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WI\bldgs\BDESC\"/>
    </mc:Choice>
  </mc:AlternateContent>
  <xr:revisionPtr revIDLastSave="0" documentId="8_{B42966BD-9B9B-4BEA-A749-3E1BDE6890DF}" xr6:coauthVersionLast="47" xr6:coauthVersionMax="47" xr10:uidLastSave="{00000000-0000-0000-0000-000000000000}"/>
  <bookViews>
    <workbookView xWindow="338" yWindow="338" windowWidth="16200" windowHeight="9307" xr2:uid="{00000000-000D-0000-FFFF-FFFF00000000}"/>
  </bookViews>
  <sheets>
    <sheet name="About" sheetId="1" r:id="rId1"/>
    <sheet name="Sources" sheetId="2" r:id="rId2"/>
    <sheet name="Geography" sheetId="3" r:id="rId3"/>
    <sheet name="Keys" sheetId="4" r:id="rId4"/>
    <sheet name="EIA_861M_Net_Metering" sheetId="5" r:id="rId5"/>
    <sheet name="EIA_861_Net_Metering_2023" sheetId="6" r:id="rId6"/>
    <sheet name="EIA_861_NonNM_Distributed_2023" sheetId="7" r:id="rId7"/>
    <sheet name="AEO_T4_national" sheetId="8" r:id="rId8"/>
    <sheet name="AEO_T5_national" sheetId="9" r:id="rId9"/>
    <sheet name="EIA_DPV_generation_2024" sheetId="10" r:id="rId10"/>
    <sheet name="NREL_rooftop_potential" sheetId="11" r:id="rId11"/>
    <sheet name="Census_2020_Urban_Rural" sheetId="12" r:id="rId12"/>
    <sheet name="Cambium22_MidCase_state" sheetId="13" r:id="rId13"/>
    <sheet name="Calcs" sheetId="14" r:id="rId14"/>
    <sheet name="State Policies" sheetId="15" r:id="rId15"/>
    <sheet name="State Calculations" sheetId="16" r:id="rId16"/>
    <sheet name="BDESC-commercial" sheetId="17" r:id="rId17"/>
    <sheet name="BDESC-urban-residential" sheetId="18" r:id="rId18"/>
    <sheet name="BDESC-rural-residential" sheetId="19" r:id="rId19"/>
    <sheet name="SYDEC" sheetId="20" r:id="rId20"/>
  </sheets>
  <definedNames>
    <definedName name="_xlnm._FilterDatabase" localSheetId="14" hidden="1">'State Policies'!$A$1:$R$8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5" i="20" l="1"/>
  <c r="C25" i="20"/>
  <c r="B25" i="20"/>
  <c r="D24" i="20"/>
  <c r="C24" i="20"/>
  <c r="B24" i="20"/>
  <c r="D23" i="20"/>
  <c r="C23" i="20"/>
  <c r="B23" i="20"/>
  <c r="D22" i="20"/>
  <c r="C22" i="20"/>
  <c r="B22" i="20"/>
  <c r="D21" i="20"/>
  <c r="C21" i="20"/>
  <c r="B21" i="20"/>
  <c r="D20" i="20"/>
  <c r="C20" i="20"/>
  <c r="B20" i="20"/>
  <c r="D19" i="20"/>
  <c r="C19" i="20"/>
  <c r="B19" i="20"/>
  <c r="D18" i="20"/>
  <c r="C18" i="20"/>
  <c r="B18" i="20"/>
  <c r="D17" i="20"/>
  <c r="C17" i="20"/>
  <c r="B17" i="20"/>
  <c r="D16" i="20"/>
  <c r="C16" i="20"/>
  <c r="B16" i="20"/>
  <c r="D15" i="20"/>
  <c r="C15" i="20"/>
  <c r="B15" i="20"/>
  <c r="D14" i="20"/>
  <c r="C14" i="20"/>
  <c r="B14" i="20"/>
  <c r="D13" i="20"/>
  <c r="C13" i="20"/>
  <c r="B13" i="20"/>
  <c r="D12" i="20"/>
  <c r="C12" i="20"/>
  <c r="B12" i="20"/>
  <c r="D11" i="20"/>
  <c r="C11" i="20"/>
  <c r="B11" i="20"/>
  <c r="D10" i="20"/>
  <c r="C10" i="20"/>
  <c r="B10" i="20"/>
  <c r="D9" i="20"/>
  <c r="C9" i="20"/>
  <c r="B9" i="20"/>
  <c r="D7" i="20"/>
  <c r="C7" i="20"/>
  <c r="B7" i="20"/>
  <c r="D6" i="20"/>
  <c r="C6" i="20"/>
  <c r="B6" i="20"/>
  <c r="D5" i="20"/>
  <c r="C5" i="20"/>
  <c r="B5" i="20"/>
  <c r="D4" i="20"/>
  <c r="C4" i="20"/>
  <c r="B4" i="20"/>
  <c r="D3" i="20"/>
  <c r="C3" i="20"/>
  <c r="B3" i="20"/>
  <c r="D2" i="20"/>
  <c r="C2" i="20"/>
  <c r="B2" i="20"/>
  <c r="H19" i="16"/>
  <c r="G19" i="16"/>
  <c r="I19" i="16" s="1"/>
  <c r="E19" i="16"/>
  <c r="D19" i="16"/>
  <c r="F19" i="16" s="1"/>
  <c r="C19" i="16"/>
  <c r="B19" i="16"/>
  <c r="A19" i="16"/>
  <c r="C18" i="16"/>
  <c r="B18" i="16"/>
  <c r="A18" i="16"/>
  <c r="G17" i="16"/>
  <c r="I17" i="16" s="1"/>
  <c r="F17" i="16"/>
  <c r="E17" i="16"/>
  <c r="D17" i="16"/>
  <c r="C17" i="16"/>
  <c r="B17" i="16"/>
  <c r="A17" i="16"/>
  <c r="G16" i="16"/>
  <c r="D16" i="16"/>
  <c r="B16" i="16"/>
  <c r="C16" i="16" s="1"/>
  <c r="A16" i="16"/>
  <c r="C15" i="16"/>
  <c r="B15" i="16"/>
  <c r="A15" i="16"/>
  <c r="B14" i="16"/>
  <c r="A14" i="16"/>
  <c r="G13" i="16"/>
  <c r="I13" i="16" s="1"/>
  <c r="D13" i="16"/>
  <c r="C13" i="16"/>
  <c r="B13" i="16"/>
  <c r="A13" i="16"/>
  <c r="C12" i="16"/>
  <c r="B12" i="16"/>
  <c r="A12" i="16"/>
  <c r="B310" i="14"/>
  <c r="B253" i="14"/>
  <c r="B148" i="14"/>
  <c r="R85" i="14"/>
  <c r="M85" i="14"/>
  <c r="L85" i="14"/>
  <c r="R84" i="14"/>
  <c r="S84" i="14" s="1"/>
  <c r="M84" i="14"/>
  <c r="L84" i="14"/>
  <c r="E84" i="14"/>
  <c r="R83" i="14"/>
  <c r="M83" i="14"/>
  <c r="L83" i="14"/>
  <c r="H83" i="14"/>
  <c r="G83" i="14"/>
  <c r="R82" i="14"/>
  <c r="S82" i="14" s="1"/>
  <c r="M82" i="14"/>
  <c r="R81" i="14"/>
  <c r="M81" i="14"/>
  <c r="L81" i="14"/>
  <c r="H81" i="14"/>
  <c r="E81" i="14"/>
  <c r="S80" i="14"/>
  <c r="R80" i="14"/>
  <c r="M80" i="14"/>
  <c r="L80" i="14"/>
  <c r="R79" i="14"/>
  <c r="M79" i="14"/>
  <c r="L79" i="14"/>
  <c r="S78" i="14"/>
  <c r="R78" i="14"/>
  <c r="M78" i="14"/>
  <c r="L78" i="14"/>
  <c r="R77" i="14"/>
  <c r="S77" i="14" s="1"/>
  <c r="M77" i="14"/>
  <c r="L77" i="14"/>
  <c r="H77" i="14"/>
  <c r="G77" i="14"/>
  <c r="F77" i="14"/>
  <c r="R76" i="14"/>
  <c r="R75" i="14"/>
  <c r="S75" i="14" s="1"/>
  <c r="M75" i="14"/>
  <c r="H75" i="14"/>
  <c r="G75" i="14"/>
  <c r="R74" i="14"/>
  <c r="S74" i="14" s="1"/>
  <c r="M74" i="14"/>
  <c r="L74" i="14"/>
  <c r="R73" i="14"/>
  <c r="R72" i="14"/>
  <c r="M72" i="14"/>
  <c r="L72" i="14"/>
  <c r="H72" i="14"/>
  <c r="R71" i="14"/>
  <c r="S71" i="14" s="1"/>
  <c r="M71" i="14"/>
  <c r="L71" i="14"/>
  <c r="R70" i="14"/>
  <c r="L70" i="14"/>
  <c r="S69" i="14"/>
  <c r="R69" i="14"/>
  <c r="M69" i="14"/>
  <c r="L69" i="14"/>
  <c r="R68" i="14"/>
  <c r="L68" i="14"/>
  <c r="H68" i="14"/>
  <c r="R67" i="14"/>
  <c r="L67" i="14"/>
  <c r="R66" i="14"/>
  <c r="S66" i="14" s="1"/>
  <c r="M66" i="14"/>
  <c r="F66" i="14"/>
  <c r="S65" i="14"/>
  <c r="R65" i="14"/>
  <c r="E65" i="14"/>
  <c r="R64" i="14"/>
  <c r="M64" i="14"/>
  <c r="G64" i="14"/>
  <c r="F64" i="14"/>
  <c r="E64" i="14"/>
  <c r="I64" i="14" s="1"/>
  <c r="R63" i="14"/>
  <c r="L63" i="14"/>
  <c r="F63" i="14"/>
  <c r="E63" i="14"/>
  <c r="R62" i="14"/>
  <c r="S62" i="14" s="1"/>
  <c r="L62" i="14"/>
  <c r="R61" i="14"/>
  <c r="M61" i="14"/>
  <c r="L61" i="14"/>
  <c r="G61" i="14"/>
  <c r="R60" i="14"/>
  <c r="M60" i="14"/>
  <c r="L60" i="14"/>
  <c r="E60" i="14"/>
  <c r="S59" i="14"/>
  <c r="R59" i="14"/>
  <c r="M59" i="14"/>
  <c r="E59" i="14"/>
  <c r="R58" i="14"/>
  <c r="M58" i="14"/>
  <c r="L58" i="14"/>
  <c r="H58" i="14"/>
  <c r="G58" i="14"/>
  <c r="F58" i="14"/>
  <c r="J58" i="14" s="1"/>
  <c r="R57" i="14"/>
  <c r="M57" i="14"/>
  <c r="L57" i="14"/>
  <c r="R56" i="14"/>
  <c r="M56" i="14"/>
  <c r="L56" i="14"/>
  <c r="H56" i="14"/>
  <c r="G56" i="14"/>
  <c r="F56" i="14"/>
  <c r="J56" i="14" s="1"/>
  <c r="E56" i="14"/>
  <c r="I56" i="14" s="1"/>
  <c r="R55" i="14"/>
  <c r="S55" i="14" s="1"/>
  <c r="M55" i="14"/>
  <c r="E55" i="14"/>
  <c r="R54" i="14"/>
  <c r="R53" i="14"/>
  <c r="M53" i="14"/>
  <c r="H53" i="14"/>
  <c r="G53" i="14"/>
  <c r="F53" i="14"/>
  <c r="J53" i="14" s="1"/>
  <c r="E53" i="14"/>
  <c r="I53" i="14" s="1"/>
  <c r="R52" i="14"/>
  <c r="S52" i="14" s="1"/>
  <c r="M52" i="14"/>
  <c r="L52" i="14"/>
  <c r="R51" i="14"/>
  <c r="M51" i="14"/>
  <c r="L51" i="14"/>
  <c r="R50" i="14"/>
  <c r="S50" i="14" s="1"/>
  <c r="M50" i="14"/>
  <c r="H50" i="14"/>
  <c r="G50" i="14"/>
  <c r="S49" i="14"/>
  <c r="R49" i="14"/>
  <c r="M49" i="14"/>
  <c r="L49" i="14"/>
  <c r="R48" i="14"/>
  <c r="M48" i="14"/>
  <c r="L48" i="14"/>
  <c r="H48" i="14"/>
  <c r="R47" i="14"/>
  <c r="M47" i="14"/>
  <c r="L47" i="14"/>
  <c r="R46" i="14"/>
  <c r="S45" i="14"/>
  <c r="R45" i="14"/>
  <c r="M45" i="14"/>
  <c r="L45" i="14"/>
  <c r="G45" i="14"/>
  <c r="F45" i="14"/>
  <c r="R44" i="14"/>
  <c r="S44" i="14" s="1"/>
  <c r="M44" i="14"/>
  <c r="L44" i="14"/>
  <c r="R43" i="14"/>
  <c r="S43" i="14" s="1"/>
  <c r="R42" i="14"/>
  <c r="S42" i="14" s="1"/>
  <c r="M42" i="14"/>
  <c r="R41" i="14"/>
  <c r="L41" i="14"/>
  <c r="E41" i="14"/>
  <c r="R40" i="14"/>
  <c r="S40" i="14" s="1"/>
  <c r="M40" i="14"/>
  <c r="L40" i="14"/>
  <c r="R39" i="14"/>
  <c r="S39" i="14" s="1"/>
  <c r="M39" i="14"/>
  <c r="L39" i="14"/>
  <c r="H39" i="14"/>
  <c r="R38" i="14"/>
  <c r="S38" i="14" s="1"/>
  <c r="M38" i="14"/>
  <c r="L38" i="14"/>
  <c r="H38" i="14"/>
  <c r="G38" i="14"/>
  <c r="F38" i="14"/>
  <c r="J38" i="14" s="1"/>
  <c r="E38" i="14"/>
  <c r="I38" i="14" s="1"/>
  <c r="X32" i="14"/>
  <c r="F32" i="14"/>
  <c r="E32" i="14"/>
  <c r="D32" i="14"/>
  <c r="C32" i="14"/>
  <c r="B32" i="14"/>
  <c r="F31" i="14"/>
  <c r="E31" i="14"/>
  <c r="D31" i="14"/>
  <c r="C31" i="14"/>
  <c r="B31" i="14"/>
  <c r="Y30" i="14"/>
  <c r="W30" i="14"/>
  <c r="S30" i="14"/>
  <c r="R30" i="14"/>
  <c r="Q30" i="14"/>
  <c r="P30" i="14"/>
  <c r="O30" i="14"/>
  <c r="N30" i="14"/>
  <c r="N32" i="14" s="1"/>
  <c r="I30" i="14"/>
  <c r="I32" i="14" s="1"/>
  <c r="H30" i="14"/>
  <c r="H32" i="14" s="1"/>
  <c r="G30" i="14"/>
  <c r="G32" i="14" s="1"/>
  <c r="C30" i="14"/>
  <c r="B30" i="14"/>
  <c r="AE29" i="14"/>
  <c r="AD29" i="14"/>
  <c r="AC29" i="14"/>
  <c r="AB29" i="14"/>
  <c r="AA29" i="14"/>
  <c r="Z29" i="14"/>
  <c r="W29" i="14"/>
  <c r="S29" i="14"/>
  <c r="AE28" i="14"/>
  <c r="AE30" i="14" s="1"/>
  <c r="AE32" i="14" s="1"/>
  <c r="AD28" i="14"/>
  <c r="AD30" i="14" s="1"/>
  <c r="AD32" i="14" s="1"/>
  <c r="AC28" i="14"/>
  <c r="AC30" i="14" s="1"/>
  <c r="AC32" i="14" s="1"/>
  <c r="AB28" i="14"/>
  <c r="AB30" i="14" s="1"/>
  <c r="AB32" i="14" s="1"/>
  <c r="AA28" i="14"/>
  <c r="AA30" i="14" s="1"/>
  <c r="AA32" i="14" s="1"/>
  <c r="Z28" i="14"/>
  <c r="Y28" i="14"/>
  <c r="Y29" i="14" s="1"/>
  <c r="X28" i="14"/>
  <c r="X30" i="14" s="1"/>
  <c r="W28" i="14"/>
  <c r="S28" i="14"/>
  <c r="R28" i="14"/>
  <c r="R29" i="14" s="1"/>
  <c r="Q28" i="14"/>
  <c r="Q29" i="14" s="1"/>
  <c r="P28" i="14"/>
  <c r="P29" i="14" s="1"/>
  <c r="O28" i="14"/>
  <c r="O29" i="14" s="1"/>
  <c r="N28" i="14"/>
  <c r="N29" i="14" s="1"/>
  <c r="M28" i="14"/>
  <c r="L28" i="14"/>
  <c r="K28" i="14"/>
  <c r="J28" i="14"/>
  <c r="I28" i="14"/>
  <c r="I29" i="14" s="1"/>
  <c r="H28" i="14"/>
  <c r="H29" i="14" s="1"/>
  <c r="G28" i="14"/>
  <c r="G29" i="14" s="1"/>
  <c r="F28" i="14"/>
  <c r="F30" i="14" s="1"/>
  <c r="E28" i="14"/>
  <c r="E30" i="14" s="1"/>
  <c r="D28" i="14"/>
  <c r="D30" i="14" s="1"/>
  <c r="C28" i="14"/>
  <c r="C29" i="14" s="1"/>
  <c r="B28" i="14"/>
  <c r="B29" i="14" s="1"/>
  <c r="B23" i="14"/>
  <c r="B22" i="14"/>
  <c r="B21" i="14"/>
  <c r="B20" i="14"/>
  <c r="B19" i="14"/>
  <c r="B18" i="14"/>
  <c r="B17" i="14"/>
  <c r="L73" i="14" s="1"/>
  <c r="B16" i="14"/>
  <c r="B15" i="14"/>
  <c r="B14" i="14"/>
  <c r="B13" i="14"/>
  <c r="B12" i="14"/>
  <c r="B11" i="14"/>
  <c r="S51" i="14" s="1"/>
  <c r="B10" i="14"/>
  <c r="B9" i="14"/>
  <c r="E79" i="14" s="1"/>
  <c r="B7" i="14"/>
  <c r="B3" i="1"/>
  <c r="B2" i="1"/>
  <c r="G31" i="14" l="1"/>
  <c r="Z31" i="14"/>
  <c r="AC31" i="14"/>
  <c r="P31" i="14"/>
  <c r="I65" i="14"/>
  <c r="J77" i="14"/>
  <c r="H13" i="16"/>
  <c r="G14" i="16"/>
  <c r="D14" i="16"/>
  <c r="B48" i="14"/>
  <c r="D38" i="14"/>
  <c r="C82" i="14"/>
  <c r="C71" i="14"/>
  <c r="C60" i="14"/>
  <c r="C49" i="14"/>
  <c r="C38" i="14"/>
  <c r="O38" i="14" s="1"/>
  <c r="P38" i="14" s="1"/>
  <c r="D70" i="14"/>
  <c r="C65" i="14"/>
  <c r="B68" i="14"/>
  <c r="K68" i="14" s="1"/>
  <c r="D65" i="14"/>
  <c r="B53" i="14"/>
  <c r="K53" i="14" s="1"/>
  <c r="C39" i="14"/>
  <c r="D62" i="14"/>
  <c r="C62" i="14"/>
  <c r="D54" i="14"/>
  <c r="C85" i="14"/>
  <c r="D84" i="14"/>
  <c r="D64" i="14"/>
  <c r="D59" i="14"/>
  <c r="B56" i="14"/>
  <c r="K56" i="14" s="1"/>
  <c r="D69" i="14"/>
  <c r="B62" i="14"/>
  <c r="C54" i="14"/>
  <c r="B51" i="14"/>
  <c r="C69" i="14"/>
  <c r="B54" i="14"/>
  <c r="K54" i="14" s="1"/>
  <c r="B67" i="14"/>
  <c r="K67" i="14" s="1"/>
  <c r="D46" i="14"/>
  <c r="H64" i="14"/>
  <c r="J64" i="14" s="1"/>
  <c r="E70" i="14"/>
  <c r="C73" i="14"/>
  <c r="C79" i="14"/>
  <c r="S81" i="14"/>
  <c r="C14" i="16"/>
  <c r="S53" i="14"/>
  <c r="G59" i="14"/>
  <c r="F70" i="14"/>
  <c r="J63" i="14"/>
  <c r="I59" i="14"/>
  <c r="J30" i="14"/>
  <c r="J29" i="14"/>
  <c r="J31" i="14" s="1"/>
  <c r="E29" i="14"/>
  <c r="H44" i="14"/>
  <c r="C47" i="14"/>
  <c r="H59" i="14"/>
  <c r="G70" i="14"/>
  <c r="E73" i="14"/>
  <c r="H84" i="14"/>
  <c r="F83" i="14"/>
  <c r="J83" i="14" s="1"/>
  <c r="H73" i="14"/>
  <c r="F72" i="14"/>
  <c r="J72" i="14" s="1"/>
  <c r="H62" i="14"/>
  <c r="F61" i="14"/>
  <c r="J61" i="14" s="1"/>
  <c r="H51" i="14"/>
  <c r="F50" i="14"/>
  <c r="J50" i="14" s="1"/>
  <c r="H40" i="14"/>
  <c r="F39" i="14"/>
  <c r="J39" i="14" s="1"/>
  <c r="G84" i="14"/>
  <c r="I84" i="14" s="1"/>
  <c r="E83" i="14"/>
  <c r="I83" i="14" s="1"/>
  <c r="G73" i="14"/>
  <c r="E72" i="14"/>
  <c r="I72" i="14" s="1"/>
  <c r="G62" i="14"/>
  <c r="E61" i="14"/>
  <c r="I61" i="14" s="1"/>
  <c r="G51" i="14"/>
  <c r="E50" i="14"/>
  <c r="I50" i="14" s="1"/>
  <c r="G40" i="14"/>
  <c r="E39" i="14"/>
  <c r="I39" i="14" s="1"/>
  <c r="H85" i="14"/>
  <c r="F84" i="14"/>
  <c r="J84" i="14" s="1"/>
  <c r="H74" i="14"/>
  <c r="F73" i="14"/>
  <c r="J73" i="14" s="1"/>
  <c r="H63" i="14"/>
  <c r="F62" i="14"/>
  <c r="J62" i="14" s="1"/>
  <c r="H52" i="14"/>
  <c r="F51" i="14"/>
  <c r="J51" i="14" s="1"/>
  <c r="H41" i="14"/>
  <c r="F40" i="14"/>
  <c r="J40" i="14" s="1"/>
  <c r="G81" i="14"/>
  <c r="I81" i="14" s="1"/>
  <c r="F76" i="14"/>
  <c r="J76" i="14" s="1"/>
  <c r="F71" i="14"/>
  <c r="E66" i="14"/>
  <c r="I66" i="14" s="1"/>
  <c r="F81" i="14"/>
  <c r="J81" i="14" s="1"/>
  <c r="E76" i="14"/>
  <c r="I76" i="14" s="1"/>
  <c r="E71" i="14"/>
  <c r="I71" i="14" s="1"/>
  <c r="G57" i="14"/>
  <c r="E85" i="14"/>
  <c r="I85" i="14" s="1"/>
  <c r="E80" i="14"/>
  <c r="H66" i="14"/>
  <c r="J66" i="14" s="1"/>
  <c r="H61" i="14"/>
  <c r="E78" i="14"/>
  <c r="F75" i="14"/>
  <c r="J75" i="14" s="1"/>
  <c r="G72" i="14"/>
  <c r="E58" i="14"/>
  <c r="I58" i="14" s="1"/>
  <c r="G54" i="14"/>
  <c r="G49" i="14"/>
  <c r="F44" i="14"/>
  <c r="G82" i="14"/>
  <c r="E40" i="14"/>
  <c r="I40" i="14" s="1"/>
  <c r="G79" i="14"/>
  <c r="I79" i="14" s="1"/>
  <c r="G85" i="14"/>
  <c r="H82" i="14"/>
  <c r="E75" i="14"/>
  <c r="I75" i="14" s="1"/>
  <c r="H69" i="14"/>
  <c r="E62" i="14"/>
  <c r="F54" i="14"/>
  <c r="F49" i="14"/>
  <c r="J49" i="14" s="1"/>
  <c r="E44" i="14"/>
  <c r="I44" i="14" s="1"/>
  <c r="E54" i="14"/>
  <c r="I54" i="14" s="1"/>
  <c r="E49" i="14"/>
  <c r="I49" i="14" s="1"/>
  <c r="F69" i="14"/>
  <c r="J69" i="14" s="1"/>
  <c r="F85" i="14"/>
  <c r="G69" i="14"/>
  <c r="F82" i="14"/>
  <c r="E82" i="14"/>
  <c r="G66" i="14"/>
  <c r="H79" i="14"/>
  <c r="H45" i="14"/>
  <c r="J45" i="14" s="1"/>
  <c r="G71" i="14"/>
  <c r="E51" i="14"/>
  <c r="G48" i="14"/>
  <c r="E45" i="14"/>
  <c r="I45" i="14" s="1"/>
  <c r="E42" i="14"/>
  <c r="G39" i="14"/>
  <c r="F48" i="14"/>
  <c r="J48" i="14" s="1"/>
  <c r="H80" i="14"/>
  <c r="E69" i="14"/>
  <c r="G67" i="14"/>
  <c r="F57" i="14"/>
  <c r="H54" i="14"/>
  <c r="E48" i="14"/>
  <c r="I48" i="14" s="1"/>
  <c r="G63" i="14"/>
  <c r="I63" i="14" s="1"/>
  <c r="G80" i="14"/>
  <c r="H67" i="14"/>
  <c r="H57" i="14"/>
  <c r="E46" i="14"/>
  <c r="I46" i="14" s="1"/>
  <c r="F80" i="14"/>
  <c r="H76" i="14"/>
  <c r="G65" i="14"/>
  <c r="G55" i="14"/>
  <c r="I55" i="14" s="1"/>
  <c r="F52" i="14"/>
  <c r="J52" i="14" s="1"/>
  <c r="H49" i="14"/>
  <c r="G76" i="14"/>
  <c r="F67" i="14"/>
  <c r="E57" i="14"/>
  <c r="H46" i="14"/>
  <c r="H43" i="14"/>
  <c r="H60" i="14"/>
  <c r="F78" i="14"/>
  <c r="J78" i="14" s="1"/>
  <c r="F74" i="14"/>
  <c r="J74" i="14" s="1"/>
  <c r="G60" i="14"/>
  <c r="I60" i="14" s="1"/>
  <c r="E52" i="14"/>
  <c r="I52" i="14" s="1"/>
  <c r="H78" i="14"/>
  <c r="E67" i="14"/>
  <c r="I67" i="14" s="1"/>
  <c r="G46" i="14"/>
  <c r="G43" i="14"/>
  <c r="G78" i="14"/>
  <c r="G74" i="14"/>
  <c r="H65" i="14"/>
  <c r="H55" i="14"/>
  <c r="G52" i="14"/>
  <c r="F46" i="14"/>
  <c r="F43" i="14"/>
  <c r="E43" i="14"/>
  <c r="E74" i="14"/>
  <c r="F60" i="14"/>
  <c r="F65" i="14"/>
  <c r="J65" i="14" s="1"/>
  <c r="F55" i="14"/>
  <c r="J55" i="14" s="1"/>
  <c r="D29" i="14"/>
  <c r="S48" i="14"/>
  <c r="S61" i="14"/>
  <c r="C68" i="14"/>
  <c r="H70" i="14"/>
  <c r="F79" i="14"/>
  <c r="J79" i="14" s="1"/>
  <c r="B73" i="14"/>
  <c r="B44" i="14"/>
  <c r="K44" i="14" s="1"/>
  <c r="S79" i="14"/>
  <c r="S68" i="14"/>
  <c r="S57" i="14"/>
  <c r="S46" i="14"/>
  <c r="S83" i="14"/>
  <c r="S60" i="14"/>
  <c r="S47" i="14"/>
  <c r="S56" i="14"/>
  <c r="S67" i="14"/>
  <c r="S76" i="14"/>
  <c r="S72" i="14"/>
  <c r="S58" i="14"/>
  <c r="S85" i="14"/>
  <c r="S63" i="14"/>
  <c r="L29" i="14"/>
  <c r="L31" i="14" s="1"/>
  <c r="L30" i="14"/>
  <c r="L32" i="14" s="1"/>
  <c r="C70" i="14"/>
  <c r="M29" i="14"/>
  <c r="M31" i="14" s="1"/>
  <c r="M30" i="14"/>
  <c r="M32" i="14" s="1"/>
  <c r="F42" i="14"/>
  <c r="J42" i="14" s="1"/>
  <c r="F47" i="14"/>
  <c r="J47" i="14" s="1"/>
  <c r="E68" i="14"/>
  <c r="I68" i="14" s="1"/>
  <c r="S70" i="14"/>
  <c r="S73" i="14"/>
  <c r="H17" i="16"/>
  <c r="B8" i="14"/>
  <c r="B71" i="14" s="1"/>
  <c r="K71" i="14" s="1"/>
  <c r="F41" i="14"/>
  <c r="J41" i="14" s="1"/>
  <c r="N31" i="14"/>
  <c r="G42" i="14"/>
  <c r="G47" i="14"/>
  <c r="F68" i="14"/>
  <c r="J68" i="14" s="1"/>
  <c r="H71" i="14"/>
  <c r="D77" i="14"/>
  <c r="B311" i="14"/>
  <c r="A1" i="16"/>
  <c r="S32" i="14"/>
  <c r="R32" i="14"/>
  <c r="Q32" i="14"/>
  <c r="O32" i="14"/>
  <c r="P32" i="14"/>
  <c r="F59" i="14"/>
  <c r="J59" i="14" s="1"/>
  <c r="G41" i="14"/>
  <c r="I41" i="14" s="1"/>
  <c r="G44" i="14"/>
  <c r="K30" i="14"/>
  <c r="K32" i="14" s="1"/>
  <c r="K29" i="14"/>
  <c r="F29" i="14"/>
  <c r="H31" i="14" s="1"/>
  <c r="Y32" i="14"/>
  <c r="S41" i="14"/>
  <c r="E47" i="14"/>
  <c r="O31" i="14"/>
  <c r="W31" i="14"/>
  <c r="W32" i="14"/>
  <c r="H42" i="14"/>
  <c r="H47" i="14"/>
  <c r="C52" i="14"/>
  <c r="S54" i="14"/>
  <c r="S64" i="14"/>
  <c r="G68" i="14"/>
  <c r="E77" i="14"/>
  <c r="I77" i="14" s="1"/>
  <c r="F13" i="16"/>
  <c r="E13" i="16"/>
  <c r="G18" i="16"/>
  <c r="D18" i="16"/>
  <c r="X29" i="14"/>
  <c r="Z30" i="14"/>
  <c r="Z32" i="14" s="1"/>
  <c r="M70" i="14"/>
  <c r="L75" i="14"/>
  <c r="L64" i="14"/>
  <c r="L53" i="14"/>
  <c r="L42" i="14"/>
  <c r="M76" i="14"/>
  <c r="M65" i="14"/>
  <c r="M54" i="14"/>
  <c r="M43" i="14"/>
  <c r="L76" i="14"/>
  <c r="L65" i="14"/>
  <c r="L54" i="14"/>
  <c r="L43" i="14"/>
  <c r="L82" i="14"/>
  <c r="M68" i="14"/>
  <c r="M67" i="14"/>
  <c r="M62" i="14"/>
  <c r="M41" i="14"/>
  <c r="L46" i="14"/>
  <c r="M63" i="14"/>
  <c r="M46" i="14"/>
  <c r="I16" i="16"/>
  <c r="H16" i="16"/>
  <c r="M73" i="14"/>
  <c r="L50" i="14"/>
  <c r="L55" i="14"/>
  <c r="L59" i="14"/>
  <c r="L66" i="14"/>
  <c r="T28" i="14"/>
  <c r="R31" i="14"/>
  <c r="J32" i="14"/>
  <c r="D15" i="16"/>
  <c r="G15" i="16"/>
  <c r="U28" i="14"/>
  <c r="S31" i="14"/>
  <c r="V28" i="14"/>
  <c r="F16" i="16"/>
  <c r="E16" i="16"/>
  <c r="B186" i="14" l="1"/>
  <c r="N71" i="14"/>
  <c r="I78" i="14"/>
  <c r="J85" i="14"/>
  <c r="O52" i="14"/>
  <c r="P52" i="14" s="1"/>
  <c r="N56" i="14"/>
  <c r="B171" i="14"/>
  <c r="O49" i="14"/>
  <c r="P49" i="14" s="1"/>
  <c r="B168" i="14"/>
  <c r="T53" i="14"/>
  <c r="N53" i="14"/>
  <c r="B159" i="14"/>
  <c r="N44" i="14"/>
  <c r="O69" i="14"/>
  <c r="P69" i="14" s="1"/>
  <c r="I70" i="14"/>
  <c r="U30" i="14"/>
  <c r="U32" i="14" s="1"/>
  <c r="U29" i="14"/>
  <c r="U31" i="14" s="1"/>
  <c r="O39" i="14"/>
  <c r="P39" i="14" s="1"/>
  <c r="F15" i="16"/>
  <c r="E15" i="16"/>
  <c r="K73" i="14"/>
  <c r="O85" i="14"/>
  <c r="P85" i="14" s="1"/>
  <c r="O65" i="14"/>
  <c r="P65" i="14" s="1"/>
  <c r="O62" i="14"/>
  <c r="P62" i="14" s="1"/>
  <c r="I15" i="16"/>
  <c r="H15" i="16"/>
  <c r="O54" i="14"/>
  <c r="P54" i="14" s="1"/>
  <c r="B182" i="14"/>
  <c r="N67" i="14"/>
  <c r="K48" i="14"/>
  <c r="C40" i="14"/>
  <c r="O40" i="14" s="1"/>
  <c r="P40" i="14" s="1"/>
  <c r="D48" i="14"/>
  <c r="D85" i="14"/>
  <c r="D66" i="14"/>
  <c r="D60" i="14"/>
  <c r="O60" i="14" s="1"/>
  <c r="P60" i="14" s="1"/>
  <c r="B77" i="14"/>
  <c r="K77" i="14" s="1"/>
  <c r="B52" i="14"/>
  <c r="K52" i="14" s="1"/>
  <c r="J71" i="14"/>
  <c r="D57" i="14"/>
  <c r="C42" i="14"/>
  <c r="C58" i="14"/>
  <c r="B80" i="14"/>
  <c r="B70" i="14"/>
  <c r="K70" i="14" s="1"/>
  <c r="D76" i="14"/>
  <c r="C45" i="14"/>
  <c r="B72" i="14"/>
  <c r="K72" i="14" s="1"/>
  <c r="B85" i="14"/>
  <c r="K85" i="14" s="1"/>
  <c r="D71" i="14"/>
  <c r="O71" i="14" s="1"/>
  <c r="P71" i="14" s="1"/>
  <c r="Q71" i="14" s="1"/>
  <c r="B183" i="14"/>
  <c r="N68" i="14"/>
  <c r="T30" i="14"/>
  <c r="T32" i="14" s="1"/>
  <c r="T29" i="14"/>
  <c r="T31" i="14" s="1"/>
  <c r="B38" i="16"/>
  <c r="K62" i="14"/>
  <c r="B79" i="14"/>
  <c r="K79" i="14" s="1"/>
  <c r="C57" i="14"/>
  <c r="B45" i="14"/>
  <c r="K45" i="14" s="1"/>
  <c r="B78" i="14"/>
  <c r="K78" i="14" s="1"/>
  <c r="C56" i="14"/>
  <c r="O56" i="14" s="1"/>
  <c r="P56" i="14" s="1"/>
  <c r="I47" i="14"/>
  <c r="I57" i="14"/>
  <c r="I42" i="14"/>
  <c r="AD31" i="14"/>
  <c r="C80" i="14"/>
  <c r="C51" i="14"/>
  <c r="C75" i="14"/>
  <c r="B38" i="14"/>
  <c r="K38" i="14" s="1"/>
  <c r="B81" i="14"/>
  <c r="K81" i="14" s="1"/>
  <c r="Y31" i="14"/>
  <c r="D79" i="14"/>
  <c r="O79" i="14" s="1"/>
  <c r="P79" i="14" s="1"/>
  <c r="B57" i="14"/>
  <c r="C64" i="14"/>
  <c r="O64" i="14" s="1"/>
  <c r="P64" i="14" s="1"/>
  <c r="C78" i="14"/>
  <c r="D39" i="14"/>
  <c r="D82" i="14"/>
  <c r="O82" i="14" s="1"/>
  <c r="P82" i="14" s="1"/>
  <c r="D73" i="14"/>
  <c r="O73" i="14" s="1"/>
  <c r="P73" i="14" s="1"/>
  <c r="C67" i="14"/>
  <c r="C84" i="14"/>
  <c r="O84" i="14" s="1"/>
  <c r="P84" i="14" s="1"/>
  <c r="C44" i="14"/>
  <c r="O44" i="14" s="1"/>
  <c r="P44" i="14" s="1"/>
  <c r="Q44" i="14" s="1"/>
  <c r="B264" i="14" s="1"/>
  <c r="B49" i="14"/>
  <c r="K49" i="14" s="1"/>
  <c r="J70" i="14"/>
  <c r="D67" i="14"/>
  <c r="C48" i="14"/>
  <c r="O48" i="14" s="1"/>
  <c r="P48" i="14" s="1"/>
  <c r="B58" i="14"/>
  <c r="K58" i="14" s="1"/>
  <c r="D50" i="14"/>
  <c r="F14" i="16"/>
  <c r="E14" i="16"/>
  <c r="AA31" i="14"/>
  <c r="B312" i="14"/>
  <c r="B313" i="14"/>
  <c r="B314" i="14" s="1"/>
  <c r="J60" i="14"/>
  <c r="B47" i="14"/>
  <c r="J44" i="14"/>
  <c r="C76" i="14"/>
  <c r="O76" i="14" s="1"/>
  <c r="P76" i="14" s="1"/>
  <c r="B64" i="14"/>
  <c r="K64" i="14" s="1"/>
  <c r="D44" i="14"/>
  <c r="B60" i="14"/>
  <c r="K60" i="14" s="1"/>
  <c r="H14" i="16"/>
  <c r="I14" i="16"/>
  <c r="B40" i="14"/>
  <c r="K40" i="14" s="1"/>
  <c r="B75" i="14"/>
  <c r="K75" i="14" s="1"/>
  <c r="D47" i="14"/>
  <c r="O47" i="14" s="1"/>
  <c r="P47" i="14" s="1"/>
  <c r="D68" i="14"/>
  <c r="O68" i="14" s="1"/>
  <c r="P68" i="14" s="1"/>
  <c r="Q68" i="14" s="1"/>
  <c r="I51" i="14"/>
  <c r="K51" i="14" s="1"/>
  <c r="J43" i="14"/>
  <c r="I69" i="14"/>
  <c r="I74" i="14"/>
  <c r="X31" i="14"/>
  <c r="K31" i="14"/>
  <c r="D40" i="14"/>
  <c r="B84" i="14"/>
  <c r="K84" i="14" s="1"/>
  <c r="B39" i="14"/>
  <c r="K39" i="14" s="1"/>
  <c r="D61" i="14"/>
  <c r="F18" i="16"/>
  <c r="E18" i="16"/>
  <c r="B69" i="14"/>
  <c r="K69" i="14" s="1"/>
  <c r="D42" i="14"/>
  <c r="D58" i="14"/>
  <c r="B169" i="14"/>
  <c r="N54" i="14"/>
  <c r="C46" i="14"/>
  <c r="D41" i="14"/>
  <c r="B41" i="14"/>
  <c r="K41" i="14" s="1"/>
  <c r="B66" i="14"/>
  <c r="K66" i="14" s="1"/>
  <c r="D53" i="14"/>
  <c r="C55" i="14"/>
  <c r="O55" i="14" s="1"/>
  <c r="P55" i="14" s="1"/>
  <c r="D74" i="14"/>
  <c r="B55" i="14"/>
  <c r="K55" i="14" s="1"/>
  <c r="C61" i="14"/>
  <c r="O61" i="14" s="1"/>
  <c r="P61" i="14" s="1"/>
  <c r="D56" i="14"/>
  <c r="B61" i="14"/>
  <c r="K61" i="14" s="1"/>
  <c r="B43" i="14"/>
  <c r="K43" i="14" s="1"/>
  <c r="C81" i="14"/>
  <c r="C43" i="14"/>
  <c r="D81" i="14"/>
  <c r="B46" i="14"/>
  <c r="K46" i="14" s="1"/>
  <c r="C41" i="14"/>
  <c r="O41" i="14" s="1"/>
  <c r="P41" i="14" s="1"/>
  <c r="C66" i="14"/>
  <c r="O66" i="14" s="1"/>
  <c r="P66" i="14" s="1"/>
  <c r="B83" i="14"/>
  <c r="K83" i="14" s="1"/>
  <c r="D63" i="14"/>
  <c r="C63" i="14"/>
  <c r="O63" i="14" s="1"/>
  <c r="P63" i="14" s="1"/>
  <c r="C83" i="14"/>
  <c r="B63" i="14"/>
  <c r="K63" i="14" s="1"/>
  <c r="D55" i="14"/>
  <c r="C53" i="14"/>
  <c r="O53" i="14" s="1"/>
  <c r="P53" i="14" s="1"/>
  <c r="Q53" i="14" s="1"/>
  <c r="B273" i="14" s="1"/>
  <c r="C50" i="14"/>
  <c r="O50" i="14" s="1"/>
  <c r="P50" i="14" s="1"/>
  <c r="B50" i="14"/>
  <c r="K50" i="14" s="1"/>
  <c r="B74" i="14"/>
  <c r="K74" i="14" s="1"/>
  <c r="C74" i="14"/>
  <c r="O74" i="14" s="1"/>
  <c r="P74" i="14" s="1"/>
  <c r="D52" i="14"/>
  <c r="H18" i="16"/>
  <c r="I18" i="16"/>
  <c r="D80" i="14"/>
  <c r="D45" i="14"/>
  <c r="B65" i="14"/>
  <c r="K65" i="14" s="1"/>
  <c r="D72" i="14"/>
  <c r="I80" i="14"/>
  <c r="O70" i="14"/>
  <c r="P70" i="14" s="1"/>
  <c r="J57" i="14"/>
  <c r="J54" i="14"/>
  <c r="B42" i="14"/>
  <c r="D75" i="14"/>
  <c r="D49" i="14"/>
  <c r="I62" i="14"/>
  <c r="B59" i="14"/>
  <c r="K59" i="14" s="1"/>
  <c r="J67" i="14"/>
  <c r="Q31" i="14"/>
  <c r="I31" i="14"/>
  <c r="I43" i="14"/>
  <c r="J46" i="14"/>
  <c r="V29" i="14"/>
  <c r="V31" i="14" s="1"/>
  <c r="V30" i="14"/>
  <c r="V32" i="14" s="1"/>
  <c r="C77" i="14"/>
  <c r="O77" i="14" s="1"/>
  <c r="P77" i="14" s="1"/>
  <c r="J80" i="14"/>
  <c r="I82" i="14"/>
  <c r="D43" i="14"/>
  <c r="D51" i="14"/>
  <c r="C72" i="14"/>
  <c r="O72" i="14" s="1"/>
  <c r="P72" i="14" s="1"/>
  <c r="B82" i="14"/>
  <c r="K82" i="14" s="1"/>
  <c r="AB31" i="14"/>
  <c r="J82" i="14"/>
  <c r="I73" i="14"/>
  <c r="AE31" i="14"/>
  <c r="B76" i="14"/>
  <c r="K76" i="14" s="1"/>
  <c r="C59" i="14"/>
  <c r="O59" i="14" s="1"/>
  <c r="P59" i="14" s="1"/>
  <c r="D78" i="14"/>
  <c r="D83" i="14"/>
  <c r="B288" i="14" l="1"/>
  <c r="U68" i="14"/>
  <c r="T68" i="14"/>
  <c r="Q79" i="14"/>
  <c r="B299" i="14" s="1"/>
  <c r="B166" i="14"/>
  <c r="N51" i="14"/>
  <c r="B291" i="14"/>
  <c r="T71" i="14"/>
  <c r="U71" i="14"/>
  <c r="L90" i="14"/>
  <c r="B173" i="14"/>
  <c r="N58" i="14"/>
  <c r="Q65" i="14"/>
  <c r="B285" i="14" s="1"/>
  <c r="O43" i="14"/>
  <c r="P43" i="14" s="1"/>
  <c r="O51" i="14"/>
  <c r="P51" i="14" s="1"/>
  <c r="F41" i="16" a="1"/>
  <c r="F41" i="16" s="1"/>
  <c r="I42" i="16"/>
  <c r="F42" i="16"/>
  <c r="I41" i="16" a="1"/>
  <c r="I41" i="16" s="1"/>
  <c r="D42" i="16"/>
  <c r="H42" i="16"/>
  <c r="G42" i="16"/>
  <c r="D41" i="16" a="1"/>
  <c r="D41" i="16" s="1"/>
  <c r="C41" i="16" a="1"/>
  <c r="C41" i="16" s="1"/>
  <c r="E42" i="16"/>
  <c r="B42" i="16"/>
  <c r="G41" i="16" a="1"/>
  <c r="G41" i="16" s="1"/>
  <c r="E41" i="16" a="1"/>
  <c r="E41" i="16" s="1"/>
  <c r="C42" i="16"/>
  <c r="H41" i="16" a="1"/>
  <c r="H41" i="16" s="1"/>
  <c r="B41" i="16" a="1"/>
  <c r="B41" i="16" s="1"/>
  <c r="K42" i="14"/>
  <c r="O90" i="14" s="1"/>
  <c r="O80" i="14"/>
  <c r="P80" i="14" s="1"/>
  <c r="U53" i="14"/>
  <c r="T83" i="14"/>
  <c r="N83" i="14"/>
  <c r="B198" i="14"/>
  <c r="N52" i="14"/>
  <c r="B167" i="14"/>
  <c r="N77" i="14"/>
  <c r="Q77" i="14" s="1"/>
  <c r="B192" i="14"/>
  <c r="B190" i="14"/>
  <c r="U75" i="14"/>
  <c r="N75" i="14"/>
  <c r="B193" i="14"/>
  <c r="U78" i="14"/>
  <c r="N78" i="14"/>
  <c r="B160" i="14"/>
  <c r="N45" i="14"/>
  <c r="O57" i="14"/>
  <c r="P57" i="14" s="1"/>
  <c r="N48" i="14"/>
  <c r="Q48" i="14" s="1"/>
  <c r="B163" i="14"/>
  <c r="U90" i="14"/>
  <c r="Q52" i="14"/>
  <c r="B272" i="14" s="1"/>
  <c r="B200" i="14"/>
  <c r="U85" i="14"/>
  <c r="T85" i="14"/>
  <c r="N85" i="14"/>
  <c r="B170" i="14"/>
  <c r="N55" i="14"/>
  <c r="Q55" i="14" s="1"/>
  <c r="B187" i="14"/>
  <c r="N72" i="14"/>
  <c r="R90" i="14"/>
  <c r="Q72" i="14"/>
  <c r="B292" i="14" s="1"/>
  <c r="B180" i="14"/>
  <c r="N65" i="14"/>
  <c r="U69" i="14"/>
  <c r="B184" i="14"/>
  <c r="T69" i="14"/>
  <c r="N69" i="14"/>
  <c r="Q74" i="14"/>
  <c r="B294" i="14" s="1"/>
  <c r="K47" i="14"/>
  <c r="F90" i="14" s="1"/>
  <c r="O78" i="14"/>
  <c r="P78" i="14" s="1"/>
  <c r="Q78" i="14" s="1"/>
  <c r="B298" i="14" s="1"/>
  <c r="O45" i="14"/>
  <c r="P45" i="14" s="1"/>
  <c r="Q69" i="14"/>
  <c r="B289" i="14" s="1"/>
  <c r="Q41" i="14"/>
  <c r="B261" i="14" s="1"/>
  <c r="T90" i="14"/>
  <c r="Q85" i="14"/>
  <c r="B305" i="14" s="1"/>
  <c r="B155" i="14"/>
  <c r="N40" i="14"/>
  <c r="Q40" i="14" s="1"/>
  <c r="G90" i="14"/>
  <c r="AC90" i="14"/>
  <c r="Q84" i="14"/>
  <c r="B304" i="14" s="1"/>
  <c r="T79" i="14"/>
  <c r="U79" i="14"/>
  <c r="B194" i="14"/>
  <c r="N79" i="14"/>
  <c r="U74" i="14"/>
  <c r="T74" i="14"/>
  <c r="B189" i="14"/>
  <c r="N74" i="14"/>
  <c r="N39" i="14"/>
  <c r="Q39" i="14" s="1"/>
  <c r="B154" i="14"/>
  <c r="T44" i="14"/>
  <c r="Q56" i="14"/>
  <c r="Q76" i="14"/>
  <c r="B296" i="14" s="1"/>
  <c r="N62" i="14"/>
  <c r="Q62" i="14" s="1"/>
  <c r="B177" i="14"/>
  <c r="I90" i="14"/>
  <c r="Q90" i="14"/>
  <c r="B165" i="14"/>
  <c r="N50" i="14"/>
  <c r="Q50" i="14" s="1"/>
  <c r="B199" i="14"/>
  <c r="N84" i="14"/>
  <c r="K57" i="14"/>
  <c r="U44" i="14"/>
  <c r="Q66" i="14"/>
  <c r="B286" i="14" s="1"/>
  <c r="N43" i="14"/>
  <c r="B158" i="14"/>
  <c r="B176" i="14"/>
  <c r="N61" i="14"/>
  <c r="Q61" i="14" s="1"/>
  <c r="B179" i="14"/>
  <c r="N64" i="14"/>
  <c r="Q64" i="14" s="1"/>
  <c r="N41" i="14"/>
  <c r="B156" i="14"/>
  <c r="B174" i="14"/>
  <c r="N59" i="14"/>
  <c r="Q59" i="14" s="1"/>
  <c r="B316" i="14"/>
  <c r="B319" i="14" s="1"/>
  <c r="B315" i="14"/>
  <c r="B322" i="14"/>
  <c r="B320" i="14"/>
  <c r="B196" i="14"/>
  <c r="N81" i="14"/>
  <c r="K80" i="14"/>
  <c r="AB90" i="14"/>
  <c r="B188" i="14"/>
  <c r="N73" i="14"/>
  <c r="Q73" i="14" s="1"/>
  <c r="B164" i="14"/>
  <c r="N49" i="14"/>
  <c r="Q49" i="14" s="1"/>
  <c r="N66" i="14"/>
  <c r="B181" i="14"/>
  <c r="B185" i="14"/>
  <c r="N70" i="14"/>
  <c r="Q70" i="14" s="1"/>
  <c r="Q54" i="14"/>
  <c r="B178" i="14"/>
  <c r="N63" i="14"/>
  <c r="Q63" i="14" s="1"/>
  <c r="O46" i="14"/>
  <c r="P46" i="14" s="1"/>
  <c r="Q46" i="14" s="1"/>
  <c r="B266" i="14" s="1"/>
  <c r="B153" i="14"/>
  <c r="T38" i="14"/>
  <c r="U38" i="14"/>
  <c r="N38" i="14"/>
  <c r="Q38" i="14" s="1"/>
  <c r="C90" i="14"/>
  <c r="O58" i="14"/>
  <c r="P58" i="14" s="1"/>
  <c r="B197" i="14"/>
  <c r="N82" i="14"/>
  <c r="Q82" i="14" s="1"/>
  <c r="B161" i="14"/>
  <c r="N46" i="14"/>
  <c r="O81" i="14"/>
  <c r="P81" i="14" s="1"/>
  <c r="Q81" i="14" s="1"/>
  <c r="B301" i="14" s="1"/>
  <c r="N60" i="14"/>
  <c r="Q60" i="14" s="1"/>
  <c r="B175" i="14"/>
  <c r="O67" i="14"/>
  <c r="P67" i="14" s="1"/>
  <c r="Q67" i="14" s="1"/>
  <c r="N76" i="14"/>
  <c r="B191" i="14"/>
  <c r="O83" i="14"/>
  <c r="P83" i="14" s="1"/>
  <c r="Q83" i="14" s="1"/>
  <c r="B303" i="14" s="1"/>
  <c r="AA90" i="14"/>
  <c r="O75" i="14"/>
  <c r="P75" i="14" s="1"/>
  <c r="Q75" i="14" s="1"/>
  <c r="B295" i="14" s="1"/>
  <c r="O42" i="14"/>
  <c r="P42" i="14" s="1"/>
  <c r="B280" i="14" l="1"/>
  <c r="T60" i="14"/>
  <c r="U60" i="14"/>
  <c r="B282" i="14"/>
  <c r="T62" i="14"/>
  <c r="U62" i="14"/>
  <c r="B293" i="14"/>
  <c r="U73" i="14"/>
  <c r="T73" i="14"/>
  <c r="B302" i="14"/>
  <c r="T82" i="14"/>
  <c r="U82" i="14"/>
  <c r="B279" i="14"/>
  <c r="U59" i="14"/>
  <c r="T59" i="14"/>
  <c r="B268" i="14"/>
  <c r="T48" i="14"/>
  <c r="U48" i="14"/>
  <c r="B269" i="14"/>
  <c r="U49" i="14"/>
  <c r="T49" i="14"/>
  <c r="B275" i="14"/>
  <c r="T55" i="14"/>
  <c r="U55" i="14"/>
  <c r="B283" i="14"/>
  <c r="T63" i="14"/>
  <c r="U63" i="14"/>
  <c r="B259" i="14"/>
  <c r="U39" i="14"/>
  <c r="T39" i="14"/>
  <c r="B260" i="14"/>
  <c r="U40" i="14"/>
  <c r="T40" i="14"/>
  <c r="B284" i="14"/>
  <c r="T64" i="14"/>
  <c r="U64" i="14"/>
  <c r="B297" i="14"/>
  <c r="U77" i="14"/>
  <c r="T77" i="14"/>
  <c r="B270" i="14"/>
  <c r="T50" i="14"/>
  <c r="U50" i="14"/>
  <c r="B290" i="14"/>
  <c r="U70" i="14"/>
  <c r="T70" i="14"/>
  <c r="B281" i="14"/>
  <c r="U61" i="14"/>
  <c r="T61" i="14"/>
  <c r="T65" i="14"/>
  <c r="R92" i="14"/>
  <c r="J90" i="14"/>
  <c r="B274" i="14"/>
  <c r="U54" i="14"/>
  <c r="T54" i="14"/>
  <c r="B195" i="14"/>
  <c r="N80" i="14"/>
  <c r="T72" i="14"/>
  <c r="Z90" i="14"/>
  <c r="T46" i="14"/>
  <c r="U72" i="14"/>
  <c r="T76" i="14"/>
  <c r="U81" i="14"/>
  <c r="X90" i="14"/>
  <c r="T52" i="14"/>
  <c r="K37" i="16" a="1"/>
  <c r="K37" i="16" s="1"/>
  <c r="AD37" i="16" a="1"/>
  <c r="AD37" i="16" s="1"/>
  <c r="B37" i="16" a="1"/>
  <c r="B37" i="16" s="1"/>
  <c r="T37" i="16" a="1"/>
  <c r="T37" i="16" s="1"/>
  <c r="C37" i="16" a="1"/>
  <c r="C37" i="16" s="1"/>
  <c r="D37" i="16" a="1"/>
  <c r="D37" i="16" s="1"/>
  <c r="AE37" i="16" a="1"/>
  <c r="AE37" i="16" s="1"/>
  <c r="E37" i="16" a="1"/>
  <c r="E37" i="16" s="1"/>
  <c r="U76" i="14"/>
  <c r="U52" i="14"/>
  <c r="B172" i="14"/>
  <c r="N57" i="14"/>
  <c r="Q57" i="14" s="1"/>
  <c r="N90" i="14"/>
  <c r="Q58" i="14"/>
  <c r="T66" i="14"/>
  <c r="Y90" i="14"/>
  <c r="D90" i="14"/>
  <c r="T41" i="14"/>
  <c r="Q45" i="14"/>
  <c r="T78" i="14"/>
  <c r="U83" i="14"/>
  <c r="Q51" i="14"/>
  <c r="U92" i="14"/>
  <c r="AC92" i="14"/>
  <c r="G92" i="14"/>
  <c r="U46" i="14"/>
  <c r="B276" i="14"/>
  <c r="T56" i="14"/>
  <c r="U56" i="14"/>
  <c r="T81" i="14"/>
  <c r="AD90" i="14"/>
  <c r="U66" i="14"/>
  <c r="K90" i="14"/>
  <c r="U41" i="14"/>
  <c r="T84" i="14"/>
  <c r="B287" i="14"/>
  <c r="U67" i="14"/>
  <c r="T67" i="14"/>
  <c r="U65" i="14"/>
  <c r="L92" i="14"/>
  <c r="AA92" i="14"/>
  <c r="N36" i="16"/>
  <c r="N37" i="16" s="1" a="1"/>
  <c r="N37" i="16" s="1"/>
  <c r="AB36" i="16"/>
  <c r="AB37" i="16" s="1" a="1"/>
  <c r="AB37" i="16" s="1"/>
  <c r="E36" i="16"/>
  <c r="T36" i="16"/>
  <c r="Q36" i="16"/>
  <c r="Q37" i="16" s="1" a="1"/>
  <c r="Q37" i="16" s="1"/>
  <c r="AC36" i="16"/>
  <c r="AC37" i="16" s="1" a="1"/>
  <c r="AC37" i="16" s="1"/>
  <c r="B36" i="16"/>
  <c r="AA36" i="16"/>
  <c r="AA37" i="16" s="1" a="1"/>
  <c r="AA37" i="16" s="1"/>
  <c r="F36" i="16"/>
  <c r="F37" i="16" s="1" a="1"/>
  <c r="F37" i="16" s="1"/>
  <c r="W36" i="16"/>
  <c r="W37" i="16" s="1" a="1"/>
  <c r="W37" i="16" s="1"/>
  <c r="V36" i="16"/>
  <c r="V37" i="16" s="1" a="1"/>
  <c r="V37" i="16" s="1"/>
  <c r="U36" i="16"/>
  <c r="U37" i="16" s="1" a="1"/>
  <c r="U37" i="16" s="1"/>
  <c r="Z36" i="16"/>
  <c r="Z37" i="16" s="1" a="1"/>
  <c r="Z37" i="16" s="1"/>
  <c r="O36" i="16"/>
  <c r="O37" i="16" s="1" a="1"/>
  <c r="O37" i="16" s="1"/>
  <c r="AE36" i="16"/>
  <c r="Y36" i="16"/>
  <c r="Y37" i="16" s="1" a="1"/>
  <c r="Y37" i="16" s="1"/>
  <c r="S36" i="16"/>
  <c r="S37" i="16" s="1" a="1"/>
  <c r="S37" i="16" s="1"/>
  <c r="C36" i="16"/>
  <c r="H36" i="16"/>
  <c r="H37" i="16" s="1" a="1"/>
  <c r="H37" i="16" s="1"/>
  <c r="R36" i="16"/>
  <c r="R37" i="16" s="1" a="1"/>
  <c r="R37" i="16" s="1"/>
  <c r="P36" i="16"/>
  <c r="P37" i="16" s="1" a="1"/>
  <c r="P37" i="16" s="1"/>
  <c r="M36" i="16"/>
  <c r="M37" i="16" s="1" a="1"/>
  <c r="M37" i="16" s="1"/>
  <c r="L36" i="16"/>
  <c r="L37" i="16" s="1" a="1"/>
  <c r="L37" i="16" s="1"/>
  <c r="K36" i="16"/>
  <c r="J36" i="16"/>
  <c r="J37" i="16" s="1" a="1"/>
  <c r="J37" i="16" s="1"/>
  <c r="I36" i="16"/>
  <c r="I37" i="16" s="1" a="1"/>
  <c r="I37" i="16" s="1"/>
  <c r="G36" i="16"/>
  <c r="G37" i="16" s="1" a="1"/>
  <c r="G37" i="16" s="1"/>
  <c r="D36" i="16"/>
  <c r="X36" i="16"/>
  <c r="X37" i="16" s="1" a="1"/>
  <c r="X37" i="16" s="1"/>
  <c r="AD36" i="16"/>
  <c r="B162" i="14"/>
  <c r="N47" i="14"/>
  <c r="Q47" i="14" s="1"/>
  <c r="B267" i="14" s="1"/>
  <c r="Q43" i="14"/>
  <c r="AB92" i="14"/>
  <c r="B318" i="14"/>
  <c r="B317" i="14"/>
  <c r="U84" i="14"/>
  <c r="AE90" i="14"/>
  <c r="H90" i="14"/>
  <c r="I92" i="14" s="1"/>
  <c r="B90" i="14"/>
  <c r="B328" i="14" s="1"/>
  <c r="S90" i="14"/>
  <c r="T92" i="14" s="1"/>
  <c r="M90" i="14"/>
  <c r="E90" i="14"/>
  <c r="F92" i="14" s="1"/>
  <c r="P90" i="14"/>
  <c r="Q92" i="14" s="1"/>
  <c r="W90" i="14"/>
  <c r="T75" i="14"/>
  <c r="Q80" i="14"/>
  <c r="B300" i="14" s="1"/>
  <c r="B258" i="14"/>
  <c r="V90" i="14"/>
  <c r="B157" i="14"/>
  <c r="N42" i="14"/>
  <c r="Q42" i="14" s="1"/>
  <c r="B262" i="14" l="1"/>
  <c r="AD91" i="14"/>
  <c r="E91" i="14"/>
  <c r="K91" i="14"/>
  <c r="AB91" i="14"/>
  <c r="C91" i="14"/>
  <c r="O91" i="14"/>
  <c r="F91" i="14"/>
  <c r="H91" i="14"/>
  <c r="W91" i="14"/>
  <c r="Z91" i="14"/>
  <c r="J91" i="14"/>
  <c r="T42" i="14"/>
  <c r="C94" i="14" s="1"/>
  <c r="P91" i="14"/>
  <c r="Y91" i="14"/>
  <c r="D91" i="14"/>
  <c r="Q91" i="14"/>
  <c r="G91" i="14"/>
  <c r="I91" i="14"/>
  <c r="AA91" i="14"/>
  <c r="B91" i="14"/>
  <c r="U42" i="14"/>
  <c r="AC91" i="14"/>
  <c r="T91" i="14"/>
  <c r="L91" i="14"/>
  <c r="U91" i="14"/>
  <c r="X91" i="14"/>
  <c r="V91" i="14"/>
  <c r="S91" i="14"/>
  <c r="M91" i="14"/>
  <c r="R91" i="14"/>
  <c r="N91" i="14"/>
  <c r="AE91" i="14"/>
  <c r="B277" i="14"/>
  <c r="T57" i="14"/>
  <c r="U57" i="14"/>
  <c r="M92" i="14"/>
  <c r="U47" i="14"/>
  <c r="D92" i="14"/>
  <c r="C92" i="14"/>
  <c r="AE92" i="14"/>
  <c r="T47" i="14"/>
  <c r="V92" i="14"/>
  <c r="Y92" i="14"/>
  <c r="B323" i="14"/>
  <c r="Z92" i="14"/>
  <c r="B278" i="14"/>
  <c r="T58" i="14"/>
  <c r="U58" i="14"/>
  <c r="J92" i="14"/>
  <c r="S92" i="14"/>
  <c r="H92" i="14"/>
  <c r="X92" i="14"/>
  <c r="N92" i="14"/>
  <c r="T80" i="14"/>
  <c r="U80" i="14"/>
  <c r="O92" i="14"/>
  <c r="W92" i="14"/>
  <c r="B263" i="14"/>
  <c r="T43" i="14"/>
  <c r="U43" i="14"/>
  <c r="AD92" i="14"/>
  <c r="P92" i="14"/>
  <c r="K92" i="14"/>
  <c r="B265" i="14"/>
  <c r="T45" i="14"/>
  <c r="U45" i="14"/>
  <c r="E92" i="14"/>
  <c r="B271" i="14"/>
  <c r="T51" i="14"/>
  <c r="U51" i="14"/>
  <c r="C146" i="14" l="1"/>
  <c r="C199" i="14" s="1"/>
  <c r="C124" i="14"/>
  <c r="C120" i="14"/>
  <c r="C116" i="14"/>
  <c r="C139" i="14"/>
  <c r="C112" i="14"/>
  <c r="C165" i="14" s="1"/>
  <c r="C108" i="14"/>
  <c r="C136" i="14"/>
  <c r="C135" i="14"/>
  <c r="C188" i="14" s="1"/>
  <c r="C113" i="14"/>
  <c r="C123" i="14"/>
  <c r="C176" i="14" s="1"/>
  <c r="C114" i="14"/>
  <c r="C167" i="14" s="1"/>
  <c r="C127" i="14"/>
  <c r="C126" i="14"/>
  <c r="C179" i="14" s="1"/>
  <c r="C143" i="14"/>
  <c r="C130" i="14"/>
  <c r="C183" i="14" s="1"/>
  <c r="C129" i="14"/>
  <c r="C182" i="14" s="1"/>
  <c r="C128" i="14"/>
  <c r="C181" i="14" s="1"/>
  <c r="C144" i="14"/>
  <c r="C131" i="14"/>
  <c r="C145" i="14"/>
  <c r="C198" i="14" s="1"/>
  <c r="C147" i="14"/>
  <c r="C200" i="14" s="1"/>
  <c r="C111" i="14"/>
  <c r="C164" i="14" s="1"/>
  <c r="C133" i="14"/>
  <c r="C105" i="14"/>
  <c r="C140" i="14"/>
  <c r="C121" i="14"/>
  <c r="C118" i="14"/>
  <c r="C115" i="14"/>
  <c r="C102" i="14"/>
  <c r="C138" i="14"/>
  <c r="C109" i="14"/>
  <c r="C162" i="14" s="1"/>
  <c r="C142" i="14"/>
  <c r="C137" i="14"/>
  <c r="C190" i="14" s="1"/>
  <c r="C125" i="14"/>
  <c r="C178" i="14" s="1"/>
  <c r="C122" i="14"/>
  <c r="C106" i="14"/>
  <c r="C159" i="14" s="1"/>
  <c r="C101" i="14"/>
  <c r="C154" i="14" s="1"/>
  <c r="C117" i="14"/>
  <c r="C170" i="14" s="1"/>
  <c r="C119" i="14"/>
  <c r="C172" i="14" s="1"/>
  <c r="C100" i="14"/>
  <c r="C141" i="14"/>
  <c r="C110" i="14"/>
  <c r="C163" i="14" s="1"/>
  <c r="C104" i="14"/>
  <c r="C157" i="14" s="1"/>
  <c r="C103" i="14"/>
  <c r="C156" i="14" s="1"/>
  <c r="C132" i="14"/>
  <c r="C134" i="14"/>
  <c r="C107" i="14"/>
  <c r="I93" i="14"/>
  <c r="D93" i="14"/>
  <c r="Y93" i="14"/>
  <c r="J93" i="14"/>
  <c r="AE93" i="14"/>
  <c r="W93" i="14"/>
  <c r="R93" i="14"/>
  <c r="H93" i="14"/>
  <c r="M93" i="14"/>
  <c r="F93" i="14"/>
  <c r="AA93" i="14"/>
  <c r="G93" i="14"/>
  <c r="Z93" i="14"/>
  <c r="N93" i="14"/>
  <c r="S93" i="14"/>
  <c r="O93" i="14"/>
  <c r="V93" i="14"/>
  <c r="C93" i="14"/>
  <c r="Q93" i="14"/>
  <c r="B31" i="16"/>
  <c r="B330" i="14"/>
  <c r="B33" i="16"/>
  <c r="B32" i="16"/>
  <c r="P93" i="14"/>
  <c r="C195" i="14"/>
  <c r="X93" i="14"/>
  <c r="AB93" i="14"/>
  <c r="C95" i="14"/>
  <c r="U93" i="14"/>
  <c r="K93" i="14"/>
  <c r="L93" i="14"/>
  <c r="E93" i="14"/>
  <c r="B329" i="14"/>
  <c r="C186" i="14"/>
  <c r="C168" i="14"/>
  <c r="C169" i="14"/>
  <c r="C171" i="14"/>
  <c r="C184" i="14"/>
  <c r="C189" i="14"/>
  <c r="C191" i="14"/>
  <c r="C194" i="14"/>
  <c r="C175" i="14"/>
  <c r="C192" i="14"/>
  <c r="C153" i="14"/>
  <c r="C173" i="14"/>
  <c r="C158" i="14"/>
  <c r="C166" i="14"/>
  <c r="C196" i="14"/>
  <c r="C177" i="14"/>
  <c r="C187" i="14"/>
  <c r="C155" i="14"/>
  <c r="C185" i="14"/>
  <c r="C161" i="14"/>
  <c r="C193" i="14"/>
  <c r="C197" i="14"/>
  <c r="C174" i="14"/>
  <c r="C160" i="14"/>
  <c r="C180" i="14"/>
  <c r="T93" i="14"/>
  <c r="AD93" i="14"/>
  <c r="AC93" i="14"/>
  <c r="C288" i="14" l="1"/>
  <c r="C286" i="14"/>
  <c r="C303" i="14"/>
  <c r="C296" i="14"/>
  <c r="C266" i="14"/>
  <c r="C304" i="14"/>
  <c r="C292" i="14"/>
  <c r="C272" i="14"/>
  <c r="C301" i="14"/>
  <c r="C299" i="14"/>
  <c r="C290" i="14"/>
  <c r="C268" i="14"/>
  <c r="C297" i="14"/>
  <c r="C282" i="14"/>
  <c r="C267" i="14"/>
  <c r="C269" i="14"/>
  <c r="C276" i="14"/>
  <c r="C284" i="14"/>
  <c r="C302" i="14"/>
  <c r="D94" i="14"/>
  <c r="C328" i="14"/>
  <c r="C148" i="14"/>
  <c r="C252" i="14"/>
  <c r="C305" i="14" s="1"/>
  <c r="C230" i="14"/>
  <c r="C283" i="14" s="1"/>
  <c r="C208" i="14"/>
  <c r="C261" i="14" s="1"/>
  <c r="C247" i="14"/>
  <c r="C300" i="14" s="1"/>
  <c r="C251" i="14"/>
  <c r="C240" i="14"/>
  <c r="C293" i="14" s="1"/>
  <c r="C236" i="14"/>
  <c r="C289" i="14" s="1"/>
  <c r="C209" i="14"/>
  <c r="C262" i="14" s="1"/>
  <c r="C221" i="14"/>
  <c r="C274" i="14" s="1"/>
  <c r="C206" i="14"/>
  <c r="C259" i="14" s="1"/>
  <c r="C248" i="14"/>
  <c r="C235" i="14"/>
  <c r="C220" i="14"/>
  <c r="C273" i="14" s="1"/>
  <c r="C246" i="14"/>
  <c r="C238" i="14"/>
  <c r="C291" i="14" s="1"/>
  <c r="C237" i="14"/>
  <c r="C231" i="14"/>
  <c r="C229" i="14"/>
  <c r="C242" i="14"/>
  <c r="C295" i="14" s="1"/>
  <c r="C228" i="14"/>
  <c r="C281" i="14" s="1"/>
  <c r="C233" i="14"/>
  <c r="C213" i="14"/>
  <c r="C227" i="14"/>
  <c r="C280" i="14" s="1"/>
  <c r="C244" i="14"/>
  <c r="C214" i="14"/>
  <c r="C207" i="14"/>
  <c r="C260" i="14" s="1"/>
  <c r="C239" i="14"/>
  <c r="C234" i="14"/>
  <c r="C287" i="14" s="1"/>
  <c r="C222" i="14"/>
  <c r="C275" i="14" s="1"/>
  <c r="C210" i="14"/>
  <c r="C263" i="14" s="1"/>
  <c r="C226" i="14"/>
  <c r="C279" i="14" s="1"/>
  <c r="C232" i="14"/>
  <c r="C285" i="14" s="1"/>
  <c r="C215" i="14"/>
  <c r="C211" i="14"/>
  <c r="C264" i="14" s="1"/>
  <c r="C225" i="14"/>
  <c r="C278" i="14" s="1"/>
  <c r="C241" i="14"/>
  <c r="C294" i="14" s="1"/>
  <c r="C217" i="14"/>
  <c r="C270" i="14" s="1"/>
  <c r="C218" i="14"/>
  <c r="C250" i="14"/>
  <c r="C224" i="14"/>
  <c r="C216" i="14"/>
  <c r="C223" i="14"/>
  <c r="C249" i="14"/>
  <c r="C205" i="14"/>
  <c r="C258" i="14" s="1"/>
  <c r="C243" i="14"/>
  <c r="C219" i="14"/>
  <c r="C245" i="14"/>
  <c r="C298" i="14" s="1"/>
  <c r="C212" i="14"/>
  <c r="C265" i="14"/>
  <c r="C271" i="14"/>
  <c r="C277" i="14"/>
  <c r="C322" i="14"/>
  <c r="D95" i="14" l="1"/>
  <c r="C329" i="14"/>
  <c r="C323" i="14"/>
  <c r="D127" i="14"/>
  <c r="D180" i="14" s="1"/>
  <c r="D105" i="14"/>
  <c r="D158" i="14" s="1"/>
  <c r="D116" i="14"/>
  <c r="D169" i="14" s="1"/>
  <c r="D139" i="14"/>
  <c r="D192" i="14" s="1"/>
  <c r="D112" i="14"/>
  <c r="D165" i="14" s="1"/>
  <c r="D108" i="14"/>
  <c r="D161" i="14" s="1"/>
  <c r="D135" i="14"/>
  <c r="D188" i="14" s="1"/>
  <c r="D101" i="14"/>
  <c r="D154" i="14" s="1"/>
  <c r="D123" i="14"/>
  <c r="D176" i="14" s="1"/>
  <c r="D124" i="14"/>
  <c r="D177" i="14" s="1"/>
  <c r="D111" i="14"/>
  <c r="D164" i="14" s="1"/>
  <c r="D102" i="14"/>
  <c r="D155" i="14" s="1"/>
  <c r="D137" i="14"/>
  <c r="D190" i="14" s="1"/>
  <c r="D103" i="14"/>
  <c r="D156" i="14" s="1"/>
  <c r="D143" i="14"/>
  <c r="D196" i="14" s="1"/>
  <c r="D130" i="14"/>
  <c r="D183" i="14" s="1"/>
  <c r="D129" i="14"/>
  <c r="D182" i="14" s="1"/>
  <c r="D128" i="14"/>
  <c r="D181" i="14" s="1"/>
  <c r="D144" i="14"/>
  <c r="D197" i="14" s="1"/>
  <c r="D131" i="14"/>
  <c r="D184" i="14" s="1"/>
  <c r="D113" i="14"/>
  <c r="D166" i="14" s="1"/>
  <c r="D145" i="14"/>
  <c r="D198" i="14" s="1"/>
  <c r="D114" i="14"/>
  <c r="D167" i="14" s="1"/>
  <c r="D133" i="14"/>
  <c r="D186" i="14" s="1"/>
  <c r="D132" i="14"/>
  <c r="D185" i="14" s="1"/>
  <c r="D140" i="14"/>
  <c r="D193" i="14" s="1"/>
  <c r="D121" i="14"/>
  <c r="D174" i="14" s="1"/>
  <c r="D118" i="14"/>
  <c r="D171" i="14" s="1"/>
  <c r="D115" i="14"/>
  <c r="D168" i="14" s="1"/>
  <c r="D138" i="14"/>
  <c r="D191" i="14" s="1"/>
  <c r="D120" i="14"/>
  <c r="D173" i="14" s="1"/>
  <c r="D142" i="14"/>
  <c r="D195" i="14" s="1"/>
  <c r="D125" i="14"/>
  <c r="D178" i="14" s="1"/>
  <c r="D122" i="14"/>
  <c r="D175" i="14" s="1"/>
  <c r="D106" i="14"/>
  <c r="D159" i="14" s="1"/>
  <c r="D117" i="14"/>
  <c r="D170" i="14" s="1"/>
  <c r="D136" i="14"/>
  <c r="D189" i="14" s="1"/>
  <c r="D119" i="14"/>
  <c r="D172" i="14" s="1"/>
  <c r="D141" i="14"/>
  <c r="D194" i="14" s="1"/>
  <c r="D110" i="14"/>
  <c r="D163" i="14" s="1"/>
  <c r="D134" i="14"/>
  <c r="D187" i="14" s="1"/>
  <c r="D104" i="14"/>
  <c r="D157" i="14" s="1"/>
  <c r="D109" i="14"/>
  <c r="D162" i="14" s="1"/>
  <c r="D100" i="14"/>
  <c r="D107" i="14"/>
  <c r="D160" i="14" s="1"/>
  <c r="D126" i="14"/>
  <c r="D179" i="14" s="1"/>
  <c r="D147" i="14"/>
  <c r="D200" i="14" s="1"/>
  <c r="D146" i="14"/>
  <c r="D199" i="14" s="1"/>
  <c r="C32" i="16"/>
  <c r="C33" i="16"/>
  <c r="C330" i="14"/>
  <c r="C253" i="14"/>
  <c r="D233" i="14" l="1"/>
  <c r="D286" i="14" s="1"/>
  <c r="D211" i="14"/>
  <c r="D264" i="14" s="1"/>
  <c r="D244" i="14"/>
  <c r="D297" i="14" s="1"/>
  <c r="D232" i="14"/>
  <c r="D285" i="14" s="1"/>
  <c r="D205" i="14"/>
  <c r="D248" i="14"/>
  <c r="D301" i="14" s="1"/>
  <c r="D247" i="14"/>
  <c r="D300" i="14" s="1"/>
  <c r="D240" i="14"/>
  <c r="D293" i="14" s="1"/>
  <c r="D230" i="14"/>
  <c r="D283" i="14" s="1"/>
  <c r="D225" i="14"/>
  <c r="D278" i="14" s="1"/>
  <c r="D215" i="14"/>
  <c r="D268" i="14" s="1"/>
  <c r="D210" i="14"/>
  <c r="D263" i="14" s="1"/>
  <c r="D237" i="14"/>
  <c r="D290" i="14" s="1"/>
  <c r="D236" i="14"/>
  <c r="D289" i="14" s="1"/>
  <c r="D231" i="14"/>
  <c r="D284" i="14" s="1"/>
  <c r="D229" i="14"/>
  <c r="D282" i="14" s="1"/>
  <c r="D252" i="14"/>
  <c r="D305" i="14" s="1"/>
  <c r="D242" i="14"/>
  <c r="D295" i="14" s="1"/>
  <c r="D228" i="14"/>
  <c r="D281" i="14" s="1"/>
  <c r="D243" i="14"/>
  <c r="D296" i="14" s="1"/>
  <c r="D241" i="14"/>
  <c r="D294" i="14" s="1"/>
  <c r="D234" i="14"/>
  <c r="D287" i="14" s="1"/>
  <c r="D207" i="14"/>
  <c r="D260" i="14" s="1"/>
  <c r="D227" i="14"/>
  <c r="D280" i="14" s="1"/>
  <c r="D214" i="14"/>
  <c r="D267" i="14" s="1"/>
  <c r="D251" i="14"/>
  <c r="D304" i="14" s="1"/>
  <c r="D239" i="14"/>
  <c r="D292" i="14" s="1"/>
  <c r="D221" i="14"/>
  <c r="D274" i="14" s="1"/>
  <c r="D222" i="14"/>
  <c r="D275" i="14" s="1"/>
  <c r="D245" i="14"/>
  <c r="D298" i="14" s="1"/>
  <c r="D218" i="14"/>
  <c r="D271" i="14" s="1"/>
  <c r="D209" i="14"/>
  <c r="D262" i="14" s="1"/>
  <c r="D206" i="14"/>
  <c r="D259" i="14" s="1"/>
  <c r="D220" i="14"/>
  <c r="D273" i="14" s="1"/>
  <c r="D213" i="14"/>
  <c r="D266" i="14" s="1"/>
  <c r="D217" i="14"/>
  <c r="D270" i="14" s="1"/>
  <c r="D250" i="14"/>
  <c r="D303" i="14" s="1"/>
  <c r="D238" i="14"/>
  <c r="D291" i="14" s="1"/>
  <c r="D235" i="14"/>
  <c r="D288" i="14" s="1"/>
  <c r="D226" i="14"/>
  <c r="D279" i="14" s="1"/>
  <c r="D246" i="14"/>
  <c r="D299" i="14" s="1"/>
  <c r="D216" i="14"/>
  <c r="D269" i="14" s="1"/>
  <c r="D219" i="14"/>
  <c r="D272" i="14" s="1"/>
  <c r="D224" i="14"/>
  <c r="D277" i="14" s="1"/>
  <c r="D212" i="14"/>
  <c r="D265" i="14" s="1"/>
  <c r="D223" i="14"/>
  <c r="D276" i="14" s="1"/>
  <c r="D208" i="14"/>
  <c r="D261" i="14" s="1"/>
  <c r="D249" i="14"/>
  <c r="D302" i="14" s="1"/>
  <c r="D148" i="14"/>
  <c r="D153" i="14"/>
  <c r="C31" i="16"/>
  <c r="D322" i="14"/>
  <c r="D253" i="14" l="1"/>
  <c r="D258" i="14"/>
  <c r="AE5" i="16"/>
  <c r="B26" i="16"/>
  <c r="C5" i="16"/>
  <c r="Q5" i="16"/>
  <c r="D5" i="16"/>
  <c r="F5" i="16"/>
  <c r="K5" i="16"/>
  <c r="AA5" i="16"/>
  <c r="R5" i="16"/>
  <c r="O5" i="16"/>
  <c r="AC5" i="16"/>
  <c r="N5" i="16"/>
  <c r="Z5" i="16"/>
  <c r="V5" i="16"/>
  <c r="B5" i="16"/>
  <c r="M5" i="16"/>
  <c r="B25" i="16"/>
  <c r="W5" i="16"/>
  <c r="X5" i="16"/>
  <c r="I5" i="16"/>
  <c r="H5" i="16"/>
  <c r="U5" i="16"/>
  <c r="L5" i="16"/>
  <c r="E5" i="16"/>
  <c r="B23" i="16"/>
  <c r="AB5" i="16"/>
  <c r="Y5" i="16"/>
  <c r="AD5" i="16"/>
  <c r="T5" i="16"/>
  <c r="G5" i="16"/>
  <c r="S5" i="16"/>
  <c r="P5" i="16"/>
  <c r="B24" i="16"/>
  <c r="J5" i="16"/>
  <c r="E94" i="14"/>
  <c r="D328" i="14"/>
  <c r="D323" i="14"/>
  <c r="D32" i="16" s="1"/>
  <c r="D330" i="14"/>
  <c r="D33" i="16" l="1"/>
  <c r="E95" i="14"/>
  <c r="D329" i="14"/>
  <c r="E130" i="14"/>
  <c r="E183" i="14" s="1"/>
  <c r="E108" i="14"/>
  <c r="E161" i="14" s="1"/>
  <c r="E139" i="14"/>
  <c r="E192" i="14" s="1"/>
  <c r="E112" i="14"/>
  <c r="E165" i="14" s="1"/>
  <c r="E135" i="14"/>
  <c r="E188" i="14" s="1"/>
  <c r="E101" i="14"/>
  <c r="E154" i="14" s="1"/>
  <c r="E143" i="14"/>
  <c r="E196" i="14" s="1"/>
  <c r="E131" i="14"/>
  <c r="E184" i="14" s="1"/>
  <c r="E104" i="14"/>
  <c r="E157" i="14" s="1"/>
  <c r="E124" i="14"/>
  <c r="E177" i="14" s="1"/>
  <c r="E111" i="14"/>
  <c r="E164" i="14" s="1"/>
  <c r="E102" i="14"/>
  <c r="E155" i="14" s="1"/>
  <c r="E134" i="14"/>
  <c r="E187" i="14" s="1"/>
  <c r="E125" i="14"/>
  <c r="E178" i="14" s="1"/>
  <c r="E129" i="14"/>
  <c r="E182" i="14" s="1"/>
  <c r="E128" i="14"/>
  <c r="E181" i="14" s="1"/>
  <c r="E144" i="14"/>
  <c r="E197" i="14" s="1"/>
  <c r="E113" i="14"/>
  <c r="E166" i="14" s="1"/>
  <c r="E145" i="14"/>
  <c r="E198" i="14" s="1"/>
  <c r="E114" i="14"/>
  <c r="E167" i="14" s="1"/>
  <c r="E115" i="14"/>
  <c r="E168" i="14" s="1"/>
  <c r="E133" i="14"/>
  <c r="E186" i="14" s="1"/>
  <c r="E132" i="14"/>
  <c r="E185" i="14" s="1"/>
  <c r="E146" i="14"/>
  <c r="E199" i="14" s="1"/>
  <c r="E136" i="14"/>
  <c r="E189" i="14" s="1"/>
  <c r="E106" i="14"/>
  <c r="E159" i="14" s="1"/>
  <c r="E140" i="14"/>
  <c r="E193" i="14" s="1"/>
  <c r="E127" i="14"/>
  <c r="E180" i="14" s="1"/>
  <c r="E121" i="14"/>
  <c r="E174" i="14" s="1"/>
  <c r="E118" i="14"/>
  <c r="E171" i="14" s="1"/>
  <c r="E105" i="14"/>
  <c r="E158" i="14" s="1"/>
  <c r="E122" i="14"/>
  <c r="E175" i="14" s="1"/>
  <c r="E109" i="14"/>
  <c r="E162" i="14" s="1"/>
  <c r="E138" i="14"/>
  <c r="E191" i="14" s="1"/>
  <c r="E119" i="14"/>
  <c r="E172" i="14" s="1"/>
  <c r="E137" i="14"/>
  <c r="E190" i="14" s="1"/>
  <c r="E141" i="14"/>
  <c r="E194" i="14" s="1"/>
  <c r="E117" i="14"/>
  <c r="E170" i="14" s="1"/>
  <c r="E110" i="14"/>
  <c r="E163" i="14" s="1"/>
  <c r="E107" i="14"/>
  <c r="E160" i="14" s="1"/>
  <c r="E126" i="14"/>
  <c r="E179" i="14" s="1"/>
  <c r="E103" i="14"/>
  <c r="E156" i="14" s="1"/>
  <c r="E142" i="14"/>
  <c r="E195" i="14" s="1"/>
  <c r="E147" i="14"/>
  <c r="E200" i="14" s="1"/>
  <c r="E116" i="14"/>
  <c r="E169" i="14" s="1"/>
  <c r="E100" i="14"/>
  <c r="E123" i="14"/>
  <c r="E176" i="14" s="1"/>
  <c r="E120" i="14"/>
  <c r="E173" i="14" s="1"/>
  <c r="D31" i="16"/>
  <c r="X6" i="16" a="1"/>
  <c r="X6" i="16" s="1"/>
  <c r="X7" i="16" s="1"/>
  <c r="L6" i="16" a="1"/>
  <c r="L6" i="16" s="1"/>
  <c r="L7" i="16" s="1"/>
  <c r="W6" i="16" a="1"/>
  <c r="W6" i="16" s="1"/>
  <c r="W7" i="16" s="1"/>
  <c r="K6" i="16" a="1"/>
  <c r="K6" i="16" s="1"/>
  <c r="K7" i="16" s="1"/>
  <c r="AB6" i="16" a="1"/>
  <c r="AB6" i="16" s="1"/>
  <c r="AB7" i="16" s="1"/>
  <c r="O6" i="16" a="1"/>
  <c r="O6" i="16" s="1"/>
  <c r="O7" i="16" s="1"/>
  <c r="B6" i="16" a="1"/>
  <c r="B6" i="16" s="1"/>
  <c r="B7" i="16" s="1"/>
  <c r="R6" i="16" a="1"/>
  <c r="R6" i="16" s="1"/>
  <c r="R7" i="16" s="1"/>
  <c r="C6" i="16" a="1"/>
  <c r="C6" i="16" s="1"/>
  <c r="C7" i="16" s="1"/>
  <c r="G6" i="16" a="1"/>
  <c r="G6" i="16" s="1"/>
  <c r="G7" i="16" s="1"/>
  <c r="P6" i="16" a="1"/>
  <c r="P6" i="16" s="1"/>
  <c r="P7" i="16" s="1"/>
  <c r="E6" i="16" a="1"/>
  <c r="E6" i="16" s="1"/>
  <c r="E7" i="16" s="1"/>
  <c r="U6" i="16" a="1"/>
  <c r="U6" i="16" s="1"/>
  <c r="U7" i="16" s="1"/>
  <c r="T6" i="16" a="1"/>
  <c r="T6" i="16" s="1"/>
  <c r="T7" i="16" s="1"/>
  <c r="S6" i="16" a="1"/>
  <c r="S6" i="16" s="1"/>
  <c r="S7" i="16" s="1"/>
  <c r="Z6" i="16" a="1"/>
  <c r="Z6" i="16" s="1"/>
  <c r="Z7" i="16" s="1"/>
  <c r="D6" i="16" a="1"/>
  <c r="D6" i="16" s="1"/>
  <c r="D7" i="16" s="1"/>
  <c r="Y6" i="16" a="1"/>
  <c r="Y6" i="16" s="1"/>
  <c r="Y7" i="16" s="1"/>
  <c r="H6" i="16" a="1"/>
  <c r="H6" i="16" s="1"/>
  <c r="H7" i="16" s="1"/>
  <c r="AE6" i="16" a="1"/>
  <c r="AE6" i="16" s="1"/>
  <c r="AE7" i="16" s="1"/>
  <c r="F6" i="16" a="1"/>
  <c r="F6" i="16" s="1"/>
  <c r="F7" i="16" s="1"/>
  <c r="AD6" i="16" a="1"/>
  <c r="AD6" i="16" s="1"/>
  <c r="AD7" i="16" s="1"/>
  <c r="AC6" i="16" a="1"/>
  <c r="AC6" i="16" s="1"/>
  <c r="AC7" i="16" s="1"/>
  <c r="AA6" i="16" a="1"/>
  <c r="AA6" i="16" s="1"/>
  <c r="AA7" i="16" s="1"/>
  <c r="I6" i="16" a="1"/>
  <c r="I6" i="16" s="1"/>
  <c r="I7" i="16" s="1"/>
  <c r="V6" i="16" a="1"/>
  <c r="V6" i="16" s="1"/>
  <c r="V7" i="16" s="1"/>
  <c r="Q6" i="16" a="1"/>
  <c r="Q6" i="16" s="1"/>
  <c r="Q7" i="16" s="1"/>
  <c r="J6" i="16" a="1"/>
  <c r="J6" i="16" s="1"/>
  <c r="J7" i="16" s="1"/>
  <c r="M6" i="16" a="1"/>
  <c r="M6" i="16" s="1"/>
  <c r="M7" i="16" s="1"/>
  <c r="N6" i="16" a="1"/>
  <c r="N6" i="16" s="1"/>
  <c r="N7" i="16" s="1"/>
  <c r="E322" i="14" l="1"/>
  <c r="E148" i="14"/>
  <c r="E153" i="14"/>
  <c r="B9" i="16"/>
  <c r="B8" i="18" s="1"/>
  <c r="B10" i="16"/>
  <c r="B8" i="19" s="1"/>
  <c r="B8" i="16"/>
  <c r="B8" i="17" s="1"/>
  <c r="E236" i="14"/>
  <c r="E289" i="14" s="1"/>
  <c r="E214" i="14"/>
  <c r="E267" i="14" s="1"/>
  <c r="E250" i="14"/>
  <c r="E303" i="14" s="1"/>
  <c r="E228" i="14"/>
  <c r="E281" i="14" s="1"/>
  <c r="E235" i="14"/>
  <c r="E288" i="14" s="1"/>
  <c r="E220" i="14"/>
  <c r="E273" i="14" s="1"/>
  <c r="E246" i="14"/>
  <c r="E299" i="14" s="1"/>
  <c r="E205" i="14"/>
  <c r="E245" i="14"/>
  <c r="E298" i="14" s="1"/>
  <c r="E239" i="14"/>
  <c r="E292" i="14" s="1"/>
  <c r="E252" i="14"/>
  <c r="E305" i="14" s="1"/>
  <c r="E242" i="14"/>
  <c r="E295" i="14" s="1"/>
  <c r="E240" i="14"/>
  <c r="E293" i="14" s="1"/>
  <c r="E243" i="14"/>
  <c r="E296" i="14" s="1"/>
  <c r="E241" i="14"/>
  <c r="E294" i="14" s="1"/>
  <c r="E244" i="14"/>
  <c r="E297" i="14" s="1"/>
  <c r="E227" i="14"/>
  <c r="E280" i="14" s="1"/>
  <c r="E251" i="14"/>
  <c r="E304" i="14" s="1"/>
  <c r="E233" i="14"/>
  <c r="E286" i="14" s="1"/>
  <c r="E207" i="14"/>
  <c r="E260" i="14" s="1"/>
  <c r="E234" i="14"/>
  <c r="E287" i="14" s="1"/>
  <c r="E221" i="14"/>
  <c r="E274" i="14" s="1"/>
  <c r="E215" i="14"/>
  <c r="E268" i="14" s="1"/>
  <c r="E222" i="14"/>
  <c r="E275" i="14" s="1"/>
  <c r="E248" i="14"/>
  <c r="E301" i="14" s="1"/>
  <c r="E229" i="14"/>
  <c r="E282" i="14" s="1"/>
  <c r="E223" i="14"/>
  <c r="E276" i="14" s="1"/>
  <c r="E209" i="14"/>
  <c r="E262" i="14" s="1"/>
  <c r="E232" i="14"/>
  <c r="E285" i="14" s="1"/>
  <c r="E206" i="14"/>
  <c r="E259" i="14" s="1"/>
  <c r="E230" i="14"/>
  <c r="E283" i="14" s="1"/>
  <c r="E216" i="14"/>
  <c r="E269" i="14" s="1"/>
  <c r="E211" i="14"/>
  <c r="E264" i="14" s="1"/>
  <c r="E225" i="14"/>
  <c r="E278" i="14" s="1"/>
  <c r="E213" i="14"/>
  <c r="E266" i="14" s="1"/>
  <c r="E217" i="14"/>
  <c r="E270" i="14" s="1"/>
  <c r="E247" i="14"/>
  <c r="E300" i="14" s="1"/>
  <c r="E238" i="14"/>
  <c r="E291" i="14" s="1"/>
  <c r="E208" i="14"/>
  <c r="E261" i="14" s="1"/>
  <c r="E219" i="14"/>
  <c r="E272" i="14" s="1"/>
  <c r="E212" i="14"/>
  <c r="E265" i="14" s="1"/>
  <c r="E224" i="14"/>
  <c r="E277" i="14" s="1"/>
  <c r="E237" i="14"/>
  <c r="E290" i="14" s="1"/>
  <c r="E249" i="14"/>
  <c r="E302" i="14" s="1"/>
  <c r="E218" i="14"/>
  <c r="E271" i="14" s="1"/>
  <c r="E210" i="14"/>
  <c r="E263" i="14" s="1"/>
  <c r="E226" i="14"/>
  <c r="E279" i="14" s="1"/>
  <c r="E231" i="14"/>
  <c r="E284" i="14" s="1"/>
  <c r="C8" i="16"/>
  <c r="C8" i="17" s="1"/>
  <c r="C10" i="16"/>
  <c r="C8" i="19" s="1"/>
  <c r="C9" i="16"/>
  <c r="C8" i="18" s="1"/>
  <c r="D10" i="16"/>
  <c r="D8" i="19" s="1"/>
  <c r="D8" i="16"/>
  <c r="D8" i="17" s="1"/>
  <c r="D9" i="16"/>
  <c r="D8" i="18" s="1"/>
  <c r="E323" i="14" l="1"/>
  <c r="E32" i="16" s="1"/>
  <c r="E9" i="16" s="1"/>
  <c r="E8" i="18" s="1"/>
  <c r="B8" i="20" s="1"/>
  <c r="F94" i="14"/>
  <c r="E328" i="14"/>
  <c r="E253" i="14"/>
  <c r="E258" i="14"/>
  <c r="E31" i="16" l="1"/>
  <c r="E8" i="16" s="1"/>
  <c r="E8" i="17" s="1"/>
  <c r="D8" i="20" s="1"/>
  <c r="E33" i="16"/>
  <c r="E10" i="16" s="1"/>
  <c r="E8" i="19" s="1"/>
  <c r="C8" i="20" s="1"/>
  <c r="F133" i="14"/>
  <c r="F186" i="14" s="1"/>
  <c r="F111" i="14"/>
  <c r="F164" i="14" s="1"/>
  <c r="F135" i="14"/>
  <c r="F188" i="14" s="1"/>
  <c r="F108" i="14"/>
  <c r="F161" i="14" s="1"/>
  <c r="F101" i="14"/>
  <c r="F154" i="14" s="1"/>
  <c r="F143" i="14"/>
  <c r="F196" i="14" s="1"/>
  <c r="F131" i="14"/>
  <c r="F184" i="14" s="1"/>
  <c r="F104" i="14"/>
  <c r="F157" i="14" s="1"/>
  <c r="F127" i="14"/>
  <c r="F180" i="14" s="1"/>
  <c r="F123" i="14"/>
  <c r="F176" i="14" s="1"/>
  <c r="F134" i="14"/>
  <c r="F187" i="14" s="1"/>
  <c r="F112" i="14"/>
  <c r="F165" i="14" s="1"/>
  <c r="F122" i="14"/>
  <c r="F175" i="14" s="1"/>
  <c r="F136" i="14"/>
  <c r="F189" i="14" s="1"/>
  <c r="F113" i="14"/>
  <c r="F166" i="14" s="1"/>
  <c r="F129" i="14"/>
  <c r="F182" i="14" s="1"/>
  <c r="F128" i="14"/>
  <c r="F181" i="14" s="1"/>
  <c r="F144" i="14"/>
  <c r="F197" i="14" s="1"/>
  <c r="F130" i="14"/>
  <c r="F183" i="14" s="1"/>
  <c r="F145" i="14"/>
  <c r="F198" i="14" s="1"/>
  <c r="F114" i="14"/>
  <c r="F167" i="14" s="1"/>
  <c r="F115" i="14"/>
  <c r="F168" i="14" s="1"/>
  <c r="F132" i="14"/>
  <c r="F185" i="14" s="1"/>
  <c r="F146" i="14"/>
  <c r="F199" i="14" s="1"/>
  <c r="F140" i="14"/>
  <c r="F193" i="14" s="1"/>
  <c r="F121" i="14"/>
  <c r="F174" i="14" s="1"/>
  <c r="F118" i="14"/>
  <c r="F171" i="14" s="1"/>
  <c r="F105" i="14"/>
  <c r="F158" i="14" s="1"/>
  <c r="F138" i="14"/>
  <c r="F191" i="14" s="1"/>
  <c r="F124" i="14"/>
  <c r="F177" i="14" s="1"/>
  <c r="F102" i="14"/>
  <c r="F155" i="14" s="1"/>
  <c r="F109" i="14"/>
  <c r="F162" i="14" s="1"/>
  <c r="F119" i="14"/>
  <c r="F172" i="14" s="1"/>
  <c r="F106" i="14"/>
  <c r="F159" i="14" s="1"/>
  <c r="F125" i="14"/>
  <c r="F178" i="14" s="1"/>
  <c r="F117" i="14"/>
  <c r="F170" i="14" s="1"/>
  <c r="F126" i="14"/>
  <c r="F179" i="14" s="1"/>
  <c r="F103" i="14"/>
  <c r="F156" i="14" s="1"/>
  <c r="F110" i="14"/>
  <c r="F163" i="14" s="1"/>
  <c r="F107" i="14"/>
  <c r="F160" i="14" s="1"/>
  <c r="F147" i="14"/>
  <c r="F200" i="14" s="1"/>
  <c r="F141" i="14"/>
  <c r="F194" i="14" s="1"/>
  <c r="F139" i="14"/>
  <c r="F192" i="14" s="1"/>
  <c r="F116" i="14"/>
  <c r="F169" i="14" s="1"/>
  <c r="F100" i="14"/>
  <c r="F142" i="14"/>
  <c r="F195" i="14" s="1"/>
  <c r="F120" i="14"/>
  <c r="F173" i="14" s="1"/>
  <c r="F137" i="14"/>
  <c r="F190" i="14" s="1"/>
  <c r="F95" i="14"/>
  <c r="E329" i="14"/>
  <c r="E330" i="14"/>
  <c r="F239" i="14" l="1"/>
  <c r="F292" i="14" s="1"/>
  <c r="F217" i="14"/>
  <c r="F270" i="14" s="1"/>
  <c r="F246" i="14"/>
  <c r="F299" i="14" s="1"/>
  <c r="F224" i="14"/>
  <c r="F277" i="14" s="1"/>
  <c r="F220" i="14"/>
  <c r="F273" i="14" s="1"/>
  <c r="F235" i="14"/>
  <c r="F288" i="14" s="1"/>
  <c r="F247" i="14"/>
  <c r="F300" i="14" s="1"/>
  <c r="F240" i="14"/>
  <c r="F293" i="14" s="1"/>
  <c r="F230" i="14"/>
  <c r="F283" i="14" s="1"/>
  <c r="F225" i="14"/>
  <c r="F278" i="14" s="1"/>
  <c r="F215" i="14"/>
  <c r="F268" i="14" s="1"/>
  <c r="F210" i="14"/>
  <c r="F263" i="14" s="1"/>
  <c r="F234" i="14"/>
  <c r="F287" i="14" s="1"/>
  <c r="F243" i="14"/>
  <c r="F296" i="14" s="1"/>
  <c r="F241" i="14"/>
  <c r="F294" i="14" s="1"/>
  <c r="F228" i="14"/>
  <c r="F281" i="14" s="1"/>
  <c r="F244" i="14"/>
  <c r="F297" i="14" s="1"/>
  <c r="F227" i="14"/>
  <c r="F280" i="14" s="1"/>
  <c r="F226" i="14"/>
  <c r="F279" i="14" s="1"/>
  <c r="F238" i="14"/>
  <c r="F291" i="14" s="1"/>
  <c r="F232" i="14"/>
  <c r="F285" i="14" s="1"/>
  <c r="F206" i="14"/>
  <c r="F259" i="14" s="1"/>
  <c r="F205" i="14"/>
  <c r="F214" i="14"/>
  <c r="F267" i="14" s="1"/>
  <c r="F207" i="14"/>
  <c r="F260" i="14" s="1"/>
  <c r="F251" i="14"/>
  <c r="F304" i="14" s="1"/>
  <c r="F221" i="14"/>
  <c r="F274" i="14" s="1"/>
  <c r="F222" i="14"/>
  <c r="F275" i="14" s="1"/>
  <c r="F248" i="14"/>
  <c r="F301" i="14" s="1"/>
  <c r="F245" i="14"/>
  <c r="F298" i="14" s="1"/>
  <c r="F229" i="14"/>
  <c r="F282" i="14" s="1"/>
  <c r="F223" i="14"/>
  <c r="F276" i="14" s="1"/>
  <c r="F252" i="14"/>
  <c r="F305" i="14" s="1"/>
  <c r="F216" i="14"/>
  <c r="F269" i="14" s="1"/>
  <c r="F242" i="14"/>
  <c r="F295" i="14" s="1"/>
  <c r="F209" i="14"/>
  <c r="F262" i="14" s="1"/>
  <c r="F236" i="14"/>
  <c r="F289" i="14" s="1"/>
  <c r="F250" i="14"/>
  <c r="F303" i="14" s="1"/>
  <c r="F218" i="14"/>
  <c r="F271" i="14" s="1"/>
  <c r="F211" i="14"/>
  <c r="F264" i="14" s="1"/>
  <c r="F213" i="14"/>
  <c r="F266" i="14" s="1"/>
  <c r="F233" i="14"/>
  <c r="F286" i="14" s="1"/>
  <c r="F208" i="14"/>
  <c r="F261" i="14" s="1"/>
  <c r="F219" i="14"/>
  <c r="F272" i="14" s="1"/>
  <c r="F212" i="14"/>
  <c r="F265" i="14" s="1"/>
  <c r="F237" i="14"/>
  <c r="F290" i="14" s="1"/>
  <c r="F249" i="14"/>
  <c r="F302" i="14" s="1"/>
  <c r="F231" i="14"/>
  <c r="F284" i="14" s="1"/>
  <c r="F322" i="14"/>
  <c r="F148" i="14"/>
  <c r="F153" i="14"/>
  <c r="F323" i="14" l="1"/>
  <c r="F330" i="14" s="1"/>
  <c r="G94" i="14"/>
  <c r="F328" i="14"/>
  <c r="F253" i="14"/>
  <c r="F258" i="14"/>
  <c r="F33" i="16" l="1"/>
  <c r="F10" i="16" s="1"/>
  <c r="F8" i="19" s="1"/>
  <c r="F32" i="16"/>
  <c r="F9" i="16" s="1"/>
  <c r="F8" i="18" s="1"/>
  <c r="G136" i="14"/>
  <c r="G189" i="14" s="1"/>
  <c r="G114" i="14"/>
  <c r="G167" i="14" s="1"/>
  <c r="G143" i="14"/>
  <c r="G196" i="14" s="1"/>
  <c r="G131" i="14"/>
  <c r="G184" i="14" s="1"/>
  <c r="G104" i="14"/>
  <c r="G157" i="14" s="1"/>
  <c r="G127" i="14"/>
  <c r="G180" i="14" s="1"/>
  <c r="G123" i="14"/>
  <c r="G176" i="14" s="1"/>
  <c r="G119" i="14"/>
  <c r="G172" i="14" s="1"/>
  <c r="G122" i="14"/>
  <c r="G175" i="14" s="1"/>
  <c r="G110" i="14"/>
  <c r="G163" i="14" s="1"/>
  <c r="G129" i="14"/>
  <c r="G182" i="14" s="1"/>
  <c r="G128" i="14"/>
  <c r="G181" i="14" s="1"/>
  <c r="G144" i="14"/>
  <c r="G197" i="14" s="1"/>
  <c r="G130" i="14"/>
  <c r="G183" i="14" s="1"/>
  <c r="G112" i="14"/>
  <c r="G165" i="14" s="1"/>
  <c r="G145" i="14"/>
  <c r="G198" i="14" s="1"/>
  <c r="G113" i="14"/>
  <c r="G166" i="14" s="1"/>
  <c r="G115" i="14"/>
  <c r="G168" i="14" s="1"/>
  <c r="G132" i="14"/>
  <c r="G185" i="14" s="1"/>
  <c r="G146" i="14"/>
  <c r="G199" i="14" s="1"/>
  <c r="G133" i="14"/>
  <c r="G186" i="14" s="1"/>
  <c r="G147" i="14"/>
  <c r="G200" i="14" s="1"/>
  <c r="G134" i="14"/>
  <c r="G187" i="14" s="1"/>
  <c r="G111" i="14"/>
  <c r="G164" i="14" s="1"/>
  <c r="G140" i="14"/>
  <c r="G193" i="14" s="1"/>
  <c r="G121" i="14"/>
  <c r="G174" i="14" s="1"/>
  <c r="G118" i="14"/>
  <c r="G171" i="14" s="1"/>
  <c r="G108" i="14"/>
  <c r="G161" i="14" s="1"/>
  <c r="G105" i="14"/>
  <c r="G158" i="14" s="1"/>
  <c r="G141" i="14"/>
  <c r="G194" i="14" s="1"/>
  <c r="G103" i="14"/>
  <c r="G156" i="14" s="1"/>
  <c r="G138" i="14"/>
  <c r="G191" i="14" s="1"/>
  <c r="G124" i="14"/>
  <c r="G177" i="14" s="1"/>
  <c r="G102" i="14"/>
  <c r="G155" i="14" s="1"/>
  <c r="G106" i="14"/>
  <c r="G159" i="14" s="1"/>
  <c r="G109" i="14"/>
  <c r="G162" i="14" s="1"/>
  <c r="G101" i="14"/>
  <c r="G154" i="14" s="1"/>
  <c r="G120" i="14"/>
  <c r="G173" i="14" s="1"/>
  <c r="G135" i="14"/>
  <c r="G188" i="14" s="1"/>
  <c r="G107" i="14"/>
  <c r="G160" i="14" s="1"/>
  <c r="G126" i="14"/>
  <c r="G179" i="14" s="1"/>
  <c r="G125" i="14"/>
  <c r="G178" i="14" s="1"/>
  <c r="G117" i="14"/>
  <c r="G170" i="14" s="1"/>
  <c r="G139" i="14"/>
  <c r="G192" i="14" s="1"/>
  <c r="G116" i="14"/>
  <c r="G169" i="14" s="1"/>
  <c r="G100" i="14"/>
  <c r="G142" i="14"/>
  <c r="G195" i="14" s="1"/>
  <c r="G137" i="14"/>
  <c r="G190" i="14" s="1"/>
  <c r="F31" i="16"/>
  <c r="F8" i="16" s="1"/>
  <c r="F8" i="17" s="1"/>
  <c r="G95" i="14"/>
  <c r="F329" i="14"/>
  <c r="G322" i="14" l="1"/>
  <c r="G148" i="14"/>
  <c r="G153" i="14"/>
  <c r="G242" i="14"/>
  <c r="G295" i="14" s="1"/>
  <c r="G220" i="14"/>
  <c r="G273" i="14" s="1"/>
  <c r="G251" i="14"/>
  <c r="G304" i="14" s="1"/>
  <c r="G250" i="14"/>
  <c r="G303" i="14" s="1"/>
  <c r="G216" i="14"/>
  <c r="G269" i="14" s="1"/>
  <c r="G247" i="14"/>
  <c r="G300" i="14" s="1"/>
  <c r="G240" i="14"/>
  <c r="G293" i="14" s="1"/>
  <c r="G230" i="14"/>
  <c r="G283" i="14" s="1"/>
  <c r="G225" i="14"/>
  <c r="G278" i="14" s="1"/>
  <c r="G215" i="14"/>
  <c r="G268" i="14" s="1"/>
  <c r="G210" i="14"/>
  <c r="G263" i="14" s="1"/>
  <c r="G205" i="14"/>
  <c r="G245" i="14"/>
  <c r="G298" i="14" s="1"/>
  <c r="G244" i="14"/>
  <c r="G297" i="14" s="1"/>
  <c r="G227" i="14"/>
  <c r="G280" i="14" s="1"/>
  <c r="G226" i="14"/>
  <c r="G279" i="14" s="1"/>
  <c r="G224" i="14"/>
  <c r="G277" i="14" s="1"/>
  <c r="G223" i="14"/>
  <c r="G276" i="14" s="1"/>
  <c r="G239" i="14"/>
  <c r="G292" i="14" s="1"/>
  <c r="G237" i="14"/>
  <c r="G290" i="14" s="1"/>
  <c r="G235" i="14"/>
  <c r="G288" i="14" s="1"/>
  <c r="G231" i="14"/>
  <c r="G284" i="14" s="1"/>
  <c r="G229" i="14"/>
  <c r="G282" i="14" s="1"/>
  <c r="G221" i="14"/>
  <c r="G274" i="14" s="1"/>
  <c r="G234" i="14"/>
  <c r="G287" i="14" s="1"/>
  <c r="G208" i="14"/>
  <c r="G261" i="14" s="1"/>
  <c r="G228" i="14"/>
  <c r="G281" i="14" s="1"/>
  <c r="G222" i="14"/>
  <c r="G275" i="14" s="1"/>
  <c r="G248" i="14"/>
  <c r="G301" i="14" s="1"/>
  <c r="G252" i="14"/>
  <c r="G305" i="14" s="1"/>
  <c r="G213" i="14"/>
  <c r="G266" i="14" s="1"/>
  <c r="G246" i="14"/>
  <c r="G299" i="14" s="1"/>
  <c r="G236" i="14"/>
  <c r="G289" i="14" s="1"/>
  <c r="G206" i="14"/>
  <c r="G259" i="14" s="1"/>
  <c r="G214" i="14"/>
  <c r="G267" i="14" s="1"/>
  <c r="G238" i="14"/>
  <c r="G291" i="14" s="1"/>
  <c r="G243" i="14"/>
  <c r="G296" i="14" s="1"/>
  <c r="G217" i="14"/>
  <c r="G270" i="14" s="1"/>
  <c r="G233" i="14"/>
  <c r="G286" i="14" s="1"/>
  <c r="G241" i="14"/>
  <c r="G294" i="14" s="1"/>
  <c r="G219" i="14"/>
  <c r="G272" i="14" s="1"/>
  <c r="G207" i="14"/>
  <c r="G260" i="14" s="1"/>
  <c r="G232" i="14"/>
  <c r="G285" i="14" s="1"/>
  <c r="G209" i="14"/>
  <c r="G262" i="14" s="1"/>
  <c r="G212" i="14"/>
  <c r="G265" i="14" s="1"/>
  <c r="G249" i="14"/>
  <c r="G302" i="14" s="1"/>
  <c r="G218" i="14"/>
  <c r="G271" i="14" s="1"/>
  <c r="G211" i="14"/>
  <c r="G264" i="14" s="1"/>
  <c r="G323" i="14" l="1"/>
  <c r="G33" i="16" s="1"/>
  <c r="G10" i="16" s="1"/>
  <c r="G8" i="19" s="1"/>
  <c r="H94" i="14"/>
  <c r="G328" i="14"/>
  <c r="G253" i="14"/>
  <c r="G258" i="14"/>
  <c r="G32" i="16" l="1"/>
  <c r="G9" i="16" s="1"/>
  <c r="G8" i="18" s="1"/>
  <c r="G330" i="14"/>
  <c r="G31" i="16"/>
  <c r="G8" i="16" s="1"/>
  <c r="G8" i="17" s="1"/>
  <c r="H95" i="14"/>
  <c r="G329" i="14"/>
  <c r="H139" i="14"/>
  <c r="H192" i="14" s="1"/>
  <c r="H117" i="14"/>
  <c r="H170" i="14" s="1"/>
  <c r="H142" i="14"/>
  <c r="H195" i="14" s="1"/>
  <c r="H127" i="14"/>
  <c r="H180" i="14" s="1"/>
  <c r="H123" i="14"/>
  <c r="H176" i="14" s="1"/>
  <c r="H119" i="14"/>
  <c r="H172" i="14" s="1"/>
  <c r="H115" i="14"/>
  <c r="H168" i="14" s="1"/>
  <c r="H110" i="14"/>
  <c r="H163" i="14" s="1"/>
  <c r="H133" i="14"/>
  <c r="H186" i="14" s="1"/>
  <c r="H101" i="14"/>
  <c r="H154" i="14" s="1"/>
  <c r="H124" i="14"/>
  <c r="H177" i="14" s="1"/>
  <c r="H102" i="14"/>
  <c r="H155" i="14" s="1"/>
  <c r="H144" i="14"/>
  <c r="H197" i="14" s="1"/>
  <c r="H130" i="14"/>
  <c r="H183" i="14" s="1"/>
  <c r="H112" i="14"/>
  <c r="H165" i="14" s="1"/>
  <c r="H145" i="14"/>
  <c r="H198" i="14" s="1"/>
  <c r="H113" i="14"/>
  <c r="H166" i="14" s="1"/>
  <c r="H114" i="14"/>
  <c r="H167" i="14" s="1"/>
  <c r="H132" i="14"/>
  <c r="H185" i="14" s="1"/>
  <c r="H131" i="14"/>
  <c r="H184" i="14" s="1"/>
  <c r="H146" i="14"/>
  <c r="H199" i="14" s="1"/>
  <c r="H116" i="14"/>
  <c r="H169" i="14" s="1"/>
  <c r="H147" i="14"/>
  <c r="H200" i="14" s="1"/>
  <c r="H134" i="14"/>
  <c r="H187" i="14" s="1"/>
  <c r="H140" i="14"/>
  <c r="H193" i="14" s="1"/>
  <c r="H121" i="14"/>
  <c r="H174" i="14" s="1"/>
  <c r="H118" i="14"/>
  <c r="H171" i="14" s="1"/>
  <c r="H108" i="14"/>
  <c r="H161" i="14" s="1"/>
  <c r="H105" i="14"/>
  <c r="H158" i="14" s="1"/>
  <c r="H141" i="14"/>
  <c r="H194" i="14" s="1"/>
  <c r="H136" i="14"/>
  <c r="H189" i="14" s="1"/>
  <c r="H103" i="14"/>
  <c r="H156" i="14" s="1"/>
  <c r="H138" i="14"/>
  <c r="H191" i="14" s="1"/>
  <c r="H122" i="14"/>
  <c r="H175" i="14" s="1"/>
  <c r="H125" i="14"/>
  <c r="H178" i="14" s="1"/>
  <c r="H143" i="14"/>
  <c r="H196" i="14" s="1"/>
  <c r="H109" i="14"/>
  <c r="H162" i="14" s="1"/>
  <c r="H106" i="14"/>
  <c r="H159" i="14" s="1"/>
  <c r="H128" i="14"/>
  <c r="H181" i="14" s="1"/>
  <c r="H100" i="14"/>
  <c r="H129" i="14"/>
  <c r="H182" i="14" s="1"/>
  <c r="H137" i="14"/>
  <c r="H190" i="14" s="1"/>
  <c r="H126" i="14"/>
  <c r="H179" i="14" s="1"/>
  <c r="H135" i="14"/>
  <c r="H188" i="14" s="1"/>
  <c r="H107" i="14"/>
  <c r="H160" i="14" s="1"/>
  <c r="H104" i="14"/>
  <c r="H157" i="14" s="1"/>
  <c r="H111" i="14"/>
  <c r="H164" i="14" s="1"/>
  <c r="H120" i="14"/>
  <c r="H173" i="14" s="1"/>
  <c r="H322" i="14" l="1"/>
  <c r="H245" i="14"/>
  <c r="H298" i="14" s="1"/>
  <c r="H223" i="14"/>
  <c r="H276" i="14" s="1"/>
  <c r="H246" i="14"/>
  <c r="H299" i="14" s="1"/>
  <c r="H212" i="14"/>
  <c r="H265" i="14" s="1"/>
  <c r="H220" i="14"/>
  <c r="H273" i="14" s="1"/>
  <c r="H205" i="14"/>
  <c r="H239" i="14"/>
  <c r="H292" i="14" s="1"/>
  <c r="H234" i="14"/>
  <c r="H287" i="14" s="1"/>
  <c r="H229" i="14"/>
  <c r="H282" i="14" s="1"/>
  <c r="H219" i="14"/>
  <c r="H272" i="14" s="1"/>
  <c r="H244" i="14"/>
  <c r="H297" i="14" s="1"/>
  <c r="H226" i="14"/>
  <c r="H279" i="14" s="1"/>
  <c r="H224" i="14"/>
  <c r="H277" i="14" s="1"/>
  <c r="H225" i="14"/>
  <c r="H278" i="14" s="1"/>
  <c r="H252" i="14"/>
  <c r="H305" i="14" s="1"/>
  <c r="H236" i="14"/>
  <c r="H289" i="14" s="1"/>
  <c r="H251" i="14"/>
  <c r="H304" i="14" s="1"/>
  <c r="H221" i="14"/>
  <c r="H274" i="14" s="1"/>
  <c r="H208" i="14"/>
  <c r="H261" i="14" s="1"/>
  <c r="H228" i="14"/>
  <c r="H281" i="14" s="1"/>
  <c r="H222" i="14"/>
  <c r="H275" i="14" s="1"/>
  <c r="H248" i="14"/>
  <c r="H301" i="14" s="1"/>
  <c r="H215" i="14"/>
  <c r="H268" i="14" s="1"/>
  <c r="H209" i="14"/>
  <c r="H262" i="14" s="1"/>
  <c r="H240" i="14"/>
  <c r="H293" i="14" s="1"/>
  <c r="H235" i="14"/>
  <c r="H288" i="14" s="1"/>
  <c r="H216" i="14"/>
  <c r="H269" i="14" s="1"/>
  <c r="H207" i="14"/>
  <c r="H260" i="14" s="1"/>
  <c r="H214" i="14"/>
  <c r="H267" i="14" s="1"/>
  <c r="H238" i="14"/>
  <c r="H291" i="14" s="1"/>
  <c r="H249" i="14"/>
  <c r="H302" i="14" s="1"/>
  <c r="H213" i="14"/>
  <c r="H266" i="14" s="1"/>
  <c r="H217" i="14"/>
  <c r="H270" i="14" s="1"/>
  <c r="H233" i="14"/>
  <c r="H286" i="14" s="1"/>
  <c r="H247" i="14"/>
  <c r="H300" i="14" s="1"/>
  <c r="H241" i="14"/>
  <c r="H294" i="14" s="1"/>
  <c r="H230" i="14"/>
  <c r="H283" i="14" s="1"/>
  <c r="H250" i="14"/>
  <c r="H303" i="14" s="1"/>
  <c r="H210" i="14"/>
  <c r="H263" i="14" s="1"/>
  <c r="H232" i="14"/>
  <c r="H285" i="14" s="1"/>
  <c r="H242" i="14"/>
  <c r="H295" i="14" s="1"/>
  <c r="H206" i="14"/>
  <c r="H259" i="14" s="1"/>
  <c r="H237" i="14"/>
  <c r="H290" i="14" s="1"/>
  <c r="H231" i="14"/>
  <c r="H284" i="14" s="1"/>
  <c r="H218" i="14"/>
  <c r="H271" i="14" s="1"/>
  <c r="H211" i="14"/>
  <c r="H264" i="14" s="1"/>
  <c r="H243" i="14"/>
  <c r="H296" i="14" s="1"/>
  <c r="H227" i="14"/>
  <c r="H280" i="14" s="1"/>
  <c r="H148" i="14"/>
  <c r="H153" i="14"/>
  <c r="H253" i="14" l="1"/>
  <c r="H258" i="14"/>
  <c r="H323" i="14"/>
  <c r="H33" i="16" s="1"/>
  <c r="H10" i="16" s="1"/>
  <c r="H8" i="19" s="1"/>
  <c r="I94" i="14"/>
  <c r="H328" i="14"/>
  <c r="H31" i="16" l="1"/>
  <c r="H8" i="16" s="1"/>
  <c r="H8" i="17" s="1"/>
  <c r="H32" i="16"/>
  <c r="H9" i="16" s="1"/>
  <c r="H8" i="18" s="1"/>
  <c r="H330" i="14"/>
  <c r="I95" i="14"/>
  <c r="H329" i="14"/>
  <c r="I142" i="14"/>
  <c r="I195" i="14" s="1"/>
  <c r="I120" i="14"/>
  <c r="I173" i="14" s="1"/>
  <c r="I145" i="14"/>
  <c r="I198" i="14" s="1"/>
  <c r="I119" i="14"/>
  <c r="I172" i="14" s="1"/>
  <c r="I115" i="14"/>
  <c r="I168" i="14" s="1"/>
  <c r="I138" i="14"/>
  <c r="I191" i="14" s="1"/>
  <c r="I111" i="14"/>
  <c r="I164" i="14" s="1"/>
  <c r="I107" i="14"/>
  <c r="I160" i="14" s="1"/>
  <c r="I133" i="14"/>
  <c r="I186" i="14" s="1"/>
  <c r="I101" i="14"/>
  <c r="I154" i="14" s="1"/>
  <c r="I147" i="14"/>
  <c r="I200" i="14" s="1"/>
  <c r="I121" i="14"/>
  <c r="I174" i="14" s="1"/>
  <c r="I100" i="14"/>
  <c r="I135" i="14"/>
  <c r="I188" i="14" s="1"/>
  <c r="I134" i="14"/>
  <c r="I187" i="14" s="1"/>
  <c r="I112" i="14"/>
  <c r="I165" i="14" s="1"/>
  <c r="I113" i="14"/>
  <c r="I166" i="14" s="1"/>
  <c r="I114" i="14"/>
  <c r="I167" i="14" s="1"/>
  <c r="I132" i="14"/>
  <c r="I185" i="14" s="1"/>
  <c r="I131" i="14"/>
  <c r="I184" i="14" s="1"/>
  <c r="I146" i="14"/>
  <c r="I199" i="14" s="1"/>
  <c r="I116" i="14"/>
  <c r="I169" i="14" s="1"/>
  <c r="I118" i="14"/>
  <c r="I171" i="14" s="1"/>
  <c r="I117" i="14"/>
  <c r="I170" i="14" s="1"/>
  <c r="I130" i="14"/>
  <c r="I183" i="14" s="1"/>
  <c r="I128" i="14"/>
  <c r="I181" i="14" s="1"/>
  <c r="I125" i="14"/>
  <c r="I178" i="14" s="1"/>
  <c r="I127" i="14"/>
  <c r="I180" i="14" s="1"/>
  <c r="I124" i="14"/>
  <c r="I177" i="14" s="1"/>
  <c r="I102" i="14"/>
  <c r="I155" i="14" s="1"/>
  <c r="I109" i="14"/>
  <c r="I162" i="14" s="1"/>
  <c r="I106" i="14"/>
  <c r="I159" i="14" s="1"/>
  <c r="I143" i="14"/>
  <c r="I196" i="14" s="1"/>
  <c r="I141" i="14"/>
  <c r="I194" i="14" s="1"/>
  <c r="I136" i="14"/>
  <c r="I189" i="14" s="1"/>
  <c r="I122" i="14"/>
  <c r="I175" i="14" s="1"/>
  <c r="I103" i="14"/>
  <c r="I156" i="14" s="1"/>
  <c r="I140" i="14"/>
  <c r="I193" i="14" s="1"/>
  <c r="I108" i="14"/>
  <c r="I161" i="14" s="1"/>
  <c r="I110" i="14"/>
  <c r="I163" i="14" s="1"/>
  <c r="I144" i="14"/>
  <c r="I197" i="14" s="1"/>
  <c r="I139" i="14"/>
  <c r="I192" i="14" s="1"/>
  <c r="I126" i="14"/>
  <c r="I179" i="14" s="1"/>
  <c r="I129" i="14"/>
  <c r="I182" i="14" s="1"/>
  <c r="I105" i="14"/>
  <c r="I158" i="14" s="1"/>
  <c r="I123" i="14"/>
  <c r="I176" i="14" s="1"/>
  <c r="I104" i="14"/>
  <c r="I157" i="14" s="1"/>
  <c r="I137" i="14"/>
  <c r="I190" i="14" s="1"/>
  <c r="I322" i="14" l="1"/>
  <c r="I248" i="14"/>
  <c r="I301" i="14" s="1"/>
  <c r="I226" i="14"/>
  <c r="I279" i="14" s="1"/>
  <c r="I243" i="14"/>
  <c r="I296" i="14" s="1"/>
  <c r="I239" i="14"/>
  <c r="I292" i="14" s="1"/>
  <c r="I235" i="14"/>
  <c r="I288" i="14" s="1"/>
  <c r="I208" i="14"/>
  <c r="I261" i="14" s="1"/>
  <c r="I246" i="14"/>
  <c r="I299" i="14" s="1"/>
  <c r="I224" i="14"/>
  <c r="I277" i="14" s="1"/>
  <c r="I214" i="14"/>
  <c r="I267" i="14" s="1"/>
  <c r="I209" i="14"/>
  <c r="I262" i="14" s="1"/>
  <c r="I225" i="14"/>
  <c r="I278" i="14" s="1"/>
  <c r="I223" i="14"/>
  <c r="I276" i="14" s="1"/>
  <c r="I245" i="14"/>
  <c r="I298" i="14" s="1"/>
  <c r="I222" i="14"/>
  <c r="I275" i="14" s="1"/>
  <c r="I242" i="14"/>
  <c r="I295" i="14" s="1"/>
  <c r="I241" i="14"/>
  <c r="I294" i="14" s="1"/>
  <c r="I230" i="14"/>
  <c r="I283" i="14" s="1"/>
  <c r="I228" i="14"/>
  <c r="I281" i="14" s="1"/>
  <c r="I244" i="14"/>
  <c r="I297" i="14" s="1"/>
  <c r="I234" i="14"/>
  <c r="I287" i="14" s="1"/>
  <c r="I215" i="14"/>
  <c r="I268" i="14" s="1"/>
  <c r="I252" i="14"/>
  <c r="I305" i="14" s="1"/>
  <c r="I229" i="14"/>
  <c r="I282" i="14" s="1"/>
  <c r="I216" i="14"/>
  <c r="I269" i="14" s="1"/>
  <c r="I240" i="14"/>
  <c r="I293" i="14" s="1"/>
  <c r="I251" i="14"/>
  <c r="I304" i="14" s="1"/>
  <c r="I238" i="14"/>
  <c r="I291" i="14" s="1"/>
  <c r="I236" i="14"/>
  <c r="I289" i="14" s="1"/>
  <c r="I249" i="14"/>
  <c r="I302" i="14" s="1"/>
  <c r="I247" i="14"/>
  <c r="I300" i="14" s="1"/>
  <c r="I232" i="14"/>
  <c r="I285" i="14" s="1"/>
  <c r="I220" i="14"/>
  <c r="I273" i="14" s="1"/>
  <c r="I217" i="14"/>
  <c r="I270" i="14" s="1"/>
  <c r="I233" i="14"/>
  <c r="I286" i="14" s="1"/>
  <c r="I250" i="14"/>
  <c r="I303" i="14" s="1"/>
  <c r="I219" i="14"/>
  <c r="I272" i="14" s="1"/>
  <c r="I210" i="14"/>
  <c r="I263" i="14" s="1"/>
  <c r="I212" i="14"/>
  <c r="I265" i="14" s="1"/>
  <c r="I206" i="14"/>
  <c r="I259" i="14" s="1"/>
  <c r="I221" i="14"/>
  <c r="I274" i="14" s="1"/>
  <c r="I237" i="14"/>
  <c r="I290" i="14" s="1"/>
  <c r="I213" i="14"/>
  <c r="I266" i="14" s="1"/>
  <c r="I231" i="14"/>
  <c r="I284" i="14" s="1"/>
  <c r="I205" i="14"/>
  <c r="I218" i="14"/>
  <c r="I271" i="14" s="1"/>
  <c r="I211" i="14"/>
  <c r="I264" i="14" s="1"/>
  <c r="I207" i="14"/>
  <c r="I260" i="14" s="1"/>
  <c r="I227" i="14"/>
  <c r="I280" i="14" s="1"/>
  <c r="I148" i="14"/>
  <c r="I153" i="14"/>
  <c r="I323" i="14" l="1"/>
  <c r="J94" i="14"/>
  <c r="I328" i="14"/>
  <c r="I253" i="14"/>
  <c r="I258" i="14"/>
  <c r="J95" i="14" l="1"/>
  <c r="I329" i="14"/>
  <c r="I31" i="16"/>
  <c r="I8" i="16" s="1"/>
  <c r="I8" i="17" s="1"/>
  <c r="I330" i="14"/>
  <c r="I32" i="16"/>
  <c r="I9" i="16" s="1"/>
  <c r="I8" i="18" s="1"/>
  <c r="J145" i="14"/>
  <c r="J198" i="14" s="1"/>
  <c r="J123" i="14"/>
  <c r="J176" i="14" s="1"/>
  <c r="J115" i="14"/>
  <c r="J168" i="14" s="1"/>
  <c r="J138" i="14"/>
  <c r="J191" i="14" s="1"/>
  <c r="J111" i="14"/>
  <c r="J164" i="14" s="1"/>
  <c r="J107" i="14"/>
  <c r="J160" i="14" s="1"/>
  <c r="J147" i="14"/>
  <c r="J200" i="14" s="1"/>
  <c r="J142" i="14"/>
  <c r="J195" i="14" s="1"/>
  <c r="J134" i="14"/>
  <c r="J187" i="14" s="1"/>
  <c r="J121" i="14"/>
  <c r="J174" i="14" s="1"/>
  <c r="J100" i="14"/>
  <c r="J146" i="14"/>
  <c r="J199" i="14" s="1"/>
  <c r="J132" i="14"/>
  <c r="J185" i="14" s="1"/>
  <c r="J109" i="14"/>
  <c r="J162" i="14" s="1"/>
  <c r="J122" i="14"/>
  <c r="J175" i="14" s="1"/>
  <c r="J114" i="14"/>
  <c r="J167" i="14" s="1"/>
  <c r="J131" i="14"/>
  <c r="J184" i="14" s="1"/>
  <c r="J116" i="14"/>
  <c r="J169" i="14" s="1"/>
  <c r="J133" i="14"/>
  <c r="J186" i="14" s="1"/>
  <c r="J118" i="14"/>
  <c r="J171" i="14" s="1"/>
  <c r="J117" i="14"/>
  <c r="J170" i="14" s="1"/>
  <c r="J127" i="14"/>
  <c r="J180" i="14" s="1"/>
  <c r="J124" i="14"/>
  <c r="J177" i="14" s="1"/>
  <c r="J102" i="14"/>
  <c r="J155" i="14" s="1"/>
  <c r="J106" i="14"/>
  <c r="J159" i="14" s="1"/>
  <c r="J143" i="14"/>
  <c r="J196" i="14" s="1"/>
  <c r="J141" i="14"/>
  <c r="J194" i="14" s="1"/>
  <c r="J136" i="14"/>
  <c r="J189" i="14" s="1"/>
  <c r="J103" i="14"/>
  <c r="J156" i="14" s="1"/>
  <c r="J128" i="14"/>
  <c r="J181" i="14" s="1"/>
  <c r="J125" i="14"/>
  <c r="J178" i="14" s="1"/>
  <c r="J119" i="14"/>
  <c r="J172" i="14" s="1"/>
  <c r="J112" i="14"/>
  <c r="J165" i="14" s="1"/>
  <c r="J101" i="14"/>
  <c r="J154" i="14" s="1"/>
  <c r="J108" i="14"/>
  <c r="J161" i="14" s="1"/>
  <c r="J105" i="14"/>
  <c r="J158" i="14" s="1"/>
  <c r="J135" i="14"/>
  <c r="J188" i="14" s="1"/>
  <c r="J126" i="14"/>
  <c r="J179" i="14" s="1"/>
  <c r="J139" i="14"/>
  <c r="J192" i="14" s="1"/>
  <c r="J129" i="14"/>
  <c r="J182" i="14" s="1"/>
  <c r="J144" i="14"/>
  <c r="J197" i="14" s="1"/>
  <c r="J113" i="14"/>
  <c r="J166" i="14" s="1"/>
  <c r="J110" i="14"/>
  <c r="J163" i="14" s="1"/>
  <c r="J130" i="14"/>
  <c r="J183" i="14" s="1"/>
  <c r="J104" i="14"/>
  <c r="J157" i="14" s="1"/>
  <c r="J137" i="14"/>
  <c r="J190" i="14" s="1"/>
  <c r="J120" i="14"/>
  <c r="J173" i="14" s="1"/>
  <c r="J140" i="14"/>
  <c r="J193" i="14" s="1"/>
  <c r="I33" i="16"/>
  <c r="I10" i="16" s="1"/>
  <c r="I8" i="19" s="1"/>
  <c r="J148" i="14" l="1"/>
  <c r="J153" i="14"/>
  <c r="J322" i="14"/>
  <c r="J251" i="14"/>
  <c r="J304" i="14" s="1"/>
  <c r="J229" i="14"/>
  <c r="J282" i="14" s="1"/>
  <c r="J207" i="14"/>
  <c r="J260" i="14" s="1"/>
  <c r="J249" i="14"/>
  <c r="J302" i="14" s="1"/>
  <c r="J231" i="14"/>
  <c r="J284" i="14" s="1"/>
  <c r="J246" i="14"/>
  <c r="J299" i="14" s="1"/>
  <c r="J245" i="14"/>
  <c r="J298" i="14" s="1"/>
  <c r="J234" i="14"/>
  <c r="J287" i="14" s="1"/>
  <c r="J219" i="14"/>
  <c r="J272" i="14" s="1"/>
  <c r="J244" i="14"/>
  <c r="J297" i="14" s="1"/>
  <c r="J238" i="14"/>
  <c r="J291" i="14" s="1"/>
  <c r="J225" i="14"/>
  <c r="J278" i="14" s="1"/>
  <c r="J224" i="14"/>
  <c r="J277" i="14" s="1"/>
  <c r="J223" i="14"/>
  <c r="J276" i="14" s="1"/>
  <c r="J222" i="14"/>
  <c r="J275" i="14" s="1"/>
  <c r="J243" i="14"/>
  <c r="J296" i="14" s="1"/>
  <c r="J240" i="14"/>
  <c r="J293" i="14" s="1"/>
  <c r="J227" i="14"/>
  <c r="J280" i="14" s="1"/>
  <c r="J208" i="14"/>
  <c r="J261" i="14" s="1"/>
  <c r="J239" i="14"/>
  <c r="J292" i="14" s="1"/>
  <c r="J228" i="14"/>
  <c r="J281" i="14" s="1"/>
  <c r="J215" i="14"/>
  <c r="J268" i="14" s="1"/>
  <c r="J248" i="14"/>
  <c r="J301" i="14" s="1"/>
  <c r="J252" i="14"/>
  <c r="J305" i="14" s="1"/>
  <c r="J216" i="14"/>
  <c r="J269" i="14" s="1"/>
  <c r="J235" i="14"/>
  <c r="J288" i="14" s="1"/>
  <c r="J217" i="14"/>
  <c r="J270" i="14" s="1"/>
  <c r="J210" i="14"/>
  <c r="J263" i="14" s="1"/>
  <c r="J211" i="14"/>
  <c r="J264" i="14" s="1"/>
  <c r="J247" i="14"/>
  <c r="J300" i="14" s="1"/>
  <c r="J212" i="14"/>
  <c r="J265" i="14" s="1"/>
  <c r="J226" i="14"/>
  <c r="J279" i="14" s="1"/>
  <c r="J206" i="14"/>
  <c r="J259" i="14" s="1"/>
  <c r="J236" i="14"/>
  <c r="J289" i="14" s="1"/>
  <c r="J233" i="14"/>
  <c r="J286" i="14" s="1"/>
  <c r="J220" i="14"/>
  <c r="J273" i="14" s="1"/>
  <c r="J241" i="14"/>
  <c r="J294" i="14" s="1"/>
  <c r="J250" i="14"/>
  <c r="J303" i="14" s="1"/>
  <c r="J230" i="14"/>
  <c r="J283" i="14" s="1"/>
  <c r="J242" i="14"/>
  <c r="J295" i="14" s="1"/>
  <c r="J237" i="14"/>
  <c r="J290" i="14" s="1"/>
  <c r="J209" i="14"/>
  <c r="J262" i="14" s="1"/>
  <c r="J213" i="14"/>
  <c r="J266" i="14" s="1"/>
  <c r="J232" i="14"/>
  <c r="J285" i="14" s="1"/>
  <c r="J205" i="14"/>
  <c r="J214" i="14"/>
  <c r="J267" i="14" s="1"/>
  <c r="J221" i="14"/>
  <c r="J274" i="14" s="1"/>
  <c r="J218" i="14"/>
  <c r="J271" i="14" s="1"/>
  <c r="K94" i="14" l="1"/>
  <c r="J328" i="14"/>
  <c r="J253" i="14"/>
  <c r="J258" i="14"/>
  <c r="J323" i="14"/>
  <c r="J32" i="16" s="1"/>
  <c r="J9" i="16" s="1"/>
  <c r="J8" i="18" s="1"/>
  <c r="J33" i="16" l="1"/>
  <c r="J10" i="16" s="1"/>
  <c r="J8" i="19" s="1"/>
  <c r="J330" i="14"/>
  <c r="K126" i="14"/>
  <c r="K179" i="14" s="1"/>
  <c r="K138" i="14"/>
  <c r="K191" i="14" s="1"/>
  <c r="K111" i="14"/>
  <c r="K164" i="14" s="1"/>
  <c r="K107" i="14"/>
  <c r="K160" i="14" s="1"/>
  <c r="K147" i="14"/>
  <c r="K200" i="14" s="1"/>
  <c r="K142" i="14"/>
  <c r="K195" i="14" s="1"/>
  <c r="K134" i="14"/>
  <c r="K187" i="14" s="1"/>
  <c r="K130" i="14"/>
  <c r="K183" i="14" s="1"/>
  <c r="K100" i="14"/>
  <c r="K146" i="14"/>
  <c r="K199" i="14" s="1"/>
  <c r="K132" i="14"/>
  <c r="K185" i="14" s="1"/>
  <c r="K109" i="14"/>
  <c r="K162" i="14" s="1"/>
  <c r="K123" i="14"/>
  <c r="K176" i="14" s="1"/>
  <c r="K110" i="14"/>
  <c r="K163" i="14" s="1"/>
  <c r="K145" i="14"/>
  <c r="K198" i="14" s="1"/>
  <c r="K131" i="14"/>
  <c r="K184" i="14" s="1"/>
  <c r="K116" i="14"/>
  <c r="K169" i="14" s="1"/>
  <c r="K115" i="14"/>
  <c r="K168" i="14" s="1"/>
  <c r="K133" i="14"/>
  <c r="K186" i="14" s="1"/>
  <c r="K118" i="14"/>
  <c r="K171" i="14" s="1"/>
  <c r="K117" i="14"/>
  <c r="K170" i="14" s="1"/>
  <c r="K135" i="14"/>
  <c r="K188" i="14" s="1"/>
  <c r="K127" i="14"/>
  <c r="K180" i="14" s="1"/>
  <c r="K124" i="14"/>
  <c r="K177" i="14" s="1"/>
  <c r="K102" i="14"/>
  <c r="K155" i="14" s="1"/>
  <c r="K106" i="14"/>
  <c r="K159" i="14" s="1"/>
  <c r="K143" i="14"/>
  <c r="K196" i="14" s="1"/>
  <c r="K141" i="14"/>
  <c r="K194" i="14" s="1"/>
  <c r="K136" i="14"/>
  <c r="K189" i="14" s="1"/>
  <c r="K103" i="14"/>
  <c r="K156" i="14" s="1"/>
  <c r="K128" i="14"/>
  <c r="K181" i="14" s="1"/>
  <c r="K125" i="14"/>
  <c r="K178" i="14" s="1"/>
  <c r="K122" i="14"/>
  <c r="K175" i="14" s="1"/>
  <c r="K119" i="14"/>
  <c r="K172" i="14" s="1"/>
  <c r="K112" i="14"/>
  <c r="K165" i="14" s="1"/>
  <c r="K113" i="14"/>
  <c r="K166" i="14" s="1"/>
  <c r="K121" i="14"/>
  <c r="K174" i="14" s="1"/>
  <c r="K129" i="14"/>
  <c r="K182" i="14" s="1"/>
  <c r="K139" i="14"/>
  <c r="K192" i="14" s="1"/>
  <c r="K140" i="14"/>
  <c r="K193" i="14" s="1"/>
  <c r="K114" i="14"/>
  <c r="K167" i="14" s="1"/>
  <c r="K108" i="14"/>
  <c r="K161" i="14" s="1"/>
  <c r="K105" i="14"/>
  <c r="K158" i="14" s="1"/>
  <c r="K144" i="14"/>
  <c r="K197" i="14" s="1"/>
  <c r="K137" i="14"/>
  <c r="K190" i="14" s="1"/>
  <c r="K120" i="14"/>
  <c r="K173" i="14" s="1"/>
  <c r="K104" i="14"/>
  <c r="K157" i="14" s="1"/>
  <c r="K101" i="14"/>
  <c r="K154" i="14" s="1"/>
  <c r="K95" i="14"/>
  <c r="J329" i="14"/>
  <c r="J31" i="16"/>
  <c r="J8" i="16" s="1"/>
  <c r="J8" i="17" s="1"/>
  <c r="K322" i="14" l="1"/>
  <c r="K232" i="14"/>
  <c r="K285" i="14" s="1"/>
  <c r="K210" i="14"/>
  <c r="K263" i="14" s="1"/>
  <c r="K249" i="14"/>
  <c r="K302" i="14" s="1"/>
  <c r="K227" i="14"/>
  <c r="K280" i="14" s="1"/>
  <c r="K245" i="14"/>
  <c r="K298" i="14" s="1"/>
  <c r="K234" i="14"/>
  <c r="K287" i="14" s="1"/>
  <c r="K219" i="14"/>
  <c r="K272" i="14" s="1"/>
  <c r="K239" i="14"/>
  <c r="K292" i="14" s="1"/>
  <c r="K229" i="14"/>
  <c r="K282" i="14" s="1"/>
  <c r="K224" i="14"/>
  <c r="K277" i="14" s="1"/>
  <c r="K214" i="14"/>
  <c r="K267" i="14" s="1"/>
  <c r="K209" i="14"/>
  <c r="K262" i="14" s="1"/>
  <c r="K233" i="14"/>
  <c r="K286" i="14" s="1"/>
  <c r="K222" i="14"/>
  <c r="K275" i="14" s="1"/>
  <c r="K221" i="14"/>
  <c r="K274" i="14" s="1"/>
  <c r="K244" i="14"/>
  <c r="K297" i="14" s="1"/>
  <c r="K228" i="14"/>
  <c r="K281" i="14" s="1"/>
  <c r="K215" i="14"/>
  <c r="K268" i="14" s="1"/>
  <c r="K248" i="14"/>
  <c r="K301" i="14" s="1"/>
  <c r="K252" i="14"/>
  <c r="K305" i="14" s="1"/>
  <c r="K216" i="14"/>
  <c r="K269" i="14" s="1"/>
  <c r="K240" i="14"/>
  <c r="K293" i="14" s="1"/>
  <c r="K235" i="14"/>
  <c r="K288" i="14" s="1"/>
  <c r="K223" i="14"/>
  <c r="K276" i="14" s="1"/>
  <c r="K225" i="14"/>
  <c r="K278" i="14" s="1"/>
  <c r="K247" i="14"/>
  <c r="K300" i="14" s="1"/>
  <c r="K238" i="14"/>
  <c r="K291" i="14" s="1"/>
  <c r="K212" i="14"/>
  <c r="K265" i="14" s="1"/>
  <c r="K242" i="14"/>
  <c r="K295" i="14" s="1"/>
  <c r="K217" i="14"/>
  <c r="K270" i="14" s="1"/>
  <c r="K220" i="14"/>
  <c r="K273" i="14" s="1"/>
  <c r="K241" i="14"/>
  <c r="K294" i="14" s="1"/>
  <c r="K250" i="14"/>
  <c r="K303" i="14" s="1"/>
  <c r="K230" i="14"/>
  <c r="K283" i="14" s="1"/>
  <c r="K208" i="14"/>
  <c r="K261" i="14" s="1"/>
  <c r="K206" i="14"/>
  <c r="K259" i="14" s="1"/>
  <c r="K246" i="14"/>
  <c r="K299" i="14" s="1"/>
  <c r="K237" i="14"/>
  <c r="K290" i="14" s="1"/>
  <c r="K213" i="14"/>
  <c r="K266" i="14" s="1"/>
  <c r="K251" i="14"/>
  <c r="K304" i="14" s="1"/>
  <c r="K218" i="14"/>
  <c r="K271" i="14" s="1"/>
  <c r="K211" i="14"/>
  <c r="K264" i="14" s="1"/>
  <c r="K205" i="14"/>
  <c r="K231" i="14"/>
  <c r="K284" i="14" s="1"/>
  <c r="K243" i="14"/>
  <c r="K296" i="14" s="1"/>
  <c r="K226" i="14"/>
  <c r="K279" i="14" s="1"/>
  <c r="K207" i="14"/>
  <c r="K260" i="14" s="1"/>
  <c r="K236" i="14"/>
  <c r="K289" i="14" s="1"/>
  <c r="K148" i="14"/>
  <c r="K153" i="14"/>
  <c r="K323" i="14" l="1"/>
  <c r="L94" i="14"/>
  <c r="K328" i="14"/>
  <c r="K253" i="14"/>
  <c r="K258" i="14"/>
  <c r="K33" i="16"/>
  <c r="K10" i="16" s="1"/>
  <c r="K8" i="19" s="1"/>
  <c r="K32" i="16"/>
  <c r="K9" i="16" s="1"/>
  <c r="K8" i="18" s="1"/>
  <c r="K330" i="14"/>
  <c r="K31" i="16" l="1"/>
  <c r="K8" i="16" s="1"/>
  <c r="K8" i="17"/>
  <c r="L95" i="14"/>
  <c r="K329" i="14"/>
  <c r="L129" i="14"/>
  <c r="L182" i="14" s="1"/>
  <c r="L107" i="14"/>
  <c r="L160" i="14" s="1"/>
  <c r="L147" i="14"/>
  <c r="L200" i="14" s="1"/>
  <c r="L142" i="14"/>
  <c r="L195" i="14" s="1"/>
  <c r="L134" i="14"/>
  <c r="L187" i="14" s="1"/>
  <c r="L130" i="14"/>
  <c r="L183" i="14" s="1"/>
  <c r="L100" i="14"/>
  <c r="L126" i="14"/>
  <c r="L179" i="14" s="1"/>
  <c r="L122" i="14"/>
  <c r="L175" i="14" s="1"/>
  <c r="L103" i="14"/>
  <c r="L156" i="14" s="1"/>
  <c r="L145" i="14"/>
  <c r="L198" i="14" s="1"/>
  <c r="L144" i="14"/>
  <c r="L197" i="14" s="1"/>
  <c r="L120" i="14"/>
  <c r="L173" i="14" s="1"/>
  <c r="L133" i="14"/>
  <c r="L186" i="14" s="1"/>
  <c r="L111" i="14"/>
  <c r="L164" i="14" s="1"/>
  <c r="L101" i="14"/>
  <c r="L154" i="14" s="1"/>
  <c r="L132" i="14"/>
  <c r="L185" i="14" s="1"/>
  <c r="L116" i="14"/>
  <c r="L169" i="14" s="1"/>
  <c r="L115" i="14"/>
  <c r="L168" i="14" s="1"/>
  <c r="L146" i="14"/>
  <c r="L199" i="14" s="1"/>
  <c r="L118" i="14"/>
  <c r="L171" i="14" s="1"/>
  <c r="L117" i="14"/>
  <c r="L170" i="14" s="1"/>
  <c r="L119" i="14"/>
  <c r="L172" i="14" s="1"/>
  <c r="L135" i="14"/>
  <c r="L188" i="14" s="1"/>
  <c r="L137" i="14"/>
  <c r="L190" i="14" s="1"/>
  <c r="L136" i="14"/>
  <c r="L189" i="14" s="1"/>
  <c r="L106" i="14"/>
  <c r="L159" i="14" s="1"/>
  <c r="L138" i="14"/>
  <c r="L191" i="14" s="1"/>
  <c r="L143" i="14"/>
  <c r="L196" i="14" s="1"/>
  <c r="L141" i="14"/>
  <c r="L194" i="14" s="1"/>
  <c r="L109" i="14"/>
  <c r="L162" i="14" s="1"/>
  <c r="L128" i="14"/>
  <c r="L181" i="14" s="1"/>
  <c r="L125" i="14"/>
  <c r="L178" i="14" s="1"/>
  <c r="L112" i="14"/>
  <c r="L165" i="14" s="1"/>
  <c r="L131" i="14"/>
  <c r="L184" i="14" s="1"/>
  <c r="L105" i="14"/>
  <c r="L158" i="14" s="1"/>
  <c r="L110" i="14"/>
  <c r="L163" i="14" s="1"/>
  <c r="L139" i="14"/>
  <c r="L192" i="14" s="1"/>
  <c r="L114" i="14"/>
  <c r="L167" i="14" s="1"/>
  <c r="L121" i="14"/>
  <c r="L174" i="14" s="1"/>
  <c r="L127" i="14"/>
  <c r="L180" i="14" s="1"/>
  <c r="L113" i="14"/>
  <c r="L166" i="14" s="1"/>
  <c r="L124" i="14"/>
  <c r="L177" i="14" s="1"/>
  <c r="L102" i="14"/>
  <c r="L155" i="14" s="1"/>
  <c r="L104" i="14"/>
  <c r="L157" i="14" s="1"/>
  <c r="L123" i="14"/>
  <c r="L176" i="14" s="1"/>
  <c r="L108" i="14"/>
  <c r="L161" i="14" s="1"/>
  <c r="L140" i="14"/>
  <c r="L193" i="14" s="1"/>
  <c r="L235" i="14" l="1"/>
  <c r="L288" i="14" s="1"/>
  <c r="L213" i="14"/>
  <c r="L266" i="14" s="1"/>
  <c r="L245" i="14"/>
  <c r="L298" i="14" s="1"/>
  <c r="L250" i="14"/>
  <c r="L303" i="14" s="1"/>
  <c r="L223" i="14"/>
  <c r="L276" i="14" s="1"/>
  <c r="L219" i="14"/>
  <c r="L272" i="14" s="1"/>
  <c r="L239" i="14"/>
  <c r="L292" i="14" s="1"/>
  <c r="L229" i="14"/>
  <c r="L282" i="14" s="1"/>
  <c r="L224" i="14"/>
  <c r="L277" i="14" s="1"/>
  <c r="L214" i="14"/>
  <c r="L267" i="14" s="1"/>
  <c r="L209" i="14"/>
  <c r="L262" i="14" s="1"/>
  <c r="L244" i="14"/>
  <c r="L297" i="14" s="1"/>
  <c r="L238" i="14"/>
  <c r="L291" i="14" s="1"/>
  <c r="L243" i="14"/>
  <c r="L296" i="14" s="1"/>
  <c r="L221" i="14"/>
  <c r="L274" i="14" s="1"/>
  <c r="L218" i="14"/>
  <c r="L271" i="14" s="1"/>
  <c r="L226" i="14"/>
  <c r="L279" i="14" s="1"/>
  <c r="L248" i="14"/>
  <c r="L301" i="14" s="1"/>
  <c r="L234" i="14"/>
  <c r="L287" i="14" s="1"/>
  <c r="L222" i="14"/>
  <c r="L275" i="14" s="1"/>
  <c r="L252" i="14"/>
  <c r="L305" i="14" s="1"/>
  <c r="L216" i="14"/>
  <c r="L269" i="14" s="1"/>
  <c r="L240" i="14"/>
  <c r="L293" i="14" s="1"/>
  <c r="L217" i="14"/>
  <c r="L270" i="14" s="1"/>
  <c r="L249" i="14"/>
  <c r="L302" i="14" s="1"/>
  <c r="L241" i="14"/>
  <c r="L294" i="14" s="1"/>
  <c r="L230" i="14"/>
  <c r="L283" i="14" s="1"/>
  <c r="L242" i="14"/>
  <c r="L295" i="14" s="1"/>
  <c r="L227" i="14"/>
  <c r="L280" i="14" s="1"/>
  <c r="L232" i="14"/>
  <c r="L285" i="14" s="1"/>
  <c r="L208" i="14"/>
  <c r="L261" i="14" s="1"/>
  <c r="L247" i="14"/>
  <c r="L300" i="14" s="1"/>
  <c r="L212" i="14"/>
  <c r="L265" i="14" s="1"/>
  <c r="L236" i="14"/>
  <c r="L289" i="14" s="1"/>
  <c r="L228" i="14"/>
  <c r="L281" i="14" s="1"/>
  <c r="L233" i="14"/>
  <c r="L286" i="14" s="1"/>
  <c r="L225" i="14"/>
  <c r="L278" i="14" s="1"/>
  <c r="L220" i="14"/>
  <c r="L273" i="14" s="1"/>
  <c r="L215" i="14"/>
  <c r="L268" i="14" s="1"/>
  <c r="L210" i="14"/>
  <c r="L263" i="14" s="1"/>
  <c r="L206" i="14"/>
  <c r="L259" i="14" s="1"/>
  <c r="L246" i="14"/>
  <c r="L299" i="14" s="1"/>
  <c r="L237" i="14"/>
  <c r="L290" i="14" s="1"/>
  <c r="L251" i="14"/>
  <c r="L304" i="14" s="1"/>
  <c r="L231" i="14"/>
  <c r="L284" i="14" s="1"/>
  <c r="L211" i="14"/>
  <c r="L264" i="14" s="1"/>
  <c r="L207" i="14"/>
  <c r="L260" i="14" s="1"/>
  <c r="L205" i="14"/>
  <c r="L322" i="14"/>
  <c r="L148" i="14"/>
  <c r="L153" i="14"/>
  <c r="L323" i="14" l="1"/>
  <c r="L33" i="16" s="1"/>
  <c r="L10" i="16" s="1"/>
  <c r="L8" i="19" s="1"/>
  <c r="M94" i="14"/>
  <c r="L328" i="14"/>
  <c r="L253" i="14"/>
  <c r="L258" i="14"/>
  <c r="L31" i="16" l="1"/>
  <c r="L8" i="16" s="1"/>
  <c r="L8" i="17"/>
  <c r="M132" i="14"/>
  <c r="M185" i="14" s="1"/>
  <c r="M110" i="14"/>
  <c r="M163" i="14" s="1"/>
  <c r="M130" i="14"/>
  <c r="M183" i="14" s="1"/>
  <c r="M100" i="14"/>
  <c r="M126" i="14"/>
  <c r="M179" i="14" s="1"/>
  <c r="M122" i="14"/>
  <c r="M175" i="14" s="1"/>
  <c r="M103" i="14"/>
  <c r="M156" i="14" s="1"/>
  <c r="M118" i="14"/>
  <c r="M171" i="14" s="1"/>
  <c r="M147" i="14"/>
  <c r="M200" i="14" s="1"/>
  <c r="M145" i="14"/>
  <c r="M198" i="14" s="1"/>
  <c r="M144" i="14"/>
  <c r="M197" i="14" s="1"/>
  <c r="M120" i="14"/>
  <c r="M173" i="14" s="1"/>
  <c r="M131" i="14"/>
  <c r="M184" i="14" s="1"/>
  <c r="M108" i="14"/>
  <c r="M161" i="14" s="1"/>
  <c r="M121" i="14"/>
  <c r="M174" i="14" s="1"/>
  <c r="M116" i="14"/>
  <c r="M169" i="14" s="1"/>
  <c r="M115" i="14"/>
  <c r="M168" i="14" s="1"/>
  <c r="M146" i="14"/>
  <c r="M199" i="14" s="1"/>
  <c r="M117" i="14"/>
  <c r="M170" i="14" s="1"/>
  <c r="M133" i="14"/>
  <c r="M186" i="14" s="1"/>
  <c r="M119" i="14"/>
  <c r="M172" i="14" s="1"/>
  <c r="M135" i="14"/>
  <c r="M188" i="14" s="1"/>
  <c r="M134" i="14"/>
  <c r="M187" i="14" s="1"/>
  <c r="M137" i="14"/>
  <c r="M190" i="14" s="1"/>
  <c r="M136" i="14"/>
  <c r="M189" i="14" s="1"/>
  <c r="M138" i="14"/>
  <c r="M191" i="14" s="1"/>
  <c r="M106" i="14"/>
  <c r="M159" i="14" s="1"/>
  <c r="M143" i="14"/>
  <c r="M196" i="14" s="1"/>
  <c r="M141" i="14"/>
  <c r="M194" i="14" s="1"/>
  <c r="M109" i="14"/>
  <c r="M162" i="14" s="1"/>
  <c r="M139" i="14"/>
  <c r="M192" i="14" s="1"/>
  <c r="M128" i="14"/>
  <c r="M181" i="14" s="1"/>
  <c r="M125" i="14"/>
  <c r="M178" i="14" s="1"/>
  <c r="M112" i="14"/>
  <c r="M165" i="14" s="1"/>
  <c r="M124" i="14"/>
  <c r="M177" i="14" s="1"/>
  <c r="M107" i="14"/>
  <c r="M160" i="14" s="1"/>
  <c r="M114" i="14"/>
  <c r="M167" i="14" s="1"/>
  <c r="M101" i="14"/>
  <c r="M154" i="14" s="1"/>
  <c r="M105" i="14"/>
  <c r="M158" i="14" s="1"/>
  <c r="M104" i="14"/>
  <c r="M157" i="14" s="1"/>
  <c r="M129" i="14"/>
  <c r="M182" i="14" s="1"/>
  <c r="M102" i="14"/>
  <c r="M155" i="14" s="1"/>
  <c r="M123" i="14"/>
  <c r="M176" i="14" s="1"/>
  <c r="M142" i="14"/>
  <c r="M195" i="14" s="1"/>
  <c r="M140" i="14"/>
  <c r="M193" i="14" s="1"/>
  <c r="M127" i="14"/>
  <c r="M180" i="14" s="1"/>
  <c r="M113" i="14"/>
  <c r="M166" i="14" s="1"/>
  <c r="M111" i="14"/>
  <c r="M164" i="14" s="1"/>
  <c r="L330" i="14"/>
  <c r="M95" i="14"/>
  <c r="L329" i="14"/>
  <c r="L32" i="16"/>
  <c r="L9" i="16" s="1"/>
  <c r="L8" i="18" s="1"/>
  <c r="M148" i="14" l="1"/>
  <c r="M153" i="14"/>
  <c r="M322" i="14"/>
  <c r="M238" i="14"/>
  <c r="M291" i="14" s="1"/>
  <c r="M216" i="14"/>
  <c r="M269" i="14" s="1"/>
  <c r="M245" i="14"/>
  <c r="M298" i="14" s="1"/>
  <c r="M215" i="14"/>
  <c r="M268" i="14" s="1"/>
  <c r="M244" i="14"/>
  <c r="M297" i="14" s="1"/>
  <c r="M233" i="14"/>
  <c r="M286" i="14" s="1"/>
  <c r="M228" i="14"/>
  <c r="M281" i="14" s="1"/>
  <c r="M218" i="14"/>
  <c r="M271" i="14" s="1"/>
  <c r="M221" i="14"/>
  <c r="M274" i="14" s="1"/>
  <c r="M220" i="14"/>
  <c r="M273" i="14" s="1"/>
  <c r="M225" i="14"/>
  <c r="M278" i="14" s="1"/>
  <c r="M239" i="14"/>
  <c r="M292" i="14" s="1"/>
  <c r="M222" i="14"/>
  <c r="M275" i="14" s="1"/>
  <c r="M252" i="14"/>
  <c r="M305" i="14" s="1"/>
  <c r="M209" i="14"/>
  <c r="M262" i="14" s="1"/>
  <c r="M240" i="14"/>
  <c r="M293" i="14" s="1"/>
  <c r="M235" i="14"/>
  <c r="M288" i="14" s="1"/>
  <c r="M229" i="14"/>
  <c r="M282" i="14" s="1"/>
  <c r="M223" i="14"/>
  <c r="M276" i="14" s="1"/>
  <c r="M217" i="14"/>
  <c r="M270" i="14" s="1"/>
  <c r="M249" i="14"/>
  <c r="M302" i="14" s="1"/>
  <c r="M241" i="14"/>
  <c r="M294" i="14" s="1"/>
  <c r="M230" i="14"/>
  <c r="M283" i="14" s="1"/>
  <c r="M236" i="14"/>
  <c r="M289" i="14" s="1"/>
  <c r="M211" i="14"/>
  <c r="M264" i="14" s="1"/>
  <c r="M219" i="14"/>
  <c r="M272" i="14" s="1"/>
  <c r="M212" i="14"/>
  <c r="M265" i="14" s="1"/>
  <c r="M242" i="14"/>
  <c r="M295" i="14" s="1"/>
  <c r="M207" i="14"/>
  <c r="M260" i="14" s="1"/>
  <c r="M250" i="14"/>
  <c r="M303" i="14" s="1"/>
  <c r="M247" i="14"/>
  <c r="M300" i="14" s="1"/>
  <c r="M210" i="14"/>
  <c r="M263" i="14" s="1"/>
  <c r="M208" i="14"/>
  <c r="M261" i="14" s="1"/>
  <c r="M206" i="14"/>
  <c r="M259" i="14" s="1"/>
  <c r="M246" i="14"/>
  <c r="M299" i="14" s="1"/>
  <c r="M227" i="14"/>
  <c r="M280" i="14" s="1"/>
  <c r="M234" i="14"/>
  <c r="M287" i="14" s="1"/>
  <c r="M237" i="14"/>
  <c r="M290" i="14" s="1"/>
  <c r="M213" i="14"/>
  <c r="M266" i="14" s="1"/>
  <c r="M224" i="14"/>
  <c r="M277" i="14" s="1"/>
  <c r="M251" i="14"/>
  <c r="M304" i="14" s="1"/>
  <c r="M205" i="14"/>
  <c r="M232" i="14"/>
  <c r="M285" i="14" s="1"/>
  <c r="M231" i="14"/>
  <c r="M284" i="14" s="1"/>
  <c r="M214" i="14"/>
  <c r="M267" i="14" s="1"/>
  <c r="M243" i="14"/>
  <c r="M296" i="14" s="1"/>
  <c r="M226" i="14"/>
  <c r="M279" i="14" s="1"/>
  <c r="M248" i="14"/>
  <c r="M301" i="14" s="1"/>
  <c r="M323" i="14" l="1"/>
  <c r="M32" i="16"/>
  <c r="M9" i="16" s="1"/>
  <c r="M8" i="18"/>
  <c r="M33" i="16"/>
  <c r="M10" i="16" s="1"/>
  <c r="M8" i="19" s="1"/>
  <c r="M330" i="14"/>
  <c r="M253" i="14"/>
  <c r="M258" i="14"/>
  <c r="N94" i="14"/>
  <c r="M328" i="14"/>
  <c r="N95" i="14" l="1"/>
  <c r="M329" i="14"/>
  <c r="N135" i="14"/>
  <c r="N188" i="14" s="1"/>
  <c r="N113" i="14"/>
  <c r="N166" i="14" s="1"/>
  <c r="N126" i="14"/>
  <c r="N179" i="14" s="1"/>
  <c r="N122" i="14"/>
  <c r="N175" i="14" s="1"/>
  <c r="N103" i="14"/>
  <c r="N156" i="14" s="1"/>
  <c r="N118" i="14"/>
  <c r="N171" i="14" s="1"/>
  <c r="N146" i="14"/>
  <c r="N199" i="14" s="1"/>
  <c r="N141" i="14"/>
  <c r="N194" i="14" s="1"/>
  <c r="N114" i="14"/>
  <c r="N167" i="14" s="1"/>
  <c r="N131" i="14"/>
  <c r="N184" i="14" s="1"/>
  <c r="N108" i="14"/>
  <c r="N161" i="14" s="1"/>
  <c r="N143" i="14"/>
  <c r="N196" i="14" s="1"/>
  <c r="N119" i="14"/>
  <c r="N172" i="14" s="1"/>
  <c r="N109" i="14"/>
  <c r="N162" i="14" s="1"/>
  <c r="N132" i="14"/>
  <c r="N185" i="14" s="1"/>
  <c r="N117" i="14"/>
  <c r="N170" i="14" s="1"/>
  <c r="N133" i="14"/>
  <c r="N186" i="14" s="1"/>
  <c r="N134" i="14"/>
  <c r="N187" i="14" s="1"/>
  <c r="N147" i="14"/>
  <c r="N200" i="14" s="1"/>
  <c r="N137" i="14"/>
  <c r="N190" i="14" s="1"/>
  <c r="N136" i="14"/>
  <c r="N189" i="14" s="1"/>
  <c r="N102" i="14"/>
  <c r="N155" i="14" s="1"/>
  <c r="N106" i="14"/>
  <c r="N159" i="14" s="1"/>
  <c r="N100" i="14"/>
  <c r="N145" i="14"/>
  <c r="N198" i="14" s="1"/>
  <c r="N128" i="14"/>
  <c r="N181" i="14" s="1"/>
  <c r="N125" i="14"/>
  <c r="N178" i="14" s="1"/>
  <c r="N115" i="14"/>
  <c r="N168" i="14" s="1"/>
  <c r="N112" i="14"/>
  <c r="N165" i="14" s="1"/>
  <c r="N116" i="14"/>
  <c r="N169" i="14" s="1"/>
  <c r="N139" i="14"/>
  <c r="N192" i="14" s="1"/>
  <c r="N110" i="14"/>
  <c r="N163" i="14" s="1"/>
  <c r="N121" i="14"/>
  <c r="N174" i="14" s="1"/>
  <c r="N138" i="14"/>
  <c r="N191" i="14" s="1"/>
  <c r="N101" i="14"/>
  <c r="N154" i="14" s="1"/>
  <c r="N124" i="14"/>
  <c r="N177" i="14" s="1"/>
  <c r="N142" i="14"/>
  <c r="N195" i="14" s="1"/>
  <c r="N104" i="14"/>
  <c r="N157" i="14" s="1"/>
  <c r="N123" i="14"/>
  <c r="N176" i="14" s="1"/>
  <c r="N120" i="14"/>
  <c r="N173" i="14" s="1"/>
  <c r="N130" i="14"/>
  <c r="N183" i="14" s="1"/>
  <c r="N111" i="14"/>
  <c r="N164" i="14" s="1"/>
  <c r="N127" i="14"/>
  <c r="N180" i="14" s="1"/>
  <c r="N107" i="14"/>
  <c r="N160" i="14" s="1"/>
  <c r="N144" i="14"/>
  <c r="N197" i="14" s="1"/>
  <c r="N140" i="14"/>
  <c r="N193" i="14" s="1"/>
  <c r="N129" i="14"/>
  <c r="N182" i="14" s="1"/>
  <c r="N105" i="14"/>
  <c r="N158" i="14" s="1"/>
  <c r="M31" i="16"/>
  <c r="M8" i="16" s="1"/>
  <c r="M8" i="17"/>
  <c r="N322" i="14" l="1"/>
  <c r="N241" i="14"/>
  <c r="N294" i="14" s="1"/>
  <c r="N219" i="14"/>
  <c r="N272" i="14" s="1"/>
  <c r="N248" i="14"/>
  <c r="N301" i="14" s="1"/>
  <c r="N242" i="14"/>
  <c r="N295" i="14" s="1"/>
  <c r="N211" i="14"/>
  <c r="N264" i="14" s="1"/>
  <c r="N243" i="14"/>
  <c r="N296" i="14" s="1"/>
  <c r="N223" i="14"/>
  <c r="N276" i="14" s="1"/>
  <c r="N213" i="14"/>
  <c r="N266" i="14" s="1"/>
  <c r="N208" i="14"/>
  <c r="N261" i="14" s="1"/>
  <c r="N252" i="14"/>
  <c r="N305" i="14" s="1"/>
  <c r="N245" i="14"/>
  <c r="N298" i="14" s="1"/>
  <c r="N220" i="14"/>
  <c r="N273" i="14" s="1"/>
  <c r="N218" i="14"/>
  <c r="N271" i="14" s="1"/>
  <c r="N246" i="14"/>
  <c r="N299" i="14" s="1"/>
  <c r="N217" i="14"/>
  <c r="N270" i="14" s="1"/>
  <c r="N244" i="14"/>
  <c r="N297" i="14" s="1"/>
  <c r="N222" i="14"/>
  <c r="N275" i="14" s="1"/>
  <c r="N216" i="14"/>
  <c r="N269" i="14" s="1"/>
  <c r="N209" i="14"/>
  <c r="N262" i="14" s="1"/>
  <c r="N240" i="14"/>
  <c r="N293" i="14" s="1"/>
  <c r="N235" i="14"/>
  <c r="N288" i="14" s="1"/>
  <c r="N229" i="14"/>
  <c r="N282" i="14" s="1"/>
  <c r="N210" i="14"/>
  <c r="N263" i="14" s="1"/>
  <c r="N249" i="14"/>
  <c r="N302" i="14" s="1"/>
  <c r="N230" i="14"/>
  <c r="N283" i="14" s="1"/>
  <c r="N236" i="14"/>
  <c r="N289" i="14" s="1"/>
  <c r="N250" i="14"/>
  <c r="N303" i="14" s="1"/>
  <c r="N221" i="14"/>
  <c r="N274" i="14" s="1"/>
  <c r="N214" i="14"/>
  <c r="N267" i="14" s="1"/>
  <c r="N205" i="14"/>
  <c r="N238" i="14"/>
  <c r="N291" i="14" s="1"/>
  <c r="N207" i="14"/>
  <c r="N260" i="14" s="1"/>
  <c r="N239" i="14"/>
  <c r="N292" i="14" s="1"/>
  <c r="N228" i="14"/>
  <c r="N281" i="14" s="1"/>
  <c r="N247" i="14"/>
  <c r="N300" i="14" s="1"/>
  <c r="N206" i="14"/>
  <c r="N259" i="14" s="1"/>
  <c r="N227" i="14"/>
  <c r="N280" i="14" s="1"/>
  <c r="N212" i="14"/>
  <c r="N265" i="14" s="1"/>
  <c r="N237" i="14"/>
  <c r="N290" i="14" s="1"/>
  <c r="N225" i="14"/>
  <c r="N278" i="14" s="1"/>
  <c r="N224" i="14"/>
  <c r="N277" i="14" s="1"/>
  <c r="N251" i="14"/>
  <c r="N304" i="14" s="1"/>
  <c r="N233" i="14"/>
  <c r="N286" i="14" s="1"/>
  <c r="N231" i="14"/>
  <c r="N284" i="14" s="1"/>
  <c r="N232" i="14"/>
  <c r="N285" i="14" s="1"/>
  <c r="N215" i="14"/>
  <c r="N268" i="14" s="1"/>
  <c r="N234" i="14"/>
  <c r="N287" i="14" s="1"/>
  <c r="N226" i="14"/>
  <c r="N279" i="14" s="1"/>
  <c r="N148" i="14"/>
  <c r="N153" i="14"/>
  <c r="O94" i="14" l="1"/>
  <c r="N328" i="14"/>
  <c r="N253" i="14"/>
  <c r="N258" i="14"/>
  <c r="N323" i="14"/>
  <c r="N33" i="16" s="1"/>
  <c r="N10" i="16" s="1"/>
  <c r="N8" i="19" s="1"/>
  <c r="O138" i="14" l="1"/>
  <c r="O191" i="14" s="1"/>
  <c r="O116" i="14"/>
  <c r="O169" i="14" s="1"/>
  <c r="O118" i="14"/>
  <c r="O171" i="14" s="1"/>
  <c r="O146" i="14"/>
  <c r="O199" i="14" s="1"/>
  <c r="O141" i="14"/>
  <c r="O194" i="14" s="1"/>
  <c r="O114" i="14"/>
  <c r="O167" i="14" s="1"/>
  <c r="O137" i="14"/>
  <c r="O190" i="14" s="1"/>
  <c r="O110" i="14"/>
  <c r="O163" i="14" s="1"/>
  <c r="O106" i="14"/>
  <c r="O159" i="14" s="1"/>
  <c r="O143" i="14"/>
  <c r="O196" i="14" s="1"/>
  <c r="O119" i="14"/>
  <c r="O172" i="14" s="1"/>
  <c r="O132" i="14"/>
  <c r="O185" i="14" s="1"/>
  <c r="O133" i="14"/>
  <c r="O186" i="14" s="1"/>
  <c r="O134" i="14"/>
  <c r="O187" i="14" s="1"/>
  <c r="O147" i="14"/>
  <c r="O200" i="14" s="1"/>
  <c r="O136" i="14"/>
  <c r="O189" i="14" s="1"/>
  <c r="O135" i="14"/>
  <c r="O188" i="14" s="1"/>
  <c r="O102" i="14"/>
  <c r="O155" i="14" s="1"/>
  <c r="O120" i="14"/>
  <c r="O173" i="14" s="1"/>
  <c r="O105" i="14"/>
  <c r="O158" i="14" s="1"/>
  <c r="O104" i="14"/>
  <c r="O157" i="14" s="1"/>
  <c r="O101" i="14"/>
  <c r="O154" i="14" s="1"/>
  <c r="O100" i="14"/>
  <c r="O145" i="14"/>
  <c r="O198" i="14" s="1"/>
  <c r="O128" i="14"/>
  <c r="O181" i="14" s="1"/>
  <c r="O125" i="14"/>
  <c r="O178" i="14" s="1"/>
  <c r="O115" i="14"/>
  <c r="O168" i="14" s="1"/>
  <c r="O112" i="14"/>
  <c r="O165" i="14" s="1"/>
  <c r="O109" i="14"/>
  <c r="O162" i="14" s="1"/>
  <c r="O113" i="14"/>
  <c r="O166" i="14" s="1"/>
  <c r="O129" i="14"/>
  <c r="O182" i="14" s="1"/>
  <c r="O103" i="14"/>
  <c r="O156" i="14" s="1"/>
  <c r="O122" i="14"/>
  <c r="O175" i="14" s="1"/>
  <c r="O139" i="14"/>
  <c r="O192" i="14" s="1"/>
  <c r="O131" i="14"/>
  <c r="O184" i="14" s="1"/>
  <c r="O107" i="14"/>
  <c r="O160" i="14" s="1"/>
  <c r="O121" i="14"/>
  <c r="O174" i="14" s="1"/>
  <c r="O142" i="14"/>
  <c r="O195" i="14" s="1"/>
  <c r="O144" i="14"/>
  <c r="O197" i="14" s="1"/>
  <c r="O126" i="14"/>
  <c r="O179" i="14" s="1"/>
  <c r="O130" i="14"/>
  <c r="O183" i="14" s="1"/>
  <c r="O140" i="14"/>
  <c r="O193" i="14" s="1"/>
  <c r="O127" i="14"/>
  <c r="O180" i="14" s="1"/>
  <c r="O111" i="14"/>
  <c r="O164" i="14" s="1"/>
  <c r="O108" i="14"/>
  <c r="O161" i="14" s="1"/>
  <c r="O124" i="14"/>
  <c r="O177" i="14" s="1"/>
  <c r="O123" i="14"/>
  <c r="O176" i="14" s="1"/>
  <c r="O117" i="14"/>
  <c r="O170" i="14" s="1"/>
  <c r="N31" i="16"/>
  <c r="N8" i="16" s="1"/>
  <c r="N8" i="17" s="1"/>
  <c r="N330" i="14"/>
  <c r="O95" i="14"/>
  <c r="N329" i="14"/>
  <c r="N32" i="16"/>
  <c r="N9" i="16" s="1"/>
  <c r="N8" i="18" s="1"/>
  <c r="O244" i="14" l="1"/>
  <c r="O297" i="14" s="1"/>
  <c r="O222" i="14"/>
  <c r="O275" i="14" s="1"/>
  <c r="O238" i="14"/>
  <c r="O291" i="14" s="1"/>
  <c r="O234" i="14"/>
  <c r="O287" i="14" s="1"/>
  <c r="O207" i="14"/>
  <c r="O260" i="14" s="1"/>
  <c r="O233" i="14"/>
  <c r="O286" i="14" s="1"/>
  <c r="O228" i="14"/>
  <c r="O281" i="14" s="1"/>
  <c r="O218" i="14"/>
  <c r="O271" i="14" s="1"/>
  <c r="O237" i="14"/>
  <c r="O290" i="14" s="1"/>
  <c r="O245" i="14"/>
  <c r="O298" i="14" s="1"/>
  <c r="O220" i="14"/>
  <c r="O273" i="14" s="1"/>
  <c r="O246" i="14"/>
  <c r="O299" i="14" s="1"/>
  <c r="O217" i="14"/>
  <c r="O270" i="14" s="1"/>
  <c r="O247" i="14"/>
  <c r="O300" i="14" s="1"/>
  <c r="O219" i="14"/>
  <c r="O272" i="14" s="1"/>
  <c r="O224" i="14"/>
  <c r="O277" i="14" s="1"/>
  <c r="O223" i="14"/>
  <c r="O276" i="14" s="1"/>
  <c r="O252" i="14"/>
  <c r="O305" i="14" s="1"/>
  <c r="O216" i="14"/>
  <c r="O269" i="14" s="1"/>
  <c r="O209" i="14"/>
  <c r="O262" i="14" s="1"/>
  <c r="O240" i="14"/>
  <c r="O293" i="14" s="1"/>
  <c r="O235" i="14"/>
  <c r="O288" i="14" s="1"/>
  <c r="O229" i="14"/>
  <c r="O282" i="14" s="1"/>
  <c r="O249" i="14"/>
  <c r="O302" i="14" s="1"/>
  <c r="O230" i="14"/>
  <c r="O283" i="14" s="1"/>
  <c r="O241" i="14"/>
  <c r="O294" i="14" s="1"/>
  <c r="O236" i="14"/>
  <c r="O289" i="14" s="1"/>
  <c r="O231" i="14"/>
  <c r="O284" i="14" s="1"/>
  <c r="O242" i="14"/>
  <c r="O295" i="14" s="1"/>
  <c r="O214" i="14"/>
  <c r="O267" i="14" s="1"/>
  <c r="O250" i="14"/>
  <c r="O303" i="14" s="1"/>
  <c r="O206" i="14"/>
  <c r="O259" i="14" s="1"/>
  <c r="O210" i="14"/>
  <c r="O263" i="14" s="1"/>
  <c r="O208" i="14"/>
  <c r="O261" i="14" s="1"/>
  <c r="O227" i="14"/>
  <c r="O280" i="14" s="1"/>
  <c r="O212" i="14"/>
  <c r="O265" i="14" s="1"/>
  <c r="O232" i="14"/>
  <c r="O285" i="14" s="1"/>
  <c r="O225" i="14"/>
  <c r="O278" i="14" s="1"/>
  <c r="O213" i="14"/>
  <c r="O266" i="14" s="1"/>
  <c r="O251" i="14"/>
  <c r="O304" i="14" s="1"/>
  <c r="O205" i="14"/>
  <c r="O211" i="14"/>
  <c r="O264" i="14" s="1"/>
  <c r="O215" i="14"/>
  <c r="O268" i="14" s="1"/>
  <c r="O243" i="14"/>
  <c r="O296" i="14" s="1"/>
  <c r="O226" i="14"/>
  <c r="O279" i="14" s="1"/>
  <c r="O248" i="14"/>
  <c r="O301" i="14" s="1"/>
  <c r="O239" i="14"/>
  <c r="O292" i="14" s="1"/>
  <c r="O221" i="14"/>
  <c r="O274" i="14" s="1"/>
  <c r="O322" i="14"/>
  <c r="O148" i="14"/>
  <c r="O153" i="14"/>
  <c r="O253" i="14" l="1"/>
  <c r="O258" i="14"/>
  <c r="P94" i="14"/>
  <c r="O328" i="14"/>
  <c r="O323" i="14"/>
  <c r="O33" i="16" s="1"/>
  <c r="O10" i="16" s="1"/>
  <c r="O8" i="19" s="1"/>
  <c r="O330" i="14" l="1"/>
  <c r="O32" i="16"/>
  <c r="O9" i="16" s="1"/>
  <c r="O8" i="18" s="1"/>
  <c r="P141" i="14"/>
  <c r="P194" i="14" s="1"/>
  <c r="P119" i="14"/>
  <c r="P172" i="14" s="1"/>
  <c r="P144" i="14"/>
  <c r="P197" i="14" s="1"/>
  <c r="P146" i="14"/>
  <c r="P199" i="14" s="1"/>
  <c r="P114" i="14"/>
  <c r="P167" i="14" s="1"/>
  <c r="P137" i="14"/>
  <c r="P190" i="14" s="1"/>
  <c r="P110" i="14"/>
  <c r="P163" i="14" s="1"/>
  <c r="P106" i="14"/>
  <c r="P159" i="14" s="1"/>
  <c r="P133" i="14"/>
  <c r="P186" i="14" s="1"/>
  <c r="P142" i="14"/>
  <c r="P195" i="14" s="1"/>
  <c r="P130" i="14"/>
  <c r="P183" i="14" s="1"/>
  <c r="P129" i="14"/>
  <c r="P182" i="14" s="1"/>
  <c r="P107" i="14"/>
  <c r="P160" i="14" s="1"/>
  <c r="P147" i="14"/>
  <c r="P200" i="14" s="1"/>
  <c r="P145" i="14"/>
  <c r="P198" i="14" s="1"/>
  <c r="P120" i="14"/>
  <c r="P173" i="14" s="1"/>
  <c r="P100" i="14"/>
  <c r="P118" i="14"/>
  <c r="P171" i="14" s="1"/>
  <c r="P134" i="14"/>
  <c r="P187" i="14" s="1"/>
  <c r="P136" i="14"/>
  <c r="P189" i="14" s="1"/>
  <c r="P135" i="14"/>
  <c r="P188" i="14" s="1"/>
  <c r="P102" i="14"/>
  <c r="P155" i="14" s="1"/>
  <c r="P105" i="14"/>
  <c r="P158" i="14" s="1"/>
  <c r="P104" i="14"/>
  <c r="P157" i="14" s="1"/>
  <c r="P101" i="14"/>
  <c r="P154" i="14" s="1"/>
  <c r="P121" i="14"/>
  <c r="P174" i="14" s="1"/>
  <c r="P103" i="14"/>
  <c r="P156" i="14" s="1"/>
  <c r="P140" i="14"/>
  <c r="P193" i="14" s="1"/>
  <c r="P139" i="14"/>
  <c r="P192" i="14" s="1"/>
  <c r="P138" i="14"/>
  <c r="P191" i="14" s="1"/>
  <c r="P128" i="14"/>
  <c r="P181" i="14" s="1"/>
  <c r="P125" i="14"/>
  <c r="P178" i="14" s="1"/>
  <c r="P115" i="14"/>
  <c r="P168" i="14" s="1"/>
  <c r="P112" i="14"/>
  <c r="P165" i="14" s="1"/>
  <c r="P109" i="14"/>
  <c r="P162" i="14" s="1"/>
  <c r="P116" i="14"/>
  <c r="P169" i="14" s="1"/>
  <c r="P143" i="14"/>
  <c r="P196" i="14" s="1"/>
  <c r="P122" i="14"/>
  <c r="P175" i="14" s="1"/>
  <c r="P131" i="14"/>
  <c r="P184" i="14" s="1"/>
  <c r="P113" i="14"/>
  <c r="P166" i="14" s="1"/>
  <c r="P126" i="14"/>
  <c r="P179" i="14" s="1"/>
  <c r="P132" i="14"/>
  <c r="P185" i="14" s="1"/>
  <c r="P117" i="14"/>
  <c r="P170" i="14" s="1"/>
  <c r="P127" i="14"/>
  <c r="P180" i="14" s="1"/>
  <c r="P111" i="14"/>
  <c r="P164" i="14" s="1"/>
  <c r="P108" i="14"/>
  <c r="P161" i="14" s="1"/>
  <c r="P124" i="14"/>
  <c r="P177" i="14" s="1"/>
  <c r="P123" i="14"/>
  <c r="P176" i="14" s="1"/>
  <c r="P95" i="14"/>
  <c r="O329" i="14"/>
  <c r="O31" i="16"/>
  <c r="O8" i="16" s="1"/>
  <c r="O8" i="17" s="1"/>
  <c r="P322" i="14" l="1"/>
  <c r="P148" i="14"/>
  <c r="P153" i="14"/>
  <c r="P247" i="14"/>
  <c r="P300" i="14" s="1"/>
  <c r="P225" i="14"/>
  <c r="P278" i="14" s="1"/>
  <c r="P252" i="14"/>
  <c r="P305" i="14" s="1"/>
  <c r="P230" i="14"/>
  <c r="P283" i="14" s="1"/>
  <c r="P233" i="14"/>
  <c r="P286" i="14" s="1"/>
  <c r="P228" i="14"/>
  <c r="P281" i="14" s="1"/>
  <c r="P218" i="14"/>
  <c r="P271" i="14" s="1"/>
  <c r="P243" i="14"/>
  <c r="P296" i="14" s="1"/>
  <c r="P238" i="14"/>
  <c r="P291" i="14" s="1"/>
  <c r="P223" i="14"/>
  <c r="P276" i="14" s="1"/>
  <c r="P213" i="14"/>
  <c r="P266" i="14" s="1"/>
  <c r="P208" i="14"/>
  <c r="P261" i="14" s="1"/>
  <c r="P242" i="14"/>
  <c r="P295" i="14" s="1"/>
  <c r="P246" i="14"/>
  <c r="P299" i="14" s="1"/>
  <c r="P217" i="14"/>
  <c r="P270" i="14" s="1"/>
  <c r="P219" i="14"/>
  <c r="P272" i="14" s="1"/>
  <c r="P216" i="14"/>
  <c r="P269" i="14" s="1"/>
  <c r="P221" i="14"/>
  <c r="P274" i="14" s="1"/>
  <c r="P240" i="14"/>
  <c r="P293" i="14" s="1"/>
  <c r="P235" i="14"/>
  <c r="P288" i="14" s="1"/>
  <c r="P229" i="14"/>
  <c r="P282" i="14" s="1"/>
  <c r="P210" i="14"/>
  <c r="P263" i="14" s="1"/>
  <c r="P249" i="14"/>
  <c r="P302" i="14" s="1"/>
  <c r="P241" i="14"/>
  <c r="P294" i="14" s="1"/>
  <c r="P236" i="14"/>
  <c r="P289" i="14" s="1"/>
  <c r="P245" i="14"/>
  <c r="P298" i="14" s="1"/>
  <c r="P231" i="14"/>
  <c r="P284" i="14" s="1"/>
  <c r="P224" i="14"/>
  <c r="P277" i="14" s="1"/>
  <c r="P212" i="14"/>
  <c r="P265" i="14" s="1"/>
  <c r="P232" i="14"/>
  <c r="P285" i="14" s="1"/>
  <c r="P211" i="14"/>
  <c r="P264" i="14" s="1"/>
  <c r="P248" i="14"/>
  <c r="P301" i="14" s="1"/>
  <c r="P244" i="14"/>
  <c r="P297" i="14" s="1"/>
  <c r="P234" i="14"/>
  <c r="P287" i="14" s="1"/>
  <c r="P207" i="14"/>
  <c r="P260" i="14" s="1"/>
  <c r="P209" i="14"/>
  <c r="P262" i="14" s="1"/>
  <c r="P250" i="14"/>
  <c r="P303" i="14" s="1"/>
  <c r="P206" i="14"/>
  <c r="P259" i="14" s="1"/>
  <c r="P227" i="14"/>
  <c r="P280" i="14" s="1"/>
  <c r="P222" i="14"/>
  <c r="P275" i="14" s="1"/>
  <c r="P251" i="14"/>
  <c r="P304" i="14" s="1"/>
  <c r="P205" i="14"/>
  <c r="P220" i="14"/>
  <c r="P273" i="14" s="1"/>
  <c r="P226" i="14"/>
  <c r="P279" i="14" s="1"/>
  <c r="P214" i="14"/>
  <c r="P267" i="14" s="1"/>
  <c r="P215" i="14"/>
  <c r="P268" i="14" s="1"/>
  <c r="P239" i="14"/>
  <c r="P292" i="14" s="1"/>
  <c r="P237" i="14"/>
  <c r="P290" i="14" s="1"/>
  <c r="Q94" i="14" l="1"/>
  <c r="P328" i="14"/>
  <c r="P253" i="14"/>
  <c r="P258" i="14"/>
  <c r="P323" i="14"/>
  <c r="P33" i="16" s="1"/>
  <c r="P10" i="16" s="1"/>
  <c r="P8" i="19" s="1"/>
  <c r="P32" i="16" l="1"/>
  <c r="P9" i="16" s="1"/>
  <c r="P8" i="18" s="1"/>
  <c r="P330" i="14"/>
  <c r="Q95" i="14"/>
  <c r="P329" i="14"/>
  <c r="P31" i="16"/>
  <c r="P8" i="16" s="1"/>
  <c r="P8" i="17"/>
  <c r="Q144" i="14"/>
  <c r="Q197" i="14" s="1"/>
  <c r="Q122" i="14"/>
  <c r="Q175" i="14" s="1"/>
  <c r="Q147" i="14"/>
  <c r="Q200" i="14" s="1"/>
  <c r="Q141" i="14"/>
  <c r="Q194" i="14" s="1"/>
  <c r="Q137" i="14"/>
  <c r="Q190" i="14" s="1"/>
  <c r="Q110" i="14"/>
  <c r="Q163" i="14" s="1"/>
  <c r="Q106" i="14"/>
  <c r="Q159" i="14" s="1"/>
  <c r="Q133" i="14"/>
  <c r="Q186" i="14" s="1"/>
  <c r="Q129" i="14"/>
  <c r="Q182" i="14" s="1"/>
  <c r="Q125" i="14"/>
  <c r="Q178" i="14" s="1"/>
  <c r="Q142" i="14"/>
  <c r="Q195" i="14" s="1"/>
  <c r="Q130" i="14"/>
  <c r="Q183" i="14" s="1"/>
  <c r="Q107" i="14"/>
  <c r="Q160" i="14" s="1"/>
  <c r="Q140" i="14"/>
  <c r="Q193" i="14" s="1"/>
  <c r="Q118" i="14"/>
  <c r="Q171" i="14" s="1"/>
  <c r="Q117" i="14"/>
  <c r="Q170" i="14" s="1"/>
  <c r="Q146" i="14"/>
  <c r="Q199" i="14" s="1"/>
  <c r="Q131" i="14"/>
  <c r="Q184" i="14" s="1"/>
  <c r="Q108" i="14"/>
  <c r="Q161" i="14" s="1"/>
  <c r="Q134" i="14"/>
  <c r="Q187" i="14" s="1"/>
  <c r="Q136" i="14"/>
  <c r="Q189" i="14" s="1"/>
  <c r="Q135" i="14"/>
  <c r="Q188" i="14" s="1"/>
  <c r="Q102" i="14"/>
  <c r="Q155" i="14" s="1"/>
  <c r="Q104" i="14"/>
  <c r="Q157" i="14" s="1"/>
  <c r="Q119" i="14"/>
  <c r="Q172" i="14" s="1"/>
  <c r="Q105" i="14"/>
  <c r="Q158" i="14" s="1"/>
  <c r="Q101" i="14"/>
  <c r="Q154" i="14" s="1"/>
  <c r="Q121" i="14"/>
  <c r="Q174" i="14" s="1"/>
  <c r="Q120" i="14"/>
  <c r="Q173" i="14" s="1"/>
  <c r="Q103" i="14"/>
  <c r="Q156" i="14" s="1"/>
  <c r="Q100" i="14"/>
  <c r="Q139" i="14"/>
  <c r="Q192" i="14" s="1"/>
  <c r="Q138" i="14"/>
  <c r="Q191" i="14" s="1"/>
  <c r="Q145" i="14"/>
  <c r="Q198" i="14" s="1"/>
  <c r="Q128" i="14"/>
  <c r="Q181" i="14" s="1"/>
  <c r="Q115" i="14"/>
  <c r="Q168" i="14" s="1"/>
  <c r="Q112" i="14"/>
  <c r="Q165" i="14" s="1"/>
  <c r="Q109" i="14"/>
  <c r="Q162" i="14" s="1"/>
  <c r="Q143" i="14"/>
  <c r="Q196" i="14" s="1"/>
  <c r="Q116" i="14"/>
  <c r="Q169" i="14" s="1"/>
  <c r="Q113" i="14"/>
  <c r="Q166" i="14" s="1"/>
  <c r="Q126" i="14"/>
  <c r="Q179" i="14" s="1"/>
  <c r="Q132" i="14"/>
  <c r="Q185" i="14" s="1"/>
  <c r="Q114" i="14"/>
  <c r="Q167" i="14" s="1"/>
  <c r="Q127" i="14"/>
  <c r="Q180" i="14" s="1"/>
  <c r="Q111" i="14"/>
  <c r="Q164" i="14" s="1"/>
  <c r="Q124" i="14"/>
  <c r="Q177" i="14" s="1"/>
  <c r="Q123" i="14"/>
  <c r="Q176" i="14" s="1"/>
  <c r="Q322" i="14" l="1"/>
  <c r="Q250" i="14"/>
  <c r="Q303" i="14" s="1"/>
  <c r="Q228" i="14"/>
  <c r="Q281" i="14" s="1"/>
  <c r="Q206" i="14"/>
  <c r="Q259" i="14" s="1"/>
  <c r="Q248" i="14"/>
  <c r="Q301" i="14" s="1"/>
  <c r="Q249" i="14"/>
  <c r="Q302" i="14" s="1"/>
  <c r="Q244" i="14"/>
  <c r="Q297" i="14" s="1"/>
  <c r="Q226" i="14"/>
  <c r="Q279" i="14" s="1"/>
  <c r="Q243" i="14"/>
  <c r="Q296" i="14" s="1"/>
  <c r="Q238" i="14"/>
  <c r="Q291" i="14" s="1"/>
  <c r="Q223" i="14"/>
  <c r="Q276" i="14" s="1"/>
  <c r="Q213" i="14"/>
  <c r="Q266" i="14" s="1"/>
  <c r="Q208" i="14"/>
  <c r="Q261" i="14" s="1"/>
  <c r="Q252" i="14"/>
  <c r="Q305" i="14" s="1"/>
  <c r="Q237" i="14"/>
  <c r="Q290" i="14" s="1"/>
  <c r="Q251" i="14"/>
  <c r="Q304" i="14" s="1"/>
  <c r="Q219" i="14"/>
  <c r="Q272" i="14" s="1"/>
  <c r="Q218" i="14"/>
  <c r="Q271" i="14" s="1"/>
  <c r="Q247" i="14"/>
  <c r="Q300" i="14" s="1"/>
  <c r="Q216" i="14"/>
  <c r="Q269" i="14" s="1"/>
  <c r="Q215" i="14"/>
  <c r="Q268" i="14" s="1"/>
  <c r="Q235" i="14"/>
  <c r="Q288" i="14" s="1"/>
  <c r="Q229" i="14"/>
  <c r="Q282" i="14" s="1"/>
  <c r="Q210" i="14"/>
  <c r="Q263" i="14" s="1"/>
  <c r="Q241" i="14"/>
  <c r="Q294" i="14" s="1"/>
  <c r="Q236" i="14"/>
  <c r="Q289" i="14" s="1"/>
  <c r="Q230" i="14"/>
  <c r="Q283" i="14" s="1"/>
  <c r="Q217" i="14"/>
  <c r="Q270" i="14" s="1"/>
  <c r="Q245" i="14"/>
  <c r="Q298" i="14" s="1"/>
  <c r="Q211" i="14"/>
  <c r="Q264" i="14" s="1"/>
  <c r="Q231" i="14"/>
  <c r="Q284" i="14" s="1"/>
  <c r="Q224" i="14"/>
  <c r="Q277" i="14" s="1"/>
  <c r="Q205" i="14"/>
  <c r="Q246" i="14"/>
  <c r="Q299" i="14" s="1"/>
  <c r="Q242" i="14"/>
  <c r="Q295" i="14" s="1"/>
  <c r="Q207" i="14"/>
  <c r="Q260" i="14" s="1"/>
  <c r="Q240" i="14"/>
  <c r="Q293" i="14" s="1"/>
  <c r="Q225" i="14"/>
  <c r="Q278" i="14" s="1"/>
  <c r="Q234" i="14"/>
  <c r="Q287" i="14" s="1"/>
  <c r="Q212" i="14"/>
  <c r="Q265" i="14" s="1"/>
  <c r="Q227" i="14"/>
  <c r="Q280" i="14" s="1"/>
  <c r="Q222" i="14"/>
  <c r="Q275" i="14" s="1"/>
  <c r="Q232" i="14"/>
  <c r="Q285" i="14" s="1"/>
  <c r="Q233" i="14"/>
  <c r="Q286" i="14" s="1"/>
  <c r="Q220" i="14"/>
  <c r="Q273" i="14" s="1"/>
  <c r="Q209" i="14"/>
  <c r="Q262" i="14" s="1"/>
  <c r="Q214" i="14"/>
  <c r="Q267" i="14" s="1"/>
  <c r="Q239" i="14"/>
  <c r="Q292" i="14" s="1"/>
  <c r="Q221" i="14"/>
  <c r="Q274" i="14" s="1"/>
  <c r="Q148" i="14"/>
  <c r="Q153" i="14"/>
  <c r="Q253" i="14" l="1"/>
  <c r="Q258" i="14"/>
  <c r="Q323" i="14"/>
  <c r="Q33" i="16" s="1"/>
  <c r="Q10" i="16" s="1"/>
  <c r="Q8" i="19" s="1"/>
  <c r="R94" i="14"/>
  <c r="Q328" i="14"/>
  <c r="R95" i="14" l="1"/>
  <c r="Q329" i="14"/>
  <c r="R147" i="14"/>
  <c r="R200" i="14" s="1"/>
  <c r="R125" i="14"/>
  <c r="R178" i="14" s="1"/>
  <c r="R133" i="14"/>
  <c r="R186" i="14" s="1"/>
  <c r="R129" i="14"/>
  <c r="R182" i="14" s="1"/>
  <c r="R121" i="14"/>
  <c r="R174" i="14" s="1"/>
  <c r="R140" i="14"/>
  <c r="R193" i="14" s="1"/>
  <c r="R118" i="14"/>
  <c r="R171" i="14" s="1"/>
  <c r="R117" i="14"/>
  <c r="R170" i="14" s="1"/>
  <c r="R141" i="14"/>
  <c r="R194" i="14" s="1"/>
  <c r="R128" i="14"/>
  <c r="R181" i="14" s="1"/>
  <c r="R106" i="14"/>
  <c r="R159" i="14" s="1"/>
  <c r="R105" i="14"/>
  <c r="R158" i="14" s="1"/>
  <c r="R144" i="14"/>
  <c r="R197" i="14" s="1"/>
  <c r="R143" i="14"/>
  <c r="R196" i="14" s="1"/>
  <c r="R146" i="14"/>
  <c r="R199" i="14" s="1"/>
  <c r="R134" i="14"/>
  <c r="R187" i="14" s="1"/>
  <c r="R136" i="14"/>
  <c r="R189" i="14" s="1"/>
  <c r="R135" i="14"/>
  <c r="R188" i="14" s="1"/>
  <c r="R102" i="14"/>
  <c r="R155" i="14" s="1"/>
  <c r="R119" i="14"/>
  <c r="R172" i="14" s="1"/>
  <c r="R104" i="14"/>
  <c r="R157" i="14" s="1"/>
  <c r="R101" i="14"/>
  <c r="R154" i="14" s="1"/>
  <c r="R120" i="14"/>
  <c r="R173" i="14" s="1"/>
  <c r="R103" i="14"/>
  <c r="R156" i="14" s="1"/>
  <c r="R100" i="14"/>
  <c r="R137" i="14"/>
  <c r="R190" i="14" s="1"/>
  <c r="R139" i="14"/>
  <c r="R192" i="14" s="1"/>
  <c r="R138" i="14"/>
  <c r="R191" i="14" s="1"/>
  <c r="R126" i="14"/>
  <c r="R179" i="14" s="1"/>
  <c r="R107" i="14"/>
  <c r="R160" i="14" s="1"/>
  <c r="R123" i="14"/>
  <c r="R176" i="14" s="1"/>
  <c r="R122" i="14"/>
  <c r="R175" i="14" s="1"/>
  <c r="R110" i="14"/>
  <c r="R163" i="14" s="1"/>
  <c r="R131" i="14"/>
  <c r="R184" i="14" s="1"/>
  <c r="R116" i="14"/>
  <c r="R169" i="14" s="1"/>
  <c r="R113" i="14"/>
  <c r="R166" i="14" s="1"/>
  <c r="R114" i="14"/>
  <c r="R167" i="14" s="1"/>
  <c r="R132" i="14"/>
  <c r="R185" i="14" s="1"/>
  <c r="R142" i="14"/>
  <c r="R195" i="14" s="1"/>
  <c r="R127" i="14"/>
  <c r="R180" i="14" s="1"/>
  <c r="R111" i="14"/>
  <c r="R164" i="14" s="1"/>
  <c r="R130" i="14"/>
  <c r="R183" i="14" s="1"/>
  <c r="R124" i="14"/>
  <c r="R177" i="14" s="1"/>
  <c r="R108" i="14"/>
  <c r="R161" i="14" s="1"/>
  <c r="R115" i="14"/>
  <c r="R168" i="14" s="1"/>
  <c r="R145" i="14"/>
  <c r="R198" i="14" s="1"/>
  <c r="R109" i="14"/>
  <c r="R162" i="14" s="1"/>
  <c r="R112" i="14"/>
  <c r="R165" i="14" s="1"/>
  <c r="Q32" i="16"/>
  <c r="Q9" i="16" s="1"/>
  <c r="Q8" i="18" s="1"/>
  <c r="Q31" i="16"/>
  <c r="Q8" i="16" s="1"/>
  <c r="Q8" i="17"/>
  <c r="Q330" i="14"/>
  <c r="R322" i="14" l="1"/>
  <c r="R148" i="14"/>
  <c r="R153" i="14"/>
  <c r="R231" i="14"/>
  <c r="R284" i="14" s="1"/>
  <c r="R209" i="14"/>
  <c r="R262" i="14" s="1"/>
  <c r="R244" i="14"/>
  <c r="R297" i="14" s="1"/>
  <c r="R247" i="14"/>
  <c r="R300" i="14" s="1"/>
  <c r="R222" i="14"/>
  <c r="R275" i="14" s="1"/>
  <c r="R218" i="14"/>
  <c r="R271" i="14" s="1"/>
  <c r="R242" i="14"/>
  <c r="R295" i="14" s="1"/>
  <c r="R232" i="14"/>
  <c r="R285" i="14" s="1"/>
  <c r="R227" i="14"/>
  <c r="R280" i="14" s="1"/>
  <c r="R217" i="14"/>
  <c r="R270" i="14" s="1"/>
  <c r="R212" i="14"/>
  <c r="R265" i="14" s="1"/>
  <c r="R216" i="14"/>
  <c r="R269" i="14" s="1"/>
  <c r="R215" i="14"/>
  <c r="R268" i="14" s="1"/>
  <c r="R214" i="14"/>
  <c r="R267" i="14" s="1"/>
  <c r="R245" i="14"/>
  <c r="R298" i="14" s="1"/>
  <c r="R220" i="14"/>
  <c r="R273" i="14" s="1"/>
  <c r="R210" i="14"/>
  <c r="R263" i="14" s="1"/>
  <c r="R249" i="14"/>
  <c r="R302" i="14" s="1"/>
  <c r="R241" i="14"/>
  <c r="R294" i="14" s="1"/>
  <c r="R236" i="14"/>
  <c r="R289" i="14" s="1"/>
  <c r="R230" i="14"/>
  <c r="R283" i="14" s="1"/>
  <c r="R223" i="14"/>
  <c r="R276" i="14" s="1"/>
  <c r="R224" i="14"/>
  <c r="R277" i="14" s="1"/>
  <c r="R237" i="14"/>
  <c r="R290" i="14" s="1"/>
  <c r="R240" i="14"/>
  <c r="R293" i="14" s="1"/>
  <c r="R225" i="14"/>
  <c r="R278" i="14" s="1"/>
  <c r="R221" i="14"/>
  <c r="R274" i="14" s="1"/>
  <c r="R219" i="14"/>
  <c r="R272" i="14" s="1"/>
  <c r="R252" i="14"/>
  <c r="R305" i="14" s="1"/>
  <c r="R206" i="14"/>
  <c r="R259" i="14" s="1"/>
  <c r="R208" i="14"/>
  <c r="R261" i="14" s="1"/>
  <c r="R238" i="14"/>
  <c r="R291" i="14" s="1"/>
  <c r="R246" i="14"/>
  <c r="R299" i="14" s="1"/>
  <c r="R235" i="14"/>
  <c r="R288" i="14" s="1"/>
  <c r="R229" i="14"/>
  <c r="R282" i="14" s="1"/>
  <c r="R251" i="14"/>
  <c r="R304" i="14" s="1"/>
  <c r="R213" i="14"/>
  <c r="R266" i="14" s="1"/>
  <c r="R233" i="14"/>
  <c r="R286" i="14" s="1"/>
  <c r="R250" i="14"/>
  <c r="R303" i="14" s="1"/>
  <c r="R228" i="14"/>
  <c r="R281" i="14" s="1"/>
  <c r="R205" i="14"/>
  <c r="R211" i="14"/>
  <c r="R264" i="14" s="1"/>
  <c r="R226" i="14"/>
  <c r="R279" i="14" s="1"/>
  <c r="R243" i="14"/>
  <c r="R296" i="14" s="1"/>
  <c r="R248" i="14"/>
  <c r="R301" i="14" s="1"/>
  <c r="R239" i="14"/>
  <c r="R292" i="14" s="1"/>
  <c r="R207" i="14"/>
  <c r="R260" i="14" s="1"/>
  <c r="R234" i="14"/>
  <c r="R287" i="14" s="1"/>
  <c r="R323" i="14" l="1"/>
  <c r="R33" i="16" s="1"/>
  <c r="R10" i="16" s="1"/>
  <c r="R8" i="19" s="1"/>
  <c r="R253" i="14"/>
  <c r="R258" i="14"/>
  <c r="S94" i="14"/>
  <c r="R328" i="14"/>
  <c r="S95" i="14" l="1"/>
  <c r="R329" i="14"/>
  <c r="S147" i="14"/>
  <c r="S200" i="14" s="1"/>
  <c r="S128" i="14"/>
  <c r="S181" i="14" s="1"/>
  <c r="S106" i="14"/>
  <c r="S159" i="14" s="1"/>
  <c r="S129" i="14"/>
  <c r="S182" i="14" s="1"/>
  <c r="S125" i="14"/>
  <c r="S178" i="14" s="1"/>
  <c r="S121" i="14"/>
  <c r="S174" i="14" s="1"/>
  <c r="S145" i="14"/>
  <c r="S198" i="14" s="1"/>
  <c r="S117" i="14"/>
  <c r="S170" i="14" s="1"/>
  <c r="S102" i="14"/>
  <c r="S155" i="14" s="1"/>
  <c r="S141" i="14"/>
  <c r="S194" i="14" s="1"/>
  <c r="S105" i="14"/>
  <c r="S158" i="14" s="1"/>
  <c r="S119" i="14"/>
  <c r="S172" i="14" s="1"/>
  <c r="S136" i="14"/>
  <c r="S189" i="14" s="1"/>
  <c r="S135" i="14"/>
  <c r="S188" i="14" s="1"/>
  <c r="S118" i="14"/>
  <c r="S171" i="14" s="1"/>
  <c r="S104" i="14"/>
  <c r="S157" i="14" s="1"/>
  <c r="S101" i="14"/>
  <c r="S154" i="14" s="1"/>
  <c r="S120" i="14"/>
  <c r="S173" i="14" s="1"/>
  <c r="S103" i="14"/>
  <c r="S156" i="14" s="1"/>
  <c r="S100" i="14"/>
  <c r="S137" i="14"/>
  <c r="S190" i="14" s="1"/>
  <c r="S139" i="14"/>
  <c r="S192" i="14" s="1"/>
  <c r="S138" i="14"/>
  <c r="S191" i="14" s="1"/>
  <c r="S140" i="14"/>
  <c r="S193" i="14" s="1"/>
  <c r="S143" i="14"/>
  <c r="S196" i="14" s="1"/>
  <c r="S133" i="14"/>
  <c r="S186" i="14" s="1"/>
  <c r="S122" i="14"/>
  <c r="S175" i="14" s="1"/>
  <c r="S110" i="14"/>
  <c r="S163" i="14" s="1"/>
  <c r="S131" i="14"/>
  <c r="S184" i="14" s="1"/>
  <c r="S116" i="14"/>
  <c r="S169" i="14" s="1"/>
  <c r="S113" i="14"/>
  <c r="S166" i="14" s="1"/>
  <c r="S123" i="14"/>
  <c r="S176" i="14" s="1"/>
  <c r="S126" i="14"/>
  <c r="S179" i="14" s="1"/>
  <c r="S107" i="14"/>
  <c r="S160" i="14" s="1"/>
  <c r="S144" i="14"/>
  <c r="S197" i="14" s="1"/>
  <c r="S142" i="14"/>
  <c r="S195" i="14" s="1"/>
  <c r="S127" i="14"/>
  <c r="S180" i="14" s="1"/>
  <c r="S111" i="14"/>
  <c r="S164" i="14" s="1"/>
  <c r="S130" i="14"/>
  <c r="S183" i="14" s="1"/>
  <c r="S124" i="14"/>
  <c r="S177" i="14" s="1"/>
  <c r="S108" i="14"/>
  <c r="S161" i="14" s="1"/>
  <c r="S146" i="14"/>
  <c r="S199" i="14" s="1"/>
  <c r="S109" i="14"/>
  <c r="S162" i="14" s="1"/>
  <c r="S134" i="14"/>
  <c r="S187" i="14" s="1"/>
  <c r="S115" i="14"/>
  <c r="S168" i="14" s="1"/>
  <c r="S132" i="14"/>
  <c r="S185" i="14" s="1"/>
  <c r="S112" i="14"/>
  <c r="S165" i="14" s="1"/>
  <c r="S114" i="14"/>
  <c r="S167" i="14" s="1"/>
  <c r="R330" i="14"/>
  <c r="R32" i="16"/>
  <c r="R9" i="16" s="1"/>
  <c r="R8" i="18" s="1"/>
  <c r="R31" i="16"/>
  <c r="R8" i="16" s="1"/>
  <c r="R8" i="17" s="1"/>
  <c r="S322" i="14" l="1"/>
  <c r="S148" i="14"/>
  <c r="S153" i="14"/>
  <c r="S234" i="14"/>
  <c r="S287" i="14" s="1"/>
  <c r="S212" i="14"/>
  <c r="S265" i="14" s="1"/>
  <c r="S214" i="14"/>
  <c r="S267" i="14" s="1"/>
  <c r="S252" i="14"/>
  <c r="S305" i="14" s="1"/>
  <c r="S237" i="14"/>
  <c r="S290" i="14" s="1"/>
  <c r="S251" i="14"/>
  <c r="S304" i="14" s="1"/>
  <c r="S222" i="14"/>
  <c r="S275" i="14" s="1"/>
  <c r="S207" i="14"/>
  <c r="S260" i="14" s="1"/>
  <c r="S247" i="14"/>
  <c r="S300" i="14" s="1"/>
  <c r="S215" i="14"/>
  <c r="S268" i="14" s="1"/>
  <c r="S248" i="14"/>
  <c r="S301" i="14" s="1"/>
  <c r="S246" i="14"/>
  <c r="S299" i="14" s="1"/>
  <c r="S249" i="14"/>
  <c r="S302" i="14" s="1"/>
  <c r="S241" i="14"/>
  <c r="S294" i="14" s="1"/>
  <c r="S236" i="14"/>
  <c r="S289" i="14" s="1"/>
  <c r="S230" i="14"/>
  <c r="S283" i="14" s="1"/>
  <c r="S223" i="14"/>
  <c r="S276" i="14" s="1"/>
  <c r="S217" i="14"/>
  <c r="S270" i="14" s="1"/>
  <c r="S211" i="14"/>
  <c r="S264" i="14" s="1"/>
  <c r="S245" i="14"/>
  <c r="S298" i="14" s="1"/>
  <c r="S231" i="14"/>
  <c r="S284" i="14" s="1"/>
  <c r="S224" i="14"/>
  <c r="S277" i="14" s="1"/>
  <c r="S250" i="14"/>
  <c r="S303" i="14" s="1"/>
  <c r="S242" i="14"/>
  <c r="S295" i="14" s="1"/>
  <c r="S232" i="14"/>
  <c r="S285" i="14" s="1"/>
  <c r="S225" i="14"/>
  <c r="S278" i="14" s="1"/>
  <c r="S218" i="14"/>
  <c r="S271" i="14" s="1"/>
  <c r="S240" i="14"/>
  <c r="S293" i="14" s="1"/>
  <c r="S238" i="14"/>
  <c r="S291" i="14" s="1"/>
  <c r="S221" i="14"/>
  <c r="S274" i="14" s="1"/>
  <c r="S208" i="14"/>
  <c r="S261" i="14" s="1"/>
  <c r="S205" i="14"/>
  <c r="S219" i="14"/>
  <c r="S272" i="14" s="1"/>
  <c r="S227" i="14"/>
  <c r="S280" i="14" s="1"/>
  <c r="S244" i="14"/>
  <c r="S297" i="14" s="1"/>
  <c r="S210" i="14"/>
  <c r="S263" i="14" s="1"/>
  <c r="S235" i="14"/>
  <c r="S288" i="14" s="1"/>
  <c r="S213" i="14"/>
  <c r="S266" i="14" s="1"/>
  <c r="S233" i="14"/>
  <c r="S286" i="14" s="1"/>
  <c r="S228" i="14"/>
  <c r="S281" i="14" s="1"/>
  <c r="S206" i="14"/>
  <c r="S259" i="14" s="1"/>
  <c r="S220" i="14"/>
  <c r="S273" i="14" s="1"/>
  <c r="S209" i="14"/>
  <c r="S262" i="14" s="1"/>
  <c r="S216" i="14"/>
  <c r="S269" i="14" s="1"/>
  <c r="S226" i="14"/>
  <c r="S279" i="14" s="1"/>
  <c r="S243" i="14"/>
  <c r="S296" i="14" s="1"/>
  <c r="S239" i="14"/>
  <c r="S292" i="14" s="1"/>
  <c r="S229" i="14"/>
  <c r="S282" i="14" s="1"/>
  <c r="S253" i="14" l="1"/>
  <c r="S258" i="14"/>
  <c r="T94" i="14"/>
  <c r="S328" i="14"/>
  <c r="S323" i="14"/>
  <c r="S32" i="16" s="1"/>
  <c r="S9" i="16" s="1"/>
  <c r="S8" i="18" s="1"/>
  <c r="T95" i="14" l="1"/>
  <c r="S329" i="14"/>
  <c r="S31" i="16"/>
  <c r="S8" i="16" s="1"/>
  <c r="S8" i="17" s="1"/>
  <c r="S330" i="14"/>
  <c r="T131" i="14"/>
  <c r="T184" i="14" s="1"/>
  <c r="T109" i="14"/>
  <c r="T162" i="14" s="1"/>
  <c r="T125" i="14"/>
  <c r="T178" i="14" s="1"/>
  <c r="T121" i="14"/>
  <c r="T174" i="14" s="1"/>
  <c r="T145" i="14"/>
  <c r="T198" i="14" s="1"/>
  <c r="T117" i="14"/>
  <c r="T170" i="14" s="1"/>
  <c r="T102" i="14"/>
  <c r="T155" i="14" s="1"/>
  <c r="T140" i="14"/>
  <c r="T193" i="14" s="1"/>
  <c r="T113" i="14"/>
  <c r="T166" i="14" s="1"/>
  <c r="T129" i="14"/>
  <c r="T182" i="14" s="1"/>
  <c r="T128" i="14"/>
  <c r="T181" i="14" s="1"/>
  <c r="T106" i="14"/>
  <c r="T159" i="14" s="1"/>
  <c r="T139" i="14"/>
  <c r="T192" i="14" s="1"/>
  <c r="T116" i="14"/>
  <c r="T169" i="14" s="1"/>
  <c r="T142" i="14"/>
  <c r="T195" i="14" s="1"/>
  <c r="T130" i="14"/>
  <c r="T183" i="14" s="1"/>
  <c r="T107" i="14"/>
  <c r="T160" i="14" s="1"/>
  <c r="T104" i="14"/>
  <c r="T157" i="14" s="1"/>
  <c r="T101" i="14"/>
  <c r="T154" i="14" s="1"/>
  <c r="T120" i="14"/>
  <c r="T173" i="14" s="1"/>
  <c r="T119" i="14"/>
  <c r="T172" i="14" s="1"/>
  <c r="T103" i="14"/>
  <c r="T156" i="14" s="1"/>
  <c r="T100" i="14"/>
  <c r="T137" i="14"/>
  <c r="T190" i="14" s="1"/>
  <c r="T105" i="14"/>
  <c r="T158" i="14" s="1"/>
  <c r="T147" i="14"/>
  <c r="T200" i="14" s="1"/>
  <c r="T138" i="14"/>
  <c r="T191" i="14" s="1"/>
  <c r="T124" i="14"/>
  <c r="T177" i="14" s="1"/>
  <c r="T123" i="14"/>
  <c r="T176" i="14" s="1"/>
  <c r="T122" i="14"/>
  <c r="T175" i="14" s="1"/>
  <c r="T146" i="14"/>
  <c r="T199" i="14" s="1"/>
  <c r="T133" i="14"/>
  <c r="T186" i="14" s="1"/>
  <c r="T141" i="14"/>
  <c r="T194" i="14" s="1"/>
  <c r="T134" i="14"/>
  <c r="T187" i="14" s="1"/>
  <c r="T136" i="14"/>
  <c r="T189" i="14" s="1"/>
  <c r="T126" i="14"/>
  <c r="T179" i="14" s="1"/>
  <c r="T110" i="14"/>
  <c r="T163" i="14" s="1"/>
  <c r="T127" i="14"/>
  <c r="T180" i="14" s="1"/>
  <c r="T111" i="14"/>
  <c r="T164" i="14" s="1"/>
  <c r="T144" i="14"/>
  <c r="T197" i="14" s="1"/>
  <c r="T112" i="14"/>
  <c r="T165" i="14" s="1"/>
  <c r="T108" i="14"/>
  <c r="T161" i="14" s="1"/>
  <c r="T135" i="14"/>
  <c r="T188" i="14" s="1"/>
  <c r="T114" i="14"/>
  <c r="T167" i="14" s="1"/>
  <c r="T115" i="14"/>
  <c r="T168" i="14" s="1"/>
  <c r="T118" i="14"/>
  <c r="T171" i="14" s="1"/>
  <c r="T132" i="14"/>
  <c r="T185" i="14" s="1"/>
  <c r="T143" i="14"/>
  <c r="T196" i="14" s="1"/>
  <c r="S33" i="16"/>
  <c r="S10" i="16" s="1"/>
  <c r="S8" i="19" s="1"/>
  <c r="T322" i="14" l="1"/>
  <c r="T148" i="14"/>
  <c r="T153" i="14"/>
  <c r="T237" i="14"/>
  <c r="T290" i="14" s="1"/>
  <c r="T215" i="14"/>
  <c r="T268" i="14" s="1"/>
  <c r="T241" i="14"/>
  <c r="T294" i="14" s="1"/>
  <c r="T210" i="14"/>
  <c r="T263" i="14" s="1"/>
  <c r="T252" i="14"/>
  <c r="T305" i="14" s="1"/>
  <c r="T242" i="14"/>
  <c r="T295" i="14" s="1"/>
  <c r="T232" i="14"/>
  <c r="T285" i="14" s="1"/>
  <c r="T227" i="14"/>
  <c r="T280" i="14" s="1"/>
  <c r="T217" i="14"/>
  <c r="T270" i="14" s="1"/>
  <c r="T250" i="14"/>
  <c r="T303" i="14" s="1"/>
  <c r="T236" i="14"/>
  <c r="T289" i="14" s="1"/>
  <c r="T248" i="14"/>
  <c r="T301" i="14" s="1"/>
  <c r="T214" i="14"/>
  <c r="T267" i="14" s="1"/>
  <c r="T213" i="14"/>
  <c r="T266" i="14" s="1"/>
  <c r="T212" i="14"/>
  <c r="T265" i="14" s="1"/>
  <c r="T211" i="14"/>
  <c r="T264" i="14" s="1"/>
  <c r="T219" i="14"/>
  <c r="T272" i="14" s="1"/>
  <c r="T249" i="14"/>
  <c r="T302" i="14" s="1"/>
  <c r="T230" i="14"/>
  <c r="T283" i="14" s="1"/>
  <c r="T223" i="14"/>
  <c r="T276" i="14" s="1"/>
  <c r="T245" i="14"/>
  <c r="T298" i="14" s="1"/>
  <c r="T231" i="14"/>
  <c r="T284" i="14" s="1"/>
  <c r="T224" i="14"/>
  <c r="T277" i="14" s="1"/>
  <c r="T225" i="14"/>
  <c r="T278" i="14" s="1"/>
  <c r="T246" i="14"/>
  <c r="T299" i="14" s="1"/>
  <c r="T206" i="14"/>
  <c r="T259" i="14" s="1"/>
  <c r="T226" i="14"/>
  <c r="T279" i="14" s="1"/>
  <c r="T240" i="14"/>
  <c r="T293" i="14" s="1"/>
  <c r="T221" i="14"/>
  <c r="T274" i="14" s="1"/>
  <c r="T251" i="14"/>
  <c r="T304" i="14" s="1"/>
  <c r="T233" i="14"/>
  <c r="T286" i="14" s="1"/>
  <c r="T247" i="14"/>
  <c r="T300" i="14" s="1"/>
  <c r="T244" i="14"/>
  <c r="T297" i="14" s="1"/>
  <c r="T208" i="14"/>
  <c r="T261" i="14" s="1"/>
  <c r="T238" i="14"/>
  <c r="T291" i="14" s="1"/>
  <c r="T235" i="14"/>
  <c r="T288" i="14" s="1"/>
  <c r="T222" i="14"/>
  <c r="T275" i="14" s="1"/>
  <c r="T243" i="14"/>
  <c r="T296" i="14" s="1"/>
  <c r="T220" i="14"/>
  <c r="T273" i="14" s="1"/>
  <c r="T209" i="14"/>
  <c r="T262" i="14" s="1"/>
  <c r="T228" i="14"/>
  <c r="T281" i="14" s="1"/>
  <c r="T216" i="14"/>
  <c r="T269" i="14" s="1"/>
  <c r="T205" i="14"/>
  <c r="T218" i="14"/>
  <c r="T271" i="14" s="1"/>
  <c r="T239" i="14"/>
  <c r="T292" i="14" s="1"/>
  <c r="T207" i="14"/>
  <c r="T260" i="14" s="1"/>
  <c r="T229" i="14"/>
  <c r="T282" i="14" s="1"/>
  <c r="T234" i="14"/>
  <c r="T287" i="14" s="1"/>
  <c r="U94" i="14" l="1"/>
  <c r="T328" i="14"/>
  <c r="T253" i="14"/>
  <c r="T258" i="14"/>
  <c r="T323" i="14"/>
  <c r="U134" i="14" l="1"/>
  <c r="U187" i="14" s="1"/>
  <c r="U112" i="14"/>
  <c r="U165" i="14" s="1"/>
  <c r="U145" i="14"/>
  <c r="U198" i="14" s="1"/>
  <c r="U117" i="14"/>
  <c r="U170" i="14" s="1"/>
  <c r="U102" i="14"/>
  <c r="U155" i="14" s="1"/>
  <c r="U140" i="14"/>
  <c r="U193" i="14" s="1"/>
  <c r="U113" i="14"/>
  <c r="U166" i="14" s="1"/>
  <c r="U136" i="14"/>
  <c r="U189" i="14" s="1"/>
  <c r="U109" i="14"/>
  <c r="U162" i="14" s="1"/>
  <c r="U105" i="14"/>
  <c r="U158" i="14" s="1"/>
  <c r="U139" i="14"/>
  <c r="U192" i="14" s="1"/>
  <c r="U116" i="14"/>
  <c r="U169" i="14" s="1"/>
  <c r="U127" i="14"/>
  <c r="U180" i="14" s="1"/>
  <c r="U104" i="14"/>
  <c r="U157" i="14" s="1"/>
  <c r="U118" i="14"/>
  <c r="U171" i="14" s="1"/>
  <c r="U120" i="14"/>
  <c r="U173" i="14" s="1"/>
  <c r="U119" i="14"/>
  <c r="U172" i="14" s="1"/>
  <c r="U103" i="14"/>
  <c r="U156" i="14" s="1"/>
  <c r="U100" i="14"/>
  <c r="U137" i="14"/>
  <c r="U190" i="14" s="1"/>
  <c r="U147" i="14"/>
  <c r="U200" i="14" s="1"/>
  <c r="U138" i="14"/>
  <c r="U191" i="14" s="1"/>
  <c r="U121" i="14"/>
  <c r="U174" i="14" s="1"/>
  <c r="U124" i="14"/>
  <c r="U177" i="14" s="1"/>
  <c r="U123" i="14"/>
  <c r="U176" i="14" s="1"/>
  <c r="U122" i="14"/>
  <c r="U175" i="14" s="1"/>
  <c r="U106" i="14"/>
  <c r="U159" i="14" s="1"/>
  <c r="U133" i="14"/>
  <c r="U186" i="14" s="1"/>
  <c r="U125" i="14"/>
  <c r="U178" i="14" s="1"/>
  <c r="U141" i="14"/>
  <c r="U194" i="14" s="1"/>
  <c r="U129" i="14"/>
  <c r="U182" i="14" s="1"/>
  <c r="U146" i="14"/>
  <c r="U199" i="14" s="1"/>
  <c r="U144" i="14"/>
  <c r="U197" i="14" s="1"/>
  <c r="U131" i="14"/>
  <c r="U184" i="14" s="1"/>
  <c r="U126" i="14"/>
  <c r="U179" i="14" s="1"/>
  <c r="U110" i="14"/>
  <c r="U163" i="14" s="1"/>
  <c r="U107" i="14"/>
  <c r="U160" i="14" s="1"/>
  <c r="U142" i="14"/>
  <c r="U195" i="14" s="1"/>
  <c r="U135" i="14"/>
  <c r="U188" i="14" s="1"/>
  <c r="U130" i="14"/>
  <c r="U183" i="14" s="1"/>
  <c r="U108" i="14"/>
  <c r="U161" i="14" s="1"/>
  <c r="U115" i="14"/>
  <c r="U168" i="14" s="1"/>
  <c r="U143" i="14"/>
  <c r="U196" i="14" s="1"/>
  <c r="U128" i="14"/>
  <c r="U181" i="14" s="1"/>
  <c r="U132" i="14"/>
  <c r="U185" i="14" s="1"/>
  <c r="U101" i="14"/>
  <c r="U154" i="14" s="1"/>
  <c r="U114" i="14"/>
  <c r="U167" i="14" s="1"/>
  <c r="U111" i="14"/>
  <c r="U164" i="14" s="1"/>
  <c r="U95" i="14"/>
  <c r="T329" i="14"/>
  <c r="T31" i="16"/>
  <c r="T8" i="16" s="1"/>
  <c r="T8" i="17"/>
  <c r="T32" i="16"/>
  <c r="T9" i="16" s="1"/>
  <c r="T8" i="18" s="1"/>
  <c r="T330" i="14"/>
  <c r="T33" i="16"/>
  <c r="T10" i="16" s="1"/>
  <c r="T8" i="19" s="1"/>
  <c r="U148" i="14" l="1"/>
  <c r="U153" i="14"/>
  <c r="U240" i="14"/>
  <c r="U293" i="14" s="1"/>
  <c r="U218" i="14"/>
  <c r="U271" i="14" s="1"/>
  <c r="U246" i="14"/>
  <c r="U299" i="14" s="1"/>
  <c r="U237" i="14"/>
  <c r="U290" i="14" s="1"/>
  <c r="U233" i="14"/>
  <c r="U286" i="14" s="1"/>
  <c r="U206" i="14"/>
  <c r="U259" i="14" s="1"/>
  <c r="U242" i="14"/>
  <c r="U295" i="14" s="1"/>
  <c r="U232" i="14"/>
  <c r="U285" i="14" s="1"/>
  <c r="U227" i="14"/>
  <c r="U280" i="14" s="1"/>
  <c r="U217" i="14"/>
  <c r="U270" i="14" s="1"/>
  <c r="U251" i="14"/>
  <c r="U304" i="14" s="1"/>
  <c r="U222" i="14"/>
  <c r="U275" i="14" s="1"/>
  <c r="U212" i="14"/>
  <c r="U265" i="14" s="1"/>
  <c r="U207" i="14"/>
  <c r="U260" i="14" s="1"/>
  <c r="U241" i="14"/>
  <c r="U294" i="14" s="1"/>
  <c r="U248" i="14"/>
  <c r="U301" i="14" s="1"/>
  <c r="U214" i="14"/>
  <c r="U267" i="14" s="1"/>
  <c r="U213" i="14"/>
  <c r="U266" i="14" s="1"/>
  <c r="U211" i="14"/>
  <c r="U264" i="14" s="1"/>
  <c r="U249" i="14"/>
  <c r="U302" i="14" s="1"/>
  <c r="U216" i="14"/>
  <c r="U269" i="14" s="1"/>
  <c r="U236" i="14"/>
  <c r="U289" i="14" s="1"/>
  <c r="U223" i="14"/>
  <c r="U276" i="14" s="1"/>
  <c r="U245" i="14"/>
  <c r="U298" i="14" s="1"/>
  <c r="U231" i="14"/>
  <c r="U284" i="14" s="1"/>
  <c r="U224" i="14"/>
  <c r="U277" i="14" s="1"/>
  <c r="U225" i="14"/>
  <c r="U278" i="14" s="1"/>
  <c r="U250" i="14"/>
  <c r="U303" i="14" s="1"/>
  <c r="U234" i="14"/>
  <c r="U287" i="14" s="1"/>
  <c r="U230" i="14"/>
  <c r="U283" i="14" s="1"/>
  <c r="U221" i="14"/>
  <c r="U274" i="14" s="1"/>
  <c r="U219" i="14"/>
  <c r="U272" i="14" s="1"/>
  <c r="U210" i="14"/>
  <c r="U263" i="14" s="1"/>
  <c r="U205" i="14"/>
  <c r="U238" i="14"/>
  <c r="U291" i="14" s="1"/>
  <c r="U244" i="14"/>
  <c r="U297" i="14" s="1"/>
  <c r="U208" i="14"/>
  <c r="U261" i="14" s="1"/>
  <c r="U247" i="14"/>
  <c r="U300" i="14" s="1"/>
  <c r="U235" i="14"/>
  <c r="U288" i="14" s="1"/>
  <c r="U243" i="14"/>
  <c r="U296" i="14" s="1"/>
  <c r="U220" i="14"/>
  <c r="U273" i="14" s="1"/>
  <c r="U209" i="14"/>
  <c r="U262" i="14" s="1"/>
  <c r="U228" i="14"/>
  <c r="U281" i="14" s="1"/>
  <c r="U226" i="14"/>
  <c r="U279" i="14" s="1"/>
  <c r="U215" i="14"/>
  <c r="U268" i="14" s="1"/>
  <c r="U239" i="14"/>
  <c r="U292" i="14" s="1"/>
  <c r="U229" i="14"/>
  <c r="U282" i="14" s="1"/>
  <c r="U252" i="14"/>
  <c r="U305" i="14" s="1"/>
  <c r="U322" i="14"/>
  <c r="V94" i="14" l="1"/>
  <c r="U328" i="14"/>
  <c r="U253" i="14"/>
  <c r="U258" i="14"/>
  <c r="U323" i="14"/>
  <c r="U33" i="16" s="1"/>
  <c r="U10" i="16" s="1"/>
  <c r="U8" i="19" s="1"/>
  <c r="U32" i="16" l="1"/>
  <c r="U9" i="16" s="1"/>
  <c r="U8" i="18" s="1"/>
  <c r="V137" i="14"/>
  <c r="V190" i="14" s="1"/>
  <c r="V115" i="14"/>
  <c r="V168" i="14" s="1"/>
  <c r="V140" i="14"/>
  <c r="V193" i="14" s="1"/>
  <c r="V113" i="14"/>
  <c r="V166" i="14" s="1"/>
  <c r="V136" i="14"/>
  <c r="V189" i="14" s="1"/>
  <c r="V109" i="14"/>
  <c r="V162" i="14" s="1"/>
  <c r="V105" i="14"/>
  <c r="V158" i="14" s="1"/>
  <c r="V132" i="14"/>
  <c r="V185" i="14" s="1"/>
  <c r="V127" i="14"/>
  <c r="V180" i="14" s="1"/>
  <c r="V104" i="14"/>
  <c r="V157" i="14" s="1"/>
  <c r="V141" i="14"/>
  <c r="V194" i="14" s="1"/>
  <c r="V102" i="14"/>
  <c r="V155" i="14" s="1"/>
  <c r="V147" i="14"/>
  <c r="V200" i="14" s="1"/>
  <c r="V138" i="14"/>
  <c r="V191" i="14" s="1"/>
  <c r="V121" i="14"/>
  <c r="V174" i="14" s="1"/>
  <c r="V139" i="14"/>
  <c r="V192" i="14" s="1"/>
  <c r="V124" i="14"/>
  <c r="V177" i="14" s="1"/>
  <c r="V123" i="14"/>
  <c r="V176" i="14" s="1"/>
  <c r="V122" i="14"/>
  <c r="V175" i="14" s="1"/>
  <c r="V106" i="14"/>
  <c r="V159" i="14" s="1"/>
  <c r="V108" i="14"/>
  <c r="V161" i="14" s="1"/>
  <c r="V107" i="14"/>
  <c r="V160" i="14" s="1"/>
  <c r="V131" i="14"/>
  <c r="V184" i="14" s="1"/>
  <c r="V103" i="14"/>
  <c r="V156" i="14" s="1"/>
  <c r="V116" i="14"/>
  <c r="V169" i="14" s="1"/>
  <c r="V134" i="14"/>
  <c r="V187" i="14" s="1"/>
  <c r="V126" i="14"/>
  <c r="V179" i="14" s="1"/>
  <c r="V119" i="14"/>
  <c r="V172" i="14" s="1"/>
  <c r="V110" i="14"/>
  <c r="V163" i="14" s="1"/>
  <c r="V146" i="14"/>
  <c r="V199" i="14" s="1"/>
  <c r="V144" i="14"/>
  <c r="V197" i="14" s="1"/>
  <c r="V129" i="14"/>
  <c r="V182" i="14" s="1"/>
  <c r="V100" i="14"/>
  <c r="V130" i="14"/>
  <c r="V183" i="14" s="1"/>
  <c r="V135" i="14"/>
  <c r="V188" i="14" s="1"/>
  <c r="V120" i="14"/>
  <c r="V173" i="14" s="1"/>
  <c r="V133" i="14"/>
  <c r="V186" i="14" s="1"/>
  <c r="V118" i="14"/>
  <c r="V171" i="14" s="1"/>
  <c r="V112" i="14"/>
  <c r="V165" i="14" s="1"/>
  <c r="V142" i="14"/>
  <c r="V195" i="14" s="1"/>
  <c r="V128" i="14"/>
  <c r="V181" i="14" s="1"/>
  <c r="V101" i="14"/>
  <c r="V154" i="14" s="1"/>
  <c r="V145" i="14"/>
  <c r="V198" i="14" s="1"/>
  <c r="V143" i="14"/>
  <c r="V196" i="14" s="1"/>
  <c r="V114" i="14"/>
  <c r="V167" i="14" s="1"/>
  <c r="V117" i="14"/>
  <c r="V170" i="14" s="1"/>
  <c r="V125" i="14"/>
  <c r="V178" i="14" s="1"/>
  <c r="V111" i="14"/>
  <c r="V164" i="14" s="1"/>
  <c r="U31" i="16"/>
  <c r="U8" i="16" s="1"/>
  <c r="U8" i="17"/>
  <c r="U330" i="14"/>
  <c r="V95" i="14"/>
  <c r="U329" i="14"/>
  <c r="V322" i="14" l="1"/>
  <c r="V243" i="14"/>
  <c r="V296" i="14" s="1"/>
  <c r="V221" i="14"/>
  <c r="V274" i="14" s="1"/>
  <c r="V251" i="14"/>
  <c r="V304" i="14" s="1"/>
  <c r="V248" i="14"/>
  <c r="V301" i="14" s="1"/>
  <c r="V229" i="14"/>
  <c r="V282" i="14" s="1"/>
  <c r="V237" i="14"/>
  <c r="V290" i="14" s="1"/>
  <c r="V222" i="14"/>
  <c r="V275" i="14" s="1"/>
  <c r="V212" i="14"/>
  <c r="V265" i="14" s="1"/>
  <c r="V207" i="14"/>
  <c r="V260" i="14" s="1"/>
  <c r="V250" i="14"/>
  <c r="V303" i="14" s="1"/>
  <c r="V236" i="14"/>
  <c r="V289" i="14" s="1"/>
  <c r="V249" i="14"/>
  <c r="V302" i="14" s="1"/>
  <c r="V213" i="14"/>
  <c r="V266" i="14" s="1"/>
  <c r="V211" i="14"/>
  <c r="V264" i="14" s="1"/>
  <c r="V210" i="14"/>
  <c r="V263" i="14" s="1"/>
  <c r="V247" i="14"/>
  <c r="V300" i="14" s="1"/>
  <c r="V218" i="14"/>
  <c r="V271" i="14" s="1"/>
  <c r="V217" i="14"/>
  <c r="V270" i="14" s="1"/>
  <c r="V245" i="14"/>
  <c r="V298" i="14" s="1"/>
  <c r="V241" i="14"/>
  <c r="V294" i="14" s="1"/>
  <c r="V231" i="14"/>
  <c r="V284" i="14" s="1"/>
  <c r="V224" i="14"/>
  <c r="V277" i="14" s="1"/>
  <c r="V205" i="14"/>
  <c r="V225" i="14"/>
  <c r="V278" i="14" s="1"/>
  <c r="V246" i="14"/>
  <c r="V299" i="14" s="1"/>
  <c r="V242" i="14"/>
  <c r="V295" i="14" s="1"/>
  <c r="V232" i="14"/>
  <c r="V285" i="14" s="1"/>
  <c r="V226" i="14"/>
  <c r="V279" i="14" s="1"/>
  <c r="V244" i="14"/>
  <c r="V297" i="14" s="1"/>
  <c r="V223" i="14"/>
  <c r="V276" i="14" s="1"/>
  <c r="V219" i="14"/>
  <c r="V272" i="14" s="1"/>
  <c r="V214" i="14"/>
  <c r="V267" i="14" s="1"/>
  <c r="V228" i="14"/>
  <c r="V281" i="14" s="1"/>
  <c r="V233" i="14"/>
  <c r="V286" i="14" s="1"/>
  <c r="V227" i="14"/>
  <c r="V280" i="14" s="1"/>
  <c r="V230" i="14"/>
  <c r="V283" i="14" s="1"/>
  <c r="V235" i="14"/>
  <c r="V288" i="14" s="1"/>
  <c r="V238" i="14"/>
  <c r="V291" i="14" s="1"/>
  <c r="V220" i="14"/>
  <c r="V273" i="14" s="1"/>
  <c r="V209" i="14"/>
  <c r="V262" i="14" s="1"/>
  <c r="V206" i="14"/>
  <c r="V259" i="14" s="1"/>
  <c r="V240" i="14"/>
  <c r="V293" i="14" s="1"/>
  <c r="V216" i="14"/>
  <c r="V269" i="14" s="1"/>
  <c r="V215" i="14"/>
  <c r="V268" i="14" s="1"/>
  <c r="V208" i="14"/>
  <c r="V261" i="14" s="1"/>
  <c r="V239" i="14"/>
  <c r="V292" i="14" s="1"/>
  <c r="V234" i="14"/>
  <c r="V287" i="14" s="1"/>
  <c r="V252" i="14"/>
  <c r="V305" i="14" s="1"/>
  <c r="V148" i="14"/>
  <c r="V153" i="14"/>
  <c r="W94" i="14" l="1"/>
  <c r="V328" i="14"/>
  <c r="V323" i="14"/>
  <c r="V33" i="16"/>
  <c r="V10" i="16" s="1"/>
  <c r="V32" i="16"/>
  <c r="V9" i="16" s="1"/>
  <c r="V8" i="18" s="1"/>
  <c r="V8" i="19"/>
  <c r="V330" i="14"/>
  <c r="V253" i="14"/>
  <c r="V258" i="14"/>
  <c r="V8" i="17" l="1"/>
  <c r="V31" i="16"/>
  <c r="V8" i="16" s="1"/>
  <c r="W140" i="14"/>
  <c r="W193" i="14" s="1"/>
  <c r="W118" i="14"/>
  <c r="W171" i="14" s="1"/>
  <c r="W143" i="14"/>
  <c r="W196" i="14" s="1"/>
  <c r="W136" i="14"/>
  <c r="W189" i="14" s="1"/>
  <c r="W109" i="14"/>
  <c r="W162" i="14" s="1"/>
  <c r="W105" i="14"/>
  <c r="W158" i="14" s="1"/>
  <c r="W132" i="14"/>
  <c r="W185" i="14" s="1"/>
  <c r="W128" i="14"/>
  <c r="W181" i="14" s="1"/>
  <c r="W124" i="14"/>
  <c r="W177" i="14" s="1"/>
  <c r="W138" i="14"/>
  <c r="W191" i="14" s="1"/>
  <c r="W115" i="14"/>
  <c r="W168" i="14" s="1"/>
  <c r="W129" i="14"/>
  <c r="W182" i="14" s="1"/>
  <c r="W106" i="14"/>
  <c r="W159" i="14" s="1"/>
  <c r="W147" i="14"/>
  <c r="W200" i="14" s="1"/>
  <c r="W137" i="14"/>
  <c r="W190" i="14" s="1"/>
  <c r="W121" i="14"/>
  <c r="W174" i="14" s="1"/>
  <c r="W122" i="14"/>
  <c r="W175" i="14" s="1"/>
  <c r="W139" i="14"/>
  <c r="W192" i="14" s="1"/>
  <c r="W123" i="14"/>
  <c r="W176" i="14" s="1"/>
  <c r="W108" i="14"/>
  <c r="W161" i="14" s="1"/>
  <c r="W107" i="14"/>
  <c r="W160" i="14" s="1"/>
  <c r="W141" i="14"/>
  <c r="W194" i="14" s="1"/>
  <c r="W131" i="14"/>
  <c r="W184" i="14" s="1"/>
  <c r="W103" i="14"/>
  <c r="W156" i="14" s="1"/>
  <c r="W116" i="14"/>
  <c r="W169" i="14" s="1"/>
  <c r="W142" i="14"/>
  <c r="W195" i="14" s="1"/>
  <c r="W104" i="14"/>
  <c r="W157" i="14" s="1"/>
  <c r="W126" i="14"/>
  <c r="W179" i="14" s="1"/>
  <c r="W119" i="14"/>
  <c r="W172" i="14" s="1"/>
  <c r="W113" i="14"/>
  <c r="W166" i="14" s="1"/>
  <c r="W110" i="14"/>
  <c r="W163" i="14" s="1"/>
  <c r="W146" i="14"/>
  <c r="W199" i="14" s="1"/>
  <c r="W100" i="14"/>
  <c r="W144" i="14"/>
  <c r="W197" i="14" s="1"/>
  <c r="W134" i="14"/>
  <c r="W187" i="14" s="1"/>
  <c r="W102" i="14"/>
  <c r="W155" i="14" s="1"/>
  <c r="W101" i="14"/>
  <c r="W154" i="14" s="1"/>
  <c r="W133" i="14"/>
  <c r="W186" i="14" s="1"/>
  <c r="W135" i="14"/>
  <c r="W188" i="14" s="1"/>
  <c r="W120" i="14"/>
  <c r="W173" i="14" s="1"/>
  <c r="W112" i="14"/>
  <c r="W165" i="14" s="1"/>
  <c r="W125" i="14"/>
  <c r="W178" i="14" s="1"/>
  <c r="W111" i="14"/>
  <c r="W164" i="14" s="1"/>
  <c r="W127" i="14"/>
  <c r="W180" i="14" s="1"/>
  <c r="W145" i="14"/>
  <c r="W198" i="14" s="1"/>
  <c r="W117" i="14"/>
  <c r="W170" i="14" s="1"/>
  <c r="W114" i="14"/>
  <c r="W167" i="14" s="1"/>
  <c r="W130" i="14"/>
  <c r="W183" i="14" s="1"/>
  <c r="W95" i="14"/>
  <c r="V329" i="14"/>
  <c r="W322" i="14" l="1"/>
  <c r="W246" i="14"/>
  <c r="W299" i="14" s="1"/>
  <c r="W224" i="14"/>
  <c r="W277" i="14" s="1"/>
  <c r="W247" i="14"/>
  <c r="W300" i="14" s="1"/>
  <c r="W243" i="14"/>
  <c r="W296" i="14" s="1"/>
  <c r="W225" i="14"/>
  <c r="W278" i="14" s="1"/>
  <c r="W251" i="14"/>
  <c r="W304" i="14" s="1"/>
  <c r="W241" i="14"/>
  <c r="W294" i="14" s="1"/>
  <c r="W231" i="14"/>
  <c r="W284" i="14" s="1"/>
  <c r="W226" i="14"/>
  <c r="W279" i="14" s="1"/>
  <c r="W221" i="14"/>
  <c r="W274" i="14" s="1"/>
  <c r="W216" i="14"/>
  <c r="W269" i="14" s="1"/>
  <c r="W211" i="14"/>
  <c r="W264" i="14" s="1"/>
  <c r="W249" i="14"/>
  <c r="W302" i="14" s="1"/>
  <c r="W212" i="14"/>
  <c r="W265" i="14" s="1"/>
  <c r="W210" i="14"/>
  <c r="W263" i="14" s="1"/>
  <c r="W209" i="14"/>
  <c r="W262" i="14" s="1"/>
  <c r="W215" i="14"/>
  <c r="W268" i="14" s="1"/>
  <c r="W217" i="14"/>
  <c r="W270" i="14" s="1"/>
  <c r="W205" i="14"/>
  <c r="W250" i="14"/>
  <c r="W303" i="14" s="1"/>
  <c r="W242" i="14"/>
  <c r="W295" i="14" s="1"/>
  <c r="W232" i="14"/>
  <c r="W285" i="14" s="1"/>
  <c r="W218" i="14"/>
  <c r="W271" i="14" s="1"/>
  <c r="W237" i="14"/>
  <c r="W290" i="14" s="1"/>
  <c r="W219" i="14"/>
  <c r="W272" i="14" s="1"/>
  <c r="W236" i="14"/>
  <c r="W289" i="14" s="1"/>
  <c r="W206" i="14"/>
  <c r="W259" i="14" s="1"/>
  <c r="W233" i="14"/>
  <c r="W286" i="14" s="1"/>
  <c r="W227" i="14"/>
  <c r="W280" i="14" s="1"/>
  <c r="W229" i="14"/>
  <c r="W282" i="14" s="1"/>
  <c r="W207" i="14"/>
  <c r="W260" i="14" s="1"/>
  <c r="W235" i="14"/>
  <c r="W288" i="14" s="1"/>
  <c r="W230" i="14"/>
  <c r="W283" i="14" s="1"/>
  <c r="W238" i="14"/>
  <c r="W291" i="14" s="1"/>
  <c r="W222" i="14"/>
  <c r="W275" i="14" s="1"/>
  <c r="W214" i="14"/>
  <c r="W267" i="14" s="1"/>
  <c r="W220" i="14"/>
  <c r="W273" i="14" s="1"/>
  <c r="W245" i="14"/>
  <c r="W298" i="14" s="1"/>
  <c r="W228" i="14"/>
  <c r="W281" i="14" s="1"/>
  <c r="W240" i="14"/>
  <c r="W293" i="14" s="1"/>
  <c r="W223" i="14"/>
  <c r="W276" i="14" s="1"/>
  <c r="W208" i="14"/>
  <c r="W261" i="14" s="1"/>
  <c r="W239" i="14"/>
  <c r="W292" i="14" s="1"/>
  <c r="W244" i="14"/>
  <c r="W297" i="14" s="1"/>
  <c r="W234" i="14"/>
  <c r="W287" i="14" s="1"/>
  <c r="W248" i="14"/>
  <c r="W301" i="14" s="1"/>
  <c r="W213" i="14"/>
  <c r="W266" i="14" s="1"/>
  <c r="W252" i="14"/>
  <c r="W305" i="14" s="1"/>
  <c r="W148" i="14"/>
  <c r="W153" i="14"/>
  <c r="W323" i="14" l="1"/>
  <c r="X94" i="14"/>
  <c r="W328" i="14"/>
  <c r="W253" i="14"/>
  <c r="W258" i="14"/>
  <c r="W31" i="16" l="1"/>
  <c r="W8" i="16" s="1"/>
  <c r="W8" i="17" s="1"/>
  <c r="W330" i="14"/>
  <c r="X143" i="14"/>
  <c r="X196" i="14" s="1"/>
  <c r="X121" i="14"/>
  <c r="X174" i="14" s="1"/>
  <c r="X146" i="14"/>
  <c r="X199" i="14" s="1"/>
  <c r="X132" i="14"/>
  <c r="X185" i="14" s="1"/>
  <c r="X128" i="14"/>
  <c r="X181" i="14" s="1"/>
  <c r="X124" i="14"/>
  <c r="X177" i="14" s="1"/>
  <c r="X144" i="14"/>
  <c r="X197" i="14" s="1"/>
  <c r="X120" i="14"/>
  <c r="X173" i="14" s="1"/>
  <c r="X138" i="14"/>
  <c r="X191" i="14" s="1"/>
  <c r="X115" i="14"/>
  <c r="X168" i="14" s="1"/>
  <c r="X126" i="14"/>
  <c r="X179" i="14" s="1"/>
  <c r="X139" i="14"/>
  <c r="X192" i="14" s="1"/>
  <c r="X117" i="14"/>
  <c r="X170" i="14" s="1"/>
  <c r="X116" i="14"/>
  <c r="X169" i="14" s="1"/>
  <c r="X123" i="14"/>
  <c r="X176" i="14" s="1"/>
  <c r="X122" i="14"/>
  <c r="X175" i="14" s="1"/>
  <c r="X105" i="14"/>
  <c r="X158" i="14" s="1"/>
  <c r="X108" i="14"/>
  <c r="X161" i="14" s="1"/>
  <c r="X107" i="14"/>
  <c r="X160" i="14" s="1"/>
  <c r="X106" i="14"/>
  <c r="X159" i="14" s="1"/>
  <c r="X140" i="14"/>
  <c r="X193" i="14" s="1"/>
  <c r="X125" i="14"/>
  <c r="X178" i="14" s="1"/>
  <c r="X141" i="14"/>
  <c r="X194" i="14" s="1"/>
  <c r="X142" i="14"/>
  <c r="X195" i="14" s="1"/>
  <c r="X131" i="14"/>
  <c r="X184" i="14" s="1"/>
  <c r="X103" i="14"/>
  <c r="X156" i="14" s="1"/>
  <c r="X104" i="14"/>
  <c r="X157" i="14" s="1"/>
  <c r="X136" i="14"/>
  <c r="X189" i="14" s="1"/>
  <c r="X119" i="14"/>
  <c r="X172" i="14" s="1"/>
  <c r="X113" i="14"/>
  <c r="X166" i="14" s="1"/>
  <c r="X110" i="14"/>
  <c r="X163" i="14" s="1"/>
  <c r="X100" i="14"/>
  <c r="X114" i="14"/>
  <c r="X167" i="14" s="1"/>
  <c r="X134" i="14"/>
  <c r="X187" i="14" s="1"/>
  <c r="X129" i="14"/>
  <c r="X182" i="14" s="1"/>
  <c r="X111" i="14"/>
  <c r="X164" i="14" s="1"/>
  <c r="X118" i="14"/>
  <c r="X171" i="14" s="1"/>
  <c r="X133" i="14"/>
  <c r="X186" i="14" s="1"/>
  <c r="X102" i="14"/>
  <c r="X155" i="14" s="1"/>
  <c r="X127" i="14"/>
  <c r="X180" i="14" s="1"/>
  <c r="X112" i="14"/>
  <c r="X165" i="14" s="1"/>
  <c r="X147" i="14"/>
  <c r="X200" i="14" s="1"/>
  <c r="X137" i="14"/>
  <c r="X190" i="14" s="1"/>
  <c r="X101" i="14"/>
  <c r="X154" i="14" s="1"/>
  <c r="X145" i="14"/>
  <c r="X198" i="14" s="1"/>
  <c r="X109" i="14"/>
  <c r="X162" i="14" s="1"/>
  <c r="X135" i="14"/>
  <c r="X188" i="14" s="1"/>
  <c r="X130" i="14"/>
  <c r="X183" i="14" s="1"/>
  <c r="W33" i="16"/>
  <c r="W10" i="16" s="1"/>
  <c r="W8" i="19" s="1"/>
  <c r="X95" i="14"/>
  <c r="W329" i="14"/>
  <c r="W32" i="16"/>
  <c r="W9" i="16" s="1"/>
  <c r="W8" i="18" s="1"/>
  <c r="X249" i="14" l="1"/>
  <c r="X302" i="14" s="1"/>
  <c r="X227" i="14"/>
  <c r="X280" i="14" s="1"/>
  <c r="X205" i="14"/>
  <c r="X252" i="14"/>
  <c r="X305" i="14" s="1"/>
  <c r="X221" i="14"/>
  <c r="X274" i="14" s="1"/>
  <c r="X217" i="14"/>
  <c r="X270" i="14" s="1"/>
  <c r="X250" i="14"/>
  <c r="X303" i="14" s="1"/>
  <c r="X236" i="14"/>
  <c r="X289" i="14" s="1"/>
  <c r="X206" i="14"/>
  <c r="X259" i="14" s="1"/>
  <c r="X212" i="14"/>
  <c r="X265" i="14" s="1"/>
  <c r="X210" i="14"/>
  <c r="X263" i="14" s="1"/>
  <c r="X209" i="14"/>
  <c r="X262" i="14" s="1"/>
  <c r="X208" i="14"/>
  <c r="X261" i="14" s="1"/>
  <c r="X214" i="14"/>
  <c r="X267" i="14" s="1"/>
  <c r="X231" i="14"/>
  <c r="X284" i="14" s="1"/>
  <c r="X224" i="14"/>
  <c r="X277" i="14" s="1"/>
  <c r="X211" i="14"/>
  <c r="X264" i="14" s="1"/>
  <c r="X225" i="14"/>
  <c r="X278" i="14" s="1"/>
  <c r="X242" i="14"/>
  <c r="X295" i="14" s="1"/>
  <c r="X232" i="14"/>
  <c r="X285" i="14" s="1"/>
  <c r="X218" i="14"/>
  <c r="X271" i="14" s="1"/>
  <c r="X246" i="14"/>
  <c r="X299" i="14" s="1"/>
  <c r="X237" i="14"/>
  <c r="X290" i="14" s="1"/>
  <c r="X226" i="14"/>
  <c r="X279" i="14" s="1"/>
  <c r="X219" i="14"/>
  <c r="X272" i="14" s="1"/>
  <c r="X233" i="14"/>
  <c r="X286" i="14" s="1"/>
  <c r="X251" i="14"/>
  <c r="X304" i="14" s="1"/>
  <c r="X229" i="14"/>
  <c r="X282" i="14" s="1"/>
  <c r="X244" i="14"/>
  <c r="X297" i="14" s="1"/>
  <c r="X235" i="14"/>
  <c r="X288" i="14" s="1"/>
  <c r="X223" i="14"/>
  <c r="X276" i="14" s="1"/>
  <c r="X215" i="14"/>
  <c r="X268" i="14" s="1"/>
  <c r="X240" i="14"/>
  <c r="X293" i="14" s="1"/>
  <c r="X247" i="14"/>
  <c r="X300" i="14" s="1"/>
  <c r="X230" i="14"/>
  <c r="X283" i="14" s="1"/>
  <c r="X241" i="14"/>
  <c r="X294" i="14" s="1"/>
  <c r="X238" i="14"/>
  <c r="X291" i="14" s="1"/>
  <c r="X222" i="14"/>
  <c r="X275" i="14" s="1"/>
  <c r="X243" i="14"/>
  <c r="X296" i="14" s="1"/>
  <c r="X245" i="14"/>
  <c r="X298" i="14" s="1"/>
  <c r="X220" i="14"/>
  <c r="X273" i="14" s="1"/>
  <c r="X216" i="14"/>
  <c r="X269" i="14" s="1"/>
  <c r="X228" i="14"/>
  <c r="X281" i="14" s="1"/>
  <c r="X239" i="14"/>
  <c r="X292" i="14" s="1"/>
  <c r="X234" i="14"/>
  <c r="X287" i="14" s="1"/>
  <c r="X248" i="14"/>
  <c r="X301" i="14" s="1"/>
  <c r="X207" i="14"/>
  <c r="X260" i="14" s="1"/>
  <c r="X213" i="14"/>
  <c r="X266" i="14" s="1"/>
  <c r="X322" i="14"/>
  <c r="X148" i="14"/>
  <c r="X153" i="14"/>
  <c r="X323" i="14" l="1"/>
  <c r="X253" i="14"/>
  <c r="X258" i="14"/>
  <c r="Y94" i="14"/>
  <c r="X328" i="14"/>
  <c r="X32" i="16"/>
  <c r="X9" i="16" s="1"/>
  <c r="X8" i="18" s="1"/>
  <c r="X33" i="16"/>
  <c r="X10" i="16" s="1"/>
  <c r="X8" i="19"/>
  <c r="X330" i="14"/>
  <c r="Y146" i="14" l="1"/>
  <c r="Y199" i="14" s="1"/>
  <c r="Y124" i="14"/>
  <c r="Y177" i="14" s="1"/>
  <c r="Y128" i="14"/>
  <c r="Y181" i="14" s="1"/>
  <c r="Y144" i="14"/>
  <c r="Y197" i="14" s="1"/>
  <c r="Y120" i="14"/>
  <c r="Y173" i="14" s="1"/>
  <c r="Y116" i="14"/>
  <c r="Y169" i="14" s="1"/>
  <c r="Y126" i="14"/>
  <c r="Y179" i="14" s="1"/>
  <c r="Y114" i="14"/>
  <c r="Y167" i="14" s="1"/>
  <c r="Y103" i="14"/>
  <c r="Y156" i="14" s="1"/>
  <c r="Y140" i="14"/>
  <c r="Y193" i="14" s="1"/>
  <c r="Y127" i="14"/>
  <c r="Y180" i="14" s="1"/>
  <c r="Y105" i="14"/>
  <c r="Y158" i="14" s="1"/>
  <c r="Y104" i="14"/>
  <c r="Y157" i="14" s="1"/>
  <c r="Y138" i="14"/>
  <c r="Y191" i="14" s="1"/>
  <c r="Y123" i="14"/>
  <c r="Y176" i="14" s="1"/>
  <c r="Y122" i="14"/>
  <c r="Y175" i="14" s="1"/>
  <c r="Y121" i="14"/>
  <c r="Y174" i="14" s="1"/>
  <c r="Y139" i="14"/>
  <c r="Y192" i="14" s="1"/>
  <c r="Y107" i="14"/>
  <c r="Y160" i="14" s="1"/>
  <c r="Y108" i="14"/>
  <c r="Y161" i="14" s="1"/>
  <c r="Y106" i="14"/>
  <c r="Y159" i="14" s="1"/>
  <c r="Y125" i="14"/>
  <c r="Y178" i="14" s="1"/>
  <c r="Y141" i="14"/>
  <c r="Y194" i="14" s="1"/>
  <c r="Y142" i="14"/>
  <c r="Y195" i="14" s="1"/>
  <c r="Y111" i="14"/>
  <c r="Y164" i="14" s="1"/>
  <c r="Y136" i="14"/>
  <c r="Y189" i="14" s="1"/>
  <c r="Y119" i="14"/>
  <c r="Y172" i="14" s="1"/>
  <c r="Y113" i="14"/>
  <c r="Y166" i="14" s="1"/>
  <c r="Y110" i="14"/>
  <c r="Y163" i="14" s="1"/>
  <c r="Y101" i="14"/>
  <c r="Y154" i="14" s="1"/>
  <c r="Y100" i="14"/>
  <c r="Y134" i="14"/>
  <c r="Y187" i="14" s="1"/>
  <c r="Y129" i="14"/>
  <c r="Y182" i="14" s="1"/>
  <c r="Y102" i="14"/>
  <c r="Y155" i="14" s="1"/>
  <c r="Y133" i="14"/>
  <c r="Y186" i="14" s="1"/>
  <c r="Y137" i="14"/>
  <c r="Y190" i="14" s="1"/>
  <c r="Y131" i="14"/>
  <c r="Y184" i="14" s="1"/>
  <c r="Y130" i="14"/>
  <c r="Y183" i="14" s="1"/>
  <c r="Y145" i="14"/>
  <c r="Y198" i="14" s="1"/>
  <c r="Y147" i="14"/>
  <c r="Y200" i="14" s="1"/>
  <c r="Y117" i="14"/>
  <c r="Y170" i="14" s="1"/>
  <c r="Y132" i="14"/>
  <c r="Y185" i="14" s="1"/>
  <c r="Y118" i="14"/>
  <c r="Y171" i="14" s="1"/>
  <c r="Y112" i="14"/>
  <c r="Y165" i="14" s="1"/>
  <c r="Y135" i="14"/>
  <c r="Y188" i="14" s="1"/>
  <c r="Y115" i="14"/>
  <c r="Y168" i="14" s="1"/>
  <c r="Y143" i="14"/>
  <c r="Y196" i="14" s="1"/>
  <c r="Y109" i="14"/>
  <c r="Y162" i="14" s="1"/>
  <c r="Y95" i="14"/>
  <c r="X329" i="14"/>
  <c r="X31" i="16"/>
  <c r="X8" i="16" s="1"/>
  <c r="X8" i="17" s="1"/>
  <c r="Y322" i="14" l="1"/>
  <c r="Y148" i="14"/>
  <c r="Y153" i="14"/>
  <c r="Y252" i="14"/>
  <c r="Y305" i="14" s="1"/>
  <c r="Y230" i="14"/>
  <c r="Y283" i="14" s="1"/>
  <c r="Y208" i="14"/>
  <c r="Y261" i="14" s="1"/>
  <c r="Y245" i="14"/>
  <c r="Y298" i="14" s="1"/>
  <c r="Y213" i="14"/>
  <c r="Y266" i="14" s="1"/>
  <c r="Y250" i="14"/>
  <c r="Y303" i="14" s="1"/>
  <c r="Y236" i="14"/>
  <c r="Y289" i="14" s="1"/>
  <c r="Y241" i="14"/>
  <c r="Y294" i="14" s="1"/>
  <c r="Y231" i="14"/>
  <c r="Y284" i="14" s="1"/>
  <c r="Y226" i="14"/>
  <c r="Y279" i="14" s="1"/>
  <c r="Y216" i="14"/>
  <c r="Y269" i="14" s="1"/>
  <c r="Y211" i="14"/>
  <c r="Y264" i="14" s="1"/>
  <c r="Y249" i="14"/>
  <c r="Y302" i="14" s="1"/>
  <c r="Y248" i="14"/>
  <c r="Y301" i="14" s="1"/>
  <c r="Y240" i="14"/>
  <c r="Y293" i="14" s="1"/>
  <c r="Y235" i="14"/>
  <c r="Y288" i="14" s="1"/>
  <c r="Y209" i="14"/>
  <c r="Y262" i="14" s="1"/>
  <c r="Y217" i="14"/>
  <c r="Y270" i="14" s="1"/>
  <c r="Y205" i="14"/>
  <c r="Y225" i="14"/>
  <c r="Y278" i="14" s="1"/>
  <c r="Y242" i="14"/>
  <c r="Y295" i="14" s="1"/>
  <c r="Y232" i="14"/>
  <c r="Y285" i="14" s="1"/>
  <c r="Y218" i="14"/>
  <c r="Y271" i="14" s="1"/>
  <c r="Y246" i="14"/>
  <c r="Y299" i="14" s="1"/>
  <c r="Y237" i="14"/>
  <c r="Y290" i="14" s="1"/>
  <c r="Y219" i="14"/>
  <c r="Y272" i="14" s="1"/>
  <c r="Y238" i="14"/>
  <c r="Y291" i="14" s="1"/>
  <c r="Y233" i="14"/>
  <c r="Y286" i="14" s="1"/>
  <c r="Y220" i="14"/>
  <c r="Y273" i="14" s="1"/>
  <c r="Y227" i="14"/>
  <c r="Y280" i="14" s="1"/>
  <c r="Y221" i="14"/>
  <c r="Y274" i="14" s="1"/>
  <c r="Y251" i="14"/>
  <c r="Y304" i="14" s="1"/>
  <c r="Y229" i="14"/>
  <c r="Y282" i="14" s="1"/>
  <c r="Y244" i="14"/>
  <c r="Y297" i="14" s="1"/>
  <c r="Y223" i="14"/>
  <c r="Y276" i="14" s="1"/>
  <c r="Y215" i="14"/>
  <c r="Y268" i="14" s="1"/>
  <c r="Y210" i="14"/>
  <c r="Y263" i="14" s="1"/>
  <c r="Y222" i="14"/>
  <c r="Y275" i="14" s="1"/>
  <c r="Y243" i="14"/>
  <c r="Y296" i="14" s="1"/>
  <c r="Y212" i="14"/>
  <c r="Y265" i="14" s="1"/>
  <c r="Y214" i="14"/>
  <c r="Y267" i="14" s="1"/>
  <c r="Y224" i="14"/>
  <c r="Y277" i="14" s="1"/>
  <c r="Y247" i="14"/>
  <c r="Y300" i="14" s="1"/>
  <c r="Y206" i="14"/>
  <c r="Y259" i="14" s="1"/>
  <c r="Y228" i="14"/>
  <c r="Y281" i="14" s="1"/>
  <c r="Y239" i="14"/>
  <c r="Y292" i="14" s="1"/>
  <c r="Y234" i="14"/>
  <c r="Y287" i="14" s="1"/>
  <c r="Y207" i="14"/>
  <c r="Y260" i="14" s="1"/>
  <c r="Y253" i="14" l="1"/>
  <c r="Y258" i="14"/>
  <c r="Z94" i="14"/>
  <c r="Y328" i="14"/>
  <c r="Y323" i="14"/>
  <c r="Y33" i="16" s="1"/>
  <c r="Y10" i="16" s="1"/>
  <c r="Y8" i="19" s="1"/>
  <c r="Y31" i="16" l="1"/>
  <c r="Y8" i="16" s="1"/>
  <c r="Y8" i="17" s="1"/>
  <c r="Z146" i="14"/>
  <c r="Z199" i="14" s="1"/>
  <c r="Z127" i="14"/>
  <c r="Z180" i="14" s="1"/>
  <c r="Z105" i="14"/>
  <c r="Z158" i="14" s="1"/>
  <c r="Z144" i="14"/>
  <c r="Z197" i="14" s="1"/>
  <c r="Z124" i="14"/>
  <c r="Z177" i="14" s="1"/>
  <c r="Z120" i="14"/>
  <c r="Z173" i="14" s="1"/>
  <c r="Z116" i="14"/>
  <c r="Z169" i="14" s="1"/>
  <c r="Z139" i="14"/>
  <c r="Z192" i="14" s="1"/>
  <c r="Z112" i="14"/>
  <c r="Z165" i="14" s="1"/>
  <c r="Z108" i="14"/>
  <c r="Z161" i="14" s="1"/>
  <c r="Z101" i="14"/>
  <c r="Z154" i="14" s="1"/>
  <c r="Z114" i="14"/>
  <c r="Z167" i="14" s="1"/>
  <c r="Z103" i="14"/>
  <c r="Z156" i="14" s="1"/>
  <c r="Z137" i="14"/>
  <c r="Z190" i="14" s="1"/>
  <c r="Z128" i="14"/>
  <c r="Z181" i="14" s="1"/>
  <c r="Z107" i="14"/>
  <c r="Z160" i="14" s="1"/>
  <c r="Z106" i="14"/>
  <c r="Z159" i="14" s="1"/>
  <c r="Z125" i="14"/>
  <c r="Z178" i="14" s="1"/>
  <c r="Z141" i="14"/>
  <c r="Z194" i="14" s="1"/>
  <c r="Z140" i="14"/>
  <c r="Z193" i="14" s="1"/>
  <c r="Z142" i="14"/>
  <c r="Z195" i="14" s="1"/>
  <c r="Z126" i="14"/>
  <c r="Z179" i="14" s="1"/>
  <c r="Z111" i="14"/>
  <c r="Z164" i="14" s="1"/>
  <c r="Z110" i="14"/>
  <c r="Z163" i="14" s="1"/>
  <c r="Z109" i="14"/>
  <c r="Z162" i="14" s="1"/>
  <c r="Z136" i="14"/>
  <c r="Z189" i="14" s="1"/>
  <c r="Z122" i="14"/>
  <c r="Z175" i="14" s="1"/>
  <c r="Z119" i="14"/>
  <c r="Z172" i="14" s="1"/>
  <c r="Z113" i="14"/>
  <c r="Z166" i="14" s="1"/>
  <c r="Z100" i="14"/>
  <c r="Z134" i="14"/>
  <c r="Z187" i="14" s="1"/>
  <c r="Z129" i="14"/>
  <c r="Z182" i="14" s="1"/>
  <c r="Z132" i="14"/>
  <c r="Z185" i="14" s="1"/>
  <c r="Z123" i="14"/>
  <c r="Z176" i="14" s="1"/>
  <c r="Z104" i="14"/>
  <c r="Z157" i="14" s="1"/>
  <c r="Z133" i="14"/>
  <c r="Z186" i="14" s="1"/>
  <c r="Z102" i="14"/>
  <c r="Z155" i="14" s="1"/>
  <c r="Z118" i="14"/>
  <c r="Z171" i="14" s="1"/>
  <c r="Z143" i="14"/>
  <c r="Z196" i="14" s="1"/>
  <c r="Z115" i="14"/>
  <c r="Z168" i="14" s="1"/>
  <c r="Z145" i="14"/>
  <c r="Z198" i="14" s="1"/>
  <c r="Z147" i="14"/>
  <c r="Z200" i="14" s="1"/>
  <c r="Z131" i="14"/>
  <c r="Z184" i="14" s="1"/>
  <c r="Z117" i="14"/>
  <c r="Z170" i="14" s="1"/>
  <c r="Z135" i="14"/>
  <c r="Z188" i="14" s="1"/>
  <c r="Z121" i="14"/>
  <c r="Z174" i="14" s="1"/>
  <c r="Z138" i="14"/>
  <c r="Z191" i="14" s="1"/>
  <c r="Z130" i="14"/>
  <c r="Z183" i="14" s="1"/>
  <c r="Y330" i="14"/>
  <c r="Y32" i="16"/>
  <c r="Y9" i="16" s="1"/>
  <c r="Y8" i="18" s="1"/>
  <c r="Z95" i="14"/>
  <c r="Y329" i="14"/>
  <c r="Z322" i="14" l="1"/>
  <c r="Z233" i="14"/>
  <c r="Z286" i="14" s="1"/>
  <c r="Z211" i="14"/>
  <c r="Z264" i="14" s="1"/>
  <c r="Z240" i="14"/>
  <c r="Z293" i="14" s="1"/>
  <c r="Z236" i="14"/>
  <c r="Z289" i="14" s="1"/>
  <c r="Z209" i="14"/>
  <c r="Z262" i="14" s="1"/>
  <c r="Z241" i="14"/>
  <c r="Z294" i="14" s="1"/>
  <c r="Z231" i="14"/>
  <c r="Z284" i="14" s="1"/>
  <c r="Z226" i="14"/>
  <c r="Z279" i="14" s="1"/>
  <c r="Z216" i="14"/>
  <c r="Z269" i="14" s="1"/>
  <c r="Z221" i="14"/>
  <c r="Z274" i="14" s="1"/>
  <c r="Z206" i="14"/>
  <c r="Z259" i="14" s="1"/>
  <c r="Z249" i="14"/>
  <c r="Z302" i="14" s="1"/>
  <c r="Z208" i="14"/>
  <c r="Z261" i="14" s="1"/>
  <c r="Z207" i="14"/>
  <c r="Z260" i="14" s="1"/>
  <c r="Z205" i="14"/>
  <c r="Z248" i="14"/>
  <c r="Z301" i="14" s="1"/>
  <c r="Z213" i="14"/>
  <c r="Z266" i="14" s="1"/>
  <c r="Z225" i="14"/>
  <c r="Z278" i="14" s="1"/>
  <c r="Z242" i="14"/>
  <c r="Z295" i="14" s="1"/>
  <c r="Z232" i="14"/>
  <c r="Z285" i="14" s="1"/>
  <c r="Z218" i="14"/>
  <c r="Z271" i="14" s="1"/>
  <c r="Z246" i="14"/>
  <c r="Z299" i="14" s="1"/>
  <c r="Z237" i="14"/>
  <c r="Z290" i="14" s="1"/>
  <c r="Z250" i="14"/>
  <c r="Z303" i="14" s="1"/>
  <c r="Z219" i="14"/>
  <c r="Z272" i="14" s="1"/>
  <c r="Z212" i="14"/>
  <c r="Z265" i="14" s="1"/>
  <c r="Z238" i="14"/>
  <c r="Z291" i="14" s="1"/>
  <c r="Z220" i="14"/>
  <c r="Z273" i="14" s="1"/>
  <c r="Z230" i="14"/>
  <c r="Z283" i="14" s="1"/>
  <c r="Z228" i="14"/>
  <c r="Z281" i="14" s="1"/>
  <c r="Z252" i="14"/>
  <c r="Z305" i="14" s="1"/>
  <c r="Z239" i="14"/>
  <c r="Z292" i="14" s="1"/>
  <c r="Z251" i="14"/>
  <c r="Z304" i="14" s="1"/>
  <c r="Z229" i="14"/>
  <c r="Z282" i="14" s="1"/>
  <c r="Z244" i="14"/>
  <c r="Z297" i="14" s="1"/>
  <c r="Z223" i="14"/>
  <c r="Z276" i="14" s="1"/>
  <c r="Z215" i="14"/>
  <c r="Z268" i="14" s="1"/>
  <c r="Z210" i="14"/>
  <c r="Z263" i="14" s="1"/>
  <c r="Z235" i="14"/>
  <c r="Z288" i="14" s="1"/>
  <c r="Z217" i="14"/>
  <c r="Z270" i="14" s="1"/>
  <c r="Z222" i="14"/>
  <c r="Z275" i="14" s="1"/>
  <c r="Z227" i="14"/>
  <c r="Z280" i="14" s="1"/>
  <c r="Z243" i="14"/>
  <c r="Z296" i="14" s="1"/>
  <c r="Z214" i="14"/>
  <c r="Z267" i="14" s="1"/>
  <c r="Z224" i="14"/>
  <c r="Z277" i="14" s="1"/>
  <c r="Z245" i="14"/>
  <c r="Z298" i="14" s="1"/>
  <c r="Z234" i="14"/>
  <c r="Z287" i="14" s="1"/>
  <c r="Z247" i="14"/>
  <c r="Z300" i="14" s="1"/>
  <c r="Z148" i="14"/>
  <c r="Z153" i="14"/>
  <c r="AA94" i="14" l="1"/>
  <c r="Z328" i="14"/>
  <c r="Z253" i="14"/>
  <c r="Z258" i="14"/>
  <c r="Z323" i="14"/>
  <c r="Z33" i="16" s="1"/>
  <c r="Z10" i="16" s="1"/>
  <c r="Z8" i="19" s="1"/>
  <c r="Z32" i="16" l="1"/>
  <c r="Z9" i="16" s="1"/>
  <c r="Z8" i="18" s="1"/>
  <c r="AA95" i="14"/>
  <c r="Z329" i="14"/>
  <c r="AA130" i="14"/>
  <c r="AA183" i="14" s="1"/>
  <c r="AA108" i="14"/>
  <c r="AA161" i="14" s="1"/>
  <c r="AA116" i="14"/>
  <c r="AA169" i="14" s="1"/>
  <c r="AA139" i="14"/>
  <c r="AA192" i="14" s="1"/>
  <c r="AA112" i="14"/>
  <c r="AA165" i="14" s="1"/>
  <c r="AA101" i="14"/>
  <c r="AA154" i="14" s="1"/>
  <c r="AA135" i="14"/>
  <c r="AA188" i="14" s="1"/>
  <c r="AA104" i="14"/>
  <c r="AA157" i="14" s="1"/>
  <c r="AA137" i="14"/>
  <c r="AA190" i="14" s="1"/>
  <c r="AA125" i="14"/>
  <c r="AA178" i="14" s="1"/>
  <c r="AA138" i="14"/>
  <c r="AA191" i="14" s="1"/>
  <c r="AA115" i="14"/>
  <c r="AA168" i="14" s="1"/>
  <c r="AA107" i="14"/>
  <c r="AA160" i="14" s="1"/>
  <c r="AA106" i="14"/>
  <c r="AA159" i="14" s="1"/>
  <c r="AA105" i="14"/>
  <c r="AA158" i="14" s="1"/>
  <c r="AA124" i="14"/>
  <c r="AA177" i="14" s="1"/>
  <c r="AA141" i="14"/>
  <c r="AA194" i="14" s="1"/>
  <c r="AA140" i="14"/>
  <c r="AA193" i="14" s="1"/>
  <c r="AA142" i="14"/>
  <c r="AA195" i="14" s="1"/>
  <c r="AA126" i="14"/>
  <c r="AA179" i="14" s="1"/>
  <c r="AA111" i="14"/>
  <c r="AA164" i="14" s="1"/>
  <c r="AA110" i="14"/>
  <c r="AA163" i="14" s="1"/>
  <c r="AA109" i="14"/>
  <c r="AA162" i="14" s="1"/>
  <c r="AA143" i="14"/>
  <c r="AA196" i="14" s="1"/>
  <c r="AA136" i="14"/>
  <c r="AA189" i="14" s="1"/>
  <c r="AA122" i="14"/>
  <c r="AA175" i="14" s="1"/>
  <c r="AA119" i="14"/>
  <c r="AA172" i="14" s="1"/>
  <c r="AA113" i="14"/>
  <c r="AA166" i="14" s="1"/>
  <c r="AA103" i="14"/>
  <c r="AA156" i="14" s="1"/>
  <c r="AA117" i="14"/>
  <c r="AA170" i="14" s="1"/>
  <c r="AA100" i="14"/>
  <c r="AA134" i="14"/>
  <c r="AA187" i="14" s="1"/>
  <c r="AA129" i="14"/>
  <c r="AA182" i="14" s="1"/>
  <c r="AA120" i="14"/>
  <c r="AA173" i="14" s="1"/>
  <c r="AA114" i="14"/>
  <c r="AA167" i="14" s="1"/>
  <c r="AA146" i="14"/>
  <c r="AA199" i="14" s="1"/>
  <c r="AA144" i="14"/>
  <c r="AA197" i="14" s="1"/>
  <c r="AA123" i="14"/>
  <c r="AA176" i="14" s="1"/>
  <c r="AA132" i="14"/>
  <c r="AA185" i="14" s="1"/>
  <c r="AA118" i="14"/>
  <c r="AA171" i="14" s="1"/>
  <c r="AA147" i="14"/>
  <c r="AA200" i="14" s="1"/>
  <c r="AA145" i="14"/>
  <c r="AA198" i="14" s="1"/>
  <c r="AA102" i="14"/>
  <c r="AA155" i="14" s="1"/>
  <c r="AA131" i="14"/>
  <c r="AA184" i="14" s="1"/>
  <c r="AA128" i="14"/>
  <c r="AA181" i="14" s="1"/>
  <c r="AA133" i="14"/>
  <c r="AA186" i="14" s="1"/>
  <c r="AA121" i="14"/>
  <c r="AA174" i="14" s="1"/>
  <c r="AA127" i="14"/>
  <c r="AA180" i="14" s="1"/>
  <c r="Z31" i="16"/>
  <c r="Z8" i="16" s="1"/>
  <c r="Z8" i="17"/>
  <c r="Z330" i="14"/>
  <c r="AA322" i="14" l="1"/>
  <c r="AA148" i="14"/>
  <c r="AA153" i="14"/>
  <c r="AA236" i="14"/>
  <c r="AA289" i="14" s="1"/>
  <c r="AA214" i="14"/>
  <c r="AA267" i="14" s="1"/>
  <c r="AA252" i="14"/>
  <c r="AA305" i="14" s="1"/>
  <c r="AA247" i="14"/>
  <c r="AA300" i="14" s="1"/>
  <c r="AA232" i="14"/>
  <c r="AA285" i="14" s="1"/>
  <c r="AA205" i="14"/>
  <c r="AA221" i="14"/>
  <c r="AA274" i="14" s="1"/>
  <c r="AA211" i="14"/>
  <c r="AA264" i="14" s="1"/>
  <c r="AA206" i="14"/>
  <c r="AA259" i="14" s="1"/>
  <c r="AA249" i="14"/>
  <c r="AA302" i="14" s="1"/>
  <c r="AA248" i="14"/>
  <c r="AA301" i="14" s="1"/>
  <c r="AA235" i="14"/>
  <c r="AA288" i="14" s="1"/>
  <c r="AA220" i="14"/>
  <c r="AA273" i="14" s="1"/>
  <c r="AA208" i="14"/>
  <c r="AA261" i="14" s="1"/>
  <c r="AA207" i="14"/>
  <c r="AA260" i="14" s="1"/>
  <c r="AA250" i="14"/>
  <c r="AA303" i="14" s="1"/>
  <c r="AA234" i="14"/>
  <c r="AA287" i="14" s="1"/>
  <c r="AA212" i="14"/>
  <c r="AA265" i="14" s="1"/>
  <c r="AA210" i="14"/>
  <c r="AA263" i="14" s="1"/>
  <c r="AA225" i="14"/>
  <c r="AA278" i="14" s="1"/>
  <c r="AA242" i="14"/>
  <c r="AA295" i="14" s="1"/>
  <c r="AA218" i="14"/>
  <c r="AA271" i="14" s="1"/>
  <c r="AA246" i="14"/>
  <c r="AA299" i="14" s="1"/>
  <c r="AA237" i="14"/>
  <c r="AA290" i="14" s="1"/>
  <c r="AA238" i="14"/>
  <c r="AA291" i="14" s="1"/>
  <c r="AA226" i="14"/>
  <c r="AA279" i="14" s="1"/>
  <c r="AA233" i="14"/>
  <c r="AA286" i="14" s="1"/>
  <c r="AA243" i="14"/>
  <c r="AA296" i="14" s="1"/>
  <c r="AA213" i="14"/>
  <c r="AA266" i="14" s="1"/>
  <c r="AA209" i="14"/>
  <c r="AA262" i="14" s="1"/>
  <c r="AA244" i="14"/>
  <c r="AA297" i="14" s="1"/>
  <c r="AA223" i="14"/>
  <c r="AA276" i="14" s="1"/>
  <c r="AA219" i="14"/>
  <c r="AA272" i="14" s="1"/>
  <c r="AA215" i="14"/>
  <c r="AA268" i="14" s="1"/>
  <c r="AA217" i="14"/>
  <c r="AA270" i="14" s="1"/>
  <c r="AA239" i="14"/>
  <c r="AA292" i="14" s="1"/>
  <c r="AA231" i="14"/>
  <c r="AA284" i="14" s="1"/>
  <c r="AA241" i="14"/>
  <c r="AA294" i="14" s="1"/>
  <c r="AA227" i="14"/>
  <c r="AA280" i="14" s="1"/>
  <c r="AA224" i="14"/>
  <c r="AA277" i="14" s="1"/>
  <c r="AA229" i="14"/>
  <c r="AA282" i="14" s="1"/>
  <c r="AA251" i="14"/>
  <c r="AA304" i="14" s="1"/>
  <c r="AA228" i="14"/>
  <c r="AA281" i="14" s="1"/>
  <c r="AA216" i="14"/>
  <c r="AA269" i="14" s="1"/>
  <c r="AA245" i="14"/>
  <c r="AA298" i="14" s="1"/>
  <c r="AA240" i="14"/>
  <c r="AA293" i="14" s="1"/>
  <c r="AA222" i="14"/>
  <c r="AA275" i="14" s="1"/>
  <c r="AA230" i="14"/>
  <c r="AA283" i="14" s="1"/>
  <c r="AA323" i="14" l="1"/>
  <c r="AA33" i="16" s="1"/>
  <c r="AA10" i="16" s="1"/>
  <c r="AA8" i="19" s="1"/>
  <c r="AA253" i="14"/>
  <c r="AA258" i="14"/>
  <c r="AB94" i="14"/>
  <c r="AA328" i="14"/>
  <c r="AA32" i="16"/>
  <c r="AA9" i="16" s="1"/>
  <c r="AA8" i="18" s="1"/>
  <c r="AA330" i="14"/>
  <c r="AB133" i="14" l="1"/>
  <c r="AB186" i="14" s="1"/>
  <c r="AB111" i="14"/>
  <c r="AB164" i="14" s="1"/>
  <c r="AB139" i="14"/>
  <c r="AB192" i="14" s="1"/>
  <c r="AB112" i="14"/>
  <c r="AB165" i="14" s="1"/>
  <c r="AB101" i="14"/>
  <c r="AB154" i="14" s="1"/>
  <c r="AB135" i="14"/>
  <c r="AB188" i="14" s="1"/>
  <c r="AB108" i="14"/>
  <c r="AB161" i="14" s="1"/>
  <c r="AB104" i="14"/>
  <c r="AB157" i="14" s="1"/>
  <c r="AB131" i="14"/>
  <c r="AB184" i="14" s="1"/>
  <c r="AB125" i="14"/>
  <c r="AB178" i="14" s="1"/>
  <c r="AB136" i="14"/>
  <c r="AB189" i="14" s="1"/>
  <c r="AB113" i="14"/>
  <c r="AB166" i="14" s="1"/>
  <c r="AB126" i="14"/>
  <c r="AB179" i="14" s="1"/>
  <c r="AB124" i="14"/>
  <c r="AB177" i="14" s="1"/>
  <c r="AB140" i="14"/>
  <c r="AB193" i="14" s="1"/>
  <c r="AB141" i="14"/>
  <c r="AB194" i="14" s="1"/>
  <c r="AB142" i="14"/>
  <c r="AB195" i="14" s="1"/>
  <c r="AB110" i="14"/>
  <c r="AB163" i="14" s="1"/>
  <c r="AB109" i="14"/>
  <c r="AB162" i="14" s="1"/>
  <c r="AB127" i="14"/>
  <c r="AB180" i="14" s="1"/>
  <c r="AB143" i="14"/>
  <c r="AB196" i="14" s="1"/>
  <c r="AB100" i="14"/>
  <c r="AB120" i="14"/>
  <c r="AB173" i="14" s="1"/>
  <c r="AB134" i="14"/>
  <c r="AB187" i="14" s="1"/>
  <c r="AB129" i="14"/>
  <c r="AB182" i="14" s="1"/>
  <c r="AB116" i="14"/>
  <c r="AB169" i="14" s="1"/>
  <c r="AB146" i="14"/>
  <c r="AB199" i="14" s="1"/>
  <c r="AB144" i="14"/>
  <c r="AB197" i="14" s="1"/>
  <c r="AB123" i="14"/>
  <c r="AB176" i="14" s="1"/>
  <c r="AB107" i="14"/>
  <c r="AB160" i="14" s="1"/>
  <c r="AB117" i="14"/>
  <c r="AB170" i="14" s="1"/>
  <c r="AB132" i="14"/>
  <c r="AB185" i="14" s="1"/>
  <c r="AB114" i="14"/>
  <c r="AB167" i="14" s="1"/>
  <c r="AB122" i="14"/>
  <c r="AB175" i="14" s="1"/>
  <c r="AB106" i="14"/>
  <c r="AB159" i="14" s="1"/>
  <c r="AB115" i="14"/>
  <c r="AB168" i="14" s="1"/>
  <c r="AB145" i="14"/>
  <c r="AB198" i="14" s="1"/>
  <c r="AB119" i="14"/>
  <c r="AB172" i="14" s="1"/>
  <c r="AB103" i="14"/>
  <c r="AB156" i="14" s="1"/>
  <c r="AB147" i="14"/>
  <c r="AB200" i="14" s="1"/>
  <c r="AB118" i="14"/>
  <c r="AB171" i="14" s="1"/>
  <c r="AB138" i="14"/>
  <c r="AB191" i="14" s="1"/>
  <c r="AB137" i="14"/>
  <c r="AB190" i="14" s="1"/>
  <c r="AB128" i="14"/>
  <c r="AB181" i="14" s="1"/>
  <c r="AB121" i="14"/>
  <c r="AB174" i="14" s="1"/>
  <c r="AB105" i="14"/>
  <c r="AB158" i="14" s="1"/>
  <c r="AB130" i="14"/>
  <c r="AB183" i="14" s="1"/>
  <c r="AB102" i="14"/>
  <c r="AB155" i="14" s="1"/>
  <c r="AB95" i="14"/>
  <c r="AA329" i="14"/>
  <c r="AA31" i="16"/>
  <c r="AA8" i="16" s="1"/>
  <c r="AA8" i="17" s="1"/>
  <c r="AB322" i="14" l="1"/>
  <c r="AB148" i="14"/>
  <c r="AB153" i="14"/>
  <c r="AB239" i="14"/>
  <c r="AB292" i="14" s="1"/>
  <c r="AB217" i="14"/>
  <c r="AB270" i="14" s="1"/>
  <c r="AB250" i="14"/>
  <c r="AB303" i="14" s="1"/>
  <c r="AB242" i="14"/>
  <c r="AB295" i="14" s="1"/>
  <c r="AB251" i="14"/>
  <c r="AB304" i="14" s="1"/>
  <c r="AB228" i="14"/>
  <c r="AB281" i="14" s="1"/>
  <c r="AB249" i="14"/>
  <c r="AB302" i="14" s="1"/>
  <c r="AB240" i="14"/>
  <c r="AB293" i="14" s="1"/>
  <c r="AB230" i="14"/>
  <c r="AB283" i="14" s="1"/>
  <c r="AB225" i="14"/>
  <c r="AB278" i="14" s="1"/>
  <c r="AB215" i="14"/>
  <c r="AB268" i="14" s="1"/>
  <c r="AB210" i="14"/>
  <c r="AB263" i="14" s="1"/>
  <c r="AB247" i="14"/>
  <c r="AB300" i="14" s="1"/>
  <c r="AB207" i="14"/>
  <c r="AB260" i="14" s="1"/>
  <c r="AB234" i="14"/>
  <c r="AB287" i="14" s="1"/>
  <c r="AB205" i="14"/>
  <c r="AB235" i="14"/>
  <c r="AB288" i="14" s="1"/>
  <c r="AB233" i="14"/>
  <c r="AB286" i="14" s="1"/>
  <c r="AB232" i="14"/>
  <c r="AB285" i="14" s="1"/>
  <c r="AB206" i="14"/>
  <c r="AB259" i="14" s="1"/>
  <c r="AB218" i="14"/>
  <c r="AB271" i="14" s="1"/>
  <c r="AB211" i="14"/>
  <c r="AB264" i="14" s="1"/>
  <c r="AB246" i="14"/>
  <c r="AB299" i="14" s="1"/>
  <c r="AB237" i="14"/>
  <c r="AB290" i="14" s="1"/>
  <c r="AB219" i="14"/>
  <c r="AB272" i="14" s="1"/>
  <c r="AB238" i="14"/>
  <c r="AB291" i="14" s="1"/>
  <c r="AB226" i="14"/>
  <c r="AB279" i="14" s="1"/>
  <c r="AB220" i="14"/>
  <c r="AB273" i="14" s="1"/>
  <c r="AB243" i="14"/>
  <c r="AB296" i="14" s="1"/>
  <c r="AB227" i="14"/>
  <c r="AB280" i="14" s="1"/>
  <c r="AB248" i="14"/>
  <c r="AB301" i="14" s="1"/>
  <c r="AB212" i="14"/>
  <c r="AB265" i="14" s="1"/>
  <c r="AB231" i="14"/>
  <c r="AB284" i="14" s="1"/>
  <c r="AB224" i="14"/>
  <c r="AB277" i="14" s="1"/>
  <c r="AB214" i="14"/>
  <c r="AB267" i="14" s="1"/>
  <c r="AB229" i="14"/>
  <c r="AB282" i="14" s="1"/>
  <c r="AB216" i="14"/>
  <c r="AB269" i="14" s="1"/>
  <c r="AB209" i="14"/>
  <c r="AB262" i="14" s="1"/>
  <c r="AB223" i="14"/>
  <c r="AB276" i="14" s="1"/>
  <c r="AB208" i="14"/>
  <c r="AB261" i="14" s="1"/>
  <c r="AB245" i="14"/>
  <c r="AB298" i="14" s="1"/>
  <c r="AB241" i="14"/>
  <c r="AB294" i="14" s="1"/>
  <c r="AB244" i="14"/>
  <c r="AB297" i="14" s="1"/>
  <c r="AB236" i="14"/>
  <c r="AB289" i="14" s="1"/>
  <c r="AB252" i="14"/>
  <c r="AB305" i="14" s="1"/>
  <c r="AB222" i="14"/>
  <c r="AB275" i="14" s="1"/>
  <c r="AB221" i="14"/>
  <c r="AB274" i="14" s="1"/>
  <c r="AB213" i="14"/>
  <c r="AB266" i="14" s="1"/>
  <c r="AB253" i="14" l="1"/>
  <c r="AB258" i="14"/>
  <c r="AB323" i="14"/>
  <c r="AB32" i="16" s="1"/>
  <c r="AB9" i="16" s="1"/>
  <c r="AB8" i="18" s="1"/>
  <c r="AB33" i="16"/>
  <c r="AB10" i="16" s="1"/>
  <c r="AB8" i="19"/>
  <c r="AB330" i="14"/>
  <c r="AC94" i="14"/>
  <c r="AB328" i="14"/>
  <c r="AC95" i="14" l="1"/>
  <c r="AB329" i="14"/>
  <c r="AC136" i="14"/>
  <c r="AC189" i="14" s="1"/>
  <c r="AC114" i="14"/>
  <c r="AC167" i="14" s="1"/>
  <c r="AC135" i="14"/>
  <c r="AC188" i="14" s="1"/>
  <c r="AC108" i="14"/>
  <c r="AC161" i="14" s="1"/>
  <c r="AC104" i="14"/>
  <c r="AC157" i="14" s="1"/>
  <c r="AC131" i="14"/>
  <c r="AC184" i="14" s="1"/>
  <c r="AC143" i="14"/>
  <c r="AC196" i="14" s="1"/>
  <c r="AC127" i="14"/>
  <c r="AC180" i="14" s="1"/>
  <c r="AC123" i="14"/>
  <c r="AC176" i="14" s="1"/>
  <c r="AC113" i="14"/>
  <c r="AC166" i="14" s="1"/>
  <c r="AC102" i="14"/>
  <c r="AC155" i="14" s="1"/>
  <c r="AC103" i="14"/>
  <c r="AC156" i="14" s="1"/>
  <c r="AC139" i="14"/>
  <c r="AC192" i="14" s="1"/>
  <c r="AC124" i="14"/>
  <c r="AC177" i="14" s="1"/>
  <c r="AC141" i="14"/>
  <c r="AC194" i="14" s="1"/>
  <c r="AC140" i="14"/>
  <c r="AC193" i="14" s="1"/>
  <c r="AC125" i="14"/>
  <c r="AC178" i="14" s="1"/>
  <c r="AC142" i="14"/>
  <c r="AC195" i="14" s="1"/>
  <c r="AC110" i="14"/>
  <c r="AC163" i="14" s="1"/>
  <c r="AC109" i="14"/>
  <c r="AC162" i="14" s="1"/>
  <c r="AC126" i="14"/>
  <c r="AC179" i="14" s="1"/>
  <c r="AC111" i="14"/>
  <c r="AC164" i="14" s="1"/>
  <c r="AC129" i="14"/>
  <c r="AC182" i="14" s="1"/>
  <c r="AC100" i="14"/>
  <c r="AC134" i="14"/>
  <c r="AC187" i="14" s="1"/>
  <c r="AC116" i="14"/>
  <c r="AC169" i="14" s="1"/>
  <c r="AC130" i="14"/>
  <c r="AC183" i="14" s="1"/>
  <c r="AC146" i="14"/>
  <c r="AC199" i="14" s="1"/>
  <c r="AC144" i="14"/>
  <c r="AC197" i="14" s="1"/>
  <c r="AC107" i="14"/>
  <c r="AC160" i="14" s="1"/>
  <c r="AC101" i="14"/>
  <c r="AC154" i="14" s="1"/>
  <c r="AC132" i="14"/>
  <c r="AC185" i="14" s="1"/>
  <c r="AC120" i="14"/>
  <c r="AC173" i="14" s="1"/>
  <c r="AC117" i="14"/>
  <c r="AC170" i="14" s="1"/>
  <c r="AC137" i="14"/>
  <c r="AC190" i="14" s="1"/>
  <c r="AC145" i="14"/>
  <c r="AC198" i="14" s="1"/>
  <c r="AC138" i="14"/>
  <c r="AC191" i="14" s="1"/>
  <c r="AC115" i="14"/>
  <c r="AC168" i="14" s="1"/>
  <c r="AC147" i="14"/>
  <c r="AC200" i="14" s="1"/>
  <c r="AC119" i="14"/>
  <c r="AC172" i="14" s="1"/>
  <c r="AC112" i="14"/>
  <c r="AC165" i="14" s="1"/>
  <c r="AC128" i="14"/>
  <c r="AC181" i="14" s="1"/>
  <c r="AC121" i="14"/>
  <c r="AC174" i="14" s="1"/>
  <c r="AC105" i="14"/>
  <c r="AC158" i="14" s="1"/>
  <c r="AC118" i="14"/>
  <c r="AC171" i="14" s="1"/>
  <c r="AC133" i="14"/>
  <c r="AC186" i="14" s="1"/>
  <c r="AC122" i="14"/>
  <c r="AC175" i="14" s="1"/>
  <c r="AC106" i="14"/>
  <c r="AC159" i="14" s="1"/>
  <c r="AB31" i="16"/>
  <c r="AB8" i="16" s="1"/>
  <c r="AB8" i="17" s="1"/>
  <c r="AC148" i="14" l="1"/>
  <c r="AC153" i="14"/>
  <c r="AC242" i="14"/>
  <c r="AC295" i="14" s="1"/>
  <c r="AC220" i="14"/>
  <c r="AC273" i="14" s="1"/>
  <c r="AC246" i="14"/>
  <c r="AC299" i="14" s="1"/>
  <c r="AC244" i="14"/>
  <c r="AC297" i="14" s="1"/>
  <c r="AC224" i="14"/>
  <c r="AC277" i="14" s="1"/>
  <c r="AC248" i="14"/>
  <c r="AC301" i="14" s="1"/>
  <c r="AC235" i="14"/>
  <c r="AC288" i="14" s="1"/>
  <c r="AC205" i="14"/>
  <c r="AC234" i="14"/>
  <c r="AC287" i="14" s="1"/>
  <c r="AC250" i="14"/>
  <c r="AC303" i="14" s="1"/>
  <c r="AC233" i="14"/>
  <c r="AC286" i="14" s="1"/>
  <c r="AC232" i="14"/>
  <c r="AC285" i="14" s="1"/>
  <c r="AC206" i="14"/>
  <c r="AC259" i="14" s="1"/>
  <c r="AC239" i="14"/>
  <c r="AC292" i="14" s="1"/>
  <c r="AC238" i="14"/>
  <c r="AC291" i="14" s="1"/>
  <c r="AC231" i="14"/>
  <c r="AC284" i="14" s="1"/>
  <c r="AC230" i="14"/>
  <c r="AC283" i="14" s="1"/>
  <c r="AC229" i="14"/>
  <c r="AC282" i="14" s="1"/>
  <c r="AC211" i="14"/>
  <c r="AC264" i="14" s="1"/>
  <c r="AC209" i="14"/>
  <c r="AC262" i="14" s="1"/>
  <c r="AC237" i="14"/>
  <c r="AC290" i="14" s="1"/>
  <c r="AC219" i="14"/>
  <c r="AC272" i="14" s="1"/>
  <c r="AC212" i="14"/>
  <c r="AC265" i="14" s="1"/>
  <c r="AC226" i="14"/>
  <c r="AC279" i="14" s="1"/>
  <c r="AC243" i="14"/>
  <c r="AC296" i="14" s="1"/>
  <c r="AC227" i="14"/>
  <c r="AC280" i="14" s="1"/>
  <c r="AC207" i="14"/>
  <c r="AC260" i="14" s="1"/>
  <c r="AC217" i="14"/>
  <c r="AC270" i="14" s="1"/>
  <c r="AC215" i="14"/>
  <c r="AC268" i="14" s="1"/>
  <c r="AC210" i="14"/>
  <c r="AC263" i="14" s="1"/>
  <c r="AC249" i="14"/>
  <c r="AC302" i="14" s="1"/>
  <c r="AC225" i="14"/>
  <c r="AC278" i="14" s="1"/>
  <c r="AC213" i="14"/>
  <c r="AC266" i="14" s="1"/>
  <c r="AC208" i="14"/>
  <c r="AC261" i="14" s="1"/>
  <c r="AC214" i="14"/>
  <c r="AC267" i="14" s="1"/>
  <c r="AC252" i="14"/>
  <c r="AC305" i="14" s="1"/>
  <c r="AC240" i="14"/>
  <c r="AC293" i="14" s="1"/>
  <c r="AC216" i="14"/>
  <c r="AC269" i="14" s="1"/>
  <c r="AC223" i="14"/>
  <c r="AC276" i="14" s="1"/>
  <c r="AC228" i="14"/>
  <c r="AC281" i="14" s="1"/>
  <c r="AC245" i="14"/>
  <c r="AC298" i="14" s="1"/>
  <c r="AC241" i="14"/>
  <c r="AC294" i="14" s="1"/>
  <c r="AC236" i="14"/>
  <c r="AC289" i="14" s="1"/>
  <c r="AC218" i="14"/>
  <c r="AC271" i="14" s="1"/>
  <c r="AC251" i="14"/>
  <c r="AC304" i="14" s="1"/>
  <c r="AC221" i="14"/>
  <c r="AC274" i="14" s="1"/>
  <c r="AC222" i="14"/>
  <c r="AC275" i="14" s="1"/>
  <c r="AC247" i="14"/>
  <c r="AC300" i="14" s="1"/>
  <c r="AC322" i="14"/>
  <c r="AD94" i="14" l="1"/>
  <c r="AC328" i="14"/>
  <c r="AC323" i="14"/>
  <c r="AC330" i="14" s="1"/>
  <c r="AC253" i="14"/>
  <c r="AC258" i="14"/>
  <c r="AD95" i="14" l="1"/>
  <c r="AC329" i="14"/>
  <c r="AD139" i="14"/>
  <c r="AD192" i="14" s="1"/>
  <c r="AD117" i="14"/>
  <c r="AD170" i="14" s="1"/>
  <c r="AD142" i="14"/>
  <c r="AD195" i="14" s="1"/>
  <c r="AD131" i="14"/>
  <c r="AD184" i="14" s="1"/>
  <c r="AD143" i="14"/>
  <c r="AD196" i="14" s="1"/>
  <c r="AD127" i="14"/>
  <c r="AD180" i="14" s="1"/>
  <c r="AD123" i="14"/>
  <c r="AD176" i="14" s="1"/>
  <c r="AD119" i="14"/>
  <c r="AD172" i="14" s="1"/>
  <c r="AD136" i="14"/>
  <c r="AD189" i="14" s="1"/>
  <c r="AD102" i="14"/>
  <c r="AD155" i="14" s="1"/>
  <c r="AD124" i="14"/>
  <c r="AD177" i="14" s="1"/>
  <c r="AD137" i="14"/>
  <c r="AD190" i="14" s="1"/>
  <c r="AD114" i="14"/>
  <c r="AD167" i="14" s="1"/>
  <c r="AD141" i="14"/>
  <c r="AD194" i="14" s="1"/>
  <c r="AD140" i="14"/>
  <c r="AD193" i="14" s="1"/>
  <c r="AD125" i="14"/>
  <c r="AD178" i="14" s="1"/>
  <c r="AD110" i="14"/>
  <c r="AD163" i="14" s="1"/>
  <c r="AD109" i="14"/>
  <c r="AD162" i="14" s="1"/>
  <c r="AD108" i="14"/>
  <c r="AD161" i="14" s="1"/>
  <c r="AD111" i="14"/>
  <c r="AD164" i="14" s="1"/>
  <c r="AD126" i="14"/>
  <c r="AD179" i="14" s="1"/>
  <c r="AD112" i="14"/>
  <c r="AD165" i="14" s="1"/>
  <c r="AD130" i="14"/>
  <c r="AD183" i="14" s="1"/>
  <c r="AD134" i="14"/>
  <c r="AD187" i="14" s="1"/>
  <c r="AD116" i="14"/>
  <c r="AD169" i="14" s="1"/>
  <c r="AD129" i="14"/>
  <c r="AD182" i="14" s="1"/>
  <c r="AD146" i="14"/>
  <c r="AD199" i="14" s="1"/>
  <c r="AD144" i="14"/>
  <c r="AD197" i="14" s="1"/>
  <c r="AD107" i="14"/>
  <c r="AD160" i="14" s="1"/>
  <c r="AD132" i="14"/>
  <c r="AD185" i="14" s="1"/>
  <c r="AD120" i="14"/>
  <c r="AD173" i="14" s="1"/>
  <c r="AD104" i="14"/>
  <c r="AD157" i="14" s="1"/>
  <c r="AD101" i="14"/>
  <c r="AD154" i="14" s="1"/>
  <c r="AD147" i="14"/>
  <c r="AD200" i="14" s="1"/>
  <c r="AD103" i="14"/>
  <c r="AD156" i="14" s="1"/>
  <c r="AD138" i="14"/>
  <c r="AD191" i="14" s="1"/>
  <c r="AD115" i="14"/>
  <c r="AD168" i="14" s="1"/>
  <c r="AD135" i="14"/>
  <c r="AD188" i="14" s="1"/>
  <c r="AD121" i="14"/>
  <c r="AD174" i="14" s="1"/>
  <c r="AD105" i="14"/>
  <c r="AD158" i="14" s="1"/>
  <c r="AD100" i="14"/>
  <c r="AD128" i="14"/>
  <c r="AD181" i="14" s="1"/>
  <c r="AD118" i="14"/>
  <c r="AD171" i="14" s="1"/>
  <c r="AD113" i="14"/>
  <c r="AD166" i="14" s="1"/>
  <c r="AD133" i="14"/>
  <c r="AD186" i="14" s="1"/>
  <c r="AD106" i="14"/>
  <c r="AD159" i="14" s="1"/>
  <c r="AD145" i="14"/>
  <c r="AD198" i="14" s="1"/>
  <c r="AD122" i="14"/>
  <c r="AD175" i="14" s="1"/>
  <c r="AC31" i="16"/>
  <c r="AC8" i="16" s="1"/>
  <c r="AC8" i="17"/>
  <c r="AC32" i="16"/>
  <c r="AC9" i="16" s="1"/>
  <c r="AC8" i="18" s="1"/>
  <c r="AC33" i="16"/>
  <c r="AC10" i="16" s="1"/>
  <c r="AC8" i="19" s="1"/>
  <c r="AD148" i="14" l="1"/>
  <c r="AD153" i="14"/>
  <c r="AD322" i="14"/>
  <c r="AD245" i="14"/>
  <c r="AD298" i="14" s="1"/>
  <c r="AD223" i="14"/>
  <c r="AD276" i="14" s="1"/>
  <c r="AD220" i="14"/>
  <c r="AD273" i="14" s="1"/>
  <c r="AD216" i="14"/>
  <c r="AD269" i="14" s="1"/>
  <c r="AD248" i="14"/>
  <c r="AD301" i="14" s="1"/>
  <c r="AD235" i="14"/>
  <c r="AD288" i="14" s="1"/>
  <c r="AD240" i="14"/>
  <c r="AD293" i="14" s="1"/>
  <c r="AD230" i="14"/>
  <c r="AD283" i="14" s="1"/>
  <c r="AD225" i="14"/>
  <c r="AD278" i="14" s="1"/>
  <c r="AD215" i="14"/>
  <c r="AD268" i="14" s="1"/>
  <c r="AD210" i="14"/>
  <c r="AD263" i="14" s="1"/>
  <c r="AD247" i="14"/>
  <c r="AD300" i="14" s="1"/>
  <c r="AD246" i="14"/>
  <c r="AD299" i="14" s="1"/>
  <c r="AD239" i="14"/>
  <c r="AD292" i="14" s="1"/>
  <c r="AD234" i="14"/>
  <c r="AD287" i="14" s="1"/>
  <c r="AD250" i="14"/>
  <c r="AD303" i="14" s="1"/>
  <c r="AD233" i="14"/>
  <c r="AD286" i="14" s="1"/>
  <c r="AD232" i="14"/>
  <c r="AD285" i="14" s="1"/>
  <c r="AD206" i="14"/>
  <c r="AD259" i="14" s="1"/>
  <c r="AD205" i="14"/>
  <c r="AD238" i="14"/>
  <c r="AD291" i="14" s="1"/>
  <c r="AD231" i="14"/>
  <c r="AD284" i="14" s="1"/>
  <c r="AD229" i="14"/>
  <c r="AD282" i="14" s="1"/>
  <c r="AD251" i="14"/>
  <c r="AD304" i="14" s="1"/>
  <c r="AD237" i="14"/>
  <c r="AD290" i="14" s="1"/>
  <c r="AD208" i="14"/>
  <c r="AD261" i="14" s="1"/>
  <c r="AD242" i="14"/>
  <c r="AD295" i="14" s="1"/>
  <c r="AD219" i="14"/>
  <c r="AD272" i="14" s="1"/>
  <c r="AD212" i="14"/>
  <c r="AD265" i="14" s="1"/>
  <c r="AD226" i="14"/>
  <c r="AD279" i="14" s="1"/>
  <c r="AD243" i="14"/>
  <c r="AD296" i="14" s="1"/>
  <c r="AD213" i="14"/>
  <c r="AD266" i="14" s="1"/>
  <c r="AD227" i="14"/>
  <c r="AD280" i="14" s="1"/>
  <c r="AD214" i="14"/>
  <c r="AD267" i="14" s="1"/>
  <c r="AD224" i="14"/>
  <c r="AD277" i="14" s="1"/>
  <c r="AD222" i="14"/>
  <c r="AD275" i="14" s="1"/>
  <c r="AD249" i="14"/>
  <c r="AD302" i="14" s="1"/>
  <c r="AD217" i="14"/>
  <c r="AD270" i="14" s="1"/>
  <c r="AD221" i="14"/>
  <c r="AD274" i="14" s="1"/>
  <c r="AD252" i="14"/>
  <c r="AD305" i="14" s="1"/>
  <c r="AD228" i="14"/>
  <c r="AD281" i="14" s="1"/>
  <c r="AD209" i="14"/>
  <c r="AD262" i="14" s="1"/>
  <c r="AD236" i="14"/>
  <c r="AD289" i="14" s="1"/>
  <c r="AD241" i="14"/>
  <c r="AD294" i="14" s="1"/>
  <c r="AD218" i="14"/>
  <c r="AD271" i="14" s="1"/>
  <c r="AD211" i="14"/>
  <c r="AD264" i="14" s="1"/>
  <c r="AD207" i="14"/>
  <c r="AD260" i="14" s="1"/>
  <c r="AD244" i="14"/>
  <c r="AD297" i="14" s="1"/>
  <c r="AD323" i="14" l="1"/>
  <c r="AD32" i="16" s="1"/>
  <c r="AD9" i="16" s="1"/>
  <c r="AD8" i="18" s="1"/>
  <c r="AD33" i="16"/>
  <c r="AD10" i="16" s="1"/>
  <c r="AD8" i="19" s="1"/>
  <c r="AD253" i="14"/>
  <c r="AD258" i="14"/>
  <c r="AE94" i="14"/>
  <c r="AD328" i="14"/>
  <c r="AD330" i="14" l="1"/>
  <c r="AE142" i="14"/>
  <c r="AE195" i="14" s="1"/>
  <c r="AE120" i="14"/>
  <c r="AE173" i="14" s="1"/>
  <c r="AE145" i="14"/>
  <c r="AE198" i="14" s="1"/>
  <c r="AE143" i="14"/>
  <c r="AE196" i="14" s="1"/>
  <c r="AE127" i="14"/>
  <c r="AE180" i="14" s="1"/>
  <c r="AE123" i="14"/>
  <c r="AE176" i="14" s="1"/>
  <c r="AE119" i="14"/>
  <c r="AE172" i="14" s="1"/>
  <c r="AE115" i="14"/>
  <c r="AE168" i="14" s="1"/>
  <c r="AE124" i="14"/>
  <c r="AE177" i="14" s="1"/>
  <c r="AE135" i="14"/>
  <c r="AE188" i="14" s="1"/>
  <c r="AE134" i="14"/>
  <c r="AE187" i="14" s="1"/>
  <c r="AE112" i="14"/>
  <c r="AE165" i="14" s="1"/>
  <c r="AE111" i="14"/>
  <c r="AE164" i="14" s="1"/>
  <c r="AE125" i="14"/>
  <c r="AE178" i="14" s="1"/>
  <c r="AE110" i="14"/>
  <c r="AE163" i="14" s="1"/>
  <c r="AE109" i="14"/>
  <c r="AE162" i="14" s="1"/>
  <c r="AE108" i="14"/>
  <c r="AE161" i="14" s="1"/>
  <c r="AE126" i="14"/>
  <c r="AE179" i="14" s="1"/>
  <c r="AE129" i="14"/>
  <c r="AE182" i="14" s="1"/>
  <c r="AE128" i="14"/>
  <c r="AE181" i="14" s="1"/>
  <c r="AE130" i="14"/>
  <c r="AE183" i="14" s="1"/>
  <c r="AE144" i="14"/>
  <c r="AE197" i="14" s="1"/>
  <c r="AE141" i="14"/>
  <c r="AE194" i="14" s="1"/>
  <c r="AE146" i="14"/>
  <c r="AE199" i="14" s="1"/>
  <c r="AE107" i="14"/>
  <c r="AE160" i="14" s="1"/>
  <c r="AE132" i="14"/>
  <c r="AE185" i="14" s="1"/>
  <c r="AE104" i="14"/>
  <c r="AE157" i="14" s="1"/>
  <c r="AE137" i="14"/>
  <c r="AE190" i="14" s="1"/>
  <c r="AE139" i="14"/>
  <c r="AE192" i="14" s="1"/>
  <c r="AE117" i="14"/>
  <c r="AE170" i="14" s="1"/>
  <c r="AE114" i="14"/>
  <c r="AE167" i="14" s="1"/>
  <c r="AE101" i="14"/>
  <c r="AE154" i="14" s="1"/>
  <c r="AE103" i="14"/>
  <c r="AE156" i="14" s="1"/>
  <c r="AE121" i="14"/>
  <c r="AE174" i="14" s="1"/>
  <c r="AE100" i="14"/>
  <c r="AE136" i="14"/>
  <c r="AE189" i="14" s="1"/>
  <c r="AE105" i="14"/>
  <c r="AE158" i="14" s="1"/>
  <c r="AE147" i="14"/>
  <c r="AE200" i="14" s="1"/>
  <c r="AE116" i="14"/>
  <c r="AE169" i="14" s="1"/>
  <c r="AE131" i="14"/>
  <c r="AE184" i="14" s="1"/>
  <c r="AE140" i="14"/>
  <c r="AE193" i="14" s="1"/>
  <c r="AE118" i="14"/>
  <c r="AE171" i="14" s="1"/>
  <c r="AE322" i="14" s="1"/>
  <c r="AE113" i="14"/>
  <c r="AE166" i="14" s="1"/>
  <c r="AE102" i="14"/>
  <c r="AE155" i="14" s="1"/>
  <c r="AE138" i="14"/>
  <c r="AE191" i="14" s="1"/>
  <c r="AE133" i="14"/>
  <c r="AE186" i="14" s="1"/>
  <c r="AE122" i="14"/>
  <c r="AE175" i="14" s="1"/>
  <c r="AE106" i="14"/>
  <c r="AE159" i="14" s="1"/>
  <c r="AD31" i="16"/>
  <c r="AD8" i="16" s="1"/>
  <c r="AD8" i="17" s="1"/>
  <c r="AE95" i="14"/>
  <c r="AD329" i="14"/>
  <c r="AE248" i="14" l="1"/>
  <c r="AE301" i="14" s="1"/>
  <c r="AE226" i="14"/>
  <c r="AE279" i="14" s="1"/>
  <c r="AE251" i="14"/>
  <c r="AE304" i="14" s="1"/>
  <c r="AE212" i="14"/>
  <c r="AE265" i="14" s="1"/>
  <c r="AE240" i="14"/>
  <c r="AE293" i="14" s="1"/>
  <c r="AE230" i="14"/>
  <c r="AE283" i="14" s="1"/>
  <c r="AE225" i="14"/>
  <c r="AE278" i="14" s="1"/>
  <c r="AE215" i="14"/>
  <c r="AE268" i="14" s="1"/>
  <c r="AE210" i="14"/>
  <c r="AE263" i="14" s="1"/>
  <c r="AE220" i="14"/>
  <c r="AE273" i="14" s="1"/>
  <c r="AE205" i="14"/>
  <c r="AE238" i="14"/>
  <c r="AE291" i="14" s="1"/>
  <c r="AE231" i="14"/>
  <c r="AE284" i="14" s="1"/>
  <c r="AE229" i="14"/>
  <c r="AE282" i="14" s="1"/>
  <c r="AE239" i="14"/>
  <c r="AE292" i="14" s="1"/>
  <c r="AE237" i="14"/>
  <c r="AE290" i="14" s="1"/>
  <c r="AE235" i="14"/>
  <c r="AE288" i="14" s="1"/>
  <c r="AE236" i="14"/>
  <c r="AE289" i="14" s="1"/>
  <c r="AE228" i="14"/>
  <c r="AE281" i="14" s="1"/>
  <c r="AE249" i="14"/>
  <c r="AE302" i="14" s="1"/>
  <c r="AE207" i="14"/>
  <c r="AE260" i="14" s="1"/>
  <c r="AE246" i="14"/>
  <c r="AE299" i="14" s="1"/>
  <c r="AE232" i="14"/>
  <c r="AE285" i="14" s="1"/>
  <c r="AE250" i="14"/>
  <c r="AE303" i="14" s="1"/>
  <c r="AE243" i="14"/>
  <c r="AE296" i="14" s="1"/>
  <c r="AE227" i="14"/>
  <c r="AE280" i="14" s="1"/>
  <c r="AE233" i="14"/>
  <c r="AE286" i="14" s="1"/>
  <c r="AE247" i="14"/>
  <c r="AE300" i="14" s="1"/>
  <c r="AE252" i="14"/>
  <c r="AE305" i="14" s="1"/>
  <c r="AE217" i="14"/>
  <c r="AE270" i="14" s="1"/>
  <c r="AE213" i="14"/>
  <c r="AE266" i="14" s="1"/>
  <c r="AE208" i="14"/>
  <c r="AE261" i="14" s="1"/>
  <c r="AE244" i="14"/>
  <c r="AE297" i="14" s="1"/>
  <c r="AE223" i="14"/>
  <c r="AE276" i="14" s="1"/>
  <c r="AE323" i="14" s="1"/>
  <c r="AE330" i="14" s="1"/>
  <c r="AE214" i="14"/>
  <c r="AE267" i="14" s="1"/>
  <c r="AE224" i="14"/>
  <c r="AE277" i="14" s="1"/>
  <c r="AE219" i="14"/>
  <c r="AE272" i="14" s="1"/>
  <c r="AE221" i="14"/>
  <c r="AE274" i="14" s="1"/>
  <c r="AE216" i="14"/>
  <c r="AE269" i="14" s="1"/>
  <c r="AE242" i="14"/>
  <c r="AE295" i="14" s="1"/>
  <c r="AE209" i="14"/>
  <c r="AE262" i="14" s="1"/>
  <c r="AE206" i="14"/>
  <c r="AE259" i="14" s="1"/>
  <c r="AE241" i="14"/>
  <c r="AE294" i="14" s="1"/>
  <c r="AE245" i="14"/>
  <c r="AE298" i="14" s="1"/>
  <c r="AE234" i="14"/>
  <c r="AE287" i="14" s="1"/>
  <c r="AE222" i="14"/>
  <c r="AE275" i="14" s="1"/>
  <c r="AE218" i="14"/>
  <c r="AE271" i="14" s="1"/>
  <c r="AE211" i="14"/>
  <c r="AE264" i="14" s="1"/>
  <c r="AE148" i="14"/>
  <c r="AE153" i="14"/>
  <c r="AE328" i="14" s="1"/>
  <c r="AE31" i="16" l="1"/>
  <c r="AE8" i="16" s="1"/>
  <c r="AE8" i="17" s="1"/>
  <c r="AE32" i="16"/>
  <c r="AE9" i="16" s="1"/>
  <c r="AE8" i="18" s="1"/>
  <c r="AE253" i="14"/>
  <c r="AE258" i="14"/>
  <c r="AE329" i="14" s="1"/>
  <c r="AE33" i="16"/>
  <c r="AE10" i="16" s="1"/>
  <c r="AE8" i="19" s="1"/>
</calcChain>
</file>

<file path=xl/sharedStrings.xml><?xml version="1.0" encoding="utf-8"?>
<sst xmlns="http://schemas.openxmlformats.org/spreadsheetml/2006/main" count="195430" uniqueCount="2259">
  <si>
    <t>BDESC  -  BAU Distributed Electricity Source Capacity (MW)</t>
  </si>
  <si>
    <t>Massachusetts</t>
  </si>
  <si>
    <t>State code (derived):</t>
  </si>
  <si>
    <t>Census division (derived):</t>
  </si>
  <si>
    <t>Methodology (see docs/methodology/BDESC.md). All math is done in-workbook on Calcs:</t>
  </si>
  <si>
    <t xml:space="preserve">  1. Anchor: EIA Form 861M net-metered PV capacity (AC, MW) by sector, summed across</t>
  </si>
  <si>
    <t xml:space="preserve">     utilities for the active state at the latest reported month (SUMIFS on EIA_861M_PV_capacity).</t>
  </si>
  <si>
    <t xml:space="preserve">  2. Building-type split: commercial = Commercial + Industrial; residential split urban/rural</t>
  </si>
  <si>
    <t xml:space="preserve">     by the Decennial 2020 urban population share (Census_urban_rural).</t>
  </si>
  <si>
    <t xml:space="preserve">  3. Growth: anchor x AEO 2026 NATIONAL own-use generation ratio (year / 2025) — Table 4 for</t>
  </si>
  <si>
    <t xml:space="preserve">     residential, Table 5 for commercial; ratio = 1 through 2025 (the anchor level). AEO is</t>
  </si>
  <si>
    <t xml:space="preserve">     annual, so no interpolation. National by design: per-state shape sources (Cambium 2022,</t>
  </si>
  <si>
    <t xml:space="preserve">     Standard Scenarios 2024) mis-state observed state capacity; see the methodology doc.</t>
  </si>
  <si>
    <t xml:space="preserve">  v1 scope: distributed SOLAR PV only; other distributed sources are 0.</t>
  </si>
  <si>
    <t>Type a state name into B1 to recalculate every tab. Sources fully cited on the Sources tab.</t>
  </si>
  <si>
    <t>Per organizational guidance: an input for staff review; verify against primary sources.</t>
  </si>
  <si>
    <t>BDESC - full source citations</t>
  </si>
  <si>
    <t>One block per external data source: what it provides, publisher, title, year, URL, the specific table used and which tab holds it verbatim, access date and handling, then the caveats. URLs are canonical data or landing pages - verify the exact deep link against the primary source before external publication. Outputs are inputs for staff review, not Energy Innovation positions.</t>
  </si>
  <si>
    <t>ANCHOR - observed net-metered distributed PV capacity by state and sector</t>
  </si>
  <si>
    <t>Publisher</t>
  </si>
  <si>
    <t>U.S. Energy Information Administration</t>
  </si>
  <si>
    <t>Title</t>
  </si>
  <si>
    <t>Form EIA-861M, Monthly Electric Power Industry Report - Net Metering (file net_metering2024.xlsx, sheet Utility_Level-States)</t>
  </si>
  <si>
    <t>Year</t>
  </si>
  <si>
    <t>2024</t>
  </si>
  <si>
    <t>URL</t>
  </si>
  <si>
    <t>https://www.eia.gov/electricity/data/eia861m/</t>
  </si>
  <si>
    <t>Table / sheet used</t>
  </si>
  <si>
    <t>Columns C state, G capacity type, H residential, I commercial, J industrial, at the latest reported month of the latest reported year. Embedded VERBATIM as tab EIA_861M_Net_Metering; summed across utilities by SUMIFS on Allocation cols B-D and Calcs section 2.</t>
  </si>
  <si>
    <t>Accessed / handling</t>
  </si>
  <si>
    <t>Accessed 2026-07 for the v2 rebuild; sheet pasted cell-for-cell with no reshaping.</t>
  </si>
  <si>
    <t>Caveats and limits</t>
  </si>
  <si>
    <t>Utilities report EITHER an AC row OR a DC row, never both - filtering to AC silently drops whole states (the v1 defect: UT read 13 MW against ~540 actual). Every read is therefore (AC as reported) + (DC x dc_to_ac_derate). Net metering is NOT the whole distributed fleet; the 2023 pair below lifts it onto EIA small-scale basis. Alabama reports no net-metered PV at all in 2024 (5 rows, blank Type, no capacity), which is why the anchor has a fallback.</t>
  </si>
  <si>
    <t>GROSS-UP DENOMINATOR - net-metered PV in the same year as the non-net-metered numerator</t>
  </si>
  <si>
    <t>Form EIA-861, Annual Electric Power Industry Report - Net Metering (file Net_Metering_2023.xlsx in f861_2023.zip, sheet "States- Utility Level")</t>
  </si>
  <si>
    <t>2023</t>
  </si>
  <si>
    <t>https://www.eia.gov/electricity/data/eia861/</t>
  </si>
  <si>
    <t>Columns B state, F capacity type, G residential, H commercial, I industrial. Embedded VERBATIM as tab EIA_861_Net_Metering_2023; used in Allocation cols E-F.</t>
  </si>
  <si>
    <t>Accessed 2026-07; sheet pasted cell-for-cell.</t>
  </si>
  <si>
    <t>Annual form, one vintage behind the 861M anchor. It is used ONLY as the denominator of a ratio taken against the non-net-metered file of the same year, so the vintage gap cancels. Do not read levels from this tab.</t>
  </si>
  <si>
    <t>GROSS-UP NUMERATOR - distributed PV that is not on a net-metering tariff</t>
  </si>
  <si>
    <t>Form EIA-861, Annual Electric Power Industry Report - Non-Net-Metering Distributed (file Non_Net_Metering_Distributed_2023.xlsx in f861_2023.zip, sheet "States_ Utility Level")</t>
  </si>
  <si>
    <t>Columns B state, J capacity type, K residential, L commercial, M industrial. Embedded VERBATIM as tab EIA_861_NonNM_Distributed_2023; used in Allocation cols G-H, and as the zero-net-metered anchor fallback in cols K-L.</t>
  </si>
  <si>
    <t>EIA small-scale total = net-metered + non-net-metered. The factor 1 + NNM/NM lifts the anchor onto that basis. Material almost only in Texas (about 2.9x residential, no statewide net metering); elsewhere 1.00-1.14. This file is also the whole Alabama anchor - 21 AL utilities appear here while the 861M net-metering file has none.</t>
  </si>
  <si>
    <t>GROWTH - how fast distributed generation grows nationally, residential</t>
  </si>
  <si>
    <t>Annual Energy Outlook 2026, Table 4 Residential Sector Key Indicators and Consumption, Alternative Electricity and Transportation side case (electrnp)</t>
  </si>
  <si>
    <t>2026</t>
  </si>
  <si>
    <t>https://www.eia.gov/outlooks/aeo/tables_side.php</t>
  </si>
  <si>
    <t>Series RKI000:fa_OwnGeneration, On-site Generation for Own Use, national, quads, annual 2025-2050. Embedded VERBATIM as tab AEO_T4_national; the ratio to 2025 is built in Calcs section 6 and sizes the national envelope on Allocation section 2.</t>
  </si>
  <si>
    <t>Accessed 2026-07-01 via the AEO data browser (aeotab4.xlsx), released April 2026.</t>
  </si>
  <si>
    <t>NATIONAL ONLY, and deliberately so: AEO publishes own-generation only at national level (Tables 4 and 5 return "No Regional Tables"; the regional Table 2 carries no own-use series - verified against the EIA API 2026-08-07). Per-state shape sources were tested and rejected: Cambium 2022 and NREL Standard Scenarios 2024 both contradict observed state capacity. Since 2026-08-07 this series sets only the NATIONAL total; the split between states comes from the headroom allocation, not from this ratio.</t>
  </si>
  <si>
    <t>GROWTH - how fast distributed generation grows nationally, commercial</t>
  </si>
  <si>
    <t>Annual Energy Outlook 2026, Table 5 Commercial Sector Key Indicators and Consumption, Alternative Electricity and Transportation side case (electrnp)</t>
  </si>
  <si>
    <t>Series CKI000:ha_OwnGeneration, On-site Generation for Own Use, national, quads, annual 2025-2050. Embedded VERBATIM as tab AEO_T5_national.</t>
  </si>
  <si>
    <t>Accessed 2026-07-01 via the AEO data browser (aeotab5.xlsx), released April 2026.</t>
  </si>
  <si>
    <t>AEO commercial own-use includes some NON-PV distributed generation (CHP, fuel cells), so this growth rate is PV-dominated rather than PV-only. Confirm against the AEO Commercial Demand Module assumptions document before quoting it as a rooftop-PV growth rate.</t>
  </si>
  <si>
    <t>CEILING - how much rooftop area each state physically has</t>
  </si>
  <si>
    <t>National Renewable Energy Laboratory</t>
  </si>
  <si>
    <t>Rooftop Solar Photovoltaic Technical Potential in the United States: A Detailed Assessment (Gagnon, Margolis, Melius, Phillips, Elmore), NREL/TP-6A20-65298</t>
  </si>
  <si>
    <t>2016</t>
  </si>
  <si>
    <t>https://docs.nrel.gov/docs/fy16osti/65298.pdf</t>
  </si>
  <si>
    <t>Table 6, all buildings, capacity potential GW-DC by state. Transcribed to sources/raw/nrel/rooftop_pv_technical_potential_2016_table6.csv and embedded as tab NREL_rooftop_potential; drives the ceilings in Allocation cols M-P.</t>
  </si>
  <si>
    <t>Accessed 2026-08-03; transcription verified line by line against the PDF text.</t>
  </si>
  <si>
    <t>A ROOF-AREA limit, not an economic one - it never binds on its own (California reaches only 47% of it). The economic ceiling is headroom_f x this, and headroom_f is calibrated on the CEC forecast below. LiDAR vintage 2006-2014 understates todays potential (building stock growth, higher module efficiency), which makes the ceiling conservative in the safe direction. DC-to-AC handled with the same dc_to_ac_derate used for the anchors.</t>
  </si>
  <si>
    <t>CALIBRATION TARGET - the one external forecast headroom_f is fitted to</t>
  </si>
  <si>
    <t>California Energy Commission</t>
  </si>
  <si>
    <t>Demand Analysis Working Group (DAWG) behind-the-meter distributed generation forecast decks: "Behind-The-Meter Distributed Generation Forecast Updates" and "Hourly Behind-The-Meter Distributed Generation Forecast Results"</t>
  </si>
  <si>
    <t>2024, 2025</t>
  </si>
  <si>
    <t>https://www.energy.ca.gov/data-reports/california-energy-planning-library/forecasts-and-system-planning</t>
  </si>
  <si>
    <t>CAISO-region BTM PV nameplate 17,037 MW at September 2024, and September hour-13 average PV generation 11,045 MW (2024) rising to 17,100 MW (2040) in the 2025 IEPR mid case. Same month and hour, so the generation ratio scales with nameplate: implied 2040 capacity = 17,037 x 17,100/11,045 = 26,377 MW.</t>
  </si>
  <si>
    <t>Accessed 2026-08-07 (decks dated 2024-12-23 and 2025-10-30). Figures read from the decks; NOT embedded as a tab - only the single derived target enters, via Keys headroom_f.</t>
  </si>
  <si>
    <t>JUDGEMENT PARAMETER, and the weakest link in this workbook: headroom_f is fitted to ONE state and applied to all 48. Defensible because California is the saturation case that sets the curve shape and no other state has a usable independent BTM forecast - NOT defensible as a claim about any individual other state. The CEC series also covers ALL behind-the-meter DG, not PV alone, so treat it as an upper bound. Re-verify against the current IEPR before any external use.</t>
  </si>
  <si>
    <t>SPLIT - dividing residential rooftop between urban and rural building types</t>
  </si>
  <si>
    <t>U.S. Census Bureau</t>
  </si>
  <si>
    <t>2020 Decennial Census, state urban and rural population</t>
  </si>
  <si>
    <t>2020</t>
  </si>
  <si>
    <t>https://www.census.gov/programs-surveys/decennial-census/decade/2020.html</t>
  </si>
  <si>
    <t>Column F, 2020 percent urban population. Embedded VERBATIM as tab Census_2020_Urban_Rural; applied in Calcs section 3.</t>
  </si>
  <si>
    <t>Accessed 2026-06; sheet pasted cell-for-cell.</t>
  </si>
  <si>
    <t>A POPULATION share used as a proxy for where rooftop PV sits. Rooftop adoption is not distributed exactly like population - rural detached housing is more PV-suitable per household - so this split is approximate and affects only how a state total is divided between the two residential tabs, never the state total itself.</t>
  </si>
  <si>
    <t>state_fips</t>
  </si>
  <si>
    <t>state_abbr</t>
  </si>
  <si>
    <t>state_name</t>
  </si>
  <si>
    <t>division_num</t>
  </si>
  <si>
    <t>division_name</t>
  </si>
  <si>
    <t>01</t>
  </si>
  <si>
    <t>AL</t>
  </si>
  <si>
    <t>Alabama</t>
  </si>
  <si>
    <t>East South Central</t>
  </si>
  <si>
    <t>04</t>
  </si>
  <si>
    <t>AZ</t>
  </si>
  <si>
    <t>Arizona</t>
  </si>
  <si>
    <t>Mountain South</t>
  </si>
  <si>
    <t>05</t>
  </si>
  <si>
    <t>AR</t>
  </si>
  <si>
    <t>Arkansas</t>
  </si>
  <si>
    <t>West South Central</t>
  </si>
  <si>
    <t>06</t>
  </si>
  <si>
    <t>CA</t>
  </si>
  <si>
    <t>California</t>
  </si>
  <si>
    <t>Pacific</t>
  </si>
  <si>
    <t>08</t>
  </si>
  <si>
    <t>CO</t>
  </si>
  <si>
    <t>Colorado</t>
  </si>
  <si>
    <t>Mountain North</t>
  </si>
  <si>
    <t>09</t>
  </si>
  <si>
    <t>CT</t>
  </si>
  <si>
    <t>Connecticut</t>
  </si>
  <si>
    <t>New England</t>
  </si>
  <si>
    <t>10</t>
  </si>
  <si>
    <t>DE</t>
  </si>
  <si>
    <t>Delaware</t>
  </si>
  <si>
    <t>South Atlantic</t>
  </si>
  <si>
    <t>12</t>
  </si>
  <si>
    <t>FL</t>
  </si>
  <si>
    <t>Florida</t>
  </si>
  <si>
    <t>13</t>
  </si>
  <si>
    <t>GA</t>
  </si>
  <si>
    <t>Georgia</t>
  </si>
  <si>
    <t>16</t>
  </si>
  <si>
    <t>ID</t>
  </si>
  <si>
    <t>Idaho</t>
  </si>
  <si>
    <t>17</t>
  </si>
  <si>
    <t>IL</t>
  </si>
  <si>
    <t>Illinois</t>
  </si>
  <si>
    <t>East North Central</t>
  </si>
  <si>
    <t>18</t>
  </si>
  <si>
    <t>IN</t>
  </si>
  <si>
    <t>Indiana</t>
  </si>
  <si>
    <t>19</t>
  </si>
  <si>
    <t>IA</t>
  </si>
  <si>
    <t>Iowa</t>
  </si>
  <si>
    <t>West North Central</t>
  </si>
  <si>
    <t>20</t>
  </si>
  <si>
    <t>KS</t>
  </si>
  <si>
    <t>Kansas</t>
  </si>
  <si>
    <t>21</t>
  </si>
  <si>
    <t>KY</t>
  </si>
  <si>
    <t>Kentucky</t>
  </si>
  <si>
    <t>22</t>
  </si>
  <si>
    <t>LA</t>
  </si>
  <si>
    <t>Louisiana</t>
  </si>
  <si>
    <t>23</t>
  </si>
  <si>
    <t>ME</t>
  </si>
  <si>
    <t>Maine</t>
  </si>
  <si>
    <t>24</t>
  </si>
  <si>
    <t>MD</t>
  </si>
  <si>
    <t>Maryland</t>
  </si>
  <si>
    <t>25</t>
  </si>
  <si>
    <t>MA</t>
  </si>
  <si>
    <t>26</t>
  </si>
  <si>
    <t>MI</t>
  </si>
  <si>
    <t>Michigan</t>
  </si>
  <si>
    <t>27</t>
  </si>
  <si>
    <t>MN</t>
  </si>
  <si>
    <t>Minnesota</t>
  </si>
  <si>
    <t>28</t>
  </si>
  <si>
    <t>MS</t>
  </si>
  <si>
    <t>Mississippi</t>
  </si>
  <si>
    <t>29</t>
  </si>
  <si>
    <t>MO</t>
  </si>
  <si>
    <t>Missouri</t>
  </si>
  <si>
    <t>30</t>
  </si>
  <si>
    <t>MT</t>
  </si>
  <si>
    <t>Montana</t>
  </si>
  <si>
    <t>31</t>
  </si>
  <si>
    <t>NE</t>
  </si>
  <si>
    <t>Nebraska</t>
  </si>
  <si>
    <t>32</t>
  </si>
  <si>
    <t>NV</t>
  </si>
  <si>
    <t>Nevada</t>
  </si>
  <si>
    <t>33</t>
  </si>
  <si>
    <t>NH</t>
  </si>
  <si>
    <t>New Hampshire</t>
  </si>
  <si>
    <t>34</t>
  </si>
  <si>
    <t>NJ</t>
  </si>
  <si>
    <t>New Jersey</t>
  </si>
  <si>
    <t>Middle Atlantic</t>
  </si>
  <si>
    <t>35</t>
  </si>
  <si>
    <t>NM</t>
  </si>
  <si>
    <t>New Mexico</t>
  </si>
  <si>
    <t>36</t>
  </si>
  <si>
    <t>NY</t>
  </si>
  <si>
    <t>New York</t>
  </si>
  <si>
    <t>37</t>
  </si>
  <si>
    <t>NC</t>
  </si>
  <si>
    <t>North Carolina</t>
  </si>
  <si>
    <t>38</t>
  </si>
  <si>
    <t>ND</t>
  </si>
  <si>
    <t>North Dakota</t>
  </si>
  <si>
    <t>39</t>
  </si>
  <si>
    <t>OH</t>
  </si>
  <si>
    <t>Ohio</t>
  </si>
  <si>
    <t>40</t>
  </si>
  <si>
    <t>OK</t>
  </si>
  <si>
    <t>Oklahoma</t>
  </si>
  <si>
    <t>41</t>
  </si>
  <si>
    <t>OR</t>
  </si>
  <si>
    <t>Oregon</t>
  </si>
  <si>
    <t>42</t>
  </si>
  <si>
    <t>PA</t>
  </si>
  <si>
    <t>Pennsylvania</t>
  </si>
  <si>
    <t>44</t>
  </si>
  <si>
    <t>RI</t>
  </si>
  <si>
    <t>Rhode Island</t>
  </si>
  <si>
    <t>45</t>
  </si>
  <si>
    <t>SC</t>
  </si>
  <si>
    <t>South Carolina</t>
  </si>
  <si>
    <t>46</t>
  </si>
  <si>
    <t>SD</t>
  </si>
  <si>
    <t>South Dakota</t>
  </si>
  <si>
    <t>47</t>
  </si>
  <si>
    <t>TN</t>
  </si>
  <si>
    <t>Tennessee</t>
  </si>
  <si>
    <t>48</t>
  </si>
  <si>
    <t>TX</t>
  </si>
  <si>
    <t>Texas</t>
  </si>
  <si>
    <t>49</t>
  </si>
  <si>
    <t>UT</t>
  </si>
  <si>
    <t>Utah</t>
  </si>
  <si>
    <t>50</t>
  </si>
  <si>
    <t>VT</t>
  </si>
  <si>
    <t>Vermont</t>
  </si>
  <si>
    <t>51</t>
  </si>
  <si>
    <t>VA</t>
  </si>
  <si>
    <t>Virginia</t>
  </si>
  <si>
    <t>53</t>
  </si>
  <si>
    <t>WA</t>
  </si>
  <si>
    <t>Washington</t>
  </si>
  <si>
    <t>54</t>
  </si>
  <si>
    <t>WV</t>
  </si>
  <si>
    <t>West Virginia</t>
  </si>
  <si>
    <t>55</t>
  </si>
  <si>
    <t>WI</t>
  </si>
  <si>
    <t>Wisconsin</t>
  </si>
  <si>
    <t>56</t>
  </si>
  <si>
    <t>WY</t>
  </si>
  <si>
    <t>Wyoming</t>
  </si>
  <si>
    <t>category</t>
  </si>
  <si>
    <t>key</t>
  </si>
  <si>
    <t>value</t>
  </si>
  <si>
    <t>description</t>
  </si>
  <si>
    <t>anchor</t>
  </si>
  <si>
    <t>ac_capacity_type</t>
  </si>
  <si>
    <t>AC</t>
  </si>
  <si>
    <t>EIA 861/861M utilities report PV capacity as EITHER an AC row OR a DC row. AC rows are used as-is.</t>
  </si>
  <si>
    <t>dc_capacity_type</t>
  </si>
  <si>
    <t>DC</t>
  </si>
  <si>
    <t>DC-reporting utilities (dominant in UT/AZ/CO/NM/OR/TX and others) are INCLUDED, converted to AC via dc_to_ac_derate. v1 filtered to AC only, silently dropping DC reporters — the root cause of near-zero BDESC in those states (UT anchor 13 MW vs ~540 actual).</t>
  </si>
  <si>
    <t>unit</t>
  </si>
  <si>
    <t>dc_to_ac_derate</t>
  </si>
  <si>
    <t>DC nameplate -&gt; AC conversion = 1/ILR with inverter loading ratio ~1.2 (typical distributed-PV range 1.1-1.3; NREL). Tunable; VERIFY against a distributed-ILR source before external use.</t>
  </si>
  <si>
    <t>pct_to_fraction</t>
  </si>
  <si>
    <t>Multiply a percent (0-100) to get a fraction (0-1)</t>
  </si>
  <si>
    <t>source</t>
  </si>
  <si>
    <t>solar_source_label</t>
  </si>
  <si>
    <t>solar PV</t>
  </si>
  <si>
    <t>EPS electricity-source row populated by this workbook</t>
  </si>
  <si>
    <t>growth</t>
  </si>
  <si>
    <t>t4_own_generation</t>
  </si>
  <si>
    <t>RKI000:fa_OwnGeneration</t>
  </si>
  <si>
    <t>AEO 2026 Table 4 (electrnp) series key: residential On-site Generation for Own Use, national quads. Growth source for the two residential BDESC tabs.</t>
  </si>
  <si>
    <t>t5_own_generation</t>
  </si>
  <si>
    <t>CKI000:ha_OwnGeneration</t>
  </si>
  <si>
    <t>AEO 2026 Table 5 (electrnp) series key: commercial On-site Generation for Own Use, national quads. Growth source for the commercial BDESC tab.</t>
  </si>
  <si>
    <t>aeo_base_year</t>
  </si>
  <si>
    <t>First AEO 2026 year. Growth ratio = OwnGen(y)/OwnGen(2025); years &lt;= 2025 hold at 1, i.e. at the EIA-861M 2024 anchor level.</t>
  </si>
  <si>
    <t>cap</t>
  </si>
  <si>
    <t>gw_to_mw</t>
  </si>
  <si>
    <t>GW -&gt; MW</t>
  </si>
  <si>
    <t>screen</t>
  </si>
  <si>
    <t>min_plausible_cf</t>
  </si>
  <si>
    <t>Ground-mount screen. Where reported net-metered capacity implies an annual capacity factor BELOW this, that capacity cannot be behind-the-meter PV, and the sector is re-anchored from EIA small-scale GENERATION instead (see the Sources tab). Only Rhode Island trips it: implied commercial CF 0.020 against 0.121 for the next-lowest state (PA) and 0.12-0.36 for the rest, because RI puts &gt;=1 MW ground-mount arrays on commercial net-metering tariffs while EIA books their output as utility-scale. Threshold sits in the 6x gap between RI and PA; it is data-driven, not a state list.</t>
  </si>
  <si>
    <t>hours_per_year</t>
  </si>
  <si>
    <t>Hours in a year, for capacity &lt;-&gt; generation</t>
  </si>
  <si>
    <t>gwh_to_mwh</t>
  </si>
  <si>
    <t>EIA small-scale generation is thousand MWh (= GWh) -&gt; MWh</t>
  </si>
  <si>
    <t>dpv_period</t>
  </si>
  <si>
    <t>EIA small-scale generation vintage used by the screen</t>
  </si>
  <si>
    <t>dpv_sector_res</t>
  </si>
  <si>
    <t>EIA sectorid for Residential</t>
  </si>
  <si>
    <t>dpv_sector_com</t>
  </si>
  <si>
    <t>EIA sectorid for All Commercial</t>
  </si>
  <si>
    <t>dpv_sector_ind</t>
  </si>
  <si>
    <t>EIA sectorid for All Industrial</t>
  </si>
  <si>
    <t>cap_fraction_of_potential</t>
  </si>
  <si>
    <t>RETIRED as an active constraint 2026-08-07. The headroom allocation ceiling is headroom_f x technical potential, and allocated capacity can never exceed its own ceiling, so a separate technical-potential clip is provably redundant. Kept on Keys because the Calcs Section-3b CHECK still reports allocated total vs this fraction of potential; it no longer multiplies any output cell.</t>
  </si>
  <si>
    <t>headroom</t>
  </si>
  <si>
    <t>headroom_f</t>
  </si>
  <si>
    <t>Economic ceiling as a fraction of NREL rooftop TECHNICAL potential. The single free parameter of the headroom allocation. CALIBRATED so California hits the CEC-implied 2040 BTM PV capacity of 26,377 MW (all 48 states in the pool) (17,037 MW Sept-2024 nameplate x 17,100/11,045, the CEC September hour-13 generation ratio, which scales with nameplate). Sources: CEC DAWG BTM DG decks 2024-12-23 and 2025-10-30. Roof area is not the binding limit - economics is - so a pure technical ceiling never binds (CA reaches only 47% of it). JUDGEMENT PARAMETER: fitted to ONE state and applied to all 48. Defensible because CA is the saturation case that sets the curve shape and no other state has a usable independent BTM forecast; NOT defensible as a claim about any individual other state. See docs/methodology/BDESC-growth-revision-proposal.md.</t>
  </si>
  <si>
    <t>ceiling_floor_margin</t>
  </si>
  <si>
    <t>A state ceiling may never sit below its own observed anchor, or the logistic weight would go negative. Ceiling = MAX(anchor x this, headroom_f x potential x sector share).</t>
  </si>
  <si>
    <t>Utility Level Data - States</t>
  </si>
  <si>
    <t>Utility Characteristics</t>
  </si>
  <si>
    <t>Photovoltaic</t>
  </si>
  <si>
    <t>Battery</t>
  </si>
  <si>
    <t>Wind</t>
  </si>
  <si>
    <t>Other</t>
  </si>
  <si>
    <t>All Technologies</t>
  </si>
  <si>
    <t>Capacity MW</t>
  </si>
  <si>
    <t>Customers</t>
  </si>
  <si>
    <t>Virtual Capacity (MW)</t>
  </si>
  <si>
    <t>Virtual Customers</t>
  </si>
  <si>
    <t>Energy Sold Back MWh</t>
  </si>
  <si>
    <t>PV-Paired Battery Capacity (MW)</t>
  </si>
  <si>
    <t>PV-Paired Installations</t>
  </si>
  <si>
    <t>PV-Paired Energy Capacity (MWh)</t>
  </si>
  <si>
    <t>Not PV-Paired Battery Capacity (MW)</t>
  </si>
  <si>
    <t>Not PV-Paired Installations</t>
  </si>
  <si>
    <t>Not PV-Paired Energy Capacity (MWh)</t>
  </si>
  <si>
    <t>Month</t>
  </si>
  <si>
    <t>State</t>
  </si>
  <si>
    <t>Utility Number</t>
  </si>
  <si>
    <t>Utility Name</t>
  </si>
  <si>
    <t>Data Status</t>
  </si>
  <si>
    <t>Type</t>
  </si>
  <si>
    <t>Residential</t>
  </si>
  <si>
    <t>Commercial</t>
  </si>
  <si>
    <t>Industrial</t>
  </si>
  <si>
    <t>Transportation</t>
  </si>
  <si>
    <t>Total</t>
  </si>
  <si>
    <t>AK</t>
  </si>
  <si>
    <t>Alaska Power and Telephone Co</t>
  </si>
  <si>
    <t>Preliminary</t>
  </si>
  <si>
    <t>.</t>
  </si>
  <si>
    <t>Chugach Electric Assn Inc</t>
  </si>
  <si>
    <t>Golden Valley Elec Assn Inc</t>
  </si>
  <si>
    <t>Matanuska Electric Assn Inc</t>
  </si>
  <si>
    <t>Homer Electric Assn Inc</t>
  </si>
  <si>
    <t>Adjustment 2024</t>
  </si>
  <si>
    <t>Entergy Arkansas LLC</t>
  </si>
  <si>
    <t>Arkansas Valley Elec Coop Corp</t>
  </si>
  <si>
    <t>Carroll Electric Coop Corp - (AR)</t>
  </si>
  <si>
    <t>Empire District Electric Co</t>
  </si>
  <si>
    <t>First Electric Coop Corp</t>
  </si>
  <si>
    <t>City of North Little Rock - (AR)</t>
  </si>
  <si>
    <t>Oklahoma Gas &amp; Electric Co</t>
  </si>
  <si>
    <t>Southwestern Electric Power Co</t>
  </si>
  <si>
    <t>Ajo Improvement Co</t>
  </si>
  <si>
    <t>Arizona Public Service Co</t>
  </si>
  <si>
    <t>Morenci Water and Electric</t>
  </si>
  <si>
    <t>Salt River Project</t>
  </si>
  <si>
    <t>Trico Electric Cooperative Inc</t>
  </si>
  <si>
    <t>UNS Electric, Inc</t>
  </si>
  <si>
    <t>Mohave Electric Cooperative, Inc.</t>
  </si>
  <si>
    <t>Tucson Electric Power Co</t>
  </si>
  <si>
    <t>City of Corona - (CA)</t>
  </si>
  <si>
    <t>Imperial Irrigation District</t>
  </si>
  <si>
    <t>Los Angeles Department of Water &amp; Power</t>
  </si>
  <si>
    <t>Modesto Irrigation District</t>
  </si>
  <si>
    <t>Pacific Gas &amp; Electric Co.</t>
  </si>
  <si>
    <t>PacifiCorp</t>
  </si>
  <si>
    <t>City of Pasadena - (CA)</t>
  </si>
  <si>
    <t>Sacramento Municipal Util Dist</t>
  </si>
  <si>
    <t>San Diego Gas &amp; Electric Co</t>
  </si>
  <si>
    <t>City of Santa Clara - (CA)</t>
  </si>
  <si>
    <t>Southern California Edison Co</t>
  </si>
  <si>
    <t>Bear Valley Electric Service</t>
  </si>
  <si>
    <t>Surprise Valley Electrification</t>
  </si>
  <si>
    <t>Turlock Irrigation District</t>
  </si>
  <si>
    <t>City of Colorado Springs - (CO)</t>
  </si>
  <si>
    <t>City of Fort Collins - (CO)</t>
  </si>
  <si>
    <t>CORE Electric Cooperative</t>
  </si>
  <si>
    <t>K C Electric Association</t>
  </si>
  <si>
    <t>Moon Lake Electric Assn Inc</t>
  </si>
  <si>
    <t>Poudre Valley REA, Inc</t>
  </si>
  <si>
    <t>Public Service Co of Colorado</t>
  </si>
  <si>
    <t>San Luis Valley R E C, Inc</t>
  </si>
  <si>
    <t>United Power, Inc</t>
  </si>
  <si>
    <t>High West Energy, Inc</t>
  </si>
  <si>
    <t>Black Hills Colorado Electric, LLC</t>
  </si>
  <si>
    <t>Connecticut Light &amp; Power Co</t>
  </si>
  <si>
    <t>Groton Dept of Utilities - (CT)</t>
  </si>
  <si>
    <t>United Illuminating Co</t>
  </si>
  <si>
    <t>Town of Wallingford - (CT)</t>
  </si>
  <si>
    <t>Potomac Electric Power Co</t>
  </si>
  <si>
    <t>Delmarva Power</t>
  </si>
  <si>
    <t>Delaware Electric Cooperative</t>
  </si>
  <si>
    <t>City of Dover - (DE)</t>
  </si>
  <si>
    <t>City of Newark - (DE)</t>
  </si>
  <si>
    <t>Florida Power &amp; Light Co</t>
  </si>
  <si>
    <t>Duke Energy Florida, LLC</t>
  </si>
  <si>
    <t>Florida Public Utilities Co</t>
  </si>
  <si>
    <t>JEA</t>
  </si>
  <si>
    <t>Tampa Electric Co</t>
  </si>
  <si>
    <t>Cobb Electric Membership Corp</t>
  </si>
  <si>
    <t>Georgia Power Co</t>
  </si>
  <si>
    <t>Jackson Electric Member Corp - (GA)</t>
  </si>
  <si>
    <t>HI</t>
  </si>
  <si>
    <t>Hawaii Electric Light Co Inc</t>
  </si>
  <si>
    <t>Kauai Island Utility Cooperative</t>
  </si>
  <si>
    <t>Maui Electric Co Ltd</t>
  </si>
  <si>
    <t>Hawaiian Electric Co Inc</t>
  </si>
  <si>
    <t>Interstate Power and Light Co</t>
  </si>
  <si>
    <t>MidAmerican Energy Co</t>
  </si>
  <si>
    <t>City of Idaho Falls - (ID)</t>
  </si>
  <si>
    <t>Idaho Power Co</t>
  </si>
  <si>
    <t>Kootenai Electric Cooperative</t>
  </si>
  <si>
    <t>Lower Valley Energy Inc</t>
  </si>
  <si>
    <t>Avista Corp</t>
  </si>
  <si>
    <t>Commonwealth Edison Co</t>
  </si>
  <si>
    <t>Mt Carmel Public Utility Co</t>
  </si>
  <si>
    <t>Ameren Illinois Company</t>
  </si>
  <si>
    <t>Indianapolis Power &amp; Light Co</t>
  </si>
  <si>
    <t>Indiana Michigan Power Co</t>
  </si>
  <si>
    <t>Northern Indiana Pub Serv Co</t>
  </si>
  <si>
    <t>Duke Energy Indiana, LLC</t>
  </si>
  <si>
    <t>Southern Indiana Gas &amp; Elec Co</t>
  </si>
  <si>
    <t>City of Kansas City - (KS)</t>
  </si>
  <si>
    <t>Evergy Metro</t>
  </si>
  <si>
    <t>Evergy Kansas South, Inc</t>
  </si>
  <si>
    <t>Evergy Kansas Central, Inc</t>
  </si>
  <si>
    <t>Kenergy Corp</t>
  </si>
  <si>
    <t>Kentucky Utilities Co</t>
  </si>
  <si>
    <t>Louisville Gas &amp; Electric Co</t>
  </si>
  <si>
    <t>South Kentucky Rural E C C</t>
  </si>
  <si>
    <t>Duke Energy Kentucky</t>
  </si>
  <si>
    <t>Kentucky Power Co</t>
  </si>
  <si>
    <t>City of Berea Municipal Utility</t>
  </si>
  <si>
    <t>Cleco Power LLC</t>
  </si>
  <si>
    <t>Entergy Louisiana LLC</t>
  </si>
  <si>
    <t>Entergy New Orleans, LLC</t>
  </si>
  <si>
    <t>Fitchburg Gas &amp; Elec Light Co</t>
  </si>
  <si>
    <t>City of Holyoke - (MA)</t>
  </si>
  <si>
    <t>Massachusetts Electric Co</t>
  </si>
  <si>
    <t>Nantucket Electric Co</t>
  </si>
  <si>
    <t>Town of Reading - (MA)</t>
  </si>
  <si>
    <t>NSTAR Electric Company</t>
  </si>
  <si>
    <t>Baltimore Gas &amp; Electric Co</t>
  </si>
  <si>
    <t>The Potomac Edison Company</t>
  </si>
  <si>
    <t>Southern Maryland Elec Coop Inc</t>
  </si>
  <si>
    <t>Versant Power</t>
  </si>
  <si>
    <t>Central Maine Power Co</t>
  </si>
  <si>
    <t>Eastern Maine Electric Coop</t>
  </si>
  <si>
    <t>Alpena Power Co</t>
  </si>
  <si>
    <t>Cloverland Electric Co-op</t>
  </si>
  <si>
    <t>Consumers Energy Co - (MI)</t>
  </si>
  <si>
    <t>DTE Electric Company</t>
  </si>
  <si>
    <t>City of Lansing - (MI)</t>
  </si>
  <si>
    <t>Upper Peninsula Power Company</t>
  </si>
  <si>
    <t>Upper Michigan Energy Resources Corp.</t>
  </si>
  <si>
    <t>Connexus Energy</t>
  </si>
  <si>
    <t>East Central Energy</t>
  </si>
  <si>
    <t>City of Lake Crystal - (MN)</t>
  </si>
  <si>
    <t>ALLETE, Inc.</t>
  </si>
  <si>
    <t>Northern States Power Co - Minnesota</t>
  </si>
  <si>
    <t>Otter Tail Power Co</t>
  </si>
  <si>
    <t>Rochester Public Utilities</t>
  </si>
  <si>
    <t>Sioux Valley SW Elec Coop</t>
  </si>
  <si>
    <t>Wright-Hennepin Coop Elec Assn</t>
  </si>
  <si>
    <t>Dakota Electric Association</t>
  </si>
  <si>
    <t>Cuivre River Electric Coop Inc</t>
  </si>
  <si>
    <t>City of Independence - (MO)</t>
  </si>
  <si>
    <t>Evergy Missouri West</t>
  </si>
  <si>
    <t>City Utilities of Springfield - (MO)</t>
  </si>
  <si>
    <t>Union Electric Co - (MO)</t>
  </si>
  <si>
    <t>Coast Electric Power Assn - (MS)</t>
  </si>
  <si>
    <t>Entergy Mississippi LLC</t>
  </si>
  <si>
    <t>Mississippi Power Co</t>
  </si>
  <si>
    <t>Southern Pine Electric Cooperative</t>
  </si>
  <si>
    <t>Flathead Electric Coop Inc</t>
  </si>
  <si>
    <t>Montana-Dakota Utilities Co</t>
  </si>
  <si>
    <t>Missoula Electric Coop, Inc</t>
  </si>
  <si>
    <t>NorthWestern Energy LLC - (MT)</t>
  </si>
  <si>
    <t>USBIA-Mission Valley Power</t>
  </si>
  <si>
    <t>Yellowstone Valley Elec Co-op</t>
  </si>
  <si>
    <t>Duke Energy Progress - (NC)</t>
  </si>
  <si>
    <t>Duke Energy Carolinas, LLC</t>
  </si>
  <si>
    <t>Jones-Onslow Elec Member Corp</t>
  </si>
  <si>
    <t>Rutherford Elec Member Corp</t>
  </si>
  <si>
    <t>Virginia Electric &amp; Power Co</t>
  </si>
  <si>
    <t>Brunswick Electric Member Corp</t>
  </si>
  <si>
    <t>McLean Electric Coop, Inc</t>
  </si>
  <si>
    <t>Nodak Electric Coop Inc</t>
  </si>
  <si>
    <t>Verendrye Electric Coop Inc</t>
  </si>
  <si>
    <t>Mountrail-Williams Elec Coop</t>
  </si>
  <si>
    <t>Cass County Elec Coop Inc</t>
  </si>
  <si>
    <t>Cornhusker Public Power Dist</t>
  </si>
  <si>
    <t>Dawson Power District</t>
  </si>
  <si>
    <t>City of Fremont - (NE)</t>
  </si>
  <si>
    <t>Lincoln Electric System</t>
  </si>
  <si>
    <t>Loup River Public Power Dist</t>
  </si>
  <si>
    <t>Midwest Electric Member Corp - (NE)</t>
  </si>
  <si>
    <t>Nebraska Public Power District</t>
  </si>
  <si>
    <t>Norris Public Power District</t>
  </si>
  <si>
    <t>Omaha Public Power District</t>
  </si>
  <si>
    <t>Southern Public Power District</t>
  </si>
  <si>
    <t>City of Grand Island - (NE)</t>
  </si>
  <si>
    <t>New Hampshire Elec Coop Inc</t>
  </si>
  <si>
    <t>Public Service Co of NH</t>
  </si>
  <si>
    <t>Unitil Energy Systems</t>
  </si>
  <si>
    <t>Liberty Utilities (Granite State Electric) Corp</t>
  </si>
  <si>
    <t>Atlantic City Electric Co</t>
  </si>
  <si>
    <t>Jersey Central Power &amp; Lt Co</t>
  </si>
  <si>
    <t>Public Service Elec &amp; Gas Co</t>
  </si>
  <si>
    <t>Rockland Electric Co</t>
  </si>
  <si>
    <t>Central Valley Elec Coop, Inc</t>
  </si>
  <si>
    <t>El Paso Electric Co</t>
  </si>
  <si>
    <t>City of Farmington - (NM)</t>
  </si>
  <si>
    <t>Los Alamos County</t>
  </si>
  <si>
    <t>Public Service Co of NM</t>
  </si>
  <si>
    <t>Southwestern Public Service Co</t>
  </si>
  <si>
    <t>City of Boulder City - (NV)</t>
  </si>
  <si>
    <t>Mt Wheeler Power, Inc</t>
  </si>
  <si>
    <t>Nevada Power Co</t>
  </si>
  <si>
    <t>Sierra Pacific Power Co</t>
  </si>
  <si>
    <t>Valley Electric Assn, Inc</t>
  </si>
  <si>
    <t>Central Hudson Gas &amp; Elec Corp</t>
  </si>
  <si>
    <t>Consolidated Edison Co-NY Inc</t>
  </si>
  <si>
    <t>Long Island Power Authority</t>
  </si>
  <si>
    <t>New York State Elec &amp; Gas Corp</t>
  </si>
  <si>
    <t>Niagara Mohawk Power Corp.</t>
  </si>
  <si>
    <t>Orange &amp; Rockland Utils Inc</t>
  </si>
  <si>
    <t>Pennsylvania Electric Co</t>
  </si>
  <si>
    <t>Rochester Gas &amp; Electric Corp</t>
  </si>
  <si>
    <t>FirstEnergy Pennsylvania Electric Co</t>
  </si>
  <si>
    <t>Duke Energy Ohio Inc</t>
  </si>
  <si>
    <t>Cleveland Electric Illum Co</t>
  </si>
  <si>
    <t>Dayton Power &amp; Light Co</t>
  </si>
  <si>
    <t>Ohio Edison Co</t>
  </si>
  <si>
    <t>Ohio Power Co</t>
  </si>
  <si>
    <t>The Toledo Edison Co</t>
  </si>
  <si>
    <t>Northeast Oklahoma Electric Co</t>
  </si>
  <si>
    <t>Oklahoma Electric Coop Inc</t>
  </si>
  <si>
    <t>Public Service Co of Oklahoma</t>
  </si>
  <si>
    <t>Verdigris Valley Elec Coop Inc</t>
  </si>
  <si>
    <t>City of Eugene - (OR)</t>
  </si>
  <si>
    <t>Portland General Electric Co</t>
  </si>
  <si>
    <t>Clatskanie Peoples Util Dist</t>
  </si>
  <si>
    <t>Emerald People's Utility Dist</t>
  </si>
  <si>
    <t>Citizens Electric Co - (PA)</t>
  </si>
  <si>
    <t>Duquesne Light Co</t>
  </si>
  <si>
    <t>Metropolitan Edison Co</t>
  </si>
  <si>
    <t>PPL Electric Utilities Corp</t>
  </si>
  <si>
    <t>Pennsylvania Power Co</t>
  </si>
  <si>
    <t>PECO Energy Co</t>
  </si>
  <si>
    <t>Pike County Light &amp; Power Co</t>
  </si>
  <si>
    <t>UGI Utilities, Inc</t>
  </si>
  <si>
    <t>Wellsborough Electric Co</t>
  </si>
  <si>
    <t>West Penn Power Company</t>
  </si>
  <si>
    <t>Block Island Utility District</t>
  </si>
  <si>
    <t>The Narragansett Electric Co</t>
  </si>
  <si>
    <t>Pascoag Utility District</t>
  </si>
  <si>
    <t>Berkeley Electric Coop Inc</t>
  </si>
  <si>
    <t>Palmetto Electric Coop Inc</t>
  </si>
  <si>
    <t>Dominion Energy South Carolina, Inc</t>
  </si>
  <si>
    <t>South Carolina Public Service Authority</t>
  </si>
  <si>
    <t>Black Hills Electric Coop, Inc</t>
  </si>
  <si>
    <t>Southeastern Electric Coop Inc - (SD)</t>
  </si>
  <si>
    <t>Black Hills Power, Inc.</t>
  </si>
  <si>
    <t>West River Electric Assn Inc</t>
  </si>
  <si>
    <t>Kingsport Power Co</t>
  </si>
  <si>
    <t>City of San Antonio - (TX)</t>
  </si>
  <si>
    <t>Entergy Texas Inc.</t>
  </si>
  <si>
    <t>Ammper Power LLC</t>
  </si>
  <si>
    <t>City of Bountiful</t>
  </si>
  <si>
    <t>City of Logan - (UT)</t>
  </si>
  <si>
    <t>Provo City Corp</t>
  </si>
  <si>
    <t>City of Springville - (UT)</t>
  </si>
  <si>
    <t>City of St George</t>
  </si>
  <si>
    <t>Strawberry Electric Serv Dist</t>
  </si>
  <si>
    <t>A &amp; N Electric Coop</t>
  </si>
  <si>
    <t>Appalachian Power Co</t>
  </si>
  <si>
    <t>Shenandoah Valley Elec Coop</t>
  </si>
  <si>
    <t>Virginia Tech Electric Service</t>
  </si>
  <si>
    <t>Rappahannock Electric Coop</t>
  </si>
  <si>
    <t>City of Burlington Electric - (VT)</t>
  </si>
  <si>
    <t>Green Mountain Power Corp</t>
  </si>
  <si>
    <t>Vermont Electric Cooperative, Inc</t>
  </si>
  <si>
    <t>PUD No 1 of Clark County - (WA)</t>
  </si>
  <si>
    <t>PUD No 1 of Cowlitz County</t>
  </si>
  <si>
    <t>Puget Sound Energy Inc</t>
  </si>
  <si>
    <t>City of Seattle - (WA)</t>
  </si>
  <si>
    <t>PUD No 1 of Snohomish County</t>
  </si>
  <si>
    <t>City of Tacoma - (WA)</t>
  </si>
  <si>
    <t>Dahlberg Light &amp; Power Co</t>
  </si>
  <si>
    <t>Madison Gas &amp; Electric Co</t>
  </si>
  <si>
    <t>North Central Power Co Inc</t>
  </si>
  <si>
    <t>Northern States Power Co</t>
  </si>
  <si>
    <t>Northwestern Wisconsin Elec Co</t>
  </si>
  <si>
    <t>Wisconsin Electric Power Co</t>
  </si>
  <si>
    <t>Wisconsin Power &amp; Light Co</t>
  </si>
  <si>
    <t>Wisconsin Public Service Corp</t>
  </si>
  <si>
    <t>Monongahela Power Co</t>
  </si>
  <si>
    <t>Wheeling Power Co</t>
  </si>
  <si>
    <t>Cheyenne Light Fuel &amp; Power</t>
  </si>
  <si>
    <t>City of Gillette - (WY)</t>
  </si>
  <si>
    <t>High Plains Power Inc</t>
  </si>
  <si>
    <t>Powder River Energy Corp</t>
  </si>
  <si>
    <t>Fayetteville Public Works Commission</t>
  </si>
  <si>
    <t>Note: In August 2023 the collection of storage data was discontinued and PV paired and PV non-paired battery data began.
NM = Not Meaningful due to large relative standard error.
Data is reported as collected. All Technologies does not include batteries.
Adjustments add capacity for non-respondents and remove capacity lost in conversion from DC to AC. The adjusted capacity values reported in the adjustments are for net metering and virtual net metering &lt; 1 MW combined.
Some utilities reclassified net metering as non net metering distributed, or vice versa.
Source: U.S. Energy Information Administration, Form EIA-861M, 'Monthly Electric Power Industry Report.'</t>
  </si>
  <si>
    <t>Installations</t>
  </si>
  <si>
    <t>Virtual Capacity- 1 MW and over (MW)</t>
  </si>
  <si>
    <t>Virtual Customers- 1 MW and over</t>
  </si>
  <si>
    <t>Virtual Capacity- under 1 MW (MW)</t>
  </si>
  <si>
    <t>Virtual Customers- under 1 MW</t>
  </si>
  <si>
    <t>BA Code</t>
  </si>
  <si>
    <t>NA</t>
  </si>
  <si>
    <t>CEA</t>
  </si>
  <si>
    <t>State Adjustment</t>
  </si>
  <si>
    <t>Central Alabama Electric Coop</t>
  </si>
  <si>
    <t>SOCO</t>
  </si>
  <si>
    <t>Coosa Valley Electric Coop Inc</t>
  </si>
  <si>
    <t>Covington Electric Coop, Inc</t>
  </si>
  <si>
    <t>Foley Board of Utilities</t>
  </si>
  <si>
    <t>Southern Pine Elec Coop, Inc</t>
  </si>
  <si>
    <t>MISO</t>
  </si>
  <si>
    <t>SWPP</t>
  </si>
  <si>
    <t>City of Bentonville - (AR)</t>
  </si>
  <si>
    <t>C &amp; L Electric Coop Corp</t>
  </si>
  <si>
    <t>Clay County Electric Coop Corp - (AR)</t>
  </si>
  <si>
    <t>Conway Corporation</t>
  </si>
  <si>
    <t>Craighead Electric Coop Corp</t>
  </si>
  <si>
    <t>City of Hope - (AR)</t>
  </si>
  <si>
    <t>City Water and Light Plant</t>
  </si>
  <si>
    <t>Mississippi County Electric Co</t>
  </si>
  <si>
    <t>North Arkansas Elec Coop, Inc</t>
  </si>
  <si>
    <t>Ozarks Electric Coop Corp - (AR)</t>
  </si>
  <si>
    <t>Paragould Light &amp; Water Comm</t>
  </si>
  <si>
    <t>SPA</t>
  </si>
  <si>
    <t>Petit Jean Electric Coop Corp</t>
  </si>
  <si>
    <t>City of Siloam Springs - (AR)</t>
  </si>
  <si>
    <t>Southwest Arkansas E C C</t>
  </si>
  <si>
    <t>Woodruff Electric Coop Corp</t>
  </si>
  <si>
    <t>AZPS</t>
  </si>
  <si>
    <t>Garkane Energy Coop, Inc</t>
  </si>
  <si>
    <t>WALC</t>
  </si>
  <si>
    <t>City of Mesa - (AZ)</t>
  </si>
  <si>
    <t>Navopache Electric Coop, Inc</t>
  </si>
  <si>
    <t>TEPC</t>
  </si>
  <si>
    <t>SRP</t>
  </si>
  <si>
    <t>Sulphur Springs Valley E C Inc</t>
  </si>
  <si>
    <t>Electrical Dist No3 Pinal County</t>
  </si>
  <si>
    <t>Dixie Escalante R E A, Inc</t>
  </si>
  <si>
    <t>PACE</t>
  </si>
  <si>
    <t>Gila River Indian Utility Authority (GRICUA)</t>
  </si>
  <si>
    <t>PNM</t>
  </si>
  <si>
    <t>Alameda Municipal Power</t>
  </si>
  <si>
    <t>CISO</t>
  </si>
  <si>
    <t>City of Anaheim - (CA)</t>
  </si>
  <si>
    <t>City of Azusa</t>
  </si>
  <si>
    <t>City of Burbank Water and Power</t>
  </si>
  <si>
    <t>LDWP</t>
  </si>
  <si>
    <t>City of Colton - (CA)</t>
  </si>
  <si>
    <t>City of Glendale - (CA)</t>
  </si>
  <si>
    <t>IID</t>
  </si>
  <si>
    <t>City of Lodi - (CA)</t>
  </si>
  <si>
    <t>Merced Irrigation District</t>
  </si>
  <si>
    <t>BANC</t>
  </si>
  <si>
    <t>PACW</t>
  </si>
  <si>
    <t>City of Palo Alto - (CA)</t>
  </si>
  <si>
    <t>City of Redding - (CA)</t>
  </si>
  <si>
    <t>City of Riverside - (CA)</t>
  </si>
  <si>
    <t>City of Roseville - (CA)</t>
  </si>
  <si>
    <t>City &amp; County of San Francisco</t>
  </si>
  <si>
    <t>City of Shasta Lake - (CA)</t>
  </si>
  <si>
    <t>TIDC</t>
  </si>
  <si>
    <t>City of Vernon</t>
  </si>
  <si>
    <t>City of Moreno Valley - (CA)</t>
  </si>
  <si>
    <t>Liberty Utilities</t>
  </si>
  <si>
    <t>NEVP</t>
  </si>
  <si>
    <t>WACM</t>
  </si>
  <si>
    <t>Delta Montrose Electric Assn</t>
  </si>
  <si>
    <t>Empire Electric Assn, Inc</t>
  </si>
  <si>
    <t>PSCO</t>
  </si>
  <si>
    <t>City of Fountain</t>
  </si>
  <si>
    <t>Grand Valley Power</t>
  </si>
  <si>
    <t>Highline Electric Assn</t>
  </si>
  <si>
    <t>Holy Cross Electric Assn, Inc</t>
  </si>
  <si>
    <t>La Plata Electric Assn, Inc</t>
  </si>
  <si>
    <t>City of Longmont</t>
  </si>
  <si>
    <t>City of Loveland - (CO)</t>
  </si>
  <si>
    <t>Morgan County Rural Elec Assn</t>
  </si>
  <si>
    <t>Mountain Parks Electric, Inc</t>
  </si>
  <si>
    <t>Mountain View Elec Assn, Inc</t>
  </si>
  <si>
    <t>San Isabel Electric Assn, Inc</t>
  </si>
  <si>
    <t>San Miguel Power Assn, Inc</t>
  </si>
  <si>
    <t>Southeast Colorado Power Assn</t>
  </si>
  <si>
    <t>White River Electric Assn, Inc</t>
  </si>
  <si>
    <t>Y-W Electric Assn Inc</t>
  </si>
  <si>
    <t>Yampa Valley Electric Assn Inc</t>
  </si>
  <si>
    <t>ISNE</t>
  </si>
  <si>
    <t>City of Norwich - (CT)</t>
  </si>
  <si>
    <t>PJM</t>
  </si>
  <si>
    <t>Town of Middletown - (DE)</t>
  </si>
  <si>
    <t>City of Milford - (DE)</t>
  </si>
  <si>
    <t>City of Bartow - (FL)</t>
  </si>
  <si>
    <t>FPC</t>
  </si>
  <si>
    <t>Central Florida Elec Coop, Inc</t>
  </si>
  <si>
    <t>SEC</t>
  </si>
  <si>
    <t>Choctawhatche Elec Coop, Inc</t>
  </si>
  <si>
    <t>Clay Electric Cooperative, Inc - (FL)</t>
  </si>
  <si>
    <t>Florida Keys El Coop Assn, Inc</t>
  </si>
  <si>
    <t>FPL</t>
  </si>
  <si>
    <t>Fort Pierce Utilities Authority</t>
  </si>
  <si>
    <t>FMPP</t>
  </si>
  <si>
    <t>Gainesville Regional Utilities</t>
  </si>
  <si>
    <t>GVL</t>
  </si>
  <si>
    <t>Glades Electric Coop, Inc</t>
  </si>
  <si>
    <t>Gulf Coast Electric Coop, Inc</t>
  </si>
  <si>
    <t>City of Homestead - (FL)</t>
  </si>
  <si>
    <t>HST</t>
  </si>
  <si>
    <t>Beaches Energy Services</t>
  </si>
  <si>
    <t>Utility Board of the City of Key West, F</t>
  </si>
  <si>
    <t>Kissimmee Utility Authority</t>
  </si>
  <si>
    <t>City of Lake Worth Beach - (FL)</t>
  </si>
  <si>
    <t>City of Lakeland - (FL)</t>
  </si>
  <si>
    <t>Lee County Electric Coop, Inc - (FL)</t>
  </si>
  <si>
    <t>City of Leesburg - (FL)</t>
  </si>
  <si>
    <t>New Smyrna Beach City of</t>
  </si>
  <si>
    <t>City of Ocala</t>
  </si>
  <si>
    <t>Peace River Electric Coop, Inc</t>
  </si>
  <si>
    <t>Orlando Utilities Comm</t>
  </si>
  <si>
    <t>Central Florida Tourism Oversight District</t>
  </si>
  <si>
    <t>Sumter Electric Coop, Inc</t>
  </si>
  <si>
    <t>Suwannee Valley Elec Coop Inc</t>
  </si>
  <si>
    <t>City of Tallahassee - (FL)</t>
  </si>
  <si>
    <t>TAL</t>
  </si>
  <si>
    <t>Talquin Electric Coop, Inc</t>
  </si>
  <si>
    <t>TEC</t>
  </si>
  <si>
    <t>Tri-County Electric Coop, Inc (FL)</t>
  </si>
  <si>
    <t>West Florida El Coop Assn, Inc</t>
  </si>
  <si>
    <t>Withlacoochee River Elec Coop</t>
  </si>
  <si>
    <t>Okefenoke Rural El Member Corp</t>
  </si>
  <si>
    <t>City of Winter Park - (FL)</t>
  </si>
  <si>
    <t>Albany Utility Board</t>
  </si>
  <si>
    <t>Altamaha Electric Member Corp</t>
  </si>
  <si>
    <t>Amicalola Electric Member Corp</t>
  </si>
  <si>
    <t>City of Buford</t>
  </si>
  <si>
    <t>City of Calhoun - (GA)</t>
  </si>
  <si>
    <t>Canoochee Electric Member Corp</t>
  </si>
  <si>
    <t>Carroll Electric Member Corp - (GA)</t>
  </si>
  <si>
    <t>City of Cartersville - (GA)</t>
  </si>
  <si>
    <t>Central Georgia El Member Corp</t>
  </si>
  <si>
    <t>Coastal Electric Member Corp - (GA)</t>
  </si>
  <si>
    <t>Coweta-Fayette El Member Corp</t>
  </si>
  <si>
    <t>City of Covington - (GA)</t>
  </si>
  <si>
    <t>Crisp County Power Comm</t>
  </si>
  <si>
    <t>Excelsior Electric Member Corp</t>
  </si>
  <si>
    <t>Flint Electric Membership Corp</t>
  </si>
  <si>
    <t>GreyStone Power Corporation</t>
  </si>
  <si>
    <t>Grady Electric Membership Corp</t>
  </si>
  <si>
    <t>Habersham Electric Membership Corp</t>
  </si>
  <si>
    <t>Hart Electric Member Corp</t>
  </si>
  <si>
    <t>Irwin Electric Membership Corp</t>
  </si>
  <si>
    <t>Jefferson Electric Member Corp</t>
  </si>
  <si>
    <t>Southern Rivers Energy</t>
  </si>
  <si>
    <t>City of Lawrenceville - (GA)</t>
  </si>
  <si>
    <t>City of Marietta - (GA)</t>
  </si>
  <si>
    <t>Mitchell Electric Member Corp</t>
  </si>
  <si>
    <t>Oconee Electric Member Corp</t>
  </si>
  <si>
    <t>Rayle Electric Membership Corp</t>
  </si>
  <si>
    <t>Satilla Rural Elec Member Corporation</t>
  </si>
  <si>
    <t>Sawnee Electric Membership Corporation</t>
  </si>
  <si>
    <t>Sumter Electric Member Corp</t>
  </si>
  <si>
    <t>Three Notch Elec Member Corp</t>
  </si>
  <si>
    <t>SEPA</t>
  </si>
  <si>
    <t>City of Thomasville - (GA)</t>
  </si>
  <si>
    <t>Tri-County Elec Member Corp (GA)</t>
  </si>
  <si>
    <t>Diverse Power Incorporated</t>
  </si>
  <si>
    <t>Walton Electric Member Corp</t>
  </si>
  <si>
    <t>Washington Elec Member Corp</t>
  </si>
  <si>
    <t>Colquitt Electric Membership Corp</t>
  </si>
  <si>
    <t>HECO</t>
  </si>
  <si>
    <t>City of Ames - (IA)</t>
  </si>
  <si>
    <t>Butler County Rural Elec Coop - (IA)</t>
  </si>
  <si>
    <t>Cedar Falls Utilities</t>
  </si>
  <si>
    <t>East-Central Iowa Rural Elec Coop</t>
  </si>
  <si>
    <t>Eastern Iowa Light &amp; Power Coop</t>
  </si>
  <si>
    <t>Heartland Power Coop</t>
  </si>
  <si>
    <t>City of Independence - (IA)</t>
  </si>
  <si>
    <t>Iowa Lakes Electric Coop</t>
  </si>
  <si>
    <t>Linn County REC</t>
  </si>
  <si>
    <t>City of Maquoketa - (IA)</t>
  </si>
  <si>
    <t>Consumers Energy Coop - (IA)</t>
  </si>
  <si>
    <t>Midland Power Coop</t>
  </si>
  <si>
    <t>Board of Water Electric &amp; Communications</t>
  </si>
  <si>
    <t>Prairie Energy Coop</t>
  </si>
  <si>
    <t>City of Preston</t>
  </si>
  <si>
    <t>North West Rural Electric Coop</t>
  </si>
  <si>
    <t>MiEnergy Cooperative</t>
  </si>
  <si>
    <t>AECI</t>
  </si>
  <si>
    <t>Fall River Rural Elec Coop Inc</t>
  </si>
  <si>
    <t>BPAT</t>
  </si>
  <si>
    <t>Inland Power &amp; Light Company</t>
  </si>
  <si>
    <t>IPCO</t>
  </si>
  <si>
    <t>AVA</t>
  </si>
  <si>
    <t>United Electric Co-op, Inc - (ID)</t>
  </si>
  <si>
    <t>Coles-Moultrie Electric Coop</t>
  </si>
  <si>
    <t>Corn Belt Energy Corporation</t>
  </si>
  <si>
    <t>Egyptian Electric Coop Assn</t>
  </si>
  <si>
    <t>Eastern Illinois Elec Coop</t>
  </si>
  <si>
    <t>City of Geneva- (IL)</t>
  </si>
  <si>
    <t>Jo-Carroll Energy, Inc</t>
  </si>
  <si>
    <t>Menard Electric Coop</t>
  </si>
  <si>
    <t>City of Naperville - (IL)</t>
  </si>
  <si>
    <t>Norris Electric Coop</t>
  </si>
  <si>
    <t>City of Peru - (IL)</t>
  </si>
  <si>
    <t>Rochelle Municipal Utilities</t>
  </si>
  <si>
    <t>Rock Energy Cooperative</t>
  </si>
  <si>
    <t>Scenic Rivers Energy Coop</t>
  </si>
  <si>
    <t>Shelby Electric Coop, Inc - (IL)</t>
  </si>
  <si>
    <t>Southeastern IL Elec Coop, Inc</t>
  </si>
  <si>
    <t>City of Springfield - (IL)</t>
  </si>
  <si>
    <t>City of St Charles - (IL)</t>
  </si>
  <si>
    <t>Tri-County Electric Coop, Inc (IL)</t>
  </si>
  <si>
    <t>Wayne-White Counties Elec Coop</t>
  </si>
  <si>
    <t>City of Anderson - (IN)</t>
  </si>
  <si>
    <t>Bartholomew County Rural E M C</t>
  </si>
  <si>
    <t>Crawfordsville Elec, Lgt &amp; Pwr</t>
  </si>
  <si>
    <t>Daviess Martin County R E M C</t>
  </si>
  <si>
    <t>Decatur County Rural E M C</t>
  </si>
  <si>
    <t>Dubois Rural Electric Coop Inc</t>
  </si>
  <si>
    <t>NineStar Connect</t>
  </si>
  <si>
    <t>Harrison County Rural E M C</t>
  </si>
  <si>
    <t>Hendricks County Rural E M C</t>
  </si>
  <si>
    <t>AES Indiana</t>
  </si>
  <si>
    <t>Jackson County Rural E M C - (IN)</t>
  </si>
  <si>
    <t>Jasper County Rural E M C</t>
  </si>
  <si>
    <t>City of Jasper - (IN)</t>
  </si>
  <si>
    <t>Johnson County Rural E M C</t>
  </si>
  <si>
    <t>Kosciusko County Rural E M C</t>
  </si>
  <si>
    <t>Midwest Energy Cooperative - (MI)</t>
  </si>
  <si>
    <t>South Central Indiana REMC</t>
  </si>
  <si>
    <t>Noble County R E M C</t>
  </si>
  <si>
    <t>City of Peru - (IN)</t>
  </si>
  <si>
    <t>City of Richmond - (IN)</t>
  </si>
  <si>
    <t>RushShelby Energy</t>
  </si>
  <si>
    <t>Southeastern Indiana R E M C</t>
  </si>
  <si>
    <t>Tipmont Rural Elec Member Corp</t>
  </si>
  <si>
    <t>Southern Indiana R E C, Inc</t>
  </si>
  <si>
    <t>Utilities Dist-Western IN REMC</t>
  </si>
  <si>
    <t>Whitewater Valley Rural EMC</t>
  </si>
  <si>
    <t>Northeastern Rural E M C</t>
  </si>
  <si>
    <t>Clark County Rural E M C - (IN)</t>
  </si>
  <si>
    <t>Boone County Rural EMC</t>
  </si>
  <si>
    <t>Western Indiana Energy REMC</t>
  </si>
  <si>
    <t>Carroll-White REMC</t>
  </si>
  <si>
    <t>FreeState Electric Coop</t>
  </si>
  <si>
    <t>City of McPherson - (KS)</t>
  </si>
  <si>
    <t>Prairie Land Electric Coop Inc</t>
  </si>
  <si>
    <t>Pioneer Electric Coop, Inc - (KS)</t>
  </si>
  <si>
    <t>Tri-County Electric Coop, Inc (OK)</t>
  </si>
  <si>
    <t>Victory Electric Coop Assn Inc</t>
  </si>
  <si>
    <t>Western Coop Electric Assn Inc</t>
  </si>
  <si>
    <t>Wheatland Electric Coop, Inc</t>
  </si>
  <si>
    <t>Southern Pioneer Electric Company</t>
  </si>
  <si>
    <t>City of Bardstown - (KY)</t>
  </si>
  <si>
    <t>LGEE</t>
  </si>
  <si>
    <t>Big Sandy Rural Elec Coop Corp</t>
  </si>
  <si>
    <t>Blue Grass Energy Coop Corp</t>
  </si>
  <si>
    <t>Clark Energy Coop Inc - (KY)</t>
  </si>
  <si>
    <t>Cumberland Valley Electric, Inc.</t>
  </si>
  <si>
    <t>Farmers Rural Electric Coop Corp - (KY)</t>
  </si>
  <si>
    <t>Fleming-Mason Energy Coop Inc</t>
  </si>
  <si>
    <t>City of Frankfort - (KY)</t>
  </si>
  <si>
    <t>Grayson Rural Electric Coop Corp</t>
  </si>
  <si>
    <t>Henderson City Utility Comm</t>
  </si>
  <si>
    <t>Inter County Energy Coop Corp - (KY)</t>
  </si>
  <si>
    <t>Jackson Energy Coop Corp - (KY)</t>
  </si>
  <si>
    <t>Jackson Purchase Energy Corporation</t>
  </si>
  <si>
    <t>Meade County Rural E C C</t>
  </si>
  <si>
    <t>Nolin Rural Electric Coop Corp</t>
  </si>
  <si>
    <t>Owen Electric Coop Inc</t>
  </si>
  <si>
    <t>City of Owensboro - (KY)</t>
  </si>
  <si>
    <t>Salt River Electric Coop Corp</t>
  </si>
  <si>
    <t>Shelby Energy Coop, Inc - (KY)</t>
  </si>
  <si>
    <t>Taylor County Rural E C C</t>
  </si>
  <si>
    <t>City of Alexandria - (LA)</t>
  </si>
  <si>
    <t>Beauregard Electric Coop, Inc</t>
  </si>
  <si>
    <t>Claiborne Electric Coop, Inc</t>
  </si>
  <si>
    <t>Concordia Electric Coop, Inc</t>
  </si>
  <si>
    <t>Dixie Electric Membership Corp - (LA)</t>
  </si>
  <si>
    <t>City of Lafayette - (LA)</t>
  </si>
  <si>
    <t>Jefferson Davis Elec Coop, Inc</t>
  </si>
  <si>
    <t>City of Natchitoches</t>
  </si>
  <si>
    <t>Northeast Louisiana Power Coop Inc.</t>
  </si>
  <si>
    <t>Panola-Harrison Elec Coop, Inc</t>
  </si>
  <si>
    <t>Pointe Coupee Elec Member Corp</t>
  </si>
  <si>
    <t>City of Ruston - (LA)</t>
  </si>
  <si>
    <t>South Louisiana Elec Coop Assn</t>
  </si>
  <si>
    <t>Southwest Louisiana E M C</t>
  </si>
  <si>
    <t>Washington-St Tammany E C, Inc</t>
  </si>
  <si>
    <t>Town of Braintree - (MA)</t>
  </si>
  <si>
    <t>City of Chicopee - (MA)</t>
  </si>
  <si>
    <t>Town of Danvers</t>
  </si>
  <si>
    <t>Town of Littleton - (MA)</t>
  </si>
  <si>
    <t>Town of Mansfield - (MA)</t>
  </si>
  <si>
    <t>Town of Middleborough - (MA)</t>
  </si>
  <si>
    <t>Town of North Attleborough - (MA)</t>
  </si>
  <si>
    <t>City of Peabody - (MA)</t>
  </si>
  <si>
    <t>Town of Shrewsbury - (MA)</t>
  </si>
  <si>
    <t>Town of Sterling - (MA)</t>
  </si>
  <si>
    <t>City of Taunton</t>
  </si>
  <si>
    <t>Town of Wellesley - (MA)</t>
  </si>
  <si>
    <t>Choptank Electric Cooperative, Inc</t>
  </si>
  <si>
    <t>Easton Utilities Comm</t>
  </si>
  <si>
    <t>Hagerstown Light Department</t>
  </si>
  <si>
    <t>NBSO</t>
  </si>
  <si>
    <t>Alger-Delta Coop Electric Assn</t>
  </si>
  <si>
    <t>Village of Baraga - (MI)</t>
  </si>
  <si>
    <t>City of Bay City - (MI)</t>
  </si>
  <si>
    <t>Cherryland Electric Coop Inc</t>
  </si>
  <si>
    <t>City of Crystal Falls</t>
  </si>
  <si>
    <t>City of Gladstone</t>
  </si>
  <si>
    <t>City of Grand Haven - (MI)</t>
  </si>
  <si>
    <t>City of Holland</t>
  </si>
  <si>
    <t>Village of L'Anse - (MI)</t>
  </si>
  <si>
    <t>City of Marquette - (MI)</t>
  </si>
  <si>
    <t>City of Negaunee</t>
  </si>
  <si>
    <t>City of Norway</t>
  </si>
  <si>
    <t>Presque Isle Elec &amp; Gas Coop</t>
  </si>
  <si>
    <t>City of Sturgis - (MI)</t>
  </si>
  <si>
    <t>City of Traverse City - (MI)</t>
  </si>
  <si>
    <t>Tri-County Electric Coop (MI)</t>
  </si>
  <si>
    <t>Wyandotte Municipal Serv Comm</t>
  </si>
  <si>
    <t>City of Zeeland - (MI)</t>
  </si>
  <si>
    <t>Great Lakes Energy Coop</t>
  </si>
  <si>
    <t>Agralite Electric Coop</t>
  </si>
  <si>
    <t>City of Alexandria - (MN)</t>
  </si>
  <si>
    <t>City of Anoka</t>
  </si>
  <si>
    <t>City of Austin - (MN)</t>
  </si>
  <si>
    <t>Beltrami Electric Coop, Inc</t>
  </si>
  <si>
    <t>BENCO Electric Cooperative</t>
  </si>
  <si>
    <t>City of Chaska - (MN)</t>
  </si>
  <si>
    <t>Crow Wing Cooperative Power &amp; Light Comp</t>
  </si>
  <si>
    <t>City of Elk River</t>
  </si>
  <si>
    <t>Federated Rural Electric Assn</t>
  </si>
  <si>
    <t>Freeborn Mower Electric Cooperative</t>
  </si>
  <si>
    <t>Itasca-Mantrap Co-op Electrical Assn</t>
  </si>
  <si>
    <t>Lake Region Electric Cooperative - (MN)</t>
  </si>
  <si>
    <t>Lake Country Power</t>
  </si>
  <si>
    <t>City of Marshall - (MN)</t>
  </si>
  <si>
    <t>Meeker Coop Light &amp; Power Assn</t>
  </si>
  <si>
    <t>Mille Lacs Energy Cooperative</t>
  </si>
  <si>
    <t>Minnesota Valley Electric Coop</t>
  </si>
  <si>
    <t>City of Moorhead - (MN)</t>
  </si>
  <si>
    <t>City of Owatonna - (MN)</t>
  </si>
  <si>
    <t>People's Cooperative Services</t>
  </si>
  <si>
    <t>Runestone Electric Assn</t>
  </si>
  <si>
    <t>Shakopee Public Utilities Comm</t>
  </si>
  <si>
    <t>South Central Electric Assn</t>
  </si>
  <si>
    <t>Stearns Cooperative Elec Assn</t>
  </si>
  <si>
    <t>Steele-Waseca Cooperative Electric</t>
  </si>
  <si>
    <t>Wild Rice Electric Coop, Inc</t>
  </si>
  <si>
    <t>Willmar Municipal Utilities</t>
  </si>
  <si>
    <t>City of Worthington - (MN)</t>
  </si>
  <si>
    <t>Minnesota Valley Coop L&amp;P Assn</t>
  </si>
  <si>
    <t>Black River Electric Coop - (MO)</t>
  </si>
  <si>
    <t>Boone Electric Coop</t>
  </si>
  <si>
    <t>City of Carthage - (MO)</t>
  </si>
  <si>
    <t>Central Missouri Elec Coop Inc</t>
  </si>
  <si>
    <t>Citizens Electric Corporation - (MO)</t>
  </si>
  <si>
    <t>City of Columbia - (MO)</t>
  </si>
  <si>
    <t>Co-Mo Electric Coop Inc</t>
  </si>
  <si>
    <t>Callaway Electric Cooperative</t>
  </si>
  <si>
    <t>Consolidated Electric Coop</t>
  </si>
  <si>
    <t>Crawford Electric Coop, Inc</t>
  </si>
  <si>
    <t>Farmers Electric Coop, Inc - (MO)</t>
  </si>
  <si>
    <t>City of Farmington - (MO)</t>
  </si>
  <si>
    <t>Gascosage Electric Coop</t>
  </si>
  <si>
    <t>City of Hannibal - (MO)</t>
  </si>
  <si>
    <t>Howell-Oregon Elec Coop, Inc</t>
  </si>
  <si>
    <t>Intercounty Electric Coop Assn - (MO)</t>
  </si>
  <si>
    <t>City of Kirkwood - (MO)</t>
  </si>
  <si>
    <t>Laclede Electric Coop, Inc</t>
  </si>
  <si>
    <t>City of Lebanon - (MO)</t>
  </si>
  <si>
    <t>Macon Electric Coop</t>
  </si>
  <si>
    <t>Missouri Rural Electric Coop</t>
  </si>
  <si>
    <t>City of Monett - (MO)</t>
  </si>
  <si>
    <t>New-Mac Electric Coop, Inc</t>
  </si>
  <si>
    <t>Osage Valley Elec Coop Assn</t>
  </si>
  <si>
    <t>Ozark Border Electric Coop</t>
  </si>
  <si>
    <t>Ozark Electric Coop Inc - (MO)</t>
  </si>
  <si>
    <t>Platte-Clay Electric Coop, Inc</t>
  </si>
  <si>
    <t>City of Poplar Bluff - (MO)</t>
  </si>
  <si>
    <t>City of Rolla - (MO)</t>
  </si>
  <si>
    <t>Three Rivers Electric Coop</t>
  </si>
  <si>
    <t>SEMO Electric Cooperative</t>
  </si>
  <si>
    <t>City of Sikeston - (MO)</t>
  </si>
  <si>
    <t>Webster Electric Coop</t>
  </si>
  <si>
    <t>West Central Electric Coop Inc - (MO)</t>
  </si>
  <si>
    <t>White River Valley El Coop Inc</t>
  </si>
  <si>
    <t>Southwest Electric Coop, Inc</t>
  </si>
  <si>
    <t>Dixie Electric Power Assn - (MS)</t>
  </si>
  <si>
    <t>Magnolia Electric Power Assn</t>
  </si>
  <si>
    <t>Pearl River Valley El Pwr Assn</t>
  </si>
  <si>
    <t>Delta Electric Power Assn</t>
  </si>
  <si>
    <t>Lower Yellowstone R E A, Inc</t>
  </si>
  <si>
    <t>WAUW</t>
  </si>
  <si>
    <t>NWMT</t>
  </si>
  <si>
    <t>Fergus Electric Coop, Inc</t>
  </si>
  <si>
    <t>Albemarle Electric Member Corp</t>
  </si>
  <si>
    <t>Town of Apex- (NC)</t>
  </si>
  <si>
    <t>CPLE</t>
  </si>
  <si>
    <t>Blue Ridge Elec Member Corp - (NC)</t>
  </si>
  <si>
    <t>DUK</t>
  </si>
  <si>
    <t>Four County Elec Member Corp</t>
  </si>
  <si>
    <t>French Broad Elec Member Corp</t>
  </si>
  <si>
    <t>Greenville Utilities Comm</t>
  </si>
  <si>
    <t>Haywood Electric Member Corp</t>
  </si>
  <si>
    <t>Pee Dee Electric Member Corp</t>
  </si>
  <si>
    <t>Piedmont Electric Member Corp</t>
  </si>
  <si>
    <t>Roanoke Electric Member Corp</t>
  </si>
  <si>
    <t>South River Elec Member Corp</t>
  </si>
  <si>
    <t>Tri-County Elec Member Corp (NC)</t>
  </si>
  <si>
    <t>Union Electric Membership Corp - (NC)</t>
  </si>
  <si>
    <t>Wake Electric Membership Corp</t>
  </si>
  <si>
    <t>EnergyUnited Elec Member Corp</t>
  </si>
  <si>
    <t>Burke-Divide Electric Coop Inc</t>
  </si>
  <si>
    <t>Butler Public Power District - (NE)</t>
  </si>
  <si>
    <t>Cedar-Knox Public Power Dist</t>
  </si>
  <si>
    <t>Custer Public Power District</t>
  </si>
  <si>
    <t>Elkhorn Rural Public Pwr Dist</t>
  </si>
  <si>
    <t>City of Hastings - (NE)</t>
  </si>
  <si>
    <t>City of Lexington - (NE)</t>
  </si>
  <si>
    <t>City of North Platte</t>
  </si>
  <si>
    <t>Northeast Power</t>
  </si>
  <si>
    <t>City of South Sioux City</t>
  </si>
  <si>
    <t>Southwest Public Power Dist</t>
  </si>
  <si>
    <t>Perennial Public Power Dist</t>
  </si>
  <si>
    <t>Liberty Utilities (Granite State Electri</t>
  </si>
  <si>
    <t>City of Vineland - (NJ)</t>
  </si>
  <si>
    <t>Central New Mexico El Coop, Inc</t>
  </si>
  <si>
    <t>Continental Divide El Coop Inc</t>
  </si>
  <si>
    <t>EPE</t>
  </si>
  <si>
    <t>Farmers Electric Coop, Inc - (NM)</t>
  </si>
  <si>
    <t>Jemez Mountains Elec Coop, Inc</t>
  </si>
  <si>
    <t>Kit Carson Electric Coop, Inc</t>
  </si>
  <si>
    <t>Otero County Electric Coop Inc</t>
  </si>
  <si>
    <t>Southwestern Electric Coop Inc - (NM)</t>
  </si>
  <si>
    <t>Springer Electric Coop, Inc</t>
  </si>
  <si>
    <t>Overton Power District No 5</t>
  </si>
  <si>
    <t>NYIS</t>
  </si>
  <si>
    <t>Town of Massena - (NY)</t>
  </si>
  <si>
    <t>Butler Rural Electric Coop Inc - (OH)</t>
  </si>
  <si>
    <t>City of Cleveland - (OH)</t>
  </si>
  <si>
    <t>City of Cuyahoga Falls - (OH)</t>
  </si>
  <si>
    <t>Buckeye Power, Inc</t>
  </si>
  <si>
    <t>Guernsey-Muskingum El Coop Inc</t>
  </si>
  <si>
    <t>Holmes-Wayne Electric Coop Inc</t>
  </si>
  <si>
    <t>City of Lebanon - (OH)</t>
  </si>
  <si>
    <t>Consolidated Cooperative</t>
  </si>
  <si>
    <t>City of Wadsworth - (OH)</t>
  </si>
  <si>
    <t>City of Westerville - (OH)</t>
  </si>
  <si>
    <t>Alfalfa Electric Coop, Inc</t>
  </si>
  <si>
    <t>Central Rural Electric Cooperative, Inc</t>
  </si>
  <si>
    <t>Cimarron Electric Coop</t>
  </si>
  <si>
    <t>Choctaw Electric Coop Inc</t>
  </si>
  <si>
    <t>City of Claremore</t>
  </si>
  <si>
    <t>Cookson Hills Elec Coop, Inc</t>
  </si>
  <si>
    <t>Cotton Electric Coop, Inc</t>
  </si>
  <si>
    <t>East Central Oklahoma Elec Coop Inc</t>
  </si>
  <si>
    <t>City of Edmond - (OK)</t>
  </si>
  <si>
    <t>Indian Electric Coop, Inc</t>
  </si>
  <si>
    <t>Kiamichi Electric Coop, Inc</t>
  </si>
  <si>
    <t>Lake Region Electric Coop, Inc - (OK)</t>
  </si>
  <si>
    <t>People's Electric Cooperative</t>
  </si>
  <si>
    <t>Rural Electric Coop, Inc - (OK)</t>
  </si>
  <si>
    <t>Stillwater Utilities Authority</t>
  </si>
  <si>
    <t>CKenergy Electric Cooperative</t>
  </si>
  <si>
    <t>Central Electric Coop Inc - (OR)</t>
  </si>
  <si>
    <t>Central Lincoln People's Ut Dt</t>
  </si>
  <si>
    <t>Coos-Curry Electric Coop, Inc</t>
  </si>
  <si>
    <t>Consumers Power, Inc</t>
  </si>
  <si>
    <t>City of Forest Grove</t>
  </si>
  <si>
    <t>Lane Electric Coop Inc</t>
  </si>
  <si>
    <t>City of McMinnville - (OR)</t>
  </si>
  <si>
    <t>Midstate Electric Coop, Inc</t>
  </si>
  <si>
    <t>Northern Wasco County PUD</t>
  </si>
  <si>
    <t>Oregon Trail El Cons Coop, Inc</t>
  </si>
  <si>
    <t>PGE</t>
  </si>
  <si>
    <t>Salem Electric - (OR)</t>
  </si>
  <si>
    <t>City of Springfield - (OR)</t>
  </si>
  <si>
    <t>Tillamook Peoples Utility Dist</t>
  </si>
  <si>
    <t>Umatilla Electric Coop Assn</t>
  </si>
  <si>
    <t>Columbia River Peoples Ut Dist</t>
  </si>
  <si>
    <t>Borough of Chambersburg</t>
  </si>
  <si>
    <t>Somerset Rural Elec Coop, Inc</t>
  </si>
  <si>
    <t>Adams Electric Cooperative Inc</t>
  </si>
  <si>
    <t>Bedford Rural Elec Coop, Inc</t>
  </si>
  <si>
    <t>Valley Rural Electric Coop Inc</t>
  </si>
  <si>
    <t>Central Electric Coop, Inc - (PA)</t>
  </si>
  <si>
    <t>Claverack Rural Elec Coop Inc</t>
  </si>
  <si>
    <t>Tri-County Rural Elec Coop Inc (PA)</t>
  </si>
  <si>
    <t>REA Energy Coop Inc</t>
  </si>
  <si>
    <t>Northwestern Rural E C A, Inc - (PA)</t>
  </si>
  <si>
    <t>Aiken Electric Coop Inc</t>
  </si>
  <si>
    <t>Black River Electric Coop, Inc - (SC)</t>
  </si>
  <si>
    <t>Blue Ridge Electric Coop Inc - (SC)</t>
  </si>
  <si>
    <t>Broad River Electric Coop, Inc</t>
  </si>
  <si>
    <t>Edisto Electric Coop, Inc</t>
  </si>
  <si>
    <t>Easley Combined Utility System</t>
  </si>
  <si>
    <t>City of Gaffney - (SC)</t>
  </si>
  <si>
    <t>Greer Commission of Public Wks</t>
  </si>
  <si>
    <t>Horry Electric Coop Inc</t>
  </si>
  <si>
    <t>Laurens Electric Coop, Inc</t>
  </si>
  <si>
    <t>Lynches River Elec Coop, Inc</t>
  </si>
  <si>
    <t>Mid-Carolina Electric Coop Inc</t>
  </si>
  <si>
    <t>City of Newberry - (SC)</t>
  </si>
  <si>
    <t>Newberry Electric Coop, Inc</t>
  </si>
  <si>
    <t>City of Orangeburg - (SC)</t>
  </si>
  <si>
    <t>SCEG</t>
  </si>
  <si>
    <t>Tri-County Electric Coop, Inc (SC)</t>
  </si>
  <si>
    <t>City of Rock Hill - (SC)</t>
  </si>
  <si>
    <t>Santee Electric Coop, Inc</t>
  </si>
  <si>
    <t>York Electric Coop Inc</t>
  </si>
  <si>
    <t>MPD Electric Cooperative</t>
  </si>
  <si>
    <t>Bailey County Elec Coop Assn</t>
  </si>
  <si>
    <t>Bandera Electric Coop, Inc</t>
  </si>
  <si>
    <t>ERCO</t>
  </si>
  <si>
    <t>Bartlett Electric Coop, Inc</t>
  </si>
  <si>
    <t>Big Country Electric Coop, Inc</t>
  </si>
  <si>
    <t>Bluebonnet Electric Coop, Inc</t>
  </si>
  <si>
    <t>Bowie-Cass Electric Coop, Inc</t>
  </si>
  <si>
    <t>City of Brenham - (TX)</t>
  </si>
  <si>
    <t>Brownsville Public Utilities Board</t>
  </si>
  <si>
    <t>City of Bryan - (TX)</t>
  </si>
  <si>
    <t>Central Texas Elec Coop, Inc</t>
  </si>
  <si>
    <t>Cherokee County Elec Coop Assn - (TX)</t>
  </si>
  <si>
    <t>Concho Valley Elec Coop Inc</t>
  </si>
  <si>
    <t>Cooke County Elec Coop Assn</t>
  </si>
  <si>
    <t>Comanche County Elec Coop Assn</t>
  </si>
  <si>
    <t>Deaf Smith Electric Coop, Inc</t>
  </si>
  <si>
    <t>Deep East Texas Elec Coop Inc</t>
  </si>
  <si>
    <t>City of Denton - (TX)</t>
  </si>
  <si>
    <t>Denton County Elec Coop, Inc</t>
  </si>
  <si>
    <t>Farmers Electric Coop, Inc - (TX)</t>
  </si>
  <si>
    <t>Fayette Electric Coop, Inc</t>
  </si>
  <si>
    <t>City of Floresville</t>
  </si>
  <si>
    <t>City of Georgetown - (TX)</t>
  </si>
  <si>
    <t>Grayson-Collin Elec Coop, Inc</t>
  </si>
  <si>
    <t>Guadalupe Valley Elec Coop Inc</t>
  </si>
  <si>
    <t>Hamilton County Elec Coop Assn</t>
  </si>
  <si>
    <t>HILCO Electric Cooperative, Inc.</t>
  </si>
  <si>
    <t>Jackson Electric Coop, Inc - (TX)</t>
  </si>
  <si>
    <t>Jasper-Newton Elec Coop, Inc</t>
  </si>
  <si>
    <t>Karnes Electric Coop Inc</t>
  </si>
  <si>
    <t>Lighthouse Electric Coop, Inc</t>
  </si>
  <si>
    <t>City of Lubbock - (TX)</t>
  </si>
  <si>
    <t>Magic Valley Electric Coop Inc</t>
  </si>
  <si>
    <t>Medina Electric Coop, Inc</t>
  </si>
  <si>
    <t>Mid-South Electric Coop Assn</t>
  </si>
  <si>
    <t>Navarro County Elec Coop, Inc</t>
  </si>
  <si>
    <t>City of New Braunfels - (TX)</t>
  </si>
  <si>
    <t>North Plains Electric Coop Inc</t>
  </si>
  <si>
    <t>Pedernales Electric Coop, Inc</t>
  </si>
  <si>
    <t>Rio Grande Electric Coop, Inc</t>
  </si>
  <si>
    <t>Rita Blanca Electric Coop, Inc</t>
  </si>
  <si>
    <t>Navasota Valley Elec Coop, Inc</t>
  </si>
  <si>
    <t>Rusk County Electric Coop, Inc</t>
  </si>
  <si>
    <t>San Patricio Electric Coop Inc</t>
  </si>
  <si>
    <t>San Bernard Electric Coop, Inc</t>
  </si>
  <si>
    <t>South Plains Electric Coop Inc</t>
  </si>
  <si>
    <t>Trinity Valley Elec Coop Inc</t>
  </si>
  <si>
    <t>Tri-County Electric Coop, Inc (TX)</t>
  </si>
  <si>
    <t>United Electric Coop Service Inc - (TX)</t>
  </si>
  <si>
    <t>Upshur Rural Elec Coop Corp</t>
  </si>
  <si>
    <t>Victoria Electric Coop, Inc</t>
  </si>
  <si>
    <t>Weatherford Mun Utility System</t>
  </si>
  <si>
    <t>Wise Electric Coop Inc</t>
  </si>
  <si>
    <t>Kerrville Public Utility Board</t>
  </si>
  <si>
    <t>City of San Marcos - (TX)</t>
  </si>
  <si>
    <t>Heart of Texas Electric Coop</t>
  </si>
  <si>
    <t>Lehi City Corporation</t>
  </si>
  <si>
    <t>City of Murray - (UT)</t>
  </si>
  <si>
    <t>Spanish Fork City Corporation</t>
  </si>
  <si>
    <t>Central Virginia Electric Coop</t>
  </si>
  <si>
    <t>City of Danville - (VA)</t>
  </si>
  <si>
    <t>City of Harrisonburg - (VA)</t>
  </si>
  <si>
    <t>Mecklenburg Electric Cooperative</t>
  </si>
  <si>
    <t>Northern Virginia Elec Coop</t>
  </si>
  <si>
    <t>Northern Neck Elec Coop, Inc</t>
  </si>
  <si>
    <t>Prince George Electric Coop</t>
  </si>
  <si>
    <t>City of Salem - (VA)</t>
  </si>
  <si>
    <t>Southside Electric Coop, Inc</t>
  </si>
  <si>
    <t>Washington Electric Coop - (VT)</t>
  </si>
  <si>
    <t>PUD No 1 of Benton County</t>
  </si>
  <si>
    <t>Benton Rural Electric Assn</t>
  </si>
  <si>
    <t>Big Bend Electric Coop, Inc</t>
  </si>
  <si>
    <t>City of Centralia - (WA)</t>
  </si>
  <si>
    <t>PUD No 1 of Chelan County</t>
  </si>
  <si>
    <t>CHPD</t>
  </si>
  <si>
    <t>PUD No 1 of Clallam County</t>
  </si>
  <si>
    <t>Columbia Rural Elec Assn, Inc</t>
  </si>
  <si>
    <t>PUD No 1 of Douglas County</t>
  </si>
  <si>
    <t>DOPD</t>
  </si>
  <si>
    <t>Elmhurst Mutual Power &amp; Light Co</t>
  </si>
  <si>
    <t>City of Ellensburg - (WA)</t>
  </si>
  <si>
    <t>PUD No 1 of Franklin County</t>
  </si>
  <si>
    <t>PUD No 1 of Grays Harbor County</t>
  </si>
  <si>
    <t>PUD No 1 of Klickitat County</t>
  </si>
  <si>
    <t>Lakeview Light &amp; Power</t>
  </si>
  <si>
    <t>PUD No 1 of Lewis County</t>
  </si>
  <si>
    <t>Modern Electric Water Company</t>
  </si>
  <si>
    <t>PUD No 1 of Okanogan County</t>
  </si>
  <si>
    <t>Orcas Power &amp; Light Coop</t>
  </si>
  <si>
    <t>PUD No 2 of Pacific County</t>
  </si>
  <si>
    <t>PUD No 2 of Grant County</t>
  </si>
  <si>
    <t>GCPD</t>
  </si>
  <si>
    <t>PUD No 1 of Pend Oreille County</t>
  </si>
  <si>
    <t>Peninsula Light Company</t>
  </si>
  <si>
    <t>City of Port Angeles - (WA)</t>
  </si>
  <si>
    <t>PUD No 3 of Mason County</t>
  </si>
  <si>
    <t>PSEI</t>
  </si>
  <si>
    <t>City of Richland - (WA)</t>
  </si>
  <si>
    <t>SCL</t>
  </si>
  <si>
    <t>TPWR</t>
  </si>
  <si>
    <t>Vera Irrigation District #15</t>
  </si>
  <si>
    <t>PUD No 1 of Jefferson County</t>
  </si>
  <si>
    <t>Adams-Columbia Electric Coop</t>
  </si>
  <si>
    <t>Algoma Utility Comm</t>
  </si>
  <si>
    <t>Barron Electric Coop</t>
  </si>
  <si>
    <t>City of Black River Falls</t>
  </si>
  <si>
    <t>City of Boscobel - (WI)</t>
  </si>
  <si>
    <t>Brodhead Water &amp; Lighting Comm</t>
  </si>
  <si>
    <t>Cedarburg Light &amp; Water Comm</t>
  </si>
  <si>
    <t>City of Columbus - (WI)</t>
  </si>
  <si>
    <t>City of Cuba City</t>
  </si>
  <si>
    <t>Dunn County Electric Coop</t>
  </si>
  <si>
    <t>City of Eagle River - (WI)</t>
  </si>
  <si>
    <t>City of Evansville</t>
  </si>
  <si>
    <t>Florence Utility Comm</t>
  </si>
  <si>
    <t>Hartford Electric</t>
  </si>
  <si>
    <t>Hustisford Utilities</t>
  </si>
  <si>
    <t>Jefferson Utilities</t>
  </si>
  <si>
    <t>Juneau Utility Comm</t>
  </si>
  <si>
    <t>City of Kaukauna</t>
  </si>
  <si>
    <t>Lake Mills Light &amp; Water</t>
  </si>
  <si>
    <t>City of Lodi - (WI)</t>
  </si>
  <si>
    <t>Manitowoc Public Utilities</t>
  </si>
  <si>
    <t>City of Marshfield - (WI)</t>
  </si>
  <si>
    <t>City of Menasha - (WI)</t>
  </si>
  <si>
    <t>Village of Mt. Horeb - (WI)</t>
  </si>
  <si>
    <t>Village of Muscoda - (WI)</t>
  </si>
  <si>
    <t>Village of New Glarus - (WI)</t>
  </si>
  <si>
    <t>City of New Holstein - (WI)</t>
  </si>
  <si>
    <t>New London Electric&amp;Water Util</t>
  </si>
  <si>
    <t>City of New Richmond</t>
  </si>
  <si>
    <t>Oakdale Electric Coop</t>
  </si>
  <si>
    <t>Oconomowoc Utilities</t>
  </si>
  <si>
    <t>City of Plymouth - (WI)</t>
  </si>
  <si>
    <t>Village of Prairie Du Sac - (WI)</t>
  </si>
  <si>
    <t>Polk-Burnett Electric Coop</t>
  </si>
  <si>
    <t>Reedsburg Utility Comm</t>
  </si>
  <si>
    <t>City of Richland Center - (WI)</t>
  </si>
  <si>
    <t>City of River Falls</t>
  </si>
  <si>
    <t>Slinger Utilities</t>
  </si>
  <si>
    <t>City of Stoughton - (WI)</t>
  </si>
  <si>
    <t>City of Sturgeon Bay - (WI)</t>
  </si>
  <si>
    <t>Sun Prairie Utilities</t>
  </si>
  <si>
    <t>Two Rivers Water &amp; Light</t>
  </si>
  <si>
    <t>Waterloo Light &amp; Water Comm</t>
  </si>
  <si>
    <t>Village of Waunakee - (WI)</t>
  </si>
  <si>
    <t>Waupun Utilities</t>
  </si>
  <si>
    <t>City of Westby</t>
  </si>
  <si>
    <t>Whitehall Electric Utility</t>
  </si>
  <si>
    <t>Wisconsin Rapids W W &amp; L Comm</t>
  </si>
  <si>
    <t>Note: Data is reported as collected.
Adjustments remove capacity lost in conversion from DC to AC and include PV capacity from the short form.
All Technologies does not include batteries.
Some utilities reclassified net metering as non net metering distributed, or vice versa.
Source: U.S. Energy Information Administration, Form EIA-861, 'Annual Electric Power Industry Report.'</t>
  </si>
  <si>
    <t>Number and Capacity (MW)</t>
  </si>
  <si>
    <t>Photovoltaic  (MW)</t>
  </si>
  <si>
    <t>Battery  (MW)</t>
  </si>
  <si>
    <t>Battery Energy  (MWh)</t>
  </si>
  <si>
    <t>Wind  (MW)</t>
  </si>
  <si>
    <t>Hydroelectric  (MW)</t>
  </si>
  <si>
    <t>Fuel Cells  (MW)</t>
  </si>
  <si>
    <t>Internal Combustion  (MW)</t>
  </si>
  <si>
    <t>Combustion Turbine  (MW)</t>
  </si>
  <si>
    <t>Steam  (MW)</t>
  </si>
  <si>
    <t>Other  (MW)</t>
  </si>
  <si>
    <t>Total  (MW)</t>
  </si>
  <si>
    <t>BA_CODE</t>
  </si>
  <si>
    <t>Number of Generators</t>
  </si>
  <si>
    <t>Total Capacity</t>
  </si>
  <si>
    <t>Capacity Back-up Only</t>
  </si>
  <si>
    <t>Capacity Utility Owned</t>
  </si>
  <si>
    <t>Direct Connected</t>
  </si>
  <si>
    <t>Alaska Electric Light &amp; Power Co.</t>
  </si>
  <si>
    <t>Alaska Village Elec Coop, Inc</t>
  </si>
  <si>
    <t>Alabama Power Co</t>
  </si>
  <si>
    <t>Albertville Municipal Utilities Board</t>
  </si>
  <si>
    <t>TVA</t>
  </si>
  <si>
    <t>Arab Electric Coop Inc</t>
  </si>
  <si>
    <t>City of Athens - (AL)</t>
  </si>
  <si>
    <t>City of Bessemer Utilities</t>
  </si>
  <si>
    <t>Cullman Power Board</t>
  </si>
  <si>
    <t>Cullman Electric Coop, Inc</t>
  </si>
  <si>
    <t>Decatur Utilities</t>
  </si>
  <si>
    <t>City of Florence - (AL)</t>
  </si>
  <si>
    <t>Fort Payne Improvement Authority</t>
  </si>
  <si>
    <t>Guntersville Electric Board</t>
  </si>
  <si>
    <t>City of Huntsville - (AL)</t>
  </si>
  <si>
    <t>Joe Wheeler Elec Member Corp</t>
  </si>
  <si>
    <t>Marshall-De Kalb Electric Coop</t>
  </si>
  <si>
    <t>City of Muscle Shoals</t>
  </si>
  <si>
    <t>North Alabama Electric Coop</t>
  </si>
  <si>
    <t>Sand Mountain Electric Coop</t>
  </si>
  <si>
    <t>Sheffield Utilities</t>
  </si>
  <si>
    <t>Tallapoosa River Elec Coop Inc</t>
  </si>
  <si>
    <t>City of Tarrant</t>
  </si>
  <si>
    <t>DOD USMC Marine Air Ground Combat</t>
  </si>
  <si>
    <t>Kirkwood Meadows PUD</t>
  </si>
  <si>
    <t>Shelter Cove Resort Improvement Dist No. 1</t>
  </si>
  <si>
    <t>Blue Ridge Mountain EMC - (GA)</t>
  </si>
  <si>
    <t>City of Chattanooga - (TN)</t>
  </si>
  <si>
    <t>City of College Park - (GA)</t>
  </si>
  <si>
    <t>Dalton Utilities</t>
  </si>
  <si>
    <t>City of Griffin - (GA)</t>
  </si>
  <si>
    <t>North Georgia Elec Member Corp</t>
  </si>
  <si>
    <t>City of Sylvania - (GA)</t>
  </si>
  <si>
    <t>Tri-State Electric Member Corp</t>
  </si>
  <si>
    <t>Maquoketa Valley Rrl Elec Coop</t>
  </si>
  <si>
    <t>Access Energy Coop</t>
  </si>
  <si>
    <t>Southwestern Electric Coop Inc - (IL)</t>
  </si>
  <si>
    <t>Heartland REMC</t>
  </si>
  <si>
    <t>City of Benton - (KY)</t>
  </si>
  <si>
    <t>City of Bowling Green - (KY)</t>
  </si>
  <si>
    <t>City of Fulton - (KY)</t>
  </si>
  <si>
    <t>Gibson Electric Members Corp</t>
  </si>
  <si>
    <t>City of Glasgow - (KY)</t>
  </si>
  <si>
    <t>City of Hickman</t>
  </si>
  <si>
    <t>City of Hopkinsville</t>
  </si>
  <si>
    <t>City of Jellico</t>
  </si>
  <si>
    <t>City of Mayfield Plant Board</t>
  </si>
  <si>
    <t>City of Murray - (KY)</t>
  </si>
  <si>
    <t>Pennyrile Rural Electric Coop</t>
  </si>
  <si>
    <t>City of Russellville - (KY)</t>
  </si>
  <si>
    <t>Tri-County Elec Member Corp (TN)</t>
  </si>
  <si>
    <t>Warren Rural Elec Coop Corp</t>
  </si>
  <si>
    <t>West Kentucky Rural E C C</t>
  </si>
  <si>
    <t>Town of Hudson - (MA)</t>
  </si>
  <si>
    <t>City of Westfield - (MA)</t>
  </si>
  <si>
    <t>Spartan Renewable Energy, Inc</t>
  </si>
  <si>
    <t>Hutchinson Utilities Comm</t>
  </si>
  <si>
    <t>Alcorn County Elec Power Assn</t>
  </si>
  <si>
    <t>Central Electric Power Assn - (MS)</t>
  </si>
  <si>
    <t>East Mississippi Elec Pwr Assn</t>
  </si>
  <si>
    <t>4-County Electric Power Assn</t>
  </si>
  <si>
    <t>Louisville Electric System</t>
  </si>
  <si>
    <t>Natchez Trace Elec Power Assn</t>
  </si>
  <si>
    <t>City of New Albany - (MS)</t>
  </si>
  <si>
    <t>Northcentral Mississippi E P A</t>
  </si>
  <si>
    <t>City of Oxford - (MS)</t>
  </si>
  <si>
    <t>Pontotoc Electric Power Assn</t>
  </si>
  <si>
    <t>Prentiss County Elec Pwr Assn</t>
  </si>
  <si>
    <t>Singing River Elec Cooperative</t>
  </si>
  <si>
    <t>Tallahatchie Valley E P A</t>
  </si>
  <si>
    <t>Tippah Electric Power Assn</t>
  </si>
  <si>
    <t>Tombigbee Electric Power Assn</t>
  </si>
  <si>
    <t>City of Tupelo - (MS)</t>
  </si>
  <si>
    <t>North East Mississippi EPA</t>
  </si>
  <si>
    <t>Monroe County Elec Power Assn</t>
  </si>
  <si>
    <t>City of Albemarle - (NC)</t>
  </si>
  <si>
    <t>Carteret-Craven El Member Corp</t>
  </si>
  <si>
    <t>City of Gastonia - (NC)</t>
  </si>
  <si>
    <t>Town of High Point</t>
  </si>
  <si>
    <t>City of Lexington - (NC)</t>
  </si>
  <si>
    <t>Lumbee River Elec Member Corp</t>
  </si>
  <si>
    <t>City of Monroe - (NC)</t>
  </si>
  <si>
    <t>City of Morganton - (NC)</t>
  </si>
  <si>
    <t>Mountain Electric Coop, Inc</t>
  </si>
  <si>
    <t>North Carolina Eastern M P A</t>
  </si>
  <si>
    <t>Randolph Electric Member Corp</t>
  </si>
  <si>
    <t>City of Statesville - (NC)</t>
  </si>
  <si>
    <t>Surry-Yadkin Elec Member Corp</t>
  </si>
  <si>
    <t>Town of Murphy - (NC)</t>
  </si>
  <si>
    <t>Scale Sustainable I, LLC</t>
  </si>
  <si>
    <t>Jamestown Board of Public Util</t>
  </si>
  <si>
    <t>City of Hamilton - (OH)</t>
  </si>
  <si>
    <t>Northwestern Electric Coop Inc - (OK)</t>
  </si>
  <si>
    <t>Umpqua Indian Utility Cooperative</t>
  </si>
  <si>
    <t>Lockhart Power Co</t>
  </si>
  <si>
    <t>City of Brookings - (SD)</t>
  </si>
  <si>
    <t>Dakota Energy Coop Inc</t>
  </si>
  <si>
    <t>Watertown Municipal Utilities</t>
  </si>
  <si>
    <t>City of Alcoa Utilities</t>
  </si>
  <si>
    <t>Appalachian Electric Coop</t>
  </si>
  <si>
    <t>Athens Utility Board</t>
  </si>
  <si>
    <t>Benton County</t>
  </si>
  <si>
    <t>City of Bristol - (TN)</t>
  </si>
  <si>
    <t>City of Brownsville</t>
  </si>
  <si>
    <t>Caney Fork Electric Coop, Inc</t>
  </si>
  <si>
    <t>Carroll County - (TN)</t>
  </si>
  <si>
    <t>City of Clarksville - (TN)</t>
  </si>
  <si>
    <t>City of Cleveland - (TN)</t>
  </si>
  <si>
    <t>City of Clinton - (TN)</t>
  </si>
  <si>
    <t>Columbia Power System - (TN)</t>
  </si>
  <si>
    <t>City of Cookeville - (TN)</t>
  </si>
  <si>
    <t>Cumberland Elec Member Corp</t>
  </si>
  <si>
    <t>City of Dayton - (TN)</t>
  </si>
  <si>
    <t>City of Dickson</t>
  </si>
  <si>
    <t>Duck River Elec Member Corp</t>
  </si>
  <si>
    <t>City of Elizabethton - (TN)</t>
  </si>
  <si>
    <t>Town of Erwin - (TN)</t>
  </si>
  <si>
    <t>City of Etowah</t>
  </si>
  <si>
    <t>City of Fayetteville</t>
  </si>
  <si>
    <t>Fort Loudoun Electric Coop</t>
  </si>
  <si>
    <t>City of Gallatin - (TN)</t>
  </si>
  <si>
    <t>City of Greeneville - (TN)</t>
  </si>
  <si>
    <t>City of Harriman - (TN)</t>
  </si>
  <si>
    <t>Holston Electric Coop, Inc</t>
  </si>
  <si>
    <t>City of Humboldt</t>
  </si>
  <si>
    <t>City of Jackson - (TN)</t>
  </si>
  <si>
    <t>Johnson City - (TN)</t>
  </si>
  <si>
    <t>Knoxville Utilities Board</t>
  </si>
  <si>
    <t>City of LaFollette</t>
  </si>
  <si>
    <t>City of Lawrenceburg</t>
  </si>
  <si>
    <t>City of Lenoir - (TN)</t>
  </si>
  <si>
    <t>City of Lewisburg - (TN)</t>
  </si>
  <si>
    <t>City of Lexington - (TN)</t>
  </si>
  <si>
    <t>Loudon Utilities Board</t>
  </si>
  <si>
    <t>Maryville Utilities</t>
  </si>
  <si>
    <t>McMinnville Electric System</t>
  </si>
  <si>
    <t>Meriwether Lewis Electric Coop</t>
  </si>
  <si>
    <t>Middle Tennessee E M C</t>
  </si>
  <si>
    <t>City of Milan - (TN)</t>
  </si>
  <si>
    <t>City of Morristown - (TN)</t>
  </si>
  <si>
    <t>City of Mt Pleasant - (TN)</t>
  </si>
  <si>
    <t>Nashville Electric Service</t>
  </si>
  <si>
    <t>City of Newport - (TN)</t>
  </si>
  <si>
    <t>City of Oak Ridge</t>
  </si>
  <si>
    <t>City of Paris - (TN)</t>
  </si>
  <si>
    <t>Pickwick Electric Coop</t>
  </si>
  <si>
    <t>Plateau Electric Cooperative</t>
  </si>
  <si>
    <t>Powell Valley Electric Coop</t>
  </si>
  <si>
    <t>City of Pulaski - (TN)</t>
  </si>
  <si>
    <t>City of Rockwood - (TN)</t>
  </si>
  <si>
    <t>Sequachee Valley Electric Coop</t>
  </si>
  <si>
    <t>Sevier County Electric System</t>
  </si>
  <si>
    <t>City of Shelbyville - (TN)</t>
  </si>
  <si>
    <t>City of Smithville - (TN)</t>
  </si>
  <si>
    <t>Southwest Tennessee E M C</t>
  </si>
  <si>
    <t>City of Sparta</t>
  </si>
  <si>
    <t>City of Springfield - (TN)</t>
  </si>
  <si>
    <t>City of Starkville</t>
  </si>
  <si>
    <t>City of Sweetwater</t>
  </si>
  <si>
    <t>Tennessee Valley Electric Coop</t>
  </si>
  <si>
    <t>Tullahoma Board-Public Utils</t>
  </si>
  <si>
    <t>City of Union City</t>
  </si>
  <si>
    <t>Upper Cumberland E M C</t>
  </si>
  <si>
    <t>Volunteer Electric Coop</t>
  </si>
  <si>
    <t>Weakley County Mun Elec Sys</t>
  </si>
  <si>
    <t>City of Winchester - (TN)</t>
  </si>
  <si>
    <t>Chickasaw Electric Coop, Inc</t>
  </si>
  <si>
    <t>Forked Deer Electric Coop, Inc</t>
  </si>
  <si>
    <t>Austin Energy</t>
  </si>
  <si>
    <t>AEP Texas Central Company</t>
  </si>
  <si>
    <t>Houston County Elec Coop Inc</t>
  </si>
  <si>
    <t>CenterPoint Energy</t>
  </si>
  <si>
    <t>Lamb County Electric Coop, Inc</t>
  </si>
  <si>
    <t>Lamar County Elec Coop Assn</t>
  </si>
  <si>
    <t>City of Seguin - (TX)</t>
  </si>
  <si>
    <t>AEP Texas North Company</t>
  </si>
  <si>
    <t>Texas-New Mexico Power Co</t>
  </si>
  <si>
    <t>Oncor Electric Delivery Company LLC</t>
  </si>
  <si>
    <t>Ticaboo Electric Improvement District</t>
  </si>
  <si>
    <t>Town of Bedford - (VA)</t>
  </si>
  <si>
    <t>Bristol Virginia Utilities</t>
  </si>
  <si>
    <t>Consolidated Water Power Co</t>
  </si>
  <si>
    <t>WPPI Energy</t>
  </si>
  <si>
    <t>Note: Data includes distributed generators less than 1 MW capacity, not net metered, and not reported on the EIA-860.
Data is reported as collected.
Type refers to the nature of the PV system reporting. EIA uses the type reported from Net Metering unless they informed us otherwise. All non AC units are converted to AC when summed.
Generators may be installed at or near a customer's site, or at other locations. They may be owned by either the customers of the distribution utility or the utility.
Other generators includes generators for which technology is not specified. Number of generators is not available by individual technology type.
Some utilities reclassified net metering as non net metering distributed, or vice versa.
Some utilties were double counting net metering as distributed in previous years.
Source: U.S. Energy Information Administration, Form EIA-861, 'Annual Electric Power Industry Report.'</t>
  </si>
  <si>
    <t>electrnp.d021826a</t>
  </si>
  <si>
    <t>Report</t>
  </si>
  <si>
    <t>Annual Energy Outlook 2026</t>
  </si>
  <si>
    <t>Scenario</t>
  </si>
  <si>
    <t>electrnp</t>
  </si>
  <si>
    <t>Alternative Electricity and Transportation</t>
  </si>
  <si>
    <t>Datekey</t>
  </si>
  <si>
    <t>d021826a</t>
  </si>
  <si>
    <t>Release Date</t>
  </si>
  <si>
    <t>April 2026</t>
  </si>
  <si>
    <t>4. Residential Sector Key Indicators and Consumption</t>
  </si>
  <si>
    <t>(quadrillion Btu, unless otherwise noted)</t>
  </si>
  <si>
    <t>Avg Annual Change</t>
  </si>
  <si>
    <t xml:space="preserve"> Key Indicators and Consumption</t>
  </si>
  <si>
    <t>2025-2050</t>
  </si>
  <si>
    <t>Key Indicators</t>
  </si>
  <si>
    <t xml:space="preserve"> Households (millions)</t>
  </si>
  <si>
    <t>RKI000:ba_Single-Family</t>
  </si>
  <si>
    <t xml:space="preserve">   Single-Family</t>
  </si>
  <si>
    <t>RKI000:ba_Multifamily</t>
  </si>
  <si>
    <t xml:space="preserve">   Multifamily</t>
  </si>
  <si>
    <t>RKI000:ba_MobileHomes</t>
  </si>
  <si>
    <t xml:space="preserve">   Mobile Homes</t>
  </si>
  <si>
    <t>RKI000:ba_Total</t>
  </si>
  <si>
    <t xml:space="preserve">     Total</t>
  </si>
  <si>
    <t>RKI000:ca_AverageHouseS</t>
  </si>
  <si>
    <t xml:space="preserve"> Average House Square Footage</t>
  </si>
  <si>
    <t xml:space="preserve"> Energy Intensity</t>
  </si>
  <si>
    <t xml:space="preserve"> (MMBtu per household)</t>
  </si>
  <si>
    <t>RKI000:da_DeliveredEner</t>
  </si>
  <si>
    <t xml:space="preserve">   Gross End-use Consumption 1/</t>
  </si>
  <si>
    <t>RKI000:da_TotalEnergyCo</t>
  </si>
  <si>
    <t xml:space="preserve">   Delivered Energy Consumption</t>
  </si>
  <si>
    <t xml:space="preserve"> (thousand Btu per square foot)</t>
  </si>
  <si>
    <t>RKI000:ea_DeliveredEner</t>
  </si>
  <si>
    <t>RKI000:ea_TotalEnergyCo</t>
  </si>
  <si>
    <t>Energy Consumption by Fuel</t>
  </si>
  <si>
    <t xml:space="preserve"> Electricity 1/</t>
  </si>
  <si>
    <t>RKI000:fa_SpaceHeating</t>
  </si>
  <si>
    <t xml:space="preserve">   Space Heating</t>
  </si>
  <si>
    <t>RKI000:fa_SpaceCooling</t>
  </si>
  <si>
    <t xml:space="preserve">   Space Cooling</t>
  </si>
  <si>
    <t>RKI000:fa_WaterHeating</t>
  </si>
  <si>
    <t xml:space="preserve">   Water Heating</t>
  </si>
  <si>
    <t>RKI000:fa_Refrigeration</t>
  </si>
  <si>
    <t xml:space="preserve">   Refrigeration</t>
  </si>
  <si>
    <t>RKI000:fa_Cooking</t>
  </si>
  <si>
    <t xml:space="preserve">   Cooking</t>
  </si>
  <si>
    <t>RKI000:fa_ClothesDryers</t>
  </si>
  <si>
    <t xml:space="preserve">   Clothes Dryers</t>
  </si>
  <si>
    <t>RKI000:fa_Freezers</t>
  </si>
  <si>
    <t xml:space="preserve">   Freezers</t>
  </si>
  <si>
    <t>RKI000:fa_Lighting</t>
  </si>
  <si>
    <t xml:space="preserve">   Lighting 2/</t>
  </si>
  <si>
    <t>RKI000:fa_ClothesWasher</t>
  </si>
  <si>
    <t xml:space="preserve">   Clothes Washers 3/</t>
  </si>
  <si>
    <t>RKI000:fa_Dishwashers</t>
  </si>
  <si>
    <t xml:space="preserve">   Dishwashers 3/</t>
  </si>
  <si>
    <t>RKI000:fa_ColorTelevisi</t>
  </si>
  <si>
    <t xml:space="preserve">   Televisions and Related Equipment 4/</t>
  </si>
  <si>
    <t>RKI000:fa_PersonalCompu</t>
  </si>
  <si>
    <t xml:space="preserve">   Computers and Related Equipment 5/</t>
  </si>
  <si>
    <t>RKI000:fa_FurnaceFans</t>
  </si>
  <si>
    <t xml:space="preserve">   Furnace Fans and Boiler Circulation Pumps</t>
  </si>
  <si>
    <t>RKI000:fa_OtherUses</t>
  </si>
  <si>
    <t xml:space="preserve">   Other Uses 6/</t>
  </si>
  <si>
    <t>RKI000:fa_DeliveredEner</t>
  </si>
  <si>
    <t xml:space="preserve">     Gross End-use Electricity Consumption</t>
  </si>
  <si>
    <t>RKI000:fa_PurchElecEVCha</t>
  </si>
  <si>
    <t xml:space="preserve">   Purchased Electricity for Electric Vehicle Charging 7/</t>
  </si>
  <si>
    <t xml:space="preserve">   On-site Generation for Own Use</t>
  </si>
  <si>
    <t>RKI000:fa_PurchasedElec</t>
  </si>
  <si>
    <t xml:space="preserve">     Purchased Electricity at Residential Location 8/</t>
  </si>
  <si>
    <t xml:space="preserve"> Natural Gas</t>
  </si>
  <si>
    <t>RKI000:ga_SpaceHeating</t>
  </si>
  <si>
    <t>RKI000:ga_SpaceCooling</t>
  </si>
  <si>
    <t>RKI000:ga_WaterHeating</t>
  </si>
  <si>
    <t>RKI000:ga_Cooking</t>
  </si>
  <si>
    <t>RKI000:ga_ClothesDryers</t>
  </si>
  <si>
    <t>RKI000:ga_OtherNatGas</t>
  </si>
  <si>
    <t xml:space="preserve">   Other Uses 9/</t>
  </si>
  <si>
    <t>RKI000:ga_DeliveredEner</t>
  </si>
  <si>
    <t xml:space="preserve">     Delivered Energy</t>
  </si>
  <si>
    <t xml:space="preserve"> Distillate Fuel Oil 10/</t>
  </si>
  <si>
    <t>RKI000:ha_SpaceHeating</t>
  </si>
  <si>
    <t>RKI000:ha_WaterHeating</t>
  </si>
  <si>
    <t>RKI000:Other_ha_ha</t>
  </si>
  <si>
    <t xml:space="preserve">   Other Uses 11/</t>
  </si>
  <si>
    <t>RKI000:ha_DeliveredEner</t>
  </si>
  <si>
    <t xml:space="preserve"> Propane</t>
  </si>
  <si>
    <t>RKI000:ia_SpaceHeating</t>
  </si>
  <si>
    <t>RKI000:ia_WaterHeating</t>
  </si>
  <si>
    <t>RKI000:ia_Cooking</t>
  </si>
  <si>
    <t>RKI000:ia_OtherUses</t>
  </si>
  <si>
    <t xml:space="preserve">   Other Uses 12/</t>
  </si>
  <si>
    <t>RKI000:ia_DeliveredEner</t>
  </si>
  <si>
    <t>RKI000:ja_MarketedRenew</t>
  </si>
  <si>
    <t xml:space="preserve"> Marketed Renewables (wood) 13/</t>
  </si>
  <si>
    <t>Energy Consumption by End Use 1/</t>
  </si>
  <si>
    <t>RKI000:ka_SpaceHeating</t>
  </si>
  <si>
    <t xml:space="preserve"> Space Heating</t>
  </si>
  <si>
    <t>RKI000:ka_SpaceCooling</t>
  </si>
  <si>
    <t xml:space="preserve"> Space Cooling</t>
  </si>
  <si>
    <t>RKI000:ka_WaterHeating</t>
  </si>
  <si>
    <t xml:space="preserve"> Water Heating</t>
  </si>
  <si>
    <t>RKI000:ka_Refrigeration</t>
  </si>
  <si>
    <t xml:space="preserve"> Refrigeration</t>
  </si>
  <si>
    <t>RKI000:ka_Cooking</t>
  </si>
  <si>
    <t xml:space="preserve"> Cooking</t>
  </si>
  <si>
    <t>RKI000:ka_ClothesDryers</t>
  </si>
  <si>
    <t xml:space="preserve"> Clothes Dryers</t>
  </si>
  <si>
    <t>RKI000:ka_Freezers</t>
  </si>
  <si>
    <t xml:space="preserve"> Freezers</t>
  </si>
  <si>
    <t>RKI000:ka_Lighting</t>
  </si>
  <si>
    <t xml:space="preserve"> Lighting 2/</t>
  </si>
  <si>
    <t>RKI000:ka_ClothesWasher</t>
  </si>
  <si>
    <t xml:space="preserve"> Clothes Washers 3/</t>
  </si>
  <si>
    <t>RKI000:ka_Dishwashers</t>
  </si>
  <si>
    <t xml:space="preserve"> Dishwashers 3/</t>
  </si>
  <si>
    <t>RKI000:ka_ColorTelevisi</t>
  </si>
  <si>
    <t xml:space="preserve"> Televisions and Related Equipment 4/</t>
  </si>
  <si>
    <t>RKI000:ka_PersonalCompu</t>
  </si>
  <si>
    <t xml:space="preserve"> Computers and Related Equipment 5/</t>
  </si>
  <si>
    <t>RKI000:ka_FurnaceFans</t>
  </si>
  <si>
    <t xml:space="preserve"> Furnace Fans and Boiler Circulation Pumps</t>
  </si>
  <si>
    <t>RKI000:ka_OtherUses</t>
  </si>
  <si>
    <t xml:space="preserve"> Other Uses 14/</t>
  </si>
  <si>
    <t>RKI000:ka_GrsEndUseCons</t>
  </si>
  <si>
    <t xml:space="preserve">    Gross End-use Electricity Consumption</t>
  </si>
  <si>
    <t>RKI000:ka_PurElecEVCha</t>
  </si>
  <si>
    <t xml:space="preserve"> Purchased Electricity for Electric Vehicle Charging 7/</t>
  </si>
  <si>
    <t>RKI000:ka_OwnGeneration</t>
  </si>
  <si>
    <t xml:space="preserve"> On-site Generation for Own Use</t>
  </si>
  <si>
    <t>RKI000:ka_DeliveredEner</t>
  </si>
  <si>
    <t xml:space="preserve">    Delivered Energy 8/</t>
  </si>
  <si>
    <t>RKI000:la_ElectricityRe</t>
  </si>
  <si>
    <t>Electricity Related Losses 15/</t>
  </si>
  <si>
    <t>Total Energy Consumption by End Use 1/</t>
  </si>
  <si>
    <t>RKI000:ma_SpaceHeating</t>
  </si>
  <si>
    <t>RKI000:ma_SpaceCooling</t>
  </si>
  <si>
    <t>RKI000:ma_WaterHeating</t>
  </si>
  <si>
    <t>RKI000:ma_Refrigeration</t>
  </si>
  <si>
    <t>RKI000:ma_Cooking</t>
  </si>
  <si>
    <t>RKI000:ma_ClothesDryers</t>
  </si>
  <si>
    <t>RKI000:ma_Freezers</t>
  </si>
  <si>
    <t>RKI000:ma_Lighting</t>
  </si>
  <si>
    <t>RKI000:ma_ClothesWasher</t>
  </si>
  <si>
    <t>RKI000:ma_Dishwashers</t>
  </si>
  <si>
    <t>RKI000:ma_ColorTelevisi</t>
  </si>
  <si>
    <t>RKI000:ma_PersonalCompu</t>
  </si>
  <si>
    <t>RKI000:ma_FurnaceFans</t>
  </si>
  <si>
    <t>RKI000:ma_OtherUses</t>
  </si>
  <si>
    <t>RKI000:ma_Total</t>
  </si>
  <si>
    <t xml:space="preserve">   Total Gross End-use Consumption</t>
  </si>
  <si>
    <t>RKI000:ma_PurElecEVCha</t>
  </si>
  <si>
    <t>RKI000:ma_OwnGeneration</t>
  </si>
  <si>
    <t>RKI000:ma_TtllOwnUseGen</t>
  </si>
  <si>
    <t>Total Energy 8/</t>
  </si>
  <si>
    <t xml:space="preserve">Nonmarketed Renewables </t>
  </si>
  <si>
    <t>RKI000:na_SolarHotWater</t>
  </si>
  <si>
    <t xml:space="preserve">  Solar Hot Water Heating</t>
  </si>
  <si>
    <t>RKI000:na_SolarPhotovol</t>
  </si>
  <si>
    <t xml:space="preserve">  Solar Photovoltaic 16/</t>
  </si>
  <si>
    <t>RKI000:na_WindHuffPuff</t>
  </si>
  <si>
    <t xml:space="preserve">  Wind 16/</t>
  </si>
  <si>
    <t>RKI000:na_Total</t>
  </si>
  <si>
    <t xml:space="preserve">    Total</t>
  </si>
  <si>
    <t>Heating Degree Days</t>
  </si>
  <si>
    <t>RKI000:hdd_NewEngland</t>
  </si>
  <si>
    <t xml:space="preserve">   New England</t>
  </si>
  <si>
    <t>RKI000:hdd_MiddleAtlant</t>
  </si>
  <si>
    <t xml:space="preserve">   Middle Atlantic</t>
  </si>
  <si>
    <t>RKI000:hdd_EastNorthCen</t>
  </si>
  <si>
    <t xml:space="preserve">   East North Central</t>
  </si>
  <si>
    <t>RKI000:hdd_WestNorthCen</t>
  </si>
  <si>
    <t xml:space="preserve">   West North Central</t>
  </si>
  <si>
    <t>RKI000:hdd_SouthAtlantc</t>
  </si>
  <si>
    <t xml:space="preserve">   South Atlantic</t>
  </si>
  <si>
    <t>RKI000:hdd_EastSouthCen</t>
  </si>
  <si>
    <t xml:space="preserve">   East South Central</t>
  </si>
  <si>
    <t>RKI000:hdd_WestSouthCen</t>
  </si>
  <si>
    <t xml:space="preserve">   West South Central</t>
  </si>
  <si>
    <t>RKI000:hdd_Mountain</t>
  </si>
  <si>
    <t xml:space="preserve">   Mountain</t>
  </si>
  <si>
    <t>RKI000:hdd_Pacific</t>
  </si>
  <si>
    <t xml:space="preserve">   Pacific</t>
  </si>
  <si>
    <t>RKI000:hdd_UnitedStates</t>
  </si>
  <si>
    <t xml:space="preserve">      United States</t>
  </si>
  <si>
    <t>Cooling Degree Days</t>
  </si>
  <si>
    <t>RKI000:cdd_NewEngland</t>
  </si>
  <si>
    <t>RKI000:cdd_MiddleAtlant</t>
  </si>
  <si>
    <t>RKI000:cdd_EastNorthCen</t>
  </si>
  <si>
    <t>RKI000:cdd_WestNorthCen</t>
  </si>
  <si>
    <t>RKI000:cdd_SouthAtlantc</t>
  </si>
  <si>
    <t>RKI000:cdd_EastSouthCen</t>
  </si>
  <si>
    <t>RKI000:cdd_WestSouthCen</t>
  </si>
  <si>
    <t>RKI000:cdd_Mountain</t>
  </si>
  <si>
    <t>RKI000:cdd_Pacific</t>
  </si>
  <si>
    <t>RKI000:cdd_UnitedStates</t>
  </si>
  <si>
    <t>Data source: U.S. Energy Information Administration (EIA), Short-Term Energy Outlook, November 2025, and EIA, Annual Energy Outlook 2026 (AEO2026)</t>
  </si>
  <si>
    <t>National Energy Modeling System (NEMS) run electrnp.d021826a. Projections: EIA, AEO2026 NEMS run electrnp.d021826a.</t>
  </si>
  <si>
    <t xml:space="preserve">Note: Totals may not equal sum of components due to independent rounding. </t>
  </si>
  <si>
    <t xml:space="preserve">1/ Unless otherwise specified, energy consumption by end use includes all electricity consumed for that end use, </t>
  </si>
  <si>
    <t>including purchased electricity and on-site generation for own use.</t>
  </si>
  <si>
    <t>2/ Does not include Wi-Fi energy consumption associated with smart lighting.</t>
  </si>
  <si>
    <t>3/ Does not include water heating portion of load.</t>
  </si>
  <si>
    <t>4/ Includes televisions, set-top boxes, home theater systems, over-the-top streaming devices, and video game consoles.</t>
  </si>
  <si>
    <t>5/ Includes desktop and laptop computers, monitors, and networking equipment.</t>
  </si>
  <si>
    <t xml:space="preserve">6/ Includes (but is not limited to) dehumidifiers, ceiling fans, non-PC rechargeables, smart speakers, smartphones, tablets, microwaves, </t>
  </si>
  <si>
    <t xml:space="preserve">coffee makers, miscellaneous refrigeration products, other small kitchen appliances, pool heaters, pool pumps, portable electric spas, and </t>
  </si>
  <si>
    <t>security systems, as well as electric and electronic devices, heating elements, and motors not listed above.</t>
  </si>
  <si>
    <t>7/ Electricity consumption when a vehicle is plugged in and charging at a residential location.</t>
  </si>
  <si>
    <t>8/ Equal to gross end-use consumption plus purchased electricity for electric vehicle charging less on-site generation for own use.</t>
  </si>
  <si>
    <t>9/ Includes such appliances as outdoor grills, natural gas-fueled lights, pool heaters, spa heaters, and backup electricity generators.</t>
  </si>
  <si>
    <t>10/ Includes kerosene use.</t>
  </si>
  <si>
    <t>11/ Includes such appliances as pool heaters, spa heaters, and backup electricity generators.</t>
  </si>
  <si>
    <t>12/ Includes such appliances as outdoor grills, propane-fueled lights, pool heaters, spa heaters, and backup electricity generators.</t>
  </si>
  <si>
    <t>13/ Includes wood used for primary and secondary heating in wood stoves or fireplaces as reported in the Residential Energy Consumption</t>
  </si>
  <si>
    <t>Survey.</t>
  </si>
  <si>
    <t>14/ Includes (but is not limited to) dehumidifiers, ceiling fans, non-PC rechargeables, smart speakers, smartphones, tables, microwaves,</t>
  </si>
  <si>
    <t>coffee makers, miscellaneous refrigeration products, other small kitchen appliances, pool heaters, pool pumps, portable electric spas,</t>
  </si>
  <si>
    <t>outdoor grills, natural gas- and propane-fueled lights, security systems, and backup electricity generators, as well as electric and</t>
  </si>
  <si>
    <t>electronic devices, heating elements, and motors not listed above.</t>
  </si>
  <si>
    <t>15/ Includes electricity losses for all electricity consumption at the residential location, including electric vehicle charging.</t>
  </si>
  <si>
    <t>16/ Consumption for solar photovoltaic and wind reflects the generation converted to Btu by multiplying by the heat content of electricity (3,412 Btu/kWh).</t>
  </si>
  <si>
    <t>Btu = British thermal unit</t>
  </si>
  <si>
    <t>kWH = kilowatthour</t>
  </si>
  <si>
    <t>-- = Not applicable</t>
  </si>
  <si>
    <t>5. Commercial Sector Key Indicators and Consumption</t>
  </si>
  <si>
    <t xml:space="preserve"> Total Floorspace (billion square feet) 1/</t>
  </si>
  <si>
    <t>CKI000:da_Surviving</t>
  </si>
  <si>
    <t xml:space="preserve">   Surviving</t>
  </si>
  <si>
    <t>CKI000:da_NewAdditions</t>
  </si>
  <si>
    <t xml:space="preserve">   New Additions</t>
  </si>
  <si>
    <t>CKI000:da_Total</t>
  </si>
  <si>
    <t xml:space="preserve"> Energy Consumption Intensity</t>
  </si>
  <si>
    <t>CKI000:ea_DeliveredEner</t>
  </si>
  <si>
    <t xml:space="preserve">   Gross End-use Consumption  2/</t>
  </si>
  <si>
    <t>CKI000:ea_ElectricityRe</t>
  </si>
  <si>
    <t xml:space="preserve"> Electricity  2/</t>
  </si>
  <si>
    <t>CKI000:ga_SpaceHeating</t>
  </si>
  <si>
    <t xml:space="preserve">   Space Heating 3/</t>
  </si>
  <si>
    <t>CKI000:ga_SpaceCooling</t>
  </si>
  <si>
    <t xml:space="preserve">   Space Cooling 3/ 4/</t>
  </si>
  <si>
    <t>CKI000:ga_WaterHeating</t>
  </si>
  <si>
    <t xml:space="preserve">   Water Heating 3/</t>
  </si>
  <si>
    <t>CKI000:ga_Ventilation</t>
  </si>
  <si>
    <t xml:space="preserve">   Ventilation 4/</t>
  </si>
  <si>
    <t>CKI000:ga_Cooking</t>
  </si>
  <si>
    <t>CKI000:ga_Lighting</t>
  </si>
  <si>
    <t xml:space="preserve">   Lighting</t>
  </si>
  <si>
    <t>CKI000:ga_Refrigeration</t>
  </si>
  <si>
    <t>CKI000:ga_DataCtrServ</t>
  </si>
  <si>
    <t xml:space="preserve">   Data Center Servers 4/</t>
  </si>
  <si>
    <t>CKI000:ha_CompOfficeEquipme</t>
  </si>
  <si>
    <t xml:space="preserve">   Computers and office equipment 5/</t>
  </si>
  <si>
    <t>CKI000:ha_OtherUses</t>
  </si>
  <si>
    <t xml:space="preserve">   Other Uses 4/ 6/</t>
  </si>
  <si>
    <t>CKI000:ha_ElecSubtotal</t>
  </si>
  <si>
    <t>CKI000:ha_PurchElecEVCha</t>
  </si>
  <si>
    <t>CKI000:ha_PurchasedElec</t>
  </si>
  <si>
    <t xml:space="preserve">     Purchased Electricity at Commercial Location 8/</t>
  </si>
  <si>
    <t>CKI000:ia_SpaceHeating</t>
  </si>
  <si>
    <t>CKI000:ia_SpaceCooling</t>
  </si>
  <si>
    <t xml:space="preserve">   Space Cooling 3/</t>
  </si>
  <si>
    <t>CKI000:ia_WaterHeating</t>
  </si>
  <si>
    <t>CKI000:ia_Cooking</t>
  </si>
  <si>
    <t>CKI000:ia_OtherUses</t>
  </si>
  <si>
    <t>CKI000:ia_DeliveredEner</t>
  </si>
  <si>
    <t xml:space="preserve"> Distillate Fuel Oil</t>
  </si>
  <si>
    <t>CKI000:ja_SpaceHeating</t>
  </si>
  <si>
    <t>CKI000:ja_WaterHeating</t>
  </si>
  <si>
    <t>CKI000:ja_OtherUses</t>
  </si>
  <si>
    <t xml:space="preserve">   Other Uses 10/</t>
  </si>
  <si>
    <t>CKI000:ja_DeliveredEner</t>
  </si>
  <si>
    <t>CKI000:ka_MarketedRenew</t>
  </si>
  <si>
    <t xml:space="preserve"> Marketed Renewables (biomass)</t>
  </si>
  <si>
    <t>CKI000:ka_OtherFuels</t>
  </si>
  <si>
    <t xml:space="preserve"> Other Fuels 11/</t>
  </si>
  <si>
    <t>Energy Consumption by End Use 2/</t>
  </si>
  <si>
    <t>CKI000:la_SpaceHeating</t>
  </si>
  <si>
    <t>CKI000:la_SpaceCooling</t>
  </si>
  <si>
    <t>CKI000:la_WaterHeating</t>
  </si>
  <si>
    <t>CKI000:la_Ventilation</t>
  </si>
  <si>
    <t>CKI000:la_Cooking</t>
  </si>
  <si>
    <t>CKI000:la_Lighting</t>
  </si>
  <si>
    <t>CKI000:la_Refrigeration</t>
  </si>
  <si>
    <t>CKI000:la_DataCtrServ</t>
  </si>
  <si>
    <t>CKI000:ma_CompOfficeEquipme</t>
  </si>
  <si>
    <t>CKI000:ma_OtherUses</t>
  </si>
  <si>
    <t xml:space="preserve">   Other Uses 4/ 11/ 12/</t>
  </si>
  <si>
    <t>CKI000:ma_GrsEndUseCons</t>
  </si>
  <si>
    <t xml:space="preserve">     Gross End-use Consumption</t>
  </si>
  <si>
    <t>CKI000:ma_PurchElecEVCha</t>
  </si>
  <si>
    <t>CKI000:ma_OwnGeneration</t>
  </si>
  <si>
    <t>CKI000:ma_DeliveredEner</t>
  </si>
  <si>
    <t xml:space="preserve">     Delivered Energy 8/</t>
  </si>
  <si>
    <t>CKI000:na_ElectricityRe</t>
  </si>
  <si>
    <t>Electricity Related Losses 13/</t>
  </si>
  <si>
    <t>Total Energy Consumption by End Use 2/</t>
  </si>
  <si>
    <t>CKI000:oa_SpaceHeating</t>
  </si>
  <si>
    <t>CKI000:oa_SpaceCooling</t>
  </si>
  <si>
    <t>CKI000:oa_WaterHeating</t>
  </si>
  <si>
    <t>CKI000:oa_Ventilation</t>
  </si>
  <si>
    <t>CKI000:oa_Cooking</t>
  </si>
  <si>
    <t>CKI000:oa_Lighting</t>
  </si>
  <si>
    <t>CKI000:oa_Refrigeration</t>
  </si>
  <si>
    <t>CKI000:oa_DataCtrServ</t>
  </si>
  <si>
    <t>CKI000:pa_CompOfficeEquipme</t>
  </si>
  <si>
    <t>CKI000:pa_OtherUses</t>
  </si>
  <si>
    <t>CKI000:pa_Total</t>
  </si>
  <si>
    <t xml:space="preserve">     Total Gross End-use Consumption</t>
  </si>
  <si>
    <t>CKI000:pa_PurchElecEVCha</t>
  </si>
  <si>
    <t>CKI000:pa_OwnGeneration</t>
  </si>
  <si>
    <t>CKI000:pa_TtllOwnUseGen</t>
  </si>
  <si>
    <t>Nonmarketed Renewable Fuels</t>
  </si>
  <si>
    <t>CKI000:qa_SolarThermal</t>
  </si>
  <si>
    <t xml:space="preserve">  Solar Thermal</t>
  </si>
  <si>
    <t>CKI000:qa_SolarPhotovol</t>
  </si>
  <si>
    <t xml:space="preserve">  Solar Photovoltaic 14/</t>
  </si>
  <si>
    <t>CKI000:qa_EKnowitzWindy</t>
  </si>
  <si>
    <t xml:space="preserve">  Wind 14/</t>
  </si>
  <si>
    <t>CKI000:qa_TotalSolar</t>
  </si>
  <si>
    <t>CKI000:hdd_NewEngland</t>
  </si>
  <si>
    <t>CKI000:hdd_MiddleAtlant</t>
  </si>
  <si>
    <t>CKI000:hdd_EastNorthCen</t>
  </si>
  <si>
    <t>CKI000:hdd_WestNorthCen</t>
  </si>
  <si>
    <t>CKI000:hdd_SouthAtlantc</t>
  </si>
  <si>
    <t>CKI000:hdd_EastSouthCen</t>
  </si>
  <si>
    <t>CKI000:hdd_WestSouthCen</t>
  </si>
  <si>
    <t>CKI000:hdd_Mountain</t>
  </si>
  <si>
    <t>CKI000:hdd_Pacific</t>
  </si>
  <si>
    <t>CKI000:hdd_UnitedStates</t>
  </si>
  <si>
    <t>CKI000:cdd_NewEngland</t>
  </si>
  <si>
    <t>CKI000:cdd_MiddleAtlant</t>
  </si>
  <si>
    <t>CKI000:cdd_EastNorthCen</t>
  </si>
  <si>
    <t>CKI000:cdd_WestNorthCen</t>
  </si>
  <si>
    <t>CKI000:cdd_SouthAtlantc</t>
  </si>
  <si>
    <t>CKI000:cdd_EastSouthCen</t>
  </si>
  <si>
    <t>CKI000:cdd_WestSouthCen</t>
  </si>
  <si>
    <t>CKI000:cdd_Mountain</t>
  </si>
  <si>
    <t>CKI000:cdd_Pacific</t>
  </si>
  <si>
    <t>CKI000:cdd_UnitedStates</t>
  </si>
  <si>
    <t>1/ Represents all floorspace in the commercial sector, including floorspace operating as on-premise data centers and</t>
  </si>
  <si>
    <t>server rooms within each applicable commercial building type. Standalone data centers are not modeled as a distinct building type in NEMS,</t>
  </si>
  <si>
    <t>but associated floorspace is implicitly represented in the "Other" building type.</t>
  </si>
  <si>
    <t>2/ Unless otherwise specified, energy consumption by end use includes all electricity consumed for that end use,</t>
  </si>
  <si>
    <t>3/ Includes fuel consumption for district services.</t>
  </si>
  <si>
    <t>4/ Includes energy consumed by all commercial buildings, including on-premise data centers and server rooms. Compared with non-data center floorspace,</t>
  </si>
  <si>
    <t>the on-premise data center proportion of floorspace exhibits a higher energy use intensity for space cooling,</t>
  </si>
  <si>
    <t>ventilation (for air exchange), computing, and other uses (miscellaneous electric loads, such as uninterruptible power supplies).</t>
  </si>
  <si>
    <t>5/ Includes energy consumed by desktop computers, monitors, laptops, video displays, copiers, scanners, faxes, printers, and multifunction devices.</t>
  </si>
  <si>
    <t>6/ Includes (but is not limited to) miscellaneous uses such as transformers, medical imaging and other medical equipment, elevators,</t>
  </si>
  <si>
    <t>escalators, off-road electric vehicles, laboratory fume hoods, laundry equipment, and coffee brewers. Also includes non-building uses</t>
  </si>
  <si>
    <t>such as telecommunication equipment, water services, parking garages, street lights, pumps, bridges, and other public services</t>
  </si>
  <si>
    <t>if the establishment operating them is classified as commercial.</t>
  </si>
  <si>
    <t>7/ Electricity consumption when a vehicle is plugged in and charging at a commercial location.</t>
  </si>
  <si>
    <t>9/ Includes miscellaneous uses, such as emergency generators, combined heat and power in commercial buildings, and manufacturing</t>
  </si>
  <si>
    <t>performed in commercial buildings.</t>
  </si>
  <si>
    <t>10/ Includes miscellaneous uses, such as cooking, emergency generators, and combined heat and power in commercial buildings.</t>
  </si>
  <si>
    <t>11/ Includes residual fuel oil, propane, coal, motor gasoline, and kerosene.</t>
  </si>
  <si>
    <t>12/ Includes (but is not limited to) miscellaneous uses such as transformers, medical imaging and other medical equipment, elevators,</t>
  </si>
  <si>
    <t>escalators, off-road electric vehicles, laboratory fume hoods, laundry equipment, coffee brewers, emergency generators, combined heat</t>
  </si>
  <si>
    <t>and power in commercial buildings, manufacturing performed in commercial buildings, and cooking (distillate). Also includes</t>
  </si>
  <si>
    <t>non-building uses such as telecommunication equipment, water services, parking garages, street lights, pumps, bridges, and other</t>
  </si>
  <si>
    <t>public services if the establishment operating them is classified as commercial.</t>
  </si>
  <si>
    <t>13/ Includes electricity losses for all electricity consumption at the commercial location, including electric vehicle charging.</t>
  </si>
  <si>
    <t>14/ Consumption for solar photovoltaic and wind reflects the generation converted to Btu by multiplying by the heat content of electricity (3,412 Btu/kWh).</t>
  </si>
  <si>
    <t>period</t>
  </si>
  <si>
    <t>location</t>
  </si>
  <si>
    <t>stateDescription</t>
  </si>
  <si>
    <t>sectorid</t>
  </si>
  <si>
    <t>sectorDescription</t>
  </si>
  <si>
    <t>fueltypeid</t>
  </si>
  <si>
    <t>generation</t>
  </si>
  <si>
    <t>generation-units</t>
  </si>
  <si>
    <t>Alaska</t>
  </si>
  <si>
    <t>DPV</t>
  </si>
  <si>
    <t>thousand megawatthours</t>
  </si>
  <si>
    <t>All Commercial</t>
  </si>
  <si>
    <t>All Industrial</t>
  </si>
  <si>
    <t>All Sectors</t>
  </si>
  <si>
    <t>District of Columbia</t>
  </si>
  <si>
    <t>ENC</t>
  </si>
  <si>
    <t>ESC</t>
  </si>
  <si>
    <t>Hawaii</t>
  </si>
  <si>
    <t>MAT</t>
  </si>
  <si>
    <t>MTN</t>
  </si>
  <si>
    <t>Mountain</t>
  </si>
  <si>
    <t>NEW</t>
  </si>
  <si>
    <t>PCC</t>
  </si>
  <si>
    <t>Pacific Contiguous</t>
  </si>
  <si>
    <t>PCN</t>
  </si>
  <si>
    <t>Pacific Noncontiguous</t>
  </si>
  <si>
    <t>SAT</t>
  </si>
  <si>
    <t>US</t>
  </si>
  <si>
    <t>U.S. Total</t>
  </si>
  <si>
    <t>WNC</t>
  </si>
  <si>
    <t>WSC</t>
  </si>
  <si>
    <t>NREL rooftop PV technical potential by state - Gagnon, Margolis, Melius, Phillips, Elmore (2016), NREL/TP-6A20-65298, Table 6 (pp. 35-36). Capacity is DC nameplate. Transcription verified against the PDF text 2026-08-03.</t>
  </si>
  <si>
    <t>gen_potential_pct_of_sales</t>
  </si>
  <si>
    <t>capacity_potential_gw_dc</t>
  </si>
  <si>
    <t>gen_potential_twh_yr</t>
  </si>
  <si>
    <t>suitable_roof_area_mm2</t>
  </si>
  <si>
    <t>Washington DC</t>
  </si>
  <si>
    <t>STATEFP</t>
  </si>
  <si>
    <t>STATE ABBREV</t>
  </si>
  <si>
    <t>STATE NAME</t>
  </si>
  <si>
    <t>2020 TOTAL POP</t>
  </si>
  <si>
    <t>2020 
URBAN POP</t>
  </si>
  <si>
    <t>2020 PCT URBAN POP</t>
  </si>
  <si>
    <t>2020 
RURAL POP</t>
  </si>
  <si>
    <t>2020 PCT RURAL POP</t>
  </si>
  <si>
    <t>2010 
TOTAL POP</t>
  </si>
  <si>
    <t>2010 
URBAN POP</t>
  </si>
  <si>
    <t>2010 PCT URBAN POP</t>
  </si>
  <si>
    <t>2010
 RURAL POP</t>
  </si>
  <si>
    <t>2010 PCT RURAL POP</t>
  </si>
  <si>
    <t>02</t>
  </si>
  <si>
    <t>11</t>
  </si>
  <si>
    <t>15</t>
  </si>
  <si>
    <t>60</t>
  </si>
  <si>
    <t>AS</t>
  </si>
  <si>
    <t>American Samoa</t>
  </si>
  <si>
    <t>66</t>
  </si>
  <si>
    <t>GU</t>
  </si>
  <si>
    <t>Guam</t>
  </si>
  <si>
    <t>69</t>
  </si>
  <si>
    <t>MP</t>
  </si>
  <si>
    <t>Commonwealth of the Northern Marianas</t>
  </si>
  <si>
    <t>72</t>
  </si>
  <si>
    <t>PR</t>
  </si>
  <si>
    <t>Puerto Rico</t>
  </si>
  <si>
    <t>78</t>
  </si>
  <si>
    <t>VI</t>
  </si>
  <si>
    <t>US Virgin Islands</t>
  </si>
  <si>
    <t>Project</t>
  </si>
  <si>
    <t>Dollar_year</t>
  </si>
  <si>
    <t>Weather_year</t>
  </si>
  <si>
    <t>Start_day</t>
  </si>
  <si>
    <t>country</t>
  </si>
  <si>
    <t>Cambium_2022</t>
  </si>
  <si>
    <t>MidCase</t>
  </si>
  <si>
    <t>2021$</t>
  </si>
  <si>
    <t>Sunday</t>
  </si>
  <si>
    <t>usa</t>
  </si>
  <si>
    <t>Metric definitions and scenario descriptions: 2022 Cambium Documentation (https://www.nrel.gov/docs/fy23osti/84916.pdf)</t>
  </si>
  <si>
    <t>Geography</t>
  </si>
  <si>
    <t>Time</t>
  </si>
  <si>
    <t>Load</t>
  </si>
  <si>
    <t>Transmission</t>
  </si>
  <si>
    <t>Operational</t>
  </si>
  <si>
    <t>Clean Energy Fraction</t>
  </si>
  <si>
    <t>Emissions</t>
  </si>
  <si>
    <t>Busbar costs</t>
  </si>
  <si>
    <t>End use cost</t>
  </si>
  <si>
    <t>Generation</t>
  </si>
  <si>
    <t>Capacity</t>
  </si>
  <si>
    <t>Energy Capacity</t>
  </si>
  <si>
    <t>Policy</t>
  </si>
  <si>
    <t>unitless</t>
  </si>
  <si>
    <t>MWh</t>
  </si>
  <si>
    <t>MWh/MWh</t>
  </si>
  <si>
    <t>MW/MW</t>
  </si>
  <si>
    <t>$/MW</t>
  </si>
  <si>
    <t>MW</t>
  </si>
  <si>
    <t>fraction</t>
  </si>
  <si>
    <t>kg/MWh</t>
  </si>
  <si>
    <t>g/MWh</t>
  </si>
  <si>
    <t>metric tons</t>
  </si>
  <si>
    <t>$/MWh</t>
  </si>
  <si>
    <t>$/credit</t>
  </si>
  <si>
    <t>credit/sales</t>
  </si>
  <si>
    <t>$/ton</t>
  </si>
  <si>
    <t>state</t>
  </si>
  <si>
    <t>t</t>
  </si>
  <si>
    <t>busbar_load_for_enduse</t>
  </si>
  <si>
    <t>battery_charging</t>
  </si>
  <si>
    <t>phs_charging</t>
  </si>
  <si>
    <t>trans_losses</t>
  </si>
  <si>
    <t>busbar_load</t>
  </si>
  <si>
    <t>enduse_load</t>
  </si>
  <si>
    <t>net_load_busbar</t>
  </si>
  <si>
    <t>imports</t>
  </si>
  <si>
    <t>exports</t>
  </si>
  <si>
    <t>distloss_rate_avg</t>
  </si>
  <si>
    <t>distloss_rate_marg</t>
  </si>
  <si>
    <t>prm</t>
  </si>
  <si>
    <t>capacity_shadow_price</t>
  </si>
  <si>
    <t>planning_capacity_MW</t>
  </si>
  <si>
    <t>cef_gen</t>
  </si>
  <si>
    <t>cef_load</t>
  </si>
  <si>
    <t>aer_gen_co2_c</t>
  </si>
  <si>
    <t>aer_gen_ch4_c</t>
  </si>
  <si>
    <t>aer_gen_n2o_c</t>
  </si>
  <si>
    <t>aer_gen_co2_p</t>
  </si>
  <si>
    <t>aer_gen_ch4_p</t>
  </si>
  <si>
    <t>aer_gen_n2o_p</t>
  </si>
  <si>
    <t>aer_gen_co2e_c</t>
  </si>
  <si>
    <t>aer_gen_co2e_p</t>
  </si>
  <si>
    <t>aer_gen_co2e</t>
  </si>
  <si>
    <t>aer_load_co2_c</t>
  </si>
  <si>
    <t>aer_load_ch4_c</t>
  </si>
  <si>
    <t>aer_load_n2o_c</t>
  </si>
  <si>
    <t>aer_load_co2_p</t>
  </si>
  <si>
    <t>aer_load_ch4_p</t>
  </si>
  <si>
    <t>aer_load_n2o_p</t>
  </si>
  <si>
    <t>aer_load_co2e_c</t>
  </si>
  <si>
    <t>aer_load_co2e_p</t>
  </si>
  <si>
    <t>aer_load_co2e</t>
  </si>
  <si>
    <t>lrmer_co2_c</t>
  </si>
  <si>
    <t>lrmer_ch4_c</t>
  </si>
  <si>
    <t>lrmer_n2o_c</t>
  </si>
  <si>
    <t>lrmer_co2_p</t>
  </si>
  <si>
    <t>lrmer_ch4_p</t>
  </si>
  <si>
    <t>lrmer_n2o_p</t>
  </si>
  <si>
    <t>lrmer_co2e_c</t>
  </si>
  <si>
    <t>lrmer_co2e_p</t>
  </si>
  <si>
    <t>lrmer_co2e</t>
  </si>
  <si>
    <t>srmer_co2_c</t>
  </si>
  <si>
    <t>srmer_ch4_c</t>
  </si>
  <si>
    <t>srmer_n2o_c</t>
  </si>
  <si>
    <t>srmer_co2_p</t>
  </si>
  <si>
    <t>srmer_ch4_p</t>
  </si>
  <si>
    <t>srmer_n2o_p</t>
  </si>
  <si>
    <t>srmer_co2e_c</t>
  </si>
  <si>
    <t>srmer_co2e_p</t>
  </si>
  <si>
    <t>srmer_co2e</t>
  </si>
  <si>
    <t>total_gen_co2_c</t>
  </si>
  <si>
    <t>total_gen_ch4_c</t>
  </si>
  <si>
    <t>total_gen_n2o_c</t>
  </si>
  <si>
    <t>total_gen_co2_p</t>
  </si>
  <si>
    <t>total_gen_ch4_p</t>
  </si>
  <si>
    <t>total_gen_n2o_p</t>
  </si>
  <si>
    <t>total_gen_co2e_c</t>
  </si>
  <si>
    <t>total_gen_co2e_p</t>
  </si>
  <si>
    <t>total_gen_co2e</t>
  </si>
  <si>
    <t>co2_captured_ccs</t>
  </si>
  <si>
    <t>energy_cost_busbar</t>
  </si>
  <si>
    <t>capacity_cost_busbar</t>
  </si>
  <si>
    <t>portfolio_cost_busbar</t>
  </si>
  <si>
    <t>total_cost_busbar</t>
  </si>
  <si>
    <t>energy_cost_enduse</t>
  </si>
  <si>
    <t>capacity_cost_enduse</t>
  </si>
  <si>
    <t>portfolio_cost_enduse</t>
  </si>
  <si>
    <t>total_cost_enduse</t>
  </si>
  <si>
    <t>variable_generation</t>
  </si>
  <si>
    <t>battery_MWh</t>
  </si>
  <si>
    <t>biomass_MWh</t>
  </si>
  <si>
    <t>beccs_MWh</t>
  </si>
  <si>
    <t>canada_MWh</t>
  </si>
  <si>
    <t>coal_MWh</t>
  </si>
  <si>
    <t>coal-ccs_MWh</t>
  </si>
  <si>
    <t>csp_MWh</t>
  </si>
  <si>
    <t>distpv_MWh</t>
  </si>
  <si>
    <t>gas-cc_MWh</t>
  </si>
  <si>
    <t>gas-cc-ccs_MWh</t>
  </si>
  <si>
    <t>gas-ct_MWh</t>
  </si>
  <si>
    <t>geothermal_MWh</t>
  </si>
  <si>
    <t>hydro_MWh</t>
  </si>
  <si>
    <t>nuclear_MWh</t>
  </si>
  <si>
    <t>o-g-s_MWh</t>
  </si>
  <si>
    <t>phs_MWh</t>
  </si>
  <si>
    <t>re-ct_MWh</t>
  </si>
  <si>
    <t>upv_MWh</t>
  </si>
  <si>
    <t>wind-ons_MWh</t>
  </si>
  <si>
    <t>wind-ofs_MWh</t>
  </si>
  <si>
    <t>battery_MW</t>
  </si>
  <si>
    <t>biomass_MW</t>
  </si>
  <si>
    <t>beccs_MW</t>
  </si>
  <si>
    <t>coal_MW</t>
  </si>
  <si>
    <t>coal-ccs_MW</t>
  </si>
  <si>
    <t>csp_MW</t>
  </si>
  <si>
    <t>distpv_MW</t>
  </si>
  <si>
    <t>gas-cc_MW</t>
  </si>
  <si>
    <t>gas-cc-ccs_MW</t>
  </si>
  <si>
    <t>gas-ct_MW</t>
  </si>
  <si>
    <t>geothermal_MW</t>
  </si>
  <si>
    <t>hydro_MW</t>
  </si>
  <si>
    <t>nuclear_MW</t>
  </si>
  <si>
    <t>o-g-s_MW</t>
  </si>
  <si>
    <t>phs_MW</t>
  </si>
  <si>
    <t>re-ct_MW</t>
  </si>
  <si>
    <t>upv_MW</t>
  </si>
  <si>
    <t>wind-ofs_MW</t>
  </si>
  <si>
    <t>wind-ons_MW</t>
  </si>
  <si>
    <t>battery_energy_cap_MWh</t>
  </si>
  <si>
    <t>phs_energy_cap_MWh</t>
  </si>
  <si>
    <t>csp_energy_cap_MWh</t>
  </si>
  <si>
    <t>rps_shadow_price</t>
  </si>
  <si>
    <t>rps_f</t>
  </si>
  <si>
    <t>ces_shadow_price</t>
  </si>
  <si>
    <t>ces_f</t>
  </si>
  <si>
    <t>co2_shadow_price</t>
  </si>
  <si>
    <t>Staging provenance</t>
  </si>
  <si>
    <t>Source</t>
  </si>
  <si>
    <t>NREL (2022), Cambium 2022 Scenario Data, MidCase scenario, annual state-level metrics. Documentation: Gagnon, Cowiestoll, Schwarz (2023), "Cambium 2022 Scenario Descriptions and Documentation," NREL/TP-6A40-84916, https://www.nrel.gov/docs/fy23osti/84916.pdf. Data: https://cambium.nrel.gov</t>
  </si>
  <si>
    <t>Raw file</t>
  </si>
  <si>
    <t>sources/raw/cambium/Cambium22_MidCase_annual_state.csv</t>
  </si>
  <si>
    <t>Size / checksum</t>
  </si>
  <si>
    <t>258,111 bytes · sha256 e423f13b880752297fa915612f52db654701477d727c6ba40acf9d2312974143</t>
  </si>
  <si>
    <t>Staged</t>
  </si>
  <si>
    <t>file dated 2026-08-20; embedded 2026-09-01 by outputs/BDESC/add_policies_BDESC.py</t>
  </si>
  <si>
    <t>Shape</t>
  </si>
  <si>
    <t>390 lines x 121 columns written verbatim to rows 1-390: 6 header lines (column names on row 6, units on row 5, metric category on row 4) then 384 data rows = 48 states x 8 reporting years.</t>
  </si>
  <si>
    <t>Coverage</t>
  </si>
  <si>
    <t>states: AL, AR, AZ, CA, CO, CT, DE, FL, GA, IA, ID, IL, IN, KS, KY, LA, MA, MD, ME, MI, MN, MO, MS, MT, NC, ND, NE, NH, NJ, NM, NV, NY, OH, OK, OR, PA, RI, SC, SD, TN, TX, UT, VA, VT, WA, WI, WV, WY. Years: 2024, 2026, 2028, 2030, 2035, 2040, 2045, 2050.</t>
  </si>
  <si>
    <t>Handling</t>
  </si>
  <si>
    <t>none — no rows dropped, no columns dropped, no aggregation. Numeric text is typed as int/float; blank fields are left empty.</t>
  </si>
  <si>
    <t>MidCase scenario ONLY — not a range, and Cambium is explicitly not a forecast. Reporting years are 2024/2026/2028/2030 then 5-year steps to 2050: any annual series must be interpolated, and there is no pre-2024 history here. State values are aggregations of ReEDS balancing-area results, so they carry the model's regional resolution, not state-jurisdiction accounting. Costs are 2021$. Metric definitions (busbar vs end-use load, long-run vs short-run marginal rates) are in NREL/TP-6A40-84916 — check the definition before using any column.</t>
  </si>
  <si>
    <t>Calcs - all 48 states, one matrix</t>
  </si>
  <si>
    <t>Reads top to bottom in dependency order; every block shares one year axis so the columns line up all the way down. Sections 5 and 6 are the reallocation: the national total (section 4) is fixed, and only each state share of it changes, by how much room the state has left. About!B1 selects the state summarised in section 7; the three BDESC output tabs read section 7. No typed-in numbers - every formula points at a raw embed or a Keys constant.</t>
  </si>
  <si>
    <t>SECTION 1 - Constants</t>
  </si>
  <si>
    <t>Read once here, then referenced by every row below. headroom_f is the single judgement parameter in this design - it sets how full a state can get, and it is calibrated on the CEC California forecast (see Keys and the Sources tab).</t>
  </si>
  <si>
    <t>Calculation</t>
  </si>
  <si>
    <t>Value</t>
  </si>
  <si>
    <t>Anchor year = latest year in the 861M embed</t>
  </si>
  <si>
    <t>Anchor month = latest month in that year</t>
  </si>
  <si>
    <t>DC-to-AC derate (Keys dc_to_ac_derate)</t>
  </si>
  <si>
    <t>headroom_f - economic ceiling as a fraction of technical potential</t>
  </si>
  <si>
    <t>GW to MW (Keys gw_to_mw)</t>
  </si>
  <si>
    <t>Ceiling floor margin (Keys ceiling_floor_margin)</t>
  </si>
  <si>
    <t>Percent to fraction (Keys pct_to_fraction)</t>
  </si>
  <si>
    <t>Ground-mount screen threshold (Keys min_plausible_cf)</t>
  </si>
  <si>
    <t>Hours per year (Keys hours_per_year)</t>
  </si>
  <si>
    <t>GWh -&gt; MWh (Keys gwh_to_mwh)</t>
  </si>
  <si>
    <t>EIA small-scale generation vintage (Keys dpv_period)</t>
  </si>
  <si>
    <t>EIA sectorid, residential (Keys dpv_sector_res)</t>
  </si>
  <si>
    <t>EIA sectorid, commercial (Keys dpv_sector_com)</t>
  </si>
  <si>
    <t>EIA sectorid, industrial (Keys dpv_sector_ind)</t>
  </si>
  <si>
    <t>AEO base year - no new capacity is allocated through this year</t>
  </si>
  <si>
    <t>Row of the residential own-use series in AEO_T4_national</t>
  </si>
  <si>
    <t>Row of the commercial own-use series in AEO_T5_national</t>
  </si>
  <si>
    <t>SECTION 2 - How fast rooftop generation grows NATIONALLY (year block)</t>
  </si>
  <si>
    <t>AEO on-site generation for own use, as a ratio to the base year. This is the only growth signal in the workbook, and it applies to the 48-state TOTAL - not to any individual state. AEO publishes own-generation nationally only; per-state shape sources were tested and rejected (see Sources).</t>
  </si>
  <si>
    <t>Column of that year inside the AEO embeds (blank before the base year)</t>
  </si>
  <si>
    <t>Residential on-site generation for own use, quads</t>
  </si>
  <si>
    <t>Commercial on-site generation for own use, quads</t>
  </si>
  <si>
    <t>RESIDENTIAL national growth ratio = own-use(y) / own-use(base year)</t>
  </si>
  <si>
    <t>COMMERCIAL national growth ratio = own-use(y) / own-use(base year)</t>
  </si>
  <si>
    <t>SECTION 3 - Where each state starts, and where it saturates</t>
  </si>
  <si>
    <t>One row per state. B-H are observed capacity summed straight from the raw embeds; I-J turn the 2023 pair into a gross-up factor; K-L are the START LEVEL each state is allocated from; M-N are its physical roof-area limit; O-P are the economic CEILING the allocation approaches, split between sectors by the state own mix.</t>
  </si>
  <si>
    <t>EIA-861M 2024 net-metered PV, residential</t>
  </si>
  <si>
    <t>EIA-861M 2024 net-metered PV, commercial</t>
  </si>
  <si>
    <t>EIA-861M 2024 net-metered PV, industrial</t>
  </si>
  <si>
    <t>EIA-861 2023 net-metered PV, residential</t>
  </si>
  <si>
    <t>EIA-861 2023 net-metered PV, commercial + industrial</t>
  </si>
  <si>
    <t>EIA-861 2023 NON-net-metered distributed PV, residential</t>
  </si>
  <si>
    <t>EIA-861 2023 NON-net-metered distributed PV, commercial + industrial</t>
  </si>
  <si>
    <t>Gross-up factor, residential  = 1 + G/E</t>
  </si>
  <si>
    <t>Gross-up factor, commercial  = 1 + H/F</t>
  </si>
  <si>
    <t>START LEVEL residential  = B x I, or E+G where B is zero</t>
  </si>
  <si>
    <t>EIA small-scale PV generation 2024, residential</t>
  </si>
  <si>
    <t>EIA small-scale PV generation 2024, commercial + industrial</t>
  </si>
  <si>
    <t>Implied residential capacity factor  = L / (K x hours_per_year)</t>
  </si>
  <si>
    <t>Commercial start level BEFORE the ground-mount screen  = (C+D) x J, or F+H where C+D is zero</t>
  </si>
  <si>
    <t>Implied commercial capacity factor  = M / (O x hours_per_year)</t>
  </si>
  <si>
    <t>START LEVEL commercial  = O, or M re-anchored at the residential CF when P &lt; min_plausible_cf</t>
  </si>
  <si>
    <t>NREL rooftop technical potential (Gagnon 2016)</t>
  </si>
  <si>
    <t>Technical potential, AC basis  = R x gw_to_mw x derate</t>
  </si>
  <si>
    <t>CEILING residential  = headroom_f x S x residential share of K+Q</t>
  </si>
  <si>
    <t>CEILING commercial  = headroom_f x S x commercial share of K+Q</t>
  </si>
  <si>
    <t>MW-AC</t>
  </si>
  <si>
    <t>ratio</t>
  </si>
  <si>
    <t>GWh</t>
  </si>
  <si>
    <t>GW-DC</t>
  </si>
  <si>
    <t>SECTION 4 - The size of the pot, and this year new capacity (year block)</t>
  </si>
  <si>
    <t>The 48-state total: start level x the section-2 national ratio. This is exactly what the old method produced nationally and it is UNCHANGED - the reallocation only changes who gets it. The "new MW" rows are what sections 5 and 6 divide up; they are zero through the base year. The last two rows are the denominators each state share is taken over.</t>
  </si>
  <si>
    <t>National total residential MW  = SUM of column K x the residential ratio</t>
  </si>
  <si>
    <t>National total commercial MW  = SUM of column L x the commercial ratio</t>
  </si>
  <si>
    <t>NEW residential MW to divide this year  = this year total minus last year</t>
  </si>
  <si>
    <t>NEW commercial MW to divide this year  = this year total minus last year</t>
  </si>
  <si>
    <t>Sum of all 48 residential headroom weights (share denominator)</t>
  </si>
  <si>
    <t>Sum of all 48 commercial headroom weights (share denominator)</t>
  </si>
  <si>
    <t>SECTION 5a - RESIDENTIAL: each state share of this year new capacity (%)</t>
  </si>
  <si>
    <t>A state share is its headroom weight over the sum of all 48. The weight is (capacity it had last year) x (1 - how full it is), so a state with no rooftop industry gets little and a state at its ceiling gets zero - it stops taking new capacity without any hard cut-off. Every column totals 100%.</t>
  </si>
  <si>
    <t>Total of all 48 shares - must be 100.0% in every year with new capacity</t>
  </si>
  <si>
    <t>SECTION 5b - RESIDENTIAL: allocated capacity (MW-AC) - THE OUTPUT</t>
  </si>
  <si>
    <t>Last year capacity plus this state share of this year new capacity. The first column is the section-3 start level, and capacity stays there until the base year is passed. Every column sums to the section-4 national total by construction, which section 8 checks.</t>
  </si>
  <si>
    <t>SECTION 6a - COMMERCIAL: each state share of this year new capacity (%)</t>
  </si>
  <si>
    <t>SECTION 6b - COMMERCIAL: allocated capacity (MW-AC) - THE OUTPUT</t>
  </si>
  <si>
    <t>SECTION 7 - The state named in About!B1</t>
  </si>
  <si>
    <t>Everything above covers all 48 states at once. This section pulls out the one state the workbook is currently set to and splits its residential total into urban and rural. The three BDESC output tabs are the last two rows of this section, nothing more.</t>
  </si>
  <si>
    <t>Active state (name, typed on About!B1)</t>
  </si>
  <si>
    <t>Active state (2-letter abbreviation, derived on About)</t>
  </si>
  <si>
    <t>Row of that state in section 3 (MATCH on column A)</t>
  </si>
  <si>
    <t>Percent of population urban (Census 2020)</t>
  </si>
  <si>
    <t>Urban fraction = percent urban x pct_to_fraction</t>
  </si>
  <si>
    <t>START LEVEL residential MW (section 3 col K)</t>
  </si>
  <si>
    <t>START LEVEL commercial MW (section 3 col Q)</t>
  </si>
  <si>
    <t>Start-year urban-residential MW = residential x urban fraction</t>
  </si>
  <si>
    <t>Start-year rural-residential MW = residential x (1 - urban fraction)</t>
  </si>
  <si>
    <t>Start-year commercial MW</t>
  </si>
  <si>
    <t>Technical potential MW-AC (section 3 col S)</t>
  </si>
  <si>
    <t>Allocated RESIDENTIAL total MW (urban + rural)</t>
  </si>
  <si>
    <t>Allocated COMMERCIAL MW</t>
  </si>
  <si>
    <t>SECTION 8 - Checks (year block)</t>
  </si>
  <si>
    <t>The first two rows are the load-bearing identity: the 48 states must add back up to the national envelope in every year, which is what makes the reallocation a redistribution rather than a level change. The last row guards against a state being allocated more rooftop than it has roof.</t>
  </si>
  <si>
    <t>CHECK - sum of 48 residential minus the national total (must be 0)</t>
  </si>
  <si>
    <t>CHECK - sum of 48 commercial minus the national total (must be 0)</t>
  </si>
  <si>
    <t>CHECK - active state allocated total / technical potential (must be &lt; 1)</t>
  </si>
  <si>
    <t>Updated policy notes</t>
  </si>
  <si>
    <t>Percent distributed renewables</t>
  </si>
  <si>
    <t>State Abbreviation</t>
  </si>
  <si>
    <t>Policy Status</t>
  </si>
  <si>
    <t>Description</t>
  </si>
  <si>
    <t>latest policy link</t>
  </si>
  <si>
    <t>latest policy name</t>
  </si>
  <si>
    <t>eps file name short</t>
  </si>
  <si>
    <t>eps file name long</t>
  </si>
  <si>
    <t>eps file notes</t>
  </si>
  <si>
    <t>new state policy</t>
  </si>
  <si>
    <t>policy type previously modeled</t>
  </si>
  <si>
    <t>new cxc policy type</t>
  </si>
  <si>
    <t>downscaled policy</t>
  </si>
  <si>
    <t>update action</t>
  </si>
  <si>
    <t>Distributed Generation Carve-out</t>
  </si>
  <si>
    <t>4.5% (30% of the 30% renewable mandate) of total retail sales must be distribued renewable resources by 2025. Source: DSIRE</t>
  </si>
  <si>
    <t>4.5% 2025</t>
  </si>
  <si>
    <t>enacted</t>
  </si>
  <si>
    <t>The State Policy Opportunity Tracker (SPOT) breaks clean energy policies down into “components”, which are binary questions to evaluate policy quality. Higher quality policies have more of their SPOT components fulfilled.</t>
  </si>
  <si>
    <t>Electricity</t>
  </si>
  <si>
    <t>https://www.spotforcleanenergy.org/state/Arizona/Generation_Carve-outs</t>
  </si>
  <si>
    <t>SPOT – Generation Carve-outs in Arizona</t>
  </si>
  <si>
    <t>BDESC</t>
  </si>
  <si>
    <t>BAU Distribued Electricity Source Capacities</t>
  </si>
  <si>
    <t>Sets distributed solar/DG capacity; closest current bldgs-sector levers</t>
  </si>
  <si>
    <t>Y</t>
  </si>
  <si>
    <t>N</t>
  </si>
  <si>
    <t>possible action, new policy type</t>
  </si>
  <si>
    <t>2020 target, modeling not needed.  Source: DSIRE</t>
  </si>
  <si>
    <t>https://www.spotforcleanenergy.org/state/Colorado/Generation_Carve-outs</t>
  </si>
  <si>
    <t>SPOT – Generation Carve-outs in Colorado</t>
  </si>
  <si>
    <t>policy does not have a specific carve-out for distributed renewables. Source: DSIRE</t>
  </si>
  <si>
    <t>https://www.spotforcleanenergy.org/state/Connecticut/Generation_Carve-outs</t>
  </si>
  <si>
    <t>SPOT – Generation Carve-outs in Connecticut</t>
  </si>
  <si>
    <t>https://www.spotforcleanenergy.org/state/Maryland/Generation_Carve-outs</t>
  </si>
  <si>
    <t>SPOT – Generation Carve-outs in Maryland</t>
  </si>
  <si>
    <t>https://www.spotforcleanenergy.org/state/New_Hampshire/Generation_Carve-outs</t>
  </si>
  <si>
    <t>SPOT – Generation Carve-outs in New Hampshire</t>
  </si>
  <si>
    <t>https://www.spotforcleanenergy.org/state/New_Jersey/Generation_Carve-outs</t>
  </si>
  <si>
    <t>SPOT – Generation Carve-outs in New Jersey</t>
  </si>
  <si>
    <t>Utility annual load from distributed renewables must be 5.8% by 2025, and 20% by 2035. Annual increase is different based on supplier, but this is not modeled. Source: DSIRE</t>
  </si>
  <si>
    <t>5.8% 2025; 20% 2035</t>
  </si>
  <si>
    <t>https://www.spotforcleanenergy.org/state/Vermont/Generation_Carve-outs</t>
  </si>
  <si>
    <t>SPOT – Generation Carve-outs in Vermont</t>
  </si>
  <si>
    <t>Note: All carveouts for distributed renewables are assumed to be distributed solar</t>
  </si>
  <si>
    <t>Mandated Percent Distributed Solar</t>
  </si>
  <si>
    <t>Mandated Percent Distributed Solar Linear Interpolated</t>
  </si>
  <si>
    <t>Mandated MW Capacity Distributed Solar</t>
  </si>
  <si>
    <t>Commercial - Mandated MW Capacity Distributed Solar</t>
  </si>
  <si>
    <t>Urban Residential - Mandated MW Capacity Distributed Solar</t>
  </si>
  <si>
    <t>Rural Residential - Mandated MW Capacity Distributed Solar</t>
  </si>
  <si>
    <t>Target 1</t>
  </si>
  <si>
    <t>Percent 1</t>
  </si>
  <si>
    <t>Year 1</t>
  </si>
  <si>
    <t>Target 2</t>
  </si>
  <si>
    <t>Percent 2</t>
  </si>
  <si>
    <t>Year 2</t>
  </si>
  <si>
    <t>Interpolation inputs (active state)</t>
  </si>
  <si>
    <t>Interpolation start year (input)</t>
  </si>
  <si>
    <t>Percent share MW distributed by type</t>
  </si>
  <si>
    <t>Urban Residential</t>
  </si>
  <si>
    <t>Rural Residential</t>
  </si>
  <si>
    <t>Cambium total MW capacity lookup (active state)</t>
  </si>
  <si>
    <t>Bracket index (last Cambium year &lt;= this year)</t>
  </si>
  <si>
    <t>Total MW capacity, all technologies (linear interpolated)</t>
  </si>
  <si>
    <t>First Cambium row for active state</t>
  </si>
  <si>
    <t>Cambium reporting points (active state)</t>
  </si>
  <si>
    <t>Offset from first row of state block</t>
  </si>
  <si>
    <t>Cambium reporting year</t>
  </si>
  <si>
    <t>Total MW capacity, all technologies (cols CQ:DI)</t>
  </si>
  <si>
    <t>hard coal</t>
  </si>
  <si>
    <t>natural gas steam turbine</t>
  </si>
  <si>
    <t>natural gas combined cycle</t>
  </si>
  <si>
    <t>nuclear</t>
  </si>
  <si>
    <t>hydro</t>
  </si>
  <si>
    <t>onshore wind</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</si>
  <si>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</si>
  <si>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</si>
  <si>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</si>
  <si>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</si>
  <si>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</si>
  <si>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</si>
  <si>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</si>
  <si>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</si>
  <si>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</si>
  <si>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</si>
  <si>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</si>
  <si>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</si>
  <si>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</si>
  <si>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</si>
  <si>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</si>
  <si>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</si>
  <si>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</si>
  <si>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urban residential</t>
  </si>
  <si>
    <t>rural residential</t>
  </si>
  <si>
    <t>commercial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</si>
</sst>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0.0000"/>
    <numFmt numFmtId="166" formatCode="0.0"/>
    <numFmt numFmtId="167" formatCode="0.000%"/>
    <numFmt numFmtId="168" formatCode="0.0%"/>
    <numFmt numFmtId="169" formatCode="0.000000"/>
  </numFmts>
  <fonts count="10" x14ac:knownFonts="1">
    <font>
      <sz val="11"/>
      <color theme="1"/>
      <name val="Calibri"/>
      <family val="2"/>
      <scheme val="minor"/>
    </font>
    <font>
      <b/>
      <sz val="14"/>
      <name val="Calibri"/>
    </font>
    <font>
      <b/>
      <sz val="12"/>
      <name val="Calibri"/>
    </font>
    <font>
      <i/>
      <sz val="11"/>
      <color rgb="FF666666"/>
      <name val="Calibri"/>
    </font>
    <font>
      <b/>
      <sz val="11"/>
      <name val="Calibri"/>
    </font>
    <font>
      <b/>
      <sz val="11"/>
      <color rgb="FF555555"/>
      <name val="Calibri"/>
    </font>
    <font>
      <u/>
      <sz val="11"/>
      <color rgb="FF0000EE"/>
      <name val="Calibri"/>
    </font>
    <font>
      <b/>
      <sz val="13"/>
      <name val="Calibri"/>
    </font>
    <font>
      <i/>
      <sz val="11"/>
      <color rgb="FF555555"/>
      <name val="Calibri"/>
    </font>
    <font>
      <b/>
      <sz val="11"/>
      <color rgb="FFFFFFFF"/>
      <name val="Calibri"/>
    </font>
  </fonts>
  <fills count="8">
    <fill>
      <patternFill patternType="none"/>
    </fill>
    <fill>
      <patternFill patternType="gray125"/>
    </fill>
    <fill>
      <patternFill patternType="solid">
        <fgColor rgb="FFFFF59D"/>
        <bgColor rgb="FFFFF59D"/>
      </patternFill>
    </fill>
    <fill>
      <patternFill patternType="solid">
        <fgColor rgb="FFC0C0C0"/>
        <bgColor rgb="FFC0C0C0"/>
      </patternFill>
    </fill>
    <fill>
      <patternFill patternType="solid">
        <fgColor rgb="FFD9E1F2"/>
        <bgColor rgb="FFD9E1F2"/>
      </patternFill>
    </fill>
    <fill>
      <patternFill patternType="solid">
        <fgColor rgb="FF1F3864"/>
        <bgColor rgb="FF1F3864"/>
      </patternFill>
    </fill>
    <fill>
      <patternFill patternType="solid">
        <fgColor rgb="FFE2EFDA"/>
        <bgColor rgb="FFE2EFDA"/>
      </patternFill>
    </fill>
    <fill>
      <patternFill patternType="solid">
        <fgColor rgb="FFDEEBF7"/>
        <bgColor rgb="FFDEEBF7"/>
      </patternFill>
    </fill>
  </fills>
  <borders count="1">
    <border>
      <left/>
      <right/>
      <top/>
      <bottom/>
      <diagonal/>
    </border>
  </borders>
  <cellStyleXfs count="1">
    <xf numFmtId="0" fontId="0" fillId="0" borderId="0"/>
  </cellStyleXfs>
  <cellXfs count="32">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4" fillId="3" borderId="0" xfId="0" applyFont="1" applyFill="1"/>
    <xf numFmtId="0" fontId="0" fillId="3" borderId="0" xfId="0" applyFill="1"/>
    <xf numFmtId="0" fontId="5" fillId="0" borderId="0" xfId="0" applyFont="1"/>
    <xf numFmtId="0" fontId="0" fillId="0" borderId="0" xfId="0" applyAlignment="1">
      <alignment vertical="top" wrapText="1"/>
    </xf>
    <xf numFmtId="0" fontId="6" fillId="0" borderId="0" xfId="0" applyFont="1" applyAlignment="1">
      <alignment vertical="top" wrapText="1"/>
    </xf>
    <xf numFmtId="0" fontId="4" fillId="4" borderId="0" xfId="0" applyFont="1" applyFill="1"/>
    <xf numFmtId="0" fontId="0" fillId="2" borderId="0" xfId="0" applyFill="1"/>
    <xf numFmtId="0" fontId="7" fillId="0" borderId="0" xfId="0" applyFont="1"/>
    <xf numFmtId="0" fontId="8" fillId="0" borderId="0" xfId="0" applyFont="1"/>
    <xf numFmtId="0" fontId="9" fillId="5" borderId="0" xfId="0" applyFont="1" applyFill="1"/>
    <xf numFmtId="164" fontId="0" fillId="2" borderId="0" xfId="0" applyNumberFormat="1" applyFill="1"/>
    <xf numFmtId="165" fontId="0" fillId="2" borderId="0" xfId="0" applyNumberFormat="1" applyFill="1"/>
    <xf numFmtId="2" fontId="0" fillId="2" borderId="0" xfId="0" applyNumberFormat="1" applyFill="1"/>
    <xf numFmtId="165" fontId="0" fillId="0" borderId="0" xfId="0" applyNumberFormat="1"/>
    <xf numFmtId="165" fontId="0" fillId="6" borderId="0" xfId="0" applyNumberFormat="1" applyFill="1"/>
    <xf numFmtId="0" fontId="4" fillId="4" borderId="0" xfId="0" applyFont="1" applyFill="1" applyAlignment="1">
      <alignment wrapText="1"/>
    </xf>
    <xf numFmtId="0" fontId="8" fillId="4" borderId="0" xfId="0" applyFont="1" applyFill="1"/>
    <xf numFmtId="2" fontId="0" fillId="0" borderId="0" xfId="0" applyNumberFormat="1"/>
    <xf numFmtId="164" fontId="0" fillId="0" borderId="0" xfId="0" applyNumberFormat="1"/>
    <xf numFmtId="166" fontId="0" fillId="0" borderId="0" xfId="0" applyNumberFormat="1"/>
    <xf numFmtId="2" fontId="0" fillId="6" borderId="0" xfId="0" applyNumberFormat="1" applyFill="1"/>
    <xf numFmtId="167" fontId="0" fillId="0" borderId="0" xfId="0" applyNumberFormat="1"/>
    <xf numFmtId="168" fontId="0" fillId="6" borderId="0" xfId="0" applyNumberFormat="1" applyFill="1"/>
    <xf numFmtId="164" fontId="0" fillId="6" borderId="0" xfId="0" applyNumberFormat="1" applyFill="1"/>
    <xf numFmtId="169" fontId="0" fillId="6" borderId="0" xfId="0" applyNumberFormat="1" applyFill="1"/>
    <xf numFmtId="0" fontId="4" fillId="7" borderId="0" xfId="0" applyFont="1" applyFill="1"/>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7"/>
  <sheetViews>
    <sheetView tabSelected="1" workbookViewId="0"/>
  </sheetViews>
  <sheetFormatPr defaultRowHeight="14.25" x14ac:dyDescent="0.45"/>
  <cols>
    <col min="1" max="1" width="100" customWidth="1"/>
    <col min="2" max="2" width="26" customWidth="1"/>
  </cols>
  <sheetData>
    <row r="1" spans="1:3" ht="18" x14ac:dyDescent="0.55000000000000004">
      <c r="A1" s="1" t="s">
        <v>0</v>
      </c>
      <c r="B1" s="2" t="s">
        <v>234</v>
      </c>
      <c r="C1" s="31">
        <v>46266</v>
      </c>
    </row>
    <row r="2" spans="1:3" x14ac:dyDescent="0.45">
      <c r="A2" s="3" t="s">
        <v>2</v>
      </c>
      <c r="B2" s="4" t="str">
        <f>IFERROR(INDEX(Geography!B:B, MATCH($B$1, Geography!C:C, 0)), "")</f>
        <v>WI</v>
      </c>
    </row>
    <row r="3" spans="1:3" x14ac:dyDescent="0.45">
      <c r="A3" s="3" t="s">
        <v>3</v>
      </c>
      <c r="B3" s="4" t="str">
        <f>IFERROR(INDEX(Geography!E:E, MATCH($B$1, Geography!C:C, 0)), "")</f>
        <v>East North Central</v>
      </c>
    </row>
    <row r="5" spans="1:3" x14ac:dyDescent="0.45">
      <c r="A5" t="s">
        <v>4</v>
      </c>
    </row>
    <row r="6" spans="1:3" x14ac:dyDescent="0.45">
      <c r="A6" t="s">
        <v>5</v>
      </c>
    </row>
    <row r="7" spans="1:3" x14ac:dyDescent="0.45">
      <c r="A7" t="s">
        <v>6</v>
      </c>
    </row>
    <row r="8" spans="1:3" x14ac:dyDescent="0.45">
      <c r="A8" t="s">
        <v>7</v>
      </c>
    </row>
    <row r="9" spans="1:3" x14ac:dyDescent="0.45">
      <c r="A9" t="s">
        <v>8</v>
      </c>
    </row>
    <row r="10" spans="1:3" x14ac:dyDescent="0.45">
      <c r="A10" t="s">
        <v>9</v>
      </c>
    </row>
    <row r="11" spans="1:3" x14ac:dyDescent="0.45">
      <c r="A11" t="s">
        <v>10</v>
      </c>
    </row>
    <row r="12" spans="1:3" x14ac:dyDescent="0.45">
      <c r="A12" t="s">
        <v>11</v>
      </c>
    </row>
    <row r="13" spans="1:3" x14ac:dyDescent="0.45">
      <c r="A13" t="s">
        <v>12</v>
      </c>
    </row>
    <row r="14" spans="1:3" x14ac:dyDescent="0.45">
      <c r="A14" t="s">
        <v>13</v>
      </c>
    </row>
    <row r="16" spans="1:3" x14ac:dyDescent="0.45">
      <c r="A16" t="s">
        <v>14</v>
      </c>
    </row>
    <row r="17" spans="1:1" x14ac:dyDescent="0.45">
      <c r="A17" t="s">
        <v>15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4"/>
  <sheetViews>
    <sheetView workbookViewId="0"/>
  </sheetViews>
  <sheetFormatPr defaultRowHeight="14.25" x14ac:dyDescent="0.45"/>
  <cols>
    <col min="1" max="1" width="22" customWidth="1"/>
    <col min="2" max="2" width="118" customWidth="1"/>
  </cols>
  <sheetData>
    <row r="1" spans="1:2" ht="18" x14ac:dyDescent="0.55000000000000004">
      <c r="A1" s="1" t="s">
        <v>16</v>
      </c>
    </row>
    <row r="2" spans="1:2" x14ac:dyDescent="0.45">
      <c r="A2" s="3" t="s">
        <v>17</v>
      </c>
    </row>
    <row r="4" spans="1:2" x14ac:dyDescent="0.45">
      <c r="A4" s="5" t="s">
        <v>18</v>
      </c>
      <c r="B4" s="6"/>
    </row>
    <row r="5" spans="1:2" x14ac:dyDescent="0.45">
      <c r="A5" s="7" t="s">
        <v>19</v>
      </c>
      <c r="B5" s="8" t="s">
        <v>20</v>
      </c>
    </row>
    <row r="6" spans="1:2" x14ac:dyDescent="0.45">
      <c r="A6" s="7" t="s">
        <v>21</v>
      </c>
      <c r="B6" s="8" t="s">
        <v>22</v>
      </c>
    </row>
    <row r="7" spans="1:2" x14ac:dyDescent="0.45">
      <c r="A7" s="7" t="s">
        <v>23</v>
      </c>
      <c r="B7" s="8" t="s">
        <v>24</v>
      </c>
    </row>
    <row r="8" spans="1:2" x14ac:dyDescent="0.45">
      <c r="A8" s="7" t="s">
        <v>25</v>
      </c>
      <c r="B8" s="9" t="s">
        <v>26</v>
      </c>
    </row>
    <row r="9" spans="1:2" ht="28.5" x14ac:dyDescent="0.45">
      <c r="A9" s="7" t="s">
        <v>27</v>
      </c>
      <c r="B9" s="8" t="s">
        <v>28</v>
      </c>
    </row>
    <row r="10" spans="1:2" x14ac:dyDescent="0.45">
      <c r="A10" s="7" t="s">
        <v>29</v>
      </c>
      <c r="B10" s="8" t="s">
        <v>30</v>
      </c>
    </row>
    <row r="11" spans="1:2" ht="57" x14ac:dyDescent="0.45">
      <c r="A11" s="7" t="s">
        <v>31</v>
      </c>
      <c r="B11" s="8" t="s">
        <v>32</v>
      </c>
    </row>
    <row r="13" spans="1:2" x14ac:dyDescent="0.45">
      <c r="A13" s="5" t="s">
        <v>33</v>
      </c>
      <c r="B13" s="6"/>
    </row>
    <row r="14" spans="1:2" x14ac:dyDescent="0.45">
      <c r="A14" s="7" t="s">
        <v>19</v>
      </c>
      <c r="B14" s="8" t="s">
        <v>20</v>
      </c>
    </row>
    <row r="15" spans="1:2" x14ac:dyDescent="0.45">
      <c r="A15" s="7" t="s">
        <v>21</v>
      </c>
      <c r="B15" s="8" t="s">
        <v>34</v>
      </c>
    </row>
    <row r="16" spans="1:2" x14ac:dyDescent="0.45">
      <c r="A16" s="7" t="s">
        <v>23</v>
      </c>
      <c r="B16" s="8" t="s">
        <v>35</v>
      </c>
    </row>
    <row r="17" spans="1:2" x14ac:dyDescent="0.45">
      <c r="A17" s="7" t="s">
        <v>25</v>
      </c>
      <c r="B17" s="9" t="s">
        <v>36</v>
      </c>
    </row>
    <row r="18" spans="1:2" ht="28.5" x14ac:dyDescent="0.45">
      <c r="A18" s="7" t="s">
        <v>27</v>
      </c>
      <c r="B18" s="8" t="s">
        <v>37</v>
      </c>
    </row>
    <row r="19" spans="1:2" x14ac:dyDescent="0.45">
      <c r="A19" s="7" t="s">
        <v>29</v>
      </c>
      <c r="B19" s="8" t="s">
        <v>38</v>
      </c>
    </row>
    <row r="20" spans="1:2" ht="28.5" x14ac:dyDescent="0.45">
      <c r="A20" s="7" t="s">
        <v>31</v>
      </c>
      <c r="B20" s="8" t="s">
        <v>39</v>
      </c>
    </row>
    <row r="22" spans="1:2" x14ac:dyDescent="0.45">
      <c r="A22" s="5" t="s">
        <v>40</v>
      </c>
      <c r="B22" s="6"/>
    </row>
    <row r="23" spans="1:2" x14ac:dyDescent="0.45">
      <c r="A23" s="7" t="s">
        <v>19</v>
      </c>
      <c r="B23" s="8" t="s">
        <v>20</v>
      </c>
    </row>
    <row r="24" spans="1:2" ht="28.5" x14ac:dyDescent="0.45">
      <c r="A24" s="7" t="s">
        <v>21</v>
      </c>
      <c r="B24" s="8" t="s">
        <v>41</v>
      </c>
    </row>
    <row r="25" spans="1:2" x14ac:dyDescent="0.45">
      <c r="A25" s="7" t="s">
        <v>23</v>
      </c>
      <c r="B25" s="8" t="s">
        <v>35</v>
      </c>
    </row>
    <row r="26" spans="1:2" x14ac:dyDescent="0.45">
      <c r="A26" s="7" t="s">
        <v>25</v>
      </c>
      <c r="B26" s="9" t="s">
        <v>36</v>
      </c>
    </row>
    <row r="27" spans="1:2" ht="28.5" x14ac:dyDescent="0.45">
      <c r="A27" s="7" t="s">
        <v>27</v>
      </c>
      <c r="B27" s="8" t="s">
        <v>42</v>
      </c>
    </row>
    <row r="28" spans="1:2" x14ac:dyDescent="0.45">
      <c r="A28" s="7" t="s">
        <v>29</v>
      </c>
      <c r="B28" s="8" t="s">
        <v>38</v>
      </c>
    </row>
    <row r="29" spans="1:2" ht="42.75" x14ac:dyDescent="0.45">
      <c r="A29" s="7" t="s">
        <v>31</v>
      </c>
      <c r="B29" s="8" t="s">
        <v>43</v>
      </c>
    </row>
    <row r="31" spans="1:2" x14ac:dyDescent="0.45">
      <c r="A31" s="5" t="s">
        <v>44</v>
      </c>
      <c r="B31" s="6"/>
    </row>
    <row r="32" spans="1:2" x14ac:dyDescent="0.45">
      <c r="A32" s="7" t="s">
        <v>19</v>
      </c>
      <c r="B32" s="8" t="s">
        <v>20</v>
      </c>
    </row>
    <row r="33" spans="1:2" ht="28.5" x14ac:dyDescent="0.45">
      <c r="A33" s="7" t="s">
        <v>21</v>
      </c>
      <c r="B33" s="8" t="s">
        <v>45</v>
      </c>
    </row>
    <row r="34" spans="1:2" x14ac:dyDescent="0.45">
      <c r="A34" s="7" t="s">
        <v>23</v>
      </c>
      <c r="B34" s="8" t="s">
        <v>46</v>
      </c>
    </row>
    <row r="35" spans="1:2" x14ac:dyDescent="0.45">
      <c r="A35" s="7" t="s">
        <v>25</v>
      </c>
      <c r="B35" s="9" t="s">
        <v>47</v>
      </c>
    </row>
    <row r="36" spans="1:2" ht="28.5" x14ac:dyDescent="0.45">
      <c r="A36" s="7" t="s">
        <v>27</v>
      </c>
      <c r="B36" s="8" t="s">
        <v>48</v>
      </c>
    </row>
    <row r="37" spans="1:2" x14ac:dyDescent="0.45">
      <c r="A37" s="7" t="s">
        <v>29</v>
      </c>
      <c r="B37" s="8" t="s">
        <v>49</v>
      </c>
    </row>
    <row r="38" spans="1:2" ht="57" x14ac:dyDescent="0.45">
      <c r="A38" s="7" t="s">
        <v>31</v>
      </c>
      <c r="B38" s="8" t="s">
        <v>50</v>
      </c>
    </row>
    <row r="40" spans="1:2" x14ac:dyDescent="0.45">
      <c r="A40" s="5" t="s">
        <v>51</v>
      </c>
      <c r="B40" s="6"/>
    </row>
    <row r="41" spans="1:2" x14ac:dyDescent="0.45">
      <c r="A41" s="7" t="s">
        <v>19</v>
      </c>
      <c r="B41" s="8" t="s">
        <v>20</v>
      </c>
    </row>
    <row r="42" spans="1:2" ht="28.5" x14ac:dyDescent="0.45">
      <c r="A42" s="7" t="s">
        <v>21</v>
      </c>
      <c r="B42" s="8" t="s">
        <v>52</v>
      </c>
    </row>
    <row r="43" spans="1:2" x14ac:dyDescent="0.45">
      <c r="A43" s="7" t="s">
        <v>23</v>
      </c>
      <c r="B43" s="8" t="s">
        <v>46</v>
      </c>
    </row>
    <row r="44" spans="1:2" x14ac:dyDescent="0.45">
      <c r="A44" s="7" t="s">
        <v>25</v>
      </c>
      <c r="B44" s="9" t="s">
        <v>47</v>
      </c>
    </row>
    <row r="45" spans="1:2" ht="28.5" x14ac:dyDescent="0.45">
      <c r="A45" s="7" t="s">
        <v>27</v>
      </c>
      <c r="B45" s="8" t="s">
        <v>53</v>
      </c>
    </row>
    <row r="46" spans="1:2" x14ac:dyDescent="0.45">
      <c r="A46" s="7" t="s">
        <v>29</v>
      </c>
      <c r="B46" s="8" t="s">
        <v>54</v>
      </c>
    </row>
    <row r="47" spans="1:2" ht="28.5" x14ac:dyDescent="0.45">
      <c r="A47" s="7" t="s">
        <v>31</v>
      </c>
      <c r="B47" s="8" t="s">
        <v>55</v>
      </c>
    </row>
    <row r="49" spans="1:2" x14ac:dyDescent="0.45">
      <c r="A49" s="5" t="s">
        <v>56</v>
      </c>
      <c r="B49" s="6"/>
    </row>
    <row r="50" spans="1:2" x14ac:dyDescent="0.45">
      <c r="A50" s="7" t="s">
        <v>19</v>
      </c>
      <c r="B50" s="8" t="s">
        <v>57</v>
      </c>
    </row>
    <row r="51" spans="1:2" ht="28.5" x14ac:dyDescent="0.45">
      <c r="A51" s="7" t="s">
        <v>21</v>
      </c>
      <c r="B51" s="8" t="s">
        <v>58</v>
      </c>
    </row>
    <row r="52" spans="1:2" x14ac:dyDescent="0.45">
      <c r="A52" s="7" t="s">
        <v>23</v>
      </c>
      <c r="B52" s="8" t="s">
        <v>59</v>
      </c>
    </row>
    <row r="53" spans="1:2" x14ac:dyDescent="0.45">
      <c r="A53" s="7" t="s">
        <v>25</v>
      </c>
      <c r="B53" s="9" t="s">
        <v>60</v>
      </c>
    </row>
    <row r="54" spans="1:2" ht="28.5" x14ac:dyDescent="0.45">
      <c r="A54" s="7" t="s">
        <v>27</v>
      </c>
      <c r="B54" s="8" t="s">
        <v>61</v>
      </c>
    </row>
    <row r="55" spans="1:2" x14ac:dyDescent="0.45">
      <c r="A55" s="7" t="s">
        <v>29</v>
      </c>
      <c r="B55" s="8" t="s">
        <v>62</v>
      </c>
    </row>
    <row r="56" spans="1:2" ht="57" x14ac:dyDescent="0.45">
      <c r="A56" s="7" t="s">
        <v>31</v>
      </c>
      <c r="B56" s="8" t="s">
        <v>63</v>
      </c>
    </row>
    <row r="58" spans="1:2" x14ac:dyDescent="0.45">
      <c r="A58" s="5" t="s">
        <v>64</v>
      </c>
      <c r="B58" s="6"/>
    </row>
    <row r="59" spans="1:2" x14ac:dyDescent="0.45">
      <c r="A59" s="7" t="s">
        <v>19</v>
      </c>
      <c r="B59" s="8" t="s">
        <v>65</v>
      </c>
    </row>
    <row r="60" spans="1:2" ht="28.5" x14ac:dyDescent="0.45">
      <c r="A60" s="7" t="s">
        <v>21</v>
      </c>
      <c r="B60" s="8" t="s">
        <v>66</v>
      </c>
    </row>
    <row r="61" spans="1:2" x14ac:dyDescent="0.45">
      <c r="A61" s="7" t="s">
        <v>23</v>
      </c>
      <c r="B61" s="8" t="s">
        <v>67</v>
      </c>
    </row>
    <row r="62" spans="1:2" x14ac:dyDescent="0.45">
      <c r="A62" s="7" t="s">
        <v>25</v>
      </c>
      <c r="B62" s="9" t="s">
        <v>68</v>
      </c>
    </row>
    <row r="63" spans="1:2" ht="42.75" x14ac:dyDescent="0.45">
      <c r="A63" s="7" t="s">
        <v>27</v>
      </c>
      <c r="B63" s="8" t="s">
        <v>69</v>
      </c>
    </row>
    <row r="64" spans="1:2" ht="28.5" x14ac:dyDescent="0.45">
      <c r="A64" s="7" t="s">
        <v>29</v>
      </c>
      <c r="B64" s="8" t="s">
        <v>70</v>
      </c>
    </row>
    <row r="65" spans="1:2" ht="57" x14ac:dyDescent="0.45">
      <c r="A65" s="7" t="s">
        <v>31</v>
      </c>
      <c r="B65" s="8" t="s">
        <v>71</v>
      </c>
    </row>
    <row r="67" spans="1:2" x14ac:dyDescent="0.45">
      <c r="A67" s="5" t="s">
        <v>72</v>
      </c>
      <c r="B67" s="6"/>
    </row>
    <row r="68" spans="1:2" x14ac:dyDescent="0.45">
      <c r="A68" s="7" t="s">
        <v>19</v>
      </c>
      <c r="B68" s="8" t="s">
        <v>73</v>
      </c>
    </row>
    <row r="69" spans="1:2" x14ac:dyDescent="0.45">
      <c r="A69" s="7" t="s">
        <v>21</v>
      </c>
      <c r="B69" s="8" t="s">
        <v>74</v>
      </c>
    </row>
    <row r="70" spans="1:2" x14ac:dyDescent="0.45">
      <c r="A70" s="7" t="s">
        <v>23</v>
      </c>
      <c r="B70" s="8" t="s">
        <v>75</v>
      </c>
    </row>
    <row r="71" spans="1:2" x14ac:dyDescent="0.45">
      <c r="A71" s="7" t="s">
        <v>25</v>
      </c>
      <c r="B71" s="9" t="s">
        <v>76</v>
      </c>
    </row>
    <row r="72" spans="1:2" x14ac:dyDescent="0.45">
      <c r="A72" s="7" t="s">
        <v>27</v>
      </c>
      <c r="B72" s="8" t="s">
        <v>77</v>
      </c>
    </row>
    <row r="73" spans="1:2" x14ac:dyDescent="0.45">
      <c r="A73" s="7" t="s">
        <v>29</v>
      </c>
      <c r="B73" s="8" t="s">
        <v>78</v>
      </c>
    </row>
    <row r="74" spans="1:2" ht="42.75" x14ac:dyDescent="0.45">
      <c r="A74" s="7" t="s">
        <v>31</v>
      </c>
      <c r="B74" s="8" t="s">
        <v>79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9"/>
  <sheetViews>
    <sheetView workbookViewId="0">
      <pane ySplit="1" topLeftCell="A2" activePane="bottomLeft" state="frozen"/>
      <selection pane="bottomLeft"/>
    </sheetView>
  </sheetViews>
  <sheetFormatPr defaultRowHeight="14.25" x14ac:dyDescent="0.45"/>
  <cols>
    <col min="1" max="2" width="10" customWidth="1"/>
    <col min="3" max="3" width="22" customWidth="1"/>
    <col min="4" max="4" width="12" customWidth="1"/>
    <col min="5" max="5" width="22" customWidth="1"/>
  </cols>
  <sheetData>
    <row r="1" spans="1:5" x14ac:dyDescent="0.45">
      <c r="A1" s="10" t="s">
        <v>80</v>
      </c>
      <c r="B1" s="10" t="s">
        <v>81</v>
      </c>
      <c r="C1" s="10" t="s">
        <v>82</v>
      </c>
      <c r="D1" s="10" t="s">
        <v>83</v>
      </c>
      <c r="E1" s="10" t="s">
        <v>84</v>
      </c>
    </row>
    <row r="2" spans="1:5" x14ac:dyDescent="0.45">
      <c r="A2" t="s">
        <v>85</v>
      </c>
      <c r="B2" t="s">
        <v>86</v>
      </c>
      <c r="C2" t="s">
        <v>87</v>
      </c>
      <c r="D2">
        <v>6</v>
      </c>
      <c r="E2" t="s">
        <v>88</v>
      </c>
    </row>
    <row r="3" spans="1:5" x14ac:dyDescent="0.45">
      <c r="A3" t="s">
        <v>89</v>
      </c>
      <c r="B3" t="s">
        <v>90</v>
      </c>
      <c r="C3" t="s">
        <v>91</v>
      </c>
      <c r="D3">
        <v>9</v>
      </c>
      <c r="E3" t="s">
        <v>92</v>
      </c>
    </row>
    <row r="4" spans="1:5" x14ac:dyDescent="0.45">
      <c r="A4" t="s">
        <v>93</v>
      </c>
      <c r="B4" t="s">
        <v>94</v>
      </c>
      <c r="C4" t="s">
        <v>95</v>
      </c>
      <c r="D4">
        <v>7</v>
      </c>
      <c r="E4" t="s">
        <v>96</v>
      </c>
    </row>
    <row r="5" spans="1:5" x14ac:dyDescent="0.45">
      <c r="A5" t="s">
        <v>97</v>
      </c>
      <c r="B5" t="s">
        <v>98</v>
      </c>
      <c r="C5" t="s">
        <v>99</v>
      </c>
      <c r="D5">
        <v>10</v>
      </c>
      <c r="E5" t="s">
        <v>100</v>
      </c>
    </row>
    <row r="6" spans="1:5" x14ac:dyDescent="0.45">
      <c r="A6" t="s">
        <v>101</v>
      </c>
      <c r="B6" t="s">
        <v>102</v>
      </c>
      <c r="C6" t="s">
        <v>103</v>
      </c>
      <c r="D6">
        <v>8</v>
      </c>
      <c r="E6" t="s">
        <v>104</v>
      </c>
    </row>
    <row r="7" spans="1:5" x14ac:dyDescent="0.45">
      <c r="A7" t="s">
        <v>105</v>
      </c>
      <c r="B7" t="s">
        <v>106</v>
      </c>
      <c r="C7" t="s">
        <v>107</v>
      </c>
      <c r="D7">
        <v>1</v>
      </c>
      <c r="E7" t="s">
        <v>108</v>
      </c>
    </row>
    <row r="8" spans="1:5" x14ac:dyDescent="0.45">
      <c r="A8" t="s">
        <v>109</v>
      </c>
      <c r="B8" t="s">
        <v>110</v>
      </c>
      <c r="C8" t="s">
        <v>111</v>
      </c>
      <c r="D8">
        <v>5</v>
      </c>
      <c r="E8" t="s">
        <v>112</v>
      </c>
    </row>
    <row r="9" spans="1:5" x14ac:dyDescent="0.45">
      <c r="A9" t="s">
        <v>113</v>
      </c>
      <c r="B9" t="s">
        <v>114</v>
      </c>
      <c r="C9" t="s">
        <v>115</v>
      </c>
      <c r="D9">
        <v>5</v>
      </c>
      <c r="E9" t="s">
        <v>112</v>
      </c>
    </row>
    <row r="10" spans="1:5" x14ac:dyDescent="0.45">
      <c r="A10" t="s">
        <v>116</v>
      </c>
      <c r="B10" t="s">
        <v>117</v>
      </c>
      <c r="C10" t="s">
        <v>118</v>
      </c>
      <c r="D10">
        <v>5</v>
      </c>
      <c r="E10" t="s">
        <v>112</v>
      </c>
    </row>
    <row r="11" spans="1:5" x14ac:dyDescent="0.45">
      <c r="A11" t="s">
        <v>119</v>
      </c>
      <c r="B11" t="s">
        <v>120</v>
      </c>
      <c r="C11" t="s">
        <v>121</v>
      </c>
      <c r="D11">
        <v>8</v>
      </c>
      <c r="E11" t="s">
        <v>104</v>
      </c>
    </row>
    <row r="12" spans="1:5" x14ac:dyDescent="0.45">
      <c r="A12" t="s">
        <v>122</v>
      </c>
      <c r="B12" t="s">
        <v>123</v>
      </c>
      <c r="C12" t="s">
        <v>124</v>
      </c>
      <c r="D12">
        <v>3</v>
      </c>
      <c r="E12" t="s">
        <v>125</v>
      </c>
    </row>
    <row r="13" spans="1:5" x14ac:dyDescent="0.45">
      <c r="A13" t="s">
        <v>126</v>
      </c>
      <c r="B13" t="s">
        <v>127</v>
      </c>
      <c r="C13" t="s">
        <v>128</v>
      </c>
      <c r="D13">
        <v>3</v>
      </c>
      <c r="E13" t="s">
        <v>125</v>
      </c>
    </row>
    <row r="14" spans="1:5" x14ac:dyDescent="0.45">
      <c r="A14" t="s">
        <v>129</v>
      </c>
      <c r="B14" t="s">
        <v>130</v>
      </c>
      <c r="C14" t="s">
        <v>131</v>
      </c>
      <c r="D14">
        <v>4</v>
      </c>
      <c r="E14" t="s">
        <v>132</v>
      </c>
    </row>
    <row r="15" spans="1:5" x14ac:dyDescent="0.45">
      <c r="A15" t="s">
        <v>133</v>
      </c>
      <c r="B15" t="s">
        <v>134</v>
      </c>
      <c r="C15" t="s">
        <v>135</v>
      </c>
      <c r="D15">
        <v>4</v>
      </c>
      <c r="E15" t="s">
        <v>132</v>
      </c>
    </row>
    <row r="16" spans="1:5" x14ac:dyDescent="0.45">
      <c r="A16" t="s">
        <v>136</v>
      </c>
      <c r="B16" t="s">
        <v>137</v>
      </c>
      <c r="C16" t="s">
        <v>138</v>
      </c>
      <c r="D16">
        <v>6</v>
      </c>
      <c r="E16" t="s">
        <v>88</v>
      </c>
    </row>
    <row r="17" spans="1:5" x14ac:dyDescent="0.45">
      <c r="A17" t="s">
        <v>139</v>
      </c>
      <c r="B17" t="s">
        <v>140</v>
      </c>
      <c r="C17" t="s">
        <v>141</v>
      </c>
      <c r="D17">
        <v>7</v>
      </c>
      <c r="E17" t="s">
        <v>96</v>
      </c>
    </row>
    <row r="18" spans="1:5" x14ac:dyDescent="0.45">
      <c r="A18" t="s">
        <v>142</v>
      </c>
      <c r="B18" t="s">
        <v>143</v>
      </c>
      <c r="C18" t="s">
        <v>144</v>
      </c>
      <c r="D18">
        <v>1</v>
      </c>
      <c r="E18" t="s">
        <v>108</v>
      </c>
    </row>
    <row r="19" spans="1:5" x14ac:dyDescent="0.45">
      <c r="A19" t="s">
        <v>145</v>
      </c>
      <c r="B19" t="s">
        <v>146</v>
      </c>
      <c r="C19" t="s">
        <v>147</v>
      </c>
      <c r="D19">
        <v>5</v>
      </c>
      <c r="E19" t="s">
        <v>112</v>
      </c>
    </row>
    <row r="20" spans="1:5" x14ac:dyDescent="0.45">
      <c r="A20" t="s">
        <v>148</v>
      </c>
      <c r="B20" t="s">
        <v>149</v>
      </c>
      <c r="C20" t="s">
        <v>1</v>
      </c>
      <c r="D20">
        <v>1</v>
      </c>
      <c r="E20" t="s">
        <v>108</v>
      </c>
    </row>
    <row r="21" spans="1:5" x14ac:dyDescent="0.45">
      <c r="A21" t="s">
        <v>150</v>
      </c>
      <c r="B21" t="s">
        <v>151</v>
      </c>
      <c r="C21" t="s">
        <v>152</v>
      </c>
      <c r="D21">
        <v>3</v>
      </c>
      <c r="E21" t="s">
        <v>125</v>
      </c>
    </row>
    <row r="22" spans="1:5" x14ac:dyDescent="0.45">
      <c r="A22" t="s">
        <v>153</v>
      </c>
      <c r="B22" t="s">
        <v>154</v>
      </c>
      <c r="C22" t="s">
        <v>155</v>
      </c>
      <c r="D22">
        <v>4</v>
      </c>
      <c r="E22" t="s">
        <v>132</v>
      </c>
    </row>
    <row r="23" spans="1:5" x14ac:dyDescent="0.45">
      <c r="A23" t="s">
        <v>156</v>
      </c>
      <c r="B23" t="s">
        <v>157</v>
      </c>
      <c r="C23" t="s">
        <v>158</v>
      </c>
      <c r="D23">
        <v>6</v>
      </c>
      <c r="E23" t="s">
        <v>88</v>
      </c>
    </row>
    <row r="24" spans="1:5" x14ac:dyDescent="0.45">
      <c r="A24" t="s">
        <v>159</v>
      </c>
      <c r="B24" t="s">
        <v>160</v>
      </c>
      <c r="C24" t="s">
        <v>161</v>
      </c>
      <c r="D24">
        <v>4</v>
      </c>
      <c r="E24" t="s">
        <v>132</v>
      </c>
    </row>
    <row r="25" spans="1:5" x14ac:dyDescent="0.45">
      <c r="A25" t="s">
        <v>162</v>
      </c>
      <c r="B25" t="s">
        <v>163</v>
      </c>
      <c r="C25" t="s">
        <v>164</v>
      </c>
      <c r="D25">
        <v>8</v>
      </c>
      <c r="E25" t="s">
        <v>104</v>
      </c>
    </row>
    <row r="26" spans="1:5" x14ac:dyDescent="0.45">
      <c r="A26" t="s">
        <v>165</v>
      </c>
      <c r="B26" t="s">
        <v>166</v>
      </c>
      <c r="C26" t="s">
        <v>167</v>
      </c>
      <c r="D26">
        <v>4</v>
      </c>
      <c r="E26" t="s">
        <v>132</v>
      </c>
    </row>
    <row r="27" spans="1:5" x14ac:dyDescent="0.45">
      <c r="A27" t="s">
        <v>168</v>
      </c>
      <c r="B27" t="s">
        <v>169</v>
      </c>
      <c r="C27" t="s">
        <v>170</v>
      </c>
      <c r="D27">
        <v>9</v>
      </c>
      <c r="E27" t="s">
        <v>92</v>
      </c>
    </row>
    <row r="28" spans="1:5" x14ac:dyDescent="0.45">
      <c r="A28" t="s">
        <v>171</v>
      </c>
      <c r="B28" t="s">
        <v>172</v>
      </c>
      <c r="C28" t="s">
        <v>173</v>
      </c>
      <c r="D28">
        <v>1</v>
      </c>
      <c r="E28" t="s">
        <v>108</v>
      </c>
    </row>
    <row r="29" spans="1:5" x14ac:dyDescent="0.45">
      <c r="A29" t="s">
        <v>174</v>
      </c>
      <c r="B29" t="s">
        <v>175</v>
      </c>
      <c r="C29" t="s">
        <v>176</v>
      </c>
      <c r="D29">
        <v>2</v>
      </c>
      <c r="E29" t="s">
        <v>177</v>
      </c>
    </row>
    <row r="30" spans="1:5" x14ac:dyDescent="0.45">
      <c r="A30" t="s">
        <v>178</v>
      </c>
      <c r="B30" t="s">
        <v>179</v>
      </c>
      <c r="C30" t="s">
        <v>180</v>
      </c>
      <c r="D30">
        <v>9</v>
      </c>
      <c r="E30" t="s">
        <v>92</v>
      </c>
    </row>
    <row r="31" spans="1:5" x14ac:dyDescent="0.45">
      <c r="A31" t="s">
        <v>181</v>
      </c>
      <c r="B31" t="s">
        <v>182</v>
      </c>
      <c r="C31" t="s">
        <v>183</v>
      </c>
      <c r="D31">
        <v>2</v>
      </c>
      <c r="E31" t="s">
        <v>177</v>
      </c>
    </row>
    <row r="32" spans="1:5" x14ac:dyDescent="0.45">
      <c r="A32" t="s">
        <v>184</v>
      </c>
      <c r="B32" t="s">
        <v>185</v>
      </c>
      <c r="C32" t="s">
        <v>186</v>
      </c>
      <c r="D32">
        <v>5</v>
      </c>
      <c r="E32" t="s">
        <v>112</v>
      </c>
    </row>
    <row r="33" spans="1:5" x14ac:dyDescent="0.45">
      <c r="A33" t="s">
        <v>187</v>
      </c>
      <c r="B33" t="s">
        <v>188</v>
      </c>
      <c r="C33" t="s">
        <v>189</v>
      </c>
      <c r="D33">
        <v>4</v>
      </c>
      <c r="E33" t="s">
        <v>132</v>
      </c>
    </row>
    <row r="34" spans="1:5" x14ac:dyDescent="0.45">
      <c r="A34" t="s">
        <v>190</v>
      </c>
      <c r="B34" t="s">
        <v>191</v>
      </c>
      <c r="C34" t="s">
        <v>192</v>
      </c>
      <c r="D34">
        <v>3</v>
      </c>
      <c r="E34" t="s">
        <v>125</v>
      </c>
    </row>
    <row r="35" spans="1:5" x14ac:dyDescent="0.45">
      <c r="A35" t="s">
        <v>193</v>
      </c>
      <c r="B35" t="s">
        <v>194</v>
      </c>
      <c r="C35" t="s">
        <v>195</v>
      </c>
      <c r="D35">
        <v>7</v>
      </c>
      <c r="E35" t="s">
        <v>96</v>
      </c>
    </row>
    <row r="36" spans="1:5" x14ac:dyDescent="0.45">
      <c r="A36" t="s">
        <v>196</v>
      </c>
      <c r="B36" t="s">
        <v>197</v>
      </c>
      <c r="C36" t="s">
        <v>198</v>
      </c>
      <c r="D36">
        <v>10</v>
      </c>
      <c r="E36" t="s">
        <v>100</v>
      </c>
    </row>
    <row r="37" spans="1:5" x14ac:dyDescent="0.45">
      <c r="A37" t="s">
        <v>199</v>
      </c>
      <c r="B37" t="s">
        <v>200</v>
      </c>
      <c r="C37" t="s">
        <v>201</v>
      </c>
      <c r="D37">
        <v>2</v>
      </c>
      <c r="E37" t="s">
        <v>177</v>
      </c>
    </row>
    <row r="38" spans="1:5" x14ac:dyDescent="0.45">
      <c r="A38" t="s">
        <v>202</v>
      </c>
      <c r="B38" t="s">
        <v>203</v>
      </c>
      <c r="C38" t="s">
        <v>204</v>
      </c>
      <c r="D38">
        <v>1</v>
      </c>
      <c r="E38" t="s">
        <v>108</v>
      </c>
    </row>
    <row r="39" spans="1:5" x14ac:dyDescent="0.45">
      <c r="A39" t="s">
        <v>205</v>
      </c>
      <c r="B39" t="s">
        <v>206</v>
      </c>
      <c r="C39" t="s">
        <v>207</v>
      </c>
      <c r="D39">
        <v>5</v>
      </c>
      <c r="E39" t="s">
        <v>112</v>
      </c>
    </row>
    <row r="40" spans="1:5" x14ac:dyDescent="0.45">
      <c r="A40" t="s">
        <v>208</v>
      </c>
      <c r="B40" t="s">
        <v>209</v>
      </c>
      <c r="C40" t="s">
        <v>210</v>
      </c>
      <c r="D40">
        <v>4</v>
      </c>
      <c r="E40" t="s">
        <v>132</v>
      </c>
    </row>
    <row r="41" spans="1:5" x14ac:dyDescent="0.45">
      <c r="A41" t="s">
        <v>211</v>
      </c>
      <c r="B41" t="s">
        <v>212</v>
      </c>
      <c r="C41" t="s">
        <v>213</v>
      </c>
      <c r="D41">
        <v>6</v>
      </c>
      <c r="E41" t="s">
        <v>88</v>
      </c>
    </row>
    <row r="42" spans="1:5" x14ac:dyDescent="0.45">
      <c r="A42" t="s">
        <v>214</v>
      </c>
      <c r="B42" t="s">
        <v>215</v>
      </c>
      <c r="C42" t="s">
        <v>216</v>
      </c>
      <c r="D42">
        <v>7</v>
      </c>
      <c r="E42" t="s">
        <v>96</v>
      </c>
    </row>
    <row r="43" spans="1:5" x14ac:dyDescent="0.45">
      <c r="A43" t="s">
        <v>217</v>
      </c>
      <c r="B43" t="s">
        <v>218</v>
      </c>
      <c r="C43" t="s">
        <v>219</v>
      </c>
      <c r="D43">
        <v>8</v>
      </c>
      <c r="E43" t="s">
        <v>104</v>
      </c>
    </row>
    <row r="44" spans="1:5" x14ac:dyDescent="0.45">
      <c r="A44" t="s">
        <v>220</v>
      </c>
      <c r="B44" t="s">
        <v>221</v>
      </c>
      <c r="C44" t="s">
        <v>222</v>
      </c>
      <c r="D44">
        <v>1</v>
      </c>
      <c r="E44" t="s">
        <v>108</v>
      </c>
    </row>
    <row r="45" spans="1:5" x14ac:dyDescent="0.45">
      <c r="A45" t="s">
        <v>223</v>
      </c>
      <c r="B45" t="s">
        <v>224</v>
      </c>
      <c r="C45" t="s">
        <v>225</v>
      </c>
      <c r="D45">
        <v>5</v>
      </c>
      <c r="E45" t="s">
        <v>112</v>
      </c>
    </row>
    <row r="46" spans="1:5" x14ac:dyDescent="0.45">
      <c r="A46" t="s">
        <v>226</v>
      </c>
      <c r="B46" t="s">
        <v>227</v>
      </c>
      <c r="C46" t="s">
        <v>228</v>
      </c>
      <c r="D46">
        <v>10</v>
      </c>
      <c r="E46" t="s">
        <v>100</v>
      </c>
    </row>
    <row r="47" spans="1:5" x14ac:dyDescent="0.45">
      <c r="A47" t="s">
        <v>229</v>
      </c>
      <c r="B47" t="s">
        <v>230</v>
      </c>
      <c r="C47" t="s">
        <v>231</v>
      </c>
      <c r="D47">
        <v>5</v>
      </c>
      <c r="E47" t="s">
        <v>112</v>
      </c>
    </row>
    <row r="48" spans="1:5" x14ac:dyDescent="0.45">
      <c r="A48" t="s">
        <v>232</v>
      </c>
      <c r="B48" t="s">
        <v>233</v>
      </c>
      <c r="C48" t="s">
        <v>234</v>
      </c>
      <c r="D48">
        <v>3</v>
      </c>
      <c r="E48" t="s">
        <v>125</v>
      </c>
    </row>
    <row r="49" spans="1:5" x14ac:dyDescent="0.45">
      <c r="A49" t="s">
        <v>235</v>
      </c>
      <c r="B49" t="s">
        <v>236</v>
      </c>
      <c r="C49" t="s">
        <v>237</v>
      </c>
      <c r="D49">
        <v>8</v>
      </c>
      <c r="E49" t="s">
        <v>104</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0"/>
  <sheetViews>
    <sheetView workbookViewId="0">
      <pane ySplit="1" topLeftCell="A2" activePane="bottomLeft" state="frozen"/>
      <selection pane="bottomLeft"/>
    </sheetView>
  </sheetViews>
  <sheetFormatPr defaultRowHeight="14.25" x14ac:dyDescent="0.45"/>
  <cols>
    <col min="1" max="1" width="12" customWidth="1"/>
    <col min="2" max="2" width="20" customWidth="1"/>
    <col min="3" max="3" width="12" customWidth="1"/>
    <col min="4" max="4" width="64" customWidth="1"/>
  </cols>
  <sheetData>
    <row r="1" spans="1:4" x14ac:dyDescent="0.45">
      <c r="A1" s="10" t="s">
        <v>238</v>
      </c>
      <c r="B1" s="10" t="s">
        <v>239</v>
      </c>
      <c r="C1" s="10" t="s">
        <v>240</v>
      </c>
      <c r="D1" s="10" t="s">
        <v>241</v>
      </c>
    </row>
    <row r="2" spans="1:4" x14ac:dyDescent="0.45">
      <c r="A2" s="4" t="s">
        <v>242</v>
      </c>
      <c r="B2" t="s">
        <v>243</v>
      </c>
      <c r="C2" s="11" t="s">
        <v>244</v>
      </c>
      <c r="D2" t="s">
        <v>245</v>
      </c>
    </row>
    <row r="3" spans="1:4" x14ac:dyDescent="0.45">
      <c r="A3" s="4" t="s">
        <v>242</v>
      </c>
      <c r="B3" t="s">
        <v>246</v>
      </c>
      <c r="C3" s="11" t="s">
        <v>247</v>
      </c>
      <c r="D3" t="s">
        <v>248</v>
      </c>
    </row>
    <row r="4" spans="1:4" x14ac:dyDescent="0.45">
      <c r="A4" s="4" t="s">
        <v>249</v>
      </c>
      <c r="B4" t="s">
        <v>250</v>
      </c>
      <c r="C4" s="11">
        <v>0.83299999999999996</v>
      </c>
      <c r="D4" t="s">
        <v>251</v>
      </c>
    </row>
    <row r="5" spans="1:4" x14ac:dyDescent="0.45">
      <c r="A5" s="4" t="s">
        <v>249</v>
      </c>
      <c r="B5" t="s">
        <v>252</v>
      </c>
      <c r="C5" s="11">
        <v>0.01</v>
      </c>
      <c r="D5" t="s">
        <v>253</v>
      </c>
    </row>
    <row r="6" spans="1:4" x14ac:dyDescent="0.45">
      <c r="A6" s="4" t="s">
        <v>254</v>
      </c>
      <c r="B6" t="s">
        <v>255</v>
      </c>
      <c r="C6" s="11" t="s">
        <v>256</v>
      </c>
      <c r="D6" t="s">
        <v>257</v>
      </c>
    </row>
    <row r="7" spans="1:4" x14ac:dyDescent="0.45">
      <c r="A7" s="4" t="s">
        <v>258</v>
      </c>
      <c r="B7" t="s">
        <v>259</v>
      </c>
      <c r="C7" s="11" t="s">
        <v>260</v>
      </c>
      <c r="D7" t="s">
        <v>261</v>
      </c>
    </row>
    <row r="8" spans="1:4" x14ac:dyDescent="0.45">
      <c r="A8" s="4" t="s">
        <v>258</v>
      </c>
      <c r="B8" t="s">
        <v>262</v>
      </c>
      <c r="C8" s="11" t="s">
        <v>263</v>
      </c>
      <c r="D8" t="s">
        <v>264</v>
      </c>
    </row>
    <row r="9" spans="1:4" x14ac:dyDescent="0.45">
      <c r="A9" s="4" t="s">
        <v>258</v>
      </c>
      <c r="B9" t="s">
        <v>265</v>
      </c>
      <c r="C9" s="11">
        <v>2025</v>
      </c>
      <c r="D9" t="s">
        <v>266</v>
      </c>
    </row>
    <row r="10" spans="1:4" x14ac:dyDescent="0.45">
      <c r="A10" s="4" t="s">
        <v>267</v>
      </c>
      <c r="B10" t="s">
        <v>268</v>
      </c>
      <c r="C10" s="11">
        <v>1000</v>
      </c>
      <c r="D10" t="s">
        <v>269</v>
      </c>
    </row>
    <row r="11" spans="1:4" x14ac:dyDescent="0.45">
      <c r="A11" s="4" t="s">
        <v>270</v>
      </c>
      <c r="B11" t="s">
        <v>271</v>
      </c>
      <c r="C11" s="11">
        <v>0.08</v>
      </c>
      <c r="D11" t="s">
        <v>272</v>
      </c>
    </row>
    <row r="12" spans="1:4" x14ac:dyDescent="0.45">
      <c r="A12" s="4" t="s">
        <v>270</v>
      </c>
      <c r="B12" t="s">
        <v>273</v>
      </c>
      <c r="C12" s="11">
        <v>8760</v>
      </c>
      <c r="D12" t="s">
        <v>274</v>
      </c>
    </row>
    <row r="13" spans="1:4" x14ac:dyDescent="0.45">
      <c r="A13" s="4" t="s">
        <v>270</v>
      </c>
      <c r="B13" t="s">
        <v>275</v>
      </c>
      <c r="C13" s="11">
        <v>1000</v>
      </c>
      <c r="D13" t="s">
        <v>276</v>
      </c>
    </row>
    <row r="14" spans="1:4" x14ac:dyDescent="0.45">
      <c r="A14" s="4" t="s">
        <v>270</v>
      </c>
      <c r="B14" t="s">
        <v>277</v>
      </c>
      <c r="C14" s="11">
        <v>2024</v>
      </c>
      <c r="D14" t="s">
        <v>278</v>
      </c>
    </row>
    <row r="15" spans="1:4" x14ac:dyDescent="0.45">
      <c r="A15" s="4" t="s">
        <v>270</v>
      </c>
      <c r="B15" t="s">
        <v>279</v>
      </c>
      <c r="C15" s="11">
        <v>8</v>
      </c>
      <c r="D15" t="s">
        <v>280</v>
      </c>
    </row>
    <row r="16" spans="1:4" x14ac:dyDescent="0.45">
      <c r="A16" s="4" t="s">
        <v>270</v>
      </c>
      <c r="B16" t="s">
        <v>281</v>
      </c>
      <c r="C16" s="11">
        <v>96</v>
      </c>
      <c r="D16" t="s">
        <v>282</v>
      </c>
    </row>
    <row r="17" spans="1:4" x14ac:dyDescent="0.45">
      <c r="A17" s="4" t="s">
        <v>270</v>
      </c>
      <c r="B17" t="s">
        <v>283</v>
      </c>
      <c r="C17" s="11">
        <v>97</v>
      </c>
      <c r="D17" t="s">
        <v>284</v>
      </c>
    </row>
    <row r="18" spans="1:4" x14ac:dyDescent="0.45">
      <c r="A18" s="4" t="s">
        <v>267</v>
      </c>
      <c r="B18" t="s">
        <v>285</v>
      </c>
      <c r="C18" s="11">
        <v>1</v>
      </c>
      <c r="D18" t="s">
        <v>286</v>
      </c>
    </row>
    <row r="19" spans="1:4" x14ac:dyDescent="0.45">
      <c r="A19" s="4" t="s">
        <v>287</v>
      </c>
      <c r="B19" t="s">
        <v>288</v>
      </c>
      <c r="C19" s="11">
        <v>0.30549999999999999</v>
      </c>
      <c r="D19" t="s">
        <v>289</v>
      </c>
    </row>
    <row r="20" spans="1:4" x14ac:dyDescent="0.45">
      <c r="A20" s="4" t="s">
        <v>287</v>
      </c>
      <c r="B20" t="s">
        <v>290</v>
      </c>
      <c r="C20" s="11">
        <v>1.0001</v>
      </c>
      <c r="D20" t="s">
        <v>291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C1744"/>
  <sheetViews>
    <sheetView workbookViewId="0">
      <pane ySplit="4" topLeftCell="A5" activePane="bottomLeft" state="frozen"/>
      <selection pane="bottomLeft"/>
    </sheetView>
  </sheetViews>
  <sheetFormatPr defaultRowHeight="14.25" x14ac:dyDescent="0.45"/>
  <cols>
    <col min="1" max="2" width="6" customWidth="1"/>
    <col min="3" max="3" width="7" customWidth="1"/>
    <col min="4" max="4" width="9" customWidth="1"/>
    <col min="5" max="5" width="26" customWidth="1"/>
    <col min="6" max="6" width="12" customWidth="1"/>
    <col min="7" max="7" width="6" customWidth="1"/>
    <col min="8" max="10" width="12" customWidth="1"/>
    <col min="11" max="11" width="13" customWidth="1"/>
    <col min="12" max="12" width="9" customWidth="1"/>
  </cols>
  <sheetData>
    <row r="1" spans="1:107" x14ac:dyDescent="0.45">
      <c r="A1" s="4" t="s">
        <v>292</v>
      </c>
    </row>
    <row r="2" spans="1:107" x14ac:dyDescent="0.45">
      <c r="A2" s="4" t="s">
        <v>293</v>
      </c>
      <c r="G2" s="4" t="s">
        <v>294</v>
      </c>
      <c r="AG2" s="4" t="s">
        <v>295</v>
      </c>
      <c r="BK2" s="4" t="s">
        <v>296</v>
      </c>
      <c r="BZ2" s="4" t="s">
        <v>297</v>
      </c>
      <c r="CO2" s="4" t="s">
        <v>298</v>
      </c>
    </row>
    <row r="3" spans="1:107" x14ac:dyDescent="0.45">
      <c r="A3" s="4"/>
      <c r="G3" s="4" t="s">
        <v>299</v>
      </c>
      <c r="M3" s="4" t="s">
        <v>300</v>
      </c>
      <c r="R3" s="4" t="s">
        <v>301</v>
      </c>
      <c r="W3" s="4" t="s">
        <v>302</v>
      </c>
      <c r="AB3" s="4" t="s">
        <v>303</v>
      </c>
      <c r="AG3" s="4" t="s">
        <v>304</v>
      </c>
      <c r="AL3" s="4" t="s">
        <v>305</v>
      </c>
      <c r="AQ3" s="4" t="s">
        <v>306</v>
      </c>
      <c r="AV3" s="4" t="s">
        <v>307</v>
      </c>
      <c r="BA3" s="4" t="s">
        <v>308</v>
      </c>
      <c r="BF3" s="4" t="s">
        <v>309</v>
      </c>
      <c r="BK3" s="4" t="s">
        <v>299</v>
      </c>
      <c r="BP3" s="4" t="s">
        <v>300</v>
      </c>
      <c r="BU3" s="4" t="s">
        <v>303</v>
      </c>
      <c r="BZ3" s="4" t="s">
        <v>299</v>
      </c>
      <c r="CE3" s="4" t="s">
        <v>300</v>
      </c>
      <c r="CJ3" s="4" t="s">
        <v>303</v>
      </c>
      <c r="CO3" s="4" t="s">
        <v>299</v>
      </c>
      <c r="CT3" s="4" t="s">
        <v>300</v>
      </c>
      <c r="CY3" s="4" t="s">
        <v>303</v>
      </c>
    </row>
    <row r="4" spans="1:107" x14ac:dyDescent="0.45">
      <c r="A4" s="4" t="s">
        <v>23</v>
      </c>
      <c r="B4" s="4" t="s">
        <v>310</v>
      </c>
      <c r="C4" s="4" t="s">
        <v>311</v>
      </c>
      <c r="D4" s="4" t="s">
        <v>312</v>
      </c>
      <c r="E4" s="4" t="s">
        <v>313</v>
      </c>
      <c r="F4" s="4" t="s">
        <v>314</v>
      </c>
      <c r="G4" s="4" t="s">
        <v>315</v>
      </c>
      <c r="H4" s="4" t="s">
        <v>316</v>
      </c>
      <c r="I4" s="4" t="s">
        <v>317</v>
      </c>
      <c r="J4" s="4" t="s">
        <v>318</v>
      </c>
      <c r="K4" s="4" t="s">
        <v>319</v>
      </c>
      <c r="L4" s="4" t="s">
        <v>320</v>
      </c>
      <c r="M4" s="4" t="s">
        <v>316</v>
      </c>
      <c r="N4" s="4" t="s">
        <v>317</v>
      </c>
      <c r="O4" s="4" t="s">
        <v>318</v>
      </c>
      <c r="P4" s="4" t="s">
        <v>319</v>
      </c>
      <c r="Q4" s="4" t="s">
        <v>320</v>
      </c>
      <c r="R4" s="4" t="s">
        <v>316</v>
      </c>
      <c r="S4" s="4" t="s">
        <v>317</v>
      </c>
      <c r="T4" s="4" t="s">
        <v>318</v>
      </c>
      <c r="U4" s="4" t="s">
        <v>319</v>
      </c>
      <c r="V4" s="4" t="s">
        <v>320</v>
      </c>
      <c r="W4" s="4" t="s">
        <v>316</v>
      </c>
      <c r="X4" s="4" t="s">
        <v>317</v>
      </c>
      <c r="Y4" s="4" t="s">
        <v>318</v>
      </c>
      <c r="Z4" s="4" t="s">
        <v>319</v>
      </c>
      <c r="AA4" s="4" t="s">
        <v>320</v>
      </c>
      <c r="AB4" s="4" t="s">
        <v>316</v>
      </c>
      <c r="AC4" s="4" t="s">
        <v>317</v>
      </c>
      <c r="AD4" s="4" t="s">
        <v>318</v>
      </c>
      <c r="AE4" s="4" t="s">
        <v>319</v>
      </c>
      <c r="AF4" s="4" t="s">
        <v>320</v>
      </c>
      <c r="AG4" s="4" t="s">
        <v>316</v>
      </c>
      <c r="AH4" s="4" t="s">
        <v>317</v>
      </c>
      <c r="AI4" s="4" t="s">
        <v>318</v>
      </c>
      <c r="AJ4" s="4" t="s">
        <v>319</v>
      </c>
      <c r="AK4" s="4" t="s">
        <v>320</v>
      </c>
      <c r="AL4" s="4" t="s">
        <v>316</v>
      </c>
      <c r="AM4" s="4" t="s">
        <v>317</v>
      </c>
      <c r="AN4" s="4" t="s">
        <v>318</v>
      </c>
      <c r="AO4" s="4" t="s">
        <v>319</v>
      </c>
      <c r="AP4" s="4" t="s">
        <v>320</v>
      </c>
      <c r="AQ4" s="4" t="s">
        <v>316</v>
      </c>
      <c r="AR4" s="4" t="s">
        <v>317</v>
      </c>
      <c r="AS4" s="4" t="s">
        <v>318</v>
      </c>
      <c r="AT4" s="4" t="s">
        <v>319</v>
      </c>
      <c r="AU4" s="4" t="s">
        <v>320</v>
      </c>
      <c r="AV4" s="4" t="s">
        <v>316</v>
      </c>
      <c r="AW4" s="4" t="s">
        <v>317</v>
      </c>
      <c r="AX4" s="4" t="s">
        <v>318</v>
      </c>
      <c r="AY4" s="4" t="s">
        <v>319</v>
      </c>
      <c r="AZ4" s="4" t="s">
        <v>320</v>
      </c>
      <c r="BA4" s="4" t="s">
        <v>316</v>
      </c>
      <c r="BB4" s="4" t="s">
        <v>317</v>
      </c>
      <c r="BC4" s="4" t="s">
        <v>318</v>
      </c>
      <c r="BD4" s="4" t="s">
        <v>319</v>
      </c>
      <c r="BE4" s="4" t="s">
        <v>320</v>
      </c>
      <c r="BF4" s="4" t="s">
        <v>316</v>
      </c>
      <c r="BG4" s="4" t="s">
        <v>317</v>
      </c>
      <c r="BH4" s="4" t="s">
        <v>318</v>
      </c>
      <c r="BI4" s="4" t="s">
        <v>319</v>
      </c>
      <c r="BJ4" s="4" t="s">
        <v>320</v>
      </c>
      <c r="BK4" s="4" t="s">
        <v>316</v>
      </c>
      <c r="BL4" s="4" t="s">
        <v>317</v>
      </c>
      <c r="BM4" s="4" t="s">
        <v>318</v>
      </c>
      <c r="BN4" s="4" t="s">
        <v>319</v>
      </c>
      <c r="BO4" s="4" t="s">
        <v>320</v>
      </c>
      <c r="BP4" s="4" t="s">
        <v>316</v>
      </c>
      <c r="BQ4" s="4" t="s">
        <v>317</v>
      </c>
      <c r="BR4" s="4" t="s">
        <v>318</v>
      </c>
      <c r="BS4" s="4" t="s">
        <v>319</v>
      </c>
      <c r="BT4" s="4" t="s">
        <v>320</v>
      </c>
      <c r="BU4" s="4" t="s">
        <v>316</v>
      </c>
      <c r="BV4" s="4" t="s">
        <v>317</v>
      </c>
      <c r="BW4" s="4" t="s">
        <v>318</v>
      </c>
      <c r="BX4" s="4" t="s">
        <v>319</v>
      </c>
      <c r="BY4" s="4" t="s">
        <v>320</v>
      </c>
      <c r="BZ4" s="4" t="s">
        <v>316</v>
      </c>
      <c r="CA4" s="4" t="s">
        <v>317</v>
      </c>
      <c r="CB4" s="4" t="s">
        <v>318</v>
      </c>
      <c r="CC4" s="4" t="s">
        <v>319</v>
      </c>
      <c r="CD4" s="4" t="s">
        <v>320</v>
      </c>
      <c r="CE4" s="4" t="s">
        <v>316</v>
      </c>
      <c r="CF4" s="4" t="s">
        <v>317</v>
      </c>
      <c r="CG4" s="4" t="s">
        <v>318</v>
      </c>
      <c r="CH4" s="4" t="s">
        <v>319</v>
      </c>
      <c r="CI4" s="4" t="s">
        <v>320</v>
      </c>
      <c r="CJ4" s="4" t="s">
        <v>316</v>
      </c>
      <c r="CK4" s="4" t="s">
        <v>317</v>
      </c>
      <c r="CL4" s="4" t="s">
        <v>318</v>
      </c>
      <c r="CM4" s="4" t="s">
        <v>319</v>
      </c>
      <c r="CN4" s="4" t="s">
        <v>320</v>
      </c>
      <c r="CO4" s="4" t="s">
        <v>316</v>
      </c>
      <c r="CP4" s="4" t="s">
        <v>317</v>
      </c>
      <c r="CQ4" s="4" t="s">
        <v>318</v>
      </c>
      <c r="CR4" s="4" t="s">
        <v>319</v>
      </c>
      <c r="CS4" s="4" t="s">
        <v>320</v>
      </c>
      <c r="CT4" s="4" t="s">
        <v>316</v>
      </c>
      <c r="CU4" s="4" t="s">
        <v>317</v>
      </c>
      <c r="CV4" s="4" t="s">
        <v>318</v>
      </c>
      <c r="CW4" s="4" t="s">
        <v>319</v>
      </c>
      <c r="CX4" s="4" t="s">
        <v>320</v>
      </c>
      <c r="CY4" s="4" t="s">
        <v>316</v>
      </c>
      <c r="CZ4" s="4" t="s">
        <v>317</v>
      </c>
      <c r="DA4" s="4" t="s">
        <v>318</v>
      </c>
      <c r="DB4" s="4" t="s">
        <v>319</v>
      </c>
      <c r="DC4" s="4" t="s">
        <v>320</v>
      </c>
    </row>
    <row r="5" spans="1:107" x14ac:dyDescent="0.45">
      <c r="A5">
        <v>2024</v>
      </c>
      <c r="B5">
        <v>1</v>
      </c>
      <c r="C5" t="s">
        <v>321</v>
      </c>
      <c r="D5">
        <v>219</v>
      </c>
      <c r="E5" t="s">
        <v>322</v>
      </c>
      <c r="F5" t="s">
        <v>323</v>
      </c>
      <c r="G5" t="s">
        <v>244</v>
      </c>
      <c r="H5">
        <v>1.2E-2</v>
      </c>
      <c r="I5">
        <v>2.1000000000000001E-2</v>
      </c>
      <c r="J5" t="s">
        <v>324</v>
      </c>
      <c r="K5" t="s">
        <v>324</v>
      </c>
      <c r="L5">
        <v>3.3000000000000002E-2</v>
      </c>
      <c r="M5">
        <v>3</v>
      </c>
      <c r="N5">
        <v>2</v>
      </c>
      <c r="O5" t="s">
        <v>324</v>
      </c>
      <c r="P5" t="s">
        <v>324</v>
      </c>
      <c r="Q5">
        <v>5</v>
      </c>
      <c r="R5" t="s">
        <v>324</v>
      </c>
      <c r="S5" t="s">
        <v>324</v>
      </c>
      <c r="T5" t="s">
        <v>324</v>
      </c>
      <c r="U5" t="s">
        <v>324</v>
      </c>
      <c r="V5">
        <v>0</v>
      </c>
      <c r="W5" t="s">
        <v>324</v>
      </c>
      <c r="X5" t="s">
        <v>324</v>
      </c>
      <c r="Y5" t="s">
        <v>324</v>
      </c>
      <c r="Z5" t="s">
        <v>324</v>
      </c>
      <c r="AA5">
        <v>0</v>
      </c>
      <c r="AB5" t="s">
        <v>324</v>
      </c>
      <c r="AC5" t="s">
        <v>324</v>
      </c>
      <c r="AD5" t="s">
        <v>324</v>
      </c>
      <c r="AE5" t="s">
        <v>324</v>
      </c>
      <c r="AF5">
        <v>0</v>
      </c>
      <c r="AG5" t="s">
        <v>324</v>
      </c>
      <c r="AH5" t="s">
        <v>324</v>
      </c>
      <c r="AI5" t="s">
        <v>324</v>
      </c>
      <c r="AJ5" t="s">
        <v>324</v>
      </c>
      <c r="AK5">
        <v>0</v>
      </c>
      <c r="AL5" t="s">
        <v>324</v>
      </c>
      <c r="AM5" t="s">
        <v>324</v>
      </c>
      <c r="AN5" t="s">
        <v>324</v>
      </c>
      <c r="AO5" t="s">
        <v>324</v>
      </c>
      <c r="AP5">
        <v>0</v>
      </c>
      <c r="AQ5" t="s">
        <v>324</v>
      </c>
      <c r="AR5" t="s">
        <v>324</v>
      </c>
      <c r="AS5" t="s">
        <v>324</v>
      </c>
      <c r="AT5" t="s">
        <v>324</v>
      </c>
      <c r="AU5">
        <v>0</v>
      </c>
      <c r="AV5" t="s">
        <v>324</v>
      </c>
      <c r="AW5" t="s">
        <v>324</v>
      </c>
      <c r="AX5" t="s">
        <v>324</v>
      </c>
      <c r="AY5" t="s">
        <v>324</v>
      </c>
      <c r="AZ5">
        <v>0</v>
      </c>
      <c r="BA5" t="s">
        <v>324</v>
      </c>
      <c r="BB5" t="s">
        <v>324</v>
      </c>
      <c r="BC5" t="s">
        <v>324</v>
      </c>
      <c r="BD5" t="s">
        <v>324</v>
      </c>
      <c r="BE5">
        <v>0</v>
      </c>
      <c r="BF5" t="s">
        <v>324</v>
      </c>
      <c r="BG5" t="s">
        <v>324</v>
      </c>
      <c r="BH5" t="s">
        <v>324</v>
      </c>
      <c r="BI5" t="s">
        <v>324</v>
      </c>
      <c r="BJ5">
        <v>0</v>
      </c>
      <c r="BK5" t="s">
        <v>324</v>
      </c>
      <c r="BL5" t="s">
        <v>324</v>
      </c>
      <c r="BM5" t="s">
        <v>324</v>
      </c>
      <c r="BN5" t="s">
        <v>324</v>
      </c>
      <c r="BO5">
        <v>0</v>
      </c>
      <c r="BP5" t="s">
        <v>324</v>
      </c>
      <c r="BQ5" t="s">
        <v>324</v>
      </c>
      <c r="BR5" t="s">
        <v>324</v>
      </c>
      <c r="BS5" t="s">
        <v>324</v>
      </c>
      <c r="BT5">
        <v>0</v>
      </c>
      <c r="BU5" t="s">
        <v>324</v>
      </c>
      <c r="BV5" t="s">
        <v>324</v>
      </c>
      <c r="BW5" t="s">
        <v>324</v>
      </c>
      <c r="BX5" t="s">
        <v>324</v>
      </c>
      <c r="BY5">
        <v>0</v>
      </c>
      <c r="BZ5">
        <v>5.0000000000000001E-3</v>
      </c>
      <c r="CA5" t="s">
        <v>324</v>
      </c>
      <c r="CB5" t="s">
        <v>324</v>
      </c>
      <c r="CC5" t="s">
        <v>324</v>
      </c>
      <c r="CD5">
        <v>5.0000000000000001E-3</v>
      </c>
      <c r="CE5">
        <v>1</v>
      </c>
      <c r="CF5" t="s">
        <v>324</v>
      </c>
      <c r="CG5" t="s">
        <v>324</v>
      </c>
      <c r="CH5" t="s">
        <v>324</v>
      </c>
      <c r="CI5">
        <v>1</v>
      </c>
      <c r="CJ5" t="s">
        <v>324</v>
      </c>
      <c r="CK5" t="s">
        <v>324</v>
      </c>
      <c r="CL5" t="s">
        <v>324</v>
      </c>
      <c r="CM5" t="s">
        <v>324</v>
      </c>
      <c r="CN5">
        <v>0</v>
      </c>
      <c r="CO5">
        <v>1.7000000000000001E-2</v>
      </c>
      <c r="CP5">
        <v>2.1000000000000001E-2</v>
      </c>
      <c r="CQ5" t="s">
        <v>179</v>
      </c>
      <c r="CR5">
        <v>0</v>
      </c>
      <c r="CS5">
        <v>3.7999999999999999E-2</v>
      </c>
      <c r="CT5">
        <v>4</v>
      </c>
      <c r="CU5">
        <v>2</v>
      </c>
      <c r="CV5">
        <v>0</v>
      </c>
      <c r="CW5">
        <v>0</v>
      </c>
      <c r="CX5">
        <v>6</v>
      </c>
      <c r="CY5">
        <v>0</v>
      </c>
      <c r="CZ5">
        <v>0</v>
      </c>
      <c r="DA5">
        <v>0</v>
      </c>
      <c r="DB5">
        <v>0</v>
      </c>
      <c r="DC5">
        <v>0</v>
      </c>
    </row>
    <row r="6" spans="1:107" x14ac:dyDescent="0.45">
      <c r="A6">
        <v>2024</v>
      </c>
      <c r="B6">
        <v>1</v>
      </c>
      <c r="C6" t="s">
        <v>321</v>
      </c>
      <c r="D6">
        <v>3522</v>
      </c>
      <c r="E6" t="s">
        <v>325</v>
      </c>
      <c r="F6" t="s">
        <v>323</v>
      </c>
      <c r="G6" t="s">
        <v>244</v>
      </c>
      <c r="H6">
        <v>4.0519999999999996</v>
      </c>
      <c r="I6">
        <v>0.67500000000000004</v>
      </c>
      <c r="J6" t="s">
        <v>324</v>
      </c>
      <c r="K6" t="s">
        <v>324</v>
      </c>
      <c r="L6">
        <v>4.7270000000000003</v>
      </c>
      <c r="M6">
        <v>830</v>
      </c>
      <c r="N6">
        <v>63</v>
      </c>
      <c r="O6" t="s">
        <v>324</v>
      </c>
      <c r="P6" t="s">
        <v>324</v>
      </c>
      <c r="Q6">
        <v>893</v>
      </c>
      <c r="R6" t="s">
        <v>324</v>
      </c>
      <c r="S6" t="s">
        <v>324</v>
      </c>
      <c r="T6" t="s">
        <v>324</v>
      </c>
      <c r="U6" t="s">
        <v>324</v>
      </c>
      <c r="V6">
        <v>0</v>
      </c>
      <c r="W6" t="s">
        <v>324</v>
      </c>
      <c r="X6" t="s">
        <v>324</v>
      </c>
      <c r="Y6" t="s">
        <v>324</v>
      </c>
      <c r="Z6" t="s">
        <v>324</v>
      </c>
      <c r="AA6">
        <v>0</v>
      </c>
      <c r="AB6" t="s">
        <v>324</v>
      </c>
      <c r="AC6" t="s">
        <v>324</v>
      </c>
      <c r="AD6" t="s">
        <v>324</v>
      </c>
      <c r="AE6" t="s">
        <v>324</v>
      </c>
      <c r="AF6">
        <v>0</v>
      </c>
      <c r="AG6" t="s">
        <v>324</v>
      </c>
      <c r="AH6" t="s">
        <v>324</v>
      </c>
      <c r="AI6" t="s">
        <v>324</v>
      </c>
      <c r="AJ6" t="s">
        <v>324</v>
      </c>
      <c r="AK6">
        <v>0</v>
      </c>
      <c r="AL6" t="s">
        <v>324</v>
      </c>
      <c r="AM6" t="s">
        <v>324</v>
      </c>
      <c r="AN6" t="s">
        <v>324</v>
      </c>
      <c r="AO6" t="s">
        <v>324</v>
      </c>
      <c r="AP6">
        <v>0</v>
      </c>
      <c r="AQ6" t="s">
        <v>324</v>
      </c>
      <c r="AR6" t="s">
        <v>324</v>
      </c>
      <c r="AS6" t="s">
        <v>324</v>
      </c>
      <c r="AT6" t="s">
        <v>324</v>
      </c>
      <c r="AU6">
        <v>0</v>
      </c>
      <c r="AV6" t="s">
        <v>324</v>
      </c>
      <c r="AW6" t="s">
        <v>324</v>
      </c>
      <c r="AX6" t="s">
        <v>324</v>
      </c>
      <c r="AY6" t="s">
        <v>324</v>
      </c>
      <c r="AZ6">
        <v>0</v>
      </c>
      <c r="BA6" t="s">
        <v>324</v>
      </c>
      <c r="BB6" t="s">
        <v>324</v>
      </c>
      <c r="BC6" t="s">
        <v>324</v>
      </c>
      <c r="BD6" t="s">
        <v>324</v>
      </c>
      <c r="BE6">
        <v>0</v>
      </c>
      <c r="BF6" t="s">
        <v>324</v>
      </c>
      <c r="BG6" t="s">
        <v>324</v>
      </c>
      <c r="BH6" t="s">
        <v>324</v>
      </c>
      <c r="BI6" t="s">
        <v>324</v>
      </c>
      <c r="BJ6">
        <v>0</v>
      </c>
      <c r="BK6" t="s">
        <v>324</v>
      </c>
      <c r="BL6">
        <v>0.01</v>
      </c>
      <c r="BM6" t="s">
        <v>324</v>
      </c>
      <c r="BN6" t="s">
        <v>324</v>
      </c>
      <c r="BO6">
        <v>0.01</v>
      </c>
      <c r="BP6" t="s">
        <v>324</v>
      </c>
      <c r="BQ6">
        <v>4</v>
      </c>
      <c r="BR6" t="s">
        <v>324</v>
      </c>
      <c r="BS6" t="s">
        <v>324</v>
      </c>
      <c r="BT6">
        <v>4</v>
      </c>
      <c r="BU6" t="s">
        <v>324</v>
      </c>
      <c r="BV6" t="s">
        <v>324</v>
      </c>
      <c r="BW6" t="s">
        <v>324</v>
      </c>
      <c r="BX6" t="s">
        <v>324</v>
      </c>
      <c r="BY6">
        <v>0</v>
      </c>
      <c r="BZ6" t="s">
        <v>324</v>
      </c>
      <c r="CA6" t="s">
        <v>324</v>
      </c>
      <c r="CB6" t="s">
        <v>324</v>
      </c>
      <c r="CC6" t="s">
        <v>324</v>
      </c>
      <c r="CD6">
        <v>0</v>
      </c>
      <c r="CE6" t="s">
        <v>324</v>
      </c>
      <c r="CF6" t="s">
        <v>324</v>
      </c>
      <c r="CG6" t="s">
        <v>324</v>
      </c>
      <c r="CH6" t="s">
        <v>324</v>
      </c>
      <c r="CI6">
        <v>0</v>
      </c>
      <c r="CJ6" t="s">
        <v>324</v>
      </c>
      <c r="CK6" t="s">
        <v>324</v>
      </c>
      <c r="CL6" t="s">
        <v>324</v>
      </c>
      <c r="CM6" t="s">
        <v>324</v>
      </c>
      <c r="CN6">
        <v>0</v>
      </c>
      <c r="CO6">
        <v>4.0519999999999996</v>
      </c>
      <c r="CP6">
        <v>0.68500000000000005</v>
      </c>
      <c r="CQ6" t="s">
        <v>179</v>
      </c>
      <c r="CR6">
        <v>0</v>
      </c>
      <c r="CS6">
        <v>4.7370000000000001</v>
      </c>
      <c r="CT6">
        <v>830</v>
      </c>
      <c r="CU6">
        <v>67</v>
      </c>
      <c r="CV6">
        <v>0</v>
      </c>
      <c r="CW6">
        <v>0</v>
      </c>
      <c r="CX6">
        <v>897</v>
      </c>
      <c r="CY6">
        <v>0</v>
      </c>
      <c r="CZ6">
        <v>0</v>
      </c>
      <c r="DA6">
        <v>0</v>
      </c>
      <c r="DB6">
        <v>0</v>
      </c>
      <c r="DC6">
        <v>0</v>
      </c>
    </row>
    <row r="7" spans="1:107" x14ac:dyDescent="0.45">
      <c r="A7">
        <v>2024</v>
      </c>
      <c r="B7">
        <v>1</v>
      </c>
      <c r="C7" t="s">
        <v>321</v>
      </c>
      <c r="D7">
        <v>7353</v>
      </c>
      <c r="E7" t="s">
        <v>326</v>
      </c>
      <c r="F7" t="s">
        <v>323</v>
      </c>
      <c r="G7" t="s">
        <v>244</v>
      </c>
      <c r="H7">
        <v>3.843</v>
      </c>
      <c r="I7">
        <v>0.54300000000000004</v>
      </c>
      <c r="J7">
        <v>0.121</v>
      </c>
      <c r="K7">
        <v>0</v>
      </c>
      <c r="L7">
        <v>4.5069999999999997</v>
      </c>
      <c r="M7">
        <v>725</v>
      </c>
      <c r="N7">
        <v>55</v>
      </c>
      <c r="O7">
        <v>9</v>
      </c>
      <c r="P7">
        <v>0</v>
      </c>
      <c r="Q7">
        <v>789</v>
      </c>
      <c r="R7" t="s">
        <v>324</v>
      </c>
      <c r="S7" t="s">
        <v>324</v>
      </c>
      <c r="T7" t="s">
        <v>324</v>
      </c>
      <c r="U7" t="s">
        <v>324</v>
      </c>
      <c r="V7">
        <v>0</v>
      </c>
      <c r="W7" t="s">
        <v>324</v>
      </c>
      <c r="X7" t="s">
        <v>324</v>
      </c>
      <c r="Y7" t="s">
        <v>324</v>
      </c>
      <c r="Z7" t="s">
        <v>324</v>
      </c>
      <c r="AA7">
        <v>0</v>
      </c>
      <c r="AB7">
        <v>6.2E-2</v>
      </c>
      <c r="AC7">
        <v>0.01</v>
      </c>
      <c r="AD7">
        <v>0</v>
      </c>
      <c r="AE7">
        <v>0</v>
      </c>
      <c r="AF7">
        <v>7.1999999999999995E-2</v>
      </c>
      <c r="AG7" t="s">
        <v>324</v>
      </c>
      <c r="AH7" t="s">
        <v>324</v>
      </c>
      <c r="AI7" t="s">
        <v>324</v>
      </c>
      <c r="AJ7" t="s">
        <v>324</v>
      </c>
      <c r="AK7">
        <v>0</v>
      </c>
      <c r="AL7" t="s">
        <v>324</v>
      </c>
      <c r="AM7" t="s">
        <v>324</v>
      </c>
      <c r="AN7" t="s">
        <v>324</v>
      </c>
      <c r="AO7" t="s">
        <v>324</v>
      </c>
      <c r="AP7">
        <v>0</v>
      </c>
      <c r="AQ7" t="s">
        <v>324</v>
      </c>
      <c r="AR7" t="s">
        <v>324</v>
      </c>
      <c r="AS7" t="s">
        <v>324</v>
      </c>
      <c r="AT7" t="s">
        <v>324</v>
      </c>
      <c r="AU7">
        <v>0</v>
      </c>
      <c r="AV7" t="s">
        <v>324</v>
      </c>
      <c r="AW7" t="s">
        <v>324</v>
      </c>
      <c r="AX7" t="s">
        <v>324</v>
      </c>
      <c r="AY7" t="s">
        <v>324</v>
      </c>
      <c r="AZ7">
        <v>0</v>
      </c>
      <c r="BA7" t="s">
        <v>324</v>
      </c>
      <c r="BB7" t="s">
        <v>324</v>
      </c>
      <c r="BC7" t="s">
        <v>324</v>
      </c>
      <c r="BD7" t="s">
        <v>324</v>
      </c>
      <c r="BE7">
        <v>0</v>
      </c>
      <c r="BF7" t="s">
        <v>324</v>
      </c>
      <c r="BG7" t="s">
        <v>324</v>
      </c>
      <c r="BH7" t="s">
        <v>324</v>
      </c>
      <c r="BI7" t="s">
        <v>324</v>
      </c>
      <c r="BJ7">
        <v>0</v>
      </c>
      <c r="BK7">
        <v>1.6E-2</v>
      </c>
      <c r="BL7">
        <v>1.2E-2</v>
      </c>
      <c r="BM7">
        <v>0</v>
      </c>
      <c r="BN7">
        <v>0</v>
      </c>
      <c r="BO7">
        <v>2.8000000000000001E-2</v>
      </c>
      <c r="BP7">
        <v>5</v>
      </c>
      <c r="BQ7">
        <v>2</v>
      </c>
      <c r="BR7">
        <v>0</v>
      </c>
      <c r="BS7">
        <v>0</v>
      </c>
      <c r="BT7">
        <v>7</v>
      </c>
      <c r="BU7">
        <v>0</v>
      </c>
      <c r="BV7">
        <v>0</v>
      </c>
      <c r="BW7">
        <v>0</v>
      </c>
      <c r="BX7">
        <v>0</v>
      </c>
      <c r="BY7">
        <v>0</v>
      </c>
      <c r="BZ7" t="s">
        <v>324</v>
      </c>
      <c r="CA7" t="s">
        <v>324</v>
      </c>
      <c r="CB7" t="s">
        <v>324</v>
      </c>
      <c r="CC7" t="s">
        <v>324</v>
      </c>
      <c r="CD7">
        <v>0</v>
      </c>
      <c r="CE7" t="s">
        <v>324</v>
      </c>
      <c r="CF7" t="s">
        <v>324</v>
      </c>
      <c r="CG7" t="s">
        <v>324</v>
      </c>
      <c r="CH7" t="s">
        <v>324</v>
      </c>
      <c r="CI7">
        <v>0</v>
      </c>
      <c r="CJ7" t="s">
        <v>324</v>
      </c>
      <c r="CK7" t="s">
        <v>324</v>
      </c>
      <c r="CL7" t="s">
        <v>324</v>
      </c>
      <c r="CM7" t="s">
        <v>324</v>
      </c>
      <c r="CN7">
        <v>0</v>
      </c>
      <c r="CO7">
        <v>3.859</v>
      </c>
      <c r="CP7">
        <v>0.55500000000000005</v>
      </c>
      <c r="CQ7">
        <v>0.121</v>
      </c>
      <c r="CR7">
        <v>0</v>
      </c>
      <c r="CS7">
        <v>4.5350000000000001</v>
      </c>
      <c r="CT7">
        <v>730</v>
      </c>
      <c r="CU7">
        <v>57</v>
      </c>
      <c r="CV7">
        <v>9</v>
      </c>
      <c r="CW7">
        <v>0</v>
      </c>
      <c r="CX7">
        <v>796</v>
      </c>
      <c r="CY7">
        <v>6.2E-2</v>
      </c>
      <c r="CZ7">
        <v>0.01</v>
      </c>
      <c r="DA7">
        <v>0</v>
      </c>
      <c r="DB7">
        <v>0</v>
      </c>
      <c r="DC7">
        <v>7.1999999999999995E-2</v>
      </c>
    </row>
    <row r="8" spans="1:107" x14ac:dyDescent="0.45">
      <c r="A8">
        <v>2024</v>
      </c>
      <c r="B8">
        <v>1</v>
      </c>
      <c r="C8" t="s">
        <v>321</v>
      </c>
      <c r="D8">
        <v>11824</v>
      </c>
      <c r="E8" t="s">
        <v>327</v>
      </c>
      <c r="F8" t="s">
        <v>323</v>
      </c>
      <c r="G8" t="s">
        <v>244</v>
      </c>
      <c r="H8">
        <v>2.621</v>
      </c>
      <c r="I8">
        <v>0.40600000000000003</v>
      </c>
      <c r="J8" t="s">
        <v>324</v>
      </c>
      <c r="K8" t="s">
        <v>324</v>
      </c>
      <c r="L8">
        <v>3.0270000000000001</v>
      </c>
      <c r="M8">
        <v>409</v>
      </c>
      <c r="N8">
        <v>33</v>
      </c>
      <c r="O8" t="s">
        <v>324</v>
      </c>
      <c r="P8" t="s">
        <v>324</v>
      </c>
      <c r="Q8">
        <v>442</v>
      </c>
      <c r="R8" t="s">
        <v>324</v>
      </c>
      <c r="S8" t="s">
        <v>324</v>
      </c>
      <c r="T8" t="s">
        <v>324</v>
      </c>
      <c r="U8" t="s">
        <v>324</v>
      </c>
      <c r="V8">
        <v>0</v>
      </c>
      <c r="W8" t="s">
        <v>324</v>
      </c>
      <c r="X8" t="s">
        <v>324</v>
      </c>
      <c r="Y8" t="s">
        <v>324</v>
      </c>
      <c r="Z8" t="s">
        <v>324</v>
      </c>
      <c r="AA8">
        <v>0</v>
      </c>
      <c r="AB8" t="s">
        <v>324</v>
      </c>
      <c r="AC8" t="s">
        <v>324</v>
      </c>
      <c r="AD8" t="s">
        <v>324</v>
      </c>
      <c r="AE8" t="s">
        <v>324</v>
      </c>
      <c r="AF8">
        <v>0</v>
      </c>
      <c r="AG8" t="s">
        <v>324</v>
      </c>
      <c r="AH8" t="s">
        <v>324</v>
      </c>
      <c r="AI8" t="s">
        <v>324</v>
      </c>
      <c r="AJ8" t="s">
        <v>324</v>
      </c>
      <c r="AK8">
        <v>0</v>
      </c>
      <c r="AL8" t="s">
        <v>324</v>
      </c>
      <c r="AM8" t="s">
        <v>324</v>
      </c>
      <c r="AN8" t="s">
        <v>324</v>
      </c>
      <c r="AO8" t="s">
        <v>324</v>
      </c>
      <c r="AP8">
        <v>0</v>
      </c>
      <c r="AQ8" t="s">
        <v>324</v>
      </c>
      <c r="AR8" t="s">
        <v>324</v>
      </c>
      <c r="AS8" t="s">
        <v>324</v>
      </c>
      <c r="AT8" t="s">
        <v>324</v>
      </c>
      <c r="AU8">
        <v>0</v>
      </c>
      <c r="AV8" t="s">
        <v>324</v>
      </c>
      <c r="AW8" t="s">
        <v>324</v>
      </c>
      <c r="AX8" t="s">
        <v>324</v>
      </c>
      <c r="AY8" t="s">
        <v>324</v>
      </c>
      <c r="AZ8">
        <v>0</v>
      </c>
      <c r="BA8" t="s">
        <v>324</v>
      </c>
      <c r="BB8" t="s">
        <v>324</v>
      </c>
      <c r="BC8" t="s">
        <v>324</v>
      </c>
      <c r="BD8" t="s">
        <v>324</v>
      </c>
      <c r="BE8">
        <v>0</v>
      </c>
      <c r="BF8" t="s">
        <v>324</v>
      </c>
      <c r="BG8" t="s">
        <v>324</v>
      </c>
      <c r="BH8" t="s">
        <v>324</v>
      </c>
      <c r="BI8" t="s">
        <v>324</v>
      </c>
      <c r="BJ8">
        <v>0</v>
      </c>
      <c r="BK8">
        <v>6.4000000000000001E-2</v>
      </c>
      <c r="BL8">
        <v>1.6E-2</v>
      </c>
      <c r="BM8" t="s">
        <v>324</v>
      </c>
      <c r="BN8" t="s">
        <v>324</v>
      </c>
      <c r="BO8">
        <v>0.08</v>
      </c>
      <c r="BP8">
        <v>20</v>
      </c>
      <c r="BQ8">
        <v>3</v>
      </c>
      <c r="BR8" t="s">
        <v>324</v>
      </c>
      <c r="BS8" t="s">
        <v>324</v>
      </c>
      <c r="BT8">
        <v>23</v>
      </c>
      <c r="BU8" t="s">
        <v>324</v>
      </c>
      <c r="BV8" t="s">
        <v>324</v>
      </c>
      <c r="BW8" t="s">
        <v>324</v>
      </c>
      <c r="BX8" t="s">
        <v>324</v>
      </c>
      <c r="BY8">
        <v>0</v>
      </c>
      <c r="BZ8">
        <v>4.8000000000000001E-2</v>
      </c>
      <c r="CA8">
        <v>4.0000000000000001E-3</v>
      </c>
      <c r="CB8" t="s">
        <v>324</v>
      </c>
      <c r="CC8" t="s">
        <v>324</v>
      </c>
      <c r="CD8">
        <v>5.1999999999999998E-2</v>
      </c>
      <c r="CE8">
        <v>7</v>
      </c>
      <c r="CF8">
        <v>1</v>
      </c>
      <c r="CG8" t="s">
        <v>324</v>
      </c>
      <c r="CH8" t="s">
        <v>324</v>
      </c>
      <c r="CI8">
        <v>8</v>
      </c>
      <c r="CJ8" t="s">
        <v>324</v>
      </c>
      <c r="CK8" t="s">
        <v>324</v>
      </c>
      <c r="CL8" t="s">
        <v>324</v>
      </c>
      <c r="CM8" t="s">
        <v>324</v>
      </c>
      <c r="CN8">
        <v>0</v>
      </c>
      <c r="CO8">
        <v>2.7330000000000001</v>
      </c>
      <c r="CP8">
        <v>0.42599999999999999</v>
      </c>
      <c r="CQ8" t="s">
        <v>179</v>
      </c>
      <c r="CR8">
        <v>0</v>
      </c>
      <c r="CS8">
        <v>3.1589999999999998</v>
      </c>
      <c r="CT8">
        <v>436</v>
      </c>
      <c r="CU8">
        <v>37</v>
      </c>
      <c r="CV8">
        <v>0</v>
      </c>
      <c r="CW8">
        <v>0</v>
      </c>
      <c r="CX8">
        <v>473</v>
      </c>
      <c r="CY8">
        <v>0</v>
      </c>
      <c r="CZ8">
        <v>0</v>
      </c>
      <c r="DA8">
        <v>0</v>
      </c>
      <c r="DB8">
        <v>0</v>
      </c>
      <c r="DC8">
        <v>0</v>
      </c>
    </row>
    <row r="9" spans="1:107" x14ac:dyDescent="0.45">
      <c r="A9">
        <v>2024</v>
      </c>
      <c r="B9">
        <v>1</v>
      </c>
      <c r="C9" t="s">
        <v>321</v>
      </c>
      <c r="D9">
        <v>19558</v>
      </c>
      <c r="E9" t="s">
        <v>328</v>
      </c>
      <c r="F9" t="s">
        <v>323</v>
      </c>
      <c r="G9" t="s">
        <v>247</v>
      </c>
      <c r="H9">
        <v>2.7589999999999999</v>
      </c>
      <c r="I9">
        <v>0.85</v>
      </c>
      <c r="J9" t="s">
        <v>324</v>
      </c>
      <c r="K9" t="s">
        <v>324</v>
      </c>
      <c r="L9">
        <v>3.609</v>
      </c>
      <c r="M9">
        <v>485</v>
      </c>
      <c r="N9">
        <v>51</v>
      </c>
      <c r="O9" t="s">
        <v>324</v>
      </c>
      <c r="P9" t="s">
        <v>324</v>
      </c>
      <c r="Q9">
        <v>536</v>
      </c>
      <c r="R9" t="s">
        <v>324</v>
      </c>
      <c r="S9" t="s">
        <v>324</v>
      </c>
      <c r="T9" t="s">
        <v>324</v>
      </c>
      <c r="U9" t="s">
        <v>324</v>
      </c>
      <c r="V9">
        <v>0</v>
      </c>
      <c r="W9" t="s">
        <v>324</v>
      </c>
      <c r="X9" t="s">
        <v>324</v>
      </c>
      <c r="Y9" t="s">
        <v>324</v>
      </c>
      <c r="Z9" t="s">
        <v>324</v>
      </c>
      <c r="AA9">
        <v>0</v>
      </c>
      <c r="AB9">
        <v>3.1589999999999998</v>
      </c>
      <c r="AC9">
        <v>2.585</v>
      </c>
      <c r="AD9" t="s">
        <v>324</v>
      </c>
      <c r="AE9" t="s">
        <v>324</v>
      </c>
      <c r="AF9">
        <v>5.7439999999999998</v>
      </c>
      <c r="AG9" t="s">
        <v>324</v>
      </c>
      <c r="AH9" t="s">
        <v>324</v>
      </c>
      <c r="AI9" t="s">
        <v>324</v>
      </c>
      <c r="AJ9" t="s">
        <v>324</v>
      </c>
      <c r="AK9">
        <v>0</v>
      </c>
      <c r="AL9" t="s">
        <v>324</v>
      </c>
      <c r="AM9" t="s">
        <v>324</v>
      </c>
      <c r="AN9" t="s">
        <v>324</v>
      </c>
      <c r="AO9" t="s">
        <v>324</v>
      </c>
      <c r="AP9">
        <v>0</v>
      </c>
      <c r="AQ9" t="s">
        <v>324</v>
      </c>
      <c r="AR9" t="s">
        <v>324</v>
      </c>
      <c r="AS9" t="s">
        <v>324</v>
      </c>
      <c r="AT9" t="s">
        <v>324</v>
      </c>
      <c r="AU9">
        <v>0</v>
      </c>
      <c r="AV9" t="s">
        <v>324</v>
      </c>
      <c r="AW9" t="s">
        <v>324</v>
      </c>
      <c r="AX9" t="s">
        <v>324</v>
      </c>
      <c r="AY9" t="s">
        <v>324</v>
      </c>
      <c r="AZ9">
        <v>0</v>
      </c>
      <c r="BA9" t="s">
        <v>324</v>
      </c>
      <c r="BB9" t="s">
        <v>324</v>
      </c>
      <c r="BC9" t="s">
        <v>324</v>
      </c>
      <c r="BD9" t="s">
        <v>324</v>
      </c>
      <c r="BE9">
        <v>0</v>
      </c>
      <c r="BF9" t="s">
        <v>324</v>
      </c>
      <c r="BG9" t="s">
        <v>324</v>
      </c>
      <c r="BH9" t="s">
        <v>324</v>
      </c>
      <c r="BI9" t="s">
        <v>324</v>
      </c>
      <c r="BJ9">
        <v>0</v>
      </c>
      <c r="BK9">
        <v>0.10299999999999999</v>
      </c>
      <c r="BL9">
        <v>1.4E-2</v>
      </c>
      <c r="BM9" t="s">
        <v>324</v>
      </c>
      <c r="BN9" t="s">
        <v>324</v>
      </c>
      <c r="BO9">
        <v>0.11700000000000001</v>
      </c>
      <c r="BP9">
        <v>31</v>
      </c>
      <c r="BQ9">
        <v>3</v>
      </c>
      <c r="BR9" t="s">
        <v>324</v>
      </c>
      <c r="BS9" t="s">
        <v>324</v>
      </c>
      <c r="BT9">
        <v>34</v>
      </c>
      <c r="BU9">
        <v>0.36799999999999999</v>
      </c>
      <c r="BV9">
        <v>0.154</v>
      </c>
      <c r="BW9" t="s">
        <v>324</v>
      </c>
      <c r="BX9" t="s">
        <v>324</v>
      </c>
      <c r="BY9">
        <v>0.52200000000000002</v>
      </c>
      <c r="BZ9" t="s">
        <v>324</v>
      </c>
      <c r="CA9" t="s">
        <v>324</v>
      </c>
      <c r="CB9" t="s">
        <v>324</v>
      </c>
      <c r="CC9" t="s">
        <v>324</v>
      </c>
      <c r="CD9">
        <v>0</v>
      </c>
      <c r="CE9" t="s">
        <v>324</v>
      </c>
      <c r="CF9" t="s">
        <v>324</v>
      </c>
      <c r="CG9" t="s">
        <v>324</v>
      </c>
      <c r="CH9" t="s">
        <v>324</v>
      </c>
      <c r="CI9">
        <v>0</v>
      </c>
      <c r="CJ9" t="s">
        <v>324</v>
      </c>
      <c r="CK9" t="s">
        <v>324</v>
      </c>
      <c r="CL9" t="s">
        <v>324</v>
      </c>
      <c r="CM9" t="s">
        <v>324</v>
      </c>
      <c r="CN9">
        <v>0</v>
      </c>
      <c r="CO9">
        <v>2.8620000000000001</v>
      </c>
      <c r="CP9">
        <v>0.86399999999999999</v>
      </c>
      <c r="CQ9" t="s">
        <v>179</v>
      </c>
      <c r="CR9">
        <v>0</v>
      </c>
      <c r="CS9">
        <v>3.726</v>
      </c>
      <c r="CT9">
        <v>516</v>
      </c>
      <c r="CU9">
        <v>54</v>
      </c>
      <c r="CV9">
        <v>0</v>
      </c>
      <c r="CW9">
        <v>0</v>
      </c>
      <c r="CX9">
        <v>570</v>
      </c>
      <c r="CY9">
        <v>3.5270000000000001</v>
      </c>
      <c r="CZ9">
        <v>2.7389999999999999</v>
      </c>
      <c r="DA9">
        <v>0</v>
      </c>
      <c r="DB9">
        <v>0</v>
      </c>
      <c r="DC9">
        <v>6.266</v>
      </c>
    </row>
    <row r="10" spans="1:107" x14ac:dyDescent="0.45">
      <c r="A10">
        <v>2024</v>
      </c>
      <c r="B10">
        <v>1</v>
      </c>
      <c r="C10" t="s">
        <v>321</v>
      </c>
      <c r="D10">
        <v>99999</v>
      </c>
      <c r="E10" t="s">
        <v>329</v>
      </c>
      <c r="F10" t="s">
        <v>323</v>
      </c>
      <c r="H10">
        <v>-0.45</v>
      </c>
      <c r="I10">
        <v>-5.8000000000000003E-2</v>
      </c>
      <c r="J10" t="s">
        <v>324</v>
      </c>
      <c r="K10" t="s">
        <v>324</v>
      </c>
      <c r="L10">
        <v>-0.50800000000000001</v>
      </c>
      <c r="M10" t="s">
        <v>324</v>
      </c>
      <c r="N10" t="s">
        <v>324</v>
      </c>
      <c r="O10" t="s">
        <v>324</v>
      </c>
      <c r="P10" t="s">
        <v>324</v>
      </c>
      <c r="Q10" t="s">
        <v>324</v>
      </c>
      <c r="R10" t="s">
        <v>324</v>
      </c>
      <c r="S10" t="s">
        <v>324</v>
      </c>
      <c r="T10" t="s">
        <v>324</v>
      </c>
      <c r="U10" t="s">
        <v>324</v>
      </c>
      <c r="V10">
        <v>0</v>
      </c>
      <c r="W10" t="s">
        <v>324</v>
      </c>
      <c r="X10" t="s">
        <v>324</v>
      </c>
      <c r="Y10" t="s">
        <v>324</v>
      </c>
      <c r="Z10" t="s">
        <v>324</v>
      </c>
      <c r="AA10" t="s">
        <v>324</v>
      </c>
      <c r="AB10" t="s">
        <v>324</v>
      </c>
      <c r="AC10" t="s">
        <v>324</v>
      </c>
      <c r="AD10" t="s">
        <v>324</v>
      </c>
      <c r="AE10" t="s">
        <v>324</v>
      </c>
      <c r="AF10" t="s">
        <v>324</v>
      </c>
      <c r="AG10" t="s">
        <v>324</v>
      </c>
      <c r="AH10" t="s">
        <v>324</v>
      </c>
      <c r="AI10" t="s">
        <v>324</v>
      </c>
      <c r="AJ10" t="s">
        <v>324</v>
      </c>
      <c r="AK10">
        <v>0</v>
      </c>
      <c r="AL10" t="s">
        <v>324</v>
      </c>
      <c r="AM10" t="s">
        <v>324</v>
      </c>
      <c r="AN10" t="s">
        <v>324</v>
      </c>
      <c r="AO10" t="s">
        <v>324</v>
      </c>
      <c r="AP10" t="s">
        <v>324</v>
      </c>
      <c r="AQ10" t="s">
        <v>324</v>
      </c>
      <c r="AR10" t="s">
        <v>324</v>
      </c>
      <c r="AS10" t="s">
        <v>324</v>
      </c>
      <c r="AT10" t="s">
        <v>324</v>
      </c>
      <c r="AU10" t="s">
        <v>324</v>
      </c>
      <c r="AV10" t="s">
        <v>324</v>
      </c>
      <c r="AW10" t="s">
        <v>324</v>
      </c>
      <c r="AX10" t="s">
        <v>324</v>
      </c>
      <c r="AY10" t="s">
        <v>324</v>
      </c>
      <c r="AZ10">
        <v>0</v>
      </c>
      <c r="BA10" t="s">
        <v>324</v>
      </c>
      <c r="BB10" t="s">
        <v>324</v>
      </c>
      <c r="BC10" t="s">
        <v>324</v>
      </c>
      <c r="BD10" t="s">
        <v>324</v>
      </c>
      <c r="BE10" t="s">
        <v>324</v>
      </c>
      <c r="BF10" t="s">
        <v>324</v>
      </c>
      <c r="BG10" t="s">
        <v>324</v>
      </c>
      <c r="BH10" t="s">
        <v>324</v>
      </c>
      <c r="BI10" t="s">
        <v>324</v>
      </c>
      <c r="BJ10" t="s">
        <v>324</v>
      </c>
      <c r="BK10" t="s">
        <v>324</v>
      </c>
      <c r="BL10" t="s">
        <v>324</v>
      </c>
      <c r="BM10" t="s">
        <v>324</v>
      </c>
      <c r="BN10" t="s">
        <v>324</v>
      </c>
      <c r="BO10" t="s">
        <v>324</v>
      </c>
      <c r="BP10" t="s">
        <v>324</v>
      </c>
      <c r="BQ10" t="s">
        <v>324</v>
      </c>
      <c r="BR10" t="s">
        <v>324</v>
      </c>
      <c r="BS10" t="s">
        <v>324</v>
      </c>
      <c r="BT10" t="s">
        <v>324</v>
      </c>
      <c r="BU10" t="s">
        <v>324</v>
      </c>
      <c r="BV10" t="s">
        <v>324</v>
      </c>
      <c r="BW10" t="s">
        <v>324</v>
      </c>
      <c r="BX10" t="s">
        <v>324</v>
      </c>
      <c r="BY10" t="s">
        <v>324</v>
      </c>
      <c r="BZ10" t="s">
        <v>324</v>
      </c>
      <c r="CA10" t="s">
        <v>324</v>
      </c>
      <c r="CB10" t="s">
        <v>324</v>
      </c>
      <c r="CC10" t="s">
        <v>324</v>
      </c>
      <c r="CD10" t="s">
        <v>324</v>
      </c>
      <c r="CE10" t="s">
        <v>324</v>
      </c>
      <c r="CF10" t="s">
        <v>324</v>
      </c>
      <c r="CG10" t="s">
        <v>324</v>
      </c>
      <c r="CH10" t="s">
        <v>324</v>
      </c>
      <c r="CI10" t="s">
        <v>324</v>
      </c>
      <c r="CJ10" t="s">
        <v>324</v>
      </c>
      <c r="CK10" t="s">
        <v>324</v>
      </c>
      <c r="CL10" t="s">
        <v>324</v>
      </c>
      <c r="CM10" t="s">
        <v>324</v>
      </c>
      <c r="CN10" t="s">
        <v>324</v>
      </c>
      <c r="CO10">
        <v>-0.45</v>
      </c>
      <c r="CP10">
        <v>-5.8000000000000003E-2</v>
      </c>
      <c r="CQ10" t="s">
        <v>324</v>
      </c>
      <c r="CR10" t="s">
        <v>324</v>
      </c>
      <c r="CS10">
        <v>-0.50800000000000001</v>
      </c>
      <c r="CT10" t="s">
        <v>324</v>
      </c>
      <c r="CU10" t="s">
        <v>324</v>
      </c>
      <c r="CV10" t="s">
        <v>324</v>
      </c>
      <c r="CW10" t="s">
        <v>324</v>
      </c>
      <c r="CX10" t="s">
        <v>324</v>
      </c>
      <c r="CY10" t="s">
        <v>324</v>
      </c>
      <c r="CZ10" t="s">
        <v>324</v>
      </c>
      <c r="DA10" t="s">
        <v>324</v>
      </c>
      <c r="DB10" t="s">
        <v>324</v>
      </c>
      <c r="DC10" t="s">
        <v>324</v>
      </c>
    </row>
    <row r="11" spans="1:107" x14ac:dyDescent="0.45">
      <c r="A11">
        <v>2024</v>
      </c>
      <c r="B11">
        <v>1</v>
      </c>
      <c r="C11" t="s">
        <v>86</v>
      </c>
      <c r="D11">
        <v>99999</v>
      </c>
      <c r="E11" t="s">
        <v>329</v>
      </c>
      <c r="F11" t="s">
        <v>323</v>
      </c>
      <c r="H11" t="s">
        <v>179</v>
      </c>
      <c r="I11" t="s">
        <v>179</v>
      </c>
      <c r="J11" t="s">
        <v>324</v>
      </c>
      <c r="K11" t="s">
        <v>324</v>
      </c>
      <c r="L11" t="s">
        <v>179</v>
      </c>
      <c r="M11" t="s">
        <v>324</v>
      </c>
      <c r="N11" t="s">
        <v>324</v>
      </c>
      <c r="O11" t="s">
        <v>324</v>
      </c>
      <c r="P11" t="s">
        <v>324</v>
      </c>
      <c r="Q11" t="s">
        <v>324</v>
      </c>
      <c r="R11" t="s">
        <v>324</v>
      </c>
      <c r="S11" t="s">
        <v>324</v>
      </c>
      <c r="T11" t="s">
        <v>324</v>
      </c>
      <c r="U11" t="s">
        <v>324</v>
      </c>
      <c r="V11" t="s">
        <v>324</v>
      </c>
      <c r="W11" t="s">
        <v>324</v>
      </c>
      <c r="X11" t="s">
        <v>324</v>
      </c>
      <c r="Y11" t="s">
        <v>324</v>
      </c>
      <c r="Z11" t="s">
        <v>324</v>
      </c>
      <c r="AA11" t="s">
        <v>324</v>
      </c>
      <c r="AB11" t="s">
        <v>324</v>
      </c>
      <c r="AC11" t="s">
        <v>324</v>
      </c>
      <c r="AD11" t="s">
        <v>324</v>
      </c>
      <c r="AE11" t="s">
        <v>324</v>
      </c>
      <c r="AF11" t="s">
        <v>324</v>
      </c>
      <c r="AG11" t="s">
        <v>324</v>
      </c>
      <c r="AH11" t="s">
        <v>324</v>
      </c>
      <c r="AI11" t="s">
        <v>324</v>
      </c>
      <c r="AJ11" t="s">
        <v>324</v>
      </c>
      <c r="AK11" t="s">
        <v>324</v>
      </c>
      <c r="AL11" t="s">
        <v>324</v>
      </c>
      <c r="AM11" t="s">
        <v>324</v>
      </c>
      <c r="AN11" t="s">
        <v>324</v>
      </c>
      <c r="AO11" t="s">
        <v>324</v>
      </c>
      <c r="AP11" t="s">
        <v>324</v>
      </c>
      <c r="AQ11" t="s">
        <v>324</v>
      </c>
      <c r="AR11" t="s">
        <v>324</v>
      </c>
      <c r="AS11" t="s">
        <v>324</v>
      </c>
      <c r="AT11" t="s">
        <v>324</v>
      </c>
      <c r="AU11" t="s">
        <v>324</v>
      </c>
      <c r="AV11" t="s">
        <v>324</v>
      </c>
      <c r="AW11" t="s">
        <v>324</v>
      </c>
      <c r="AX11" t="s">
        <v>324</v>
      </c>
      <c r="AY11" t="s">
        <v>324</v>
      </c>
      <c r="AZ11" t="s">
        <v>324</v>
      </c>
      <c r="BA11" t="s">
        <v>324</v>
      </c>
      <c r="BB11" t="s">
        <v>324</v>
      </c>
      <c r="BC11" t="s">
        <v>324</v>
      </c>
      <c r="BD11" t="s">
        <v>324</v>
      </c>
      <c r="BE11" t="s">
        <v>324</v>
      </c>
      <c r="BF11" t="s">
        <v>324</v>
      </c>
      <c r="BG11" t="s">
        <v>324</v>
      </c>
      <c r="BH11" t="s">
        <v>324</v>
      </c>
      <c r="BI11" t="s">
        <v>324</v>
      </c>
      <c r="BJ11" t="s">
        <v>324</v>
      </c>
      <c r="BK11" t="s">
        <v>324</v>
      </c>
      <c r="BL11" t="s">
        <v>324</v>
      </c>
      <c r="BM11" t="s">
        <v>324</v>
      </c>
      <c r="BN11" t="s">
        <v>324</v>
      </c>
      <c r="BO11" t="s">
        <v>324</v>
      </c>
      <c r="BP11" t="s">
        <v>324</v>
      </c>
      <c r="BQ11" t="s">
        <v>324</v>
      </c>
      <c r="BR11" t="s">
        <v>324</v>
      </c>
      <c r="BS11" t="s">
        <v>324</v>
      </c>
      <c r="BT11" t="s">
        <v>324</v>
      </c>
      <c r="BU11" t="s">
        <v>324</v>
      </c>
      <c r="BV11" t="s">
        <v>324</v>
      </c>
      <c r="BW11" t="s">
        <v>324</v>
      </c>
      <c r="BX11" t="s">
        <v>324</v>
      </c>
      <c r="BY11" t="s">
        <v>324</v>
      </c>
      <c r="BZ11" t="s">
        <v>324</v>
      </c>
      <c r="CA11" t="s">
        <v>324</v>
      </c>
      <c r="CB11" t="s">
        <v>324</v>
      </c>
      <c r="CC11" t="s">
        <v>324</v>
      </c>
      <c r="CD11" t="s">
        <v>324</v>
      </c>
      <c r="CE11" t="s">
        <v>324</v>
      </c>
      <c r="CF11" t="s">
        <v>324</v>
      </c>
      <c r="CG11" t="s">
        <v>324</v>
      </c>
      <c r="CH11" t="s">
        <v>324</v>
      </c>
      <c r="CI11" t="s">
        <v>324</v>
      </c>
      <c r="CJ11" t="s">
        <v>324</v>
      </c>
      <c r="CK11" t="s">
        <v>324</v>
      </c>
      <c r="CL11" t="s">
        <v>324</v>
      </c>
      <c r="CM11" t="s">
        <v>324</v>
      </c>
      <c r="CN11" t="s">
        <v>324</v>
      </c>
      <c r="CO11" t="s">
        <v>179</v>
      </c>
      <c r="CP11" t="s">
        <v>179</v>
      </c>
      <c r="CQ11" t="s">
        <v>324</v>
      </c>
      <c r="CR11" t="s">
        <v>324</v>
      </c>
      <c r="CS11" t="s">
        <v>179</v>
      </c>
      <c r="CT11" t="s">
        <v>324</v>
      </c>
      <c r="CU11" t="s">
        <v>324</v>
      </c>
      <c r="CV11" t="s">
        <v>324</v>
      </c>
      <c r="CW11" t="s">
        <v>324</v>
      </c>
      <c r="CX11" t="s">
        <v>324</v>
      </c>
      <c r="CY11" t="s">
        <v>324</v>
      </c>
      <c r="CZ11" t="s">
        <v>324</v>
      </c>
      <c r="DA11" t="s">
        <v>324</v>
      </c>
      <c r="DB11" t="s">
        <v>324</v>
      </c>
      <c r="DC11" t="s">
        <v>324</v>
      </c>
    </row>
    <row r="12" spans="1:107" x14ac:dyDescent="0.45">
      <c r="A12">
        <v>2024</v>
      </c>
      <c r="B12">
        <v>1</v>
      </c>
      <c r="C12" t="s">
        <v>94</v>
      </c>
      <c r="D12">
        <v>814</v>
      </c>
      <c r="E12" t="s">
        <v>330</v>
      </c>
      <c r="F12" t="s">
        <v>323</v>
      </c>
      <c r="G12" t="s">
        <v>247</v>
      </c>
      <c r="H12">
        <v>68.84</v>
      </c>
      <c r="I12">
        <v>63.74</v>
      </c>
      <c r="J12">
        <v>4.01</v>
      </c>
      <c r="K12">
        <v>0</v>
      </c>
      <c r="L12">
        <v>136.59</v>
      </c>
      <c r="M12">
        <v>6500</v>
      </c>
      <c r="N12">
        <v>259</v>
      </c>
      <c r="O12">
        <v>35</v>
      </c>
      <c r="P12">
        <v>0</v>
      </c>
      <c r="Q12">
        <v>6794</v>
      </c>
      <c r="R12" t="s">
        <v>324</v>
      </c>
      <c r="S12" t="s">
        <v>324</v>
      </c>
      <c r="T12" t="s">
        <v>324</v>
      </c>
      <c r="U12" t="s">
        <v>324</v>
      </c>
      <c r="V12">
        <v>0</v>
      </c>
      <c r="W12" t="s">
        <v>324</v>
      </c>
      <c r="X12" t="s">
        <v>324</v>
      </c>
      <c r="Y12" t="s">
        <v>324</v>
      </c>
      <c r="Z12" t="s">
        <v>324</v>
      </c>
      <c r="AA12">
        <v>0</v>
      </c>
      <c r="AB12" t="s">
        <v>324</v>
      </c>
      <c r="AC12" t="s">
        <v>324</v>
      </c>
      <c r="AD12" t="s">
        <v>324</v>
      </c>
      <c r="AE12" t="s">
        <v>324</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7.0000000000000001E-3</v>
      </c>
      <c r="BL12">
        <v>2E-3</v>
      </c>
      <c r="BM12">
        <v>6.0000000000000001E-3</v>
      </c>
      <c r="BN12">
        <v>0</v>
      </c>
      <c r="BO12">
        <v>1.4999999999999999E-2</v>
      </c>
      <c r="BP12">
        <v>1</v>
      </c>
      <c r="BQ12">
        <v>1</v>
      </c>
      <c r="BR12">
        <v>2</v>
      </c>
      <c r="BS12">
        <v>0</v>
      </c>
      <c r="BT12">
        <v>4</v>
      </c>
      <c r="BU12" t="s">
        <v>324</v>
      </c>
      <c r="BV12" t="s">
        <v>324</v>
      </c>
      <c r="BW12" t="s">
        <v>324</v>
      </c>
      <c r="BX12" t="s">
        <v>324</v>
      </c>
      <c r="BY12">
        <v>0</v>
      </c>
      <c r="BZ12">
        <v>0</v>
      </c>
      <c r="CA12">
        <v>0</v>
      </c>
      <c r="CB12">
        <v>0</v>
      </c>
      <c r="CC12">
        <v>0</v>
      </c>
      <c r="CD12">
        <v>0</v>
      </c>
      <c r="CE12">
        <v>0</v>
      </c>
      <c r="CF12">
        <v>0</v>
      </c>
      <c r="CG12">
        <v>0</v>
      </c>
      <c r="CH12">
        <v>0</v>
      </c>
      <c r="CI12">
        <v>0</v>
      </c>
      <c r="CJ12" t="s">
        <v>324</v>
      </c>
      <c r="CK12" t="s">
        <v>324</v>
      </c>
      <c r="CL12" t="s">
        <v>324</v>
      </c>
      <c r="CM12" t="s">
        <v>324</v>
      </c>
      <c r="CN12">
        <v>0</v>
      </c>
      <c r="CO12">
        <v>68.846999999999994</v>
      </c>
      <c r="CP12">
        <v>63.741999999999997</v>
      </c>
      <c r="CQ12">
        <v>4.016</v>
      </c>
      <c r="CR12">
        <v>0</v>
      </c>
      <c r="CS12">
        <v>136.60499999999999</v>
      </c>
      <c r="CT12">
        <v>6501</v>
      </c>
      <c r="CU12">
        <v>260</v>
      </c>
      <c r="CV12">
        <v>37</v>
      </c>
      <c r="CW12">
        <v>0</v>
      </c>
      <c r="CX12">
        <v>6798</v>
      </c>
      <c r="CY12">
        <v>0</v>
      </c>
      <c r="CZ12">
        <v>0</v>
      </c>
      <c r="DA12">
        <v>0</v>
      </c>
      <c r="DB12">
        <v>0</v>
      </c>
      <c r="DC12">
        <v>0</v>
      </c>
    </row>
    <row r="13" spans="1:107" x14ac:dyDescent="0.45">
      <c r="A13">
        <v>2024</v>
      </c>
      <c r="B13">
        <v>1</v>
      </c>
      <c r="C13" t="s">
        <v>94</v>
      </c>
      <c r="D13">
        <v>817</v>
      </c>
      <c r="E13" t="s">
        <v>331</v>
      </c>
      <c r="F13" t="s">
        <v>323</v>
      </c>
      <c r="G13" t="s">
        <v>244</v>
      </c>
      <c r="H13">
        <v>10.92</v>
      </c>
      <c r="I13">
        <v>2.1139999999999999</v>
      </c>
      <c r="J13" t="s">
        <v>324</v>
      </c>
      <c r="K13" t="s">
        <v>324</v>
      </c>
      <c r="L13">
        <v>13.034000000000001</v>
      </c>
      <c r="M13">
        <v>911</v>
      </c>
      <c r="N13">
        <v>16</v>
      </c>
      <c r="O13" t="s">
        <v>324</v>
      </c>
      <c r="P13" t="s">
        <v>324</v>
      </c>
      <c r="Q13">
        <v>927</v>
      </c>
      <c r="R13" t="s">
        <v>324</v>
      </c>
      <c r="S13" t="s">
        <v>324</v>
      </c>
      <c r="T13" t="s">
        <v>324</v>
      </c>
      <c r="U13" t="s">
        <v>324</v>
      </c>
      <c r="V13">
        <v>0</v>
      </c>
      <c r="W13" t="s">
        <v>324</v>
      </c>
      <c r="X13" t="s">
        <v>324</v>
      </c>
      <c r="Y13" t="s">
        <v>324</v>
      </c>
      <c r="Z13" t="s">
        <v>324</v>
      </c>
      <c r="AA13">
        <v>0</v>
      </c>
      <c r="AB13">
        <v>340.94900000000001</v>
      </c>
      <c r="AC13">
        <v>130.369</v>
      </c>
      <c r="AD13" t="s">
        <v>324</v>
      </c>
      <c r="AE13" t="s">
        <v>324</v>
      </c>
      <c r="AF13">
        <v>471.31799999999998</v>
      </c>
      <c r="AG13" t="s">
        <v>324</v>
      </c>
      <c r="AH13" t="s">
        <v>324</v>
      </c>
      <c r="AI13" t="s">
        <v>324</v>
      </c>
      <c r="AJ13" t="s">
        <v>324</v>
      </c>
      <c r="AK13">
        <v>0</v>
      </c>
      <c r="AL13" t="s">
        <v>324</v>
      </c>
      <c r="AM13" t="s">
        <v>324</v>
      </c>
      <c r="AN13" t="s">
        <v>324</v>
      </c>
      <c r="AO13" t="s">
        <v>324</v>
      </c>
      <c r="AP13">
        <v>0</v>
      </c>
      <c r="AQ13" t="s">
        <v>324</v>
      </c>
      <c r="AR13" t="s">
        <v>324</v>
      </c>
      <c r="AS13" t="s">
        <v>324</v>
      </c>
      <c r="AT13" t="s">
        <v>324</v>
      </c>
      <c r="AU13">
        <v>0</v>
      </c>
      <c r="AV13" t="s">
        <v>324</v>
      </c>
      <c r="AW13" t="s">
        <v>324</v>
      </c>
      <c r="AX13" t="s">
        <v>324</v>
      </c>
      <c r="AY13" t="s">
        <v>324</v>
      </c>
      <c r="AZ13">
        <v>0</v>
      </c>
      <c r="BA13" t="s">
        <v>324</v>
      </c>
      <c r="BB13" t="s">
        <v>324</v>
      </c>
      <c r="BC13" t="s">
        <v>324</v>
      </c>
      <c r="BD13" t="s">
        <v>324</v>
      </c>
      <c r="BE13">
        <v>0</v>
      </c>
      <c r="BF13" t="s">
        <v>324</v>
      </c>
      <c r="BG13" t="s">
        <v>324</v>
      </c>
      <c r="BH13" t="s">
        <v>324</v>
      </c>
      <c r="BI13" t="s">
        <v>324</v>
      </c>
      <c r="BJ13">
        <v>0</v>
      </c>
      <c r="BK13">
        <v>1E-3</v>
      </c>
      <c r="BL13" t="s">
        <v>324</v>
      </c>
      <c r="BM13" t="s">
        <v>324</v>
      </c>
      <c r="BN13" t="s">
        <v>324</v>
      </c>
      <c r="BO13">
        <v>1E-3</v>
      </c>
      <c r="BP13">
        <v>1</v>
      </c>
      <c r="BQ13" t="s">
        <v>324</v>
      </c>
      <c r="BR13" t="s">
        <v>324</v>
      </c>
      <c r="BS13" t="s">
        <v>324</v>
      </c>
      <c r="BT13">
        <v>1</v>
      </c>
      <c r="BU13" t="s">
        <v>324</v>
      </c>
      <c r="BV13" t="s">
        <v>324</v>
      </c>
      <c r="BW13" t="s">
        <v>324</v>
      </c>
      <c r="BX13" t="s">
        <v>324</v>
      </c>
      <c r="BY13" t="s">
        <v>324</v>
      </c>
      <c r="BZ13" t="s">
        <v>324</v>
      </c>
      <c r="CA13" t="s">
        <v>324</v>
      </c>
      <c r="CB13" t="s">
        <v>324</v>
      </c>
      <c r="CC13" t="s">
        <v>324</v>
      </c>
      <c r="CD13">
        <v>0</v>
      </c>
      <c r="CE13" t="s">
        <v>324</v>
      </c>
      <c r="CF13" t="s">
        <v>324</v>
      </c>
      <c r="CG13" t="s">
        <v>324</v>
      </c>
      <c r="CH13" t="s">
        <v>324</v>
      </c>
      <c r="CI13">
        <v>0</v>
      </c>
      <c r="CJ13" t="s">
        <v>324</v>
      </c>
      <c r="CK13" t="s">
        <v>324</v>
      </c>
      <c r="CL13" t="s">
        <v>324</v>
      </c>
      <c r="CM13" t="s">
        <v>324</v>
      </c>
      <c r="CN13">
        <v>0</v>
      </c>
      <c r="CO13">
        <v>10.920999999999999</v>
      </c>
      <c r="CP13">
        <v>2.1139999999999999</v>
      </c>
      <c r="CQ13" t="s">
        <v>179</v>
      </c>
      <c r="CR13">
        <v>0</v>
      </c>
      <c r="CS13">
        <v>13.035</v>
      </c>
      <c r="CT13">
        <v>912</v>
      </c>
      <c r="CU13">
        <v>16</v>
      </c>
      <c r="CV13">
        <v>0</v>
      </c>
      <c r="CW13">
        <v>0</v>
      </c>
      <c r="CX13">
        <v>928</v>
      </c>
      <c r="CY13">
        <v>340.94900000000001</v>
      </c>
      <c r="CZ13">
        <v>130.369</v>
      </c>
      <c r="DA13">
        <v>0</v>
      </c>
      <c r="DB13">
        <v>0</v>
      </c>
      <c r="DC13">
        <v>471.31799999999998</v>
      </c>
    </row>
    <row r="14" spans="1:107" x14ac:dyDescent="0.45">
      <c r="A14">
        <v>2024</v>
      </c>
      <c r="B14">
        <v>1</v>
      </c>
      <c r="C14" t="s">
        <v>94</v>
      </c>
      <c r="D14">
        <v>3093</v>
      </c>
      <c r="E14" t="s">
        <v>332</v>
      </c>
      <c r="F14" t="s">
        <v>323</v>
      </c>
      <c r="G14" t="s">
        <v>247</v>
      </c>
      <c r="H14">
        <v>16.507000000000001</v>
      </c>
      <c r="I14" t="s">
        <v>324</v>
      </c>
      <c r="J14" t="s">
        <v>324</v>
      </c>
      <c r="K14" t="s">
        <v>324</v>
      </c>
      <c r="L14">
        <v>16.507000000000001</v>
      </c>
      <c r="M14">
        <v>1988</v>
      </c>
      <c r="N14" t="s">
        <v>324</v>
      </c>
      <c r="O14" t="s">
        <v>324</v>
      </c>
      <c r="P14" t="s">
        <v>324</v>
      </c>
      <c r="Q14">
        <v>1988</v>
      </c>
      <c r="R14" t="s">
        <v>324</v>
      </c>
      <c r="S14" t="s">
        <v>324</v>
      </c>
      <c r="T14" t="s">
        <v>324</v>
      </c>
      <c r="U14" t="s">
        <v>324</v>
      </c>
      <c r="V14">
        <v>0</v>
      </c>
      <c r="W14" t="s">
        <v>324</v>
      </c>
      <c r="X14" t="s">
        <v>324</v>
      </c>
      <c r="Y14" t="s">
        <v>324</v>
      </c>
      <c r="Z14" t="s">
        <v>324</v>
      </c>
      <c r="AA14">
        <v>0</v>
      </c>
      <c r="AB14" t="s">
        <v>324</v>
      </c>
      <c r="AC14" t="s">
        <v>324</v>
      </c>
      <c r="AD14" t="s">
        <v>324</v>
      </c>
      <c r="AE14" t="s">
        <v>324</v>
      </c>
      <c r="AF14">
        <v>0</v>
      </c>
      <c r="AG14" t="s">
        <v>324</v>
      </c>
      <c r="AH14" t="s">
        <v>324</v>
      </c>
      <c r="AI14" t="s">
        <v>324</v>
      </c>
      <c r="AJ14" t="s">
        <v>324</v>
      </c>
      <c r="AK14">
        <v>0</v>
      </c>
      <c r="AL14" t="s">
        <v>324</v>
      </c>
      <c r="AM14" t="s">
        <v>324</v>
      </c>
      <c r="AN14" t="s">
        <v>324</v>
      </c>
      <c r="AO14" t="s">
        <v>324</v>
      </c>
      <c r="AP14">
        <v>0</v>
      </c>
      <c r="AQ14" t="s">
        <v>324</v>
      </c>
      <c r="AR14" t="s">
        <v>324</v>
      </c>
      <c r="AS14" t="s">
        <v>324</v>
      </c>
      <c r="AT14" t="s">
        <v>324</v>
      </c>
      <c r="AU14">
        <v>0</v>
      </c>
      <c r="AV14" t="s">
        <v>324</v>
      </c>
      <c r="AW14" t="s">
        <v>324</v>
      </c>
      <c r="AX14" t="s">
        <v>324</v>
      </c>
      <c r="AY14" t="s">
        <v>324</v>
      </c>
      <c r="AZ14">
        <v>0</v>
      </c>
      <c r="BA14" t="s">
        <v>324</v>
      </c>
      <c r="BB14" t="s">
        <v>324</v>
      </c>
      <c r="BC14" t="s">
        <v>324</v>
      </c>
      <c r="BD14" t="s">
        <v>324</v>
      </c>
      <c r="BE14">
        <v>0</v>
      </c>
      <c r="BF14" t="s">
        <v>324</v>
      </c>
      <c r="BG14" t="s">
        <v>324</v>
      </c>
      <c r="BH14" t="s">
        <v>324</v>
      </c>
      <c r="BI14" t="s">
        <v>324</v>
      </c>
      <c r="BJ14">
        <v>0</v>
      </c>
      <c r="BK14">
        <v>1.9E-2</v>
      </c>
      <c r="BL14" t="s">
        <v>324</v>
      </c>
      <c r="BM14" t="s">
        <v>324</v>
      </c>
      <c r="BN14" t="s">
        <v>324</v>
      </c>
      <c r="BO14">
        <v>1.9E-2</v>
      </c>
      <c r="BP14">
        <v>3</v>
      </c>
      <c r="BQ14" t="s">
        <v>324</v>
      </c>
      <c r="BR14" t="s">
        <v>324</v>
      </c>
      <c r="BS14" t="s">
        <v>324</v>
      </c>
      <c r="BT14">
        <v>3</v>
      </c>
      <c r="BU14" t="s">
        <v>324</v>
      </c>
      <c r="BV14" t="s">
        <v>324</v>
      </c>
      <c r="BW14" t="s">
        <v>324</v>
      </c>
      <c r="BX14" t="s">
        <v>324</v>
      </c>
      <c r="BY14">
        <v>0</v>
      </c>
      <c r="BZ14" t="s">
        <v>324</v>
      </c>
      <c r="CA14" t="s">
        <v>324</v>
      </c>
      <c r="CB14" t="s">
        <v>324</v>
      </c>
      <c r="CC14" t="s">
        <v>324</v>
      </c>
      <c r="CD14">
        <v>0</v>
      </c>
      <c r="CE14" t="s">
        <v>324</v>
      </c>
      <c r="CF14" t="s">
        <v>324</v>
      </c>
      <c r="CG14" t="s">
        <v>324</v>
      </c>
      <c r="CH14" t="s">
        <v>324</v>
      </c>
      <c r="CI14">
        <v>0</v>
      </c>
      <c r="CJ14" t="s">
        <v>324</v>
      </c>
      <c r="CK14" t="s">
        <v>324</v>
      </c>
      <c r="CL14" t="s">
        <v>324</v>
      </c>
      <c r="CM14" t="s">
        <v>324</v>
      </c>
      <c r="CN14">
        <v>0</v>
      </c>
      <c r="CO14">
        <v>16.526</v>
      </c>
      <c r="CP14" t="s">
        <v>179</v>
      </c>
      <c r="CQ14" t="s">
        <v>179</v>
      </c>
      <c r="CR14">
        <v>0</v>
      </c>
      <c r="CS14">
        <v>16.526</v>
      </c>
      <c r="CT14">
        <v>1991</v>
      </c>
      <c r="CU14">
        <v>0</v>
      </c>
      <c r="CV14">
        <v>0</v>
      </c>
      <c r="CW14">
        <v>0</v>
      </c>
      <c r="CX14">
        <v>1991</v>
      </c>
      <c r="CY14">
        <v>0</v>
      </c>
      <c r="CZ14">
        <v>0</v>
      </c>
      <c r="DA14">
        <v>0</v>
      </c>
      <c r="DB14">
        <v>0</v>
      </c>
      <c r="DC14">
        <v>0</v>
      </c>
    </row>
    <row r="15" spans="1:107" x14ac:dyDescent="0.45">
      <c r="A15">
        <v>2024</v>
      </c>
      <c r="B15">
        <v>1</v>
      </c>
      <c r="C15" t="s">
        <v>94</v>
      </c>
      <c r="D15">
        <v>5860</v>
      </c>
      <c r="E15" t="s">
        <v>333</v>
      </c>
      <c r="F15" t="s">
        <v>323</v>
      </c>
      <c r="G15" t="s">
        <v>244</v>
      </c>
      <c r="H15">
        <v>0.89800000000000002</v>
      </c>
      <c r="I15">
        <v>0</v>
      </c>
      <c r="J15">
        <v>0</v>
      </c>
      <c r="K15">
        <v>0</v>
      </c>
      <c r="L15">
        <v>0.89800000000000002</v>
      </c>
      <c r="M15">
        <v>123</v>
      </c>
      <c r="N15">
        <v>0</v>
      </c>
      <c r="O15">
        <v>0</v>
      </c>
      <c r="P15">
        <v>0</v>
      </c>
      <c r="Q15">
        <v>123</v>
      </c>
      <c r="R15">
        <v>0</v>
      </c>
      <c r="S15">
        <v>0</v>
      </c>
      <c r="T15">
        <v>0</v>
      </c>
      <c r="U15">
        <v>0</v>
      </c>
      <c r="V15">
        <v>0</v>
      </c>
      <c r="W15">
        <v>0</v>
      </c>
      <c r="X15">
        <v>0</v>
      </c>
      <c r="Y15">
        <v>0</v>
      </c>
      <c r="Z15">
        <v>0</v>
      </c>
      <c r="AA15">
        <v>0</v>
      </c>
      <c r="AB15">
        <v>0</v>
      </c>
      <c r="AC15">
        <v>0</v>
      </c>
      <c r="AD15">
        <v>0</v>
      </c>
      <c r="AE15">
        <v>0</v>
      </c>
      <c r="AF15">
        <v>0</v>
      </c>
      <c r="AG15" t="s">
        <v>324</v>
      </c>
      <c r="AH15" t="s">
        <v>324</v>
      </c>
      <c r="AI15" t="s">
        <v>324</v>
      </c>
      <c r="AJ15" t="s">
        <v>324</v>
      </c>
      <c r="AK15">
        <v>0</v>
      </c>
      <c r="AL15" t="s">
        <v>324</v>
      </c>
      <c r="AM15" t="s">
        <v>324</v>
      </c>
      <c r="AN15" t="s">
        <v>324</v>
      </c>
      <c r="AO15" t="s">
        <v>324</v>
      </c>
      <c r="AP15">
        <v>0</v>
      </c>
      <c r="AQ15" t="s">
        <v>324</v>
      </c>
      <c r="AR15" t="s">
        <v>324</v>
      </c>
      <c r="AS15" t="s">
        <v>324</v>
      </c>
      <c r="AT15" t="s">
        <v>324</v>
      </c>
      <c r="AU15">
        <v>0</v>
      </c>
      <c r="AV15" t="s">
        <v>324</v>
      </c>
      <c r="AW15" t="s">
        <v>324</v>
      </c>
      <c r="AX15" t="s">
        <v>324</v>
      </c>
      <c r="AY15" t="s">
        <v>324</v>
      </c>
      <c r="AZ15">
        <v>0</v>
      </c>
      <c r="BA15" t="s">
        <v>324</v>
      </c>
      <c r="BB15" t="s">
        <v>324</v>
      </c>
      <c r="BC15" t="s">
        <v>324</v>
      </c>
      <c r="BD15" t="s">
        <v>324</v>
      </c>
      <c r="BE15">
        <v>0</v>
      </c>
      <c r="BF15" t="s">
        <v>324</v>
      </c>
      <c r="BG15" t="s">
        <v>324</v>
      </c>
      <c r="BH15" t="s">
        <v>324</v>
      </c>
      <c r="BI15" t="s">
        <v>324</v>
      </c>
      <c r="BJ15">
        <v>0</v>
      </c>
      <c r="BK15" t="s">
        <v>324</v>
      </c>
      <c r="BL15" t="s">
        <v>324</v>
      </c>
      <c r="BM15" t="s">
        <v>324</v>
      </c>
      <c r="BN15" t="s">
        <v>324</v>
      </c>
      <c r="BO15">
        <v>0</v>
      </c>
      <c r="BP15" t="s">
        <v>324</v>
      </c>
      <c r="BQ15" t="s">
        <v>324</v>
      </c>
      <c r="BR15" t="s">
        <v>324</v>
      </c>
      <c r="BS15" t="s">
        <v>324</v>
      </c>
      <c r="BT15">
        <v>0</v>
      </c>
      <c r="BU15" t="s">
        <v>324</v>
      </c>
      <c r="BV15" t="s">
        <v>324</v>
      </c>
      <c r="BW15" t="s">
        <v>324</v>
      </c>
      <c r="BX15" t="s">
        <v>324</v>
      </c>
      <c r="BY15">
        <v>0</v>
      </c>
      <c r="BZ15" t="s">
        <v>324</v>
      </c>
      <c r="CA15" t="s">
        <v>324</v>
      </c>
      <c r="CB15" t="s">
        <v>324</v>
      </c>
      <c r="CC15" t="s">
        <v>324</v>
      </c>
      <c r="CD15">
        <v>0</v>
      </c>
      <c r="CE15" t="s">
        <v>324</v>
      </c>
      <c r="CF15" t="s">
        <v>324</v>
      </c>
      <c r="CG15" t="s">
        <v>324</v>
      </c>
      <c r="CH15" t="s">
        <v>324</v>
      </c>
      <c r="CI15">
        <v>0</v>
      </c>
      <c r="CJ15" t="s">
        <v>324</v>
      </c>
      <c r="CK15" t="s">
        <v>324</v>
      </c>
      <c r="CL15" t="s">
        <v>324</v>
      </c>
      <c r="CM15" t="s">
        <v>324</v>
      </c>
      <c r="CN15">
        <v>0</v>
      </c>
      <c r="CO15">
        <v>0.89800000000000002</v>
      </c>
      <c r="CP15" t="s">
        <v>179</v>
      </c>
      <c r="CQ15" t="s">
        <v>179</v>
      </c>
      <c r="CR15">
        <v>0</v>
      </c>
      <c r="CS15">
        <v>0.89800000000000002</v>
      </c>
      <c r="CT15">
        <v>123</v>
      </c>
      <c r="CU15">
        <v>0</v>
      </c>
      <c r="CV15">
        <v>0</v>
      </c>
      <c r="CW15">
        <v>0</v>
      </c>
      <c r="CX15">
        <v>123</v>
      </c>
      <c r="CY15">
        <v>0</v>
      </c>
      <c r="CZ15">
        <v>0</v>
      </c>
      <c r="DA15">
        <v>0</v>
      </c>
      <c r="DB15">
        <v>0</v>
      </c>
      <c r="DC15">
        <v>0</v>
      </c>
    </row>
    <row r="16" spans="1:107" x14ac:dyDescent="0.45">
      <c r="A16">
        <v>2024</v>
      </c>
      <c r="B16">
        <v>1</v>
      </c>
      <c r="C16" t="s">
        <v>94</v>
      </c>
      <c r="D16">
        <v>6342</v>
      </c>
      <c r="E16" t="s">
        <v>334</v>
      </c>
      <c r="F16" t="s">
        <v>323</v>
      </c>
      <c r="G16" t="s">
        <v>244</v>
      </c>
      <c r="H16">
        <v>16.16</v>
      </c>
      <c r="I16">
        <v>2.4900000000000002</v>
      </c>
      <c r="J16">
        <v>0.79100000000000004</v>
      </c>
      <c r="K16">
        <v>0</v>
      </c>
      <c r="L16">
        <v>19.440999999999999</v>
      </c>
      <c r="M16">
        <v>1747</v>
      </c>
      <c r="N16">
        <v>13</v>
      </c>
      <c r="O16">
        <v>7</v>
      </c>
      <c r="P16">
        <v>0</v>
      </c>
      <c r="Q16">
        <v>1767</v>
      </c>
      <c r="R16">
        <v>0</v>
      </c>
      <c r="S16">
        <v>0</v>
      </c>
      <c r="T16">
        <v>0</v>
      </c>
      <c r="U16">
        <v>0</v>
      </c>
      <c r="V16" t="s">
        <v>324</v>
      </c>
      <c r="W16">
        <v>0</v>
      </c>
      <c r="X16">
        <v>0</v>
      </c>
      <c r="Y16">
        <v>0</v>
      </c>
      <c r="Z16">
        <v>0</v>
      </c>
      <c r="AA16" t="s">
        <v>324</v>
      </c>
      <c r="AB16">
        <v>0</v>
      </c>
      <c r="AC16">
        <v>0</v>
      </c>
      <c r="AD16">
        <v>0</v>
      </c>
      <c r="AE16">
        <v>0</v>
      </c>
      <c r="AF16" t="s">
        <v>324</v>
      </c>
      <c r="AG16">
        <v>0</v>
      </c>
      <c r="AH16">
        <v>0</v>
      </c>
      <c r="AI16">
        <v>0</v>
      </c>
      <c r="AJ16">
        <v>0</v>
      </c>
      <c r="AK16" t="s">
        <v>324</v>
      </c>
      <c r="AL16">
        <v>0</v>
      </c>
      <c r="AM16">
        <v>0</v>
      </c>
      <c r="AN16">
        <v>0</v>
      </c>
      <c r="AO16">
        <v>0</v>
      </c>
      <c r="AP16" t="s">
        <v>324</v>
      </c>
      <c r="AQ16">
        <v>0</v>
      </c>
      <c r="AR16">
        <v>0</v>
      </c>
      <c r="AS16">
        <v>0</v>
      </c>
      <c r="AT16">
        <v>0</v>
      </c>
      <c r="AU16" t="s">
        <v>324</v>
      </c>
      <c r="AV16">
        <v>0</v>
      </c>
      <c r="AW16">
        <v>0</v>
      </c>
      <c r="AX16">
        <v>0</v>
      </c>
      <c r="AY16">
        <v>0</v>
      </c>
      <c r="AZ16" t="s">
        <v>324</v>
      </c>
      <c r="BA16">
        <v>0</v>
      </c>
      <c r="BB16">
        <v>0</v>
      </c>
      <c r="BC16">
        <v>0</v>
      </c>
      <c r="BD16">
        <v>0</v>
      </c>
      <c r="BE16" t="s">
        <v>324</v>
      </c>
      <c r="BF16">
        <v>0</v>
      </c>
      <c r="BG16">
        <v>0</v>
      </c>
      <c r="BH16">
        <v>0</v>
      </c>
      <c r="BI16">
        <v>0</v>
      </c>
      <c r="BJ16" t="s">
        <v>324</v>
      </c>
      <c r="BK16">
        <v>0</v>
      </c>
      <c r="BL16">
        <v>0</v>
      </c>
      <c r="BM16">
        <v>0</v>
      </c>
      <c r="BN16">
        <v>0</v>
      </c>
      <c r="BO16" t="s">
        <v>324</v>
      </c>
      <c r="BP16">
        <v>0</v>
      </c>
      <c r="BQ16">
        <v>0</v>
      </c>
      <c r="BR16">
        <v>0</v>
      </c>
      <c r="BS16">
        <v>0</v>
      </c>
      <c r="BT16" t="s">
        <v>324</v>
      </c>
      <c r="BU16">
        <v>0</v>
      </c>
      <c r="BV16">
        <v>0</v>
      </c>
      <c r="BW16">
        <v>0</v>
      </c>
      <c r="BX16">
        <v>0</v>
      </c>
      <c r="BY16" t="s">
        <v>324</v>
      </c>
      <c r="BZ16">
        <v>0</v>
      </c>
      <c r="CA16">
        <v>0</v>
      </c>
      <c r="CB16">
        <v>0</v>
      </c>
      <c r="CC16">
        <v>0</v>
      </c>
      <c r="CD16" t="s">
        <v>324</v>
      </c>
      <c r="CE16">
        <v>0</v>
      </c>
      <c r="CF16">
        <v>0</v>
      </c>
      <c r="CG16">
        <v>0</v>
      </c>
      <c r="CH16">
        <v>0</v>
      </c>
      <c r="CI16" t="s">
        <v>324</v>
      </c>
      <c r="CJ16">
        <v>0</v>
      </c>
      <c r="CK16">
        <v>0</v>
      </c>
      <c r="CL16">
        <v>0</v>
      </c>
      <c r="CM16">
        <v>0</v>
      </c>
      <c r="CN16" t="s">
        <v>324</v>
      </c>
      <c r="CO16">
        <v>16.16</v>
      </c>
      <c r="CP16">
        <v>2.4900000000000002</v>
      </c>
      <c r="CQ16">
        <v>0.79100000000000004</v>
      </c>
      <c r="CR16">
        <v>0</v>
      </c>
      <c r="CS16">
        <v>19.440999999999999</v>
      </c>
      <c r="CT16">
        <v>1747</v>
      </c>
      <c r="CU16">
        <v>13</v>
      </c>
      <c r="CV16">
        <v>7</v>
      </c>
      <c r="CW16">
        <v>0</v>
      </c>
      <c r="CX16">
        <v>1767</v>
      </c>
      <c r="CY16">
        <v>0</v>
      </c>
      <c r="CZ16">
        <v>0</v>
      </c>
      <c r="DA16">
        <v>0</v>
      </c>
      <c r="DB16">
        <v>0</v>
      </c>
      <c r="DC16">
        <v>0</v>
      </c>
    </row>
    <row r="17" spans="1:107" x14ac:dyDescent="0.45">
      <c r="A17">
        <v>2024</v>
      </c>
      <c r="B17">
        <v>1</v>
      </c>
      <c r="C17" t="s">
        <v>94</v>
      </c>
      <c r="D17">
        <v>13718</v>
      </c>
      <c r="E17" t="s">
        <v>335</v>
      </c>
      <c r="F17" t="s">
        <v>323</v>
      </c>
      <c r="G17" t="s">
        <v>244</v>
      </c>
      <c r="H17">
        <v>2.5299999999999998</v>
      </c>
      <c r="I17">
        <v>0.45</v>
      </c>
      <c r="J17">
        <v>2.4500000000000002</v>
      </c>
      <c r="K17">
        <v>0</v>
      </c>
      <c r="L17">
        <v>5.43</v>
      </c>
      <c r="M17">
        <v>335</v>
      </c>
      <c r="N17">
        <v>6</v>
      </c>
      <c r="O17">
        <v>2</v>
      </c>
      <c r="P17">
        <v>0</v>
      </c>
      <c r="Q17">
        <v>343</v>
      </c>
      <c r="R17" t="s">
        <v>324</v>
      </c>
      <c r="S17" t="s">
        <v>324</v>
      </c>
      <c r="T17" t="s">
        <v>324</v>
      </c>
      <c r="U17" t="s">
        <v>324</v>
      </c>
      <c r="V17">
        <v>0</v>
      </c>
      <c r="W17" t="s">
        <v>324</v>
      </c>
      <c r="X17" t="s">
        <v>324</v>
      </c>
      <c r="Y17" t="s">
        <v>324</v>
      </c>
      <c r="Z17" t="s">
        <v>324</v>
      </c>
      <c r="AA17">
        <v>0</v>
      </c>
      <c r="AB17" t="s">
        <v>324</v>
      </c>
      <c r="AC17" t="s">
        <v>324</v>
      </c>
      <c r="AD17" t="s">
        <v>324</v>
      </c>
      <c r="AE17" t="s">
        <v>324</v>
      </c>
      <c r="AF17">
        <v>0</v>
      </c>
      <c r="AG17" t="s">
        <v>324</v>
      </c>
      <c r="AH17" t="s">
        <v>324</v>
      </c>
      <c r="AI17" t="s">
        <v>324</v>
      </c>
      <c r="AJ17" t="s">
        <v>324</v>
      </c>
      <c r="AK17">
        <v>0</v>
      </c>
      <c r="AL17" t="s">
        <v>324</v>
      </c>
      <c r="AM17" t="s">
        <v>324</v>
      </c>
      <c r="AN17" t="s">
        <v>324</v>
      </c>
      <c r="AO17" t="s">
        <v>324</v>
      </c>
      <c r="AP17">
        <v>0</v>
      </c>
      <c r="AQ17" t="s">
        <v>324</v>
      </c>
      <c r="AR17" t="s">
        <v>324</v>
      </c>
      <c r="AS17" t="s">
        <v>324</v>
      </c>
      <c r="AT17" t="s">
        <v>324</v>
      </c>
      <c r="AU17">
        <v>0</v>
      </c>
      <c r="AV17" t="s">
        <v>324</v>
      </c>
      <c r="AW17" t="s">
        <v>324</v>
      </c>
      <c r="AX17" t="s">
        <v>324</v>
      </c>
      <c r="AY17" t="s">
        <v>324</v>
      </c>
      <c r="AZ17">
        <v>0</v>
      </c>
      <c r="BA17" t="s">
        <v>324</v>
      </c>
      <c r="BB17" t="s">
        <v>324</v>
      </c>
      <c r="BC17" t="s">
        <v>324</v>
      </c>
      <c r="BD17" t="s">
        <v>324</v>
      </c>
      <c r="BE17">
        <v>0</v>
      </c>
      <c r="BF17" t="s">
        <v>324</v>
      </c>
      <c r="BG17" t="s">
        <v>324</v>
      </c>
      <c r="BH17" t="s">
        <v>324</v>
      </c>
      <c r="BI17" t="s">
        <v>324</v>
      </c>
      <c r="BJ17">
        <v>0</v>
      </c>
      <c r="BK17" t="s">
        <v>324</v>
      </c>
      <c r="BL17" t="s">
        <v>324</v>
      </c>
      <c r="BM17" t="s">
        <v>324</v>
      </c>
      <c r="BN17" t="s">
        <v>324</v>
      </c>
      <c r="BO17">
        <v>0</v>
      </c>
      <c r="BP17" t="s">
        <v>324</v>
      </c>
      <c r="BQ17" t="s">
        <v>324</v>
      </c>
      <c r="BR17" t="s">
        <v>324</v>
      </c>
      <c r="BS17" t="s">
        <v>324</v>
      </c>
      <c r="BT17">
        <v>0</v>
      </c>
      <c r="BU17" t="s">
        <v>324</v>
      </c>
      <c r="BV17" t="s">
        <v>324</v>
      </c>
      <c r="BW17" t="s">
        <v>324</v>
      </c>
      <c r="BX17" t="s">
        <v>324</v>
      </c>
      <c r="BY17">
        <v>0</v>
      </c>
      <c r="BZ17" t="s">
        <v>324</v>
      </c>
      <c r="CA17" t="s">
        <v>324</v>
      </c>
      <c r="CB17" t="s">
        <v>324</v>
      </c>
      <c r="CC17" t="s">
        <v>324</v>
      </c>
      <c r="CD17">
        <v>0</v>
      </c>
      <c r="CE17" t="s">
        <v>324</v>
      </c>
      <c r="CF17" t="s">
        <v>324</v>
      </c>
      <c r="CG17" t="s">
        <v>324</v>
      </c>
      <c r="CH17" t="s">
        <v>324</v>
      </c>
      <c r="CI17">
        <v>0</v>
      </c>
      <c r="CJ17" t="s">
        <v>324</v>
      </c>
      <c r="CK17" t="s">
        <v>324</v>
      </c>
      <c r="CL17" t="s">
        <v>324</v>
      </c>
      <c r="CM17" t="s">
        <v>324</v>
      </c>
      <c r="CN17">
        <v>0</v>
      </c>
      <c r="CO17">
        <v>2.5299999999999998</v>
      </c>
      <c r="CP17">
        <v>0.45</v>
      </c>
      <c r="CQ17">
        <v>2.4500000000000002</v>
      </c>
      <c r="CR17">
        <v>0</v>
      </c>
      <c r="CS17">
        <v>5.43</v>
      </c>
      <c r="CT17">
        <v>335</v>
      </c>
      <c r="CU17">
        <v>6</v>
      </c>
      <c r="CV17">
        <v>2</v>
      </c>
      <c r="CW17">
        <v>0</v>
      </c>
      <c r="CX17">
        <v>343</v>
      </c>
      <c r="CY17">
        <v>0</v>
      </c>
      <c r="CZ17">
        <v>0</v>
      </c>
      <c r="DA17">
        <v>0</v>
      </c>
      <c r="DB17">
        <v>0</v>
      </c>
      <c r="DC17">
        <v>0</v>
      </c>
    </row>
    <row r="18" spans="1:107" x14ac:dyDescent="0.45">
      <c r="A18">
        <v>2024</v>
      </c>
      <c r="B18">
        <v>1</v>
      </c>
      <c r="C18" t="s">
        <v>94</v>
      </c>
      <c r="D18">
        <v>14063</v>
      </c>
      <c r="E18" t="s">
        <v>336</v>
      </c>
      <c r="F18" t="s">
        <v>323</v>
      </c>
      <c r="G18" t="s">
        <v>244</v>
      </c>
      <c r="H18">
        <v>4.7069999999999999</v>
      </c>
      <c r="I18">
        <v>2.31</v>
      </c>
      <c r="J18">
        <v>0</v>
      </c>
      <c r="K18">
        <v>0</v>
      </c>
      <c r="L18">
        <v>7.0170000000000003</v>
      </c>
      <c r="M18">
        <v>596</v>
      </c>
      <c r="N18">
        <v>20</v>
      </c>
      <c r="O18">
        <v>0</v>
      </c>
      <c r="P18">
        <v>0</v>
      </c>
      <c r="Q18">
        <v>616</v>
      </c>
      <c r="R18">
        <v>1.7989999999999999</v>
      </c>
      <c r="S18">
        <v>3.1309999999999998</v>
      </c>
      <c r="T18">
        <v>4.0000000000000001E-3</v>
      </c>
      <c r="U18">
        <v>0</v>
      </c>
      <c r="V18">
        <v>4.9340000000000002</v>
      </c>
      <c r="W18">
        <v>472</v>
      </c>
      <c r="X18">
        <v>399</v>
      </c>
      <c r="Y18">
        <v>1</v>
      </c>
      <c r="Z18">
        <v>0</v>
      </c>
      <c r="AA18">
        <v>872</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4.0000000000000001E-3</v>
      </c>
      <c r="BL18">
        <v>0</v>
      </c>
      <c r="BM18">
        <v>0</v>
      </c>
      <c r="BN18">
        <v>0</v>
      </c>
      <c r="BO18">
        <v>4.0000000000000001E-3</v>
      </c>
      <c r="BP18">
        <v>2</v>
      </c>
      <c r="BQ18">
        <v>0</v>
      </c>
      <c r="BR18">
        <v>0</v>
      </c>
      <c r="BS18">
        <v>0</v>
      </c>
      <c r="BT18">
        <v>2</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6.51</v>
      </c>
      <c r="CP18">
        <v>5.4409999999999998</v>
      </c>
      <c r="CQ18">
        <v>4.0000000000000001E-3</v>
      </c>
      <c r="CR18">
        <v>0</v>
      </c>
      <c r="CS18">
        <v>11.955</v>
      </c>
      <c r="CT18">
        <v>1070</v>
      </c>
      <c r="CU18">
        <v>419</v>
      </c>
      <c r="CV18">
        <v>1</v>
      </c>
      <c r="CW18">
        <v>0</v>
      </c>
      <c r="CX18">
        <v>1490</v>
      </c>
      <c r="CY18">
        <v>0</v>
      </c>
      <c r="CZ18">
        <v>0</v>
      </c>
      <c r="DA18">
        <v>0</v>
      </c>
      <c r="DB18">
        <v>0</v>
      </c>
      <c r="DC18">
        <v>0</v>
      </c>
    </row>
    <row r="19" spans="1:107" x14ac:dyDescent="0.45">
      <c r="A19">
        <v>2024</v>
      </c>
      <c r="B19">
        <v>1</v>
      </c>
      <c r="C19" t="s">
        <v>94</v>
      </c>
      <c r="D19">
        <v>17698</v>
      </c>
      <c r="E19" t="s">
        <v>337</v>
      </c>
      <c r="F19" t="s">
        <v>323</v>
      </c>
      <c r="G19" t="s">
        <v>244</v>
      </c>
      <c r="H19">
        <v>9.2929999999999993</v>
      </c>
      <c r="I19">
        <v>1.782</v>
      </c>
      <c r="J19">
        <v>0.73399999999999999</v>
      </c>
      <c r="K19" t="s">
        <v>324</v>
      </c>
      <c r="L19">
        <v>11.808999999999999</v>
      </c>
      <c r="M19">
        <v>1406</v>
      </c>
      <c r="N19">
        <v>45</v>
      </c>
      <c r="O19">
        <v>2</v>
      </c>
      <c r="P19" t="s">
        <v>324</v>
      </c>
      <c r="Q19">
        <v>1453</v>
      </c>
      <c r="R19">
        <v>0.20100000000000001</v>
      </c>
      <c r="S19">
        <v>3.5289999999999999</v>
      </c>
      <c r="T19" t="s">
        <v>324</v>
      </c>
      <c r="U19" t="s">
        <v>324</v>
      </c>
      <c r="V19">
        <v>3.73</v>
      </c>
      <c r="W19">
        <v>16</v>
      </c>
      <c r="X19">
        <v>10</v>
      </c>
      <c r="Y19" t="s">
        <v>324</v>
      </c>
      <c r="Z19" t="s">
        <v>324</v>
      </c>
      <c r="AA19">
        <v>26</v>
      </c>
      <c r="AB19">
        <v>333.65300000000002</v>
      </c>
      <c r="AC19">
        <v>812.10599999999999</v>
      </c>
      <c r="AD19">
        <v>30.276</v>
      </c>
      <c r="AE19" t="s">
        <v>324</v>
      </c>
      <c r="AF19">
        <v>1176.0350000000001</v>
      </c>
      <c r="AG19">
        <v>9.2999999999999999E-2</v>
      </c>
      <c r="AH19">
        <v>7.0000000000000001E-3</v>
      </c>
      <c r="AI19" t="s">
        <v>324</v>
      </c>
      <c r="AJ19" t="s">
        <v>324</v>
      </c>
      <c r="AK19">
        <v>0.1</v>
      </c>
      <c r="AL19">
        <v>16</v>
      </c>
      <c r="AM19">
        <v>1</v>
      </c>
      <c r="AN19" t="s">
        <v>324</v>
      </c>
      <c r="AO19" t="s">
        <v>324</v>
      </c>
      <c r="AP19">
        <v>17</v>
      </c>
      <c r="AQ19">
        <v>0.27800000000000002</v>
      </c>
      <c r="AR19">
        <v>1.2999999999999999E-2</v>
      </c>
      <c r="AS19" t="s">
        <v>324</v>
      </c>
      <c r="AT19" t="s">
        <v>324</v>
      </c>
      <c r="AU19">
        <v>0.29099999999999998</v>
      </c>
      <c r="AV19" t="s">
        <v>324</v>
      </c>
      <c r="AW19" t="s">
        <v>324</v>
      </c>
      <c r="AX19" t="s">
        <v>324</v>
      </c>
      <c r="AY19" t="s">
        <v>324</v>
      </c>
      <c r="AZ19">
        <v>0</v>
      </c>
      <c r="BA19" t="s">
        <v>324</v>
      </c>
      <c r="BB19">
        <v>0</v>
      </c>
      <c r="BC19" t="s">
        <v>324</v>
      </c>
      <c r="BD19" t="s">
        <v>324</v>
      </c>
      <c r="BE19">
        <v>0</v>
      </c>
      <c r="BF19" t="s">
        <v>324</v>
      </c>
      <c r="BG19" t="s">
        <v>324</v>
      </c>
      <c r="BH19" t="s">
        <v>324</v>
      </c>
      <c r="BI19" t="s">
        <v>324</v>
      </c>
      <c r="BJ19">
        <v>0</v>
      </c>
      <c r="BK19" t="s">
        <v>324</v>
      </c>
      <c r="BL19">
        <v>2E-3</v>
      </c>
      <c r="BM19" t="s">
        <v>324</v>
      </c>
      <c r="BN19" t="s">
        <v>324</v>
      </c>
      <c r="BO19">
        <v>2E-3</v>
      </c>
      <c r="BP19" t="s">
        <v>324</v>
      </c>
      <c r="BQ19">
        <v>1</v>
      </c>
      <c r="BR19" t="s">
        <v>324</v>
      </c>
      <c r="BS19" t="s">
        <v>324</v>
      </c>
      <c r="BT19">
        <v>1</v>
      </c>
      <c r="BU19" t="s">
        <v>324</v>
      </c>
      <c r="BV19">
        <v>0</v>
      </c>
      <c r="BW19" t="s">
        <v>324</v>
      </c>
      <c r="BX19" t="s">
        <v>324</v>
      </c>
      <c r="BY19">
        <v>0</v>
      </c>
      <c r="BZ19" t="s">
        <v>324</v>
      </c>
      <c r="CA19">
        <v>3</v>
      </c>
      <c r="CB19" t="s">
        <v>324</v>
      </c>
      <c r="CC19" t="s">
        <v>324</v>
      </c>
      <c r="CD19">
        <v>3</v>
      </c>
      <c r="CE19" t="s">
        <v>324</v>
      </c>
      <c r="CF19">
        <v>1</v>
      </c>
      <c r="CG19" t="s">
        <v>324</v>
      </c>
      <c r="CH19" t="s">
        <v>324</v>
      </c>
      <c r="CI19">
        <v>1</v>
      </c>
      <c r="CJ19" t="s">
        <v>324</v>
      </c>
      <c r="CK19">
        <v>0</v>
      </c>
      <c r="CL19" t="s">
        <v>324</v>
      </c>
      <c r="CM19" t="s">
        <v>324</v>
      </c>
      <c r="CN19">
        <v>0</v>
      </c>
      <c r="CO19">
        <v>9.4939999999999998</v>
      </c>
      <c r="CP19">
        <v>8.3130000000000006</v>
      </c>
      <c r="CQ19">
        <v>0.73399999999999999</v>
      </c>
      <c r="CR19">
        <v>0</v>
      </c>
      <c r="CS19">
        <v>18.541</v>
      </c>
      <c r="CT19">
        <v>1422</v>
      </c>
      <c r="CU19">
        <v>57</v>
      </c>
      <c r="CV19">
        <v>2</v>
      </c>
      <c r="CW19">
        <v>0</v>
      </c>
      <c r="CX19">
        <v>1481</v>
      </c>
      <c r="CY19">
        <v>333.65300000000002</v>
      </c>
      <c r="CZ19">
        <v>812.10599999999999</v>
      </c>
      <c r="DA19">
        <v>30.276</v>
      </c>
      <c r="DB19">
        <v>0</v>
      </c>
      <c r="DC19">
        <v>1176.0350000000001</v>
      </c>
    </row>
    <row r="20" spans="1:107" x14ac:dyDescent="0.45">
      <c r="A20">
        <v>2024</v>
      </c>
      <c r="B20">
        <v>1</v>
      </c>
      <c r="C20" t="s">
        <v>94</v>
      </c>
      <c r="D20">
        <v>99999</v>
      </c>
      <c r="E20" t="s">
        <v>329</v>
      </c>
      <c r="F20" t="s">
        <v>323</v>
      </c>
      <c r="H20">
        <v>16.692</v>
      </c>
      <c r="I20">
        <v>14.656000000000001</v>
      </c>
      <c r="J20">
        <v>17.34</v>
      </c>
      <c r="K20">
        <v>0</v>
      </c>
      <c r="L20">
        <v>48.688000000000002</v>
      </c>
      <c r="M20" t="s">
        <v>324</v>
      </c>
      <c r="N20" t="s">
        <v>324</v>
      </c>
      <c r="O20" t="s">
        <v>324</v>
      </c>
      <c r="P20" t="s">
        <v>324</v>
      </c>
      <c r="Q20" t="s">
        <v>324</v>
      </c>
      <c r="R20" t="s">
        <v>324</v>
      </c>
      <c r="S20" t="s">
        <v>324</v>
      </c>
      <c r="T20" t="s">
        <v>324</v>
      </c>
      <c r="U20" t="s">
        <v>324</v>
      </c>
      <c r="V20">
        <v>0</v>
      </c>
      <c r="W20" t="s">
        <v>324</v>
      </c>
      <c r="X20" t="s">
        <v>324</v>
      </c>
      <c r="Y20" t="s">
        <v>324</v>
      </c>
      <c r="Z20" t="s">
        <v>324</v>
      </c>
      <c r="AA20" t="s">
        <v>324</v>
      </c>
      <c r="AB20" t="s">
        <v>324</v>
      </c>
      <c r="AC20" t="s">
        <v>324</v>
      </c>
      <c r="AD20" t="s">
        <v>324</v>
      </c>
      <c r="AE20" t="s">
        <v>324</v>
      </c>
      <c r="AF20" t="s">
        <v>324</v>
      </c>
      <c r="AG20">
        <v>0</v>
      </c>
      <c r="AH20">
        <v>0</v>
      </c>
      <c r="AI20">
        <v>0</v>
      </c>
      <c r="AJ20">
        <v>0</v>
      </c>
      <c r="AK20">
        <v>0</v>
      </c>
      <c r="AL20" t="s">
        <v>324</v>
      </c>
      <c r="AM20" t="s">
        <v>324</v>
      </c>
      <c r="AN20" t="s">
        <v>324</v>
      </c>
      <c r="AO20" t="s">
        <v>324</v>
      </c>
      <c r="AP20" t="s">
        <v>324</v>
      </c>
      <c r="AQ20" t="s">
        <v>324</v>
      </c>
      <c r="AR20" t="s">
        <v>324</v>
      </c>
      <c r="AS20" t="s">
        <v>324</v>
      </c>
      <c r="AT20" t="s">
        <v>324</v>
      </c>
      <c r="AU20" t="s">
        <v>324</v>
      </c>
      <c r="AV20">
        <v>0</v>
      </c>
      <c r="AW20">
        <v>0</v>
      </c>
      <c r="AX20">
        <v>0</v>
      </c>
      <c r="AY20">
        <v>0</v>
      </c>
      <c r="AZ20">
        <v>0</v>
      </c>
      <c r="BA20" t="s">
        <v>324</v>
      </c>
      <c r="BB20" t="s">
        <v>324</v>
      </c>
      <c r="BC20" t="s">
        <v>324</v>
      </c>
      <c r="BD20" t="s">
        <v>324</v>
      </c>
      <c r="BE20" t="s">
        <v>324</v>
      </c>
      <c r="BF20" t="s">
        <v>324</v>
      </c>
      <c r="BG20" t="s">
        <v>324</v>
      </c>
      <c r="BH20" t="s">
        <v>324</v>
      </c>
      <c r="BI20" t="s">
        <v>324</v>
      </c>
      <c r="BJ20" t="s">
        <v>324</v>
      </c>
      <c r="BK20" t="s">
        <v>324</v>
      </c>
      <c r="BL20" t="s">
        <v>324</v>
      </c>
      <c r="BM20" t="s">
        <v>324</v>
      </c>
      <c r="BN20" t="s">
        <v>324</v>
      </c>
      <c r="BO20" t="s">
        <v>324</v>
      </c>
      <c r="BP20" t="s">
        <v>324</v>
      </c>
      <c r="BQ20" t="s">
        <v>324</v>
      </c>
      <c r="BR20" t="s">
        <v>324</v>
      </c>
      <c r="BS20" t="s">
        <v>324</v>
      </c>
      <c r="BT20" t="s">
        <v>324</v>
      </c>
      <c r="BU20" t="s">
        <v>324</v>
      </c>
      <c r="BV20" t="s">
        <v>324</v>
      </c>
      <c r="BW20" t="s">
        <v>324</v>
      </c>
      <c r="BX20" t="s">
        <v>324</v>
      </c>
      <c r="BY20" t="s">
        <v>324</v>
      </c>
      <c r="BZ20" t="s">
        <v>324</v>
      </c>
      <c r="CA20" t="s">
        <v>324</v>
      </c>
      <c r="CB20" t="s">
        <v>324</v>
      </c>
      <c r="CC20" t="s">
        <v>324</v>
      </c>
      <c r="CD20" t="s">
        <v>324</v>
      </c>
      <c r="CE20" t="s">
        <v>324</v>
      </c>
      <c r="CF20" t="s">
        <v>324</v>
      </c>
      <c r="CG20" t="s">
        <v>324</v>
      </c>
      <c r="CH20" t="s">
        <v>324</v>
      </c>
      <c r="CI20" t="s">
        <v>324</v>
      </c>
      <c r="CJ20" t="s">
        <v>324</v>
      </c>
      <c r="CK20" t="s">
        <v>324</v>
      </c>
      <c r="CL20" t="s">
        <v>324</v>
      </c>
      <c r="CM20" t="s">
        <v>324</v>
      </c>
      <c r="CN20" t="s">
        <v>324</v>
      </c>
      <c r="CO20">
        <v>16.692</v>
      </c>
      <c r="CP20">
        <v>14.656000000000001</v>
      </c>
      <c r="CQ20">
        <v>17.34</v>
      </c>
      <c r="CR20">
        <v>0</v>
      </c>
      <c r="CS20">
        <v>48.688000000000002</v>
      </c>
      <c r="CT20" t="s">
        <v>324</v>
      </c>
      <c r="CU20" t="s">
        <v>324</v>
      </c>
      <c r="CV20" t="s">
        <v>324</v>
      </c>
      <c r="CW20" t="s">
        <v>324</v>
      </c>
      <c r="CX20" t="s">
        <v>324</v>
      </c>
      <c r="CY20" t="s">
        <v>324</v>
      </c>
      <c r="CZ20" t="s">
        <v>324</v>
      </c>
      <c r="DA20" t="s">
        <v>324</v>
      </c>
      <c r="DB20" t="s">
        <v>324</v>
      </c>
      <c r="DC20" t="s">
        <v>324</v>
      </c>
    </row>
    <row r="21" spans="1:107" x14ac:dyDescent="0.45">
      <c r="A21">
        <v>2024</v>
      </c>
      <c r="B21">
        <v>1</v>
      </c>
      <c r="C21" t="s">
        <v>90</v>
      </c>
      <c r="D21">
        <v>176</v>
      </c>
      <c r="E21" t="s">
        <v>338</v>
      </c>
      <c r="F21" t="s">
        <v>323</v>
      </c>
      <c r="G21" t="s">
        <v>244</v>
      </c>
      <c r="H21">
        <v>6.0999999999999999E-2</v>
      </c>
      <c r="I21">
        <v>5.0000000000000001E-3</v>
      </c>
      <c r="J21" t="s">
        <v>324</v>
      </c>
      <c r="K21" t="s">
        <v>324</v>
      </c>
      <c r="L21">
        <v>6.6000000000000003E-2</v>
      </c>
      <c r="M21">
        <v>12</v>
      </c>
      <c r="N21">
        <v>3</v>
      </c>
      <c r="O21" t="s">
        <v>324</v>
      </c>
      <c r="P21" t="s">
        <v>324</v>
      </c>
      <c r="Q21">
        <v>15</v>
      </c>
      <c r="R21" t="s">
        <v>324</v>
      </c>
      <c r="S21" t="s">
        <v>324</v>
      </c>
      <c r="T21" t="s">
        <v>324</v>
      </c>
      <c r="U21" t="s">
        <v>324</v>
      </c>
      <c r="V21">
        <v>0</v>
      </c>
      <c r="W21" t="s">
        <v>324</v>
      </c>
      <c r="X21" t="s">
        <v>324</v>
      </c>
      <c r="Y21" t="s">
        <v>324</v>
      </c>
      <c r="Z21" t="s">
        <v>324</v>
      </c>
      <c r="AA21">
        <v>0</v>
      </c>
      <c r="AB21">
        <v>3.2330000000000001</v>
      </c>
      <c r="AC21">
        <v>0.34200000000000003</v>
      </c>
      <c r="AD21" t="s">
        <v>324</v>
      </c>
      <c r="AE21" t="s">
        <v>324</v>
      </c>
      <c r="AF21">
        <v>3.5750000000000002</v>
      </c>
      <c r="AG21" t="s">
        <v>324</v>
      </c>
      <c r="AH21" t="s">
        <v>324</v>
      </c>
      <c r="AI21" t="s">
        <v>324</v>
      </c>
      <c r="AJ21" t="s">
        <v>324</v>
      </c>
      <c r="AK21">
        <v>0</v>
      </c>
      <c r="AL21" t="s">
        <v>324</v>
      </c>
      <c r="AM21" t="s">
        <v>324</v>
      </c>
      <c r="AN21" t="s">
        <v>324</v>
      </c>
      <c r="AO21" t="s">
        <v>324</v>
      </c>
      <c r="AP21">
        <v>0</v>
      </c>
      <c r="AQ21" t="s">
        <v>324</v>
      </c>
      <c r="AR21" t="s">
        <v>324</v>
      </c>
      <c r="AS21" t="s">
        <v>324</v>
      </c>
      <c r="AT21" t="s">
        <v>324</v>
      </c>
      <c r="AU21">
        <v>0</v>
      </c>
      <c r="AV21" t="s">
        <v>324</v>
      </c>
      <c r="AW21" t="s">
        <v>324</v>
      </c>
      <c r="AX21" t="s">
        <v>324</v>
      </c>
      <c r="AY21" t="s">
        <v>324</v>
      </c>
      <c r="AZ21">
        <v>0</v>
      </c>
      <c r="BA21" t="s">
        <v>324</v>
      </c>
      <c r="BB21" t="s">
        <v>324</v>
      </c>
      <c r="BC21" t="s">
        <v>324</v>
      </c>
      <c r="BD21" t="s">
        <v>324</v>
      </c>
      <c r="BE21">
        <v>0</v>
      </c>
      <c r="BF21" t="s">
        <v>324</v>
      </c>
      <c r="BG21" t="s">
        <v>324</v>
      </c>
      <c r="BH21" t="s">
        <v>324</v>
      </c>
      <c r="BI21" t="s">
        <v>324</v>
      </c>
      <c r="BJ21">
        <v>0</v>
      </c>
      <c r="BK21" t="s">
        <v>324</v>
      </c>
      <c r="BL21" t="s">
        <v>324</v>
      </c>
      <c r="BM21" t="s">
        <v>324</v>
      </c>
      <c r="BN21" t="s">
        <v>324</v>
      </c>
      <c r="BO21">
        <v>0</v>
      </c>
      <c r="BP21" t="s">
        <v>324</v>
      </c>
      <c r="BQ21" t="s">
        <v>324</v>
      </c>
      <c r="BR21" t="s">
        <v>324</v>
      </c>
      <c r="BS21" t="s">
        <v>324</v>
      </c>
      <c r="BT21">
        <v>0</v>
      </c>
      <c r="BU21" t="s">
        <v>324</v>
      </c>
      <c r="BV21" t="s">
        <v>324</v>
      </c>
      <c r="BW21" t="s">
        <v>324</v>
      </c>
      <c r="BX21" t="s">
        <v>324</v>
      </c>
      <c r="BY21">
        <v>0</v>
      </c>
      <c r="BZ21" t="s">
        <v>324</v>
      </c>
      <c r="CA21" t="s">
        <v>324</v>
      </c>
      <c r="CB21" t="s">
        <v>324</v>
      </c>
      <c r="CC21" t="s">
        <v>324</v>
      </c>
      <c r="CD21">
        <v>0</v>
      </c>
      <c r="CE21" t="s">
        <v>324</v>
      </c>
      <c r="CF21" t="s">
        <v>324</v>
      </c>
      <c r="CG21" t="s">
        <v>324</v>
      </c>
      <c r="CH21" t="s">
        <v>324</v>
      </c>
      <c r="CI21">
        <v>0</v>
      </c>
      <c r="CJ21" t="s">
        <v>324</v>
      </c>
      <c r="CK21" t="s">
        <v>324</v>
      </c>
      <c r="CL21" t="s">
        <v>324</v>
      </c>
      <c r="CM21" t="s">
        <v>324</v>
      </c>
      <c r="CN21">
        <v>0</v>
      </c>
      <c r="CO21">
        <v>6.0999999999999999E-2</v>
      </c>
      <c r="CP21">
        <v>5.0000000000000001E-3</v>
      </c>
      <c r="CQ21" t="s">
        <v>179</v>
      </c>
      <c r="CR21">
        <v>0</v>
      </c>
      <c r="CS21">
        <v>6.6000000000000003E-2</v>
      </c>
      <c r="CT21">
        <v>12</v>
      </c>
      <c r="CU21">
        <v>3</v>
      </c>
      <c r="CV21">
        <v>0</v>
      </c>
      <c r="CW21">
        <v>0</v>
      </c>
      <c r="CX21">
        <v>15</v>
      </c>
      <c r="CY21">
        <v>3.2330000000000001</v>
      </c>
      <c r="CZ21">
        <v>0.34200000000000003</v>
      </c>
      <c r="DA21">
        <v>0</v>
      </c>
      <c r="DB21">
        <v>0</v>
      </c>
      <c r="DC21">
        <v>3.5750000000000002</v>
      </c>
    </row>
    <row r="22" spans="1:107" x14ac:dyDescent="0.45">
      <c r="A22">
        <v>2024</v>
      </c>
      <c r="B22">
        <v>1</v>
      </c>
      <c r="C22" t="s">
        <v>90</v>
      </c>
      <c r="D22">
        <v>803</v>
      </c>
      <c r="E22" t="s">
        <v>339</v>
      </c>
      <c r="F22" t="s">
        <v>323</v>
      </c>
      <c r="G22" t="s">
        <v>247</v>
      </c>
      <c r="H22">
        <v>1551.171</v>
      </c>
      <c r="I22">
        <v>358.87700000000001</v>
      </c>
      <c r="J22">
        <v>0</v>
      </c>
      <c r="K22">
        <v>0</v>
      </c>
      <c r="L22">
        <v>1910.048</v>
      </c>
      <c r="M22">
        <v>173666</v>
      </c>
      <c r="N22">
        <v>2120</v>
      </c>
      <c r="O22">
        <v>0</v>
      </c>
      <c r="P22">
        <v>0</v>
      </c>
      <c r="Q22">
        <v>175786</v>
      </c>
      <c r="R22" t="s">
        <v>324</v>
      </c>
      <c r="S22" t="s">
        <v>324</v>
      </c>
      <c r="T22" t="s">
        <v>324</v>
      </c>
      <c r="U22" t="s">
        <v>324</v>
      </c>
      <c r="V22">
        <v>0</v>
      </c>
      <c r="W22" t="s">
        <v>324</v>
      </c>
      <c r="X22" t="s">
        <v>324</v>
      </c>
      <c r="Y22" t="s">
        <v>324</v>
      </c>
      <c r="Z22" t="s">
        <v>324</v>
      </c>
      <c r="AA22">
        <v>0</v>
      </c>
      <c r="AB22" t="s">
        <v>324</v>
      </c>
      <c r="AC22" t="s">
        <v>324</v>
      </c>
      <c r="AD22" t="s">
        <v>324</v>
      </c>
      <c r="AE22" t="s">
        <v>324</v>
      </c>
      <c r="AF22">
        <v>0</v>
      </c>
      <c r="AG22">
        <v>27.561</v>
      </c>
      <c r="AH22">
        <v>1.3280000000000001</v>
      </c>
      <c r="AI22">
        <v>0</v>
      </c>
      <c r="AJ22">
        <v>0</v>
      </c>
      <c r="AK22">
        <v>28.888999999999999</v>
      </c>
      <c r="AL22">
        <v>3295</v>
      </c>
      <c r="AM22">
        <v>16</v>
      </c>
      <c r="AN22">
        <v>0</v>
      </c>
      <c r="AO22">
        <v>0</v>
      </c>
      <c r="AP22">
        <v>3311</v>
      </c>
      <c r="AQ22">
        <v>64.727999999999994</v>
      </c>
      <c r="AR22">
        <v>2.3660000000000001</v>
      </c>
      <c r="AS22">
        <v>0</v>
      </c>
      <c r="AT22">
        <v>0</v>
      </c>
      <c r="AU22">
        <v>67.093999999999994</v>
      </c>
      <c r="AV22">
        <v>0.75</v>
      </c>
      <c r="AW22">
        <v>1.321</v>
      </c>
      <c r="AX22">
        <v>0</v>
      </c>
      <c r="AY22">
        <v>0</v>
      </c>
      <c r="AZ22">
        <v>2.0710000000000002</v>
      </c>
      <c r="BA22">
        <v>93</v>
      </c>
      <c r="BB22">
        <v>7</v>
      </c>
      <c r="BC22">
        <v>0</v>
      </c>
      <c r="BD22">
        <v>0</v>
      </c>
      <c r="BE22">
        <v>100</v>
      </c>
      <c r="BF22">
        <v>1.9950000000000001</v>
      </c>
      <c r="BG22">
        <v>0.89100000000000001</v>
      </c>
      <c r="BH22">
        <v>0</v>
      </c>
      <c r="BI22">
        <v>0</v>
      </c>
      <c r="BJ22">
        <v>2.8860000000000001</v>
      </c>
      <c r="BK22">
        <v>5.7000000000000002E-2</v>
      </c>
      <c r="BL22">
        <v>0.125</v>
      </c>
      <c r="BM22">
        <v>0</v>
      </c>
      <c r="BN22">
        <v>0</v>
      </c>
      <c r="BO22">
        <v>0.182</v>
      </c>
      <c r="BP22">
        <v>25</v>
      </c>
      <c r="BQ22">
        <v>12</v>
      </c>
      <c r="BR22">
        <v>0</v>
      </c>
      <c r="BS22">
        <v>0</v>
      </c>
      <c r="BT22">
        <v>37</v>
      </c>
      <c r="BU22" t="s">
        <v>324</v>
      </c>
      <c r="BV22" t="s">
        <v>324</v>
      </c>
      <c r="BW22" t="s">
        <v>324</v>
      </c>
      <c r="BX22" t="s">
        <v>324</v>
      </c>
      <c r="BY22">
        <v>0</v>
      </c>
      <c r="BZ22" t="s">
        <v>324</v>
      </c>
      <c r="CA22" t="s">
        <v>324</v>
      </c>
      <c r="CB22" t="s">
        <v>324</v>
      </c>
      <c r="CC22" t="s">
        <v>324</v>
      </c>
      <c r="CD22">
        <v>0</v>
      </c>
      <c r="CE22" t="s">
        <v>324</v>
      </c>
      <c r="CF22" t="s">
        <v>324</v>
      </c>
      <c r="CG22" t="s">
        <v>324</v>
      </c>
      <c r="CH22" t="s">
        <v>324</v>
      </c>
      <c r="CI22">
        <v>0</v>
      </c>
      <c r="CJ22" t="s">
        <v>324</v>
      </c>
      <c r="CK22" t="s">
        <v>324</v>
      </c>
      <c r="CL22" t="s">
        <v>324</v>
      </c>
      <c r="CM22" t="s">
        <v>324</v>
      </c>
      <c r="CN22">
        <v>0</v>
      </c>
      <c r="CO22">
        <v>1551.2280000000001</v>
      </c>
      <c r="CP22">
        <v>359.00200000000001</v>
      </c>
      <c r="CQ22" t="s">
        <v>179</v>
      </c>
      <c r="CR22">
        <v>0</v>
      </c>
      <c r="CS22">
        <v>1910.23</v>
      </c>
      <c r="CT22">
        <v>173691</v>
      </c>
      <c r="CU22">
        <v>2132</v>
      </c>
      <c r="CV22">
        <v>0</v>
      </c>
      <c r="CW22">
        <v>0</v>
      </c>
      <c r="CX22">
        <v>175823</v>
      </c>
      <c r="CY22">
        <v>0</v>
      </c>
      <c r="CZ22">
        <v>0</v>
      </c>
      <c r="DA22">
        <v>0</v>
      </c>
      <c r="DB22">
        <v>0</v>
      </c>
      <c r="DC22">
        <v>0</v>
      </c>
    </row>
    <row r="23" spans="1:107" x14ac:dyDescent="0.45">
      <c r="A23">
        <v>2024</v>
      </c>
      <c r="B23">
        <v>1</v>
      </c>
      <c r="C23" t="s">
        <v>90</v>
      </c>
      <c r="D23">
        <v>12919</v>
      </c>
      <c r="E23" t="s">
        <v>340</v>
      </c>
      <c r="F23" t="s">
        <v>323</v>
      </c>
      <c r="G23" t="s">
        <v>244</v>
      </c>
      <c r="H23">
        <v>8.0000000000000002E-3</v>
      </c>
      <c r="I23">
        <v>2.8000000000000001E-2</v>
      </c>
      <c r="J23" t="s">
        <v>324</v>
      </c>
      <c r="K23" t="s">
        <v>324</v>
      </c>
      <c r="L23">
        <v>3.5999999999999997E-2</v>
      </c>
      <c r="M23">
        <v>1</v>
      </c>
      <c r="N23">
        <v>3</v>
      </c>
      <c r="O23" t="s">
        <v>324</v>
      </c>
      <c r="P23" t="s">
        <v>324</v>
      </c>
      <c r="Q23">
        <v>4</v>
      </c>
      <c r="R23" t="s">
        <v>324</v>
      </c>
      <c r="S23" t="s">
        <v>324</v>
      </c>
      <c r="T23" t="s">
        <v>324</v>
      </c>
      <c r="U23" t="s">
        <v>324</v>
      </c>
      <c r="V23">
        <v>0</v>
      </c>
      <c r="W23" t="s">
        <v>324</v>
      </c>
      <c r="X23" t="s">
        <v>324</v>
      </c>
      <c r="Y23" t="s">
        <v>324</v>
      </c>
      <c r="Z23" t="s">
        <v>324</v>
      </c>
      <c r="AA23">
        <v>0</v>
      </c>
      <c r="AB23">
        <v>0.33800000000000002</v>
      </c>
      <c r="AC23">
        <v>1.071</v>
      </c>
      <c r="AD23" t="s">
        <v>324</v>
      </c>
      <c r="AE23" t="s">
        <v>324</v>
      </c>
      <c r="AF23">
        <v>1.409</v>
      </c>
      <c r="AG23" t="s">
        <v>324</v>
      </c>
      <c r="AH23" t="s">
        <v>324</v>
      </c>
      <c r="AI23" t="s">
        <v>324</v>
      </c>
      <c r="AJ23" t="s">
        <v>324</v>
      </c>
      <c r="AK23">
        <v>0</v>
      </c>
      <c r="AL23" t="s">
        <v>324</v>
      </c>
      <c r="AM23" t="s">
        <v>324</v>
      </c>
      <c r="AN23" t="s">
        <v>324</v>
      </c>
      <c r="AO23" t="s">
        <v>324</v>
      </c>
      <c r="AP23">
        <v>0</v>
      </c>
      <c r="AQ23" t="s">
        <v>324</v>
      </c>
      <c r="AR23" t="s">
        <v>324</v>
      </c>
      <c r="AS23" t="s">
        <v>324</v>
      </c>
      <c r="AT23" t="s">
        <v>324</v>
      </c>
      <c r="AU23">
        <v>0</v>
      </c>
      <c r="AV23" t="s">
        <v>324</v>
      </c>
      <c r="AW23" t="s">
        <v>324</v>
      </c>
      <c r="AX23" t="s">
        <v>324</v>
      </c>
      <c r="AY23" t="s">
        <v>324</v>
      </c>
      <c r="AZ23">
        <v>0</v>
      </c>
      <c r="BA23" t="s">
        <v>324</v>
      </c>
      <c r="BB23" t="s">
        <v>324</v>
      </c>
      <c r="BC23" t="s">
        <v>324</v>
      </c>
      <c r="BD23" t="s">
        <v>324</v>
      </c>
      <c r="BE23">
        <v>0</v>
      </c>
      <c r="BF23" t="s">
        <v>324</v>
      </c>
      <c r="BG23" t="s">
        <v>324</v>
      </c>
      <c r="BH23" t="s">
        <v>324</v>
      </c>
      <c r="BI23" t="s">
        <v>324</v>
      </c>
      <c r="BJ23">
        <v>0</v>
      </c>
      <c r="BK23" t="s">
        <v>324</v>
      </c>
      <c r="BL23" t="s">
        <v>324</v>
      </c>
      <c r="BM23" t="s">
        <v>324</v>
      </c>
      <c r="BN23" t="s">
        <v>324</v>
      </c>
      <c r="BO23">
        <v>0</v>
      </c>
      <c r="BP23" t="s">
        <v>324</v>
      </c>
      <c r="BQ23" t="s">
        <v>324</v>
      </c>
      <c r="BR23" t="s">
        <v>324</v>
      </c>
      <c r="BS23" t="s">
        <v>324</v>
      </c>
      <c r="BT23">
        <v>0</v>
      </c>
      <c r="BU23" t="s">
        <v>324</v>
      </c>
      <c r="BV23" t="s">
        <v>324</v>
      </c>
      <c r="BW23" t="s">
        <v>324</v>
      </c>
      <c r="BX23" t="s">
        <v>324</v>
      </c>
      <c r="BY23">
        <v>0</v>
      </c>
      <c r="BZ23" t="s">
        <v>324</v>
      </c>
      <c r="CA23" t="s">
        <v>324</v>
      </c>
      <c r="CB23" t="s">
        <v>324</v>
      </c>
      <c r="CC23" t="s">
        <v>324</v>
      </c>
      <c r="CD23">
        <v>0</v>
      </c>
      <c r="CE23" t="s">
        <v>324</v>
      </c>
      <c r="CF23" t="s">
        <v>324</v>
      </c>
      <c r="CG23" t="s">
        <v>324</v>
      </c>
      <c r="CH23" t="s">
        <v>324</v>
      </c>
      <c r="CI23">
        <v>0</v>
      </c>
      <c r="CJ23" t="s">
        <v>324</v>
      </c>
      <c r="CK23" t="s">
        <v>324</v>
      </c>
      <c r="CL23" t="s">
        <v>324</v>
      </c>
      <c r="CM23" t="s">
        <v>324</v>
      </c>
      <c r="CN23">
        <v>0</v>
      </c>
      <c r="CO23">
        <v>8.0000000000000002E-3</v>
      </c>
      <c r="CP23">
        <v>2.8000000000000001E-2</v>
      </c>
      <c r="CQ23" t="s">
        <v>179</v>
      </c>
      <c r="CR23">
        <v>0</v>
      </c>
      <c r="CS23">
        <v>3.5999999999999997E-2</v>
      </c>
      <c r="CT23">
        <v>1</v>
      </c>
      <c r="CU23">
        <v>3</v>
      </c>
      <c r="CV23">
        <v>0</v>
      </c>
      <c r="CW23">
        <v>0</v>
      </c>
      <c r="CX23">
        <v>4</v>
      </c>
      <c r="CY23">
        <v>0.33800000000000002</v>
      </c>
      <c r="CZ23">
        <v>1.071</v>
      </c>
      <c r="DA23">
        <v>0</v>
      </c>
      <c r="DB23">
        <v>0</v>
      </c>
      <c r="DC23">
        <v>1.409</v>
      </c>
    </row>
    <row r="24" spans="1:107" x14ac:dyDescent="0.45">
      <c r="A24">
        <v>2024</v>
      </c>
      <c r="B24">
        <v>1</v>
      </c>
      <c r="C24" t="s">
        <v>90</v>
      </c>
      <c r="D24">
        <v>16572</v>
      </c>
      <c r="E24" t="s">
        <v>341</v>
      </c>
      <c r="F24" t="s">
        <v>323</v>
      </c>
      <c r="G24" t="s">
        <v>244</v>
      </c>
      <c r="H24">
        <v>360.44</v>
      </c>
      <c r="I24">
        <v>133.61000000000001</v>
      </c>
      <c r="J24">
        <v>7.28</v>
      </c>
      <c r="K24">
        <v>0</v>
      </c>
      <c r="L24">
        <v>501.33</v>
      </c>
      <c r="M24">
        <v>55776</v>
      </c>
      <c r="N24">
        <v>871</v>
      </c>
      <c r="O24">
        <v>10</v>
      </c>
      <c r="P24">
        <v>0</v>
      </c>
      <c r="Q24">
        <v>56657</v>
      </c>
      <c r="R24">
        <v>0</v>
      </c>
      <c r="S24">
        <v>0</v>
      </c>
      <c r="T24">
        <v>0</v>
      </c>
      <c r="U24">
        <v>0</v>
      </c>
      <c r="V24">
        <v>0</v>
      </c>
      <c r="W24">
        <v>0</v>
      </c>
      <c r="X24">
        <v>0</v>
      </c>
      <c r="Y24">
        <v>0</v>
      </c>
      <c r="Z24">
        <v>0</v>
      </c>
      <c r="AA24">
        <v>0</v>
      </c>
      <c r="AB24">
        <v>3163.55</v>
      </c>
      <c r="AC24">
        <v>2420.6</v>
      </c>
      <c r="AD24">
        <v>0</v>
      </c>
      <c r="AE24">
        <v>0</v>
      </c>
      <c r="AF24">
        <v>5584.15</v>
      </c>
      <c r="AG24">
        <v>22.17</v>
      </c>
      <c r="AH24">
        <v>0.84</v>
      </c>
      <c r="AI24">
        <v>0</v>
      </c>
      <c r="AJ24">
        <v>0</v>
      </c>
      <c r="AK24">
        <v>23.01</v>
      </c>
      <c r="AL24">
        <v>3529</v>
      </c>
      <c r="AM24">
        <v>14</v>
      </c>
      <c r="AN24">
        <v>0</v>
      </c>
      <c r="AO24">
        <v>0</v>
      </c>
      <c r="AP24">
        <v>3543</v>
      </c>
      <c r="AQ24">
        <v>70.989999999999995</v>
      </c>
      <c r="AR24">
        <v>1.56</v>
      </c>
      <c r="AS24">
        <v>0</v>
      </c>
      <c r="AT24">
        <v>0</v>
      </c>
      <c r="AU24">
        <v>72.55</v>
      </c>
      <c r="AV24">
        <v>1.62</v>
      </c>
      <c r="AW24">
        <v>0</v>
      </c>
      <c r="AX24">
        <v>0</v>
      </c>
      <c r="AY24">
        <v>0</v>
      </c>
      <c r="AZ24">
        <v>1.62</v>
      </c>
      <c r="BA24">
        <v>204</v>
      </c>
      <c r="BB24">
        <v>0</v>
      </c>
      <c r="BC24">
        <v>0</v>
      </c>
      <c r="BD24">
        <v>0</v>
      </c>
      <c r="BE24">
        <v>204</v>
      </c>
      <c r="BF24">
        <v>4.38</v>
      </c>
      <c r="BG24">
        <v>0</v>
      </c>
      <c r="BH24">
        <v>0</v>
      </c>
      <c r="BI24">
        <v>0</v>
      </c>
      <c r="BJ24">
        <v>4.38</v>
      </c>
      <c r="BK24" t="s">
        <v>324</v>
      </c>
      <c r="BL24" t="s">
        <v>324</v>
      </c>
      <c r="BM24" t="s">
        <v>324</v>
      </c>
      <c r="BN24" t="s">
        <v>324</v>
      </c>
      <c r="BO24">
        <v>0</v>
      </c>
      <c r="BP24" t="s">
        <v>324</v>
      </c>
      <c r="BQ24" t="s">
        <v>324</v>
      </c>
      <c r="BR24" t="s">
        <v>324</v>
      </c>
      <c r="BS24" t="s">
        <v>324</v>
      </c>
      <c r="BT24">
        <v>0</v>
      </c>
      <c r="BU24" t="s">
        <v>324</v>
      </c>
      <c r="BV24" t="s">
        <v>324</v>
      </c>
      <c r="BW24" t="s">
        <v>324</v>
      </c>
      <c r="BX24" t="s">
        <v>324</v>
      </c>
      <c r="BY24">
        <v>0</v>
      </c>
      <c r="BZ24" t="s">
        <v>324</v>
      </c>
      <c r="CA24" t="s">
        <v>324</v>
      </c>
      <c r="CB24" t="s">
        <v>324</v>
      </c>
      <c r="CC24" t="s">
        <v>324</v>
      </c>
      <c r="CD24">
        <v>0</v>
      </c>
      <c r="CE24" t="s">
        <v>324</v>
      </c>
      <c r="CF24" t="s">
        <v>324</v>
      </c>
      <c r="CG24" t="s">
        <v>324</v>
      </c>
      <c r="CH24" t="s">
        <v>324</v>
      </c>
      <c r="CI24">
        <v>0</v>
      </c>
      <c r="CJ24" t="s">
        <v>324</v>
      </c>
      <c r="CK24" t="s">
        <v>324</v>
      </c>
      <c r="CL24" t="s">
        <v>324</v>
      </c>
      <c r="CM24" t="s">
        <v>324</v>
      </c>
      <c r="CN24">
        <v>0</v>
      </c>
      <c r="CO24">
        <v>360.44</v>
      </c>
      <c r="CP24">
        <v>133.61000000000001</v>
      </c>
      <c r="CQ24">
        <v>7.28</v>
      </c>
      <c r="CR24">
        <v>0</v>
      </c>
      <c r="CS24">
        <v>501.33</v>
      </c>
      <c r="CT24">
        <v>55776</v>
      </c>
      <c r="CU24">
        <v>871</v>
      </c>
      <c r="CV24">
        <v>10</v>
      </c>
      <c r="CW24">
        <v>0</v>
      </c>
      <c r="CX24">
        <v>56657</v>
      </c>
      <c r="CY24">
        <v>3163.55</v>
      </c>
      <c r="CZ24">
        <v>2420.6</v>
      </c>
      <c r="DA24">
        <v>0</v>
      </c>
      <c r="DB24">
        <v>0</v>
      </c>
      <c r="DC24">
        <v>5584.15</v>
      </c>
    </row>
    <row r="25" spans="1:107" x14ac:dyDescent="0.45">
      <c r="A25">
        <v>2024</v>
      </c>
      <c r="B25">
        <v>1</v>
      </c>
      <c r="C25" t="s">
        <v>90</v>
      </c>
      <c r="D25">
        <v>19189</v>
      </c>
      <c r="E25" t="s">
        <v>342</v>
      </c>
      <c r="F25" t="s">
        <v>323</v>
      </c>
      <c r="G25" t="s">
        <v>247</v>
      </c>
      <c r="H25">
        <v>40.76</v>
      </c>
      <c r="I25">
        <v>15.173</v>
      </c>
      <c r="J25" t="s">
        <v>324</v>
      </c>
      <c r="K25" t="s">
        <v>324</v>
      </c>
      <c r="L25">
        <v>55.933</v>
      </c>
      <c r="M25">
        <v>5184</v>
      </c>
      <c r="N25">
        <v>74</v>
      </c>
      <c r="O25" t="s">
        <v>324</v>
      </c>
      <c r="P25" t="s">
        <v>324</v>
      </c>
      <c r="Q25">
        <v>5258</v>
      </c>
      <c r="R25">
        <v>4.2999999999999997E-2</v>
      </c>
      <c r="S25">
        <v>0.183</v>
      </c>
      <c r="T25" t="s">
        <v>324</v>
      </c>
      <c r="U25" t="s">
        <v>324</v>
      </c>
      <c r="V25">
        <v>0.22600000000000001</v>
      </c>
      <c r="W25">
        <v>42</v>
      </c>
      <c r="X25">
        <v>1</v>
      </c>
      <c r="Y25" t="s">
        <v>324</v>
      </c>
      <c r="Z25" t="s">
        <v>324</v>
      </c>
      <c r="AA25">
        <v>43</v>
      </c>
      <c r="AB25">
        <v>2350.902</v>
      </c>
      <c r="AC25">
        <v>501.38799999999998</v>
      </c>
      <c r="AD25" t="s">
        <v>324</v>
      </c>
      <c r="AE25" t="s">
        <v>324</v>
      </c>
      <c r="AF25">
        <v>2852.29</v>
      </c>
      <c r="AG25" t="s">
        <v>324</v>
      </c>
      <c r="AH25" t="s">
        <v>324</v>
      </c>
      <c r="AI25" t="s">
        <v>324</v>
      </c>
      <c r="AJ25" t="s">
        <v>324</v>
      </c>
      <c r="AK25">
        <v>0</v>
      </c>
      <c r="AL25" t="s">
        <v>324</v>
      </c>
      <c r="AM25" t="s">
        <v>324</v>
      </c>
      <c r="AN25" t="s">
        <v>324</v>
      </c>
      <c r="AO25" t="s">
        <v>324</v>
      </c>
      <c r="AP25">
        <v>0</v>
      </c>
      <c r="AQ25" t="s">
        <v>324</v>
      </c>
      <c r="AR25" t="s">
        <v>324</v>
      </c>
      <c r="AS25" t="s">
        <v>324</v>
      </c>
      <c r="AT25" t="s">
        <v>324</v>
      </c>
      <c r="AU25">
        <v>0</v>
      </c>
      <c r="AV25" t="s">
        <v>324</v>
      </c>
      <c r="AW25" t="s">
        <v>324</v>
      </c>
      <c r="AX25" t="s">
        <v>324</v>
      </c>
      <c r="AY25" t="s">
        <v>324</v>
      </c>
      <c r="AZ25">
        <v>0</v>
      </c>
      <c r="BA25" t="s">
        <v>324</v>
      </c>
      <c r="BB25" t="s">
        <v>324</v>
      </c>
      <c r="BC25" t="s">
        <v>324</v>
      </c>
      <c r="BD25" t="s">
        <v>324</v>
      </c>
      <c r="BE25">
        <v>0</v>
      </c>
      <c r="BF25" t="s">
        <v>324</v>
      </c>
      <c r="BG25" t="s">
        <v>324</v>
      </c>
      <c r="BH25" t="s">
        <v>324</v>
      </c>
      <c r="BI25" t="s">
        <v>324</v>
      </c>
      <c r="BJ25">
        <v>0</v>
      </c>
      <c r="BK25">
        <v>2E-3</v>
      </c>
      <c r="BL25" t="s">
        <v>324</v>
      </c>
      <c r="BM25" t="s">
        <v>324</v>
      </c>
      <c r="BN25" t="s">
        <v>324</v>
      </c>
      <c r="BO25">
        <v>2E-3</v>
      </c>
      <c r="BP25">
        <v>1</v>
      </c>
      <c r="BQ25" t="s">
        <v>324</v>
      </c>
      <c r="BR25" t="s">
        <v>324</v>
      </c>
      <c r="BS25" t="s">
        <v>324</v>
      </c>
      <c r="BT25">
        <v>1</v>
      </c>
      <c r="BU25">
        <v>0.01</v>
      </c>
      <c r="BV25" t="s">
        <v>324</v>
      </c>
      <c r="BW25" t="s">
        <v>324</v>
      </c>
      <c r="BX25" t="s">
        <v>324</v>
      </c>
      <c r="BY25">
        <v>0.01</v>
      </c>
      <c r="BZ25" t="s">
        <v>324</v>
      </c>
      <c r="CA25" t="s">
        <v>324</v>
      </c>
      <c r="CB25" t="s">
        <v>324</v>
      </c>
      <c r="CC25" t="s">
        <v>324</v>
      </c>
      <c r="CD25">
        <v>0</v>
      </c>
      <c r="CE25" t="s">
        <v>324</v>
      </c>
      <c r="CF25" t="s">
        <v>324</v>
      </c>
      <c r="CG25" t="s">
        <v>324</v>
      </c>
      <c r="CH25" t="s">
        <v>324</v>
      </c>
      <c r="CI25">
        <v>0</v>
      </c>
      <c r="CJ25" t="s">
        <v>324</v>
      </c>
      <c r="CK25" t="s">
        <v>324</v>
      </c>
      <c r="CL25" t="s">
        <v>324</v>
      </c>
      <c r="CM25" t="s">
        <v>324</v>
      </c>
      <c r="CN25">
        <v>0</v>
      </c>
      <c r="CO25">
        <v>40.805</v>
      </c>
      <c r="CP25">
        <v>15.356</v>
      </c>
      <c r="CQ25" t="s">
        <v>179</v>
      </c>
      <c r="CR25">
        <v>0</v>
      </c>
      <c r="CS25">
        <v>56.161000000000001</v>
      </c>
      <c r="CT25">
        <v>5227</v>
      </c>
      <c r="CU25">
        <v>75</v>
      </c>
      <c r="CV25">
        <v>0</v>
      </c>
      <c r="CW25">
        <v>0</v>
      </c>
      <c r="CX25">
        <v>5302</v>
      </c>
      <c r="CY25">
        <v>2350.9119999999998</v>
      </c>
      <c r="CZ25">
        <v>501.38799999999998</v>
      </c>
      <c r="DA25">
        <v>0</v>
      </c>
      <c r="DB25">
        <v>0</v>
      </c>
      <c r="DC25">
        <v>2852.3</v>
      </c>
    </row>
    <row r="26" spans="1:107" x14ac:dyDescent="0.45">
      <c r="A26">
        <v>2024</v>
      </c>
      <c r="B26">
        <v>1</v>
      </c>
      <c r="C26" t="s">
        <v>90</v>
      </c>
      <c r="D26">
        <v>19728</v>
      </c>
      <c r="E26" t="s">
        <v>343</v>
      </c>
      <c r="F26" t="s">
        <v>323</v>
      </c>
      <c r="G26" t="s">
        <v>244</v>
      </c>
      <c r="H26">
        <v>67.08</v>
      </c>
      <c r="I26">
        <v>16</v>
      </c>
      <c r="J26" t="s">
        <v>324</v>
      </c>
      <c r="K26" t="s">
        <v>324</v>
      </c>
      <c r="L26">
        <v>83.08</v>
      </c>
      <c r="M26">
        <v>8461</v>
      </c>
      <c r="N26">
        <v>228</v>
      </c>
      <c r="O26" t="s">
        <v>324</v>
      </c>
      <c r="P26" t="s">
        <v>324</v>
      </c>
      <c r="Q26">
        <v>8689</v>
      </c>
      <c r="R26" t="s">
        <v>324</v>
      </c>
      <c r="S26" t="s">
        <v>324</v>
      </c>
      <c r="T26" t="s">
        <v>324</v>
      </c>
      <c r="U26" t="s">
        <v>324</v>
      </c>
      <c r="V26">
        <v>0</v>
      </c>
      <c r="W26" t="s">
        <v>324</v>
      </c>
      <c r="X26" t="s">
        <v>324</v>
      </c>
      <c r="Y26" t="s">
        <v>324</v>
      </c>
      <c r="Z26" t="s">
        <v>324</v>
      </c>
      <c r="AA26">
        <v>0</v>
      </c>
      <c r="AB26">
        <v>4512.7049999999999</v>
      </c>
      <c r="AC26">
        <v>499.09</v>
      </c>
      <c r="AD26" t="s">
        <v>324</v>
      </c>
      <c r="AE26" t="s">
        <v>324</v>
      </c>
      <c r="AF26">
        <v>5011.7950000000001</v>
      </c>
      <c r="AG26">
        <v>1.0900000000000001</v>
      </c>
      <c r="AH26" t="s">
        <v>324</v>
      </c>
      <c r="AI26" t="s">
        <v>324</v>
      </c>
      <c r="AJ26" t="s">
        <v>324</v>
      </c>
      <c r="AK26">
        <v>1.0900000000000001</v>
      </c>
      <c r="AL26">
        <v>137</v>
      </c>
      <c r="AM26" t="s">
        <v>324</v>
      </c>
      <c r="AN26" t="s">
        <v>324</v>
      </c>
      <c r="AO26" t="s">
        <v>324</v>
      </c>
      <c r="AP26">
        <v>137</v>
      </c>
      <c r="AQ26" t="s">
        <v>324</v>
      </c>
      <c r="AR26" t="s">
        <v>324</v>
      </c>
      <c r="AS26" t="s">
        <v>324</v>
      </c>
      <c r="AT26" t="s">
        <v>324</v>
      </c>
      <c r="AU26">
        <v>0</v>
      </c>
      <c r="AV26" t="s">
        <v>324</v>
      </c>
      <c r="AW26" t="s">
        <v>324</v>
      </c>
      <c r="AX26" t="s">
        <v>324</v>
      </c>
      <c r="AY26" t="s">
        <v>324</v>
      </c>
      <c r="AZ26">
        <v>0</v>
      </c>
      <c r="BA26" t="s">
        <v>324</v>
      </c>
      <c r="BB26" t="s">
        <v>324</v>
      </c>
      <c r="BC26" t="s">
        <v>324</v>
      </c>
      <c r="BD26" t="s">
        <v>324</v>
      </c>
      <c r="BE26">
        <v>0</v>
      </c>
      <c r="BF26" t="s">
        <v>324</v>
      </c>
      <c r="BG26" t="s">
        <v>324</v>
      </c>
      <c r="BH26" t="s">
        <v>324</v>
      </c>
      <c r="BI26" t="s">
        <v>324</v>
      </c>
      <c r="BJ26">
        <v>0</v>
      </c>
      <c r="BK26">
        <v>0.3</v>
      </c>
      <c r="BL26">
        <v>0.01</v>
      </c>
      <c r="BM26" t="s">
        <v>324</v>
      </c>
      <c r="BN26" t="s">
        <v>324</v>
      </c>
      <c r="BO26">
        <v>0.31</v>
      </c>
      <c r="BP26">
        <v>117</v>
      </c>
      <c r="BQ26">
        <v>1</v>
      </c>
      <c r="BR26" t="s">
        <v>324</v>
      </c>
      <c r="BS26" t="s">
        <v>324</v>
      </c>
      <c r="BT26">
        <v>118</v>
      </c>
      <c r="BU26">
        <v>3.7490000000000001</v>
      </c>
      <c r="BV26" t="s">
        <v>324</v>
      </c>
      <c r="BW26" t="s">
        <v>324</v>
      </c>
      <c r="BX26" t="s">
        <v>324</v>
      </c>
      <c r="BY26">
        <v>3.7490000000000001</v>
      </c>
      <c r="BZ26" t="s">
        <v>324</v>
      </c>
      <c r="CA26" t="s">
        <v>324</v>
      </c>
      <c r="CB26" t="s">
        <v>324</v>
      </c>
      <c r="CC26" t="s">
        <v>324</v>
      </c>
      <c r="CD26">
        <v>0</v>
      </c>
      <c r="CE26" t="s">
        <v>324</v>
      </c>
      <c r="CF26" t="s">
        <v>324</v>
      </c>
      <c r="CG26" t="s">
        <v>324</v>
      </c>
      <c r="CH26" t="s">
        <v>324</v>
      </c>
      <c r="CI26">
        <v>0</v>
      </c>
      <c r="CJ26" t="s">
        <v>324</v>
      </c>
      <c r="CK26" t="s">
        <v>324</v>
      </c>
      <c r="CL26" t="s">
        <v>324</v>
      </c>
      <c r="CM26" t="s">
        <v>324</v>
      </c>
      <c r="CN26">
        <v>0</v>
      </c>
      <c r="CO26">
        <v>67.38</v>
      </c>
      <c r="CP26">
        <v>16.010000000000002</v>
      </c>
      <c r="CQ26" t="s">
        <v>179</v>
      </c>
      <c r="CR26">
        <v>0</v>
      </c>
      <c r="CS26">
        <v>83.39</v>
      </c>
      <c r="CT26">
        <v>8578</v>
      </c>
      <c r="CU26">
        <v>229</v>
      </c>
      <c r="CV26">
        <v>0</v>
      </c>
      <c r="CW26">
        <v>0</v>
      </c>
      <c r="CX26">
        <v>8807</v>
      </c>
      <c r="CY26">
        <v>4516.4539999999997</v>
      </c>
      <c r="CZ26">
        <v>499.09</v>
      </c>
      <c r="DA26">
        <v>0</v>
      </c>
      <c r="DB26">
        <v>0</v>
      </c>
      <c r="DC26">
        <v>5015.5439999999999</v>
      </c>
    </row>
    <row r="27" spans="1:107" x14ac:dyDescent="0.45">
      <c r="A27">
        <v>2024</v>
      </c>
      <c r="B27">
        <v>1</v>
      </c>
      <c r="C27" t="s">
        <v>90</v>
      </c>
      <c r="D27">
        <v>21538</v>
      </c>
      <c r="E27" t="s">
        <v>344</v>
      </c>
      <c r="F27" t="s">
        <v>323</v>
      </c>
      <c r="G27" t="s">
        <v>244</v>
      </c>
      <c r="H27">
        <v>19.913</v>
      </c>
      <c r="I27">
        <v>3.5830000000000002</v>
      </c>
      <c r="J27" t="s">
        <v>324</v>
      </c>
      <c r="K27" t="s">
        <v>324</v>
      </c>
      <c r="L27">
        <v>23.495999999999999</v>
      </c>
      <c r="M27">
        <v>1941</v>
      </c>
      <c r="N27">
        <v>92</v>
      </c>
      <c r="O27" t="s">
        <v>324</v>
      </c>
      <c r="P27" t="s">
        <v>324</v>
      </c>
      <c r="Q27">
        <v>2033</v>
      </c>
      <c r="R27" t="s">
        <v>324</v>
      </c>
      <c r="S27" t="s">
        <v>324</v>
      </c>
      <c r="T27" t="s">
        <v>324</v>
      </c>
      <c r="U27" t="s">
        <v>324</v>
      </c>
      <c r="V27">
        <v>0</v>
      </c>
      <c r="W27" t="s">
        <v>324</v>
      </c>
      <c r="X27" t="s">
        <v>324</v>
      </c>
      <c r="Y27" t="s">
        <v>324</v>
      </c>
      <c r="Z27" t="s">
        <v>324</v>
      </c>
      <c r="AA27">
        <v>0</v>
      </c>
      <c r="AB27">
        <v>383.62299999999999</v>
      </c>
      <c r="AC27">
        <v>47.398000000000003</v>
      </c>
      <c r="AD27" t="s">
        <v>324</v>
      </c>
      <c r="AE27" t="s">
        <v>324</v>
      </c>
      <c r="AF27">
        <v>431.02100000000002</v>
      </c>
      <c r="AG27" t="s">
        <v>324</v>
      </c>
      <c r="AH27" t="s">
        <v>324</v>
      </c>
      <c r="AI27" t="s">
        <v>324</v>
      </c>
      <c r="AJ27" t="s">
        <v>324</v>
      </c>
      <c r="AK27">
        <v>0</v>
      </c>
      <c r="AL27" t="s">
        <v>324</v>
      </c>
      <c r="AM27" t="s">
        <v>324</v>
      </c>
      <c r="AN27" t="s">
        <v>324</v>
      </c>
      <c r="AO27" t="s">
        <v>324</v>
      </c>
      <c r="AP27">
        <v>0</v>
      </c>
      <c r="AQ27" t="s">
        <v>324</v>
      </c>
      <c r="AR27" t="s">
        <v>324</v>
      </c>
      <c r="AS27" t="s">
        <v>324</v>
      </c>
      <c r="AT27" t="s">
        <v>324</v>
      </c>
      <c r="AU27">
        <v>0</v>
      </c>
      <c r="AV27" t="s">
        <v>324</v>
      </c>
      <c r="AW27" t="s">
        <v>324</v>
      </c>
      <c r="AX27" t="s">
        <v>324</v>
      </c>
      <c r="AY27" t="s">
        <v>324</v>
      </c>
      <c r="AZ27">
        <v>0</v>
      </c>
      <c r="BA27" t="s">
        <v>324</v>
      </c>
      <c r="BB27" t="s">
        <v>324</v>
      </c>
      <c r="BC27" t="s">
        <v>324</v>
      </c>
      <c r="BD27" t="s">
        <v>324</v>
      </c>
      <c r="BE27">
        <v>0</v>
      </c>
      <c r="BF27" t="s">
        <v>324</v>
      </c>
      <c r="BG27" t="s">
        <v>324</v>
      </c>
      <c r="BH27" t="s">
        <v>324</v>
      </c>
      <c r="BI27" t="s">
        <v>324</v>
      </c>
      <c r="BJ27">
        <v>0</v>
      </c>
      <c r="BK27">
        <v>5.5E-2</v>
      </c>
      <c r="BL27" t="s">
        <v>324</v>
      </c>
      <c r="BM27" t="s">
        <v>324</v>
      </c>
      <c r="BN27" t="s">
        <v>324</v>
      </c>
      <c r="BO27">
        <v>5.5E-2</v>
      </c>
      <c r="BP27">
        <v>25</v>
      </c>
      <c r="BQ27" t="s">
        <v>324</v>
      </c>
      <c r="BR27" t="s">
        <v>324</v>
      </c>
      <c r="BS27" t="s">
        <v>324</v>
      </c>
      <c r="BT27">
        <v>25</v>
      </c>
      <c r="BU27">
        <v>0</v>
      </c>
      <c r="BV27" t="s">
        <v>324</v>
      </c>
      <c r="BW27" t="s">
        <v>324</v>
      </c>
      <c r="BX27" t="s">
        <v>324</v>
      </c>
      <c r="BY27">
        <v>0</v>
      </c>
      <c r="BZ27" t="s">
        <v>324</v>
      </c>
      <c r="CA27" t="s">
        <v>324</v>
      </c>
      <c r="CB27" t="s">
        <v>324</v>
      </c>
      <c r="CC27" t="s">
        <v>324</v>
      </c>
      <c r="CD27">
        <v>0</v>
      </c>
      <c r="CE27" t="s">
        <v>324</v>
      </c>
      <c r="CF27" t="s">
        <v>324</v>
      </c>
      <c r="CG27" t="s">
        <v>324</v>
      </c>
      <c r="CH27" t="s">
        <v>324</v>
      </c>
      <c r="CI27">
        <v>0</v>
      </c>
      <c r="CJ27" t="s">
        <v>324</v>
      </c>
      <c r="CK27" t="s">
        <v>324</v>
      </c>
      <c r="CL27" t="s">
        <v>324</v>
      </c>
      <c r="CM27" t="s">
        <v>324</v>
      </c>
      <c r="CN27">
        <v>0</v>
      </c>
      <c r="CO27">
        <v>19.968</v>
      </c>
      <c r="CP27">
        <v>3.5830000000000002</v>
      </c>
      <c r="CQ27" t="s">
        <v>179</v>
      </c>
      <c r="CR27">
        <v>0</v>
      </c>
      <c r="CS27">
        <v>23.550999999999998</v>
      </c>
      <c r="CT27">
        <v>1966</v>
      </c>
      <c r="CU27">
        <v>92</v>
      </c>
      <c r="CV27">
        <v>0</v>
      </c>
      <c r="CW27">
        <v>0</v>
      </c>
      <c r="CX27">
        <v>2058</v>
      </c>
      <c r="CY27">
        <v>383.62299999999999</v>
      </c>
      <c r="CZ27">
        <v>47.398000000000003</v>
      </c>
      <c r="DA27">
        <v>0</v>
      </c>
      <c r="DB27">
        <v>0</v>
      </c>
      <c r="DC27">
        <v>431.02100000000002</v>
      </c>
    </row>
    <row r="28" spans="1:107" x14ac:dyDescent="0.45">
      <c r="A28">
        <v>2024</v>
      </c>
      <c r="B28">
        <v>1</v>
      </c>
      <c r="C28" t="s">
        <v>90</v>
      </c>
      <c r="D28">
        <v>24211</v>
      </c>
      <c r="E28" t="s">
        <v>345</v>
      </c>
      <c r="F28" t="s">
        <v>323</v>
      </c>
      <c r="G28" t="s">
        <v>244</v>
      </c>
      <c r="H28">
        <v>316.00799999999998</v>
      </c>
      <c r="I28">
        <v>154.44</v>
      </c>
      <c r="J28" t="s">
        <v>324</v>
      </c>
      <c r="K28" t="s">
        <v>324</v>
      </c>
      <c r="L28">
        <v>470.44799999999998</v>
      </c>
      <c r="M28">
        <v>47373</v>
      </c>
      <c r="N28">
        <v>1076</v>
      </c>
      <c r="O28" t="s">
        <v>324</v>
      </c>
      <c r="P28" t="s">
        <v>324</v>
      </c>
      <c r="Q28">
        <v>48449</v>
      </c>
      <c r="R28" t="s">
        <v>324</v>
      </c>
      <c r="S28" t="s">
        <v>324</v>
      </c>
      <c r="T28" t="s">
        <v>324</v>
      </c>
      <c r="U28" t="s">
        <v>324</v>
      </c>
      <c r="V28">
        <v>0</v>
      </c>
      <c r="W28" t="s">
        <v>324</v>
      </c>
      <c r="X28" t="s">
        <v>324</v>
      </c>
      <c r="Y28" t="s">
        <v>324</v>
      </c>
      <c r="Z28" t="s">
        <v>324</v>
      </c>
      <c r="AA28">
        <v>0</v>
      </c>
      <c r="AB28">
        <v>3564.11</v>
      </c>
      <c r="AC28">
        <v>2033.53</v>
      </c>
      <c r="AD28" t="s">
        <v>324</v>
      </c>
      <c r="AE28" t="s">
        <v>324</v>
      </c>
      <c r="AF28">
        <v>5597.64</v>
      </c>
      <c r="AG28">
        <v>9.4</v>
      </c>
      <c r="AH28">
        <v>0.34</v>
      </c>
      <c r="AI28" t="s">
        <v>324</v>
      </c>
      <c r="AJ28" t="s">
        <v>324</v>
      </c>
      <c r="AK28">
        <v>9.74</v>
      </c>
      <c r="AL28">
        <v>1041</v>
      </c>
      <c r="AM28">
        <v>7</v>
      </c>
      <c r="AN28" t="s">
        <v>324</v>
      </c>
      <c r="AO28" t="s">
        <v>324</v>
      </c>
      <c r="AP28">
        <v>1048</v>
      </c>
      <c r="AQ28" t="s">
        <v>324</v>
      </c>
      <c r="AR28" t="s">
        <v>324</v>
      </c>
      <c r="AS28" t="s">
        <v>324</v>
      </c>
      <c r="AT28" t="s">
        <v>324</v>
      </c>
      <c r="AU28">
        <v>0</v>
      </c>
      <c r="AV28" t="s">
        <v>324</v>
      </c>
      <c r="AW28">
        <v>0.21</v>
      </c>
      <c r="AX28" t="s">
        <v>324</v>
      </c>
      <c r="AY28" t="s">
        <v>324</v>
      </c>
      <c r="AZ28">
        <v>0.21</v>
      </c>
      <c r="BA28" t="s">
        <v>324</v>
      </c>
      <c r="BB28">
        <v>1</v>
      </c>
      <c r="BC28" t="s">
        <v>324</v>
      </c>
      <c r="BD28" t="s">
        <v>324</v>
      </c>
      <c r="BE28">
        <v>1</v>
      </c>
      <c r="BF28" t="s">
        <v>324</v>
      </c>
      <c r="BG28" t="s">
        <v>324</v>
      </c>
      <c r="BH28" t="s">
        <v>324</v>
      </c>
      <c r="BI28" t="s">
        <v>324</v>
      </c>
      <c r="BJ28">
        <v>0</v>
      </c>
      <c r="BK28">
        <v>2.4E-2</v>
      </c>
      <c r="BL28">
        <v>1.2E-2</v>
      </c>
      <c r="BM28" t="s">
        <v>324</v>
      </c>
      <c r="BN28" t="s">
        <v>324</v>
      </c>
      <c r="BO28">
        <v>3.5999999999999997E-2</v>
      </c>
      <c r="BP28">
        <v>1</v>
      </c>
      <c r="BQ28">
        <v>1</v>
      </c>
      <c r="BR28" t="s">
        <v>324</v>
      </c>
      <c r="BS28" t="s">
        <v>324</v>
      </c>
      <c r="BT28">
        <v>2</v>
      </c>
      <c r="BU28">
        <v>1E-3</v>
      </c>
      <c r="BV28" t="s">
        <v>324</v>
      </c>
      <c r="BW28" t="s">
        <v>324</v>
      </c>
      <c r="BX28" t="s">
        <v>324</v>
      </c>
      <c r="BY28">
        <v>1E-3</v>
      </c>
      <c r="BZ28" t="s">
        <v>324</v>
      </c>
      <c r="CA28" t="s">
        <v>324</v>
      </c>
      <c r="CB28" t="s">
        <v>324</v>
      </c>
      <c r="CC28" t="s">
        <v>324</v>
      </c>
      <c r="CD28">
        <v>0</v>
      </c>
      <c r="CE28" t="s">
        <v>324</v>
      </c>
      <c r="CF28" t="s">
        <v>324</v>
      </c>
      <c r="CG28" t="s">
        <v>324</v>
      </c>
      <c r="CH28" t="s">
        <v>324</v>
      </c>
      <c r="CI28">
        <v>0</v>
      </c>
      <c r="CJ28" t="s">
        <v>324</v>
      </c>
      <c r="CK28" t="s">
        <v>324</v>
      </c>
      <c r="CL28" t="s">
        <v>324</v>
      </c>
      <c r="CM28" t="s">
        <v>324</v>
      </c>
      <c r="CN28">
        <v>0</v>
      </c>
      <c r="CO28">
        <v>316.03199999999998</v>
      </c>
      <c r="CP28">
        <v>154.452</v>
      </c>
      <c r="CQ28" t="s">
        <v>179</v>
      </c>
      <c r="CR28">
        <v>0</v>
      </c>
      <c r="CS28">
        <v>470.48399999999998</v>
      </c>
      <c r="CT28">
        <v>47374</v>
      </c>
      <c r="CU28">
        <v>1077</v>
      </c>
      <c r="CV28">
        <v>0</v>
      </c>
      <c r="CW28">
        <v>0</v>
      </c>
      <c r="CX28">
        <v>48451</v>
      </c>
      <c r="CY28">
        <v>3564.1109999999999</v>
      </c>
      <c r="CZ28">
        <v>2033.53</v>
      </c>
      <c r="DA28">
        <v>0</v>
      </c>
      <c r="DB28">
        <v>0</v>
      </c>
      <c r="DC28">
        <v>5597.6409999999996</v>
      </c>
    </row>
    <row r="29" spans="1:107" x14ac:dyDescent="0.45">
      <c r="A29">
        <v>2024</v>
      </c>
      <c r="B29">
        <v>1</v>
      </c>
      <c r="C29" t="s">
        <v>90</v>
      </c>
      <c r="D29">
        <v>99999</v>
      </c>
      <c r="E29" t="s">
        <v>329</v>
      </c>
      <c r="F29" t="s">
        <v>323</v>
      </c>
      <c r="H29">
        <v>-232.988</v>
      </c>
      <c r="I29">
        <v>-58.734999999999999</v>
      </c>
      <c r="J29">
        <v>0</v>
      </c>
      <c r="K29">
        <v>0</v>
      </c>
      <c r="L29">
        <v>-291.72300000000001</v>
      </c>
      <c r="M29" t="s">
        <v>324</v>
      </c>
      <c r="N29" t="s">
        <v>324</v>
      </c>
      <c r="O29" t="s">
        <v>324</v>
      </c>
      <c r="P29" t="s">
        <v>324</v>
      </c>
      <c r="Q29" t="s">
        <v>324</v>
      </c>
      <c r="R29">
        <v>-7.0000000000000001E-3</v>
      </c>
      <c r="S29">
        <v>-3.2000000000000001E-2</v>
      </c>
      <c r="T29" t="s">
        <v>324</v>
      </c>
      <c r="U29" t="s">
        <v>324</v>
      </c>
      <c r="V29">
        <v>-3.9E-2</v>
      </c>
      <c r="W29" t="s">
        <v>324</v>
      </c>
      <c r="X29" t="s">
        <v>324</v>
      </c>
      <c r="Y29" t="s">
        <v>324</v>
      </c>
      <c r="Z29" t="s">
        <v>324</v>
      </c>
      <c r="AA29" t="s">
        <v>324</v>
      </c>
      <c r="AB29" t="s">
        <v>324</v>
      </c>
      <c r="AC29" t="s">
        <v>324</v>
      </c>
      <c r="AD29" t="s">
        <v>324</v>
      </c>
      <c r="AE29" t="s">
        <v>324</v>
      </c>
      <c r="AF29" t="s">
        <v>324</v>
      </c>
      <c r="AG29">
        <v>-4.8070000000000004</v>
      </c>
      <c r="AH29">
        <v>-0.23200000000000001</v>
      </c>
      <c r="AI29">
        <v>0</v>
      </c>
      <c r="AJ29">
        <v>0</v>
      </c>
      <c r="AK29">
        <v>-5.0380000000000003</v>
      </c>
      <c r="AL29" t="s">
        <v>324</v>
      </c>
      <c r="AM29" t="s">
        <v>324</v>
      </c>
      <c r="AN29" t="s">
        <v>324</v>
      </c>
      <c r="AO29" t="s">
        <v>324</v>
      </c>
      <c r="AP29" t="s">
        <v>324</v>
      </c>
      <c r="AQ29" t="s">
        <v>324</v>
      </c>
      <c r="AR29" t="s">
        <v>324</v>
      </c>
      <c r="AS29" t="s">
        <v>324</v>
      </c>
      <c r="AT29" t="s">
        <v>324</v>
      </c>
      <c r="AU29" t="s">
        <v>324</v>
      </c>
      <c r="AV29">
        <v>-0.13100000000000001</v>
      </c>
      <c r="AW29">
        <v>-0.23</v>
      </c>
      <c r="AX29">
        <v>0</v>
      </c>
      <c r="AY29">
        <v>0</v>
      </c>
      <c r="AZ29">
        <v>-0.36099999999999999</v>
      </c>
      <c r="BA29" t="s">
        <v>324</v>
      </c>
      <c r="BB29" t="s">
        <v>324</v>
      </c>
      <c r="BC29" t="s">
        <v>324</v>
      </c>
      <c r="BD29" t="s">
        <v>324</v>
      </c>
      <c r="BE29" t="s">
        <v>324</v>
      </c>
      <c r="BF29" t="s">
        <v>324</v>
      </c>
      <c r="BG29" t="s">
        <v>324</v>
      </c>
      <c r="BH29" t="s">
        <v>324</v>
      </c>
      <c r="BI29" t="s">
        <v>324</v>
      </c>
      <c r="BJ29" t="s">
        <v>324</v>
      </c>
      <c r="BK29" t="s">
        <v>324</v>
      </c>
      <c r="BL29" t="s">
        <v>324</v>
      </c>
      <c r="BM29" t="s">
        <v>324</v>
      </c>
      <c r="BN29" t="s">
        <v>324</v>
      </c>
      <c r="BO29" t="s">
        <v>324</v>
      </c>
      <c r="BP29" t="s">
        <v>324</v>
      </c>
      <c r="BQ29" t="s">
        <v>324</v>
      </c>
      <c r="BR29" t="s">
        <v>324</v>
      </c>
      <c r="BS29" t="s">
        <v>324</v>
      </c>
      <c r="BT29" t="s">
        <v>324</v>
      </c>
      <c r="BU29" t="s">
        <v>324</v>
      </c>
      <c r="BV29" t="s">
        <v>324</v>
      </c>
      <c r="BW29" t="s">
        <v>324</v>
      </c>
      <c r="BX29" t="s">
        <v>324</v>
      </c>
      <c r="BY29" t="s">
        <v>324</v>
      </c>
      <c r="BZ29" t="s">
        <v>324</v>
      </c>
      <c r="CA29" t="s">
        <v>324</v>
      </c>
      <c r="CB29" t="s">
        <v>324</v>
      </c>
      <c r="CC29" t="s">
        <v>324</v>
      </c>
      <c r="CD29" t="s">
        <v>324</v>
      </c>
      <c r="CE29" t="s">
        <v>324</v>
      </c>
      <c r="CF29" t="s">
        <v>324</v>
      </c>
      <c r="CG29" t="s">
        <v>324</v>
      </c>
      <c r="CH29" t="s">
        <v>324</v>
      </c>
      <c r="CI29" t="s">
        <v>324</v>
      </c>
      <c r="CJ29" t="s">
        <v>324</v>
      </c>
      <c r="CK29" t="s">
        <v>324</v>
      </c>
      <c r="CL29" t="s">
        <v>324</v>
      </c>
      <c r="CM29" t="s">
        <v>324</v>
      </c>
      <c r="CN29" t="s">
        <v>324</v>
      </c>
      <c r="CO29">
        <v>-232.995</v>
      </c>
      <c r="CP29">
        <v>-58.767000000000003</v>
      </c>
      <c r="CQ29" t="s">
        <v>179</v>
      </c>
      <c r="CR29">
        <v>0</v>
      </c>
      <c r="CS29">
        <v>-291.76299999999998</v>
      </c>
      <c r="CT29" t="s">
        <v>324</v>
      </c>
      <c r="CU29" t="s">
        <v>324</v>
      </c>
      <c r="CV29" t="s">
        <v>324</v>
      </c>
      <c r="CW29" t="s">
        <v>324</v>
      </c>
      <c r="CX29" t="s">
        <v>324</v>
      </c>
      <c r="CY29" t="s">
        <v>324</v>
      </c>
      <c r="CZ29" t="s">
        <v>324</v>
      </c>
      <c r="DA29" t="s">
        <v>324</v>
      </c>
      <c r="DB29" t="s">
        <v>324</v>
      </c>
      <c r="DC29" t="s">
        <v>324</v>
      </c>
    </row>
    <row r="30" spans="1:107" x14ac:dyDescent="0.45">
      <c r="A30">
        <v>2024</v>
      </c>
      <c r="B30">
        <v>1</v>
      </c>
      <c r="C30" t="s">
        <v>98</v>
      </c>
      <c r="D30">
        <v>4390</v>
      </c>
      <c r="E30" t="s">
        <v>346</v>
      </c>
      <c r="F30" t="s">
        <v>323</v>
      </c>
      <c r="G30" t="s">
        <v>244</v>
      </c>
      <c r="H30">
        <v>0.13600000000000001</v>
      </c>
      <c r="I30">
        <v>0.4</v>
      </c>
      <c r="J30">
        <v>0</v>
      </c>
      <c r="K30">
        <v>0</v>
      </c>
      <c r="L30">
        <v>0.53600000000000003</v>
      </c>
      <c r="M30">
        <v>18</v>
      </c>
      <c r="N30">
        <v>3</v>
      </c>
      <c r="O30">
        <v>0</v>
      </c>
      <c r="P30">
        <v>0</v>
      </c>
      <c r="Q30">
        <v>21</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t="s">
        <v>324</v>
      </c>
      <c r="CN30">
        <v>0</v>
      </c>
      <c r="CO30">
        <v>0.13600000000000001</v>
      </c>
      <c r="CP30">
        <v>0.4</v>
      </c>
      <c r="CQ30" t="s">
        <v>179</v>
      </c>
      <c r="CR30">
        <v>0</v>
      </c>
      <c r="CS30">
        <v>0.53600000000000003</v>
      </c>
      <c r="CT30">
        <v>18</v>
      </c>
      <c r="CU30">
        <v>3</v>
      </c>
      <c r="CV30">
        <v>0</v>
      </c>
      <c r="CW30">
        <v>0</v>
      </c>
      <c r="CX30">
        <v>21</v>
      </c>
      <c r="CY30">
        <v>0</v>
      </c>
      <c r="CZ30">
        <v>0</v>
      </c>
      <c r="DA30">
        <v>0</v>
      </c>
      <c r="DB30">
        <v>0</v>
      </c>
      <c r="DC30">
        <v>0</v>
      </c>
    </row>
    <row r="31" spans="1:107" x14ac:dyDescent="0.45">
      <c r="A31">
        <v>2024</v>
      </c>
      <c r="B31">
        <v>1</v>
      </c>
      <c r="C31" t="s">
        <v>98</v>
      </c>
      <c r="D31">
        <v>9216</v>
      </c>
      <c r="E31" t="s">
        <v>347</v>
      </c>
      <c r="F31" t="s">
        <v>323</v>
      </c>
      <c r="G31" t="s">
        <v>244</v>
      </c>
      <c r="H31">
        <v>68.031000000000006</v>
      </c>
      <c r="I31">
        <v>57.143000000000001</v>
      </c>
      <c r="J31" t="s">
        <v>324</v>
      </c>
      <c r="K31" t="s">
        <v>324</v>
      </c>
      <c r="L31">
        <v>125.17400000000001</v>
      </c>
      <c r="M31">
        <v>8847</v>
      </c>
      <c r="N31">
        <v>258</v>
      </c>
      <c r="O31" t="s">
        <v>324</v>
      </c>
      <c r="P31" t="s">
        <v>324</v>
      </c>
      <c r="Q31">
        <v>9105</v>
      </c>
      <c r="R31">
        <v>3.5289999999999999</v>
      </c>
      <c r="S31">
        <v>0.309</v>
      </c>
      <c r="T31" t="s">
        <v>324</v>
      </c>
      <c r="U31" t="s">
        <v>324</v>
      </c>
      <c r="V31">
        <v>3.8380000000000001</v>
      </c>
      <c r="W31">
        <v>1148</v>
      </c>
      <c r="X31">
        <v>101</v>
      </c>
      <c r="Y31" t="s">
        <v>324</v>
      </c>
      <c r="Z31" t="s">
        <v>324</v>
      </c>
      <c r="AA31">
        <v>1249</v>
      </c>
      <c r="AB31" t="s">
        <v>324</v>
      </c>
      <c r="AC31" t="s">
        <v>324</v>
      </c>
      <c r="AD31" t="s">
        <v>324</v>
      </c>
      <c r="AE31" t="s">
        <v>324</v>
      </c>
      <c r="AF31">
        <v>0</v>
      </c>
      <c r="AG31" t="s">
        <v>324</v>
      </c>
      <c r="AH31" t="s">
        <v>324</v>
      </c>
      <c r="AI31" t="s">
        <v>324</v>
      </c>
      <c r="AJ31" t="s">
        <v>324</v>
      </c>
      <c r="AK31">
        <v>0</v>
      </c>
      <c r="AL31" t="s">
        <v>324</v>
      </c>
      <c r="AM31" t="s">
        <v>324</v>
      </c>
      <c r="AN31" t="s">
        <v>324</v>
      </c>
      <c r="AO31" t="s">
        <v>324</v>
      </c>
      <c r="AP31">
        <v>0</v>
      </c>
      <c r="AQ31" t="s">
        <v>324</v>
      </c>
      <c r="AR31" t="s">
        <v>324</v>
      </c>
      <c r="AS31" t="s">
        <v>324</v>
      </c>
      <c r="AT31" t="s">
        <v>324</v>
      </c>
      <c r="AU31">
        <v>0</v>
      </c>
      <c r="AV31" t="s">
        <v>324</v>
      </c>
      <c r="AW31" t="s">
        <v>324</v>
      </c>
      <c r="AX31" t="s">
        <v>324</v>
      </c>
      <c r="AY31" t="s">
        <v>324</v>
      </c>
      <c r="AZ31">
        <v>0</v>
      </c>
      <c r="BA31" t="s">
        <v>324</v>
      </c>
      <c r="BB31" t="s">
        <v>324</v>
      </c>
      <c r="BC31" t="s">
        <v>324</v>
      </c>
      <c r="BD31" t="s">
        <v>324</v>
      </c>
      <c r="BE31">
        <v>0</v>
      </c>
      <c r="BF31" t="s">
        <v>324</v>
      </c>
      <c r="BG31" t="s">
        <v>324</v>
      </c>
      <c r="BH31" t="s">
        <v>324</v>
      </c>
      <c r="BI31" t="s">
        <v>324</v>
      </c>
      <c r="BJ31">
        <v>0</v>
      </c>
      <c r="BK31">
        <v>2E-3</v>
      </c>
      <c r="BL31" t="s">
        <v>324</v>
      </c>
      <c r="BM31" t="s">
        <v>324</v>
      </c>
      <c r="BN31" t="s">
        <v>324</v>
      </c>
      <c r="BO31">
        <v>2E-3</v>
      </c>
      <c r="BP31">
        <v>1</v>
      </c>
      <c r="BQ31" t="s">
        <v>324</v>
      </c>
      <c r="BR31" t="s">
        <v>324</v>
      </c>
      <c r="BS31" t="s">
        <v>324</v>
      </c>
      <c r="BT31">
        <v>1</v>
      </c>
      <c r="BU31" t="s">
        <v>324</v>
      </c>
      <c r="BV31" t="s">
        <v>324</v>
      </c>
      <c r="BW31" t="s">
        <v>324</v>
      </c>
      <c r="BX31" t="s">
        <v>324</v>
      </c>
      <c r="BY31">
        <v>0</v>
      </c>
      <c r="BZ31" t="s">
        <v>324</v>
      </c>
      <c r="CA31">
        <v>2.15</v>
      </c>
      <c r="CB31" t="s">
        <v>324</v>
      </c>
      <c r="CC31" t="s">
        <v>324</v>
      </c>
      <c r="CD31">
        <v>2.15</v>
      </c>
      <c r="CE31" t="s">
        <v>324</v>
      </c>
      <c r="CF31">
        <v>8</v>
      </c>
      <c r="CG31" t="s">
        <v>324</v>
      </c>
      <c r="CH31" t="s">
        <v>324</v>
      </c>
      <c r="CI31">
        <v>8</v>
      </c>
      <c r="CJ31" t="s">
        <v>324</v>
      </c>
      <c r="CK31" t="s">
        <v>324</v>
      </c>
      <c r="CL31" t="s">
        <v>324</v>
      </c>
      <c r="CM31" t="s">
        <v>324</v>
      </c>
      <c r="CN31">
        <v>0</v>
      </c>
      <c r="CO31">
        <v>71.561999999999998</v>
      </c>
      <c r="CP31">
        <v>59.601999999999997</v>
      </c>
      <c r="CQ31" t="s">
        <v>179</v>
      </c>
      <c r="CR31">
        <v>0</v>
      </c>
      <c r="CS31">
        <v>131.16399999999999</v>
      </c>
      <c r="CT31">
        <v>9996</v>
      </c>
      <c r="CU31">
        <v>367</v>
      </c>
      <c r="CV31">
        <v>0</v>
      </c>
      <c r="CW31">
        <v>0</v>
      </c>
      <c r="CX31">
        <v>10363</v>
      </c>
      <c r="CY31">
        <v>0</v>
      </c>
      <c r="CZ31">
        <v>0</v>
      </c>
      <c r="DA31">
        <v>0</v>
      </c>
      <c r="DB31">
        <v>0</v>
      </c>
      <c r="DC31">
        <v>0</v>
      </c>
    </row>
    <row r="32" spans="1:107" x14ac:dyDescent="0.45">
      <c r="A32">
        <v>2024</v>
      </c>
      <c r="B32">
        <v>1</v>
      </c>
      <c r="C32" t="s">
        <v>98</v>
      </c>
      <c r="D32">
        <v>11208</v>
      </c>
      <c r="E32" t="s">
        <v>348</v>
      </c>
      <c r="F32" t="s">
        <v>323</v>
      </c>
      <c r="G32" t="s">
        <v>244</v>
      </c>
      <c r="H32">
        <v>487.81200000000001</v>
      </c>
      <c r="I32">
        <v>130.999</v>
      </c>
      <c r="J32" t="s">
        <v>324</v>
      </c>
      <c r="K32" t="s">
        <v>324</v>
      </c>
      <c r="L32">
        <v>618.81100000000004</v>
      </c>
      <c r="M32">
        <v>80186</v>
      </c>
      <c r="N32">
        <v>1672</v>
      </c>
      <c r="O32" t="s">
        <v>324</v>
      </c>
      <c r="P32" t="s">
        <v>324</v>
      </c>
      <c r="Q32">
        <v>81858</v>
      </c>
      <c r="R32" t="s">
        <v>324</v>
      </c>
      <c r="S32" t="s">
        <v>324</v>
      </c>
      <c r="T32" t="s">
        <v>324</v>
      </c>
      <c r="U32" t="s">
        <v>324</v>
      </c>
      <c r="V32">
        <v>0</v>
      </c>
      <c r="W32" t="s">
        <v>324</v>
      </c>
      <c r="X32" t="s">
        <v>324</v>
      </c>
      <c r="Y32" t="s">
        <v>324</v>
      </c>
      <c r="Z32" t="s">
        <v>324</v>
      </c>
      <c r="AA32">
        <v>0</v>
      </c>
      <c r="AB32">
        <v>17676.64</v>
      </c>
      <c r="AC32">
        <v>1867.35</v>
      </c>
      <c r="AD32" t="s">
        <v>324</v>
      </c>
      <c r="AE32" t="s">
        <v>324</v>
      </c>
      <c r="AF32">
        <v>19543.990000000002</v>
      </c>
      <c r="AG32">
        <v>30.37</v>
      </c>
      <c r="AH32">
        <v>2.0299999999999998</v>
      </c>
      <c r="AI32" t="s">
        <v>324</v>
      </c>
      <c r="AJ32" t="s">
        <v>324</v>
      </c>
      <c r="AK32">
        <v>32.4</v>
      </c>
      <c r="AL32">
        <v>3964</v>
      </c>
      <c r="AM32">
        <v>3</v>
      </c>
      <c r="AN32" t="s">
        <v>324</v>
      </c>
      <c r="AO32" t="s">
        <v>324</v>
      </c>
      <c r="AP32">
        <v>3967</v>
      </c>
      <c r="AQ32" t="s">
        <v>324</v>
      </c>
      <c r="AR32" t="s">
        <v>324</v>
      </c>
      <c r="AS32" t="s">
        <v>324</v>
      </c>
      <c r="AT32" t="s">
        <v>324</v>
      </c>
      <c r="AU32">
        <v>0</v>
      </c>
      <c r="AV32">
        <v>2.0099999999999998</v>
      </c>
      <c r="AW32">
        <v>1.1399999999999999</v>
      </c>
      <c r="AX32" t="s">
        <v>324</v>
      </c>
      <c r="AY32" t="s">
        <v>324</v>
      </c>
      <c r="AZ32">
        <v>3.15</v>
      </c>
      <c r="BA32">
        <v>282</v>
      </c>
      <c r="BB32">
        <v>5</v>
      </c>
      <c r="BC32" t="s">
        <v>324</v>
      </c>
      <c r="BD32" t="s">
        <v>324</v>
      </c>
      <c r="BE32">
        <v>287</v>
      </c>
      <c r="BF32" t="s">
        <v>324</v>
      </c>
      <c r="BG32" t="s">
        <v>324</v>
      </c>
      <c r="BH32" t="s">
        <v>324</v>
      </c>
      <c r="BI32" t="s">
        <v>324</v>
      </c>
      <c r="BJ32">
        <v>0</v>
      </c>
      <c r="BK32" t="s">
        <v>324</v>
      </c>
      <c r="BL32" t="s">
        <v>324</v>
      </c>
      <c r="BM32" t="s">
        <v>324</v>
      </c>
      <c r="BN32" t="s">
        <v>324</v>
      </c>
      <c r="BO32">
        <v>0</v>
      </c>
      <c r="BP32" t="s">
        <v>324</v>
      </c>
      <c r="BQ32" t="s">
        <v>324</v>
      </c>
      <c r="BR32" t="s">
        <v>324</v>
      </c>
      <c r="BS32" t="s">
        <v>324</v>
      </c>
      <c r="BT32">
        <v>0</v>
      </c>
      <c r="BU32" t="s">
        <v>324</v>
      </c>
      <c r="BV32" t="s">
        <v>324</v>
      </c>
      <c r="BW32" t="s">
        <v>324</v>
      </c>
      <c r="BX32" t="s">
        <v>324</v>
      </c>
      <c r="BY32">
        <v>0</v>
      </c>
      <c r="BZ32" t="s">
        <v>324</v>
      </c>
      <c r="CA32" t="s">
        <v>324</v>
      </c>
      <c r="CB32" t="s">
        <v>324</v>
      </c>
      <c r="CC32" t="s">
        <v>324</v>
      </c>
      <c r="CD32">
        <v>0</v>
      </c>
      <c r="CE32" t="s">
        <v>324</v>
      </c>
      <c r="CF32" t="s">
        <v>324</v>
      </c>
      <c r="CG32" t="s">
        <v>324</v>
      </c>
      <c r="CH32" t="s">
        <v>324</v>
      </c>
      <c r="CI32">
        <v>0</v>
      </c>
      <c r="CJ32" t="s">
        <v>324</v>
      </c>
      <c r="CK32" t="s">
        <v>324</v>
      </c>
      <c r="CL32" t="s">
        <v>324</v>
      </c>
      <c r="CM32" t="s">
        <v>324</v>
      </c>
      <c r="CN32">
        <v>0</v>
      </c>
      <c r="CO32">
        <v>487.81200000000001</v>
      </c>
      <c r="CP32">
        <v>130.999</v>
      </c>
      <c r="CQ32" t="s">
        <v>179</v>
      </c>
      <c r="CR32">
        <v>0</v>
      </c>
      <c r="CS32">
        <v>618.81100000000004</v>
      </c>
      <c r="CT32">
        <v>80186</v>
      </c>
      <c r="CU32">
        <v>1672</v>
      </c>
      <c r="CV32">
        <v>0</v>
      </c>
      <c r="CW32">
        <v>0</v>
      </c>
      <c r="CX32">
        <v>81858</v>
      </c>
      <c r="CY32">
        <v>17676.64</v>
      </c>
      <c r="CZ32">
        <v>1867.35</v>
      </c>
      <c r="DA32">
        <v>0</v>
      </c>
      <c r="DB32">
        <v>0</v>
      </c>
      <c r="DC32">
        <v>19543.990000000002</v>
      </c>
    </row>
    <row r="33" spans="1:107" x14ac:dyDescent="0.45">
      <c r="A33">
        <v>2024</v>
      </c>
      <c r="B33">
        <v>1</v>
      </c>
      <c r="C33" t="s">
        <v>98</v>
      </c>
      <c r="D33">
        <v>12745</v>
      </c>
      <c r="E33" t="s">
        <v>349</v>
      </c>
      <c r="F33" t="s">
        <v>323</v>
      </c>
      <c r="G33" t="s">
        <v>244</v>
      </c>
      <c r="H33">
        <v>51.941000000000003</v>
      </c>
      <c r="I33">
        <v>16.652999999999999</v>
      </c>
      <c r="J33">
        <v>9.9139999999999997</v>
      </c>
      <c r="K33" t="s">
        <v>324</v>
      </c>
      <c r="L33">
        <v>78.507999999999996</v>
      </c>
      <c r="M33">
        <v>10430</v>
      </c>
      <c r="N33">
        <v>180</v>
      </c>
      <c r="O33">
        <v>55</v>
      </c>
      <c r="P33" t="s">
        <v>324</v>
      </c>
      <c r="Q33">
        <v>10665</v>
      </c>
      <c r="R33" t="s">
        <v>324</v>
      </c>
      <c r="S33" t="s">
        <v>324</v>
      </c>
      <c r="T33" t="s">
        <v>324</v>
      </c>
      <c r="U33" t="s">
        <v>324</v>
      </c>
      <c r="V33">
        <v>0</v>
      </c>
      <c r="W33" t="s">
        <v>324</v>
      </c>
      <c r="X33" t="s">
        <v>324</v>
      </c>
      <c r="Y33" t="s">
        <v>324</v>
      </c>
      <c r="Z33" t="s">
        <v>324</v>
      </c>
      <c r="AA33">
        <v>0</v>
      </c>
      <c r="AB33" t="s">
        <v>324</v>
      </c>
      <c r="AC33" t="s">
        <v>324</v>
      </c>
      <c r="AD33" t="s">
        <v>324</v>
      </c>
      <c r="AE33" t="s">
        <v>324</v>
      </c>
      <c r="AF33">
        <v>0</v>
      </c>
      <c r="AG33">
        <v>3.1360000000000001</v>
      </c>
      <c r="AH33" t="s">
        <v>324</v>
      </c>
      <c r="AI33">
        <v>0.17100000000000001</v>
      </c>
      <c r="AJ33" t="s">
        <v>324</v>
      </c>
      <c r="AK33">
        <v>3.3069999999999999</v>
      </c>
      <c r="AL33">
        <v>418</v>
      </c>
      <c r="AM33" t="s">
        <v>324</v>
      </c>
      <c r="AN33">
        <v>1</v>
      </c>
      <c r="AO33" t="s">
        <v>324</v>
      </c>
      <c r="AP33">
        <v>419</v>
      </c>
      <c r="AQ33" t="s">
        <v>324</v>
      </c>
      <c r="AR33" t="s">
        <v>324</v>
      </c>
      <c r="AS33" t="s">
        <v>324</v>
      </c>
      <c r="AT33" t="s">
        <v>324</v>
      </c>
      <c r="AU33">
        <v>0</v>
      </c>
      <c r="AV33" t="s">
        <v>324</v>
      </c>
      <c r="AW33" t="s">
        <v>324</v>
      </c>
      <c r="AX33">
        <v>1.341</v>
      </c>
      <c r="AY33" t="s">
        <v>324</v>
      </c>
      <c r="AZ33">
        <v>1.341</v>
      </c>
      <c r="BA33" t="s">
        <v>324</v>
      </c>
      <c r="BB33" t="s">
        <v>324</v>
      </c>
      <c r="BC33">
        <v>1</v>
      </c>
      <c r="BD33" t="s">
        <v>324</v>
      </c>
      <c r="BE33">
        <v>1</v>
      </c>
      <c r="BF33" t="s">
        <v>324</v>
      </c>
      <c r="BG33" t="s">
        <v>324</v>
      </c>
      <c r="BH33" t="s">
        <v>324</v>
      </c>
      <c r="BI33" t="s">
        <v>324</v>
      </c>
      <c r="BJ33">
        <v>0</v>
      </c>
      <c r="BK33" t="s">
        <v>324</v>
      </c>
      <c r="BL33" t="s">
        <v>324</v>
      </c>
      <c r="BM33" t="s">
        <v>324</v>
      </c>
      <c r="BN33" t="s">
        <v>324</v>
      </c>
      <c r="BO33">
        <v>0</v>
      </c>
      <c r="BP33" t="s">
        <v>324</v>
      </c>
      <c r="BQ33" t="s">
        <v>324</v>
      </c>
      <c r="BR33" t="s">
        <v>324</v>
      </c>
      <c r="BS33" t="s">
        <v>324</v>
      </c>
      <c r="BT33">
        <v>0</v>
      </c>
      <c r="BU33" t="s">
        <v>324</v>
      </c>
      <c r="BV33" t="s">
        <v>324</v>
      </c>
      <c r="BW33" t="s">
        <v>324</v>
      </c>
      <c r="BX33" t="s">
        <v>324</v>
      </c>
      <c r="BY33">
        <v>0</v>
      </c>
      <c r="BZ33" t="s">
        <v>324</v>
      </c>
      <c r="CA33" t="s">
        <v>324</v>
      </c>
      <c r="CB33" t="s">
        <v>324</v>
      </c>
      <c r="CC33" t="s">
        <v>324</v>
      </c>
      <c r="CD33">
        <v>0</v>
      </c>
      <c r="CE33" t="s">
        <v>324</v>
      </c>
      <c r="CF33" t="s">
        <v>324</v>
      </c>
      <c r="CG33" t="s">
        <v>324</v>
      </c>
      <c r="CH33" t="s">
        <v>324</v>
      </c>
      <c r="CI33">
        <v>0</v>
      </c>
      <c r="CJ33" t="s">
        <v>324</v>
      </c>
      <c r="CK33" t="s">
        <v>324</v>
      </c>
      <c r="CL33" t="s">
        <v>324</v>
      </c>
      <c r="CM33" t="s">
        <v>324</v>
      </c>
      <c r="CN33">
        <v>0</v>
      </c>
      <c r="CO33">
        <v>51.941000000000003</v>
      </c>
      <c r="CP33">
        <v>16.652999999999999</v>
      </c>
      <c r="CQ33">
        <v>9.9139999999999997</v>
      </c>
      <c r="CR33">
        <v>0</v>
      </c>
      <c r="CS33">
        <v>78.507999999999996</v>
      </c>
      <c r="CT33">
        <v>10430</v>
      </c>
      <c r="CU33">
        <v>180</v>
      </c>
      <c r="CV33">
        <v>55</v>
      </c>
      <c r="CW33">
        <v>0</v>
      </c>
      <c r="CX33">
        <v>10665</v>
      </c>
      <c r="CY33">
        <v>0</v>
      </c>
      <c r="CZ33">
        <v>0</v>
      </c>
      <c r="DA33">
        <v>0</v>
      </c>
      <c r="DB33">
        <v>0</v>
      </c>
      <c r="DC33">
        <v>0</v>
      </c>
    </row>
    <row r="34" spans="1:107" x14ac:dyDescent="0.45">
      <c r="A34">
        <v>2024</v>
      </c>
      <c r="B34">
        <v>1</v>
      </c>
      <c r="C34" t="s">
        <v>98</v>
      </c>
      <c r="D34">
        <v>14328</v>
      </c>
      <c r="E34" t="s">
        <v>350</v>
      </c>
      <c r="F34" t="s">
        <v>323</v>
      </c>
      <c r="G34" t="s">
        <v>244</v>
      </c>
      <c r="H34">
        <v>5046.6099999999997</v>
      </c>
      <c r="I34">
        <v>1530.5219999999999</v>
      </c>
      <c r="J34">
        <v>1262.6379999999999</v>
      </c>
      <c r="K34">
        <v>0</v>
      </c>
      <c r="L34">
        <v>7839.77</v>
      </c>
      <c r="M34">
        <v>805513</v>
      </c>
      <c r="N34">
        <v>15768</v>
      </c>
      <c r="O34">
        <v>5326</v>
      </c>
      <c r="P34">
        <v>0</v>
      </c>
      <c r="Q34">
        <v>826607</v>
      </c>
      <c r="R34">
        <v>23.021999999999998</v>
      </c>
      <c r="S34">
        <v>49.347000000000001</v>
      </c>
      <c r="T34">
        <v>0.13800000000000001</v>
      </c>
      <c r="U34">
        <v>0</v>
      </c>
      <c r="V34">
        <v>72.507000000000005</v>
      </c>
      <c r="W34">
        <v>5876</v>
      </c>
      <c r="X34">
        <v>3688</v>
      </c>
      <c r="Y34">
        <v>4</v>
      </c>
      <c r="Z34">
        <v>0</v>
      </c>
      <c r="AA34">
        <v>9568</v>
      </c>
      <c r="AB34">
        <v>0</v>
      </c>
      <c r="AC34">
        <v>0</v>
      </c>
      <c r="AD34">
        <v>0</v>
      </c>
      <c r="AE34">
        <v>0</v>
      </c>
      <c r="AF34">
        <v>0</v>
      </c>
      <c r="AG34">
        <v>514.07500000000005</v>
      </c>
      <c r="AH34">
        <v>35.649000000000001</v>
      </c>
      <c r="AI34">
        <v>57.496000000000002</v>
      </c>
      <c r="AJ34">
        <v>0</v>
      </c>
      <c r="AK34">
        <v>607.22</v>
      </c>
      <c r="AL34">
        <v>75115</v>
      </c>
      <c r="AM34">
        <v>340</v>
      </c>
      <c r="AN34">
        <v>158</v>
      </c>
      <c r="AO34">
        <v>0</v>
      </c>
      <c r="AP34">
        <v>75613</v>
      </c>
      <c r="AQ34">
        <v>0</v>
      </c>
      <c r="AR34">
        <v>0</v>
      </c>
      <c r="AS34">
        <v>0</v>
      </c>
      <c r="AT34">
        <v>0</v>
      </c>
      <c r="AU34">
        <v>0</v>
      </c>
      <c r="AV34">
        <v>8.5000000000000006E-2</v>
      </c>
      <c r="AW34">
        <v>0</v>
      </c>
      <c r="AX34">
        <v>0.245</v>
      </c>
      <c r="AY34">
        <v>0</v>
      </c>
      <c r="AZ34">
        <v>0.33</v>
      </c>
      <c r="BA34">
        <v>8</v>
      </c>
      <c r="BB34">
        <v>0</v>
      </c>
      <c r="BC34">
        <v>2</v>
      </c>
      <c r="BD34">
        <v>0</v>
      </c>
      <c r="BE34">
        <v>10</v>
      </c>
      <c r="BF34">
        <v>0</v>
      </c>
      <c r="BG34">
        <v>0</v>
      </c>
      <c r="BH34">
        <v>0</v>
      </c>
      <c r="BI34">
        <v>0</v>
      </c>
      <c r="BJ34">
        <v>0</v>
      </c>
      <c r="BK34">
        <v>0.91600000000000004</v>
      </c>
      <c r="BL34">
        <v>0.623</v>
      </c>
      <c r="BM34">
        <v>27.132999999999999</v>
      </c>
      <c r="BN34">
        <v>0</v>
      </c>
      <c r="BO34">
        <v>28.672000000000001</v>
      </c>
      <c r="BP34">
        <v>165</v>
      </c>
      <c r="BQ34">
        <v>36</v>
      </c>
      <c r="BR34">
        <v>43</v>
      </c>
      <c r="BS34">
        <v>0</v>
      </c>
      <c r="BT34">
        <v>244</v>
      </c>
      <c r="BU34">
        <v>0</v>
      </c>
      <c r="BV34">
        <v>0</v>
      </c>
      <c r="BW34">
        <v>0</v>
      </c>
      <c r="BX34">
        <v>0</v>
      </c>
      <c r="BY34">
        <v>0</v>
      </c>
      <c r="BZ34">
        <v>0.26</v>
      </c>
      <c r="CA34">
        <v>61.177</v>
      </c>
      <c r="CB34">
        <v>185.33500000000001</v>
      </c>
      <c r="CC34">
        <v>0</v>
      </c>
      <c r="CD34">
        <v>246.77199999999999</v>
      </c>
      <c r="CE34">
        <v>35</v>
      </c>
      <c r="CF34">
        <v>91</v>
      </c>
      <c r="CG34">
        <v>251</v>
      </c>
      <c r="CH34">
        <v>0</v>
      </c>
      <c r="CI34">
        <v>377</v>
      </c>
      <c r="CJ34">
        <v>0</v>
      </c>
      <c r="CK34">
        <v>0</v>
      </c>
      <c r="CL34">
        <v>0</v>
      </c>
      <c r="CM34">
        <v>0</v>
      </c>
      <c r="CN34">
        <v>0</v>
      </c>
      <c r="CO34">
        <v>5070.808</v>
      </c>
      <c r="CP34">
        <v>1641.6690000000001</v>
      </c>
      <c r="CQ34">
        <v>1475.2439999999999</v>
      </c>
      <c r="CR34">
        <v>0</v>
      </c>
      <c r="CS34">
        <v>8187.7209999999995</v>
      </c>
      <c r="CT34">
        <v>811589</v>
      </c>
      <c r="CU34">
        <v>19583</v>
      </c>
      <c r="CV34">
        <v>5624</v>
      </c>
      <c r="CW34">
        <v>0</v>
      </c>
      <c r="CX34">
        <v>836796</v>
      </c>
      <c r="CY34">
        <v>0</v>
      </c>
      <c r="CZ34">
        <v>0</v>
      </c>
      <c r="DA34">
        <v>0</v>
      </c>
      <c r="DB34">
        <v>0</v>
      </c>
      <c r="DC34">
        <v>0</v>
      </c>
    </row>
    <row r="35" spans="1:107" x14ac:dyDescent="0.45">
      <c r="A35">
        <v>2024</v>
      </c>
      <c r="B35">
        <v>1</v>
      </c>
      <c r="C35" t="s">
        <v>98</v>
      </c>
      <c r="D35">
        <v>14354</v>
      </c>
      <c r="E35" t="s">
        <v>351</v>
      </c>
      <c r="F35" t="s">
        <v>323</v>
      </c>
      <c r="G35" t="s">
        <v>247</v>
      </c>
      <c r="H35">
        <v>5.7030000000000003</v>
      </c>
      <c r="I35">
        <v>4.8109999999999999</v>
      </c>
      <c r="J35">
        <v>2.964</v>
      </c>
      <c r="K35">
        <v>0</v>
      </c>
      <c r="L35">
        <v>13.478</v>
      </c>
      <c r="M35">
        <v>728</v>
      </c>
      <c r="N35">
        <v>66</v>
      </c>
      <c r="O35">
        <v>21</v>
      </c>
      <c r="P35">
        <v>0</v>
      </c>
      <c r="Q35">
        <v>815</v>
      </c>
      <c r="R35" t="s">
        <v>324</v>
      </c>
      <c r="S35" t="s">
        <v>324</v>
      </c>
      <c r="T35" t="s">
        <v>324</v>
      </c>
      <c r="U35" t="s">
        <v>324</v>
      </c>
      <c r="V35">
        <v>0</v>
      </c>
      <c r="W35" t="s">
        <v>324</v>
      </c>
      <c r="X35" t="s">
        <v>324</v>
      </c>
      <c r="Y35" t="s">
        <v>324</v>
      </c>
      <c r="Z35" t="s">
        <v>324</v>
      </c>
      <c r="AA35">
        <v>0</v>
      </c>
      <c r="AB35" t="s">
        <v>324</v>
      </c>
      <c r="AC35" t="s">
        <v>324</v>
      </c>
      <c r="AD35" t="s">
        <v>324</v>
      </c>
      <c r="AE35" t="s">
        <v>324</v>
      </c>
      <c r="AF35">
        <v>0</v>
      </c>
      <c r="AG35">
        <v>0.64900000000000002</v>
      </c>
      <c r="AH35">
        <v>0.03</v>
      </c>
      <c r="AI35">
        <v>0</v>
      </c>
      <c r="AJ35">
        <v>0</v>
      </c>
      <c r="AK35">
        <v>0.67900000000000005</v>
      </c>
      <c r="AL35">
        <v>56</v>
      </c>
      <c r="AM35">
        <v>1</v>
      </c>
      <c r="AN35">
        <v>0</v>
      </c>
      <c r="AO35">
        <v>0</v>
      </c>
      <c r="AP35">
        <v>57</v>
      </c>
      <c r="AQ35">
        <v>0.80600000000000005</v>
      </c>
      <c r="AR35">
        <v>0.01</v>
      </c>
      <c r="AS35">
        <v>0</v>
      </c>
      <c r="AT35">
        <v>0</v>
      </c>
      <c r="AU35">
        <v>0.81599999999999995</v>
      </c>
      <c r="AV35" t="s">
        <v>324</v>
      </c>
      <c r="AW35" t="s">
        <v>324</v>
      </c>
      <c r="AX35" t="s">
        <v>324</v>
      </c>
      <c r="AY35" t="s">
        <v>324</v>
      </c>
      <c r="AZ35">
        <v>0</v>
      </c>
      <c r="BA35" t="s">
        <v>324</v>
      </c>
      <c r="BB35" t="s">
        <v>324</v>
      </c>
      <c r="BC35" t="s">
        <v>324</v>
      </c>
      <c r="BD35" t="s">
        <v>324</v>
      </c>
      <c r="BE35">
        <v>0</v>
      </c>
      <c r="BF35" t="s">
        <v>324</v>
      </c>
      <c r="BG35" t="s">
        <v>324</v>
      </c>
      <c r="BH35" t="s">
        <v>324</v>
      </c>
      <c r="BI35" t="s">
        <v>324</v>
      </c>
      <c r="BJ35">
        <v>0</v>
      </c>
      <c r="BK35">
        <v>1E-3</v>
      </c>
      <c r="BL35">
        <v>5.0000000000000001E-3</v>
      </c>
      <c r="BM35">
        <v>0</v>
      </c>
      <c r="BN35">
        <v>0</v>
      </c>
      <c r="BO35">
        <v>6.0000000000000001E-3</v>
      </c>
      <c r="BP35">
        <v>1</v>
      </c>
      <c r="BQ35">
        <v>2</v>
      </c>
      <c r="BR35">
        <v>0</v>
      </c>
      <c r="BS35">
        <v>0</v>
      </c>
      <c r="BT35">
        <v>3</v>
      </c>
      <c r="BU35" t="s">
        <v>324</v>
      </c>
      <c r="BV35" t="s">
        <v>324</v>
      </c>
      <c r="BW35" t="s">
        <v>324</v>
      </c>
      <c r="BX35" t="s">
        <v>324</v>
      </c>
      <c r="BY35">
        <v>0</v>
      </c>
      <c r="BZ35">
        <v>1.0999999999999999E-2</v>
      </c>
      <c r="CA35">
        <v>6.6000000000000003E-2</v>
      </c>
      <c r="CB35">
        <v>0</v>
      </c>
      <c r="CC35">
        <v>0</v>
      </c>
      <c r="CD35">
        <v>7.6999999999999999E-2</v>
      </c>
      <c r="CE35">
        <v>2</v>
      </c>
      <c r="CF35">
        <v>1</v>
      </c>
      <c r="CG35">
        <v>0</v>
      </c>
      <c r="CH35">
        <v>0</v>
      </c>
      <c r="CI35">
        <v>3</v>
      </c>
      <c r="CJ35" t="s">
        <v>324</v>
      </c>
      <c r="CK35" t="s">
        <v>324</v>
      </c>
      <c r="CL35" t="s">
        <v>324</v>
      </c>
      <c r="CM35" t="s">
        <v>324</v>
      </c>
      <c r="CN35">
        <v>0</v>
      </c>
      <c r="CO35">
        <v>5.7149999999999999</v>
      </c>
      <c r="CP35">
        <v>4.8819999999999997</v>
      </c>
      <c r="CQ35">
        <v>2.964</v>
      </c>
      <c r="CR35">
        <v>0</v>
      </c>
      <c r="CS35">
        <v>13.561</v>
      </c>
      <c r="CT35">
        <v>731</v>
      </c>
      <c r="CU35">
        <v>69</v>
      </c>
      <c r="CV35">
        <v>21</v>
      </c>
      <c r="CW35">
        <v>0</v>
      </c>
      <c r="CX35">
        <v>821</v>
      </c>
      <c r="CY35">
        <v>0</v>
      </c>
      <c r="CZ35">
        <v>0</v>
      </c>
      <c r="DA35">
        <v>0</v>
      </c>
      <c r="DB35">
        <v>0</v>
      </c>
      <c r="DC35">
        <v>0</v>
      </c>
    </row>
    <row r="36" spans="1:107" x14ac:dyDescent="0.45">
      <c r="A36">
        <v>2024</v>
      </c>
      <c r="B36">
        <v>1</v>
      </c>
      <c r="C36" t="s">
        <v>98</v>
      </c>
      <c r="D36">
        <v>14534</v>
      </c>
      <c r="E36" t="s">
        <v>352</v>
      </c>
      <c r="F36" t="s">
        <v>323</v>
      </c>
      <c r="G36" t="s">
        <v>244</v>
      </c>
      <c r="H36">
        <v>14.577</v>
      </c>
      <c r="I36">
        <v>9.4659999999999993</v>
      </c>
      <c r="J36" t="s">
        <v>324</v>
      </c>
      <c r="K36" t="s">
        <v>324</v>
      </c>
      <c r="L36">
        <v>24.042999999999999</v>
      </c>
      <c r="M36">
        <v>2487</v>
      </c>
      <c r="N36">
        <v>100</v>
      </c>
      <c r="O36" t="s">
        <v>324</v>
      </c>
      <c r="P36" t="s">
        <v>324</v>
      </c>
      <c r="Q36">
        <v>2587</v>
      </c>
      <c r="R36" t="s">
        <v>324</v>
      </c>
      <c r="S36" t="s">
        <v>324</v>
      </c>
      <c r="T36" t="s">
        <v>324</v>
      </c>
      <c r="U36" t="s">
        <v>324</v>
      </c>
      <c r="V36">
        <v>0</v>
      </c>
      <c r="W36" t="s">
        <v>324</v>
      </c>
      <c r="X36" t="s">
        <v>324</v>
      </c>
      <c r="Y36" t="s">
        <v>324</v>
      </c>
      <c r="Z36" t="s">
        <v>324</v>
      </c>
      <c r="AA36">
        <v>0</v>
      </c>
      <c r="AB36">
        <v>19.567</v>
      </c>
      <c r="AC36">
        <v>34.646999999999998</v>
      </c>
      <c r="AD36" t="s">
        <v>324</v>
      </c>
      <c r="AE36" t="s">
        <v>324</v>
      </c>
      <c r="AF36">
        <v>54.213999999999999</v>
      </c>
      <c r="AG36" t="s">
        <v>324</v>
      </c>
      <c r="AH36" t="s">
        <v>324</v>
      </c>
      <c r="AI36" t="s">
        <v>324</v>
      </c>
      <c r="AJ36" t="s">
        <v>324</v>
      </c>
      <c r="AK36">
        <v>0</v>
      </c>
      <c r="AL36" t="s">
        <v>324</v>
      </c>
      <c r="AM36" t="s">
        <v>324</v>
      </c>
      <c r="AN36" t="s">
        <v>324</v>
      </c>
      <c r="AO36" t="s">
        <v>324</v>
      </c>
      <c r="AP36">
        <v>0</v>
      </c>
      <c r="AQ36" t="s">
        <v>324</v>
      </c>
      <c r="AR36" t="s">
        <v>324</v>
      </c>
      <c r="AS36" t="s">
        <v>324</v>
      </c>
      <c r="AT36" t="s">
        <v>324</v>
      </c>
      <c r="AU36">
        <v>0</v>
      </c>
      <c r="AV36" t="s">
        <v>324</v>
      </c>
      <c r="AW36" t="s">
        <v>324</v>
      </c>
      <c r="AX36" t="s">
        <v>324</v>
      </c>
      <c r="AY36" t="s">
        <v>324</v>
      </c>
      <c r="AZ36">
        <v>0</v>
      </c>
      <c r="BA36" t="s">
        <v>324</v>
      </c>
      <c r="BB36" t="s">
        <v>324</v>
      </c>
      <c r="BC36" t="s">
        <v>324</v>
      </c>
      <c r="BD36" t="s">
        <v>324</v>
      </c>
      <c r="BE36">
        <v>0</v>
      </c>
      <c r="BF36" t="s">
        <v>324</v>
      </c>
      <c r="BG36" t="s">
        <v>324</v>
      </c>
      <c r="BH36" t="s">
        <v>324</v>
      </c>
      <c r="BI36" t="s">
        <v>324</v>
      </c>
      <c r="BJ36">
        <v>0</v>
      </c>
      <c r="BK36" t="s">
        <v>324</v>
      </c>
      <c r="BL36" t="s">
        <v>324</v>
      </c>
      <c r="BM36" t="s">
        <v>324</v>
      </c>
      <c r="BN36" t="s">
        <v>324</v>
      </c>
      <c r="BO36">
        <v>0</v>
      </c>
      <c r="BP36" t="s">
        <v>324</v>
      </c>
      <c r="BQ36" t="s">
        <v>324</v>
      </c>
      <c r="BR36" t="s">
        <v>324</v>
      </c>
      <c r="BS36" t="s">
        <v>324</v>
      </c>
      <c r="BT36">
        <v>0</v>
      </c>
      <c r="BU36" t="s">
        <v>324</v>
      </c>
      <c r="BV36" t="s">
        <v>324</v>
      </c>
      <c r="BW36" t="s">
        <v>324</v>
      </c>
      <c r="BX36" t="s">
        <v>324</v>
      </c>
      <c r="BY36">
        <v>0</v>
      </c>
      <c r="BZ36" t="s">
        <v>324</v>
      </c>
      <c r="CA36" t="s">
        <v>324</v>
      </c>
      <c r="CB36" t="s">
        <v>324</v>
      </c>
      <c r="CC36" t="s">
        <v>324</v>
      </c>
      <c r="CD36">
        <v>0</v>
      </c>
      <c r="CE36" t="s">
        <v>324</v>
      </c>
      <c r="CF36" t="s">
        <v>324</v>
      </c>
      <c r="CG36" t="s">
        <v>324</v>
      </c>
      <c r="CH36" t="s">
        <v>324</v>
      </c>
      <c r="CI36">
        <v>0</v>
      </c>
      <c r="CJ36" t="s">
        <v>324</v>
      </c>
      <c r="CK36" t="s">
        <v>324</v>
      </c>
      <c r="CL36" t="s">
        <v>324</v>
      </c>
      <c r="CM36" t="s">
        <v>324</v>
      </c>
      <c r="CN36">
        <v>0</v>
      </c>
      <c r="CO36">
        <v>14.577</v>
      </c>
      <c r="CP36">
        <v>9.4659999999999993</v>
      </c>
      <c r="CQ36" t="s">
        <v>179</v>
      </c>
      <c r="CR36">
        <v>0</v>
      </c>
      <c r="CS36">
        <v>24.042999999999999</v>
      </c>
      <c r="CT36">
        <v>2487</v>
      </c>
      <c r="CU36">
        <v>100</v>
      </c>
      <c r="CV36">
        <v>0</v>
      </c>
      <c r="CW36">
        <v>0</v>
      </c>
      <c r="CX36">
        <v>2587</v>
      </c>
      <c r="CY36">
        <v>19.567</v>
      </c>
      <c r="CZ36">
        <v>34.646999999999998</v>
      </c>
      <c r="DA36">
        <v>0</v>
      </c>
      <c r="DB36">
        <v>0</v>
      </c>
      <c r="DC36">
        <v>54.213999999999999</v>
      </c>
    </row>
    <row r="37" spans="1:107" x14ac:dyDescent="0.45">
      <c r="A37">
        <v>2024</v>
      </c>
      <c r="B37">
        <v>1</v>
      </c>
      <c r="C37" t="s">
        <v>98</v>
      </c>
      <c r="D37">
        <v>16534</v>
      </c>
      <c r="E37" t="s">
        <v>353</v>
      </c>
      <c r="F37" t="s">
        <v>323</v>
      </c>
      <c r="G37" t="s">
        <v>244</v>
      </c>
      <c r="H37">
        <v>234.822</v>
      </c>
      <c r="I37">
        <v>84.043000000000006</v>
      </c>
      <c r="J37">
        <v>37.188000000000002</v>
      </c>
      <c r="K37">
        <v>0</v>
      </c>
      <c r="L37">
        <v>356.053</v>
      </c>
      <c r="M37">
        <v>51786</v>
      </c>
      <c r="N37">
        <v>1242</v>
      </c>
      <c r="O37">
        <v>51</v>
      </c>
      <c r="P37">
        <v>0</v>
      </c>
      <c r="Q37">
        <v>53079</v>
      </c>
      <c r="R37">
        <v>0.67100000000000004</v>
      </c>
      <c r="S37">
        <v>0.34799999999999998</v>
      </c>
      <c r="T37" t="s">
        <v>324</v>
      </c>
      <c r="U37" t="s">
        <v>324</v>
      </c>
      <c r="V37">
        <v>1.0189999999999999</v>
      </c>
      <c r="W37">
        <v>560</v>
      </c>
      <c r="X37">
        <v>43</v>
      </c>
      <c r="Y37" t="s">
        <v>324</v>
      </c>
      <c r="Z37" t="s">
        <v>324</v>
      </c>
      <c r="AA37">
        <v>603</v>
      </c>
      <c r="AB37" t="s">
        <v>324</v>
      </c>
      <c r="AC37" t="s">
        <v>324</v>
      </c>
      <c r="AD37" t="s">
        <v>324</v>
      </c>
      <c r="AE37" t="s">
        <v>324</v>
      </c>
      <c r="AF37">
        <v>0</v>
      </c>
      <c r="AG37">
        <v>10.343</v>
      </c>
      <c r="AH37">
        <v>6.3E-2</v>
      </c>
      <c r="AI37">
        <v>0.5</v>
      </c>
      <c r="AJ37" t="s">
        <v>324</v>
      </c>
      <c r="AK37">
        <v>10.906000000000001</v>
      </c>
      <c r="AL37">
        <v>1603</v>
      </c>
      <c r="AM37">
        <v>5</v>
      </c>
      <c r="AN37">
        <v>1</v>
      </c>
      <c r="AO37" t="s">
        <v>324</v>
      </c>
      <c r="AP37">
        <v>1609</v>
      </c>
      <c r="AQ37" t="s">
        <v>324</v>
      </c>
      <c r="AR37" t="s">
        <v>324</v>
      </c>
      <c r="AS37" t="s">
        <v>324</v>
      </c>
      <c r="AT37" t="s">
        <v>324</v>
      </c>
      <c r="AU37">
        <v>0</v>
      </c>
      <c r="AV37" t="s">
        <v>324</v>
      </c>
      <c r="AW37" t="s">
        <v>324</v>
      </c>
      <c r="AX37" t="s">
        <v>324</v>
      </c>
      <c r="AY37" t="s">
        <v>324</v>
      </c>
      <c r="AZ37">
        <v>0</v>
      </c>
      <c r="BA37" t="s">
        <v>324</v>
      </c>
      <c r="BB37" t="s">
        <v>324</v>
      </c>
      <c r="BC37" t="s">
        <v>324</v>
      </c>
      <c r="BD37" t="s">
        <v>324</v>
      </c>
      <c r="BE37">
        <v>0</v>
      </c>
      <c r="BF37" t="s">
        <v>324</v>
      </c>
      <c r="BG37" t="s">
        <v>324</v>
      </c>
      <c r="BH37" t="s">
        <v>324</v>
      </c>
      <c r="BI37" t="s">
        <v>324</v>
      </c>
      <c r="BJ37">
        <v>0</v>
      </c>
      <c r="BK37">
        <v>2E-3</v>
      </c>
      <c r="BL37" t="s">
        <v>324</v>
      </c>
      <c r="BM37">
        <v>5.0000000000000001E-3</v>
      </c>
      <c r="BN37" t="s">
        <v>324</v>
      </c>
      <c r="BO37">
        <v>7.0000000000000001E-3</v>
      </c>
      <c r="BP37">
        <v>1</v>
      </c>
      <c r="BQ37" t="s">
        <v>324</v>
      </c>
      <c r="BR37">
        <v>1</v>
      </c>
      <c r="BS37" t="s">
        <v>324</v>
      </c>
      <c r="BT37">
        <v>2</v>
      </c>
      <c r="BU37" t="s">
        <v>324</v>
      </c>
      <c r="BV37" t="s">
        <v>324</v>
      </c>
      <c r="BW37" t="s">
        <v>324</v>
      </c>
      <c r="BX37" t="s">
        <v>324</v>
      </c>
      <c r="BY37">
        <v>0</v>
      </c>
      <c r="BZ37" t="s">
        <v>324</v>
      </c>
      <c r="CA37" t="s">
        <v>324</v>
      </c>
      <c r="CB37" t="s">
        <v>324</v>
      </c>
      <c r="CC37" t="s">
        <v>324</v>
      </c>
      <c r="CD37">
        <v>0</v>
      </c>
      <c r="CE37" t="s">
        <v>324</v>
      </c>
      <c r="CF37" t="s">
        <v>324</v>
      </c>
      <c r="CG37" t="s">
        <v>324</v>
      </c>
      <c r="CH37" t="s">
        <v>324</v>
      </c>
      <c r="CI37">
        <v>0</v>
      </c>
      <c r="CJ37" t="s">
        <v>324</v>
      </c>
      <c r="CK37" t="s">
        <v>324</v>
      </c>
      <c r="CL37" t="s">
        <v>324</v>
      </c>
      <c r="CM37" t="s">
        <v>324</v>
      </c>
      <c r="CN37">
        <v>0</v>
      </c>
      <c r="CO37">
        <v>235.495</v>
      </c>
      <c r="CP37">
        <v>84.391000000000005</v>
      </c>
      <c r="CQ37">
        <v>37.192999999999998</v>
      </c>
      <c r="CR37">
        <v>0</v>
      </c>
      <c r="CS37">
        <v>357.07900000000001</v>
      </c>
      <c r="CT37">
        <v>52347</v>
      </c>
      <c r="CU37">
        <v>1285</v>
      </c>
      <c r="CV37">
        <v>52</v>
      </c>
      <c r="CW37">
        <v>0</v>
      </c>
      <c r="CX37">
        <v>53684</v>
      </c>
      <c r="CY37">
        <v>0</v>
      </c>
      <c r="CZ37">
        <v>0</v>
      </c>
      <c r="DA37">
        <v>0</v>
      </c>
      <c r="DB37">
        <v>0</v>
      </c>
      <c r="DC37">
        <v>0</v>
      </c>
    </row>
    <row r="38" spans="1:107" x14ac:dyDescent="0.45">
      <c r="A38">
        <v>2024</v>
      </c>
      <c r="B38">
        <v>1</v>
      </c>
      <c r="C38" t="s">
        <v>98</v>
      </c>
      <c r="D38">
        <v>16609</v>
      </c>
      <c r="E38" t="s">
        <v>354</v>
      </c>
      <c r="F38" t="s">
        <v>323</v>
      </c>
      <c r="G38" t="s">
        <v>244</v>
      </c>
      <c r="H38">
        <v>1710.5150000000001</v>
      </c>
      <c r="I38">
        <v>297.077</v>
      </c>
      <c r="J38">
        <v>103.17100000000001</v>
      </c>
      <c r="K38">
        <v>0</v>
      </c>
      <c r="L38">
        <v>2110.7629999999999</v>
      </c>
      <c r="M38">
        <v>309285</v>
      </c>
      <c r="N38">
        <v>5385</v>
      </c>
      <c r="O38">
        <v>139</v>
      </c>
      <c r="P38">
        <v>0</v>
      </c>
      <c r="Q38">
        <v>314809</v>
      </c>
      <c r="R38">
        <v>22.302</v>
      </c>
      <c r="S38">
        <v>6.6280000000000001</v>
      </c>
      <c r="T38">
        <v>3.8250000000000002</v>
      </c>
      <c r="U38">
        <v>0</v>
      </c>
      <c r="V38">
        <v>32.755000000000003</v>
      </c>
      <c r="W38">
        <v>599</v>
      </c>
      <c r="X38">
        <v>78</v>
      </c>
      <c r="Y38">
        <v>6</v>
      </c>
      <c r="Z38">
        <v>0</v>
      </c>
      <c r="AA38">
        <v>683</v>
      </c>
      <c r="AB38">
        <v>0</v>
      </c>
      <c r="AC38">
        <v>1</v>
      </c>
      <c r="AD38">
        <v>0</v>
      </c>
      <c r="AE38">
        <v>0</v>
      </c>
      <c r="AF38">
        <v>1</v>
      </c>
      <c r="AG38">
        <v>68.543999999999997</v>
      </c>
      <c r="AH38">
        <v>15.475</v>
      </c>
      <c r="AI38">
        <v>4.476</v>
      </c>
      <c r="AJ38">
        <v>0</v>
      </c>
      <c r="AK38">
        <v>88.495000000000005</v>
      </c>
      <c r="AL38">
        <v>10261</v>
      </c>
      <c r="AM38">
        <v>175</v>
      </c>
      <c r="AN38">
        <v>6</v>
      </c>
      <c r="AO38">
        <v>0</v>
      </c>
      <c r="AP38">
        <v>10442</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0.122</v>
      </c>
      <c r="BL38">
        <v>7.0000000000000001E-3</v>
      </c>
      <c r="BM38">
        <v>1</v>
      </c>
      <c r="BN38">
        <v>0</v>
      </c>
      <c r="BO38">
        <v>1.129</v>
      </c>
      <c r="BP38">
        <v>37</v>
      </c>
      <c r="BQ38">
        <v>3</v>
      </c>
      <c r="BR38">
        <v>1</v>
      </c>
      <c r="BS38">
        <v>0</v>
      </c>
      <c r="BT38">
        <v>41</v>
      </c>
      <c r="BU38">
        <v>0</v>
      </c>
      <c r="BV38">
        <v>0</v>
      </c>
      <c r="BW38">
        <v>0</v>
      </c>
      <c r="BX38">
        <v>0</v>
      </c>
      <c r="BY38">
        <v>0</v>
      </c>
      <c r="BZ38">
        <v>2.1999999999999999E-2</v>
      </c>
      <c r="CA38">
        <v>14.177</v>
      </c>
      <c r="CB38">
        <v>15.308</v>
      </c>
      <c r="CC38">
        <v>0</v>
      </c>
      <c r="CD38">
        <v>29.507000000000001</v>
      </c>
      <c r="CE38">
        <v>2</v>
      </c>
      <c r="CF38">
        <v>52</v>
      </c>
      <c r="CG38">
        <v>21</v>
      </c>
      <c r="CH38">
        <v>0</v>
      </c>
      <c r="CI38">
        <v>75</v>
      </c>
      <c r="CJ38">
        <v>0</v>
      </c>
      <c r="CK38">
        <v>0</v>
      </c>
      <c r="CL38">
        <v>0</v>
      </c>
      <c r="CM38">
        <v>0</v>
      </c>
      <c r="CN38">
        <v>0</v>
      </c>
      <c r="CO38">
        <v>1732.961</v>
      </c>
      <c r="CP38">
        <v>317.88900000000001</v>
      </c>
      <c r="CQ38">
        <v>123.304</v>
      </c>
      <c r="CR38">
        <v>0</v>
      </c>
      <c r="CS38">
        <v>2174.154</v>
      </c>
      <c r="CT38">
        <v>309923</v>
      </c>
      <c r="CU38">
        <v>5518</v>
      </c>
      <c r="CV38">
        <v>167</v>
      </c>
      <c r="CW38">
        <v>0</v>
      </c>
      <c r="CX38">
        <v>315608</v>
      </c>
      <c r="CY38">
        <v>0</v>
      </c>
      <c r="CZ38">
        <v>1</v>
      </c>
      <c r="DA38">
        <v>0</v>
      </c>
      <c r="DB38">
        <v>0</v>
      </c>
      <c r="DC38">
        <v>1</v>
      </c>
    </row>
    <row r="39" spans="1:107" x14ac:dyDescent="0.45">
      <c r="A39">
        <v>2024</v>
      </c>
      <c r="B39">
        <v>1</v>
      </c>
      <c r="C39" t="s">
        <v>98</v>
      </c>
      <c r="D39">
        <v>16655</v>
      </c>
      <c r="E39" t="s">
        <v>355</v>
      </c>
      <c r="F39" t="s">
        <v>323</v>
      </c>
      <c r="G39" t="s">
        <v>244</v>
      </c>
      <c r="H39">
        <v>3.2069999999999999</v>
      </c>
      <c r="I39">
        <v>16.312999999999999</v>
      </c>
      <c r="J39" t="s">
        <v>324</v>
      </c>
      <c r="K39" t="s">
        <v>324</v>
      </c>
      <c r="L39">
        <v>19.52</v>
      </c>
      <c r="M39">
        <v>826</v>
      </c>
      <c r="N39">
        <v>99</v>
      </c>
      <c r="O39" t="s">
        <v>324</v>
      </c>
      <c r="P39" t="s">
        <v>324</v>
      </c>
      <c r="Q39">
        <v>925</v>
      </c>
      <c r="R39" t="s">
        <v>324</v>
      </c>
      <c r="S39" t="s">
        <v>324</v>
      </c>
      <c r="T39" t="s">
        <v>324</v>
      </c>
      <c r="U39" t="s">
        <v>324</v>
      </c>
      <c r="V39" t="s">
        <v>324</v>
      </c>
      <c r="W39" t="s">
        <v>324</v>
      </c>
      <c r="X39" t="s">
        <v>324</v>
      </c>
      <c r="Y39" t="s">
        <v>324</v>
      </c>
      <c r="Z39" t="s">
        <v>324</v>
      </c>
      <c r="AA39" t="s">
        <v>324</v>
      </c>
      <c r="AB39" t="s">
        <v>324</v>
      </c>
      <c r="AC39" t="s">
        <v>324</v>
      </c>
      <c r="AD39" t="s">
        <v>324</v>
      </c>
      <c r="AE39" t="s">
        <v>324</v>
      </c>
      <c r="AF39" t="s">
        <v>324</v>
      </c>
      <c r="AG39" t="s">
        <v>324</v>
      </c>
      <c r="AH39" t="s">
        <v>324</v>
      </c>
      <c r="AI39" t="s">
        <v>324</v>
      </c>
      <c r="AJ39" t="s">
        <v>324</v>
      </c>
      <c r="AK39" t="s">
        <v>324</v>
      </c>
      <c r="AL39" t="s">
        <v>324</v>
      </c>
      <c r="AM39" t="s">
        <v>324</v>
      </c>
      <c r="AN39" t="s">
        <v>324</v>
      </c>
      <c r="AO39" t="s">
        <v>324</v>
      </c>
      <c r="AP39" t="s">
        <v>324</v>
      </c>
      <c r="AQ39" t="s">
        <v>324</v>
      </c>
      <c r="AR39" t="s">
        <v>324</v>
      </c>
      <c r="AS39" t="s">
        <v>324</v>
      </c>
      <c r="AT39" t="s">
        <v>324</v>
      </c>
      <c r="AU39" t="s">
        <v>324</v>
      </c>
      <c r="AV39" t="s">
        <v>324</v>
      </c>
      <c r="AW39" t="s">
        <v>324</v>
      </c>
      <c r="AX39" t="s">
        <v>324</v>
      </c>
      <c r="AY39" t="s">
        <v>324</v>
      </c>
      <c r="AZ39" t="s">
        <v>324</v>
      </c>
      <c r="BA39" t="s">
        <v>324</v>
      </c>
      <c r="BB39" t="s">
        <v>324</v>
      </c>
      <c r="BC39" t="s">
        <v>324</v>
      </c>
      <c r="BD39" t="s">
        <v>324</v>
      </c>
      <c r="BE39" t="s">
        <v>324</v>
      </c>
      <c r="BF39" t="s">
        <v>324</v>
      </c>
      <c r="BG39" t="s">
        <v>324</v>
      </c>
      <c r="BH39" t="s">
        <v>324</v>
      </c>
      <c r="BI39" t="s">
        <v>324</v>
      </c>
      <c r="BJ39" t="s">
        <v>324</v>
      </c>
      <c r="BK39" t="s">
        <v>324</v>
      </c>
      <c r="BL39" t="s">
        <v>324</v>
      </c>
      <c r="BM39" t="s">
        <v>324</v>
      </c>
      <c r="BN39" t="s">
        <v>324</v>
      </c>
      <c r="BO39" t="s">
        <v>324</v>
      </c>
      <c r="BP39" t="s">
        <v>324</v>
      </c>
      <c r="BQ39" t="s">
        <v>324</v>
      </c>
      <c r="BR39" t="s">
        <v>324</v>
      </c>
      <c r="BS39" t="s">
        <v>324</v>
      </c>
      <c r="BT39" t="s">
        <v>324</v>
      </c>
      <c r="BU39" t="s">
        <v>324</v>
      </c>
      <c r="BV39" t="s">
        <v>324</v>
      </c>
      <c r="BW39" t="s">
        <v>324</v>
      </c>
      <c r="BX39" t="s">
        <v>324</v>
      </c>
      <c r="BY39" t="s">
        <v>324</v>
      </c>
      <c r="BZ39" t="s">
        <v>324</v>
      </c>
      <c r="CA39" t="s">
        <v>324</v>
      </c>
      <c r="CB39" t="s">
        <v>324</v>
      </c>
      <c r="CC39" t="s">
        <v>324</v>
      </c>
      <c r="CD39" t="s">
        <v>324</v>
      </c>
      <c r="CE39" t="s">
        <v>324</v>
      </c>
      <c r="CF39" t="s">
        <v>324</v>
      </c>
      <c r="CG39" t="s">
        <v>324</v>
      </c>
      <c r="CH39" t="s">
        <v>324</v>
      </c>
      <c r="CI39" t="s">
        <v>324</v>
      </c>
      <c r="CJ39" t="s">
        <v>324</v>
      </c>
      <c r="CK39" t="s">
        <v>324</v>
      </c>
      <c r="CL39" t="s">
        <v>324</v>
      </c>
      <c r="CM39" t="s">
        <v>324</v>
      </c>
      <c r="CN39" t="s">
        <v>324</v>
      </c>
      <c r="CO39">
        <v>3.2069999999999999</v>
      </c>
      <c r="CP39">
        <v>16.312999999999999</v>
      </c>
      <c r="CQ39" t="s">
        <v>179</v>
      </c>
      <c r="CR39">
        <v>0</v>
      </c>
      <c r="CS39">
        <v>19.52</v>
      </c>
      <c r="CT39">
        <v>826</v>
      </c>
      <c r="CU39">
        <v>99</v>
      </c>
      <c r="CV39">
        <v>0</v>
      </c>
      <c r="CW39">
        <v>0</v>
      </c>
      <c r="CX39">
        <v>925</v>
      </c>
      <c r="CY39">
        <v>0</v>
      </c>
      <c r="CZ39">
        <v>0</v>
      </c>
      <c r="DA39">
        <v>0</v>
      </c>
      <c r="DB39">
        <v>0</v>
      </c>
      <c r="DC39">
        <v>0</v>
      </c>
    </row>
    <row r="40" spans="1:107" x14ac:dyDescent="0.45">
      <c r="A40">
        <v>2024</v>
      </c>
      <c r="B40">
        <v>1</v>
      </c>
      <c r="C40" t="s">
        <v>98</v>
      </c>
      <c r="D40">
        <v>17609</v>
      </c>
      <c r="E40" t="s">
        <v>356</v>
      </c>
      <c r="F40" t="s">
        <v>323</v>
      </c>
      <c r="G40" t="s">
        <v>244</v>
      </c>
      <c r="H40">
        <v>3909.627</v>
      </c>
      <c r="I40">
        <v>1011.655</v>
      </c>
      <c r="J40">
        <v>277.17200000000003</v>
      </c>
      <c r="K40" t="s">
        <v>324</v>
      </c>
      <c r="L40">
        <v>5198.4539999999997</v>
      </c>
      <c r="M40">
        <v>633084</v>
      </c>
      <c r="N40">
        <v>9175</v>
      </c>
      <c r="O40">
        <v>506</v>
      </c>
      <c r="P40" t="s">
        <v>324</v>
      </c>
      <c r="Q40">
        <v>642765</v>
      </c>
      <c r="R40">
        <v>8.3369999999999997</v>
      </c>
      <c r="S40">
        <v>45.174999999999997</v>
      </c>
      <c r="T40" t="s">
        <v>324</v>
      </c>
      <c r="U40" t="s">
        <v>324</v>
      </c>
      <c r="V40">
        <v>53.512</v>
      </c>
      <c r="W40">
        <v>103</v>
      </c>
      <c r="X40">
        <v>1134</v>
      </c>
      <c r="Y40" t="s">
        <v>324</v>
      </c>
      <c r="Z40" t="s">
        <v>324</v>
      </c>
      <c r="AA40">
        <v>1237</v>
      </c>
      <c r="AB40" t="s">
        <v>324</v>
      </c>
      <c r="AC40" t="s">
        <v>324</v>
      </c>
      <c r="AD40" t="s">
        <v>324</v>
      </c>
      <c r="AE40" t="s">
        <v>324</v>
      </c>
      <c r="AF40">
        <v>0</v>
      </c>
      <c r="AG40">
        <v>322.61200000000002</v>
      </c>
      <c r="AH40">
        <v>61.661000000000001</v>
      </c>
      <c r="AI40">
        <v>5.2859999999999996</v>
      </c>
      <c r="AJ40" t="s">
        <v>324</v>
      </c>
      <c r="AK40">
        <v>389.55900000000003</v>
      </c>
      <c r="AL40">
        <v>49438</v>
      </c>
      <c r="AM40">
        <v>444</v>
      </c>
      <c r="AN40">
        <v>15</v>
      </c>
      <c r="AO40" t="s">
        <v>324</v>
      </c>
      <c r="AP40">
        <v>49897</v>
      </c>
      <c r="AQ40">
        <v>786.31600000000003</v>
      </c>
      <c r="AR40">
        <v>143.90600000000001</v>
      </c>
      <c r="AS40">
        <v>15.856999999999999</v>
      </c>
      <c r="AT40" t="s">
        <v>324</v>
      </c>
      <c r="AU40">
        <v>946.07899999999995</v>
      </c>
      <c r="AV40" t="s">
        <v>324</v>
      </c>
      <c r="AW40" t="s">
        <v>324</v>
      </c>
      <c r="AX40" t="s">
        <v>324</v>
      </c>
      <c r="AY40" t="s">
        <v>324</v>
      </c>
      <c r="AZ40">
        <v>0</v>
      </c>
      <c r="BA40" t="s">
        <v>324</v>
      </c>
      <c r="BB40" t="s">
        <v>324</v>
      </c>
      <c r="BC40" t="s">
        <v>324</v>
      </c>
      <c r="BD40" t="s">
        <v>324</v>
      </c>
      <c r="BE40">
        <v>0</v>
      </c>
      <c r="BF40" t="s">
        <v>324</v>
      </c>
      <c r="BG40" t="s">
        <v>324</v>
      </c>
      <c r="BH40" t="s">
        <v>324</v>
      </c>
      <c r="BI40" t="s">
        <v>324</v>
      </c>
      <c r="BJ40">
        <v>0</v>
      </c>
      <c r="BK40">
        <v>1.788</v>
      </c>
      <c r="BL40">
        <v>4.9550000000000001</v>
      </c>
      <c r="BM40">
        <v>8.1</v>
      </c>
      <c r="BN40" t="s">
        <v>324</v>
      </c>
      <c r="BO40">
        <v>14.843</v>
      </c>
      <c r="BP40">
        <v>212</v>
      </c>
      <c r="BQ40">
        <v>15</v>
      </c>
      <c r="BR40">
        <v>7</v>
      </c>
      <c r="BS40" t="s">
        <v>324</v>
      </c>
      <c r="BT40">
        <v>234</v>
      </c>
      <c r="BU40" t="s">
        <v>324</v>
      </c>
      <c r="BV40" t="s">
        <v>324</v>
      </c>
      <c r="BW40" t="s">
        <v>324</v>
      </c>
      <c r="BX40" t="s">
        <v>324</v>
      </c>
      <c r="BY40">
        <v>0</v>
      </c>
      <c r="BZ40">
        <v>0.72099999999999997</v>
      </c>
      <c r="CA40">
        <v>49.284999999999997</v>
      </c>
      <c r="CB40">
        <v>33.703000000000003</v>
      </c>
      <c r="CC40" t="s">
        <v>324</v>
      </c>
      <c r="CD40">
        <v>83.709000000000003</v>
      </c>
      <c r="CE40">
        <v>76</v>
      </c>
      <c r="CF40">
        <v>129</v>
      </c>
      <c r="CG40">
        <v>46</v>
      </c>
      <c r="CH40" t="s">
        <v>324</v>
      </c>
      <c r="CI40">
        <v>251</v>
      </c>
      <c r="CJ40" t="s">
        <v>324</v>
      </c>
      <c r="CK40" t="s">
        <v>324</v>
      </c>
      <c r="CL40" t="s">
        <v>324</v>
      </c>
      <c r="CM40" t="s">
        <v>324</v>
      </c>
      <c r="CN40">
        <v>0</v>
      </c>
      <c r="CO40">
        <v>3920.473</v>
      </c>
      <c r="CP40">
        <v>1111.07</v>
      </c>
      <c r="CQ40">
        <v>318.97500000000002</v>
      </c>
      <c r="CR40">
        <v>0</v>
      </c>
      <c r="CS40">
        <v>5350.518</v>
      </c>
      <c r="CT40">
        <v>633475</v>
      </c>
      <c r="CU40">
        <v>10453</v>
      </c>
      <c r="CV40">
        <v>559</v>
      </c>
      <c r="CW40">
        <v>0</v>
      </c>
      <c r="CX40">
        <v>644487</v>
      </c>
      <c r="CY40">
        <v>0</v>
      </c>
      <c r="CZ40">
        <v>0</v>
      </c>
      <c r="DA40">
        <v>0</v>
      </c>
      <c r="DB40">
        <v>0</v>
      </c>
      <c r="DC40">
        <v>0</v>
      </c>
    </row>
    <row r="41" spans="1:107" x14ac:dyDescent="0.45">
      <c r="A41">
        <v>2024</v>
      </c>
      <c r="B41">
        <v>1</v>
      </c>
      <c r="C41" t="s">
        <v>98</v>
      </c>
      <c r="D41">
        <v>17612</v>
      </c>
      <c r="E41" t="s">
        <v>357</v>
      </c>
      <c r="F41" t="s">
        <v>323</v>
      </c>
      <c r="G41" t="s">
        <v>247</v>
      </c>
      <c r="H41">
        <v>2.8069999999999999</v>
      </c>
      <c r="I41">
        <v>3.1120000000000001</v>
      </c>
      <c r="J41" t="s">
        <v>324</v>
      </c>
      <c r="K41" t="s">
        <v>324</v>
      </c>
      <c r="L41">
        <v>5.9189999999999996</v>
      </c>
      <c r="M41">
        <v>582</v>
      </c>
      <c r="N41">
        <v>25</v>
      </c>
      <c r="O41" t="s">
        <v>324</v>
      </c>
      <c r="P41" t="s">
        <v>324</v>
      </c>
      <c r="Q41">
        <v>607</v>
      </c>
      <c r="R41" t="s">
        <v>324</v>
      </c>
      <c r="S41" t="s">
        <v>324</v>
      </c>
      <c r="T41" t="s">
        <v>324</v>
      </c>
      <c r="U41" t="s">
        <v>324</v>
      </c>
      <c r="V41" t="s">
        <v>324</v>
      </c>
      <c r="W41" t="s">
        <v>324</v>
      </c>
      <c r="X41" t="s">
        <v>324</v>
      </c>
      <c r="Y41" t="s">
        <v>324</v>
      </c>
      <c r="Z41" t="s">
        <v>324</v>
      </c>
      <c r="AA41" t="s">
        <v>324</v>
      </c>
      <c r="AB41" t="s">
        <v>324</v>
      </c>
      <c r="AC41" t="s">
        <v>324</v>
      </c>
      <c r="AD41" t="s">
        <v>324</v>
      </c>
      <c r="AE41" t="s">
        <v>324</v>
      </c>
      <c r="AF41" t="s">
        <v>324</v>
      </c>
      <c r="AG41" t="s">
        <v>324</v>
      </c>
      <c r="AH41" t="s">
        <v>324</v>
      </c>
      <c r="AI41" t="s">
        <v>324</v>
      </c>
      <c r="AJ41" t="s">
        <v>324</v>
      </c>
      <c r="AK41" t="s">
        <v>324</v>
      </c>
      <c r="AL41" t="s">
        <v>324</v>
      </c>
      <c r="AM41" t="s">
        <v>324</v>
      </c>
      <c r="AN41" t="s">
        <v>324</v>
      </c>
      <c r="AO41" t="s">
        <v>324</v>
      </c>
      <c r="AP41" t="s">
        <v>324</v>
      </c>
      <c r="AQ41" t="s">
        <v>324</v>
      </c>
      <c r="AR41" t="s">
        <v>324</v>
      </c>
      <c r="AS41" t="s">
        <v>324</v>
      </c>
      <c r="AT41" t="s">
        <v>324</v>
      </c>
      <c r="AU41" t="s">
        <v>324</v>
      </c>
      <c r="AV41" t="s">
        <v>324</v>
      </c>
      <c r="AW41" t="s">
        <v>324</v>
      </c>
      <c r="AX41" t="s">
        <v>324</v>
      </c>
      <c r="AY41" t="s">
        <v>324</v>
      </c>
      <c r="AZ41" t="s">
        <v>324</v>
      </c>
      <c r="BA41" t="s">
        <v>324</v>
      </c>
      <c r="BB41" t="s">
        <v>324</v>
      </c>
      <c r="BC41" t="s">
        <v>324</v>
      </c>
      <c r="BD41" t="s">
        <v>324</v>
      </c>
      <c r="BE41" t="s">
        <v>324</v>
      </c>
      <c r="BF41" t="s">
        <v>324</v>
      </c>
      <c r="BG41" t="s">
        <v>324</v>
      </c>
      <c r="BH41" t="s">
        <v>324</v>
      </c>
      <c r="BI41" t="s">
        <v>324</v>
      </c>
      <c r="BJ41" t="s">
        <v>324</v>
      </c>
      <c r="BK41">
        <v>6.9000000000000006E-2</v>
      </c>
      <c r="BL41">
        <v>0.01</v>
      </c>
      <c r="BM41" t="s">
        <v>324</v>
      </c>
      <c r="BN41" t="s">
        <v>324</v>
      </c>
      <c r="BO41">
        <v>7.9000000000000001E-2</v>
      </c>
      <c r="BP41">
        <v>6</v>
      </c>
      <c r="BQ41">
        <v>1</v>
      </c>
      <c r="BR41" t="s">
        <v>324</v>
      </c>
      <c r="BS41" t="s">
        <v>324</v>
      </c>
      <c r="BT41">
        <v>7</v>
      </c>
      <c r="BU41" t="s">
        <v>324</v>
      </c>
      <c r="BV41" t="s">
        <v>324</v>
      </c>
      <c r="BW41" t="s">
        <v>324</v>
      </c>
      <c r="BX41" t="s">
        <v>324</v>
      </c>
      <c r="BY41" t="s">
        <v>324</v>
      </c>
      <c r="BZ41" t="s">
        <v>324</v>
      </c>
      <c r="CA41" t="s">
        <v>324</v>
      </c>
      <c r="CB41" t="s">
        <v>324</v>
      </c>
      <c r="CC41" t="s">
        <v>324</v>
      </c>
      <c r="CD41" t="s">
        <v>324</v>
      </c>
      <c r="CE41" t="s">
        <v>324</v>
      </c>
      <c r="CF41" t="s">
        <v>324</v>
      </c>
      <c r="CG41" t="s">
        <v>324</v>
      </c>
      <c r="CH41" t="s">
        <v>324</v>
      </c>
      <c r="CI41" t="s">
        <v>324</v>
      </c>
      <c r="CJ41" t="s">
        <v>324</v>
      </c>
      <c r="CK41" t="s">
        <v>324</v>
      </c>
      <c r="CL41" t="s">
        <v>324</v>
      </c>
      <c r="CM41" t="s">
        <v>324</v>
      </c>
      <c r="CN41" t="s">
        <v>324</v>
      </c>
      <c r="CO41">
        <v>2.8759999999999999</v>
      </c>
      <c r="CP41">
        <v>3.1219999999999999</v>
      </c>
      <c r="CQ41" t="s">
        <v>179</v>
      </c>
      <c r="CR41">
        <v>0</v>
      </c>
      <c r="CS41">
        <v>5.9980000000000002</v>
      </c>
      <c r="CT41">
        <v>588</v>
      </c>
      <c r="CU41">
        <v>26</v>
      </c>
      <c r="CV41">
        <v>0</v>
      </c>
      <c r="CW41">
        <v>0</v>
      </c>
      <c r="CX41">
        <v>614</v>
      </c>
      <c r="CY41">
        <v>0</v>
      </c>
      <c r="CZ41">
        <v>0</v>
      </c>
      <c r="DA41">
        <v>0</v>
      </c>
      <c r="DB41">
        <v>0</v>
      </c>
      <c r="DC41">
        <v>0</v>
      </c>
    </row>
    <row r="42" spans="1:107" x14ac:dyDescent="0.45">
      <c r="A42">
        <v>2024</v>
      </c>
      <c r="B42">
        <v>1</v>
      </c>
      <c r="C42" t="s">
        <v>98</v>
      </c>
      <c r="D42">
        <v>18260</v>
      </c>
      <c r="E42" t="s">
        <v>358</v>
      </c>
      <c r="F42" t="s">
        <v>323</v>
      </c>
      <c r="G42" t="s">
        <v>244</v>
      </c>
      <c r="H42">
        <v>0.13700000000000001</v>
      </c>
      <c r="I42">
        <v>2.8000000000000001E-2</v>
      </c>
      <c r="J42">
        <v>0</v>
      </c>
      <c r="K42">
        <v>0</v>
      </c>
      <c r="L42">
        <v>0.16500000000000001</v>
      </c>
      <c r="M42">
        <v>14</v>
      </c>
      <c r="N42">
        <v>3</v>
      </c>
      <c r="O42">
        <v>0</v>
      </c>
      <c r="P42">
        <v>0</v>
      </c>
      <c r="Q42">
        <v>17</v>
      </c>
      <c r="R42" t="s">
        <v>324</v>
      </c>
      <c r="S42" t="s">
        <v>324</v>
      </c>
      <c r="T42" t="s">
        <v>324</v>
      </c>
      <c r="U42" t="s">
        <v>324</v>
      </c>
      <c r="V42">
        <v>0</v>
      </c>
      <c r="W42" t="s">
        <v>324</v>
      </c>
      <c r="X42" t="s">
        <v>324</v>
      </c>
      <c r="Y42" t="s">
        <v>324</v>
      </c>
      <c r="Z42" t="s">
        <v>324</v>
      </c>
      <c r="AA42">
        <v>0</v>
      </c>
      <c r="AB42" t="s">
        <v>324</v>
      </c>
      <c r="AC42" t="s">
        <v>324</v>
      </c>
      <c r="AD42" t="s">
        <v>324</v>
      </c>
      <c r="AE42" t="s">
        <v>324</v>
      </c>
      <c r="AF42">
        <v>0</v>
      </c>
      <c r="AG42" t="s">
        <v>324</v>
      </c>
      <c r="AH42" t="s">
        <v>324</v>
      </c>
      <c r="AI42" t="s">
        <v>324</v>
      </c>
      <c r="AJ42" t="s">
        <v>324</v>
      </c>
      <c r="AK42">
        <v>0</v>
      </c>
      <c r="AL42" t="s">
        <v>324</v>
      </c>
      <c r="AM42" t="s">
        <v>324</v>
      </c>
      <c r="AN42" t="s">
        <v>324</v>
      </c>
      <c r="AO42" t="s">
        <v>324</v>
      </c>
      <c r="AP42">
        <v>0</v>
      </c>
      <c r="AQ42" t="s">
        <v>324</v>
      </c>
      <c r="AR42" t="s">
        <v>324</v>
      </c>
      <c r="AS42" t="s">
        <v>324</v>
      </c>
      <c r="AT42" t="s">
        <v>324</v>
      </c>
      <c r="AU42">
        <v>0</v>
      </c>
      <c r="AV42" t="s">
        <v>324</v>
      </c>
      <c r="AW42" t="s">
        <v>324</v>
      </c>
      <c r="AX42" t="s">
        <v>324</v>
      </c>
      <c r="AY42" t="s">
        <v>324</v>
      </c>
      <c r="AZ42">
        <v>0</v>
      </c>
      <c r="BA42" t="s">
        <v>324</v>
      </c>
      <c r="BB42" t="s">
        <v>324</v>
      </c>
      <c r="BC42" t="s">
        <v>324</v>
      </c>
      <c r="BD42" t="s">
        <v>324</v>
      </c>
      <c r="BE42">
        <v>0</v>
      </c>
      <c r="BF42" t="s">
        <v>324</v>
      </c>
      <c r="BG42" t="s">
        <v>324</v>
      </c>
      <c r="BH42" t="s">
        <v>324</v>
      </c>
      <c r="BI42" t="s">
        <v>324</v>
      </c>
      <c r="BJ42">
        <v>0</v>
      </c>
      <c r="BK42" t="s">
        <v>324</v>
      </c>
      <c r="BL42" t="s">
        <v>324</v>
      </c>
      <c r="BM42" t="s">
        <v>324</v>
      </c>
      <c r="BN42" t="s">
        <v>324</v>
      </c>
      <c r="BO42">
        <v>0</v>
      </c>
      <c r="BP42" t="s">
        <v>324</v>
      </c>
      <c r="BQ42" t="s">
        <v>324</v>
      </c>
      <c r="BR42" t="s">
        <v>324</v>
      </c>
      <c r="BS42" t="s">
        <v>324</v>
      </c>
      <c r="BT42">
        <v>0</v>
      </c>
      <c r="BU42" t="s">
        <v>324</v>
      </c>
      <c r="BV42" t="s">
        <v>324</v>
      </c>
      <c r="BW42" t="s">
        <v>324</v>
      </c>
      <c r="BX42" t="s">
        <v>324</v>
      </c>
      <c r="BY42">
        <v>0</v>
      </c>
      <c r="BZ42" t="s">
        <v>324</v>
      </c>
      <c r="CA42" t="s">
        <v>324</v>
      </c>
      <c r="CB42" t="s">
        <v>324</v>
      </c>
      <c r="CC42" t="s">
        <v>324</v>
      </c>
      <c r="CD42">
        <v>0</v>
      </c>
      <c r="CE42" t="s">
        <v>324</v>
      </c>
      <c r="CF42" t="s">
        <v>324</v>
      </c>
      <c r="CG42" t="s">
        <v>324</v>
      </c>
      <c r="CH42" t="s">
        <v>324</v>
      </c>
      <c r="CI42">
        <v>0</v>
      </c>
      <c r="CJ42" t="s">
        <v>324</v>
      </c>
      <c r="CK42" t="s">
        <v>324</v>
      </c>
      <c r="CL42" t="s">
        <v>324</v>
      </c>
      <c r="CM42" t="s">
        <v>324</v>
      </c>
      <c r="CN42">
        <v>0</v>
      </c>
      <c r="CO42">
        <v>0.13700000000000001</v>
      </c>
      <c r="CP42">
        <v>2.8000000000000001E-2</v>
      </c>
      <c r="CQ42" t="s">
        <v>179</v>
      </c>
      <c r="CR42">
        <v>0</v>
      </c>
      <c r="CS42">
        <v>0.16500000000000001</v>
      </c>
      <c r="CT42">
        <v>14</v>
      </c>
      <c r="CU42">
        <v>3</v>
      </c>
      <c r="CV42">
        <v>0</v>
      </c>
      <c r="CW42">
        <v>0</v>
      </c>
      <c r="CX42">
        <v>17</v>
      </c>
      <c r="CY42">
        <v>0</v>
      </c>
      <c r="CZ42">
        <v>0</v>
      </c>
      <c r="DA42">
        <v>0</v>
      </c>
      <c r="DB42">
        <v>0</v>
      </c>
      <c r="DC42">
        <v>0</v>
      </c>
    </row>
    <row r="43" spans="1:107" x14ac:dyDescent="0.45">
      <c r="A43">
        <v>2024</v>
      </c>
      <c r="B43">
        <v>1</v>
      </c>
      <c r="C43" t="s">
        <v>98</v>
      </c>
      <c r="D43">
        <v>19281</v>
      </c>
      <c r="E43" t="s">
        <v>359</v>
      </c>
      <c r="F43" t="s">
        <v>323</v>
      </c>
      <c r="G43" t="s">
        <v>244</v>
      </c>
      <c r="H43">
        <v>26.036000000000001</v>
      </c>
      <c r="I43">
        <v>12.69</v>
      </c>
      <c r="J43">
        <v>18.754999999999999</v>
      </c>
      <c r="K43" t="s">
        <v>324</v>
      </c>
      <c r="L43">
        <v>57.481000000000002</v>
      </c>
      <c r="M43">
        <v>4320</v>
      </c>
      <c r="N43">
        <v>80</v>
      </c>
      <c r="O43">
        <v>106</v>
      </c>
      <c r="P43" t="s">
        <v>324</v>
      </c>
      <c r="Q43">
        <v>4506</v>
      </c>
      <c r="R43">
        <v>6.3E-2</v>
      </c>
      <c r="S43" t="s">
        <v>324</v>
      </c>
      <c r="T43">
        <v>3.6339999999999999</v>
      </c>
      <c r="U43" t="s">
        <v>324</v>
      </c>
      <c r="V43">
        <v>3.6970000000000001</v>
      </c>
      <c r="W43">
        <v>3</v>
      </c>
      <c r="X43" t="s">
        <v>324</v>
      </c>
      <c r="Y43">
        <v>10</v>
      </c>
      <c r="Z43" t="s">
        <v>324</v>
      </c>
      <c r="AA43">
        <v>13</v>
      </c>
      <c r="AB43" t="s">
        <v>324</v>
      </c>
      <c r="AC43" t="s">
        <v>324</v>
      </c>
      <c r="AD43" t="s">
        <v>324</v>
      </c>
      <c r="AE43" t="s">
        <v>324</v>
      </c>
      <c r="AF43" t="s">
        <v>324</v>
      </c>
      <c r="AG43" t="s">
        <v>324</v>
      </c>
      <c r="AH43" t="s">
        <v>324</v>
      </c>
      <c r="AI43" t="s">
        <v>324</v>
      </c>
      <c r="AJ43" t="s">
        <v>324</v>
      </c>
      <c r="AK43" t="s">
        <v>324</v>
      </c>
      <c r="AL43" t="s">
        <v>324</v>
      </c>
      <c r="AM43" t="s">
        <v>324</v>
      </c>
      <c r="AN43" t="s">
        <v>324</v>
      </c>
      <c r="AO43" t="s">
        <v>324</v>
      </c>
      <c r="AP43" t="s">
        <v>324</v>
      </c>
      <c r="AQ43" t="s">
        <v>324</v>
      </c>
      <c r="AR43" t="s">
        <v>324</v>
      </c>
      <c r="AS43" t="s">
        <v>324</v>
      </c>
      <c r="AT43" t="s">
        <v>324</v>
      </c>
      <c r="AU43" t="s">
        <v>324</v>
      </c>
      <c r="AV43" t="s">
        <v>324</v>
      </c>
      <c r="AW43" t="s">
        <v>324</v>
      </c>
      <c r="AX43" t="s">
        <v>324</v>
      </c>
      <c r="AY43" t="s">
        <v>324</v>
      </c>
      <c r="AZ43" t="s">
        <v>324</v>
      </c>
      <c r="BA43" t="s">
        <v>324</v>
      </c>
      <c r="BB43" t="s">
        <v>324</v>
      </c>
      <c r="BC43" t="s">
        <v>324</v>
      </c>
      <c r="BD43" t="s">
        <v>324</v>
      </c>
      <c r="BE43" t="s">
        <v>324</v>
      </c>
      <c r="BF43" t="s">
        <v>324</v>
      </c>
      <c r="BG43" t="s">
        <v>324</v>
      </c>
      <c r="BH43" t="s">
        <v>324</v>
      </c>
      <c r="BI43" t="s">
        <v>324</v>
      </c>
      <c r="BJ43" t="s">
        <v>324</v>
      </c>
      <c r="BK43" t="s">
        <v>324</v>
      </c>
      <c r="BL43" t="s">
        <v>324</v>
      </c>
      <c r="BM43" t="s">
        <v>324</v>
      </c>
      <c r="BN43" t="s">
        <v>324</v>
      </c>
      <c r="BO43" t="s">
        <v>324</v>
      </c>
      <c r="BP43" t="s">
        <v>324</v>
      </c>
      <c r="BQ43" t="s">
        <v>324</v>
      </c>
      <c r="BR43" t="s">
        <v>324</v>
      </c>
      <c r="BS43" t="s">
        <v>324</v>
      </c>
      <c r="BT43" t="s">
        <v>324</v>
      </c>
      <c r="BU43" t="s">
        <v>324</v>
      </c>
      <c r="BV43" t="s">
        <v>324</v>
      </c>
      <c r="BW43" t="s">
        <v>324</v>
      </c>
      <c r="BX43" t="s">
        <v>324</v>
      </c>
      <c r="BY43" t="s">
        <v>324</v>
      </c>
      <c r="BZ43" t="s">
        <v>324</v>
      </c>
      <c r="CA43" t="s">
        <v>324</v>
      </c>
      <c r="CB43" t="s">
        <v>324</v>
      </c>
      <c r="CC43" t="s">
        <v>324</v>
      </c>
      <c r="CD43" t="s">
        <v>324</v>
      </c>
      <c r="CE43" t="s">
        <v>324</v>
      </c>
      <c r="CF43" t="s">
        <v>324</v>
      </c>
      <c r="CG43" t="s">
        <v>324</v>
      </c>
      <c r="CH43" t="s">
        <v>324</v>
      </c>
      <c r="CI43" t="s">
        <v>324</v>
      </c>
      <c r="CJ43" t="s">
        <v>324</v>
      </c>
      <c r="CK43" t="s">
        <v>324</v>
      </c>
      <c r="CL43" t="s">
        <v>324</v>
      </c>
      <c r="CM43" t="s">
        <v>324</v>
      </c>
      <c r="CN43" t="s">
        <v>324</v>
      </c>
      <c r="CO43">
        <v>26.099</v>
      </c>
      <c r="CP43">
        <v>12.69</v>
      </c>
      <c r="CQ43">
        <v>22.388999999999999</v>
      </c>
      <c r="CR43">
        <v>0</v>
      </c>
      <c r="CS43">
        <v>61.177999999999997</v>
      </c>
      <c r="CT43">
        <v>4323</v>
      </c>
      <c r="CU43">
        <v>80</v>
      </c>
      <c r="CV43">
        <v>116</v>
      </c>
      <c r="CW43">
        <v>0</v>
      </c>
      <c r="CX43">
        <v>4519</v>
      </c>
      <c r="CY43">
        <v>0</v>
      </c>
      <c r="CZ43">
        <v>0</v>
      </c>
      <c r="DA43">
        <v>0</v>
      </c>
      <c r="DB43">
        <v>0</v>
      </c>
      <c r="DC43">
        <v>0</v>
      </c>
    </row>
    <row r="44" spans="1:107" x14ac:dyDescent="0.45">
      <c r="A44">
        <v>2024</v>
      </c>
      <c r="B44">
        <v>1</v>
      </c>
      <c r="C44" t="s">
        <v>98</v>
      </c>
      <c r="D44">
        <v>99999</v>
      </c>
      <c r="E44" t="s">
        <v>329</v>
      </c>
      <c r="F44" t="s">
        <v>323</v>
      </c>
      <c r="H44">
        <v>202.34399999999999</v>
      </c>
      <c r="I44">
        <v>121.57899999999999</v>
      </c>
      <c r="J44">
        <v>8.9619999999999997</v>
      </c>
      <c r="K44">
        <v>0</v>
      </c>
      <c r="L44">
        <v>332.88499999999999</v>
      </c>
      <c r="M44" t="s">
        <v>324</v>
      </c>
      <c r="N44" t="s">
        <v>324</v>
      </c>
      <c r="O44" t="s">
        <v>324</v>
      </c>
      <c r="P44" t="s">
        <v>324</v>
      </c>
      <c r="Q44" t="s">
        <v>324</v>
      </c>
      <c r="R44" t="s">
        <v>324</v>
      </c>
      <c r="S44" t="s">
        <v>324</v>
      </c>
      <c r="T44" t="s">
        <v>324</v>
      </c>
      <c r="U44" t="s">
        <v>324</v>
      </c>
      <c r="V44">
        <v>0</v>
      </c>
      <c r="W44" t="s">
        <v>324</v>
      </c>
      <c r="X44" t="s">
        <v>324</v>
      </c>
      <c r="Y44" t="s">
        <v>324</v>
      </c>
      <c r="Z44" t="s">
        <v>324</v>
      </c>
      <c r="AA44" t="s">
        <v>324</v>
      </c>
      <c r="AB44" t="s">
        <v>324</v>
      </c>
      <c r="AC44" t="s">
        <v>324</v>
      </c>
      <c r="AD44" t="s">
        <v>324</v>
      </c>
      <c r="AE44" t="s">
        <v>324</v>
      </c>
      <c r="AF44" t="s">
        <v>324</v>
      </c>
      <c r="AG44">
        <v>-0.113</v>
      </c>
      <c r="AH44">
        <v>-5.0000000000000001E-3</v>
      </c>
      <c r="AI44">
        <v>0</v>
      </c>
      <c r="AJ44">
        <v>0</v>
      </c>
      <c r="AK44">
        <v>-0.11799999999999999</v>
      </c>
      <c r="AL44" t="s">
        <v>324</v>
      </c>
      <c r="AM44" t="s">
        <v>324</v>
      </c>
      <c r="AN44" t="s">
        <v>324</v>
      </c>
      <c r="AO44" t="s">
        <v>324</v>
      </c>
      <c r="AP44" t="s">
        <v>324</v>
      </c>
      <c r="AQ44" t="s">
        <v>324</v>
      </c>
      <c r="AR44" t="s">
        <v>324</v>
      </c>
      <c r="AS44" t="s">
        <v>324</v>
      </c>
      <c r="AT44" t="s">
        <v>324</v>
      </c>
      <c r="AU44" t="s">
        <v>324</v>
      </c>
      <c r="AV44" t="s">
        <v>324</v>
      </c>
      <c r="AW44" t="s">
        <v>324</v>
      </c>
      <c r="AX44" t="s">
        <v>324</v>
      </c>
      <c r="AY44" t="s">
        <v>324</v>
      </c>
      <c r="AZ44">
        <v>0</v>
      </c>
      <c r="BA44" t="s">
        <v>324</v>
      </c>
      <c r="BB44" t="s">
        <v>324</v>
      </c>
      <c r="BC44" t="s">
        <v>324</v>
      </c>
      <c r="BD44" t="s">
        <v>324</v>
      </c>
      <c r="BE44" t="s">
        <v>324</v>
      </c>
      <c r="BF44" t="s">
        <v>324</v>
      </c>
      <c r="BG44" t="s">
        <v>324</v>
      </c>
      <c r="BH44" t="s">
        <v>324</v>
      </c>
      <c r="BI44" t="s">
        <v>324</v>
      </c>
      <c r="BJ44" t="s">
        <v>324</v>
      </c>
      <c r="BK44" t="s">
        <v>324</v>
      </c>
      <c r="BL44" t="s">
        <v>324</v>
      </c>
      <c r="BM44" t="s">
        <v>324</v>
      </c>
      <c r="BN44" t="s">
        <v>324</v>
      </c>
      <c r="BO44" t="s">
        <v>324</v>
      </c>
      <c r="BP44" t="s">
        <v>324</v>
      </c>
      <c r="BQ44" t="s">
        <v>324</v>
      </c>
      <c r="BR44" t="s">
        <v>324</v>
      </c>
      <c r="BS44" t="s">
        <v>324</v>
      </c>
      <c r="BT44" t="s">
        <v>324</v>
      </c>
      <c r="BU44" t="s">
        <v>324</v>
      </c>
      <c r="BV44" t="s">
        <v>324</v>
      </c>
      <c r="BW44" t="s">
        <v>324</v>
      </c>
      <c r="BX44" t="s">
        <v>324</v>
      </c>
      <c r="BY44" t="s">
        <v>324</v>
      </c>
      <c r="BZ44" t="s">
        <v>324</v>
      </c>
      <c r="CA44" t="s">
        <v>324</v>
      </c>
      <c r="CB44" t="s">
        <v>324</v>
      </c>
      <c r="CC44" t="s">
        <v>324</v>
      </c>
      <c r="CD44" t="s">
        <v>324</v>
      </c>
      <c r="CE44" t="s">
        <v>324</v>
      </c>
      <c r="CF44" t="s">
        <v>324</v>
      </c>
      <c r="CG44" t="s">
        <v>324</v>
      </c>
      <c r="CH44" t="s">
        <v>324</v>
      </c>
      <c r="CI44" t="s">
        <v>324</v>
      </c>
      <c r="CJ44" t="s">
        <v>324</v>
      </c>
      <c r="CK44" t="s">
        <v>324</v>
      </c>
      <c r="CL44" t="s">
        <v>324</v>
      </c>
      <c r="CM44" t="s">
        <v>324</v>
      </c>
      <c r="CN44" t="s">
        <v>324</v>
      </c>
      <c r="CO44">
        <v>202.34399999999999</v>
      </c>
      <c r="CP44">
        <v>121.57899999999999</v>
      </c>
      <c r="CQ44">
        <v>8.9619999999999997</v>
      </c>
      <c r="CR44">
        <v>0</v>
      </c>
      <c r="CS44">
        <v>332.88499999999999</v>
      </c>
      <c r="CT44" t="s">
        <v>324</v>
      </c>
      <c r="CU44" t="s">
        <v>324</v>
      </c>
      <c r="CV44" t="s">
        <v>324</v>
      </c>
      <c r="CW44" t="s">
        <v>324</v>
      </c>
      <c r="CX44" t="s">
        <v>324</v>
      </c>
      <c r="CY44" t="s">
        <v>324</v>
      </c>
      <c r="CZ44" t="s">
        <v>324</v>
      </c>
      <c r="DA44" t="s">
        <v>324</v>
      </c>
      <c r="DB44" t="s">
        <v>324</v>
      </c>
      <c r="DC44" t="s">
        <v>324</v>
      </c>
    </row>
    <row r="45" spans="1:107" x14ac:dyDescent="0.45">
      <c r="A45">
        <v>2024</v>
      </c>
      <c r="B45">
        <v>1</v>
      </c>
      <c r="C45" t="s">
        <v>102</v>
      </c>
      <c r="D45">
        <v>3989</v>
      </c>
      <c r="E45" t="s">
        <v>360</v>
      </c>
      <c r="F45" t="s">
        <v>323</v>
      </c>
      <c r="G45" t="s">
        <v>244</v>
      </c>
      <c r="H45">
        <v>39.008000000000003</v>
      </c>
      <c r="I45">
        <v>2.1379999999999999</v>
      </c>
      <c r="J45">
        <v>0</v>
      </c>
      <c r="K45">
        <v>0</v>
      </c>
      <c r="L45">
        <v>41.146000000000001</v>
      </c>
      <c r="M45">
        <v>8562</v>
      </c>
      <c r="N45">
        <v>552</v>
      </c>
      <c r="O45">
        <v>0</v>
      </c>
      <c r="P45">
        <v>0</v>
      </c>
      <c r="Q45">
        <v>9114</v>
      </c>
      <c r="R45">
        <v>0.72</v>
      </c>
      <c r="S45">
        <v>3.2010000000000001</v>
      </c>
      <c r="T45">
        <v>0</v>
      </c>
      <c r="U45">
        <v>0</v>
      </c>
      <c r="V45">
        <v>3.9209999999999998</v>
      </c>
      <c r="W45">
        <v>382</v>
      </c>
      <c r="X45">
        <v>66</v>
      </c>
      <c r="Y45">
        <v>0</v>
      </c>
      <c r="Z45">
        <v>0</v>
      </c>
      <c r="AA45">
        <v>448</v>
      </c>
      <c r="AB45">
        <v>0</v>
      </c>
      <c r="AC45">
        <v>0</v>
      </c>
      <c r="AD45">
        <v>0</v>
      </c>
      <c r="AE45">
        <v>0</v>
      </c>
      <c r="AF45">
        <v>0</v>
      </c>
      <c r="AG45">
        <v>1.6259999999999999</v>
      </c>
      <c r="AH45">
        <v>8.4000000000000005E-2</v>
      </c>
      <c r="AI45">
        <v>0</v>
      </c>
      <c r="AJ45">
        <v>0</v>
      </c>
      <c r="AK45">
        <v>1.71</v>
      </c>
      <c r="AL45">
        <v>233</v>
      </c>
      <c r="AM45">
        <v>12</v>
      </c>
      <c r="AN45">
        <v>0</v>
      </c>
      <c r="AO45">
        <v>0</v>
      </c>
      <c r="AP45">
        <v>245</v>
      </c>
      <c r="AQ45">
        <v>3187.2539999999999</v>
      </c>
      <c r="AR45">
        <v>164.64</v>
      </c>
      <c r="AS45">
        <v>0</v>
      </c>
      <c r="AT45">
        <v>0</v>
      </c>
      <c r="AU45">
        <v>3351.8939999999998</v>
      </c>
      <c r="AV45">
        <v>0</v>
      </c>
      <c r="AW45">
        <v>0</v>
      </c>
      <c r="AX45">
        <v>0</v>
      </c>
      <c r="AY45">
        <v>0</v>
      </c>
      <c r="AZ45">
        <v>0</v>
      </c>
      <c r="BA45">
        <v>0</v>
      </c>
      <c r="BB45">
        <v>0</v>
      </c>
      <c r="BC45">
        <v>0</v>
      </c>
      <c r="BD45">
        <v>0</v>
      </c>
      <c r="BE45">
        <v>0</v>
      </c>
      <c r="BF45">
        <v>0</v>
      </c>
      <c r="BG45">
        <v>0</v>
      </c>
      <c r="BH45">
        <v>0</v>
      </c>
      <c r="BI45">
        <v>0</v>
      </c>
      <c r="BJ45">
        <v>0</v>
      </c>
      <c r="BK45">
        <v>0</v>
      </c>
      <c r="BL45">
        <v>6.0000000000000001E-3</v>
      </c>
      <c r="BM45">
        <v>0</v>
      </c>
      <c r="BN45">
        <v>0</v>
      </c>
      <c r="BO45">
        <v>6.0000000000000001E-3</v>
      </c>
      <c r="BP45">
        <v>0</v>
      </c>
      <c r="BQ45">
        <v>1</v>
      </c>
      <c r="BR45">
        <v>0</v>
      </c>
      <c r="BS45">
        <v>0</v>
      </c>
      <c r="BT45">
        <v>1</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39.728000000000002</v>
      </c>
      <c r="CP45">
        <v>5.3449999999999998</v>
      </c>
      <c r="CQ45" t="s">
        <v>179</v>
      </c>
      <c r="CR45">
        <v>0</v>
      </c>
      <c r="CS45">
        <v>45.073</v>
      </c>
      <c r="CT45">
        <v>8944</v>
      </c>
      <c r="CU45">
        <v>619</v>
      </c>
      <c r="CV45">
        <v>0</v>
      </c>
      <c r="CW45">
        <v>0</v>
      </c>
      <c r="CX45">
        <v>9563</v>
      </c>
      <c r="CY45">
        <v>0</v>
      </c>
      <c r="CZ45">
        <v>0</v>
      </c>
      <c r="DA45">
        <v>0</v>
      </c>
      <c r="DB45">
        <v>0</v>
      </c>
      <c r="DC45">
        <v>0</v>
      </c>
    </row>
    <row r="46" spans="1:107" x14ac:dyDescent="0.45">
      <c r="A46">
        <v>2024</v>
      </c>
      <c r="B46">
        <v>1</v>
      </c>
      <c r="C46" t="s">
        <v>102</v>
      </c>
      <c r="D46">
        <v>6604</v>
      </c>
      <c r="E46" t="s">
        <v>361</v>
      </c>
      <c r="F46" t="s">
        <v>323</v>
      </c>
      <c r="G46" t="s">
        <v>247</v>
      </c>
      <c r="H46">
        <v>22.109000000000002</v>
      </c>
      <c r="I46">
        <v>2.2509999999999999</v>
      </c>
      <c r="J46">
        <v>3.7789999999999999</v>
      </c>
      <c r="K46" t="s">
        <v>324</v>
      </c>
      <c r="L46">
        <v>28.138999999999999</v>
      </c>
      <c r="M46">
        <v>3580</v>
      </c>
      <c r="N46">
        <v>77</v>
      </c>
      <c r="O46">
        <v>24</v>
      </c>
      <c r="P46" t="s">
        <v>324</v>
      </c>
      <c r="Q46">
        <v>3681</v>
      </c>
      <c r="R46">
        <v>0.72899999999999998</v>
      </c>
      <c r="S46" t="s">
        <v>324</v>
      </c>
      <c r="T46" t="s">
        <v>324</v>
      </c>
      <c r="U46" t="s">
        <v>324</v>
      </c>
      <c r="V46">
        <v>0.72899999999999998</v>
      </c>
      <c r="W46">
        <v>312</v>
      </c>
      <c r="X46" t="s">
        <v>324</v>
      </c>
      <c r="Y46" t="s">
        <v>324</v>
      </c>
      <c r="Z46" t="s">
        <v>324</v>
      </c>
      <c r="AA46">
        <v>312</v>
      </c>
      <c r="AB46" t="s">
        <v>324</v>
      </c>
      <c r="AC46" t="s">
        <v>324</v>
      </c>
      <c r="AD46" t="s">
        <v>324</v>
      </c>
      <c r="AE46" t="s">
        <v>324</v>
      </c>
      <c r="AF46">
        <v>0</v>
      </c>
      <c r="AG46">
        <v>1.129</v>
      </c>
      <c r="AH46">
        <v>0.122</v>
      </c>
      <c r="AI46" t="s">
        <v>324</v>
      </c>
      <c r="AJ46" t="s">
        <v>324</v>
      </c>
      <c r="AK46">
        <v>1.2509999999999999</v>
      </c>
      <c r="AL46">
        <v>158</v>
      </c>
      <c r="AM46">
        <v>2</v>
      </c>
      <c r="AN46" t="s">
        <v>324</v>
      </c>
      <c r="AO46" t="s">
        <v>324</v>
      </c>
      <c r="AP46">
        <v>160</v>
      </c>
      <c r="AQ46">
        <v>2.8090000000000002</v>
      </c>
      <c r="AR46">
        <v>0.372</v>
      </c>
      <c r="AS46" t="s">
        <v>324</v>
      </c>
      <c r="AT46" t="s">
        <v>324</v>
      </c>
      <c r="AU46">
        <v>3.181</v>
      </c>
      <c r="AV46" t="s">
        <v>324</v>
      </c>
      <c r="AW46">
        <v>1.4999999999999999E-2</v>
      </c>
      <c r="AX46" t="s">
        <v>324</v>
      </c>
      <c r="AY46" t="s">
        <v>324</v>
      </c>
      <c r="AZ46">
        <v>1.4999999999999999E-2</v>
      </c>
      <c r="BA46" t="s">
        <v>324</v>
      </c>
      <c r="BB46">
        <v>1</v>
      </c>
      <c r="BC46" t="s">
        <v>324</v>
      </c>
      <c r="BD46" t="s">
        <v>324</v>
      </c>
      <c r="BE46">
        <v>1</v>
      </c>
      <c r="BF46" t="s">
        <v>324</v>
      </c>
      <c r="BG46">
        <v>4.1000000000000002E-2</v>
      </c>
      <c r="BH46" t="s">
        <v>324</v>
      </c>
      <c r="BI46" t="s">
        <v>324</v>
      </c>
      <c r="BJ46">
        <v>4.1000000000000002E-2</v>
      </c>
      <c r="BK46">
        <v>1E-3</v>
      </c>
      <c r="BL46" t="s">
        <v>324</v>
      </c>
      <c r="BM46" t="s">
        <v>324</v>
      </c>
      <c r="BN46" t="s">
        <v>324</v>
      </c>
      <c r="BO46">
        <v>1E-3</v>
      </c>
      <c r="BP46">
        <v>1</v>
      </c>
      <c r="BQ46" t="s">
        <v>324</v>
      </c>
      <c r="BR46" t="s">
        <v>324</v>
      </c>
      <c r="BS46" t="s">
        <v>324</v>
      </c>
      <c r="BT46">
        <v>1</v>
      </c>
      <c r="BU46" t="s">
        <v>324</v>
      </c>
      <c r="BV46" t="s">
        <v>324</v>
      </c>
      <c r="BW46" t="s">
        <v>324</v>
      </c>
      <c r="BX46" t="s">
        <v>324</v>
      </c>
      <c r="BY46">
        <v>0</v>
      </c>
      <c r="BZ46" t="s">
        <v>324</v>
      </c>
      <c r="CA46" t="s">
        <v>324</v>
      </c>
      <c r="CB46">
        <v>1.976</v>
      </c>
      <c r="CC46" t="s">
        <v>324</v>
      </c>
      <c r="CD46">
        <v>1.976</v>
      </c>
      <c r="CE46" t="s">
        <v>324</v>
      </c>
      <c r="CF46" t="s">
        <v>324</v>
      </c>
      <c r="CG46">
        <v>6</v>
      </c>
      <c r="CH46" t="s">
        <v>324</v>
      </c>
      <c r="CI46">
        <v>6</v>
      </c>
      <c r="CJ46" t="s">
        <v>324</v>
      </c>
      <c r="CK46" t="s">
        <v>324</v>
      </c>
      <c r="CL46" t="s">
        <v>324</v>
      </c>
      <c r="CM46" t="s">
        <v>324</v>
      </c>
      <c r="CN46">
        <v>0</v>
      </c>
      <c r="CO46">
        <v>22.838999999999999</v>
      </c>
      <c r="CP46">
        <v>2.2509999999999999</v>
      </c>
      <c r="CQ46">
        <v>5.7549999999999999</v>
      </c>
      <c r="CR46">
        <v>0</v>
      </c>
      <c r="CS46">
        <v>30.844999999999999</v>
      </c>
      <c r="CT46">
        <v>3893</v>
      </c>
      <c r="CU46">
        <v>77</v>
      </c>
      <c r="CV46">
        <v>30</v>
      </c>
      <c r="CW46">
        <v>0</v>
      </c>
      <c r="CX46">
        <v>4000</v>
      </c>
      <c r="CY46">
        <v>0</v>
      </c>
      <c r="CZ46">
        <v>0</v>
      </c>
      <c r="DA46">
        <v>0</v>
      </c>
      <c r="DB46">
        <v>0</v>
      </c>
      <c r="DC46">
        <v>0</v>
      </c>
    </row>
    <row r="47" spans="1:107" x14ac:dyDescent="0.45">
      <c r="A47">
        <v>2024</v>
      </c>
      <c r="B47">
        <v>1</v>
      </c>
      <c r="C47" t="s">
        <v>102</v>
      </c>
      <c r="D47">
        <v>9336</v>
      </c>
      <c r="E47" t="s">
        <v>362</v>
      </c>
      <c r="F47" t="s">
        <v>323</v>
      </c>
      <c r="G47" t="s">
        <v>244</v>
      </c>
      <c r="H47">
        <v>52.015999999999998</v>
      </c>
      <c r="I47">
        <v>0.95499999999999996</v>
      </c>
      <c r="J47">
        <v>0.43099999999999999</v>
      </c>
      <c r="K47" t="s">
        <v>324</v>
      </c>
      <c r="L47">
        <v>53.402000000000001</v>
      </c>
      <c r="M47">
        <v>9039</v>
      </c>
      <c r="N47">
        <v>32</v>
      </c>
      <c r="O47">
        <v>3</v>
      </c>
      <c r="P47" t="s">
        <v>324</v>
      </c>
      <c r="Q47">
        <v>9074</v>
      </c>
      <c r="R47" t="s">
        <v>324</v>
      </c>
      <c r="S47" t="s">
        <v>324</v>
      </c>
      <c r="T47" t="s">
        <v>324</v>
      </c>
      <c r="U47" t="s">
        <v>324</v>
      </c>
      <c r="V47">
        <v>0</v>
      </c>
      <c r="W47" t="s">
        <v>324</v>
      </c>
      <c r="X47" t="s">
        <v>324</v>
      </c>
      <c r="Y47" t="s">
        <v>324</v>
      </c>
      <c r="Z47" t="s">
        <v>324</v>
      </c>
      <c r="AA47">
        <v>0</v>
      </c>
      <c r="AB47" t="s">
        <v>324</v>
      </c>
      <c r="AC47" t="s">
        <v>324</v>
      </c>
      <c r="AD47" t="s">
        <v>324</v>
      </c>
      <c r="AE47" t="s">
        <v>324</v>
      </c>
      <c r="AF47">
        <v>0</v>
      </c>
      <c r="AG47" t="s">
        <v>324</v>
      </c>
      <c r="AH47" t="s">
        <v>324</v>
      </c>
      <c r="AI47" t="s">
        <v>324</v>
      </c>
      <c r="AJ47" t="s">
        <v>324</v>
      </c>
      <c r="AK47">
        <v>0</v>
      </c>
      <c r="AL47" t="s">
        <v>324</v>
      </c>
      <c r="AM47" t="s">
        <v>324</v>
      </c>
      <c r="AN47" t="s">
        <v>324</v>
      </c>
      <c r="AO47" t="s">
        <v>324</v>
      </c>
      <c r="AP47">
        <v>0</v>
      </c>
      <c r="AQ47" t="s">
        <v>324</v>
      </c>
      <c r="AR47" t="s">
        <v>324</v>
      </c>
      <c r="AS47" t="s">
        <v>324</v>
      </c>
      <c r="AT47" t="s">
        <v>324</v>
      </c>
      <c r="AU47">
        <v>0</v>
      </c>
      <c r="AV47" t="s">
        <v>324</v>
      </c>
      <c r="AW47" t="s">
        <v>324</v>
      </c>
      <c r="AX47" t="s">
        <v>324</v>
      </c>
      <c r="AY47" t="s">
        <v>324</v>
      </c>
      <c r="AZ47">
        <v>0</v>
      </c>
      <c r="BA47" t="s">
        <v>324</v>
      </c>
      <c r="BB47" t="s">
        <v>324</v>
      </c>
      <c r="BC47" t="s">
        <v>324</v>
      </c>
      <c r="BD47" t="s">
        <v>324</v>
      </c>
      <c r="BE47">
        <v>0</v>
      </c>
      <c r="BF47" t="s">
        <v>324</v>
      </c>
      <c r="BG47" t="s">
        <v>324</v>
      </c>
      <c r="BH47" t="s">
        <v>324</v>
      </c>
      <c r="BI47" t="s">
        <v>324</v>
      </c>
      <c r="BJ47">
        <v>0</v>
      </c>
      <c r="BK47">
        <v>3.3000000000000002E-2</v>
      </c>
      <c r="BL47" t="s">
        <v>324</v>
      </c>
      <c r="BM47" t="s">
        <v>324</v>
      </c>
      <c r="BN47" t="s">
        <v>324</v>
      </c>
      <c r="BO47">
        <v>3.3000000000000002E-2</v>
      </c>
      <c r="BP47">
        <v>14</v>
      </c>
      <c r="BQ47" t="s">
        <v>324</v>
      </c>
      <c r="BR47" t="s">
        <v>324</v>
      </c>
      <c r="BS47" t="s">
        <v>324</v>
      </c>
      <c r="BT47">
        <v>14</v>
      </c>
      <c r="BU47" t="s">
        <v>324</v>
      </c>
      <c r="BV47" t="s">
        <v>324</v>
      </c>
      <c r="BW47" t="s">
        <v>324</v>
      </c>
      <c r="BX47" t="s">
        <v>324</v>
      </c>
      <c r="BY47">
        <v>0</v>
      </c>
      <c r="BZ47">
        <v>1.0999999999999999E-2</v>
      </c>
      <c r="CA47" t="s">
        <v>324</v>
      </c>
      <c r="CB47" t="s">
        <v>324</v>
      </c>
      <c r="CC47" t="s">
        <v>324</v>
      </c>
      <c r="CD47">
        <v>1.0999999999999999E-2</v>
      </c>
      <c r="CE47">
        <v>2</v>
      </c>
      <c r="CF47" t="s">
        <v>324</v>
      </c>
      <c r="CG47" t="s">
        <v>324</v>
      </c>
      <c r="CH47" t="s">
        <v>324</v>
      </c>
      <c r="CI47">
        <v>2</v>
      </c>
      <c r="CJ47" t="s">
        <v>324</v>
      </c>
      <c r="CK47" t="s">
        <v>324</v>
      </c>
      <c r="CL47" t="s">
        <v>324</v>
      </c>
      <c r="CM47" t="s">
        <v>324</v>
      </c>
      <c r="CN47">
        <v>0</v>
      </c>
      <c r="CO47">
        <v>52.06</v>
      </c>
      <c r="CP47">
        <v>0.95499999999999996</v>
      </c>
      <c r="CQ47">
        <v>0.43099999999999999</v>
      </c>
      <c r="CR47">
        <v>0</v>
      </c>
      <c r="CS47">
        <v>53.445999999999998</v>
      </c>
      <c r="CT47">
        <v>9055</v>
      </c>
      <c r="CU47">
        <v>32</v>
      </c>
      <c r="CV47">
        <v>3</v>
      </c>
      <c r="CW47">
        <v>0</v>
      </c>
      <c r="CX47">
        <v>9090</v>
      </c>
      <c r="CY47">
        <v>0</v>
      </c>
      <c r="CZ47">
        <v>0</v>
      </c>
      <c r="DA47">
        <v>0</v>
      </c>
      <c r="DB47">
        <v>0</v>
      </c>
      <c r="DC47">
        <v>0</v>
      </c>
    </row>
    <row r="48" spans="1:107" x14ac:dyDescent="0.45">
      <c r="A48">
        <v>2024</v>
      </c>
      <c r="B48">
        <v>1</v>
      </c>
      <c r="C48" t="s">
        <v>102</v>
      </c>
      <c r="D48">
        <v>10066</v>
      </c>
      <c r="E48" t="s">
        <v>363</v>
      </c>
      <c r="F48" t="s">
        <v>323</v>
      </c>
      <c r="G48" t="s">
        <v>247</v>
      </c>
      <c r="H48">
        <v>0.20300000000000001</v>
      </c>
      <c r="I48">
        <v>0.23200000000000001</v>
      </c>
      <c r="J48">
        <v>3.4000000000000002E-2</v>
      </c>
      <c r="K48">
        <v>0</v>
      </c>
      <c r="L48">
        <v>0.46899999999999997</v>
      </c>
      <c r="M48">
        <v>22</v>
      </c>
      <c r="N48">
        <v>14</v>
      </c>
      <c r="O48">
        <v>2</v>
      </c>
      <c r="P48">
        <v>0</v>
      </c>
      <c r="Q48">
        <v>38</v>
      </c>
      <c r="R48" t="s">
        <v>324</v>
      </c>
      <c r="S48" t="s">
        <v>324</v>
      </c>
      <c r="T48" t="s">
        <v>324</v>
      </c>
      <c r="U48" t="s">
        <v>324</v>
      </c>
      <c r="V48">
        <v>0</v>
      </c>
      <c r="W48" t="s">
        <v>324</v>
      </c>
      <c r="X48" t="s">
        <v>324</v>
      </c>
      <c r="Y48" t="s">
        <v>324</v>
      </c>
      <c r="Z48" t="s">
        <v>324</v>
      </c>
      <c r="AA48">
        <v>0</v>
      </c>
      <c r="AB48" t="s">
        <v>324</v>
      </c>
      <c r="AC48" t="s">
        <v>324</v>
      </c>
      <c r="AD48" t="s">
        <v>324</v>
      </c>
      <c r="AE48" t="s">
        <v>324</v>
      </c>
      <c r="AF48">
        <v>0</v>
      </c>
      <c r="AG48" t="s">
        <v>324</v>
      </c>
      <c r="AH48" t="s">
        <v>324</v>
      </c>
      <c r="AI48" t="s">
        <v>324</v>
      </c>
      <c r="AJ48" t="s">
        <v>324</v>
      </c>
      <c r="AK48">
        <v>0</v>
      </c>
      <c r="AL48" t="s">
        <v>324</v>
      </c>
      <c r="AM48" t="s">
        <v>324</v>
      </c>
      <c r="AN48" t="s">
        <v>324</v>
      </c>
      <c r="AO48" t="s">
        <v>324</v>
      </c>
      <c r="AP48">
        <v>0</v>
      </c>
      <c r="AQ48" t="s">
        <v>324</v>
      </c>
      <c r="AR48" t="s">
        <v>324</v>
      </c>
      <c r="AS48" t="s">
        <v>324</v>
      </c>
      <c r="AT48" t="s">
        <v>324</v>
      </c>
      <c r="AU48">
        <v>0</v>
      </c>
      <c r="AV48" t="s">
        <v>324</v>
      </c>
      <c r="AW48" t="s">
        <v>324</v>
      </c>
      <c r="AX48" t="s">
        <v>324</v>
      </c>
      <c r="AY48" t="s">
        <v>324</v>
      </c>
      <c r="AZ48">
        <v>0</v>
      </c>
      <c r="BA48" t="s">
        <v>324</v>
      </c>
      <c r="BB48" t="s">
        <v>324</v>
      </c>
      <c r="BC48" t="s">
        <v>324</v>
      </c>
      <c r="BD48" t="s">
        <v>324</v>
      </c>
      <c r="BE48">
        <v>0</v>
      </c>
      <c r="BF48" t="s">
        <v>324</v>
      </c>
      <c r="BG48" t="s">
        <v>324</v>
      </c>
      <c r="BH48" t="s">
        <v>324</v>
      </c>
      <c r="BI48" t="s">
        <v>324</v>
      </c>
      <c r="BJ48">
        <v>0</v>
      </c>
      <c r="BK48">
        <v>0.01</v>
      </c>
      <c r="BL48">
        <v>0</v>
      </c>
      <c r="BM48">
        <v>0</v>
      </c>
      <c r="BN48">
        <v>0</v>
      </c>
      <c r="BO48">
        <v>0.01</v>
      </c>
      <c r="BP48">
        <v>1</v>
      </c>
      <c r="BQ48">
        <v>0</v>
      </c>
      <c r="BR48">
        <v>0</v>
      </c>
      <c r="BS48">
        <v>0</v>
      </c>
      <c r="BT48">
        <v>1</v>
      </c>
      <c r="BU48" t="s">
        <v>324</v>
      </c>
      <c r="BV48" t="s">
        <v>324</v>
      </c>
      <c r="BW48" t="s">
        <v>324</v>
      </c>
      <c r="BX48" t="s">
        <v>324</v>
      </c>
      <c r="BY48">
        <v>0</v>
      </c>
      <c r="BZ48" t="s">
        <v>324</v>
      </c>
      <c r="CA48" t="s">
        <v>324</v>
      </c>
      <c r="CB48" t="s">
        <v>324</v>
      </c>
      <c r="CC48" t="s">
        <v>324</v>
      </c>
      <c r="CD48">
        <v>0</v>
      </c>
      <c r="CE48" t="s">
        <v>324</v>
      </c>
      <c r="CF48" t="s">
        <v>324</v>
      </c>
      <c r="CG48" t="s">
        <v>324</v>
      </c>
      <c r="CH48" t="s">
        <v>324</v>
      </c>
      <c r="CI48">
        <v>0</v>
      </c>
      <c r="CJ48" t="s">
        <v>324</v>
      </c>
      <c r="CK48" t="s">
        <v>324</v>
      </c>
      <c r="CL48" t="s">
        <v>324</v>
      </c>
      <c r="CM48" t="s">
        <v>324</v>
      </c>
      <c r="CN48">
        <v>0</v>
      </c>
      <c r="CO48">
        <v>0.21299999999999999</v>
      </c>
      <c r="CP48">
        <v>0.23200000000000001</v>
      </c>
      <c r="CQ48">
        <v>3.4000000000000002E-2</v>
      </c>
      <c r="CR48">
        <v>0</v>
      </c>
      <c r="CS48">
        <v>0.47899999999999998</v>
      </c>
      <c r="CT48">
        <v>23</v>
      </c>
      <c r="CU48">
        <v>14</v>
      </c>
      <c r="CV48">
        <v>2</v>
      </c>
      <c r="CW48">
        <v>0</v>
      </c>
      <c r="CX48">
        <v>39</v>
      </c>
      <c r="CY48">
        <v>0</v>
      </c>
      <c r="CZ48">
        <v>0</v>
      </c>
      <c r="DA48">
        <v>0</v>
      </c>
      <c r="DB48">
        <v>0</v>
      </c>
      <c r="DC48">
        <v>0</v>
      </c>
    </row>
    <row r="49" spans="1:107" x14ac:dyDescent="0.45">
      <c r="A49">
        <v>2024</v>
      </c>
      <c r="B49">
        <v>1</v>
      </c>
      <c r="C49" t="s">
        <v>102</v>
      </c>
      <c r="D49">
        <v>12866</v>
      </c>
      <c r="E49" t="s">
        <v>364</v>
      </c>
      <c r="F49" t="s">
        <v>323</v>
      </c>
      <c r="G49" t="s">
        <v>244</v>
      </c>
      <c r="H49">
        <v>1.7000000000000001E-2</v>
      </c>
      <c r="I49">
        <v>0.1</v>
      </c>
      <c r="J49">
        <v>0</v>
      </c>
      <c r="K49">
        <v>0</v>
      </c>
      <c r="L49">
        <v>0.11700000000000001</v>
      </c>
      <c r="M49">
        <v>3</v>
      </c>
      <c r="N49">
        <v>5</v>
      </c>
      <c r="O49">
        <v>0</v>
      </c>
      <c r="P49">
        <v>0</v>
      </c>
      <c r="Q49">
        <v>8</v>
      </c>
      <c r="R49">
        <v>0</v>
      </c>
      <c r="S49">
        <v>0</v>
      </c>
      <c r="T49">
        <v>0</v>
      </c>
      <c r="U49">
        <v>0</v>
      </c>
      <c r="V49">
        <v>0</v>
      </c>
      <c r="W49">
        <v>0</v>
      </c>
      <c r="X49">
        <v>0</v>
      </c>
      <c r="Y49">
        <v>0</v>
      </c>
      <c r="Z49">
        <v>0</v>
      </c>
      <c r="AA49">
        <v>0</v>
      </c>
      <c r="AB49">
        <v>0</v>
      </c>
      <c r="AC49">
        <v>0</v>
      </c>
      <c r="AD49">
        <v>0</v>
      </c>
      <c r="AE49">
        <v>0</v>
      </c>
      <c r="AF49">
        <v>0</v>
      </c>
      <c r="AG49" t="s">
        <v>324</v>
      </c>
      <c r="AH49" t="s">
        <v>324</v>
      </c>
      <c r="AI49" t="s">
        <v>324</v>
      </c>
      <c r="AJ49" t="s">
        <v>324</v>
      </c>
      <c r="AK49">
        <v>0</v>
      </c>
      <c r="AL49" t="s">
        <v>324</v>
      </c>
      <c r="AM49" t="s">
        <v>324</v>
      </c>
      <c r="AN49" t="s">
        <v>324</v>
      </c>
      <c r="AO49" t="s">
        <v>324</v>
      </c>
      <c r="AP49">
        <v>0</v>
      </c>
      <c r="AQ49" t="s">
        <v>324</v>
      </c>
      <c r="AR49" t="s">
        <v>324</v>
      </c>
      <c r="AS49" t="s">
        <v>324</v>
      </c>
      <c r="AT49" t="s">
        <v>324</v>
      </c>
      <c r="AU49">
        <v>0</v>
      </c>
      <c r="AV49" t="s">
        <v>324</v>
      </c>
      <c r="AW49" t="s">
        <v>324</v>
      </c>
      <c r="AX49" t="s">
        <v>324</v>
      </c>
      <c r="AY49" t="s">
        <v>324</v>
      </c>
      <c r="AZ49">
        <v>0</v>
      </c>
      <c r="BA49" t="s">
        <v>324</v>
      </c>
      <c r="BB49" t="s">
        <v>324</v>
      </c>
      <c r="BC49" t="s">
        <v>324</v>
      </c>
      <c r="BD49" t="s">
        <v>324</v>
      </c>
      <c r="BE49">
        <v>0</v>
      </c>
      <c r="BF49" t="s">
        <v>324</v>
      </c>
      <c r="BG49" t="s">
        <v>324</v>
      </c>
      <c r="BH49" t="s">
        <v>324</v>
      </c>
      <c r="BI49" t="s">
        <v>324</v>
      </c>
      <c r="BJ49">
        <v>0</v>
      </c>
      <c r="BK49" t="s">
        <v>324</v>
      </c>
      <c r="BL49" t="s">
        <v>324</v>
      </c>
      <c r="BM49" t="s">
        <v>324</v>
      </c>
      <c r="BN49" t="s">
        <v>324</v>
      </c>
      <c r="BO49">
        <v>0</v>
      </c>
      <c r="BP49" t="s">
        <v>324</v>
      </c>
      <c r="BQ49" t="s">
        <v>324</v>
      </c>
      <c r="BR49" t="s">
        <v>324</v>
      </c>
      <c r="BS49" t="s">
        <v>324</v>
      </c>
      <c r="BT49">
        <v>0</v>
      </c>
      <c r="BU49" t="s">
        <v>324</v>
      </c>
      <c r="BV49" t="s">
        <v>324</v>
      </c>
      <c r="BW49" t="s">
        <v>324</v>
      </c>
      <c r="BX49" t="s">
        <v>324</v>
      </c>
      <c r="BY49">
        <v>0</v>
      </c>
      <c r="BZ49" t="s">
        <v>324</v>
      </c>
      <c r="CA49" t="s">
        <v>324</v>
      </c>
      <c r="CB49" t="s">
        <v>324</v>
      </c>
      <c r="CC49" t="s">
        <v>324</v>
      </c>
      <c r="CD49">
        <v>0</v>
      </c>
      <c r="CE49" t="s">
        <v>324</v>
      </c>
      <c r="CF49" t="s">
        <v>324</v>
      </c>
      <c r="CG49" t="s">
        <v>324</v>
      </c>
      <c r="CH49" t="s">
        <v>324</v>
      </c>
      <c r="CI49">
        <v>0</v>
      </c>
      <c r="CJ49" t="s">
        <v>324</v>
      </c>
      <c r="CK49" t="s">
        <v>324</v>
      </c>
      <c r="CL49" t="s">
        <v>324</v>
      </c>
      <c r="CM49" t="s">
        <v>324</v>
      </c>
      <c r="CN49">
        <v>0</v>
      </c>
      <c r="CO49">
        <v>1.7000000000000001E-2</v>
      </c>
      <c r="CP49">
        <v>0.1</v>
      </c>
      <c r="CQ49" t="s">
        <v>179</v>
      </c>
      <c r="CR49">
        <v>0</v>
      </c>
      <c r="CS49">
        <v>0.11700000000000001</v>
      </c>
      <c r="CT49">
        <v>3</v>
      </c>
      <c r="CU49">
        <v>5</v>
      </c>
      <c r="CV49">
        <v>0</v>
      </c>
      <c r="CW49">
        <v>0</v>
      </c>
      <c r="CX49">
        <v>8</v>
      </c>
      <c r="CY49">
        <v>0</v>
      </c>
      <c r="CZ49">
        <v>0</v>
      </c>
      <c r="DA49">
        <v>0</v>
      </c>
      <c r="DB49">
        <v>0</v>
      </c>
      <c r="DC49">
        <v>0</v>
      </c>
    </row>
    <row r="50" spans="1:107" x14ac:dyDescent="0.45">
      <c r="A50">
        <v>2024</v>
      </c>
      <c r="B50">
        <v>1</v>
      </c>
      <c r="C50" t="s">
        <v>102</v>
      </c>
      <c r="D50">
        <v>15257</v>
      </c>
      <c r="E50" t="s">
        <v>365</v>
      </c>
      <c r="F50" t="s">
        <v>323</v>
      </c>
      <c r="G50" t="s">
        <v>247</v>
      </c>
      <c r="H50">
        <v>16.149999999999999</v>
      </c>
      <c r="I50">
        <v>0.246</v>
      </c>
      <c r="J50">
        <v>3.2000000000000001E-2</v>
      </c>
      <c r="K50">
        <v>0</v>
      </c>
      <c r="L50">
        <v>16.428000000000001</v>
      </c>
      <c r="M50">
        <v>1985</v>
      </c>
      <c r="N50">
        <v>12</v>
      </c>
      <c r="O50">
        <v>2</v>
      </c>
      <c r="P50">
        <v>0</v>
      </c>
      <c r="Q50">
        <v>1999</v>
      </c>
      <c r="R50">
        <v>2.5019999999999998</v>
      </c>
      <c r="S50" t="s">
        <v>324</v>
      </c>
      <c r="T50" t="s">
        <v>324</v>
      </c>
      <c r="U50" t="s">
        <v>324</v>
      </c>
      <c r="V50">
        <v>2.5019999999999998</v>
      </c>
      <c r="W50">
        <v>403</v>
      </c>
      <c r="X50" t="s">
        <v>324</v>
      </c>
      <c r="Y50" t="s">
        <v>324</v>
      </c>
      <c r="Z50" t="s">
        <v>324</v>
      </c>
      <c r="AA50">
        <v>403</v>
      </c>
      <c r="AB50" t="s">
        <v>324</v>
      </c>
      <c r="AC50" t="s">
        <v>324</v>
      </c>
      <c r="AD50" t="s">
        <v>324</v>
      </c>
      <c r="AE50" t="s">
        <v>324</v>
      </c>
      <c r="AF50" t="s">
        <v>324</v>
      </c>
      <c r="AG50" t="s">
        <v>324</v>
      </c>
      <c r="AH50" t="s">
        <v>324</v>
      </c>
      <c r="AI50" t="s">
        <v>324</v>
      </c>
      <c r="AJ50" t="s">
        <v>324</v>
      </c>
      <c r="AK50" t="s">
        <v>324</v>
      </c>
      <c r="AL50" t="s">
        <v>324</v>
      </c>
      <c r="AM50" t="s">
        <v>324</v>
      </c>
      <c r="AN50" t="s">
        <v>324</v>
      </c>
      <c r="AO50" t="s">
        <v>324</v>
      </c>
      <c r="AP50" t="s">
        <v>324</v>
      </c>
      <c r="AQ50" t="s">
        <v>324</v>
      </c>
      <c r="AR50" t="s">
        <v>324</v>
      </c>
      <c r="AS50" t="s">
        <v>324</v>
      </c>
      <c r="AT50" t="s">
        <v>324</v>
      </c>
      <c r="AU50" t="s">
        <v>324</v>
      </c>
      <c r="AV50" t="s">
        <v>324</v>
      </c>
      <c r="AW50" t="s">
        <v>324</v>
      </c>
      <c r="AX50" t="s">
        <v>324</v>
      </c>
      <c r="AY50" t="s">
        <v>324</v>
      </c>
      <c r="AZ50" t="s">
        <v>324</v>
      </c>
      <c r="BA50" t="s">
        <v>324</v>
      </c>
      <c r="BB50" t="s">
        <v>324</v>
      </c>
      <c r="BC50" t="s">
        <v>324</v>
      </c>
      <c r="BD50" t="s">
        <v>324</v>
      </c>
      <c r="BE50" t="s">
        <v>324</v>
      </c>
      <c r="BF50" t="s">
        <v>324</v>
      </c>
      <c r="BG50" t="s">
        <v>324</v>
      </c>
      <c r="BH50" t="s">
        <v>324</v>
      </c>
      <c r="BI50" t="s">
        <v>324</v>
      </c>
      <c r="BJ50" t="s">
        <v>324</v>
      </c>
      <c r="BK50" t="s">
        <v>324</v>
      </c>
      <c r="BL50" t="s">
        <v>324</v>
      </c>
      <c r="BM50" t="s">
        <v>324</v>
      </c>
      <c r="BN50" t="s">
        <v>324</v>
      </c>
      <c r="BO50" t="s">
        <v>324</v>
      </c>
      <c r="BP50" t="s">
        <v>324</v>
      </c>
      <c r="BQ50" t="s">
        <v>324</v>
      </c>
      <c r="BR50" t="s">
        <v>324</v>
      </c>
      <c r="BS50" t="s">
        <v>324</v>
      </c>
      <c r="BT50" t="s">
        <v>324</v>
      </c>
      <c r="BU50" t="s">
        <v>324</v>
      </c>
      <c r="BV50" t="s">
        <v>324</v>
      </c>
      <c r="BW50" t="s">
        <v>324</v>
      </c>
      <c r="BX50" t="s">
        <v>324</v>
      </c>
      <c r="BY50" t="s">
        <v>324</v>
      </c>
      <c r="BZ50" t="s">
        <v>324</v>
      </c>
      <c r="CA50" t="s">
        <v>324</v>
      </c>
      <c r="CB50" t="s">
        <v>324</v>
      </c>
      <c r="CC50" t="s">
        <v>324</v>
      </c>
      <c r="CD50" t="s">
        <v>324</v>
      </c>
      <c r="CE50" t="s">
        <v>324</v>
      </c>
      <c r="CF50" t="s">
        <v>324</v>
      </c>
      <c r="CG50" t="s">
        <v>324</v>
      </c>
      <c r="CH50" t="s">
        <v>324</v>
      </c>
      <c r="CI50" t="s">
        <v>324</v>
      </c>
      <c r="CJ50" t="s">
        <v>324</v>
      </c>
      <c r="CK50" t="s">
        <v>324</v>
      </c>
      <c r="CL50" t="s">
        <v>324</v>
      </c>
      <c r="CM50" t="s">
        <v>324</v>
      </c>
      <c r="CN50" t="s">
        <v>324</v>
      </c>
      <c r="CO50">
        <v>18.652000000000001</v>
      </c>
      <c r="CP50">
        <v>0.246</v>
      </c>
      <c r="CQ50">
        <v>3.2000000000000001E-2</v>
      </c>
      <c r="CR50">
        <v>0</v>
      </c>
      <c r="CS50">
        <v>18.93</v>
      </c>
      <c r="CT50">
        <v>2388</v>
      </c>
      <c r="CU50">
        <v>12</v>
      </c>
      <c r="CV50">
        <v>2</v>
      </c>
      <c r="CW50">
        <v>0</v>
      </c>
      <c r="CX50">
        <v>2402</v>
      </c>
      <c r="CY50">
        <v>0</v>
      </c>
      <c r="CZ50">
        <v>0</v>
      </c>
      <c r="DA50">
        <v>0</v>
      </c>
      <c r="DB50">
        <v>0</v>
      </c>
      <c r="DC50">
        <v>0</v>
      </c>
    </row>
    <row r="51" spans="1:107" x14ac:dyDescent="0.45">
      <c r="A51">
        <v>2024</v>
      </c>
      <c r="B51">
        <v>1</v>
      </c>
      <c r="C51" t="s">
        <v>102</v>
      </c>
      <c r="D51">
        <v>15466</v>
      </c>
      <c r="E51" t="s">
        <v>366</v>
      </c>
      <c r="F51" t="s">
        <v>323</v>
      </c>
      <c r="G51" t="s">
        <v>247</v>
      </c>
      <c r="H51">
        <v>597.98699999999997</v>
      </c>
      <c r="I51">
        <v>209.23500000000001</v>
      </c>
      <c r="J51">
        <v>10.981</v>
      </c>
      <c r="K51">
        <v>0</v>
      </c>
      <c r="L51">
        <v>818.20299999999997</v>
      </c>
      <c r="M51">
        <v>101447</v>
      </c>
      <c r="N51">
        <v>3104</v>
      </c>
      <c r="O51">
        <v>11</v>
      </c>
      <c r="P51">
        <v>0</v>
      </c>
      <c r="Q51">
        <v>104562</v>
      </c>
      <c r="R51" t="s">
        <v>324</v>
      </c>
      <c r="S51" t="s">
        <v>324</v>
      </c>
      <c r="T51" t="s">
        <v>324</v>
      </c>
      <c r="U51" t="s">
        <v>324</v>
      </c>
      <c r="V51" t="s">
        <v>324</v>
      </c>
      <c r="W51" t="s">
        <v>324</v>
      </c>
      <c r="X51" t="s">
        <v>324</v>
      </c>
      <c r="Y51" t="s">
        <v>324</v>
      </c>
      <c r="Z51" t="s">
        <v>324</v>
      </c>
      <c r="AA51" t="s">
        <v>324</v>
      </c>
      <c r="AB51" t="s">
        <v>324</v>
      </c>
      <c r="AC51" t="s">
        <v>324</v>
      </c>
      <c r="AD51" t="s">
        <v>324</v>
      </c>
      <c r="AE51" t="s">
        <v>324</v>
      </c>
      <c r="AF51" t="s">
        <v>324</v>
      </c>
      <c r="AG51" t="s">
        <v>324</v>
      </c>
      <c r="AH51" t="s">
        <v>324</v>
      </c>
      <c r="AI51" t="s">
        <v>324</v>
      </c>
      <c r="AJ51" t="s">
        <v>324</v>
      </c>
      <c r="AK51" t="s">
        <v>324</v>
      </c>
      <c r="AL51" t="s">
        <v>324</v>
      </c>
      <c r="AM51" t="s">
        <v>324</v>
      </c>
      <c r="AN51" t="s">
        <v>324</v>
      </c>
      <c r="AO51" t="s">
        <v>324</v>
      </c>
      <c r="AP51" t="s">
        <v>324</v>
      </c>
      <c r="AQ51" t="s">
        <v>324</v>
      </c>
      <c r="AR51" t="s">
        <v>324</v>
      </c>
      <c r="AS51" t="s">
        <v>324</v>
      </c>
      <c r="AT51" t="s">
        <v>324</v>
      </c>
      <c r="AU51" t="s">
        <v>324</v>
      </c>
      <c r="AV51" t="s">
        <v>324</v>
      </c>
      <c r="AW51" t="s">
        <v>324</v>
      </c>
      <c r="AX51" t="s">
        <v>324</v>
      </c>
      <c r="AY51" t="s">
        <v>324</v>
      </c>
      <c r="AZ51" t="s">
        <v>324</v>
      </c>
      <c r="BA51" t="s">
        <v>324</v>
      </c>
      <c r="BB51" t="s">
        <v>324</v>
      </c>
      <c r="BC51" t="s">
        <v>324</v>
      </c>
      <c r="BD51" t="s">
        <v>324</v>
      </c>
      <c r="BE51" t="s">
        <v>324</v>
      </c>
      <c r="BF51" t="s">
        <v>324</v>
      </c>
      <c r="BG51" t="s">
        <v>324</v>
      </c>
      <c r="BH51" t="s">
        <v>324</v>
      </c>
      <c r="BI51" t="s">
        <v>324</v>
      </c>
      <c r="BJ51" t="s">
        <v>324</v>
      </c>
      <c r="BK51" t="s">
        <v>324</v>
      </c>
      <c r="BL51" t="s">
        <v>324</v>
      </c>
      <c r="BM51" t="s">
        <v>324</v>
      </c>
      <c r="BN51" t="s">
        <v>324</v>
      </c>
      <c r="BO51" t="s">
        <v>324</v>
      </c>
      <c r="BP51" t="s">
        <v>324</v>
      </c>
      <c r="BQ51" t="s">
        <v>324</v>
      </c>
      <c r="BR51" t="s">
        <v>324</v>
      </c>
      <c r="BS51" t="s">
        <v>324</v>
      </c>
      <c r="BT51" t="s">
        <v>324</v>
      </c>
      <c r="BU51" t="s">
        <v>324</v>
      </c>
      <c r="BV51" t="s">
        <v>324</v>
      </c>
      <c r="BW51" t="s">
        <v>324</v>
      </c>
      <c r="BX51" t="s">
        <v>324</v>
      </c>
      <c r="BY51" t="s">
        <v>324</v>
      </c>
      <c r="BZ51" t="s">
        <v>324</v>
      </c>
      <c r="CA51" t="s">
        <v>324</v>
      </c>
      <c r="CB51" t="s">
        <v>324</v>
      </c>
      <c r="CC51" t="s">
        <v>324</v>
      </c>
      <c r="CD51" t="s">
        <v>324</v>
      </c>
      <c r="CE51" t="s">
        <v>324</v>
      </c>
      <c r="CF51" t="s">
        <v>324</v>
      </c>
      <c r="CG51" t="s">
        <v>324</v>
      </c>
      <c r="CH51" t="s">
        <v>324</v>
      </c>
      <c r="CI51" t="s">
        <v>324</v>
      </c>
      <c r="CJ51" t="s">
        <v>324</v>
      </c>
      <c r="CK51" t="s">
        <v>324</v>
      </c>
      <c r="CL51" t="s">
        <v>324</v>
      </c>
      <c r="CM51" t="s">
        <v>324</v>
      </c>
      <c r="CN51" t="s">
        <v>324</v>
      </c>
      <c r="CO51">
        <v>597.98699999999997</v>
      </c>
      <c r="CP51">
        <v>209.23500000000001</v>
      </c>
      <c r="CQ51">
        <v>10.981</v>
      </c>
      <c r="CR51">
        <v>0</v>
      </c>
      <c r="CS51">
        <v>818.20299999999997</v>
      </c>
      <c r="CT51">
        <v>101447</v>
      </c>
      <c r="CU51">
        <v>3104</v>
      </c>
      <c r="CV51">
        <v>11</v>
      </c>
      <c r="CW51">
        <v>0</v>
      </c>
      <c r="CX51">
        <v>104562</v>
      </c>
      <c r="CY51">
        <v>0</v>
      </c>
      <c r="CZ51">
        <v>0</v>
      </c>
      <c r="DA51">
        <v>0</v>
      </c>
      <c r="DB51">
        <v>0</v>
      </c>
      <c r="DC51">
        <v>0</v>
      </c>
    </row>
    <row r="52" spans="1:107" x14ac:dyDescent="0.45">
      <c r="A52">
        <v>2024</v>
      </c>
      <c r="B52">
        <v>1</v>
      </c>
      <c r="C52" t="s">
        <v>102</v>
      </c>
      <c r="D52">
        <v>16603</v>
      </c>
      <c r="E52" t="s">
        <v>367</v>
      </c>
      <c r="F52" t="s">
        <v>323</v>
      </c>
      <c r="G52" t="s">
        <v>244</v>
      </c>
      <c r="H52">
        <v>1.6839999999999999</v>
      </c>
      <c r="I52">
        <v>0.79400000000000004</v>
      </c>
      <c r="J52">
        <v>1.389</v>
      </c>
      <c r="K52" t="s">
        <v>324</v>
      </c>
      <c r="L52">
        <v>3.867</v>
      </c>
      <c r="M52">
        <v>243</v>
      </c>
      <c r="N52">
        <v>39</v>
      </c>
      <c r="O52">
        <v>59</v>
      </c>
      <c r="P52" t="s">
        <v>324</v>
      </c>
      <c r="Q52">
        <v>341</v>
      </c>
      <c r="R52" t="s">
        <v>324</v>
      </c>
      <c r="S52" t="s">
        <v>324</v>
      </c>
      <c r="T52" t="s">
        <v>324</v>
      </c>
      <c r="U52" t="s">
        <v>324</v>
      </c>
      <c r="V52">
        <v>0</v>
      </c>
      <c r="W52" t="s">
        <v>324</v>
      </c>
      <c r="X52" t="s">
        <v>324</v>
      </c>
      <c r="Y52" t="s">
        <v>324</v>
      </c>
      <c r="Z52" t="s">
        <v>324</v>
      </c>
      <c r="AA52">
        <v>0</v>
      </c>
      <c r="AB52" t="s">
        <v>324</v>
      </c>
      <c r="AC52" t="s">
        <v>324</v>
      </c>
      <c r="AD52" t="s">
        <v>324</v>
      </c>
      <c r="AE52" t="s">
        <v>324</v>
      </c>
      <c r="AF52">
        <v>0</v>
      </c>
      <c r="AG52" t="s">
        <v>324</v>
      </c>
      <c r="AH52" t="s">
        <v>324</v>
      </c>
      <c r="AI52" t="s">
        <v>324</v>
      </c>
      <c r="AJ52" t="s">
        <v>324</v>
      </c>
      <c r="AK52">
        <v>0</v>
      </c>
      <c r="AL52" t="s">
        <v>324</v>
      </c>
      <c r="AM52" t="s">
        <v>324</v>
      </c>
      <c r="AN52" t="s">
        <v>324</v>
      </c>
      <c r="AO52" t="s">
        <v>324</v>
      </c>
      <c r="AP52">
        <v>0</v>
      </c>
      <c r="AQ52" t="s">
        <v>324</v>
      </c>
      <c r="AR52" t="s">
        <v>324</v>
      </c>
      <c r="AS52" t="s">
        <v>324</v>
      </c>
      <c r="AT52" t="s">
        <v>324</v>
      </c>
      <c r="AU52">
        <v>0</v>
      </c>
      <c r="AV52" t="s">
        <v>324</v>
      </c>
      <c r="AW52" t="s">
        <v>324</v>
      </c>
      <c r="AX52" t="s">
        <v>324</v>
      </c>
      <c r="AY52" t="s">
        <v>324</v>
      </c>
      <c r="AZ52">
        <v>0</v>
      </c>
      <c r="BA52" t="s">
        <v>324</v>
      </c>
      <c r="BB52" t="s">
        <v>324</v>
      </c>
      <c r="BC52" t="s">
        <v>324</v>
      </c>
      <c r="BD52" t="s">
        <v>324</v>
      </c>
      <c r="BE52">
        <v>0</v>
      </c>
      <c r="BF52" t="s">
        <v>324</v>
      </c>
      <c r="BG52" t="s">
        <v>324</v>
      </c>
      <c r="BH52" t="s">
        <v>324</v>
      </c>
      <c r="BI52" t="s">
        <v>324</v>
      </c>
      <c r="BJ52">
        <v>0</v>
      </c>
      <c r="BK52">
        <v>3.0000000000000001E-3</v>
      </c>
      <c r="BL52" t="s">
        <v>324</v>
      </c>
      <c r="BM52" t="s">
        <v>324</v>
      </c>
      <c r="BN52" t="s">
        <v>324</v>
      </c>
      <c r="BO52">
        <v>3.0000000000000001E-3</v>
      </c>
      <c r="BP52">
        <v>2</v>
      </c>
      <c r="BQ52" t="s">
        <v>324</v>
      </c>
      <c r="BR52" t="s">
        <v>324</v>
      </c>
      <c r="BS52" t="s">
        <v>324</v>
      </c>
      <c r="BT52">
        <v>2</v>
      </c>
      <c r="BU52" t="s">
        <v>324</v>
      </c>
      <c r="BV52" t="s">
        <v>324</v>
      </c>
      <c r="BW52" t="s">
        <v>324</v>
      </c>
      <c r="BX52" t="s">
        <v>324</v>
      </c>
      <c r="BY52">
        <v>0</v>
      </c>
      <c r="BZ52" t="s">
        <v>324</v>
      </c>
      <c r="CA52" t="s">
        <v>324</v>
      </c>
      <c r="CB52" t="s">
        <v>324</v>
      </c>
      <c r="CC52" t="s">
        <v>324</v>
      </c>
      <c r="CD52">
        <v>0</v>
      </c>
      <c r="CE52" t="s">
        <v>324</v>
      </c>
      <c r="CF52" t="s">
        <v>324</v>
      </c>
      <c r="CG52" t="s">
        <v>324</v>
      </c>
      <c r="CH52" t="s">
        <v>324</v>
      </c>
      <c r="CI52">
        <v>0</v>
      </c>
      <c r="CJ52" t="s">
        <v>324</v>
      </c>
      <c r="CK52" t="s">
        <v>324</v>
      </c>
      <c r="CL52" t="s">
        <v>324</v>
      </c>
      <c r="CM52" t="s">
        <v>324</v>
      </c>
      <c r="CN52">
        <v>0</v>
      </c>
      <c r="CO52">
        <v>1.6870000000000001</v>
      </c>
      <c r="CP52">
        <v>0.79400000000000004</v>
      </c>
      <c r="CQ52">
        <v>1.389</v>
      </c>
      <c r="CR52">
        <v>0</v>
      </c>
      <c r="CS52">
        <v>3.87</v>
      </c>
      <c r="CT52">
        <v>245</v>
      </c>
      <c r="CU52">
        <v>39</v>
      </c>
      <c r="CV52">
        <v>59</v>
      </c>
      <c r="CW52">
        <v>0</v>
      </c>
      <c r="CX52">
        <v>343</v>
      </c>
      <c r="CY52">
        <v>0</v>
      </c>
      <c r="CZ52">
        <v>0</v>
      </c>
      <c r="DA52">
        <v>0</v>
      </c>
      <c r="DB52">
        <v>0</v>
      </c>
      <c r="DC52">
        <v>0</v>
      </c>
    </row>
    <row r="53" spans="1:107" x14ac:dyDescent="0.45">
      <c r="A53">
        <v>2024</v>
      </c>
      <c r="B53">
        <v>1</v>
      </c>
      <c r="C53" t="s">
        <v>102</v>
      </c>
      <c r="D53">
        <v>19499</v>
      </c>
      <c r="E53" t="s">
        <v>368</v>
      </c>
      <c r="F53" t="s">
        <v>323</v>
      </c>
      <c r="G53" t="s">
        <v>244</v>
      </c>
      <c r="H53">
        <v>68.242000000000004</v>
      </c>
      <c r="I53">
        <v>2.6619999999999999</v>
      </c>
      <c r="J53">
        <v>4.5999999999999999E-2</v>
      </c>
      <c r="K53" t="s">
        <v>324</v>
      </c>
      <c r="L53">
        <v>70.95</v>
      </c>
      <c r="M53">
        <v>11671</v>
      </c>
      <c r="N53">
        <v>44</v>
      </c>
      <c r="O53">
        <v>1</v>
      </c>
      <c r="P53" t="s">
        <v>324</v>
      </c>
      <c r="Q53">
        <v>11716</v>
      </c>
      <c r="R53">
        <v>1.4999999999999999E-2</v>
      </c>
      <c r="S53">
        <v>3.0000000000000001E-3</v>
      </c>
      <c r="T53">
        <v>3.0000000000000001E-3</v>
      </c>
      <c r="U53" t="s">
        <v>324</v>
      </c>
      <c r="V53">
        <v>2.1000000000000001E-2</v>
      </c>
      <c r="W53">
        <v>24</v>
      </c>
      <c r="X53">
        <v>3</v>
      </c>
      <c r="Y53">
        <v>1</v>
      </c>
      <c r="Z53" t="s">
        <v>324</v>
      </c>
      <c r="AA53">
        <v>28</v>
      </c>
      <c r="AB53" t="s">
        <v>324</v>
      </c>
      <c r="AC53" t="s">
        <v>324</v>
      </c>
      <c r="AD53" t="s">
        <v>324</v>
      </c>
      <c r="AE53" t="s">
        <v>324</v>
      </c>
      <c r="AF53">
        <v>0</v>
      </c>
      <c r="AG53" t="s">
        <v>324</v>
      </c>
      <c r="AH53" t="s">
        <v>324</v>
      </c>
      <c r="AI53" t="s">
        <v>324</v>
      </c>
      <c r="AJ53" t="s">
        <v>324</v>
      </c>
      <c r="AK53">
        <v>0</v>
      </c>
      <c r="AL53" t="s">
        <v>324</v>
      </c>
      <c r="AM53" t="s">
        <v>324</v>
      </c>
      <c r="AN53" t="s">
        <v>324</v>
      </c>
      <c r="AO53" t="s">
        <v>324</v>
      </c>
      <c r="AP53">
        <v>0</v>
      </c>
      <c r="AQ53" t="s">
        <v>324</v>
      </c>
      <c r="AR53" t="s">
        <v>324</v>
      </c>
      <c r="AS53" t="s">
        <v>324</v>
      </c>
      <c r="AT53" t="s">
        <v>324</v>
      </c>
      <c r="AU53">
        <v>0</v>
      </c>
      <c r="AV53" t="s">
        <v>324</v>
      </c>
      <c r="AW53" t="s">
        <v>324</v>
      </c>
      <c r="AX53" t="s">
        <v>324</v>
      </c>
      <c r="AY53" t="s">
        <v>324</v>
      </c>
      <c r="AZ53">
        <v>0</v>
      </c>
      <c r="BA53" t="s">
        <v>324</v>
      </c>
      <c r="BB53" t="s">
        <v>324</v>
      </c>
      <c r="BC53" t="s">
        <v>324</v>
      </c>
      <c r="BD53" t="s">
        <v>324</v>
      </c>
      <c r="BE53">
        <v>0</v>
      </c>
      <c r="BF53" t="s">
        <v>324</v>
      </c>
      <c r="BG53" t="s">
        <v>324</v>
      </c>
      <c r="BH53" t="s">
        <v>324</v>
      </c>
      <c r="BI53" t="s">
        <v>324</v>
      </c>
      <c r="BJ53">
        <v>0</v>
      </c>
      <c r="BK53">
        <v>2.1999999999999999E-2</v>
      </c>
      <c r="BL53">
        <v>1.2E-2</v>
      </c>
      <c r="BM53">
        <v>0</v>
      </c>
      <c r="BN53" t="s">
        <v>324</v>
      </c>
      <c r="BO53">
        <v>3.4000000000000002E-2</v>
      </c>
      <c r="BP53">
        <v>8</v>
      </c>
      <c r="BQ53">
        <v>2</v>
      </c>
      <c r="BR53">
        <v>0</v>
      </c>
      <c r="BS53" t="s">
        <v>324</v>
      </c>
      <c r="BT53">
        <v>10</v>
      </c>
      <c r="BU53" t="s">
        <v>324</v>
      </c>
      <c r="BV53" t="s">
        <v>324</v>
      </c>
      <c r="BW53" t="s">
        <v>324</v>
      </c>
      <c r="BX53" t="s">
        <v>324</v>
      </c>
      <c r="BY53">
        <v>0</v>
      </c>
      <c r="BZ53" t="s">
        <v>324</v>
      </c>
      <c r="CA53" t="s">
        <v>324</v>
      </c>
      <c r="CB53" t="s">
        <v>324</v>
      </c>
      <c r="CC53" t="s">
        <v>324</v>
      </c>
      <c r="CD53">
        <v>0</v>
      </c>
      <c r="CE53" t="s">
        <v>324</v>
      </c>
      <c r="CF53" t="s">
        <v>324</v>
      </c>
      <c r="CG53" t="s">
        <v>324</v>
      </c>
      <c r="CH53" t="s">
        <v>324</v>
      </c>
      <c r="CI53">
        <v>0</v>
      </c>
      <c r="CJ53" t="s">
        <v>324</v>
      </c>
      <c r="CK53" t="s">
        <v>324</v>
      </c>
      <c r="CL53" t="s">
        <v>324</v>
      </c>
      <c r="CM53" t="s">
        <v>324</v>
      </c>
      <c r="CN53">
        <v>0</v>
      </c>
      <c r="CO53">
        <v>68.278999999999996</v>
      </c>
      <c r="CP53">
        <v>2.677</v>
      </c>
      <c r="CQ53">
        <v>4.9000000000000002E-2</v>
      </c>
      <c r="CR53">
        <v>0</v>
      </c>
      <c r="CS53">
        <v>71.004999999999995</v>
      </c>
      <c r="CT53">
        <v>11703</v>
      </c>
      <c r="CU53">
        <v>49</v>
      </c>
      <c r="CV53">
        <v>2</v>
      </c>
      <c r="CW53">
        <v>0</v>
      </c>
      <c r="CX53">
        <v>11754</v>
      </c>
      <c r="CY53">
        <v>0</v>
      </c>
      <c r="CZ53">
        <v>0</v>
      </c>
      <c r="DA53">
        <v>0</v>
      </c>
      <c r="DB53">
        <v>0</v>
      </c>
      <c r="DC53">
        <v>0</v>
      </c>
    </row>
    <row r="54" spans="1:107" x14ac:dyDescent="0.45">
      <c r="A54">
        <v>2024</v>
      </c>
      <c r="B54">
        <v>1</v>
      </c>
      <c r="C54" t="s">
        <v>102</v>
      </c>
      <c r="D54">
        <v>27058</v>
      </c>
      <c r="E54" t="s">
        <v>369</v>
      </c>
      <c r="F54" t="s">
        <v>323</v>
      </c>
      <c r="G54" t="s">
        <v>244</v>
      </c>
      <c r="H54">
        <v>0.02</v>
      </c>
      <c r="I54" t="s">
        <v>324</v>
      </c>
      <c r="J54" t="s">
        <v>324</v>
      </c>
      <c r="K54" t="s">
        <v>324</v>
      </c>
      <c r="L54">
        <v>0.02</v>
      </c>
      <c r="M54">
        <v>10</v>
      </c>
      <c r="N54" t="s">
        <v>324</v>
      </c>
      <c r="O54" t="s">
        <v>324</v>
      </c>
      <c r="P54" t="s">
        <v>324</v>
      </c>
      <c r="Q54">
        <v>10</v>
      </c>
      <c r="R54" t="s">
        <v>324</v>
      </c>
      <c r="S54" t="s">
        <v>324</v>
      </c>
      <c r="T54" t="s">
        <v>324</v>
      </c>
      <c r="U54" t="s">
        <v>324</v>
      </c>
      <c r="V54">
        <v>0</v>
      </c>
      <c r="W54" t="s">
        <v>324</v>
      </c>
      <c r="X54" t="s">
        <v>324</v>
      </c>
      <c r="Y54" t="s">
        <v>324</v>
      </c>
      <c r="Z54" t="s">
        <v>324</v>
      </c>
      <c r="AA54">
        <v>0</v>
      </c>
      <c r="AB54" t="s">
        <v>324</v>
      </c>
      <c r="AC54" t="s">
        <v>324</v>
      </c>
      <c r="AD54" t="s">
        <v>324</v>
      </c>
      <c r="AE54" t="s">
        <v>324</v>
      </c>
      <c r="AF54">
        <v>0</v>
      </c>
      <c r="AG54" t="s">
        <v>324</v>
      </c>
      <c r="AH54" t="s">
        <v>324</v>
      </c>
      <c r="AI54" t="s">
        <v>324</v>
      </c>
      <c r="AJ54" t="s">
        <v>324</v>
      </c>
      <c r="AK54">
        <v>0</v>
      </c>
      <c r="AL54" t="s">
        <v>324</v>
      </c>
      <c r="AM54" t="s">
        <v>324</v>
      </c>
      <c r="AN54" t="s">
        <v>324</v>
      </c>
      <c r="AO54" t="s">
        <v>324</v>
      </c>
      <c r="AP54">
        <v>0</v>
      </c>
      <c r="AQ54" t="s">
        <v>324</v>
      </c>
      <c r="AR54" t="s">
        <v>324</v>
      </c>
      <c r="AS54" t="s">
        <v>324</v>
      </c>
      <c r="AT54" t="s">
        <v>324</v>
      </c>
      <c r="AU54">
        <v>0</v>
      </c>
      <c r="AV54" t="s">
        <v>324</v>
      </c>
      <c r="AW54" t="s">
        <v>324</v>
      </c>
      <c r="AX54" t="s">
        <v>324</v>
      </c>
      <c r="AY54" t="s">
        <v>324</v>
      </c>
      <c r="AZ54">
        <v>0</v>
      </c>
      <c r="BA54" t="s">
        <v>324</v>
      </c>
      <c r="BB54" t="s">
        <v>324</v>
      </c>
      <c r="BC54" t="s">
        <v>324</v>
      </c>
      <c r="BD54" t="s">
        <v>324</v>
      </c>
      <c r="BE54">
        <v>0</v>
      </c>
      <c r="BF54" t="s">
        <v>324</v>
      </c>
      <c r="BG54" t="s">
        <v>324</v>
      </c>
      <c r="BH54" t="s">
        <v>324</v>
      </c>
      <c r="BI54" t="s">
        <v>324</v>
      </c>
      <c r="BJ54">
        <v>0</v>
      </c>
      <c r="BK54" t="s">
        <v>324</v>
      </c>
      <c r="BL54" t="s">
        <v>324</v>
      </c>
      <c r="BM54" t="s">
        <v>324</v>
      </c>
      <c r="BN54" t="s">
        <v>324</v>
      </c>
      <c r="BO54">
        <v>0</v>
      </c>
      <c r="BP54" t="s">
        <v>324</v>
      </c>
      <c r="BQ54" t="s">
        <v>324</v>
      </c>
      <c r="BR54" t="s">
        <v>324</v>
      </c>
      <c r="BS54" t="s">
        <v>324</v>
      </c>
      <c r="BT54">
        <v>0</v>
      </c>
      <c r="BU54" t="s">
        <v>324</v>
      </c>
      <c r="BV54" t="s">
        <v>324</v>
      </c>
      <c r="BW54" t="s">
        <v>324</v>
      </c>
      <c r="BX54" t="s">
        <v>324</v>
      </c>
      <c r="BY54">
        <v>0</v>
      </c>
      <c r="BZ54" t="s">
        <v>324</v>
      </c>
      <c r="CA54" t="s">
        <v>324</v>
      </c>
      <c r="CB54" t="s">
        <v>324</v>
      </c>
      <c r="CC54" t="s">
        <v>324</v>
      </c>
      <c r="CD54">
        <v>0</v>
      </c>
      <c r="CE54" t="s">
        <v>324</v>
      </c>
      <c r="CF54" t="s">
        <v>324</v>
      </c>
      <c r="CG54" t="s">
        <v>324</v>
      </c>
      <c r="CH54" t="s">
        <v>324</v>
      </c>
      <c r="CI54">
        <v>0</v>
      </c>
      <c r="CJ54" t="s">
        <v>324</v>
      </c>
      <c r="CK54" t="s">
        <v>324</v>
      </c>
      <c r="CL54" t="s">
        <v>324</v>
      </c>
      <c r="CM54" t="s">
        <v>324</v>
      </c>
      <c r="CN54">
        <v>0</v>
      </c>
      <c r="CO54">
        <v>0.02</v>
      </c>
      <c r="CP54" t="s">
        <v>179</v>
      </c>
      <c r="CQ54" t="s">
        <v>179</v>
      </c>
      <c r="CR54">
        <v>0</v>
      </c>
      <c r="CS54">
        <v>0.02</v>
      </c>
      <c r="CT54">
        <v>10</v>
      </c>
      <c r="CU54">
        <v>0</v>
      </c>
      <c r="CV54">
        <v>0</v>
      </c>
      <c r="CW54">
        <v>0</v>
      </c>
      <c r="CX54">
        <v>10</v>
      </c>
      <c r="CY54">
        <v>0</v>
      </c>
      <c r="CZ54">
        <v>0</v>
      </c>
      <c r="DA54">
        <v>0</v>
      </c>
      <c r="DB54">
        <v>0</v>
      </c>
      <c r="DC54">
        <v>0</v>
      </c>
    </row>
    <row r="55" spans="1:107" x14ac:dyDescent="0.45">
      <c r="A55">
        <v>2024</v>
      </c>
      <c r="B55">
        <v>1</v>
      </c>
      <c r="C55" t="s">
        <v>102</v>
      </c>
      <c r="D55">
        <v>56146</v>
      </c>
      <c r="E55" t="s">
        <v>370</v>
      </c>
      <c r="F55" t="s">
        <v>323</v>
      </c>
      <c r="G55" t="s">
        <v>247</v>
      </c>
      <c r="H55">
        <v>54.658999999999999</v>
      </c>
      <c r="I55">
        <v>13.487</v>
      </c>
      <c r="J55">
        <v>21</v>
      </c>
      <c r="K55">
        <v>0</v>
      </c>
      <c r="L55">
        <v>89.146000000000001</v>
      </c>
      <c r="M55">
        <v>8010</v>
      </c>
      <c r="N55">
        <v>244</v>
      </c>
      <c r="O55">
        <v>3</v>
      </c>
      <c r="P55">
        <v>0</v>
      </c>
      <c r="Q55">
        <v>8257</v>
      </c>
      <c r="R55">
        <v>8.7379999999999995</v>
      </c>
      <c r="S55">
        <v>4.8819999999999997</v>
      </c>
      <c r="T55">
        <v>0</v>
      </c>
      <c r="U55">
        <v>0</v>
      </c>
      <c r="V55">
        <v>13.62</v>
      </c>
      <c r="W55">
        <v>450</v>
      </c>
      <c r="X55">
        <v>251</v>
      </c>
      <c r="Y55">
        <v>0</v>
      </c>
      <c r="Z55">
        <v>0</v>
      </c>
      <c r="AA55">
        <v>701</v>
      </c>
      <c r="AB55" t="s">
        <v>324</v>
      </c>
      <c r="AC55" t="s">
        <v>324</v>
      </c>
      <c r="AD55" t="s">
        <v>324</v>
      </c>
      <c r="AE55" t="s">
        <v>324</v>
      </c>
      <c r="AF55" t="s">
        <v>324</v>
      </c>
      <c r="AG55" t="s">
        <v>324</v>
      </c>
      <c r="AH55" t="s">
        <v>324</v>
      </c>
      <c r="AI55" t="s">
        <v>324</v>
      </c>
      <c r="AJ55" t="s">
        <v>324</v>
      </c>
      <c r="AK55" t="s">
        <v>324</v>
      </c>
      <c r="AL55" t="s">
        <v>324</v>
      </c>
      <c r="AM55" t="s">
        <v>324</v>
      </c>
      <c r="AN55" t="s">
        <v>324</v>
      </c>
      <c r="AO55" t="s">
        <v>324</v>
      </c>
      <c r="AP55" t="s">
        <v>324</v>
      </c>
      <c r="AQ55" t="s">
        <v>324</v>
      </c>
      <c r="AR55" t="s">
        <v>324</v>
      </c>
      <c r="AS55" t="s">
        <v>324</v>
      </c>
      <c r="AT55" t="s">
        <v>324</v>
      </c>
      <c r="AU55" t="s">
        <v>324</v>
      </c>
      <c r="AV55" t="s">
        <v>324</v>
      </c>
      <c r="AW55" t="s">
        <v>324</v>
      </c>
      <c r="AX55" t="s">
        <v>324</v>
      </c>
      <c r="AY55" t="s">
        <v>324</v>
      </c>
      <c r="AZ55" t="s">
        <v>324</v>
      </c>
      <c r="BA55" t="s">
        <v>324</v>
      </c>
      <c r="BB55" t="s">
        <v>324</v>
      </c>
      <c r="BC55" t="s">
        <v>324</v>
      </c>
      <c r="BD55" t="s">
        <v>324</v>
      </c>
      <c r="BE55" t="s">
        <v>324</v>
      </c>
      <c r="BF55" t="s">
        <v>324</v>
      </c>
      <c r="BG55" t="s">
        <v>324</v>
      </c>
      <c r="BH55" t="s">
        <v>324</v>
      </c>
      <c r="BI55" t="s">
        <v>324</v>
      </c>
      <c r="BJ55" t="s">
        <v>324</v>
      </c>
      <c r="BK55">
        <v>6.0000000000000001E-3</v>
      </c>
      <c r="BL55">
        <v>0</v>
      </c>
      <c r="BM55">
        <v>1.8</v>
      </c>
      <c r="BN55">
        <v>0</v>
      </c>
      <c r="BO55">
        <v>1.806</v>
      </c>
      <c r="BP55">
        <v>3</v>
      </c>
      <c r="BQ55">
        <v>0</v>
      </c>
      <c r="BR55">
        <v>1</v>
      </c>
      <c r="BS55">
        <v>0</v>
      </c>
      <c r="BT55">
        <v>4</v>
      </c>
      <c r="BU55" t="s">
        <v>324</v>
      </c>
      <c r="BV55" t="s">
        <v>324</v>
      </c>
      <c r="BW55" t="s">
        <v>324</v>
      </c>
      <c r="BX55" t="s">
        <v>324</v>
      </c>
      <c r="BY55" t="s">
        <v>324</v>
      </c>
      <c r="BZ55" t="s">
        <v>324</v>
      </c>
      <c r="CA55" t="s">
        <v>324</v>
      </c>
      <c r="CB55" t="s">
        <v>324</v>
      </c>
      <c r="CC55" t="s">
        <v>324</v>
      </c>
      <c r="CD55" t="s">
        <v>324</v>
      </c>
      <c r="CE55" t="s">
        <v>324</v>
      </c>
      <c r="CF55" t="s">
        <v>324</v>
      </c>
      <c r="CG55" t="s">
        <v>324</v>
      </c>
      <c r="CH55" t="s">
        <v>324</v>
      </c>
      <c r="CI55" t="s">
        <v>324</v>
      </c>
      <c r="CJ55" t="s">
        <v>324</v>
      </c>
      <c r="CK55" t="s">
        <v>324</v>
      </c>
      <c r="CL55" t="s">
        <v>324</v>
      </c>
      <c r="CM55" t="s">
        <v>324</v>
      </c>
      <c r="CN55" t="s">
        <v>324</v>
      </c>
      <c r="CO55">
        <v>63.402999999999999</v>
      </c>
      <c r="CP55">
        <v>18.369</v>
      </c>
      <c r="CQ55">
        <v>22.8</v>
      </c>
      <c r="CR55">
        <v>0</v>
      </c>
      <c r="CS55">
        <v>104.572</v>
      </c>
      <c r="CT55">
        <v>8463</v>
      </c>
      <c r="CU55">
        <v>495</v>
      </c>
      <c r="CV55">
        <v>4</v>
      </c>
      <c r="CW55">
        <v>0</v>
      </c>
      <c r="CX55">
        <v>8962</v>
      </c>
      <c r="CY55">
        <v>0</v>
      </c>
      <c r="CZ55">
        <v>0</v>
      </c>
      <c r="DA55">
        <v>0</v>
      </c>
      <c r="DB55">
        <v>0</v>
      </c>
      <c r="DC55">
        <v>0</v>
      </c>
    </row>
    <row r="56" spans="1:107" x14ac:dyDescent="0.45">
      <c r="A56">
        <v>2024</v>
      </c>
      <c r="B56">
        <v>1</v>
      </c>
      <c r="C56" t="s">
        <v>102</v>
      </c>
      <c r="D56">
        <v>99999</v>
      </c>
      <c r="E56" t="s">
        <v>329</v>
      </c>
      <c r="F56" t="s">
        <v>323</v>
      </c>
      <c r="H56">
        <v>-16.175999999999998</v>
      </c>
      <c r="I56">
        <v>-24.678999999999998</v>
      </c>
      <c r="J56">
        <v>-4.9480000000000004</v>
      </c>
      <c r="K56">
        <v>0</v>
      </c>
      <c r="L56">
        <v>-45.802999999999997</v>
      </c>
      <c r="M56" t="s">
        <v>324</v>
      </c>
      <c r="N56" t="s">
        <v>324</v>
      </c>
      <c r="O56" t="s">
        <v>324</v>
      </c>
      <c r="P56" t="s">
        <v>324</v>
      </c>
      <c r="Q56" t="s">
        <v>324</v>
      </c>
      <c r="R56">
        <v>-2.0870000000000002</v>
      </c>
      <c r="S56">
        <v>-0.85199999999999998</v>
      </c>
      <c r="T56">
        <v>0</v>
      </c>
      <c r="U56">
        <v>0</v>
      </c>
      <c r="V56">
        <v>-2.9390000000000001</v>
      </c>
      <c r="W56" t="s">
        <v>324</v>
      </c>
      <c r="X56" t="s">
        <v>324</v>
      </c>
      <c r="Y56" t="s">
        <v>324</v>
      </c>
      <c r="Z56" t="s">
        <v>324</v>
      </c>
      <c r="AA56" t="s">
        <v>324</v>
      </c>
      <c r="AB56" t="s">
        <v>324</v>
      </c>
      <c r="AC56" t="s">
        <v>324</v>
      </c>
      <c r="AD56" t="s">
        <v>324</v>
      </c>
      <c r="AE56" t="s">
        <v>324</v>
      </c>
      <c r="AF56" t="s">
        <v>324</v>
      </c>
      <c r="AG56">
        <v>-0.19700000000000001</v>
      </c>
      <c r="AH56">
        <v>-2.1000000000000001E-2</v>
      </c>
      <c r="AI56" t="s">
        <v>324</v>
      </c>
      <c r="AJ56" t="s">
        <v>324</v>
      </c>
      <c r="AK56">
        <v>-0.218</v>
      </c>
      <c r="AL56" t="s">
        <v>324</v>
      </c>
      <c r="AM56" t="s">
        <v>324</v>
      </c>
      <c r="AN56" t="s">
        <v>324</v>
      </c>
      <c r="AO56" t="s">
        <v>324</v>
      </c>
      <c r="AP56" t="s">
        <v>324</v>
      </c>
      <c r="AQ56" t="s">
        <v>324</v>
      </c>
      <c r="AR56" t="s">
        <v>324</v>
      </c>
      <c r="AS56" t="s">
        <v>324</v>
      </c>
      <c r="AT56" t="s">
        <v>324</v>
      </c>
      <c r="AU56" t="s">
        <v>324</v>
      </c>
      <c r="AV56" t="s">
        <v>324</v>
      </c>
      <c r="AW56">
        <v>-3.0000000000000001E-3</v>
      </c>
      <c r="AX56" t="s">
        <v>324</v>
      </c>
      <c r="AY56" t="s">
        <v>324</v>
      </c>
      <c r="AZ56">
        <v>-3.0000000000000001E-3</v>
      </c>
      <c r="BA56" t="s">
        <v>324</v>
      </c>
      <c r="BB56" t="s">
        <v>324</v>
      </c>
      <c r="BC56" t="s">
        <v>324</v>
      </c>
      <c r="BD56" t="s">
        <v>324</v>
      </c>
      <c r="BE56" t="s">
        <v>324</v>
      </c>
      <c r="BF56" t="s">
        <v>324</v>
      </c>
      <c r="BG56" t="s">
        <v>324</v>
      </c>
      <c r="BH56" t="s">
        <v>324</v>
      </c>
      <c r="BI56" t="s">
        <v>324</v>
      </c>
      <c r="BJ56" t="s">
        <v>324</v>
      </c>
      <c r="BK56" t="s">
        <v>324</v>
      </c>
      <c r="BL56" t="s">
        <v>324</v>
      </c>
      <c r="BM56" t="s">
        <v>324</v>
      </c>
      <c r="BN56" t="s">
        <v>324</v>
      </c>
      <c r="BO56" t="s">
        <v>324</v>
      </c>
      <c r="BP56" t="s">
        <v>324</v>
      </c>
      <c r="BQ56" t="s">
        <v>324</v>
      </c>
      <c r="BR56" t="s">
        <v>324</v>
      </c>
      <c r="BS56" t="s">
        <v>324</v>
      </c>
      <c r="BT56" t="s">
        <v>324</v>
      </c>
      <c r="BU56" t="s">
        <v>324</v>
      </c>
      <c r="BV56" t="s">
        <v>324</v>
      </c>
      <c r="BW56" t="s">
        <v>324</v>
      </c>
      <c r="BX56" t="s">
        <v>324</v>
      </c>
      <c r="BY56" t="s">
        <v>324</v>
      </c>
      <c r="BZ56" t="s">
        <v>324</v>
      </c>
      <c r="CA56" t="s">
        <v>324</v>
      </c>
      <c r="CB56" t="s">
        <v>324</v>
      </c>
      <c r="CC56" t="s">
        <v>324</v>
      </c>
      <c r="CD56" t="s">
        <v>324</v>
      </c>
      <c r="CE56" t="s">
        <v>324</v>
      </c>
      <c r="CF56" t="s">
        <v>324</v>
      </c>
      <c r="CG56" t="s">
        <v>324</v>
      </c>
      <c r="CH56" t="s">
        <v>324</v>
      </c>
      <c r="CI56" t="s">
        <v>324</v>
      </c>
      <c r="CJ56" t="s">
        <v>324</v>
      </c>
      <c r="CK56" t="s">
        <v>324</v>
      </c>
      <c r="CL56" t="s">
        <v>324</v>
      </c>
      <c r="CM56" t="s">
        <v>324</v>
      </c>
      <c r="CN56" t="s">
        <v>324</v>
      </c>
      <c r="CO56">
        <v>-18.263999999999999</v>
      </c>
      <c r="CP56">
        <v>-25.53</v>
      </c>
      <c r="CQ56">
        <v>-4.9480000000000004</v>
      </c>
      <c r="CR56">
        <v>0</v>
      </c>
      <c r="CS56">
        <v>-48.741999999999997</v>
      </c>
      <c r="CT56" t="s">
        <v>324</v>
      </c>
      <c r="CU56" t="s">
        <v>324</v>
      </c>
      <c r="CV56" t="s">
        <v>324</v>
      </c>
      <c r="CW56" t="s">
        <v>324</v>
      </c>
      <c r="CX56" t="s">
        <v>324</v>
      </c>
      <c r="CY56" t="s">
        <v>324</v>
      </c>
      <c r="CZ56" t="s">
        <v>324</v>
      </c>
      <c r="DA56" t="s">
        <v>324</v>
      </c>
      <c r="DB56" t="s">
        <v>324</v>
      </c>
      <c r="DC56" t="s">
        <v>324</v>
      </c>
    </row>
    <row r="57" spans="1:107" x14ac:dyDescent="0.45">
      <c r="A57">
        <v>2024</v>
      </c>
      <c r="B57">
        <v>1</v>
      </c>
      <c r="C57" t="s">
        <v>106</v>
      </c>
      <c r="D57">
        <v>4176</v>
      </c>
      <c r="E57" t="s">
        <v>371</v>
      </c>
      <c r="F57" t="s">
        <v>323</v>
      </c>
      <c r="G57" t="s">
        <v>244</v>
      </c>
      <c r="H57">
        <v>535.37400000000002</v>
      </c>
      <c r="I57">
        <v>202.715</v>
      </c>
      <c r="J57">
        <v>29.53</v>
      </c>
      <c r="K57" t="s">
        <v>324</v>
      </c>
      <c r="L57">
        <v>767.61900000000003</v>
      </c>
      <c r="M57">
        <v>69990</v>
      </c>
      <c r="N57">
        <v>1871</v>
      </c>
      <c r="O57">
        <v>90</v>
      </c>
      <c r="P57" t="s">
        <v>324</v>
      </c>
      <c r="Q57">
        <v>71951</v>
      </c>
      <c r="R57" t="s">
        <v>324</v>
      </c>
      <c r="S57">
        <v>69.087000000000003</v>
      </c>
      <c r="T57" t="s">
        <v>324</v>
      </c>
      <c r="U57" t="s">
        <v>324</v>
      </c>
      <c r="V57">
        <v>69.087000000000003</v>
      </c>
      <c r="W57" t="s">
        <v>324</v>
      </c>
      <c r="X57">
        <v>333</v>
      </c>
      <c r="Y57" t="s">
        <v>324</v>
      </c>
      <c r="Z57" t="s">
        <v>324</v>
      </c>
      <c r="AA57">
        <v>333</v>
      </c>
      <c r="AB57" t="s">
        <v>324</v>
      </c>
      <c r="AC57" t="s">
        <v>324</v>
      </c>
      <c r="AD57" t="s">
        <v>324</v>
      </c>
      <c r="AE57" t="s">
        <v>324</v>
      </c>
      <c r="AF57">
        <v>0</v>
      </c>
      <c r="AG57" t="s">
        <v>324</v>
      </c>
      <c r="AH57" t="s">
        <v>324</v>
      </c>
      <c r="AI57" t="s">
        <v>324</v>
      </c>
      <c r="AJ57" t="s">
        <v>324</v>
      </c>
      <c r="AK57">
        <v>0</v>
      </c>
      <c r="AL57" t="s">
        <v>324</v>
      </c>
      <c r="AM57" t="s">
        <v>324</v>
      </c>
      <c r="AN57" t="s">
        <v>324</v>
      </c>
      <c r="AO57" t="s">
        <v>324</v>
      </c>
      <c r="AP57">
        <v>0</v>
      </c>
      <c r="AQ57" t="s">
        <v>324</v>
      </c>
      <c r="AR57" t="s">
        <v>324</v>
      </c>
      <c r="AS57" t="s">
        <v>324</v>
      </c>
      <c r="AT57" t="s">
        <v>324</v>
      </c>
      <c r="AU57">
        <v>0</v>
      </c>
      <c r="AV57" t="s">
        <v>324</v>
      </c>
      <c r="AW57" t="s">
        <v>324</v>
      </c>
      <c r="AX57" t="s">
        <v>324</v>
      </c>
      <c r="AY57" t="s">
        <v>324</v>
      </c>
      <c r="AZ57">
        <v>0</v>
      </c>
      <c r="BA57" t="s">
        <v>324</v>
      </c>
      <c r="BB57" t="s">
        <v>324</v>
      </c>
      <c r="BC57" t="s">
        <v>324</v>
      </c>
      <c r="BD57" t="s">
        <v>324</v>
      </c>
      <c r="BE57">
        <v>0</v>
      </c>
      <c r="BF57" t="s">
        <v>324</v>
      </c>
      <c r="BG57" t="s">
        <v>324</v>
      </c>
      <c r="BH57" t="s">
        <v>324</v>
      </c>
      <c r="BI57" t="s">
        <v>324</v>
      </c>
      <c r="BJ57">
        <v>0</v>
      </c>
      <c r="BK57">
        <v>8.5999999999999993E-2</v>
      </c>
      <c r="BL57">
        <v>1.2999999999999999E-2</v>
      </c>
      <c r="BM57" t="s">
        <v>324</v>
      </c>
      <c r="BN57" t="s">
        <v>324</v>
      </c>
      <c r="BO57">
        <v>9.9000000000000005E-2</v>
      </c>
      <c r="BP57">
        <v>17</v>
      </c>
      <c r="BQ57">
        <v>4</v>
      </c>
      <c r="BR57" t="s">
        <v>324</v>
      </c>
      <c r="BS57" t="s">
        <v>324</v>
      </c>
      <c r="BT57">
        <v>21</v>
      </c>
      <c r="BU57" t="s">
        <v>324</v>
      </c>
      <c r="BV57" t="s">
        <v>324</v>
      </c>
      <c r="BW57" t="s">
        <v>324</v>
      </c>
      <c r="BX57" t="s">
        <v>324</v>
      </c>
      <c r="BY57">
        <v>0</v>
      </c>
      <c r="BZ57">
        <v>0.36699999999999999</v>
      </c>
      <c r="CA57">
        <v>44.631</v>
      </c>
      <c r="CB57">
        <v>10.695</v>
      </c>
      <c r="CC57" t="s">
        <v>324</v>
      </c>
      <c r="CD57">
        <v>55.692999999999998</v>
      </c>
      <c r="CE57">
        <v>22</v>
      </c>
      <c r="CF57">
        <v>89</v>
      </c>
      <c r="CG57">
        <v>17</v>
      </c>
      <c r="CH57" t="s">
        <v>324</v>
      </c>
      <c r="CI57">
        <v>128</v>
      </c>
      <c r="CJ57" t="s">
        <v>324</v>
      </c>
      <c r="CK57" t="s">
        <v>324</v>
      </c>
      <c r="CL57" t="s">
        <v>324</v>
      </c>
      <c r="CM57" t="s">
        <v>324</v>
      </c>
      <c r="CN57">
        <v>0</v>
      </c>
      <c r="CO57">
        <v>535.827</v>
      </c>
      <c r="CP57">
        <v>316.44600000000003</v>
      </c>
      <c r="CQ57">
        <v>40.225000000000001</v>
      </c>
      <c r="CR57">
        <v>0</v>
      </c>
      <c r="CS57">
        <v>892.49800000000005</v>
      </c>
      <c r="CT57">
        <v>70029</v>
      </c>
      <c r="CU57">
        <v>2297</v>
      </c>
      <c r="CV57">
        <v>107</v>
      </c>
      <c r="CW57">
        <v>0</v>
      </c>
      <c r="CX57">
        <v>72433</v>
      </c>
      <c r="CY57">
        <v>0</v>
      </c>
      <c r="CZ57">
        <v>0</v>
      </c>
      <c r="DA57">
        <v>0</v>
      </c>
      <c r="DB57">
        <v>0</v>
      </c>
      <c r="DC57">
        <v>0</v>
      </c>
    </row>
    <row r="58" spans="1:107" x14ac:dyDescent="0.45">
      <c r="A58">
        <v>2024</v>
      </c>
      <c r="B58">
        <v>1</v>
      </c>
      <c r="C58" t="s">
        <v>106</v>
      </c>
      <c r="D58">
        <v>7716</v>
      </c>
      <c r="E58" t="s">
        <v>372</v>
      </c>
      <c r="F58" t="s">
        <v>323</v>
      </c>
      <c r="G58" t="s">
        <v>244</v>
      </c>
      <c r="H58">
        <v>4.16</v>
      </c>
      <c r="I58">
        <v>0.29099999999999998</v>
      </c>
      <c r="J58">
        <v>0</v>
      </c>
      <c r="K58">
        <v>0</v>
      </c>
      <c r="L58">
        <v>4.4509999999999996</v>
      </c>
      <c r="M58">
        <v>809</v>
      </c>
      <c r="N58">
        <v>6</v>
      </c>
      <c r="O58">
        <v>0</v>
      </c>
      <c r="P58">
        <v>0</v>
      </c>
      <c r="Q58">
        <v>815</v>
      </c>
      <c r="R58">
        <v>0</v>
      </c>
      <c r="S58">
        <v>0</v>
      </c>
      <c r="T58">
        <v>0</v>
      </c>
      <c r="U58">
        <v>0</v>
      </c>
      <c r="V58">
        <v>0</v>
      </c>
      <c r="W58">
        <v>0</v>
      </c>
      <c r="X58">
        <v>0</v>
      </c>
      <c r="Y58">
        <v>0</v>
      </c>
      <c r="Z58">
        <v>0</v>
      </c>
      <c r="AA58">
        <v>0</v>
      </c>
      <c r="AB58">
        <v>56.414999999999999</v>
      </c>
      <c r="AC58">
        <v>1.9790000000000001</v>
      </c>
      <c r="AD58">
        <v>0</v>
      </c>
      <c r="AE58">
        <v>0</v>
      </c>
      <c r="AF58">
        <v>58.393999999999998</v>
      </c>
      <c r="AG58">
        <v>0</v>
      </c>
      <c r="AH58">
        <v>0</v>
      </c>
      <c r="AI58">
        <v>0</v>
      </c>
      <c r="AJ58">
        <v>0</v>
      </c>
      <c r="AK58">
        <v>0</v>
      </c>
      <c r="AL58">
        <v>0</v>
      </c>
      <c r="AM58">
        <v>0</v>
      </c>
      <c r="AN58">
        <v>0</v>
      </c>
      <c r="AO58">
        <v>0</v>
      </c>
      <c r="AP58">
        <v>0</v>
      </c>
      <c r="AQ58">
        <v>0</v>
      </c>
      <c r="AR58">
        <v>0</v>
      </c>
      <c r="AS58">
        <v>0</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c r="CK58">
        <v>0</v>
      </c>
      <c r="CL58">
        <v>0</v>
      </c>
      <c r="CM58">
        <v>0</v>
      </c>
      <c r="CN58">
        <v>0</v>
      </c>
      <c r="CO58">
        <v>4.16</v>
      </c>
      <c r="CP58">
        <v>0.29099999999999998</v>
      </c>
      <c r="CQ58" t="s">
        <v>179</v>
      </c>
      <c r="CR58">
        <v>0</v>
      </c>
      <c r="CS58">
        <v>4.4509999999999996</v>
      </c>
      <c r="CT58">
        <v>809</v>
      </c>
      <c r="CU58">
        <v>6</v>
      </c>
      <c r="CV58">
        <v>0</v>
      </c>
      <c r="CW58">
        <v>0</v>
      </c>
      <c r="CX58">
        <v>815</v>
      </c>
      <c r="CY58">
        <v>56.414999999999999</v>
      </c>
      <c r="CZ58">
        <v>1.9790000000000001</v>
      </c>
      <c r="DA58">
        <v>0</v>
      </c>
      <c r="DB58">
        <v>0</v>
      </c>
      <c r="DC58">
        <v>58.393999999999998</v>
      </c>
    </row>
    <row r="59" spans="1:107" x14ac:dyDescent="0.45">
      <c r="A59">
        <v>2024</v>
      </c>
      <c r="B59">
        <v>1</v>
      </c>
      <c r="C59" t="s">
        <v>106</v>
      </c>
      <c r="D59">
        <v>19497</v>
      </c>
      <c r="E59" t="s">
        <v>373</v>
      </c>
      <c r="F59" t="s">
        <v>323</v>
      </c>
      <c r="G59" t="s">
        <v>244</v>
      </c>
      <c r="H59">
        <v>139.01900000000001</v>
      </c>
      <c r="I59">
        <v>55.555999999999997</v>
      </c>
      <c r="J59">
        <v>7.6740000000000004</v>
      </c>
      <c r="K59" t="s">
        <v>324</v>
      </c>
      <c r="L59">
        <v>202.249</v>
      </c>
      <c r="M59">
        <v>21284</v>
      </c>
      <c r="N59">
        <v>395</v>
      </c>
      <c r="O59">
        <v>47</v>
      </c>
      <c r="P59" t="s">
        <v>324</v>
      </c>
      <c r="Q59">
        <v>21726</v>
      </c>
      <c r="R59">
        <v>0</v>
      </c>
      <c r="S59">
        <v>5.52</v>
      </c>
      <c r="T59">
        <v>0</v>
      </c>
      <c r="U59" t="s">
        <v>324</v>
      </c>
      <c r="V59">
        <v>5.52</v>
      </c>
      <c r="W59">
        <v>0</v>
      </c>
      <c r="X59">
        <v>6</v>
      </c>
      <c r="Y59">
        <v>0</v>
      </c>
      <c r="Z59" t="s">
        <v>324</v>
      </c>
      <c r="AA59">
        <v>6</v>
      </c>
      <c r="AB59">
        <v>3721.1779999999999</v>
      </c>
      <c r="AC59">
        <v>1538.633</v>
      </c>
      <c r="AD59">
        <v>77.599999999999994</v>
      </c>
      <c r="AE59" t="s">
        <v>324</v>
      </c>
      <c r="AF59">
        <v>5337.4110000000001</v>
      </c>
      <c r="AG59">
        <v>2.3E-2</v>
      </c>
      <c r="AH59" t="s">
        <v>324</v>
      </c>
      <c r="AI59" t="s">
        <v>324</v>
      </c>
      <c r="AJ59" t="s">
        <v>324</v>
      </c>
      <c r="AK59">
        <v>2.3E-2</v>
      </c>
      <c r="AL59">
        <v>1</v>
      </c>
      <c r="AM59" t="s">
        <v>324</v>
      </c>
      <c r="AN59" t="s">
        <v>324</v>
      </c>
      <c r="AO59" t="s">
        <v>324</v>
      </c>
      <c r="AP59">
        <v>1</v>
      </c>
      <c r="AQ59">
        <v>1.4999999999999999E-2</v>
      </c>
      <c r="AR59" t="s">
        <v>324</v>
      </c>
      <c r="AS59" t="s">
        <v>324</v>
      </c>
      <c r="AT59" t="s">
        <v>324</v>
      </c>
      <c r="AU59">
        <v>1.4999999999999999E-2</v>
      </c>
      <c r="AV59">
        <v>1.2999999999999999E-2</v>
      </c>
      <c r="AW59" t="s">
        <v>324</v>
      </c>
      <c r="AX59" t="s">
        <v>324</v>
      </c>
      <c r="AY59" t="s">
        <v>324</v>
      </c>
      <c r="AZ59">
        <v>1.2999999999999999E-2</v>
      </c>
      <c r="BA59">
        <v>4</v>
      </c>
      <c r="BB59" t="s">
        <v>324</v>
      </c>
      <c r="BC59" t="s">
        <v>324</v>
      </c>
      <c r="BD59" t="s">
        <v>324</v>
      </c>
      <c r="BE59">
        <v>4</v>
      </c>
      <c r="BF59">
        <v>5.2999999999999999E-2</v>
      </c>
      <c r="BG59" t="s">
        <v>324</v>
      </c>
      <c r="BH59" t="s">
        <v>324</v>
      </c>
      <c r="BI59" t="s">
        <v>324</v>
      </c>
      <c r="BJ59">
        <v>5.2999999999999999E-2</v>
      </c>
      <c r="BK59" t="s">
        <v>324</v>
      </c>
      <c r="BL59">
        <v>0.03</v>
      </c>
      <c r="BM59">
        <v>0.1</v>
      </c>
      <c r="BN59" t="s">
        <v>324</v>
      </c>
      <c r="BO59">
        <v>0.13</v>
      </c>
      <c r="BP59" t="s">
        <v>324</v>
      </c>
      <c r="BQ59">
        <v>1</v>
      </c>
      <c r="BR59">
        <v>1</v>
      </c>
      <c r="BS59" t="s">
        <v>324</v>
      </c>
      <c r="BT59">
        <v>2</v>
      </c>
      <c r="BU59" t="s">
        <v>324</v>
      </c>
      <c r="BV59">
        <v>0</v>
      </c>
      <c r="BW59">
        <v>6.9</v>
      </c>
      <c r="BX59" t="s">
        <v>324</v>
      </c>
      <c r="BY59">
        <v>6.9</v>
      </c>
      <c r="BZ59" t="s">
        <v>324</v>
      </c>
      <c r="CA59">
        <v>27.855</v>
      </c>
      <c r="CB59">
        <v>4.21</v>
      </c>
      <c r="CC59" t="s">
        <v>324</v>
      </c>
      <c r="CD59">
        <v>32.064999999999998</v>
      </c>
      <c r="CE59" t="s">
        <v>324</v>
      </c>
      <c r="CF59">
        <v>31</v>
      </c>
      <c r="CG59">
        <v>3</v>
      </c>
      <c r="CH59" t="s">
        <v>324</v>
      </c>
      <c r="CI59">
        <v>34</v>
      </c>
      <c r="CJ59" t="s">
        <v>324</v>
      </c>
      <c r="CK59">
        <v>1482.242</v>
      </c>
      <c r="CL59">
        <v>6.9</v>
      </c>
      <c r="CM59" t="s">
        <v>324</v>
      </c>
      <c r="CN59">
        <v>1489.1420000000001</v>
      </c>
      <c r="CO59">
        <v>139.01900000000001</v>
      </c>
      <c r="CP59">
        <v>88.960999999999999</v>
      </c>
      <c r="CQ59">
        <v>11.984</v>
      </c>
      <c r="CR59">
        <v>0</v>
      </c>
      <c r="CS59">
        <v>239.964</v>
      </c>
      <c r="CT59">
        <v>21284</v>
      </c>
      <c r="CU59">
        <v>433</v>
      </c>
      <c r="CV59">
        <v>51</v>
      </c>
      <c r="CW59">
        <v>0</v>
      </c>
      <c r="CX59">
        <v>21768</v>
      </c>
      <c r="CY59">
        <v>3721.1779999999999</v>
      </c>
      <c r="CZ59">
        <v>3020.875</v>
      </c>
      <c r="DA59">
        <v>91.4</v>
      </c>
      <c r="DB59">
        <v>0</v>
      </c>
      <c r="DC59">
        <v>6833.4530000000004</v>
      </c>
    </row>
    <row r="60" spans="1:107" x14ac:dyDescent="0.45">
      <c r="A60">
        <v>2024</v>
      </c>
      <c r="B60">
        <v>1</v>
      </c>
      <c r="C60" t="s">
        <v>106</v>
      </c>
      <c r="D60">
        <v>20038</v>
      </c>
      <c r="E60" t="s">
        <v>374</v>
      </c>
      <c r="F60" t="s">
        <v>323</v>
      </c>
      <c r="G60" t="s">
        <v>244</v>
      </c>
      <c r="H60">
        <v>0.41399999999999998</v>
      </c>
      <c r="I60">
        <v>0.82699999999999996</v>
      </c>
      <c r="J60" t="s">
        <v>324</v>
      </c>
      <c r="K60" t="s">
        <v>324</v>
      </c>
      <c r="L60">
        <v>1.2410000000000001</v>
      </c>
      <c r="M60">
        <v>49</v>
      </c>
      <c r="N60">
        <v>5</v>
      </c>
      <c r="O60" t="s">
        <v>324</v>
      </c>
      <c r="P60" t="s">
        <v>324</v>
      </c>
      <c r="Q60">
        <v>54</v>
      </c>
      <c r="R60" t="s">
        <v>324</v>
      </c>
      <c r="S60" t="s">
        <v>324</v>
      </c>
      <c r="T60" t="s">
        <v>324</v>
      </c>
      <c r="U60" t="s">
        <v>324</v>
      </c>
      <c r="V60" t="s">
        <v>324</v>
      </c>
      <c r="W60" t="s">
        <v>324</v>
      </c>
      <c r="X60" t="s">
        <v>324</v>
      </c>
      <c r="Y60" t="s">
        <v>324</v>
      </c>
      <c r="Z60" t="s">
        <v>324</v>
      </c>
      <c r="AA60" t="s">
        <v>324</v>
      </c>
      <c r="AB60" t="s">
        <v>324</v>
      </c>
      <c r="AC60" t="s">
        <v>324</v>
      </c>
      <c r="AD60" t="s">
        <v>324</v>
      </c>
      <c r="AE60" t="s">
        <v>324</v>
      </c>
      <c r="AF60" t="s">
        <v>324</v>
      </c>
      <c r="AG60" t="s">
        <v>324</v>
      </c>
      <c r="AH60" t="s">
        <v>324</v>
      </c>
      <c r="AI60" t="s">
        <v>324</v>
      </c>
      <c r="AJ60" t="s">
        <v>324</v>
      </c>
      <c r="AK60" t="s">
        <v>324</v>
      </c>
      <c r="AL60" t="s">
        <v>324</v>
      </c>
      <c r="AM60" t="s">
        <v>324</v>
      </c>
      <c r="AN60" t="s">
        <v>324</v>
      </c>
      <c r="AO60" t="s">
        <v>324</v>
      </c>
      <c r="AP60" t="s">
        <v>324</v>
      </c>
      <c r="AQ60" t="s">
        <v>324</v>
      </c>
      <c r="AR60" t="s">
        <v>324</v>
      </c>
      <c r="AS60" t="s">
        <v>324</v>
      </c>
      <c r="AT60" t="s">
        <v>324</v>
      </c>
      <c r="AU60" t="s">
        <v>324</v>
      </c>
      <c r="AV60" t="s">
        <v>324</v>
      </c>
      <c r="AW60" t="s">
        <v>324</v>
      </c>
      <c r="AX60" t="s">
        <v>324</v>
      </c>
      <c r="AY60" t="s">
        <v>324</v>
      </c>
      <c r="AZ60" t="s">
        <v>324</v>
      </c>
      <c r="BA60" t="s">
        <v>324</v>
      </c>
      <c r="BB60" t="s">
        <v>324</v>
      </c>
      <c r="BC60" t="s">
        <v>324</v>
      </c>
      <c r="BD60" t="s">
        <v>324</v>
      </c>
      <c r="BE60" t="s">
        <v>324</v>
      </c>
      <c r="BF60" t="s">
        <v>324</v>
      </c>
      <c r="BG60" t="s">
        <v>324</v>
      </c>
      <c r="BH60" t="s">
        <v>324</v>
      </c>
      <c r="BI60" t="s">
        <v>324</v>
      </c>
      <c r="BJ60" t="s">
        <v>324</v>
      </c>
      <c r="BK60" t="s">
        <v>324</v>
      </c>
      <c r="BL60" t="s">
        <v>324</v>
      </c>
      <c r="BM60" t="s">
        <v>324</v>
      </c>
      <c r="BN60" t="s">
        <v>324</v>
      </c>
      <c r="BO60" t="s">
        <v>324</v>
      </c>
      <c r="BP60" t="s">
        <v>324</v>
      </c>
      <c r="BQ60" t="s">
        <v>324</v>
      </c>
      <c r="BR60" t="s">
        <v>324</v>
      </c>
      <c r="BS60" t="s">
        <v>324</v>
      </c>
      <c r="BT60" t="s">
        <v>324</v>
      </c>
      <c r="BU60" t="s">
        <v>324</v>
      </c>
      <c r="BV60" t="s">
        <v>324</v>
      </c>
      <c r="BW60" t="s">
        <v>324</v>
      </c>
      <c r="BX60" t="s">
        <v>324</v>
      </c>
      <c r="BY60" t="s">
        <v>324</v>
      </c>
      <c r="BZ60" t="s">
        <v>324</v>
      </c>
      <c r="CA60" t="s">
        <v>324</v>
      </c>
      <c r="CB60" t="s">
        <v>324</v>
      </c>
      <c r="CC60" t="s">
        <v>324</v>
      </c>
      <c r="CD60" t="s">
        <v>324</v>
      </c>
      <c r="CE60" t="s">
        <v>324</v>
      </c>
      <c r="CF60" t="s">
        <v>324</v>
      </c>
      <c r="CG60" t="s">
        <v>324</v>
      </c>
      <c r="CH60" t="s">
        <v>324</v>
      </c>
      <c r="CI60" t="s">
        <v>324</v>
      </c>
      <c r="CJ60" t="s">
        <v>324</v>
      </c>
      <c r="CK60" t="s">
        <v>324</v>
      </c>
      <c r="CL60" t="s">
        <v>324</v>
      </c>
      <c r="CM60" t="s">
        <v>324</v>
      </c>
      <c r="CN60" t="s">
        <v>324</v>
      </c>
      <c r="CO60">
        <v>0.41399999999999998</v>
      </c>
      <c r="CP60">
        <v>0.82699999999999996</v>
      </c>
      <c r="CQ60" t="s">
        <v>179</v>
      </c>
      <c r="CR60">
        <v>0</v>
      </c>
      <c r="CS60">
        <v>1.2410000000000001</v>
      </c>
      <c r="CT60">
        <v>49</v>
      </c>
      <c r="CU60">
        <v>5</v>
      </c>
      <c r="CV60">
        <v>0</v>
      </c>
      <c r="CW60">
        <v>0</v>
      </c>
      <c r="CX60">
        <v>54</v>
      </c>
      <c r="CY60">
        <v>0</v>
      </c>
      <c r="CZ60">
        <v>0</v>
      </c>
      <c r="DA60">
        <v>0</v>
      </c>
      <c r="DB60">
        <v>0</v>
      </c>
      <c r="DC60">
        <v>0</v>
      </c>
    </row>
    <row r="61" spans="1:107" x14ac:dyDescent="0.45">
      <c r="A61">
        <v>2024</v>
      </c>
      <c r="B61">
        <v>1</v>
      </c>
      <c r="C61" t="s">
        <v>106</v>
      </c>
      <c r="D61">
        <v>99999</v>
      </c>
      <c r="E61" t="s">
        <v>329</v>
      </c>
      <c r="F61" t="s">
        <v>323</v>
      </c>
      <c r="H61">
        <v>0.19</v>
      </c>
      <c r="I61">
        <v>0.46800000000000003</v>
      </c>
      <c r="J61" t="s">
        <v>324</v>
      </c>
      <c r="K61" t="s">
        <v>324</v>
      </c>
      <c r="L61">
        <v>0.65800000000000003</v>
      </c>
      <c r="M61" t="s">
        <v>324</v>
      </c>
      <c r="N61" t="s">
        <v>324</v>
      </c>
      <c r="O61" t="s">
        <v>324</v>
      </c>
      <c r="P61" t="s">
        <v>324</v>
      </c>
      <c r="Q61" t="s">
        <v>324</v>
      </c>
      <c r="R61" t="s">
        <v>324</v>
      </c>
      <c r="S61" t="s">
        <v>324</v>
      </c>
      <c r="T61" t="s">
        <v>324</v>
      </c>
      <c r="U61" t="s">
        <v>324</v>
      </c>
      <c r="V61" t="s">
        <v>324</v>
      </c>
      <c r="W61" t="s">
        <v>324</v>
      </c>
      <c r="X61" t="s">
        <v>324</v>
      </c>
      <c r="Y61" t="s">
        <v>324</v>
      </c>
      <c r="Z61" t="s">
        <v>324</v>
      </c>
      <c r="AA61" t="s">
        <v>324</v>
      </c>
      <c r="AB61" t="s">
        <v>324</v>
      </c>
      <c r="AC61" t="s">
        <v>324</v>
      </c>
      <c r="AD61" t="s">
        <v>324</v>
      </c>
      <c r="AE61" t="s">
        <v>324</v>
      </c>
      <c r="AF61" t="s">
        <v>324</v>
      </c>
      <c r="AG61" t="s">
        <v>324</v>
      </c>
      <c r="AH61" t="s">
        <v>324</v>
      </c>
      <c r="AI61" t="s">
        <v>324</v>
      </c>
      <c r="AJ61" t="s">
        <v>324</v>
      </c>
      <c r="AK61" t="s">
        <v>324</v>
      </c>
      <c r="AL61" t="s">
        <v>324</v>
      </c>
      <c r="AM61" t="s">
        <v>324</v>
      </c>
      <c r="AN61" t="s">
        <v>324</v>
      </c>
      <c r="AO61" t="s">
        <v>324</v>
      </c>
      <c r="AP61" t="s">
        <v>324</v>
      </c>
      <c r="AQ61" t="s">
        <v>324</v>
      </c>
      <c r="AR61" t="s">
        <v>324</v>
      </c>
      <c r="AS61" t="s">
        <v>324</v>
      </c>
      <c r="AT61" t="s">
        <v>324</v>
      </c>
      <c r="AU61" t="s">
        <v>324</v>
      </c>
      <c r="AV61" t="s">
        <v>324</v>
      </c>
      <c r="AW61" t="s">
        <v>324</v>
      </c>
      <c r="AX61" t="s">
        <v>324</v>
      </c>
      <c r="AY61" t="s">
        <v>324</v>
      </c>
      <c r="AZ61" t="s">
        <v>324</v>
      </c>
      <c r="BA61" t="s">
        <v>324</v>
      </c>
      <c r="BB61" t="s">
        <v>324</v>
      </c>
      <c r="BC61" t="s">
        <v>324</v>
      </c>
      <c r="BD61" t="s">
        <v>324</v>
      </c>
      <c r="BE61" t="s">
        <v>324</v>
      </c>
      <c r="BF61" t="s">
        <v>324</v>
      </c>
      <c r="BG61" t="s">
        <v>324</v>
      </c>
      <c r="BH61" t="s">
        <v>324</v>
      </c>
      <c r="BI61" t="s">
        <v>324</v>
      </c>
      <c r="BJ61" t="s">
        <v>324</v>
      </c>
      <c r="BK61" t="s">
        <v>324</v>
      </c>
      <c r="BL61" t="s">
        <v>324</v>
      </c>
      <c r="BM61" t="s">
        <v>324</v>
      </c>
      <c r="BN61" t="s">
        <v>324</v>
      </c>
      <c r="BO61" t="s">
        <v>324</v>
      </c>
      <c r="BP61" t="s">
        <v>324</v>
      </c>
      <c r="BQ61" t="s">
        <v>324</v>
      </c>
      <c r="BR61" t="s">
        <v>324</v>
      </c>
      <c r="BS61" t="s">
        <v>324</v>
      </c>
      <c r="BT61" t="s">
        <v>324</v>
      </c>
      <c r="BU61" t="s">
        <v>324</v>
      </c>
      <c r="BV61" t="s">
        <v>324</v>
      </c>
      <c r="BW61" t="s">
        <v>324</v>
      </c>
      <c r="BX61" t="s">
        <v>324</v>
      </c>
      <c r="BY61" t="s">
        <v>324</v>
      </c>
      <c r="BZ61" t="s">
        <v>324</v>
      </c>
      <c r="CA61" t="s">
        <v>324</v>
      </c>
      <c r="CB61" t="s">
        <v>324</v>
      </c>
      <c r="CC61" t="s">
        <v>324</v>
      </c>
      <c r="CD61" t="s">
        <v>324</v>
      </c>
      <c r="CE61" t="s">
        <v>324</v>
      </c>
      <c r="CF61" t="s">
        <v>324</v>
      </c>
      <c r="CG61" t="s">
        <v>324</v>
      </c>
      <c r="CH61" t="s">
        <v>324</v>
      </c>
      <c r="CI61" t="s">
        <v>324</v>
      </c>
      <c r="CJ61" t="s">
        <v>324</v>
      </c>
      <c r="CK61" t="s">
        <v>324</v>
      </c>
      <c r="CL61" t="s">
        <v>324</v>
      </c>
      <c r="CM61" t="s">
        <v>324</v>
      </c>
      <c r="CN61" t="s">
        <v>324</v>
      </c>
      <c r="CO61">
        <v>0.19</v>
      </c>
      <c r="CP61">
        <v>0.46800000000000003</v>
      </c>
      <c r="CQ61" t="s">
        <v>324</v>
      </c>
      <c r="CR61" t="s">
        <v>324</v>
      </c>
      <c r="CS61">
        <v>0.65800000000000003</v>
      </c>
      <c r="CT61" t="s">
        <v>324</v>
      </c>
      <c r="CU61" t="s">
        <v>324</v>
      </c>
      <c r="CV61" t="s">
        <v>324</v>
      </c>
      <c r="CW61" t="s">
        <v>324</v>
      </c>
      <c r="CX61" t="s">
        <v>324</v>
      </c>
      <c r="CY61" t="s">
        <v>324</v>
      </c>
      <c r="CZ61" t="s">
        <v>324</v>
      </c>
      <c r="DA61" t="s">
        <v>324</v>
      </c>
      <c r="DB61" t="s">
        <v>324</v>
      </c>
      <c r="DC61" t="s">
        <v>324</v>
      </c>
    </row>
    <row r="62" spans="1:107" x14ac:dyDescent="0.45">
      <c r="A62">
        <v>2024</v>
      </c>
      <c r="B62">
        <v>1</v>
      </c>
      <c r="C62" t="s">
        <v>247</v>
      </c>
      <c r="D62">
        <v>15270</v>
      </c>
      <c r="E62" t="s">
        <v>375</v>
      </c>
      <c r="F62" t="s">
        <v>323</v>
      </c>
      <c r="G62" t="s">
        <v>244</v>
      </c>
      <c r="H62">
        <v>92.748000000000005</v>
      </c>
      <c r="I62">
        <v>54.151000000000003</v>
      </c>
      <c r="J62" t="s">
        <v>324</v>
      </c>
      <c r="K62" t="s">
        <v>324</v>
      </c>
      <c r="L62">
        <v>146.899</v>
      </c>
      <c r="M62">
        <v>14975</v>
      </c>
      <c r="N62">
        <v>779</v>
      </c>
      <c r="O62" t="s">
        <v>324</v>
      </c>
      <c r="P62" t="s">
        <v>324</v>
      </c>
      <c r="Q62">
        <v>15754</v>
      </c>
      <c r="R62">
        <v>1.4E-2</v>
      </c>
      <c r="S62">
        <v>0.14899999999999999</v>
      </c>
      <c r="T62" t="s">
        <v>324</v>
      </c>
      <c r="U62" t="s">
        <v>324</v>
      </c>
      <c r="V62">
        <v>0.16300000000000001</v>
      </c>
      <c r="W62">
        <v>1</v>
      </c>
      <c r="X62">
        <v>3</v>
      </c>
      <c r="Y62" t="s">
        <v>324</v>
      </c>
      <c r="Z62" t="s">
        <v>324</v>
      </c>
      <c r="AA62">
        <v>4</v>
      </c>
      <c r="AB62" t="s">
        <v>324</v>
      </c>
      <c r="AC62" t="s">
        <v>324</v>
      </c>
      <c r="AD62" t="s">
        <v>324</v>
      </c>
      <c r="AE62" t="s">
        <v>324</v>
      </c>
      <c r="AF62">
        <v>0</v>
      </c>
      <c r="AG62" t="s">
        <v>324</v>
      </c>
      <c r="AH62" t="s">
        <v>324</v>
      </c>
      <c r="AI62" t="s">
        <v>324</v>
      </c>
      <c r="AJ62" t="s">
        <v>324</v>
      </c>
      <c r="AK62">
        <v>0</v>
      </c>
      <c r="AL62" t="s">
        <v>324</v>
      </c>
      <c r="AM62" t="s">
        <v>324</v>
      </c>
      <c r="AN62" t="s">
        <v>324</v>
      </c>
      <c r="AO62" t="s">
        <v>324</v>
      </c>
      <c r="AP62">
        <v>0</v>
      </c>
      <c r="AQ62" t="s">
        <v>324</v>
      </c>
      <c r="AR62" t="s">
        <v>324</v>
      </c>
      <c r="AS62" t="s">
        <v>324</v>
      </c>
      <c r="AT62" t="s">
        <v>324</v>
      </c>
      <c r="AU62">
        <v>0</v>
      </c>
      <c r="AV62" t="s">
        <v>324</v>
      </c>
      <c r="AW62" t="s">
        <v>324</v>
      </c>
      <c r="AX62" t="s">
        <v>324</v>
      </c>
      <c r="AY62" t="s">
        <v>324</v>
      </c>
      <c r="AZ62">
        <v>0</v>
      </c>
      <c r="BA62" t="s">
        <v>324</v>
      </c>
      <c r="BB62" t="s">
        <v>324</v>
      </c>
      <c r="BC62" t="s">
        <v>324</v>
      </c>
      <c r="BD62" t="s">
        <v>324</v>
      </c>
      <c r="BE62">
        <v>0</v>
      </c>
      <c r="BF62" t="s">
        <v>324</v>
      </c>
      <c r="BG62" t="s">
        <v>324</v>
      </c>
      <c r="BH62" t="s">
        <v>324</v>
      </c>
      <c r="BI62" t="s">
        <v>324</v>
      </c>
      <c r="BJ62">
        <v>0</v>
      </c>
      <c r="BK62" t="s">
        <v>324</v>
      </c>
      <c r="BL62" t="s">
        <v>324</v>
      </c>
      <c r="BM62" t="s">
        <v>324</v>
      </c>
      <c r="BN62" t="s">
        <v>324</v>
      </c>
      <c r="BO62">
        <v>0</v>
      </c>
      <c r="BP62" t="s">
        <v>324</v>
      </c>
      <c r="BQ62" t="s">
        <v>324</v>
      </c>
      <c r="BR62" t="s">
        <v>324</v>
      </c>
      <c r="BS62" t="s">
        <v>324</v>
      </c>
      <c r="BT62">
        <v>0</v>
      </c>
      <c r="BU62" t="s">
        <v>324</v>
      </c>
      <c r="BV62" t="s">
        <v>324</v>
      </c>
      <c r="BW62" t="s">
        <v>324</v>
      </c>
      <c r="BX62" t="s">
        <v>324</v>
      </c>
      <c r="BY62">
        <v>0</v>
      </c>
      <c r="BZ62" t="s">
        <v>324</v>
      </c>
      <c r="CA62" t="s">
        <v>324</v>
      </c>
      <c r="CB62" t="s">
        <v>324</v>
      </c>
      <c r="CC62" t="s">
        <v>324</v>
      </c>
      <c r="CD62">
        <v>0</v>
      </c>
      <c r="CE62" t="s">
        <v>324</v>
      </c>
      <c r="CF62" t="s">
        <v>324</v>
      </c>
      <c r="CG62" t="s">
        <v>324</v>
      </c>
      <c r="CH62" t="s">
        <v>324</v>
      </c>
      <c r="CI62">
        <v>0</v>
      </c>
      <c r="CJ62" t="s">
        <v>324</v>
      </c>
      <c r="CK62" t="s">
        <v>324</v>
      </c>
      <c r="CL62" t="s">
        <v>324</v>
      </c>
      <c r="CM62" t="s">
        <v>324</v>
      </c>
      <c r="CN62">
        <v>0</v>
      </c>
      <c r="CO62">
        <v>92.762</v>
      </c>
      <c r="CP62">
        <v>54.3</v>
      </c>
      <c r="CQ62" t="s">
        <v>179</v>
      </c>
      <c r="CR62">
        <v>0</v>
      </c>
      <c r="CS62">
        <v>147.06200000000001</v>
      </c>
      <c r="CT62">
        <v>14976</v>
      </c>
      <c r="CU62">
        <v>782</v>
      </c>
      <c r="CV62">
        <v>0</v>
      </c>
      <c r="CW62">
        <v>0</v>
      </c>
      <c r="CX62">
        <v>15758</v>
      </c>
      <c r="CY62">
        <v>0</v>
      </c>
      <c r="CZ62">
        <v>0</v>
      </c>
      <c r="DA62">
        <v>0</v>
      </c>
      <c r="DB62">
        <v>0</v>
      </c>
      <c r="DC62">
        <v>0</v>
      </c>
    </row>
    <row r="63" spans="1:107" x14ac:dyDescent="0.45">
      <c r="A63">
        <v>2024</v>
      </c>
      <c r="B63">
        <v>1</v>
      </c>
      <c r="C63" t="s">
        <v>247</v>
      </c>
      <c r="D63">
        <v>99999</v>
      </c>
      <c r="E63" t="s">
        <v>329</v>
      </c>
      <c r="F63" t="s">
        <v>323</v>
      </c>
      <c r="H63" t="s">
        <v>324</v>
      </c>
      <c r="I63" t="s">
        <v>324</v>
      </c>
      <c r="J63" t="s">
        <v>324</v>
      </c>
      <c r="K63" t="s">
        <v>324</v>
      </c>
      <c r="L63" t="s">
        <v>324</v>
      </c>
      <c r="M63" t="s">
        <v>324</v>
      </c>
      <c r="N63" t="s">
        <v>324</v>
      </c>
      <c r="O63" t="s">
        <v>324</v>
      </c>
      <c r="P63" t="s">
        <v>324</v>
      </c>
      <c r="Q63" t="s">
        <v>324</v>
      </c>
      <c r="R63" t="s">
        <v>324</v>
      </c>
      <c r="S63" t="s">
        <v>324</v>
      </c>
      <c r="T63" t="s">
        <v>324</v>
      </c>
      <c r="U63" t="s">
        <v>324</v>
      </c>
      <c r="V63" t="s">
        <v>324</v>
      </c>
      <c r="W63" t="s">
        <v>324</v>
      </c>
      <c r="X63" t="s">
        <v>324</v>
      </c>
      <c r="Y63" t="s">
        <v>324</v>
      </c>
      <c r="Z63" t="s">
        <v>324</v>
      </c>
      <c r="AA63" t="s">
        <v>324</v>
      </c>
      <c r="AB63" t="s">
        <v>324</v>
      </c>
      <c r="AC63" t="s">
        <v>324</v>
      </c>
      <c r="AD63" t="s">
        <v>324</v>
      </c>
      <c r="AE63" t="s">
        <v>324</v>
      </c>
      <c r="AF63" t="s">
        <v>324</v>
      </c>
      <c r="AG63" t="s">
        <v>324</v>
      </c>
      <c r="AH63" t="s">
        <v>324</v>
      </c>
      <c r="AI63" t="s">
        <v>324</v>
      </c>
      <c r="AJ63" t="s">
        <v>324</v>
      </c>
      <c r="AK63" t="s">
        <v>324</v>
      </c>
      <c r="AL63" t="s">
        <v>324</v>
      </c>
      <c r="AM63" t="s">
        <v>324</v>
      </c>
      <c r="AN63" t="s">
        <v>324</v>
      </c>
      <c r="AO63" t="s">
        <v>324</v>
      </c>
      <c r="AP63" t="s">
        <v>324</v>
      </c>
      <c r="AQ63" t="s">
        <v>324</v>
      </c>
      <c r="AR63" t="s">
        <v>324</v>
      </c>
      <c r="AS63" t="s">
        <v>324</v>
      </c>
      <c r="AT63" t="s">
        <v>324</v>
      </c>
      <c r="AU63" t="s">
        <v>324</v>
      </c>
      <c r="AV63" t="s">
        <v>324</v>
      </c>
      <c r="AW63" t="s">
        <v>324</v>
      </c>
      <c r="AX63" t="s">
        <v>324</v>
      </c>
      <c r="AY63" t="s">
        <v>324</v>
      </c>
      <c r="AZ63" t="s">
        <v>324</v>
      </c>
      <c r="BA63" t="s">
        <v>324</v>
      </c>
      <c r="BB63" t="s">
        <v>324</v>
      </c>
      <c r="BC63" t="s">
        <v>324</v>
      </c>
      <c r="BD63" t="s">
        <v>324</v>
      </c>
      <c r="BE63" t="s">
        <v>324</v>
      </c>
      <c r="BF63" t="s">
        <v>324</v>
      </c>
      <c r="BG63" t="s">
        <v>324</v>
      </c>
      <c r="BH63" t="s">
        <v>324</v>
      </c>
      <c r="BI63" t="s">
        <v>324</v>
      </c>
      <c r="BJ63" t="s">
        <v>324</v>
      </c>
      <c r="BK63" t="s">
        <v>324</v>
      </c>
      <c r="BL63" t="s">
        <v>324</v>
      </c>
      <c r="BM63" t="s">
        <v>324</v>
      </c>
      <c r="BN63" t="s">
        <v>324</v>
      </c>
      <c r="BO63" t="s">
        <v>324</v>
      </c>
      <c r="BP63" t="s">
        <v>324</v>
      </c>
      <c r="BQ63" t="s">
        <v>324</v>
      </c>
      <c r="BR63" t="s">
        <v>324</v>
      </c>
      <c r="BS63" t="s">
        <v>324</v>
      </c>
      <c r="BT63" t="s">
        <v>324</v>
      </c>
      <c r="BU63" t="s">
        <v>324</v>
      </c>
      <c r="BV63" t="s">
        <v>324</v>
      </c>
      <c r="BW63" t="s">
        <v>324</v>
      </c>
      <c r="BX63" t="s">
        <v>324</v>
      </c>
      <c r="BY63" t="s">
        <v>324</v>
      </c>
      <c r="BZ63" t="s">
        <v>324</v>
      </c>
      <c r="CA63" t="s">
        <v>324</v>
      </c>
      <c r="CB63" t="s">
        <v>324</v>
      </c>
      <c r="CC63" t="s">
        <v>324</v>
      </c>
      <c r="CD63" t="s">
        <v>324</v>
      </c>
      <c r="CE63" t="s">
        <v>324</v>
      </c>
      <c r="CF63" t="s">
        <v>324</v>
      </c>
      <c r="CG63" t="s">
        <v>324</v>
      </c>
      <c r="CH63" t="s">
        <v>324</v>
      </c>
      <c r="CI63" t="s">
        <v>324</v>
      </c>
      <c r="CJ63" t="s">
        <v>324</v>
      </c>
      <c r="CK63" t="s">
        <v>324</v>
      </c>
      <c r="CL63" t="s">
        <v>324</v>
      </c>
      <c r="CM63" t="s">
        <v>324</v>
      </c>
      <c r="CN63" t="s">
        <v>324</v>
      </c>
      <c r="CO63" t="s">
        <v>324</v>
      </c>
      <c r="CP63" t="s">
        <v>324</v>
      </c>
      <c r="CQ63" t="s">
        <v>324</v>
      </c>
      <c r="CR63" t="s">
        <v>324</v>
      </c>
      <c r="CS63" t="s">
        <v>324</v>
      </c>
      <c r="CT63" t="s">
        <v>324</v>
      </c>
      <c r="CU63" t="s">
        <v>324</v>
      </c>
      <c r="CV63" t="s">
        <v>324</v>
      </c>
      <c r="CW63" t="s">
        <v>324</v>
      </c>
      <c r="CX63" t="s">
        <v>324</v>
      </c>
      <c r="CY63" t="s">
        <v>324</v>
      </c>
      <c r="CZ63" t="s">
        <v>324</v>
      </c>
      <c r="DA63" t="s">
        <v>324</v>
      </c>
      <c r="DB63" t="s">
        <v>324</v>
      </c>
      <c r="DC63" t="s">
        <v>324</v>
      </c>
    </row>
    <row r="64" spans="1:107" x14ac:dyDescent="0.45">
      <c r="A64">
        <v>2024</v>
      </c>
      <c r="B64">
        <v>1</v>
      </c>
      <c r="C64" t="s">
        <v>110</v>
      </c>
      <c r="D64">
        <v>5027</v>
      </c>
      <c r="E64" t="s">
        <v>376</v>
      </c>
      <c r="F64" t="s">
        <v>323</v>
      </c>
      <c r="G64" t="s">
        <v>244</v>
      </c>
      <c r="H64">
        <v>71.429000000000002</v>
      </c>
      <c r="I64">
        <v>18.297000000000001</v>
      </c>
      <c r="J64">
        <v>3.2570000000000001</v>
      </c>
      <c r="K64">
        <v>0</v>
      </c>
      <c r="L64">
        <v>92.983000000000004</v>
      </c>
      <c r="M64">
        <v>9006</v>
      </c>
      <c r="N64">
        <v>301</v>
      </c>
      <c r="O64">
        <v>8</v>
      </c>
      <c r="P64">
        <v>0</v>
      </c>
      <c r="Q64">
        <v>9315</v>
      </c>
      <c r="R64" t="s">
        <v>324</v>
      </c>
      <c r="S64" t="s">
        <v>324</v>
      </c>
      <c r="T64" t="s">
        <v>324</v>
      </c>
      <c r="U64" t="s">
        <v>324</v>
      </c>
      <c r="V64">
        <v>0</v>
      </c>
      <c r="W64" t="s">
        <v>324</v>
      </c>
      <c r="X64" t="s">
        <v>324</v>
      </c>
      <c r="Y64" t="s">
        <v>324</v>
      </c>
      <c r="Z64" t="s">
        <v>324</v>
      </c>
      <c r="AA64">
        <v>0</v>
      </c>
      <c r="AB64" t="s">
        <v>324</v>
      </c>
      <c r="AC64" t="s">
        <v>324</v>
      </c>
      <c r="AD64" t="s">
        <v>324</v>
      </c>
      <c r="AE64" t="s">
        <v>324</v>
      </c>
      <c r="AF64">
        <v>0</v>
      </c>
      <c r="AG64" t="s">
        <v>324</v>
      </c>
      <c r="AH64" t="s">
        <v>324</v>
      </c>
      <c r="AI64" t="s">
        <v>324</v>
      </c>
      <c r="AJ64" t="s">
        <v>324</v>
      </c>
      <c r="AK64">
        <v>0</v>
      </c>
      <c r="AL64" t="s">
        <v>324</v>
      </c>
      <c r="AM64" t="s">
        <v>324</v>
      </c>
      <c r="AN64" t="s">
        <v>324</v>
      </c>
      <c r="AO64" t="s">
        <v>324</v>
      </c>
      <c r="AP64">
        <v>0</v>
      </c>
      <c r="AQ64" t="s">
        <v>324</v>
      </c>
      <c r="AR64" t="s">
        <v>324</v>
      </c>
      <c r="AS64" t="s">
        <v>324</v>
      </c>
      <c r="AT64" t="s">
        <v>324</v>
      </c>
      <c r="AU64">
        <v>0</v>
      </c>
      <c r="AV64" t="s">
        <v>324</v>
      </c>
      <c r="AW64" t="s">
        <v>324</v>
      </c>
      <c r="AX64" t="s">
        <v>324</v>
      </c>
      <c r="AY64" t="s">
        <v>324</v>
      </c>
      <c r="AZ64">
        <v>0</v>
      </c>
      <c r="BA64" t="s">
        <v>324</v>
      </c>
      <c r="BB64" t="s">
        <v>324</v>
      </c>
      <c r="BC64" t="s">
        <v>324</v>
      </c>
      <c r="BD64" t="s">
        <v>324</v>
      </c>
      <c r="BE64">
        <v>0</v>
      </c>
      <c r="BF64" t="s">
        <v>324</v>
      </c>
      <c r="BG64" t="s">
        <v>324</v>
      </c>
      <c r="BH64" t="s">
        <v>324</v>
      </c>
      <c r="BI64" t="s">
        <v>324</v>
      </c>
      <c r="BJ64">
        <v>0</v>
      </c>
      <c r="BK64">
        <v>6.4000000000000001E-2</v>
      </c>
      <c r="BL64">
        <v>3.5000000000000003E-2</v>
      </c>
      <c r="BM64">
        <v>0</v>
      </c>
      <c r="BN64">
        <v>0</v>
      </c>
      <c r="BO64">
        <v>9.9000000000000005E-2</v>
      </c>
      <c r="BP64">
        <v>10</v>
      </c>
      <c r="BQ64">
        <v>5</v>
      </c>
      <c r="BR64">
        <v>0</v>
      </c>
      <c r="BS64">
        <v>0</v>
      </c>
      <c r="BT64">
        <v>15</v>
      </c>
      <c r="BU64" t="s">
        <v>324</v>
      </c>
      <c r="BV64" t="s">
        <v>324</v>
      </c>
      <c r="BW64" t="s">
        <v>324</v>
      </c>
      <c r="BX64" t="s">
        <v>324</v>
      </c>
      <c r="BY64">
        <v>0</v>
      </c>
      <c r="BZ64">
        <v>0</v>
      </c>
      <c r="CA64">
        <v>1.45</v>
      </c>
      <c r="CB64">
        <v>0</v>
      </c>
      <c r="CC64">
        <v>0</v>
      </c>
      <c r="CD64">
        <v>1.45</v>
      </c>
      <c r="CE64">
        <v>0</v>
      </c>
      <c r="CF64">
        <v>2</v>
      </c>
      <c r="CG64">
        <v>0</v>
      </c>
      <c r="CH64">
        <v>0</v>
      </c>
      <c r="CI64">
        <v>2</v>
      </c>
      <c r="CJ64" t="s">
        <v>324</v>
      </c>
      <c r="CK64" t="s">
        <v>324</v>
      </c>
      <c r="CL64" t="s">
        <v>324</v>
      </c>
      <c r="CM64" t="s">
        <v>324</v>
      </c>
      <c r="CN64">
        <v>0</v>
      </c>
      <c r="CO64">
        <v>71.492999999999995</v>
      </c>
      <c r="CP64">
        <v>19.782</v>
      </c>
      <c r="CQ64">
        <v>3.2570000000000001</v>
      </c>
      <c r="CR64">
        <v>0</v>
      </c>
      <c r="CS64">
        <v>94.531999999999996</v>
      </c>
      <c r="CT64">
        <v>9016</v>
      </c>
      <c r="CU64">
        <v>308</v>
      </c>
      <c r="CV64">
        <v>8</v>
      </c>
      <c r="CW64">
        <v>0</v>
      </c>
      <c r="CX64">
        <v>9332</v>
      </c>
      <c r="CY64">
        <v>0</v>
      </c>
      <c r="CZ64">
        <v>0</v>
      </c>
      <c r="DA64">
        <v>0</v>
      </c>
      <c r="DB64">
        <v>0</v>
      </c>
      <c r="DC64">
        <v>0</v>
      </c>
    </row>
    <row r="65" spans="1:107" x14ac:dyDescent="0.45">
      <c r="A65">
        <v>2024</v>
      </c>
      <c r="B65">
        <v>1</v>
      </c>
      <c r="C65" t="s">
        <v>110</v>
      </c>
      <c r="D65">
        <v>5070</v>
      </c>
      <c r="E65" t="s">
        <v>377</v>
      </c>
      <c r="F65" t="s">
        <v>323</v>
      </c>
      <c r="G65" t="s">
        <v>247</v>
      </c>
      <c r="H65">
        <v>24.277999999999999</v>
      </c>
      <c r="I65">
        <v>7.62</v>
      </c>
      <c r="J65" t="s">
        <v>324</v>
      </c>
      <c r="K65" t="s">
        <v>324</v>
      </c>
      <c r="L65">
        <v>31.898</v>
      </c>
      <c r="M65">
        <v>2925</v>
      </c>
      <c r="N65">
        <v>128</v>
      </c>
      <c r="O65" t="s">
        <v>324</v>
      </c>
      <c r="P65" t="s">
        <v>324</v>
      </c>
      <c r="Q65">
        <v>3053</v>
      </c>
      <c r="R65" t="s">
        <v>324</v>
      </c>
      <c r="S65" t="s">
        <v>324</v>
      </c>
      <c r="T65" t="s">
        <v>324</v>
      </c>
      <c r="U65" t="s">
        <v>324</v>
      </c>
      <c r="V65">
        <v>0</v>
      </c>
      <c r="W65" t="s">
        <v>324</v>
      </c>
      <c r="X65" t="s">
        <v>324</v>
      </c>
      <c r="Y65" t="s">
        <v>324</v>
      </c>
      <c r="Z65" t="s">
        <v>324</v>
      </c>
      <c r="AA65">
        <v>0</v>
      </c>
      <c r="AB65" t="s">
        <v>324</v>
      </c>
      <c r="AC65" t="s">
        <v>324</v>
      </c>
      <c r="AD65" t="s">
        <v>324</v>
      </c>
      <c r="AE65" t="s">
        <v>324</v>
      </c>
      <c r="AF65">
        <v>0</v>
      </c>
      <c r="AG65" t="s">
        <v>324</v>
      </c>
      <c r="AH65" t="s">
        <v>324</v>
      </c>
      <c r="AI65" t="s">
        <v>324</v>
      </c>
      <c r="AJ65" t="s">
        <v>324</v>
      </c>
      <c r="AK65">
        <v>0</v>
      </c>
      <c r="AL65" t="s">
        <v>324</v>
      </c>
      <c r="AM65" t="s">
        <v>324</v>
      </c>
      <c r="AN65" t="s">
        <v>324</v>
      </c>
      <c r="AO65" t="s">
        <v>324</v>
      </c>
      <c r="AP65">
        <v>0</v>
      </c>
      <c r="AQ65" t="s">
        <v>324</v>
      </c>
      <c r="AR65" t="s">
        <v>324</v>
      </c>
      <c r="AS65" t="s">
        <v>324</v>
      </c>
      <c r="AT65" t="s">
        <v>324</v>
      </c>
      <c r="AU65">
        <v>0</v>
      </c>
      <c r="AV65" t="s">
        <v>324</v>
      </c>
      <c r="AW65" t="s">
        <v>324</v>
      </c>
      <c r="AX65" t="s">
        <v>324</v>
      </c>
      <c r="AY65" t="s">
        <v>324</v>
      </c>
      <c r="AZ65">
        <v>0</v>
      </c>
      <c r="BA65" t="s">
        <v>324</v>
      </c>
      <c r="BB65" t="s">
        <v>324</v>
      </c>
      <c r="BC65" t="s">
        <v>324</v>
      </c>
      <c r="BD65" t="s">
        <v>324</v>
      </c>
      <c r="BE65">
        <v>0</v>
      </c>
      <c r="BF65" t="s">
        <v>324</v>
      </c>
      <c r="BG65" t="s">
        <v>324</v>
      </c>
      <c r="BH65" t="s">
        <v>324</v>
      </c>
      <c r="BI65" t="s">
        <v>324</v>
      </c>
      <c r="BJ65">
        <v>0</v>
      </c>
      <c r="BK65">
        <v>1.7999999999999999E-2</v>
      </c>
      <c r="BL65">
        <v>5.0000000000000001E-3</v>
      </c>
      <c r="BM65" t="s">
        <v>324</v>
      </c>
      <c r="BN65" t="s">
        <v>324</v>
      </c>
      <c r="BO65">
        <v>2.3E-2</v>
      </c>
      <c r="BP65">
        <v>7</v>
      </c>
      <c r="BQ65">
        <v>1</v>
      </c>
      <c r="BR65" t="s">
        <v>324</v>
      </c>
      <c r="BS65" t="s">
        <v>324</v>
      </c>
      <c r="BT65">
        <v>8</v>
      </c>
      <c r="BU65" t="s">
        <v>324</v>
      </c>
      <c r="BV65" t="s">
        <v>324</v>
      </c>
      <c r="BW65" t="s">
        <v>324</v>
      </c>
      <c r="BX65" t="s">
        <v>324</v>
      </c>
      <c r="BY65">
        <v>0</v>
      </c>
      <c r="BZ65" t="s">
        <v>324</v>
      </c>
      <c r="CA65" t="s">
        <v>324</v>
      </c>
      <c r="CB65" t="s">
        <v>324</v>
      </c>
      <c r="CC65" t="s">
        <v>324</v>
      </c>
      <c r="CD65">
        <v>0</v>
      </c>
      <c r="CE65" t="s">
        <v>324</v>
      </c>
      <c r="CF65" t="s">
        <v>324</v>
      </c>
      <c r="CG65" t="s">
        <v>324</v>
      </c>
      <c r="CH65" t="s">
        <v>324</v>
      </c>
      <c r="CI65">
        <v>0</v>
      </c>
      <c r="CJ65" t="s">
        <v>324</v>
      </c>
      <c r="CK65" t="s">
        <v>324</v>
      </c>
      <c r="CL65" t="s">
        <v>324</v>
      </c>
      <c r="CM65" t="s">
        <v>324</v>
      </c>
      <c r="CN65">
        <v>0</v>
      </c>
      <c r="CO65">
        <v>24.295999999999999</v>
      </c>
      <c r="CP65">
        <v>7.625</v>
      </c>
      <c r="CQ65" t="s">
        <v>179</v>
      </c>
      <c r="CR65">
        <v>0</v>
      </c>
      <c r="CS65">
        <v>31.920999999999999</v>
      </c>
      <c r="CT65">
        <v>2932</v>
      </c>
      <c r="CU65">
        <v>129</v>
      </c>
      <c r="CV65">
        <v>0</v>
      </c>
      <c r="CW65">
        <v>0</v>
      </c>
      <c r="CX65">
        <v>3061</v>
      </c>
      <c r="CY65">
        <v>0</v>
      </c>
      <c r="CZ65">
        <v>0</v>
      </c>
      <c r="DA65">
        <v>0</v>
      </c>
      <c r="DB65">
        <v>0</v>
      </c>
      <c r="DC65">
        <v>0</v>
      </c>
    </row>
    <row r="66" spans="1:107" x14ac:dyDescent="0.45">
      <c r="A66">
        <v>2024</v>
      </c>
      <c r="B66">
        <v>1</v>
      </c>
      <c r="C66" t="s">
        <v>110</v>
      </c>
      <c r="D66">
        <v>5335</v>
      </c>
      <c r="E66" t="s">
        <v>378</v>
      </c>
      <c r="F66" t="s">
        <v>323</v>
      </c>
      <c r="G66" t="s">
        <v>244</v>
      </c>
      <c r="H66">
        <v>3.952</v>
      </c>
      <c r="I66">
        <v>1.8740000000000001</v>
      </c>
      <c r="J66">
        <v>0</v>
      </c>
      <c r="K66">
        <v>0</v>
      </c>
      <c r="L66">
        <v>5.8259999999999996</v>
      </c>
      <c r="M66">
        <v>517</v>
      </c>
      <c r="N66">
        <v>31</v>
      </c>
      <c r="O66">
        <v>0</v>
      </c>
      <c r="P66">
        <v>0</v>
      </c>
      <c r="Q66">
        <v>548</v>
      </c>
      <c r="R66" t="s">
        <v>324</v>
      </c>
      <c r="S66" t="s">
        <v>324</v>
      </c>
      <c r="T66" t="s">
        <v>324</v>
      </c>
      <c r="U66" t="s">
        <v>324</v>
      </c>
      <c r="V66" t="s">
        <v>324</v>
      </c>
      <c r="W66" t="s">
        <v>324</v>
      </c>
      <c r="X66" t="s">
        <v>324</v>
      </c>
      <c r="Y66" t="s">
        <v>324</v>
      </c>
      <c r="Z66" t="s">
        <v>324</v>
      </c>
      <c r="AA66" t="s">
        <v>324</v>
      </c>
      <c r="AB66" t="s">
        <v>324</v>
      </c>
      <c r="AC66" t="s">
        <v>324</v>
      </c>
      <c r="AD66" t="s">
        <v>324</v>
      </c>
      <c r="AE66" t="s">
        <v>324</v>
      </c>
      <c r="AF66" t="s">
        <v>324</v>
      </c>
      <c r="AG66" t="s">
        <v>324</v>
      </c>
      <c r="AH66" t="s">
        <v>324</v>
      </c>
      <c r="AI66" t="s">
        <v>324</v>
      </c>
      <c r="AJ66" t="s">
        <v>324</v>
      </c>
      <c r="AK66" t="s">
        <v>324</v>
      </c>
      <c r="AL66" t="s">
        <v>324</v>
      </c>
      <c r="AM66" t="s">
        <v>324</v>
      </c>
      <c r="AN66" t="s">
        <v>324</v>
      </c>
      <c r="AO66" t="s">
        <v>324</v>
      </c>
      <c r="AP66" t="s">
        <v>324</v>
      </c>
      <c r="AQ66" t="s">
        <v>324</v>
      </c>
      <c r="AR66" t="s">
        <v>324</v>
      </c>
      <c r="AS66" t="s">
        <v>324</v>
      </c>
      <c r="AT66" t="s">
        <v>324</v>
      </c>
      <c r="AU66" t="s">
        <v>324</v>
      </c>
      <c r="AV66" t="s">
        <v>324</v>
      </c>
      <c r="AW66" t="s">
        <v>324</v>
      </c>
      <c r="AX66" t="s">
        <v>324</v>
      </c>
      <c r="AY66" t="s">
        <v>324</v>
      </c>
      <c r="AZ66" t="s">
        <v>324</v>
      </c>
      <c r="BA66" t="s">
        <v>324</v>
      </c>
      <c r="BB66" t="s">
        <v>324</v>
      </c>
      <c r="BC66" t="s">
        <v>324</v>
      </c>
      <c r="BD66" t="s">
        <v>324</v>
      </c>
      <c r="BE66" t="s">
        <v>324</v>
      </c>
      <c r="BF66" t="s">
        <v>324</v>
      </c>
      <c r="BG66" t="s">
        <v>324</v>
      </c>
      <c r="BH66" t="s">
        <v>324</v>
      </c>
      <c r="BI66" t="s">
        <v>324</v>
      </c>
      <c r="BJ66" t="s">
        <v>324</v>
      </c>
      <c r="BK66" t="s">
        <v>324</v>
      </c>
      <c r="BL66" t="s">
        <v>324</v>
      </c>
      <c r="BM66" t="s">
        <v>324</v>
      </c>
      <c r="BN66" t="s">
        <v>324</v>
      </c>
      <c r="BO66" t="s">
        <v>324</v>
      </c>
      <c r="BP66" t="s">
        <v>324</v>
      </c>
      <c r="BQ66" t="s">
        <v>324</v>
      </c>
      <c r="BR66" t="s">
        <v>324</v>
      </c>
      <c r="BS66" t="s">
        <v>324</v>
      </c>
      <c r="BT66" t="s">
        <v>324</v>
      </c>
      <c r="BU66" t="s">
        <v>324</v>
      </c>
      <c r="BV66" t="s">
        <v>324</v>
      </c>
      <c r="BW66" t="s">
        <v>324</v>
      </c>
      <c r="BX66" t="s">
        <v>324</v>
      </c>
      <c r="BY66" t="s">
        <v>324</v>
      </c>
      <c r="BZ66" t="s">
        <v>324</v>
      </c>
      <c r="CA66" t="s">
        <v>324</v>
      </c>
      <c r="CB66" t="s">
        <v>324</v>
      </c>
      <c r="CC66" t="s">
        <v>324</v>
      </c>
      <c r="CD66" t="s">
        <v>324</v>
      </c>
      <c r="CE66" t="s">
        <v>324</v>
      </c>
      <c r="CF66" t="s">
        <v>324</v>
      </c>
      <c r="CG66" t="s">
        <v>324</v>
      </c>
      <c r="CH66" t="s">
        <v>324</v>
      </c>
      <c r="CI66" t="s">
        <v>324</v>
      </c>
      <c r="CJ66" t="s">
        <v>324</v>
      </c>
      <c r="CK66" t="s">
        <v>324</v>
      </c>
      <c r="CL66" t="s">
        <v>324</v>
      </c>
      <c r="CM66" t="s">
        <v>324</v>
      </c>
      <c r="CN66" t="s">
        <v>324</v>
      </c>
      <c r="CO66">
        <v>3.952</v>
      </c>
      <c r="CP66">
        <v>1.8740000000000001</v>
      </c>
      <c r="CQ66" t="s">
        <v>179</v>
      </c>
      <c r="CR66">
        <v>0</v>
      </c>
      <c r="CS66">
        <v>5.8259999999999996</v>
      </c>
      <c r="CT66">
        <v>517</v>
      </c>
      <c r="CU66">
        <v>31</v>
      </c>
      <c r="CV66">
        <v>0</v>
      </c>
      <c r="CW66">
        <v>0</v>
      </c>
      <c r="CX66">
        <v>548</v>
      </c>
      <c r="CY66">
        <v>0</v>
      </c>
      <c r="CZ66">
        <v>0</v>
      </c>
      <c r="DA66">
        <v>0</v>
      </c>
      <c r="DB66">
        <v>0</v>
      </c>
      <c r="DC66">
        <v>0</v>
      </c>
    </row>
    <row r="67" spans="1:107" x14ac:dyDescent="0.45">
      <c r="A67">
        <v>2024</v>
      </c>
      <c r="B67">
        <v>1</v>
      </c>
      <c r="C67" t="s">
        <v>110</v>
      </c>
      <c r="D67">
        <v>13519</v>
      </c>
      <c r="E67" t="s">
        <v>379</v>
      </c>
      <c r="F67" t="s">
        <v>323</v>
      </c>
      <c r="G67" t="s">
        <v>244</v>
      </c>
      <c r="H67">
        <v>1.546</v>
      </c>
      <c r="I67">
        <v>0.26100000000000001</v>
      </c>
      <c r="J67">
        <v>1.458</v>
      </c>
      <c r="K67">
        <v>0</v>
      </c>
      <c r="L67">
        <v>3.2650000000000001</v>
      </c>
      <c r="M67">
        <v>187</v>
      </c>
      <c r="N67">
        <v>13</v>
      </c>
      <c r="O67">
        <v>5</v>
      </c>
      <c r="P67">
        <v>0</v>
      </c>
      <c r="Q67">
        <v>205</v>
      </c>
      <c r="R67" t="s">
        <v>324</v>
      </c>
      <c r="S67" t="s">
        <v>324</v>
      </c>
      <c r="T67" t="s">
        <v>324</v>
      </c>
      <c r="U67" t="s">
        <v>324</v>
      </c>
      <c r="V67" t="s">
        <v>324</v>
      </c>
      <c r="W67" t="s">
        <v>324</v>
      </c>
      <c r="X67" t="s">
        <v>324</v>
      </c>
      <c r="Y67" t="s">
        <v>324</v>
      </c>
      <c r="Z67" t="s">
        <v>324</v>
      </c>
      <c r="AA67" t="s">
        <v>324</v>
      </c>
      <c r="AB67" t="s">
        <v>324</v>
      </c>
      <c r="AC67" t="s">
        <v>324</v>
      </c>
      <c r="AD67" t="s">
        <v>324</v>
      </c>
      <c r="AE67" t="s">
        <v>324</v>
      </c>
      <c r="AF67" t="s">
        <v>324</v>
      </c>
      <c r="AG67" t="s">
        <v>324</v>
      </c>
      <c r="AH67" t="s">
        <v>324</v>
      </c>
      <c r="AI67" t="s">
        <v>324</v>
      </c>
      <c r="AJ67" t="s">
        <v>324</v>
      </c>
      <c r="AK67" t="s">
        <v>324</v>
      </c>
      <c r="AL67" t="s">
        <v>324</v>
      </c>
      <c r="AM67" t="s">
        <v>324</v>
      </c>
      <c r="AN67" t="s">
        <v>324</v>
      </c>
      <c r="AO67" t="s">
        <v>324</v>
      </c>
      <c r="AP67" t="s">
        <v>324</v>
      </c>
      <c r="AQ67" t="s">
        <v>324</v>
      </c>
      <c r="AR67" t="s">
        <v>324</v>
      </c>
      <c r="AS67" t="s">
        <v>324</v>
      </c>
      <c r="AT67" t="s">
        <v>324</v>
      </c>
      <c r="AU67" t="s">
        <v>324</v>
      </c>
      <c r="AV67" t="s">
        <v>324</v>
      </c>
      <c r="AW67" t="s">
        <v>324</v>
      </c>
      <c r="AX67" t="s">
        <v>324</v>
      </c>
      <c r="AY67" t="s">
        <v>324</v>
      </c>
      <c r="AZ67" t="s">
        <v>324</v>
      </c>
      <c r="BA67" t="s">
        <v>324</v>
      </c>
      <c r="BB67" t="s">
        <v>324</v>
      </c>
      <c r="BC67" t="s">
        <v>324</v>
      </c>
      <c r="BD67" t="s">
        <v>324</v>
      </c>
      <c r="BE67" t="s">
        <v>324</v>
      </c>
      <c r="BF67" t="s">
        <v>324</v>
      </c>
      <c r="BG67" t="s">
        <v>324</v>
      </c>
      <c r="BH67" t="s">
        <v>324</v>
      </c>
      <c r="BI67" t="s">
        <v>324</v>
      </c>
      <c r="BJ67" t="s">
        <v>324</v>
      </c>
      <c r="BK67" t="s">
        <v>324</v>
      </c>
      <c r="BL67" t="s">
        <v>324</v>
      </c>
      <c r="BM67" t="s">
        <v>324</v>
      </c>
      <c r="BN67" t="s">
        <v>324</v>
      </c>
      <c r="BO67" t="s">
        <v>324</v>
      </c>
      <c r="BP67" t="s">
        <v>324</v>
      </c>
      <c r="BQ67" t="s">
        <v>324</v>
      </c>
      <c r="BR67" t="s">
        <v>324</v>
      </c>
      <c r="BS67" t="s">
        <v>324</v>
      </c>
      <c r="BT67" t="s">
        <v>324</v>
      </c>
      <c r="BU67" t="s">
        <v>324</v>
      </c>
      <c r="BV67" t="s">
        <v>324</v>
      </c>
      <c r="BW67" t="s">
        <v>324</v>
      </c>
      <c r="BX67" t="s">
        <v>324</v>
      </c>
      <c r="BY67" t="s">
        <v>324</v>
      </c>
      <c r="BZ67" t="s">
        <v>324</v>
      </c>
      <c r="CA67">
        <v>0.5</v>
      </c>
      <c r="CB67" t="s">
        <v>324</v>
      </c>
      <c r="CC67" t="s">
        <v>324</v>
      </c>
      <c r="CD67" t="s">
        <v>324</v>
      </c>
      <c r="CE67" t="s">
        <v>324</v>
      </c>
      <c r="CF67">
        <v>1</v>
      </c>
      <c r="CG67" t="s">
        <v>324</v>
      </c>
      <c r="CH67" t="s">
        <v>324</v>
      </c>
      <c r="CI67" t="s">
        <v>324</v>
      </c>
      <c r="CJ67" t="s">
        <v>324</v>
      </c>
      <c r="CK67" t="s">
        <v>324</v>
      </c>
      <c r="CL67" t="s">
        <v>324</v>
      </c>
      <c r="CM67" t="s">
        <v>324</v>
      </c>
      <c r="CN67" t="s">
        <v>324</v>
      </c>
      <c r="CO67">
        <v>1.546</v>
      </c>
      <c r="CP67">
        <v>0.76100000000000001</v>
      </c>
      <c r="CQ67">
        <v>1.458</v>
      </c>
      <c r="CR67">
        <v>0</v>
      </c>
      <c r="CS67">
        <v>3.7650000000000001</v>
      </c>
      <c r="CT67">
        <v>187</v>
      </c>
      <c r="CU67">
        <v>14</v>
      </c>
      <c r="CV67">
        <v>5</v>
      </c>
      <c r="CW67">
        <v>0</v>
      </c>
      <c r="CX67">
        <v>206</v>
      </c>
      <c r="CY67">
        <v>0</v>
      </c>
      <c r="CZ67">
        <v>0</v>
      </c>
      <c r="DA67">
        <v>0</v>
      </c>
      <c r="DB67">
        <v>0</v>
      </c>
      <c r="DC67">
        <v>0</v>
      </c>
    </row>
    <row r="68" spans="1:107" x14ac:dyDescent="0.45">
      <c r="A68">
        <v>2024</v>
      </c>
      <c r="B68">
        <v>1</v>
      </c>
      <c r="C68" t="s">
        <v>110</v>
      </c>
      <c r="D68">
        <v>99999</v>
      </c>
      <c r="E68" t="s">
        <v>329</v>
      </c>
      <c r="F68" t="s">
        <v>323</v>
      </c>
      <c r="H68">
        <v>1.3740000000000001</v>
      </c>
      <c r="I68">
        <v>-0.127</v>
      </c>
      <c r="J68" t="s">
        <v>179</v>
      </c>
      <c r="K68" t="s">
        <v>324</v>
      </c>
      <c r="L68">
        <v>5.18</v>
      </c>
      <c r="M68" t="s">
        <v>324</v>
      </c>
      <c r="N68" t="s">
        <v>324</v>
      </c>
      <c r="O68" t="s">
        <v>324</v>
      </c>
      <c r="P68" t="s">
        <v>324</v>
      </c>
      <c r="Q68" t="s">
        <v>324</v>
      </c>
      <c r="R68" t="s">
        <v>324</v>
      </c>
      <c r="S68" t="s">
        <v>324</v>
      </c>
      <c r="T68" t="s">
        <v>324</v>
      </c>
      <c r="U68" t="s">
        <v>324</v>
      </c>
      <c r="V68">
        <v>0</v>
      </c>
      <c r="W68" t="s">
        <v>324</v>
      </c>
      <c r="X68" t="s">
        <v>324</v>
      </c>
      <c r="Y68" t="s">
        <v>324</v>
      </c>
      <c r="Z68" t="s">
        <v>324</v>
      </c>
      <c r="AA68" t="s">
        <v>324</v>
      </c>
      <c r="AB68" t="s">
        <v>324</v>
      </c>
      <c r="AC68" t="s">
        <v>324</v>
      </c>
      <c r="AD68" t="s">
        <v>324</v>
      </c>
      <c r="AE68" t="s">
        <v>324</v>
      </c>
      <c r="AF68" t="s">
        <v>324</v>
      </c>
      <c r="AG68" t="s">
        <v>324</v>
      </c>
      <c r="AH68" t="s">
        <v>324</v>
      </c>
      <c r="AI68" t="s">
        <v>324</v>
      </c>
      <c r="AJ68" t="s">
        <v>324</v>
      </c>
      <c r="AK68">
        <v>0</v>
      </c>
      <c r="AL68" t="s">
        <v>324</v>
      </c>
      <c r="AM68" t="s">
        <v>324</v>
      </c>
      <c r="AN68" t="s">
        <v>324</v>
      </c>
      <c r="AO68" t="s">
        <v>324</v>
      </c>
      <c r="AP68" t="s">
        <v>324</v>
      </c>
      <c r="AQ68" t="s">
        <v>324</v>
      </c>
      <c r="AR68" t="s">
        <v>324</v>
      </c>
      <c r="AS68" t="s">
        <v>324</v>
      </c>
      <c r="AT68" t="s">
        <v>324</v>
      </c>
      <c r="AU68" t="s">
        <v>324</v>
      </c>
      <c r="AV68" t="s">
        <v>324</v>
      </c>
      <c r="AW68" t="s">
        <v>324</v>
      </c>
      <c r="AX68" t="s">
        <v>324</v>
      </c>
      <c r="AY68" t="s">
        <v>324</v>
      </c>
      <c r="AZ68">
        <v>0</v>
      </c>
      <c r="BA68" t="s">
        <v>324</v>
      </c>
      <c r="BB68" t="s">
        <v>324</v>
      </c>
      <c r="BC68" t="s">
        <v>324</v>
      </c>
      <c r="BD68" t="s">
        <v>324</v>
      </c>
      <c r="BE68" t="s">
        <v>324</v>
      </c>
      <c r="BF68" t="s">
        <v>324</v>
      </c>
      <c r="BG68" t="s">
        <v>324</v>
      </c>
      <c r="BH68" t="s">
        <v>324</v>
      </c>
      <c r="BI68" t="s">
        <v>324</v>
      </c>
      <c r="BJ68" t="s">
        <v>324</v>
      </c>
      <c r="BK68" t="s">
        <v>324</v>
      </c>
      <c r="BL68" t="s">
        <v>324</v>
      </c>
      <c r="BM68" t="s">
        <v>324</v>
      </c>
      <c r="BN68" t="s">
        <v>324</v>
      </c>
      <c r="BO68" t="s">
        <v>324</v>
      </c>
      <c r="BP68" t="s">
        <v>324</v>
      </c>
      <c r="BQ68" t="s">
        <v>324</v>
      </c>
      <c r="BR68" t="s">
        <v>324</v>
      </c>
      <c r="BS68" t="s">
        <v>324</v>
      </c>
      <c r="BT68" t="s">
        <v>324</v>
      </c>
      <c r="BU68" t="s">
        <v>324</v>
      </c>
      <c r="BV68" t="s">
        <v>324</v>
      </c>
      <c r="BW68" t="s">
        <v>324</v>
      </c>
      <c r="BX68" t="s">
        <v>324</v>
      </c>
      <c r="BY68" t="s">
        <v>324</v>
      </c>
      <c r="BZ68" t="s">
        <v>324</v>
      </c>
      <c r="CA68" t="s">
        <v>324</v>
      </c>
      <c r="CB68" t="s">
        <v>324</v>
      </c>
      <c r="CC68" t="s">
        <v>324</v>
      </c>
      <c r="CD68" t="s">
        <v>324</v>
      </c>
      <c r="CE68" t="s">
        <v>324</v>
      </c>
      <c r="CF68" t="s">
        <v>324</v>
      </c>
      <c r="CG68" t="s">
        <v>324</v>
      </c>
      <c r="CH68" t="s">
        <v>324</v>
      </c>
      <c r="CI68" t="s">
        <v>324</v>
      </c>
      <c r="CJ68" t="s">
        <v>324</v>
      </c>
      <c r="CK68" t="s">
        <v>324</v>
      </c>
      <c r="CL68" t="s">
        <v>324</v>
      </c>
      <c r="CM68" t="s">
        <v>324</v>
      </c>
      <c r="CN68" t="s">
        <v>324</v>
      </c>
      <c r="CO68">
        <v>1.3740000000000001</v>
      </c>
      <c r="CP68">
        <v>-0.127</v>
      </c>
      <c r="CQ68" t="s">
        <v>179</v>
      </c>
      <c r="CR68" t="s">
        <v>324</v>
      </c>
      <c r="CS68">
        <v>5.18</v>
      </c>
      <c r="CT68" t="s">
        <v>324</v>
      </c>
      <c r="CU68" t="s">
        <v>324</v>
      </c>
      <c r="CV68" t="s">
        <v>324</v>
      </c>
      <c r="CW68" t="s">
        <v>324</v>
      </c>
      <c r="CX68" t="s">
        <v>324</v>
      </c>
      <c r="CY68" t="s">
        <v>324</v>
      </c>
      <c r="CZ68" t="s">
        <v>324</v>
      </c>
      <c r="DA68" t="s">
        <v>324</v>
      </c>
      <c r="DB68" t="s">
        <v>324</v>
      </c>
      <c r="DC68" t="s">
        <v>324</v>
      </c>
    </row>
    <row r="69" spans="1:107" x14ac:dyDescent="0.45">
      <c r="A69">
        <v>2024</v>
      </c>
      <c r="B69">
        <v>1</v>
      </c>
      <c r="C69" t="s">
        <v>114</v>
      </c>
      <c r="D69">
        <v>6452</v>
      </c>
      <c r="E69" t="s">
        <v>380</v>
      </c>
      <c r="F69" t="s">
        <v>323</v>
      </c>
      <c r="G69" t="s">
        <v>244</v>
      </c>
      <c r="H69">
        <v>852.69500000000005</v>
      </c>
      <c r="I69">
        <v>65.209999999999994</v>
      </c>
      <c r="J69">
        <v>32.4</v>
      </c>
      <c r="K69" t="s">
        <v>324</v>
      </c>
      <c r="L69">
        <v>950.30499999999995</v>
      </c>
      <c r="M69">
        <v>93539</v>
      </c>
      <c r="N69">
        <v>812</v>
      </c>
      <c r="O69">
        <v>714</v>
      </c>
      <c r="P69" t="s">
        <v>324</v>
      </c>
      <c r="Q69">
        <v>95065</v>
      </c>
      <c r="R69" t="s">
        <v>324</v>
      </c>
      <c r="S69" t="s">
        <v>324</v>
      </c>
      <c r="T69" t="s">
        <v>324</v>
      </c>
      <c r="U69" t="s">
        <v>324</v>
      </c>
      <c r="V69">
        <v>0</v>
      </c>
      <c r="W69" t="s">
        <v>324</v>
      </c>
      <c r="X69" t="s">
        <v>324</v>
      </c>
      <c r="Y69" t="s">
        <v>324</v>
      </c>
      <c r="Z69" t="s">
        <v>324</v>
      </c>
      <c r="AA69">
        <v>0</v>
      </c>
      <c r="AB69">
        <v>27506.396000000001</v>
      </c>
      <c r="AC69">
        <v>1117.9749999999999</v>
      </c>
      <c r="AD69">
        <v>227.977</v>
      </c>
      <c r="AE69" t="s">
        <v>324</v>
      </c>
      <c r="AF69">
        <v>28852.348000000002</v>
      </c>
      <c r="AG69" t="s">
        <v>324</v>
      </c>
      <c r="AH69" t="s">
        <v>324</v>
      </c>
      <c r="AI69" t="s">
        <v>324</v>
      </c>
      <c r="AJ69" t="s">
        <v>324</v>
      </c>
      <c r="AK69">
        <v>0</v>
      </c>
      <c r="AL69" t="s">
        <v>324</v>
      </c>
      <c r="AM69" t="s">
        <v>324</v>
      </c>
      <c r="AN69" t="s">
        <v>324</v>
      </c>
      <c r="AO69" t="s">
        <v>324</v>
      </c>
      <c r="AP69">
        <v>0</v>
      </c>
      <c r="AQ69" t="s">
        <v>324</v>
      </c>
      <c r="AR69" t="s">
        <v>324</v>
      </c>
      <c r="AS69" t="s">
        <v>324</v>
      </c>
      <c r="AT69" t="s">
        <v>324</v>
      </c>
      <c r="AU69">
        <v>0</v>
      </c>
      <c r="AV69" t="s">
        <v>324</v>
      </c>
      <c r="AW69" t="s">
        <v>324</v>
      </c>
      <c r="AX69" t="s">
        <v>324</v>
      </c>
      <c r="AY69" t="s">
        <v>324</v>
      </c>
      <c r="AZ69">
        <v>0</v>
      </c>
      <c r="BA69" t="s">
        <v>324</v>
      </c>
      <c r="BB69" t="s">
        <v>324</v>
      </c>
      <c r="BC69" t="s">
        <v>324</v>
      </c>
      <c r="BD69" t="s">
        <v>324</v>
      </c>
      <c r="BE69">
        <v>0</v>
      </c>
      <c r="BF69" t="s">
        <v>324</v>
      </c>
      <c r="BG69" t="s">
        <v>324</v>
      </c>
      <c r="BH69" t="s">
        <v>324</v>
      </c>
      <c r="BI69" t="s">
        <v>324</v>
      </c>
      <c r="BJ69">
        <v>0</v>
      </c>
      <c r="BK69">
        <v>2.5999999999999999E-2</v>
      </c>
      <c r="BL69">
        <v>1.9E-2</v>
      </c>
      <c r="BM69">
        <v>0.11</v>
      </c>
      <c r="BN69" t="s">
        <v>324</v>
      </c>
      <c r="BO69">
        <v>0.155</v>
      </c>
      <c r="BP69">
        <v>6</v>
      </c>
      <c r="BQ69">
        <v>8</v>
      </c>
      <c r="BR69">
        <v>4</v>
      </c>
      <c r="BS69" t="s">
        <v>324</v>
      </c>
      <c r="BT69">
        <v>18</v>
      </c>
      <c r="BU69">
        <v>0.29399999999999998</v>
      </c>
      <c r="BV69">
        <v>0.17699999999999999</v>
      </c>
      <c r="BW69" t="s">
        <v>324</v>
      </c>
      <c r="BX69" t="s">
        <v>324</v>
      </c>
      <c r="BY69">
        <v>0.47099999999999997</v>
      </c>
      <c r="BZ69" t="s">
        <v>324</v>
      </c>
      <c r="CA69" t="s">
        <v>324</v>
      </c>
      <c r="CB69">
        <v>9.1489999999999991</v>
      </c>
      <c r="CC69" t="s">
        <v>324</v>
      </c>
      <c r="CD69">
        <v>9.1489999999999991</v>
      </c>
      <c r="CE69" t="s">
        <v>324</v>
      </c>
      <c r="CF69" t="s">
        <v>324</v>
      </c>
      <c r="CG69">
        <v>4</v>
      </c>
      <c r="CH69" t="s">
        <v>324</v>
      </c>
      <c r="CI69">
        <v>4</v>
      </c>
      <c r="CJ69" t="s">
        <v>324</v>
      </c>
      <c r="CK69" t="s">
        <v>324</v>
      </c>
      <c r="CL69" t="s">
        <v>324</v>
      </c>
      <c r="CM69" t="s">
        <v>324</v>
      </c>
      <c r="CN69">
        <v>0</v>
      </c>
      <c r="CO69">
        <v>852.721</v>
      </c>
      <c r="CP69">
        <v>65.228999999999999</v>
      </c>
      <c r="CQ69">
        <v>41.658999999999999</v>
      </c>
      <c r="CR69">
        <v>0</v>
      </c>
      <c r="CS69">
        <v>959.60900000000004</v>
      </c>
      <c r="CT69">
        <v>93545</v>
      </c>
      <c r="CU69">
        <v>820</v>
      </c>
      <c r="CV69">
        <v>722</v>
      </c>
      <c r="CW69">
        <v>0</v>
      </c>
      <c r="CX69">
        <v>95087</v>
      </c>
      <c r="CY69">
        <v>27506.69</v>
      </c>
      <c r="CZ69">
        <v>1118.152</v>
      </c>
      <c r="DA69">
        <v>227.977</v>
      </c>
      <c r="DB69">
        <v>0</v>
      </c>
      <c r="DC69">
        <v>28852.819</v>
      </c>
    </row>
    <row r="70" spans="1:107" x14ac:dyDescent="0.45">
      <c r="A70">
        <v>2024</v>
      </c>
      <c r="B70">
        <v>1</v>
      </c>
      <c r="C70" t="s">
        <v>114</v>
      </c>
      <c r="D70">
        <v>6455</v>
      </c>
      <c r="E70" t="s">
        <v>381</v>
      </c>
      <c r="F70" t="s">
        <v>323</v>
      </c>
      <c r="G70" t="s">
        <v>244</v>
      </c>
      <c r="H70">
        <v>733.10400000000004</v>
      </c>
      <c r="I70">
        <v>45.465000000000003</v>
      </c>
      <c r="J70">
        <v>11.608000000000001</v>
      </c>
      <c r="K70">
        <v>0</v>
      </c>
      <c r="L70">
        <v>790.17700000000002</v>
      </c>
      <c r="M70">
        <v>84031</v>
      </c>
      <c r="N70">
        <v>810</v>
      </c>
      <c r="O70">
        <v>29</v>
      </c>
      <c r="P70">
        <v>0</v>
      </c>
      <c r="Q70">
        <v>84870</v>
      </c>
      <c r="R70" t="s">
        <v>324</v>
      </c>
      <c r="S70" t="s">
        <v>324</v>
      </c>
      <c r="T70" t="s">
        <v>324</v>
      </c>
      <c r="U70" t="s">
        <v>324</v>
      </c>
      <c r="V70">
        <v>0</v>
      </c>
      <c r="W70" t="s">
        <v>324</v>
      </c>
      <c r="X70" t="s">
        <v>324</v>
      </c>
      <c r="Y70" t="s">
        <v>324</v>
      </c>
      <c r="Z70" t="s">
        <v>324</v>
      </c>
      <c r="AA70">
        <v>0</v>
      </c>
      <c r="AB70" t="s">
        <v>324</v>
      </c>
      <c r="AC70" t="s">
        <v>324</v>
      </c>
      <c r="AD70" t="s">
        <v>324</v>
      </c>
      <c r="AE70" t="s">
        <v>324</v>
      </c>
      <c r="AF70">
        <v>0</v>
      </c>
      <c r="AG70" t="s">
        <v>324</v>
      </c>
      <c r="AH70" t="s">
        <v>324</v>
      </c>
      <c r="AI70" t="s">
        <v>324</v>
      </c>
      <c r="AJ70" t="s">
        <v>324</v>
      </c>
      <c r="AK70">
        <v>0</v>
      </c>
      <c r="AL70" t="s">
        <v>324</v>
      </c>
      <c r="AM70" t="s">
        <v>324</v>
      </c>
      <c r="AN70" t="s">
        <v>324</v>
      </c>
      <c r="AO70" t="s">
        <v>324</v>
      </c>
      <c r="AP70">
        <v>0</v>
      </c>
      <c r="AQ70" t="s">
        <v>324</v>
      </c>
      <c r="AR70" t="s">
        <v>324</v>
      </c>
      <c r="AS70" t="s">
        <v>324</v>
      </c>
      <c r="AT70" t="s">
        <v>324</v>
      </c>
      <c r="AU70">
        <v>0</v>
      </c>
      <c r="AV70" t="s">
        <v>324</v>
      </c>
      <c r="AW70" t="s">
        <v>324</v>
      </c>
      <c r="AX70" t="s">
        <v>324</v>
      </c>
      <c r="AY70" t="s">
        <v>324</v>
      </c>
      <c r="AZ70">
        <v>0</v>
      </c>
      <c r="BA70" t="s">
        <v>324</v>
      </c>
      <c r="BB70" t="s">
        <v>324</v>
      </c>
      <c r="BC70" t="s">
        <v>324</v>
      </c>
      <c r="BD70" t="s">
        <v>324</v>
      </c>
      <c r="BE70">
        <v>0</v>
      </c>
      <c r="BF70" t="s">
        <v>324</v>
      </c>
      <c r="BG70" t="s">
        <v>324</v>
      </c>
      <c r="BH70" t="s">
        <v>324</v>
      </c>
      <c r="BI70" t="s">
        <v>324</v>
      </c>
      <c r="BJ70">
        <v>0</v>
      </c>
      <c r="BK70">
        <v>2E-3</v>
      </c>
      <c r="BL70">
        <v>1E-3</v>
      </c>
      <c r="BM70">
        <v>0</v>
      </c>
      <c r="BN70">
        <v>0</v>
      </c>
      <c r="BO70">
        <v>3.0000000000000001E-3</v>
      </c>
      <c r="BP70">
        <v>1</v>
      </c>
      <c r="BQ70">
        <v>1</v>
      </c>
      <c r="BR70">
        <v>0</v>
      </c>
      <c r="BS70">
        <v>0</v>
      </c>
      <c r="BT70">
        <v>2</v>
      </c>
      <c r="BU70" t="s">
        <v>324</v>
      </c>
      <c r="BV70" t="s">
        <v>324</v>
      </c>
      <c r="BW70" t="s">
        <v>324</v>
      </c>
      <c r="BX70" t="s">
        <v>324</v>
      </c>
      <c r="BY70">
        <v>0</v>
      </c>
      <c r="BZ70" t="s">
        <v>324</v>
      </c>
      <c r="CA70">
        <v>0.2</v>
      </c>
      <c r="CB70">
        <v>0.2</v>
      </c>
      <c r="CC70">
        <v>0</v>
      </c>
      <c r="CD70">
        <v>0.4</v>
      </c>
      <c r="CE70" t="s">
        <v>324</v>
      </c>
      <c r="CF70">
        <v>1</v>
      </c>
      <c r="CG70">
        <v>1</v>
      </c>
      <c r="CH70">
        <v>0</v>
      </c>
      <c r="CI70">
        <v>2</v>
      </c>
      <c r="CJ70" t="s">
        <v>324</v>
      </c>
      <c r="CK70" t="s">
        <v>324</v>
      </c>
      <c r="CL70" t="s">
        <v>324</v>
      </c>
      <c r="CM70" t="s">
        <v>324</v>
      </c>
      <c r="CN70">
        <v>0</v>
      </c>
      <c r="CO70">
        <v>733.10599999999999</v>
      </c>
      <c r="CP70">
        <v>45.665999999999997</v>
      </c>
      <c r="CQ70">
        <v>11.808</v>
      </c>
      <c r="CR70">
        <v>0</v>
      </c>
      <c r="CS70">
        <v>790.58</v>
      </c>
      <c r="CT70">
        <v>84032</v>
      </c>
      <c r="CU70">
        <v>812</v>
      </c>
      <c r="CV70">
        <v>30</v>
      </c>
      <c r="CW70">
        <v>0</v>
      </c>
      <c r="CX70">
        <v>84874</v>
      </c>
      <c r="CY70">
        <v>0</v>
      </c>
      <c r="CZ70">
        <v>0</v>
      </c>
      <c r="DA70">
        <v>0</v>
      </c>
      <c r="DB70">
        <v>0</v>
      </c>
      <c r="DC70">
        <v>0</v>
      </c>
    </row>
    <row r="71" spans="1:107" x14ac:dyDescent="0.45">
      <c r="A71">
        <v>2024</v>
      </c>
      <c r="B71">
        <v>1</v>
      </c>
      <c r="C71" t="s">
        <v>114</v>
      </c>
      <c r="D71">
        <v>6457</v>
      </c>
      <c r="E71" t="s">
        <v>382</v>
      </c>
      <c r="F71" t="s">
        <v>323</v>
      </c>
      <c r="G71" t="s">
        <v>244</v>
      </c>
      <c r="H71">
        <v>2.6070000000000002</v>
      </c>
      <c r="I71">
        <v>1.3069999999999999</v>
      </c>
      <c r="J71">
        <v>0</v>
      </c>
      <c r="K71">
        <v>0</v>
      </c>
      <c r="L71">
        <v>3.9140000000000001</v>
      </c>
      <c r="M71">
        <v>554</v>
      </c>
      <c r="N71">
        <v>10</v>
      </c>
      <c r="O71">
        <v>0</v>
      </c>
      <c r="P71">
        <v>0</v>
      </c>
      <c r="Q71">
        <v>564</v>
      </c>
      <c r="R71">
        <v>0</v>
      </c>
      <c r="S71">
        <v>0</v>
      </c>
      <c r="T71">
        <v>0</v>
      </c>
      <c r="U71">
        <v>0</v>
      </c>
      <c r="V71" t="s">
        <v>324</v>
      </c>
      <c r="W71">
        <v>0</v>
      </c>
      <c r="X71">
        <v>0</v>
      </c>
      <c r="Y71">
        <v>0</v>
      </c>
      <c r="Z71">
        <v>0</v>
      </c>
      <c r="AA71" t="s">
        <v>324</v>
      </c>
      <c r="AB71">
        <v>0</v>
      </c>
      <c r="AC71">
        <v>0</v>
      </c>
      <c r="AD71">
        <v>0</v>
      </c>
      <c r="AE71">
        <v>0</v>
      </c>
      <c r="AF71" t="s">
        <v>324</v>
      </c>
      <c r="AG71">
        <v>0</v>
      </c>
      <c r="AH71">
        <v>0</v>
      </c>
      <c r="AI71">
        <v>0</v>
      </c>
      <c r="AJ71">
        <v>0</v>
      </c>
      <c r="AK71" t="s">
        <v>324</v>
      </c>
      <c r="AL71">
        <v>0</v>
      </c>
      <c r="AM71">
        <v>0</v>
      </c>
      <c r="AN71">
        <v>0</v>
      </c>
      <c r="AO71">
        <v>0</v>
      </c>
      <c r="AP71" t="s">
        <v>324</v>
      </c>
      <c r="AQ71">
        <v>0</v>
      </c>
      <c r="AR71">
        <v>0</v>
      </c>
      <c r="AS71">
        <v>0</v>
      </c>
      <c r="AT71">
        <v>0</v>
      </c>
      <c r="AU71" t="s">
        <v>324</v>
      </c>
      <c r="AV71">
        <v>0</v>
      </c>
      <c r="AW71">
        <v>0</v>
      </c>
      <c r="AX71">
        <v>0</v>
      </c>
      <c r="AY71">
        <v>0</v>
      </c>
      <c r="AZ71" t="s">
        <v>324</v>
      </c>
      <c r="BA71">
        <v>0</v>
      </c>
      <c r="BB71">
        <v>0</v>
      </c>
      <c r="BC71">
        <v>0</v>
      </c>
      <c r="BD71">
        <v>0</v>
      </c>
      <c r="BE71" t="s">
        <v>324</v>
      </c>
      <c r="BF71">
        <v>0</v>
      </c>
      <c r="BG71">
        <v>0</v>
      </c>
      <c r="BH71">
        <v>0</v>
      </c>
      <c r="BI71">
        <v>0</v>
      </c>
      <c r="BJ71" t="s">
        <v>324</v>
      </c>
      <c r="BK71">
        <v>0</v>
      </c>
      <c r="BL71">
        <v>0</v>
      </c>
      <c r="BM71">
        <v>0</v>
      </c>
      <c r="BN71">
        <v>0</v>
      </c>
      <c r="BO71" t="s">
        <v>324</v>
      </c>
      <c r="BP71">
        <v>0</v>
      </c>
      <c r="BQ71">
        <v>0</v>
      </c>
      <c r="BR71">
        <v>0</v>
      </c>
      <c r="BS71">
        <v>0</v>
      </c>
      <c r="BT71" t="s">
        <v>324</v>
      </c>
      <c r="BU71">
        <v>0</v>
      </c>
      <c r="BV71">
        <v>0</v>
      </c>
      <c r="BW71">
        <v>0</v>
      </c>
      <c r="BX71">
        <v>0</v>
      </c>
      <c r="BY71" t="s">
        <v>324</v>
      </c>
      <c r="BZ71">
        <v>0</v>
      </c>
      <c r="CA71">
        <v>0</v>
      </c>
      <c r="CB71">
        <v>0</v>
      </c>
      <c r="CC71">
        <v>0</v>
      </c>
      <c r="CD71" t="s">
        <v>324</v>
      </c>
      <c r="CE71">
        <v>0</v>
      </c>
      <c r="CF71">
        <v>0</v>
      </c>
      <c r="CG71">
        <v>0</v>
      </c>
      <c r="CH71">
        <v>0</v>
      </c>
      <c r="CI71" t="s">
        <v>324</v>
      </c>
      <c r="CJ71">
        <v>0</v>
      </c>
      <c r="CK71">
        <v>0</v>
      </c>
      <c r="CL71">
        <v>0</v>
      </c>
      <c r="CM71">
        <v>0</v>
      </c>
      <c r="CN71" t="s">
        <v>324</v>
      </c>
      <c r="CO71">
        <v>2.6070000000000002</v>
      </c>
      <c r="CP71">
        <v>1.3069999999999999</v>
      </c>
      <c r="CQ71" t="s">
        <v>179</v>
      </c>
      <c r="CR71">
        <v>0</v>
      </c>
      <c r="CS71">
        <v>3.9140000000000001</v>
      </c>
      <c r="CT71">
        <v>554</v>
      </c>
      <c r="CU71">
        <v>10</v>
      </c>
      <c r="CV71">
        <v>0</v>
      </c>
      <c r="CW71">
        <v>0</v>
      </c>
      <c r="CX71">
        <v>564</v>
      </c>
      <c r="CY71">
        <v>0</v>
      </c>
      <c r="CZ71">
        <v>0</v>
      </c>
      <c r="DA71">
        <v>0</v>
      </c>
      <c r="DB71">
        <v>0</v>
      </c>
      <c r="DC71">
        <v>0</v>
      </c>
    </row>
    <row r="72" spans="1:107" x14ac:dyDescent="0.45">
      <c r="A72">
        <v>2024</v>
      </c>
      <c r="B72">
        <v>1</v>
      </c>
      <c r="C72" t="s">
        <v>114</v>
      </c>
      <c r="D72">
        <v>9617</v>
      </c>
      <c r="E72" t="s">
        <v>383</v>
      </c>
      <c r="F72" t="s">
        <v>323</v>
      </c>
      <c r="G72" t="s">
        <v>247</v>
      </c>
      <c r="H72">
        <v>47.930999999999997</v>
      </c>
      <c r="I72">
        <v>9.3550000000000004</v>
      </c>
      <c r="J72" t="s">
        <v>324</v>
      </c>
      <c r="K72" t="s">
        <v>324</v>
      </c>
      <c r="L72">
        <v>57.286000000000001</v>
      </c>
      <c r="M72">
        <v>5499</v>
      </c>
      <c r="N72">
        <v>118</v>
      </c>
      <c r="O72" t="s">
        <v>324</v>
      </c>
      <c r="P72" t="s">
        <v>324</v>
      </c>
      <c r="Q72">
        <v>5617</v>
      </c>
      <c r="R72" t="s">
        <v>324</v>
      </c>
      <c r="S72" t="s">
        <v>324</v>
      </c>
      <c r="T72" t="s">
        <v>324</v>
      </c>
      <c r="U72" t="s">
        <v>324</v>
      </c>
      <c r="V72">
        <v>0</v>
      </c>
      <c r="W72" t="s">
        <v>324</v>
      </c>
      <c r="X72" t="s">
        <v>324</v>
      </c>
      <c r="Y72" t="s">
        <v>324</v>
      </c>
      <c r="Z72" t="s">
        <v>324</v>
      </c>
      <c r="AA72">
        <v>0</v>
      </c>
      <c r="AB72">
        <v>1346.587</v>
      </c>
      <c r="AC72">
        <v>217.416</v>
      </c>
      <c r="AD72" t="s">
        <v>324</v>
      </c>
      <c r="AE72" t="s">
        <v>324</v>
      </c>
      <c r="AF72">
        <v>1564.0029999999999</v>
      </c>
      <c r="AG72" t="s">
        <v>324</v>
      </c>
      <c r="AH72" t="s">
        <v>324</v>
      </c>
      <c r="AI72" t="s">
        <v>324</v>
      </c>
      <c r="AJ72" t="s">
        <v>324</v>
      </c>
      <c r="AK72">
        <v>0</v>
      </c>
      <c r="AL72" t="s">
        <v>324</v>
      </c>
      <c r="AM72" t="s">
        <v>324</v>
      </c>
      <c r="AN72" t="s">
        <v>324</v>
      </c>
      <c r="AO72" t="s">
        <v>324</v>
      </c>
      <c r="AP72">
        <v>0</v>
      </c>
      <c r="AQ72" t="s">
        <v>324</v>
      </c>
      <c r="AR72" t="s">
        <v>324</v>
      </c>
      <c r="AS72" t="s">
        <v>324</v>
      </c>
      <c r="AT72" t="s">
        <v>324</v>
      </c>
      <c r="AU72">
        <v>0</v>
      </c>
      <c r="AV72" t="s">
        <v>324</v>
      </c>
      <c r="AW72" t="s">
        <v>324</v>
      </c>
      <c r="AX72" t="s">
        <v>324</v>
      </c>
      <c r="AY72" t="s">
        <v>324</v>
      </c>
      <c r="AZ72">
        <v>0</v>
      </c>
      <c r="BA72" t="s">
        <v>324</v>
      </c>
      <c r="BB72" t="s">
        <v>324</v>
      </c>
      <c r="BC72" t="s">
        <v>324</v>
      </c>
      <c r="BD72" t="s">
        <v>324</v>
      </c>
      <c r="BE72">
        <v>0</v>
      </c>
      <c r="BF72" t="s">
        <v>324</v>
      </c>
      <c r="BG72" t="s">
        <v>324</v>
      </c>
      <c r="BH72" t="s">
        <v>324</v>
      </c>
      <c r="BI72" t="s">
        <v>324</v>
      </c>
      <c r="BJ72">
        <v>0</v>
      </c>
      <c r="BK72" t="s">
        <v>324</v>
      </c>
      <c r="BL72" t="s">
        <v>324</v>
      </c>
      <c r="BM72" t="s">
        <v>324</v>
      </c>
      <c r="BN72" t="s">
        <v>324</v>
      </c>
      <c r="BO72">
        <v>0</v>
      </c>
      <c r="BP72" t="s">
        <v>324</v>
      </c>
      <c r="BQ72" t="s">
        <v>324</v>
      </c>
      <c r="BR72" t="s">
        <v>324</v>
      </c>
      <c r="BS72" t="s">
        <v>324</v>
      </c>
      <c r="BT72">
        <v>0</v>
      </c>
      <c r="BU72" t="s">
        <v>324</v>
      </c>
      <c r="BV72" t="s">
        <v>324</v>
      </c>
      <c r="BW72" t="s">
        <v>324</v>
      </c>
      <c r="BX72" t="s">
        <v>324</v>
      </c>
      <c r="BY72">
        <v>0</v>
      </c>
      <c r="BZ72" t="s">
        <v>324</v>
      </c>
      <c r="CA72" t="s">
        <v>324</v>
      </c>
      <c r="CB72" t="s">
        <v>324</v>
      </c>
      <c r="CC72" t="s">
        <v>324</v>
      </c>
      <c r="CD72">
        <v>0</v>
      </c>
      <c r="CE72" t="s">
        <v>324</v>
      </c>
      <c r="CF72" t="s">
        <v>324</v>
      </c>
      <c r="CG72" t="s">
        <v>324</v>
      </c>
      <c r="CH72" t="s">
        <v>324</v>
      </c>
      <c r="CI72">
        <v>0</v>
      </c>
      <c r="CJ72" t="s">
        <v>324</v>
      </c>
      <c r="CK72" t="s">
        <v>324</v>
      </c>
      <c r="CL72" t="s">
        <v>324</v>
      </c>
      <c r="CM72" t="s">
        <v>324</v>
      </c>
      <c r="CN72">
        <v>0</v>
      </c>
      <c r="CO72">
        <v>47.930999999999997</v>
      </c>
      <c r="CP72">
        <v>9.3550000000000004</v>
      </c>
      <c r="CQ72" t="s">
        <v>179</v>
      </c>
      <c r="CR72">
        <v>0</v>
      </c>
      <c r="CS72">
        <v>57.286000000000001</v>
      </c>
      <c r="CT72">
        <v>5499</v>
      </c>
      <c r="CU72">
        <v>118</v>
      </c>
      <c r="CV72">
        <v>0</v>
      </c>
      <c r="CW72">
        <v>0</v>
      </c>
      <c r="CX72">
        <v>5617</v>
      </c>
      <c r="CY72">
        <v>1346.587</v>
      </c>
      <c r="CZ72">
        <v>217.416</v>
      </c>
      <c r="DA72">
        <v>0</v>
      </c>
      <c r="DB72">
        <v>0</v>
      </c>
      <c r="DC72">
        <v>1564.0029999999999</v>
      </c>
    </row>
    <row r="73" spans="1:107" x14ac:dyDescent="0.45">
      <c r="A73">
        <v>2024</v>
      </c>
      <c r="B73">
        <v>1</v>
      </c>
      <c r="C73" t="s">
        <v>114</v>
      </c>
      <c r="D73">
        <v>18454</v>
      </c>
      <c r="E73" t="s">
        <v>384</v>
      </c>
      <c r="F73" t="s">
        <v>323</v>
      </c>
      <c r="G73" t="s">
        <v>247</v>
      </c>
      <c r="H73">
        <v>280.14800000000002</v>
      </c>
      <c r="I73">
        <v>28.033999999999999</v>
      </c>
      <c r="J73">
        <v>0.74</v>
      </c>
      <c r="K73">
        <v>0</v>
      </c>
      <c r="L73">
        <v>308.92200000000003</v>
      </c>
      <c r="M73">
        <v>25154</v>
      </c>
      <c r="N73">
        <v>268</v>
      </c>
      <c r="O73">
        <v>3</v>
      </c>
      <c r="P73">
        <v>0</v>
      </c>
      <c r="Q73">
        <v>25425</v>
      </c>
      <c r="R73">
        <v>30.8</v>
      </c>
      <c r="S73">
        <v>1</v>
      </c>
      <c r="T73">
        <v>0</v>
      </c>
      <c r="U73">
        <v>0</v>
      </c>
      <c r="V73">
        <v>31.8</v>
      </c>
      <c r="W73">
        <v>1019</v>
      </c>
      <c r="X73">
        <v>45</v>
      </c>
      <c r="Y73">
        <v>0</v>
      </c>
      <c r="Z73">
        <v>0</v>
      </c>
      <c r="AA73">
        <v>1064</v>
      </c>
      <c r="AB73">
        <v>10656.4</v>
      </c>
      <c r="AC73">
        <v>412.99900000000002</v>
      </c>
      <c r="AD73">
        <v>15.313000000000001</v>
      </c>
      <c r="AE73">
        <v>0</v>
      </c>
      <c r="AF73">
        <v>11084.712</v>
      </c>
      <c r="AG73">
        <v>10.247</v>
      </c>
      <c r="AH73">
        <v>2.9000000000000001E-2</v>
      </c>
      <c r="AI73">
        <v>0</v>
      </c>
      <c r="AJ73">
        <v>0</v>
      </c>
      <c r="AK73">
        <v>10.276</v>
      </c>
      <c r="AL73">
        <v>1118</v>
      </c>
      <c r="AM73">
        <v>1</v>
      </c>
      <c r="AN73">
        <v>0</v>
      </c>
      <c r="AO73">
        <v>0</v>
      </c>
      <c r="AP73">
        <v>1119</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BX73">
        <v>0</v>
      </c>
      <c r="BY73">
        <v>0</v>
      </c>
      <c r="BZ73">
        <v>0</v>
      </c>
      <c r="CA73">
        <v>0.05</v>
      </c>
      <c r="CB73">
        <v>0</v>
      </c>
      <c r="CC73">
        <v>0</v>
      </c>
      <c r="CD73">
        <v>0.05</v>
      </c>
      <c r="CE73">
        <v>0</v>
      </c>
      <c r="CF73">
        <v>1</v>
      </c>
      <c r="CG73">
        <v>0</v>
      </c>
      <c r="CH73">
        <v>0</v>
      </c>
      <c r="CI73">
        <v>1</v>
      </c>
      <c r="CJ73">
        <v>0</v>
      </c>
      <c r="CK73">
        <v>0</v>
      </c>
      <c r="CL73">
        <v>0</v>
      </c>
      <c r="CM73">
        <v>0</v>
      </c>
      <c r="CN73">
        <v>0</v>
      </c>
      <c r="CO73">
        <v>310.94799999999998</v>
      </c>
      <c r="CP73">
        <v>29.084</v>
      </c>
      <c r="CQ73">
        <v>0.74</v>
      </c>
      <c r="CR73">
        <v>0</v>
      </c>
      <c r="CS73">
        <v>340.77199999999999</v>
      </c>
      <c r="CT73">
        <v>26173</v>
      </c>
      <c r="CU73">
        <v>314</v>
      </c>
      <c r="CV73">
        <v>3</v>
      </c>
      <c r="CW73">
        <v>0</v>
      </c>
      <c r="CX73">
        <v>26490</v>
      </c>
      <c r="CY73">
        <v>10656.4</v>
      </c>
      <c r="CZ73">
        <v>412.99900000000002</v>
      </c>
      <c r="DA73">
        <v>15.313000000000001</v>
      </c>
      <c r="DB73">
        <v>0</v>
      </c>
      <c r="DC73">
        <v>11084.712</v>
      </c>
    </row>
    <row r="74" spans="1:107" x14ac:dyDescent="0.45">
      <c r="A74">
        <v>2024</v>
      </c>
      <c r="B74">
        <v>1</v>
      </c>
      <c r="C74" t="s">
        <v>114</v>
      </c>
      <c r="D74">
        <v>99999</v>
      </c>
      <c r="E74" t="s">
        <v>329</v>
      </c>
      <c r="F74" t="s">
        <v>323</v>
      </c>
      <c r="H74">
        <v>281.63799999999998</v>
      </c>
      <c r="I74">
        <v>30.811</v>
      </c>
      <c r="J74">
        <v>0.45400000000000001</v>
      </c>
      <c r="K74">
        <v>0</v>
      </c>
      <c r="L74">
        <v>312.90300000000002</v>
      </c>
      <c r="M74" t="s">
        <v>324</v>
      </c>
      <c r="N74" t="s">
        <v>324</v>
      </c>
      <c r="O74" t="s">
        <v>324</v>
      </c>
      <c r="P74" t="s">
        <v>324</v>
      </c>
      <c r="Q74" t="s">
        <v>324</v>
      </c>
      <c r="R74">
        <v>-5.3719999999999999</v>
      </c>
      <c r="S74">
        <v>-0.17399999999999999</v>
      </c>
      <c r="T74">
        <v>0</v>
      </c>
      <c r="U74">
        <v>0</v>
      </c>
      <c r="V74">
        <v>-5.5460000000000003</v>
      </c>
      <c r="W74" t="s">
        <v>324</v>
      </c>
      <c r="X74" t="s">
        <v>324</v>
      </c>
      <c r="Y74" t="s">
        <v>324</v>
      </c>
      <c r="Z74" t="s">
        <v>324</v>
      </c>
      <c r="AA74" t="s">
        <v>324</v>
      </c>
      <c r="AB74" t="s">
        <v>324</v>
      </c>
      <c r="AC74" t="s">
        <v>324</v>
      </c>
      <c r="AD74" t="s">
        <v>324</v>
      </c>
      <c r="AE74" t="s">
        <v>324</v>
      </c>
      <c r="AF74" t="s">
        <v>324</v>
      </c>
      <c r="AG74">
        <v>-1.7869999999999999</v>
      </c>
      <c r="AH74">
        <v>-5.0000000000000001E-3</v>
      </c>
      <c r="AI74">
        <v>0</v>
      </c>
      <c r="AJ74">
        <v>0</v>
      </c>
      <c r="AK74">
        <v>-1.792</v>
      </c>
      <c r="AL74" t="s">
        <v>324</v>
      </c>
      <c r="AM74" t="s">
        <v>324</v>
      </c>
      <c r="AN74" t="s">
        <v>324</v>
      </c>
      <c r="AO74" t="s">
        <v>324</v>
      </c>
      <c r="AP74" t="s">
        <v>324</v>
      </c>
      <c r="AQ74" t="s">
        <v>324</v>
      </c>
      <c r="AR74" t="s">
        <v>324</v>
      </c>
      <c r="AS74" t="s">
        <v>324</v>
      </c>
      <c r="AT74" t="s">
        <v>324</v>
      </c>
      <c r="AU74" t="s">
        <v>324</v>
      </c>
      <c r="AV74">
        <v>0</v>
      </c>
      <c r="AW74">
        <v>0</v>
      </c>
      <c r="AX74">
        <v>0</v>
      </c>
      <c r="AY74">
        <v>0</v>
      </c>
      <c r="AZ74">
        <v>0</v>
      </c>
      <c r="BA74" t="s">
        <v>324</v>
      </c>
      <c r="BB74" t="s">
        <v>324</v>
      </c>
      <c r="BC74" t="s">
        <v>324</v>
      </c>
      <c r="BD74" t="s">
        <v>324</v>
      </c>
      <c r="BE74" t="s">
        <v>324</v>
      </c>
      <c r="BF74" t="s">
        <v>324</v>
      </c>
      <c r="BG74" t="s">
        <v>324</v>
      </c>
      <c r="BH74" t="s">
        <v>324</v>
      </c>
      <c r="BI74" t="s">
        <v>324</v>
      </c>
      <c r="BJ74" t="s">
        <v>324</v>
      </c>
      <c r="BK74" t="s">
        <v>324</v>
      </c>
      <c r="BL74" t="s">
        <v>324</v>
      </c>
      <c r="BM74" t="s">
        <v>324</v>
      </c>
      <c r="BN74" t="s">
        <v>324</v>
      </c>
      <c r="BO74" t="s">
        <v>324</v>
      </c>
      <c r="BP74" t="s">
        <v>324</v>
      </c>
      <c r="BQ74" t="s">
        <v>324</v>
      </c>
      <c r="BR74" t="s">
        <v>324</v>
      </c>
      <c r="BS74" t="s">
        <v>324</v>
      </c>
      <c r="BT74" t="s">
        <v>324</v>
      </c>
      <c r="BU74" t="s">
        <v>324</v>
      </c>
      <c r="BV74" t="s">
        <v>324</v>
      </c>
      <c r="BW74" t="s">
        <v>324</v>
      </c>
      <c r="BX74" t="s">
        <v>324</v>
      </c>
      <c r="BY74" t="s">
        <v>324</v>
      </c>
      <c r="BZ74" t="s">
        <v>324</v>
      </c>
      <c r="CA74" t="s">
        <v>324</v>
      </c>
      <c r="CB74" t="s">
        <v>324</v>
      </c>
      <c r="CC74" t="s">
        <v>324</v>
      </c>
      <c r="CD74" t="s">
        <v>324</v>
      </c>
      <c r="CE74" t="s">
        <v>324</v>
      </c>
      <c r="CF74" t="s">
        <v>324</v>
      </c>
      <c r="CG74" t="s">
        <v>324</v>
      </c>
      <c r="CH74" t="s">
        <v>324</v>
      </c>
      <c r="CI74" t="s">
        <v>324</v>
      </c>
      <c r="CJ74" t="s">
        <v>324</v>
      </c>
      <c r="CK74" t="s">
        <v>324</v>
      </c>
      <c r="CL74" t="s">
        <v>324</v>
      </c>
      <c r="CM74" t="s">
        <v>324</v>
      </c>
      <c r="CN74" t="s">
        <v>324</v>
      </c>
      <c r="CO74">
        <v>276.267</v>
      </c>
      <c r="CP74">
        <v>30.637</v>
      </c>
      <c r="CQ74">
        <v>0.45400000000000001</v>
      </c>
      <c r="CR74">
        <v>0</v>
      </c>
      <c r="CS74">
        <v>307.35700000000003</v>
      </c>
      <c r="CT74" t="s">
        <v>324</v>
      </c>
      <c r="CU74" t="s">
        <v>324</v>
      </c>
      <c r="CV74" t="s">
        <v>324</v>
      </c>
      <c r="CW74" t="s">
        <v>324</v>
      </c>
      <c r="CX74" t="s">
        <v>324</v>
      </c>
      <c r="CY74" t="s">
        <v>324</v>
      </c>
      <c r="CZ74" t="s">
        <v>324</v>
      </c>
      <c r="DA74" t="s">
        <v>324</v>
      </c>
      <c r="DB74" t="s">
        <v>324</v>
      </c>
      <c r="DC74" t="s">
        <v>324</v>
      </c>
    </row>
    <row r="75" spans="1:107" x14ac:dyDescent="0.45">
      <c r="A75">
        <v>2024</v>
      </c>
      <c r="B75">
        <v>1</v>
      </c>
      <c r="C75" t="s">
        <v>117</v>
      </c>
      <c r="D75">
        <v>3916</v>
      </c>
      <c r="E75" t="s">
        <v>385</v>
      </c>
      <c r="F75" t="s">
        <v>323</v>
      </c>
      <c r="G75" t="s">
        <v>244</v>
      </c>
      <c r="H75">
        <v>3.66</v>
      </c>
      <c r="I75">
        <v>3.5409999999999999</v>
      </c>
      <c r="J75" t="s">
        <v>324</v>
      </c>
      <c r="K75" t="s">
        <v>324</v>
      </c>
      <c r="L75">
        <v>7.2009999999999996</v>
      </c>
      <c r="M75">
        <v>570</v>
      </c>
      <c r="N75">
        <v>43</v>
      </c>
      <c r="O75" t="s">
        <v>324</v>
      </c>
      <c r="P75" t="s">
        <v>324</v>
      </c>
      <c r="Q75">
        <v>613</v>
      </c>
      <c r="R75" t="s">
        <v>324</v>
      </c>
      <c r="S75" t="s">
        <v>324</v>
      </c>
      <c r="T75" t="s">
        <v>324</v>
      </c>
      <c r="U75" t="s">
        <v>324</v>
      </c>
      <c r="V75">
        <v>0</v>
      </c>
      <c r="W75" t="s">
        <v>324</v>
      </c>
      <c r="X75" t="s">
        <v>324</v>
      </c>
      <c r="Y75" t="s">
        <v>324</v>
      </c>
      <c r="Z75" t="s">
        <v>324</v>
      </c>
      <c r="AA75">
        <v>0</v>
      </c>
      <c r="AB75">
        <v>3.4009999999999998</v>
      </c>
      <c r="AC75">
        <v>0</v>
      </c>
      <c r="AD75" t="s">
        <v>324</v>
      </c>
      <c r="AE75" t="s">
        <v>324</v>
      </c>
      <c r="AF75">
        <v>3.4009999999999998</v>
      </c>
      <c r="AG75" t="s">
        <v>324</v>
      </c>
      <c r="AH75">
        <v>1</v>
      </c>
      <c r="AI75" t="s">
        <v>324</v>
      </c>
      <c r="AJ75" t="s">
        <v>324</v>
      </c>
      <c r="AK75">
        <v>1</v>
      </c>
      <c r="AL75" t="s">
        <v>324</v>
      </c>
      <c r="AM75">
        <v>1</v>
      </c>
      <c r="AN75" t="s">
        <v>324</v>
      </c>
      <c r="AO75" t="s">
        <v>324</v>
      </c>
      <c r="AP75">
        <v>1</v>
      </c>
      <c r="AQ75" t="s">
        <v>324</v>
      </c>
      <c r="AR75">
        <v>4</v>
      </c>
      <c r="AS75" t="s">
        <v>324</v>
      </c>
      <c r="AT75" t="s">
        <v>324</v>
      </c>
      <c r="AU75">
        <v>4</v>
      </c>
      <c r="AV75" t="s">
        <v>324</v>
      </c>
      <c r="AW75" t="s">
        <v>324</v>
      </c>
      <c r="AX75" t="s">
        <v>324</v>
      </c>
      <c r="AY75" t="s">
        <v>324</v>
      </c>
      <c r="AZ75">
        <v>0</v>
      </c>
      <c r="BA75" t="s">
        <v>324</v>
      </c>
      <c r="BB75" t="s">
        <v>324</v>
      </c>
      <c r="BC75" t="s">
        <v>324</v>
      </c>
      <c r="BD75" t="s">
        <v>324</v>
      </c>
      <c r="BE75">
        <v>0</v>
      </c>
      <c r="BF75" t="s">
        <v>324</v>
      </c>
      <c r="BG75" t="s">
        <v>324</v>
      </c>
      <c r="BH75" t="s">
        <v>324</v>
      </c>
      <c r="BI75" t="s">
        <v>324</v>
      </c>
      <c r="BJ75">
        <v>0</v>
      </c>
      <c r="BK75" t="s">
        <v>324</v>
      </c>
      <c r="BL75" t="s">
        <v>324</v>
      </c>
      <c r="BM75" t="s">
        <v>324</v>
      </c>
      <c r="BN75" t="s">
        <v>324</v>
      </c>
      <c r="BO75">
        <v>0</v>
      </c>
      <c r="BP75" t="s">
        <v>324</v>
      </c>
      <c r="BQ75" t="s">
        <v>324</v>
      </c>
      <c r="BR75" t="s">
        <v>324</v>
      </c>
      <c r="BS75" t="s">
        <v>324</v>
      </c>
      <c r="BT75">
        <v>0</v>
      </c>
      <c r="BU75" t="s">
        <v>324</v>
      </c>
      <c r="BV75" t="s">
        <v>324</v>
      </c>
      <c r="BW75" t="s">
        <v>324</v>
      </c>
      <c r="BX75" t="s">
        <v>324</v>
      </c>
      <c r="BY75">
        <v>0</v>
      </c>
      <c r="BZ75" t="s">
        <v>324</v>
      </c>
      <c r="CA75" t="s">
        <v>324</v>
      </c>
      <c r="CB75" t="s">
        <v>324</v>
      </c>
      <c r="CC75" t="s">
        <v>324</v>
      </c>
      <c r="CD75">
        <v>0</v>
      </c>
      <c r="CE75" t="s">
        <v>324</v>
      </c>
      <c r="CF75" t="s">
        <v>324</v>
      </c>
      <c r="CG75" t="s">
        <v>324</v>
      </c>
      <c r="CH75" t="s">
        <v>324</v>
      </c>
      <c r="CI75">
        <v>0</v>
      </c>
      <c r="CJ75" t="s">
        <v>324</v>
      </c>
      <c r="CK75" t="s">
        <v>324</v>
      </c>
      <c r="CL75" t="s">
        <v>324</v>
      </c>
      <c r="CM75" t="s">
        <v>324</v>
      </c>
      <c r="CN75">
        <v>0</v>
      </c>
      <c r="CO75">
        <v>3.66</v>
      </c>
      <c r="CP75">
        <v>3.5409999999999999</v>
      </c>
      <c r="CQ75" t="s">
        <v>179</v>
      </c>
      <c r="CR75">
        <v>0</v>
      </c>
      <c r="CS75">
        <v>7.2009999999999996</v>
      </c>
      <c r="CT75">
        <v>570</v>
      </c>
      <c r="CU75">
        <v>43</v>
      </c>
      <c r="CV75">
        <v>0</v>
      </c>
      <c r="CW75">
        <v>0</v>
      </c>
      <c r="CX75">
        <v>613</v>
      </c>
      <c r="CY75">
        <v>3.4009999999999998</v>
      </c>
      <c r="CZ75">
        <v>0</v>
      </c>
      <c r="DA75">
        <v>0</v>
      </c>
      <c r="DB75">
        <v>0</v>
      </c>
      <c r="DC75">
        <v>3.4009999999999998</v>
      </c>
    </row>
    <row r="76" spans="1:107" x14ac:dyDescent="0.45">
      <c r="A76">
        <v>2024</v>
      </c>
      <c r="B76">
        <v>1</v>
      </c>
      <c r="C76" t="s">
        <v>117</v>
      </c>
      <c r="D76">
        <v>7140</v>
      </c>
      <c r="E76" t="s">
        <v>386</v>
      </c>
      <c r="F76" t="s">
        <v>323</v>
      </c>
      <c r="G76" t="s">
        <v>244</v>
      </c>
      <c r="H76">
        <v>64.61</v>
      </c>
      <c r="I76">
        <v>20</v>
      </c>
      <c r="J76">
        <v>2.97</v>
      </c>
      <c r="K76" t="s">
        <v>324</v>
      </c>
      <c r="L76">
        <v>87.58</v>
      </c>
      <c r="M76">
        <v>9856</v>
      </c>
      <c r="N76">
        <v>425</v>
      </c>
      <c r="O76">
        <v>31</v>
      </c>
      <c r="P76" t="s">
        <v>324</v>
      </c>
      <c r="Q76">
        <v>10312</v>
      </c>
      <c r="R76" t="s">
        <v>324</v>
      </c>
      <c r="S76" t="s">
        <v>324</v>
      </c>
      <c r="T76" t="s">
        <v>324</v>
      </c>
      <c r="U76" t="s">
        <v>324</v>
      </c>
      <c r="V76" t="s">
        <v>324</v>
      </c>
      <c r="W76" t="s">
        <v>324</v>
      </c>
      <c r="X76" t="s">
        <v>324</v>
      </c>
      <c r="Y76" t="s">
        <v>324</v>
      </c>
      <c r="Z76" t="s">
        <v>324</v>
      </c>
      <c r="AA76" t="s">
        <v>324</v>
      </c>
      <c r="AB76" t="s">
        <v>324</v>
      </c>
      <c r="AC76" t="s">
        <v>324</v>
      </c>
      <c r="AD76" t="s">
        <v>324</v>
      </c>
      <c r="AE76" t="s">
        <v>324</v>
      </c>
      <c r="AF76" t="s">
        <v>324</v>
      </c>
      <c r="AG76" t="s">
        <v>324</v>
      </c>
      <c r="AH76" t="s">
        <v>324</v>
      </c>
      <c r="AI76" t="s">
        <v>324</v>
      </c>
      <c r="AJ76" t="s">
        <v>324</v>
      </c>
      <c r="AK76" t="s">
        <v>324</v>
      </c>
      <c r="AL76" t="s">
        <v>324</v>
      </c>
      <c r="AM76" t="s">
        <v>324</v>
      </c>
      <c r="AN76" t="s">
        <v>324</v>
      </c>
      <c r="AO76" t="s">
        <v>324</v>
      </c>
      <c r="AP76" t="s">
        <v>324</v>
      </c>
      <c r="AQ76" t="s">
        <v>324</v>
      </c>
      <c r="AR76" t="s">
        <v>324</v>
      </c>
      <c r="AS76" t="s">
        <v>324</v>
      </c>
      <c r="AT76" t="s">
        <v>324</v>
      </c>
      <c r="AU76" t="s">
        <v>324</v>
      </c>
      <c r="AV76" t="s">
        <v>324</v>
      </c>
      <c r="AW76" t="s">
        <v>324</v>
      </c>
      <c r="AX76" t="s">
        <v>324</v>
      </c>
      <c r="AY76" t="s">
        <v>324</v>
      </c>
      <c r="AZ76" t="s">
        <v>324</v>
      </c>
      <c r="BA76" t="s">
        <v>324</v>
      </c>
      <c r="BB76" t="s">
        <v>324</v>
      </c>
      <c r="BC76" t="s">
        <v>324</v>
      </c>
      <c r="BD76" t="s">
        <v>324</v>
      </c>
      <c r="BE76" t="s">
        <v>324</v>
      </c>
      <c r="BF76" t="s">
        <v>324</v>
      </c>
      <c r="BG76" t="s">
        <v>324</v>
      </c>
      <c r="BH76" t="s">
        <v>324</v>
      </c>
      <c r="BI76" t="s">
        <v>324</v>
      </c>
      <c r="BJ76" t="s">
        <v>324</v>
      </c>
      <c r="BK76" t="s">
        <v>324</v>
      </c>
      <c r="BL76" t="s">
        <v>324</v>
      </c>
      <c r="BM76" t="s">
        <v>324</v>
      </c>
      <c r="BN76" t="s">
        <v>324</v>
      </c>
      <c r="BO76" t="s">
        <v>324</v>
      </c>
      <c r="BP76" t="s">
        <v>324</v>
      </c>
      <c r="BQ76" t="s">
        <v>324</v>
      </c>
      <c r="BR76" t="s">
        <v>324</v>
      </c>
      <c r="BS76" t="s">
        <v>324</v>
      </c>
      <c r="BT76" t="s">
        <v>324</v>
      </c>
      <c r="BU76" t="s">
        <v>324</v>
      </c>
      <c r="BV76" t="s">
        <v>324</v>
      </c>
      <c r="BW76" t="s">
        <v>324</v>
      </c>
      <c r="BX76" t="s">
        <v>324</v>
      </c>
      <c r="BY76" t="s">
        <v>324</v>
      </c>
      <c r="BZ76" t="s">
        <v>324</v>
      </c>
      <c r="CA76" t="s">
        <v>324</v>
      </c>
      <c r="CB76" t="s">
        <v>324</v>
      </c>
      <c r="CC76" t="s">
        <v>324</v>
      </c>
      <c r="CD76" t="s">
        <v>324</v>
      </c>
      <c r="CE76" t="s">
        <v>324</v>
      </c>
      <c r="CF76" t="s">
        <v>324</v>
      </c>
      <c r="CG76" t="s">
        <v>324</v>
      </c>
      <c r="CH76" t="s">
        <v>324</v>
      </c>
      <c r="CI76" t="s">
        <v>324</v>
      </c>
      <c r="CJ76" t="s">
        <v>324</v>
      </c>
      <c r="CK76" t="s">
        <v>324</v>
      </c>
      <c r="CL76" t="s">
        <v>324</v>
      </c>
      <c r="CM76" t="s">
        <v>324</v>
      </c>
      <c r="CN76" t="s">
        <v>324</v>
      </c>
      <c r="CO76">
        <v>64.61</v>
      </c>
      <c r="CP76">
        <v>20</v>
      </c>
      <c r="CQ76">
        <v>2.97</v>
      </c>
      <c r="CR76">
        <v>0</v>
      </c>
      <c r="CS76">
        <v>87.58</v>
      </c>
      <c r="CT76">
        <v>9856</v>
      </c>
      <c r="CU76">
        <v>425</v>
      </c>
      <c r="CV76">
        <v>31</v>
      </c>
      <c r="CW76">
        <v>0</v>
      </c>
      <c r="CX76">
        <v>10312</v>
      </c>
      <c r="CY76">
        <v>0</v>
      </c>
      <c r="CZ76">
        <v>0</v>
      </c>
      <c r="DA76">
        <v>0</v>
      </c>
      <c r="DB76">
        <v>0</v>
      </c>
      <c r="DC76">
        <v>0</v>
      </c>
    </row>
    <row r="77" spans="1:107" x14ac:dyDescent="0.45">
      <c r="A77">
        <v>2024</v>
      </c>
      <c r="B77">
        <v>1</v>
      </c>
      <c r="C77" t="s">
        <v>117</v>
      </c>
      <c r="D77">
        <v>9601</v>
      </c>
      <c r="E77" t="s">
        <v>387</v>
      </c>
      <c r="F77" t="s">
        <v>323</v>
      </c>
      <c r="G77" t="s">
        <v>247</v>
      </c>
      <c r="H77">
        <v>8.0069999999999997</v>
      </c>
      <c r="I77">
        <v>3.5569999999999999</v>
      </c>
      <c r="J77" t="s">
        <v>324</v>
      </c>
      <c r="K77" t="s">
        <v>324</v>
      </c>
      <c r="L77">
        <v>11.564</v>
      </c>
      <c r="M77">
        <v>1015</v>
      </c>
      <c r="N77">
        <v>29</v>
      </c>
      <c r="O77" t="s">
        <v>324</v>
      </c>
      <c r="P77" t="s">
        <v>324</v>
      </c>
      <c r="Q77">
        <v>1044</v>
      </c>
      <c r="R77" t="s">
        <v>324</v>
      </c>
      <c r="S77" t="s">
        <v>324</v>
      </c>
      <c r="T77" t="s">
        <v>324</v>
      </c>
      <c r="U77" t="s">
        <v>324</v>
      </c>
      <c r="V77">
        <v>0</v>
      </c>
      <c r="W77" t="s">
        <v>324</v>
      </c>
      <c r="X77" t="s">
        <v>324</v>
      </c>
      <c r="Y77" t="s">
        <v>324</v>
      </c>
      <c r="Z77" t="s">
        <v>324</v>
      </c>
      <c r="AA77">
        <v>0</v>
      </c>
      <c r="AB77">
        <v>195.898</v>
      </c>
      <c r="AC77">
        <v>47.429000000000002</v>
      </c>
      <c r="AD77" t="s">
        <v>324</v>
      </c>
      <c r="AE77" t="s">
        <v>324</v>
      </c>
      <c r="AF77">
        <v>243.327</v>
      </c>
      <c r="AG77" t="s">
        <v>324</v>
      </c>
      <c r="AH77" t="s">
        <v>324</v>
      </c>
      <c r="AI77" t="s">
        <v>324</v>
      </c>
      <c r="AJ77" t="s">
        <v>324</v>
      </c>
      <c r="AK77">
        <v>0</v>
      </c>
      <c r="AL77" t="s">
        <v>324</v>
      </c>
      <c r="AM77" t="s">
        <v>324</v>
      </c>
      <c r="AN77" t="s">
        <v>324</v>
      </c>
      <c r="AO77" t="s">
        <v>324</v>
      </c>
      <c r="AP77">
        <v>0</v>
      </c>
      <c r="AQ77" t="s">
        <v>324</v>
      </c>
      <c r="AR77" t="s">
        <v>324</v>
      </c>
      <c r="AS77" t="s">
        <v>324</v>
      </c>
      <c r="AT77" t="s">
        <v>324</v>
      </c>
      <c r="AU77">
        <v>0</v>
      </c>
      <c r="AV77" t="s">
        <v>324</v>
      </c>
      <c r="AW77" t="s">
        <v>324</v>
      </c>
      <c r="AX77" t="s">
        <v>324</v>
      </c>
      <c r="AY77" t="s">
        <v>324</v>
      </c>
      <c r="AZ77">
        <v>0</v>
      </c>
      <c r="BA77" t="s">
        <v>324</v>
      </c>
      <c r="BB77" t="s">
        <v>324</v>
      </c>
      <c r="BC77" t="s">
        <v>324</v>
      </c>
      <c r="BD77" t="s">
        <v>324</v>
      </c>
      <c r="BE77">
        <v>0</v>
      </c>
      <c r="BF77" t="s">
        <v>324</v>
      </c>
      <c r="BG77" t="s">
        <v>324</v>
      </c>
      <c r="BH77" t="s">
        <v>324</v>
      </c>
      <c r="BI77" t="s">
        <v>324</v>
      </c>
      <c r="BJ77">
        <v>0</v>
      </c>
      <c r="BK77" t="s">
        <v>324</v>
      </c>
      <c r="BL77" t="s">
        <v>324</v>
      </c>
      <c r="BM77" t="s">
        <v>324</v>
      </c>
      <c r="BN77" t="s">
        <v>324</v>
      </c>
      <c r="BO77">
        <v>0</v>
      </c>
      <c r="BP77" t="s">
        <v>324</v>
      </c>
      <c r="BQ77" t="s">
        <v>324</v>
      </c>
      <c r="BR77" t="s">
        <v>324</v>
      </c>
      <c r="BS77" t="s">
        <v>324</v>
      </c>
      <c r="BT77">
        <v>0</v>
      </c>
      <c r="BU77" t="s">
        <v>324</v>
      </c>
      <c r="BV77" t="s">
        <v>324</v>
      </c>
      <c r="BW77" t="s">
        <v>324</v>
      </c>
      <c r="BX77" t="s">
        <v>324</v>
      </c>
      <c r="BY77">
        <v>0</v>
      </c>
      <c r="BZ77" t="s">
        <v>324</v>
      </c>
      <c r="CA77" t="s">
        <v>324</v>
      </c>
      <c r="CB77" t="s">
        <v>324</v>
      </c>
      <c r="CC77" t="s">
        <v>324</v>
      </c>
      <c r="CD77">
        <v>0</v>
      </c>
      <c r="CE77" t="s">
        <v>324</v>
      </c>
      <c r="CF77" t="s">
        <v>324</v>
      </c>
      <c r="CG77" t="s">
        <v>324</v>
      </c>
      <c r="CH77" t="s">
        <v>324</v>
      </c>
      <c r="CI77">
        <v>0</v>
      </c>
      <c r="CJ77" t="s">
        <v>324</v>
      </c>
      <c r="CK77" t="s">
        <v>324</v>
      </c>
      <c r="CL77" t="s">
        <v>324</v>
      </c>
      <c r="CM77" t="s">
        <v>324</v>
      </c>
      <c r="CN77">
        <v>0</v>
      </c>
      <c r="CO77">
        <v>8.0069999999999997</v>
      </c>
      <c r="CP77">
        <v>3.5569999999999999</v>
      </c>
      <c r="CQ77" t="s">
        <v>179</v>
      </c>
      <c r="CR77">
        <v>0</v>
      </c>
      <c r="CS77">
        <v>11.564</v>
      </c>
      <c r="CT77">
        <v>1015</v>
      </c>
      <c r="CU77">
        <v>29</v>
      </c>
      <c r="CV77">
        <v>0</v>
      </c>
      <c r="CW77">
        <v>0</v>
      </c>
      <c r="CX77">
        <v>1044</v>
      </c>
      <c r="CY77">
        <v>195.898</v>
      </c>
      <c r="CZ77">
        <v>47.429000000000002</v>
      </c>
      <c r="DA77">
        <v>0</v>
      </c>
      <c r="DB77">
        <v>0</v>
      </c>
      <c r="DC77">
        <v>243.327</v>
      </c>
    </row>
    <row r="78" spans="1:107" x14ac:dyDescent="0.45">
      <c r="A78">
        <v>2024</v>
      </c>
      <c r="B78">
        <v>1</v>
      </c>
      <c r="C78" t="s">
        <v>117</v>
      </c>
      <c r="D78">
        <v>99999</v>
      </c>
      <c r="E78" t="s">
        <v>329</v>
      </c>
      <c r="F78" t="s">
        <v>323</v>
      </c>
      <c r="H78">
        <v>40.238999999999997</v>
      </c>
      <c r="I78">
        <v>8.2539999999999996</v>
      </c>
      <c r="J78">
        <v>2.7730000000000001</v>
      </c>
      <c r="K78" t="s">
        <v>324</v>
      </c>
      <c r="L78">
        <v>51.265000000000001</v>
      </c>
      <c r="M78" t="s">
        <v>324</v>
      </c>
      <c r="N78" t="s">
        <v>324</v>
      </c>
      <c r="O78" t="s">
        <v>324</v>
      </c>
      <c r="P78" t="s">
        <v>324</v>
      </c>
      <c r="Q78" t="s">
        <v>324</v>
      </c>
      <c r="R78" t="s">
        <v>324</v>
      </c>
      <c r="S78" t="s">
        <v>324</v>
      </c>
      <c r="T78" t="s">
        <v>324</v>
      </c>
      <c r="U78" t="s">
        <v>324</v>
      </c>
      <c r="V78">
        <v>0</v>
      </c>
      <c r="W78" t="s">
        <v>324</v>
      </c>
      <c r="X78" t="s">
        <v>324</v>
      </c>
      <c r="Y78" t="s">
        <v>324</v>
      </c>
      <c r="Z78" t="s">
        <v>324</v>
      </c>
      <c r="AA78" t="s">
        <v>324</v>
      </c>
      <c r="AB78" t="s">
        <v>324</v>
      </c>
      <c r="AC78" t="s">
        <v>324</v>
      </c>
      <c r="AD78" t="s">
        <v>324</v>
      </c>
      <c r="AE78" t="s">
        <v>324</v>
      </c>
      <c r="AF78" t="s">
        <v>324</v>
      </c>
      <c r="AG78" t="s">
        <v>324</v>
      </c>
      <c r="AH78" t="s">
        <v>324</v>
      </c>
      <c r="AI78" t="s">
        <v>324</v>
      </c>
      <c r="AJ78" t="s">
        <v>324</v>
      </c>
      <c r="AK78">
        <v>0</v>
      </c>
      <c r="AL78" t="s">
        <v>324</v>
      </c>
      <c r="AM78" t="s">
        <v>324</v>
      </c>
      <c r="AN78" t="s">
        <v>324</v>
      </c>
      <c r="AO78" t="s">
        <v>324</v>
      </c>
      <c r="AP78" t="s">
        <v>324</v>
      </c>
      <c r="AQ78" t="s">
        <v>324</v>
      </c>
      <c r="AR78" t="s">
        <v>324</v>
      </c>
      <c r="AS78" t="s">
        <v>324</v>
      </c>
      <c r="AT78" t="s">
        <v>324</v>
      </c>
      <c r="AU78" t="s">
        <v>324</v>
      </c>
      <c r="AV78" t="s">
        <v>324</v>
      </c>
      <c r="AW78" t="s">
        <v>324</v>
      </c>
      <c r="AX78" t="s">
        <v>324</v>
      </c>
      <c r="AY78" t="s">
        <v>324</v>
      </c>
      <c r="AZ78">
        <v>0</v>
      </c>
      <c r="BA78" t="s">
        <v>324</v>
      </c>
      <c r="BB78" t="s">
        <v>324</v>
      </c>
      <c r="BC78" t="s">
        <v>324</v>
      </c>
      <c r="BD78" t="s">
        <v>324</v>
      </c>
      <c r="BE78" t="s">
        <v>324</v>
      </c>
      <c r="BF78" t="s">
        <v>324</v>
      </c>
      <c r="BG78" t="s">
        <v>324</v>
      </c>
      <c r="BH78" t="s">
        <v>324</v>
      </c>
      <c r="BI78" t="s">
        <v>324</v>
      </c>
      <c r="BJ78" t="s">
        <v>324</v>
      </c>
      <c r="BK78" t="s">
        <v>324</v>
      </c>
      <c r="BL78" t="s">
        <v>324</v>
      </c>
      <c r="BM78" t="s">
        <v>324</v>
      </c>
      <c r="BN78" t="s">
        <v>324</v>
      </c>
      <c r="BO78" t="s">
        <v>324</v>
      </c>
      <c r="BP78" t="s">
        <v>324</v>
      </c>
      <c r="BQ78" t="s">
        <v>324</v>
      </c>
      <c r="BR78" t="s">
        <v>324</v>
      </c>
      <c r="BS78" t="s">
        <v>324</v>
      </c>
      <c r="BT78" t="s">
        <v>324</v>
      </c>
      <c r="BU78" t="s">
        <v>324</v>
      </c>
      <c r="BV78" t="s">
        <v>324</v>
      </c>
      <c r="BW78" t="s">
        <v>324</v>
      </c>
      <c r="BX78" t="s">
        <v>324</v>
      </c>
      <c r="BY78" t="s">
        <v>324</v>
      </c>
      <c r="BZ78" t="s">
        <v>324</v>
      </c>
      <c r="CA78" t="s">
        <v>324</v>
      </c>
      <c r="CB78" t="s">
        <v>324</v>
      </c>
      <c r="CC78" t="s">
        <v>324</v>
      </c>
      <c r="CD78" t="s">
        <v>324</v>
      </c>
      <c r="CE78" t="s">
        <v>324</v>
      </c>
      <c r="CF78" t="s">
        <v>324</v>
      </c>
      <c r="CG78" t="s">
        <v>324</v>
      </c>
      <c r="CH78" t="s">
        <v>324</v>
      </c>
      <c r="CI78" t="s">
        <v>324</v>
      </c>
      <c r="CJ78" t="s">
        <v>324</v>
      </c>
      <c r="CK78" t="s">
        <v>324</v>
      </c>
      <c r="CL78" t="s">
        <v>324</v>
      </c>
      <c r="CM78" t="s">
        <v>324</v>
      </c>
      <c r="CN78" t="s">
        <v>324</v>
      </c>
      <c r="CO78">
        <v>40.238999999999997</v>
      </c>
      <c r="CP78">
        <v>8.2539999999999996</v>
      </c>
      <c r="CQ78">
        <v>2.7730000000000001</v>
      </c>
      <c r="CR78" t="s">
        <v>324</v>
      </c>
      <c r="CS78">
        <v>51.265000000000001</v>
      </c>
      <c r="CT78" t="s">
        <v>324</v>
      </c>
      <c r="CU78" t="s">
        <v>324</v>
      </c>
      <c r="CV78" t="s">
        <v>324</v>
      </c>
      <c r="CW78" t="s">
        <v>324</v>
      </c>
      <c r="CX78" t="s">
        <v>324</v>
      </c>
      <c r="CY78" t="s">
        <v>324</v>
      </c>
      <c r="CZ78" t="s">
        <v>324</v>
      </c>
      <c r="DA78" t="s">
        <v>324</v>
      </c>
      <c r="DB78" t="s">
        <v>324</v>
      </c>
      <c r="DC78" t="s">
        <v>324</v>
      </c>
    </row>
    <row r="79" spans="1:107" x14ac:dyDescent="0.45">
      <c r="A79">
        <v>2024</v>
      </c>
      <c r="B79">
        <v>1</v>
      </c>
      <c r="C79" t="s">
        <v>388</v>
      </c>
      <c r="D79">
        <v>8287</v>
      </c>
      <c r="E79" t="s">
        <v>389</v>
      </c>
      <c r="F79" t="s">
        <v>323</v>
      </c>
      <c r="G79" t="s">
        <v>244</v>
      </c>
      <c r="H79">
        <v>76.781000000000006</v>
      </c>
      <c r="I79">
        <v>21.876999999999999</v>
      </c>
      <c r="J79">
        <v>1.431</v>
      </c>
      <c r="K79">
        <v>0</v>
      </c>
      <c r="L79">
        <v>100.089</v>
      </c>
      <c r="M79">
        <v>13670</v>
      </c>
      <c r="N79">
        <v>749</v>
      </c>
      <c r="O79">
        <v>31</v>
      </c>
      <c r="P79">
        <v>0</v>
      </c>
      <c r="Q79">
        <v>14450</v>
      </c>
      <c r="R79" t="s">
        <v>324</v>
      </c>
      <c r="S79" t="s">
        <v>324</v>
      </c>
      <c r="T79" t="s">
        <v>324</v>
      </c>
      <c r="U79" t="s">
        <v>324</v>
      </c>
      <c r="V79">
        <v>0</v>
      </c>
      <c r="W79" t="s">
        <v>324</v>
      </c>
      <c r="X79" t="s">
        <v>324</v>
      </c>
      <c r="Y79" t="s">
        <v>324</v>
      </c>
      <c r="Z79" t="s">
        <v>324</v>
      </c>
      <c r="AA79">
        <v>0</v>
      </c>
      <c r="AB79" t="s">
        <v>324</v>
      </c>
      <c r="AC79" t="s">
        <v>324</v>
      </c>
      <c r="AD79" t="s">
        <v>324</v>
      </c>
      <c r="AE79" t="s">
        <v>324</v>
      </c>
      <c r="AF79">
        <v>0</v>
      </c>
      <c r="AG79">
        <v>14.981999999999999</v>
      </c>
      <c r="AH79">
        <v>1.23</v>
      </c>
      <c r="AI79">
        <v>3.0000000000000001E-3</v>
      </c>
      <c r="AJ79">
        <v>0</v>
      </c>
      <c r="AK79">
        <v>16.215</v>
      </c>
      <c r="AL79">
        <v>2023</v>
      </c>
      <c r="AM79">
        <v>34</v>
      </c>
      <c r="AN79">
        <v>1</v>
      </c>
      <c r="AO79">
        <v>0</v>
      </c>
      <c r="AP79">
        <v>2058</v>
      </c>
      <c r="AQ79">
        <v>35.715000000000003</v>
      </c>
      <c r="AR79">
        <v>2.0030000000000001</v>
      </c>
      <c r="AS79">
        <v>0</v>
      </c>
      <c r="AT79">
        <v>0</v>
      </c>
      <c r="AU79">
        <v>37.718000000000004</v>
      </c>
      <c r="AV79" t="s">
        <v>324</v>
      </c>
      <c r="AW79" t="s">
        <v>324</v>
      </c>
      <c r="AX79" t="s">
        <v>324</v>
      </c>
      <c r="AY79" t="s">
        <v>324</v>
      </c>
      <c r="AZ79">
        <v>0</v>
      </c>
      <c r="BA79" t="s">
        <v>324</v>
      </c>
      <c r="BB79" t="s">
        <v>324</v>
      </c>
      <c r="BC79" t="s">
        <v>324</v>
      </c>
      <c r="BD79" t="s">
        <v>324</v>
      </c>
      <c r="BE79">
        <v>0</v>
      </c>
      <c r="BF79" t="s">
        <v>324</v>
      </c>
      <c r="BG79" t="s">
        <v>324</v>
      </c>
      <c r="BH79" t="s">
        <v>324</v>
      </c>
      <c r="BI79" t="s">
        <v>324</v>
      </c>
      <c r="BJ79">
        <v>0</v>
      </c>
      <c r="BK79">
        <v>0.05</v>
      </c>
      <c r="BL79" t="s">
        <v>324</v>
      </c>
      <c r="BM79">
        <v>0.16700000000000001</v>
      </c>
      <c r="BN79" t="s">
        <v>324</v>
      </c>
      <c r="BO79">
        <v>0.217</v>
      </c>
      <c r="BP79">
        <v>15</v>
      </c>
      <c r="BQ79" t="s">
        <v>324</v>
      </c>
      <c r="BR79">
        <v>3</v>
      </c>
      <c r="BS79" t="s">
        <v>324</v>
      </c>
      <c r="BT79">
        <v>18</v>
      </c>
      <c r="BU79" t="s">
        <v>324</v>
      </c>
      <c r="BV79" t="s">
        <v>324</v>
      </c>
      <c r="BW79" t="s">
        <v>324</v>
      </c>
      <c r="BX79" t="s">
        <v>324</v>
      </c>
      <c r="BY79">
        <v>0</v>
      </c>
      <c r="BZ79" t="s">
        <v>324</v>
      </c>
      <c r="CA79" t="s">
        <v>324</v>
      </c>
      <c r="CB79">
        <v>4.9000000000000002E-2</v>
      </c>
      <c r="CC79" t="s">
        <v>324</v>
      </c>
      <c r="CD79">
        <v>4.9000000000000002E-2</v>
      </c>
      <c r="CE79" t="s">
        <v>324</v>
      </c>
      <c r="CF79" t="s">
        <v>324</v>
      </c>
      <c r="CG79">
        <v>1</v>
      </c>
      <c r="CH79" t="s">
        <v>324</v>
      </c>
      <c r="CI79">
        <v>1</v>
      </c>
      <c r="CJ79" t="s">
        <v>324</v>
      </c>
      <c r="CK79" t="s">
        <v>324</v>
      </c>
      <c r="CL79" t="s">
        <v>324</v>
      </c>
      <c r="CM79" t="s">
        <v>324</v>
      </c>
      <c r="CN79">
        <v>0</v>
      </c>
      <c r="CO79">
        <v>76.831000000000003</v>
      </c>
      <c r="CP79">
        <v>21.876999999999999</v>
      </c>
      <c r="CQ79">
        <v>1.647</v>
      </c>
      <c r="CR79">
        <v>0</v>
      </c>
      <c r="CS79">
        <v>100.355</v>
      </c>
      <c r="CT79">
        <v>13685</v>
      </c>
      <c r="CU79">
        <v>749</v>
      </c>
      <c r="CV79">
        <v>35</v>
      </c>
      <c r="CW79">
        <v>0</v>
      </c>
      <c r="CX79">
        <v>14469</v>
      </c>
      <c r="CY79">
        <v>0</v>
      </c>
      <c r="CZ79">
        <v>0</v>
      </c>
      <c r="DA79">
        <v>0</v>
      </c>
      <c r="DB79">
        <v>0</v>
      </c>
      <c r="DC79">
        <v>0</v>
      </c>
    </row>
    <row r="80" spans="1:107" x14ac:dyDescent="0.45">
      <c r="A80">
        <v>2024</v>
      </c>
      <c r="B80">
        <v>1</v>
      </c>
      <c r="C80" t="s">
        <v>388</v>
      </c>
      <c r="D80">
        <v>10071</v>
      </c>
      <c r="E80" t="s">
        <v>390</v>
      </c>
      <c r="F80" t="s">
        <v>323</v>
      </c>
      <c r="G80" t="s">
        <v>244</v>
      </c>
      <c r="H80">
        <v>24.956</v>
      </c>
      <c r="I80">
        <v>10.826000000000001</v>
      </c>
      <c r="J80">
        <v>0</v>
      </c>
      <c r="K80">
        <v>0</v>
      </c>
      <c r="L80">
        <v>35.781999999999996</v>
      </c>
      <c r="M80">
        <v>5564</v>
      </c>
      <c r="N80">
        <v>413</v>
      </c>
      <c r="O80">
        <v>0</v>
      </c>
      <c r="P80">
        <v>0</v>
      </c>
      <c r="Q80">
        <v>5977</v>
      </c>
      <c r="R80">
        <v>0</v>
      </c>
      <c r="S80">
        <v>0</v>
      </c>
      <c r="T80">
        <v>0</v>
      </c>
      <c r="U80">
        <v>0</v>
      </c>
      <c r="V80">
        <v>0</v>
      </c>
      <c r="W80">
        <v>0</v>
      </c>
      <c r="X80">
        <v>0</v>
      </c>
      <c r="Y80">
        <v>0</v>
      </c>
      <c r="Z80">
        <v>0</v>
      </c>
      <c r="AA80">
        <v>0</v>
      </c>
      <c r="AB80">
        <v>1051.212</v>
      </c>
      <c r="AC80">
        <v>326.262</v>
      </c>
      <c r="AD80">
        <v>0</v>
      </c>
      <c r="AE80">
        <v>0</v>
      </c>
      <c r="AF80">
        <v>1377.4739999999999</v>
      </c>
      <c r="AG80">
        <v>12.773999999999999</v>
      </c>
      <c r="AH80">
        <v>1.234</v>
      </c>
      <c r="AI80">
        <v>0</v>
      </c>
      <c r="AJ80">
        <v>0</v>
      </c>
      <c r="AK80">
        <v>14.007999999999999</v>
      </c>
      <c r="AL80">
        <v>1785</v>
      </c>
      <c r="AM80">
        <v>38</v>
      </c>
      <c r="AN80">
        <v>0</v>
      </c>
      <c r="AO80">
        <v>0</v>
      </c>
      <c r="AP80">
        <v>1823</v>
      </c>
      <c r="AQ80">
        <v>32.917000000000002</v>
      </c>
      <c r="AR80">
        <v>3.0649999999999999</v>
      </c>
      <c r="AS80">
        <v>0</v>
      </c>
      <c r="AT80">
        <v>0</v>
      </c>
      <c r="AU80">
        <v>35.981999999999999</v>
      </c>
      <c r="AV80">
        <v>0</v>
      </c>
      <c r="AW80">
        <v>0</v>
      </c>
      <c r="AX80">
        <v>0</v>
      </c>
      <c r="AY80">
        <v>0</v>
      </c>
      <c r="AZ80">
        <v>0</v>
      </c>
      <c r="BA80">
        <v>0</v>
      </c>
      <c r="BB80">
        <v>0</v>
      </c>
      <c r="BC80">
        <v>0</v>
      </c>
      <c r="BD80">
        <v>0</v>
      </c>
      <c r="BE80">
        <v>0</v>
      </c>
      <c r="BF80">
        <v>0</v>
      </c>
      <c r="BG80">
        <v>0</v>
      </c>
      <c r="BH80">
        <v>0</v>
      </c>
      <c r="BI80">
        <v>0</v>
      </c>
      <c r="BJ80">
        <v>0</v>
      </c>
      <c r="BK80">
        <v>0.01</v>
      </c>
      <c r="BL80">
        <v>1E-3</v>
      </c>
      <c r="BM80">
        <v>0</v>
      </c>
      <c r="BN80">
        <v>0</v>
      </c>
      <c r="BO80">
        <v>1.0999999999999999E-2</v>
      </c>
      <c r="BP80">
        <v>6</v>
      </c>
      <c r="BQ80">
        <v>1</v>
      </c>
      <c r="BR80">
        <v>0</v>
      </c>
      <c r="BS80">
        <v>0</v>
      </c>
      <c r="BT80">
        <v>7</v>
      </c>
      <c r="BU80">
        <v>0.152</v>
      </c>
      <c r="BV80">
        <v>0</v>
      </c>
      <c r="BW80">
        <v>0</v>
      </c>
      <c r="BX80">
        <v>0</v>
      </c>
      <c r="BY80">
        <v>0.152</v>
      </c>
      <c r="BZ80">
        <v>0</v>
      </c>
      <c r="CA80">
        <v>0</v>
      </c>
      <c r="CB80">
        <v>0</v>
      </c>
      <c r="CC80">
        <v>0</v>
      </c>
      <c r="CD80">
        <v>0</v>
      </c>
      <c r="CE80">
        <v>0</v>
      </c>
      <c r="CF80">
        <v>0</v>
      </c>
      <c r="CG80">
        <v>0</v>
      </c>
      <c r="CH80">
        <v>0</v>
      </c>
      <c r="CI80">
        <v>0</v>
      </c>
      <c r="CJ80">
        <v>0</v>
      </c>
      <c r="CK80">
        <v>0</v>
      </c>
      <c r="CL80">
        <v>0</v>
      </c>
      <c r="CM80">
        <v>0</v>
      </c>
      <c r="CN80">
        <v>0</v>
      </c>
      <c r="CO80">
        <v>24.966000000000001</v>
      </c>
      <c r="CP80">
        <v>10.827</v>
      </c>
      <c r="CQ80" t="s">
        <v>179</v>
      </c>
      <c r="CR80">
        <v>0</v>
      </c>
      <c r="CS80">
        <v>35.792999999999999</v>
      </c>
      <c r="CT80">
        <v>5570</v>
      </c>
      <c r="CU80">
        <v>414</v>
      </c>
      <c r="CV80">
        <v>0</v>
      </c>
      <c r="CW80">
        <v>0</v>
      </c>
      <c r="CX80">
        <v>5984</v>
      </c>
      <c r="CY80">
        <v>1051.364</v>
      </c>
      <c r="CZ80">
        <v>326.262</v>
      </c>
      <c r="DA80">
        <v>0</v>
      </c>
      <c r="DB80">
        <v>0</v>
      </c>
      <c r="DC80">
        <v>1377.626</v>
      </c>
    </row>
    <row r="81" spans="1:107" x14ac:dyDescent="0.45">
      <c r="A81">
        <v>2024</v>
      </c>
      <c r="B81">
        <v>1</v>
      </c>
      <c r="C81" t="s">
        <v>388</v>
      </c>
      <c r="D81">
        <v>11843</v>
      </c>
      <c r="E81" t="s">
        <v>391</v>
      </c>
      <c r="F81" t="s">
        <v>323</v>
      </c>
      <c r="G81" t="s">
        <v>244</v>
      </c>
      <c r="H81">
        <v>68.600999999999999</v>
      </c>
      <c r="I81">
        <v>29.126999999999999</v>
      </c>
      <c r="J81" t="s">
        <v>324</v>
      </c>
      <c r="K81" t="s">
        <v>324</v>
      </c>
      <c r="L81">
        <v>97.727999999999994</v>
      </c>
      <c r="M81">
        <v>12684</v>
      </c>
      <c r="N81">
        <v>1031</v>
      </c>
      <c r="O81" t="s">
        <v>324</v>
      </c>
      <c r="P81" t="s">
        <v>324</v>
      </c>
      <c r="Q81">
        <v>13715</v>
      </c>
      <c r="R81" t="s">
        <v>324</v>
      </c>
      <c r="S81" t="s">
        <v>324</v>
      </c>
      <c r="T81" t="s">
        <v>324</v>
      </c>
      <c r="U81" t="s">
        <v>324</v>
      </c>
      <c r="V81">
        <v>0</v>
      </c>
      <c r="W81" t="s">
        <v>324</v>
      </c>
      <c r="X81" t="s">
        <v>324</v>
      </c>
      <c r="Y81" t="s">
        <v>324</v>
      </c>
      <c r="Z81" t="s">
        <v>324</v>
      </c>
      <c r="AA81">
        <v>0</v>
      </c>
      <c r="AB81" t="s">
        <v>324</v>
      </c>
      <c r="AC81" t="s">
        <v>324</v>
      </c>
      <c r="AD81" t="s">
        <v>324</v>
      </c>
      <c r="AE81" t="s">
        <v>324</v>
      </c>
      <c r="AF81">
        <v>0</v>
      </c>
      <c r="AG81">
        <v>14.651</v>
      </c>
      <c r="AH81">
        <v>1.129</v>
      </c>
      <c r="AI81" t="s">
        <v>324</v>
      </c>
      <c r="AJ81" t="s">
        <v>324</v>
      </c>
      <c r="AK81">
        <v>15.78</v>
      </c>
      <c r="AL81">
        <v>1838</v>
      </c>
      <c r="AM81">
        <v>39</v>
      </c>
      <c r="AN81" t="s">
        <v>324</v>
      </c>
      <c r="AO81" t="s">
        <v>324</v>
      </c>
      <c r="AP81">
        <v>1877</v>
      </c>
      <c r="AQ81">
        <v>38.53</v>
      </c>
      <c r="AR81">
        <v>2.7370000000000001</v>
      </c>
      <c r="AS81" t="s">
        <v>324</v>
      </c>
      <c r="AT81" t="s">
        <v>324</v>
      </c>
      <c r="AU81">
        <v>41.267000000000003</v>
      </c>
      <c r="AV81" t="s">
        <v>324</v>
      </c>
      <c r="AW81" t="s">
        <v>324</v>
      </c>
      <c r="AX81" t="s">
        <v>324</v>
      </c>
      <c r="AY81" t="s">
        <v>324</v>
      </c>
      <c r="AZ81">
        <v>0</v>
      </c>
      <c r="BA81" t="s">
        <v>324</v>
      </c>
      <c r="BB81" t="s">
        <v>324</v>
      </c>
      <c r="BC81" t="s">
        <v>324</v>
      </c>
      <c r="BD81" t="s">
        <v>324</v>
      </c>
      <c r="BE81">
        <v>0</v>
      </c>
      <c r="BF81" t="s">
        <v>324</v>
      </c>
      <c r="BG81" t="s">
        <v>324</v>
      </c>
      <c r="BH81" t="s">
        <v>324</v>
      </c>
      <c r="BI81" t="s">
        <v>324</v>
      </c>
      <c r="BJ81">
        <v>0</v>
      </c>
      <c r="BK81">
        <v>2.1000000000000001E-2</v>
      </c>
      <c r="BL81">
        <v>5.7000000000000002E-2</v>
      </c>
      <c r="BM81" t="s">
        <v>324</v>
      </c>
      <c r="BN81" t="s">
        <v>324</v>
      </c>
      <c r="BO81">
        <v>7.8E-2</v>
      </c>
      <c r="BP81">
        <v>7</v>
      </c>
      <c r="BQ81">
        <v>5</v>
      </c>
      <c r="BR81" t="s">
        <v>324</v>
      </c>
      <c r="BS81" t="s">
        <v>324</v>
      </c>
      <c r="BT81">
        <v>12</v>
      </c>
      <c r="BU81" t="s">
        <v>324</v>
      </c>
      <c r="BV81" t="s">
        <v>324</v>
      </c>
      <c r="BW81" t="s">
        <v>324</v>
      </c>
      <c r="BX81" t="s">
        <v>324</v>
      </c>
      <c r="BY81">
        <v>0</v>
      </c>
      <c r="BZ81" t="s">
        <v>324</v>
      </c>
      <c r="CA81" t="s">
        <v>324</v>
      </c>
      <c r="CB81" t="s">
        <v>324</v>
      </c>
      <c r="CC81" t="s">
        <v>324</v>
      </c>
      <c r="CD81">
        <v>0</v>
      </c>
      <c r="CE81" t="s">
        <v>324</v>
      </c>
      <c r="CF81" t="s">
        <v>324</v>
      </c>
      <c r="CG81" t="s">
        <v>324</v>
      </c>
      <c r="CH81" t="s">
        <v>324</v>
      </c>
      <c r="CI81">
        <v>0</v>
      </c>
      <c r="CJ81" t="s">
        <v>324</v>
      </c>
      <c r="CK81" t="s">
        <v>324</v>
      </c>
      <c r="CL81" t="s">
        <v>324</v>
      </c>
      <c r="CM81" t="s">
        <v>324</v>
      </c>
      <c r="CN81">
        <v>0</v>
      </c>
      <c r="CO81">
        <v>68.622</v>
      </c>
      <c r="CP81">
        <v>29.184000000000001</v>
      </c>
      <c r="CQ81" t="s">
        <v>179</v>
      </c>
      <c r="CR81">
        <v>0</v>
      </c>
      <c r="CS81">
        <v>97.805999999999997</v>
      </c>
      <c r="CT81">
        <v>12691</v>
      </c>
      <c r="CU81">
        <v>1036</v>
      </c>
      <c r="CV81">
        <v>0</v>
      </c>
      <c r="CW81">
        <v>0</v>
      </c>
      <c r="CX81">
        <v>13727</v>
      </c>
      <c r="CY81">
        <v>0</v>
      </c>
      <c r="CZ81">
        <v>0</v>
      </c>
      <c r="DA81">
        <v>0</v>
      </c>
      <c r="DB81">
        <v>0</v>
      </c>
      <c r="DC81">
        <v>0</v>
      </c>
    </row>
    <row r="82" spans="1:107" x14ac:dyDescent="0.45">
      <c r="A82">
        <v>2024</v>
      </c>
      <c r="B82">
        <v>1</v>
      </c>
      <c r="C82" t="s">
        <v>388</v>
      </c>
      <c r="D82">
        <v>19547</v>
      </c>
      <c r="E82" t="s">
        <v>392</v>
      </c>
      <c r="F82" t="s">
        <v>323</v>
      </c>
      <c r="G82" t="s">
        <v>244</v>
      </c>
      <c r="H82">
        <v>319.63499999999999</v>
      </c>
      <c r="I82">
        <v>66.606999999999999</v>
      </c>
      <c r="J82" t="s">
        <v>324</v>
      </c>
      <c r="K82" t="s">
        <v>324</v>
      </c>
      <c r="L82">
        <v>386.24200000000002</v>
      </c>
      <c r="M82">
        <v>62018</v>
      </c>
      <c r="N82">
        <v>1796</v>
      </c>
      <c r="O82" t="s">
        <v>324</v>
      </c>
      <c r="P82" t="s">
        <v>324</v>
      </c>
      <c r="Q82">
        <v>63814</v>
      </c>
      <c r="R82" t="s">
        <v>324</v>
      </c>
      <c r="S82" t="s">
        <v>324</v>
      </c>
      <c r="T82" t="s">
        <v>324</v>
      </c>
      <c r="U82" t="s">
        <v>324</v>
      </c>
      <c r="V82">
        <v>0</v>
      </c>
      <c r="W82" t="s">
        <v>324</v>
      </c>
      <c r="X82" t="s">
        <v>324</v>
      </c>
      <c r="Y82" t="s">
        <v>324</v>
      </c>
      <c r="Z82" t="s">
        <v>324</v>
      </c>
      <c r="AA82">
        <v>0</v>
      </c>
      <c r="AB82" t="s">
        <v>324</v>
      </c>
      <c r="AC82" t="s">
        <v>324</v>
      </c>
      <c r="AD82" t="s">
        <v>324</v>
      </c>
      <c r="AE82" t="s">
        <v>324</v>
      </c>
      <c r="AF82">
        <v>0</v>
      </c>
      <c r="AG82">
        <v>78.712000000000003</v>
      </c>
      <c r="AH82">
        <v>0.73599999999999999</v>
      </c>
      <c r="AI82" t="s">
        <v>324</v>
      </c>
      <c r="AJ82" t="s">
        <v>324</v>
      </c>
      <c r="AK82">
        <v>79.447999999999993</v>
      </c>
      <c r="AL82">
        <v>10143</v>
      </c>
      <c r="AM82">
        <v>33</v>
      </c>
      <c r="AN82" t="s">
        <v>324</v>
      </c>
      <c r="AO82" t="s">
        <v>324</v>
      </c>
      <c r="AP82">
        <v>10176</v>
      </c>
      <c r="AQ82">
        <v>212.15700000000001</v>
      </c>
      <c r="AR82">
        <v>2.5179999999999998</v>
      </c>
      <c r="AS82" t="s">
        <v>324</v>
      </c>
      <c r="AT82" t="s">
        <v>324</v>
      </c>
      <c r="AU82">
        <v>214.67500000000001</v>
      </c>
      <c r="AV82" t="s">
        <v>324</v>
      </c>
      <c r="AW82" t="s">
        <v>324</v>
      </c>
      <c r="AX82" t="s">
        <v>324</v>
      </c>
      <c r="AY82" t="s">
        <v>324</v>
      </c>
      <c r="AZ82">
        <v>0</v>
      </c>
      <c r="BA82" t="s">
        <v>324</v>
      </c>
      <c r="BB82" t="s">
        <v>324</v>
      </c>
      <c r="BC82" t="s">
        <v>324</v>
      </c>
      <c r="BD82" t="s">
        <v>324</v>
      </c>
      <c r="BE82">
        <v>0</v>
      </c>
      <c r="BF82" t="s">
        <v>324</v>
      </c>
      <c r="BG82" t="s">
        <v>324</v>
      </c>
      <c r="BH82" t="s">
        <v>324</v>
      </c>
      <c r="BI82" t="s">
        <v>324</v>
      </c>
      <c r="BJ82">
        <v>0</v>
      </c>
      <c r="BK82">
        <v>1E-3</v>
      </c>
      <c r="BL82">
        <v>2.4E-2</v>
      </c>
      <c r="BM82" t="s">
        <v>324</v>
      </c>
      <c r="BN82" t="s">
        <v>324</v>
      </c>
      <c r="BO82">
        <v>2.5000000000000001E-2</v>
      </c>
      <c r="BP82">
        <v>1</v>
      </c>
      <c r="BQ82">
        <v>3</v>
      </c>
      <c r="BR82" t="s">
        <v>324</v>
      </c>
      <c r="BS82" t="s">
        <v>324</v>
      </c>
      <c r="BT82">
        <v>4</v>
      </c>
      <c r="BU82" t="s">
        <v>324</v>
      </c>
      <c r="BV82" t="s">
        <v>324</v>
      </c>
      <c r="BW82" t="s">
        <v>324</v>
      </c>
      <c r="BX82" t="s">
        <v>324</v>
      </c>
      <c r="BY82">
        <v>0</v>
      </c>
      <c r="BZ82" t="s">
        <v>324</v>
      </c>
      <c r="CA82" t="s">
        <v>324</v>
      </c>
      <c r="CB82" t="s">
        <v>324</v>
      </c>
      <c r="CC82" t="s">
        <v>324</v>
      </c>
      <c r="CD82">
        <v>0</v>
      </c>
      <c r="CE82" t="s">
        <v>324</v>
      </c>
      <c r="CF82" t="s">
        <v>324</v>
      </c>
      <c r="CG82" t="s">
        <v>324</v>
      </c>
      <c r="CH82" t="s">
        <v>324</v>
      </c>
      <c r="CI82">
        <v>0</v>
      </c>
      <c r="CJ82" t="s">
        <v>324</v>
      </c>
      <c r="CK82" t="s">
        <v>324</v>
      </c>
      <c r="CL82" t="s">
        <v>324</v>
      </c>
      <c r="CM82" t="s">
        <v>324</v>
      </c>
      <c r="CN82">
        <v>0</v>
      </c>
      <c r="CO82">
        <v>319.63600000000002</v>
      </c>
      <c r="CP82">
        <v>66.631</v>
      </c>
      <c r="CQ82" t="s">
        <v>179</v>
      </c>
      <c r="CR82">
        <v>0</v>
      </c>
      <c r="CS82">
        <v>386.267</v>
      </c>
      <c r="CT82">
        <v>62019</v>
      </c>
      <c r="CU82">
        <v>1799</v>
      </c>
      <c r="CV82">
        <v>0</v>
      </c>
      <c r="CW82">
        <v>0</v>
      </c>
      <c r="CX82">
        <v>63818</v>
      </c>
      <c r="CY82">
        <v>0</v>
      </c>
      <c r="CZ82">
        <v>0</v>
      </c>
      <c r="DA82">
        <v>0</v>
      </c>
      <c r="DB82">
        <v>0</v>
      </c>
      <c r="DC82">
        <v>0</v>
      </c>
    </row>
    <row r="83" spans="1:107" x14ac:dyDescent="0.45">
      <c r="A83">
        <v>2024</v>
      </c>
      <c r="B83">
        <v>1</v>
      </c>
      <c r="C83" t="s">
        <v>388</v>
      </c>
      <c r="D83">
        <v>99999</v>
      </c>
      <c r="E83" t="s">
        <v>329</v>
      </c>
      <c r="F83" t="s">
        <v>323</v>
      </c>
      <c r="H83" t="s">
        <v>324</v>
      </c>
      <c r="I83" t="s">
        <v>324</v>
      </c>
      <c r="J83" t="s">
        <v>324</v>
      </c>
      <c r="K83" t="s">
        <v>324</v>
      </c>
      <c r="L83" t="s">
        <v>324</v>
      </c>
      <c r="M83" t="s">
        <v>324</v>
      </c>
      <c r="N83" t="s">
        <v>324</v>
      </c>
      <c r="O83" t="s">
        <v>324</v>
      </c>
      <c r="P83" t="s">
        <v>324</v>
      </c>
      <c r="Q83" t="s">
        <v>324</v>
      </c>
      <c r="R83" t="s">
        <v>324</v>
      </c>
      <c r="S83" t="s">
        <v>324</v>
      </c>
      <c r="T83" t="s">
        <v>324</v>
      </c>
      <c r="U83" t="s">
        <v>324</v>
      </c>
      <c r="V83" t="s">
        <v>324</v>
      </c>
      <c r="W83" t="s">
        <v>324</v>
      </c>
      <c r="X83" t="s">
        <v>324</v>
      </c>
      <c r="Y83" t="s">
        <v>324</v>
      </c>
      <c r="Z83" t="s">
        <v>324</v>
      </c>
      <c r="AA83" t="s">
        <v>324</v>
      </c>
      <c r="AB83" t="s">
        <v>324</v>
      </c>
      <c r="AC83" t="s">
        <v>324</v>
      </c>
      <c r="AD83" t="s">
        <v>324</v>
      </c>
      <c r="AE83" t="s">
        <v>324</v>
      </c>
      <c r="AF83" t="s">
        <v>324</v>
      </c>
      <c r="AG83" t="s">
        <v>324</v>
      </c>
      <c r="AH83" t="s">
        <v>324</v>
      </c>
      <c r="AI83" t="s">
        <v>324</v>
      </c>
      <c r="AJ83" t="s">
        <v>324</v>
      </c>
      <c r="AK83" t="s">
        <v>324</v>
      </c>
      <c r="AL83" t="s">
        <v>324</v>
      </c>
      <c r="AM83" t="s">
        <v>324</v>
      </c>
      <c r="AN83" t="s">
        <v>324</v>
      </c>
      <c r="AO83" t="s">
        <v>324</v>
      </c>
      <c r="AP83" t="s">
        <v>324</v>
      </c>
      <c r="AQ83" t="s">
        <v>324</v>
      </c>
      <c r="AR83" t="s">
        <v>324</v>
      </c>
      <c r="AS83" t="s">
        <v>324</v>
      </c>
      <c r="AT83" t="s">
        <v>324</v>
      </c>
      <c r="AU83" t="s">
        <v>324</v>
      </c>
      <c r="AV83" t="s">
        <v>324</v>
      </c>
      <c r="AW83" t="s">
        <v>324</v>
      </c>
      <c r="AX83" t="s">
        <v>324</v>
      </c>
      <c r="AY83" t="s">
        <v>324</v>
      </c>
      <c r="AZ83" t="s">
        <v>324</v>
      </c>
      <c r="BA83" t="s">
        <v>324</v>
      </c>
      <c r="BB83" t="s">
        <v>324</v>
      </c>
      <c r="BC83" t="s">
        <v>324</v>
      </c>
      <c r="BD83" t="s">
        <v>324</v>
      </c>
      <c r="BE83" t="s">
        <v>324</v>
      </c>
      <c r="BF83" t="s">
        <v>324</v>
      </c>
      <c r="BG83" t="s">
        <v>324</v>
      </c>
      <c r="BH83" t="s">
        <v>324</v>
      </c>
      <c r="BI83" t="s">
        <v>324</v>
      </c>
      <c r="BJ83" t="s">
        <v>324</v>
      </c>
      <c r="BK83" t="s">
        <v>324</v>
      </c>
      <c r="BL83" t="s">
        <v>324</v>
      </c>
      <c r="BM83" t="s">
        <v>324</v>
      </c>
      <c r="BN83" t="s">
        <v>324</v>
      </c>
      <c r="BO83" t="s">
        <v>324</v>
      </c>
      <c r="BP83" t="s">
        <v>324</v>
      </c>
      <c r="BQ83" t="s">
        <v>324</v>
      </c>
      <c r="BR83" t="s">
        <v>324</v>
      </c>
      <c r="BS83" t="s">
        <v>324</v>
      </c>
      <c r="BT83" t="s">
        <v>324</v>
      </c>
      <c r="BU83" t="s">
        <v>324</v>
      </c>
      <c r="BV83" t="s">
        <v>324</v>
      </c>
      <c r="BW83" t="s">
        <v>324</v>
      </c>
      <c r="BX83" t="s">
        <v>324</v>
      </c>
      <c r="BY83" t="s">
        <v>324</v>
      </c>
      <c r="BZ83" t="s">
        <v>324</v>
      </c>
      <c r="CA83" t="s">
        <v>324</v>
      </c>
      <c r="CB83" t="s">
        <v>324</v>
      </c>
      <c r="CC83" t="s">
        <v>324</v>
      </c>
      <c r="CD83" t="s">
        <v>324</v>
      </c>
      <c r="CE83" t="s">
        <v>324</v>
      </c>
      <c r="CF83" t="s">
        <v>324</v>
      </c>
      <c r="CG83" t="s">
        <v>324</v>
      </c>
      <c r="CH83" t="s">
        <v>324</v>
      </c>
      <c r="CI83" t="s">
        <v>324</v>
      </c>
      <c r="CJ83" t="s">
        <v>324</v>
      </c>
      <c r="CK83" t="s">
        <v>324</v>
      </c>
      <c r="CL83" t="s">
        <v>324</v>
      </c>
      <c r="CM83" t="s">
        <v>324</v>
      </c>
      <c r="CN83" t="s">
        <v>324</v>
      </c>
      <c r="CO83" t="s">
        <v>324</v>
      </c>
      <c r="CP83" t="s">
        <v>324</v>
      </c>
      <c r="CQ83" t="s">
        <v>324</v>
      </c>
      <c r="CR83" t="s">
        <v>324</v>
      </c>
      <c r="CS83" t="s">
        <v>324</v>
      </c>
      <c r="CT83" t="s">
        <v>324</v>
      </c>
      <c r="CU83" t="s">
        <v>324</v>
      </c>
      <c r="CV83" t="s">
        <v>324</v>
      </c>
      <c r="CW83" t="s">
        <v>324</v>
      </c>
      <c r="CX83" t="s">
        <v>324</v>
      </c>
      <c r="CY83" t="s">
        <v>324</v>
      </c>
      <c r="CZ83" t="s">
        <v>324</v>
      </c>
      <c r="DA83" t="s">
        <v>324</v>
      </c>
      <c r="DB83" t="s">
        <v>324</v>
      </c>
      <c r="DC83" t="s">
        <v>324</v>
      </c>
    </row>
    <row r="84" spans="1:107" x14ac:dyDescent="0.45">
      <c r="A84">
        <v>2024</v>
      </c>
      <c r="B84">
        <v>1</v>
      </c>
      <c r="C84" t="s">
        <v>130</v>
      </c>
      <c r="D84">
        <v>9417</v>
      </c>
      <c r="E84" t="s">
        <v>393</v>
      </c>
      <c r="F84" t="s">
        <v>323</v>
      </c>
      <c r="G84" t="s">
        <v>244</v>
      </c>
      <c r="H84">
        <v>70.608000000000004</v>
      </c>
      <c r="I84">
        <v>98.185000000000002</v>
      </c>
      <c r="J84">
        <v>1.6930000000000001</v>
      </c>
      <c r="K84" t="s">
        <v>324</v>
      </c>
      <c r="L84">
        <v>170.48599999999999</v>
      </c>
      <c r="M84">
        <v>8539</v>
      </c>
      <c r="N84">
        <v>2812</v>
      </c>
      <c r="O84">
        <v>14</v>
      </c>
      <c r="P84" t="s">
        <v>324</v>
      </c>
      <c r="Q84">
        <v>11365</v>
      </c>
      <c r="R84" t="s">
        <v>324</v>
      </c>
      <c r="S84" t="s">
        <v>324</v>
      </c>
      <c r="T84" t="s">
        <v>324</v>
      </c>
      <c r="U84" t="s">
        <v>324</v>
      </c>
      <c r="V84">
        <v>0</v>
      </c>
      <c r="W84" t="s">
        <v>324</v>
      </c>
      <c r="X84" t="s">
        <v>324</v>
      </c>
      <c r="Y84" t="s">
        <v>324</v>
      </c>
      <c r="Z84" t="s">
        <v>324</v>
      </c>
      <c r="AA84">
        <v>0</v>
      </c>
      <c r="AB84" t="s">
        <v>324</v>
      </c>
      <c r="AC84" t="s">
        <v>324</v>
      </c>
      <c r="AD84" t="s">
        <v>324</v>
      </c>
      <c r="AE84" t="s">
        <v>324</v>
      </c>
      <c r="AF84">
        <v>0</v>
      </c>
      <c r="AG84" t="s">
        <v>324</v>
      </c>
      <c r="AH84" t="s">
        <v>324</v>
      </c>
      <c r="AI84" t="s">
        <v>324</v>
      </c>
      <c r="AJ84" t="s">
        <v>324</v>
      </c>
      <c r="AK84">
        <v>0</v>
      </c>
      <c r="AL84" t="s">
        <v>324</v>
      </c>
      <c r="AM84" t="s">
        <v>324</v>
      </c>
      <c r="AN84" t="s">
        <v>324</v>
      </c>
      <c r="AO84" t="s">
        <v>324</v>
      </c>
      <c r="AP84">
        <v>0</v>
      </c>
      <c r="AQ84" t="s">
        <v>324</v>
      </c>
      <c r="AR84" t="s">
        <v>324</v>
      </c>
      <c r="AS84" t="s">
        <v>324</v>
      </c>
      <c r="AT84" t="s">
        <v>324</v>
      </c>
      <c r="AU84">
        <v>0</v>
      </c>
      <c r="AV84" t="s">
        <v>324</v>
      </c>
      <c r="AW84" t="s">
        <v>324</v>
      </c>
      <c r="AX84" t="s">
        <v>324</v>
      </c>
      <c r="AY84" t="s">
        <v>324</v>
      </c>
      <c r="AZ84">
        <v>0</v>
      </c>
      <c r="BA84" t="s">
        <v>324</v>
      </c>
      <c r="BB84" t="s">
        <v>324</v>
      </c>
      <c r="BC84" t="s">
        <v>324</v>
      </c>
      <c r="BD84" t="s">
        <v>324</v>
      </c>
      <c r="BE84">
        <v>0</v>
      </c>
      <c r="BF84" t="s">
        <v>324</v>
      </c>
      <c r="BG84" t="s">
        <v>324</v>
      </c>
      <c r="BH84" t="s">
        <v>324</v>
      </c>
      <c r="BI84" t="s">
        <v>324</v>
      </c>
      <c r="BJ84">
        <v>0</v>
      </c>
      <c r="BK84">
        <v>0.30399999999999999</v>
      </c>
      <c r="BL84">
        <v>4.1050000000000004</v>
      </c>
      <c r="BM84">
        <v>0.01</v>
      </c>
      <c r="BN84" t="s">
        <v>324</v>
      </c>
      <c r="BO84">
        <v>4.4189999999999996</v>
      </c>
      <c r="BP84">
        <v>41</v>
      </c>
      <c r="BQ84">
        <v>62</v>
      </c>
      <c r="BR84">
        <v>1</v>
      </c>
      <c r="BS84" t="s">
        <v>324</v>
      </c>
      <c r="BT84">
        <v>104</v>
      </c>
      <c r="BU84" t="s">
        <v>324</v>
      </c>
      <c r="BV84" t="s">
        <v>324</v>
      </c>
      <c r="BW84" t="s">
        <v>324</v>
      </c>
      <c r="BX84" t="s">
        <v>324</v>
      </c>
      <c r="BY84">
        <v>0</v>
      </c>
      <c r="BZ84" t="s">
        <v>324</v>
      </c>
      <c r="CA84">
        <v>0.4</v>
      </c>
      <c r="CB84" t="s">
        <v>324</v>
      </c>
      <c r="CC84" t="s">
        <v>324</v>
      </c>
      <c r="CD84">
        <v>0.4</v>
      </c>
      <c r="CE84" t="s">
        <v>324</v>
      </c>
      <c r="CF84">
        <v>1</v>
      </c>
      <c r="CG84" t="s">
        <v>324</v>
      </c>
      <c r="CH84" t="s">
        <v>324</v>
      </c>
      <c r="CI84">
        <v>1</v>
      </c>
      <c r="CJ84" t="s">
        <v>324</v>
      </c>
      <c r="CK84" t="s">
        <v>324</v>
      </c>
      <c r="CL84" t="s">
        <v>324</v>
      </c>
      <c r="CM84" t="s">
        <v>324</v>
      </c>
      <c r="CN84">
        <v>0</v>
      </c>
      <c r="CO84">
        <v>70.912000000000006</v>
      </c>
      <c r="CP84">
        <v>102.69</v>
      </c>
      <c r="CQ84">
        <v>1.7030000000000001</v>
      </c>
      <c r="CR84">
        <v>0</v>
      </c>
      <c r="CS84">
        <v>175.30500000000001</v>
      </c>
      <c r="CT84">
        <v>8580</v>
      </c>
      <c r="CU84">
        <v>2875</v>
      </c>
      <c r="CV84">
        <v>15</v>
      </c>
      <c r="CW84">
        <v>0</v>
      </c>
      <c r="CX84">
        <v>11470</v>
      </c>
      <c r="CY84">
        <v>0</v>
      </c>
      <c r="CZ84">
        <v>0</v>
      </c>
      <c r="DA84">
        <v>0</v>
      </c>
      <c r="DB84">
        <v>0</v>
      </c>
      <c r="DC84">
        <v>0</v>
      </c>
    </row>
    <row r="85" spans="1:107" x14ac:dyDescent="0.45">
      <c r="A85">
        <v>2024</v>
      </c>
      <c r="B85">
        <v>1</v>
      </c>
      <c r="C85" t="s">
        <v>130</v>
      </c>
      <c r="D85">
        <v>12341</v>
      </c>
      <c r="E85" t="s">
        <v>394</v>
      </c>
      <c r="F85" t="s">
        <v>323</v>
      </c>
      <c r="G85" t="s">
        <v>244</v>
      </c>
      <c r="H85">
        <v>32.354999999999997</v>
      </c>
      <c r="I85">
        <v>22.56</v>
      </c>
      <c r="J85">
        <v>6.8819999999999997</v>
      </c>
      <c r="K85" t="s">
        <v>324</v>
      </c>
      <c r="L85">
        <v>61.796999999999997</v>
      </c>
      <c r="M85">
        <v>3995</v>
      </c>
      <c r="N85">
        <v>520</v>
      </c>
      <c r="O85">
        <v>25</v>
      </c>
      <c r="P85" t="s">
        <v>324</v>
      </c>
      <c r="Q85">
        <v>4540</v>
      </c>
      <c r="R85" t="s">
        <v>324</v>
      </c>
      <c r="S85" t="s">
        <v>324</v>
      </c>
      <c r="T85" t="s">
        <v>324</v>
      </c>
      <c r="U85" t="s">
        <v>324</v>
      </c>
      <c r="V85">
        <v>0</v>
      </c>
      <c r="W85" t="s">
        <v>324</v>
      </c>
      <c r="X85" t="s">
        <v>324</v>
      </c>
      <c r="Y85" t="s">
        <v>324</v>
      </c>
      <c r="Z85" t="s">
        <v>324</v>
      </c>
      <c r="AA85">
        <v>0</v>
      </c>
      <c r="AB85">
        <v>496.25</v>
      </c>
      <c r="AC85">
        <v>123.83</v>
      </c>
      <c r="AD85">
        <v>11.315</v>
      </c>
      <c r="AE85" t="s">
        <v>324</v>
      </c>
      <c r="AF85">
        <v>631.39499999999998</v>
      </c>
      <c r="AG85" t="s">
        <v>324</v>
      </c>
      <c r="AH85" t="s">
        <v>324</v>
      </c>
      <c r="AI85" t="s">
        <v>324</v>
      </c>
      <c r="AJ85" t="s">
        <v>324</v>
      </c>
      <c r="AK85">
        <v>0</v>
      </c>
      <c r="AL85" t="s">
        <v>324</v>
      </c>
      <c r="AM85" t="s">
        <v>324</v>
      </c>
      <c r="AN85" t="s">
        <v>324</v>
      </c>
      <c r="AO85" t="s">
        <v>324</v>
      </c>
      <c r="AP85">
        <v>0</v>
      </c>
      <c r="AQ85" t="s">
        <v>324</v>
      </c>
      <c r="AR85" t="s">
        <v>324</v>
      </c>
      <c r="AS85" t="s">
        <v>324</v>
      </c>
      <c r="AT85" t="s">
        <v>324</v>
      </c>
      <c r="AU85">
        <v>0</v>
      </c>
      <c r="AV85" t="s">
        <v>324</v>
      </c>
      <c r="AW85" t="s">
        <v>324</v>
      </c>
      <c r="AX85" t="s">
        <v>324</v>
      </c>
      <c r="AY85" t="s">
        <v>324</v>
      </c>
      <c r="AZ85">
        <v>0</v>
      </c>
      <c r="BA85" t="s">
        <v>324</v>
      </c>
      <c r="BB85" t="s">
        <v>324</v>
      </c>
      <c r="BC85" t="s">
        <v>324</v>
      </c>
      <c r="BD85" t="s">
        <v>324</v>
      </c>
      <c r="BE85">
        <v>0</v>
      </c>
      <c r="BF85" t="s">
        <v>324</v>
      </c>
      <c r="BG85" t="s">
        <v>324</v>
      </c>
      <c r="BH85" t="s">
        <v>324</v>
      </c>
      <c r="BI85" t="s">
        <v>324</v>
      </c>
      <c r="BJ85">
        <v>0</v>
      </c>
      <c r="BK85">
        <v>0.40300000000000002</v>
      </c>
      <c r="BL85">
        <v>0.78</v>
      </c>
      <c r="BM85">
        <v>0.114</v>
      </c>
      <c r="BN85" t="s">
        <v>324</v>
      </c>
      <c r="BO85">
        <v>1.2969999999999999</v>
      </c>
      <c r="BP85">
        <v>42</v>
      </c>
      <c r="BQ85">
        <v>19</v>
      </c>
      <c r="BR85">
        <v>2</v>
      </c>
      <c r="BS85" t="s">
        <v>324</v>
      </c>
      <c r="BT85">
        <v>63</v>
      </c>
      <c r="BU85">
        <v>4.0869999999999997</v>
      </c>
      <c r="BV85">
        <v>2.16</v>
      </c>
      <c r="BW85">
        <v>0</v>
      </c>
      <c r="BX85" t="s">
        <v>324</v>
      </c>
      <c r="BY85">
        <v>6.2469999999999999</v>
      </c>
      <c r="BZ85" t="s">
        <v>324</v>
      </c>
      <c r="CA85" t="s">
        <v>324</v>
      </c>
      <c r="CB85">
        <v>2</v>
      </c>
      <c r="CC85" t="s">
        <v>324</v>
      </c>
      <c r="CD85">
        <v>2</v>
      </c>
      <c r="CE85" t="s">
        <v>324</v>
      </c>
      <c r="CF85" t="s">
        <v>324</v>
      </c>
      <c r="CG85">
        <v>1</v>
      </c>
      <c r="CH85" t="s">
        <v>324</v>
      </c>
      <c r="CI85">
        <v>1</v>
      </c>
      <c r="CJ85" t="s">
        <v>324</v>
      </c>
      <c r="CK85" t="s">
        <v>324</v>
      </c>
      <c r="CL85">
        <v>0</v>
      </c>
      <c r="CM85" t="s">
        <v>324</v>
      </c>
      <c r="CN85">
        <v>0</v>
      </c>
      <c r="CO85">
        <v>32.758000000000003</v>
      </c>
      <c r="CP85">
        <v>23.34</v>
      </c>
      <c r="CQ85">
        <v>8.9960000000000004</v>
      </c>
      <c r="CR85">
        <v>0</v>
      </c>
      <c r="CS85">
        <v>65.093999999999994</v>
      </c>
      <c r="CT85">
        <v>4037</v>
      </c>
      <c r="CU85">
        <v>539</v>
      </c>
      <c r="CV85">
        <v>28</v>
      </c>
      <c r="CW85">
        <v>0</v>
      </c>
      <c r="CX85">
        <v>4604</v>
      </c>
      <c r="CY85">
        <v>500.33699999999999</v>
      </c>
      <c r="CZ85">
        <v>125.99</v>
      </c>
      <c r="DA85">
        <v>11.315</v>
      </c>
      <c r="DB85">
        <v>0</v>
      </c>
      <c r="DC85">
        <v>637.64200000000005</v>
      </c>
    </row>
    <row r="86" spans="1:107" x14ac:dyDescent="0.45">
      <c r="A86">
        <v>2024</v>
      </c>
      <c r="B86">
        <v>1</v>
      </c>
      <c r="C86" t="s">
        <v>130</v>
      </c>
      <c r="D86">
        <v>99999</v>
      </c>
      <c r="E86" t="s">
        <v>329</v>
      </c>
      <c r="F86" t="s">
        <v>323</v>
      </c>
      <c r="H86">
        <v>25.721</v>
      </c>
      <c r="I86">
        <v>13.821</v>
      </c>
      <c r="J86">
        <v>6.3E-2</v>
      </c>
      <c r="K86" t="s">
        <v>324</v>
      </c>
      <c r="L86">
        <v>39.604999999999997</v>
      </c>
      <c r="M86" t="s">
        <v>324</v>
      </c>
      <c r="N86" t="s">
        <v>324</v>
      </c>
      <c r="O86" t="s">
        <v>324</v>
      </c>
      <c r="P86" t="s">
        <v>324</v>
      </c>
      <c r="Q86" t="s">
        <v>324</v>
      </c>
      <c r="R86" t="s">
        <v>324</v>
      </c>
      <c r="S86" t="s">
        <v>324</v>
      </c>
      <c r="T86" t="s">
        <v>324</v>
      </c>
      <c r="U86" t="s">
        <v>324</v>
      </c>
      <c r="V86" t="s">
        <v>324</v>
      </c>
      <c r="W86" t="s">
        <v>324</v>
      </c>
      <c r="X86" t="s">
        <v>324</v>
      </c>
      <c r="Y86" t="s">
        <v>324</v>
      </c>
      <c r="Z86" t="s">
        <v>324</v>
      </c>
      <c r="AA86" t="s">
        <v>324</v>
      </c>
      <c r="AB86" t="s">
        <v>324</v>
      </c>
      <c r="AC86" t="s">
        <v>324</v>
      </c>
      <c r="AD86" t="s">
        <v>324</v>
      </c>
      <c r="AE86" t="s">
        <v>324</v>
      </c>
      <c r="AF86" t="s">
        <v>324</v>
      </c>
      <c r="AG86" t="s">
        <v>324</v>
      </c>
      <c r="AH86" t="s">
        <v>324</v>
      </c>
      <c r="AI86" t="s">
        <v>324</v>
      </c>
      <c r="AJ86" t="s">
        <v>324</v>
      </c>
      <c r="AK86" t="s">
        <v>324</v>
      </c>
      <c r="AL86" t="s">
        <v>324</v>
      </c>
      <c r="AM86" t="s">
        <v>324</v>
      </c>
      <c r="AN86" t="s">
        <v>324</v>
      </c>
      <c r="AO86" t="s">
        <v>324</v>
      </c>
      <c r="AP86" t="s">
        <v>324</v>
      </c>
      <c r="AQ86" t="s">
        <v>324</v>
      </c>
      <c r="AR86" t="s">
        <v>324</v>
      </c>
      <c r="AS86" t="s">
        <v>324</v>
      </c>
      <c r="AT86" t="s">
        <v>324</v>
      </c>
      <c r="AU86" t="s">
        <v>324</v>
      </c>
      <c r="AV86" t="s">
        <v>324</v>
      </c>
      <c r="AW86" t="s">
        <v>324</v>
      </c>
      <c r="AX86" t="s">
        <v>324</v>
      </c>
      <c r="AY86" t="s">
        <v>324</v>
      </c>
      <c r="AZ86" t="s">
        <v>324</v>
      </c>
      <c r="BA86" t="s">
        <v>324</v>
      </c>
      <c r="BB86" t="s">
        <v>324</v>
      </c>
      <c r="BC86" t="s">
        <v>324</v>
      </c>
      <c r="BD86" t="s">
        <v>324</v>
      </c>
      <c r="BE86" t="s">
        <v>324</v>
      </c>
      <c r="BF86" t="s">
        <v>324</v>
      </c>
      <c r="BG86" t="s">
        <v>324</v>
      </c>
      <c r="BH86" t="s">
        <v>324</v>
      </c>
      <c r="BI86" t="s">
        <v>324</v>
      </c>
      <c r="BJ86" t="s">
        <v>324</v>
      </c>
      <c r="BK86" t="s">
        <v>324</v>
      </c>
      <c r="BL86" t="s">
        <v>324</v>
      </c>
      <c r="BM86" t="s">
        <v>324</v>
      </c>
      <c r="BN86" t="s">
        <v>324</v>
      </c>
      <c r="BO86" t="s">
        <v>324</v>
      </c>
      <c r="BP86" t="s">
        <v>324</v>
      </c>
      <c r="BQ86" t="s">
        <v>324</v>
      </c>
      <c r="BR86" t="s">
        <v>324</v>
      </c>
      <c r="BS86" t="s">
        <v>324</v>
      </c>
      <c r="BT86" t="s">
        <v>324</v>
      </c>
      <c r="BU86" t="s">
        <v>324</v>
      </c>
      <c r="BV86" t="s">
        <v>324</v>
      </c>
      <c r="BW86" t="s">
        <v>324</v>
      </c>
      <c r="BX86" t="s">
        <v>324</v>
      </c>
      <c r="BY86" t="s">
        <v>324</v>
      </c>
      <c r="BZ86" t="s">
        <v>324</v>
      </c>
      <c r="CA86" t="s">
        <v>324</v>
      </c>
      <c r="CB86" t="s">
        <v>324</v>
      </c>
      <c r="CC86" t="s">
        <v>324</v>
      </c>
      <c r="CD86" t="s">
        <v>324</v>
      </c>
      <c r="CE86" t="s">
        <v>324</v>
      </c>
      <c r="CF86" t="s">
        <v>324</v>
      </c>
      <c r="CG86" t="s">
        <v>324</v>
      </c>
      <c r="CH86" t="s">
        <v>324</v>
      </c>
      <c r="CI86" t="s">
        <v>324</v>
      </c>
      <c r="CJ86" t="s">
        <v>324</v>
      </c>
      <c r="CK86" t="s">
        <v>324</v>
      </c>
      <c r="CL86" t="s">
        <v>324</v>
      </c>
      <c r="CM86" t="s">
        <v>324</v>
      </c>
      <c r="CN86" t="s">
        <v>324</v>
      </c>
      <c r="CO86">
        <v>25.721</v>
      </c>
      <c r="CP86">
        <v>13.821</v>
      </c>
      <c r="CQ86">
        <v>6.3E-2</v>
      </c>
      <c r="CR86" t="s">
        <v>324</v>
      </c>
      <c r="CS86">
        <v>39.604999999999997</v>
      </c>
      <c r="CT86" t="s">
        <v>324</v>
      </c>
      <c r="CU86" t="s">
        <v>324</v>
      </c>
      <c r="CV86" t="s">
        <v>324</v>
      </c>
      <c r="CW86" t="s">
        <v>324</v>
      </c>
      <c r="CX86" t="s">
        <v>324</v>
      </c>
      <c r="CY86" t="s">
        <v>324</v>
      </c>
      <c r="CZ86" t="s">
        <v>324</v>
      </c>
      <c r="DA86" t="s">
        <v>324</v>
      </c>
      <c r="DB86" t="s">
        <v>324</v>
      </c>
      <c r="DC86" t="s">
        <v>324</v>
      </c>
    </row>
    <row r="87" spans="1:107" x14ac:dyDescent="0.45">
      <c r="A87">
        <v>2024</v>
      </c>
      <c r="B87">
        <v>1</v>
      </c>
      <c r="C87" t="s">
        <v>120</v>
      </c>
      <c r="D87">
        <v>9187</v>
      </c>
      <c r="E87" t="s">
        <v>395</v>
      </c>
      <c r="F87" t="s">
        <v>323</v>
      </c>
      <c r="G87" t="s">
        <v>244</v>
      </c>
      <c r="H87">
        <v>1.0840000000000001</v>
      </c>
      <c r="I87">
        <v>0.09</v>
      </c>
      <c r="J87">
        <v>0</v>
      </c>
      <c r="K87">
        <v>0</v>
      </c>
      <c r="L87">
        <v>1.1739999999999999</v>
      </c>
      <c r="M87">
        <v>150</v>
      </c>
      <c r="N87">
        <v>5</v>
      </c>
      <c r="O87">
        <v>0</v>
      </c>
      <c r="P87">
        <v>0</v>
      </c>
      <c r="Q87">
        <v>155</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c r="CK87">
        <v>0</v>
      </c>
      <c r="CL87">
        <v>0</v>
      </c>
      <c r="CM87">
        <v>0</v>
      </c>
      <c r="CN87">
        <v>0</v>
      </c>
      <c r="CO87">
        <v>1.0840000000000001</v>
      </c>
      <c r="CP87">
        <v>0.09</v>
      </c>
      <c r="CQ87" t="s">
        <v>179</v>
      </c>
      <c r="CR87">
        <v>0</v>
      </c>
      <c r="CS87">
        <v>1.1739999999999999</v>
      </c>
      <c r="CT87">
        <v>150</v>
      </c>
      <c r="CU87">
        <v>5</v>
      </c>
      <c r="CV87">
        <v>0</v>
      </c>
      <c r="CW87">
        <v>0</v>
      </c>
      <c r="CX87">
        <v>155</v>
      </c>
      <c r="CY87">
        <v>0</v>
      </c>
      <c r="CZ87">
        <v>0</v>
      </c>
      <c r="DA87">
        <v>0</v>
      </c>
      <c r="DB87">
        <v>0</v>
      </c>
      <c r="DC87">
        <v>0</v>
      </c>
    </row>
    <row r="88" spans="1:107" x14ac:dyDescent="0.45">
      <c r="A88">
        <v>2024</v>
      </c>
      <c r="B88">
        <v>1</v>
      </c>
      <c r="C88" t="s">
        <v>120</v>
      </c>
      <c r="D88">
        <v>9191</v>
      </c>
      <c r="E88" t="s">
        <v>396</v>
      </c>
      <c r="F88" t="s">
        <v>323</v>
      </c>
      <c r="G88" t="s">
        <v>247</v>
      </c>
      <c r="H88">
        <v>128.45099999999999</v>
      </c>
      <c r="I88">
        <v>8.3940000000000001</v>
      </c>
      <c r="J88">
        <v>20.805</v>
      </c>
      <c r="K88">
        <v>0</v>
      </c>
      <c r="L88">
        <v>157.65</v>
      </c>
      <c r="M88">
        <v>16859</v>
      </c>
      <c r="N88">
        <v>297</v>
      </c>
      <c r="O88">
        <v>225</v>
      </c>
      <c r="P88">
        <v>0</v>
      </c>
      <c r="Q88">
        <v>17381</v>
      </c>
      <c r="R88" t="s">
        <v>324</v>
      </c>
      <c r="S88" t="s">
        <v>324</v>
      </c>
      <c r="T88" t="s">
        <v>324</v>
      </c>
      <c r="U88" t="s">
        <v>324</v>
      </c>
      <c r="V88">
        <v>0</v>
      </c>
      <c r="W88" t="s">
        <v>324</v>
      </c>
      <c r="X88" t="s">
        <v>324</v>
      </c>
      <c r="Y88" t="s">
        <v>324</v>
      </c>
      <c r="Z88" t="s">
        <v>324</v>
      </c>
      <c r="AA88">
        <v>0</v>
      </c>
      <c r="AB88" t="s">
        <v>324</v>
      </c>
      <c r="AC88" t="s">
        <v>324</v>
      </c>
      <c r="AD88" t="s">
        <v>324</v>
      </c>
      <c r="AE88" t="s">
        <v>324</v>
      </c>
      <c r="AF88">
        <v>0</v>
      </c>
      <c r="AG88" t="s">
        <v>324</v>
      </c>
      <c r="AH88" t="s">
        <v>324</v>
      </c>
      <c r="AI88" t="s">
        <v>324</v>
      </c>
      <c r="AJ88" t="s">
        <v>324</v>
      </c>
      <c r="AK88">
        <v>0</v>
      </c>
      <c r="AL88" t="s">
        <v>324</v>
      </c>
      <c r="AM88" t="s">
        <v>324</v>
      </c>
      <c r="AN88" t="s">
        <v>324</v>
      </c>
      <c r="AO88" t="s">
        <v>324</v>
      </c>
      <c r="AP88">
        <v>0</v>
      </c>
      <c r="AQ88" t="s">
        <v>324</v>
      </c>
      <c r="AR88" t="s">
        <v>324</v>
      </c>
      <c r="AS88" t="s">
        <v>324</v>
      </c>
      <c r="AT88" t="s">
        <v>324</v>
      </c>
      <c r="AU88">
        <v>0</v>
      </c>
      <c r="AV88" t="s">
        <v>324</v>
      </c>
      <c r="AW88" t="s">
        <v>324</v>
      </c>
      <c r="AX88" t="s">
        <v>324</v>
      </c>
      <c r="AY88" t="s">
        <v>324</v>
      </c>
      <c r="AZ88">
        <v>0</v>
      </c>
      <c r="BA88" t="s">
        <v>324</v>
      </c>
      <c r="BB88" t="s">
        <v>324</v>
      </c>
      <c r="BC88" t="s">
        <v>324</v>
      </c>
      <c r="BD88" t="s">
        <v>324</v>
      </c>
      <c r="BE88">
        <v>0</v>
      </c>
      <c r="BF88" t="s">
        <v>324</v>
      </c>
      <c r="BG88" t="s">
        <v>324</v>
      </c>
      <c r="BH88" t="s">
        <v>324</v>
      </c>
      <c r="BI88" t="s">
        <v>324</v>
      </c>
      <c r="BJ88">
        <v>0</v>
      </c>
      <c r="BK88">
        <v>0.106</v>
      </c>
      <c r="BL88" t="s">
        <v>324</v>
      </c>
      <c r="BM88" t="s">
        <v>324</v>
      </c>
      <c r="BN88" t="s">
        <v>324</v>
      </c>
      <c r="BO88">
        <v>0.106</v>
      </c>
      <c r="BP88">
        <v>24</v>
      </c>
      <c r="BQ88" t="s">
        <v>324</v>
      </c>
      <c r="BR88" t="s">
        <v>324</v>
      </c>
      <c r="BS88" t="s">
        <v>324</v>
      </c>
      <c r="BT88">
        <v>24</v>
      </c>
      <c r="BU88" t="s">
        <v>324</v>
      </c>
      <c r="BV88" t="s">
        <v>324</v>
      </c>
      <c r="BW88" t="s">
        <v>324</v>
      </c>
      <c r="BX88" t="s">
        <v>324</v>
      </c>
      <c r="BY88">
        <v>0</v>
      </c>
      <c r="BZ88">
        <v>7.5999999999999998E-2</v>
      </c>
      <c r="CA88">
        <v>8.5000000000000006E-2</v>
      </c>
      <c r="CB88" t="s">
        <v>324</v>
      </c>
      <c r="CC88" t="s">
        <v>324</v>
      </c>
      <c r="CD88">
        <v>0.161</v>
      </c>
      <c r="CE88">
        <v>7</v>
      </c>
      <c r="CF88">
        <v>4</v>
      </c>
      <c r="CG88" t="s">
        <v>324</v>
      </c>
      <c r="CH88" t="s">
        <v>324</v>
      </c>
      <c r="CI88">
        <v>11</v>
      </c>
      <c r="CJ88" t="s">
        <v>324</v>
      </c>
      <c r="CK88" t="s">
        <v>324</v>
      </c>
      <c r="CL88" t="s">
        <v>324</v>
      </c>
      <c r="CM88" t="s">
        <v>324</v>
      </c>
      <c r="CN88">
        <v>0</v>
      </c>
      <c r="CO88">
        <v>128.63300000000001</v>
      </c>
      <c r="CP88">
        <v>8.4789999999999992</v>
      </c>
      <c r="CQ88">
        <v>20.805</v>
      </c>
      <c r="CR88">
        <v>0</v>
      </c>
      <c r="CS88">
        <v>157.917</v>
      </c>
      <c r="CT88">
        <v>16890</v>
      </c>
      <c r="CU88">
        <v>301</v>
      </c>
      <c r="CV88">
        <v>225</v>
      </c>
      <c r="CW88">
        <v>0</v>
      </c>
      <c r="CX88">
        <v>17416</v>
      </c>
      <c r="CY88">
        <v>0</v>
      </c>
      <c r="CZ88">
        <v>0</v>
      </c>
      <c r="DA88">
        <v>0</v>
      </c>
      <c r="DB88">
        <v>0</v>
      </c>
      <c r="DC88">
        <v>0</v>
      </c>
    </row>
    <row r="89" spans="1:107" x14ac:dyDescent="0.45">
      <c r="A89">
        <v>2024</v>
      </c>
      <c r="B89">
        <v>1</v>
      </c>
      <c r="C89" t="s">
        <v>120</v>
      </c>
      <c r="D89">
        <v>10454</v>
      </c>
      <c r="E89" t="s">
        <v>397</v>
      </c>
      <c r="F89" t="s">
        <v>323</v>
      </c>
      <c r="G89" t="s">
        <v>247</v>
      </c>
      <c r="H89">
        <v>1.3640000000000001</v>
      </c>
      <c r="I89" t="s">
        <v>324</v>
      </c>
      <c r="J89" t="s">
        <v>324</v>
      </c>
      <c r="K89" t="s">
        <v>324</v>
      </c>
      <c r="L89">
        <v>1.3640000000000001</v>
      </c>
      <c r="M89">
        <v>186</v>
      </c>
      <c r="N89" t="s">
        <v>324</v>
      </c>
      <c r="O89" t="s">
        <v>324</v>
      </c>
      <c r="P89" t="s">
        <v>324</v>
      </c>
      <c r="Q89">
        <v>186</v>
      </c>
      <c r="R89">
        <v>5.1999999999999998E-2</v>
      </c>
      <c r="S89" t="s">
        <v>324</v>
      </c>
      <c r="T89" t="s">
        <v>324</v>
      </c>
      <c r="U89" t="s">
        <v>324</v>
      </c>
      <c r="V89">
        <v>5.1999999999999998E-2</v>
      </c>
      <c r="W89">
        <v>53</v>
      </c>
      <c r="X89" t="s">
        <v>324</v>
      </c>
      <c r="Y89" t="s">
        <v>324</v>
      </c>
      <c r="Z89" t="s">
        <v>324</v>
      </c>
      <c r="AA89">
        <v>53</v>
      </c>
      <c r="AB89" t="s">
        <v>324</v>
      </c>
      <c r="AC89" t="s">
        <v>324</v>
      </c>
      <c r="AD89" t="s">
        <v>324</v>
      </c>
      <c r="AE89" t="s">
        <v>324</v>
      </c>
      <c r="AF89">
        <v>0</v>
      </c>
      <c r="AG89" t="s">
        <v>324</v>
      </c>
      <c r="AH89" t="s">
        <v>324</v>
      </c>
      <c r="AI89" t="s">
        <v>324</v>
      </c>
      <c r="AJ89" t="s">
        <v>324</v>
      </c>
      <c r="AK89">
        <v>0</v>
      </c>
      <c r="AL89" t="s">
        <v>324</v>
      </c>
      <c r="AM89" t="s">
        <v>324</v>
      </c>
      <c r="AN89" t="s">
        <v>324</v>
      </c>
      <c r="AO89" t="s">
        <v>324</v>
      </c>
      <c r="AP89">
        <v>0</v>
      </c>
      <c r="AQ89" t="s">
        <v>324</v>
      </c>
      <c r="AR89" t="s">
        <v>324</v>
      </c>
      <c r="AS89" t="s">
        <v>324</v>
      </c>
      <c r="AT89" t="s">
        <v>324</v>
      </c>
      <c r="AU89">
        <v>0</v>
      </c>
      <c r="AV89" t="s">
        <v>324</v>
      </c>
      <c r="AW89" t="s">
        <v>324</v>
      </c>
      <c r="AX89" t="s">
        <v>324</v>
      </c>
      <c r="AY89" t="s">
        <v>324</v>
      </c>
      <c r="AZ89">
        <v>0</v>
      </c>
      <c r="BA89" t="s">
        <v>324</v>
      </c>
      <c r="BB89" t="s">
        <v>324</v>
      </c>
      <c r="BC89" t="s">
        <v>324</v>
      </c>
      <c r="BD89" t="s">
        <v>324</v>
      </c>
      <c r="BE89">
        <v>0</v>
      </c>
      <c r="BF89" t="s">
        <v>324</v>
      </c>
      <c r="BG89" t="s">
        <v>324</v>
      </c>
      <c r="BH89" t="s">
        <v>324</v>
      </c>
      <c r="BI89" t="s">
        <v>324</v>
      </c>
      <c r="BJ89">
        <v>0</v>
      </c>
      <c r="BK89">
        <v>1.7999999999999999E-2</v>
      </c>
      <c r="BL89" t="s">
        <v>324</v>
      </c>
      <c r="BM89" t="s">
        <v>324</v>
      </c>
      <c r="BN89" t="s">
        <v>324</v>
      </c>
      <c r="BO89">
        <v>1.7999999999999999E-2</v>
      </c>
      <c r="BP89">
        <v>5</v>
      </c>
      <c r="BQ89" t="s">
        <v>324</v>
      </c>
      <c r="BR89" t="s">
        <v>324</v>
      </c>
      <c r="BS89" t="s">
        <v>324</v>
      </c>
      <c r="BT89">
        <v>5</v>
      </c>
      <c r="BU89" t="s">
        <v>324</v>
      </c>
      <c r="BV89" t="s">
        <v>324</v>
      </c>
      <c r="BW89" t="s">
        <v>324</v>
      </c>
      <c r="BX89" t="s">
        <v>324</v>
      </c>
      <c r="BY89">
        <v>0</v>
      </c>
      <c r="BZ89" t="s">
        <v>324</v>
      </c>
      <c r="CA89" t="s">
        <v>324</v>
      </c>
      <c r="CB89" t="s">
        <v>324</v>
      </c>
      <c r="CC89" t="s">
        <v>324</v>
      </c>
      <c r="CD89">
        <v>0</v>
      </c>
      <c r="CE89" t="s">
        <v>324</v>
      </c>
      <c r="CF89" t="s">
        <v>324</v>
      </c>
      <c r="CG89" t="s">
        <v>324</v>
      </c>
      <c r="CH89" t="s">
        <v>324</v>
      </c>
      <c r="CI89">
        <v>0</v>
      </c>
      <c r="CJ89" t="s">
        <v>324</v>
      </c>
      <c r="CK89" t="s">
        <v>324</v>
      </c>
      <c r="CL89" t="s">
        <v>324</v>
      </c>
      <c r="CM89" t="s">
        <v>324</v>
      </c>
      <c r="CN89">
        <v>0</v>
      </c>
      <c r="CO89">
        <v>1.4339999999999999</v>
      </c>
      <c r="CP89" t="s">
        <v>179</v>
      </c>
      <c r="CQ89" t="s">
        <v>179</v>
      </c>
      <c r="CR89">
        <v>0</v>
      </c>
      <c r="CS89">
        <v>1.4339999999999999</v>
      </c>
      <c r="CT89">
        <v>244</v>
      </c>
      <c r="CU89">
        <v>0</v>
      </c>
      <c r="CV89">
        <v>0</v>
      </c>
      <c r="CW89">
        <v>0</v>
      </c>
      <c r="CX89">
        <v>244</v>
      </c>
      <c r="CY89">
        <v>0</v>
      </c>
      <c r="CZ89">
        <v>0</v>
      </c>
      <c r="DA89">
        <v>0</v>
      </c>
      <c r="DB89">
        <v>0</v>
      </c>
      <c r="DC89">
        <v>0</v>
      </c>
    </row>
    <row r="90" spans="1:107" x14ac:dyDescent="0.45">
      <c r="A90">
        <v>2024</v>
      </c>
      <c r="B90">
        <v>1</v>
      </c>
      <c r="C90" t="s">
        <v>120</v>
      </c>
      <c r="D90">
        <v>11273</v>
      </c>
      <c r="E90" t="s">
        <v>398</v>
      </c>
      <c r="F90" t="s">
        <v>323</v>
      </c>
      <c r="G90" t="s">
        <v>244</v>
      </c>
      <c r="H90">
        <v>2.1999999999999999E-2</v>
      </c>
      <c r="I90" t="s">
        <v>324</v>
      </c>
      <c r="J90" t="s">
        <v>324</v>
      </c>
      <c r="K90" t="s">
        <v>324</v>
      </c>
      <c r="L90">
        <v>2.1999999999999999E-2</v>
      </c>
      <c r="M90">
        <v>2</v>
      </c>
      <c r="N90" t="s">
        <v>324</v>
      </c>
      <c r="O90" t="s">
        <v>324</v>
      </c>
      <c r="P90" t="s">
        <v>324</v>
      </c>
      <c r="Q90">
        <v>2</v>
      </c>
      <c r="R90" t="s">
        <v>324</v>
      </c>
      <c r="S90" t="s">
        <v>324</v>
      </c>
      <c r="T90" t="s">
        <v>324</v>
      </c>
      <c r="U90" t="s">
        <v>324</v>
      </c>
      <c r="V90">
        <v>0</v>
      </c>
      <c r="W90" t="s">
        <v>324</v>
      </c>
      <c r="X90" t="s">
        <v>324</v>
      </c>
      <c r="Y90" t="s">
        <v>324</v>
      </c>
      <c r="Z90" t="s">
        <v>324</v>
      </c>
      <c r="AA90">
        <v>0</v>
      </c>
      <c r="AB90" t="s">
        <v>324</v>
      </c>
      <c r="AC90" t="s">
        <v>324</v>
      </c>
      <c r="AD90" t="s">
        <v>324</v>
      </c>
      <c r="AE90" t="s">
        <v>324</v>
      </c>
      <c r="AF90">
        <v>0</v>
      </c>
      <c r="AG90" t="s">
        <v>324</v>
      </c>
      <c r="AH90" t="s">
        <v>324</v>
      </c>
      <c r="AI90" t="s">
        <v>324</v>
      </c>
      <c r="AJ90" t="s">
        <v>324</v>
      </c>
      <c r="AK90">
        <v>0</v>
      </c>
      <c r="AL90" t="s">
        <v>324</v>
      </c>
      <c r="AM90" t="s">
        <v>324</v>
      </c>
      <c r="AN90" t="s">
        <v>324</v>
      </c>
      <c r="AO90" t="s">
        <v>324</v>
      </c>
      <c r="AP90">
        <v>0</v>
      </c>
      <c r="AQ90" t="s">
        <v>324</v>
      </c>
      <c r="AR90" t="s">
        <v>324</v>
      </c>
      <c r="AS90" t="s">
        <v>324</v>
      </c>
      <c r="AT90" t="s">
        <v>324</v>
      </c>
      <c r="AU90">
        <v>0</v>
      </c>
      <c r="AV90" t="s">
        <v>324</v>
      </c>
      <c r="AW90" t="s">
        <v>324</v>
      </c>
      <c r="AX90" t="s">
        <v>324</v>
      </c>
      <c r="AY90" t="s">
        <v>324</v>
      </c>
      <c r="AZ90">
        <v>0</v>
      </c>
      <c r="BA90" t="s">
        <v>324</v>
      </c>
      <c r="BB90" t="s">
        <v>324</v>
      </c>
      <c r="BC90" t="s">
        <v>324</v>
      </c>
      <c r="BD90" t="s">
        <v>324</v>
      </c>
      <c r="BE90">
        <v>0</v>
      </c>
      <c r="BF90" t="s">
        <v>324</v>
      </c>
      <c r="BG90" t="s">
        <v>324</v>
      </c>
      <c r="BH90" t="s">
        <v>324</v>
      </c>
      <c r="BI90" t="s">
        <v>324</v>
      </c>
      <c r="BJ90">
        <v>0</v>
      </c>
      <c r="BK90">
        <v>2E-3</v>
      </c>
      <c r="BL90" t="s">
        <v>324</v>
      </c>
      <c r="BM90" t="s">
        <v>324</v>
      </c>
      <c r="BN90" t="s">
        <v>324</v>
      </c>
      <c r="BO90">
        <v>2E-3</v>
      </c>
      <c r="BP90">
        <v>1</v>
      </c>
      <c r="BQ90" t="s">
        <v>324</v>
      </c>
      <c r="BR90" t="s">
        <v>324</v>
      </c>
      <c r="BS90" t="s">
        <v>324</v>
      </c>
      <c r="BT90">
        <v>1</v>
      </c>
      <c r="BU90" t="s">
        <v>324</v>
      </c>
      <c r="BV90" t="s">
        <v>324</v>
      </c>
      <c r="BW90" t="s">
        <v>324</v>
      </c>
      <c r="BX90" t="s">
        <v>324</v>
      </c>
      <c r="BY90">
        <v>0</v>
      </c>
      <c r="BZ90" t="s">
        <v>324</v>
      </c>
      <c r="CA90" t="s">
        <v>324</v>
      </c>
      <c r="CB90" t="s">
        <v>324</v>
      </c>
      <c r="CC90" t="s">
        <v>324</v>
      </c>
      <c r="CD90">
        <v>0</v>
      </c>
      <c r="CE90" t="s">
        <v>324</v>
      </c>
      <c r="CF90" t="s">
        <v>324</v>
      </c>
      <c r="CG90" t="s">
        <v>324</v>
      </c>
      <c r="CH90" t="s">
        <v>324</v>
      </c>
      <c r="CI90">
        <v>0</v>
      </c>
      <c r="CJ90" t="s">
        <v>324</v>
      </c>
      <c r="CK90" t="s">
        <v>324</v>
      </c>
      <c r="CL90" t="s">
        <v>324</v>
      </c>
      <c r="CM90" t="s">
        <v>324</v>
      </c>
      <c r="CN90">
        <v>0</v>
      </c>
      <c r="CO90">
        <v>2.4E-2</v>
      </c>
      <c r="CP90" t="s">
        <v>179</v>
      </c>
      <c r="CQ90" t="s">
        <v>179</v>
      </c>
      <c r="CR90">
        <v>0</v>
      </c>
      <c r="CS90">
        <v>2.4E-2</v>
      </c>
      <c r="CT90">
        <v>3</v>
      </c>
      <c r="CU90">
        <v>0</v>
      </c>
      <c r="CV90">
        <v>0</v>
      </c>
      <c r="CW90">
        <v>0</v>
      </c>
      <c r="CX90">
        <v>3</v>
      </c>
      <c r="CY90">
        <v>0</v>
      </c>
      <c r="CZ90">
        <v>0</v>
      </c>
      <c r="DA90">
        <v>0</v>
      </c>
      <c r="DB90">
        <v>0</v>
      </c>
      <c r="DC90">
        <v>0</v>
      </c>
    </row>
    <row r="91" spans="1:107" x14ac:dyDescent="0.45">
      <c r="A91">
        <v>2024</v>
      </c>
      <c r="B91">
        <v>1</v>
      </c>
      <c r="C91" t="s">
        <v>120</v>
      </c>
      <c r="D91">
        <v>14354</v>
      </c>
      <c r="E91" t="s">
        <v>351</v>
      </c>
      <c r="F91" t="s">
        <v>323</v>
      </c>
      <c r="G91" t="s">
        <v>247</v>
      </c>
      <c r="H91">
        <v>21.460999999999999</v>
      </c>
      <c r="I91">
        <v>1.23</v>
      </c>
      <c r="J91">
        <v>0.39900000000000002</v>
      </c>
      <c r="K91">
        <v>0</v>
      </c>
      <c r="L91">
        <v>23.09</v>
      </c>
      <c r="M91">
        <v>2573</v>
      </c>
      <c r="N91">
        <v>63</v>
      </c>
      <c r="O91">
        <v>7</v>
      </c>
      <c r="P91">
        <v>0</v>
      </c>
      <c r="Q91">
        <v>2643</v>
      </c>
      <c r="R91" t="s">
        <v>324</v>
      </c>
      <c r="S91" t="s">
        <v>324</v>
      </c>
      <c r="T91" t="s">
        <v>324</v>
      </c>
      <c r="U91" t="s">
        <v>324</v>
      </c>
      <c r="V91">
        <v>0</v>
      </c>
      <c r="W91" t="s">
        <v>324</v>
      </c>
      <c r="X91" t="s">
        <v>324</v>
      </c>
      <c r="Y91" t="s">
        <v>324</v>
      </c>
      <c r="Z91" t="s">
        <v>324</v>
      </c>
      <c r="AA91">
        <v>0</v>
      </c>
      <c r="AB91" t="s">
        <v>324</v>
      </c>
      <c r="AC91" t="s">
        <v>324</v>
      </c>
      <c r="AD91" t="s">
        <v>324</v>
      </c>
      <c r="AE91" t="s">
        <v>324</v>
      </c>
      <c r="AF91">
        <v>0</v>
      </c>
      <c r="AG91">
        <v>2.8370000000000002</v>
      </c>
      <c r="AH91">
        <v>3.1E-2</v>
      </c>
      <c r="AI91">
        <v>0</v>
      </c>
      <c r="AJ91">
        <v>0</v>
      </c>
      <c r="AK91">
        <v>2.8679999999999999</v>
      </c>
      <c r="AL91">
        <v>303</v>
      </c>
      <c r="AM91">
        <v>2</v>
      </c>
      <c r="AN91">
        <v>0</v>
      </c>
      <c r="AO91">
        <v>0</v>
      </c>
      <c r="AP91">
        <v>305</v>
      </c>
      <c r="AQ91">
        <v>3.734</v>
      </c>
      <c r="AR91">
        <v>6.2E-2</v>
      </c>
      <c r="AS91">
        <v>0</v>
      </c>
      <c r="AT91">
        <v>0</v>
      </c>
      <c r="AU91">
        <v>3.7959999999999998</v>
      </c>
      <c r="AV91" t="s">
        <v>324</v>
      </c>
      <c r="AW91" t="s">
        <v>324</v>
      </c>
      <c r="AX91" t="s">
        <v>324</v>
      </c>
      <c r="AY91" t="s">
        <v>324</v>
      </c>
      <c r="AZ91">
        <v>0</v>
      </c>
      <c r="BA91" t="s">
        <v>324</v>
      </c>
      <c r="BB91" t="s">
        <v>324</v>
      </c>
      <c r="BC91" t="s">
        <v>324</v>
      </c>
      <c r="BD91" t="s">
        <v>324</v>
      </c>
      <c r="BE91">
        <v>0</v>
      </c>
      <c r="BF91" t="s">
        <v>324</v>
      </c>
      <c r="BG91" t="s">
        <v>324</v>
      </c>
      <c r="BH91" t="s">
        <v>324</v>
      </c>
      <c r="BI91" t="s">
        <v>324</v>
      </c>
      <c r="BJ91">
        <v>0</v>
      </c>
      <c r="BK91">
        <v>0.222</v>
      </c>
      <c r="BL91">
        <v>5.7000000000000002E-2</v>
      </c>
      <c r="BM91">
        <v>0</v>
      </c>
      <c r="BN91">
        <v>0</v>
      </c>
      <c r="BO91">
        <v>0.27900000000000003</v>
      </c>
      <c r="BP91">
        <v>65</v>
      </c>
      <c r="BQ91">
        <v>8</v>
      </c>
      <c r="BR91">
        <v>0</v>
      </c>
      <c r="BS91">
        <v>0</v>
      </c>
      <c r="BT91">
        <v>73</v>
      </c>
      <c r="BU91" t="s">
        <v>324</v>
      </c>
      <c r="BV91" t="s">
        <v>324</v>
      </c>
      <c r="BW91" t="s">
        <v>324</v>
      </c>
      <c r="BX91" t="s">
        <v>324</v>
      </c>
      <c r="BY91">
        <v>0</v>
      </c>
      <c r="BZ91">
        <v>8.0000000000000002E-3</v>
      </c>
      <c r="CA91">
        <v>0</v>
      </c>
      <c r="CB91">
        <v>0</v>
      </c>
      <c r="CC91">
        <v>0</v>
      </c>
      <c r="CD91">
        <v>8.0000000000000002E-3</v>
      </c>
      <c r="CE91">
        <v>2</v>
      </c>
      <c r="CF91">
        <v>0</v>
      </c>
      <c r="CG91">
        <v>0</v>
      </c>
      <c r="CH91">
        <v>0</v>
      </c>
      <c r="CI91">
        <v>2</v>
      </c>
      <c r="CJ91" t="s">
        <v>324</v>
      </c>
      <c r="CK91" t="s">
        <v>324</v>
      </c>
      <c r="CL91" t="s">
        <v>324</v>
      </c>
      <c r="CM91" t="s">
        <v>324</v>
      </c>
      <c r="CN91">
        <v>0</v>
      </c>
      <c r="CO91">
        <v>21.690999999999999</v>
      </c>
      <c r="CP91">
        <v>1.2869999999999999</v>
      </c>
      <c r="CQ91">
        <v>0.39900000000000002</v>
      </c>
      <c r="CR91">
        <v>0</v>
      </c>
      <c r="CS91">
        <v>23.376999999999999</v>
      </c>
      <c r="CT91">
        <v>2640</v>
      </c>
      <c r="CU91">
        <v>71</v>
      </c>
      <c r="CV91">
        <v>7</v>
      </c>
      <c r="CW91">
        <v>0</v>
      </c>
      <c r="CX91">
        <v>2718</v>
      </c>
      <c r="CY91">
        <v>0</v>
      </c>
      <c r="CZ91">
        <v>0</v>
      </c>
      <c r="DA91">
        <v>0</v>
      </c>
      <c r="DB91">
        <v>0</v>
      </c>
      <c r="DC91">
        <v>0</v>
      </c>
    </row>
    <row r="92" spans="1:107" x14ac:dyDescent="0.45">
      <c r="A92">
        <v>2024</v>
      </c>
      <c r="B92">
        <v>1</v>
      </c>
      <c r="C92" t="s">
        <v>120</v>
      </c>
      <c r="D92">
        <v>20169</v>
      </c>
      <c r="E92" t="s">
        <v>399</v>
      </c>
      <c r="F92" t="s">
        <v>323</v>
      </c>
      <c r="G92" t="s">
        <v>244</v>
      </c>
      <c r="H92">
        <v>3.0649999999999999</v>
      </c>
      <c r="I92">
        <v>0.59799999999999998</v>
      </c>
      <c r="J92" t="s">
        <v>324</v>
      </c>
      <c r="K92" t="s">
        <v>324</v>
      </c>
      <c r="L92">
        <v>3.6629999999999998</v>
      </c>
      <c r="M92">
        <v>497</v>
      </c>
      <c r="N92">
        <v>30</v>
      </c>
      <c r="O92" t="s">
        <v>324</v>
      </c>
      <c r="P92" t="s">
        <v>324</v>
      </c>
      <c r="Q92">
        <v>527</v>
      </c>
      <c r="R92" t="s">
        <v>324</v>
      </c>
      <c r="S92" t="s">
        <v>324</v>
      </c>
      <c r="T92" t="s">
        <v>324</v>
      </c>
      <c r="U92" t="s">
        <v>324</v>
      </c>
      <c r="V92">
        <v>0</v>
      </c>
      <c r="W92" t="s">
        <v>324</v>
      </c>
      <c r="X92" t="s">
        <v>324</v>
      </c>
      <c r="Y92" t="s">
        <v>324</v>
      </c>
      <c r="Z92" t="s">
        <v>324</v>
      </c>
      <c r="AA92">
        <v>0</v>
      </c>
      <c r="AB92" t="s">
        <v>324</v>
      </c>
      <c r="AC92" t="s">
        <v>324</v>
      </c>
      <c r="AD92" t="s">
        <v>324</v>
      </c>
      <c r="AE92" t="s">
        <v>324</v>
      </c>
      <c r="AF92">
        <v>0</v>
      </c>
      <c r="AG92" t="s">
        <v>324</v>
      </c>
      <c r="AH92" t="s">
        <v>324</v>
      </c>
      <c r="AI92" t="s">
        <v>324</v>
      </c>
      <c r="AJ92" t="s">
        <v>324</v>
      </c>
      <c r="AK92">
        <v>0</v>
      </c>
      <c r="AL92" t="s">
        <v>324</v>
      </c>
      <c r="AM92" t="s">
        <v>324</v>
      </c>
      <c r="AN92" t="s">
        <v>324</v>
      </c>
      <c r="AO92" t="s">
        <v>324</v>
      </c>
      <c r="AP92">
        <v>0</v>
      </c>
      <c r="AQ92" t="s">
        <v>324</v>
      </c>
      <c r="AR92" t="s">
        <v>324</v>
      </c>
      <c r="AS92" t="s">
        <v>324</v>
      </c>
      <c r="AT92" t="s">
        <v>324</v>
      </c>
      <c r="AU92">
        <v>0</v>
      </c>
      <c r="AV92" t="s">
        <v>324</v>
      </c>
      <c r="AW92" t="s">
        <v>324</v>
      </c>
      <c r="AX92" t="s">
        <v>324</v>
      </c>
      <c r="AY92" t="s">
        <v>324</v>
      </c>
      <c r="AZ92">
        <v>0</v>
      </c>
      <c r="BA92" t="s">
        <v>324</v>
      </c>
      <c r="BB92" t="s">
        <v>324</v>
      </c>
      <c r="BC92" t="s">
        <v>324</v>
      </c>
      <c r="BD92" t="s">
        <v>324</v>
      </c>
      <c r="BE92">
        <v>0</v>
      </c>
      <c r="BF92" t="s">
        <v>324</v>
      </c>
      <c r="BG92" t="s">
        <v>324</v>
      </c>
      <c r="BH92" t="s">
        <v>324</v>
      </c>
      <c r="BI92" t="s">
        <v>324</v>
      </c>
      <c r="BJ92">
        <v>0</v>
      </c>
      <c r="BK92">
        <v>1.2999999999999999E-2</v>
      </c>
      <c r="BL92">
        <v>2E-3</v>
      </c>
      <c r="BM92" t="s">
        <v>324</v>
      </c>
      <c r="BN92" t="s">
        <v>324</v>
      </c>
      <c r="BO92">
        <v>1.4999999999999999E-2</v>
      </c>
      <c r="BP92">
        <v>4</v>
      </c>
      <c r="BQ92">
        <v>1</v>
      </c>
      <c r="BR92" t="s">
        <v>324</v>
      </c>
      <c r="BS92" t="s">
        <v>324</v>
      </c>
      <c r="BT92">
        <v>5</v>
      </c>
      <c r="BU92" t="s">
        <v>324</v>
      </c>
      <c r="BV92" t="s">
        <v>324</v>
      </c>
      <c r="BW92" t="s">
        <v>324</v>
      </c>
      <c r="BX92" t="s">
        <v>324</v>
      </c>
      <c r="BY92">
        <v>0</v>
      </c>
      <c r="BZ92">
        <v>1.0999999999999999E-2</v>
      </c>
      <c r="CA92">
        <v>6.5000000000000002E-2</v>
      </c>
      <c r="CB92" t="s">
        <v>324</v>
      </c>
      <c r="CC92" t="s">
        <v>324</v>
      </c>
      <c r="CD92">
        <v>7.5999999999999998E-2</v>
      </c>
      <c r="CE92">
        <v>3</v>
      </c>
      <c r="CF92">
        <v>1</v>
      </c>
      <c r="CG92" t="s">
        <v>324</v>
      </c>
      <c r="CH92" t="s">
        <v>324</v>
      </c>
      <c r="CI92">
        <v>4</v>
      </c>
      <c r="CJ92" t="s">
        <v>324</v>
      </c>
      <c r="CK92" t="s">
        <v>324</v>
      </c>
      <c r="CL92" t="s">
        <v>324</v>
      </c>
      <c r="CM92" t="s">
        <v>324</v>
      </c>
      <c r="CN92">
        <v>0</v>
      </c>
      <c r="CO92">
        <v>3.089</v>
      </c>
      <c r="CP92">
        <v>0.66500000000000004</v>
      </c>
      <c r="CQ92" t="s">
        <v>179</v>
      </c>
      <c r="CR92">
        <v>0</v>
      </c>
      <c r="CS92">
        <v>3.754</v>
      </c>
      <c r="CT92">
        <v>504</v>
      </c>
      <c r="CU92">
        <v>32</v>
      </c>
      <c r="CV92">
        <v>0</v>
      </c>
      <c r="CW92">
        <v>0</v>
      </c>
      <c r="CX92">
        <v>536</v>
      </c>
      <c r="CY92">
        <v>0</v>
      </c>
      <c r="CZ92">
        <v>0</v>
      </c>
      <c r="DA92">
        <v>0</v>
      </c>
      <c r="DB92">
        <v>0</v>
      </c>
      <c r="DC92">
        <v>0</v>
      </c>
    </row>
    <row r="93" spans="1:107" x14ac:dyDescent="0.45">
      <c r="A93">
        <v>2024</v>
      </c>
      <c r="B93">
        <v>1</v>
      </c>
      <c r="C93" t="s">
        <v>120</v>
      </c>
      <c r="D93">
        <v>99999</v>
      </c>
      <c r="E93" t="s">
        <v>329</v>
      </c>
      <c r="F93" t="s">
        <v>323</v>
      </c>
      <c r="H93">
        <v>-24.385999999999999</v>
      </c>
      <c r="I93">
        <v>-1.3029999999999999</v>
      </c>
      <c r="J93">
        <v>-3.698</v>
      </c>
      <c r="K93">
        <v>0</v>
      </c>
      <c r="L93">
        <v>-29.387</v>
      </c>
      <c r="M93" t="s">
        <v>324</v>
      </c>
      <c r="N93" t="s">
        <v>324</v>
      </c>
      <c r="O93" t="s">
        <v>324</v>
      </c>
      <c r="P93" t="s">
        <v>324</v>
      </c>
      <c r="Q93" t="s">
        <v>324</v>
      </c>
      <c r="R93">
        <v>-8.9999999999999993E-3</v>
      </c>
      <c r="S93" t="s">
        <v>324</v>
      </c>
      <c r="T93" t="s">
        <v>324</v>
      </c>
      <c r="U93" t="s">
        <v>324</v>
      </c>
      <c r="V93">
        <v>-8.9999999999999993E-3</v>
      </c>
      <c r="W93" t="s">
        <v>324</v>
      </c>
      <c r="X93" t="s">
        <v>324</v>
      </c>
      <c r="Y93" t="s">
        <v>324</v>
      </c>
      <c r="Z93" t="s">
        <v>324</v>
      </c>
      <c r="AA93" t="s">
        <v>324</v>
      </c>
      <c r="AB93" t="s">
        <v>324</v>
      </c>
      <c r="AC93" t="s">
        <v>324</v>
      </c>
      <c r="AD93" t="s">
        <v>324</v>
      </c>
      <c r="AE93" t="s">
        <v>324</v>
      </c>
      <c r="AF93" t="s">
        <v>324</v>
      </c>
      <c r="AG93">
        <v>-0.495</v>
      </c>
      <c r="AH93">
        <v>-5.0000000000000001E-3</v>
      </c>
      <c r="AI93">
        <v>0</v>
      </c>
      <c r="AJ93">
        <v>0</v>
      </c>
      <c r="AK93">
        <v>-0.5</v>
      </c>
      <c r="AL93" t="s">
        <v>324</v>
      </c>
      <c r="AM93" t="s">
        <v>324</v>
      </c>
      <c r="AN93" t="s">
        <v>324</v>
      </c>
      <c r="AO93" t="s">
        <v>324</v>
      </c>
      <c r="AP93" t="s">
        <v>324</v>
      </c>
      <c r="AQ93" t="s">
        <v>324</v>
      </c>
      <c r="AR93" t="s">
        <v>324</v>
      </c>
      <c r="AS93" t="s">
        <v>324</v>
      </c>
      <c r="AT93" t="s">
        <v>324</v>
      </c>
      <c r="AU93" t="s">
        <v>324</v>
      </c>
      <c r="AV93" t="s">
        <v>324</v>
      </c>
      <c r="AW93" t="s">
        <v>324</v>
      </c>
      <c r="AX93" t="s">
        <v>324</v>
      </c>
      <c r="AY93" t="s">
        <v>324</v>
      </c>
      <c r="AZ93">
        <v>0</v>
      </c>
      <c r="BA93" t="s">
        <v>324</v>
      </c>
      <c r="BB93" t="s">
        <v>324</v>
      </c>
      <c r="BC93" t="s">
        <v>324</v>
      </c>
      <c r="BD93" t="s">
        <v>324</v>
      </c>
      <c r="BE93" t="s">
        <v>324</v>
      </c>
      <c r="BF93" t="s">
        <v>324</v>
      </c>
      <c r="BG93" t="s">
        <v>324</v>
      </c>
      <c r="BH93" t="s">
        <v>324</v>
      </c>
      <c r="BI93" t="s">
        <v>324</v>
      </c>
      <c r="BJ93" t="s">
        <v>324</v>
      </c>
      <c r="BK93" t="s">
        <v>324</v>
      </c>
      <c r="BL93" t="s">
        <v>324</v>
      </c>
      <c r="BM93" t="s">
        <v>324</v>
      </c>
      <c r="BN93" t="s">
        <v>324</v>
      </c>
      <c r="BO93" t="s">
        <v>324</v>
      </c>
      <c r="BP93" t="s">
        <v>324</v>
      </c>
      <c r="BQ93" t="s">
        <v>324</v>
      </c>
      <c r="BR93" t="s">
        <v>324</v>
      </c>
      <c r="BS93" t="s">
        <v>324</v>
      </c>
      <c r="BT93" t="s">
        <v>324</v>
      </c>
      <c r="BU93" t="s">
        <v>324</v>
      </c>
      <c r="BV93" t="s">
        <v>324</v>
      </c>
      <c r="BW93" t="s">
        <v>324</v>
      </c>
      <c r="BX93" t="s">
        <v>324</v>
      </c>
      <c r="BY93" t="s">
        <v>324</v>
      </c>
      <c r="BZ93" t="s">
        <v>324</v>
      </c>
      <c r="CA93" t="s">
        <v>324</v>
      </c>
      <c r="CB93" t="s">
        <v>324</v>
      </c>
      <c r="CC93" t="s">
        <v>324</v>
      </c>
      <c r="CD93" t="s">
        <v>324</v>
      </c>
      <c r="CE93" t="s">
        <v>324</v>
      </c>
      <c r="CF93" t="s">
        <v>324</v>
      </c>
      <c r="CG93" t="s">
        <v>324</v>
      </c>
      <c r="CH93" t="s">
        <v>324</v>
      </c>
      <c r="CI93" t="s">
        <v>324</v>
      </c>
      <c r="CJ93" t="s">
        <v>324</v>
      </c>
      <c r="CK93" t="s">
        <v>324</v>
      </c>
      <c r="CL93" t="s">
        <v>324</v>
      </c>
      <c r="CM93" t="s">
        <v>324</v>
      </c>
      <c r="CN93" t="s">
        <v>324</v>
      </c>
      <c r="CO93">
        <v>-24.395</v>
      </c>
      <c r="CP93">
        <v>-1.3029999999999999</v>
      </c>
      <c r="CQ93">
        <v>-3.698</v>
      </c>
      <c r="CR93">
        <v>0</v>
      </c>
      <c r="CS93">
        <v>-29.396000000000001</v>
      </c>
      <c r="CT93" t="s">
        <v>324</v>
      </c>
      <c r="CU93" t="s">
        <v>324</v>
      </c>
      <c r="CV93" t="s">
        <v>324</v>
      </c>
      <c r="CW93" t="s">
        <v>324</v>
      </c>
      <c r="CX93" t="s">
        <v>324</v>
      </c>
      <c r="CY93" t="s">
        <v>324</v>
      </c>
      <c r="CZ93" t="s">
        <v>324</v>
      </c>
      <c r="DA93" t="s">
        <v>324</v>
      </c>
      <c r="DB93" t="s">
        <v>324</v>
      </c>
      <c r="DC93" t="s">
        <v>324</v>
      </c>
    </row>
    <row r="94" spans="1:107" x14ac:dyDescent="0.45">
      <c r="A94">
        <v>2024</v>
      </c>
      <c r="B94">
        <v>1</v>
      </c>
      <c r="C94" t="s">
        <v>123</v>
      </c>
      <c r="D94">
        <v>4110</v>
      </c>
      <c r="E94" t="s">
        <v>400</v>
      </c>
      <c r="F94" t="s">
        <v>323</v>
      </c>
      <c r="G94" t="s">
        <v>244</v>
      </c>
      <c r="H94">
        <v>374.27499999999998</v>
      </c>
      <c r="I94">
        <v>201.53100000000001</v>
      </c>
      <c r="J94" t="s">
        <v>324</v>
      </c>
      <c r="K94" t="s">
        <v>324</v>
      </c>
      <c r="L94">
        <v>575.80600000000004</v>
      </c>
      <c r="M94">
        <v>52145</v>
      </c>
      <c r="N94">
        <v>1208</v>
      </c>
      <c r="O94" t="s">
        <v>324</v>
      </c>
      <c r="P94" t="s">
        <v>324</v>
      </c>
      <c r="Q94">
        <v>53353</v>
      </c>
      <c r="R94">
        <v>92.022000000000006</v>
      </c>
      <c r="S94">
        <v>70.453999999999994</v>
      </c>
      <c r="T94" t="s">
        <v>324</v>
      </c>
      <c r="U94" t="s">
        <v>324</v>
      </c>
      <c r="V94">
        <v>162.476</v>
      </c>
      <c r="W94">
        <v>19977</v>
      </c>
      <c r="X94">
        <v>4077</v>
      </c>
      <c r="Y94" t="s">
        <v>324</v>
      </c>
      <c r="Z94" t="s">
        <v>324</v>
      </c>
      <c r="AA94">
        <v>24054</v>
      </c>
      <c r="AB94" t="s">
        <v>324</v>
      </c>
      <c r="AC94" t="s">
        <v>324</v>
      </c>
      <c r="AD94" t="s">
        <v>324</v>
      </c>
      <c r="AE94" t="s">
        <v>324</v>
      </c>
      <c r="AF94">
        <v>0</v>
      </c>
      <c r="AG94" t="s">
        <v>324</v>
      </c>
      <c r="AH94" t="s">
        <v>324</v>
      </c>
      <c r="AI94" t="s">
        <v>324</v>
      </c>
      <c r="AJ94" t="s">
        <v>324</v>
      </c>
      <c r="AK94">
        <v>0</v>
      </c>
      <c r="AL94" t="s">
        <v>324</v>
      </c>
      <c r="AM94" t="s">
        <v>324</v>
      </c>
      <c r="AN94" t="s">
        <v>324</v>
      </c>
      <c r="AO94" t="s">
        <v>324</v>
      </c>
      <c r="AP94">
        <v>0</v>
      </c>
      <c r="AQ94" t="s">
        <v>324</v>
      </c>
      <c r="AR94" t="s">
        <v>324</v>
      </c>
      <c r="AS94" t="s">
        <v>324</v>
      </c>
      <c r="AT94" t="s">
        <v>324</v>
      </c>
      <c r="AU94">
        <v>0</v>
      </c>
      <c r="AV94" t="s">
        <v>324</v>
      </c>
      <c r="AW94" t="s">
        <v>324</v>
      </c>
      <c r="AX94" t="s">
        <v>324</v>
      </c>
      <c r="AY94" t="s">
        <v>324</v>
      </c>
      <c r="AZ94">
        <v>0</v>
      </c>
      <c r="BA94" t="s">
        <v>324</v>
      </c>
      <c r="BB94" t="s">
        <v>324</v>
      </c>
      <c r="BC94" t="s">
        <v>324</v>
      </c>
      <c r="BD94" t="s">
        <v>324</v>
      </c>
      <c r="BE94">
        <v>0</v>
      </c>
      <c r="BF94" t="s">
        <v>324</v>
      </c>
      <c r="BG94" t="s">
        <v>324</v>
      </c>
      <c r="BH94" t="s">
        <v>324</v>
      </c>
      <c r="BI94" t="s">
        <v>324</v>
      </c>
      <c r="BJ94">
        <v>0</v>
      </c>
      <c r="BK94">
        <v>0.18</v>
      </c>
      <c r="BL94">
        <v>2.4180000000000001</v>
      </c>
      <c r="BM94" t="s">
        <v>324</v>
      </c>
      <c r="BN94" t="s">
        <v>324</v>
      </c>
      <c r="BO94">
        <v>2.5979999999999999</v>
      </c>
      <c r="BP94">
        <v>32</v>
      </c>
      <c r="BQ94">
        <v>12</v>
      </c>
      <c r="BR94" t="s">
        <v>324</v>
      </c>
      <c r="BS94" t="s">
        <v>324</v>
      </c>
      <c r="BT94">
        <v>44</v>
      </c>
      <c r="BU94" t="s">
        <v>324</v>
      </c>
      <c r="BV94" t="s">
        <v>324</v>
      </c>
      <c r="BW94" t="s">
        <v>324</v>
      </c>
      <c r="BX94" t="s">
        <v>324</v>
      </c>
      <c r="BY94">
        <v>0</v>
      </c>
      <c r="BZ94" t="s">
        <v>324</v>
      </c>
      <c r="CA94">
        <v>0.375</v>
      </c>
      <c r="CB94" t="s">
        <v>324</v>
      </c>
      <c r="CC94" t="s">
        <v>324</v>
      </c>
      <c r="CD94">
        <v>0.375</v>
      </c>
      <c r="CE94" t="s">
        <v>324</v>
      </c>
      <c r="CF94">
        <v>1</v>
      </c>
      <c r="CG94" t="s">
        <v>324</v>
      </c>
      <c r="CH94" t="s">
        <v>324</v>
      </c>
      <c r="CI94">
        <v>1</v>
      </c>
      <c r="CJ94" t="s">
        <v>324</v>
      </c>
      <c r="CK94" t="s">
        <v>324</v>
      </c>
      <c r="CL94" t="s">
        <v>324</v>
      </c>
      <c r="CM94" t="s">
        <v>324</v>
      </c>
      <c r="CN94">
        <v>0</v>
      </c>
      <c r="CO94">
        <v>466.47699999999998</v>
      </c>
      <c r="CP94">
        <v>274.77800000000002</v>
      </c>
      <c r="CQ94" t="s">
        <v>179</v>
      </c>
      <c r="CR94">
        <v>0</v>
      </c>
      <c r="CS94">
        <v>741.255</v>
      </c>
      <c r="CT94">
        <v>72154</v>
      </c>
      <c r="CU94">
        <v>5298</v>
      </c>
      <c r="CV94">
        <v>0</v>
      </c>
      <c r="CW94">
        <v>0</v>
      </c>
      <c r="CX94">
        <v>77452</v>
      </c>
      <c r="CY94">
        <v>0</v>
      </c>
      <c r="CZ94">
        <v>0</v>
      </c>
      <c r="DA94">
        <v>0</v>
      </c>
      <c r="DB94">
        <v>0</v>
      </c>
      <c r="DC94">
        <v>0</v>
      </c>
    </row>
    <row r="95" spans="1:107" x14ac:dyDescent="0.45">
      <c r="A95">
        <v>2024</v>
      </c>
      <c r="B95">
        <v>1</v>
      </c>
      <c r="C95" t="s">
        <v>123</v>
      </c>
      <c r="D95">
        <v>12341</v>
      </c>
      <c r="E95" t="s">
        <v>394</v>
      </c>
      <c r="F95" t="s">
        <v>323</v>
      </c>
      <c r="G95" t="s">
        <v>244</v>
      </c>
      <c r="H95">
        <v>3.4470000000000001</v>
      </c>
      <c r="I95">
        <v>5.2130000000000001</v>
      </c>
      <c r="J95">
        <v>2.1800000000000002</v>
      </c>
      <c r="K95" t="s">
        <v>324</v>
      </c>
      <c r="L95">
        <v>10.84</v>
      </c>
      <c r="M95">
        <v>411</v>
      </c>
      <c r="N95">
        <v>87</v>
      </c>
      <c r="O95">
        <v>4</v>
      </c>
      <c r="P95" t="s">
        <v>324</v>
      </c>
      <c r="Q95">
        <v>502</v>
      </c>
      <c r="R95" t="s">
        <v>324</v>
      </c>
      <c r="S95" t="s">
        <v>324</v>
      </c>
      <c r="T95" t="s">
        <v>324</v>
      </c>
      <c r="U95" t="s">
        <v>324</v>
      </c>
      <c r="V95">
        <v>0</v>
      </c>
      <c r="W95" t="s">
        <v>324</v>
      </c>
      <c r="X95" t="s">
        <v>324</v>
      </c>
      <c r="Y95" t="s">
        <v>324</v>
      </c>
      <c r="Z95" t="s">
        <v>324</v>
      </c>
      <c r="AA95">
        <v>0</v>
      </c>
      <c r="AB95">
        <v>0.51</v>
      </c>
      <c r="AC95">
        <v>3.2839999999999998</v>
      </c>
      <c r="AD95">
        <v>0</v>
      </c>
      <c r="AE95" t="s">
        <v>324</v>
      </c>
      <c r="AF95">
        <v>3.794</v>
      </c>
      <c r="AG95" t="s">
        <v>324</v>
      </c>
      <c r="AH95" t="s">
        <v>324</v>
      </c>
      <c r="AI95" t="s">
        <v>324</v>
      </c>
      <c r="AJ95" t="s">
        <v>324</v>
      </c>
      <c r="AK95">
        <v>0</v>
      </c>
      <c r="AL95" t="s">
        <v>324</v>
      </c>
      <c r="AM95" t="s">
        <v>324</v>
      </c>
      <c r="AN95" t="s">
        <v>324</v>
      </c>
      <c r="AO95" t="s">
        <v>324</v>
      </c>
      <c r="AP95">
        <v>0</v>
      </c>
      <c r="AQ95" t="s">
        <v>324</v>
      </c>
      <c r="AR95" t="s">
        <v>324</v>
      </c>
      <c r="AS95" t="s">
        <v>324</v>
      </c>
      <c r="AT95" t="s">
        <v>324</v>
      </c>
      <c r="AU95">
        <v>0</v>
      </c>
      <c r="AV95" t="s">
        <v>324</v>
      </c>
      <c r="AW95" t="s">
        <v>324</v>
      </c>
      <c r="AX95" t="s">
        <v>324</v>
      </c>
      <c r="AY95" t="s">
        <v>324</v>
      </c>
      <c r="AZ95">
        <v>0</v>
      </c>
      <c r="BA95" t="s">
        <v>324</v>
      </c>
      <c r="BB95" t="s">
        <v>324</v>
      </c>
      <c r="BC95" t="s">
        <v>324</v>
      </c>
      <c r="BD95" t="s">
        <v>324</v>
      </c>
      <c r="BE95">
        <v>0</v>
      </c>
      <c r="BF95" t="s">
        <v>324</v>
      </c>
      <c r="BG95" t="s">
        <v>324</v>
      </c>
      <c r="BH95" t="s">
        <v>324</v>
      </c>
      <c r="BI95" t="s">
        <v>324</v>
      </c>
      <c r="BJ95">
        <v>0</v>
      </c>
      <c r="BK95">
        <v>2E-3</v>
      </c>
      <c r="BL95">
        <v>0.62</v>
      </c>
      <c r="BM95" t="s">
        <v>324</v>
      </c>
      <c r="BN95" t="s">
        <v>324</v>
      </c>
      <c r="BO95">
        <v>0.622</v>
      </c>
      <c r="BP95">
        <v>1</v>
      </c>
      <c r="BQ95">
        <v>2</v>
      </c>
      <c r="BR95" t="s">
        <v>324</v>
      </c>
      <c r="BS95" t="s">
        <v>324</v>
      </c>
      <c r="BT95">
        <v>3</v>
      </c>
      <c r="BU95" t="s">
        <v>324</v>
      </c>
      <c r="BV95" t="s">
        <v>324</v>
      </c>
      <c r="BW95" t="s">
        <v>324</v>
      </c>
      <c r="BX95" t="s">
        <v>324</v>
      </c>
      <c r="BY95">
        <v>0</v>
      </c>
      <c r="BZ95" t="s">
        <v>324</v>
      </c>
      <c r="CA95" t="s">
        <v>324</v>
      </c>
      <c r="CB95" t="s">
        <v>324</v>
      </c>
      <c r="CC95" t="s">
        <v>324</v>
      </c>
      <c r="CD95">
        <v>0</v>
      </c>
      <c r="CE95" t="s">
        <v>324</v>
      </c>
      <c r="CF95" t="s">
        <v>324</v>
      </c>
      <c r="CG95" t="s">
        <v>324</v>
      </c>
      <c r="CH95" t="s">
        <v>324</v>
      </c>
      <c r="CI95">
        <v>0</v>
      </c>
      <c r="CJ95" t="s">
        <v>324</v>
      </c>
      <c r="CK95" t="s">
        <v>324</v>
      </c>
      <c r="CL95" t="s">
        <v>324</v>
      </c>
      <c r="CM95" t="s">
        <v>324</v>
      </c>
      <c r="CN95">
        <v>0</v>
      </c>
      <c r="CO95">
        <v>3.4489999999999998</v>
      </c>
      <c r="CP95">
        <v>5.8330000000000002</v>
      </c>
      <c r="CQ95">
        <v>2.1800000000000002</v>
      </c>
      <c r="CR95">
        <v>0</v>
      </c>
      <c r="CS95">
        <v>11.462</v>
      </c>
      <c r="CT95">
        <v>412</v>
      </c>
      <c r="CU95">
        <v>89</v>
      </c>
      <c r="CV95">
        <v>4</v>
      </c>
      <c r="CW95">
        <v>0</v>
      </c>
      <c r="CX95">
        <v>505</v>
      </c>
      <c r="CY95">
        <v>0.51</v>
      </c>
      <c r="CZ95">
        <v>3.2839999999999998</v>
      </c>
      <c r="DA95">
        <v>0</v>
      </c>
      <c r="DB95">
        <v>0</v>
      </c>
      <c r="DC95">
        <v>3.794</v>
      </c>
    </row>
    <row r="96" spans="1:107" x14ac:dyDescent="0.45">
      <c r="A96">
        <v>2024</v>
      </c>
      <c r="B96">
        <v>1</v>
      </c>
      <c r="C96" t="s">
        <v>123</v>
      </c>
      <c r="D96">
        <v>13032</v>
      </c>
      <c r="E96" t="s">
        <v>401</v>
      </c>
      <c r="F96" t="s">
        <v>323</v>
      </c>
      <c r="G96" t="s">
        <v>244</v>
      </c>
      <c r="H96">
        <v>0.47899999999999998</v>
      </c>
      <c r="I96">
        <v>0.17100000000000001</v>
      </c>
      <c r="J96">
        <v>0</v>
      </c>
      <c r="K96">
        <v>0</v>
      </c>
      <c r="L96">
        <v>0.65</v>
      </c>
      <c r="M96">
        <v>43</v>
      </c>
      <c r="N96">
        <v>8</v>
      </c>
      <c r="O96">
        <v>0</v>
      </c>
      <c r="P96">
        <v>0</v>
      </c>
      <c r="Q96">
        <v>51</v>
      </c>
      <c r="R96" t="s">
        <v>324</v>
      </c>
      <c r="S96" t="s">
        <v>324</v>
      </c>
      <c r="T96" t="s">
        <v>324</v>
      </c>
      <c r="U96" t="s">
        <v>324</v>
      </c>
      <c r="V96">
        <v>0</v>
      </c>
      <c r="W96" t="s">
        <v>324</v>
      </c>
      <c r="X96" t="s">
        <v>324</v>
      </c>
      <c r="Y96" t="s">
        <v>324</v>
      </c>
      <c r="Z96" t="s">
        <v>324</v>
      </c>
      <c r="AA96">
        <v>0</v>
      </c>
      <c r="AB96">
        <v>16.026</v>
      </c>
      <c r="AC96">
        <v>3.7360000000000002</v>
      </c>
      <c r="AD96">
        <v>0</v>
      </c>
      <c r="AE96">
        <v>0</v>
      </c>
      <c r="AF96">
        <v>19.762</v>
      </c>
      <c r="AG96" t="s">
        <v>324</v>
      </c>
      <c r="AH96" t="s">
        <v>324</v>
      </c>
      <c r="AI96" t="s">
        <v>324</v>
      </c>
      <c r="AJ96" t="s">
        <v>324</v>
      </c>
      <c r="AK96">
        <v>0</v>
      </c>
      <c r="AL96" t="s">
        <v>324</v>
      </c>
      <c r="AM96" t="s">
        <v>324</v>
      </c>
      <c r="AN96" t="s">
        <v>324</v>
      </c>
      <c r="AO96" t="s">
        <v>324</v>
      </c>
      <c r="AP96">
        <v>0</v>
      </c>
      <c r="AQ96" t="s">
        <v>324</v>
      </c>
      <c r="AR96" t="s">
        <v>324</v>
      </c>
      <c r="AS96" t="s">
        <v>324</v>
      </c>
      <c r="AT96" t="s">
        <v>324</v>
      </c>
      <c r="AU96">
        <v>0</v>
      </c>
      <c r="AV96" t="s">
        <v>324</v>
      </c>
      <c r="AW96" t="s">
        <v>324</v>
      </c>
      <c r="AX96" t="s">
        <v>324</v>
      </c>
      <c r="AY96" t="s">
        <v>324</v>
      </c>
      <c r="AZ96">
        <v>0</v>
      </c>
      <c r="BA96" t="s">
        <v>324</v>
      </c>
      <c r="BB96" t="s">
        <v>324</v>
      </c>
      <c r="BC96" t="s">
        <v>324</v>
      </c>
      <c r="BD96" t="s">
        <v>324</v>
      </c>
      <c r="BE96">
        <v>0</v>
      </c>
      <c r="BF96" t="s">
        <v>324</v>
      </c>
      <c r="BG96" t="s">
        <v>324</v>
      </c>
      <c r="BH96" t="s">
        <v>324</v>
      </c>
      <c r="BI96" t="s">
        <v>324</v>
      </c>
      <c r="BJ96">
        <v>0</v>
      </c>
      <c r="BK96" t="s">
        <v>324</v>
      </c>
      <c r="BL96" t="s">
        <v>324</v>
      </c>
      <c r="BM96" t="s">
        <v>324</v>
      </c>
      <c r="BN96" t="s">
        <v>324</v>
      </c>
      <c r="BO96">
        <v>0</v>
      </c>
      <c r="BP96" t="s">
        <v>324</v>
      </c>
      <c r="BQ96" t="s">
        <v>324</v>
      </c>
      <c r="BR96" t="s">
        <v>324</v>
      </c>
      <c r="BS96" t="s">
        <v>324</v>
      </c>
      <c r="BT96">
        <v>0</v>
      </c>
      <c r="BU96" t="s">
        <v>324</v>
      </c>
      <c r="BV96" t="s">
        <v>324</v>
      </c>
      <c r="BW96" t="s">
        <v>324</v>
      </c>
      <c r="BX96" t="s">
        <v>324</v>
      </c>
      <c r="BY96">
        <v>0</v>
      </c>
      <c r="BZ96" t="s">
        <v>324</v>
      </c>
      <c r="CA96" t="s">
        <v>324</v>
      </c>
      <c r="CB96" t="s">
        <v>324</v>
      </c>
      <c r="CC96" t="s">
        <v>324</v>
      </c>
      <c r="CD96">
        <v>0</v>
      </c>
      <c r="CE96" t="s">
        <v>324</v>
      </c>
      <c r="CF96" t="s">
        <v>324</v>
      </c>
      <c r="CG96" t="s">
        <v>324</v>
      </c>
      <c r="CH96" t="s">
        <v>324</v>
      </c>
      <c r="CI96">
        <v>0</v>
      </c>
      <c r="CJ96" t="s">
        <v>324</v>
      </c>
      <c r="CK96" t="s">
        <v>324</v>
      </c>
      <c r="CL96" t="s">
        <v>324</v>
      </c>
      <c r="CM96" t="s">
        <v>324</v>
      </c>
      <c r="CN96">
        <v>0</v>
      </c>
      <c r="CO96">
        <v>0.47899999999999998</v>
      </c>
      <c r="CP96">
        <v>0.17100000000000001</v>
      </c>
      <c r="CQ96" t="s">
        <v>179</v>
      </c>
      <c r="CR96">
        <v>0</v>
      </c>
      <c r="CS96">
        <v>0.65</v>
      </c>
      <c r="CT96">
        <v>43</v>
      </c>
      <c r="CU96">
        <v>8</v>
      </c>
      <c r="CV96">
        <v>0</v>
      </c>
      <c r="CW96">
        <v>0</v>
      </c>
      <c r="CX96">
        <v>51</v>
      </c>
      <c r="CY96">
        <v>16.026</v>
      </c>
      <c r="CZ96">
        <v>3.7360000000000002</v>
      </c>
      <c r="DA96">
        <v>0</v>
      </c>
      <c r="DB96">
        <v>0</v>
      </c>
      <c r="DC96">
        <v>19.762</v>
      </c>
    </row>
    <row r="97" spans="1:107" x14ac:dyDescent="0.45">
      <c r="A97">
        <v>2024</v>
      </c>
      <c r="B97">
        <v>1</v>
      </c>
      <c r="C97" t="s">
        <v>123</v>
      </c>
      <c r="D97">
        <v>56697</v>
      </c>
      <c r="E97" t="s">
        <v>402</v>
      </c>
      <c r="F97" t="s">
        <v>323</v>
      </c>
      <c r="G97" t="s">
        <v>247</v>
      </c>
      <c r="H97">
        <v>181.01499999999999</v>
      </c>
      <c r="I97">
        <v>147.67699999999999</v>
      </c>
      <c r="J97" t="s">
        <v>324</v>
      </c>
      <c r="K97" t="s">
        <v>324</v>
      </c>
      <c r="L97">
        <v>328.69200000000001</v>
      </c>
      <c r="M97">
        <v>18384</v>
      </c>
      <c r="N97">
        <v>2083</v>
      </c>
      <c r="O97" t="s">
        <v>324</v>
      </c>
      <c r="P97" t="s">
        <v>324</v>
      </c>
      <c r="Q97">
        <v>20467</v>
      </c>
      <c r="R97">
        <v>38.226999999999997</v>
      </c>
      <c r="S97">
        <v>58.561999999999998</v>
      </c>
      <c r="T97" t="s">
        <v>324</v>
      </c>
      <c r="U97" t="s">
        <v>324</v>
      </c>
      <c r="V97">
        <v>0</v>
      </c>
      <c r="W97">
        <v>7302</v>
      </c>
      <c r="X97">
        <v>1541</v>
      </c>
      <c r="Y97" t="s">
        <v>324</v>
      </c>
      <c r="Z97" t="s">
        <v>324</v>
      </c>
      <c r="AA97">
        <v>0</v>
      </c>
      <c r="AB97" t="s">
        <v>324</v>
      </c>
      <c r="AC97" t="s">
        <v>324</v>
      </c>
      <c r="AD97" t="s">
        <v>324</v>
      </c>
      <c r="AE97" t="s">
        <v>324</v>
      </c>
      <c r="AF97">
        <v>0</v>
      </c>
      <c r="AG97" t="s">
        <v>324</v>
      </c>
      <c r="AH97" t="s">
        <v>324</v>
      </c>
      <c r="AI97" t="s">
        <v>324</v>
      </c>
      <c r="AJ97" t="s">
        <v>324</v>
      </c>
      <c r="AK97">
        <v>0</v>
      </c>
      <c r="AL97" t="s">
        <v>324</v>
      </c>
      <c r="AM97" t="s">
        <v>324</v>
      </c>
      <c r="AN97" t="s">
        <v>324</v>
      </c>
      <c r="AO97" t="s">
        <v>324</v>
      </c>
      <c r="AP97">
        <v>0</v>
      </c>
      <c r="AQ97" t="s">
        <v>324</v>
      </c>
      <c r="AR97" t="s">
        <v>324</v>
      </c>
      <c r="AS97" t="s">
        <v>324</v>
      </c>
      <c r="AT97" t="s">
        <v>324</v>
      </c>
      <c r="AU97">
        <v>0</v>
      </c>
      <c r="AV97" t="s">
        <v>324</v>
      </c>
      <c r="AW97" t="s">
        <v>324</v>
      </c>
      <c r="AX97" t="s">
        <v>324</v>
      </c>
      <c r="AY97" t="s">
        <v>324</v>
      </c>
      <c r="AZ97">
        <v>0</v>
      </c>
      <c r="BA97" t="s">
        <v>324</v>
      </c>
      <c r="BB97" t="s">
        <v>324</v>
      </c>
      <c r="BC97" t="s">
        <v>324</v>
      </c>
      <c r="BD97" t="s">
        <v>324</v>
      </c>
      <c r="BE97">
        <v>0</v>
      </c>
      <c r="BF97" t="s">
        <v>324</v>
      </c>
      <c r="BG97" t="s">
        <v>324</v>
      </c>
      <c r="BH97" t="s">
        <v>324</v>
      </c>
      <c r="BI97" t="s">
        <v>324</v>
      </c>
      <c r="BJ97">
        <v>0</v>
      </c>
      <c r="BK97">
        <v>0.35299999999999998</v>
      </c>
      <c r="BL97">
        <v>0.126</v>
      </c>
      <c r="BM97" t="s">
        <v>324</v>
      </c>
      <c r="BN97" t="s">
        <v>324</v>
      </c>
      <c r="BO97">
        <v>0</v>
      </c>
      <c r="BP97">
        <v>73</v>
      </c>
      <c r="BQ97">
        <v>20</v>
      </c>
      <c r="BR97" t="s">
        <v>324</v>
      </c>
      <c r="BS97" t="s">
        <v>324</v>
      </c>
      <c r="BT97">
        <v>0</v>
      </c>
      <c r="BU97" t="s">
        <v>324</v>
      </c>
      <c r="BV97" t="s">
        <v>324</v>
      </c>
      <c r="BW97" t="s">
        <v>324</v>
      </c>
      <c r="BX97" t="s">
        <v>324</v>
      </c>
      <c r="BY97">
        <v>0</v>
      </c>
      <c r="BZ97" t="s">
        <v>324</v>
      </c>
      <c r="CA97" t="s">
        <v>324</v>
      </c>
      <c r="CB97" t="s">
        <v>324</v>
      </c>
      <c r="CC97" t="s">
        <v>324</v>
      </c>
      <c r="CD97">
        <v>0</v>
      </c>
      <c r="CE97" t="s">
        <v>324</v>
      </c>
      <c r="CF97" t="s">
        <v>324</v>
      </c>
      <c r="CG97" t="s">
        <v>324</v>
      </c>
      <c r="CH97" t="s">
        <v>324</v>
      </c>
      <c r="CI97">
        <v>0</v>
      </c>
      <c r="CJ97" t="s">
        <v>324</v>
      </c>
      <c r="CK97" t="s">
        <v>324</v>
      </c>
      <c r="CL97" t="s">
        <v>324</v>
      </c>
      <c r="CM97" t="s">
        <v>324</v>
      </c>
      <c r="CN97">
        <v>0</v>
      </c>
      <c r="CO97">
        <v>219.595</v>
      </c>
      <c r="CP97">
        <v>206.36500000000001</v>
      </c>
      <c r="CQ97" t="s">
        <v>179</v>
      </c>
      <c r="CR97">
        <v>0</v>
      </c>
      <c r="CS97">
        <v>425.96</v>
      </c>
      <c r="CT97">
        <v>25759</v>
      </c>
      <c r="CU97">
        <v>3644</v>
      </c>
      <c r="CV97">
        <v>0</v>
      </c>
      <c r="CW97">
        <v>0</v>
      </c>
      <c r="CX97">
        <v>29403</v>
      </c>
      <c r="CY97">
        <v>0</v>
      </c>
      <c r="CZ97">
        <v>0</v>
      </c>
      <c r="DA97">
        <v>0</v>
      </c>
      <c r="DB97">
        <v>0</v>
      </c>
      <c r="DC97">
        <v>0</v>
      </c>
    </row>
    <row r="98" spans="1:107" x14ac:dyDescent="0.45">
      <c r="A98">
        <v>2024</v>
      </c>
      <c r="B98">
        <v>1</v>
      </c>
      <c r="C98" t="s">
        <v>123</v>
      </c>
      <c r="D98">
        <v>99999</v>
      </c>
      <c r="E98" t="s">
        <v>329</v>
      </c>
      <c r="F98" t="s">
        <v>323</v>
      </c>
      <c r="H98">
        <v>19.238</v>
      </c>
      <c r="I98">
        <v>-10.749000000000001</v>
      </c>
      <c r="J98">
        <v>0.79</v>
      </c>
      <c r="K98" t="s">
        <v>324</v>
      </c>
      <c r="L98">
        <v>9.2789999999999999</v>
      </c>
      <c r="M98" t="s">
        <v>324</v>
      </c>
      <c r="N98" t="s">
        <v>324</v>
      </c>
      <c r="O98" t="s">
        <v>324</v>
      </c>
      <c r="P98" t="s">
        <v>324</v>
      </c>
      <c r="Q98" t="s">
        <v>324</v>
      </c>
      <c r="R98">
        <v>-6.6669999999999998</v>
      </c>
      <c r="S98">
        <v>-10.212999999999999</v>
      </c>
      <c r="T98" t="s">
        <v>324</v>
      </c>
      <c r="U98" t="s">
        <v>324</v>
      </c>
      <c r="V98">
        <v>0</v>
      </c>
      <c r="W98" t="s">
        <v>324</v>
      </c>
      <c r="X98" t="s">
        <v>324</v>
      </c>
      <c r="Y98" t="s">
        <v>324</v>
      </c>
      <c r="Z98" t="s">
        <v>324</v>
      </c>
      <c r="AA98" t="s">
        <v>324</v>
      </c>
      <c r="AB98" t="s">
        <v>324</v>
      </c>
      <c r="AC98" t="s">
        <v>324</v>
      </c>
      <c r="AD98" t="s">
        <v>324</v>
      </c>
      <c r="AE98" t="s">
        <v>324</v>
      </c>
      <c r="AF98" t="s">
        <v>324</v>
      </c>
      <c r="AG98" t="s">
        <v>324</v>
      </c>
      <c r="AH98" t="s">
        <v>324</v>
      </c>
      <c r="AI98" t="s">
        <v>324</v>
      </c>
      <c r="AJ98" t="s">
        <v>324</v>
      </c>
      <c r="AK98">
        <v>0</v>
      </c>
      <c r="AL98" t="s">
        <v>324</v>
      </c>
      <c r="AM98" t="s">
        <v>324</v>
      </c>
      <c r="AN98" t="s">
        <v>324</v>
      </c>
      <c r="AO98" t="s">
        <v>324</v>
      </c>
      <c r="AP98" t="s">
        <v>324</v>
      </c>
      <c r="AQ98" t="s">
        <v>324</v>
      </c>
      <c r="AR98" t="s">
        <v>324</v>
      </c>
      <c r="AS98" t="s">
        <v>324</v>
      </c>
      <c r="AT98" t="s">
        <v>324</v>
      </c>
      <c r="AU98" t="s">
        <v>324</v>
      </c>
      <c r="AV98" t="s">
        <v>324</v>
      </c>
      <c r="AW98" t="s">
        <v>324</v>
      </c>
      <c r="AX98" t="s">
        <v>324</v>
      </c>
      <c r="AY98" t="s">
        <v>324</v>
      </c>
      <c r="AZ98">
        <v>0</v>
      </c>
      <c r="BA98" t="s">
        <v>324</v>
      </c>
      <c r="BB98" t="s">
        <v>324</v>
      </c>
      <c r="BC98" t="s">
        <v>324</v>
      </c>
      <c r="BD98" t="s">
        <v>324</v>
      </c>
      <c r="BE98" t="s">
        <v>324</v>
      </c>
      <c r="BF98" t="s">
        <v>324</v>
      </c>
      <c r="BG98" t="s">
        <v>324</v>
      </c>
      <c r="BH98" t="s">
        <v>324</v>
      </c>
      <c r="BI98" t="s">
        <v>324</v>
      </c>
      <c r="BJ98" t="s">
        <v>324</v>
      </c>
      <c r="BK98" t="s">
        <v>324</v>
      </c>
      <c r="BL98" t="s">
        <v>324</v>
      </c>
      <c r="BM98" t="s">
        <v>324</v>
      </c>
      <c r="BN98" t="s">
        <v>324</v>
      </c>
      <c r="BO98" t="s">
        <v>324</v>
      </c>
      <c r="BP98" t="s">
        <v>324</v>
      </c>
      <c r="BQ98" t="s">
        <v>324</v>
      </c>
      <c r="BR98" t="s">
        <v>324</v>
      </c>
      <c r="BS98" t="s">
        <v>324</v>
      </c>
      <c r="BT98" t="s">
        <v>324</v>
      </c>
      <c r="BU98" t="s">
        <v>324</v>
      </c>
      <c r="BV98" t="s">
        <v>324</v>
      </c>
      <c r="BW98" t="s">
        <v>324</v>
      </c>
      <c r="BX98" t="s">
        <v>324</v>
      </c>
      <c r="BY98" t="s">
        <v>324</v>
      </c>
      <c r="BZ98" t="s">
        <v>324</v>
      </c>
      <c r="CA98" t="s">
        <v>324</v>
      </c>
      <c r="CB98" t="s">
        <v>324</v>
      </c>
      <c r="CC98" t="s">
        <v>324</v>
      </c>
      <c r="CD98" t="s">
        <v>324</v>
      </c>
      <c r="CE98" t="s">
        <v>324</v>
      </c>
      <c r="CF98" t="s">
        <v>324</v>
      </c>
      <c r="CG98" t="s">
        <v>324</v>
      </c>
      <c r="CH98" t="s">
        <v>324</v>
      </c>
      <c r="CI98" t="s">
        <v>324</v>
      </c>
      <c r="CJ98" t="s">
        <v>324</v>
      </c>
      <c r="CK98" t="s">
        <v>324</v>
      </c>
      <c r="CL98" t="s">
        <v>324</v>
      </c>
      <c r="CM98" t="s">
        <v>324</v>
      </c>
      <c r="CN98" t="s">
        <v>324</v>
      </c>
      <c r="CO98">
        <v>12.571</v>
      </c>
      <c r="CP98">
        <v>-20.962</v>
      </c>
      <c r="CQ98">
        <v>0.79</v>
      </c>
      <c r="CR98" t="s">
        <v>324</v>
      </c>
      <c r="CS98">
        <v>9.2789999999999999</v>
      </c>
      <c r="CT98" t="s">
        <v>324</v>
      </c>
      <c r="CU98" t="s">
        <v>324</v>
      </c>
      <c r="CV98" t="s">
        <v>324</v>
      </c>
      <c r="CW98" t="s">
        <v>324</v>
      </c>
      <c r="CX98" t="s">
        <v>324</v>
      </c>
      <c r="CY98" t="s">
        <v>324</v>
      </c>
      <c r="CZ98" t="s">
        <v>324</v>
      </c>
      <c r="DA98" t="s">
        <v>324</v>
      </c>
      <c r="DB98" t="s">
        <v>324</v>
      </c>
      <c r="DC98" t="s">
        <v>324</v>
      </c>
    </row>
    <row r="99" spans="1:107" x14ac:dyDescent="0.45">
      <c r="A99">
        <v>2024</v>
      </c>
      <c r="B99">
        <v>1</v>
      </c>
      <c r="C99" t="s">
        <v>127</v>
      </c>
      <c r="D99">
        <v>9273</v>
      </c>
      <c r="E99" t="s">
        <v>403</v>
      </c>
      <c r="F99" t="s">
        <v>323</v>
      </c>
      <c r="G99" t="s">
        <v>244</v>
      </c>
      <c r="H99">
        <v>7.4290000000000003</v>
      </c>
      <c r="I99">
        <v>5.2190000000000003</v>
      </c>
      <c r="J99" t="s">
        <v>324</v>
      </c>
      <c r="K99" t="s">
        <v>324</v>
      </c>
      <c r="L99">
        <v>12.648</v>
      </c>
      <c r="M99">
        <v>1020</v>
      </c>
      <c r="N99">
        <v>89</v>
      </c>
      <c r="O99" t="s">
        <v>324</v>
      </c>
      <c r="P99" t="s">
        <v>324</v>
      </c>
      <c r="Q99">
        <v>1109</v>
      </c>
      <c r="R99" t="s">
        <v>324</v>
      </c>
      <c r="S99" t="s">
        <v>324</v>
      </c>
      <c r="T99" t="s">
        <v>324</v>
      </c>
      <c r="U99" t="s">
        <v>324</v>
      </c>
      <c r="V99">
        <v>0</v>
      </c>
      <c r="W99" t="s">
        <v>324</v>
      </c>
      <c r="X99" t="s">
        <v>324</v>
      </c>
      <c r="Y99" t="s">
        <v>324</v>
      </c>
      <c r="Z99" t="s">
        <v>324</v>
      </c>
      <c r="AA99">
        <v>0</v>
      </c>
      <c r="AB99" t="s">
        <v>324</v>
      </c>
      <c r="AC99" t="s">
        <v>324</v>
      </c>
      <c r="AD99" t="s">
        <v>324</v>
      </c>
      <c r="AE99" t="s">
        <v>324</v>
      </c>
      <c r="AF99">
        <v>0</v>
      </c>
      <c r="AG99" t="s">
        <v>324</v>
      </c>
      <c r="AH99" t="s">
        <v>324</v>
      </c>
      <c r="AI99" t="s">
        <v>324</v>
      </c>
      <c r="AJ99" t="s">
        <v>324</v>
      </c>
      <c r="AK99">
        <v>0</v>
      </c>
      <c r="AL99" t="s">
        <v>324</v>
      </c>
      <c r="AM99" t="s">
        <v>324</v>
      </c>
      <c r="AN99" t="s">
        <v>324</v>
      </c>
      <c r="AO99" t="s">
        <v>324</v>
      </c>
      <c r="AP99">
        <v>0</v>
      </c>
      <c r="AQ99" t="s">
        <v>324</v>
      </c>
      <c r="AR99" t="s">
        <v>324</v>
      </c>
      <c r="AS99" t="s">
        <v>324</v>
      </c>
      <c r="AT99" t="s">
        <v>324</v>
      </c>
      <c r="AU99">
        <v>0</v>
      </c>
      <c r="AV99" t="s">
        <v>324</v>
      </c>
      <c r="AW99" t="s">
        <v>324</v>
      </c>
      <c r="AX99" t="s">
        <v>324</v>
      </c>
      <c r="AY99" t="s">
        <v>324</v>
      </c>
      <c r="AZ99">
        <v>0</v>
      </c>
      <c r="BA99" t="s">
        <v>324</v>
      </c>
      <c r="BB99" t="s">
        <v>324</v>
      </c>
      <c r="BC99" t="s">
        <v>324</v>
      </c>
      <c r="BD99" t="s">
        <v>324</v>
      </c>
      <c r="BE99">
        <v>0</v>
      </c>
      <c r="BF99" t="s">
        <v>324</v>
      </c>
      <c r="BG99" t="s">
        <v>324</v>
      </c>
      <c r="BH99" t="s">
        <v>324</v>
      </c>
      <c r="BI99" t="s">
        <v>324</v>
      </c>
      <c r="BJ99">
        <v>0</v>
      </c>
      <c r="BK99" t="s">
        <v>324</v>
      </c>
      <c r="BL99">
        <v>0.05</v>
      </c>
      <c r="BM99" t="s">
        <v>324</v>
      </c>
      <c r="BN99" t="s">
        <v>324</v>
      </c>
      <c r="BO99">
        <v>0.05</v>
      </c>
      <c r="BP99" t="s">
        <v>324</v>
      </c>
      <c r="BQ99">
        <v>1</v>
      </c>
      <c r="BR99" t="s">
        <v>324</v>
      </c>
      <c r="BS99" t="s">
        <v>324</v>
      </c>
      <c r="BT99">
        <v>1</v>
      </c>
      <c r="BU99" t="s">
        <v>324</v>
      </c>
      <c r="BV99" t="s">
        <v>324</v>
      </c>
      <c r="BW99" t="s">
        <v>324</v>
      </c>
      <c r="BX99" t="s">
        <v>324</v>
      </c>
      <c r="BY99">
        <v>0</v>
      </c>
      <c r="BZ99" t="s">
        <v>324</v>
      </c>
      <c r="CA99" t="s">
        <v>324</v>
      </c>
      <c r="CB99" t="s">
        <v>324</v>
      </c>
      <c r="CC99" t="s">
        <v>324</v>
      </c>
      <c r="CD99">
        <v>0</v>
      </c>
      <c r="CE99" t="s">
        <v>324</v>
      </c>
      <c r="CF99" t="s">
        <v>324</v>
      </c>
      <c r="CG99" t="s">
        <v>324</v>
      </c>
      <c r="CH99" t="s">
        <v>324</v>
      </c>
      <c r="CI99">
        <v>0</v>
      </c>
      <c r="CJ99" t="s">
        <v>324</v>
      </c>
      <c r="CK99" t="s">
        <v>324</v>
      </c>
      <c r="CL99" t="s">
        <v>324</v>
      </c>
      <c r="CM99" t="s">
        <v>324</v>
      </c>
      <c r="CN99">
        <v>0</v>
      </c>
      <c r="CO99">
        <v>7.4290000000000003</v>
      </c>
      <c r="CP99">
        <v>5.2690000000000001</v>
      </c>
      <c r="CQ99" t="s">
        <v>179</v>
      </c>
      <c r="CR99">
        <v>0</v>
      </c>
      <c r="CS99">
        <v>12.698</v>
      </c>
      <c r="CT99">
        <v>1020</v>
      </c>
      <c r="CU99">
        <v>90</v>
      </c>
      <c r="CV99">
        <v>0</v>
      </c>
      <c r="CW99">
        <v>0</v>
      </c>
      <c r="CX99">
        <v>1110</v>
      </c>
      <c r="CY99">
        <v>0</v>
      </c>
      <c r="CZ99">
        <v>0</v>
      </c>
      <c r="DA99">
        <v>0</v>
      </c>
      <c r="DB99">
        <v>0</v>
      </c>
      <c r="DC99">
        <v>0</v>
      </c>
    </row>
    <row r="100" spans="1:107" x14ac:dyDescent="0.45">
      <c r="A100">
        <v>2024</v>
      </c>
      <c r="B100">
        <v>1</v>
      </c>
      <c r="C100" t="s">
        <v>127</v>
      </c>
      <c r="D100">
        <v>9324</v>
      </c>
      <c r="E100" t="s">
        <v>404</v>
      </c>
      <c r="F100" t="s">
        <v>323</v>
      </c>
      <c r="G100" t="s">
        <v>244</v>
      </c>
      <c r="H100">
        <v>13.207000000000001</v>
      </c>
      <c r="I100">
        <v>16.585000000000001</v>
      </c>
      <c r="J100">
        <v>5.0960000000000001</v>
      </c>
      <c r="K100">
        <v>0</v>
      </c>
      <c r="L100">
        <v>34.887999999999998</v>
      </c>
      <c r="M100">
        <v>1488</v>
      </c>
      <c r="N100">
        <v>219</v>
      </c>
      <c r="O100">
        <v>21</v>
      </c>
      <c r="P100">
        <v>0</v>
      </c>
      <c r="Q100">
        <v>1728</v>
      </c>
      <c r="R100">
        <v>0</v>
      </c>
      <c r="S100">
        <v>0</v>
      </c>
      <c r="T100">
        <v>0</v>
      </c>
      <c r="U100">
        <v>0</v>
      </c>
      <c r="V100">
        <v>0</v>
      </c>
      <c r="W100">
        <v>0</v>
      </c>
      <c r="X100">
        <v>0</v>
      </c>
      <c r="Y100">
        <v>0</v>
      </c>
      <c r="Z100">
        <v>0</v>
      </c>
      <c r="AA100">
        <v>0</v>
      </c>
      <c r="AB100">
        <v>175.583</v>
      </c>
      <c r="AC100">
        <v>164.328</v>
      </c>
      <c r="AD100">
        <v>27.76</v>
      </c>
      <c r="AE100">
        <v>0</v>
      </c>
      <c r="AF100">
        <v>367.67099999999999</v>
      </c>
      <c r="AG100">
        <v>1.504</v>
      </c>
      <c r="AH100">
        <v>0</v>
      </c>
      <c r="AI100">
        <v>0.05</v>
      </c>
      <c r="AJ100">
        <v>0</v>
      </c>
      <c r="AK100">
        <v>1.554</v>
      </c>
      <c r="AL100">
        <v>316</v>
      </c>
      <c r="AM100">
        <v>0</v>
      </c>
      <c r="AN100">
        <v>1</v>
      </c>
      <c r="AO100">
        <v>0</v>
      </c>
      <c r="AP100">
        <v>317</v>
      </c>
      <c r="AQ100">
        <v>3.6909999999999998</v>
      </c>
      <c r="AR100">
        <v>0</v>
      </c>
      <c r="AS100">
        <v>3.7999999999999999E-2</v>
      </c>
      <c r="AT100">
        <v>0</v>
      </c>
      <c r="AU100">
        <v>3.7290000000000001</v>
      </c>
      <c r="AV100">
        <v>0</v>
      </c>
      <c r="AW100">
        <v>0</v>
      </c>
      <c r="AX100">
        <v>0</v>
      </c>
      <c r="AY100">
        <v>0</v>
      </c>
      <c r="AZ100">
        <v>0</v>
      </c>
      <c r="BA100">
        <v>0</v>
      </c>
      <c r="BB100">
        <v>0</v>
      </c>
      <c r="BC100">
        <v>0</v>
      </c>
      <c r="BD100">
        <v>0</v>
      </c>
      <c r="BE100">
        <v>0</v>
      </c>
      <c r="BF100">
        <v>0</v>
      </c>
      <c r="BG100">
        <v>0</v>
      </c>
      <c r="BH100">
        <v>0</v>
      </c>
      <c r="BI100">
        <v>0</v>
      </c>
      <c r="BJ100">
        <v>0</v>
      </c>
      <c r="BK100">
        <v>9.5000000000000001E-2</v>
      </c>
      <c r="BL100">
        <v>2.5000000000000001E-2</v>
      </c>
      <c r="BM100">
        <v>0.01</v>
      </c>
      <c r="BN100">
        <v>0</v>
      </c>
      <c r="BO100">
        <v>0.13</v>
      </c>
      <c r="BP100">
        <v>23</v>
      </c>
      <c r="BQ100">
        <v>6</v>
      </c>
      <c r="BR100">
        <v>1</v>
      </c>
      <c r="BS100">
        <v>0</v>
      </c>
      <c r="BT100">
        <v>30</v>
      </c>
      <c r="BU100">
        <v>1.0980000000000001</v>
      </c>
      <c r="BV100">
        <v>0</v>
      </c>
      <c r="BW100">
        <v>0</v>
      </c>
      <c r="BX100">
        <v>0</v>
      </c>
      <c r="BY100">
        <v>1.0980000000000001</v>
      </c>
      <c r="BZ100">
        <v>0</v>
      </c>
      <c r="CA100">
        <v>0.24</v>
      </c>
      <c r="CB100">
        <v>0</v>
      </c>
      <c r="CC100">
        <v>0</v>
      </c>
      <c r="CD100">
        <v>0.24</v>
      </c>
      <c r="CE100">
        <v>0</v>
      </c>
      <c r="CF100">
        <v>1</v>
      </c>
      <c r="CG100">
        <v>0</v>
      </c>
      <c r="CH100">
        <v>0</v>
      </c>
      <c r="CI100">
        <v>1</v>
      </c>
      <c r="CJ100">
        <v>0</v>
      </c>
      <c r="CK100">
        <v>0</v>
      </c>
      <c r="CL100">
        <v>0</v>
      </c>
      <c r="CM100">
        <v>0</v>
      </c>
      <c r="CN100">
        <v>0</v>
      </c>
      <c r="CO100">
        <v>13.302</v>
      </c>
      <c r="CP100">
        <v>16.850000000000001</v>
      </c>
      <c r="CQ100">
        <v>5.1059999999999999</v>
      </c>
      <c r="CR100">
        <v>0</v>
      </c>
      <c r="CS100">
        <v>35.258000000000003</v>
      </c>
      <c r="CT100">
        <v>1511</v>
      </c>
      <c r="CU100">
        <v>226</v>
      </c>
      <c r="CV100">
        <v>22</v>
      </c>
      <c r="CW100">
        <v>0</v>
      </c>
      <c r="CX100">
        <v>1759</v>
      </c>
      <c r="CY100">
        <v>176.68100000000001</v>
      </c>
      <c r="CZ100">
        <v>164.328</v>
      </c>
      <c r="DA100">
        <v>27.76</v>
      </c>
      <c r="DB100">
        <v>0</v>
      </c>
      <c r="DC100">
        <v>368.76900000000001</v>
      </c>
    </row>
    <row r="101" spans="1:107" x14ac:dyDescent="0.45">
      <c r="A101">
        <v>2024</v>
      </c>
      <c r="B101">
        <v>1</v>
      </c>
      <c r="C101" t="s">
        <v>127</v>
      </c>
      <c r="D101">
        <v>13756</v>
      </c>
      <c r="E101" t="s">
        <v>405</v>
      </c>
      <c r="F101" t="s">
        <v>323</v>
      </c>
      <c r="G101" t="s">
        <v>244</v>
      </c>
      <c r="H101">
        <v>12.5</v>
      </c>
      <c r="I101">
        <v>43.073999999999998</v>
      </c>
      <c r="J101" t="s">
        <v>324</v>
      </c>
      <c r="K101" t="s">
        <v>324</v>
      </c>
      <c r="L101">
        <v>55.573999999999998</v>
      </c>
      <c r="M101">
        <v>1351</v>
      </c>
      <c r="N101">
        <v>174</v>
      </c>
      <c r="O101" t="s">
        <v>324</v>
      </c>
      <c r="P101" t="s">
        <v>324</v>
      </c>
      <c r="Q101">
        <v>1525</v>
      </c>
      <c r="R101" t="s">
        <v>324</v>
      </c>
      <c r="S101" t="s">
        <v>324</v>
      </c>
      <c r="T101" t="s">
        <v>324</v>
      </c>
      <c r="U101" t="s">
        <v>324</v>
      </c>
      <c r="V101">
        <v>0</v>
      </c>
      <c r="W101" t="s">
        <v>324</v>
      </c>
      <c r="X101" t="s">
        <v>324</v>
      </c>
      <c r="Y101" t="s">
        <v>324</v>
      </c>
      <c r="Z101" t="s">
        <v>324</v>
      </c>
      <c r="AA101">
        <v>0</v>
      </c>
      <c r="AB101">
        <v>1094.0260000000001</v>
      </c>
      <c r="AC101">
        <v>3806.886</v>
      </c>
      <c r="AD101" t="s">
        <v>324</v>
      </c>
      <c r="AE101" t="s">
        <v>324</v>
      </c>
      <c r="AF101">
        <v>4900.9120000000003</v>
      </c>
      <c r="AG101" t="s">
        <v>324</v>
      </c>
      <c r="AH101" t="s">
        <v>324</v>
      </c>
      <c r="AI101" t="s">
        <v>324</v>
      </c>
      <c r="AJ101" t="s">
        <v>324</v>
      </c>
      <c r="AK101">
        <v>0</v>
      </c>
      <c r="AL101" t="s">
        <v>324</v>
      </c>
      <c r="AM101" t="s">
        <v>324</v>
      </c>
      <c r="AN101" t="s">
        <v>324</v>
      </c>
      <c r="AO101" t="s">
        <v>324</v>
      </c>
      <c r="AP101">
        <v>0</v>
      </c>
      <c r="AQ101" t="s">
        <v>324</v>
      </c>
      <c r="AR101" t="s">
        <v>324</v>
      </c>
      <c r="AS101" t="s">
        <v>324</v>
      </c>
      <c r="AT101" t="s">
        <v>324</v>
      </c>
      <c r="AU101">
        <v>0</v>
      </c>
      <c r="AV101" t="s">
        <v>324</v>
      </c>
      <c r="AW101" t="s">
        <v>324</v>
      </c>
      <c r="AX101" t="s">
        <v>324</v>
      </c>
      <c r="AY101" t="s">
        <v>324</v>
      </c>
      <c r="AZ101">
        <v>0</v>
      </c>
      <c r="BA101" t="s">
        <v>324</v>
      </c>
      <c r="BB101" t="s">
        <v>324</v>
      </c>
      <c r="BC101" t="s">
        <v>324</v>
      </c>
      <c r="BD101" t="s">
        <v>324</v>
      </c>
      <c r="BE101">
        <v>0</v>
      </c>
      <c r="BF101" t="s">
        <v>324</v>
      </c>
      <c r="BG101" t="s">
        <v>324</v>
      </c>
      <c r="BH101" t="s">
        <v>324</v>
      </c>
      <c r="BI101" t="s">
        <v>324</v>
      </c>
      <c r="BJ101">
        <v>0</v>
      </c>
      <c r="BK101">
        <v>9.5000000000000001E-2</v>
      </c>
      <c r="BL101">
        <v>1.82</v>
      </c>
      <c r="BM101" t="s">
        <v>324</v>
      </c>
      <c r="BN101" t="s">
        <v>324</v>
      </c>
      <c r="BO101">
        <v>1.915</v>
      </c>
      <c r="BP101">
        <v>21</v>
      </c>
      <c r="BQ101">
        <v>6</v>
      </c>
      <c r="BR101" t="s">
        <v>324</v>
      </c>
      <c r="BS101" t="s">
        <v>324</v>
      </c>
      <c r="BT101">
        <v>27</v>
      </c>
      <c r="BU101">
        <v>0.23799999999999999</v>
      </c>
      <c r="BV101">
        <v>24.873000000000001</v>
      </c>
      <c r="BW101" t="s">
        <v>324</v>
      </c>
      <c r="BX101" t="s">
        <v>324</v>
      </c>
      <c r="BY101">
        <v>25.111000000000001</v>
      </c>
      <c r="BZ101" t="s">
        <v>324</v>
      </c>
      <c r="CA101" t="s">
        <v>324</v>
      </c>
      <c r="CB101" t="s">
        <v>324</v>
      </c>
      <c r="CC101" t="s">
        <v>324</v>
      </c>
      <c r="CD101">
        <v>0</v>
      </c>
      <c r="CE101" t="s">
        <v>324</v>
      </c>
      <c r="CF101" t="s">
        <v>324</v>
      </c>
      <c r="CG101" t="s">
        <v>324</v>
      </c>
      <c r="CH101" t="s">
        <v>324</v>
      </c>
      <c r="CI101">
        <v>0</v>
      </c>
      <c r="CJ101" t="s">
        <v>324</v>
      </c>
      <c r="CK101" t="s">
        <v>324</v>
      </c>
      <c r="CL101" t="s">
        <v>324</v>
      </c>
      <c r="CM101" t="s">
        <v>324</v>
      </c>
      <c r="CN101">
        <v>0</v>
      </c>
      <c r="CO101">
        <v>12.595000000000001</v>
      </c>
      <c r="CP101">
        <v>44.893999999999998</v>
      </c>
      <c r="CQ101" t="s">
        <v>179</v>
      </c>
      <c r="CR101">
        <v>0</v>
      </c>
      <c r="CS101">
        <v>57.488999999999997</v>
      </c>
      <c r="CT101">
        <v>1372</v>
      </c>
      <c r="CU101">
        <v>180</v>
      </c>
      <c r="CV101">
        <v>0</v>
      </c>
      <c r="CW101">
        <v>0</v>
      </c>
      <c r="CX101">
        <v>1552</v>
      </c>
      <c r="CY101">
        <v>1094.2639999999999</v>
      </c>
      <c r="CZ101">
        <v>3831.759</v>
      </c>
      <c r="DA101">
        <v>0</v>
      </c>
      <c r="DB101">
        <v>0</v>
      </c>
      <c r="DC101">
        <v>4926.0230000000001</v>
      </c>
    </row>
    <row r="102" spans="1:107" x14ac:dyDescent="0.45">
      <c r="A102">
        <v>2024</v>
      </c>
      <c r="B102">
        <v>1</v>
      </c>
      <c r="C102" t="s">
        <v>127</v>
      </c>
      <c r="D102">
        <v>15470</v>
      </c>
      <c r="E102" t="s">
        <v>406</v>
      </c>
      <c r="F102" t="s">
        <v>323</v>
      </c>
      <c r="G102" t="s">
        <v>244</v>
      </c>
      <c r="H102">
        <v>30.099</v>
      </c>
      <c r="I102">
        <v>47.122999999999998</v>
      </c>
      <c r="J102">
        <v>3.3660000000000001</v>
      </c>
      <c r="K102">
        <v>0</v>
      </c>
      <c r="L102">
        <v>80.587999999999994</v>
      </c>
      <c r="M102">
        <v>3757</v>
      </c>
      <c r="N102">
        <v>435</v>
      </c>
      <c r="O102">
        <v>7</v>
      </c>
      <c r="P102">
        <v>0</v>
      </c>
      <c r="Q102">
        <v>4199</v>
      </c>
      <c r="R102" t="s">
        <v>324</v>
      </c>
      <c r="S102" t="s">
        <v>324</v>
      </c>
      <c r="T102" t="s">
        <v>324</v>
      </c>
      <c r="U102" t="s">
        <v>324</v>
      </c>
      <c r="V102">
        <v>0</v>
      </c>
      <c r="W102" t="s">
        <v>324</v>
      </c>
      <c r="X102" t="s">
        <v>324</v>
      </c>
      <c r="Y102" t="s">
        <v>324</v>
      </c>
      <c r="Z102" t="s">
        <v>324</v>
      </c>
      <c r="AA102">
        <v>0</v>
      </c>
      <c r="AB102" t="s">
        <v>324</v>
      </c>
      <c r="AC102" t="s">
        <v>324</v>
      </c>
      <c r="AD102" t="s">
        <v>324</v>
      </c>
      <c r="AE102" t="s">
        <v>324</v>
      </c>
      <c r="AF102">
        <v>0</v>
      </c>
      <c r="AG102" t="s">
        <v>324</v>
      </c>
      <c r="AH102" t="s">
        <v>324</v>
      </c>
      <c r="AI102" t="s">
        <v>324</v>
      </c>
      <c r="AJ102" t="s">
        <v>324</v>
      </c>
      <c r="AK102">
        <v>0</v>
      </c>
      <c r="AL102" t="s">
        <v>324</v>
      </c>
      <c r="AM102" t="s">
        <v>324</v>
      </c>
      <c r="AN102" t="s">
        <v>324</v>
      </c>
      <c r="AO102" t="s">
        <v>324</v>
      </c>
      <c r="AP102">
        <v>0</v>
      </c>
      <c r="AQ102" t="s">
        <v>324</v>
      </c>
      <c r="AR102" t="s">
        <v>324</v>
      </c>
      <c r="AS102" t="s">
        <v>324</v>
      </c>
      <c r="AT102" t="s">
        <v>324</v>
      </c>
      <c r="AU102">
        <v>0</v>
      </c>
      <c r="AV102" t="s">
        <v>324</v>
      </c>
      <c r="AW102" t="s">
        <v>324</v>
      </c>
      <c r="AX102" t="s">
        <v>324</v>
      </c>
      <c r="AY102" t="s">
        <v>324</v>
      </c>
      <c r="AZ102">
        <v>0</v>
      </c>
      <c r="BA102" t="s">
        <v>324</v>
      </c>
      <c r="BB102" t="s">
        <v>324</v>
      </c>
      <c r="BC102" t="s">
        <v>324</v>
      </c>
      <c r="BD102" t="s">
        <v>324</v>
      </c>
      <c r="BE102">
        <v>0</v>
      </c>
      <c r="BF102" t="s">
        <v>324</v>
      </c>
      <c r="BG102" t="s">
        <v>324</v>
      </c>
      <c r="BH102" t="s">
        <v>324</v>
      </c>
      <c r="BI102" t="s">
        <v>324</v>
      </c>
      <c r="BJ102">
        <v>0</v>
      </c>
      <c r="BK102">
        <v>6.0999999999999999E-2</v>
      </c>
      <c r="BL102">
        <v>2.13</v>
      </c>
      <c r="BM102">
        <v>0</v>
      </c>
      <c r="BN102">
        <v>0</v>
      </c>
      <c r="BO102">
        <v>2.1909999999999998</v>
      </c>
      <c r="BP102">
        <v>22</v>
      </c>
      <c r="BQ102">
        <v>11</v>
      </c>
      <c r="BR102">
        <v>0</v>
      </c>
      <c r="BS102">
        <v>0</v>
      </c>
      <c r="BT102">
        <v>33</v>
      </c>
      <c r="BU102" t="s">
        <v>324</v>
      </c>
      <c r="BV102" t="s">
        <v>324</v>
      </c>
      <c r="BW102" t="s">
        <v>324</v>
      </c>
      <c r="BX102" t="s">
        <v>324</v>
      </c>
      <c r="BY102">
        <v>0</v>
      </c>
      <c r="BZ102">
        <v>0</v>
      </c>
      <c r="CA102">
        <v>0</v>
      </c>
      <c r="CB102">
        <v>0.74399999999999999</v>
      </c>
      <c r="CC102" t="s">
        <v>324</v>
      </c>
      <c r="CD102">
        <v>0.74399999999999999</v>
      </c>
      <c r="CE102">
        <v>0</v>
      </c>
      <c r="CF102">
        <v>0</v>
      </c>
      <c r="CG102">
        <v>1</v>
      </c>
      <c r="CH102" t="s">
        <v>324</v>
      </c>
      <c r="CI102">
        <v>1</v>
      </c>
      <c r="CJ102" t="s">
        <v>324</v>
      </c>
      <c r="CK102" t="s">
        <v>324</v>
      </c>
      <c r="CL102" t="s">
        <v>324</v>
      </c>
      <c r="CM102" t="s">
        <v>324</v>
      </c>
      <c r="CN102">
        <v>0</v>
      </c>
      <c r="CO102">
        <v>30.16</v>
      </c>
      <c r="CP102">
        <v>49.253</v>
      </c>
      <c r="CQ102">
        <v>4.1100000000000003</v>
      </c>
      <c r="CR102">
        <v>0</v>
      </c>
      <c r="CS102">
        <v>83.522999999999996</v>
      </c>
      <c r="CT102">
        <v>3779</v>
      </c>
      <c r="CU102">
        <v>446</v>
      </c>
      <c r="CV102">
        <v>8</v>
      </c>
      <c r="CW102">
        <v>0</v>
      </c>
      <c r="CX102">
        <v>4233</v>
      </c>
      <c r="CY102">
        <v>0</v>
      </c>
      <c r="CZ102">
        <v>0</v>
      </c>
      <c r="DA102">
        <v>0</v>
      </c>
      <c r="DB102">
        <v>0</v>
      </c>
      <c r="DC102">
        <v>0</v>
      </c>
    </row>
    <row r="103" spans="1:107" x14ac:dyDescent="0.45">
      <c r="A103">
        <v>2024</v>
      </c>
      <c r="B103">
        <v>1</v>
      </c>
      <c r="C103" t="s">
        <v>127</v>
      </c>
      <c r="D103">
        <v>17633</v>
      </c>
      <c r="E103" t="s">
        <v>407</v>
      </c>
      <c r="F103" t="s">
        <v>323</v>
      </c>
      <c r="G103" t="s">
        <v>244</v>
      </c>
      <c r="H103">
        <v>8.9209999999999994</v>
      </c>
      <c r="I103">
        <v>11.101000000000001</v>
      </c>
      <c r="J103" t="s">
        <v>324</v>
      </c>
      <c r="K103" t="s">
        <v>324</v>
      </c>
      <c r="L103">
        <v>20.021999999999998</v>
      </c>
      <c r="M103">
        <v>839</v>
      </c>
      <c r="N103">
        <v>126</v>
      </c>
      <c r="O103" t="s">
        <v>324</v>
      </c>
      <c r="P103" t="s">
        <v>324</v>
      </c>
      <c r="Q103">
        <v>965</v>
      </c>
      <c r="R103" t="s">
        <v>324</v>
      </c>
      <c r="S103" t="s">
        <v>324</v>
      </c>
      <c r="T103" t="s">
        <v>324</v>
      </c>
      <c r="U103" t="s">
        <v>324</v>
      </c>
      <c r="V103" t="s">
        <v>324</v>
      </c>
      <c r="W103" t="s">
        <v>324</v>
      </c>
      <c r="X103" t="s">
        <v>324</v>
      </c>
      <c r="Y103" t="s">
        <v>324</v>
      </c>
      <c r="Z103" t="s">
        <v>324</v>
      </c>
      <c r="AA103" t="s">
        <v>324</v>
      </c>
      <c r="AB103">
        <v>0</v>
      </c>
      <c r="AC103">
        <v>0</v>
      </c>
      <c r="AD103" t="s">
        <v>324</v>
      </c>
      <c r="AE103" t="s">
        <v>324</v>
      </c>
      <c r="AF103" t="s">
        <v>324</v>
      </c>
      <c r="AG103" t="s">
        <v>324</v>
      </c>
      <c r="AH103" t="s">
        <v>324</v>
      </c>
      <c r="AI103" t="s">
        <v>324</v>
      </c>
      <c r="AJ103" t="s">
        <v>324</v>
      </c>
      <c r="AK103" t="s">
        <v>324</v>
      </c>
      <c r="AL103" t="s">
        <v>324</v>
      </c>
      <c r="AM103" t="s">
        <v>324</v>
      </c>
      <c r="AN103" t="s">
        <v>324</v>
      </c>
      <c r="AO103" t="s">
        <v>324</v>
      </c>
      <c r="AP103" t="s">
        <v>324</v>
      </c>
      <c r="AQ103" t="s">
        <v>324</v>
      </c>
      <c r="AR103" t="s">
        <v>324</v>
      </c>
      <c r="AS103" t="s">
        <v>324</v>
      </c>
      <c r="AT103" t="s">
        <v>324</v>
      </c>
      <c r="AU103" t="s">
        <v>324</v>
      </c>
      <c r="AV103" t="s">
        <v>324</v>
      </c>
      <c r="AW103" t="s">
        <v>324</v>
      </c>
      <c r="AX103" t="s">
        <v>324</v>
      </c>
      <c r="AY103" t="s">
        <v>324</v>
      </c>
      <c r="AZ103" t="s">
        <v>324</v>
      </c>
      <c r="BA103" t="s">
        <v>324</v>
      </c>
      <c r="BB103" t="s">
        <v>324</v>
      </c>
      <c r="BC103" t="s">
        <v>324</v>
      </c>
      <c r="BD103" t="s">
        <v>324</v>
      </c>
      <c r="BE103" t="s">
        <v>324</v>
      </c>
      <c r="BF103" t="s">
        <v>324</v>
      </c>
      <c r="BG103" t="s">
        <v>324</v>
      </c>
      <c r="BH103" t="s">
        <v>324</v>
      </c>
      <c r="BI103" t="s">
        <v>324</v>
      </c>
      <c r="BJ103" t="s">
        <v>324</v>
      </c>
      <c r="BK103">
        <v>2E-3</v>
      </c>
      <c r="BL103">
        <v>2E-3</v>
      </c>
      <c r="BM103" t="s">
        <v>324</v>
      </c>
      <c r="BN103" t="s">
        <v>324</v>
      </c>
      <c r="BO103">
        <v>4.0000000000000001E-3</v>
      </c>
      <c r="BP103">
        <v>1</v>
      </c>
      <c r="BQ103">
        <v>1</v>
      </c>
      <c r="BR103" t="s">
        <v>324</v>
      </c>
      <c r="BS103" t="s">
        <v>324</v>
      </c>
      <c r="BT103">
        <v>2</v>
      </c>
      <c r="BU103">
        <v>0</v>
      </c>
      <c r="BV103">
        <v>0</v>
      </c>
      <c r="BW103" t="s">
        <v>324</v>
      </c>
      <c r="BX103" t="s">
        <v>324</v>
      </c>
      <c r="BY103" t="s">
        <v>324</v>
      </c>
      <c r="BZ103" t="s">
        <v>324</v>
      </c>
      <c r="CA103" t="s">
        <v>324</v>
      </c>
      <c r="CB103" t="s">
        <v>324</v>
      </c>
      <c r="CC103" t="s">
        <v>324</v>
      </c>
      <c r="CD103" t="s">
        <v>324</v>
      </c>
      <c r="CE103" t="s">
        <v>324</v>
      </c>
      <c r="CF103" t="s">
        <v>324</v>
      </c>
      <c r="CG103" t="s">
        <v>324</v>
      </c>
      <c r="CH103" t="s">
        <v>324</v>
      </c>
      <c r="CI103" t="s">
        <v>324</v>
      </c>
      <c r="CJ103" t="s">
        <v>324</v>
      </c>
      <c r="CK103" t="s">
        <v>324</v>
      </c>
      <c r="CL103" t="s">
        <v>324</v>
      </c>
      <c r="CM103" t="s">
        <v>324</v>
      </c>
      <c r="CN103" t="s">
        <v>324</v>
      </c>
      <c r="CO103">
        <v>8.923</v>
      </c>
      <c r="CP103">
        <v>11.103</v>
      </c>
      <c r="CQ103" t="s">
        <v>179</v>
      </c>
      <c r="CR103">
        <v>0</v>
      </c>
      <c r="CS103">
        <v>20.026</v>
      </c>
      <c r="CT103">
        <v>840</v>
      </c>
      <c r="CU103">
        <v>127</v>
      </c>
      <c r="CV103">
        <v>0</v>
      </c>
      <c r="CW103">
        <v>0</v>
      </c>
      <c r="CX103">
        <v>967</v>
      </c>
      <c r="CY103">
        <v>0</v>
      </c>
      <c r="CZ103">
        <v>0</v>
      </c>
      <c r="DA103">
        <v>0</v>
      </c>
      <c r="DB103">
        <v>0</v>
      </c>
      <c r="DC103">
        <v>0</v>
      </c>
    </row>
    <row r="104" spans="1:107" x14ac:dyDescent="0.45">
      <c r="A104">
        <v>2024</v>
      </c>
      <c r="B104">
        <v>1</v>
      </c>
      <c r="C104" t="s">
        <v>127</v>
      </c>
      <c r="D104">
        <v>99999</v>
      </c>
      <c r="E104" t="s">
        <v>329</v>
      </c>
      <c r="F104" t="s">
        <v>323</v>
      </c>
      <c r="H104">
        <v>24.382999999999999</v>
      </c>
      <c r="I104">
        <v>1.645</v>
      </c>
      <c r="J104">
        <v>2.0659999999999998</v>
      </c>
      <c r="K104" t="s">
        <v>324</v>
      </c>
      <c r="L104">
        <v>28.094000000000001</v>
      </c>
      <c r="M104" t="s">
        <v>324</v>
      </c>
      <c r="N104" t="s">
        <v>324</v>
      </c>
      <c r="O104" t="s">
        <v>324</v>
      </c>
      <c r="P104" t="s">
        <v>324</v>
      </c>
      <c r="Q104" t="s">
        <v>324</v>
      </c>
      <c r="R104" t="s">
        <v>324</v>
      </c>
      <c r="S104" t="s">
        <v>324</v>
      </c>
      <c r="T104" t="s">
        <v>324</v>
      </c>
      <c r="U104" t="s">
        <v>324</v>
      </c>
      <c r="V104" t="s">
        <v>324</v>
      </c>
      <c r="W104" t="s">
        <v>324</v>
      </c>
      <c r="X104" t="s">
        <v>324</v>
      </c>
      <c r="Y104" t="s">
        <v>324</v>
      </c>
      <c r="Z104" t="s">
        <v>324</v>
      </c>
      <c r="AA104" t="s">
        <v>324</v>
      </c>
      <c r="AB104" t="s">
        <v>324</v>
      </c>
      <c r="AC104" t="s">
        <v>324</v>
      </c>
      <c r="AD104" t="s">
        <v>324</v>
      </c>
      <c r="AE104" t="s">
        <v>324</v>
      </c>
      <c r="AF104" t="s">
        <v>324</v>
      </c>
      <c r="AG104" t="s">
        <v>324</v>
      </c>
      <c r="AH104" t="s">
        <v>324</v>
      </c>
      <c r="AI104" t="s">
        <v>324</v>
      </c>
      <c r="AJ104" t="s">
        <v>324</v>
      </c>
      <c r="AK104" t="s">
        <v>324</v>
      </c>
      <c r="AL104" t="s">
        <v>324</v>
      </c>
      <c r="AM104" t="s">
        <v>324</v>
      </c>
      <c r="AN104" t="s">
        <v>324</v>
      </c>
      <c r="AO104" t="s">
        <v>324</v>
      </c>
      <c r="AP104" t="s">
        <v>324</v>
      </c>
      <c r="AQ104" t="s">
        <v>324</v>
      </c>
      <c r="AR104" t="s">
        <v>324</v>
      </c>
      <c r="AS104" t="s">
        <v>324</v>
      </c>
      <c r="AT104" t="s">
        <v>324</v>
      </c>
      <c r="AU104" t="s">
        <v>324</v>
      </c>
      <c r="AV104" t="s">
        <v>324</v>
      </c>
      <c r="AW104" t="s">
        <v>324</v>
      </c>
      <c r="AX104" t="s">
        <v>324</v>
      </c>
      <c r="AY104" t="s">
        <v>324</v>
      </c>
      <c r="AZ104" t="s">
        <v>324</v>
      </c>
      <c r="BA104" t="s">
        <v>324</v>
      </c>
      <c r="BB104" t="s">
        <v>324</v>
      </c>
      <c r="BC104" t="s">
        <v>324</v>
      </c>
      <c r="BD104" t="s">
        <v>324</v>
      </c>
      <c r="BE104" t="s">
        <v>324</v>
      </c>
      <c r="BF104" t="s">
        <v>324</v>
      </c>
      <c r="BG104" t="s">
        <v>324</v>
      </c>
      <c r="BH104" t="s">
        <v>324</v>
      </c>
      <c r="BI104" t="s">
        <v>324</v>
      </c>
      <c r="BJ104" t="s">
        <v>324</v>
      </c>
      <c r="BK104" t="s">
        <v>324</v>
      </c>
      <c r="BL104" t="s">
        <v>324</v>
      </c>
      <c r="BM104" t="s">
        <v>324</v>
      </c>
      <c r="BN104" t="s">
        <v>324</v>
      </c>
      <c r="BO104" t="s">
        <v>324</v>
      </c>
      <c r="BP104" t="s">
        <v>324</v>
      </c>
      <c r="BQ104" t="s">
        <v>324</v>
      </c>
      <c r="BR104" t="s">
        <v>324</v>
      </c>
      <c r="BS104" t="s">
        <v>324</v>
      </c>
      <c r="BT104" t="s">
        <v>324</v>
      </c>
      <c r="BU104" t="s">
        <v>324</v>
      </c>
      <c r="BV104" t="s">
        <v>324</v>
      </c>
      <c r="BW104" t="s">
        <v>324</v>
      </c>
      <c r="BX104" t="s">
        <v>324</v>
      </c>
      <c r="BY104" t="s">
        <v>324</v>
      </c>
      <c r="BZ104" t="s">
        <v>324</v>
      </c>
      <c r="CA104" t="s">
        <v>324</v>
      </c>
      <c r="CB104" t="s">
        <v>324</v>
      </c>
      <c r="CC104" t="s">
        <v>324</v>
      </c>
      <c r="CD104" t="s">
        <v>324</v>
      </c>
      <c r="CE104" t="s">
        <v>324</v>
      </c>
      <c r="CF104" t="s">
        <v>324</v>
      </c>
      <c r="CG104" t="s">
        <v>324</v>
      </c>
      <c r="CH104" t="s">
        <v>324</v>
      </c>
      <c r="CI104" t="s">
        <v>324</v>
      </c>
      <c r="CJ104" t="s">
        <v>324</v>
      </c>
      <c r="CK104" t="s">
        <v>324</v>
      </c>
      <c r="CL104" t="s">
        <v>324</v>
      </c>
      <c r="CM104" t="s">
        <v>324</v>
      </c>
      <c r="CN104" t="s">
        <v>324</v>
      </c>
      <c r="CO104">
        <v>24.382999999999999</v>
      </c>
      <c r="CP104">
        <v>1.645</v>
      </c>
      <c r="CQ104">
        <v>2.0659999999999998</v>
      </c>
      <c r="CR104" t="s">
        <v>324</v>
      </c>
      <c r="CS104">
        <v>28.094000000000001</v>
      </c>
      <c r="CT104" t="s">
        <v>324</v>
      </c>
      <c r="CU104" t="s">
        <v>324</v>
      </c>
      <c r="CV104" t="s">
        <v>324</v>
      </c>
      <c r="CW104" t="s">
        <v>324</v>
      </c>
      <c r="CX104" t="s">
        <v>324</v>
      </c>
      <c r="CY104" t="s">
        <v>324</v>
      </c>
      <c r="CZ104" t="s">
        <v>324</v>
      </c>
      <c r="DA104" t="s">
        <v>324</v>
      </c>
      <c r="DB104" t="s">
        <v>324</v>
      </c>
      <c r="DC104" t="s">
        <v>324</v>
      </c>
    </row>
    <row r="105" spans="1:107" x14ac:dyDescent="0.45">
      <c r="A105">
        <v>2024</v>
      </c>
      <c r="B105">
        <v>1</v>
      </c>
      <c r="C105" t="s">
        <v>134</v>
      </c>
      <c r="D105">
        <v>5860</v>
      </c>
      <c r="E105" t="s">
        <v>333</v>
      </c>
      <c r="F105" t="s">
        <v>323</v>
      </c>
      <c r="G105" t="s">
        <v>244</v>
      </c>
      <c r="H105">
        <v>0.78800000000000003</v>
      </c>
      <c r="I105">
        <v>0.41899999999999998</v>
      </c>
      <c r="J105">
        <v>0</v>
      </c>
      <c r="K105">
        <v>0</v>
      </c>
      <c r="L105">
        <v>1.2070000000000001</v>
      </c>
      <c r="M105">
        <v>79</v>
      </c>
      <c r="N105">
        <v>18</v>
      </c>
      <c r="O105">
        <v>0</v>
      </c>
      <c r="P105">
        <v>0</v>
      </c>
      <c r="Q105">
        <v>97</v>
      </c>
      <c r="R105" t="s">
        <v>324</v>
      </c>
      <c r="S105" t="s">
        <v>324</v>
      </c>
      <c r="T105" t="s">
        <v>324</v>
      </c>
      <c r="U105" t="s">
        <v>324</v>
      </c>
      <c r="V105">
        <v>0</v>
      </c>
      <c r="W105" t="s">
        <v>324</v>
      </c>
      <c r="X105" t="s">
        <v>324</v>
      </c>
      <c r="Y105" t="s">
        <v>324</v>
      </c>
      <c r="Z105" t="s">
        <v>324</v>
      </c>
      <c r="AA105">
        <v>0</v>
      </c>
      <c r="AB105">
        <v>0</v>
      </c>
      <c r="AC105">
        <v>0</v>
      </c>
      <c r="AD105" t="s">
        <v>324</v>
      </c>
      <c r="AE105" t="s">
        <v>324</v>
      </c>
      <c r="AF105">
        <v>0</v>
      </c>
      <c r="AG105" t="s">
        <v>324</v>
      </c>
      <c r="AH105" t="s">
        <v>324</v>
      </c>
      <c r="AI105" t="s">
        <v>324</v>
      </c>
      <c r="AJ105" t="s">
        <v>324</v>
      </c>
      <c r="AK105">
        <v>0</v>
      </c>
      <c r="AL105" t="s">
        <v>324</v>
      </c>
      <c r="AM105" t="s">
        <v>324</v>
      </c>
      <c r="AN105" t="s">
        <v>324</v>
      </c>
      <c r="AO105" t="s">
        <v>324</v>
      </c>
      <c r="AP105">
        <v>0</v>
      </c>
      <c r="AQ105" t="s">
        <v>324</v>
      </c>
      <c r="AR105" t="s">
        <v>324</v>
      </c>
      <c r="AS105" t="s">
        <v>324</v>
      </c>
      <c r="AT105" t="s">
        <v>324</v>
      </c>
      <c r="AU105">
        <v>0</v>
      </c>
      <c r="AV105" t="s">
        <v>324</v>
      </c>
      <c r="AW105" t="s">
        <v>324</v>
      </c>
      <c r="AX105" t="s">
        <v>324</v>
      </c>
      <c r="AY105" t="s">
        <v>324</v>
      </c>
      <c r="AZ105">
        <v>0</v>
      </c>
      <c r="BA105" t="s">
        <v>324</v>
      </c>
      <c r="BB105" t="s">
        <v>324</v>
      </c>
      <c r="BC105" t="s">
        <v>324</v>
      </c>
      <c r="BD105" t="s">
        <v>324</v>
      </c>
      <c r="BE105">
        <v>0</v>
      </c>
      <c r="BF105" t="s">
        <v>324</v>
      </c>
      <c r="BG105" t="s">
        <v>324</v>
      </c>
      <c r="BH105" t="s">
        <v>324</v>
      </c>
      <c r="BI105" t="s">
        <v>324</v>
      </c>
      <c r="BJ105">
        <v>0</v>
      </c>
      <c r="BK105" t="s">
        <v>324</v>
      </c>
      <c r="BL105" t="s">
        <v>324</v>
      </c>
      <c r="BM105" t="s">
        <v>324</v>
      </c>
      <c r="BN105" t="s">
        <v>324</v>
      </c>
      <c r="BO105">
        <v>0</v>
      </c>
      <c r="BP105" t="s">
        <v>324</v>
      </c>
      <c r="BQ105" t="s">
        <v>324</v>
      </c>
      <c r="BR105" t="s">
        <v>324</v>
      </c>
      <c r="BS105" t="s">
        <v>324</v>
      </c>
      <c r="BT105">
        <v>0</v>
      </c>
      <c r="BU105" t="s">
        <v>324</v>
      </c>
      <c r="BV105" t="s">
        <v>324</v>
      </c>
      <c r="BW105" t="s">
        <v>324</v>
      </c>
      <c r="BX105" t="s">
        <v>324</v>
      </c>
      <c r="BY105">
        <v>0</v>
      </c>
      <c r="BZ105" t="s">
        <v>324</v>
      </c>
      <c r="CA105" t="s">
        <v>324</v>
      </c>
      <c r="CB105" t="s">
        <v>324</v>
      </c>
      <c r="CC105" t="s">
        <v>324</v>
      </c>
      <c r="CD105">
        <v>0</v>
      </c>
      <c r="CE105" t="s">
        <v>324</v>
      </c>
      <c r="CF105" t="s">
        <v>324</v>
      </c>
      <c r="CG105" t="s">
        <v>324</v>
      </c>
      <c r="CH105" t="s">
        <v>324</v>
      </c>
      <c r="CI105">
        <v>0</v>
      </c>
      <c r="CJ105" t="s">
        <v>324</v>
      </c>
      <c r="CK105" t="s">
        <v>324</v>
      </c>
      <c r="CL105" t="s">
        <v>324</v>
      </c>
      <c r="CM105" t="s">
        <v>324</v>
      </c>
      <c r="CN105">
        <v>0</v>
      </c>
      <c r="CO105">
        <v>0.78800000000000003</v>
      </c>
      <c r="CP105">
        <v>0.41899999999999998</v>
      </c>
      <c r="CQ105" t="s">
        <v>179</v>
      </c>
      <c r="CR105">
        <v>0</v>
      </c>
      <c r="CS105">
        <v>1.2070000000000001</v>
      </c>
      <c r="CT105">
        <v>79</v>
      </c>
      <c r="CU105">
        <v>18</v>
      </c>
      <c r="CV105">
        <v>0</v>
      </c>
      <c r="CW105">
        <v>0</v>
      </c>
      <c r="CX105">
        <v>97</v>
      </c>
      <c r="CY105">
        <v>0</v>
      </c>
      <c r="CZ105">
        <v>0</v>
      </c>
      <c r="DA105">
        <v>0</v>
      </c>
      <c r="DB105">
        <v>0</v>
      </c>
      <c r="DC105">
        <v>0</v>
      </c>
    </row>
    <row r="106" spans="1:107" x14ac:dyDescent="0.45">
      <c r="A106">
        <v>2024</v>
      </c>
      <c r="B106">
        <v>1</v>
      </c>
      <c r="C106" t="s">
        <v>134</v>
      </c>
      <c r="D106">
        <v>9996</v>
      </c>
      <c r="E106" t="s">
        <v>408</v>
      </c>
      <c r="F106" t="s">
        <v>323</v>
      </c>
      <c r="G106" t="s">
        <v>244</v>
      </c>
      <c r="H106">
        <v>1.841</v>
      </c>
      <c r="I106">
        <v>1.0620000000000001</v>
      </c>
      <c r="J106" t="s">
        <v>324</v>
      </c>
      <c r="K106" t="s">
        <v>324</v>
      </c>
      <c r="L106">
        <v>2.903</v>
      </c>
      <c r="M106">
        <v>277</v>
      </c>
      <c r="N106">
        <v>20</v>
      </c>
      <c r="O106" t="s">
        <v>324</v>
      </c>
      <c r="P106" t="s">
        <v>324</v>
      </c>
      <c r="Q106">
        <v>297</v>
      </c>
      <c r="R106">
        <v>2.3E-2</v>
      </c>
      <c r="S106">
        <v>0.40200000000000002</v>
      </c>
      <c r="T106" t="s">
        <v>324</v>
      </c>
      <c r="U106" t="s">
        <v>324</v>
      </c>
      <c r="V106">
        <v>0.42499999999999999</v>
      </c>
      <c r="W106">
        <v>23</v>
      </c>
      <c r="X106">
        <v>3</v>
      </c>
      <c r="Y106" t="s">
        <v>324</v>
      </c>
      <c r="Z106" t="s">
        <v>324</v>
      </c>
      <c r="AA106">
        <v>26</v>
      </c>
      <c r="AB106">
        <v>37.271000000000001</v>
      </c>
      <c r="AC106">
        <v>3.847</v>
      </c>
      <c r="AD106" t="s">
        <v>324</v>
      </c>
      <c r="AE106" t="s">
        <v>324</v>
      </c>
      <c r="AF106">
        <v>41.118000000000002</v>
      </c>
      <c r="AG106" t="s">
        <v>324</v>
      </c>
      <c r="AH106" t="s">
        <v>324</v>
      </c>
      <c r="AI106" t="s">
        <v>324</v>
      </c>
      <c r="AJ106" t="s">
        <v>324</v>
      </c>
      <c r="AK106">
        <v>0</v>
      </c>
      <c r="AL106" t="s">
        <v>324</v>
      </c>
      <c r="AM106" t="s">
        <v>324</v>
      </c>
      <c r="AN106" t="s">
        <v>324</v>
      </c>
      <c r="AO106" t="s">
        <v>324</v>
      </c>
      <c r="AP106">
        <v>0</v>
      </c>
      <c r="AQ106" t="s">
        <v>324</v>
      </c>
      <c r="AR106" t="s">
        <v>324</v>
      </c>
      <c r="AS106" t="s">
        <v>324</v>
      </c>
      <c r="AT106" t="s">
        <v>324</v>
      </c>
      <c r="AU106">
        <v>0</v>
      </c>
      <c r="AV106" t="s">
        <v>324</v>
      </c>
      <c r="AW106" t="s">
        <v>324</v>
      </c>
      <c r="AX106" t="s">
        <v>324</v>
      </c>
      <c r="AY106" t="s">
        <v>324</v>
      </c>
      <c r="AZ106">
        <v>0</v>
      </c>
      <c r="BA106" t="s">
        <v>324</v>
      </c>
      <c r="BB106" t="s">
        <v>324</v>
      </c>
      <c r="BC106" t="s">
        <v>324</v>
      </c>
      <c r="BD106" t="s">
        <v>324</v>
      </c>
      <c r="BE106">
        <v>0</v>
      </c>
      <c r="BF106" t="s">
        <v>324</v>
      </c>
      <c r="BG106" t="s">
        <v>324</v>
      </c>
      <c r="BH106" t="s">
        <v>324</v>
      </c>
      <c r="BI106" t="s">
        <v>324</v>
      </c>
      <c r="BJ106">
        <v>0</v>
      </c>
      <c r="BK106" t="s">
        <v>324</v>
      </c>
      <c r="BL106" t="s">
        <v>324</v>
      </c>
      <c r="BM106" t="s">
        <v>324</v>
      </c>
      <c r="BN106" t="s">
        <v>324</v>
      </c>
      <c r="BO106">
        <v>0</v>
      </c>
      <c r="BP106" t="s">
        <v>324</v>
      </c>
      <c r="BQ106" t="s">
        <v>324</v>
      </c>
      <c r="BR106" t="s">
        <v>324</v>
      </c>
      <c r="BS106" t="s">
        <v>324</v>
      </c>
      <c r="BT106">
        <v>0</v>
      </c>
      <c r="BU106" t="s">
        <v>324</v>
      </c>
      <c r="BV106" t="s">
        <v>324</v>
      </c>
      <c r="BW106" t="s">
        <v>324</v>
      </c>
      <c r="BX106" t="s">
        <v>324</v>
      </c>
      <c r="BY106">
        <v>0</v>
      </c>
      <c r="BZ106" t="s">
        <v>324</v>
      </c>
      <c r="CA106" t="s">
        <v>324</v>
      </c>
      <c r="CB106" t="s">
        <v>324</v>
      </c>
      <c r="CC106" t="s">
        <v>324</v>
      </c>
      <c r="CD106">
        <v>0</v>
      </c>
      <c r="CE106" t="s">
        <v>324</v>
      </c>
      <c r="CF106" t="s">
        <v>324</v>
      </c>
      <c r="CG106" t="s">
        <v>324</v>
      </c>
      <c r="CH106" t="s">
        <v>324</v>
      </c>
      <c r="CI106">
        <v>0</v>
      </c>
      <c r="CJ106" t="s">
        <v>324</v>
      </c>
      <c r="CK106" t="s">
        <v>324</v>
      </c>
      <c r="CL106" t="s">
        <v>324</v>
      </c>
      <c r="CM106" t="s">
        <v>324</v>
      </c>
      <c r="CN106">
        <v>0</v>
      </c>
      <c r="CO106">
        <v>1.8640000000000001</v>
      </c>
      <c r="CP106">
        <v>1.464</v>
      </c>
      <c r="CQ106" t="s">
        <v>179</v>
      </c>
      <c r="CR106">
        <v>0</v>
      </c>
      <c r="CS106">
        <v>3.3279999999999998</v>
      </c>
      <c r="CT106">
        <v>300</v>
      </c>
      <c r="CU106">
        <v>23</v>
      </c>
      <c r="CV106">
        <v>0</v>
      </c>
      <c r="CW106">
        <v>0</v>
      </c>
      <c r="CX106">
        <v>323</v>
      </c>
      <c r="CY106">
        <v>37.271000000000001</v>
      </c>
      <c r="CZ106">
        <v>3.847</v>
      </c>
      <c r="DA106">
        <v>0</v>
      </c>
      <c r="DB106">
        <v>0</v>
      </c>
      <c r="DC106">
        <v>41.118000000000002</v>
      </c>
    </row>
    <row r="107" spans="1:107" x14ac:dyDescent="0.45">
      <c r="A107">
        <v>2024</v>
      </c>
      <c r="B107">
        <v>1</v>
      </c>
      <c r="C107" t="s">
        <v>134</v>
      </c>
      <c r="D107">
        <v>10000</v>
      </c>
      <c r="E107" t="s">
        <v>409</v>
      </c>
      <c r="F107" t="s">
        <v>323</v>
      </c>
      <c r="G107" t="s">
        <v>247</v>
      </c>
      <c r="H107">
        <v>11.824999999999999</v>
      </c>
      <c r="I107">
        <v>3.86</v>
      </c>
      <c r="J107">
        <v>0.439</v>
      </c>
      <c r="K107" t="s">
        <v>324</v>
      </c>
      <c r="L107">
        <v>16.123999999999999</v>
      </c>
      <c r="M107">
        <v>1336</v>
      </c>
      <c r="N107">
        <v>94</v>
      </c>
      <c r="O107">
        <v>6</v>
      </c>
      <c r="P107" t="s">
        <v>324</v>
      </c>
      <c r="Q107">
        <v>1436</v>
      </c>
      <c r="R107">
        <v>1.9350000000000001</v>
      </c>
      <c r="S107">
        <v>7.0000000000000001E-3</v>
      </c>
      <c r="T107" t="s">
        <v>324</v>
      </c>
      <c r="U107" t="s">
        <v>324</v>
      </c>
      <c r="V107">
        <v>1.9419999999999999</v>
      </c>
      <c r="W107">
        <v>505</v>
      </c>
      <c r="X107">
        <v>1</v>
      </c>
      <c r="Y107" t="s">
        <v>324</v>
      </c>
      <c r="Z107" t="s">
        <v>324</v>
      </c>
      <c r="AA107">
        <v>506</v>
      </c>
      <c r="AB107">
        <v>175.86199999999999</v>
      </c>
      <c r="AC107">
        <v>28.516999999999999</v>
      </c>
      <c r="AD107">
        <v>3.2029999999999998</v>
      </c>
      <c r="AE107" t="s">
        <v>324</v>
      </c>
      <c r="AF107">
        <v>207.58199999999999</v>
      </c>
      <c r="AG107" t="s">
        <v>324</v>
      </c>
      <c r="AH107" t="s">
        <v>324</v>
      </c>
      <c r="AI107" t="s">
        <v>324</v>
      </c>
      <c r="AJ107" t="s">
        <v>324</v>
      </c>
      <c r="AK107">
        <v>0</v>
      </c>
      <c r="AL107" t="s">
        <v>324</v>
      </c>
      <c r="AM107" t="s">
        <v>324</v>
      </c>
      <c r="AN107" t="s">
        <v>324</v>
      </c>
      <c r="AO107" t="s">
        <v>324</v>
      </c>
      <c r="AP107">
        <v>0</v>
      </c>
      <c r="AQ107" t="s">
        <v>324</v>
      </c>
      <c r="AR107" t="s">
        <v>324</v>
      </c>
      <c r="AS107" t="s">
        <v>324</v>
      </c>
      <c r="AT107" t="s">
        <v>324</v>
      </c>
      <c r="AU107">
        <v>0</v>
      </c>
      <c r="AV107" t="s">
        <v>324</v>
      </c>
      <c r="AW107" t="s">
        <v>324</v>
      </c>
      <c r="AX107" t="s">
        <v>324</v>
      </c>
      <c r="AY107" t="s">
        <v>324</v>
      </c>
      <c r="AZ107">
        <v>0</v>
      </c>
      <c r="BA107" t="s">
        <v>324</v>
      </c>
      <c r="BB107" t="s">
        <v>324</v>
      </c>
      <c r="BC107" t="s">
        <v>324</v>
      </c>
      <c r="BD107" t="s">
        <v>324</v>
      </c>
      <c r="BE107">
        <v>0</v>
      </c>
      <c r="BF107" t="s">
        <v>324</v>
      </c>
      <c r="BG107" t="s">
        <v>324</v>
      </c>
      <c r="BH107" t="s">
        <v>324</v>
      </c>
      <c r="BI107" t="s">
        <v>324</v>
      </c>
      <c r="BJ107">
        <v>0</v>
      </c>
      <c r="BK107">
        <v>0.01</v>
      </c>
      <c r="BL107">
        <v>2.1999999999999999E-2</v>
      </c>
      <c r="BM107" t="s">
        <v>324</v>
      </c>
      <c r="BN107" t="s">
        <v>324</v>
      </c>
      <c r="BO107">
        <v>3.2000000000000001E-2</v>
      </c>
      <c r="BP107">
        <v>3</v>
      </c>
      <c r="BQ107">
        <v>3</v>
      </c>
      <c r="BR107" t="s">
        <v>324</v>
      </c>
      <c r="BS107" t="s">
        <v>324</v>
      </c>
      <c r="BT107">
        <v>6</v>
      </c>
      <c r="BU107">
        <v>0.10199999999999999</v>
      </c>
      <c r="BV107">
        <v>1.1060000000000001</v>
      </c>
      <c r="BW107" t="s">
        <v>324</v>
      </c>
      <c r="BX107" t="s">
        <v>324</v>
      </c>
      <c r="BY107">
        <v>1.208</v>
      </c>
      <c r="BZ107" t="s">
        <v>324</v>
      </c>
      <c r="CA107" t="s">
        <v>324</v>
      </c>
      <c r="CB107" t="s">
        <v>324</v>
      </c>
      <c r="CC107" t="s">
        <v>324</v>
      </c>
      <c r="CD107">
        <v>0</v>
      </c>
      <c r="CE107" t="s">
        <v>324</v>
      </c>
      <c r="CF107" t="s">
        <v>324</v>
      </c>
      <c r="CG107" t="s">
        <v>324</v>
      </c>
      <c r="CH107" t="s">
        <v>324</v>
      </c>
      <c r="CI107">
        <v>0</v>
      </c>
      <c r="CJ107" t="s">
        <v>324</v>
      </c>
      <c r="CK107" t="s">
        <v>324</v>
      </c>
      <c r="CL107" t="s">
        <v>324</v>
      </c>
      <c r="CM107" t="s">
        <v>324</v>
      </c>
      <c r="CN107">
        <v>0</v>
      </c>
      <c r="CO107">
        <v>13.77</v>
      </c>
      <c r="CP107">
        <v>3.8889999999999998</v>
      </c>
      <c r="CQ107">
        <v>0.439</v>
      </c>
      <c r="CR107">
        <v>0</v>
      </c>
      <c r="CS107">
        <v>18.097999999999999</v>
      </c>
      <c r="CT107">
        <v>1844</v>
      </c>
      <c r="CU107">
        <v>98</v>
      </c>
      <c r="CV107">
        <v>6</v>
      </c>
      <c r="CW107">
        <v>0</v>
      </c>
      <c r="CX107">
        <v>1948</v>
      </c>
      <c r="CY107">
        <v>175.964</v>
      </c>
      <c r="CZ107">
        <v>29.623000000000001</v>
      </c>
      <c r="DA107">
        <v>3.2029999999999998</v>
      </c>
      <c r="DB107">
        <v>0</v>
      </c>
      <c r="DC107">
        <v>208.79</v>
      </c>
    </row>
    <row r="108" spans="1:107" x14ac:dyDescent="0.45">
      <c r="A108">
        <v>2024</v>
      </c>
      <c r="B108">
        <v>1</v>
      </c>
      <c r="C108" t="s">
        <v>134</v>
      </c>
      <c r="D108">
        <v>10005</v>
      </c>
      <c r="E108" t="s">
        <v>410</v>
      </c>
      <c r="F108" t="s">
        <v>323</v>
      </c>
      <c r="G108" t="s">
        <v>244</v>
      </c>
      <c r="H108">
        <v>18.099</v>
      </c>
      <c r="I108">
        <v>4.0199999999999996</v>
      </c>
      <c r="J108">
        <v>0.14199999999999999</v>
      </c>
      <c r="K108" t="s">
        <v>324</v>
      </c>
      <c r="L108">
        <v>22.260999999999999</v>
      </c>
      <c r="M108">
        <v>2292</v>
      </c>
      <c r="N108">
        <v>81</v>
      </c>
      <c r="O108">
        <v>5</v>
      </c>
      <c r="P108" t="s">
        <v>324</v>
      </c>
      <c r="Q108">
        <v>2378</v>
      </c>
      <c r="R108">
        <v>0.34300000000000003</v>
      </c>
      <c r="S108">
        <v>0.19800000000000001</v>
      </c>
      <c r="T108" t="s">
        <v>324</v>
      </c>
      <c r="U108" t="s">
        <v>324</v>
      </c>
      <c r="V108">
        <v>0.54100000000000004</v>
      </c>
      <c r="W108">
        <v>198</v>
      </c>
      <c r="X108">
        <v>8</v>
      </c>
      <c r="Y108" t="s">
        <v>324</v>
      </c>
      <c r="Z108" t="s">
        <v>324</v>
      </c>
      <c r="AA108">
        <v>206</v>
      </c>
      <c r="AB108">
        <v>473.262</v>
      </c>
      <c r="AC108">
        <v>70.972999999999999</v>
      </c>
      <c r="AD108">
        <v>0.55800000000000005</v>
      </c>
      <c r="AE108" t="s">
        <v>324</v>
      </c>
      <c r="AF108">
        <v>544.79300000000001</v>
      </c>
      <c r="AG108" t="s">
        <v>324</v>
      </c>
      <c r="AH108" t="s">
        <v>324</v>
      </c>
      <c r="AI108" t="s">
        <v>324</v>
      </c>
      <c r="AJ108" t="s">
        <v>324</v>
      </c>
      <c r="AK108">
        <v>0</v>
      </c>
      <c r="AL108" t="s">
        <v>324</v>
      </c>
      <c r="AM108" t="s">
        <v>324</v>
      </c>
      <c r="AN108" t="s">
        <v>324</v>
      </c>
      <c r="AO108" t="s">
        <v>324</v>
      </c>
      <c r="AP108">
        <v>0</v>
      </c>
      <c r="AQ108" t="s">
        <v>324</v>
      </c>
      <c r="AR108" t="s">
        <v>324</v>
      </c>
      <c r="AS108" t="s">
        <v>324</v>
      </c>
      <c r="AT108" t="s">
        <v>324</v>
      </c>
      <c r="AU108">
        <v>0</v>
      </c>
      <c r="AV108" t="s">
        <v>324</v>
      </c>
      <c r="AW108" t="s">
        <v>324</v>
      </c>
      <c r="AX108" t="s">
        <v>324</v>
      </c>
      <c r="AY108" t="s">
        <v>324</v>
      </c>
      <c r="AZ108">
        <v>0</v>
      </c>
      <c r="BA108" t="s">
        <v>324</v>
      </c>
      <c r="BB108" t="s">
        <v>324</v>
      </c>
      <c r="BC108" t="s">
        <v>324</v>
      </c>
      <c r="BD108" t="s">
        <v>324</v>
      </c>
      <c r="BE108">
        <v>0</v>
      </c>
      <c r="BF108" t="s">
        <v>324</v>
      </c>
      <c r="BG108" t="s">
        <v>324</v>
      </c>
      <c r="BH108" t="s">
        <v>324</v>
      </c>
      <c r="BI108" t="s">
        <v>324</v>
      </c>
      <c r="BJ108">
        <v>0</v>
      </c>
      <c r="BK108">
        <v>3.2000000000000001E-2</v>
      </c>
      <c r="BL108">
        <v>2E-3</v>
      </c>
      <c r="BM108" t="s">
        <v>324</v>
      </c>
      <c r="BN108" t="s">
        <v>324</v>
      </c>
      <c r="BO108">
        <v>3.4000000000000002E-2</v>
      </c>
      <c r="BP108">
        <v>9</v>
      </c>
      <c r="BQ108">
        <v>1</v>
      </c>
      <c r="BR108" t="s">
        <v>324</v>
      </c>
      <c r="BS108" t="s">
        <v>324</v>
      </c>
      <c r="BT108">
        <v>10</v>
      </c>
      <c r="BU108">
        <v>0.96599999999999997</v>
      </c>
      <c r="BV108">
        <v>0</v>
      </c>
      <c r="BW108" t="s">
        <v>324</v>
      </c>
      <c r="BX108" t="s">
        <v>324</v>
      </c>
      <c r="BY108">
        <v>0.96599999999999997</v>
      </c>
      <c r="BZ108">
        <v>0.02</v>
      </c>
      <c r="CA108" t="s">
        <v>324</v>
      </c>
      <c r="CB108" t="s">
        <v>324</v>
      </c>
      <c r="CC108" t="s">
        <v>324</v>
      </c>
      <c r="CD108">
        <v>0.02</v>
      </c>
      <c r="CE108">
        <v>3</v>
      </c>
      <c r="CF108" t="s">
        <v>324</v>
      </c>
      <c r="CG108" t="s">
        <v>324</v>
      </c>
      <c r="CH108" t="s">
        <v>324</v>
      </c>
      <c r="CI108">
        <v>3</v>
      </c>
      <c r="CJ108">
        <v>0.72699999999999998</v>
      </c>
      <c r="CK108" t="s">
        <v>324</v>
      </c>
      <c r="CL108" t="s">
        <v>324</v>
      </c>
      <c r="CM108" t="s">
        <v>324</v>
      </c>
      <c r="CN108">
        <v>0.72699999999999998</v>
      </c>
      <c r="CO108">
        <v>18.494</v>
      </c>
      <c r="CP108">
        <v>4.22</v>
      </c>
      <c r="CQ108">
        <v>0.14199999999999999</v>
      </c>
      <c r="CR108">
        <v>0</v>
      </c>
      <c r="CS108">
        <v>22.856000000000002</v>
      </c>
      <c r="CT108">
        <v>2502</v>
      </c>
      <c r="CU108">
        <v>90</v>
      </c>
      <c r="CV108">
        <v>5</v>
      </c>
      <c r="CW108">
        <v>0</v>
      </c>
      <c r="CX108">
        <v>2597</v>
      </c>
      <c r="CY108">
        <v>474.95499999999998</v>
      </c>
      <c r="CZ108">
        <v>70.972999999999999</v>
      </c>
      <c r="DA108">
        <v>0.55800000000000005</v>
      </c>
      <c r="DB108">
        <v>0</v>
      </c>
      <c r="DC108">
        <v>546.48599999999999</v>
      </c>
    </row>
    <row r="109" spans="1:107" x14ac:dyDescent="0.45">
      <c r="A109">
        <v>2024</v>
      </c>
      <c r="B109">
        <v>1</v>
      </c>
      <c r="C109" t="s">
        <v>134</v>
      </c>
      <c r="D109">
        <v>22500</v>
      </c>
      <c r="E109" t="s">
        <v>411</v>
      </c>
      <c r="F109" t="s">
        <v>323</v>
      </c>
      <c r="G109" t="s">
        <v>244</v>
      </c>
      <c r="H109">
        <v>20.407</v>
      </c>
      <c r="I109">
        <v>6.3959999999999999</v>
      </c>
      <c r="J109">
        <v>0.75900000000000001</v>
      </c>
      <c r="K109" t="s">
        <v>324</v>
      </c>
      <c r="L109">
        <v>27.562000000000001</v>
      </c>
      <c r="M109">
        <v>2447</v>
      </c>
      <c r="N109">
        <v>168</v>
      </c>
      <c r="O109">
        <v>5</v>
      </c>
      <c r="P109" t="s">
        <v>324</v>
      </c>
      <c r="Q109">
        <v>2620</v>
      </c>
      <c r="R109">
        <v>0.45800000000000002</v>
      </c>
      <c r="S109">
        <v>1.9E-2</v>
      </c>
      <c r="T109" t="s">
        <v>324</v>
      </c>
      <c r="U109" t="s">
        <v>324</v>
      </c>
      <c r="V109">
        <v>0.47699999999999998</v>
      </c>
      <c r="W109">
        <v>307</v>
      </c>
      <c r="X109">
        <v>5</v>
      </c>
      <c r="Y109" t="s">
        <v>324</v>
      </c>
      <c r="Z109" t="s">
        <v>324</v>
      </c>
      <c r="AA109">
        <v>312</v>
      </c>
      <c r="AB109">
        <v>403.11799999999999</v>
      </c>
      <c r="AC109">
        <v>55.692</v>
      </c>
      <c r="AD109">
        <v>5.7969999999999997</v>
      </c>
      <c r="AE109" t="s">
        <v>324</v>
      </c>
      <c r="AF109">
        <v>464.60700000000003</v>
      </c>
      <c r="AG109" t="s">
        <v>324</v>
      </c>
      <c r="AH109" t="s">
        <v>324</v>
      </c>
      <c r="AI109" t="s">
        <v>324</v>
      </c>
      <c r="AJ109" t="s">
        <v>324</v>
      </c>
      <c r="AK109">
        <v>0</v>
      </c>
      <c r="AL109" t="s">
        <v>324</v>
      </c>
      <c r="AM109" t="s">
        <v>324</v>
      </c>
      <c r="AN109" t="s">
        <v>324</v>
      </c>
      <c r="AO109" t="s">
        <v>324</v>
      </c>
      <c r="AP109">
        <v>0</v>
      </c>
      <c r="AQ109" t="s">
        <v>324</v>
      </c>
      <c r="AR109" t="s">
        <v>324</v>
      </c>
      <c r="AS109" t="s">
        <v>324</v>
      </c>
      <c r="AT109" t="s">
        <v>324</v>
      </c>
      <c r="AU109">
        <v>0</v>
      </c>
      <c r="AV109" t="s">
        <v>324</v>
      </c>
      <c r="AW109" t="s">
        <v>324</v>
      </c>
      <c r="AX109" t="s">
        <v>324</v>
      </c>
      <c r="AY109" t="s">
        <v>324</v>
      </c>
      <c r="AZ109">
        <v>0</v>
      </c>
      <c r="BA109" t="s">
        <v>324</v>
      </c>
      <c r="BB109" t="s">
        <v>324</v>
      </c>
      <c r="BC109" t="s">
        <v>324</v>
      </c>
      <c r="BD109" t="s">
        <v>324</v>
      </c>
      <c r="BE109">
        <v>0</v>
      </c>
      <c r="BF109" t="s">
        <v>324</v>
      </c>
      <c r="BG109" t="s">
        <v>324</v>
      </c>
      <c r="BH109" t="s">
        <v>324</v>
      </c>
      <c r="BI109" t="s">
        <v>324</v>
      </c>
      <c r="BJ109">
        <v>0</v>
      </c>
      <c r="BK109">
        <v>8.5000000000000006E-2</v>
      </c>
      <c r="BL109">
        <v>0.35899999999999999</v>
      </c>
      <c r="BM109" t="s">
        <v>324</v>
      </c>
      <c r="BN109" t="s">
        <v>324</v>
      </c>
      <c r="BO109">
        <v>0.44400000000000001</v>
      </c>
      <c r="BP109">
        <v>15</v>
      </c>
      <c r="BQ109">
        <v>11</v>
      </c>
      <c r="BR109" t="s">
        <v>324</v>
      </c>
      <c r="BS109" t="s">
        <v>324</v>
      </c>
      <c r="BT109">
        <v>26</v>
      </c>
      <c r="BU109">
        <v>1.3959999999999999</v>
      </c>
      <c r="BV109">
        <v>1.024</v>
      </c>
      <c r="BW109" t="s">
        <v>324</v>
      </c>
      <c r="BX109" t="s">
        <v>324</v>
      </c>
      <c r="BY109">
        <v>2.42</v>
      </c>
      <c r="BZ109">
        <v>8.0000000000000002E-3</v>
      </c>
      <c r="CA109">
        <v>0.01</v>
      </c>
      <c r="CB109" t="s">
        <v>324</v>
      </c>
      <c r="CC109" t="s">
        <v>324</v>
      </c>
      <c r="CD109">
        <v>1.7999999999999999E-2</v>
      </c>
      <c r="CE109">
        <v>3</v>
      </c>
      <c r="CF109">
        <v>1</v>
      </c>
      <c r="CG109" t="s">
        <v>324</v>
      </c>
      <c r="CH109" t="s">
        <v>324</v>
      </c>
      <c r="CI109">
        <v>4</v>
      </c>
      <c r="CJ109">
        <v>0.11799999999999999</v>
      </c>
      <c r="CK109">
        <v>0</v>
      </c>
      <c r="CL109" t="s">
        <v>324</v>
      </c>
      <c r="CM109" t="s">
        <v>324</v>
      </c>
      <c r="CN109">
        <v>0.11799999999999999</v>
      </c>
      <c r="CO109">
        <v>20.957999999999998</v>
      </c>
      <c r="CP109">
        <v>6.7839999999999998</v>
      </c>
      <c r="CQ109">
        <v>0.75900000000000001</v>
      </c>
      <c r="CR109">
        <v>0</v>
      </c>
      <c r="CS109">
        <v>28.501000000000001</v>
      </c>
      <c r="CT109">
        <v>2772</v>
      </c>
      <c r="CU109">
        <v>185</v>
      </c>
      <c r="CV109">
        <v>5</v>
      </c>
      <c r="CW109">
        <v>0</v>
      </c>
      <c r="CX109">
        <v>2962</v>
      </c>
      <c r="CY109">
        <v>404.63200000000001</v>
      </c>
      <c r="CZ109">
        <v>56.716000000000001</v>
      </c>
      <c r="DA109">
        <v>5.7969999999999997</v>
      </c>
      <c r="DB109">
        <v>0</v>
      </c>
      <c r="DC109">
        <v>467.14499999999998</v>
      </c>
    </row>
    <row r="110" spans="1:107" x14ac:dyDescent="0.45">
      <c r="A110">
        <v>2024</v>
      </c>
      <c r="B110">
        <v>1</v>
      </c>
      <c r="C110" t="s">
        <v>134</v>
      </c>
      <c r="D110">
        <v>99999</v>
      </c>
      <c r="E110" t="s">
        <v>329</v>
      </c>
      <c r="F110" t="s">
        <v>323</v>
      </c>
      <c r="H110">
        <v>7.1820000000000004</v>
      </c>
      <c r="I110">
        <v>0.86699999999999999</v>
      </c>
      <c r="J110">
        <v>-7.6999999999999999E-2</v>
      </c>
      <c r="K110" t="s">
        <v>324</v>
      </c>
      <c r="L110">
        <v>7.9720000000000004</v>
      </c>
      <c r="M110" t="s">
        <v>324</v>
      </c>
      <c r="N110" t="s">
        <v>324</v>
      </c>
      <c r="O110" t="s">
        <v>324</v>
      </c>
      <c r="P110" t="s">
        <v>324</v>
      </c>
      <c r="Q110" t="s">
        <v>324</v>
      </c>
      <c r="R110">
        <v>-0.33700000000000002</v>
      </c>
      <c r="S110">
        <v>-1E-3</v>
      </c>
      <c r="T110" t="s">
        <v>324</v>
      </c>
      <c r="U110" t="s">
        <v>324</v>
      </c>
      <c r="V110">
        <v>-0.33900000000000002</v>
      </c>
      <c r="W110" t="s">
        <v>324</v>
      </c>
      <c r="X110" t="s">
        <v>324</v>
      </c>
      <c r="Y110" t="s">
        <v>324</v>
      </c>
      <c r="Z110" t="s">
        <v>324</v>
      </c>
      <c r="AA110" t="s">
        <v>324</v>
      </c>
      <c r="AB110" t="s">
        <v>324</v>
      </c>
      <c r="AC110" t="s">
        <v>324</v>
      </c>
      <c r="AD110" t="s">
        <v>324</v>
      </c>
      <c r="AE110" t="s">
        <v>324</v>
      </c>
      <c r="AF110" t="s">
        <v>324</v>
      </c>
      <c r="AG110" t="s">
        <v>324</v>
      </c>
      <c r="AH110" t="s">
        <v>324</v>
      </c>
      <c r="AI110" t="s">
        <v>324</v>
      </c>
      <c r="AJ110" t="s">
        <v>324</v>
      </c>
      <c r="AK110">
        <v>0</v>
      </c>
      <c r="AL110" t="s">
        <v>324</v>
      </c>
      <c r="AM110" t="s">
        <v>324</v>
      </c>
      <c r="AN110" t="s">
        <v>324</v>
      </c>
      <c r="AO110" t="s">
        <v>324</v>
      </c>
      <c r="AP110" t="s">
        <v>324</v>
      </c>
      <c r="AQ110" t="s">
        <v>324</v>
      </c>
      <c r="AR110" t="s">
        <v>324</v>
      </c>
      <c r="AS110" t="s">
        <v>324</v>
      </c>
      <c r="AT110" t="s">
        <v>324</v>
      </c>
      <c r="AU110" t="s">
        <v>324</v>
      </c>
      <c r="AV110" t="s">
        <v>324</v>
      </c>
      <c r="AW110" t="s">
        <v>324</v>
      </c>
      <c r="AX110" t="s">
        <v>324</v>
      </c>
      <c r="AY110" t="s">
        <v>324</v>
      </c>
      <c r="AZ110">
        <v>0</v>
      </c>
      <c r="BA110" t="s">
        <v>324</v>
      </c>
      <c r="BB110" t="s">
        <v>324</v>
      </c>
      <c r="BC110" t="s">
        <v>324</v>
      </c>
      <c r="BD110" t="s">
        <v>324</v>
      </c>
      <c r="BE110" t="s">
        <v>324</v>
      </c>
      <c r="BF110" t="s">
        <v>324</v>
      </c>
      <c r="BG110" t="s">
        <v>324</v>
      </c>
      <c r="BH110" t="s">
        <v>324</v>
      </c>
      <c r="BI110" t="s">
        <v>324</v>
      </c>
      <c r="BJ110" t="s">
        <v>324</v>
      </c>
      <c r="BK110" t="s">
        <v>324</v>
      </c>
      <c r="BL110" t="s">
        <v>324</v>
      </c>
      <c r="BM110" t="s">
        <v>324</v>
      </c>
      <c r="BN110" t="s">
        <v>324</v>
      </c>
      <c r="BO110" t="s">
        <v>324</v>
      </c>
      <c r="BP110" t="s">
        <v>324</v>
      </c>
      <c r="BQ110" t="s">
        <v>324</v>
      </c>
      <c r="BR110" t="s">
        <v>324</v>
      </c>
      <c r="BS110" t="s">
        <v>324</v>
      </c>
      <c r="BT110" t="s">
        <v>324</v>
      </c>
      <c r="BU110" t="s">
        <v>324</v>
      </c>
      <c r="BV110" t="s">
        <v>324</v>
      </c>
      <c r="BW110" t="s">
        <v>324</v>
      </c>
      <c r="BX110" t="s">
        <v>324</v>
      </c>
      <c r="BY110" t="s">
        <v>324</v>
      </c>
      <c r="BZ110" t="s">
        <v>324</v>
      </c>
      <c r="CA110" t="s">
        <v>324</v>
      </c>
      <c r="CB110" t="s">
        <v>324</v>
      </c>
      <c r="CC110" t="s">
        <v>324</v>
      </c>
      <c r="CD110" t="s">
        <v>324</v>
      </c>
      <c r="CE110" t="s">
        <v>324</v>
      </c>
      <c r="CF110" t="s">
        <v>324</v>
      </c>
      <c r="CG110" t="s">
        <v>324</v>
      </c>
      <c r="CH110" t="s">
        <v>324</v>
      </c>
      <c r="CI110" t="s">
        <v>324</v>
      </c>
      <c r="CJ110" t="s">
        <v>324</v>
      </c>
      <c r="CK110" t="s">
        <v>324</v>
      </c>
      <c r="CL110" t="s">
        <v>324</v>
      </c>
      <c r="CM110" t="s">
        <v>324</v>
      </c>
      <c r="CN110" t="s">
        <v>324</v>
      </c>
      <c r="CO110">
        <v>6.8440000000000003</v>
      </c>
      <c r="CP110">
        <v>0.86599999999999999</v>
      </c>
      <c r="CQ110">
        <v>-7.6999999999999999E-2</v>
      </c>
      <c r="CR110" t="s">
        <v>324</v>
      </c>
      <c r="CS110">
        <v>7.633</v>
      </c>
      <c r="CT110" t="s">
        <v>324</v>
      </c>
      <c r="CU110" t="s">
        <v>324</v>
      </c>
      <c r="CV110" t="s">
        <v>324</v>
      </c>
      <c r="CW110" t="s">
        <v>324</v>
      </c>
      <c r="CX110" t="s">
        <v>324</v>
      </c>
      <c r="CY110" t="s">
        <v>324</v>
      </c>
      <c r="CZ110" t="s">
        <v>324</v>
      </c>
      <c r="DA110" t="s">
        <v>324</v>
      </c>
      <c r="DB110" t="s">
        <v>324</v>
      </c>
      <c r="DC110" t="s">
        <v>324</v>
      </c>
    </row>
    <row r="111" spans="1:107" x14ac:dyDescent="0.45">
      <c r="A111">
        <v>2024</v>
      </c>
      <c r="B111">
        <v>1</v>
      </c>
      <c r="C111" t="s">
        <v>137</v>
      </c>
      <c r="D111">
        <v>9964</v>
      </c>
      <c r="E111" t="s">
        <v>412</v>
      </c>
      <c r="F111" t="s">
        <v>323</v>
      </c>
      <c r="G111" t="s">
        <v>244</v>
      </c>
      <c r="H111">
        <v>4.58</v>
      </c>
      <c r="I111">
        <v>1.1080000000000001</v>
      </c>
      <c r="J111">
        <v>0</v>
      </c>
      <c r="K111">
        <v>0</v>
      </c>
      <c r="L111">
        <v>5.6879999999999997</v>
      </c>
      <c r="M111">
        <v>414</v>
      </c>
      <c r="N111">
        <v>49</v>
      </c>
      <c r="O111">
        <v>0</v>
      </c>
      <c r="P111">
        <v>0</v>
      </c>
      <c r="Q111">
        <v>463</v>
      </c>
      <c r="R111" t="s">
        <v>324</v>
      </c>
      <c r="S111" t="s">
        <v>324</v>
      </c>
      <c r="T111" t="s">
        <v>324</v>
      </c>
      <c r="U111" t="s">
        <v>324</v>
      </c>
      <c r="V111" t="s">
        <v>324</v>
      </c>
      <c r="W111" t="s">
        <v>324</v>
      </c>
      <c r="X111" t="s">
        <v>324</v>
      </c>
      <c r="Y111" t="s">
        <v>324</v>
      </c>
      <c r="Z111" t="s">
        <v>324</v>
      </c>
      <c r="AA111" t="s">
        <v>324</v>
      </c>
      <c r="AB111" t="s">
        <v>324</v>
      </c>
      <c r="AC111" t="s">
        <v>324</v>
      </c>
      <c r="AD111" t="s">
        <v>324</v>
      </c>
      <c r="AE111" t="s">
        <v>324</v>
      </c>
      <c r="AF111" t="s">
        <v>324</v>
      </c>
      <c r="AG111" t="s">
        <v>324</v>
      </c>
      <c r="AH111" t="s">
        <v>324</v>
      </c>
      <c r="AI111" t="s">
        <v>324</v>
      </c>
      <c r="AJ111" t="s">
        <v>324</v>
      </c>
      <c r="AK111" t="s">
        <v>324</v>
      </c>
      <c r="AL111" t="s">
        <v>324</v>
      </c>
      <c r="AM111" t="s">
        <v>324</v>
      </c>
      <c r="AN111" t="s">
        <v>324</v>
      </c>
      <c r="AO111" t="s">
        <v>324</v>
      </c>
      <c r="AP111" t="s">
        <v>324</v>
      </c>
      <c r="AQ111" t="s">
        <v>324</v>
      </c>
      <c r="AR111" t="s">
        <v>324</v>
      </c>
      <c r="AS111" t="s">
        <v>324</v>
      </c>
      <c r="AT111" t="s">
        <v>324</v>
      </c>
      <c r="AU111" t="s">
        <v>324</v>
      </c>
      <c r="AV111" t="s">
        <v>324</v>
      </c>
      <c r="AW111" t="s">
        <v>324</v>
      </c>
      <c r="AX111" t="s">
        <v>324</v>
      </c>
      <c r="AY111" t="s">
        <v>324</v>
      </c>
      <c r="AZ111" t="s">
        <v>324</v>
      </c>
      <c r="BA111" t="s">
        <v>324</v>
      </c>
      <c r="BB111" t="s">
        <v>324</v>
      </c>
      <c r="BC111" t="s">
        <v>324</v>
      </c>
      <c r="BD111" t="s">
        <v>324</v>
      </c>
      <c r="BE111" t="s">
        <v>324</v>
      </c>
      <c r="BF111" t="s">
        <v>324</v>
      </c>
      <c r="BG111" t="s">
        <v>324</v>
      </c>
      <c r="BH111" t="s">
        <v>324</v>
      </c>
      <c r="BI111" t="s">
        <v>324</v>
      </c>
      <c r="BJ111" t="s">
        <v>324</v>
      </c>
      <c r="BK111" t="s">
        <v>324</v>
      </c>
      <c r="BL111" t="s">
        <v>324</v>
      </c>
      <c r="BM111" t="s">
        <v>324</v>
      </c>
      <c r="BN111" t="s">
        <v>324</v>
      </c>
      <c r="BO111" t="s">
        <v>324</v>
      </c>
      <c r="BP111" t="s">
        <v>324</v>
      </c>
      <c r="BQ111" t="s">
        <v>324</v>
      </c>
      <c r="BR111" t="s">
        <v>324</v>
      </c>
      <c r="BS111" t="s">
        <v>324</v>
      </c>
      <c r="BT111" t="s">
        <v>324</v>
      </c>
      <c r="BU111" t="s">
        <v>324</v>
      </c>
      <c r="BV111" t="s">
        <v>324</v>
      </c>
      <c r="BW111" t="s">
        <v>324</v>
      </c>
      <c r="BX111" t="s">
        <v>324</v>
      </c>
      <c r="BY111" t="s">
        <v>324</v>
      </c>
      <c r="BZ111" t="s">
        <v>324</v>
      </c>
      <c r="CA111" t="s">
        <v>324</v>
      </c>
      <c r="CB111" t="s">
        <v>324</v>
      </c>
      <c r="CC111" t="s">
        <v>324</v>
      </c>
      <c r="CD111" t="s">
        <v>324</v>
      </c>
      <c r="CE111" t="s">
        <v>324</v>
      </c>
      <c r="CF111" t="s">
        <v>324</v>
      </c>
      <c r="CG111" t="s">
        <v>324</v>
      </c>
      <c r="CH111" t="s">
        <v>324</v>
      </c>
      <c r="CI111" t="s">
        <v>324</v>
      </c>
      <c r="CJ111" t="s">
        <v>324</v>
      </c>
      <c r="CK111" t="s">
        <v>324</v>
      </c>
      <c r="CL111" t="s">
        <v>324</v>
      </c>
      <c r="CM111" t="s">
        <v>324</v>
      </c>
      <c r="CN111" t="s">
        <v>324</v>
      </c>
      <c r="CO111">
        <v>4.58</v>
      </c>
      <c r="CP111">
        <v>1.1080000000000001</v>
      </c>
      <c r="CQ111" t="s">
        <v>179</v>
      </c>
      <c r="CR111">
        <v>0</v>
      </c>
      <c r="CS111">
        <v>5.6879999999999997</v>
      </c>
      <c r="CT111">
        <v>414</v>
      </c>
      <c r="CU111">
        <v>49</v>
      </c>
      <c r="CV111">
        <v>0</v>
      </c>
      <c r="CW111">
        <v>0</v>
      </c>
      <c r="CX111">
        <v>463</v>
      </c>
      <c r="CY111">
        <v>0</v>
      </c>
      <c r="CZ111">
        <v>0</v>
      </c>
      <c r="DA111">
        <v>0</v>
      </c>
      <c r="DB111">
        <v>0</v>
      </c>
      <c r="DC111">
        <v>0</v>
      </c>
    </row>
    <row r="112" spans="1:107" x14ac:dyDescent="0.45">
      <c r="A112">
        <v>2024</v>
      </c>
      <c r="B112">
        <v>1</v>
      </c>
      <c r="C112" t="s">
        <v>137</v>
      </c>
      <c r="D112">
        <v>10171</v>
      </c>
      <c r="E112" t="s">
        <v>413</v>
      </c>
      <c r="F112" t="s">
        <v>323</v>
      </c>
      <c r="G112" t="s">
        <v>247</v>
      </c>
      <c r="H112">
        <v>18.451000000000001</v>
      </c>
      <c r="I112">
        <v>3.6909999999999998</v>
      </c>
      <c r="J112">
        <v>7.0000000000000007E-2</v>
      </c>
      <c r="K112" t="s">
        <v>324</v>
      </c>
      <c r="L112">
        <v>22.212</v>
      </c>
      <c r="M112">
        <v>2079</v>
      </c>
      <c r="N112">
        <v>213</v>
      </c>
      <c r="O112">
        <v>3</v>
      </c>
      <c r="P112" t="s">
        <v>324</v>
      </c>
      <c r="Q112">
        <v>2295</v>
      </c>
      <c r="R112" t="s">
        <v>324</v>
      </c>
      <c r="S112" t="s">
        <v>324</v>
      </c>
      <c r="T112" t="s">
        <v>324</v>
      </c>
      <c r="U112" t="s">
        <v>324</v>
      </c>
      <c r="V112">
        <v>0</v>
      </c>
      <c r="W112" t="s">
        <v>324</v>
      </c>
      <c r="X112" t="s">
        <v>324</v>
      </c>
      <c r="Y112" t="s">
        <v>324</v>
      </c>
      <c r="Z112" t="s">
        <v>324</v>
      </c>
      <c r="AA112">
        <v>0</v>
      </c>
      <c r="AB112">
        <v>706.524</v>
      </c>
      <c r="AC112">
        <v>148.71</v>
      </c>
      <c r="AD112">
        <v>0.48</v>
      </c>
      <c r="AE112" t="s">
        <v>324</v>
      </c>
      <c r="AF112">
        <v>855.71400000000006</v>
      </c>
      <c r="AG112">
        <v>1.0009999999999999</v>
      </c>
      <c r="AH112">
        <v>8.6999999999999994E-2</v>
      </c>
      <c r="AI112" t="s">
        <v>324</v>
      </c>
      <c r="AJ112" t="s">
        <v>324</v>
      </c>
      <c r="AK112">
        <v>1.0880000000000001</v>
      </c>
      <c r="AL112">
        <v>163</v>
      </c>
      <c r="AM112">
        <v>6</v>
      </c>
      <c r="AN112" t="s">
        <v>324</v>
      </c>
      <c r="AO112" t="s">
        <v>324</v>
      </c>
      <c r="AP112">
        <v>169</v>
      </c>
      <c r="AQ112" t="s">
        <v>324</v>
      </c>
      <c r="AR112" t="s">
        <v>324</v>
      </c>
      <c r="AS112" t="s">
        <v>324</v>
      </c>
      <c r="AT112" t="s">
        <v>324</v>
      </c>
      <c r="AU112">
        <v>0</v>
      </c>
      <c r="AV112" t="s">
        <v>324</v>
      </c>
      <c r="AW112" t="s">
        <v>324</v>
      </c>
      <c r="AX112" t="s">
        <v>324</v>
      </c>
      <c r="AY112" t="s">
        <v>324</v>
      </c>
      <c r="AZ112">
        <v>0</v>
      </c>
      <c r="BA112" t="s">
        <v>324</v>
      </c>
      <c r="BB112" t="s">
        <v>324</v>
      </c>
      <c r="BC112" t="s">
        <v>324</v>
      </c>
      <c r="BD112" t="s">
        <v>324</v>
      </c>
      <c r="BE112">
        <v>0</v>
      </c>
      <c r="BF112" t="s">
        <v>324</v>
      </c>
      <c r="BG112" t="s">
        <v>324</v>
      </c>
      <c r="BH112" t="s">
        <v>324</v>
      </c>
      <c r="BI112" t="s">
        <v>324</v>
      </c>
      <c r="BJ112">
        <v>0</v>
      </c>
      <c r="BK112">
        <v>8.9999999999999993E-3</v>
      </c>
      <c r="BL112">
        <v>2E-3</v>
      </c>
      <c r="BM112" t="s">
        <v>324</v>
      </c>
      <c r="BN112" t="s">
        <v>324</v>
      </c>
      <c r="BO112">
        <v>1.0999999999999999E-2</v>
      </c>
      <c r="BP112">
        <v>4</v>
      </c>
      <c r="BQ112">
        <v>1</v>
      </c>
      <c r="BR112" t="s">
        <v>324</v>
      </c>
      <c r="BS112" t="s">
        <v>324</v>
      </c>
      <c r="BT112">
        <v>5</v>
      </c>
      <c r="BU112">
        <v>0</v>
      </c>
      <c r="BV112">
        <v>4.0000000000000001E-3</v>
      </c>
      <c r="BW112" t="s">
        <v>324</v>
      </c>
      <c r="BX112" t="s">
        <v>324</v>
      </c>
      <c r="BY112">
        <v>4.0000000000000001E-3</v>
      </c>
      <c r="BZ112" t="s">
        <v>324</v>
      </c>
      <c r="CA112" t="s">
        <v>324</v>
      </c>
      <c r="CB112">
        <v>0.05</v>
      </c>
      <c r="CC112" t="s">
        <v>324</v>
      </c>
      <c r="CD112">
        <v>0.05</v>
      </c>
      <c r="CE112" t="s">
        <v>324</v>
      </c>
      <c r="CF112" t="s">
        <v>324</v>
      </c>
      <c r="CG112">
        <v>1</v>
      </c>
      <c r="CH112" t="s">
        <v>324</v>
      </c>
      <c r="CI112">
        <v>1</v>
      </c>
      <c r="CJ112" t="s">
        <v>324</v>
      </c>
      <c r="CK112" t="s">
        <v>324</v>
      </c>
      <c r="CL112" t="s">
        <v>324</v>
      </c>
      <c r="CM112" t="s">
        <v>324</v>
      </c>
      <c r="CN112">
        <v>0</v>
      </c>
      <c r="CO112">
        <v>18.46</v>
      </c>
      <c r="CP112">
        <v>3.6930000000000001</v>
      </c>
      <c r="CQ112">
        <v>0.12</v>
      </c>
      <c r="CR112">
        <v>0</v>
      </c>
      <c r="CS112">
        <v>22.273</v>
      </c>
      <c r="CT112">
        <v>2083</v>
      </c>
      <c r="CU112">
        <v>214</v>
      </c>
      <c r="CV112">
        <v>4</v>
      </c>
      <c r="CW112">
        <v>0</v>
      </c>
      <c r="CX112">
        <v>2301</v>
      </c>
      <c r="CY112">
        <v>706.524</v>
      </c>
      <c r="CZ112">
        <v>148.714</v>
      </c>
      <c r="DA112">
        <v>0.48</v>
      </c>
      <c r="DB112">
        <v>0</v>
      </c>
      <c r="DC112">
        <v>855.71799999999996</v>
      </c>
    </row>
    <row r="113" spans="1:107" x14ac:dyDescent="0.45">
      <c r="A113">
        <v>2024</v>
      </c>
      <c r="B113">
        <v>1</v>
      </c>
      <c r="C113" t="s">
        <v>137</v>
      </c>
      <c r="D113">
        <v>11249</v>
      </c>
      <c r="E113" t="s">
        <v>414</v>
      </c>
      <c r="F113" t="s">
        <v>323</v>
      </c>
      <c r="G113" t="s">
        <v>247</v>
      </c>
      <c r="H113">
        <v>19.681000000000001</v>
      </c>
      <c r="I113">
        <v>1.359</v>
      </c>
      <c r="J113" t="s">
        <v>324</v>
      </c>
      <c r="K113" t="s">
        <v>324</v>
      </c>
      <c r="L113">
        <v>21.04</v>
      </c>
      <c r="M113">
        <v>2514</v>
      </c>
      <c r="N113">
        <v>73</v>
      </c>
      <c r="O113" t="s">
        <v>324</v>
      </c>
      <c r="P113" t="s">
        <v>324</v>
      </c>
      <c r="Q113">
        <v>2587</v>
      </c>
      <c r="R113" t="s">
        <v>324</v>
      </c>
      <c r="S113" t="s">
        <v>324</v>
      </c>
      <c r="T113" t="s">
        <v>324</v>
      </c>
      <c r="U113" t="s">
        <v>324</v>
      </c>
      <c r="V113">
        <v>0</v>
      </c>
      <c r="W113" t="s">
        <v>324</v>
      </c>
      <c r="X113" t="s">
        <v>324</v>
      </c>
      <c r="Y113" t="s">
        <v>324</v>
      </c>
      <c r="Z113" t="s">
        <v>324</v>
      </c>
      <c r="AA113">
        <v>0</v>
      </c>
      <c r="AB113">
        <v>517.46699999999998</v>
      </c>
      <c r="AC113">
        <v>78.644999999999996</v>
      </c>
      <c r="AD113" t="s">
        <v>324</v>
      </c>
      <c r="AE113" t="s">
        <v>324</v>
      </c>
      <c r="AF113">
        <v>596.11199999999997</v>
      </c>
      <c r="AG113">
        <v>0.627</v>
      </c>
      <c r="AH113">
        <v>0.02</v>
      </c>
      <c r="AI113" t="s">
        <v>324</v>
      </c>
      <c r="AJ113" t="s">
        <v>324</v>
      </c>
      <c r="AK113">
        <v>0.64700000000000002</v>
      </c>
      <c r="AL113">
        <v>92</v>
      </c>
      <c r="AM113">
        <v>2</v>
      </c>
      <c r="AN113" t="s">
        <v>324</v>
      </c>
      <c r="AO113" t="s">
        <v>324</v>
      </c>
      <c r="AP113">
        <v>94</v>
      </c>
      <c r="AQ113" t="s">
        <v>324</v>
      </c>
      <c r="AR113" t="s">
        <v>324</v>
      </c>
      <c r="AS113" t="s">
        <v>324</v>
      </c>
      <c r="AT113" t="s">
        <v>324</v>
      </c>
      <c r="AU113">
        <v>0</v>
      </c>
      <c r="AV113" t="s">
        <v>324</v>
      </c>
      <c r="AW113" t="s">
        <v>324</v>
      </c>
      <c r="AX113" t="s">
        <v>324</v>
      </c>
      <c r="AY113" t="s">
        <v>324</v>
      </c>
      <c r="AZ113">
        <v>0</v>
      </c>
      <c r="BA113" t="s">
        <v>324</v>
      </c>
      <c r="BB113" t="s">
        <v>324</v>
      </c>
      <c r="BC113" t="s">
        <v>324</v>
      </c>
      <c r="BD113" t="s">
        <v>324</v>
      </c>
      <c r="BE113">
        <v>0</v>
      </c>
      <c r="BF113" t="s">
        <v>324</v>
      </c>
      <c r="BG113" t="s">
        <v>324</v>
      </c>
      <c r="BH113" t="s">
        <v>324</v>
      </c>
      <c r="BI113" t="s">
        <v>324</v>
      </c>
      <c r="BJ113">
        <v>0</v>
      </c>
      <c r="BK113">
        <v>8.0000000000000002E-3</v>
      </c>
      <c r="BL113">
        <v>6.0000000000000001E-3</v>
      </c>
      <c r="BM113" t="s">
        <v>324</v>
      </c>
      <c r="BN113" t="s">
        <v>324</v>
      </c>
      <c r="BO113">
        <v>1.4E-2</v>
      </c>
      <c r="BP113">
        <v>3</v>
      </c>
      <c r="BQ113">
        <v>2</v>
      </c>
      <c r="BR113" t="s">
        <v>324</v>
      </c>
      <c r="BS113" t="s">
        <v>324</v>
      </c>
      <c r="BT113">
        <v>5</v>
      </c>
      <c r="BU113">
        <v>2.3E-2</v>
      </c>
      <c r="BV113">
        <v>1.6E-2</v>
      </c>
      <c r="BW113" t="s">
        <v>324</v>
      </c>
      <c r="BX113" t="s">
        <v>324</v>
      </c>
      <c r="BY113">
        <v>3.9E-2</v>
      </c>
      <c r="BZ113" t="s">
        <v>324</v>
      </c>
      <c r="CA113" t="s">
        <v>324</v>
      </c>
      <c r="CB113" t="s">
        <v>324</v>
      </c>
      <c r="CC113" t="s">
        <v>324</v>
      </c>
      <c r="CD113">
        <v>0</v>
      </c>
      <c r="CE113" t="s">
        <v>324</v>
      </c>
      <c r="CF113" t="s">
        <v>324</v>
      </c>
      <c r="CG113" t="s">
        <v>324</v>
      </c>
      <c r="CH113" t="s">
        <v>324</v>
      </c>
      <c r="CI113">
        <v>0</v>
      </c>
      <c r="CJ113" t="s">
        <v>324</v>
      </c>
      <c r="CK113" t="s">
        <v>324</v>
      </c>
      <c r="CL113" t="s">
        <v>324</v>
      </c>
      <c r="CM113" t="s">
        <v>324</v>
      </c>
      <c r="CN113">
        <v>0</v>
      </c>
      <c r="CO113">
        <v>19.689</v>
      </c>
      <c r="CP113">
        <v>1.365</v>
      </c>
      <c r="CQ113" t="s">
        <v>179</v>
      </c>
      <c r="CR113">
        <v>0</v>
      </c>
      <c r="CS113">
        <v>21.053999999999998</v>
      </c>
      <c r="CT113">
        <v>2517</v>
      </c>
      <c r="CU113">
        <v>75</v>
      </c>
      <c r="CV113">
        <v>0</v>
      </c>
      <c r="CW113">
        <v>0</v>
      </c>
      <c r="CX113">
        <v>2592</v>
      </c>
      <c r="CY113">
        <v>517.49</v>
      </c>
      <c r="CZ113">
        <v>78.661000000000001</v>
      </c>
      <c r="DA113">
        <v>0</v>
      </c>
      <c r="DB113">
        <v>0</v>
      </c>
      <c r="DC113">
        <v>596.15099999999995</v>
      </c>
    </row>
    <row r="114" spans="1:107" x14ac:dyDescent="0.45">
      <c r="A114">
        <v>2024</v>
      </c>
      <c r="B114">
        <v>1</v>
      </c>
      <c r="C114" t="s">
        <v>137</v>
      </c>
      <c r="D114">
        <v>17564</v>
      </c>
      <c r="E114" t="s">
        <v>415</v>
      </c>
      <c r="F114" t="s">
        <v>323</v>
      </c>
      <c r="G114" t="s">
        <v>244</v>
      </c>
      <c r="H114">
        <v>1.2370000000000001</v>
      </c>
      <c r="I114">
        <v>9.2999999999999999E-2</v>
      </c>
      <c r="J114">
        <v>0.113</v>
      </c>
      <c r="K114" t="s">
        <v>324</v>
      </c>
      <c r="L114">
        <v>1.4430000000000001</v>
      </c>
      <c r="M114">
        <v>141</v>
      </c>
      <c r="N114">
        <v>8</v>
      </c>
      <c r="O114">
        <v>3</v>
      </c>
      <c r="P114" t="s">
        <v>324</v>
      </c>
      <c r="Q114">
        <v>152</v>
      </c>
      <c r="R114" t="s">
        <v>324</v>
      </c>
      <c r="S114" t="s">
        <v>324</v>
      </c>
      <c r="T114" t="s">
        <v>324</v>
      </c>
      <c r="U114" t="s">
        <v>324</v>
      </c>
      <c r="V114" t="s">
        <v>324</v>
      </c>
      <c r="W114" t="s">
        <v>324</v>
      </c>
      <c r="X114" t="s">
        <v>324</v>
      </c>
      <c r="Y114" t="s">
        <v>324</v>
      </c>
      <c r="Z114" t="s">
        <v>324</v>
      </c>
      <c r="AA114" t="s">
        <v>324</v>
      </c>
      <c r="AB114">
        <v>23.456</v>
      </c>
      <c r="AC114">
        <v>8.5220000000000002</v>
      </c>
      <c r="AD114">
        <v>1.716</v>
      </c>
      <c r="AE114" t="s">
        <v>324</v>
      </c>
      <c r="AF114">
        <v>33.694000000000003</v>
      </c>
      <c r="AG114" t="s">
        <v>324</v>
      </c>
      <c r="AH114" t="s">
        <v>324</v>
      </c>
      <c r="AI114" t="s">
        <v>324</v>
      </c>
      <c r="AJ114" t="s">
        <v>324</v>
      </c>
      <c r="AK114" t="s">
        <v>324</v>
      </c>
      <c r="AL114" t="s">
        <v>324</v>
      </c>
      <c r="AM114" t="s">
        <v>324</v>
      </c>
      <c r="AN114" t="s">
        <v>324</v>
      </c>
      <c r="AO114" t="s">
        <v>324</v>
      </c>
      <c r="AP114" t="s">
        <v>324</v>
      </c>
      <c r="AQ114" t="s">
        <v>324</v>
      </c>
      <c r="AR114" t="s">
        <v>324</v>
      </c>
      <c r="AS114" t="s">
        <v>324</v>
      </c>
      <c r="AT114" t="s">
        <v>324</v>
      </c>
      <c r="AU114" t="s">
        <v>324</v>
      </c>
      <c r="AV114" t="s">
        <v>324</v>
      </c>
      <c r="AW114" t="s">
        <v>324</v>
      </c>
      <c r="AX114" t="s">
        <v>324</v>
      </c>
      <c r="AY114" t="s">
        <v>324</v>
      </c>
      <c r="AZ114" t="s">
        <v>324</v>
      </c>
      <c r="BA114" t="s">
        <v>324</v>
      </c>
      <c r="BB114" t="s">
        <v>324</v>
      </c>
      <c r="BC114" t="s">
        <v>324</v>
      </c>
      <c r="BD114" t="s">
        <v>324</v>
      </c>
      <c r="BE114" t="s">
        <v>324</v>
      </c>
      <c r="BF114" t="s">
        <v>324</v>
      </c>
      <c r="BG114" t="s">
        <v>324</v>
      </c>
      <c r="BH114" t="s">
        <v>324</v>
      </c>
      <c r="BI114" t="s">
        <v>324</v>
      </c>
      <c r="BJ114" t="s">
        <v>324</v>
      </c>
      <c r="BK114" t="s">
        <v>324</v>
      </c>
      <c r="BL114" t="s">
        <v>324</v>
      </c>
      <c r="BM114" t="s">
        <v>324</v>
      </c>
      <c r="BN114" t="s">
        <v>324</v>
      </c>
      <c r="BO114" t="s">
        <v>324</v>
      </c>
      <c r="BP114" t="s">
        <v>324</v>
      </c>
      <c r="BQ114" t="s">
        <v>324</v>
      </c>
      <c r="BR114" t="s">
        <v>324</v>
      </c>
      <c r="BS114" t="s">
        <v>324</v>
      </c>
      <c r="BT114" t="s">
        <v>324</v>
      </c>
      <c r="BU114" t="s">
        <v>324</v>
      </c>
      <c r="BV114" t="s">
        <v>324</v>
      </c>
      <c r="BW114" t="s">
        <v>324</v>
      </c>
      <c r="BX114" t="s">
        <v>324</v>
      </c>
      <c r="BY114" t="s">
        <v>324</v>
      </c>
      <c r="BZ114" t="s">
        <v>324</v>
      </c>
      <c r="CA114" t="s">
        <v>324</v>
      </c>
      <c r="CB114" t="s">
        <v>324</v>
      </c>
      <c r="CC114" t="s">
        <v>324</v>
      </c>
      <c r="CD114" t="s">
        <v>324</v>
      </c>
      <c r="CE114" t="s">
        <v>324</v>
      </c>
      <c r="CF114" t="s">
        <v>324</v>
      </c>
      <c r="CG114" t="s">
        <v>324</v>
      </c>
      <c r="CH114" t="s">
        <v>324</v>
      </c>
      <c r="CI114" t="s">
        <v>324</v>
      </c>
      <c r="CJ114" t="s">
        <v>324</v>
      </c>
      <c r="CK114" t="s">
        <v>324</v>
      </c>
      <c r="CL114" t="s">
        <v>324</v>
      </c>
      <c r="CM114" t="s">
        <v>324</v>
      </c>
      <c r="CN114" t="s">
        <v>324</v>
      </c>
      <c r="CO114">
        <v>1.2370000000000001</v>
      </c>
      <c r="CP114">
        <v>9.2999999999999999E-2</v>
      </c>
      <c r="CQ114">
        <v>0.113</v>
      </c>
      <c r="CR114">
        <v>0</v>
      </c>
      <c r="CS114">
        <v>1.4430000000000001</v>
      </c>
      <c r="CT114">
        <v>141</v>
      </c>
      <c r="CU114">
        <v>8</v>
      </c>
      <c r="CV114">
        <v>3</v>
      </c>
      <c r="CW114">
        <v>0</v>
      </c>
      <c r="CX114">
        <v>152</v>
      </c>
      <c r="CY114">
        <v>23.456</v>
      </c>
      <c r="CZ114">
        <v>8.5220000000000002</v>
      </c>
      <c r="DA114">
        <v>1.716</v>
      </c>
      <c r="DB114">
        <v>0</v>
      </c>
      <c r="DC114">
        <v>33.694000000000003</v>
      </c>
    </row>
    <row r="115" spans="1:107" x14ac:dyDescent="0.45">
      <c r="A115">
        <v>2024</v>
      </c>
      <c r="B115">
        <v>1</v>
      </c>
      <c r="C115" t="s">
        <v>137</v>
      </c>
      <c r="D115">
        <v>19446</v>
      </c>
      <c r="E115" t="s">
        <v>416</v>
      </c>
      <c r="F115" t="s">
        <v>323</v>
      </c>
      <c r="G115" t="s">
        <v>244</v>
      </c>
      <c r="H115">
        <v>5.4969999999999999</v>
      </c>
      <c r="I115">
        <v>0.80600000000000005</v>
      </c>
      <c r="J115">
        <v>1.7000000000000001E-2</v>
      </c>
      <c r="K115" t="s">
        <v>324</v>
      </c>
      <c r="L115">
        <v>6.32</v>
      </c>
      <c r="M115">
        <v>801</v>
      </c>
      <c r="N115">
        <v>18</v>
      </c>
      <c r="O115">
        <v>2</v>
      </c>
      <c r="P115" t="s">
        <v>324</v>
      </c>
      <c r="Q115">
        <v>821</v>
      </c>
      <c r="R115" t="s">
        <v>324</v>
      </c>
      <c r="S115" t="s">
        <v>324</v>
      </c>
      <c r="T115" t="s">
        <v>324</v>
      </c>
      <c r="U115" t="s">
        <v>324</v>
      </c>
      <c r="V115" t="s">
        <v>324</v>
      </c>
      <c r="W115" t="s">
        <v>324</v>
      </c>
      <c r="X115" t="s">
        <v>324</v>
      </c>
      <c r="Y115" t="s">
        <v>324</v>
      </c>
      <c r="Z115" t="s">
        <v>324</v>
      </c>
      <c r="AA115" t="s">
        <v>324</v>
      </c>
      <c r="AB115" t="s">
        <v>324</v>
      </c>
      <c r="AC115" t="s">
        <v>324</v>
      </c>
      <c r="AD115" t="s">
        <v>324</v>
      </c>
      <c r="AE115" t="s">
        <v>324</v>
      </c>
      <c r="AF115" t="s">
        <v>324</v>
      </c>
      <c r="AG115" t="s">
        <v>324</v>
      </c>
      <c r="AH115" t="s">
        <v>324</v>
      </c>
      <c r="AI115" t="s">
        <v>324</v>
      </c>
      <c r="AJ115" t="s">
        <v>324</v>
      </c>
      <c r="AK115" t="s">
        <v>324</v>
      </c>
      <c r="AL115" t="s">
        <v>324</v>
      </c>
      <c r="AM115" t="s">
        <v>324</v>
      </c>
      <c r="AN115" t="s">
        <v>324</v>
      </c>
      <c r="AO115" t="s">
        <v>324</v>
      </c>
      <c r="AP115" t="s">
        <v>324</v>
      </c>
      <c r="AQ115" t="s">
        <v>324</v>
      </c>
      <c r="AR115" t="s">
        <v>324</v>
      </c>
      <c r="AS115" t="s">
        <v>324</v>
      </c>
      <c r="AT115" t="s">
        <v>324</v>
      </c>
      <c r="AU115" t="s">
        <v>324</v>
      </c>
      <c r="AV115" t="s">
        <v>324</v>
      </c>
      <c r="AW115" t="s">
        <v>324</v>
      </c>
      <c r="AX115" t="s">
        <v>324</v>
      </c>
      <c r="AY115" t="s">
        <v>324</v>
      </c>
      <c r="AZ115" t="s">
        <v>324</v>
      </c>
      <c r="BA115" t="s">
        <v>324</v>
      </c>
      <c r="BB115" t="s">
        <v>324</v>
      </c>
      <c r="BC115" t="s">
        <v>324</v>
      </c>
      <c r="BD115" t="s">
        <v>324</v>
      </c>
      <c r="BE115" t="s">
        <v>324</v>
      </c>
      <c r="BF115" t="s">
        <v>324</v>
      </c>
      <c r="BG115" t="s">
        <v>324</v>
      </c>
      <c r="BH115" t="s">
        <v>324</v>
      </c>
      <c r="BI115" t="s">
        <v>324</v>
      </c>
      <c r="BJ115" t="s">
        <v>324</v>
      </c>
      <c r="BK115" t="s">
        <v>324</v>
      </c>
      <c r="BL115" t="s">
        <v>324</v>
      </c>
      <c r="BM115" t="s">
        <v>324</v>
      </c>
      <c r="BN115" t="s">
        <v>324</v>
      </c>
      <c r="BO115" t="s">
        <v>324</v>
      </c>
      <c r="BP115" t="s">
        <v>324</v>
      </c>
      <c r="BQ115" t="s">
        <v>324</v>
      </c>
      <c r="BR115" t="s">
        <v>324</v>
      </c>
      <c r="BS115" t="s">
        <v>324</v>
      </c>
      <c r="BT115" t="s">
        <v>324</v>
      </c>
      <c r="BU115" t="s">
        <v>324</v>
      </c>
      <c r="BV115" t="s">
        <v>324</v>
      </c>
      <c r="BW115" t="s">
        <v>324</v>
      </c>
      <c r="BX115" t="s">
        <v>324</v>
      </c>
      <c r="BY115" t="s">
        <v>324</v>
      </c>
      <c r="BZ115" t="s">
        <v>324</v>
      </c>
      <c r="CA115" t="s">
        <v>324</v>
      </c>
      <c r="CB115" t="s">
        <v>324</v>
      </c>
      <c r="CC115" t="s">
        <v>324</v>
      </c>
      <c r="CD115" t="s">
        <v>324</v>
      </c>
      <c r="CE115" t="s">
        <v>324</v>
      </c>
      <c r="CF115" t="s">
        <v>324</v>
      </c>
      <c r="CG115" t="s">
        <v>324</v>
      </c>
      <c r="CH115" t="s">
        <v>324</v>
      </c>
      <c r="CI115" t="s">
        <v>324</v>
      </c>
      <c r="CJ115" t="s">
        <v>324</v>
      </c>
      <c r="CK115" t="s">
        <v>324</v>
      </c>
      <c r="CL115" t="s">
        <v>324</v>
      </c>
      <c r="CM115" t="s">
        <v>324</v>
      </c>
      <c r="CN115" t="s">
        <v>324</v>
      </c>
      <c r="CO115">
        <v>5.4969999999999999</v>
      </c>
      <c r="CP115">
        <v>0.80600000000000005</v>
      </c>
      <c r="CQ115">
        <v>1.7000000000000001E-2</v>
      </c>
      <c r="CR115">
        <v>0</v>
      </c>
      <c r="CS115">
        <v>6.32</v>
      </c>
      <c r="CT115">
        <v>801</v>
      </c>
      <c r="CU115">
        <v>18</v>
      </c>
      <c r="CV115">
        <v>2</v>
      </c>
      <c r="CW115">
        <v>0</v>
      </c>
      <c r="CX115">
        <v>821</v>
      </c>
      <c r="CY115">
        <v>0</v>
      </c>
      <c r="CZ115">
        <v>0</v>
      </c>
      <c r="DA115">
        <v>0</v>
      </c>
      <c r="DB115">
        <v>0</v>
      </c>
      <c r="DC115">
        <v>0</v>
      </c>
    </row>
    <row r="116" spans="1:107" x14ac:dyDescent="0.45">
      <c r="A116">
        <v>2024</v>
      </c>
      <c r="B116">
        <v>1</v>
      </c>
      <c r="C116" t="s">
        <v>137</v>
      </c>
      <c r="D116">
        <v>22053</v>
      </c>
      <c r="E116" t="s">
        <v>417</v>
      </c>
      <c r="F116" t="s">
        <v>323</v>
      </c>
      <c r="G116" t="s">
        <v>244</v>
      </c>
      <c r="H116">
        <v>2.4239999999999999</v>
      </c>
      <c r="I116">
        <v>0.85899999999999999</v>
      </c>
      <c r="J116">
        <v>0.03</v>
      </c>
      <c r="K116">
        <v>0</v>
      </c>
      <c r="L116">
        <v>3.3130000000000002</v>
      </c>
      <c r="M116">
        <v>256</v>
      </c>
      <c r="N116">
        <v>31</v>
      </c>
      <c r="O116">
        <v>1</v>
      </c>
      <c r="P116">
        <v>0</v>
      </c>
      <c r="Q116">
        <v>288</v>
      </c>
      <c r="R116">
        <v>0</v>
      </c>
      <c r="S116">
        <v>0</v>
      </c>
      <c r="T116">
        <v>0</v>
      </c>
      <c r="U116">
        <v>0</v>
      </c>
      <c r="V116">
        <v>0</v>
      </c>
      <c r="W116">
        <v>0</v>
      </c>
      <c r="X116">
        <v>0</v>
      </c>
      <c r="Y116">
        <v>0</v>
      </c>
      <c r="Z116">
        <v>0</v>
      </c>
      <c r="AA116">
        <v>0</v>
      </c>
      <c r="AB116">
        <v>39.265999999999998</v>
      </c>
      <c r="AC116">
        <v>3.552</v>
      </c>
      <c r="AD116">
        <v>0</v>
      </c>
      <c r="AE116">
        <v>0</v>
      </c>
      <c r="AF116">
        <v>42.817999999999998</v>
      </c>
      <c r="AG116">
        <v>0.28599999999999998</v>
      </c>
      <c r="AH116">
        <v>0</v>
      </c>
      <c r="AI116">
        <v>0.01</v>
      </c>
      <c r="AJ116">
        <v>0</v>
      </c>
      <c r="AK116">
        <v>0.29599999999999999</v>
      </c>
      <c r="AL116">
        <v>53</v>
      </c>
      <c r="AM116">
        <v>0</v>
      </c>
      <c r="AN116">
        <v>1</v>
      </c>
      <c r="AO116">
        <v>0</v>
      </c>
      <c r="AP116">
        <v>54</v>
      </c>
      <c r="AQ116">
        <v>0.755</v>
      </c>
      <c r="AR116">
        <v>0</v>
      </c>
      <c r="AS116">
        <v>0.01</v>
      </c>
      <c r="AT116">
        <v>0</v>
      </c>
      <c r="AU116">
        <v>0.76500000000000001</v>
      </c>
      <c r="AV116">
        <v>0</v>
      </c>
      <c r="AW116">
        <v>0</v>
      </c>
      <c r="AX116">
        <v>0</v>
      </c>
      <c r="AY116">
        <v>0</v>
      </c>
      <c r="AZ116">
        <v>0</v>
      </c>
      <c r="BA116">
        <v>0</v>
      </c>
      <c r="BB116">
        <v>0</v>
      </c>
      <c r="BC116">
        <v>0</v>
      </c>
      <c r="BD116">
        <v>0</v>
      </c>
      <c r="BE116">
        <v>0</v>
      </c>
      <c r="BF116">
        <v>0</v>
      </c>
      <c r="BG116">
        <v>0</v>
      </c>
      <c r="BH116">
        <v>0</v>
      </c>
      <c r="BI116">
        <v>0</v>
      </c>
      <c r="BJ116">
        <v>0</v>
      </c>
      <c r="BK116">
        <v>0</v>
      </c>
      <c r="BL116">
        <v>0</v>
      </c>
      <c r="BM116">
        <v>0</v>
      </c>
      <c r="BN116">
        <v>0</v>
      </c>
      <c r="BO116">
        <v>0</v>
      </c>
      <c r="BP116">
        <v>0</v>
      </c>
      <c r="BQ116">
        <v>0</v>
      </c>
      <c r="BR116">
        <v>0</v>
      </c>
      <c r="BS116">
        <v>0</v>
      </c>
      <c r="BT116">
        <v>0</v>
      </c>
      <c r="BU116">
        <v>0</v>
      </c>
      <c r="BV116">
        <v>0</v>
      </c>
      <c r="BW116">
        <v>0</v>
      </c>
      <c r="BX116">
        <v>0</v>
      </c>
      <c r="BY116">
        <v>0</v>
      </c>
      <c r="BZ116">
        <v>0</v>
      </c>
      <c r="CA116">
        <v>0</v>
      </c>
      <c r="CB116">
        <v>0</v>
      </c>
      <c r="CC116">
        <v>0</v>
      </c>
      <c r="CD116">
        <v>0</v>
      </c>
      <c r="CE116">
        <v>0</v>
      </c>
      <c r="CF116">
        <v>0</v>
      </c>
      <c r="CG116">
        <v>0</v>
      </c>
      <c r="CH116">
        <v>0</v>
      </c>
      <c r="CI116">
        <v>0</v>
      </c>
      <c r="CJ116">
        <v>0</v>
      </c>
      <c r="CK116">
        <v>0</v>
      </c>
      <c r="CL116">
        <v>0</v>
      </c>
      <c r="CM116">
        <v>0</v>
      </c>
      <c r="CN116">
        <v>0</v>
      </c>
      <c r="CO116">
        <v>2.4239999999999999</v>
      </c>
      <c r="CP116">
        <v>0.85899999999999999</v>
      </c>
      <c r="CQ116">
        <v>0.03</v>
      </c>
      <c r="CR116">
        <v>0</v>
      </c>
      <c r="CS116">
        <v>3.3130000000000002</v>
      </c>
      <c r="CT116">
        <v>256</v>
      </c>
      <c r="CU116">
        <v>31</v>
      </c>
      <c r="CV116">
        <v>1</v>
      </c>
      <c r="CW116">
        <v>0</v>
      </c>
      <c r="CX116">
        <v>288</v>
      </c>
      <c r="CY116">
        <v>39.265999999999998</v>
      </c>
      <c r="CZ116">
        <v>3.552</v>
      </c>
      <c r="DA116">
        <v>0</v>
      </c>
      <c r="DB116">
        <v>0</v>
      </c>
      <c r="DC116">
        <v>42.817999999999998</v>
      </c>
    </row>
    <row r="117" spans="1:107" x14ac:dyDescent="0.45">
      <c r="A117">
        <v>2024</v>
      </c>
      <c r="B117">
        <v>1</v>
      </c>
      <c r="C117" t="s">
        <v>137</v>
      </c>
      <c r="D117">
        <v>49998</v>
      </c>
      <c r="E117" t="s">
        <v>418</v>
      </c>
      <c r="F117" t="s">
        <v>323</v>
      </c>
      <c r="G117" t="s">
        <v>244</v>
      </c>
      <c r="H117">
        <v>0.126</v>
      </c>
      <c r="I117">
        <v>0.26100000000000001</v>
      </c>
      <c r="J117">
        <v>0</v>
      </c>
      <c r="K117">
        <v>0</v>
      </c>
      <c r="L117">
        <v>0.38700000000000001</v>
      </c>
      <c r="M117">
        <v>23</v>
      </c>
      <c r="N117">
        <v>8</v>
      </c>
      <c r="O117">
        <v>0</v>
      </c>
      <c r="P117">
        <v>0</v>
      </c>
      <c r="Q117">
        <v>31</v>
      </c>
      <c r="R117">
        <v>0</v>
      </c>
      <c r="S117">
        <v>0</v>
      </c>
      <c r="T117">
        <v>0</v>
      </c>
      <c r="U117">
        <v>0</v>
      </c>
      <c r="V117">
        <v>0</v>
      </c>
      <c r="W117">
        <v>0</v>
      </c>
      <c r="X117">
        <v>0</v>
      </c>
      <c r="Y117">
        <v>0</v>
      </c>
      <c r="Z117">
        <v>0</v>
      </c>
      <c r="AA117">
        <v>0</v>
      </c>
      <c r="AB117">
        <v>2.9369999999999998</v>
      </c>
      <c r="AC117">
        <v>0.23799999999999999</v>
      </c>
      <c r="AD117" t="s">
        <v>324</v>
      </c>
      <c r="AE117" t="s">
        <v>324</v>
      </c>
      <c r="AF117">
        <v>3.1749999999999998</v>
      </c>
      <c r="AG117">
        <v>0</v>
      </c>
      <c r="AH117">
        <v>0</v>
      </c>
      <c r="AI117">
        <v>0</v>
      </c>
      <c r="AJ117">
        <v>0</v>
      </c>
      <c r="AK117">
        <v>0</v>
      </c>
      <c r="AL117">
        <v>0</v>
      </c>
      <c r="AM117">
        <v>0</v>
      </c>
      <c r="AN117">
        <v>0</v>
      </c>
      <c r="AO117">
        <v>0</v>
      </c>
      <c r="AP117">
        <v>0</v>
      </c>
      <c r="AQ117">
        <v>0</v>
      </c>
      <c r="AR117">
        <v>0</v>
      </c>
      <c r="AS117">
        <v>0</v>
      </c>
      <c r="AT117">
        <v>0</v>
      </c>
      <c r="AU117">
        <v>0</v>
      </c>
      <c r="AV117">
        <v>0</v>
      </c>
      <c r="AW117">
        <v>0</v>
      </c>
      <c r="AX117">
        <v>0</v>
      </c>
      <c r="AY117">
        <v>0</v>
      </c>
      <c r="AZ117">
        <v>0</v>
      </c>
      <c r="BA117">
        <v>0</v>
      </c>
      <c r="BB117">
        <v>0</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v>0</v>
      </c>
      <c r="BX117">
        <v>0</v>
      </c>
      <c r="BY117">
        <v>0</v>
      </c>
      <c r="BZ117">
        <v>0</v>
      </c>
      <c r="CA117">
        <v>0</v>
      </c>
      <c r="CB117">
        <v>0</v>
      </c>
      <c r="CC117">
        <v>0</v>
      </c>
      <c r="CD117">
        <v>0</v>
      </c>
      <c r="CE117">
        <v>0</v>
      </c>
      <c r="CF117">
        <v>0</v>
      </c>
      <c r="CG117">
        <v>0</v>
      </c>
      <c r="CH117">
        <v>0</v>
      </c>
      <c r="CI117">
        <v>0</v>
      </c>
      <c r="CJ117">
        <v>0</v>
      </c>
      <c r="CK117">
        <v>0</v>
      </c>
      <c r="CL117">
        <v>0</v>
      </c>
      <c r="CM117">
        <v>0</v>
      </c>
      <c r="CN117">
        <v>0</v>
      </c>
      <c r="CO117">
        <v>0.126</v>
      </c>
      <c r="CP117">
        <v>0.26100000000000001</v>
      </c>
      <c r="CQ117" t="s">
        <v>179</v>
      </c>
      <c r="CR117">
        <v>0</v>
      </c>
      <c r="CS117">
        <v>0.38700000000000001</v>
      </c>
      <c r="CT117">
        <v>23</v>
      </c>
      <c r="CU117">
        <v>8</v>
      </c>
      <c r="CV117">
        <v>0</v>
      </c>
      <c r="CW117">
        <v>0</v>
      </c>
      <c r="CX117">
        <v>31</v>
      </c>
      <c r="CY117">
        <v>2.9369999999999998</v>
      </c>
      <c r="CZ117">
        <v>0.23799999999999999</v>
      </c>
      <c r="DA117">
        <v>0</v>
      </c>
      <c r="DB117">
        <v>0</v>
      </c>
      <c r="DC117">
        <v>3.1749999999999998</v>
      </c>
    </row>
    <row r="118" spans="1:107" x14ac:dyDescent="0.45">
      <c r="A118">
        <v>2024</v>
      </c>
      <c r="B118">
        <v>1</v>
      </c>
      <c r="C118" t="s">
        <v>137</v>
      </c>
      <c r="D118">
        <v>99999</v>
      </c>
      <c r="E118" t="s">
        <v>329</v>
      </c>
      <c r="F118" t="s">
        <v>323</v>
      </c>
      <c r="H118">
        <v>20.006</v>
      </c>
      <c r="I118">
        <v>2.302</v>
      </c>
      <c r="J118">
        <v>-1.2E-2</v>
      </c>
      <c r="K118" t="s">
        <v>324</v>
      </c>
      <c r="L118">
        <v>22.295999999999999</v>
      </c>
      <c r="M118" t="s">
        <v>324</v>
      </c>
      <c r="N118" t="s">
        <v>324</v>
      </c>
      <c r="O118" t="s">
        <v>324</v>
      </c>
      <c r="P118" t="s">
        <v>324</v>
      </c>
      <c r="Q118" t="s">
        <v>324</v>
      </c>
      <c r="R118" t="s">
        <v>324</v>
      </c>
      <c r="S118" t="s">
        <v>324</v>
      </c>
      <c r="T118" t="s">
        <v>324</v>
      </c>
      <c r="U118" t="s">
        <v>324</v>
      </c>
      <c r="V118">
        <v>0</v>
      </c>
      <c r="W118" t="s">
        <v>324</v>
      </c>
      <c r="X118" t="s">
        <v>324</v>
      </c>
      <c r="Y118" t="s">
        <v>324</v>
      </c>
      <c r="Z118" t="s">
        <v>324</v>
      </c>
      <c r="AA118" t="s">
        <v>324</v>
      </c>
      <c r="AB118" t="s">
        <v>324</v>
      </c>
      <c r="AC118" t="s">
        <v>324</v>
      </c>
      <c r="AD118" t="s">
        <v>324</v>
      </c>
      <c r="AE118" t="s">
        <v>324</v>
      </c>
      <c r="AF118" t="s">
        <v>324</v>
      </c>
      <c r="AG118">
        <v>-0.28399999999999997</v>
      </c>
      <c r="AH118">
        <v>-1.9E-2</v>
      </c>
      <c r="AI118" t="s">
        <v>324</v>
      </c>
      <c r="AJ118" t="s">
        <v>324</v>
      </c>
      <c r="AK118">
        <v>-0.30299999999999999</v>
      </c>
      <c r="AL118" t="s">
        <v>324</v>
      </c>
      <c r="AM118" t="s">
        <v>324</v>
      </c>
      <c r="AN118" t="s">
        <v>324</v>
      </c>
      <c r="AO118" t="s">
        <v>324</v>
      </c>
      <c r="AP118" t="s">
        <v>324</v>
      </c>
      <c r="AQ118" t="s">
        <v>324</v>
      </c>
      <c r="AR118" t="s">
        <v>324</v>
      </c>
      <c r="AS118" t="s">
        <v>324</v>
      </c>
      <c r="AT118" t="s">
        <v>324</v>
      </c>
      <c r="AU118" t="s">
        <v>324</v>
      </c>
      <c r="AV118" t="s">
        <v>324</v>
      </c>
      <c r="AW118" t="s">
        <v>324</v>
      </c>
      <c r="AX118" t="s">
        <v>324</v>
      </c>
      <c r="AY118" t="s">
        <v>324</v>
      </c>
      <c r="AZ118">
        <v>0</v>
      </c>
      <c r="BA118" t="s">
        <v>324</v>
      </c>
      <c r="BB118" t="s">
        <v>324</v>
      </c>
      <c r="BC118" t="s">
        <v>324</v>
      </c>
      <c r="BD118" t="s">
        <v>324</v>
      </c>
      <c r="BE118" t="s">
        <v>324</v>
      </c>
      <c r="BF118" t="s">
        <v>324</v>
      </c>
      <c r="BG118" t="s">
        <v>324</v>
      </c>
      <c r="BH118" t="s">
        <v>324</v>
      </c>
      <c r="BI118" t="s">
        <v>324</v>
      </c>
      <c r="BJ118" t="s">
        <v>324</v>
      </c>
      <c r="BK118" t="s">
        <v>324</v>
      </c>
      <c r="BL118" t="s">
        <v>324</v>
      </c>
      <c r="BM118" t="s">
        <v>324</v>
      </c>
      <c r="BN118" t="s">
        <v>324</v>
      </c>
      <c r="BO118" t="s">
        <v>324</v>
      </c>
      <c r="BP118" t="s">
        <v>324</v>
      </c>
      <c r="BQ118" t="s">
        <v>324</v>
      </c>
      <c r="BR118" t="s">
        <v>324</v>
      </c>
      <c r="BS118" t="s">
        <v>324</v>
      </c>
      <c r="BT118" t="s">
        <v>324</v>
      </c>
      <c r="BU118" t="s">
        <v>324</v>
      </c>
      <c r="BV118" t="s">
        <v>324</v>
      </c>
      <c r="BW118" t="s">
        <v>324</v>
      </c>
      <c r="BX118" t="s">
        <v>324</v>
      </c>
      <c r="BY118" t="s">
        <v>324</v>
      </c>
      <c r="BZ118" t="s">
        <v>324</v>
      </c>
      <c r="CA118" t="s">
        <v>324</v>
      </c>
      <c r="CB118" t="s">
        <v>324</v>
      </c>
      <c r="CC118" t="s">
        <v>324</v>
      </c>
      <c r="CD118" t="s">
        <v>324</v>
      </c>
      <c r="CE118" t="s">
        <v>324</v>
      </c>
      <c r="CF118" t="s">
        <v>324</v>
      </c>
      <c r="CG118" t="s">
        <v>324</v>
      </c>
      <c r="CH118" t="s">
        <v>324</v>
      </c>
      <c r="CI118" t="s">
        <v>324</v>
      </c>
      <c r="CJ118" t="s">
        <v>324</v>
      </c>
      <c r="CK118" t="s">
        <v>324</v>
      </c>
      <c r="CL118" t="s">
        <v>324</v>
      </c>
      <c r="CM118" t="s">
        <v>324</v>
      </c>
      <c r="CN118" t="s">
        <v>324</v>
      </c>
      <c r="CO118">
        <v>20.006</v>
      </c>
      <c r="CP118">
        <v>2.302</v>
      </c>
      <c r="CQ118">
        <v>-1.2E-2</v>
      </c>
      <c r="CR118" t="s">
        <v>324</v>
      </c>
      <c r="CS118">
        <v>22.295999999999999</v>
      </c>
      <c r="CT118" t="s">
        <v>324</v>
      </c>
      <c r="CU118" t="s">
        <v>324</v>
      </c>
      <c r="CV118" t="s">
        <v>324</v>
      </c>
      <c r="CW118" t="s">
        <v>324</v>
      </c>
      <c r="CX118" t="s">
        <v>324</v>
      </c>
      <c r="CY118" t="s">
        <v>324</v>
      </c>
      <c r="CZ118" t="s">
        <v>324</v>
      </c>
      <c r="DA118" t="s">
        <v>324</v>
      </c>
      <c r="DB118" t="s">
        <v>324</v>
      </c>
      <c r="DC118" t="s">
        <v>324</v>
      </c>
    </row>
    <row r="119" spans="1:107" x14ac:dyDescent="0.45">
      <c r="A119">
        <v>2024</v>
      </c>
      <c r="B119">
        <v>1</v>
      </c>
      <c r="C119" t="s">
        <v>140</v>
      </c>
      <c r="D119">
        <v>3265</v>
      </c>
      <c r="E119" t="s">
        <v>419</v>
      </c>
      <c r="F119" t="s">
        <v>323</v>
      </c>
      <c r="G119" t="s">
        <v>244</v>
      </c>
      <c r="H119">
        <v>20.768000000000001</v>
      </c>
      <c r="I119">
        <v>1.4630000000000001</v>
      </c>
      <c r="J119">
        <v>0</v>
      </c>
      <c r="K119">
        <v>0</v>
      </c>
      <c r="L119">
        <v>22.231000000000002</v>
      </c>
      <c r="M119">
        <v>3630</v>
      </c>
      <c r="N119">
        <v>124</v>
      </c>
      <c r="O119">
        <v>0</v>
      </c>
      <c r="P119">
        <v>0</v>
      </c>
      <c r="Q119">
        <v>3754</v>
      </c>
      <c r="R119" t="s">
        <v>324</v>
      </c>
      <c r="S119" t="s">
        <v>324</v>
      </c>
      <c r="T119" t="s">
        <v>324</v>
      </c>
      <c r="U119" t="s">
        <v>324</v>
      </c>
      <c r="V119">
        <v>0</v>
      </c>
      <c r="W119" t="s">
        <v>324</v>
      </c>
      <c r="X119" t="s">
        <v>324</v>
      </c>
      <c r="Y119" t="s">
        <v>324</v>
      </c>
      <c r="Z119" t="s">
        <v>324</v>
      </c>
      <c r="AA119">
        <v>0</v>
      </c>
      <c r="AB119" t="s">
        <v>324</v>
      </c>
      <c r="AC119" t="s">
        <v>324</v>
      </c>
      <c r="AD119" t="s">
        <v>324</v>
      </c>
      <c r="AE119" t="s">
        <v>324</v>
      </c>
      <c r="AF119">
        <v>0</v>
      </c>
      <c r="AG119" t="s">
        <v>324</v>
      </c>
      <c r="AH119" t="s">
        <v>324</v>
      </c>
      <c r="AI119" t="s">
        <v>324</v>
      </c>
      <c r="AJ119" t="s">
        <v>324</v>
      </c>
      <c r="AK119">
        <v>0</v>
      </c>
      <c r="AL119" t="s">
        <v>324</v>
      </c>
      <c r="AM119" t="s">
        <v>324</v>
      </c>
      <c r="AN119" t="s">
        <v>324</v>
      </c>
      <c r="AO119" t="s">
        <v>324</v>
      </c>
      <c r="AP119">
        <v>0</v>
      </c>
      <c r="AQ119" t="s">
        <v>324</v>
      </c>
      <c r="AR119" t="s">
        <v>324</v>
      </c>
      <c r="AS119" t="s">
        <v>324</v>
      </c>
      <c r="AT119" t="s">
        <v>324</v>
      </c>
      <c r="AU119">
        <v>0</v>
      </c>
      <c r="AV119" t="s">
        <v>324</v>
      </c>
      <c r="AW119" t="s">
        <v>324</v>
      </c>
      <c r="AX119" t="s">
        <v>324</v>
      </c>
      <c r="AY119" t="s">
        <v>324</v>
      </c>
      <c r="AZ119">
        <v>0</v>
      </c>
      <c r="BA119" t="s">
        <v>324</v>
      </c>
      <c r="BB119" t="s">
        <v>324</v>
      </c>
      <c r="BC119" t="s">
        <v>324</v>
      </c>
      <c r="BD119" t="s">
        <v>324</v>
      </c>
      <c r="BE119">
        <v>0</v>
      </c>
      <c r="BF119" t="s">
        <v>324</v>
      </c>
      <c r="BG119" t="s">
        <v>324</v>
      </c>
      <c r="BH119" t="s">
        <v>324</v>
      </c>
      <c r="BI119" t="s">
        <v>324</v>
      </c>
      <c r="BJ119">
        <v>0</v>
      </c>
      <c r="BK119">
        <v>8.0000000000000002E-3</v>
      </c>
      <c r="BL119" t="s">
        <v>324</v>
      </c>
      <c r="BM119" t="s">
        <v>324</v>
      </c>
      <c r="BN119" t="s">
        <v>324</v>
      </c>
      <c r="BO119">
        <v>8.0000000000000002E-3</v>
      </c>
      <c r="BP119">
        <v>4</v>
      </c>
      <c r="BQ119" t="s">
        <v>324</v>
      </c>
      <c r="BR119" t="s">
        <v>324</v>
      </c>
      <c r="BS119" t="s">
        <v>324</v>
      </c>
      <c r="BT119">
        <v>4</v>
      </c>
      <c r="BU119" t="s">
        <v>324</v>
      </c>
      <c r="BV119" t="s">
        <v>324</v>
      </c>
      <c r="BW119" t="s">
        <v>324</v>
      </c>
      <c r="BX119" t="s">
        <v>324</v>
      </c>
      <c r="BY119">
        <v>0</v>
      </c>
      <c r="BZ119" t="s">
        <v>324</v>
      </c>
      <c r="CA119" t="s">
        <v>324</v>
      </c>
      <c r="CB119" t="s">
        <v>324</v>
      </c>
      <c r="CC119" t="s">
        <v>324</v>
      </c>
      <c r="CD119">
        <v>0</v>
      </c>
      <c r="CE119" t="s">
        <v>324</v>
      </c>
      <c r="CF119" t="s">
        <v>324</v>
      </c>
      <c r="CG119" t="s">
        <v>324</v>
      </c>
      <c r="CH119" t="s">
        <v>324</v>
      </c>
      <c r="CI119">
        <v>0</v>
      </c>
      <c r="CJ119" t="s">
        <v>324</v>
      </c>
      <c r="CK119" t="s">
        <v>324</v>
      </c>
      <c r="CL119" t="s">
        <v>324</v>
      </c>
      <c r="CM119" t="s">
        <v>324</v>
      </c>
      <c r="CN119">
        <v>0</v>
      </c>
      <c r="CO119">
        <v>20.776</v>
      </c>
      <c r="CP119">
        <v>1.4630000000000001</v>
      </c>
      <c r="CQ119" t="s">
        <v>179</v>
      </c>
      <c r="CR119">
        <v>0</v>
      </c>
      <c r="CS119">
        <v>22.239000000000001</v>
      </c>
      <c r="CT119">
        <v>3634</v>
      </c>
      <c r="CU119">
        <v>124</v>
      </c>
      <c r="CV119">
        <v>0</v>
      </c>
      <c r="CW119">
        <v>0</v>
      </c>
      <c r="CX119">
        <v>3758</v>
      </c>
      <c r="CY119">
        <v>0</v>
      </c>
      <c r="CZ119">
        <v>0</v>
      </c>
      <c r="DA119">
        <v>0</v>
      </c>
      <c r="DB119">
        <v>0</v>
      </c>
      <c r="DC119">
        <v>0</v>
      </c>
    </row>
    <row r="120" spans="1:107" x14ac:dyDescent="0.45">
      <c r="A120">
        <v>2024</v>
      </c>
      <c r="B120">
        <v>1</v>
      </c>
      <c r="C120" t="s">
        <v>140</v>
      </c>
      <c r="D120">
        <v>11241</v>
      </c>
      <c r="E120" t="s">
        <v>420</v>
      </c>
      <c r="F120" t="s">
        <v>323</v>
      </c>
      <c r="G120" t="s">
        <v>247</v>
      </c>
      <c r="H120">
        <v>85.992999999999995</v>
      </c>
      <c r="I120">
        <v>7.9690000000000003</v>
      </c>
      <c r="J120">
        <v>9.7000000000000003E-2</v>
      </c>
      <c r="K120">
        <v>0</v>
      </c>
      <c r="L120">
        <v>94.058999999999997</v>
      </c>
      <c r="M120">
        <v>13159</v>
      </c>
      <c r="N120">
        <v>583</v>
      </c>
      <c r="O120">
        <v>4</v>
      </c>
      <c r="P120">
        <v>0</v>
      </c>
      <c r="Q120">
        <v>13746</v>
      </c>
      <c r="R120" t="s">
        <v>324</v>
      </c>
      <c r="S120" t="s">
        <v>324</v>
      </c>
      <c r="T120" t="s">
        <v>324</v>
      </c>
      <c r="U120" t="s">
        <v>324</v>
      </c>
      <c r="V120" t="s">
        <v>324</v>
      </c>
      <c r="W120" t="s">
        <v>324</v>
      </c>
      <c r="X120" t="s">
        <v>324</v>
      </c>
      <c r="Y120" t="s">
        <v>324</v>
      </c>
      <c r="Z120" t="s">
        <v>324</v>
      </c>
      <c r="AA120" t="s">
        <v>324</v>
      </c>
      <c r="AB120" t="s">
        <v>324</v>
      </c>
      <c r="AC120" t="s">
        <v>324</v>
      </c>
      <c r="AD120" t="s">
        <v>324</v>
      </c>
      <c r="AE120" t="s">
        <v>324</v>
      </c>
      <c r="AF120" t="s">
        <v>324</v>
      </c>
      <c r="AG120" t="s">
        <v>324</v>
      </c>
      <c r="AH120" t="s">
        <v>324</v>
      </c>
      <c r="AI120" t="s">
        <v>324</v>
      </c>
      <c r="AJ120" t="s">
        <v>324</v>
      </c>
      <c r="AK120" t="s">
        <v>324</v>
      </c>
      <c r="AL120" t="s">
        <v>324</v>
      </c>
      <c r="AM120" t="s">
        <v>324</v>
      </c>
      <c r="AN120" t="s">
        <v>324</v>
      </c>
      <c r="AO120" t="s">
        <v>324</v>
      </c>
      <c r="AP120" t="s">
        <v>324</v>
      </c>
      <c r="AQ120" t="s">
        <v>324</v>
      </c>
      <c r="AR120" t="s">
        <v>324</v>
      </c>
      <c r="AS120" t="s">
        <v>324</v>
      </c>
      <c r="AT120" t="s">
        <v>324</v>
      </c>
      <c r="AU120" t="s">
        <v>324</v>
      </c>
      <c r="AV120" t="s">
        <v>324</v>
      </c>
      <c r="AW120" t="s">
        <v>324</v>
      </c>
      <c r="AX120" t="s">
        <v>324</v>
      </c>
      <c r="AY120" t="s">
        <v>324</v>
      </c>
      <c r="AZ120" t="s">
        <v>324</v>
      </c>
      <c r="BA120" t="s">
        <v>324</v>
      </c>
      <c r="BB120" t="s">
        <v>324</v>
      </c>
      <c r="BC120" t="s">
        <v>324</v>
      </c>
      <c r="BD120" t="s">
        <v>324</v>
      </c>
      <c r="BE120" t="s">
        <v>324</v>
      </c>
      <c r="BF120" t="s">
        <v>324</v>
      </c>
      <c r="BG120" t="s">
        <v>324</v>
      </c>
      <c r="BH120" t="s">
        <v>324</v>
      </c>
      <c r="BI120" t="s">
        <v>324</v>
      </c>
      <c r="BJ120" t="s">
        <v>324</v>
      </c>
      <c r="BK120" t="s">
        <v>324</v>
      </c>
      <c r="BL120" t="s">
        <v>324</v>
      </c>
      <c r="BM120" t="s">
        <v>324</v>
      </c>
      <c r="BN120" t="s">
        <v>324</v>
      </c>
      <c r="BO120" t="s">
        <v>324</v>
      </c>
      <c r="BP120" t="s">
        <v>324</v>
      </c>
      <c r="BQ120" t="s">
        <v>324</v>
      </c>
      <c r="BR120" t="s">
        <v>324</v>
      </c>
      <c r="BS120" t="s">
        <v>324</v>
      </c>
      <c r="BT120" t="s">
        <v>324</v>
      </c>
      <c r="BU120" t="s">
        <v>324</v>
      </c>
      <c r="BV120" t="s">
        <v>324</v>
      </c>
      <c r="BW120" t="s">
        <v>324</v>
      </c>
      <c r="BX120" t="s">
        <v>324</v>
      </c>
      <c r="BY120" t="s">
        <v>324</v>
      </c>
      <c r="BZ120" t="s">
        <v>324</v>
      </c>
      <c r="CA120" t="s">
        <v>324</v>
      </c>
      <c r="CB120" t="s">
        <v>324</v>
      </c>
      <c r="CC120" t="s">
        <v>324</v>
      </c>
      <c r="CD120" t="s">
        <v>324</v>
      </c>
      <c r="CE120" t="s">
        <v>324</v>
      </c>
      <c r="CF120" t="s">
        <v>324</v>
      </c>
      <c r="CG120" t="s">
        <v>324</v>
      </c>
      <c r="CH120" t="s">
        <v>324</v>
      </c>
      <c r="CI120" t="s">
        <v>324</v>
      </c>
      <c r="CJ120" t="s">
        <v>324</v>
      </c>
      <c r="CK120" t="s">
        <v>324</v>
      </c>
      <c r="CL120" t="s">
        <v>324</v>
      </c>
      <c r="CM120" t="s">
        <v>324</v>
      </c>
      <c r="CN120" t="s">
        <v>324</v>
      </c>
      <c r="CO120">
        <v>85.992999999999995</v>
      </c>
      <c r="CP120">
        <v>7.9690000000000003</v>
      </c>
      <c r="CQ120">
        <v>9.7000000000000003E-2</v>
      </c>
      <c r="CR120">
        <v>0</v>
      </c>
      <c r="CS120">
        <v>94.058999999999997</v>
      </c>
      <c r="CT120">
        <v>13159</v>
      </c>
      <c r="CU120">
        <v>583</v>
      </c>
      <c r="CV120">
        <v>4</v>
      </c>
      <c r="CW120">
        <v>0</v>
      </c>
      <c r="CX120">
        <v>13746</v>
      </c>
      <c r="CY120">
        <v>0</v>
      </c>
      <c r="CZ120">
        <v>0</v>
      </c>
      <c r="DA120">
        <v>0</v>
      </c>
      <c r="DB120">
        <v>0</v>
      </c>
      <c r="DC120">
        <v>0</v>
      </c>
    </row>
    <row r="121" spans="1:107" x14ac:dyDescent="0.45">
      <c r="A121">
        <v>2024</v>
      </c>
      <c r="B121">
        <v>1</v>
      </c>
      <c r="C121" t="s">
        <v>140</v>
      </c>
      <c r="D121">
        <v>13478</v>
      </c>
      <c r="E121" t="s">
        <v>421</v>
      </c>
      <c r="F121" t="s">
        <v>323</v>
      </c>
      <c r="G121" t="s">
        <v>247</v>
      </c>
      <c r="H121">
        <v>55.234999999999999</v>
      </c>
      <c r="I121">
        <v>1.8879999999999999</v>
      </c>
      <c r="J121">
        <v>0</v>
      </c>
      <c r="K121">
        <v>0</v>
      </c>
      <c r="L121">
        <v>57.122999999999998</v>
      </c>
      <c r="M121">
        <v>9516</v>
      </c>
      <c r="N121">
        <v>79</v>
      </c>
      <c r="O121">
        <v>0</v>
      </c>
      <c r="P121">
        <v>0</v>
      </c>
      <c r="Q121">
        <v>9595</v>
      </c>
      <c r="R121" t="s">
        <v>324</v>
      </c>
      <c r="S121" t="s">
        <v>324</v>
      </c>
      <c r="T121" t="s">
        <v>324</v>
      </c>
      <c r="U121" t="s">
        <v>324</v>
      </c>
      <c r="V121" t="s">
        <v>324</v>
      </c>
      <c r="W121" t="s">
        <v>324</v>
      </c>
      <c r="X121" t="s">
        <v>324</v>
      </c>
      <c r="Y121" t="s">
        <v>324</v>
      </c>
      <c r="Z121" t="s">
        <v>324</v>
      </c>
      <c r="AA121" t="s">
        <v>324</v>
      </c>
      <c r="AB121" t="s">
        <v>324</v>
      </c>
      <c r="AC121" t="s">
        <v>324</v>
      </c>
      <c r="AD121" t="s">
        <v>324</v>
      </c>
      <c r="AE121" t="s">
        <v>324</v>
      </c>
      <c r="AF121" t="s">
        <v>324</v>
      </c>
      <c r="AG121" t="s">
        <v>324</v>
      </c>
      <c r="AH121" t="s">
        <v>324</v>
      </c>
      <c r="AI121" t="s">
        <v>324</v>
      </c>
      <c r="AJ121" t="s">
        <v>324</v>
      </c>
      <c r="AK121" t="s">
        <v>324</v>
      </c>
      <c r="AL121" t="s">
        <v>324</v>
      </c>
      <c r="AM121" t="s">
        <v>324</v>
      </c>
      <c r="AN121" t="s">
        <v>324</v>
      </c>
      <c r="AO121" t="s">
        <v>324</v>
      </c>
      <c r="AP121" t="s">
        <v>324</v>
      </c>
      <c r="AQ121" t="s">
        <v>324</v>
      </c>
      <c r="AR121" t="s">
        <v>324</v>
      </c>
      <c r="AS121" t="s">
        <v>324</v>
      </c>
      <c r="AT121" t="s">
        <v>324</v>
      </c>
      <c r="AU121" t="s">
        <v>324</v>
      </c>
      <c r="AV121" t="s">
        <v>324</v>
      </c>
      <c r="AW121" t="s">
        <v>324</v>
      </c>
      <c r="AX121" t="s">
        <v>324</v>
      </c>
      <c r="AY121" t="s">
        <v>324</v>
      </c>
      <c r="AZ121" t="s">
        <v>324</v>
      </c>
      <c r="BA121" t="s">
        <v>324</v>
      </c>
      <c r="BB121" t="s">
        <v>324</v>
      </c>
      <c r="BC121" t="s">
        <v>324</v>
      </c>
      <c r="BD121" t="s">
        <v>324</v>
      </c>
      <c r="BE121" t="s">
        <v>324</v>
      </c>
      <c r="BF121" t="s">
        <v>324</v>
      </c>
      <c r="BG121" t="s">
        <v>324</v>
      </c>
      <c r="BH121" t="s">
        <v>324</v>
      </c>
      <c r="BI121" t="s">
        <v>324</v>
      </c>
      <c r="BJ121" t="s">
        <v>324</v>
      </c>
      <c r="BK121" t="s">
        <v>324</v>
      </c>
      <c r="BL121" t="s">
        <v>324</v>
      </c>
      <c r="BM121" t="s">
        <v>324</v>
      </c>
      <c r="BN121" t="s">
        <v>324</v>
      </c>
      <c r="BO121" t="s">
        <v>324</v>
      </c>
      <c r="BP121" t="s">
        <v>324</v>
      </c>
      <c r="BQ121" t="s">
        <v>324</v>
      </c>
      <c r="BR121" t="s">
        <v>324</v>
      </c>
      <c r="BS121" t="s">
        <v>324</v>
      </c>
      <c r="BT121" t="s">
        <v>324</v>
      </c>
      <c r="BU121" t="s">
        <v>324</v>
      </c>
      <c r="BV121" t="s">
        <v>324</v>
      </c>
      <c r="BW121" t="s">
        <v>324</v>
      </c>
      <c r="BX121" t="s">
        <v>324</v>
      </c>
      <c r="BY121" t="s">
        <v>324</v>
      </c>
      <c r="BZ121" t="s">
        <v>324</v>
      </c>
      <c r="CA121" t="s">
        <v>324</v>
      </c>
      <c r="CB121" t="s">
        <v>324</v>
      </c>
      <c r="CC121" t="s">
        <v>324</v>
      </c>
      <c r="CD121" t="s">
        <v>324</v>
      </c>
      <c r="CE121" t="s">
        <v>324</v>
      </c>
      <c r="CF121" t="s">
        <v>324</v>
      </c>
      <c r="CG121" t="s">
        <v>324</v>
      </c>
      <c r="CH121" t="s">
        <v>324</v>
      </c>
      <c r="CI121" t="s">
        <v>324</v>
      </c>
      <c r="CJ121" t="s">
        <v>324</v>
      </c>
      <c r="CK121" t="s">
        <v>324</v>
      </c>
      <c r="CL121" t="s">
        <v>324</v>
      </c>
      <c r="CM121" t="s">
        <v>324</v>
      </c>
      <c r="CN121" t="s">
        <v>324</v>
      </c>
      <c r="CO121">
        <v>55.234999999999999</v>
      </c>
      <c r="CP121">
        <v>1.8879999999999999</v>
      </c>
      <c r="CQ121" t="s">
        <v>179</v>
      </c>
      <c r="CR121">
        <v>0</v>
      </c>
      <c r="CS121">
        <v>57.122999999999998</v>
      </c>
      <c r="CT121">
        <v>9516</v>
      </c>
      <c r="CU121">
        <v>79</v>
      </c>
      <c r="CV121">
        <v>0</v>
      </c>
      <c r="CW121">
        <v>0</v>
      </c>
      <c r="CX121">
        <v>9595</v>
      </c>
      <c r="CY121">
        <v>0</v>
      </c>
      <c r="CZ121">
        <v>0</v>
      </c>
      <c r="DA121">
        <v>0</v>
      </c>
      <c r="DB121">
        <v>0</v>
      </c>
      <c r="DC121">
        <v>0</v>
      </c>
    </row>
    <row r="122" spans="1:107" x14ac:dyDescent="0.45">
      <c r="A122">
        <v>2024</v>
      </c>
      <c r="B122">
        <v>1</v>
      </c>
      <c r="C122" t="s">
        <v>140</v>
      </c>
      <c r="D122">
        <v>17698</v>
      </c>
      <c r="E122" t="s">
        <v>337</v>
      </c>
      <c r="F122" t="s">
        <v>323</v>
      </c>
      <c r="G122" t="s">
        <v>244</v>
      </c>
      <c r="H122">
        <v>7.8239999999999998</v>
      </c>
      <c r="I122">
        <v>1.591</v>
      </c>
      <c r="J122">
        <v>6.0000000000000001E-3</v>
      </c>
      <c r="K122" t="s">
        <v>324</v>
      </c>
      <c r="L122">
        <v>9.4209999999999994</v>
      </c>
      <c r="M122">
        <v>1386</v>
      </c>
      <c r="N122">
        <v>103</v>
      </c>
      <c r="O122">
        <v>1</v>
      </c>
      <c r="P122" t="s">
        <v>324</v>
      </c>
      <c r="Q122">
        <v>1490</v>
      </c>
      <c r="R122" t="s">
        <v>324</v>
      </c>
      <c r="S122" t="s">
        <v>324</v>
      </c>
      <c r="T122" t="s">
        <v>324</v>
      </c>
      <c r="U122" t="s">
        <v>324</v>
      </c>
      <c r="V122">
        <v>0</v>
      </c>
      <c r="W122" t="s">
        <v>324</v>
      </c>
      <c r="X122" t="s">
        <v>324</v>
      </c>
      <c r="Y122" t="s">
        <v>324</v>
      </c>
      <c r="Z122" t="s">
        <v>324</v>
      </c>
      <c r="AA122">
        <v>0</v>
      </c>
      <c r="AB122">
        <v>185.221</v>
      </c>
      <c r="AC122">
        <v>5.048</v>
      </c>
      <c r="AD122">
        <v>0.26500000000000001</v>
      </c>
      <c r="AE122" t="s">
        <v>324</v>
      </c>
      <c r="AF122">
        <v>190.53399999999999</v>
      </c>
      <c r="AG122">
        <v>0.01</v>
      </c>
      <c r="AH122" t="s">
        <v>324</v>
      </c>
      <c r="AI122" t="s">
        <v>324</v>
      </c>
      <c r="AJ122" t="s">
        <v>324</v>
      </c>
      <c r="AK122">
        <v>0.01</v>
      </c>
      <c r="AL122">
        <v>1</v>
      </c>
      <c r="AM122" t="s">
        <v>324</v>
      </c>
      <c r="AN122" t="s">
        <v>324</v>
      </c>
      <c r="AO122" t="s">
        <v>324</v>
      </c>
      <c r="AP122">
        <v>1</v>
      </c>
      <c r="AQ122">
        <v>0.14799999999999999</v>
      </c>
      <c r="AR122" t="s">
        <v>324</v>
      </c>
      <c r="AS122" t="s">
        <v>324</v>
      </c>
      <c r="AT122" t="s">
        <v>324</v>
      </c>
      <c r="AU122">
        <v>0.14799999999999999</v>
      </c>
      <c r="AV122" t="s">
        <v>324</v>
      </c>
      <c r="AW122" t="s">
        <v>324</v>
      </c>
      <c r="AX122" t="s">
        <v>324</v>
      </c>
      <c r="AY122" t="s">
        <v>324</v>
      </c>
      <c r="AZ122">
        <v>0</v>
      </c>
      <c r="BA122" t="s">
        <v>324</v>
      </c>
      <c r="BB122" t="s">
        <v>324</v>
      </c>
      <c r="BC122" t="s">
        <v>324</v>
      </c>
      <c r="BD122" t="s">
        <v>324</v>
      </c>
      <c r="BE122">
        <v>0</v>
      </c>
      <c r="BF122" t="s">
        <v>324</v>
      </c>
      <c r="BG122" t="s">
        <v>324</v>
      </c>
      <c r="BH122" t="s">
        <v>324</v>
      </c>
      <c r="BI122" t="s">
        <v>324</v>
      </c>
      <c r="BJ122">
        <v>0</v>
      </c>
      <c r="BK122" t="s">
        <v>324</v>
      </c>
      <c r="BL122" t="s">
        <v>324</v>
      </c>
      <c r="BM122" t="s">
        <v>324</v>
      </c>
      <c r="BN122" t="s">
        <v>324</v>
      </c>
      <c r="BO122">
        <v>0</v>
      </c>
      <c r="BP122" t="s">
        <v>324</v>
      </c>
      <c r="BQ122" t="s">
        <v>324</v>
      </c>
      <c r="BR122" t="s">
        <v>324</v>
      </c>
      <c r="BS122" t="s">
        <v>324</v>
      </c>
      <c r="BT122">
        <v>0</v>
      </c>
      <c r="BU122" t="s">
        <v>324</v>
      </c>
      <c r="BV122" t="s">
        <v>324</v>
      </c>
      <c r="BW122" t="s">
        <v>324</v>
      </c>
      <c r="BX122" t="s">
        <v>324</v>
      </c>
      <c r="BY122">
        <v>0</v>
      </c>
      <c r="BZ122" t="s">
        <v>324</v>
      </c>
      <c r="CA122" t="s">
        <v>324</v>
      </c>
      <c r="CB122" t="s">
        <v>324</v>
      </c>
      <c r="CC122" t="s">
        <v>324</v>
      </c>
      <c r="CD122">
        <v>0</v>
      </c>
      <c r="CE122" t="s">
        <v>324</v>
      </c>
      <c r="CF122" t="s">
        <v>324</v>
      </c>
      <c r="CG122" t="s">
        <v>324</v>
      </c>
      <c r="CH122" t="s">
        <v>324</v>
      </c>
      <c r="CI122">
        <v>0</v>
      </c>
      <c r="CJ122" t="s">
        <v>324</v>
      </c>
      <c r="CK122" t="s">
        <v>324</v>
      </c>
      <c r="CL122" t="s">
        <v>324</v>
      </c>
      <c r="CM122" t="s">
        <v>324</v>
      </c>
      <c r="CN122">
        <v>0</v>
      </c>
      <c r="CO122">
        <v>7.8239999999999998</v>
      </c>
      <c r="CP122">
        <v>1.591</v>
      </c>
      <c r="CQ122">
        <v>6.0000000000000001E-3</v>
      </c>
      <c r="CR122">
        <v>0</v>
      </c>
      <c r="CS122">
        <v>9.4209999999999994</v>
      </c>
      <c r="CT122">
        <v>1386</v>
      </c>
      <c r="CU122">
        <v>103</v>
      </c>
      <c r="CV122">
        <v>1</v>
      </c>
      <c r="CW122">
        <v>0</v>
      </c>
      <c r="CX122">
        <v>1490</v>
      </c>
      <c r="CY122">
        <v>185.221</v>
      </c>
      <c r="CZ122">
        <v>5.048</v>
      </c>
      <c r="DA122">
        <v>0.26500000000000001</v>
      </c>
      <c r="DB122">
        <v>0</v>
      </c>
      <c r="DC122">
        <v>190.53399999999999</v>
      </c>
    </row>
    <row r="123" spans="1:107" x14ac:dyDescent="0.45">
      <c r="A123">
        <v>2024</v>
      </c>
      <c r="B123">
        <v>1</v>
      </c>
      <c r="C123" t="s">
        <v>140</v>
      </c>
      <c r="D123">
        <v>99999</v>
      </c>
      <c r="E123" t="s">
        <v>329</v>
      </c>
      <c r="F123" t="s">
        <v>323</v>
      </c>
      <c r="H123">
        <v>7.13</v>
      </c>
      <c r="I123">
        <v>0.4</v>
      </c>
      <c r="J123">
        <v>-1.7000000000000001E-2</v>
      </c>
      <c r="K123">
        <v>0</v>
      </c>
      <c r="L123">
        <v>7.5129999999999999</v>
      </c>
      <c r="M123" t="s">
        <v>324</v>
      </c>
      <c r="N123" t="s">
        <v>324</v>
      </c>
      <c r="O123" t="s">
        <v>324</v>
      </c>
      <c r="P123" t="s">
        <v>324</v>
      </c>
      <c r="Q123" t="s">
        <v>324</v>
      </c>
      <c r="R123" t="s">
        <v>324</v>
      </c>
      <c r="S123" t="s">
        <v>324</v>
      </c>
      <c r="T123" t="s">
        <v>324</v>
      </c>
      <c r="U123" t="s">
        <v>324</v>
      </c>
      <c r="V123" t="s">
        <v>324</v>
      </c>
      <c r="W123" t="s">
        <v>324</v>
      </c>
      <c r="X123" t="s">
        <v>324</v>
      </c>
      <c r="Y123" t="s">
        <v>324</v>
      </c>
      <c r="Z123" t="s">
        <v>324</v>
      </c>
      <c r="AA123" t="s">
        <v>324</v>
      </c>
      <c r="AB123" t="s">
        <v>324</v>
      </c>
      <c r="AC123" t="s">
        <v>324</v>
      </c>
      <c r="AD123" t="s">
        <v>324</v>
      </c>
      <c r="AE123" t="s">
        <v>324</v>
      </c>
      <c r="AF123" t="s">
        <v>324</v>
      </c>
      <c r="AG123" t="s">
        <v>324</v>
      </c>
      <c r="AH123" t="s">
        <v>324</v>
      </c>
      <c r="AI123" t="s">
        <v>324</v>
      </c>
      <c r="AJ123" t="s">
        <v>324</v>
      </c>
      <c r="AK123" t="s">
        <v>324</v>
      </c>
      <c r="AL123" t="s">
        <v>324</v>
      </c>
      <c r="AM123" t="s">
        <v>324</v>
      </c>
      <c r="AN123" t="s">
        <v>324</v>
      </c>
      <c r="AO123" t="s">
        <v>324</v>
      </c>
      <c r="AP123" t="s">
        <v>324</v>
      </c>
      <c r="AQ123" t="s">
        <v>324</v>
      </c>
      <c r="AR123" t="s">
        <v>324</v>
      </c>
      <c r="AS123" t="s">
        <v>324</v>
      </c>
      <c r="AT123" t="s">
        <v>324</v>
      </c>
      <c r="AU123" t="s">
        <v>324</v>
      </c>
      <c r="AV123" t="s">
        <v>324</v>
      </c>
      <c r="AW123" t="s">
        <v>324</v>
      </c>
      <c r="AX123" t="s">
        <v>324</v>
      </c>
      <c r="AY123" t="s">
        <v>324</v>
      </c>
      <c r="AZ123" t="s">
        <v>324</v>
      </c>
      <c r="BA123" t="s">
        <v>324</v>
      </c>
      <c r="BB123" t="s">
        <v>324</v>
      </c>
      <c r="BC123" t="s">
        <v>324</v>
      </c>
      <c r="BD123" t="s">
        <v>324</v>
      </c>
      <c r="BE123" t="s">
        <v>324</v>
      </c>
      <c r="BF123" t="s">
        <v>324</v>
      </c>
      <c r="BG123" t="s">
        <v>324</v>
      </c>
      <c r="BH123" t="s">
        <v>324</v>
      </c>
      <c r="BI123" t="s">
        <v>324</v>
      </c>
      <c r="BJ123" t="s">
        <v>324</v>
      </c>
      <c r="BK123" t="s">
        <v>324</v>
      </c>
      <c r="BL123" t="s">
        <v>324</v>
      </c>
      <c r="BM123" t="s">
        <v>324</v>
      </c>
      <c r="BN123" t="s">
        <v>324</v>
      </c>
      <c r="BO123" t="s">
        <v>324</v>
      </c>
      <c r="BP123" t="s">
        <v>324</v>
      </c>
      <c r="BQ123" t="s">
        <v>324</v>
      </c>
      <c r="BR123" t="s">
        <v>324</v>
      </c>
      <c r="BS123" t="s">
        <v>324</v>
      </c>
      <c r="BT123" t="s">
        <v>324</v>
      </c>
      <c r="BU123" t="s">
        <v>324</v>
      </c>
      <c r="BV123" t="s">
        <v>324</v>
      </c>
      <c r="BW123" t="s">
        <v>324</v>
      </c>
      <c r="BX123" t="s">
        <v>324</v>
      </c>
      <c r="BY123" t="s">
        <v>324</v>
      </c>
      <c r="BZ123" t="s">
        <v>324</v>
      </c>
      <c r="CA123" t="s">
        <v>324</v>
      </c>
      <c r="CB123" t="s">
        <v>324</v>
      </c>
      <c r="CC123" t="s">
        <v>324</v>
      </c>
      <c r="CD123" t="s">
        <v>324</v>
      </c>
      <c r="CE123" t="s">
        <v>324</v>
      </c>
      <c r="CF123" t="s">
        <v>324</v>
      </c>
      <c r="CG123" t="s">
        <v>324</v>
      </c>
      <c r="CH123" t="s">
        <v>324</v>
      </c>
      <c r="CI123" t="s">
        <v>324</v>
      </c>
      <c r="CJ123" t="s">
        <v>324</v>
      </c>
      <c r="CK123" t="s">
        <v>324</v>
      </c>
      <c r="CL123" t="s">
        <v>324</v>
      </c>
      <c r="CM123" t="s">
        <v>324</v>
      </c>
      <c r="CN123" t="s">
        <v>324</v>
      </c>
      <c r="CO123">
        <v>7.13</v>
      </c>
      <c r="CP123">
        <v>0.4</v>
      </c>
      <c r="CQ123">
        <v>-1.7000000000000001E-2</v>
      </c>
      <c r="CR123">
        <v>0</v>
      </c>
      <c r="CS123">
        <v>7.5129999999999999</v>
      </c>
      <c r="CT123" t="s">
        <v>324</v>
      </c>
      <c r="CU123" t="s">
        <v>324</v>
      </c>
      <c r="CV123" t="s">
        <v>324</v>
      </c>
      <c r="CW123" t="s">
        <v>324</v>
      </c>
      <c r="CX123" t="s">
        <v>324</v>
      </c>
      <c r="CY123" t="s">
        <v>324</v>
      </c>
      <c r="CZ123" t="s">
        <v>324</v>
      </c>
      <c r="DA123" t="s">
        <v>324</v>
      </c>
      <c r="DB123" t="s">
        <v>324</v>
      </c>
      <c r="DC123" t="s">
        <v>324</v>
      </c>
    </row>
    <row r="124" spans="1:107" x14ac:dyDescent="0.45">
      <c r="A124">
        <v>2024</v>
      </c>
      <c r="B124">
        <v>1</v>
      </c>
      <c r="C124" t="s">
        <v>149</v>
      </c>
      <c r="D124">
        <v>6374</v>
      </c>
      <c r="E124" t="s">
        <v>422</v>
      </c>
      <c r="F124" t="s">
        <v>323</v>
      </c>
      <c r="G124" t="s">
        <v>244</v>
      </c>
      <c r="H124">
        <v>20.047999999999998</v>
      </c>
      <c r="I124">
        <v>2.133</v>
      </c>
      <c r="J124">
        <v>0.99099999999999999</v>
      </c>
      <c r="K124" t="s">
        <v>324</v>
      </c>
      <c r="L124">
        <v>23.172000000000001</v>
      </c>
      <c r="M124">
        <v>3007</v>
      </c>
      <c r="N124">
        <v>37</v>
      </c>
      <c r="O124">
        <v>5</v>
      </c>
      <c r="P124" t="s">
        <v>324</v>
      </c>
      <c r="Q124">
        <v>3049</v>
      </c>
      <c r="R124">
        <v>0.4</v>
      </c>
      <c r="S124">
        <v>11.055</v>
      </c>
      <c r="T124" t="s">
        <v>324</v>
      </c>
      <c r="U124" t="s">
        <v>324</v>
      </c>
      <c r="V124">
        <v>11.455</v>
      </c>
      <c r="W124">
        <v>45</v>
      </c>
      <c r="X124">
        <v>33</v>
      </c>
      <c r="Y124" t="s">
        <v>324</v>
      </c>
      <c r="Z124" t="s">
        <v>324</v>
      </c>
      <c r="AA124">
        <v>78</v>
      </c>
      <c r="AB124">
        <v>1.462</v>
      </c>
      <c r="AC124">
        <v>0.60399999999999998</v>
      </c>
      <c r="AD124" t="s">
        <v>324</v>
      </c>
      <c r="AE124" t="s">
        <v>324</v>
      </c>
      <c r="AF124">
        <v>2.0659999999999998</v>
      </c>
      <c r="AG124">
        <v>0.23100000000000001</v>
      </c>
      <c r="AH124" t="s">
        <v>324</v>
      </c>
      <c r="AI124" t="s">
        <v>324</v>
      </c>
      <c r="AJ124" t="s">
        <v>324</v>
      </c>
      <c r="AK124">
        <v>0.23100000000000001</v>
      </c>
      <c r="AL124">
        <v>19</v>
      </c>
      <c r="AM124" t="s">
        <v>324</v>
      </c>
      <c r="AN124" t="s">
        <v>324</v>
      </c>
      <c r="AO124" t="s">
        <v>324</v>
      </c>
      <c r="AP124">
        <v>19</v>
      </c>
      <c r="AQ124">
        <v>0.129</v>
      </c>
      <c r="AR124" t="s">
        <v>324</v>
      </c>
      <c r="AS124" t="s">
        <v>324</v>
      </c>
      <c r="AT124" t="s">
        <v>324</v>
      </c>
      <c r="AU124">
        <v>0.129</v>
      </c>
      <c r="AV124" t="s">
        <v>324</v>
      </c>
      <c r="AW124" t="s">
        <v>324</v>
      </c>
      <c r="AX124" t="s">
        <v>324</v>
      </c>
      <c r="AY124" t="s">
        <v>324</v>
      </c>
      <c r="AZ124">
        <v>0</v>
      </c>
      <c r="BA124" t="s">
        <v>324</v>
      </c>
      <c r="BB124" t="s">
        <v>324</v>
      </c>
      <c r="BC124" t="s">
        <v>324</v>
      </c>
      <c r="BD124" t="s">
        <v>324</v>
      </c>
      <c r="BE124">
        <v>0</v>
      </c>
      <c r="BF124" t="s">
        <v>324</v>
      </c>
      <c r="BG124" t="s">
        <v>324</v>
      </c>
      <c r="BH124" t="s">
        <v>324</v>
      </c>
      <c r="BI124" t="s">
        <v>324</v>
      </c>
      <c r="BJ124">
        <v>0</v>
      </c>
      <c r="BK124" t="s">
        <v>324</v>
      </c>
      <c r="BL124" t="s">
        <v>324</v>
      </c>
      <c r="BM124" t="s">
        <v>324</v>
      </c>
      <c r="BN124" t="s">
        <v>324</v>
      </c>
      <c r="BO124">
        <v>0</v>
      </c>
      <c r="BP124" t="s">
        <v>324</v>
      </c>
      <c r="BQ124" t="s">
        <v>324</v>
      </c>
      <c r="BR124" t="s">
        <v>324</v>
      </c>
      <c r="BS124" t="s">
        <v>324</v>
      </c>
      <c r="BT124">
        <v>0</v>
      </c>
      <c r="BU124" t="s">
        <v>324</v>
      </c>
      <c r="BV124" t="s">
        <v>324</v>
      </c>
      <c r="BW124" t="s">
        <v>324</v>
      </c>
      <c r="BX124" t="s">
        <v>324</v>
      </c>
      <c r="BY124">
        <v>0</v>
      </c>
      <c r="BZ124">
        <v>2E-3</v>
      </c>
      <c r="CA124" t="s">
        <v>324</v>
      </c>
      <c r="CB124" t="s">
        <v>324</v>
      </c>
      <c r="CC124" t="s">
        <v>324</v>
      </c>
      <c r="CD124">
        <v>2E-3</v>
      </c>
      <c r="CE124">
        <v>2</v>
      </c>
      <c r="CF124" t="s">
        <v>324</v>
      </c>
      <c r="CG124" t="s">
        <v>324</v>
      </c>
      <c r="CH124" t="s">
        <v>324</v>
      </c>
      <c r="CI124">
        <v>2</v>
      </c>
      <c r="CJ124" t="s">
        <v>324</v>
      </c>
      <c r="CK124" t="s">
        <v>324</v>
      </c>
      <c r="CL124" t="s">
        <v>324</v>
      </c>
      <c r="CM124" t="s">
        <v>324</v>
      </c>
      <c r="CN124">
        <v>0</v>
      </c>
      <c r="CO124">
        <v>20.45</v>
      </c>
      <c r="CP124">
        <v>13.188000000000001</v>
      </c>
      <c r="CQ124">
        <v>0.99099999999999999</v>
      </c>
      <c r="CR124">
        <v>0</v>
      </c>
      <c r="CS124">
        <v>34.628999999999998</v>
      </c>
      <c r="CT124">
        <v>3054</v>
      </c>
      <c r="CU124">
        <v>70</v>
      </c>
      <c r="CV124">
        <v>5</v>
      </c>
      <c r="CW124">
        <v>0</v>
      </c>
      <c r="CX124">
        <v>3129</v>
      </c>
      <c r="CY124">
        <v>1.462</v>
      </c>
      <c r="CZ124">
        <v>0.60399999999999998</v>
      </c>
      <c r="DA124">
        <v>0</v>
      </c>
      <c r="DB124">
        <v>0</v>
      </c>
      <c r="DC124">
        <v>2.0659999999999998</v>
      </c>
    </row>
    <row r="125" spans="1:107" x14ac:dyDescent="0.45">
      <c r="A125">
        <v>2024</v>
      </c>
      <c r="B125">
        <v>1</v>
      </c>
      <c r="C125" t="s">
        <v>149</v>
      </c>
      <c r="D125">
        <v>8774</v>
      </c>
      <c r="E125" t="s">
        <v>423</v>
      </c>
      <c r="F125" t="s">
        <v>323</v>
      </c>
      <c r="G125" t="s">
        <v>247</v>
      </c>
      <c r="H125">
        <v>8.7999999999999995E-2</v>
      </c>
      <c r="I125">
        <v>2.1000000000000001E-2</v>
      </c>
      <c r="J125" t="s">
        <v>324</v>
      </c>
      <c r="K125" t="s">
        <v>324</v>
      </c>
      <c r="L125">
        <v>0.109</v>
      </c>
      <c r="M125">
        <v>12</v>
      </c>
      <c r="N125">
        <v>3</v>
      </c>
      <c r="O125" t="s">
        <v>324</v>
      </c>
      <c r="P125" t="s">
        <v>324</v>
      </c>
      <c r="Q125">
        <v>15</v>
      </c>
      <c r="R125" t="s">
        <v>324</v>
      </c>
      <c r="S125" t="s">
        <v>324</v>
      </c>
      <c r="T125" t="s">
        <v>324</v>
      </c>
      <c r="U125" t="s">
        <v>324</v>
      </c>
      <c r="V125" t="s">
        <v>324</v>
      </c>
      <c r="W125" t="s">
        <v>324</v>
      </c>
      <c r="X125" t="s">
        <v>324</v>
      </c>
      <c r="Y125" t="s">
        <v>324</v>
      </c>
      <c r="Z125" t="s">
        <v>324</v>
      </c>
      <c r="AA125" t="s">
        <v>324</v>
      </c>
      <c r="AB125" t="s">
        <v>324</v>
      </c>
      <c r="AC125" t="s">
        <v>324</v>
      </c>
      <c r="AD125" t="s">
        <v>324</v>
      </c>
      <c r="AE125" t="s">
        <v>324</v>
      </c>
      <c r="AF125" t="s">
        <v>324</v>
      </c>
      <c r="AG125" t="s">
        <v>324</v>
      </c>
      <c r="AH125" t="s">
        <v>324</v>
      </c>
      <c r="AI125" t="s">
        <v>324</v>
      </c>
      <c r="AJ125" t="s">
        <v>324</v>
      </c>
      <c r="AK125" t="s">
        <v>324</v>
      </c>
      <c r="AL125" t="s">
        <v>324</v>
      </c>
      <c r="AM125" t="s">
        <v>324</v>
      </c>
      <c r="AN125" t="s">
        <v>324</v>
      </c>
      <c r="AO125" t="s">
        <v>324</v>
      </c>
      <c r="AP125" t="s">
        <v>324</v>
      </c>
      <c r="AQ125" t="s">
        <v>324</v>
      </c>
      <c r="AR125" t="s">
        <v>324</v>
      </c>
      <c r="AS125" t="s">
        <v>324</v>
      </c>
      <c r="AT125" t="s">
        <v>324</v>
      </c>
      <c r="AU125" t="s">
        <v>324</v>
      </c>
      <c r="AV125" t="s">
        <v>324</v>
      </c>
      <c r="AW125" t="s">
        <v>324</v>
      </c>
      <c r="AX125" t="s">
        <v>324</v>
      </c>
      <c r="AY125" t="s">
        <v>324</v>
      </c>
      <c r="AZ125" t="s">
        <v>324</v>
      </c>
      <c r="BA125" t="s">
        <v>324</v>
      </c>
      <c r="BB125" t="s">
        <v>324</v>
      </c>
      <c r="BC125" t="s">
        <v>324</v>
      </c>
      <c r="BD125" t="s">
        <v>324</v>
      </c>
      <c r="BE125" t="s">
        <v>324</v>
      </c>
      <c r="BF125" t="s">
        <v>324</v>
      </c>
      <c r="BG125" t="s">
        <v>324</v>
      </c>
      <c r="BH125" t="s">
        <v>324</v>
      </c>
      <c r="BI125" t="s">
        <v>324</v>
      </c>
      <c r="BJ125" t="s">
        <v>324</v>
      </c>
      <c r="BK125" t="s">
        <v>324</v>
      </c>
      <c r="BL125" t="s">
        <v>324</v>
      </c>
      <c r="BM125" t="s">
        <v>324</v>
      </c>
      <c r="BN125" t="s">
        <v>324</v>
      </c>
      <c r="BO125" t="s">
        <v>324</v>
      </c>
      <c r="BP125" t="s">
        <v>324</v>
      </c>
      <c r="BQ125" t="s">
        <v>324</v>
      </c>
      <c r="BR125" t="s">
        <v>324</v>
      </c>
      <c r="BS125" t="s">
        <v>324</v>
      </c>
      <c r="BT125" t="s">
        <v>324</v>
      </c>
      <c r="BU125" t="s">
        <v>324</v>
      </c>
      <c r="BV125" t="s">
        <v>324</v>
      </c>
      <c r="BW125" t="s">
        <v>324</v>
      </c>
      <c r="BX125" t="s">
        <v>324</v>
      </c>
      <c r="BY125" t="s">
        <v>324</v>
      </c>
      <c r="BZ125" t="s">
        <v>324</v>
      </c>
      <c r="CA125" t="s">
        <v>324</v>
      </c>
      <c r="CB125" t="s">
        <v>324</v>
      </c>
      <c r="CC125" t="s">
        <v>324</v>
      </c>
      <c r="CD125" t="s">
        <v>324</v>
      </c>
      <c r="CE125" t="s">
        <v>324</v>
      </c>
      <c r="CF125" t="s">
        <v>324</v>
      </c>
      <c r="CG125" t="s">
        <v>324</v>
      </c>
      <c r="CH125" t="s">
        <v>324</v>
      </c>
      <c r="CI125" t="s">
        <v>324</v>
      </c>
      <c r="CJ125" t="s">
        <v>324</v>
      </c>
      <c r="CK125" t="s">
        <v>324</v>
      </c>
      <c r="CL125" t="s">
        <v>324</v>
      </c>
      <c r="CM125" t="s">
        <v>324</v>
      </c>
      <c r="CN125" t="s">
        <v>324</v>
      </c>
      <c r="CO125">
        <v>8.7999999999999995E-2</v>
      </c>
      <c r="CP125">
        <v>2.1000000000000001E-2</v>
      </c>
      <c r="CQ125" t="s">
        <v>179</v>
      </c>
      <c r="CR125">
        <v>0</v>
      </c>
      <c r="CS125">
        <v>0.109</v>
      </c>
      <c r="CT125">
        <v>12</v>
      </c>
      <c r="CU125">
        <v>3</v>
      </c>
      <c r="CV125">
        <v>0</v>
      </c>
      <c r="CW125">
        <v>0</v>
      </c>
      <c r="CX125">
        <v>15</v>
      </c>
      <c r="CY125">
        <v>0</v>
      </c>
      <c r="CZ125">
        <v>0</v>
      </c>
      <c r="DA125">
        <v>0</v>
      </c>
      <c r="DB125">
        <v>0</v>
      </c>
      <c r="DC125">
        <v>0</v>
      </c>
    </row>
    <row r="126" spans="1:107" x14ac:dyDescent="0.45">
      <c r="A126">
        <v>2024</v>
      </c>
      <c r="B126">
        <v>1</v>
      </c>
      <c r="C126" t="s">
        <v>149</v>
      </c>
      <c r="D126">
        <v>11804</v>
      </c>
      <c r="E126" t="s">
        <v>424</v>
      </c>
      <c r="F126" t="s">
        <v>323</v>
      </c>
      <c r="G126" t="s">
        <v>244</v>
      </c>
      <c r="H126">
        <v>605.125</v>
      </c>
      <c r="I126">
        <v>691.71699999999998</v>
      </c>
      <c r="J126">
        <v>0.107</v>
      </c>
      <c r="K126" t="s">
        <v>324</v>
      </c>
      <c r="L126">
        <v>1296.9490000000001</v>
      </c>
      <c r="M126">
        <v>91956</v>
      </c>
      <c r="N126">
        <v>2450</v>
      </c>
      <c r="O126">
        <v>7</v>
      </c>
      <c r="P126" t="s">
        <v>324</v>
      </c>
      <c r="Q126">
        <v>94413</v>
      </c>
      <c r="R126" t="s">
        <v>324</v>
      </c>
      <c r="S126" t="s">
        <v>324</v>
      </c>
      <c r="T126" t="s">
        <v>324</v>
      </c>
      <c r="U126" t="s">
        <v>324</v>
      </c>
      <c r="V126">
        <v>0</v>
      </c>
      <c r="W126" t="s">
        <v>324</v>
      </c>
      <c r="X126" t="s">
        <v>324</v>
      </c>
      <c r="Y126" t="s">
        <v>324</v>
      </c>
      <c r="Z126" t="s">
        <v>324</v>
      </c>
      <c r="AA126">
        <v>0</v>
      </c>
      <c r="AB126" t="s">
        <v>324</v>
      </c>
      <c r="AC126" t="s">
        <v>324</v>
      </c>
      <c r="AD126" t="s">
        <v>324</v>
      </c>
      <c r="AE126" t="s">
        <v>324</v>
      </c>
      <c r="AF126">
        <v>0</v>
      </c>
      <c r="AG126">
        <v>0.47199999999999998</v>
      </c>
      <c r="AH126" t="s">
        <v>324</v>
      </c>
      <c r="AI126" t="s">
        <v>324</v>
      </c>
      <c r="AJ126" t="s">
        <v>324</v>
      </c>
      <c r="AK126">
        <v>0.47199999999999998</v>
      </c>
      <c r="AL126">
        <v>67</v>
      </c>
      <c r="AM126" t="s">
        <v>324</v>
      </c>
      <c r="AN126" t="s">
        <v>324</v>
      </c>
      <c r="AO126" t="s">
        <v>324</v>
      </c>
      <c r="AP126">
        <v>67</v>
      </c>
      <c r="AQ126" t="s">
        <v>324</v>
      </c>
      <c r="AR126" t="s">
        <v>324</v>
      </c>
      <c r="AS126" t="s">
        <v>324</v>
      </c>
      <c r="AT126" t="s">
        <v>324</v>
      </c>
      <c r="AU126">
        <v>0</v>
      </c>
      <c r="AV126" t="s">
        <v>324</v>
      </c>
      <c r="AW126" t="s">
        <v>324</v>
      </c>
      <c r="AX126" t="s">
        <v>324</v>
      </c>
      <c r="AY126" t="s">
        <v>324</v>
      </c>
      <c r="AZ126">
        <v>0</v>
      </c>
      <c r="BA126" t="s">
        <v>324</v>
      </c>
      <c r="BB126" t="s">
        <v>324</v>
      </c>
      <c r="BC126" t="s">
        <v>324</v>
      </c>
      <c r="BD126" t="s">
        <v>324</v>
      </c>
      <c r="BE126">
        <v>0</v>
      </c>
      <c r="BF126" t="s">
        <v>324</v>
      </c>
      <c r="BG126" t="s">
        <v>324</v>
      </c>
      <c r="BH126" t="s">
        <v>324</v>
      </c>
      <c r="BI126" t="s">
        <v>324</v>
      </c>
      <c r="BJ126">
        <v>0</v>
      </c>
      <c r="BK126">
        <v>0.19400000000000001</v>
      </c>
      <c r="BL126">
        <v>21.187000000000001</v>
      </c>
      <c r="BM126" t="s">
        <v>324</v>
      </c>
      <c r="BN126" t="s">
        <v>324</v>
      </c>
      <c r="BO126">
        <v>21.381</v>
      </c>
      <c r="BP126">
        <v>29</v>
      </c>
      <c r="BQ126">
        <v>23</v>
      </c>
      <c r="BR126" t="s">
        <v>324</v>
      </c>
      <c r="BS126" t="s">
        <v>324</v>
      </c>
      <c r="BT126">
        <v>52</v>
      </c>
      <c r="BU126" t="s">
        <v>324</v>
      </c>
      <c r="BV126" t="s">
        <v>324</v>
      </c>
      <c r="BW126" t="s">
        <v>324</v>
      </c>
      <c r="BX126" t="s">
        <v>324</v>
      </c>
      <c r="BY126">
        <v>0</v>
      </c>
      <c r="BZ126">
        <v>0.16900000000000001</v>
      </c>
      <c r="CA126">
        <v>4.5250000000000004</v>
      </c>
      <c r="CB126" t="s">
        <v>324</v>
      </c>
      <c r="CC126" t="s">
        <v>324</v>
      </c>
      <c r="CD126">
        <v>4.694</v>
      </c>
      <c r="CE126">
        <v>66</v>
      </c>
      <c r="CF126">
        <v>25</v>
      </c>
      <c r="CG126" t="s">
        <v>324</v>
      </c>
      <c r="CH126" t="s">
        <v>324</v>
      </c>
      <c r="CI126">
        <v>91</v>
      </c>
      <c r="CJ126" t="s">
        <v>324</v>
      </c>
      <c r="CK126" t="s">
        <v>324</v>
      </c>
      <c r="CL126" t="s">
        <v>324</v>
      </c>
      <c r="CM126" t="s">
        <v>324</v>
      </c>
      <c r="CN126">
        <v>0</v>
      </c>
      <c r="CO126">
        <v>605.48800000000006</v>
      </c>
      <c r="CP126">
        <v>717.42899999999997</v>
      </c>
      <c r="CQ126">
        <v>0.107</v>
      </c>
      <c r="CR126">
        <v>0</v>
      </c>
      <c r="CS126">
        <v>1323.0239999999999</v>
      </c>
      <c r="CT126">
        <v>92051</v>
      </c>
      <c r="CU126">
        <v>2498</v>
      </c>
      <c r="CV126">
        <v>7</v>
      </c>
      <c r="CW126">
        <v>0</v>
      </c>
      <c r="CX126">
        <v>94556</v>
      </c>
      <c r="CY126">
        <v>0</v>
      </c>
      <c r="CZ126">
        <v>0</v>
      </c>
      <c r="DA126">
        <v>0</v>
      </c>
      <c r="DB126">
        <v>0</v>
      </c>
      <c r="DC126">
        <v>0</v>
      </c>
    </row>
    <row r="127" spans="1:107" x14ac:dyDescent="0.45">
      <c r="A127">
        <v>2024</v>
      </c>
      <c r="B127">
        <v>1</v>
      </c>
      <c r="C127" t="s">
        <v>149</v>
      </c>
      <c r="D127">
        <v>13206</v>
      </c>
      <c r="E127" t="s">
        <v>425</v>
      </c>
      <c r="F127" t="s">
        <v>323</v>
      </c>
      <c r="G127" t="s">
        <v>244</v>
      </c>
      <c r="H127">
        <v>3.6640000000000001</v>
      </c>
      <c r="I127">
        <v>1.1459999999999999</v>
      </c>
      <c r="J127" t="s">
        <v>324</v>
      </c>
      <c r="K127" t="s">
        <v>324</v>
      </c>
      <c r="L127">
        <v>4.8099999999999996</v>
      </c>
      <c r="M127">
        <v>247</v>
      </c>
      <c r="N127">
        <v>34</v>
      </c>
      <c r="O127" t="s">
        <v>324</v>
      </c>
      <c r="P127" t="s">
        <v>324</v>
      </c>
      <c r="Q127">
        <v>281</v>
      </c>
      <c r="R127" t="s">
        <v>324</v>
      </c>
      <c r="S127" t="s">
        <v>324</v>
      </c>
      <c r="T127" t="s">
        <v>324</v>
      </c>
      <c r="U127" t="s">
        <v>324</v>
      </c>
      <c r="V127" t="s">
        <v>324</v>
      </c>
      <c r="W127" t="s">
        <v>324</v>
      </c>
      <c r="X127" t="s">
        <v>324</v>
      </c>
      <c r="Y127" t="s">
        <v>324</v>
      </c>
      <c r="Z127" t="s">
        <v>324</v>
      </c>
      <c r="AA127" t="s">
        <v>324</v>
      </c>
      <c r="AB127" t="s">
        <v>324</v>
      </c>
      <c r="AC127" t="s">
        <v>324</v>
      </c>
      <c r="AD127" t="s">
        <v>324</v>
      </c>
      <c r="AE127" t="s">
        <v>324</v>
      </c>
      <c r="AF127" t="s">
        <v>324</v>
      </c>
      <c r="AG127" t="s">
        <v>324</v>
      </c>
      <c r="AH127" t="s">
        <v>324</v>
      </c>
      <c r="AI127" t="s">
        <v>324</v>
      </c>
      <c r="AJ127" t="s">
        <v>324</v>
      </c>
      <c r="AK127" t="s">
        <v>324</v>
      </c>
      <c r="AL127" t="s">
        <v>324</v>
      </c>
      <c r="AM127" t="s">
        <v>324</v>
      </c>
      <c r="AN127" t="s">
        <v>324</v>
      </c>
      <c r="AO127" t="s">
        <v>324</v>
      </c>
      <c r="AP127" t="s">
        <v>324</v>
      </c>
      <c r="AQ127" t="s">
        <v>324</v>
      </c>
      <c r="AR127" t="s">
        <v>324</v>
      </c>
      <c r="AS127" t="s">
        <v>324</v>
      </c>
      <c r="AT127" t="s">
        <v>324</v>
      </c>
      <c r="AU127" t="s">
        <v>324</v>
      </c>
      <c r="AV127" t="s">
        <v>324</v>
      </c>
      <c r="AW127" t="s">
        <v>324</v>
      </c>
      <c r="AX127" t="s">
        <v>324</v>
      </c>
      <c r="AY127" t="s">
        <v>324</v>
      </c>
      <c r="AZ127" t="s">
        <v>324</v>
      </c>
      <c r="BA127" t="s">
        <v>324</v>
      </c>
      <c r="BB127" t="s">
        <v>324</v>
      </c>
      <c r="BC127" t="s">
        <v>324</v>
      </c>
      <c r="BD127" t="s">
        <v>324</v>
      </c>
      <c r="BE127" t="s">
        <v>324</v>
      </c>
      <c r="BF127" t="s">
        <v>324</v>
      </c>
      <c r="BG127" t="s">
        <v>324</v>
      </c>
      <c r="BH127" t="s">
        <v>324</v>
      </c>
      <c r="BI127" t="s">
        <v>324</v>
      </c>
      <c r="BJ127" t="s">
        <v>324</v>
      </c>
      <c r="BK127">
        <v>1E-3</v>
      </c>
      <c r="BL127">
        <v>0.4</v>
      </c>
      <c r="BM127" t="s">
        <v>324</v>
      </c>
      <c r="BN127" t="s">
        <v>324</v>
      </c>
      <c r="BO127">
        <v>0.40100000000000002</v>
      </c>
      <c r="BP127">
        <v>1</v>
      </c>
      <c r="BQ127">
        <v>2</v>
      </c>
      <c r="BR127" t="s">
        <v>324</v>
      </c>
      <c r="BS127" t="s">
        <v>324</v>
      </c>
      <c r="BT127">
        <v>3</v>
      </c>
      <c r="BU127" t="s">
        <v>324</v>
      </c>
      <c r="BV127" t="s">
        <v>324</v>
      </c>
      <c r="BW127" t="s">
        <v>324</v>
      </c>
      <c r="BX127" t="s">
        <v>324</v>
      </c>
      <c r="BY127" t="s">
        <v>324</v>
      </c>
      <c r="BZ127" t="s">
        <v>324</v>
      </c>
      <c r="CA127" t="s">
        <v>324</v>
      </c>
      <c r="CB127" t="s">
        <v>324</v>
      </c>
      <c r="CC127" t="s">
        <v>324</v>
      </c>
      <c r="CD127" t="s">
        <v>324</v>
      </c>
      <c r="CE127" t="s">
        <v>324</v>
      </c>
      <c r="CF127" t="s">
        <v>324</v>
      </c>
      <c r="CG127" t="s">
        <v>324</v>
      </c>
      <c r="CH127" t="s">
        <v>324</v>
      </c>
      <c r="CI127" t="s">
        <v>324</v>
      </c>
      <c r="CJ127" t="s">
        <v>324</v>
      </c>
      <c r="CK127" t="s">
        <v>324</v>
      </c>
      <c r="CL127" t="s">
        <v>324</v>
      </c>
      <c r="CM127" t="s">
        <v>324</v>
      </c>
      <c r="CN127" t="s">
        <v>324</v>
      </c>
      <c r="CO127">
        <v>3.665</v>
      </c>
      <c r="CP127">
        <v>1.546</v>
      </c>
      <c r="CQ127" t="s">
        <v>179</v>
      </c>
      <c r="CR127">
        <v>0</v>
      </c>
      <c r="CS127">
        <v>5.2110000000000003</v>
      </c>
      <c r="CT127">
        <v>248</v>
      </c>
      <c r="CU127">
        <v>36</v>
      </c>
      <c r="CV127">
        <v>0</v>
      </c>
      <c r="CW127">
        <v>0</v>
      </c>
      <c r="CX127">
        <v>284</v>
      </c>
      <c r="CY127">
        <v>0</v>
      </c>
      <c r="CZ127">
        <v>0</v>
      </c>
      <c r="DA127">
        <v>0</v>
      </c>
      <c r="DB127">
        <v>0</v>
      </c>
      <c r="DC127">
        <v>0</v>
      </c>
    </row>
    <row r="128" spans="1:107" x14ac:dyDescent="0.45">
      <c r="A128">
        <v>2024</v>
      </c>
      <c r="B128">
        <v>1</v>
      </c>
      <c r="C128" t="s">
        <v>149</v>
      </c>
      <c r="D128">
        <v>15748</v>
      </c>
      <c r="E128" t="s">
        <v>426</v>
      </c>
      <c r="F128" t="s">
        <v>323</v>
      </c>
      <c r="G128" t="s">
        <v>244</v>
      </c>
      <c r="H128">
        <v>2.0990000000000002</v>
      </c>
      <c r="I128">
        <v>2.5289999999999999</v>
      </c>
      <c r="J128">
        <v>0</v>
      </c>
      <c r="K128">
        <v>0</v>
      </c>
      <c r="L128">
        <v>4.6280000000000001</v>
      </c>
      <c r="M128">
        <v>268</v>
      </c>
      <c r="N128">
        <v>22</v>
      </c>
      <c r="O128">
        <v>0</v>
      </c>
      <c r="P128">
        <v>0</v>
      </c>
      <c r="Q128">
        <v>290</v>
      </c>
      <c r="R128">
        <v>0</v>
      </c>
      <c r="S128">
        <v>0</v>
      </c>
      <c r="T128">
        <v>0</v>
      </c>
      <c r="U128">
        <v>0</v>
      </c>
      <c r="V128">
        <v>0</v>
      </c>
      <c r="W128">
        <v>0</v>
      </c>
      <c r="X128">
        <v>0</v>
      </c>
      <c r="Y128">
        <v>0</v>
      </c>
      <c r="Z128">
        <v>0</v>
      </c>
      <c r="AA128">
        <v>0</v>
      </c>
      <c r="AB128">
        <v>31.849</v>
      </c>
      <c r="AC128">
        <v>11.43</v>
      </c>
      <c r="AD128">
        <v>0</v>
      </c>
      <c r="AE128">
        <v>0</v>
      </c>
      <c r="AF128">
        <v>43.279000000000003</v>
      </c>
      <c r="AG128">
        <v>0.20499999999999999</v>
      </c>
      <c r="AH128">
        <v>0</v>
      </c>
      <c r="AI128">
        <v>0</v>
      </c>
      <c r="AJ128">
        <v>0</v>
      </c>
      <c r="AK128">
        <v>0.20499999999999999</v>
      </c>
      <c r="AL128">
        <v>20</v>
      </c>
      <c r="AM128">
        <v>0</v>
      </c>
      <c r="AN128">
        <v>0</v>
      </c>
      <c r="AO128">
        <v>0</v>
      </c>
      <c r="AP128">
        <v>20</v>
      </c>
      <c r="AQ128">
        <v>0.41</v>
      </c>
      <c r="AR128">
        <v>0</v>
      </c>
      <c r="AS128">
        <v>0</v>
      </c>
      <c r="AT128">
        <v>0</v>
      </c>
      <c r="AU128">
        <v>0.41</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2.0990000000000002</v>
      </c>
      <c r="CP128">
        <v>2.5289999999999999</v>
      </c>
      <c r="CQ128" t="s">
        <v>179</v>
      </c>
      <c r="CR128">
        <v>0</v>
      </c>
      <c r="CS128">
        <v>4.6280000000000001</v>
      </c>
      <c r="CT128">
        <v>268</v>
      </c>
      <c r="CU128">
        <v>22</v>
      </c>
      <c r="CV128">
        <v>0</v>
      </c>
      <c r="CW128">
        <v>0</v>
      </c>
      <c r="CX128">
        <v>290</v>
      </c>
      <c r="CY128">
        <v>31.849</v>
      </c>
      <c r="CZ128">
        <v>11.43</v>
      </c>
      <c r="DA128">
        <v>0</v>
      </c>
      <c r="DB128">
        <v>0</v>
      </c>
      <c r="DC128">
        <v>43.279000000000003</v>
      </c>
    </row>
    <row r="129" spans="1:107" x14ac:dyDescent="0.45">
      <c r="A129">
        <v>2024</v>
      </c>
      <c r="B129">
        <v>1</v>
      </c>
      <c r="C129" t="s">
        <v>149</v>
      </c>
      <c r="D129">
        <v>54913</v>
      </c>
      <c r="E129" t="s">
        <v>427</v>
      </c>
      <c r="F129" t="s">
        <v>323</v>
      </c>
      <c r="G129" t="s">
        <v>244</v>
      </c>
      <c r="H129">
        <v>519.66499999999996</v>
      </c>
      <c r="I129">
        <v>701.82</v>
      </c>
      <c r="J129">
        <v>71.944999999999993</v>
      </c>
      <c r="K129" t="s">
        <v>324</v>
      </c>
      <c r="L129">
        <v>1293.43</v>
      </c>
      <c r="M129">
        <v>63834</v>
      </c>
      <c r="N129">
        <v>1715</v>
      </c>
      <c r="O129">
        <v>182</v>
      </c>
      <c r="P129" t="s">
        <v>324</v>
      </c>
      <c r="Q129">
        <v>65731</v>
      </c>
      <c r="R129" t="s">
        <v>324</v>
      </c>
      <c r="S129" t="s">
        <v>324</v>
      </c>
      <c r="T129" t="s">
        <v>324</v>
      </c>
      <c r="U129" t="s">
        <v>324</v>
      </c>
      <c r="V129">
        <v>0</v>
      </c>
      <c r="W129" t="s">
        <v>324</v>
      </c>
      <c r="X129" t="s">
        <v>324</v>
      </c>
      <c r="Y129" t="s">
        <v>324</v>
      </c>
      <c r="Z129" t="s">
        <v>324</v>
      </c>
      <c r="AA129">
        <v>0</v>
      </c>
      <c r="AB129">
        <v>12109.138000000001</v>
      </c>
      <c r="AC129" t="s">
        <v>324</v>
      </c>
      <c r="AD129">
        <v>515.029</v>
      </c>
      <c r="AE129">
        <v>0</v>
      </c>
      <c r="AF129">
        <v>12624.166999999999</v>
      </c>
      <c r="AG129" t="s">
        <v>324</v>
      </c>
      <c r="AH129" t="s">
        <v>324</v>
      </c>
      <c r="AI129" t="s">
        <v>324</v>
      </c>
      <c r="AJ129" t="s">
        <v>324</v>
      </c>
      <c r="AK129">
        <v>0</v>
      </c>
      <c r="AL129" t="s">
        <v>324</v>
      </c>
      <c r="AM129" t="s">
        <v>324</v>
      </c>
      <c r="AN129" t="s">
        <v>324</v>
      </c>
      <c r="AO129" t="s">
        <v>324</v>
      </c>
      <c r="AP129">
        <v>0</v>
      </c>
      <c r="AQ129" t="s">
        <v>324</v>
      </c>
      <c r="AR129" t="s">
        <v>324</v>
      </c>
      <c r="AS129" t="s">
        <v>324</v>
      </c>
      <c r="AT129" t="s">
        <v>324</v>
      </c>
      <c r="AU129">
        <v>0</v>
      </c>
      <c r="AV129" t="s">
        <v>324</v>
      </c>
      <c r="AW129" t="s">
        <v>324</v>
      </c>
      <c r="AX129" t="s">
        <v>324</v>
      </c>
      <c r="AY129" t="s">
        <v>324</v>
      </c>
      <c r="AZ129">
        <v>0</v>
      </c>
      <c r="BA129" t="s">
        <v>324</v>
      </c>
      <c r="BB129" t="s">
        <v>324</v>
      </c>
      <c r="BC129" t="s">
        <v>324</v>
      </c>
      <c r="BD129" t="s">
        <v>324</v>
      </c>
      <c r="BE129">
        <v>0</v>
      </c>
      <c r="BF129" t="s">
        <v>324</v>
      </c>
      <c r="BG129" t="s">
        <v>324</v>
      </c>
      <c r="BH129" t="s">
        <v>324</v>
      </c>
      <c r="BI129" t="s">
        <v>324</v>
      </c>
      <c r="BJ129">
        <v>0</v>
      </c>
      <c r="BK129">
        <v>0.55600000000000005</v>
      </c>
      <c r="BL129">
        <v>32.341000000000001</v>
      </c>
      <c r="BM129">
        <v>4.16</v>
      </c>
      <c r="BN129" t="s">
        <v>324</v>
      </c>
      <c r="BO129">
        <v>37.057000000000002</v>
      </c>
      <c r="BP129">
        <v>82</v>
      </c>
      <c r="BQ129">
        <v>26</v>
      </c>
      <c r="BR129">
        <v>3</v>
      </c>
      <c r="BS129" t="s">
        <v>324</v>
      </c>
      <c r="BT129">
        <v>111</v>
      </c>
      <c r="BU129">
        <v>3.3730000000000002</v>
      </c>
      <c r="BV129">
        <v>4102.165</v>
      </c>
      <c r="BW129" t="s">
        <v>324</v>
      </c>
      <c r="BX129" t="s">
        <v>324</v>
      </c>
      <c r="BY129">
        <v>4105.5379999999996</v>
      </c>
      <c r="BZ129">
        <v>0.874</v>
      </c>
      <c r="CA129">
        <v>4.2969999999999997</v>
      </c>
      <c r="CB129">
        <v>76.965000000000003</v>
      </c>
      <c r="CC129" t="s">
        <v>324</v>
      </c>
      <c r="CD129">
        <v>82.135999999999996</v>
      </c>
      <c r="CE129">
        <v>3</v>
      </c>
      <c r="CF129">
        <v>9</v>
      </c>
      <c r="CG129">
        <v>188</v>
      </c>
      <c r="CH129" t="s">
        <v>324</v>
      </c>
      <c r="CI129">
        <v>200</v>
      </c>
      <c r="CJ129" t="s">
        <v>324</v>
      </c>
      <c r="CK129" t="s">
        <v>324</v>
      </c>
      <c r="CL129">
        <v>515.029</v>
      </c>
      <c r="CM129" t="s">
        <v>324</v>
      </c>
      <c r="CN129">
        <v>515.029</v>
      </c>
      <c r="CO129">
        <v>521.09500000000003</v>
      </c>
      <c r="CP129">
        <v>738.45799999999997</v>
      </c>
      <c r="CQ129">
        <v>153.07</v>
      </c>
      <c r="CR129">
        <v>0</v>
      </c>
      <c r="CS129">
        <v>1412.623</v>
      </c>
      <c r="CT129">
        <v>63919</v>
      </c>
      <c r="CU129">
        <v>1750</v>
      </c>
      <c r="CV129">
        <v>373</v>
      </c>
      <c r="CW129">
        <v>0</v>
      </c>
      <c r="CX129">
        <v>66042</v>
      </c>
      <c r="CY129">
        <v>12112.511</v>
      </c>
      <c r="CZ129">
        <v>4102.165</v>
      </c>
      <c r="DA129">
        <v>1030.058</v>
      </c>
      <c r="DB129">
        <v>0</v>
      </c>
      <c r="DC129">
        <v>17244.734</v>
      </c>
    </row>
    <row r="130" spans="1:107" x14ac:dyDescent="0.45">
      <c r="A130">
        <v>2024</v>
      </c>
      <c r="B130">
        <v>1</v>
      </c>
      <c r="C130" t="s">
        <v>149</v>
      </c>
      <c r="D130">
        <v>99999</v>
      </c>
      <c r="E130" t="s">
        <v>329</v>
      </c>
      <c r="F130" t="s">
        <v>323</v>
      </c>
      <c r="H130">
        <v>17.765000000000001</v>
      </c>
      <c r="I130">
        <v>12.922000000000001</v>
      </c>
      <c r="J130">
        <v>11.935</v>
      </c>
      <c r="K130" t="s">
        <v>324</v>
      </c>
      <c r="L130">
        <v>42.622</v>
      </c>
      <c r="M130" t="s">
        <v>324</v>
      </c>
      <c r="N130" t="s">
        <v>324</v>
      </c>
      <c r="O130" t="s">
        <v>324</v>
      </c>
      <c r="P130" t="s">
        <v>324</v>
      </c>
      <c r="Q130" t="s">
        <v>324</v>
      </c>
      <c r="R130" t="s">
        <v>324</v>
      </c>
      <c r="S130" t="s">
        <v>324</v>
      </c>
      <c r="T130" t="s">
        <v>324</v>
      </c>
      <c r="U130" t="s">
        <v>324</v>
      </c>
      <c r="V130" t="s">
        <v>324</v>
      </c>
      <c r="W130" t="s">
        <v>324</v>
      </c>
      <c r="X130" t="s">
        <v>324</v>
      </c>
      <c r="Y130" t="s">
        <v>324</v>
      </c>
      <c r="Z130" t="s">
        <v>324</v>
      </c>
      <c r="AA130" t="s">
        <v>324</v>
      </c>
      <c r="AB130" t="s">
        <v>324</v>
      </c>
      <c r="AC130" t="s">
        <v>324</v>
      </c>
      <c r="AD130" t="s">
        <v>324</v>
      </c>
      <c r="AE130" t="s">
        <v>324</v>
      </c>
      <c r="AF130" t="s">
        <v>324</v>
      </c>
      <c r="AG130" t="s">
        <v>324</v>
      </c>
      <c r="AH130" t="s">
        <v>324</v>
      </c>
      <c r="AI130" t="s">
        <v>324</v>
      </c>
      <c r="AJ130" t="s">
        <v>324</v>
      </c>
      <c r="AK130" t="s">
        <v>324</v>
      </c>
      <c r="AL130" t="s">
        <v>324</v>
      </c>
      <c r="AM130" t="s">
        <v>324</v>
      </c>
      <c r="AN130" t="s">
        <v>324</v>
      </c>
      <c r="AO130" t="s">
        <v>324</v>
      </c>
      <c r="AP130" t="s">
        <v>324</v>
      </c>
      <c r="AQ130" t="s">
        <v>324</v>
      </c>
      <c r="AR130" t="s">
        <v>324</v>
      </c>
      <c r="AS130" t="s">
        <v>324</v>
      </c>
      <c r="AT130" t="s">
        <v>324</v>
      </c>
      <c r="AU130" t="s">
        <v>324</v>
      </c>
      <c r="AV130" t="s">
        <v>324</v>
      </c>
      <c r="AW130" t="s">
        <v>324</v>
      </c>
      <c r="AX130" t="s">
        <v>324</v>
      </c>
      <c r="AY130" t="s">
        <v>324</v>
      </c>
      <c r="AZ130" t="s">
        <v>324</v>
      </c>
      <c r="BA130" t="s">
        <v>324</v>
      </c>
      <c r="BB130" t="s">
        <v>324</v>
      </c>
      <c r="BC130" t="s">
        <v>324</v>
      </c>
      <c r="BD130" t="s">
        <v>324</v>
      </c>
      <c r="BE130" t="s">
        <v>324</v>
      </c>
      <c r="BF130" t="s">
        <v>324</v>
      </c>
      <c r="BG130" t="s">
        <v>324</v>
      </c>
      <c r="BH130" t="s">
        <v>324</v>
      </c>
      <c r="BI130" t="s">
        <v>324</v>
      </c>
      <c r="BJ130" t="s">
        <v>324</v>
      </c>
      <c r="BK130" t="s">
        <v>324</v>
      </c>
      <c r="BL130" t="s">
        <v>324</v>
      </c>
      <c r="BM130" t="s">
        <v>324</v>
      </c>
      <c r="BN130" t="s">
        <v>324</v>
      </c>
      <c r="BO130" t="s">
        <v>324</v>
      </c>
      <c r="BP130" t="s">
        <v>324</v>
      </c>
      <c r="BQ130" t="s">
        <v>324</v>
      </c>
      <c r="BR130" t="s">
        <v>324</v>
      </c>
      <c r="BS130" t="s">
        <v>324</v>
      </c>
      <c r="BT130" t="s">
        <v>324</v>
      </c>
      <c r="BU130" t="s">
        <v>324</v>
      </c>
      <c r="BV130" t="s">
        <v>324</v>
      </c>
      <c r="BW130" t="s">
        <v>324</v>
      </c>
      <c r="BX130" t="s">
        <v>324</v>
      </c>
      <c r="BY130" t="s">
        <v>324</v>
      </c>
      <c r="BZ130" t="s">
        <v>324</v>
      </c>
      <c r="CA130" t="s">
        <v>324</v>
      </c>
      <c r="CB130" t="s">
        <v>324</v>
      </c>
      <c r="CC130" t="s">
        <v>324</v>
      </c>
      <c r="CD130" t="s">
        <v>324</v>
      </c>
      <c r="CE130" t="s">
        <v>324</v>
      </c>
      <c r="CF130" t="s">
        <v>324</v>
      </c>
      <c r="CG130" t="s">
        <v>324</v>
      </c>
      <c r="CH130" t="s">
        <v>324</v>
      </c>
      <c r="CI130" t="s">
        <v>324</v>
      </c>
      <c r="CJ130" t="s">
        <v>324</v>
      </c>
      <c r="CK130" t="s">
        <v>324</v>
      </c>
      <c r="CL130" t="s">
        <v>324</v>
      </c>
      <c r="CM130" t="s">
        <v>324</v>
      </c>
      <c r="CN130" t="s">
        <v>324</v>
      </c>
      <c r="CO130">
        <v>17.765000000000001</v>
      </c>
      <c r="CP130">
        <v>12.922000000000001</v>
      </c>
      <c r="CQ130">
        <v>11.935</v>
      </c>
      <c r="CR130" t="s">
        <v>324</v>
      </c>
      <c r="CS130">
        <v>42.622</v>
      </c>
      <c r="CT130" t="s">
        <v>324</v>
      </c>
      <c r="CU130" t="s">
        <v>324</v>
      </c>
      <c r="CV130" t="s">
        <v>324</v>
      </c>
      <c r="CW130" t="s">
        <v>324</v>
      </c>
      <c r="CX130" t="s">
        <v>324</v>
      </c>
      <c r="CY130" t="s">
        <v>324</v>
      </c>
      <c r="CZ130" t="s">
        <v>324</v>
      </c>
      <c r="DA130" t="s">
        <v>324</v>
      </c>
      <c r="DB130" t="s">
        <v>324</v>
      </c>
      <c r="DC130" t="s">
        <v>324</v>
      </c>
    </row>
    <row r="131" spans="1:107" x14ac:dyDescent="0.45">
      <c r="A131">
        <v>2024</v>
      </c>
      <c r="B131">
        <v>1</v>
      </c>
      <c r="C131" t="s">
        <v>146</v>
      </c>
      <c r="D131">
        <v>1167</v>
      </c>
      <c r="E131" t="s">
        <v>428</v>
      </c>
      <c r="F131" t="s">
        <v>323</v>
      </c>
      <c r="G131" t="s">
        <v>244</v>
      </c>
      <c r="H131">
        <v>345.86700000000002</v>
      </c>
      <c r="I131">
        <v>83.221999999999994</v>
      </c>
      <c r="J131">
        <v>0</v>
      </c>
      <c r="K131">
        <v>0</v>
      </c>
      <c r="L131">
        <v>429.089</v>
      </c>
      <c r="M131">
        <v>44565</v>
      </c>
      <c r="N131">
        <v>938</v>
      </c>
      <c r="O131">
        <v>0</v>
      </c>
      <c r="P131">
        <v>0</v>
      </c>
      <c r="Q131">
        <v>45503</v>
      </c>
      <c r="R131">
        <v>0</v>
      </c>
      <c r="S131">
        <v>148.922</v>
      </c>
      <c r="T131">
        <v>0</v>
      </c>
      <c r="U131">
        <v>0</v>
      </c>
      <c r="V131">
        <v>148.922</v>
      </c>
      <c r="W131">
        <v>0</v>
      </c>
      <c r="X131">
        <v>1560</v>
      </c>
      <c r="Y131">
        <v>0</v>
      </c>
      <c r="Z131">
        <v>0</v>
      </c>
      <c r="AA131">
        <v>1560</v>
      </c>
      <c r="AB131" t="s">
        <v>324</v>
      </c>
      <c r="AC131" t="s">
        <v>324</v>
      </c>
      <c r="AD131" t="s">
        <v>324</v>
      </c>
      <c r="AE131" t="s">
        <v>324</v>
      </c>
      <c r="AF131">
        <v>0</v>
      </c>
      <c r="AG131" t="s">
        <v>324</v>
      </c>
      <c r="AH131" t="s">
        <v>324</v>
      </c>
      <c r="AI131" t="s">
        <v>324</v>
      </c>
      <c r="AJ131" t="s">
        <v>324</v>
      </c>
      <c r="AK131">
        <v>0</v>
      </c>
      <c r="AL131" t="s">
        <v>324</v>
      </c>
      <c r="AM131" t="s">
        <v>324</v>
      </c>
      <c r="AN131" t="s">
        <v>324</v>
      </c>
      <c r="AO131" t="s">
        <v>324</v>
      </c>
      <c r="AP131">
        <v>0</v>
      </c>
      <c r="AQ131" t="s">
        <v>324</v>
      </c>
      <c r="AR131" t="s">
        <v>324</v>
      </c>
      <c r="AS131" t="s">
        <v>324</v>
      </c>
      <c r="AT131" t="s">
        <v>324</v>
      </c>
      <c r="AU131">
        <v>0</v>
      </c>
      <c r="AV131" t="s">
        <v>324</v>
      </c>
      <c r="AW131" t="s">
        <v>324</v>
      </c>
      <c r="AX131" t="s">
        <v>324</v>
      </c>
      <c r="AY131" t="s">
        <v>324</v>
      </c>
      <c r="AZ131">
        <v>0</v>
      </c>
      <c r="BA131" t="s">
        <v>324</v>
      </c>
      <c r="BB131" t="s">
        <v>324</v>
      </c>
      <c r="BC131" t="s">
        <v>324</v>
      </c>
      <c r="BD131" t="s">
        <v>324</v>
      </c>
      <c r="BE131">
        <v>0</v>
      </c>
      <c r="BF131" t="s">
        <v>324</v>
      </c>
      <c r="BG131" t="s">
        <v>324</v>
      </c>
      <c r="BH131" t="s">
        <v>324</v>
      </c>
      <c r="BI131" t="s">
        <v>324</v>
      </c>
      <c r="BJ131">
        <v>0</v>
      </c>
      <c r="BK131">
        <v>7.9000000000000001E-2</v>
      </c>
      <c r="BL131">
        <v>2.1999999999999999E-2</v>
      </c>
      <c r="BM131">
        <v>0</v>
      </c>
      <c r="BN131">
        <v>0</v>
      </c>
      <c r="BO131">
        <v>0.10100000000000001</v>
      </c>
      <c r="BP131">
        <v>22</v>
      </c>
      <c r="BQ131">
        <v>5</v>
      </c>
      <c r="BR131">
        <v>0</v>
      </c>
      <c r="BS131">
        <v>0</v>
      </c>
      <c r="BT131">
        <v>27</v>
      </c>
      <c r="BU131" t="s">
        <v>324</v>
      </c>
      <c r="BV131" t="s">
        <v>324</v>
      </c>
      <c r="BW131" t="s">
        <v>324</v>
      </c>
      <c r="BX131" t="s">
        <v>324</v>
      </c>
      <c r="BY131">
        <v>0</v>
      </c>
      <c r="BZ131" t="s">
        <v>324</v>
      </c>
      <c r="CA131" t="s">
        <v>324</v>
      </c>
      <c r="CB131" t="s">
        <v>324</v>
      </c>
      <c r="CC131" t="s">
        <v>324</v>
      </c>
      <c r="CD131">
        <v>0</v>
      </c>
      <c r="CE131" t="s">
        <v>324</v>
      </c>
      <c r="CF131" t="s">
        <v>324</v>
      </c>
      <c r="CG131" t="s">
        <v>324</v>
      </c>
      <c r="CH131" t="s">
        <v>324</v>
      </c>
      <c r="CI131">
        <v>0</v>
      </c>
      <c r="CJ131" t="s">
        <v>324</v>
      </c>
      <c r="CK131" t="s">
        <v>324</v>
      </c>
      <c r="CL131" t="s">
        <v>324</v>
      </c>
      <c r="CM131" t="s">
        <v>324</v>
      </c>
      <c r="CN131">
        <v>0</v>
      </c>
      <c r="CO131">
        <v>345.94600000000003</v>
      </c>
      <c r="CP131">
        <v>232.166</v>
      </c>
      <c r="CQ131" t="s">
        <v>179</v>
      </c>
      <c r="CR131">
        <v>0</v>
      </c>
      <c r="CS131">
        <v>578.11199999999997</v>
      </c>
      <c r="CT131">
        <v>44587</v>
      </c>
      <c r="CU131">
        <v>2503</v>
      </c>
      <c r="CV131">
        <v>0</v>
      </c>
      <c r="CW131">
        <v>0</v>
      </c>
      <c r="CX131">
        <v>47090</v>
      </c>
      <c r="CY131">
        <v>0</v>
      </c>
      <c r="CZ131">
        <v>0</v>
      </c>
      <c r="DA131">
        <v>0</v>
      </c>
      <c r="DB131">
        <v>0</v>
      </c>
      <c r="DC131">
        <v>0</v>
      </c>
    </row>
    <row r="132" spans="1:107" x14ac:dyDescent="0.45">
      <c r="A132">
        <v>2024</v>
      </c>
      <c r="B132">
        <v>1</v>
      </c>
      <c r="C132" t="s">
        <v>146</v>
      </c>
      <c r="D132">
        <v>5027</v>
      </c>
      <c r="E132" t="s">
        <v>376</v>
      </c>
      <c r="F132" t="s">
        <v>323</v>
      </c>
      <c r="G132" t="s">
        <v>244</v>
      </c>
      <c r="H132">
        <v>59.561999999999998</v>
      </c>
      <c r="I132">
        <v>35.951000000000001</v>
      </c>
      <c r="J132">
        <v>2.7650000000000001</v>
      </c>
      <c r="K132">
        <v>0</v>
      </c>
      <c r="L132">
        <v>98.278000000000006</v>
      </c>
      <c r="M132">
        <v>6310</v>
      </c>
      <c r="N132">
        <v>233</v>
      </c>
      <c r="O132">
        <v>3</v>
      </c>
      <c r="P132">
        <v>0</v>
      </c>
      <c r="Q132">
        <v>6546</v>
      </c>
      <c r="R132" t="s">
        <v>324</v>
      </c>
      <c r="S132" t="s">
        <v>324</v>
      </c>
      <c r="T132" t="s">
        <v>324</v>
      </c>
      <c r="U132" t="s">
        <v>324</v>
      </c>
      <c r="V132" t="s">
        <v>324</v>
      </c>
      <c r="W132" t="s">
        <v>324</v>
      </c>
      <c r="X132" t="s">
        <v>324</v>
      </c>
      <c r="Y132" t="s">
        <v>324</v>
      </c>
      <c r="Z132" t="s">
        <v>324</v>
      </c>
      <c r="AA132" t="s">
        <v>324</v>
      </c>
      <c r="AB132" t="s">
        <v>324</v>
      </c>
      <c r="AC132" t="s">
        <v>324</v>
      </c>
      <c r="AD132" t="s">
        <v>324</v>
      </c>
      <c r="AE132" t="s">
        <v>324</v>
      </c>
      <c r="AF132" t="s">
        <v>324</v>
      </c>
      <c r="AG132" t="s">
        <v>324</v>
      </c>
      <c r="AH132" t="s">
        <v>324</v>
      </c>
      <c r="AI132" t="s">
        <v>324</v>
      </c>
      <c r="AJ132" t="s">
        <v>324</v>
      </c>
      <c r="AK132" t="s">
        <v>324</v>
      </c>
      <c r="AL132" t="s">
        <v>324</v>
      </c>
      <c r="AM132" t="s">
        <v>324</v>
      </c>
      <c r="AN132" t="s">
        <v>324</v>
      </c>
      <c r="AO132" t="s">
        <v>324</v>
      </c>
      <c r="AP132" t="s">
        <v>324</v>
      </c>
      <c r="AQ132" t="s">
        <v>324</v>
      </c>
      <c r="AR132" t="s">
        <v>324</v>
      </c>
      <c r="AS132" t="s">
        <v>324</v>
      </c>
      <c r="AT132" t="s">
        <v>324</v>
      </c>
      <c r="AU132" t="s">
        <v>324</v>
      </c>
      <c r="AV132" t="s">
        <v>324</v>
      </c>
      <c r="AW132" t="s">
        <v>324</v>
      </c>
      <c r="AX132" t="s">
        <v>324</v>
      </c>
      <c r="AY132" t="s">
        <v>324</v>
      </c>
      <c r="AZ132" t="s">
        <v>324</v>
      </c>
      <c r="BA132" t="s">
        <v>324</v>
      </c>
      <c r="BB132" t="s">
        <v>324</v>
      </c>
      <c r="BC132" t="s">
        <v>324</v>
      </c>
      <c r="BD132" t="s">
        <v>324</v>
      </c>
      <c r="BE132" t="s">
        <v>324</v>
      </c>
      <c r="BF132" t="s">
        <v>324</v>
      </c>
      <c r="BG132" t="s">
        <v>324</v>
      </c>
      <c r="BH132" t="s">
        <v>324</v>
      </c>
      <c r="BI132" t="s">
        <v>324</v>
      </c>
      <c r="BJ132" t="s">
        <v>324</v>
      </c>
      <c r="BK132">
        <v>0.10299999999999999</v>
      </c>
      <c r="BL132">
        <v>0.81200000000000006</v>
      </c>
      <c r="BM132">
        <v>0</v>
      </c>
      <c r="BN132">
        <v>0</v>
      </c>
      <c r="BO132">
        <v>0.91500000000000004</v>
      </c>
      <c r="BP132">
        <v>18</v>
      </c>
      <c r="BQ132">
        <v>4</v>
      </c>
      <c r="BR132">
        <v>0</v>
      </c>
      <c r="BS132">
        <v>0</v>
      </c>
      <c r="BT132">
        <v>22</v>
      </c>
      <c r="BU132" t="s">
        <v>324</v>
      </c>
      <c r="BV132" t="s">
        <v>324</v>
      </c>
      <c r="BW132" t="s">
        <v>324</v>
      </c>
      <c r="BX132" t="s">
        <v>324</v>
      </c>
      <c r="BY132" t="s">
        <v>324</v>
      </c>
      <c r="BZ132">
        <v>0</v>
      </c>
      <c r="CA132">
        <v>0</v>
      </c>
      <c r="CB132">
        <v>0</v>
      </c>
      <c r="CC132">
        <v>0</v>
      </c>
      <c r="CD132" t="s">
        <v>324</v>
      </c>
      <c r="CE132">
        <v>0</v>
      </c>
      <c r="CF132">
        <v>0</v>
      </c>
      <c r="CG132">
        <v>0</v>
      </c>
      <c r="CH132">
        <v>0</v>
      </c>
      <c r="CI132" t="s">
        <v>324</v>
      </c>
      <c r="CJ132" t="s">
        <v>324</v>
      </c>
      <c r="CK132" t="s">
        <v>324</v>
      </c>
      <c r="CL132" t="s">
        <v>324</v>
      </c>
      <c r="CM132" t="s">
        <v>324</v>
      </c>
      <c r="CN132" t="s">
        <v>324</v>
      </c>
      <c r="CO132">
        <v>59.664999999999999</v>
      </c>
      <c r="CP132">
        <v>36.762999999999998</v>
      </c>
      <c r="CQ132">
        <v>2.7650000000000001</v>
      </c>
      <c r="CR132">
        <v>0</v>
      </c>
      <c r="CS132">
        <v>99.192999999999998</v>
      </c>
      <c r="CT132">
        <v>6328</v>
      </c>
      <c r="CU132">
        <v>237</v>
      </c>
      <c r="CV132">
        <v>3</v>
      </c>
      <c r="CW132">
        <v>0</v>
      </c>
      <c r="CX132">
        <v>6568</v>
      </c>
      <c r="CY132">
        <v>0</v>
      </c>
      <c r="CZ132">
        <v>0</v>
      </c>
      <c r="DA132">
        <v>0</v>
      </c>
      <c r="DB132">
        <v>0</v>
      </c>
      <c r="DC132">
        <v>0</v>
      </c>
    </row>
    <row r="133" spans="1:107" x14ac:dyDescent="0.45">
      <c r="A133">
        <v>2024</v>
      </c>
      <c r="B133">
        <v>1</v>
      </c>
      <c r="C133" t="s">
        <v>146</v>
      </c>
      <c r="D133">
        <v>15263</v>
      </c>
      <c r="E133" t="s">
        <v>429</v>
      </c>
      <c r="F133" t="s">
        <v>323</v>
      </c>
      <c r="G133" t="s">
        <v>244</v>
      </c>
      <c r="H133">
        <v>71.018000000000001</v>
      </c>
      <c r="I133">
        <v>34.478999999999999</v>
      </c>
      <c r="J133">
        <v>15.311</v>
      </c>
      <c r="K133">
        <v>0</v>
      </c>
      <c r="L133">
        <v>120.80800000000001</v>
      </c>
      <c r="M133">
        <v>7693</v>
      </c>
      <c r="N133">
        <v>163</v>
      </c>
      <c r="O133">
        <v>13</v>
      </c>
      <c r="P133">
        <v>0</v>
      </c>
      <c r="Q133">
        <v>7869</v>
      </c>
      <c r="R133">
        <v>0.249</v>
      </c>
      <c r="S133">
        <v>3.2480000000000002</v>
      </c>
      <c r="T133">
        <v>0</v>
      </c>
      <c r="U133">
        <v>0</v>
      </c>
      <c r="V133">
        <v>3.4969999999999999</v>
      </c>
      <c r="W133">
        <v>8</v>
      </c>
      <c r="X133">
        <v>15</v>
      </c>
      <c r="Y133">
        <v>0</v>
      </c>
      <c r="Z133">
        <v>0</v>
      </c>
      <c r="AA133">
        <v>23</v>
      </c>
      <c r="AB133">
        <v>0</v>
      </c>
      <c r="AC133">
        <v>0</v>
      </c>
      <c r="AD133">
        <v>0</v>
      </c>
      <c r="AE133">
        <v>0</v>
      </c>
      <c r="AF133">
        <v>0</v>
      </c>
      <c r="AG133">
        <v>4.6929999999999996</v>
      </c>
      <c r="AH133">
        <v>0.02</v>
      </c>
      <c r="AI133">
        <v>0</v>
      </c>
      <c r="AJ133">
        <v>0</v>
      </c>
      <c r="AK133">
        <v>4.7130000000000001</v>
      </c>
      <c r="AL133">
        <v>296</v>
      </c>
      <c r="AM133">
        <v>1</v>
      </c>
      <c r="AN133">
        <v>0</v>
      </c>
      <c r="AO133">
        <v>0</v>
      </c>
      <c r="AP133">
        <v>297</v>
      </c>
      <c r="AQ133">
        <v>0</v>
      </c>
      <c r="AR133">
        <v>0</v>
      </c>
      <c r="AS133">
        <v>0</v>
      </c>
      <c r="AT133">
        <v>0</v>
      </c>
      <c r="AU133">
        <v>0</v>
      </c>
      <c r="AV133">
        <v>0</v>
      </c>
      <c r="AW133">
        <v>0</v>
      </c>
      <c r="AX133">
        <v>0</v>
      </c>
      <c r="AY133">
        <v>0</v>
      </c>
      <c r="AZ133">
        <v>0</v>
      </c>
      <c r="BA133">
        <v>0</v>
      </c>
      <c r="BB133">
        <v>0</v>
      </c>
      <c r="BC133">
        <v>0</v>
      </c>
      <c r="BD133">
        <v>0</v>
      </c>
      <c r="BE133">
        <v>0</v>
      </c>
      <c r="BF133">
        <v>0</v>
      </c>
      <c r="BG133">
        <v>0</v>
      </c>
      <c r="BH133">
        <v>0</v>
      </c>
      <c r="BI133">
        <v>0</v>
      </c>
      <c r="BJ133">
        <v>0</v>
      </c>
      <c r="BK133">
        <v>9.5000000000000001E-2</v>
      </c>
      <c r="BL133">
        <v>2.3E-2</v>
      </c>
      <c r="BM133">
        <v>0</v>
      </c>
      <c r="BN133">
        <v>0</v>
      </c>
      <c r="BO133">
        <v>0.11799999999999999</v>
      </c>
      <c r="BP133">
        <v>28</v>
      </c>
      <c r="BQ133">
        <v>6</v>
      </c>
      <c r="BR133">
        <v>0</v>
      </c>
      <c r="BS133">
        <v>0</v>
      </c>
      <c r="BT133">
        <v>34</v>
      </c>
      <c r="BU133">
        <v>0</v>
      </c>
      <c r="BV133">
        <v>0</v>
      </c>
      <c r="BW133">
        <v>0</v>
      </c>
      <c r="BX133">
        <v>0</v>
      </c>
      <c r="BY133">
        <v>0</v>
      </c>
      <c r="BZ133">
        <v>0</v>
      </c>
      <c r="CA133">
        <v>0</v>
      </c>
      <c r="CB133">
        <v>0</v>
      </c>
      <c r="CC133">
        <v>0</v>
      </c>
      <c r="CD133">
        <v>0</v>
      </c>
      <c r="CE133">
        <v>0</v>
      </c>
      <c r="CF133">
        <v>0</v>
      </c>
      <c r="CG133">
        <v>0</v>
      </c>
      <c r="CH133">
        <v>0</v>
      </c>
      <c r="CI133">
        <v>0</v>
      </c>
      <c r="CJ133">
        <v>0</v>
      </c>
      <c r="CK133">
        <v>0</v>
      </c>
      <c r="CL133">
        <v>0</v>
      </c>
      <c r="CM133">
        <v>0</v>
      </c>
      <c r="CN133">
        <v>0</v>
      </c>
      <c r="CO133">
        <v>71.361999999999995</v>
      </c>
      <c r="CP133">
        <v>37.75</v>
      </c>
      <c r="CQ133">
        <v>15.311</v>
      </c>
      <c r="CR133">
        <v>0</v>
      </c>
      <c r="CS133">
        <v>124.423</v>
      </c>
      <c r="CT133">
        <v>7729</v>
      </c>
      <c r="CU133">
        <v>184</v>
      </c>
      <c r="CV133">
        <v>13</v>
      </c>
      <c r="CW133">
        <v>0</v>
      </c>
      <c r="CX133">
        <v>7926</v>
      </c>
      <c r="CY133">
        <v>0</v>
      </c>
      <c r="CZ133">
        <v>0</v>
      </c>
      <c r="DA133">
        <v>0</v>
      </c>
      <c r="DB133">
        <v>0</v>
      </c>
      <c r="DC133">
        <v>0</v>
      </c>
    </row>
    <row r="134" spans="1:107" x14ac:dyDescent="0.45">
      <c r="A134">
        <v>2024</v>
      </c>
      <c r="B134">
        <v>1</v>
      </c>
      <c r="C134" t="s">
        <v>146</v>
      </c>
      <c r="D134">
        <v>15270</v>
      </c>
      <c r="E134" t="s">
        <v>375</v>
      </c>
      <c r="F134" t="s">
        <v>323</v>
      </c>
      <c r="G134" t="s">
        <v>244</v>
      </c>
      <c r="H134">
        <v>262.50700000000001</v>
      </c>
      <c r="I134">
        <v>59.47</v>
      </c>
      <c r="J134" t="s">
        <v>324</v>
      </c>
      <c r="K134" t="s">
        <v>324</v>
      </c>
      <c r="L134">
        <v>321.97699999999998</v>
      </c>
      <c r="M134">
        <v>32278</v>
      </c>
      <c r="N134">
        <v>378</v>
      </c>
      <c r="O134" t="s">
        <v>324</v>
      </c>
      <c r="P134" t="s">
        <v>324</v>
      </c>
      <c r="Q134">
        <v>32656</v>
      </c>
      <c r="R134" t="s">
        <v>324</v>
      </c>
      <c r="S134" t="s">
        <v>324</v>
      </c>
      <c r="T134" t="s">
        <v>324</v>
      </c>
      <c r="U134" t="s">
        <v>324</v>
      </c>
      <c r="V134">
        <v>0</v>
      </c>
      <c r="W134" t="s">
        <v>324</v>
      </c>
      <c r="X134" t="s">
        <v>324</v>
      </c>
      <c r="Y134" t="s">
        <v>324</v>
      </c>
      <c r="Z134" t="s">
        <v>324</v>
      </c>
      <c r="AA134">
        <v>0</v>
      </c>
      <c r="AB134" t="s">
        <v>324</v>
      </c>
      <c r="AC134" t="s">
        <v>324</v>
      </c>
      <c r="AD134" t="s">
        <v>324</v>
      </c>
      <c r="AE134" t="s">
        <v>324</v>
      </c>
      <c r="AF134">
        <v>0</v>
      </c>
      <c r="AG134" t="s">
        <v>324</v>
      </c>
      <c r="AH134" t="s">
        <v>324</v>
      </c>
      <c r="AI134" t="s">
        <v>324</v>
      </c>
      <c r="AJ134" t="s">
        <v>324</v>
      </c>
      <c r="AK134">
        <v>0</v>
      </c>
      <c r="AL134" t="s">
        <v>324</v>
      </c>
      <c r="AM134" t="s">
        <v>324</v>
      </c>
      <c r="AN134" t="s">
        <v>324</v>
      </c>
      <c r="AO134" t="s">
        <v>324</v>
      </c>
      <c r="AP134">
        <v>0</v>
      </c>
      <c r="AQ134" t="s">
        <v>324</v>
      </c>
      <c r="AR134" t="s">
        <v>324</v>
      </c>
      <c r="AS134" t="s">
        <v>324</v>
      </c>
      <c r="AT134" t="s">
        <v>324</v>
      </c>
      <c r="AU134">
        <v>0</v>
      </c>
      <c r="AV134" t="s">
        <v>324</v>
      </c>
      <c r="AW134" t="s">
        <v>324</v>
      </c>
      <c r="AX134" t="s">
        <v>324</v>
      </c>
      <c r="AY134" t="s">
        <v>324</v>
      </c>
      <c r="AZ134">
        <v>0</v>
      </c>
      <c r="BA134" t="s">
        <v>324</v>
      </c>
      <c r="BB134" t="s">
        <v>324</v>
      </c>
      <c r="BC134" t="s">
        <v>324</v>
      </c>
      <c r="BD134" t="s">
        <v>324</v>
      </c>
      <c r="BE134">
        <v>0</v>
      </c>
      <c r="BF134" t="s">
        <v>324</v>
      </c>
      <c r="BG134" t="s">
        <v>324</v>
      </c>
      <c r="BH134" t="s">
        <v>324</v>
      </c>
      <c r="BI134" t="s">
        <v>324</v>
      </c>
      <c r="BJ134">
        <v>0</v>
      </c>
      <c r="BK134">
        <v>1.6E-2</v>
      </c>
      <c r="BL134">
        <v>2E-3</v>
      </c>
      <c r="BM134" t="s">
        <v>324</v>
      </c>
      <c r="BN134" t="s">
        <v>324</v>
      </c>
      <c r="BO134">
        <v>1.7999999999999999E-2</v>
      </c>
      <c r="BP134">
        <v>1</v>
      </c>
      <c r="BQ134">
        <v>1</v>
      </c>
      <c r="BR134" t="s">
        <v>324</v>
      </c>
      <c r="BS134" t="s">
        <v>324</v>
      </c>
      <c r="BT134">
        <v>2</v>
      </c>
      <c r="BU134" t="s">
        <v>324</v>
      </c>
      <c r="BV134" t="s">
        <v>324</v>
      </c>
      <c r="BW134" t="s">
        <v>324</v>
      </c>
      <c r="BX134" t="s">
        <v>324</v>
      </c>
      <c r="BY134">
        <v>0</v>
      </c>
      <c r="BZ134" t="s">
        <v>324</v>
      </c>
      <c r="CA134" t="s">
        <v>324</v>
      </c>
      <c r="CB134" t="s">
        <v>324</v>
      </c>
      <c r="CC134" t="s">
        <v>324</v>
      </c>
      <c r="CD134">
        <v>0</v>
      </c>
      <c r="CE134" t="s">
        <v>324</v>
      </c>
      <c r="CF134" t="s">
        <v>324</v>
      </c>
      <c r="CG134" t="s">
        <v>324</v>
      </c>
      <c r="CH134" t="s">
        <v>324</v>
      </c>
      <c r="CI134">
        <v>0</v>
      </c>
      <c r="CJ134" t="s">
        <v>324</v>
      </c>
      <c r="CK134" t="s">
        <v>324</v>
      </c>
      <c r="CL134" t="s">
        <v>324</v>
      </c>
      <c r="CM134" t="s">
        <v>324</v>
      </c>
      <c r="CN134">
        <v>0</v>
      </c>
      <c r="CO134">
        <v>262.52300000000002</v>
      </c>
      <c r="CP134">
        <v>59.472000000000001</v>
      </c>
      <c r="CQ134" t="s">
        <v>179</v>
      </c>
      <c r="CR134">
        <v>0</v>
      </c>
      <c r="CS134">
        <v>321.995</v>
      </c>
      <c r="CT134">
        <v>32279</v>
      </c>
      <c r="CU134">
        <v>379</v>
      </c>
      <c r="CV134">
        <v>0</v>
      </c>
      <c r="CW134">
        <v>0</v>
      </c>
      <c r="CX134">
        <v>32658</v>
      </c>
      <c r="CY134">
        <v>0</v>
      </c>
      <c r="CZ134">
        <v>0</v>
      </c>
      <c r="DA134">
        <v>0</v>
      </c>
      <c r="DB134">
        <v>0</v>
      </c>
      <c r="DC134">
        <v>0</v>
      </c>
    </row>
    <row r="135" spans="1:107" x14ac:dyDescent="0.45">
      <c r="A135">
        <v>2024</v>
      </c>
      <c r="B135">
        <v>1</v>
      </c>
      <c r="C135" t="s">
        <v>146</v>
      </c>
      <c r="D135">
        <v>17637</v>
      </c>
      <c r="E135" t="s">
        <v>430</v>
      </c>
      <c r="F135" t="s">
        <v>323</v>
      </c>
      <c r="G135" t="s">
        <v>244</v>
      </c>
      <c r="H135">
        <v>77.816999999999993</v>
      </c>
      <c r="I135">
        <v>4.851</v>
      </c>
      <c r="J135">
        <v>0</v>
      </c>
      <c r="K135">
        <v>0</v>
      </c>
      <c r="L135">
        <v>82.668000000000006</v>
      </c>
      <c r="M135">
        <v>8523</v>
      </c>
      <c r="N135">
        <v>66</v>
      </c>
      <c r="O135">
        <v>0</v>
      </c>
      <c r="P135">
        <v>0</v>
      </c>
      <c r="Q135">
        <v>8589</v>
      </c>
      <c r="R135" t="s">
        <v>324</v>
      </c>
      <c r="S135" t="s">
        <v>324</v>
      </c>
      <c r="T135" t="s">
        <v>324</v>
      </c>
      <c r="U135" t="s">
        <v>324</v>
      </c>
      <c r="V135">
        <v>0</v>
      </c>
      <c r="W135" t="s">
        <v>324</v>
      </c>
      <c r="X135" t="s">
        <v>324</v>
      </c>
      <c r="Y135" t="s">
        <v>324</v>
      </c>
      <c r="Z135" t="s">
        <v>324</v>
      </c>
      <c r="AA135">
        <v>0</v>
      </c>
      <c r="AB135">
        <v>1668.9469999999999</v>
      </c>
      <c r="AC135">
        <v>75.695999999999998</v>
      </c>
      <c r="AD135" t="s">
        <v>324</v>
      </c>
      <c r="AE135" t="s">
        <v>324</v>
      </c>
      <c r="AF135">
        <v>1744.643</v>
      </c>
      <c r="AG135">
        <v>1.0549999999999999</v>
      </c>
      <c r="AH135">
        <v>0</v>
      </c>
      <c r="AI135">
        <v>0</v>
      </c>
      <c r="AJ135">
        <v>0</v>
      </c>
      <c r="AK135">
        <v>1.0549999999999999</v>
      </c>
      <c r="AL135">
        <v>148</v>
      </c>
      <c r="AM135">
        <v>0</v>
      </c>
      <c r="AN135">
        <v>0</v>
      </c>
      <c r="AO135">
        <v>0</v>
      </c>
      <c r="AP135">
        <v>148</v>
      </c>
      <c r="AQ135">
        <v>2.4790000000000001</v>
      </c>
      <c r="AR135">
        <v>0</v>
      </c>
      <c r="AS135">
        <v>0</v>
      </c>
      <c r="AT135">
        <v>0</v>
      </c>
      <c r="AU135">
        <v>2.4790000000000001</v>
      </c>
      <c r="AV135">
        <v>0</v>
      </c>
      <c r="AW135">
        <v>0</v>
      </c>
      <c r="AX135">
        <v>0</v>
      </c>
      <c r="AY135">
        <v>0</v>
      </c>
      <c r="AZ135">
        <v>0</v>
      </c>
      <c r="BA135">
        <v>0</v>
      </c>
      <c r="BB135">
        <v>0</v>
      </c>
      <c r="BC135">
        <v>0</v>
      </c>
      <c r="BD135">
        <v>0</v>
      </c>
      <c r="BE135">
        <v>0</v>
      </c>
      <c r="BF135">
        <v>0</v>
      </c>
      <c r="BG135">
        <v>0</v>
      </c>
      <c r="BH135">
        <v>0</v>
      </c>
      <c r="BI135">
        <v>0</v>
      </c>
      <c r="BJ135">
        <v>0</v>
      </c>
      <c r="BK135">
        <v>0.02</v>
      </c>
      <c r="BL135">
        <v>1.6E-2</v>
      </c>
      <c r="BM135">
        <v>0</v>
      </c>
      <c r="BN135">
        <v>0</v>
      </c>
      <c r="BO135">
        <v>3.5999999999999997E-2</v>
      </c>
      <c r="BP135">
        <v>3</v>
      </c>
      <c r="BQ135">
        <v>3</v>
      </c>
      <c r="BR135">
        <v>0</v>
      </c>
      <c r="BS135">
        <v>0</v>
      </c>
      <c r="BT135">
        <v>6</v>
      </c>
      <c r="BU135">
        <v>0.69099999999999995</v>
      </c>
      <c r="BV135">
        <v>0.12</v>
      </c>
      <c r="BW135">
        <v>0</v>
      </c>
      <c r="BX135">
        <v>0</v>
      </c>
      <c r="BY135">
        <v>0.81100000000000005</v>
      </c>
      <c r="BZ135">
        <v>0</v>
      </c>
      <c r="CA135">
        <v>0.32</v>
      </c>
      <c r="CB135">
        <v>0</v>
      </c>
      <c r="CC135">
        <v>0</v>
      </c>
      <c r="CD135">
        <v>0.32</v>
      </c>
      <c r="CE135">
        <v>0</v>
      </c>
      <c r="CF135">
        <v>1</v>
      </c>
      <c r="CG135">
        <v>0</v>
      </c>
      <c r="CH135">
        <v>0</v>
      </c>
      <c r="CI135">
        <v>1</v>
      </c>
      <c r="CJ135">
        <v>0</v>
      </c>
      <c r="CK135">
        <v>0</v>
      </c>
      <c r="CL135">
        <v>0</v>
      </c>
      <c r="CM135">
        <v>0</v>
      </c>
      <c r="CN135">
        <v>0</v>
      </c>
      <c r="CO135">
        <v>77.837000000000003</v>
      </c>
      <c r="CP135">
        <v>5.1870000000000003</v>
      </c>
      <c r="CQ135" t="s">
        <v>179</v>
      </c>
      <c r="CR135">
        <v>0</v>
      </c>
      <c r="CS135">
        <v>83.024000000000001</v>
      </c>
      <c r="CT135">
        <v>8526</v>
      </c>
      <c r="CU135">
        <v>70</v>
      </c>
      <c r="CV135">
        <v>0</v>
      </c>
      <c r="CW135">
        <v>0</v>
      </c>
      <c r="CX135">
        <v>8596</v>
      </c>
      <c r="CY135">
        <v>1669.6379999999999</v>
      </c>
      <c r="CZ135">
        <v>75.816000000000003</v>
      </c>
      <c r="DA135">
        <v>0</v>
      </c>
      <c r="DB135">
        <v>0</v>
      </c>
      <c r="DC135">
        <v>1745.454</v>
      </c>
    </row>
    <row r="136" spans="1:107" x14ac:dyDescent="0.45">
      <c r="A136">
        <v>2024</v>
      </c>
      <c r="B136">
        <v>1</v>
      </c>
      <c r="C136" t="s">
        <v>146</v>
      </c>
      <c r="D136">
        <v>99999</v>
      </c>
      <c r="E136" t="s">
        <v>329</v>
      </c>
      <c r="F136" t="s">
        <v>323</v>
      </c>
      <c r="H136">
        <v>20.007000000000001</v>
      </c>
      <c r="I136">
        <v>18.364000000000001</v>
      </c>
      <c r="J136">
        <v>2.8570000000000002</v>
      </c>
      <c r="K136" t="s">
        <v>324</v>
      </c>
      <c r="L136">
        <v>41.228000000000002</v>
      </c>
      <c r="M136" t="s">
        <v>324</v>
      </c>
      <c r="N136" t="s">
        <v>324</v>
      </c>
      <c r="O136" t="s">
        <v>324</v>
      </c>
      <c r="P136" t="s">
        <v>324</v>
      </c>
      <c r="Q136" t="s">
        <v>324</v>
      </c>
      <c r="R136" t="s">
        <v>324</v>
      </c>
      <c r="S136" t="s">
        <v>324</v>
      </c>
      <c r="T136" t="s">
        <v>324</v>
      </c>
      <c r="U136" t="s">
        <v>324</v>
      </c>
      <c r="V136" t="s">
        <v>324</v>
      </c>
      <c r="W136" t="s">
        <v>324</v>
      </c>
      <c r="X136" t="s">
        <v>324</v>
      </c>
      <c r="Y136" t="s">
        <v>324</v>
      </c>
      <c r="Z136" t="s">
        <v>324</v>
      </c>
      <c r="AA136" t="s">
        <v>324</v>
      </c>
      <c r="AB136" t="s">
        <v>324</v>
      </c>
      <c r="AC136" t="s">
        <v>324</v>
      </c>
      <c r="AD136" t="s">
        <v>324</v>
      </c>
      <c r="AE136" t="s">
        <v>324</v>
      </c>
      <c r="AF136" t="s">
        <v>324</v>
      </c>
      <c r="AG136" t="s">
        <v>324</v>
      </c>
      <c r="AH136" t="s">
        <v>324</v>
      </c>
      <c r="AI136" t="s">
        <v>324</v>
      </c>
      <c r="AJ136" t="s">
        <v>324</v>
      </c>
      <c r="AK136" t="s">
        <v>324</v>
      </c>
      <c r="AL136" t="s">
        <v>324</v>
      </c>
      <c r="AM136" t="s">
        <v>324</v>
      </c>
      <c r="AN136" t="s">
        <v>324</v>
      </c>
      <c r="AO136" t="s">
        <v>324</v>
      </c>
      <c r="AP136" t="s">
        <v>324</v>
      </c>
      <c r="AQ136" t="s">
        <v>324</v>
      </c>
      <c r="AR136" t="s">
        <v>324</v>
      </c>
      <c r="AS136" t="s">
        <v>324</v>
      </c>
      <c r="AT136" t="s">
        <v>324</v>
      </c>
      <c r="AU136" t="s">
        <v>324</v>
      </c>
      <c r="AV136" t="s">
        <v>324</v>
      </c>
      <c r="AW136" t="s">
        <v>324</v>
      </c>
      <c r="AX136" t="s">
        <v>324</v>
      </c>
      <c r="AY136" t="s">
        <v>324</v>
      </c>
      <c r="AZ136" t="s">
        <v>324</v>
      </c>
      <c r="BA136" t="s">
        <v>324</v>
      </c>
      <c r="BB136" t="s">
        <v>324</v>
      </c>
      <c r="BC136" t="s">
        <v>324</v>
      </c>
      <c r="BD136" t="s">
        <v>324</v>
      </c>
      <c r="BE136" t="s">
        <v>324</v>
      </c>
      <c r="BF136" t="s">
        <v>324</v>
      </c>
      <c r="BG136" t="s">
        <v>324</v>
      </c>
      <c r="BH136" t="s">
        <v>324</v>
      </c>
      <c r="BI136" t="s">
        <v>324</v>
      </c>
      <c r="BJ136" t="s">
        <v>324</v>
      </c>
      <c r="BK136" t="s">
        <v>324</v>
      </c>
      <c r="BL136" t="s">
        <v>324</v>
      </c>
      <c r="BM136" t="s">
        <v>324</v>
      </c>
      <c r="BN136" t="s">
        <v>324</v>
      </c>
      <c r="BO136" t="s">
        <v>324</v>
      </c>
      <c r="BP136" t="s">
        <v>324</v>
      </c>
      <c r="BQ136" t="s">
        <v>324</v>
      </c>
      <c r="BR136" t="s">
        <v>324</v>
      </c>
      <c r="BS136" t="s">
        <v>324</v>
      </c>
      <c r="BT136" t="s">
        <v>324</v>
      </c>
      <c r="BU136" t="s">
        <v>324</v>
      </c>
      <c r="BV136" t="s">
        <v>324</v>
      </c>
      <c r="BW136" t="s">
        <v>324</v>
      </c>
      <c r="BX136" t="s">
        <v>324</v>
      </c>
      <c r="BY136" t="s">
        <v>324</v>
      </c>
      <c r="BZ136" t="s">
        <v>324</v>
      </c>
      <c r="CA136" t="s">
        <v>324</v>
      </c>
      <c r="CB136" t="s">
        <v>324</v>
      </c>
      <c r="CC136" t="s">
        <v>324</v>
      </c>
      <c r="CD136" t="s">
        <v>324</v>
      </c>
      <c r="CE136" t="s">
        <v>324</v>
      </c>
      <c r="CF136" t="s">
        <v>324</v>
      </c>
      <c r="CG136" t="s">
        <v>324</v>
      </c>
      <c r="CH136" t="s">
        <v>324</v>
      </c>
      <c r="CI136" t="s">
        <v>324</v>
      </c>
      <c r="CJ136" t="s">
        <v>324</v>
      </c>
      <c r="CK136" t="s">
        <v>324</v>
      </c>
      <c r="CL136" t="s">
        <v>324</v>
      </c>
      <c r="CM136" t="s">
        <v>324</v>
      </c>
      <c r="CN136" t="s">
        <v>324</v>
      </c>
      <c r="CO136">
        <v>20.007000000000001</v>
      </c>
      <c r="CP136">
        <v>18.364000000000001</v>
      </c>
      <c r="CQ136">
        <v>2.8570000000000002</v>
      </c>
      <c r="CR136" t="s">
        <v>324</v>
      </c>
      <c r="CS136">
        <v>41.228000000000002</v>
      </c>
      <c r="CT136" t="s">
        <v>324</v>
      </c>
      <c r="CU136" t="s">
        <v>324</v>
      </c>
      <c r="CV136" t="s">
        <v>324</v>
      </c>
      <c r="CW136" t="s">
        <v>324</v>
      </c>
      <c r="CX136" t="s">
        <v>324</v>
      </c>
      <c r="CY136" t="s">
        <v>324</v>
      </c>
      <c r="CZ136" t="s">
        <v>324</v>
      </c>
      <c r="DA136" t="s">
        <v>324</v>
      </c>
      <c r="DB136" t="s">
        <v>324</v>
      </c>
      <c r="DC136" t="s">
        <v>324</v>
      </c>
    </row>
    <row r="137" spans="1:107" x14ac:dyDescent="0.45">
      <c r="A137">
        <v>2024</v>
      </c>
      <c r="B137">
        <v>1</v>
      </c>
      <c r="C137" t="s">
        <v>143</v>
      </c>
      <c r="D137">
        <v>1179</v>
      </c>
      <c r="E137" t="s">
        <v>431</v>
      </c>
      <c r="F137" t="s">
        <v>323</v>
      </c>
      <c r="G137" t="s">
        <v>244</v>
      </c>
      <c r="H137">
        <v>10.334</v>
      </c>
      <c r="I137">
        <v>27.515000000000001</v>
      </c>
      <c r="J137">
        <v>2.5999999999999999E-2</v>
      </c>
      <c r="K137">
        <v>0</v>
      </c>
      <c r="L137">
        <v>37.875</v>
      </c>
      <c r="M137">
        <v>1456</v>
      </c>
      <c r="N137">
        <v>213</v>
      </c>
      <c r="O137">
        <v>1</v>
      </c>
      <c r="P137">
        <v>0</v>
      </c>
      <c r="Q137">
        <v>1670</v>
      </c>
      <c r="R137">
        <v>0.44500000000000001</v>
      </c>
      <c r="S137">
        <v>38.508000000000003</v>
      </c>
      <c r="T137">
        <v>0</v>
      </c>
      <c r="U137">
        <v>0</v>
      </c>
      <c r="V137">
        <v>38.953000000000003</v>
      </c>
      <c r="W137">
        <v>92</v>
      </c>
      <c r="X137">
        <v>3309</v>
      </c>
      <c r="Y137">
        <v>0</v>
      </c>
      <c r="Z137">
        <v>0</v>
      </c>
      <c r="AA137">
        <v>3401</v>
      </c>
      <c r="AB137" t="s">
        <v>324</v>
      </c>
      <c r="AC137" t="s">
        <v>324</v>
      </c>
      <c r="AD137" t="s">
        <v>324</v>
      </c>
      <c r="AE137" t="s">
        <v>324</v>
      </c>
      <c r="AF137">
        <v>0</v>
      </c>
      <c r="AG137">
        <v>0.124</v>
      </c>
      <c r="AH137">
        <v>0</v>
      </c>
      <c r="AI137">
        <v>0</v>
      </c>
      <c r="AJ137">
        <v>0</v>
      </c>
      <c r="AK137">
        <v>0.124</v>
      </c>
      <c r="AL137">
        <v>10</v>
      </c>
      <c r="AM137">
        <v>0</v>
      </c>
      <c r="AN137">
        <v>0</v>
      </c>
      <c r="AO137">
        <v>0</v>
      </c>
      <c r="AP137">
        <v>10</v>
      </c>
      <c r="AQ137">
        <v>0.20399999999999999</v>
      </c>
      <c r="AR137">
        <v>0</v>
      </c>
      <c r="AS137">
        <v>0</v>
      </c>
      <c r="AT137">
        <v>0</v>
      </c>
      <c r="AU137">
        <v>0.20399999999999999</v>
      </c>
      <c r="AV137">
        <v>0</v>
      </c>
      <c r="AW137">
        <v>0</v>
      </c>
      <c r="AX137">
        <v>0</v>
      </c>
      <c r="AY137">
        <v>0</v>
      </c>
      <c r="AZ137">
        <v>0</v>
      </c>
      <c r="BA137">
        <v>0</v>
      </c>
      <c r="BB137">
        <v>0</v>
      </c>
      <c r="BC137">
        <v>0</v>
      </c>
      <c r="BD137">
        <v>0</v>
      </c>
      <c r="BE137">
        <v>0</v>
      </c>
      <c r="BF137">
        <v>0</v>
      </c>
      <c r="BG137">
        <v>0</v>
      </c>
      <c r="BH137">
        <v>0</v>
      </c>
      <c r="BI137">
        <v>0</v>
      </c>
      <c r="BJ137">
        <v>0</v>
      </c>
      <c r="BK137">
        <v>0.33600000000000002</v>
      </c>
      <c r="BL137">
        <v>0.182</v>
      </c>
      <c r="BM137">
        <v>0.6</v>
      </c>
      <c r="BN137">
        <v>0</v>
      </c>
      <c r="BO137">
        <v>1.1180000000000001</v>
      </c>
      <c r="BP137">
        <v>95</v>
      </c>
      <c r="BQ137">
        <v>17</v>
      </c>
      <c r="BR137">
        <v>1</v>
      </c>
      <c r="BS137">
        <v>0</v>
      </c>
      <c r="BT137">
        <v>113</v>
      </c>
      <c r="BU137" t="s">
        <v>324</v>
      </c>
      <c r="BV137" t="s">
        <v>324</v>
      </c>
      <c r="BW137" t="s">
        <v>324</v>
      </c>
      <c r="BX137" t="s">
        <v>324</v>
      </c>
      <c r="BY137">
        <v>0</v>
      </c>
      <c r="BZ137">
        <v>0</v>
      </c>
      <c r="CA137">
        <v>4.3550000000000004</v>
      </c>
      <c r="CB137">
        <v>1.92</v>
      </c>
      <c r="CC137">
        <v>0</v>
      </c>
      <c r="CD137">
        <v>6.2750000000000004</v>
      </c>
      <c r="CE137">
        <v>0</v>
      </c>
      <c r="CF137">
        <v>7</v>
      </c>
      <c r="CG137">
        <v>1</v>
      </c>
      <c r="CH137">
        <v>0</v>
      </c>
      <c r="CI137">
        <v>8</v>
      </c>
      <c r="CJ137" t="s">
        <v>324</v>
      </c>
      <c r="CK137" t="s">
        <v>324</v>
      </c>
      <c r="CL137" t="s">
        <v>324</v>
      </c>
      <c r="CM137" t="s">
        <v>324</v>
      </c>
      <c r="CN137">
        <v>0</v>
      </c>
      <c r="CO137">
        <v>11.115</v>
      </c>
      <c r="CP137">
        <v>70.56</v>
      </c>
      <c r="CQ137">
        <v>2.5459999999999998</v>
      </c>
      <c r="CR137">
        <v>0</v>
      </c>
      <c r="CS137">
        <v>84.221000000000004</v>
      </c>
      <c r="CT137">
        <v>1643</v>
      </c>
      <c r="CU137">
        <v>3546</v>
      </c>
      <c r="CV137">
        <v>3</v>
      </c>
      <c r="CW137">
        <v>0</v>
      </c>
      <c r="CX137">
        <v>5192</v>
      </c>
      <c r="CY137">
        <v>0</v>
      </c>
      <c r="CZ137">
        <v>0</v>
      </c>
      <c r="DA137">
        <v>0</v>
      </c>
      <c r="DB137">
        <v>0</v>
      </c>
      <c r="DC137">
        <v>0</v>
      </c>
    </row>
    <row r="138" spans="1:107" x14ac:dyDescent="0.45">
      <c r="A138">
        <v>2024</v>
      </c>
      <c r="B138">
        <v>1</v>
      </c>
      <c r="C138" t="s">
        <v>143</v>
      </c>
      <c r="D138">
        <v>3266</v>
      </c>
      <c r="E138" t="s">
        <v>432</v>
      </c>
      <c r="F138" t="s">
        <v>323</v>
      </c>
      <c r="G138" t="s">
        <v>244</v>
      </c>
      <c r="H138">
        <v>76.245000000000005</v>
      </c>
      <c r="I138">
        <v>489.584</v>
      </c>
      <c r="J138">
        <v>0</v>
      </c>
      <c r="K138">
        <v>0</v>
      </c>
      <c r="L138">
        <v>565.82899999999995</v>
      </c>
      <c r="M138">
        <v>9401</v>
      </c>
      <c r="N138">
        <v>920</v>
      </c>
      <c r="O138">
        <v>0</v>
      </c>
      <c r="P138">
        <v>0</v>
      </c>
      <c r="Q138">
        <v>10321</v>
      </c>
      <c r="R138">
        <v>0</v>
      </c>
      <c r="S138">
        <v>431.82499999999999</v>
      </c>
      <c r="T138">
        <v>0</v>
      </c>
      <c r="U138">
        <v>0</v>
      </c>
      <c r="V138">
        <v>431.82499999999999</v>
      </c>
      <c r="W138">
        <v>0</v>
      </c>
      <c r="X138">
        <v>40031</v>
      </c>
      <c r="Y138">
        <v>0</v>
      </c>
      <c r="Z138">
        <v>0</v>
      </c>
      <c r="AA138">
        <v>40031</v>
      </c>
      <c r="AB138">
        <v>1632.88</v>
      </c>
      <c r="AC138">
        <v>22630.708999999999</v>
      </c>
      <c r="AD138">
        <v>0</v>
      </c>
      <c r="AE138">
        <v>0</v>
      </c>
      <c r="AF138">
        <v>24263.589</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0.52200000000000002</v>
      </c>
      <c r="BL138">
        <v>4.8310000000000004</v>
      </c>
      <c r="BM138">
        <v>0</v>
      </c>
      <c r="BN138">
        <v>0</v>
      </c>
      <c r="BO138">
        <v>5.3529999999999998</v>
      </c>
      <c r="BP138">
        <v>193</v>
      </c>
      <c r="BQ138">
        <v>34</v>
      </c>
      <c r="BR138">
        <v>0</v>
      </c>
      <c r="BS138">
        <v>0</v>
      </c>
      <c r="BT138">
        <v>227</v>
      </c>
      <c r="BU138">
        <v>3.738</v>
      </c>
      <c r="BV138">
        <v>979.99099999999999</v>
      </c>
      <c r="BW138">
        <v>0</v>
      </c>
      <c r="BX138">
        <v>0</v>
      </c>
      <c r="BY138">
        <v>983.72900000000004</v>
      </c>
      <c r="BZ138">
        <v>0.13600000000000001</v>
      </c>
      <c r="CA138">
        <v>26.992999999999999</v>
      </c>
      <c r="CB138">
        <v>0</v>
      </c>
      <c r="CC138">
        <v>0</v>
      </c>
      <c r="CD138">
        <v>27.129000000000001</v>
      </c>
      <c r="CE138">
        <v>4</v>
      </c>
      <c r="CF138">
        <v>32</v>
      </c>
      <c r="CG138">
        <v>0</v>
      </c>
      <c r="CH138">
        <v>0</v>
      </c>
      <c r="CI138">
        <v>36</v>
      </c>
      <c r="CJ138">
        <v>0</v>
      </c>
      <c r="CK138">
        <v>6866.7169999999996</v>
      </c>
      <c r="CL138">
        <v>0</v>
      </c>
      <c r="CM138">
        <v>0</v>
      </c>
      <c r="CN138">
        <v>6866.7169999999996</v>
      </c>
      <c r="CO138">
        <v>76.903000000000006</v>
      </c>
      <c r="CP138">
        <v>953.23299999999995</v>
      </c>
      <c r="CQ138" t="s">
        <v>179</v>
      </c>
      <c r="CR138">
        <v>0</v>
      </c>
      <c r="CS138">
        <v>1030.136</v>
      </c>
      <c r="CT138">
        <v>9598</v>
      </c>
      <c r="CU138">
        <v>41017</v>
      </c>
      <c r="CV138">
        <v>0</v>
      </c>
      <c r="CW138">
        <v>0</v>
      </c>
      <c r="CX138">
        <v>50615</v>
      </c>
      <c r="CY138">
        <v>1636.6179999999999</v>
      </c>
      <c r="CZ138">
        <v>30477.417000000001</v>
      </c>
      <c r="DA138">
        <v>0</v>
      </c>
      <c r="DB138">
        <v>0</v>
      </c>
      <c r="DC138">
        <v>32114.035</v>
      </c>
    </row>
    <row r="139" spans="1:107" x14ac:dyDescent="0.45">
      <c r="A139">
        <v>2024</v>
      </c>
      <c r="B139">
        <v>1</v>
      </c>
      <c r="C139" t="s">
        <v>143</v>
      </c>
      <c r="D139">
        <v>5609</v>
      </c>
      <c r="E139" t="s">
        <v>433</v>
      </c>
      <c r="F139" t="s">
        <v>323</v>
      </c>
      <c r="G139" t="s">
        <v>244</v>
      </c>
      <c r="H139">
        <v>0.16600000000000001</v>
      </c>
      <c r="I139">
        <v>0.105</v>
      </c>
      <c r="J139" t="s">
        <v>324</v>
      </c>
      <c r="K139" t="s">
        <v>324</v>
      </c>
      <c r="L139">
        <v>0.27100000000000002</v>
      </c>
      <c r="M139">
        <v>23</v>
      </c>
      <c r="N139">
        <v>3</v>
      </c>
      <c r="O139" t="s">
        <v>324</v>
      </c>
      <c r="P139" t="s">
        <v>324</v>
      </c>
      <c r="Q139">
        <v>26</v>
      </c>
      <c r="R139" t="s">
        <v>324</v>
      </c>
      <c r="S139" t="s">
        <v>324</v>
      </c>
      <c r="T139" t="s">
        <v>324</v>
      </c>
      <c r="U139" t="s">
        <v>324</v>
      </c>
      <c r="V139">
        <v>0</v>
      </c>
      <c r="W139" t="s">
        <v>324</v>
      </c>
      <c r="X139" t="s">
        <v>324</v>
      </c>
      <c r="Y139" t="s">
        <v>324</v>
      </c>
      <c r="Z139" t="s">
        <v>324</v>
      </c>
      <c r="AA139">
        <v>0</v>
      </c>
      <c r="AB139" t="s">
        <v>324</v>
      </c>
      <c r="AC139" t="s">
        <v>324</v>
      </c>
      <c r="AD139" t="s">
        <v>324</v>
      </c>
      <c r="AE139" t="s">
        <v>324</v>
      </c>
      <c r="AF139">
        <v>0</v>
      </c>
      <c r="AG139" t="s">
        <v>324</v>
      </c>
      <c r="AH139" t="s">
        <v>324</v>
      </c>
      <c r="AI139" t="s">
        <v>324</v>
      </c>
      <c r="AJ139" t="s">
        <v>324</v>
      </c>
      <c r="AK139">
        <v>0</v>
      </c>
      <c r="AL139" t="s">
        <v>324</v>
      </c>
      <c r="AM139" t="s">
        <v>324</v>
      </c>
      <c r="AN139" t="s">
        <v>324</v>
      </c>
      <c r="AO139" t="s">
        <v>324</v>
      </c>
      <c r="AP139">
        <v>0</v>
      </c>
      <c r="AQ139" t="s">
        <v>324</v>
      </c>
      <c r="AR139" t="s">
        <v>324</v>
      </c>
      <c r="AS139" t="s">
        <v>324</v>
      </c>
      <c r="AT139" t="s">
        <v>324</v>
      </c>
      <c r="AU139">
        <v>0</v>
      </c>
      <c r="AV139" t="s">
        <v>324</v>
      </c>
      <c r="AW139" t="s">
        <v>324</v>
      </c>
      <c r="AX139" t="s">
        <v>324</v>
      </c>
      <c r="AY139" t="s">
        <v>324</v>
      </c>
      <c r="AZ139">
        <v>0</v>
      </c>
      <c r="BA139" t="s">
        <v>324</v>
      </c>
      <c r="BB139" t="s">
        <v>324</v>
      </c>
      <c r="BC139" t="s">
        <v>324</v>
      </c>
      <c r="BD139" t="s">
        <v>324</v>
      </c>
      <c r="BE139">
        <v>0</v>
      </c>
      <c r="BF139" t="s">
        <v>324</v>
      </c>
      <c r="BG139" t="s">
        <v>324</v>
      </c>
      <c r="BH139" t="s">
        <v>324</v>
      </c>
      <c r="BI139" t="s">
        <v>324</v>
      </c>
      <c r="BJ139">
        <v>0</v>
      </c>
      <c r="BK139">
        <v>4.8000000000000001E-2</v>
      </c>
      <c r="BL139" t="s">
        <v>324</v>
      </c>
      <c r="BM139" t="s">
        <v>324</v>
      </c>
      <c r="BN139" t="s">
        <v>324</v>
      </c>
      <c r="BO139">
        <v>4.8000000000000001E-2</v>
      </c>
      <c r="BP139">
        <v>8</v>
      </c>
      <c r="BQ139" t="s">
        <v>324</v>
      </c>
      <c r="BR139" t="s">
        <v>324</v>
      </c>
      <c r="BS139" t="s">
        <v>324</v>
      </c>
      <c r="BT139">
        <v>8</v>
      </c>
      <c r="BU139" t="s">
        <v>324</v>
      </c>
      <c r="BV139" t="s">
        <v>324</v>
      </c>
      <c r="BW139" t="s">
        <v>324</v>
      </c>
      <c r="BX139" t="s">
        <v>324</v>
      </c>
      <c r="BY139">
        <v>0</v>
      </c>
      <c r="BZ139" t="s">
        <v>324</v>
      </c>
      <c r="CA139" t="s">
        <v>324</v>
      </c>
      <c r="CB139" t="s">
        <v>324</v>
      </c>
      <c r="CC139" t="s">
        <v>324</v>
      </c>
      <c r="CD139">
        <v>0</v>
      </c>
      <c r="CE139" t="s">
        <v>324</v>
      </c>
      <c r="CF139" t="s">
        <v>324</v>
      </c>
      <c r="CG139" t="s">
        <v>324</v>
      </c>
      <c r="CH139" t="s">
        <v>324</v>
      </c>
      <c r="CI139">
        <v>0</v>
      </c>
      <c r="CJ139" t="s">
        <v>324</v>
      </c>
      <c r="CK139" t="s">
        <v>324</v>
      </c>
      <c r="CL139" t="s">
        <v>324</v>
      </c>
      <c r="CM139" t="s">
        <v>324</v>
      </c>
      <c r="CN139">
        <v>0</v>
      </c>
      <c r="CO139">
        <v>0.214</v>
      </c>
      <c r="CP139">
        <v>0.105</v>
      </c>
      <c r="CQ139" t="s">
        <v>179</v>
      </c>
      <c r="CR139">
        <v>0</v>
      </c>
      <c r="CS139">
        <v>0.31900000000000001</v>
      </c>
      <c r="CT139">
        <v>31</v>
      </c>
      <c r="CU139">
        <v>3</v>
      </c>
      <c r="CV139">
        <v>0</v>
      </c>
      <c r="CW139">
        <v>0</v>
      </c>
      <c r="CX139">
        <v>34</v>
      </c>
      <c r="CY139">
        <v>0</v>
      </c>
      <c r="CZ139">
        <v>0</v>
      </c>
      <c r="DA139">
        <v>0</v>
      </c>
      <c r="DB139">
        <v>0</v>
      </c>
      <c r="DC139">
        <v>0</v>
      </c>
    </row>
    <row r="140" spans="1:107" x14ac:dyDescent="0.45">
      <c r="A140">
        <v>2024</v>
      </c>
      <c r="B140">
        <v>1</v>
      </c>
      <c r="C140" t="s">
        <v>143</v>
      </c>
      <c r="D140">
        <v>99999</v>
      </c>
      <c r="E140" t="s">
        <v>329</v>
      </c>
      <c r="F140" t="s">
        <v>323</v>
      </c>
      <c r="H140">
        <v>0.44600000000000001</v>
      </c>
      <c r="I140">
        <v>5.3999999999999999E-2</v>
      </c>
      <c r="J140" t="s">
        <v>324</v>
      </c>
      <c r="K140" t="s">
        <v>324</v>
      </c>
      <c r="L140">
        <v>0.5</v>
      </c>
      <c r="M140" t="s">
        <v>324</v>
      </c>
      <c r="N140" t="s">
        <v>324</v>
      </c>
      <c r="O140" t="s">
        <v>324</v>
      </c>
      <c r="P140" t="s">
        <v>324</v>
      </c>
      <c r="Q140" t="s">
        <v>324</v>
      </c>
      <c r="R140" t="s">
        <v>324</v>
      </c>
      <c r="S140" t="s">
        <v>324</v>
      </c>
      <c r="T140" t="s">
        <v>324</v>
      </c>
      <c r="U140" t="s">
        <v>324</v>
      </c>
      <c r="V140" t="s">
        <v>324</v>
      </c>
      <c r="W140" t="s">
        <v>324</v>
      </c>
      <c r="X140" t="s">
        <v>324</v>
      </c>
      <c r="Y140" t="s">
        <v>324</v>
      </c>
      <c r="Z140" t="s">
        <v>324</v>
      </c>
      <c r="AA140" t="s">
        <v>324</v>
      </c>
      <c r="AB140" t="s">
        <v>324</v>
      </c>
      <c r="AC140" t="s">
        <v>324</v>
      </c>
      <c r="AD140" t="s">
        <v>324</v>
      </c>
      <c r="AE140" t="s">
        <v>324</v>
      </c>
      <c r="AF140" t="s">
        <v>324</v>
      </c>
      <c r="AG140" t="s">
        <v>324</v>
      </c>
      <c r="AH140" t="s">
        <v>324</v>
      </c>
      <c r="AI140" t="s">
        <v>324</v>
      </c>
      <c r="AJ140" t="s">
        <v>324</v>
      </c>
      <c r="AK140" t="s">
        <v>324</v>
      </c>
      <c r="AL140" t="s">
        <v>324</v>
      </c>
      <c r="AM140" t="s">
        <v>324</v>
      </c>
      <c r="AN140" t="s">
        <v>324</v>
      </c>
      <c r="AO140" t="s">
        <v>324</v>
      </c>
      <c r="AP140" t="s">
        <v>324</v>
      </c>
      <c r="AQ140" t="s">
        <v>324</v>
      </c>
      <c r="AR140" t="s">
        <v>324</v>
      </c>
      <c r="AS140" t="s">
        <v>324</v>
      </c>
      <c r="AT140" t="s">
        <v>324</v>
      </c>
      <c r="AU140" t="s">
        <v>324</v>
      </c>
      <c r="AV140" t="s">
        <v>324</v>
      </c>
      <c r="AW140" t="s">
        <v>324</v>
      </c>
      <c r="AX140" t="s">
        <v>324</v>
      </c>
      <c r="AY140" t="s">
        <v>324</v>
      </c>
      <c r="AZ140" t="s">
        <v>324</v>
      </c>
      <c r="BA140" t="s">
        <v>324</v>
      </c>
      <c r="BB140" t="s">
        <v>324</v>
      </c>
      <c r="BC140" t="s">
        <v>324</v>
      </c>
      <c r="BD140" t="s">
        <v>324</v>
      </c>
      <c r="BE140" t="s">
        <v>324</v>
      </c>
      <c r="BF140" t="s">
        <v>324</v>
      </c>
      <c r="BG140" t="s">
        <v>324</v>
      </c>
      <c r="BH140" t="s">
        <v>324</v>
      </c>
      <c r="BI140" t="s">
        <v>324</v>
      </c>
      <c r="BJ140" t="s">
        <v>324</v>
      </c>
      <c r="BK140" t="s">
        <v>324</v>
      </c>
      <c r="BL140" t="s">
        <v>324</v>
      </c>
      <c r="BM140" t="s">
        <v>324</v>
      </c>
      <c r="BN140" t="s">
        <v>324</v>
      </c>
      <c r="BO140" t="s">
        <v>324</v>
      </c>
      <c r="BP140" t="s">
        <v>324</v>
      </c>
      <c r="BQ140" t="s">
        <v>324</v>
      </c>
      <c r="BR140" t="s">
        <v>324</v>
      </c>
      <c r="BS140" t="s">
        <v>324</v>
      </c>
      <c r="BT140" t="s">
        <v>324</v>
      </c>
      <c r="BU140" t="s">
        <v>324</v>
      </c>
      <c r="BV140" t="s">
        <v>324</v>
      </c>
      <c r="BW140" t="s">
        <v>324</v>
      </c>
      <c r="BX140" t="s">
        <v>324</v>
      </c>
      <c r="BY140" t="s">
        <v>324</v>
      </c>
      <c r="BZ140" t="s">
        <v>324</v>
      </c>
      <c r="CA140" t="s">
        <v>324</v>
      </c>
      <c r="CB140" t="s">
        <v>324</v>
      </c>
      <c r="CC140" t="s">
        <v>324</v>
      </c>
      <c r="CD140" t="s">
        <v>324</v>
      </c>
      <c r="CE140" t="s">
        <v>324</v>
      </c>
      <c r="CF140" t="s">
        <v>324</v>
      </c>
      <c r="CG140" t="s">
        <v>324</v>
      </c>
      <c r="CH140" t="s">
        <v>324</v>
      </c>
      <c r="CI140" t="s">
        <v>324</v>
      </c>
      <c r="CJ140" t="s">
        <v>324</v>
      </c>
      <c r="CK140" t="s">
        <v>324</v>
      </c>
      <c r="CL140" t="s">
        <v>324</v>
      </c>
      <c r="CM140" t="s">
        <v>324</v>
      </c>
      <c r="CN140" t="s">
        <v>324</v>
      </c>
      <c r="CO140">
        <v>0.44600000000000001</v>
      </c>
      <c r="CP140">
        <v>5.3999999999999999E-2</v>
      </c>
      <c r="CQ140" t="s">
        <v>324</v>
      </c>
      <c r="CR140" t="s">
        <v>324</v>
      </c>
      <c r="CS140">
        <v>0.5</v>
      </c>
      <c r="CT140" t="s">
        <v>324</v>
      </c>
      <c r="CU140" t="s">
        <v>324</v>
      </c>
      <c r="CV140" t="s">
        <v>324</v>
      </c>
      <c r="CW140" t="s">
        <v>324</v>
      </c>
      <c r="CX140" t="s">
        <v>324</v>
      </c>
      <c r="CY140" t="s">
        <v>324</v>
      </c>
      <c r="CZ140" t="s">
        <v>324</v>
      </c>
      <c r="DA140" t="s">
        <v>324</v>
      </c>
      <c r="DB140" t="s">
        <v>324</v>
      </c>
      <c r="DC140" t="s">
        <v>324</v>
      </c>
    </row>
    <row r="141" spans="1:107" x14ac:dyDescent="0.45">
      <c r="A141">
        <v>2024</v>
      </c>
      <c r="B141">
        <v>1</v>
      </c>
      <c r="C141" t="s">
        <v>151</v>
      </c>
      <c r="D141">
        <v>392</v>
      </c>
      <c r="E141" t="s">
        <v>434</v>
      </c>
      <c r="F141" t="s">
        <v>323</v>
      </c>
      <c r="G141" t="s">
        <v>244</v>
      </c>
      <c r="H141">
        <v>9.0999999999999998E-2</v>
      </c>
      <c r="I141">
        <v>1.7000000000000001E-2</v>
      </c>
      <c r="J141" t="s">
        <v>324</v>
      </c>
      <c r="K141" t="s">
        <v>324</v>
      </c>
      <c r="L141">
        <v>0.108</v>
      </c>
      <c r="M141">
        <v>10</v>
      </c>
      <c r="N141">
        <v>2</v>
      </c>
      <c r="O141" t="s">
        <v>324</v>
      </c>
      <c r="P141" t="s">
        <v>324</v>
      </c>
      <c r="Q141">
        <v>12</v>
      </c>
      <c r="R141" t="s">
        <v>324</v>
      </c>
      <c r="S141" t="s">
        <v>324</v>
      </c>
      <c r="T141" t="s">
        <v>324</v>
      </c>
      <c r="U141" t="s">
        <v>324</v>
      </c>
      <c r="V141">
        <v>0</v>
      </c>
      <c r="W141" t="s">
        <v>324</v>
      </c>
      <c r="X141" t="s">
        <v>324</v>
      </c>
      <c r="Y141" t="s">
        <v>324</v>
      </c>
      <c r="Z141" t="s">
        <v>324</v>
      </c>
      <c r="AA141">
        <v>0</v>
      </c>
      <c r="AB141" t="s">
        <v>324</v>
      </c>
      <c r="AC141" t="s">
        <v>324</v>
      </c>
      <c r="AD141" t="s">
        <v>324</v>
      </c>
      <c r="AE141" t="s">
        <v>324</v>
      </c>
      <c r="AF141">
        <v>0</v>
      </c>
      <c r="AG141" t="s">
        <v>324</v>
      </c>
      <c r="AH141" t="s">
        <v>324</v>
      </c>
      <c r="AI141" t="s">
        <v>324</v>
      </c>
      <c r="AJ141" t="s">
        <v>324</v>
      </c>
      <c r="AK141">
        <v>0</v>
      </c>
      <c r="AL141" t="s">
        <v>324</v>
      </c>
      <c r="AM141" t="s">
        <v>324</v>
      </c>
      <c r="AN141" t="s">
        <v>324</v>
      </c>
      <c r="AO141" t="s">
        <v>324</v>
      </c>
      <c r="AP141">
        <v>0</v>
      </c>
      <c r="AQ141" t="s">
        <v>324</v>
      </c>
      <c r="AR141" t="s">
        <v>324</v>
      </c>
      <c r="AS141" t="s">
        <v>324</v>
      </c>
      <c r="AT141" t="s">
        <v>324</v>
      </c>
      <c r="AU141">
        <v>0</v>
      </c>
      <c r="AV141" t="s">
        <v>324</v>
      </c>
      <c r="AW141" t="s">
        <v>324</v>
      </c>
      <c r="AX141" t="s">
        <v>324</v>
      </c>
      <c r="AY141" t="s">
        <v>324</v>
      </c>
      <c r="AZ141">
        <v>0</v>
      </c>
      <c r="BA141" t="s">
        <v>324</v>
      </c>
      <c r="BB141" t="s">
        <v>324</v>
      </c>
      <c r="BC141" t="s">
        <v>324</v>
      </c>
      <c r="BD141" t="s">
        <v>324</v>
      </c>
      <c r="BE141">
        <v>0</v>
      </c>
      <c r="BF141" t="s">
        <v>324</v>
      </c>
      <c r="BG141" t="s">
        <v>324</v>
      </c>
      <c r="BH141" t="s">
        <v>324</v>
      </c>
      <c r="BI141" t="s">
        <v>324</v>
      </c>
      <c r="BJ141">
        <v>0</v>
      </c>
      <c r="BK141">
        <v>3.7999999999999999E-2</v>
      </c>
      <c r="BL141" t="s">
        <v>324</v>
      </c>
      <c r="BM141" t="s">
        <v>324</v>
      </c>
      <c r="BN141" t="s">
        <v>324</v>
      </c>
      <c r="BO141">
        <v>3.7999999999999999E-2</v>
      </c>
      <c r="BP141">
        <v>15</v>
      </c>
      <c r="BQ141" t="s">
        <v>324</v>
      </c>
      <c r="BR141" t="s">
        <v>324</v>
      </c>
      <c r="BS141" t="s">
        <v>324</v>
      </c>
      <c r="BT141">
        <v>15</v>
      </c>
      <c r="BU141" t="s">
        <v>324</v>
      </c>
      <c r="BV141" t="s">
        <v>324</v>
      </c>
      <c r="BW141" t="s">
        <v>324</v>
      </c>
      <c r="BX141" t="s">
        <v>324</v>
      </c>
      <c r="BY141">
        <v>0</v>
      </c>
      <c r="BZ141" t="s">
        <v>324</v>
      </c>
      <c r="CA141" t="s">
        <v>324</v>
      </c>
      <c r="CB141" t="s">
        <v>324</v>
      </c>
      <c r="CC141" t="s">
        <v>324</v>
      </c>
      <c r="CD141">
        <v>0</v>
      </c>
      <c r="CE141" t="s">
        <v>324</v>
      </c>
      <c r="CF141" t="s">
        <v>324</v>
      </c>
      <c r="CG141" t="s">
        <v>324</v>
      </c>
      <c r="CH141" t="s">
        <v>324</v>
      </c>
      <c r="CI141">
        <v>0</v>
      </c>
      <c r="CJ141" t="s">
        <v>324</v>
      </c>
      <c r="CK141" t="s">
        <v>324</v>
      </c>
      <c r="CL141" t="s">
        <v>324</v>
      </c>
      <c r="CM141" t="s">
        <v>324</v>
      </c>
      <c r="CN141">
        <v>0</v>
      </c>
      <c r="CO141">
        <v>0.129</v>
      </c>
      <c r="CP141">
        <v>1.7000000000000001E-2</v>
      </c>
      <c r="CQ141" t="s">
        <v>179</v>
      </c>
      <c r="CR141">
        <v>0</v>
      </c>
      <c r="CS141">
        <v>0.14599999999999999</v>
      </c>
      <c r="CT141">
        <v>25</v>
      </c>
      <c r="CU141">
        <v>2</v>
      </c>
      <c r="CV141">
        <v>0</v>
      </c>
      <c r="CW141">
        <v>0</v>
      </c>
      <c r="CX141">
        <v>27</v>
      </c>
      <c r="CY141">
        <v>0</v>
      </c>
      <c r="CZ141">
        <v>0</v>
      </c>
      <c r="DA141">
        <v>0</v>
      </c>
      <c r="DB141">
        <v>0</v>
      </c>
      <c r="DC141">
        <v>0</v>
      </c>
    </row>
    <row r="142" spans="1:107" x14ac:dyDescent="0.45">
      <c r="A142">
        <v>2024</v>
      </c>
      <c r="B142">
        <v>1</v>
      </c>
      <c r="C142" t="s">
        <v>151</v>
      </c>
      <c r="D142">
        <v>3828</v>
      </c>
      <c r="E142" t="s">
        <v>435</v>
      </c>
      <c r="F142" t="s">
        <v>323</v>
      </c>
      <c r="G142" t="s">
        <v>244</v>
      </c>
      <c r="H142">
        <v>0.20899999999999999</v>
      </c>
      <c r="I142">
        <v>0.214</v>
      </c>
      <c r="J142">
        <v>0</v>
      </c>
      <c r="K142">
        <v>0</v>
      </c>
      <c r="L142">
        <v>0.42299999999999999</v>
      </c>
      <c r="M142">
        <v>32</v>
      </c>
      <c r="N142">
        <v>9</v>
      </c>
      <c r="O142">
        <v>0</v>
      </c>
      <c r="P142">
        <v>0</v>
      </c>
      <c r="Q142">
        <v>41</v>
      </c>
      <c r="R142" t="s">
        <v>324</v>
      </c>
      <c r="S142" t="s">
        <v>324</v>
      </c>
      <c r="T142" t="s">
        <v>324</v>
      </c>
      <c r="U142" t="s">
        <v>324</v>
      </c>
      <c r="V142">
        <v>0</v>
      </c>
      <c r="W142" t="s">
        <v>324</v>
      </c>
      <c r="X142" t="s">
        <v>324</v>
      </c>
      <c r="Y142" t="s">
        <v>324</v>
      </c>
      <c r="Z142" t="s">
        <v>324</v>
      </c>
      <c r="AA142">
        <v>0</v>
      </c>
      <c r="AB142">
        <v>1.3240000000000001</v>
      </c>
      <c r="AC142">
        <v>0.36499999999999999</v>
      </c>
      <c r="AD142">
        <v>0</v>
      </c>
      <c r="AE142">
        <v>0</v>
      </c>
      <c r="AF142">
        <v>1.6890000000000001</v>
      </c>
      <c r="AG142" t="s">
        <v>324</v>
      </c>
      <c r="AH142" t="s">
        <v>324</v>
      </c>
      <c r="AI142" t="s">
        <v>324</v>
      </c>
      <c r="AJ142" t="s">
        <v>324</v>
      </c>
      <c r="AK142">
        <v>0</v>
      </c>
      <c r="AL142" t="s">
        <v>324</v>
      </c>
      <c r="AM142" t="s">
        <v>324</v>
      </c>
      <c r="AN142" t="s">
        <v>324</v>
      </c>
      <c r="AO142" t="s">
        <v>324</v>
      </c>
      <c r="AP142">
        <v>0</v>
      </c>
      <c r="AQ142" t="s">
        <v>324</v>
      </c>
      <c r="AR142" t="s">
        <v>324</v>
      </c>
      <c r="AS142" t="s">
        <v>324</v>
      </c>
      <c r="AT142" t="s">
        <v>324</v>
      </c>
      <c r="AU142">
        <v>0</v>
      </c>
      <c r="AV142" t="s">
        <v>324</v>
      </c>
      <c r="AW142" t="s">
        <v>324</v>
      </c>
      <c r="AX142" t="s">
        <v>324</v>
      </c>
      <c r="AY142" t="s">
        <v>324</v>
      </c>
      <c r="AZ142">
        <v>0</v>
      </c>
      <c r="BA142" t="s">
        <v>324</v>
      </c>
      <c r="BB142" t="s">
        <v>324</v>
      </c>
      <c r="BC142" t="s">
        <v>324</v>
      </c>
      <c r="BD142" t="s">
        <v>324</v>
      </c>
      <c r="BE142">
        <v>0</v>
      </c>
      <c r="BF142" t="s">
        <v>324</v>
      </c>
      <c r="BG142" t="s">
        <v>324</v>
      </c>
      <c r="BH142" t="s">
        <v>324</v>
      </c>
      <c r="BI142" t="s">
        <v>324</v>
      </c>
      <c r="BJ142">
        <v>0</v>
      </c>
      <c r="BK142">
        <v>0.05</v>
      </c>
      <c r="BL142">
        <v>1.0999999999999999E-2</v>
      </c>
      <c r="BM142">
        <v>0</v>
      </c>
      <c r="BN142">
        <v>0</v>
      </c>
      <c r="BO142">
        <v>6.0999999999999999E-2</v>
      </c>
      <c r="BP142">
        <v>15</v>
      </c>
      <c r="BQ142">
        <v>3</v>
      </c>
      <c r="BR142">
        <v>0</v>
      </c>
      <c r="BS142">
        <v>0</v>
      </c>
      <c r="BT142">
        <v>18</v>
      </c>
      <c r="BU142">
        <v>0.16</v>
      </c>
      <c r="BV142">
        <v>0</v>
      </c>
      <c r="BW142">
        <v>0</v>
      </c>
      <c r="BX142">
        <v>0</v>
      </c>
      <c r="BY142">
        <v>0.16</v>
      </c>
      <c r="BZ142">
        <v>0</v>
      </c>
      <c r="CA142">
        <v>0.20799999999999999</v>
      </c>
      <c r="CB142">
        <v>0</v>
      </c>
      <c r="CC142">
        <v>0</v>
      </c>
      <c r="CD142">
        <v>0.20799999999999999</v>
      </c>
      <c r="CE142">
        <v>0</v>
      </c>
      <c r="CF142">
        <v>1</v>
      </c>
      <c r="CG142">
        <v>0</v>
      </c>
      <c r="CH142">
        <v>0</v>
      </c>
      <c r="CI142">
        <v>1</v>
      </c>
      <c r="CJ142">
        <v>0</v>
      </c>
      <c r="CK142">
        <v>0.245</v>
      </c>
      <c r="CL142">
        <v>0</v>
      </c>
      <c r="CM142">
        <v>0</v>
      </c>
      <c r="CN142">
        <v>0.245</v>
      </c>
      <c r="CO142">
        <v>0.25900000000000001</v>
      </c>
      <c r="CP142">
        <v>0.433</v>
      </c>
      <c r="CQ142" t="s">
        <v>179</v>
      </c>
      <c r="CR142">
        <v>0</v>
      </c>
      <c r="CS142">
        <v>0.69199999999999995</v>
      </c>
      <c r="CT142">
        <v>47</v>
      </c>
      <c r="CU142">
        <v>13</v>
      </c>
      <c r="CV142">
        <v>0</v>
      </c>
      <c r="CW142">
        <v>0</v>
      </c>
      <c r="CX142">
        <v>60</v>
      </c>
      <c r="CY142">
        <v>1.484</v>
      </c>
      <c r="CZ142">
        <v>0.61</v>
      </c>
      <c r="DA142">
        <v>0</v>
      </c>
      <c r="DB142">
        <v>0</v>
      </c>
      <c r="DC142">
        <v>2.0939999999999999</v>
      </c>
    </row>
    <row r="143" spans="1:107" x14ac:dyDescent="0.45">
      <c r="A143">
        <v>2024</v>
      </c>
      <c r="B143">
        <v>1</v>
      </c>
      <c r="C143" t="s">
        <v>151</v>
      </c>
      <c r="D143">
        <v>4254</v>
      </c>
      <c r="E143" t="s">
        <v>436</v>
      </c>
      <c r="F143" t="s">
        <v>323</v>
      </c>
      <c r="G143" t="s">
        <v>247</v>
      </c>
      <c r="H143">
        <v>77.311999999999998</v>
      </c>
      <c r="I143">
        <v>32.652000000000001</v>
      </c>
      <c r="J143">
        <v>0.312</v>
      </c>
      <c r="K143" t="s">
        <v>324</v>
      </c>
      <c r="L143">
        <v>110.276</v>
      </c>
      <c r="M143">
        <v>9729</v>
      </c>
      <c r="N143">
        <v>642</v>
      </c>
      <c r="O143">
        <v>7</v>
      </c>
      <c r="P143" t="s">
        <v>324</v>
      </c>
      <c r="Q143">
        <v>10378</v>
      </c>
      <c r="R143">
        <v>2.83</v>
      </c>
      <c r="S143">
        <v>1.67</v>
      </c>
      <c r="T143" t="s">
        <v>324</v>
      </c>
      <c r="U143" t="s">
        <v>324</v>
      </c>
      <c r="V143">
        <v>4.5</v>
      </c>
      <c r="W143">
        <v>2464</v>
      </c>
      <c r="X143">
        <v>29</v>
      </c>
      <c r="Y143" t="s">
        <v>324</v>
      </c>
      <c r="Z143" t="s">
        <v>324</v>
      </c>
      <c r="AA143">
        <v>2493</v>
      </c>
      <c r="AB143">
        <v>545.08100000000002</v>
      </c>
      <c r="AC143" t="s">
        <v>324</v>
      </c>
      <c r="AD143" t="s">
        <v>324</v>
      </c>
      <c r="AE143" t="s">
        <v>324</v>
      </c>
      <c r="AF143">
        <v>545.08100000000002</v>
      </c>
      <c r="AG143">
        <v>9.8140000000000001</v>
      </c>
      <c r="AH143">
        <v>0.23499999999999999</v>
      </c>
      <c r="AI143" t="s">
        <v>324</v>
      </c>
      <c r="AJ143" t="s">
        <v>324</v>
      </c>
      <c r="AK143">
        <v>10.048999999999999</v>
      </c>
      <c r="AL143">
        <v>1404</v>
      </c>
      <c r="AM143">
        <v>19</v>
      </c>
      <c r="AN143" t="s">
        <v>324</v>
      </c>
      <c r="AO143" t="s">
        <v>324</v>
      </c>
      <c r="AP143">
        <v>1423</v>
      </c>
      <c r="AQ143">
        <v>16.047999999999998</v>
      </c>
      <c r="AR143">
        <v>0.378</v>
      </c>
      <c r="AS143" t="s">
        <v>324</v>
      </c>
      <c r="AT143" t="s">
        <v>324</v>
      </c>
      <c r="AU143">
        <v>16.425999999999998</v>
      </c>
      <c r="AV143" t="s">
        <v>324</v>
      </c>
      <c r="AW143" t="s">
        <v>324</v>
      </c>
      <c r="AX143" t="s">
        <v>324</v>
      </c>
      <c r="AY143" t="s">
        <v>324</v>
      </c>
      <c r="AZ143">
        <v>0</v>
      </c>
      <c r="BA143" t="s">
        <v>324</v>
      </c>
      <c r="BB143" t="s">
        <v>324</v>
      </c>
      <c r="BC143" t="s">
        <v>324</v>
      </c>
      <c r="BD143" t="s">
        <v>324</v>
      </c>
      <c r="BE143">
        <v>0</v>
      </c>
      <c r="BF143" t="s">
        <v>324</v>
      </c>
      <c r="BG143" t="s">
        <v>324</v>
      </c>
      <c r="BH143" t="s">
        <v>324</v>
      </c>
      <c r="BI143" t="s">
        <v>324</v>
      </c>
      <c r="BJ143">
        <v>0</v>
      </c>
      <c r="BK143">
        <v>0.35299999999999998</v>
      </c>
      <c r="BL143">
        <v>0.17699999999999999</v>
      </c>
      <c r="BM143" t="s">
        <v>324</v>
      </c>
      <c r="BN143" t="s">
        <v>324</v>
      </c>
      <c r="BO143">
        <v>0.53</v>
      </c>
      <c r="BP143">
        <v>78</v>
      </c>
      <c r="BQ143">
        <v>17</v>
      </c>
      <c r="BR143" t="s">
        <v>324</v>
      </c>
      <c r="BS143" t="s">
        <v>324</v>
      </c>
      <c r="BT143">
        <v>95</v>
      </c>
      <c r="BU143" t="s">
        <v>324</v>
      </c>
      <c r="BV143" t="s">
        <v>324</v>
      </c>
      <c r="BW143" t="s">
        <v>324</v>
      </c>
      <c r="BX143" t="s">
        <v>324</v>
      </c>
      <c r="BY143">
        <v>0</v>
      </c>
      <c r="BZ143" t="s">
        <v>324</v>
      </c>
      <c r="CA143" t="s">
        <v>324</v>
      </c>
      <c r="CB143">
        <v>0.19</v>
      </c>
      <c r="CC143" t="s">
        <v>324</v>
      </c>
      <c r="CD143">
        <v>0.19</v>
      </c>
      <c r="CE143" t="s">
        <v>324</v>
      </c>
      <c r="CF143" t="s">
        <v>324</v>
      </c>
      <c r="CG143">
        <v>1</v>
      </c>
      <c r="CH143" t="s">
        <v>324</v>
      </c>
      <c r="CI143">
        <v>1</v>
      </c>
      <c r="CJ143" t="s">
        <v>324</v>
      </c>
      <c r="CK143" t="s">
        <v>324</v>
      </c>
      <c r="CL143" t="s">
        <v>324</v>
      </c>
      <c r="CM143" t="s">
        <v>324</v>
      </c>
      <c r="CN143">
        <v>0</v>
      </c>
      <c r="CO143">
        <v>80.495000000000005</v>
      </c>
      <c r="CP143">
        <v>34.499000000000002</v>
      </c>
      <c r="CQ143">
        <v>0.502</v>
      </c>
      <c r="CR143">
        <v>0</v>
      </c>
      <c r="CS143">
        <v>115.496</v>
      </c>
      <c r="CT143">
        <v>12271</v>
      </c>
      <c r="CU143">
        <v>688</v>
      </c>
      <c r="CV143">
        <v>8</v>
      </c>
      <c r="CW143">
        <v>0</v>
      </c>
      <c r="CX143">
        <v>12967</v>
      </c>
      <c r="CY143">
        <v>545.08100000000002</v>
      </c>
      <c r="CZ143">
        <v>0</v>
      </c>
      <c r="DA143">
        <v>0</v>
      </c>
      <c r="DB143">
        <v>0</v>
      </c>
      <c r="DC143">
        <v>545.08100000000002</v>
      </c>
    </row>
    <row r="144" spans="1:107" x14ac:dyDescent="0.45">
      <c r="A144">
        <v>2024</v>
      </c>
      <c r="B144">
        <v>1</v>
      </c>
      <c r="C144" t="s">
        <v>151</v>
      </c>
      <c r="D144">
        <v>5109</v>
      </c>
      <c r="E144" t="s">
        <v>437</v>
      </c>
      <c r="F144" t="s">
        <v>323</v>
      </c>
      <c r="G144" t="s">
        <v>244</v>
      </c>
      <c r="H144">
        <v>57.595999999999997</v>
      </c>
      <c r="I144">
        <v>13.618</v>
      </c>
      <c r="J144">
        <v>0.69399999999999995</v>
      </c>
      <c r="K144" t="s">
        <v>324</v>
      </c>
      <c r="L144">
        <v>71.908000000000001</v>
      </c>
      <c r="M144">
        <v>8794</v>
      </c>
      <c r="N144">
        <v>479</v>
      </c>
      <c r="O144">
        <v>30</v>
      </c>
      <c r="P144" t="s">
        <v>324</v>
      </c>
      <c r="Q144">
        <v>9303</v>
      </c>
      <c r="R144" t="s">
        <v>324</v>
      </c>
      <c r="S144" t="s">
        <v>324</v>
      </c>
      <c r="T144" t="s">
        <v>324</v>
      </c>
      <c r="U144" t="s">
        <v>324</v>
      </c>
      <c r="V144">
        <v>0</v>
      </c>
      <c r="W144" t="s">
        <v>324</v>
      </c>
      <c r="X144" t="s">
        <v>324</v>
      </c>
      <c r="Y144" t="s">
        <v>324</v>
      </c>
      <c r="Z144" t="s">
        <v>324</v>
      </c>
      <c r="AA144">
        <v>0</v>
      </c>
      <c r="AB144" t="s">
        <v>324</v>
      </c>
      <c r="AC144" t="s">
        <v>324</v>
      </c>
      <c r="AD144" t="s">
        <v>324</v>
      </c>
      <c r="AE144" t="s">
        <v>324</v>
      </c>
      <c r="AF144">
        <v>0</v>
      </c>
      <c r="AG144" t="s">
        <v>324</v>
      </c>
      <c r="AH144" t="s">
        <v>324</v>
      </c>
      <c r="AI144" t="s">
        <v>324</v>
      </c>
      <c r="AJ144" t="s">
        <v>324</v>
      </c>
      <c r="AK144">
        <v>0</v>
      </c>
      <c r="AL144" t="s">
        <v>324</v>
      </c>
      <c r="AM144" t="s">
        <v>324</v>
      </c>
      <c r="AN144" t="s">
        <v>324</v>
      </c>
      <c r="AO144" t="s">
        <v>324</v>
      </c>
      <c r="AP144">
        <v>0</v>
      </c>
      <c r="AQ144" t="s">
        <v>324</v>
      </c>
      <c r="AR144" t="s">
        <v>324</v>
      </c>
      <c r="AS144" t="s">
        <v>324</v>
      </c>
      <c r="AT144" t="s">
        <v>324</v>
      </c>
      <c r="AU144">
        <v>0</v>
      </c>
      <c r="AV144" t="s">
        <v>324</v>
      </c>
      <c r="AW144" t="s">
        <v>324</v>
      </c>
      <c r="AX144" t="s">
        <v>324</v>
      </c>
      <c r="AY144" t="s">
        <v>324</v>
      </c>
      <c r="AZ144">
        <v>0</v>
      </c>
      <c r="BA144" t="s">
        <v>324</v>
      </c>
      <c r="BB144" t="s">
        <v>324</v>
      </c>
      <c r="BC144" t="s">
        <v>324</v>
      </c>
      <c r="BD144" t="s">
        <v>324</v>
      </c>
      <c r="BE144">
        <v>0</v>
      </c>
      <c r="BF144" t="s">
        <v>324</v>
      </c>
      <c r="BG144" t="s">
        <v>324</v>
      </c>
      <c r="BH144" t="s">
        <v>324</v>
      </c>
      <c r="BI144" t="s">
        <v>324</v>
      </c>
      <c r="BJ144">
        <v>0</v>
      </c>
      <c r="BK144">
        <v>0.10100000000000001</v>
      </c>
      <c r="BL144">
        <v>0.20200000000000001</v>
      </c>
      <c r="BM144" t="s">
        <v>324</v>
      </c>
      <c r="BN144" t="s">
        <v>324</v>
      </c>
      <c r="BO144">
        <v>0.30299999999999999</v>
      </c>
      <c r="BP144">
        <v>32</v>
      </c>
      <c r="BQ144">
        <v>29</v>
      </c>
      <c r="BR144" t="s">
        <v>324</v>
      </c>
      <c r="BS144" t="s">
        <v>324</v>
      </c>
      <c r="BT144">
        <v>61</v>
      </c>
      <c r="BU144" t="s">
        <v>324</v>
      </c>
      <c r="BV144" t="s">
        <v>324</v>
      </c>
      <c r="BW144" t="s">
        <v>324</v>
      </c>
      <c r="BX144" t="s">
        <v>324</v>
      </c>
      <c r="BY144">
        <v>0</v>
      </c>
      <c r="BZ144">
        <v>2.4E-2</v>
      </c>
      <c r="CA144">
        <v>6.5000000000000002E-2</v>
      </c>
      <c r="CB144">
        <v>0.06</v>
      </c>
      <c r="CC144" t="s">
        <v>324</v>
      </c>
      <c r="CD144">
        <v>0.14899999999999999</v>
      </c>
      <c r="CE144">
        <v>4</v>
      </c>
      <c r="CF144">
        <v>3</v>
      </c>
      <c r="CG144">
        <v>1</v>
      </c>
      <c r="CH144" t="s">
        <v>324</v>
      </c>
      <c r="CI144">
        <v>8</v>
      </c>
      <c r="CJ144" t="s">
        <v>324</v>
      </c>
      <c r="CK144" t="s">
        <v>324</v>
      </c>
      <c r="CL144" t="s">
        <v>324</v>
      </c>
      <c r="CM144" t="s">
        <v>324</v>
      </c>
      <c r="CN144">
        <v>0</v>
      </c>
      <c r="CO144">
        <v>57.720999999999997</v>
      </c>
      <c r="CP144">
        <v>13.885</v>
      </c>
      <c r="CQ144">
        <v>0.754</v>
      </c>
      <c r="CR144">
        <v>0</v>
      </c>
      <c r="CS144">
        <v>72.36</v>
      </c>
      <c r="CT144">
        <v>8830</v>
      </c>
      <c r="CU144">
        <v>511</v>
      </c>
      <c r="CV144">
        <v>31</v>
      </c>
      <c r="CW144">
        <v>0</v>
      </c>
      <c r="CX144">
        <v>9372</v>
      </c>
      <c r="CY144">
        <v>0</v>
      </c>
      <c r="CZ144">
        <v>0</v>
      </c>
      <c r="DA144">
        <v>0</v>
      </c>
      <c r="DB144">
        <v>0</v>
      </c>
      <c r="DC144">
        <v>0</v>
      </c>
    </row>
    <row r="145" spans="1:107" x14ac:dyDescent="0.45">
      <c r="A145">
        <v>2024</v>
      </c>
      <c r="B145">
        <v>1</v>
      </c>
      <c r="C145" t="s">
        <v>151</v>
      </c>
      <c r="D145">
        <v>9324</v>
      </c>
      <c r="E145" t="s">
        <v>404</v>
      </c>
      <c r="F145" t="s">
        <v>323</v>
      </c>
      <c r="G145" t="s">
        <v>244</v>
      </c>
      <c r="H145">
        <v>4.0149999999999997</v>
      </c>
      <c r="I145">
        <v>1.107</v>
      </c>
      <c r="J145">
        <v>0.158</v>
      </c>
      <c r="K145">
        <v>0</v>
      </c>
      <c r="L145">
        <v>5.28</v>
      </c>
      <c r="M145">
        <v>516</v>
      </c>
      <c r="N145">
        <v>43</v>
      </c>
      <c r="O145">
        <v>2</v>
      </c>
      <c r="P145">
        <v>0</v>
      </c>
      <c r="Q145">
        <v>561</v>
      </c>
      <c r="R145">
        <v>0</v>
      </c>
      <c r="S145">
        <v>0</v>
      </c>
      <c r="T145">
        <v>0</v>
      </c>
      <c r="U145">
        <v>0</v>
      </c>
      <c r="V145" t="s">
        <v>324</v>
      </c>
      <c r="W145">
        <v>0</v>
      </c>
      <c r="X145">
        <v>0</v>
      </c>
      <c r="Y145">
        <v>0</v>
      </c>
      <c r="Z145">
        <v>0</v>
      </c>
      <c r="AA145" t="s">
        <v>324</v>
      </c>
      <c r="AB145">
        <v>33.476999999999997</v>
      </c>
      <c r="AC145">
        <v>14.484</v>
      </c>
      <c r="AD145">
        <v>0.04</v>
      </c>
      <c r="AE145">
        <v>0</v>
      </c>
      <c r="AF145" t="s">
        <v>324</v>
      </c>
      <c r="AG145">
        <v>0.48199999999999998</v>
      </c>
      <c r="AH145">
        <v>0</v>
      </c>
      <c r="AI145">
        <v>0</v>
      </c>
      <c r="AJ145">
        <v>0</v>
      </c>
      <c r="AK145">
        <v>0.48199999999999998</v>
      </c>
      <c r="AL145">
        <v>102</v>
      </c>
      <c r="AM145">
        <v>0</v>
      </c>
      <c r="AN145">
        <v>0</v>
      </c>
      <c r="AO145">
        <v>0</v>
      </c>
      <c r="AP145">
        <v>102</v>
      </c>
      <c r="AQ145">
        <v>1.1639999999999999</v>
      </c>
      <c r="AR145">
        <v>0</v>
      </c>
      <c r="AS145">
        <v>0</v>
      </c>
      <c r="AT145">
        <v>0</v>
      </c>
      <c r="AU145">
        <v>1.1639999999999999</v>
      </c>
      <c r="AV145">
        <v>0</v>
      </c>
      <c r="AW145">
        <v>0</v>
      </c>
      <c r="AX145">
        <v>0</v>
      </c>
      <c r="AY145">
        <v>0</v>
      </c>
      <c r="AZ145" t="s">
        <v>324</v>
      </c>
      <c r="BA145">
        <v>0</v>
      </c>
      <c r="BB145">
        <v>0</v>
      </c>
      <c r="BC145">
        <v>0</v>
      </c>
      <c r="BD145">
        <v>0</v>
      </c>
      <c r="BE145" t="s">
        <v>324</v>
      </c>
      <c r="BF145">
        <v>0</v>
      </c>
      <c r="BG145">
        <v>0</v>
      </c>
      <c r="BH145">
        <v>0</v>
      </c>
      <c r="BI145">
        <v>0</v>
      </c>
      <c r="BJ145" t="s">
        <v>324</v>
      </c>
      <c r="BK145">
        <v>2.1999999999999999E-2</v>
      </c>
      <c r="BL145">
        <v>6.0000000000000001E-3</v>
      </c>
      <c r="BM145">
        <v>5.0000000000000001E-3</v>
      </c>
      <c r="BN145">
        <v>0</v>
      </c>
      <c r="BO145">
        <v>3.3000000000000002E-2</v>
      </c>
      <c r="BP145">
        <v>6</v>
      </c>
      <c r="BQ145">
        <v>1</v>
      </c>
      <c r="BR145">
        <v>1</v>
      </c>
      <c r="BS145">
        <v>0</v>
      </c>
      <c r="BT145">
        <v>8</v>
      </c>
      <c r="BU145">
        <v>0</v>
      </c>
      <c r="BV145">
        <v>0</v>
      </c>
      <c r="BW145">
        <v>0</v>
      </c>
      <c r="BX145">
        <v>0</v>
      </c>
      <c r="BY145" t="s">
        <v>324</v>
      </c>
      <c r="BZ145">
        <v>0</v>
      </c>
      <c r="CA145">
        <v>0</v>
      </c>
      <c r="CB145">
        <v>0</v>
      </c>
      <c r="CC145">
        <v>0</v>
      </c>
      <c r="CD145" t="s">
        <v>324</v>
      </c>
      <c r="CE145">
        <v>0</v>
      </c>
      <c r="CF145">
        <v>0</v>
      </c>
      <c r="CG145">
        <v>0</v>
      </c>
      <c r="CH145">
        <v>0</v>
      </c>
      <c r="CI145" t="s">
        <v>324</v>
      </c>
      <c r="CJ145">
        <v>0</v>
      </c>
      <c r="CK145">
        <v>0</v>
      </c>
      <c r="CL145">
        <v>0</v>
      </c>
      <c r="CM145">
        <v>0</v>
      </c>
      <c r="CN145" t="s">
        <v>324</v>
      </c>
      <c r="CO145">
        <v>4.0369999999999999</v>
      </c>
      <c r="CP145">
        <v>1.113</v>
      </c>
      <c r="CQ145">
        <v>0.16300000000000001</v>
      </c>
      <c r="CR145">
        <v>0</v>
      </c>
      <c r="CS145">
        <v>5.3129999999999997</v>
      </c>
      <c r="CT145">
        <v>522</v>
      </c>
      <c r="CU145">
        <v>44</v>
      </c>
      <c r="CV145">
        <v>3</v>
      </c>
      <c r="CW145">
        <v>0</v>
      </c>
      <c r="CX145">
        <v>569</v>
      </c>
      <c r="CY145">
        <v>33.476999999999997</v>
      </c>
      <c r="CZ145">
        <v>14.484</v>
      </c>
      <c r="DA145">
        <v>0.04</v>
      </c>
      <c r="DB145">
        <v>0</v>
      </c>
      <c r="DC145">
        <v>48.000999999999998</v>
      </c>
    </row>
    <row r="146" spans="1:107" x14ac:dyDescent="0.45">
      <c r="A146">
        <v>2024</v>
      </c>
      <c r="B146">
        <v>1</v>
      </c>
      <c r="C146" t="s">
        <v>151</v>
      </c>
      <c r="D146">
        <v>10704</v>
      </c>
      <c r="E146" t="s">
        <v>438</v>
      </c>
      <c r="F146" t="s">
        <v>323</v>
      </c>
      <c r="G146" t="s">
        <v>244</v>
      </c>
      <c r="H146">
        <v>1.96</v>
      </c>
      <c r="I146">
        <v>1.1459999999999999</v>
      </c>
      <c r="J146" t="s">
        <v>324</v>
      </c>
      <c r="K146" t="s">
        <v>324</v>
      </c>
      <c r="L146">
        <v>3.1059999999999999</v>
      </c>
      <c r="M146">
        <v>309</v>
      </c>
      <c r="N146">
        <v>24</v>
      </c>
      <c r="O146" t="s">
        <v>324</v>
      </c>
      <c r="P146" t="s">
        <v>324</v>
      </c>
      <c r="Q146">
        <v>333</v>
      </c>
      <c r="R146" t="s">
        <v>324</v>
      </c>
      <c r="S146" t="s">
        <v>324</v>
      </c>
      <c r="T146" t="s">
        <v>324</v>
      </c>
      <c r="U146" t="s">
        <v>324</v>
      </c>
      <c r="V146" t="s">
        <v>324</v>
      </c>
      <c r="W146" t="s">
        <v>324</v>
      </c>
      <c r="X146" t="s">
        <v>324</v>
      </c>
      <c r="Y146" t="s">
        <v>324</v>
      </c>
      <c r="Z146" t="s">
        <v>324</v>
      </c>
      <c r="AA146" t="s">
        <v>324</v>
      </c>
      <c r="AB146" t="s">
        <v>324</v>
      </c>
      <c r="AC146" t="s">
        <v>324</v>
      </c>
      <c r="AD146" t="s">
        <v>324</v>
      </c>
      <c r="AE146" t="s">
        <v>324</v>
      </c>
      <c r="AF146" t="s">
        <v>324</v>
      </c>
      <c r="AG146" t="s">
        <v>324</v>
      </c>
      <c r="AH146" t="s">
        <v>324</v>
      </c>
      <c r="AI146" t="s">
        <v>324</v>
      </c>
      <c r="AJ146" t="s">
        <v>324</v>
      </c>
      <c r="AK146" t="s">
        <v>324</v>
      </c>
      <c r="AL146" t="s">
        <v>324</v>
      </c>
      <c r="AM146" t="s">
        <v>324</v>
      </c>
      <c r="AN146" t="s">
        <v>324</v>
      </c>
      <c r="AO146" t="s">
        <v>324</v>
      </c>
      <c r="AP146" t="s">
        <v>324</v>
      </c>
      <c r="AQ146" t="s">
        <v>324</v>
      </c>
      <c r="AR146" t="s">
        <v>324</v>
      </c>
      <c r="AS146" t="s">
        <v>324</v>
      </c>
      <c r="AT146" t="s">
        <v>324</v>
      </c>
      <c r="AU146" t="s">
        <v>324</v>
      </c>
      <c r="AV146" t="s">
        <v>324</v>
      </c>
      <c r="AW146" t="s">
        <v>324</v>
      </c>
      <c r="AX146" t="s">
        <v>324</v>
      </c>
      <c r="AY146" t="s">
        <v>324</v>
      </c>
      <c r="AZ146" t="s">
        <v>324</v>
      </c>
      <c r="BA146" t="s">
        <v>324</v>
      </c>
      <c r="BB146" t="s">
        <v>324</v>
      </c>
      <c r="BC146" t="s">
        <v>324</v>
      </c>
      <c r="BD146" t="s">
        <v>324</v>
      </c>
      <c r="BE146" t="s">
        <v>324</v>
      </c>
      <c r="BF146" t="s">
        <v>324</v>
      </c>
      <c r="BG146" t="s">
        <v>324</v>
      </c>
      <c r="BH146" t="s">
        <v>324</v>
      </c>
      <c r="BI146" t="s">
        <v>324</v>
      </c>
      <c r="BJ146" t="s">
        <v>324</v>
      </c>
      <c r="BK146" t="s">
        <v>324</v>
      </c>
      <c r="BL146" t="s">
        <v>324</v>
      </c>
      <c r="BM146" t="s">
        <v>324</v>
      </c>
      <c r="BN146" t="s">
        <v>324</v>
      </c>
      <c r="BO146" t="s">
        <v>324</v>
      </c>
      <c r="BP146" t="s">
        <v>324</v>
      </c>
      <c r="BQ146" t="s">
        <v>324</v>
      </c>
      <c r="BR146" t="s">
        <v>324</v>
      </c>
      <c r="BS146" t="s">
        <v>324</v>
      </c>
      <c r="BT146" t="s">
        <v>324</v>
      </c>
      <c r="BU146" t="s">
        <v>324</v>
      </c>
      <c r="BV146" t="s">
        <v>324</v>
      </c>
      <c r="BW146" t="s">
        <v>324</v>
      </c>
      <c r="BX146" t="s">
        <v>324</v>
      </c>
      <c r="BY146" t="s">
        <v>324</v>
      </c>
      <c r="BZ146" t="s">
        <v>324</v>
      </c>
      <c r="CA146" t="s">
        <v>324</v>
      </c>
      <c r="CB146" t="s">
        <v>324</v>
      </c>
      <c r="CC146" t="s">
        <v>324</v>
      </c>
      <c r="CD146" t="s">
        <v>324</v>
      </c>
      <c r="CE146" t="s">
        <v>324</v>
      </c>
      <c r="CF146" t="s">
        <v>324</v>
      </c>
      <c r="CG146" t="s">
        <v>324</v>
      </c>
      <c r="CH146" t="s">
        <v>324</v>
      </c>
      <c r="CI146" t="s">
        <v>324</v>
      </c>
      <c r="CJ146" t="s">
        <v>324</v>
      </c>
      <c r="CK146" t="s">
        <v>324</v>
      </c>
      <c r="CL146" t="s">
        <v>324</v>
      </c>
      <c r="CM146" t="s">
        <v>324</v>
      </c>
      <c r="CN146" t="s">
        <v>324</v>
      </c>
      <c r="CO146">
        <v>1.96</v>
      </c>
      <c r="CP146">
        <v>1.1459999999999999</v>
      </c>
      <c r="CQ146" t="s">
        <v>179</v>
      </c>
      <c r="CR146">
        <v>0</v>
      </c>
      <c r="CS146">
        <v>3.1059999999999999</v>
      </c>
      <c r="CT146">
        <v>309</v>
      </c>
      <c r="CU146">
        <v>24</v>
      </c>
      <c r="CV146">
        <v>0</v>
      </c>
      <c r="CW146">
        <v>0</v>
      </c>
      <c r="CX146">
        <v>333</v>
      </c>
      <c r="CY146">
        <v>0</v>
      </c>
      <c r="CZ146">
        <v>0</v>
      </c>
      <c r="DA146">
        <v>0</v>
      </c>
      <c r="DB146">
        <v>0</v>
      </c>
      <c r="DC146">
        <v>0</v>
      </c>
    </row>
    <row r="147" spans="1:107" x14ac:dyDescent="0.45">
      <c r="A147">
        <v>2024</v>
      </c>
      <c r="B147">
        <v>1</v>
      </c>
      <c r="C147" t="s">
        <v>151</v>
      </c>
      <c r="D147">
        <v>19578</v>
      </c>
      <c r="E147" t="s">
        <v>439</v>
      </c>
      <c r="F147" t="s">
        <v>323</v>
      </c>
      <c r="G147" t="s">
        <v>244</v>
      </c>
      <c r="H147">
        <v>1.607</v>
      </c>
      <c r="I147">
        <v>0.28000000000000003</v>
      </c>
      <c r="J147">
        <v>0</v>
      </c>
      <c r="K147">
        <v>0</v>
      </c>
      <c r="L147">
        <v>1.887</v>
      </c>
      <c r="M147">
        <v>249</v>
      </c>
      <c r="N147">
        <v>7</v>
      </c>
      <c r="O147">
        <v>0</v>
      </c>
      <c r="P147">
        <v>0</v>
      </c>
      <c r="Q147">
        <v>256</v>
      </c>
      <c r="R147" t="s">
        <v>324</v>
      </c>
      <c r="S147" t="s">
        <v>324</v>
      </c>
      <c r="T147" t="s">
        <v>324</v>
      </c>
      <c r="U147" t="s">
        <v>324</v>
      </c>
      <c r="V147" t="s">
        <v>324</v>
      </c>
      <c r="W147" t="s">
        <v>324</v>
      </c>
      <c r="X147" t="s">
        <v>324</v>
      </c>
      <c r="Y147" t="s">
        <v>324</v>
      </c>
      <c r="Z147" t="s">
        <v>324</v>
      </c>
      <c r="AA147" t="s">
        <v>324</v>
      </c>
      <c r="AB147" t="s">
        <v>324</v>
      </c>
      <c r="AC147" t="s">
        <v>324</v>
      </c>
      <c r="AD147" t="s">
        <v>324</v>
      </c>
      <c r="AE147" t="s">
        <v>324</v>
      </c>
      <c r="AF147" t="s">
        <v>324</v>
      </c>
      <c r="AG147" t="s">
        <v>324</v>
      </c>
      <c r="AH147" t="s">
        <v>324</v>
      </c>
      <c r="AI147" t="s">
        <v>324</v>
      </c>
      <c r="AJ147" t="s">
        <v>324</v>
      </c>
      <c r="AK147" t="s">
        <v>324</v>
      </c>
      <c r="AL147" t="s">
        <v>324</v>
      </c>
      <c r="AM147" t="s">
        <v>324</v>
      </c>
      <c r="AN147" t="s">
        <v>324</v>
      </c>
      <c r="AO147" t="s">
        <v>324</v>
      </c>
      <c r="AP147" t="s">
        <v>324</v>
      </c>
      <c r="AQ147" t="s">
        <v>324</v>
      </c>
      <c r="AR147" t="s">
        <v>324</v>
      </c>
      <c r="AS147" t="s">
        <v>324</v>
      </c>
      <c r="AT147" t="s">
        <v>324</v>
      </c>
      <c r="AU147" t="s">
        <v>324</v>
      </c>
      <c r="AV147" t="s">
        <v>324</v>
      </c>
      <c r="AW147" t="s">
        <v>324</v>
      </c>
      <c r="AX147" t="s">
        <v>324</v>
      </c>
      <c r="AY147" t="s">
        <v>324</v>
      </c>
      <c r="AZ147" t="s">
        <v>324</v>
      </c>
      <c r="BA147" t="s">
        <v>324</v>
      </c>
      <c r="BB147" t="s">
        <v>324</v>
      </c>
      <c r="BC147" t="s">
        <v>324</v>
      </c>
      <c r="BD147" t="s">
        <v>324</v>
      </c>
      <c r="BE147" t="s">
        <v>324</v>
      </c>
      <c r="BF147" t="s">
        <v>324</v>
      </c>
      <c r="BG147" t="s">
        <v>324</v>
      </c>
      <c r="BH147" t="s">
        <v>324</v>
      </c>
      <c r="BI147" t="s">
        <v>324</v>
      </c>
      <c r="BJ147" t="s">
        <v>324</v>
      </c>
      <c r="BK147">
        <v>7.5999999999999998E-2</v>
      </c>
      <c r="BL147">
        <v>0</v>
      </c>
      <c r="BM147">
        <v>0</v>
      </c>
      <c r="BN147">
        <v>0</v>
      </c>
      <c r="BO147">
        <v>7.5999999999999998E-2</v>
      </c>
      <c r="BP147">
        <v>20</v>
      </c>
      <c r="BQ147">
        <v>0</v>
      </c>
      <c r="BR147">
        <v>0</v>
      </c>
      <c r="BS147">
        <v>0</v>
      </c>
      <c r="BT147">
        <v>20</v>
      </c>
      <c r="BU147">
        <v>0</v>
      </c>
      <c r="BV147">
        <v>0</v>
      </c>
      <c r="BW147">
        <v>0</v>
      </c>
      <c r="BX147">
        <v>0</v>
      </c>
      <c r="BY147" t="s">
        <v>324</v>
      </c>
      <c r="BZ147" t="s">
        <v>324</v>
      </c>
      <c r="CA147" t="s">
        <v>324</v>
      </c>
      <c r="CB147" t="s">
        <v>324</v>
      </c>
      <c r="CC147" t="s">
        <v>324</v>
      </c>
      <c r="CD147" t="s">
        <v>324</v>
      </c>
      <c r="CE147" t="s">
        <v>324</v>
      </c>
      <c r="CF147" t="s">
        <v>324</v>
      </c>
      <c r="CG147" t="s">
        <v>324</v>
      </c>
      <c r="CH147" t="s">
        <v>324</v>
      </c>
      <c r="CI147" t="s">
        <v>324</v>
      </c>
      <c r="CJ147" t="s">
        <v>324</v>
      </c>
      <c r="CK147" t="s">
        <v>324</v>
      </c>
      <c r="CL147" t="s">
        <v>324</v>
      </c>
      <c r="CM147" t="s">
        <v>324</v>
      </c>
      <c r="CN147" t="s">
        <v>324</v>
      </c>
      <c r="CO147">
        <v>1.6830000000000001</v>
      </c>
      <c r="CP147">
        <v>0.28000000000000003</v>
      </c>
      <c r="CQ147" t="s">
        <v>179</v>
      </c>
      <c r="CR147">
        <v>0</v>
      </c>
      <c r="CS147">
        <v>1.9630000000000001</v>
      </c>
      <c r="CT147">
        <v>269</v>
      </c>
      <c r="CU147">
        <v>7</v>
      </c>
      <c r="CV147">
        <v>0</v>
      </c>
      <c r="CW147">
        <v>0</v>
      </c>
      <c r="CX147">
        <v>276</v>
      </c>
      <c r="CY147">
        <v>0</v>
      </c>
      <c r="CZ147">
        <v>0</v>
      </c>
      <c r="DA147">
        <v>0</v>
      </c>
      <c r="DB147">
        <v>0</v>
      </c>
      <c r="DC147">
        <v>0</v>
      </c>
    </row>
    <row r="148" spans="1:107" x14ac:dyDescent="0.45">
      <c r="A148">
        <v>2024</v>
      </c>
      <c r="B148">
        <v>1</v>
      </c>
      <c r="C148" t="s">
        <v>151</v>
      </c>
      <c r="D148">
        <v>60631</v>
      </c>
      <c r="E148" t="s">
        <v>440</v>
      </c>
      <c r="F148" t="s">
        <v>323</v>
      </c>
      <c r="G148" t="s">
        <v>247</v>
      </c>
      <c r="H148">
        <v>0.55700000000000005</v>
      </c>
      <c r="I148">
        <v>0.121</v>
      </c>
      <c r="J148" t="s">
        <v>324</v>
      </c>
      <c r="K148" t="s">
        <v>324</v>
      </c>
      <c r="L148">
        <v>0.67800000000000005</v>
      </c>
      <c r="M148">
        <v>66</v>
      </c>
      <c r="N148">
        <v>3</v>
      </c>
      <c r="O148" t="s">
        <v>324</v>
      </c>
      <c r="P148" t="s">
        <v>324</v>
      </c>
      <c r="Q148">
        <v>69</v>
      </c>
      <c r="R148" t="s">
        <v>324</v>
      </c>
      <c r="S148" t="s">
        <v>324</v>
      </c>
      <c r="T148" t="s">
        <v>324</v>
      </c>
      <c r="U148" t="s">
        <v>324</v>
      </c>
      <c r="V148">
        <v>0</v>
      </c>
      <c r="W148" t="s">
        <v>324</v>
      </c>
      <c r="X148" t="s">
        <v>324</v>
      </c>
      <c r="Y148" t="s">
        <v>324</v>
      </c>
      <c r="Z148" t="s">
        <v>324</v>
      </c>
      <c r="AA148">
        <v>0</v>
      </c>
      <c r="AB148" t="s">
        <v>324</v>
      </c>
      <c r="AC148" t="s">
        <v>324</v>
      </c>
      <c r="AD148" t="s">
        <v>324</v>
      </c>
      <c r="AE148" t="s">
        <v>324</v>
      </c>
      <c r="AF148">
        <v>0</v>
      </c>
      <c r="AG148">
        <v>0.01</v>
      </c>
      <c r="AH148" t="s">
        <v>324</v>
      </c>
      <c r="AI148" t="s">
        <v>324</v>
      </c>
      <c r="AJ148" t="s">
        <v>324</v>
      </c>
      <c r="AK148">
        <v>0.01</v>
      </c>
      <c r="AL148">
        <v>1</v>
      </c>
      <c r="AM148" t="s">
        <v>324</v>
      </c>
      <c r="AN148" t="s">
        <v>324</v>
      </c>
      <c r="AO148" t="s">
        <v>324</v>
      </c>
      <c r="AP148">
        <v>1</v>
      </c>
      <c r="AQ148" t="s">
        <v>324</v>
      </c>
      <c r="AR148" t="s">
        <v>324</v>
      </c>
      <c r="AS148" t="s">
        <v>324</v>
      </c>
      <c r="AT148" t="s">
        <v>324</v>
      </c>
      <c r="AU148">
        <v>0</v>
      </c>
      <c r="AV148" t="s">
        <v>324</v>
      </c>
      <c r="AW148" t="s">
        <v>324</v>
      </c>
      <c r="AX148" t="s">
        <v>324</v>
      </c>
      <c r="AY148" t="s">
        <v>324</v>
      </c>
      <c r="AZ148">
        <v>0</v>
      </c>
      <c r="BA148" t="s">
        <v>324</v>
      </c>
      <c r="BB148" t="s">
        <v>324</v>
      </c>
      <c r="BC148" t="s">
        <v>324</v>
      </c>
      <c r="BD148" t="s">
        <v>324</v>
      </c>
      <c r="BE148">
        <v>0</v>
      </c>
      <c r="BF148" t="s">
        <v>324</v>
      </c>
      <c r="BG148" t="s">
        <v>324</v>
      </c>
      <c r="BH148" t="s">
        <v>324</v>
      </c>
      <c r="BI148" t="s">
        <v>324</v>
      </c>
      <c r="BJ148">
        <v>0</v>
      </c>
      <c r="BK148">
        <v>6.2E-2</v>
      </c>
      <c r="BL148">
        <v>0.02</v>
      </c>
      <c r="BM148" t="s">
        <v>324</v>
      </c>
      <c r="BN148" t="s">
        <v>324</v>
      </c>
      <c r="BO148">
        <v>8.2000000000000003E-2</v>
      </c>
      <c r="BP148">
        <v>9</v>
      </c>
      <c r="BQ148">
        <v>1</v>
      </c>
      <c r="BR148" t="s">
        <v>324</v>
      </c>
      <c r="BS148" t="s">
        <v>324</v>
      </c>
      <c r="BT148">
        <v>10</v>
      </c>
      <c r="BU148" t="s">
        <v>324</v>
      </c>
      <c r="BV148" t="s">
        <v>324</v>
      </c>
      <c r="BW148" t="s">
        <v>324</v>
      </c>
      <c r="BX148" t="s">
        <v>324</v>
      </c>
      <c r="BY148">
        <v>0</v>
      </c>
      <c r="BZ148">
        <v>0.01</v>
      </c>
      <c r="CA148">
        <v>5.0000000000000001E-3</v>
      </c>
      <c r="CB148" t="s">
        <v>324</v>
      </c>
      <c r="CC148" t="s">
        <v>324</v>
      </c>
      <c r="CD148">
        <v>1.4999999999999999E-2</v>
      </c>
      <c r="CE148">
        <v>1</v>
      </c>
      <c r="CF148">
        <v>2</v>
      </c>
      <c r="CG148" t="s">
        <v>324</v>
      </c>
      <c r="CH148" t="s">
        <v>324</v>
      </c>
      <c r="CI148">
        <v>3</v>
      </c>
      <c r="CJ148" t="s">
        <v>324</v>
      </c>
      <c r="CK148" t="s">
        <v>324</v>
      </c>
      <c r="CL148" t="s">
        <v>324</v>
      </c>
      <c r="CM148" t="s">
        <v>324</v>
      </c>
      <c r="CN148">
        <v>0</v>
      </c>
      <c r="CO148">
        <v>0.629</v>
      </c>
      <c r="CP148">
        <v>0.14599999999999999</v>
      </c>
      <c r="CQ148" t="s">
        <v>179</v>
      </c>
      <c r="CR148">
        <v>0</v>
      </c>
      <c r="CS148">
        <v>0.77500000000000002</v>
      </c>
      <c r="CT148">
        <v>76</v>
      </c>
      <c r="CU148">
        <v>6</v>
      </c>
      <c r="CV148">
        <v>0</v>
      </c>
      <c r="CW148">
        <v>0</v>
      </c>
      <c r="CX148">
        <v>82</v>
      </c>
      <c r="CY148">
        <v>0</v>
      </c>
      <c r="CZ148">
        <v>0</v>
      </c>
      <c r="DA148">
        <v>0</v>
      </c>
      <c r="DB148">
        <v>0</v>
      </c>
      <c r="DC148">
        <v>0</v>
      </c>
    </row>
    <row r="149" spans="1:107" x14ac:dyDescent="0.45">
      <c r="A149">
        <v>2024</v>
      </c>
      <c r="B149">
        <v>1</v>
      </c>
      <c r="C149" t="s">
        <v>151</v>
      </c>
      <c r="D149">
        <v>99999</v>
      </c>
      <c r="E149" t="s">
        <v>329</v>
      </c>
      <c r="F149" t="s">
        <v>323</v>
      </c>
      <c r="H149">
        <v>-0.77600000000000002</v>
      </c>
      <c r="I149">
        <v>-1.528</v>
      </c>
      <c r="J149" t="s">
        <v>179</v>
      </c>
      <c r="K149" t="s">
        <v>324</v>
      </c>
      <c r="L149">
        <v>-2.0329999999999999</v>
      </c>
      <c r="M149" t="s">
        <v>324</v>
      </c>
      <c r="N149" t="s">
        <v>324</v>
      </c>
      <c r="O149" t="s">
        <v>324</v>
      </c>
      <c r="P149" t="s">
        <v>324</v>
      </c>
      <c r="Q149" t="s">
        <v>324</v>
      </c>
      <c r="R149">
        <v>-0.49399999999999999</v>
      </c>
      <c r="S149">
        <v>-0.29099999999999998</v>
      </c>
      <c r="T149" t="s">
        <v>324</v>
      </c>
      <c r="U149" t="s">
        <v>324</v>
      </c>
      <c r="V149">
        <v>-0.78400000000000003</v>
      </c>
      <c r="W149" t="s">
        <v>324</v>
      </c>
      <c r="X149" t="s">
        <v>324</v>
      </c>
      <c r="Y149" t="s">
        <v>324</v>
      </c>
      <c r="Z149" t="s">
        <v>324</v>
      </c>
      <c r="AA149" t="s">
        <v>324</v>
      </c>
      <c r="AB149" t="s">
        <v>324</v>
      </c>
      <c r="AC149" t="s">
        <v>324</v>
      </c>
      <c r="AD149" t="s">
        <v>324</v>
      </c>
      <c r="AE149" t="s">
        <v>324</v>
      </c>
      <c r="AF149" t="s">
        <v>324</v>
      </c>
      <c r="AG149">
        <v>-1.7130000000000001</v>
      </c>
      <c r="AH149">
        <v>-4.1000000000000002E-2</v>
      </c>
      <c r="AI149" t="s">
        <v>324</v>
      </c>
      <c r="AJ149" t="s">
        <v>324</v>
      </c>
      <c r="AK149">
        <v>-1.754</v>
      </c>
      <c r="AL149" t="s">
        <v>324</v>
      </c>
      <c r="AM149" t="s">
        <v>324</v>
      </c>
      <c r="AN149" t="s">
        <v>324</v>
      </c>
      <c r="AO149" t="s">
        <v>324</v>
      </c>
      <c r="AP149" t="s">
        <v>324</v>
      </c>
      <c r="AQ149" t="s">
        <v>324</v>
      </c>
      <c r="AR149" t="s">
        <v>324</v>
      </c>
      <c r="AS149" t="s">
        <v>324</v>
      </c>
      <c r="AT149" t="s">
        <v>324</v>
      </c>
      <c r="AU149" t="s">
        <v>324</v>
      </c>
      <c r="AV149" t="s">
        <v>324</v>
      </c>
      <c r="AW149" t="s">
        <v>324</v>
      </c>
      <c r="AX149" t="s">
        <v>324</v>
      </c>
      <c r="AY149" t="s">
        <v>324</v>
      </c>
      <c r="AZ149">
        <v>0</v>
      </c>
      <c r="BA149" t="s">
        <v>324</v>
      </c>
      <c r="BB149" t="s">
        <v>324</v>
      </c>
      <c r="BC149" t="s">
        <v>324</v>
      </c>
      <c r="BD149" t="s">
        <v>324</v>
      </c>
      <c r="BE149" t="s">
        <v>324</v>
      </c>
      <c r="BF149" t="s">
        <v>324</v>
      </c>
      <c r="BG149" t="s">
        <v>324</v>
      </c>
      <c r="BH149" t="s">
        <v>324</v>
      </c>
      <c r="BI149" t="s">
        <v>324</v>
      </c>
      <c r="BJ149" t="s">
        <v>324</v>
      </c>
      <c r="BK149" t="s">
        <v>324</v>
      </c>
      <c r="BL149" t="s">
        <v>324</v>
      </c>
      <c r="BM149" t="s">
        <v>324</v>
      </c>
      <c r="BN149" t="s">
        <v>324</v>
      </c>
      <c r="BO149" t="s">
        <v>324</v>
      </c>
      <c r="BP149" t="s">
        <v>324</v>
      </c>
      <c r="BQ149" t="s">
        <v>324</v>
      </c>
      <c r="BR149" t="s">
        <v>324</v>
      </c>
      <c r="BS149" t="s">
        <v>324</v>
      </c>
      <c r="BT149" t="s">
        <v>324</v>
      </c>
      <c r="BU149" t="s">
        <v>324</v>
      </c>
      <c r="BV149" t="s">
        <v>324</v>
      </c>
      <c r="BW149" t="s">
        <v>324</v>
      </c>
      <c r="BX149" t="s">
        <v>324</v>
      </c>
      <c r="BY149" t="s">
        <v>324</v>
      </c>
      <c r="BZ149" t="s">
        <v>324</v>
      </c>
      <c r="CA149" t="s">
        <v>324</v>
      </c>
      <c r="CB149" t="s">
        <v>324</v>
      </c>
      <c r="CC149" t="s">
        <v>324</v>
      </c>
      <c r="CD149" t="s">
        <v>324</v>
      </c>
      <c r="CE149" t="s">
        <v>324</v>
      </c>
      <c r="CF149" t="s">
        <v>324</v>
      </c>
      <c r="CG149" t="s">
        <v>324</v>
      </c>
      <c r="CH149" t="s">
        <v>324</v>
      </c>
      <c r="CI149" t="s">
        <v>324</v>
      </c>
      <c r="CJ149" t="s">
        <v>324</v>
      </c>
      <c r="CK149" t="s">
        <v>324</v>
      </c>
      <c r="CL149" t="s">
        <v>324</v>
      </c>
      <c r="CM149" t="s">
        <v>324</v>
      </c>
      <c r="CN149" t="s">
        <v>324</v>
      </c>
      <c r="CO149">
        <v>-1.27</v>
      </c>
      <c r="CP149">
        <v>-1.819</v>
      </c>
      <c r="CQ149" t="s">
        <v>179</v>
      </c>
      <c r="CR149" t="s">
        <v>324</v>
      </c>
      <c r="CS149">
        <v>-2.8180000000000001</v>
      </c>
      <c r="CT149" t="s">
        <v>324</v>
      </c>
      <c r="CU149" t="s">
        <v>324</v>
      </c>
      <c r="CV149" t="s">
        <v>324</v>
      </c>
      <c r="CW149" t="s">
        <v>324</v>
      </c>
      <c r="CX149" t="s">
        <v>324</v>
      </c>
      <c r="CY149" t="s">
        <v>324</v>
      </c>
      <c r="CZ149" t="s">
        <v>324</v>
      </c>
      <c r="DA149" t="s">
        <v>324</v>
      </c>
      <c r="DB149" t="s">
        <v>324</v>
      </c>
      <c r="DC149" t="s">
        <v>324</v>
      </c>
    </row>
    <row r="150" spans="1:107" x14ac:dyDescent="0.45">
      <c r="A150">
        <v>2024</v>
      </c>
      <c r="B150">
        <v>1</v>
      </c>
      <c r="C150" t="s">
        <v>154</v>
      </c>
      <c r="D150">
        <v>689</v>
      </c>
      <c r="E150" t="s">
        <v>441</v>
      </c>
      <c r="F150" t="s">
        <v>323</v>
      </c>
      <c r="G150" t="s">
        <v>244</v>
      </c>
      <c r="H150">
        <v>9.7710000000000008</v>
      </c>
      <c r="I150">
        <v>2.0870000000000002</v>
      </c>
      <c r="J150">
        <v>0</v>
      </c>
      <c r="K150">
        <v>0</v>
      </c>
      <c r="L150">
        <v>11.858000000000001</v>
      </c>
      <c r="M150">
        <v>1099</v>
      </c>
      <c r="N150">
        <v>34</v>
      </c>
      <c r="O150">
        <v>0</v>
      </c>
      <c r="P150">
        <v>0</v>
      </c>
      <c r="Q150">
        <v>1133</v>
      </c>
      <c r="R150">
        <v>0.23200000000000001</v>
      </c>
      <c r="S150">
        <v>8.0000000000000002E-3</v>
      </c>
      <c r="T150">
        <v>0</v>
      </c>
      <c r="U150">
        <v>0</v>
      </c>
      <c r="V150">
        <v>0.24</v>
      </c>
      <c r="W150">
        <v>125</v>
      </c>
      <c r="X150">
        <v>4</v>
      </c>
      <c r="Y150">
        <v>0</v>
      </c>
      <c r="Z150">
        <v>0</v>
      </c>
      <c r="AA150">
        <v>129</v>
      </c>
      <c r="AB150" t="s">
        <v>324</v>
      </c>
      <c r="AC150" t="s">
        <v>324</v>
      </c>
      <c r="AD150" t="s">
        <v>324</v>
      </c>
      <c r="AE150" t="s">
        <v>324</v>
      </c>
      <c r="AF150">
        <v>0</v>
      </c>
      <c r="AG150" t="s">
        <v>324</v>
      </c>
      <c r="AH150" t="s">
        <v>324</v>
      </c>
      <c r="AI150" t="s">
        <v>324</v>
      </c>
      <c r="AJ150" t="s">
        <v>324</v>
      </c>
      <c r="AK150">
        <v>0</v>
      </c>
      <c r="AL150" t="s">
        <v>324</v>
      </c>
      <c r="AM150" t="s">
        <v>324</v>
      </c>
      <c r="AN150" t="s">
        <v>324</v>
      </c>
      <c r="AO150" t="s">
        <v>324</v>
      </c>
      <c r="AP150">
        <v>0</v>
      </c>
      <c r="AQ150" t="s">
        <v>324</v>
      </c>
      <c r="AR150" t="s">
        <v>324</v>
      </c>
      <c r="AS150" t="s">
        <v>324</v>
      </c>
      <c r="AT150" t="s">
        <v>324</v>
      </c>
      <c r="AU150">
        <v>0</v>
      </c>
      <c r="AV150" t="s">
        <v>324</v>
      </c>
      <c r="AW150" t="s">
        <v>324</v>
      </c>
      <c r="AX150" t="s">
        <v>324</v>
      </c>
      <c r="AY150" t="s">
        <v>324</v>
      </c>
      <c r="AZ150">
        <v>0</v>
      </c>
      <c r="BA150" t="s">
        <v>324</v>
      </c>
      <c r="BB150" t="s">
        <v>324</v>
      </c>
      <c r="BC150" t="s">
        <v>324</v>
      </c>
      <c r="BD150" t="s">
        <v>324</v>
      </c>
      <c r="BE150">
        <v>0</v>
      </c>
      <c r="BF150" t="s">
        <v>324</v>
      </c>
      <c r="BG150" t="s">
        <v>324</v>
      </c>
      <c r="BH150" t="s">
        <v>324</v>
      </c>
      <c r="BI150" t="s">
        <v>324</v>
      </c>
      <c r="BJ150">
        <v>0</v>
      </c>
      <c r="BK150">
        <v>5.8999999999999997E-2</v>
      </c>
      <c r="BL150">
        <v>0.01</v>
      </c>
      <c r="BM150">
        <v>0</v>
      </c>
      <c r="BN150">
        <v>0</v>
      </c>
      <c r="BO150">
        <v>6.9000000000000006E-2</v>
      </c>
      <c r="BP150">
        <v>5</v>
      </c>
      <c r="BQ150">
        <v>1</v>
      </c>
      <c r="BR150">
        <v>0</v>
      </c>
      <c r="BS150">
        <v>0</v>
      </c>
      <c r="BT150">
        <v>6</v>
      </c>
      <c r="BU150" t="s">
        <v>324</v>
      </c>
      <c r="BV150" t="s">
        <v>324</v>
      </c>
      <c r="BW150" t="s">
        <v>324</v>
      </c>
      <c r="BX150" t="s">
        <v>324</v>
      </c>
      <c r="BY150">
        <v>0</v>
      </c>
      <c r="BZ150">
        <v>2.5000000000000001E-2</v>
      </c>
      <c r="CA150">
        <v>0</v>
      </c>
      <c r="CB150">
        <v>0</v>
      </c>
      <c r="CC150">
        <v>0</v>
      </c>
      <c r="CD150">
        <v>2.5000000000000001E-2</v>
      </c>
      <c r="CE150">
        <v>5</v>
      </c>
      <c r="CF150">
        <v>0</v>
      </c>
      <c r="CG150">
        <v>0</v>
      </c>
      <c r="CH150">
        <v>0</v>
      </c>
      <c r="CI150">
        <v>5</v>
      </c>
      <c r="CJ150" t="s">
        <v>324</v>
      </c>
      <c r="CK150" t="s">
        <v>324</v>
      </c>
      <c r="CL150" t="s">
        <v>324</v>
      </c>
      <c r="CM150" t="s">
        <v>324</v>
      </c>
      <c r="CN150">
        <v>0</v>
      </c>
      <c r="CO150">
        <v>10.087</v>
      </c>
      <c r="CP150">
        <v>2.105</v>
      </c>
      <c r="CQ150" t="s">
        <v>179</v>
      </c>
      <c r="CR150">
        <v>0</v>
      </c>
      <c r="CS150">
        <v>12.192</v>
      </c>
      <c r="CT150">
        <v>1234</v>
      </c>
      <c r="CU150">
        <v>39</v>
      </c>
      <c r="CV150">
        <v>0</v>
      </c>
      <c r="CW150">
        <v>0</v>
      </c>
      <c r="CX150">
        <v>1273</v>
      </c>
      <c r="CY150">
        <v>0</v>
      </c>
      <c r="CZ150">
        <v>0</v>
      </c>
      <c r="DA150">
        <v>0</v>
      </c>
      <c r="DB150">
        <v>0</v>
      </c>
      <c r="DC150">
        <v>0</v>
      </c>
    </row>
    <row r="151" spans="1:107" x14ac:dyDescent="0.45">
      <c r="A151">
        <v>2024</v>
      </c>
      <c r="B151">
        <v>1</v>
      </c>
      <c r="C151" t="s">
        <v>154</v>
      </c>
      <c r="D151">
        <v>5574</v>
      </c>
      <c r="E151" t="s">
        <v>442</v>
      </c>
      <c r="F151" t="s">
        <v>323</v>
      </c>
      <c r="G151" t="s">
        <v>244</v>
      </c>
      <c r="H151">
        <v>6.859</v>
      </c>
      <c r="I151">
        <v>0.82599999999999996</v>
      </c>
      <c r="J151">
        <v>0</v>
      </c>
      <c r="K151">
        <v>0</v>
      </c>
      <c r="L151">
        <v>7.6849999999999996</v>
      </c>
      <c r="M151">
        <v>545</v>
      </c>
      <c r="N151">
        <v>38</v>
      </c>
      <c r="O151">
        <v>0</v>
      </c>
      <c r="P151">
        <v>0</v>
      </c>
      <c r="Q151">
        <v>583</v>
      </c>
      <c r="R151" t="s">
        <v>324</v>
      </c>
      <c r="S151" t="s">
        <v>324</v>
      </c>
      <c r="T151" t="s">
        <v>324</v>
      </c>
      <c r="U151" t="s">
        <v>324</v>
      </c>
      <c r="V151">
        <v>0</v>
      </c>
      <c r="W151" t="s">
        <v>324</v>
      </c>
      <c r="X151" t="s">
        <v>324</v>
      </c>
      <c r="Y151" t="s">
        <v>324</v>
      </c>
      <c r="Z151" t="s">
        <v>324</v>
      </c>
      <c r="AA151">
        <v>0</v>
      </c>
      <c r="AB151">
        <v>19.338999999999999</v>
      </c>
      <c r="AC151">
        <v>4.1790000000000003</v>
      </c>
      <c r="AD151">
        <v>0</v>
      </c>
      <c r="AE151">
        <v>0</v>
      </c>
      <c r="AF151">
        <v>23.518000000000001</v>
      </c>
      <c r="AG151" t="s">
        <v>324</v>
      </c>
      <c r="AH151" t="s">
        <v>324</v>
      </c>
      <c r="AI151" t="s">
        <v>324</v>
      </c>
      <c r="AJ151" t="s">
        <v>324</v>
      </c>
      <c r="AK151">
        <v>0</v>
      </c>
      <c r="AL151" t="s">
        <v>324</v>
      </c>
      <c r="AM151" t="s">
        <v>324</v>
      </c>
      <c r="AN151" t="s">
        <v>324</v>
      </c>
      <c r="AO151" t="s">
        <v>324</v>
      </c>
      <c r="AP151">
        <v>0</v>
      </c>
      <c r="AQ151" t="s">
        <v>324</v>
      </c>
      <c r="AR151" t="s">
        <v>324</v>
      </c>
      <c r="AS151" t="s">
        <v>324</v>
      </c>
      <c r="AT151" t="s">
        <v>324</v>
      </c>
      <c r="AU151">
        <v>0</v>
      </c>
      <c r="AV151" t="s">
        <v>324</v>
      </c>
      <c r="AW151" t="s">
        <v>324</v>
      </c>
      <c r="AX151" t="s">
        <v>324</v>
      </c>
      <c r="AY151" t="s">
        <v>324</v>
      </c>
      <c r="AZ151">
        <v>0</v>
      </c>
      <c r="BA151" t="s">
        <v>324</v>
      </c>
      <c r="BB151" t="s">
        <v>324</v>
      </c>
      <c r="BC151" t="s">
        <v>324</v>
      </c>
      <c r="BD151" t="s">
        <v>324</v>
      </c>
      <c r="BE151">
        <v>0</v>
      </c>
      <c r="BF151" t="s">
        <v>324</v>
      </c>
      <c r="BG151" t="s">
        <v>324</v>
      </c>
      <c r="BH151" t="s">
        <v>324</v>
      </c>
      <c r="BI151" t="s">
        <v>324</v>
      </c>
      <c r="BJ151">
        <v>0</v>
      </c>
      <c r="BK151">
        <v>4.2000000000000003E-2</v>
      </c>
      <c r="BL151">
        <v>4.2000000000000003E-2</v>
      </c>
      <c r="BM151">
        <v>0</v>
      </c>
      <c r="BN151">
        <v>0</v>
      </c>
      <c r="BO151">
        <v>8.4000000000000005E-2</v>
      </c>
      <c r="BP151">
        <v>3</v>
      </c>
      <c r="BQ151">
        <v>3</v>
      </c>
      <c r="BR151">
        <v>0</v>
      </c>
      <c r="BS151">
        <v>0</v>
      </c>
      <c r="BT151">
        <v>6</v>
      </c>
      <c r="BU151">
        <v>0</v>
      </c>
      <c r="BV151">
        <v>0.55500000000000005</v>
      </c>
      <c r="BW151">
        <v>0</v>
      </c>
      <c r="BX151">
        <v>0</v>
      </c>
      <c r="BY151">
        <v>0.55500000000000005</v>
      </c>
      <c r="BZ151" t="s">
        <v>324</v>
      </c>
      <c r="CA151" t="s">
        <v>324</v>
      </c>
      <c r="CB151" t="s">
        <v>324</v>
      </c>
      <c r="CC151" t="s">
        <v>324</v>
      </c>
      <c r="CD151">
        <v>0</v>
      </c>
      <c r="CE151" t="s">
        <v>324</v>
      </c>
      <c r="CF151" t="s">
        <v>324</v>
      </c>
      <c r="CG151" t="s">
        <v>324</v>
      </c>
      <c r="CH151" t="s">
        <v>324</v>
      </c>
      <c r="CI151">
        <v>0</v>
      </c>
      <c r="CJ151" t="s">
        <v>324</v>
      </c>
      <c r="CK151" t="s">
        <v>324</v>
      </c>
      <c r="CL151" t="s">
        <v>324</v>
      </c>
      <c r="CM151" t="s">
        <v>324</v>
      </c>
      <c r="CN151">
        <v>0</v>
      </c>
      <c r="CO151">
        <v>6.9009999999999998</v>
      </c>
      <c r="CP151">
        <v>0.86799999999999999</v>
      </c>
      <c r="CQ151" t="s">
        <v>179</v>
      </c>
      <c r="CR151">
        <v>0</v>
      </c>
      <c r="CS151">
        <v>7.7690000000000001</v>
      </c>
      <c r="CT151">
        <v>548</v>
      </c>
      <c r="CU151">
        <v>41</v>
      </c>
      <c r="CV151">
        <v>0</v>
      </c>
      <c r="CW151">
        <v>0</v>
      </c>
      <c r="CX151">
        <v>589</v>
      </c>
      <c r="CY151">
        <v>19.338999999999999</v>
      </c>
      <c r="CZ151">
        <v>4.734</v>
      </c>
      <c r="DA151">
        <v>0</v>
      </c>
      <c r="DB151">
        <v>0</v>
      </c>
      <c r="DC151">
        <v>24.073</v>
      </c>
    </row>
    <row r="152" spans="1:107" x14ac:dyDescent="0.45">
      <c r="A152">
        <v>2024</v>
      </c>
      <c r="B152">
        <v>1</v>
      </c>
      <c r="C152" t="s">
        <v>154</v>
      </c>
      <c r="D152">
        <v>10596</v>
      </c>
      <c r="E152" t="s">
        <v>443</v>
      </c>
      <c r="F152" t="s">
        <v>323</v>
      </c>
      <c r="G152" t="s">
        <v>244</v>
      </c>
      <c r="H152">
        <v>5.2999999999999999E-2</v>
      </c>
      <c r="I152">
        <v>0.04</v>
      </c>
      <c r="J152" t="s">
        <v>324</v>
      </c>
      <c r="K152" t="s">
        <v>324</v>
      </c>
      <c r="L152">
        <v>9.2999999999999999E-2</v>
      </c>
      <c r="M152">
        <v>5</v>
      </c>
      <c r="N152">
        <v>1</v>
      </c>
      <c r="O152" t="s">
        <v>324</v>
      </c>
      <c r="P152" t="s">
        <v>324</v>
      </c>
      <c r="Q152">
        <v>6</v>
      </c>
      <c r="R152" t="s">
        <v>324</v>
      </c>
      <c r="S152" t="s">
        <v>324</v>
      </c>
      <c r="T152" t="s">
        <v>324</v>
      </c>
      <c r="U152" t="s">
        <v>324</v>
      </c>
      <c r="V152" t="s">
        <v>324</v>
      </c>
      <c r="W152" t="s">
        <v>324</v>
      </c>
      <c r="X152" t="s">
        <v>324</v>
      </c>
      <c r="Y152" t="s">
        <v>324</v>
      </c>
      <c r="Z152" t="s">
        <v>324</v>
      </c>
      <c r="AA152" t="s">
        <v>324</v>
      </c>
      <c r="AB152" t="s">
        <v>324</v>
      </c>
      <c r="AC152" t="s">
        <v>324</v>
      </c>
      <c r="AD152" t="s">
        <v>324</v>
      </c>
      <c r="AE152" t="s">
        <v>324</v>
      </c>
      <c r="AF152" t="s">
        <v>324</v>
      </c>
      <c r="AG152">
        <v>5.0000000000000001E-3</v>
      </c>
      <c r="AH152">
        <v>0.1</v>
      </c>
      <c r="AI152" t="s">
        <v>324</v>
      </c>
      <c r="AJ152" t="s">
        <v>324</v>
      </c>
      <c r="AK152">
        <v>0.105</v>
      </c>
      <c r="AL152">
        <v>1</v>
      </c>
      <c r="AM152">
        <v>1</v>
      </c>
      <c r="AN152" t="s">
        <v>324</v>
      </c>
      <c r="AO152" t="s">
        <v>324</v>
      </c>
      <c r="AP152">
        <v>2</v>
      </c>
      <c r="AQ152" t="s">
        <v>324</v>
      </c>
      <c r="AR152" t="s">
        <v>324</v>
      </c>
      <c r="AS152" t="s">
        <v>324</v>
      </c>
      <c r="AT152" t="s">
        <v>324</v>
      </c>
      <c r="AU152" t="s">
        <v>324</v>
      </c>
      <c r="AV152" t="s">
        <v>324</v>
      </c>
      <c r="AW152" t="s">
        <v>324</v>
      </c>
      <c r="AX152" t="s">
        <v>324</v>
      </c>
      <c r="AY152" t="s">
        <v>324</v>
      </c>
      <c r="AZ152" t="s">
        <v>324</v>
      </c>
      <c r="BA152" t="s">
        <v>324</v>
      </c>
      <c r="BB152" t="s">
        <v>324</v>
      </c>
      <c r="BC152" t="s">
        <v>324</v>
      </c>
      <c r="BD152" t="s">
        <v>324</v>
      </c>
      <c r="BE152" t="s">
        <v>324</v>
      </c>
      <c r="BF152" t="s">
        <v>324</v>
      </c>
      <c r="BG152" t="s">
        <v>324</v>
      </c>
      <c r="BH152" t="s">
        <v>324</v>
      </c>
      <c r="BI152" t="s">
        <v>324</v>
      </c>
      <c r="BJ152" t="s">
        <v>324</v>
      </c>
      <c r="BK152" t="s">
        <v>324</v>
      </c>
      <c r="BL152" t="s">
        <v>324</v>
      </c>
      <c r="BM152" t="s">
        <v>324</v>
      </c>
      <c r="BN152" t="s">
        <v>324</v>
      </c>
      <c r="BO152" t="s">
        <v>324</v>
      </c>
      <c r="BP152" t="s">
        <v>324</v>
      </c>
      <c r="BQ152" t="s">
        <v>324</v>
      </c>
      <c r="BR152" t="s">
        <v>324</v>
      </c>
      <c r="BS152" t="s">
        <v>324</v>
      </c>
      <c r="BT152" t="s">
        <v>324</v>
      </c>
      <c r="BU152" t="s">
        <v>324</v>
      </c>
      <c r="BV152" t="s">
        <v>324</v>
      </c>
      <c r="BW152" t="s">
        <v>324</v>
      </c>
      <c r="BX152" t="s">
        <v>324</v>
      </c>
      <c r="BY152" t="s">
        <v>324</v>
      </c>
      <c r="BZ152" t="s">
        <v>324</v>
      </c>
      <c r="CA152" t="s">
        <v>324</v>
      </c>
      <c r="CB152" t="s">
        <v>324</v>
      </c>
      <c r="CC152" t="s">
        <v>324</v>
      </c>
      <c r="CD152" t="s">
        <v>324</v>
      </c>
      <c r="CE152" t="s">
        <v>324</v>
      </c>
      <c r="CF152" t="s">
        <v>324</v>
      </c>
      <c r="CG152" t="s">
        <v>324</v>
      </c>
      <c r="CH152" t="s">
        <v>324</v>
      </c>
      <c r="CI152" t="s">
        <v>324</v>
      </c>
      <c r="CJ152" t="s">
        <v>324</v>
      </c>
      <c r="CK152" t="s">
        <v>324</v>
      </c>
      <c r="CL152" t="s">
        <v>324</v>
      </c>
      <c r="CM152" t="s">
        <v>324</v>
      </c>
      <c r="CN152" t="s">
        <v>324</v>
      </c>
      <c r="CO152">
        <v>5.2999999999999999E-2</v>
      </c>
      <c r="CP152">
        <v>0.04</v>
      </c>
      <c r="CQ152" t="s">
        <v>179</v>
      </c>
      <c r="CR152">
        <v>0</v>
      </c>
      <c r="CS152">
        <v>9.2999999999999999E-2</v>
      </c>
      <c r="CT152">
        <v>5</v>
      </c>
      <c r="CU152">
        <v>1</v>
      </c>
      <c r="CV152">
        <v>0</v>
      </c>
      <c r="CW152">
        <v>0</v>
      </c>
      <c r="CX152">
        <v>6</v>
      </c>
      <c r="CY152">
        <v>0</v>
      </c>
      <c r="CZ152">
        <v>0</v>
      </c>
      <c r="DA152">
        <v>0</v>
      </c>
      <c r="DB152">
        <v>0</v>
      </c>
      <c r="DC152">
        <v>0</v>
      </c>
    </row>
    <row r="153" spans="1:107" x14ac:dyDescent="0.45">
      <c r="A153">
        <v>2024</v>
      </c>
      <c r="B153">
        <v>1</v>
      </c>
      <c r="C153" t="s">
        <v>154</v>
      </c>
      <c r="D153">
        <v>12647</v>
      </c>
      <c r="E153" t="s">
        <v>444</v>
      </c>
      <c r="F153" t="s">
        <v>323</v>
      </c>
      <c r="G153" t="s">
        <v>244</v>
      </c>
      <c r="H153">
        <v>7.6859999999999999</v>
      </c>
      <c r="I153">
        <v>7.7439999999999998</v>
      </c>
      <c r="J153">
        <v>0.02</v>
      </c>
      <c r="K153" t="s">
        <v>324</v>
      </c>
      <c r="L153">
        <v>15.45</v>
      </c>
      <c r="M153">
        <v>837</v>
      </c>
      <c r="N153">
        <v>169</v>
      </c>
      <c r="O153">
        <v>1</v>
      </c>
      <c r="P153" t="s">
        <v>324</v>
      </c>
      <c r="Q153">
        <v>1007</v>
      </c>
      <c r="R153">
        <v>0.51800000000000002</v>
      </c>
      <c r="S153">
        <v>0.52200000000000002</v>
      </c>
      <c r="T153" t="s">
        <v>324</v>
      </c>
      <c r="U153" t="s">
        <v>324</v>
      </c>
      <c r="V153">
        <v>1.04</v>
      </c>
      <c r="W153">
        <v>94</v>
      </c>
      <c r="X153">
        <v>3</v>
      </c>
      <c r="Y153" t="s">
        <v>324</v>
      </c>
      <c r="Z153" t="s">
        <v>324</v>
      </c>
      <c r="AA153">
        <v>97</v>
      </c>
      <c r="AB153">
        <v>7.4809999999999999</v>
      </c>
      <c r="AC153">
        <v>13.391</v>
      </c>
      <c r="AD153" t="s">
        <v>324</v>
      </c>
      <c r="AE153" t="s">
        <v>324</v>
      </c>
      <c r="AF153">
        <v>20.872</v>
      </c>
      <c r="AG153">
        <v>0.38</v>
      </c>
      <c r="AH153">
        <v>6.0000000000000001E-3</v>
      </c>
      <c r="AI153" t="s">
        <v>324</v>
      </c>
      <c r="AJ153" t="s">
        <v>324</v>
      </c>
      <c r="AK153">
        <v>0.38600000000000001</v>
      </c>
      <c r="AL153">
        <v>24</v>
      </c>
      <c r="AM153">
        <v>1</v>
      </c>
      <c r="AN153" t="s">
        <v>324</v>
      </c>
      <c r="AO153" t="s">
        <v>324</v>
      </c>
      <c r="AP153">
        <v>25</v>
      </c>
      <c r="AQ153" t="s">
        <v>324</v>
      </c>
      <c r="AR153" t="s">
        <v>324</v>
      </c>
      <c r="AS153" t="s">
        <v>324</v>
      </c>
      <c r="AT153" t="s">
        <v>324</v>
      </c>
      <c r="AU153">
        <v>0</v>
      </c>
      <c r="AV153" t="s">
        <v>324</v>
      </c>
      <c r="AW153" t="s">
        <v>324</v>
      </c>
      <c r="AX153" t="s">
        <v>324</v>
      </c>
      <c r="AY153" t="s">
        <v>324</v>
      </c>
      <c r="AZ153">
        <v>0</v>
      </c>
      <c r="BA153" t="s">
        <v>324</v>
      </c>
      <c r="BB153" t="s">
        <v>324</v>
      </c>
      <c r="BC153" t="s">
        <v>324</v>
      </c>
      <c r="BD153" t="s">
        <v>324</v>
      </c>
      <c r="BE153">
        <v>0</v>
      </c>
      <c r="BF153" t="s">
        <v>324</v>
      </c>
      <c r="BG153" t="s">
        <v>324</v>
      </c>
      <c r="BH153" t="s">
        <v>324</v>
      </c>
      <c r="BI153" t="s">
        <v>324</v>
      </c>
      <c r="BJ153">
        <v>0</v>
      </c>
      <c r="BK153">
        <v>8.2000000000000003E-2</v>
      </c>
      <c r="BL153">
        <v>9.2999999999999999E-2</v>
      </c>
      <c r="BM153" t="s">
        <v>324</v>
      </c>
      <c r="BN153" t="s">
        <v>324</v>
      </c>
      <c r="BO153">
        <v>0.17499999999999999</v>
      </c>
      <c r="BP153">
        <v>8</v>
      </c>
      <c r="BQ153">
        <v>7</v>
      </c>
      <c r="BR153" t="s">
        <v>324</v>
      </c>
      <c r="BS153" t="s">
        <v>324</v>
      </c>
      <c r="BT153">
        <v>15</v>
      </c>
      <c r="BU153" t="s">
        <v>324</v>
      </c>
      <c r="BV153" t="s">
        <v>324</v>
      </c>
      <c r="BW153" t="s">
        <v>324</v>
      </c>
      <c r="BX153" t="s">
        <v>324</v>
      </c>
      <c r="BY153">
        <v>0</v>
      </c>
      <c r="BZ153" t="s">
        <v>324</v>
      </c>
      <c r="CA153" t="s">
        <v>324</v>
      </c>
      <c r="CB153" t="s">
        <v>324</v>
      </c>
      <c r="CC153" t="s">
        <v>324</v>
      </c>
      <c r="CD153">
        <v>0</v>
      </c>
      <c r="CE153" t="s">
        <v>324</v>
      </c>
      <c r="CF153" t="s">
        <v>324</v>
      </c>
      <c r="CG153" t="s">
        <v>324</v>
      </c>
      <c r="CH153" t="s">
        <v>324</v>
      </c>
      <c r="CI153">
        <v>0</v>
      </c>
      <c r="CJ153" t="s">
        <v>324</v>
      </c>
      <c r="CK153" t="s">
        <v>324</v>
      </c>
      <c r="CL153" t="s">
        <v>324</v>
      </c>
      <c r="CM153" t="s">
        <v>324</v>
      </c>
      <c r="CN153">
        <v>0</v>
      </c>
      <c r="CO153">
        <v>8.2859999999999996</v>
      </c>
      <c r="CP153">
        <v>8.359</v>
      </c>
      <c r="CQ153">
        <v>0.02</v>
      </c>
      <c r="CR153">
        <v>0</v>
      </c>
      <c r="CS153">
        <v>16.664999999999999</v>
      </c>
      <c r="CT153">
        <v>939</v>
      </c>
      <c r="CU153">
        <v>179</v>
      </c>
      <c r="CV153">
        <v>1</v>
      </c>
      <c r="CW153">
        <v>0</v>
      </c>
      <c r="CX153">
        <v>1119</v>
      </c>
      <c r="CY153">
        <v>7.4809999999999999</v>
      </c>
      <c r="CZ153">
        <v>13.391</v>
      </c>
      <c r="DA153">
        <v>0</v>
      </c>
      <c r="DB153">
        <v>0</v>
      </c>
      <c r="DC153">
        <v>20.872</v>
      </c>
    </row>
    <row r="154" spans="1:107" x14ac:dyDescent="0.45">
      <c r="A154">
        <v>2024</v>
      </c>
      <c r="B154">
        <v>1</v>
      </c>
      <c r="C154" t="s">
        <v>154</v>
      </c>
      <c r="D154">
        <v>13781</v>
      </c>
      <c r="E154" t="s">
        <v>445</v>
      </c>
      <c r="F154" t="s">
        <v>323</v>
      </c>
      <c r="G154" t="s">
        <v>247</v>
      </c>
      <c r="H154">
        <v>82.472999999999999</v>
      </c>
      <c r="I154">
        <v>53.176000000000002</v>
      </c>
      <c r="J154">
        <v>18.263999999999999</v>
      </c>
      <c r="K154">
        <v>0</v>
      </c>
      <c r="L154">
        <v>153.91300000000001</v>
      </c>
      <c r="M154">
        <v>10955</v>
      </c>
      <c r="N154">
        <v>1207</v>
      </c>
      <c r="O154">
        <v>229</v>
      </c>
      <c r="P154">
        <v>0</v>
      </c>
      <c r="Q154">
        <v>12391</v>
      </c>
      <c r="R154" t="s">
        <v>324</v>
      </c>
      <c r="S154" t="s">
        <v>324</v>
      </c>
      <c r="T154" t="s">
        <v>324</v>
      </c>
      <c r="U154" t="s">
        <v>324</v>
      </c>
      <c r="V154" t="s">
        <v>324</v>
      </c>
      <c r="W154" t="s">
        <v>324</v>
      </c>
      <c r="X154" t="s">
        <v>324</v>
      </c>
      <c r="Y154" t="s">
        <v>324</v>
      </c>
      <c r="Z154" t="s">
        <v>324</v>
      </c>
      <c r="AA154" t="s">
        <v>324</v>
      </c>
      <c r="AB154" t="s">
        <v>324</v>
      </c>
      <c r="AC154" t="s">
        <v>324</v>
      </c>
      <c r="AD154" t="s">
        <v>324</v>
      </c>
      <c r="AE154" t="s">
        <v>324</v>
      </c>
      <c r="AF154" t="s">
        <v>324</v>
      </c>
      <c r="AG154" t="s">
        <v>324</v>
      </c>
      <c r="AH154" t="s">
        <v>324</v>
      </c>
      <c r="AI154" t="s">
        <v>324</v>
      </c>
      <c r="AJ154" t="s">
        <v>324</v>
      </c>
      <c r="AK154" t="s">
        <v>324</v>
      </c>
      <c r="AL154" t="s">
        <v>324</v>
      </c>
      <c r="AM154" t="s">
        <v>324</v>
      </c>
      <c r="AN154" t="s">
        <v>324</v>
      </c>
      <c r="AO154" t="s">
        <v>324</v>
      </c>
      <c r="AP154" t="s">
        <v>324</v>
      </c>
      <c r="AQ154" t="s">
        <v>324</v>
      </c>
      <c r="AR154" t="s">
        <v>324</v>
      </c>
      <c r="AS154" t="s">
        <v>324</v>
      </c>
      <c r="AT154" t="s">
        <v>324</v>
      </c>
      <c r="AU154" t="s">
        <v>324</v>
      </c>
      <c r="AV154" t="s">
        <v>324</v>
      </c>
      <c r="AW154" t="s">
        <v>324</v>
      </c>
      <c r="AX154" t="s">
        <v>324</v>
      </c>
      <c r="AY154" t="s">
        <v>324</v>
      </c>
      <c r="AZ154" t="s">
        <v>324</v>
      </c>
      <c r="BA154" t="s">
        <v>324</v>
      </c>
      <c r="BB154" t="s">
        <v>324</v>
      </c>
      <c r="BC154" t="s">
        <v>324</v>
      </c>
      <c r="BD154" t="s">
        <v>324</v>
      </c>
      <c r="BE154" t="s">
        <v>324</v>
      </c>
      <c r="BF154" t="s">
        <v>324</v>
      </c>
      <c r="BG154" t="s">
        <v>324</v>
      </c>
      <c r="BH154" t="s">
        <v>324</v>
      </c>
      <c r="BI154" t="s">
        <v>324</v>
      </c>
      <c r="BJ154" t="s">
        <v>324</v>
      </c>
      <c r="BK154" t="s">
        <v>324</v>
      </c>
      <c r="BL154" t="s">
        <v>324</v>
      </c>
      <c r="BM154" t="s">
        <v>324</v>
      </c>
      <c r="BN154" t="s">
        <v>324</v>
      </c>
      <c r="BO154" t="s">
        <v>324</v>
      </c>
      <c r="BP154" t="s">
        <v>324</v>
      </c>
      <c r="BQ154" t="s">
        <v>324</v>
      </c>
      <c r="BR154" t="s">
        <v>324</v>
      </c>
      <c r="BS154" t="s">
        <v>324</v>
      </c>
      <c r="BT154" t="s">
        <v>324</v>
      </c>
      <c r="BU154" t="s">
        <v>324</v>
      </c>
      <c r="BV154" t="s">
        <v>324</v>
      </c>
      <c r="BW154" t="s">
        <v>324</v>
      </c>
      <c r="BX154" t="s">
        <v>324</v>
      </c>
      <c r="BY154" t="s">
        <v>324</v>
      </c>
      <c r="BZ154" t="s">
        <v>324</v>
      </c>
      <c r="CA154" t="s">
        <v>324</v>
      </c>
      <c r="CB154" t="s">
        <v>324</v>
      </c>
      <c r="CC154" t="s">
        <v>324</v>
      </c>
      <c r="CD154" t="s">
        <v>324</v>
      </c>
      <c r="CE154" t="s">
        <v>324</v>
      </c>
      <c r="CF154" t="s">
        <v>324</v>
      </c>
      <c r="CG154" t="s">
        <v>324</v>
      </c>
      <c r="CH154" t="s">
        <v>324</v>
      </c>
      <c r="CI154" t="s">
        <v>324</v>
      </c>
      <c r="CJ154" t="s">
        <v>324</v>
      </c>
      <c r="CK154" t="s">
        <v>324</v>
      </c>
      <c r="CL154" t="s">
        <v>324</v>
      </c>
      <c r="CM154" t="s">
        <v>324</v>
      </c>
      <c r="CN154" t="s">
        <v>324</v>
      </c>
      <c r="CO154">
        <v>82.472999999999999</v>
      </c>
      <c r="CP154">
        <v>53.176000000000002</v>
      </c>
      <c r="CQ154">
        <v>18.263999999999999</v>
      </c>
      <c r="CR154">
        <v>0</v>
      </c>
      <c r="CS154">
        <v>153.91300000000001</v>
      </c>
      <c r="CT154">
        <v>10955</v>
      </c>
      <c r="CU154">
        <v>1207</v>
      </c>
      <c r="CV154">
        <v>229</v>
      </c>
      <c r="CW154">
        <v>0</v>
      </c>
      <c r="CX154">
        <v>12391</v>
      </c>
      <c r="CY154">
        <v>0</v>
      </c>
      <c r="CZ154">
        <v>0</v>
      </c>
      <c r="DA154">
        <v>0</v>
      </c>
      <c r="DB154">
        <v>0</v>
      </c>
      <c r="DC154">
        <v>0</v>
      </c>
    </row>
    <row r="155" spans="1:107" x14ac:dyDescent="0.45">
      <c r="A155">
        <v>2024</v>
      </c>
      <c r="B155">
        <v>1</v>
      </c>
      <c r="C155" t="s">
        <v>154</v>
      </c>
      <c r="D155">
        <v>14232</v>
      </c>
      <c r="E155" t="s">
        <v>446</v>
      </c>
      <c r="F155" t="s">
        <v>323</v>
      </c>
      <c r="G155" t="s">
        <v>244</v>
      </c>
      <c r="H155">
        <v>0.69199999999999995</v>
      </c>
      <c r="I155">
        <v>2.0299999999999998</v>
      </c>
      <c r="J155">
        <v>0</v>
      </c>
      <c r="K155">
        <v>0</v>
      </c>
      <c r="L155">
        <v>2.722</v>
      </c>
      <c r="M155">
        <v>60</v>
      </c>
      <c r="N155">
        <v>40</v>
      </c>
      <c r="O155">
        <v>0</v>
      </c>
      <c r="P155">
        <v>0</v>
      </c>
      <c r="Q155">
        <v>100</v>
      </c>
      <c r="R155">
        <v>0</v>
      </c>
      <c r="S155">
        <v>0</v>
      </c>
      <c r="T155">
        <v>0</v>
      </c>
      <c r="U155">
        <v>0</v>
      </c>
      <c r="V155">
        <v>0</v>
      </c>
      <c r="W155">
        <v>0</v>
      </c>
      <c r="X155">
        <v>0</v>
      </c>
      <c r="Y155">
        <v>0</v>
      </c>
      <c r="Z155">
        <v>0</v>
      </c>
      <c r="AA155">
        <v>0</v>
      </c>
      <c r="AB155">
        <v>20.795000000000002</v>
      </c>
      <c r="AC155">
        <v>13.851000000000001</v>
      </c>
      <c r="AD155">
        <v>0</v>
      </c>
      <c r="AE155">
        <v>0</v>
      </c>
      <c r="AF155">
        <v>34.646000000000001</v>
      </c>
      <c r="AG155">
        <v>0</v>
      </c>
      <c r="AH155">
        <v>0</v>
      </c>
      <c r="AI155">
        <v>0</v>
      </c>
      <c r="AJ155">
        <v>0</v>
      </c>
      <c r="AK155">
        <v>0</v>
      </c>
      <c r="AL155">
        <v>0</v>
      </c>
      <c r="AM155">
        <v>0</v>
      </c>
      <c r="AN155">
        <v>0</v>
      </c>
      <c r="AO155">
        <v>0</v>
      </c>
      <c r="AP155">
        <v>0</v>
      </c>
      <c r="AQ155">
        <v>0</v>
      </c>
      <c r="AR155">
        <v>0</v>
      </c>
      <c r="AS155">
        <v>0</v>
      </c>
      <c r="AT155">
        <v>0</v>
      </c>
      <c r="AU155">
        <v>0</v>
      </c>
      <c r="AV155">
        <v>0</v>
      </c>
      <c r="AW155">
        <v>0</v>
      </c>
      <c r="AX155">
        <v>0</v>
      </c>
      <c r="AY155">
        <v>0</v>
      </c>
      <c r="AZ155">
        <v>0</v>
      </c>
      <c r="BA155">
        <v>0</v>
      </c>
      <c r="BB155">
        <v>0</v>
      </c>
      <c r="BC155">
        <v>0</v>
      </c>
      <c r="BD155">
        <v>0</v>
      </c>
      <c r="BE155">
        <v>0</v>
      </c>
      <c r="BF155">
        <v>0</v>
      </c>
      <c r="BG155">
        <v>0</v>
      </c>
      <c r="BH155">
        <v>0</v>
      </c>
      <c r="BI155">
        <v>0</v>
      </c>
      <c r="BJ155">
        <v>0</v>
      </c>
      <c r="BK155">
        <v>2E-3</v>
      </c>
      <c r="BL155">
        <v>0.19900000000000001</v>
      </c>
      <c r="BM155">
        <v>0</v>
      </c>
      <c r="BN155">
        <v>0</v>
      </c>
      <c r="BO155">
        <v>0.20100000000000001</v>
      </c>
      <c r="BP155">
        <v>1</v>
      </c>
      <c r="BQ155">
        <v>8</v>
      </c>
      <c r="BR155">
        <v>0</v>
      </c>
      <c r="BS155">
        <v>0</v>
      </c>
      <c r="BT155">
        <v>9</v>
      </c>
      <c r="BU155">
        <v>0</v>
      </c>
      <c r="BV155">
        <v>0.7</v>
      </c>
      <c r="BW155">
        <v>0</v>
      </c>
      <c r="BX155">
        <v>0</v>
      </c>
      <c r="BY155">
        <v>0.7</v>
      </c>
      <c r="BZ155">
        <v>0</v>
      </c>
      <c r="CA155">
        <v>3.5000000000000003E-2</v>
      </c>
      <c r="CB155">
        <v>0</v>
      </c>
      <c r="CC155">
        <v>0</v>
      </c>
      <c r="CD155">
        <v>3.5000000000000003E-2</v>
      </c>
      <c r="CE155">
        <v>0</v>
      </c>
      <c r="CF155">
        <v>1</v>
      </c>
      <c r="CG155">
        <v>0</v>
      </c>
      <c r="CH155">
        <v>0</v>
      </c>
      <c r="CI155">
        <v>1</v>
      </c>
      <c r="CJ155">
        <v>0</v>
      </c>
      <c r="CK155">
        <v>0</v>
      </c>
      <c r="CL155">
        <v>0</v>
      </c>
      <c r="CM155">
        <v>0</v>
      </c>
      <c r="CN155">
        <v>0</v>
      </c>
      <c r="CO155">
        <v>0.69399999999999995</v>
      </c>
      <c r="CP155">
        <v>2.2639999999999998</v>
      </c>
      <c r="CQ155" t="s">
        <v>179</v>
      </c>
      <c r="CR155">
        <v>0</v>
      </c>
      <c r="CS155">
        <v>2.9580000000000002</v>
      </c>
      <c r="CT155">
        <v>61</v>
      </c>
      <c r="CU155">
        <v>49</v>
      </c>
      <c r="CV155">
        <v>0</v>
      </c>
      <c r="CW155">
        <v>0</v>
      </c>
      <c r="CX155">
        <v>110</v>
      </c>
      <c r="CY155">
        <v>20.795000000000002</v>
      </c>
      <c r="CZ155">
        <v>14.551</v>
      </c>
      <c r="DA155">
        <v>0</v>
      </c>
      <c r="DB155">
        <v>0</v>
      </c>
      <c r="DC155">
        <v>35.345999999999997</v>
      </c>
    </row>
    <row r="156" spans="1:107" x14ac:dyDescent="0.45">
      <c r="A156">
        <v>2024</v>
      </c>
      <c r="B156">
        <v>1</v>
      </c>
      <c r="C156" t="s">
        <v>154</v>
      </c>
      <c r="D156">
        <v>16181</v>
      </c>
      <c r="E156" t="s">
        <v>447</v>
      </c>
      <c r="F156" t="s">
        <v>323</v>
      </c>
      <c r="G156" t="s">
        <v>244</v>
      </c>
      <c r="H156">
        <v>4.0439999999999996</v>
      </c>
      <c r="I156">
        <v>0.78700000000000003</v>
      </c>
      <c r="J156">
        <v>0</v>
      </c>
      <c r="K156">
        <v>0</v>
      </c>
      <c r="L156">
        <v>4.8310000000000004</v>
      </c>
      <c r="M156">
        <v>513</v>
      </c>
      <c r="N156">
        <v>23</v>
      </c>
      <c r="O156">
        <v>0</v>
      </c>
      <c r="P156">
        <v>0</v>
      </c>
      <c r="Q156">
        <v>536</v>
      </c>
      <c r="R156">
        <v>0.28599999999999998</v>
      </c>
      <c r="S156">
        <v>0</v>
      </c>
      <c r="T156">
        <v>0</v>
      </c>
      <c r="U156">
        <v>0</v>
      </c>
      <c r="V156">
        <v>0.28599999999999998</v>
      </c>
      <c r="W156">
        <v>208</v>
      </c>
      <c r="X156">
        <v>0</v>
      </c>
      <c r="Y156">
        <v>0</v>
      </c>
      <c r="Z156">
        <v>0</v>
      </c>
      <c r="AA156">
        <v>208</v>
      </c>
      <c r="AB156">
        <v>71.177000000000007</v>
      </c>
      <c r="AC156">
        <v>4.6449999999999996</v>
      </c>
      <c r="AD156">
        <v>0</v>
      </c>
      <c r="AE156">
        <v>0</v>
      </c>
      <c r="AF156">
        <v>75.822000000000003</v>
      </c>
      <c r="AG156">
        <v>3.6999999999999998E-2</v>
      </c>
      <c r="AH156">
        <v>0</v>
      </c>
      <c r="AI156">
        <v>0</v>
      </c>
      <c r="AJ156">
        <v>0</v>
      </c>
      <c r="AK156">
        <v>3.6999999999999998E-2</v>
      </c>
      <c r="AL156">
        <v>7</v>
      </c>
      <c r="AM156">
        <v>0</v>
      </c>
      <c r="AN156">
        <v>0</v>
      </c>
      <c r="AO156">
        <v>0</v>
      </c>
      <c r="AP156">
        <v>7</v>
      </c>
      <c r="AQ156">
        <v>7.4999999999999997E-2</v>
      </c>
      <c r="AR156">
        <v>0</v>
      </c>
      <c r="AS156">
        <v>0</v>
      </c>
      <c r="AT156">
        <v>0</v>
      </c>
      <c r="AU156">
        <v>7.4999999999999997E-2</v>
      </c>
      <c r="AV156">
        <v>0</v>
      </c>
      <c r="AW156">
        <v>0</v>
      </c>
      <c r="AX156">
        <v>0</v>
      </c>
      <c r="AY156">
        <v>0</v>
      </c>
      <c r="AZ156">
        <v>0</v>
      </c>
      <c r="BA156">
        <v>0</v>
      </c>
      <c r="BB156">
        <v>0</v>
      </c>
      <c r="BC156">
        <v>0</v>
      </c>
      <c r="BD156">
        <v>0</v>
      </c>
      <c r="BE156">
        <v>0</v>
      </c>
      <c r="BF156">
        <v>0</v>
      </c>
      <c r="BG156">
        <v>0</v>
      </c>
      <c r="BH156">
        <v>0</v>
      </c>
      <c r="BI156">
        <v>0</v>
      </c>
      <c r="BJ156">
        <v>0</v>
      </c>
      <c r="BK156">
        <v>3.0000000000000001E-3</v>
      </c>
      <c r="BL156">
        <v>0</v>
      </c>
      <c r="BM156">
        <v>0</v>
      </c>
      <c r="BN156">
        <v>0</v>
      </c>
      <c r="BO156">
        <v>3.0000000000000001E-3</v>
      </c>
      <c r="BP156">
        <v>1</v>
      </c>
      <c r="BQ156">
        <v>0</v>
      </c>
      <c r="BR156">
        <v>0</v>
      </c>
      <c r="BS156">
        <v>0</v>
      </c>
      <c r="BT156">
        <v>1</v>
      </c>
      <c r="BU156">
        <v>0</v>
      </c>
      <c r="BV156">
        <v>0</v>
      </c>
      <c r="BW156">
        <v>0</v>
      </c>
      <c r="BX156">
        <v>0</v>
      </c>
      <c r="BY156">
        <v>0</v>
      </c>
      <c r="BZ156">
        <v>0</v>
      </c>
      <c r="CA156">
        <v>0</v>
      </c>
      <c r="CB156">
        <v>0</v>
      </c>
      <c r="CC156">
        <v>0</v>
      </c>
      <c r="CD156">
        <v>0</v>
      </c>
      <c r="CE156">
        <v>0</v>
      </c>
      <c r="CF156">
        <v>0</v>
      </c>
      <c r="CG156">
        <v>0</v>
      </c>
      <c r="CH156">
        <v>0</v>
      </c>
      <c r="CI156">
        <v>0</v>
      </c>
      <c r="CJ156">
        <v>0</v>
      </c>
      <c r="CK156">
        <v>0</v>
      </c>
      <c r="CL156">
        <v>0</v>
      </c>
      <c r="CM156">
        <v>0</v>
      </c>
      <c r="CN156">
        <v>0</v>
      </c>
      <c r="CO156">
        <v>4.3330000000000002</v>
      </c>
      <c r="CP156">
        <v>0.78700000000000003</v>
      </c>
      <c r="CQ156" t="s">
        <v>179</v>
      </c>
      <c r="CR156">
        <v>0</v>
      </c>
      <c r="CS156">
        <v>5.12</v>
      </c>
      <c r="CT156">
        <v>722</v>
      </c>
      <c r="CU156">
        <v>23</v>
      </c>
      <c r="CV156">
        <v>0</v>
      </c>
      <c r="CW156">
        <v>0</v>
      </c>
      <c r="CX156">
        <v>745</v>
      </c>
      <c r="CY156">
        <v>71.177000000000007</v>
      </c>
      <c r="CZ156">
        <v>4.6449999999999996</v>
      </c>
      <c r="DA156">
        <v>0</v>
      </c>
      <c r="DB156">
        <v>0</v>
      </c>
      <c r="DC156">
        <v>75.822000000000003</v>
      </c>
    </row>
    <row r="157" spans="1:107" x14ac:dyDescent="0.45">
      <c r="A157">
        <v>2024</v>
      </c>
      <c r="B157">
        <v>1</v>
      </c>
      <c r="C157" t="s">
        <v>154</v>
      </c>
      <c r="D157">
        <v>17267</v>
      </c>
      <c r="E157" t="s">
        <v>448</v>
      </c>
      <c r="F157" t="s">
        <v>323</v>
      </c>
      <c r="G157" t="s">
        <v>247</v>
      </c>
      <c r="H157">
        <v>0.42499999999999999</v>
      </c>
      <c r="I157">
        <v>2.8000000000000001E-2</v>
      </c>
      <c r="J157">
        <v>0</v>
      </c>
      <c r="K157">
        <v>0</v>
      </c>
      <c r="L157">
        <v>0.45300000000000001</v>
      </c>
      <c r="M157">
        <v>19</v>
      </c>
      <c r="N157">
        <v>2</v>
      </c>
      <c r="O157">
        <v>0</v>
      </c>
      <c r="P157">
        <v>0</v>
      </c>
      <c r="Q157">
        <v>21</v>
      </c>
      <c r="R157" t="s">
        <v>324</v>
      </c>
      <c r="S157" t="s">
        <v>324</v>
      </c>
      <c r="T157" t="s">
        <v>324</v>
      </c>
      <c r="U157" t="s">
        <v>324</v>
      </c>
      <c r="V157">
        <v>0</v>
      </c>
      <c r="W157" t="s">
        <v>324</v>
      </c>
      <c r="X157" t="s">
        <v>324</v>
      </c>
      <c r="Y157" t="s">
        <v>324</v>
      </c>
      <c r="Z157" t="s">
        <v>324</v>
      </c>
      <c r="AA157">
        <v>0</v>
      </c>
      <c r="AB157">
        <v>14.961</v>
      </c>
      <c r="AC157">
        <v>0.35699999999999998</v>
      </c>
      <c r="AD157" t="s">
        <v>324</v>
      </c>
      <c r="AE157" t="s">
        <v>324</v>
      </c>
      <c r="AF157">
        <v>15.318</v>
      </c>
      <c r="AG157" t="s">
        <v>324</v>
      </c>
      <c r="AH157" t="s">
        <v>324</v>
      </c>
      <c r="AI157" t="s">
        <v>324</v>
      </c>
      <c r="AJ157" t="s">
        <v>324</v>
      </c>
      <c r="AK157">
        <v>0</v>
      </c>
      <c r="AL157" t="s">
        <v>324</v>
      </c>
      <c r="AM157" t="s">
        <v>324</v>
      </c>
      <c r="AN157" t="s">
        <v>324</v>
      </c>
      <c r="AO157" t="s">
        <v>324</v>
      </c>
      <c r="AP157">
        <v>0</v>
      </c>
      <c r="AQ157" t="s">
        <v>324</v>
      </c>
      <c r="AR157" t="s">
        <v>324</v>
      </c>
      <c r="AS157" t="s">
        <v>324</v>
      </c>
      <c r="AT157" t="s">
        <v>324</v>
      </c>
      <c r="AU157">
        <v>0</v>
      </c>
      <c r="AV157" t="s">
        <v>324</v>
      </c>
      <c r="AW157" t="s">
        <v>324</v>
      </c>
      <c r="AX157" t="s">
        <v>324</v>
      </c>
      <c r="AY157" t="s">
        <v>324</v>
      </c>
      <c r="AZ157">
        <v>0</v>
      </c>
      <c r="BA157" t="s">
        <v>324</v>
      </c>
      <c r="BB157" t="s">
        <v>324</v>
      </c>
      <c r="BC157" t="s">
        <v>324</v>
      </c>
      <c r="BD157" t="s">
        <v>324</v>
      </c>
      <c r="BE157">
        <v>0</v>
      </c>
      <c r="BF157" t="s">
        <v>324</v>
      </c>
      <c r="BG157" t="s">
        <v>324</v>
      </c>
      <c r="BH157" t="s">
        <v>324</v>
      </c>
      <c r="BI157" t="s">
        <v>324</v>
      </c>
      <c r="BJ157">
        <v>0</v>
      </c>
      <c r="BK157">
        <v>5.8999999999999997E-2</v>
      </c>
      <c r="BL157">
        <v>0</v>
      </c>
      <c r="BM157" t="s">
        <v>324</v>
      </c>
      <c r="BN157" t="s">
        <v>324</v>
      </c>
      <c r="BO157">
        <v>5.8999999999999997E-2</v>
      </c>
      <c r="BP157">
        <v>2</v>
      </c>
      <c r="BQ157">
        <v>0</v>
      </c>
      <c r="BR157" t="s">
        <v>324</v>
      </c>
      <c r="BS157" t="s">
        <v>324</v>
      </c>
      <c r="BT157">
        <v>2</v>
      </c>
      <c r="BU157">
        <v>1.242</v>
      </c>
      <c r="BV157">
        <v>0</v>
      </c>
      <c r="BW157" t="s">
        <v>324</v>
      </c>
      <c r="BX157" t="s">
        <v>324</v>
      </c>
      <c r="BY157">
        <v>1.242</v>
      </c>
      <c r="BZ157" t="s">
        <v>324</v>
      </c>
      <c r="CA157" t="s">
        <v>324</v>
      </c>
      <c r="CB157" t="s">
        <v>324</v>
      </c>
      <c r="CC157" t="s">
        <v>324</v>
      </c>
      <c r="CD157">
        <v>0</v>
      </c>
      <c r="CE157" t="s">
        <v>324</v>
      </c>
      <c r="CF157" t="s">
        <v>324</v>
      </c>
      <c r="CG157" t="s">
        <v>324</v>
      </c>
      <c r="CH157" t="s">
        <v>324</v>
      </c>
      <c r="CI157">
        <v>0</v>
      </c>
      <c r="CJ157" t="s">
        <v>324</v>
      </c>
      <c r="CK157" t="s">
        <v>324</v>
      </c>
      <c r="CL157" t="s">
        <v>324</v>
      </c>
      <c r="CM157" t="s">
        <v>324</v>
      </c>
      <c r="CN157">
        <v>0</v>
      </c>
      <c r="CO157">
        <v>0.48399999999999999</v>
      </c>
      <c r="CP157">
        <v>2.8000000000000001E-2</v>
      </c>
      <c r="CQ157" t="s">
        <v>179</v>
      </c>
      <c r="CR157">
        <v>0</v>
      </c>
      <c r="CS157">
        <v>0.51200000000000001</v>
      </c>
      <c r="CT157">
        <v>21</v>
      </c>
      <c r="CU157">
        <v>2</v>
      </c>
      <c r="CV157">
        <v>0</v>
      </c>
      <c r="CW157">
        <v>0</v>
      </c>
      <c r="CX157">
        <v>23</v>
      </c>
      <c r="CY157">
        <v>16.202999999999999</v>
      </c>
      <c r="CZ157">
        <v>0.35699999999999998</v>
      </c>
      <c r="DA157">
        <v>0</v>
      </c>
      <c r="DB157">
        <v>0</v>
      </c>
      <c r="DC157">
        <v>16.559999999999999</v>
      </c>
    </row>
    <row r="158" spans="1:107" x14ac:dyDescent="0.45">
      <c r="A158">
        <v>2024</v>
      </c>
      <c r="B158">
        <v>1</v>
      </c>
      <c r="C158" t="s">
        <v>154</v>
      </c>
      <c r="D158">
        <v>20996</v>
      </c>
      <c r="E158" t="s">
        <v>449</v>
      </c>
      <c r="F158" t="s">
        <v>323</v>
      </c>
      <c r="G158" t="s">
        <v>244</v>
      </c>
      <c r="H158">
        <v>3.544</v>
      </c>
      <c r="I158">
        <v>0.51</v>
      </c>
      <c r="J158" t="s">
        <v>324</v>
      </c>
      <c r="K158" t="s">
        <v>324</v>
      </c>
      <c r="L158">
        <v>4.0540000000000003</v>
      </c>
      <c r="M158">
        <v>279</v>
      </c>
      <c r="N158">
        <v>16</v>
      </c>
      <c r="O158" t="s">
        <v>324</v>
      </c>
      <c r="P158" t="s">
        <v>324</v>
      </c>
      <c r="Q158">
        <v>295</v>
      </c>
      <c r="R158">
        <v>7.4999999999999997E-2</v>
      </c>
      <c r="S158" t="s">
        <v>324</v>
      </c>
      <c r="T158" t="s">
        <v>324</v>
      </c>
      <c r="U158" t="s">
        <v>324</v>
      </c>
      <c r="V158">
        <v>7.4999999999999997E-2</v>
      </c>
      <c r="W158">
        <v>40</v>
      </c>
      <c r="X158" t="s">
        <v>324</v>
      </c>
      <c r="Y158" t="s">
        <v>324</v>
      </c>
      <c r="Z158" t="s">
        <v>324</v>
      </c>
      <c r="AA158">
        <v>40</v>
      </c>
      <c r="AB158">
        <v>11.736000000000001</v>
      </c>
      <c r="AC158">
        <v>0.151</v>
      </c>
      <c r="AD158" t="s">
        <v>324</v>
      </c>
      <c r="AE158" t="s">
        <v>324</v>
      </c>
      <c r="AF158">
        <v>11.887</v>
      </c>
      <c r="AG158" t="s">
        <v>324</v>
      </c>
      <c r="AH158" t="s">
        <v>324</v>
      </c>
      <c r="AI158" t="s">
        <v>324</v>
      </c>
      <c r="AJ158" t="s">
        <v>324</v>
      </c>
      <c r="AK158">
        <v>0</v>
      </c>
      <c r="AL158" t="s">
        <v>324</v>
      </c>
      <c r="AM158" t="s">
        <v>324</v>
      </c>
      <c r="AN158" t="s">
        <v>324</v>
      </c>
      <c r="AO158" t="s">
        <v>324</v>
      </c>
      <c r="AP158">
        <v>0</v>
      </c>
      <c r="AQ158" t="s">
        <v>324</v>
      </c>
      <c r="AR158" t="s">
        <v>324</v>
      </c>
      <c r="AS158" t="s">
        <v>324</v>
      </c>
      <c r="AT158" t="s">
        <v>324</v>
      </c>
      <c r="AU158">
        <v>0</v>
      </c>
      <c r="AV158" t="s">
        <v>324</v>
      </c>
      <c r="AW158" t="s">
        <v>324</v>
      </c>
      <c r="AX158" t="s">
        <v>324</v>
      </c>
      <c r="AY158" t="s">
        <v>324</v>
      </c>
      <c r="AZ158">
        <v>0</v>
      </c>
      <c r="BA158" t="s">
        <v>324</v>
      </c>
      <c r="BB158" t="s">
        <v>324</v>
      </c>
      <c r="BC158" t="s">
        <v>324</v>
      </c>
      <c r="BD158" t="s">
        <v>324</v>
      </c>
      <c r="BE158">
        <v>0</v>
      </c>
      <c r="BF158" t="s">
        <v>324</v>
      </c>
      <c r="BG158" t="s">
        <v>324</v>
      </c>
      <c r="BH158" t="s">
        <v>324</v>
      </c>
      <c r="BI158" t="s">
        <v>324</v>
      </c>
      <c r="BJ158">
        <v>0</v>
      </c>
      <c r="BK158">
        <v>0.08</v>
      </c>
      <c r="BL158" t="s">
        <v>324</v>
      </c>
      <c r="BM158" t="s">
        <v>324</v>
      </c>
      <c r="BN158" t="s">
        <v>324</v>
      </c>
      <c r="BO158">
        <v>0.08</v>
      </c>
      <c r="BP158">
        <v>5</v>
      </c>
      <c r="BQ158" t="s">
        <v>324</v>
      </c>
      <c r="BR158" t="s">
        <v>324</v>
      </c>
      <c r="BS158" t="s">
        <v>324</v>
      </c>
      <c r="BT158">
        <v>5</v>
      </c>
      <c r="BU158">
        <v>0.45300000000000001</v>
      </c>
      <c r="BV158" t="s">
        <v>324</v>
      </c>
      <c r="BW158" t="s">
        <v>324</v>
      </c>
      <c r="BX158" t="s">
        <v>324</v>
      </c>
      <c r="BY158">
        <v>0.45300000000000001</v>
      </c>
      <c r="BZ158" t="s">
        <v>324</v>
      </c>
      <c r="CA158" t="s">
        <v>324</v>
      </c>
      <c r="CB158" t="s">
        <v>324</v>
      </c>
      <c r="CC158" t="s">
        <v>324</v>
      </c>
      <c r="CD158">
        <v>0</v>
      </c>
      <c r="CE158" t="s">
        <v>324</v>
      </c>
      <c r="CF158" t="s">
        <v>324</v>
      </c>
      <c r="CG158" t="s">
        <v>324</v>
      </c>
      <c r="CH158" t="s">
        <v>324</v>
      </c>
      <c r="CI158">
        <v>0</v>
      </c>
      <c r="CJ158" t="s">
        <v>324</v>
      </c>
      <c r="CK158" t="s">
        <v>324</v>
      </c>
      <c r="CL158" t="s">
        <v>324</v>
      </c>
      <c r="CM158" t="s">
        <v>324</v>
      </c>
      <c r="CN158">
        <v>0</v>
      </c>
      <c r="CO158">
        <v>3.6989999999999998</v>
      </c>
      <c r="CP158">
        <v>0.51</v>
      </c>
      <c r="CQ158" t="s">
        <v>179</v>
      </c>
      <c r="CR158">
        <v>0</v>
      </c>
      <c r="CS158">
        <v>4.2089999999999996</v>
      </c>
      <c r="CT158">
        <v>324</v>
      </c>
      <c r="CU158">
        <v>16</v>
      </c>
      <c r="CV158">
        <v>0</v>
      </c>
      <c r="CW158">
        <v>0</v>
      </c>
      <c r="CX158">
        <v>340</v>
      </c>
      <c r="CY158">
        <v>12.189</v>
      </c>
      <c r="CZ158">
        <v>0.151</v>
      </c>
      <c r="DA158">
        <v>0</v>
      </c>
      <c r="DB158">
        <v>0</v>
      </c>
      <c r="DC158">
        <v>12.34</v>
      </c>
    </row>
    <row r="159" spans="1:107" x14ac:dyDescent="0.45">
      <c r="A159">
        <v>2024</v>
      </c>
      <c r="B159">
        <v>1</v>
      </c>
      <c r="C159" t="s">
        <v>154</v>
      </c>
      <c r="D159">
        <v>25177</v>
      </c>
      <c r="E159" t="s">
        <v>450</v>
      </c>
      <c r="F159" t="s">
        <v>323</v>
      </c>
      <c r="G159" t="s">
        <v>244</v>
      </c>
      <c r="H159">
        <v>13.651</v>
      </c>
      <c r="I159">
        <v>0.69299999999999995</v>
      </c>
      <c r="J159">
        <v>0</v>
      </c>
      <c r="K159" t="s">
        <v>324</v>
      </c>
      <c r="L159">
        <v>14.343999999999999</v>
      </c>
      <c r="M159">
        <v>1372</v>
      </c>
      <c r="N159">
        <v>21</v>
      </c>
      <c r="O159">
        <v>0</v>
      </c>
      <c r="P159" t="s">
        <v>324</v>
      </c>
      <c r="Q159">
        <v>1393</v>
      </c>
      <c r="R159" t="s">
        <v>324</v>
      </c>
      <c r="S159" t="s">
        <v>324</v>
      </c>
      <c r="T159" t="s">
        <v>324</v>
      </c>
      <c r="U159" t="s">
        <v>324</v>
      </c>
      <c r="V159" t="s">
        <v>324</v>
      </c>
      <c r="W159" t="s">
        <v>324</v>
      </c>
      <c r="X159" t="s">
        <v>324</v>
      </c>
      <c r="Y159" t="s">
        <v>324</v>
      </c>
      <c r="Z159" t="s">
        <v>324</v>
      </c>
      <c r="AA159" t="s">
        <v>324</v>
      </c>
      <c r="AB159" t="s">
        <v>324</v>
      </c>
      <c r="AC159" t="s">
        <v>324</v>
      </c>
      <c r="AD159" t="s">
        <v>324</v>
      </c>
      <c r="AE159" t="s">
        <v>324</v>
      </c>
      <c r="AF159" t="s">
        <v>324</v>
      </c>
      <c r="AG159" t="s">
        <v>324</v>
      </c>
      <c r="AH159" t="s">
        <v>324</v>
      </c>
      <c r="AI159" t="s">
        <v>324</v>
      </c>
      <c r="AJ159" t="s">
        <v>324</v>
      </c>
      <c r="AK159" t="s">
        <v>324</v>
      </c>
      <c r="AL159" t="s">
        <v>324</v>
      </c>
      <c r="AM159" t="s">
        <v>324</v>
      </c>
      <c r="AN159" t="s">
        <v>324</v>
      </c>
      <c r="AO159" t="s">
        <v>324</v>
      </c>
      <c r="AP159" t="s">
        <v>324</v>
      </c>
      <c r="AQ159" t="s">
        <v>324</v>
      </c>
      <c r="AR159" t="s">
        <v>324</v>
      </c>
      <c r="AS159" t="s">
        <v>324</v>
      </c>
      <c r="AT159" t="s">
        <v>324</v>
      </c>
      <c r="AU159" t="s">
        <v>324</v>
      </c>
      <c r="AV159" t="s">
        <v>324</v>
      </c>
      <c r="AW159" t="s">
        <v>324</v>
      </c>
      <c r="AX159" t="s">
        <v>324</v>
      </c>
      <c r="AY159" t="s">
        <v>324</v>
      </c>
      <c r="AZ159" t="s">
        <v>324</v>
      </c>
      <c r="BA159" t="s">
        <v>324</v>
      </c>
      <c r="BB159" t="s">
        <v>324</v>
      </c>
      <c r="BC159" t="s">
        <v>324</v>
      </c>
      <c r="BD159" t="s">
        <v>324</v>
      </c>
      <c r="BE159" t="s">
        <v>324</v>
      </c>
      <c r="BF159" t="s">
        <v>324</v>
      </c>
      <c r="BG159" t="s">
        <v>324</v>
      </c>
      <c r="BH159" t="s">
        <v>324</v>
      </c>
      <c r="BI159" t="s">
        <v>324</v>
      </c>
      <c r="BJ159" t="s">
        <v>324</v>
      </c>
      <c r="BK159">
        <v>0.11</v>
      </c>
      <c r="BL159">
        <v>9.5000000000000001E-2</v>
      </c>
      <c r="BM159">
        <v>0</v>
      </c>
      <c r="BN159" t="s">
        <v>324</v>
      </c>
      <c r="BO159">
        <v>0.20499999999999999</v>
      </c>
      <c r="BP159">
        <v>6</v>
      </c>
      <c r="BQ159">
        <v>4</v>
      </c>
      <c r="BR159">
        <v>0</v>
      </c>
      <c r="BS159" t="s">
        <v>324</v>
      </c>
      <c r="BT159">
        <v>10</v>
      </c>
      <c r="BU159" t="s">
        <v>324</v>
      </c>
      <c r="BV159" t="s">
        <v>324</v>
      </c>
      <c r="BW159" t="s">
        <v>324</v>
      </c>
      <c r="BX159" t="s">
        <v>324</v>
      </c>
      <c r="BY159" t="s">
        <v>324</v>
      </c>
      <c r="BZ159" t="s">
        <v>324</v>
      </c>
      <c r="CA159" t="s">
        <v>324</v>
      </c>
      <c r="CB159" t="s">
        <v>324</v>
      </c>
      <c r="CC159" t="s">
        <v>324</v>
      </c>
      <c r="CD159" t="s">
        <v>324</v>
      </c>
      <c r="CE159" t="s">
        <v>324</v>
      </c>
      <c r="CF159" t="s">
        <v>324</v>
      </c>
      <c r="CG159" t="s">
        <v>324</v>
      </c>
      <c r="CH159" t="s">
        <v>324</v>
      </c>
      <c r="CI159" t="s">
        <v>324</v>
      </c>
      <c r="CJ159" t="s">
        <v>324</v>
      </c>
      <c r="CK159" t="s">
        <v>324</v>
      </c>
      <c r="CL159" t="s">
        <v>324</v>
      </c>
      <c r="CM159" t="s">
        <v>324</v>
      </c>
      <c r="CN159" t="s">
        <v>324</v>
      </c>
      <c r="CO159">
        <v>13.760999999999999</v>
      </c>
      <c r="CP159">
        <v>0.78800000000000003</v>
      </c>
      <c r="CQ159" t="s">
        <v>179</v>
      </c>
      <c r="CR159">
        <v>0</v>
      </c>
      <c r="CS159">
        <v>14.548999999999999</v>
      </c>
      <c r="CT159">
        <v>1378</v>
      </c>
      <c r="CU159">
        <v>25</v>
      </c>
      <c r="CV159">
        <v>0</v>
      </c>
      <c r="CW159">
        <v>0</v>
      </c>
      <c r="CX159">
        <v>1403</v>
      </c>
      <c r="CY159">
        <v>0</v>
      </c>
      <c r="CZ159">
        <v>0</v>
      </c>
      <c r="DA159">
        <v>0</v>
      </c>
      <c r="DB159">
        <v>0</v>
      </c>
      <c r="DC159">
        <v>0</v>
      </c>
    </row>
    <row r="160" spans="1:107" x14ac:dyDescent="0.45">
      <c r="A160">
        <v>2024</v>
      </c>
      <c r="B160">
        <v>1</v>
      </c>
      <c r="C160" t="s">
        <v>154</v>
      </c>
      <c r="D160">
        <v>99999</v>
      </c>
      <c r="E160" t="s">
        <v>329</v>
      </c>
      <c r="F160" t="s">
        <v>323</v>
      </c>
      <c r="H160">
        <v>39.299999999999997</v>
      </c>
      <c r="I160">
        <v>4.5250000000000004</v>
      </c>
      <c r="J160">
        <v>-2.8679999999999999</v>
      </c>
      <c r="K160">
        <v>0</v>
      </c>
      <c r="L160">
        <v>40.957000000000001</v>
      </c>
      <c r="M160" t="s">
        <v>324</v>
      </c>
      <c r="N160" t="s">
        <v>324</v>
      </c>
      <c r="O160" t="s">
        <v>324</v>
      </c>
      <c r="P160" t="s">
        <v>324</v>
      </c>
      <c r="Q160" t="s">
        <v>324</v>
      </c>
      <c r="R160" t="s">
        <v>324</v>
      </c>
      <c r="S160" t="s">
        <v>324</v>
      </c>
      <c r="T160" t="s">
        <v>324</v>
      </c>
      <c r="U160" t="s">
        <v>324</v>
      </c>
      <c r="V160">
        <v>0</v>
      </c>
      <c r="W160" t="s">
        <v>324</v>
      </c>
      <c r="X160" t="s">
        <v>324</v>
      </c>
      <c r="Y160" t="s">
        <v>324</v>
      </c>
      <c r="Z160" t="s">
        <v>324</v>
      </c>
      <c r="AA160" t="s">
        <v>324</v>
      </c>
      <c r="AB160" t="s">
        <v>324</v>
      </c>
      <c r="AC160" t="s">
        <v>324</v>
      </c>
      <c r="AD160" t="s">
        <v>324</v>
      </c>
      <c r="AE160" t="s">
        <v>324</v>
      </c>
      <c r="AF160" t="s">
        <v>324</v>
      </c>
      <c r="AG160" t="s">
        <v>324</v>
      </c>
      <c r="AH160" t="s">
        <v>324</v>
      </c>
      <c r="AI160" t="s">
        <v>324</v>
      </c>
      <c r="AJ160" t="s">
        <v>324</v>
      </c>
      <c r="AK160">
        <v>0</v>
      </c>
      <c r="AL160" t="s">
        <v>324</v>
      </c>
      <c r="AM160" t="s">
        <v>324</v>
      </c>
      <c r="AN160" t="s">
        <v>324</v>
      </c>
      <c r="AO160" t="s">
        <v>324</v>
      </c>
      <c r="AP160" t="s">
        <v>324</v>
      </c>
      <c r="AQ160" t="s">
        <v>324</v>
      </c>
      <c r="AR160" t="s">
        <v>324</v>
      </c>
      <c r="AS160" t="s">
        <v>324</v>
      </c>
      <c r="AT160" t="s">
        <v>324</v>
      </c>
      <c r="AU160" t="s">
        <v>324</v>
      </c>
      <c r="AV160" t="s">
        <v>324</v>
      </c>
      <c r="AW160" t="s">
        <v>324</v>
      </c>
      <c r="AX160" t="s">
        <v>324</v>
      </c>
      <c r="AY160" t="s">
        <v>324</v>
      </c>
      <c r="AZ160">
        <v>0</v>
      </c>
      <c r="BA160" t="s">
        <v>324</v>
      </c>
      <c r="BB160" t="s">
        <v>324</v>
      </c>
      <c r="BC160" t="s">
        <v>324</v>
      </c>
      <c r="BD160" t="s">
        <v>324</v>
      </c>
      <c r="BE160" t="s">
        <v>324</v>
      </c>
      <c r="BF160" t="s">
        <v>324</v>
      </c>
      <c r="BG160" t="s">
        <v>324</v>
      </c>
      <c r="BH160" t="s">
        <v>324</v>
      </c>
      <c r="BI160" t="s">
        <v>324</v>
      </c>
      <c r="BJ160" t="s">
        <v>324</v>
      </c>
      <c r="BK160" t="s">
        <v>324</v>
      </c>
      <c r="BL160" t="s">
        <v>324</v>
      </c>
      <c r="BM160" t="s">
        <v>324</v>
      </c>
      <c r="BN160" t="s">
        <v>324</v>
      </c>
      <c r="BO160" t="s">
        <v>324</v>
      </c>
      <c r="BP160" t="s">
        <v>324</v>
      </c>
      <c r="BQ160" t="s">
        <v>324</v>
      </c>
      <c r="BR160" t="s">
        <v>324</v>
      </c>
      <c r="BS160" t="s">
        <v>324</v>
      </c>
      <c r="BT160" t="s">
        <v>324</v>
      </c>
      <c r="BU160" t="s">
        <v>324</v>
      </c>
      <c r="BV160" t="s">
        <v>324</v>
      </c>
      <c r="BW160" t="s">
        <v>324</v>
      </c>
      <c r="BX160" t="s">
        <v>324</v>
      </c>
      <c r="BY160" t="s">
        <v>324</v>
      </c>
      <c r="BZ160" t="s">
        <v>324</v>
      </c>
      <c r="CA160" t="s">
        <v>324</v>
      </c>
      <c r="CB160" t="s">
        <v>324</v>
      </c>
      <c r="CC160" t="s">
        <v>324</v>
      </c>
      <c r="CD160" t="s">
        <v>324</v>
      </c>
      <c r="CE160" t="s">
        <v>324</v>
      </c>
      <c r="CF160" t="s">
        <v>324</v>
      </c>
      <c r="CG160" t="s">
        <v>324</v>
      </c>
      <c r="CH160" t="s">
        <v>324</v>
      </c>
      <c r="CI160" t="s">
        <v>324</v>
      </c>
      <c r="CJ160" t="s">
        <v>324</v>
      </c>
      <c r="CK160" t="s">
        <v>324</v>
      </c>
      <c r="CL160" t="s">
        <v>324</v>
      </c>
      <c r="CM160" t="s">
        <v>324</v>
      </c>
      <c r="CN160" t="s">
        <v>324</v>
      </c>
      <c r="CO160">
        <v>39.299999999999997</v>
      </c>
      <c r="CP160">
        <v>4.5250000000000004</v>
      </c>
      <c r="CQ160">
        <v>-2.8679999999999999</v>
      </c>
      <c r="CR160">
        <v>0</v>
      </c>
      <c r="CS160">
        <v>40.957000000000001</v>
      </c>
      <c r="CT160" t="s">
        <v>324</v>
      </c>
      <c r="CU160" t="s">
        <v>324</v>
      </c>
      <c r="CV160" t="s">
        <v>324</v>
      </c>
      <c r="CW160" t="s">
        <v>324</v>
      </c>
      <c r="CX160" t="s">
        <v>324</v>
      </c>
      <c r="CY160" t="s">
        <v>324</v>
      </c>
      <c r="CZ160" t="s">
        <v>324</v>
      </c>
      <c r="DA160" t="s">
        <v>324</v>
      </c>
      <c r="DB160" t="s">
        <v>324</v>
      </c>
      <c r="DC160" t="s">
        <v>324</v>
      </c>
    </row>
    <row r="161" spans="1:107" x14ac:dyDescent="0.45">
      <c r="A161">
        <v>2024</v>
      </c>
      <c r="B161">
        <v>1</v>
      </c>
      <c r="C161" t="s">
        <v>160</v>
      </c>
      <c r="D161">
        <v>4675</v>
      </c>
      <c r="E161" t="s">
        <v>451</v>
      </c>
      <c r="F161" t="s">
        <v>323</v>
      </c>
      <c r="G161" t="s">
        <v>244</v>
      </c>
      <c r="H161">
        <v>2.0529999999999999</v>
      </c>
      <c r="I161">
        <v>8.0000000000000002E-3</v>
      </c>
      <c r="J161" t="s">
        <v>324</v>
      </c>
      <c r="K161" t="s">
        <v>324</v>
      </c>
      <c r="L161">
        <v>2.0609999999999999</v>
      </c>
      <c r="M161">
        <v>238</v>
      </c>
      <c r="N161">
        <v>1</v>
      </c>
      <c r="O161" t="s">
        <v>324</v>
      </c>
      <c r="P161" t="s">
        <v>324</v>
      </c>
      <c r="Q161">
        <v>239</v>
      </c>
      <c r="R161" t="s">
        <v>324</v>
      </c>
      <c r="S161" t="s">
        <v>324</v>
      </c>
      <c r="T161" t="s">
        <v>324</v>
      </c>
      <c r="U161" t="s">
        <v>324</v>
      </c>
      <c r="V161">
        <v>0</v>
      </c>
      <c r="W161" t="s">
        <v>324</v>
      </c>
      <c r="X161" t="s">
        <v>324</v>
      </c>
      <c r="Y161" t="s">
        <v>324</v>
      </c>
      <c r="Z161" t="s">
        <v>324</v>
      </c>
      <c r="AA161">
        <v>0</v>
      </c>
      <c r="AB161">
        <v>43.591999999999999</v>
      </c>
      <c r="AC161">
        <v>0</v>
      </c>
      <c r="AD161" t="s">
        <v>324</v>
      </c>
      <c r="AE161" t="s">
        <v>324</v>
      </c>
      <c r="AF161">
        <v>43.591999999999999</v>
      </c>
      <c r="AG161" t="s">
        <v>324</v>
      </c>
      <c r="AH161" t="s">
        <v>324</v>
      </c>
      <c r="AI161" t="s">
        <v>324</v>
      </c>
      <c r="AJ161" t="s">
        <v>324</v>
      </c>
      <c r="AK161">
        <v>0</v>
      </c>
      <c r="AL161" t="s">
        <v>324</v>
      </c>
      <c r="AM161" t="s">
        <v>324</v>
      </c>
      <c r="AN161" t="s">
        <v>324</v>
      </c>
      <c r="AO161" t="s">
        <v>324</v>
      </c>
      <c r="AP161">
        <v>0</v>
      </c>
      <c r="AQ161" t="s">
        <v>324</v>
      </c>
      <c r="AR161" t="s">
        <v>324</v>
      </c>
      <c r="AS161" t="s">
        <v>324</v>
      </c>
      <c r="AT161" t="s">
        <v>324</v>
      </c>
      <c r="AU161">
        <v>0</v>
      </c>
      <c r="AV161" t="s">
        <v>324</v>
      </c>
      <c r="AW161" t="s">
        <v>324</v>
      </c>
      <c r="AX161" t="s">
        <v>324</v>
      </c>
      <c r="AY161" t="s">
        <v>324</v>
      </c>
      <c r="AZ161">
        <v>0</v>
      </c>
      <c r="BA161" t="s">
        <v>324</v>
      </c>
      <c r="BB161" t="s">
        <v>324</v>
      </c>
      <c r="BC161" t="s">
        <v>324</v>
      </c>
      <c r="BD161" t="s">
        <v>324</v>
      </c>
      <c r="BE161">
        <v>0</v>
      </c>
      <c r="BF161" t="s">
        <v>324</v>
      </c>
      <c r="BG161" t="s">
        <v>324</v>
      </c>
      <c r="BH161" t="s">
        <v>324</v>
      </c>
      <c r="BI161" t="s">
        <v>324</v>
      </c>
      <c r="BJ161">
        <v>0</v>
      </c>
      <c r="BK161" t="s">
        <v>324</v>
      </c>
      <c r="BL161" t="s">
        <v>324</v>
      </c>
      <c r="BM161" t="s">
        <v>324</v>
      </c>
      <c r="BN161" t="s">
        <v>324</v>
      </c>
      <c r="BO161">
        <v>0</v>
      </c>
      <c r="BP161" t="s">
        <v>324</v>
      </c>
      <c r="BQ161" t="s">
        <v>324</v>
      </c>
      <c r="BR161" t="s">
        <v>324</v>
      </c>
      <c r="BS161" t="s">
        <v>324</v>
      </c>
      <c r="BT161">
        <v>0</v>
      </c>
      <c r="BU161" t="s">
        <v>324</v>
      </c>
      <c r="BV161" t="s">
        <v>324</v>
      </c>
      <c r="BW161" t="s">
        <v>324</v>
      </c>
      <c r="BX161" t="s">
        <v>324</v>
      </c>
      <c r="BY161">
        <v>0</v>
      </c>
      <c r="BZ161" t="s">
        <v>324</v>
      </c>
      <c r="CA161" t="s">
        <v>324</v>
      </c>
      <c r="CB161" t="s">
        <v>324</v>
      </c>
      <c r="CC161" t="s">
        <v>324</v>
      </c>
      <c r="CD161">
        <v>0</v>
      </c>
      <c r="CE161" t="s">
        <v>324</v>
      </c>
      <c r="CF161" t="s">
        <v>324</v>
      </c>
      <c r="CG161" t="s">
        <v>324</v>
      </c>
      <c r="CH161" t="s">
        <v>324</v>
      </c>
      <c r="CI161">
        <v>0</v>
      </c>
      <c r="CJ161" t="s">
        <v>324</v>
      </c>
      <c r="CK161" t="s">
        <v>324</v>
      </c>
      <c r="CL161" t="s">
        <v>324</v>
      </c>
      <c r="CM161" t="s">
        <v>324</v>
      </c>
      <c r="CN161">
        <v>0</v>
      </c>
      <c r="CO161">
        <v>2.0529999999999999</v>
      </c>
      <c r="CP161">
        <v>8.0000000000000002E-3</v>
      </c>
      <c r="CQ161" t="s">
        <v>179</v>
      </c>
      <c r="CR161">
        <v>0</v>
      </c>
      <c r="CS161">
        <v>2.0609999999999999</v>
      </c>
      <c r="CT161">
        <v>238</v>
      </c>
      <c r="CU161">
        <v>1</v>
      </c>
      <c r="CV161">
        <v>0</v>
      </c>
      <c r="CW161">
        <v>0</v>
      </c>
      <c r="CX161">
        <v>239</v>
      </c>
      <c r="CY161">
        <v>43.591999999999999</v>
      </c>
      <c r="CZ161">
        <v>0</v>
      </c>
      <c r="DA161">
        <v>0</v>
      </c>
      <c r="DB161">
        <v>0</v>
      </c>
      <c r="DC161">
        <v>43.591999999999999</v>
      </c>
    </row>
    <row r="162" spans="1:107" x14ac:dyDescent="0.45">
      <c r="A162">
        <v>2024</v>
      </c>
      <c r="B162">
        <v>1</v>
      </c>
      <c r="C162" t="s">
        <v>160</v>
      </c>
      <c r="D162">
        <v>5860</v>
      </c>
      <c r="E162" t="s">
        <v>333</v>
      </c>
      <c r="F162" t="s">
        <v>323</v>
      </c>
      <c r="G162" t="s">
        <v>244</v>
      </c>
      <c r="H162">
        <v>111.474</v>
      </c>
      <c r="I162">
        <v>36.534999999999997</v>
      </c>
      <c r="J162">
        <v>0.746</v>
      </c>
      <c r="K162">
        <v>0</v>
      </c>
      <c r="L162">
        <v>148.755</v>
      </c>
      <c r="M162">
        <v>4295</v>
      </c>
      <c r="N162">
        <v>461</v>
      </c>
      <c r="O162">
        <v>7</v>
      </c>
      <c r="P162">
        <v>0</v>
      </c>
      <c r="Q162">
        <v>4763</v>
      </c>
      <c r="R162" t="s">
        <v>324</v>
      </c>
      <c r="S162" t="s">
        <v>324</v>
      </c>
      <c r="T162" t="s">
        <v>324</v>
      </c>
      <c r="U162" t="s">
        <v>324</v>
      </c>
      <c r="V162">
        <v>0</v>
      </c>
      <c r="W162" t="s">
        <v>324</v>
      </c>
      <c r="X162" t="s">
        <v>324</v>
      </c>
      <c r="Y162" t="s">
        <v>324</v>
      </c>
      <c r="Z162" t="s">
        <v>324</v>
      </c>
      <c r="AA162">
        <v>0</v>
      </c>
      <c r="AB162">
        <v>0</v>
      </c>
      <c r="AC162">
        <v>0</v>
      </c>
      <c r="AD162">
        <v>0</v>
      </c>
      <c r="AE162" t="s">
        <v>324</v>
      </c>
      <c r="AF162">
        <v>0</v>
      </c>
      <c r="AG162" t="s">
        <v>324</v>
      </c>
      <c r="AH162" t="s">
        <v>324</v>
      </c>
      <c r="AI162" t="s">
        <v>324</v>
      </c>
      <c r="AJ162" t="s">
        <v>324</v>
      </c>
      <c r="AK162">
        <v>0</v>
      </c>
      <c r="AL162" t="s">
        <v>324</v>
      </c>
      <c r="AM162" t="s">
        <v>324</v>
      </c>
      <c r="AN162" t="s">
        <v>324</v>
      </c>
      <c r="AO162" t="s">
        <v>324</v>
      </c>
      <c r="AP162">
        <v>0</v>
      </c>
      <c r="AQ162" t="s">
        <v>324</v>
      </c>
      <c r="AR162" t="s">
        <v>324</v>
      </c>
      <c r="AS162" t="s">
        <v>324</v>
      </c>
      <c r="AT162" t="s">
        <v>324</v>
      </c>
      <c r="AU162">
        <v>0</v>
      </c>
      <c r="AV162" t="s">
        <v>324</v>
      </c>
      <c r="AW162" t="s">
        <v>324</v>
      </c>
      <c r="AX162" t="s">
        <v>324</v>
      </c>
      <c r="AY162" t="s">
        <v>324</v>
      </c>
      <c r="AZ162">
        <v>0</v>
      </c>
      <c r="BA162" t="s">
        <v>324</v>
      </c>
      <c r="BB162" t="s">
        <v>324</v>
      </c>
      <c r="BC162" t="s">
        <v>324</v>
      </c>
      <c r="BD162" t="s">
        <v>324</v>
      </c>
      <c r="BE162">
        <v>0</v>
      </c>
      <c r="BF162" t="s">
        <v>324</v>
      </c>
      <c r="BG162" t="s">
        <v>324</v>
      </c>
      <c r="BH162" t="s">
        <v>324</v>
      </c>
      <c r="BI162" t="s">
        <v>324</v>
      </c>
      <c r="BJ162">
        <v>0</v>
      </c>
      <c r="BK162">
        <v>2.5000000000000001E-2</v>
      </c>
      <c r="BL162">
        <v>2E-3</v>
      </c>
      <c r="BM162" t="s">
        <v>324</v>
      </c>
      <c r="BN162" t="s">
        <v>324</v>
      </c>
      <c r="BO162">
        <v>2.7E-2</v>
      </c>
      <c r="BP162">
        <v>4</v>
      </c>
      <c r="BQ162">
        <v>1</v>
      </c>
      <c r="BR162" t="s">
        <v>324</v>
      </c>
      <c r="BS162" t="s">
        <v>324</v>
      </c>
      <c r="BT162">
        <v>5</v>
      </c>
      <c r="BU162">
        <v>0</v>
      </c>
      <c r="BV162" t="s">
        <v>324</v>
      </c>
      <c r="BW162" t="s">
        <v>324</v>
      </c>
      <c r="BX162" t="s">
        <v>324</v>
      </c>
      <c r="BY162">
        <v>0</v>
      </c>
      <c r="BZ162" t="s">
        <v>324</v>
      </c>
      <c r="CA162" t="s">
        <v>324</v>
      </c>
      <c r="CB162" t="s">
        <v>324</v>
      </c>
      <c r="CC162" t="s">
        <v>324</v>
      </c>
      <c r="CD162">
        <v>0</v>
      </c>
      <c r="CE162" t="s">
        <v>324</v>
      </c>
      <c r="CF162" t="s">
        <v>324</v>
      </c>
      <c r="CG162" t="s">
        <v>324</v>
      </c>
      <c r="CH162" t="s">
        <v>324</v>
      </c>
      <c r="CI162">
        <v>0</v>
      </c>
      <c r="CJ162" t="s">
        <v>324</v>
      </c>
      <c r="CK162" t="s">
        <v>324</v>
      </c>
      <c r="CL162" t="s">
        <v>324</v>
      </c>
      <c r="CM162" t="s">
        <v>324</v>
      </c>
      <c r="CN162">
        <v>0</v>
      </c>
      <c r="CO162">
        <v>111.499</v>
      </c>
      <c r="CP162">
        <v>36.536999999999999</v>
      </c>
      <c r="CQ162">
        <v>0.746</v>
      </c>
      <c r="CR162">
        <v>0</v>
      </c>
      <c r="CS162">
        <v>148.78200000000001</v>
      </c>
      <c r="CT162">
        <v>4299</v>
      </c>
      <c r="CU162">
        <v>462</v>
      </c>
      <c r="CV162">
        <v>7</v>
      </c>
      <c r="CW162">
        <v>0</v>
      </c>
      <c r="CX162">
        <v>4768</v>
      </c>
      <c r="CY162">
        <v>0</v>
      </c>
      <c r="CZ162">
        <v>0</v>
      </c>
      <c r="DA162">
        <v>0</v>
      </c>
      <c r="DB162">
        <v>0</v>
      </c>
      <c r="DC162">
        <v>0</v>
      </c>
    </row>
    <row r="163" spans="1:107" x14ac:dyDescent="0.45">
      <c r="A163">
        <v>2024</v>
      </c>
      <c r="B163">
        <v>1</v>
      </c>
      <c r="C163" t="s">
        <v>160</v>
      </c>
      <c r="D163">
        <v>9231</v>
      </c>
      <c r="E163" t="s">
        <v>452</v>
      </c>
      <c r="F163" t="s">
        <v>323</v>
      </c>
      <c r="G163" t="s">
        <v>244</v>
      </c>
      <c r="H163">
        <v>4.5810000000000004</v>
      </c>
      <c r="I163">
        <v>1.105</v>
      </c>
      <c r="J163">
        <v>0</v>
      </c>
      <c r="K163">
        <v>0</v>
      </c>
      <c r="L163">
        <v>5.6859999999999999</v>
      </c>
      <c r="M163">
        <v>608</v>
      </c>
      <c r="N163">
        <v>42</v>
      </c>
      <c r="O163">
        <v>0</v>
      </c>
      <c r="P163">
        <v>0</v>
      </c>
      <c r="Q163">
        <v>650</v>
      </c>
      <c r="R163" t="s">
        <v>324</v>
      </c>
      <c r="S163" t="s">
        <v>324</v>
      </c>
      <c r="T163" t="s">
        <v>324</v>
      </c>
      <c r="U163" t="s">
        <v>324</v>
      </c>
      <c r="V163">
        <v>0</v>
      </c>
      <c r="W163" t="s">
        <v>324</v>
      </c>
      <c r="X163" t="s">
        <v>324</v>
      </c>
      <c r="Y163" t="s">
        <v>324</v>
      </c>
      <c r="Z163" t="s">
        <v>324</v>
      </c>
      <c r="AA163">
        <v>0</v>
      </c>
      <c r="AB163" t="s">
        <v>324</v>
      </c>
      <c r="AC163" t="s">
        <v>324</v>
      </c>
      <c r="AD163" t="s">
        <v>324</v>
      </c>
      <c r="AE163" t="s">
        <v>324</v>
      </c>
      <c r="AF163">
        <v>0</v>
      </c>
      <c r="AG163" t="s">
        <v>324</v>
      </c>
      <c r="AH163" t="s">
        <v>324</v>
      </c>
      <c r="AI163" t="s">
        <v>324</v>
      </c>
      <c r="AJ163" t="s">
        <v>324</v>
      </c>
      <c r="AK163">
        <v>0</v>
      </c>
      <c r="AL163" t="s">
        <v>324</v>
      </c>
      <c r="AM163" t="s">
        <v>324</v>
      </c>
      <c r="AN163" t="s">
        <v>324</v>
      </c>
      <c r="AO163" t="s">
        <v>324</v>
      </c>
      <c r="AP163">
        <v>0</v>
      </c>
      <c r="AQ163" t="s">
        <v>324</v>
      </c>
      <c r="AR163" t="s">
        <v>324</v>
      </c>
      <c r="AS163" t="s">
        <v>324</v>
      </c>
      <c r="AT163" t="s">
        <v>324</v>
      </c>
      <c r="AU163">
        <v>0</v>
      </c>
      <c r="AV163" t="s">
        <v>324</v>
      </c>
      <c r="AW163" t="s">
        <v>324</v>
      </c>
      <c r="AX163" t="s">
        <v>324</v>
      </c>
      <c r="AY163" t="s">
        <v>324</v>
      </c>
      <c r="AZ163">
        <v>0</v>
      </c>
      <c r="BA163" t="s">
        <v>324</v>
      </c>
      <c r="BB163" t="s">
        <v>324</v>
      </c>
      <c r="BC163" t="s">
        <v>324</v>
      </c>
      <c r="BD163" t="s">
        <v>324</v>
      </c>
      <c r="BE163">
        <v>0</v>
      </c>
      <c r="BF163" t="s">
        <v>324</v>
      </c>
      <c r="BG163" t="s">
        <v>324</v>
      </c>
      <c r="BH163" t="s">
        <v>324</v>
      </c>
      <c r="BI163" t="s">
        <v>324</v>
      </c>
      <c r="BJ163">
        <v>0</v>
      </c>
      <c r="BK163" t="s">
        <v>324</v>
      </c>
      <c r="BL163">
        <v>2E-3</v>
      </c>
      <c r="BM163" t="s">
        <v>324</v>
      </c>
      <c r="BN163" t="s">
        <v>324</v>
      </c>
      <c r="BO163">
        <v>2E-3</v>
      </c>
      <c r="BP163" t="s">
        <v>324</v>
      </c>
      <c r="BQ163">
        <v>1</v>
      </c>
      <c r="BR163" t="s">
        <v>324</v>
      </c>
      <c r="BS163" t="s">
        <v>324</v>
      </c>
      <c r="BT163">
        <v>1</v>
      </c>
      <c r="BU163" t="s">
        <v>324</v>
      </c>
      <c r="BV163" t="s">
        <v>324</v>
      </c>
      <c r="BW163" t="s">
        <v>324</v>
      </c>
      <c r="BX163" t="s">
        <v>324</v>
      </c>
      <c r="BY163">
        <v>0</v>
      </c>
      <c r="BZ163" t="s">
        <v>324</v>
      </c>
      <c r="CA163" t="s">
        <v>324</v>
      </c>
      <c r="CB163" t="s">
        <v>324</v>
      </c>
      <c r="CC163" t="s">
        <v>324</v>
      </c>
      <c r="CD163">
        <v>0</v>
      </c>
      <c r="CE163" t="s">
        <v>324</v>
      </c>
      <c r="CF163" t="s">
        <v>324</v>
      </c>
      <c r="CG163" t="s">
        <v>324</v>
      </c>
      <c r="CH163" t="s">
        <v>324</v>
      </c>
      <c r="CI163">
        <v>0</v>
      </c>
      <c r="CJ163" t="s">
        <v>324</v>
      </c>
      <c r="CK163" t="s">
        <v>324</v>
      </c>
      <c r="CL163" t="s">
        <v>324</v>
      </c>
      <c r="CM163" t="s">
        <v>324</v>
      </c>
      <c r="CN163">
        <v>0</v>
      </c>
      <c r="CO163">
        <v>4.5810000000000004</v>
      </c>
      <c r="CP163">
        <v>1.107</v>
      </c>
      <c r="CQ163" t="s">
        <v>179</v>
      </c>
      <c r="CR163">
        <v>0</v>
      </c>
      <c r="CS163">
        <v>5.6879999999999997</v>
      </c>
      <c r="CT163">
        <v>608</v>
      </c>
      <c r="CU163">
        <v>43</v>
      </c>
      <c r="CV163">
        <v>0</v>
      </c>
      <c r="CW163">
        <v>0</v>
      </c>
      <c r="CX163">
        <v>651</v>
      </c>
      <c r="CY163">
        <v>0</v>
      </c>
      <c r="CZ163">
        <v>0</v>
      </c>
      <c r="DA163">
        <v>0</v>
      </c>
      <c r="DB163">
        <v>0</v>
      </c>
      <c r="DC163">
        <v>0</v>
      </c>
    </row>
    <row r="164" spans="1:107" x14ac:dyDescent="0.45">
      <c r="A164">
        <v>2024</v>
      </c>
      <c r="B164">
        <v>1</v>
      </c>
      <c r="C164" t="s">
        <v>160</v>
      </c>
      <c r="D164">
        <v>10000</v>
      </c>
      <c r="E164" t="s">
        <v>409</v>
      </c>
      <c r="F164" t="s">
        <v>323</v>
      </c>
      <c r="G164" t="s">
        <v>244</v>
      </c>
      <c r="H164">
        <v>27.597000000000001</v>
      </c>
      <c r="I164">
        <v>20.81</v>
      </c>
      <c r="J164">
        <v>1.5269999999999999</v>
      </c>
      <c r="K164" t="s">
        <v>324</v>
      </c>
      <c r="L164">
        <v>49.933999999999997</v>
      </c>
      <c r="M164">
        <v>3187</v>
      </c>
      <c r="N164">
        <v>828</v>
      </c>
      <c r="O164">
        <v>53</v>
      </c>
      <c r="P164" t="s">
        <v>324</v>
      </c>
      <c r="Q164">
        <v>4068</v>
      </c>
      <c r="R164">
        <v>1.367</v>
      </c>
      <c r="S164">
        <v>3.3000000000000002E-2</v>
      </c>
      <c r="T164" t="s">
        <v>324</v>
      </c>
      <c r="U164" t="s">
        <v>324</v>
      </c>
      <c r="V164">
        <v>1.4</v>
      </c>
      <c r="W164">
        <v>491</v>
      </c>
      <c r="X164">
        <v>2</v>
      </c>
      <c r="Y164" t="s">
        <v>324</v>
      </c>
      <c r="Z164" t="s">
        <v>324</v>
      </c>
      <c r="AA164">
        <v>493</v>
      </c>
      <c r="AB164">
        <v>459.68099999999998</v>
      </c>
      <c r="AC164">
        <v>135.464</v>
      </c>
      <c r="AD164">
        <v>11.85</v>
      </c>
      <c r="AE164" t="s">
        <v>324</v>
      </c>
      <c r="AF164">
        <v>606.995</v>
      </c>
      <c r="AG164">
        <v>6.4000000000000001E-2</v>
      </c>
      <c r="AH164" t="s">
        <v>324</v>
      </c>
      <c r="AI164" t="s">
        <v>324</v>
      </c>
      <c r="AJ164" t="s">
        <v>324</v>
      </c>
      <c r="AK164">
        <v>6.4000000000000001E-2</v>
      </c>
      <c r="AL164">
        <v>8</v>
      </c>
      <c r="AM164" t="s">
        <v>324</v>
      </c>
      <c r="AN164" t="s">
        <v>324</v>
      </c>
      <c r="AO164" t="s">
        <v>324</v>
      </c>
      <c r="AP164">
        <v>8</v>
      </c>
      <c r="AQ164" t="s">
        <v>324</v>
      </c>
      <c r="AR164" t="s">
        <v>324</v>
      </c>
      <c r="AS164" t="s">
        <v>324</v>
      </c>
      <c r="AT164" t="s">
        <v>324</v>
      </c>
      <c r="AU164">
        <v>0</v>
      </c>
      <c r="AV164" t="s">
        <v>324</v>
      </c>
      <c r="AW164" t="s">
        <v>324</v>
      </c>
      <c r="AX164" t="s">
        <v>324</v>
      </c>
      <c r="AY164" t="s">
        <v>324</v>
      </c>
      <c r="AZ164">
        <v>0</v>
      </c>
      <c r="BA164" t="s">
        <v>324</v>
      </c>
      <c r="BB164" t="s">
        <v>324</v>
      </c>
      <c r="BC164" t="s">
        <v>324</v>
      </c>
      <c r="BD164" t="s">
        <v>324</v>
      </c>
      <c r="BE164">
        <v>0</v>
      </c>
      <c r="BF164" t="s">
        <v>324</v>
      </c>
      <c r="BG164" t="s">
        <v>324</v>
      </c>
      <c r="BH164" t="s">
        <v>324</v>
      </c>
      <c r="BI164" t="s">
        <v>324</v>
      </c>
      <c r="BJ164">
        <v>0</v>
      </c>
      <c r="BK164">
        <v>1.0999999999999999E-2</v>
      </c>
      <c r="BL164" t="s">
        <v>324</v>
      </c>
      <c r="BM164">
        <v>0.05</v>
      </c>
      <c r="BN164" t="s">
        <v>324</v>
      </c>
      <c r="BO164">
        <v>6.0999999999999999E-2</v>
      </c>
      <c r="BP164">
        <v>4</v>
      </c>
      <c r="BQ164" t="s">
        <v>324</v>
      </c>
      <c r="BR164">
        <v>1</v>
      </c>
      <c r="BS164" t="s">
        <v>324</v>
      </c>
      <c r="BT164">
        <v>5</v>
      </c>
      <c r="BU164">
        <v>1E-3</v>
      </c>
      <c r="BV164" t="s">
        <v>324</v>
      </c>
      <c r="BW164">
        <v>0</v>
      </c>
      <c r="BX164" t="s">
        <v>324</v>
      </c>
      <c r="BY164">
        <v>1E-3</v>
      </c>
      <c r="BZ164" t="s">
        <v>324</v>
      </c>
      <c r="CA164" t="s">
        <v>324</v>
      </c>
      <c r="CB164" t="s">
        <v>324</v>
      </c>
      <c r="CC164" t="s">
        <v>324</v>
      </c>
      <c r="CD164">
        <v>0</v>
      </c>
      <c r="CE164" t="s">
        <v>324</v>
      </c>
      <c r="CF164" t="s">
        <v>324</v>
      </c>
      <c r="CG164" t="s">
        <v>324</v>
      </c>
      <c r="CH164" t="s">
        <v>324</v>
      </c>
      <c r="CI164">
        <v>0</v>
      </c>
      <c r="CJ164" t="s">
        <v>324</v>
      </c>
      <c r="CK164" t="s">
        <v>324</v>
      </c>
      <c r="CL164" t="s">
        <v>324</v>
      </c>
      <c r="CM164" t="s">
        <v>324</v>
      </c>
      <c r="CN164">
        <v>0</v>
      </c>
      <c r="CO164">
        <v>28.975000000000001</v>
      </c>
      <c r="CP164">
        <v>20.843</v>
      </c>
      <c r="CQ164">
        <v>1.577</v>
      </c>
      <c r="CR164">
        <v>0</v>
      </c>
      <c r="CS164">
        <v>51.395000000000003</v>
      </c>
      <c r="CT164">
        <v>3682</v>
      </c>
      <c r="CU164">
        <v>830</v>
      </c>
      <c r="CV164">
        <v>54</v>
      </c>
      <c r="CW164">
        <v>0</v>
      </c>
      <c r="CX164">
        <v>4566</v>
      </c>
      <c r="CY164">
        <v>459.68200000000002</v>
      </c>
      <c r="CZ164">
        <v>135.464</v>
      </c>
      <c r="DA164">
        <v>11.85</v>
      </c>
      <c r="DB164">
        <v>0</v>
      </c>
      <c r="DC164">
        <v>606.99599999999998</v>
      </c>
    </row>
    <row r="165" spans="1:107" x14ac:dyDescent="0.45">
      <c r="A165">
        <v>2024</v>
      </c>
      <c r="B165">
        <v>1</v>
      </c>
      <c r="C165" t="s">
        <v>160</v>
      </c>
      <c r="D165">
        <v>12698</v>
      </c>
      <c r="E165" t="s">
        <v>453</v>
      </c>
      <c r="F165" t="s">
        <v>323</v>
      </c>
      <c r="G165" t="s">
        <v>244</v>
      </c>
      <c r="H165">
        <v>48.643999999999998</v>
      </c>
      <c r="I165">
        <v>24.094000000000001</v>
      </c>
      <c r="J165">
        <v>0.89100000000000001</v>
      </c>
      <c r="K165" t="s">
        <v>324</v>
      </c>
      <c r="L165">
        <v>73.629000000000005</v>
      </c>
      <c r="M165">
        <v>4432</v>
      </c>
      <c r="N165">
        <v>859</v>
      </c>
      <c r="O165">
        <v>21</v>
      </c>
      <c r="P165" t="s">
        <v>324</v>
      </c>
      <c r="Q165">
        <v>5312</v>
      </c>
      <c r="R165">
        <v>0.84399999999999997</v>
      </c>
      <c r="S165">
        <v>4.5999999999999999E-2</v>
      </c>
      <c r="T165" t="s">
        <v>324</v>
      </c>
      <c r="U165" t="s">
        <v>324</v>
      </c>
      <c r="V165">
        <v>0.89</v>
      </c>
      <c r="W165">
        <v>255</v>
      </c>
      <c r="X165">
        <v>5</v>
      </c>
      <c r="Y165" t="s">
        <v>324</v>
      </c>
      <c r="Z165" t="s">
        <v>324</v>
      </c>
      <c r="AA165">
        <v>260</v>
      </c>
      <c r="AB165">
        <v>913.18399999999997</v>
      </c>
      <c r="AC165">
        <v>200.53200000000001</v>
      </c>
      <c r="AD165">
        <v>7.1539999999999999</v>
      </c>
      <c r="AE165" t="s">
        <v>324</v>
      </c>
      <c r="AF165">
        <v>1120.8699999999999</v>
      </c>
      <c r="AG165">
        <v>4.3999999999999997E-2</v>
      </c>
      <c r="AH165" t="s">
        <v>324</v>
      </c>
      <c r="AI165" t="s">
        <v>324</v>
      </c>
      <c r="AJ165" t="s">
        <v>324</v>
      </c>
      <c r="AK165">
        <v>4.3999999999999997E-2</v>
      </c>
      <c r="AL165">
        <v>5</v>
      </c>
      <c r="AM165" t="s">
        <v>324</v>
      </c>
      <c r="AN165" t="s">
        <v>324</v>
      </c>
      <c r="AO165" t="s">
        <v>324</v>
      </c>
      <c r="AP165">
        <v>5</v>
      </c>
      <c r="AQ165" t="s">
        <v>324</v>
      </c>
      <c r="AR165" t="s">
        <v>324</v>
      </c>
      <c r="AS165" t="s">
        <v>324</v>
      </c>
      <c r="AT165" t="s">
        <v>324</v>
      </c>
      <c r="AU165">
        <v>0</v>
      </c>
      <c r="AV165" t="s">
        <v>324</v>
      </c>
      <c r="AW165" t="s">
        <v>324</v>
      </c>
      <c r="AX165" t="s">
        <v>324</v>
      </c>
      <c r="AY165" t="s">
        <v>324</v>
      </c>
      <c r="AZ165">
        <v>0</v>
      </c>
      <c r="BA165" t="s">
        <v>324</v>
      </c>
      <c r="BB165" t="s">
        <v>324</v>
      </c>
      <c r="BC165" t="s">
        <v>324</v>
      </c>
      <c r="BD165" t="s">
        <v>324</v>
      </c>
      <c r="BE165">
        <v>0</v>
      </c>
      <c r="BF165" t="s">
        <v>324</v>
      </c>
      <c r="BG165" t="s">
        <v>324</v>
      </c>
      <c r="BH165" t="s">
        <v>324</v>
      </c>
      <c r="BI165" t="s">
        <v>324</v>
      </c>
      <c r="BJ165">
        <v>0</v>
      </c>
      <c r="BK165">
        <v>2.5999999999999999E-2</v>
      </c>
      <c r="BL165">
        <v>6.0000000000000001E-3</v>
      </c>
      <c r="BM165" t="s">
        <v>324</v>
      </c>
      <c r="BN165" t="s">
        <v>324</v>
      </c>
      <c r="BO165">
        <v>3.2000000000000001E-2</v>
      </c>
      <c r="BP165">
        <v>11</v>
      </c>
      <c r="BQ165">
        <v>2</v>
      </c>
      <c r="BR165" t="s">
        <v>324</v>
      </c>
      <c r="BS165" t="s">
        <v>324</v>
      </c>
      <c r="BT165">
        <v>13</v>
      </c>
      <c r="BU165">
        <v>0.629</v>
      </c>
      <c r="BV165">
        <v>0</v>
      </c>
      <c r="BW165" t="s">
        <v>324</v>
      </c>
      <c r="BX165" t="s">
        <v>324</v>
      </c>
      <c r="BY165">
        <v>0.629</v>
      </c>
      <c r="BZ165" t="s">
        <v>324</v>
      </c>
      <c r="CA165" t="s">
        <v>324</v>
      </c>
      <c r="CB165" t="s">
        <v>324</v>
      </c>
      <c r="CC165" t="s">
        <v>324</v>
      </c>
      <c r="CD165">
        <v>0</v>
      </c>
      <c r="CE165" t="s">
        <v>324</v>
      </c>
      <c r="CF165" t="s">
        <v>324</v>
      </c>
      <c r="CG165" t="s">
        <v>324</v>
      </c>
      <c r="CH165" t="s">
        <v>324</v>
      </c>
      <c r="CI165">
        <v>0</v>
      </c>
      <c r="CJ165" t="s">
        <v>324</v>
      </c>
      <c r="CK165" t="s">
        <v>324</v>
      </c>
      <c r="CL165" t="s">
        <v>324</v>
      </c>
      <c r="CM165" t="s">
        <v>324</v>
      </c>
      <c r="CN165">
        <v>0</v>
      </c>
      <c r="CO165">
        <v>49.514000000000003</v>
      </c>
      <c r="CP165">
        <v>24.146000000000001</v>
      </c>
      <c r="CQ165">
        <v>0.89100000000000001</v>
      </c>
      <c r="CR165">
        <v>0</v>
      </c>
      <c r="CS165">
        <v>74.551000000000002</v>
      </c>
      <c r="CT165">
        <v>4698</v>
      </c>
      <c r="CU165">
        <v>866</v>
      </c>
      <c r="CV165">
        <v>21</v>
      </c>
      <c r="CW165">
        <v>0</v>
      </c>
      <c r="CX165">
        <v>5585</v>
      </c>
      <c r="CY165">
        <v>913.81299999999999</v>
      </c>
      <c r="CZ165">
        <v>200.53200000000001</v>
      </c>
      <c r="DA165">
        <v>7.1539999999999999</v>
      </c>
      <c r="DB165">
        <v>0</v>
      </c>
      <c r="DC165">
        <v>1121.499</v>
      </c>
    </row>
    <row r="166" spans="1:107" x14ac:dyDescent="0.45">
      <c r="A166">
        <v>2024</v>
      </c>
      <c r="B166">
        <v>1</v>
      </c>
      <c r="C166" t="s">
        <v>160</v>
      </c>
      <c r="D166">
        <v>17833</v>
      </c>
      <c r="E166" t="s">
        <v>454</v>
      </c>
      <c r="F166" t="s">
        <v>323</v>
      </c>
      <c r="G166" t="s">
        <v>244</v>
      </c>
      <c r="H166">
        <v>4.9119999999999999</v>
      </c>
      <c r="I166">
        <v>2.74</v>
      </c>
      <c r="J166">
        <v>0</v>
      </c>
      <c r="K166">
        <v>0</v>
      </c>
      <c r="L166">
        <v>7.6520000000000001</v>
      </c>
      <c r="M166">
        <v>630</v>
      </c>
      <c r="N166">
        <v>61</v>
      </c>
      <c r="O166">
        <v>0</v>
      </c>
      <c r="P166">
        <v>0</v>
      </c>
      <c r="Q166">
        <v>691</v>
      </c>
      <c r="R166" t="s">
        <v>324</v>
      </c>
      <c r="S166" t="s">
        <v>324</v>
      </c>
      <c r="T166" t="s">
        <v>324</v>
      </c>
      <c r="U166" t="s">
        <v>324</v>
      </c>
      <c r="V166" t="s">
        <v>324</v>
      </c>
      <c r="W166" t="s">
        <v>324</v>
      </c>
      <c r="X166" t="s">
        <v>324</v>
      </c>
      <c r="Y166" t="s">
        <v>324</v>
      </c>
      <c r="Z166" t="s">
        <v>324</v>
      </c>
      <c r="AA166" t="s">
        <v>324</v>
      </c>
      <c r="AB166">
        <v>1.409</v>
      </c>
      <c r="AC166">
        <v>24.530999999999999</v>
      </c>
      <c r="AD166" t="s">
        <v>324</v>
      </c>
      <c r="AE166" t="s">
        <v>324</v>
      </c>
      <c r="AF166">
        <v>25.94</v>
      </c>
      <c r="AG166" t="s">
        <v>324</v>
      </c>
      <c r="AH166" t="s">
        <v>324</v>
      </c>
      <c r="AI166" t="s">
        <v>324</v>
      </c>
      <c r="AJ166" t="s">
        <v>324</v>
      </c>
      <c r="AK166" t="s">
        <v>324</v>
      </c>
      <c r="AL166" t="s">
        <v>324</v>
      </c>
      <c r="AM166" t="s">
        <v>324</v>
      </c>
      <c r="AN166" t="s">
        <v>324</v>
      </c>
      <c r="AO166" t="s">
        <v>324</v>
      </c>
      <c r="AP166" t="s">
        <v>324</v>
      </c>
      <c r="AQ166" t="s">
        <v>324</v>
      </c>
      <c r="AR166" t="s">
        <v>324</v>
      </c>
      <c r="AS166" t="s">
        <v>324</v>
      </c>
      <c r="AT166" t="s">
        <v>324</v>
      </c>
      <c r="AU166" t="s">
        <v>324</v>
      </c>
      <c r="AV166" t="s">
        <v>324</v>
      </c>
      <c r="AW166" t="s">
        <v>324</v>
      </c>
      <c r="AX166" t="s">
        <v>324</v>
      </c>
      <c r="AY166" t="s">
        <v>324</v>
      </c>
      <c r="AZ166" t="s">
        <v>324</v>
      </c>
      <c r="BA166" t="s">
        <v>324</v>
      </c>
      <c r="BB166" t="s">
        <v>324</v>
      </c>
      <c r="BC166" t="s">
        <v>324</v>
      </c>
      <c r="BD166" t="s">
        <v>324</v>
      </c>
      <c r="BE166" t="s">
        <v>324</v>
      </c>
      <c r="BF166" t="s">
        <v>324</v>
      </c>
      <c r="BG166" t="s">
        <v>324</v>
      </c>
      <c r="BH166" t="s">
        <v>324</v>
      </c>
      <c r="BI166" t="s">
        <v>324</v>
      </c>
      <c r="BJ166" t="s">
        <v>324</v>
      </c>
      <c r="BK166" t="s">
        <v>324</v>
      </c>
      <c r="BL166" t="s">
        <v>324</v>
      </c>
      <c r="BM166" t="s">
        <v>324</v>
      </c>
      <c r="BN166" t="s">
        <v>324</v>
      </c>
      <c r="BO166" t="s">
        <v>324</v>
      </c>
      <c r="BP166" t="s">
        <v>324</v>
      </c>
      <c r="BQ166" t="s">
        <v>324</v>
      </c>
      <c r="BR166" t="s">
        <v>324</v>
      </c>
      <c r="BS166" t="s">
        <v>324</v>
      </c>
      <c r="BT166" t="s">
        <v>324</v>
      </c>
      <c r="BU166" t="s">
        <v>324</v>
      </c>
      <c r="BV166" t="s">
        <v>324</v>
      </c>
      <c r="BW166" t="s">
        <v>324</v>
      </c>
      <c r="BX166" t="s">
        <v>324</v>
      </c>
      <c r="BY166" t="s">
        <v>324</v>
      </c>
      <c r="BZ166" t="s">
        <v>324</v>
      </c>
      <c r="CA166" t="s">
        <v>324</v>
      </c>
      <c r="CB166" t="s">
        <v>324</v>
      </c>
      <c r="CC166" t="s">
        <v>324</v>
      </c>
      <c r="CD166" t="s">
        <v>324</v>
      </c>
      <c r="CE166" t="s">
        <v>324</v>
      </c>
      <c r="CF166" t="s">
        <v>324</v>
      </c>
      <c r="CG166" t="s">
        <v>324</v>
      </c>
      <c r="CH166" t="s">
        <v>324</v>
      </c>
      <c r="CI166" t="s">
        <v>324</v>
      </c>
      <c r="CJ166" t="s">
        <v>324</v>
      </c>
      <c r="CK166" t="s">
        <v>324</v>
      </c>
      <c r="CL166" t="s">
        <v>324</v>
      </c>
      <c r="CM166" t="s">
        <v>324</v>
      </c>
      <c r="CN166" t="s">
        <v>324</v>
      </c>
      <c r="CO166">
        <v>4.9119999999999999</v>
      </c>
      <c r="CP166">
        <v>2.74</v>
      </c>
      <c r="CQ166" t="s">
        <v>179</v>
      </c>
      <c r="CR166">
        <v>0</v>
      </c>
      <c r="CS166">
        <v>7.6520000000000001</v>
      </c>
      <c r="CT166">
        <v>630</v>
      </c>
      <c r="CU166">
        <v>61</v>
      </c>
      <c r="CV166">
        <v>0</v>
      </c>
      <c r="CW166">
        <v>0</v>
      </c>
      <c r="CX166">
        <v>691</v>
      </c>
      <c r="CY166">
        <v>1.409</v>
      </c>
      <c r="CZ166">
        <v>24.530999999999999</v>
      </c>
      <c r="DA166">
        <v>0</v>
      </c>
      <c r="DB166">
        <v>0</v>
      </c>
      <c r="DC166">
        <v>25.94</v>
      </c>
    </row>
    <row r="167" spans="1:107" x14ac:dyDescent="0.45">
      <c r="A167">
        <v>2024</v>
      </c>
      <c r="B167">
        <v>1</v>
      </c>
      <c r="C167" t="s">
        <v>160</v>
      </c>
      <c r="D167">
        <v>19436</v>
      </c>
      <c r="E167" t="s">
        <v>455</v>
      </c>
      <c r="F167" t="s">
        <v>323</v>
      </c>
      <c r="G167" t="s">
        <v>244</v>
      </c>
      <c r="H167">
        <v>68.182000000000002</v>
      </c>
      <c r="I167">
        <v>50.469000000000001</v>
      </c>
      <c r="J167">
        <v>3.266</v>
      </c>
      <c r="K167" t="s">
        <v>324</v>
      </c>
      <c r="L167">
        <v>121.917</v>
      </c>
      <c r="M167">
        <v>7254</v>
      </c>
      <c r="N167">
        <v>1831</v>
      </c>
      <c r="O167">
        <v>109</v>
      </c>
      <c r="P167" t="s">
        <v>324</v>
      </c>
      <c r="Q167">
        <v>9194</v>
      </c>
      <c r="R167" t="s">
        <v>324</v>
      </c>
      <c r="S167" t="s">
        <v>324</v>
      </c>
      <c r="T167" t="s">
        <v>324</v>
      </c>
      <c r="U167" t="s">
        <v>324</v>
      </c>
      <c r="V167" t="s">
        <v>324</v>
      </c>
      <c r="W167" t="s">
        <v>324</v>
      </c>
      <c r="X167" t="s">
        <v>324</v>
      </c>
      <c r="Y167" t="s">
        <v>324</v>
      </c>
      <c r="Z167" t="s">
        <v>324</v>
      </c>
      <c r="AA167" t="s">
        <v>324</v>
      </c>
      <c r="AB167" t="s">
        <v>324</v>
      </c>
      <c r="AC167" t="s">
        <v>324</v>
      </c>
      <c r="AD167" t="s">
        <v>324</v>
      </c>
      <c r="AE167" t="s">
        <v>324</v>
      </c>
      <c r="AF167" t="s">
        <v>324</v>
      </c>
      <c r="AG167" t="s">
        <v>324</v>
      </c>
      <c r="AH167" t="s">
        <v>324</v>
      </c>
      <c r="AI167" t="s">
        <v>324</v>
      </c>
      <c r="AJ167" t="s">
        <v>324</v>
      </c>
      <c r="AK167" t="s">
        <v>324</v>
      </c>
      <c r="AL167" t="s">
        <v>324</v>
      </c>
      <c r="AM167" t="s">
        <v>324</v>
      </c>
      <c r="AN167" t="s">
        <v>324</v>
      </c>
      <c r="AO167" t="s">
        <v>324</v>
      </c>
      <c r="AP167" t="s">
        <v>324</v>
      </c>
      <c r="AQ167" t="s">
        <v>324</v>
      </c>
      <c r="AR167" t="s">
        <v>324</v>
      </c>
      <c r="AS167" t="s">
        <v>324</v>
      </c>
      <c r="AT167" t="s">
        <v>324</v>
      </c>
      <c r="AU167" t="s">
        <v>324</v>
      </c>
      <c r="AV167" t="s">
        <v>324</v>
      </c>
      <c r="AW167" t="s">
        <v>324</v>
      </c>
      <c r="AX167" t="s">
        <v>324</v>
      </c>
      <c r="AY167" t="s">
        <v>324</v>
      </c>
      <c r="AZ167" t="s">
        <v>324</v>
      </c>
      <c r="BA167" t="s">
        <v>324</v>
      </c>
      <c r="BB167" t="s">
        <v>324</v>
      </c>
      <c r="BC167" t="s">
        <v>324</v>
      </c>
      <c r="BD167" t="s">
        <v>324</v>
      </c>
      <c r="BE167" t="s">
        <v>324</v>
      </c>
      <c r="BF167" t="s">
        <v>324</v>
      </c>
      <c r="BG167" t="s">
        <v>324</v>
      </c>
      <c r="BH167" t="s">
        <v>324</v>
      </c>
      <c r="BI167" t="s">
        <v>324</v>
      </c>
      <c r="BJ167" t="s">
        <v>324</v>
      </c>
      <c r="BK167">
        <v>4.8000000000000001E-2</v>
      </c>
      <c r="BL167">
        <v>1.7999999999999999E-2</v>
      </c>
      <c r="BM167" t="s">
        <v>324</v>
      </c>
      <c r="BN167" t="s">
        <v>324</v>
      </c>
      <c r="BO167">
        <v>6.6000000000000003E-2</v>
      </c>
      <c r="BP167">
        <v>18</v>
      </c>
      <c r="BQ167">
        <v>7</v>
      </c>
      <c r="BR167" t="s">
        <v>324</v>
      </c>
      <c r="BS167" t="s">
        <v>324</v>
      </c>
      <c r="BT167">
        <v>25</v>
      </c>
      <c r="BU167" t="s">
        <v>324</v>
      </c>
      <c r="BV167" t="s">
        <v>324</v>
      </c>
      <c r="BW167" t="s">
        <v>324</v>
      </c>
      <c r="BX167" t="s">
        <v>324</v>
      </c>
      <c r="BY167" t="s">
        <v>324</v>
      </c>
      <c r="BZ167" t="s">
        <v>324</v>
      </c>
      <c r="CA167" t="s">
        <v>324</v>
      </c>
      <c r="CB167" t="s">
        <v>324</v>
      </c>
      <c r="CC167" t="s">
        <v>324</v>
      </c>
      <c r="CD167" t="s">
        <v>324</v>
      </c>
      <c r="CE167" t="s">
        <v>324</v>
      </c>
      <c r="CF167" t="s">
        <v>324</v>
      </c>
      <c r="CG167" t="s">
        <v>324</v>
      </c>
      <c r="CH167" t="s">
        <v>324</v>
      </c>
      <c r="CI167" t="s">
        <v>324</v>
      </c>
      <c r="CJ167" t="s">
        <v>324</v>
      </c>
      <c r="CK167" t="s">
        <v>324</v>
      </c>
      <c r="CL167" t="s">
        <v>324</v>
      </c>
      <c r="CM167" t="s">
        <v>324</v>
      </c>
      <c r="CN167" t="s">
        <v>324</v>
      </c>
      <c r="CO167">
        <v>68.23</v>
      </c>
      <c r="CP167">
        <v>50.487000000000002</v>
      </c>
      <c r="CQ167">
        <v>3.266</v>
      </c>
      <c r="CR167">
        <v>0</v>
      </c>
      <c r="CS167">
        <v>121.983</v>
      </c>
      <c r="CT167">
        <v>7272</v>
      </c>
      <c r="CU167">
        <v>1838</v>
      </c>
      <c r="CV167">
        <v>109</v>
      </c>
      <c r="CW167">
        <v>0</v>
      </c>
      <c r="CX167">
        <v>9219</v>
      </c>
      <c r="CY167">
        <v>0</v>
      </c>
      <c r="CZ167">
        <v>0</v>
      </c>
      <c r="DA167">
        <v>0</v>
      </c>
      <c r="DB167">
        <v>0</v>
      </c>
      <c r="DC167">
        <v>0</v>
      </c>
    </row>
    <row r="168" spans="1:107" x14ac:dyDescent="0.45">
      <c r="A168">
        <v>2024</v>
      </c>
      <c r="B168">
        <v>1</v>
      </c>
      <c r="C168" t="s">
        <v>160</v>
      </c>
      <c r="D168">
        <v>99999</v>
      </c>
      <c r="E168" t="s">
        <v>329</v>
      </c>
      <c r="F168" t="s">
        <v>323</v>
      </c>
      <c r="H168">
        <v>79.182000000000002</v>
      </c>
      <c r="I168">
        <v>7.02</v>
      </c>
      <c r="J168">
        <v>1.3140000000000001</v>
      </c>
      <c r="K168" t="s">
        <v>324</v>
      </c>
      <c r="L168">
        <v>87.516000000000005</v>
      </c>
      <c r="M168" t="s">
        <v>324</v>
      </c>
      <c r="N168" t="s">
        <v>324</v>
      </c>
      <c r="O168" t="s">
        <v>324</v>
      </c>
      <c r="P168" t="s">
        <v>324</v>
      </c>
      <c r="Q168" t="s">
        <v>324</v>
      </c>
      <c r="R168" t="s">
        <v>324</v>
      </c>
      <c r="S168" t="s">
        <v>324</v>
      </c>
      <c r="T168" t="s">
        <v>324</v>
      </c>
      <c r="U168" t="s">
        <v>324</v>
      </c>
      <c r="V168" t="s">
        <v>324</v>
      </c>
      <c r="W168" t="s">
        <v>324</v>
      </c>
      <c r="X168" t="s">
        <v>324</v>
      </c>
      <c r="Y168" t="s">
        <v>324</v>
      </c>
      <c r="Z168" t="s">
        <v>324</v>
      </c>
      <c r="AA168" t="s">
        <v>324</v>
      </c>
      <c r="AB168" t="s">
        <v>324</v>
      </c>
      <c r="AC168" t="s">
        <v>324</v>
      </c>
      <c r="AD168" t="s">
        <v>324</v>
      </c>
      <c r="AE168" t="s">
        <v>324</v>
      </c>
      <c r="AF168" t="s">
        <v>324</v>
      </c>
      <c r="AG168" t="s">
        <v>324</v>
      </c>
      <c r="AH168" t="s">
        <v>324</v>
      </c>
      <c r="AI168" t="s">
        <v>324</v>
      </c>
      <c r="AJ168" t="s">
        <v>324</v>
      </c>
      <c r="AK168" t="s">
        <v>324</v>
      </c>
      <c r="AL168" t="s">
        <v>324</v>
      </c>
      <c r="AM168" t="s">
        <v>324</v>
      </c>
      <c r="AN168" t="s">
        <v>324</v>
      </c>
      <c r="AO168" t="s">
        <v>324</v>
      </c>
      <c r="AP168" t="s">
        <v>324</v>
      </c>
      <c r="AQ168" t="s">
        <v>324</v>
      </c>
      <c r="AR168" t="s">
        <v>324</v>
      </c>
      <c r="AS168" t="s">
        <v>324</v>
      </c>
      <c r="AT168" t="s">
        <v>324</v>
      </c>
      <c r="AU168" t="s">
        <v>324</v>
      </c>
      <c r="AV168" t="s">
        <v>324</v>
      </c>
      <c r="AW168" t="s">
        <v>324</v>
      </c>
      <c r="AX168" t="s">
        <v>324</v>
      </c>
      <c r="AY168" t="s">
        <v>324</v>
      </c>
      <c r="AZ168" t="s">
        <v>324</v>
      </c>
      <c r="BA168" t="s">
        <v>324</v>
      </c>
      <c r="BB168" t="s">
        <v>324</v>
      </c>
      <c r="BC168" t="s">
        <v>324</v>
      </c>
      <c r="BD168" t="s">
        <v>324</v>
      </c>
      <c r="BE168" t="s">
        <v>324</v>
      </c>
      <c r="BF168" t="s">
        <v>324</v>
      </c>
      <c r="BG168" t="s">
        <v>324</v>
      </c>
      <c r="BH168" t="s">
        <v>324</v>
      </c>
      <c r="BI168" t="s">
        <v>324</v>
      </c>
      <c r="BJ168" t="s">
        <v>324</v>
      </c>
      <c r="BK168" t="s">
        <v>324</v>
      </c>
      <c r="BL168" t="s">
        <v>324</v>
      </c>
      <c r="BM168" t="s">
        <v>324</v>
      </c>
      <c r="BN168" t="s">
        <v>324</v>
      </c>
      <c r="BO168" t="s">
        <v>324</v>
      </c>
      <c r="BP168" t="s">
        <v>324</v>
      </c>
      <c r="BQ168" t="s">
        <v>324</v>
      </c>
      <c r="BR168" t="s">
        <v>324</v>
      </c>
      <c r="BS168" t="s">
        <v>324</v>
      </c>
      <c r="BT168" t="s">
        <v>324</v>
      </c>
      <c r="BU168" t="s">
        <v>324</v>
      </c>
      <c r="BV168" t="s">
        <v>324</v>
      </c>
      <c r="BW168" t="s">
        <v>324</v>
      </c>
      <c r="BX168" t="s">
        <v>324</v>
      </c>
      <c r="BY168" t="s">
        <v>324</v>
      </c>
      <c r="BZ168" t="s">
        <v>324</v>
      </c>
      <c r="CA168" t="s">
        <v>324</v>
      </c>
      <c r="CB168" t="s">
        <v>324</v>
      </c>
      <c r="CC168" t="s">
        <v>324</v>
      </c>
      <c r="CD168" t="s">
        <v>324</v>
      </c>
      <c r="CE168" t="s">
        <v>324</v>
      </c>
      <c r="CF168" t="s">
        <v>324</v>
      </c>
      <c r="CG168" t="s">
        <v>324</v>
      </c>
      <c r="CH168" t="s">
        <v>324</v>
      </c>
      <c r="CI168" t="s">
        <v>324</v>
      </c>
      <c r="CJ168" t="s">
        <v>324</v>
      </c>
      <c r="CK168" t="s">
        <v>324</v>
      </c>
      <c r="CL168" t="s">
        <v>324</v>
      </c>
      <c r="CM168" t="s">
        <v>324</v>
      </c>
      <c r="CN168" t="s">
        <v>324</v>
      </c>
      <c r="CO168">
        <v>79.182000000000002</v>
      </c>
      <c r="CP168">
        <v>7.02</v>
      </c>
      <c r="CQ168">
        <v>1.3140000000000001</v>
      </c>
      <c r="CR168" t="s">
        <v>324</v>
      </c>
      <c r="CS168">
        <v>87.516000000000005</v>
      </c>
      <c r="CT168" t="s">
        <v>324</v>
      </c>
      <c r="CU168" t="s">
        <v>324</v>
      </c>
      <c r="CV168" t="s">
        <v>324</v>
      </c>
      <c r="CW168" t="s">
        <v>324</v>
      </c>
      <c r="CX168" t="s">
        <v>324</v>
      </c>
      <c r="CY168" t="s">
        <v>324</v>
      </c>
      <c r="CZ168" t="s">
        <v>324</v>
      </c>
      <c r="DA168" t="s">
        <v>324</v>
      </c>
      <c r="DB168" t="s">
        <v>324</v>
      </c>
      <c r="DC168" t="s">
        <v>324</v>
      </c>
    </row>
    <row r="169" spans="1:107" x14ac:dyDescent="0.45">
      <c r="A169">
        <v>2024</v>
      </c>
      <c r="B169">
        <v>1</v>
      </c>
      <c r="C169" t="s">
        <v>157</v>
      </c>
      <c r="D169">
        <v>3841</v>
      </c>
      <c r="E169" t="s">
        <v>456</v>
      </c>
      <c r="F169" t="s">
        <v>323</v>
      </c>
      <c r="G169" t="s">
        <v>244</v>
      </c>
      <c r="H169">
        <v>2.5979999999999999</v>
      </c>
      <c r="I169">
        <v>9.1999999999999998E-2</v>
      </c>
      <c r="J169" t="s">
        <v>324</v>
      </c>
      <c r="K169" t="s">
        <v>324</v>
      </c>
      <c r="L169">
        <v>2.69</v>
      </c>
      <c r="M169">
        <v>371</v>
      </c>
      <c r="N169">
        <v>1</v>
      </c>
      <c r="O169" t="s">
        <v>324</v>
      </c>
      <c r="P169" t="s">
        <v>324</v>
      </c>
      <c r="Q169">
        <v>372</v>
      </c>
      <c r="R169" t="s">
        <v>324</v>
      </c>
      <c r="S169" t="s">
        <v>324</v>
      </c>
      <c r="T169" t="s">
        <v>324</v>
      </c>
      <c r="U169" t="s">
        <v>324</v>
      </c>
      <c r="V169">
        <v>0</v>
      </c>
      <c r="W169" t="s">
        <v>324</v>
      </c>
      <c r="X169" t="s">
        <v>324</v>
      </c>
      <c r="Y169" t="s">
        <v>324</v>
      </c>
      <c r="Z169" t="s">
        <v>324</v>
      </c>
      <c r="AA169">
        <v>0</v>
      </c>
      <c r="AB169">
        <v>184.74</v>
      </c>
      <c r="AC169">
        <v>0</v>
      </c>
      <c r="AD169" t="s">
        <v>324</v>
      </c>
      <c r="AE169" t="s">
        <v>324</v>
      </c>
      <c r="AF169">
        <v>184.74</v>
      </c>
      <c r="AG169" t="s">
        <v>324</v>
      </c>
      <c r="AH169" t="s">
        <v>324</v>
      </c>
      <c r="AI169" t="s">
        <v>324</v>
      </c>
      <c r="AJ169" t="s">
        <v>324</v>
      </c>
      <c r="AK169">
        <v>0</v>
      </c>
      <c r="AL169" t="s">
        <v>324</v>
      </c>
      <c r="AM169" t="s">
        <v>324</v>
      </c>
      <c r="AN169" t="s">
        <v>324</v>
      </c>
      <c r="AO169" t="s">
        <v>324</v>
      </c>
      <c r="AP169">
        <v>0</v>
      </c>
      <c r="AQ169" t="s">
        <v>324</v>
      </c>
      <c r="AR169" t="s">
        <v>324</v>
      </c>
      <c r="AS169" t="s">
        <v>324</v>
      </c>
      <c r="AT169" t="s">
        <v>324</v>
      </c>
      <c r="AU169">
        <v>0</v>
      </c>
      <c r="AV169" t="s">
        <v>324</v>
      </c>
      <c r="AW169" t="s">
        <v>324</v>
      </c>
      <c r="AX169" t="s">
        <v>324</v>
      </c>
      <c r="AY169" t="s">
        <v>324</v>
      </c>
      <c r="AZ169">
        <v>0</v>
      </c>
      <c r="BA169" t="s">
        <v>324</v>
      </c>
      <c r="BB169" t="s">
        <v>324</v>
      </c>
      <c r="BC169" t="s">
        <v>324</v>
      </c>
      <c r="BD169" t="s">
        <v>324</v>
      </c>
      <c r="BE169">
        <v>0</v>
      </c>
      <c r="BF169" t="s">
        <v>324</v>
      </c>
      <c r="BG169" t="s">
        <v>324</v>
      </c>
      <c r="BH169" t="s">
        <v>324</v>
      </c>
      <c r="BI169" t="s">
        <v>324</v>
      </c>
      <c r="BJ169">
        <v>0</v>
      </c>
      <c r="BK169" t="s">
        <v>324</v>
      </c>
      <c r="BL169" t="s">
        <v>324</v>
      </c>
      <c r="BM169" t="s">
        <v>324</v>
      </c>
      <c r="BN169" t="s">
        <v>324</v>
      </c>
      <c r="BO169">
        <v>0</v>
      </c>
      <c r="BP169" t="s">
        <v>324</v>
      </c>
      <c r="BQ169" t="s">
        <v>324</v>
      </c>
      <c r="BR169" t="s">
        <v>324</v>
      </c>
      <c r="BS169" t="s">
        <v>324</v>
      </c>
      <c r="BT169">
        <v>0</v>
      </c>
      <c r="BU169" t="s">
        <v>324</v>
      </c>
      <c r="BV169" t="s">
        <v>324</v>
      </c>
      <c r="BW169" t="s">
        <v>324</v>
      </c>
      <c r="BX169" t="s">
        <v>324</v>
      </c>
      <c r="BY169">
        <v>0</v>
      </c>
      <c r="BZ169" t="s">
        <v>324</v>
      </c>
      <c r="CA169" t="s">
        <v>324</v>
      </c>
      <c r="CB169" t="s">
        <v>324</v>
      </c>
      <c r="CC169" t="s">
        <v>324</v>
      </c>
      <c r="CD169">
        <v>0</v>
      </c>
      <c r="CE169" t="s">
        <v>324</v>
      </c>
      <c r="CF169" t="s">
        <v>324</v>
      </c>
      <c r="CG169" t="s">
        <v>324</v>
      </c>
      <c r="CH169" t="s">
        <v>324</v>
      </c>
      <c r="CI169">
        <v>0</v>
      </c>
      <c r="CJ169" t="s">
        <v>324</v>
      </c>
      <c r="CK169" t="s">
        <v>324</v>
      </c>
      <c r="CL169" t="s">
        <v>324</v>
      </c>
      <c r="CM169" t="s">
        <v>324</v>
      </c>
      <c r="CN169">
        <v>0</v>
      </c>
      <c r="CO169">
        <v>2.5979999999999999</v>
      </c>
      <c r="CP169">
        <v>9.1999999999999998E-2</v>
      </c>
      <c r="CQ169" t="s">
        <v>179</v>
      </c>
      <c r="CR169">
        <v>0</v>
      </c>
      <c r="CS169">
        <v>2.69</v>
      </c>
      <c r="CT169">
        <v>371</v>
      </c>
      <c r="CU169">
        <v>1</v>
      </c>
      <c r="CV169">
        <v>0</v>
      </c>
      <c r="CW169">
        <v>0</v>
      </c>
      <c r="CX169">
        <v>372</v>
      </c>
      <c r="CY169">
        <v>184.74</v>
      </c>
      <c r="CZ169">
        <v>0</v>
      </c>
      <c r="DA169">
        <v>0</v>
      </c>
      <c r="DB169">
        <v>0</v>
      </c>
      <c r="DC169">
        <v>184.74</v>
      </c>
    </row>
    <row r="170" spans="1:107" x14ac:dyDescent="0.45">
      <c r="A170">
        <v>2024</v>
      </c>
      <c r="B170">
        <v>1</v>
      </c>
      <c r="C170" t="s">
        <v>157</v>
      </c>
      <c r="D170">
        <v>12685</v>
      </c>
      <c r="E170" t="s">
        <v>457</v>
      </c>
      <c r="F170" t="s">
        <v>323</v>
      </c>
      <c r="G170" t="s">
        <v>244</v>
      </c>
      <c r="H170">
        <v>1.1459999999999999</v>
      </c>
      <c r="I170">
        <v>0.42099999999999999</v>
      </c>
      <c r="J170">
        <v>0.02</v>
      </c>
      <c r="K170" t="s">
        <v>324</v>
      </c>
      <c r="L170">
        <v>1.587</v>
      </c>
      <c r="M170">
        <v>135</v>
      </c>
      <c r="N170">
        <v>18</v>
      </c>
      <c r="O170">
        <v>1</v>
      </c>
      <c r="P170" t="s">
        <v>324</v>
      </c>
      <c r="Q170">
        <v>154</v>
      </c>
      <c r="R170" t="s">
        <v>324</v>
      </c>
      <c r="S170" t="s">
        <v>324</v>
      </c>
      <c r="T170" t="s">
        <v>324</v>
      </c>
      <c r="U170" t="s">
        <v>324</v>
      </c>
      <c r="V170" t="s">
        <v>324</v>
      </c>
      <c r="W170" t="s">
        <v>324</v>
      </c>
      <c r="X170" t="s">
        <v>324</v>
      </c>
      <c r="Y170" t="s">
        <v>324</v>
      </c>
      <c r="Z170" t="s">
        <v>324</v>
      </c>
      <c r="AA170" t="s">
        <v>324</v>
      </c>
      <c r="AB170" t="s">
        <v>324</v>
      </c>
      <c r="AC170" t="s">
        <v>324</v>
      </c>
      <c r="AD170" t="s">
        <v>324</v>
      </c>
      <c r="AE170" t="s">
        <v>324</v>
      </c>
      <c r="AF170" t="s">
        <v>324</v>
      </c>
      <c r="AG170" t="s">
        <v>324</v>
      </c>
      <c r="AH170" t="s">
        <v>324</v>
      </c>
      <c r="AI170" t="s">
        <v>324</v>
      </c>
      <c r="AJ170" t="s">
        <v>324</v>
      </c>
      <c r="AK170" t="s">
        <v>324</v>
      </c>
      <c r="AL170" t="s">
        <v>324</v>
      </c>
      <c r="AM170" t="s">
        <v>324</v>
      </c>
      <c r="AN170" t="s">
        <v>324</v>
      </c>
      <c r="AO170" t="s">
        <v>324</v>
      </c>
      <c r="AP170" t="s">
        <v>324</v>
      </c>
      <c r="AQ170" t="s">
        <v>324</v>
      </c>
      <c r="AR170" t="s">
        <v>324</v>
      </c>
      <c r="AS170" t="s">
        <v>324</v>
      </c>
      <c r="AT170" t="s">
        <v>324</v>
      </c>
      <c r="AU170" t="s">
        <v>324</v>
      </c>
      <c r="AV170" t="s">
        <v>324</v>
      </c>
      <c r="AW170" t="s">
        <v>324</v>
      </c>
      <c r="AX170" t="s">
        <v>324</v>
      </c>
      <c r="AY170" t="s">
        <v>324</v>
      </c>
      <c r="AZ170" t="s">
        <v>324</v>
      </c>
      <c r="BA170" t="s">
        <v>324</v>
      </c>
      <c r="BB170" t="s">
        <v>324</v>
      </c>
      <c r="BC170" t="s">
        <v>324</v>
      </c>
      <c r="BD170" t="s">
        <v>324</v>
      </c>
      <c r="BE170" t="s">
        <v>324</v>
      </c>
      <c r="BF170" t="s">
        <v>324</v>
      </c>
      <c r="BG170" t="s">
        <v>324</v>
      </c>
      <c r="BH170" t="s">
        <v>324</v>
      </c>
      <c r="BI170" t="s">
        <v>324</v>
      </c>
      <c r="BJ170" t="s">
        <v>324</v>
      </c>
      <c r="BK170">
        <v>1.0999999999999999E-2</v>
      </c>
      <c r="BL170" t="s">
        <v>324</v>
      </c>
      <c r="BM170" t="s">
        <v>324</v>
      </c>
      <c r="BN170" t="s">
        <v>324</v>
      </c>
      <c r="BO170">
        <v>1.0999999999999999E-2</v>
      </c>
      <c r="BP170">
        <v>1</v>
      </c>
      <c r="BQ170" t="s">
        <v>324</v>
      </c>
      <c r="BR170" t="s">
        <v>324</v>
      </c>
      <c r="BS170" t="s">
        <v>324</v>
      </c>
      <c r="BT170">
        <v>1</v>
      </c>
      <c r="BU170" t="s">
        <v>324</v>
      </c>
      <c r="BV170" t="s">
        <v>324</v>
      </c>
      <c r="BW170" t="s">
        <v>324</v>
      </c>
      <c r="BX170" t="s">
        <v>324</v>
      </c>
      <c r="BY170" t="s">
        <v>324</v>
      </c>
      <c r="BZ170" t="s">
        <v>324</v>
      </c>
      <c r="CA170" t="s">
        <v>324</v>
      </c>
      <c r="CB170" t="s">
        <v>324</v>
      </c>
      <c r="CC170" t="s">
        <v>324</v>
      </c>
      <c r="CD170" t="s">
        <v>324</v>
      </c>
      <c r="CE170" t="s">
        <v>324</v>
      </c>
      <c r="CF170" t="s">
        <v>324</v>
      </c>
      <c r="CG170" t="s">
        <v>324</v>
      </c>
      <c r="CH170" t="s">
        <v>324</v>
      </c>
      <c r="CI170" t="s">
        <v>324</v>
      </c>
      <c r="CJ170" t="s">
        <v>324</v>
      </c>
      <c r="CK170" t="s">
        <v>324</v>
      </c>
      <c r="CL170" t="s">
        <v>324</v>
      </c>
      <c r="CM170" t="s">
        <v>324</v>
      </c>
      <c r="CN170" t="s">
        <v>324</v>
      </c>
      <c r="CO170">
        <v>1.157</v>
      </c>
      <c r="CP170">
        <v>0.42099999999999999</v>
      </c>
      <c r="CQ170">
        <v>0.02</v>
      </c>
      <c r="CR170">
        <v>0</v>
      </c>
      <c r="CS170">
        <v>1.5980000000000001</v>
      </c>
      <c r="CT170">
        <v>136</v>
      </c>
      <c r="CU170">
        <v>18</v>
      </c>
      <c r="CV170">
        <v>1</v>
      </c>
      <c r="CW170">
        <v>0</v>
      </c>
      <c r="CX170">
        <v>155</v>
      </c>
      <c r="CY170">
        <v>0</v>
      </c>
      <c r="CZ170">
        <v>0</v>
      </c>
      <c r="DA170">
        <v>0</v>
      </c>
      <c r="DB170">
        <v>0</v>
      </c>
      <c r="DC170">
        <v>0</v>
      </c>
    </row>
    <row r="171" spans="1:107" x14ac:dyDescent="0.45">
      <c r="A171">
        <v>2024</v>
      </c>
      <c r="B171">
        <v>1</v>
      </c>
      <c r="C171" t="s">
        <v>157</v>
      </c>
      <c r="D171">
        <v>12686</v>
      </c>
      <c r="E171" t="s">
        <v>458</v>
      </c>
      <c r="F171" t="s">
        <v>323</v>
      </c>
      <c r="G171" t="s">
        <v>247</v>
      </c>
      <c r="H171">
        <v>4.298</v>
      </c>
      <c r="I171">
        <v>1.954</v>
      </c>
      <c r="J171" t="s">
        <v>324</v>
      </c>
      <c r="K171" t="s">
        <v>324</v>
      </c>
      <c r="L171">
        <v>6.2519999999999998</v>
      </c>
      <c r="M171">
        <v>434</v>
      </c>
      <c r="N171">
        <v>33</v>
      </c>
      <c r="O171" t="s">
        <v>324</v>
      </c>
      <c r="P171" t="s">
        <v>324</v>
      </c>
      <c r="Q171">
        <v>467</v>
      </c>
      <c r="R171" t="s">
        <v>324</v>
      </c>
      <c r="S171" t="s">
        <v>324</v>
      </c>
      <c r="T171" t="s">
        <v>324</v>
      </c>
      <c r="U171" t="s">
        <v>324</v>
      </c>
      <c r="V171" t="s">
        <v>324</v>
      </c>
      <c r="W171" t="s">
        <v>324</v>
      </c>
      <c r="X171" t="s">
        <v>324</v>
      </c>
      <c r="Y171" t="s">
        <v>324</v>
      </c>
      <c r="Z171" t="s">
        <v>324</v>
      </c>
      <c r="AA171" t="s">
        <v>324</v>
      </c>
      <c r="AB171" t="s">
        <v>324</v>
      </c>
      <c r="AC171" t="s">
        <v>324</v>
      </c>
      <c r="AD171" t="s">
        <v>324</v>
      </c>
      <c r="AE171" t="s">
        <v>324</v>
      </c>
      <c r="AF171" t="s">
        <v>324</v>
      </c>
      <c r="AG171" t="s">
        <v>324</v>
      </c>
      <c r="AH171" t="s">
        <v>324</v>
      </c>
      <c r="AI171" t="s">
        <v>324</v>
      </c>
      <c r="AJ171" t="s">
        <v>324</v>
      </c>
      <c r="AK171" t="s">
        <v>324</v>
      </c>
      <c r="AL171" t="s">
        <v>324</v>
      </c>
      <c r="AM171" t="s">
        <v>324</v>
      </c>
      <c r="AN171" t="s">
        <v>324</v>
      </c>
      <c r="AO171" t="s">
        <v>324</v>
      </c>
      <c r="AP171" t="s">
        <v>324</v>
      </c>
      <c r="AQ171" t="s">
        <v>324</v>
      </c>
      <c r="AR171" t="s">
        <v>324</v>
      </c>
      <c r="AS171" t="s">
        <v>324</v>
      </c>
      <c r="AT171" t="s">
        <v>324</v>
      </c>
      <c r="AU171" t="s">
        <v>324</v>
      </c>
      <c r="AV171" t="s">
        <v>324</v>
      </c>
      <c r="AW171" t="s">
        <v>324</v>
      </c>
      <c r="AX171" t="s">
        <v>324</v>
      </c>
      <c r="AY171" t="s">
        <v>324</v>
      </c>
      <c r="AZ171" t="s">
        <v>324</v>
      </c>
      <c r="BA171" t="s">
        <v>324</v>
      </c>
      <c r="BB171" t="s">
        <v>324</v>
      </c>
      <c r="BC171" t="s">
        <v>324</v>
      </c>
      <c r="BD171" t="s">
        <v>324</v>
      </c>
      <c r="BE171" t="s">
        <v>324</v>
      </c>
      <c r="BF171" t="s">
        <v>324</v>
      </c>
      <c r="BG171" t="s">
        <v>324</v>
      </c>
      <c r="BH171" t="s">
        <v>324</v>
      </c>
      <c r="BI171" t="s">
        <v>324</v>
      </c>
      <c r="BJ171" t="s">
        <v>324</v>
      </c>
      <c r="BK171" t="s">
        <v>324</v>
      </c>
      <c r="BL171" t="s">
        <v>324</v>
      </c>
      <c r="BM171" t="s">
        <v>324</v>
      </c>
      <c r="BN171" t="s">
        <v>324</v>
      </c>
      <c r="BO171" t="s">
        <v>324</v>
      </c>
      <c r="BP171" t="s">
        <v>324</v>
      </c>
      <c r="BQ171" t="s">
        <v>324</v>
      </c>
      <c r="BR171" t="s">
        <v>324</v>
      </c>
      <c r="BS171" t="s">
        <v>324</v>
      </c>
      <c r="BT171" t="s">
        <v>324</v>
      </c>
      <c r="BU171" t="s">
        <v>324</v>
      </c>
      <c r="BV171" t="s">
        <v>324</v>
      </c>
      <c r="BW171" t="s">
        <v>324</v>
      </c>
      <c r="BX171" t="s">
        <v>324</v>
      </c>
      <c r="BY171" t="s">
        <v>324</v>
      </c>
      <c r="BZ171" t="s">
        <v>324</v>
      </c>
      <c r="CA171" t="s">
        <v>324</v>
      </c>
      <c r="CB171" t="s">
        <v>324</v>
      </c>
      <c r="CC171" t="s">
        <v>324</v>
      </c>
      <c r="CD171" t="s">
        <v>324</v>
      </c>
      <c r="CE171" t="s">
        <v>324</v>
      </c>
      <c r="CF171" t="s">
        <v>324</v>
      </c>
      <c r="CG171" t="s">
        <v>324</v>
      </c>
      <c r="CH171" t="s">
        <v>324</v>
      </c>
      <c r="CI171" t="s">
        <v>324</v>
      </c>
      <c r="CJ171" t="s">
        <v>324</v>
      </c>
      <c r="CK171" t="s">
        <v>324</v>
      </c>
      <c r="CL171" t="s">
        <v>324</v>
      </c>
      <c r="CM171" t="s">
        <v>324</v>
      </c>
      <c r="CN171" t="s">
        <v>324</v>
      </c>
      <c r="CO171">
        <v>4.298</v>
      </c>
      <c r="CP171">
        <v>1.954</v>
      </c>
      <c r="CQ171" t="s">
        <v>179</v>
      </c>
      <c r="CR171">
        <v>0</v>
      </c>
      <c r="CS171">
        <v>6.2519999999999998</v>
      </c>
      <c r="CT171">
        <v>434</v>
      </c>
      <c r="CU171">
        <v>33</v>
      </c>
      <c r="CV171">
        <v>0</v>
      </c>
      <c r="CW171">
        <v>0</v>
      </c>
      <c r="CX171">
        <v>467</v>
      </c>
      <c r="CY171">
        <v>0</v>
      </c>
      <c r="CZ171">
        <v>0</v>
      </c>
      <c r="DA171">
        <v>0</v>
      </c>
      <c r="DB171">
        <v>0</v>
      </c>
      <c r="DC171">
        <v>0</v>
      </c>
    </row>
    <row r="172" spans="1:107" x14ac:dyDescent="0.45">
      <c r="A172">
        <v>2024</v>
      </c>
      <c r="B172">
        <v>1</v>
      </c>
      <c r="C172" t="s">
        <v>157</v>
      </c>
      <c r="D172">
        <v>17647</v>
      </c>
      <c r="E172" t="s">
        <v>459</v>
      </c>
      <c r="F172" t="s">
        <v>323</v>
      </c>
      <c r="G172" t="s">
        <v>244</v>
      </c>
      <c r="H172">
        <v>0.46</v>
      </c>
      <c r="I172">
        <v>0.77500000000000002</v>
      </c>
      <c r="J172" t="s">
        <v>324</v>
      </c>
      <c r="K172" t="s">
        <v>324</v>
      </c>
      <c r="L172">
        <v>1.2350000000000001</v>
      </c>
      <c r="M172">
        <v>49</v>
      </c>
      <c r="N172">
        <v>11</v>
      </c>
      <c r="O172" t="s">
        <v>324</v>
      </c>
      <c r="P172" t="s">
        <v>324</v>
      </c>
      <c r="Q172">
        <v>60</v>
      </c>
      <c r="R172" t="s">
        <v>324</v>
      </c>
      <c r="S172" t="s">
        <v>324</v>
      </c>
      <c r="T172" t="s">
        <v>324</v>
      </c>
      <c r="U172" t="s">
        <v>324</v>
      </c>
      <c r="V172">
        <v>0</v>
      </c>
      <c r="W172" t="s">
        <v>324</v>
      </c>
      <c r="X172" t="s">
        <v>324</v>
      </c>
      <c r="Y172" t="s">
        <v>324</v>
      </c>
      <c r="Z172" t="s">
        <v>324</v>
      </c>
      <c r="AA172">
        <v>0</v>
      </c>
      <c r="AB172">
        <v>11.577999999999999</v>
      </c>
      <c r="AC172">
        <v>42.856000000000002</v>
      </c>
      <c r="AD172" t="s">
        <v>324</v>
      </c>
      <c r="AE172" t="s">
        <v>324</v>
      </c>
      <c r="AF172">
        <v>54.433999999999997</v>
      </c>
      <c r="AG172">
        <v>9.6000000000000002E-2</v>
      </c>
      <c r="AH172" t="s">
        <v>324</v>
      </c>
      <c r="AI172" t="s">
        <v>324</v>
      </c>
      <c r="AJ172" t="s">
        <v>324</v>
      </c>
      <c r="AK172">
        <v>9.6000000000000002E-2</v>
      </c>
      <c r="AL172">
        <v>10</v>
      </c>
      <c r="AM172" t="s">
        <v>324</v>
      </c>
      <c r="AN172" t="s">
        <v>324</v>
      </c>
      <c r="AO172" t="s">
        <v>324</v>
      </c>
      <c r="AP172">
        <v>10</v>
      </c>
      <c r="AQ172" t="s">
        <v>324</v>
      </c>
      <c r="AR172" t="s">
        <v>324</v>
      </c>
      <c r="AS172" t="s">
        <v>324</v>
      </c>
      <c r="AT172" t="s">
        <v>324</v>
      </c>
      <c r="AU172">
        <v>0</v>
      </c>
      <c r="AV172" t="s">
        <v>324</v>
      </c>
      <c r="AW172" t="s">
        <v>324</v>
      </c>
      <c r="AX172" t="s">
        <v>324</v>
      </c>
      <c r="AY172" t="s">
        <v>324</v>
      </c>
      <c r="AZ172">
        <v>0</v>
      </c>
      <c r="BA172" t="s">
        <v>324</v>
      </c>
      <c r="BB172" t="s">
        <v>324</v>
      </c>
      <c r="BC172" t="s">
        <v>324</v>
      </c>
      <c r="BD172" t="s">
        <v>324</v>
      </c>
      <c r="BE172">
        <v>0</v>
      </c>
      <c r="BF172" t="s">
        <v>324</v>
      </c>
      <c r="BG172" t="s">
        <v>324</v>
      </c>
      <c r="BH172" t="s">
        <v>324</v>
      </c>
      <c r="BI172" t="s">
        <v>324</v>
      </c>
      <c r="BJ172">
        <v>0</v>
      </c>
      <c r="BK172" t="s">
        <v>324</v>
      </c>
      <c r="BL172" t="s">
        <v>324</v>
      </c>
      <c r="BM172" t="s">
        <v>324</v>
      </c>
      <c r="BN172" t="s">
        <v>324</v>
      </c>
      <c r="BO172">
        <v>0</v>
      </c>
      <c r="BP172" t="s">
        <v>324</v>
      </c>
      <c r="BQ172" t="s">
        <v>324</v>
      </c>
      <c r="BR172" t="s">
        <v>324</v>
      </c>
      <c r="BS172" t="s">
        <v>324</v>
      </c>
      <c r="BT172">
        <v>0</v>
      </c>
      <c r="BU172" t="s">
        <v>324</v>
      </c>
      <c r="BV172" t="s">
        <v>324</v>
      </c>
      <c r="BW172" t="s">
        <v>324</v>
      </c>
      <c r="BX172" t="s">
        <v>324</v>
      </c>
      <c r="BY172">
        <v>0</v>
      </c>
      <c r="BZ172" t="s">
        <v>324</v>
      </c>
      <c r="CA172">
        <v>6.5000000000000002E-2</v>
      </c>
      <c r="CB172" t="s">
        <v>324</v>
      </c>
      <c r="CC172" t="s">
        <v>324</v>
      </c>
      <c r="CD172">
        <v>6.5000000000000002E-2</v>
      </c>
      <c r="CE172" t="s">
        <v>324</v>
      </c>
      <c r="CF172">
        <v>1</v>
      </c>
      <c r="CG172" t="s">
        <v>324</v>
      </c>
      <c r="CH172" t="s">
        <v>324</v>
      </c>
      <c r="CI172">
        <v>1</v>
      </c>
      <c r="CJ172" t="s">
        <v>324</v>
      </c>
      <c r="CK172" t="s">
        <v>324</v>
      </c>
      <c r="CL172" t="s">
        <v>324</v>
      </c>
      <c r="CM172" t="s">
        <v>324</v>
      </c>
      <c r="CN172">
        <v>0</v>
      </c>
      <c r="CO172">
        <v>0.46</v>
      </c>
      <c r="CP172">
        <v>0.84</v>
      </c>
      <c r="CQ172" t="s">
        <v>179</v>
      </c>
      <c r="CR172">
        <v>0</v>
      </c>
      <c r="CS172">
        <v>1.3</v>
      </c>
      <c r="CT172">
        <v>49</v>
      </c>
      <c r="CU172">
        <v>12</v>
      </c>
      <c r="CV172">
        <v>0</v>
      </c>
      <c r="CW172">
        <v>0</v>
      </c>
      <c r="CX172">
        <v>61</v>
      </c>
      <c r="CY172">
        <v>11.577999999999999</v>
      </c>
      <c r="CZ172">
        <v>42.856000000000002</v>
      </c>
      <c r="DA172">
        <v>0</v>
      </c>
      <c r="DB172">
        <v>0</v>
      </c>
      <c r="DC172">
        <v>54.433999999999997</v>
      </c>
    </row>
    <row r="173" spans="1:107" x14ac:dyDescent="0.45">
      <c r="A173">
        <v>2024</v>
      </c>
      <c r="B173">
        <v>1</v>
      </c>
      <c r="C173" t="s">
        <v>157</v>
      </c>
      <c r="D173">
        <v>99999</v>
      </c>
      <c r="E173" t="s">
        <v>329</v>
      </c>
      <c r="F173" t="s">
        <v>323</v>
      </c>
      <c r="H173">
        <v>1.2350000000000001</v>
      </c>
      <c r="I173">
        <v>0.85699999999999998</v>
      </c>
      <c r="J173" t="s">
        <v>179</v>
      </c>
      <c r="K173" t="s">
        <v>324</v>
      </c>
      <c r="L173">
        <v>2.2770000000000001</v>
      </c>
      <c r="M173" t="s">
        <v>324</v>
      </c>
      <c r="N173" t="s">
        <v>324</v>
      </c>
      <c r="O173" t="s">
        <v>324</v>
      </c>
      <c r="P173" t="s">
        <v>324</v>
      </c>
      <c r="Q173" t="s">
        <v>324</v>
      </c>
      <c r="R173" t="s">
        <v>324</v>
      </c>
      <c r="S173" t="s">
        <v>324</v>
      </c>
      <c r="T173" t="s">
        <v>324</v>
      </c>
      <c r="U173" t="s">
        <v>324</v>
      </c>
      <c r="V173" t="s">
        <v>324</v>
      </c>
      <c r="W173" t="s">
        <v>324</v>
      </c>
      <c r="X173" t="s">
        <v>324</v>
      </c>
      <c r="Y173" t="s">
        <v>324</v>
      </c>
      <c r="Z173" t="s">
        <v>324</v>
      </c>
      <c r="AA173" t="s">
        <v>324</v>
      </c>
      <c r="AB173" t="s">
        <v>324</v>
      </c>
      <c r="AC173" t="s">
        <v>324</v>
      </c>
      <c r="AD173" t="s">
        <v>324</v>
      </c>
      <c r="AE173" t="s">
        <v>324</v>
      </c>
      <c r="AF173" t="s">
        <v>324</v>
      </c>
      <c r="AG173" t="s">
        <v>324</v>
      </c>
      <c r="AH173" t="s">
        <v>324</v>
      </c>
      <c r="AI173" t="s">
        <v>324</v>
      </c>
      <c r="AJ173" t="s">
        <v>324</v>
      </c>
      <c r="AK173" t="s">
        <v>324</v>
      </c>
      <c r="AL173" t="s">
        <v>324</v>
      </c>
      <c r="AM173" t="s">
        <v>324</v>
      </c>
      <c r="AN173" t="s">
        <v>324</v>
      </c>
      <c r="AO173" t="s">
        <v>324</v>
      </c>
      <c r="AP173" t="s">
        <v>324</v>
      </c>
      <c r="AQ173" t="s">
        <v>324</v>
      </c>
      <c r="AR173" t="s">
        <v>324</v>
      </c>
      <c r="AS173" t="s">
        <v>324</v>
      </c>
      <c r="AT173" t="s">
        <v>324</v>
      </c>
      <c r="AU173" t="s">
        <v>324</v>
      </c>
      <c r="AV173" t="s">
        <v>324</v>
      </c>
      <c r="AW173" t="s">
        <v>324</v>
      </c>
      <c r="AX173" t="s">
        <v>324</v>
      </c>
      <c r="AY173" t="s">
        <v>324</v>
      </c>
      <c r="AZ173" t="s">
        <v>324</v>
      </c>
      <c r="BA173" t="s">
        <v>324</v>
      </c>
      <c r="BB173" t="s">
        <v>324</v>
      </c>
      <c r="BC173" t="s">
        <v>324</v>
      </c>
      <c r="BD173" t="s">
        <v>324</v>
      </c>
      <c r="BE173" t="s">
        <v>324</v>
      </c>
      <c r="BF173" t="s">
        <v>324</v>
      </c>
      <c r="BG173" t="s">
        <v>324</v>
      </c>
      <c r="BH173" t="s">
        <v>324</v>
      </c>
      <c r="BI173" t="s">
        <v>324</v>
      </c>
      <c r="BJ173" t="s">
        <v>324</v>
      </c>
      <c r="BK173" t="s">
        <v>324</v>
      </c>
      <c r="BL173" t="s">
        <v>324</v>
      </c>
      <c r="BM173" t="s">
        <v>324</v>
      </c>
      <c r="BN173" t="s">
        <v>324</v>
      </c>
      <c r="BO173" t="s">
        <v>324</v>
      </c>
      <c r="BP173" t="s">
        <v>324</v>
      </c>
      <c r="BQ173" t="s">
        <v>324</v>
      </c>
      <c r="BR173" t="s">
        <v>324</v>
      </c>
      <c r="BS173" t="s">
        <v>324</v>
      </c>
      <c r="BT173" t="s">
        <v>324</v>
      </c>
      <c r="BU173" t="s">
        <v>324</v>
      </c>
      <c r="BV173" t="s">
        <v>324</v>
      </c>
      <c r="BW173" t="s">
        <v>324</v>
      </c>
      <c r="BX173" t="s">
        <v>324</v>
      </c>
      <c r="BY173" t="s">
        <v>324</v>
      </c>
      <c r="BZ173" t="s">
        <v>324</v>
      </c>
      <c r="CA173" t="s">
        <v>324</v>
      </c>
      <c r="CB173" t="s">
        <v>324</v>
      </c>
      <c r="CC173" t="s">
        <v>324</v>
      </c>
      <c r="CD173" t="s">
        <v>324</v>
      </c>
      <c r="CE173" t="s">
        <v>324</v>
      </c>
      <c r="CF173" t="s">
        <v>324</v>
      </c>
      <c r="CG173" t="s">
        <v>324</v>
      </c>
      <c r="CH173" t="s">
        <v>324</v>
      </c>
      <c r="CI173" t="s">
        <v>324</v>
      </c>
      <c r="CJ173" t="s">
        <v>324</v>
      </c>
      <c r="CK173" t="s">
        <v>324</v>
      </c>
      <c r="CL173" t="s">
        <v>324</v>
      </c>
      <c r="CM173" t="s">
        <v>324</v>
      </c>
      <c r="CN173" t="s">
        <v>324</v>
      </c>
      <c r="CO173">
        <v>1.2350000000000001</v>
      </c>
      <c r="CP173">
        <v>0.85699999999999998</v>
      </c>
      <c r="CQ173" t="s">
        <v>179</v>
      </c>
      <c r="CR173" t="s">
        <v>324</v>
      </c>
      <c r="CS173">
        <v>2.2770000000000001</v>
      </c>
      <c r="CT173" t="s">
        <v>324</v>
      </c>
      <c r="CU173" t="s">
        <v>324</v>
      </c>
      <c r="CV173" t="s">
        <v>324</v>
      </c>
      <c r="CW173" t="s">
        <v>324</v>
      </c>
      <c r="CX173" t="s">
        <v>324</v>
      </c>
      <c r="CY173" t="s">
        <v>324</v>
      </c>
      <c r="CZ173" t="s">
        <v>324</v>
      </c>
      <c r="DA173" t="s">
        <v>324</v>
      </c>
      <c r="DB173" t="s">
        <v>324</v>
      </c>
      <c r="DC173" t="s">
        <v>324</v>
      </c>
    </row>
    <row r="174" spans="1:107" x14ac:dyDescent="0.45">
      <c r="A174">
        <v>2024</v>
      </c>
      <c r="B174">
        <v>1</v>
      </c>
      <c r="C174" t="s">
        <v>163</v>
      </c>
      <c r="D174">
        <v>6395</v>
      </c>
      <c r="E174" t="s">
        <v>460</v>
      </c>
      <c r="F174" t="s">
        <v>323</v>
      </c>
      <c r="G174" t="s">
        <v>247</v>
      </c>
      <c r="H174">
        <v>2.0139999999999998</v>
      </c>
      <c r="I174">
        <v>0.47399999999999998</v>
      </c>
      <c r="J174" t="s">
        <v>324</v>
      </c>
      <c r="K174" t="s">
        <v>324</v>
      </c>
      <c r="L174">
        <v>2.488</v>
      </c>
      <c r="M174">
        <v>172</v>
      </c>
      <c r="N174">
        <v>28</v>
      </c>
      <c r="O174" t="s">
        <v>324</v>
      </c>
      <c r="P174" t="s">
        <v>324</v>
      </c>
      <c r="Q174">
        <v>200</v>
      </c>
      <c r="R174">
        <v>0.14299999999999999</v>
      </c>
      <c r="S174" t="s">
        <v>324</v>
      </c>
      <c r="T174" t="s">
        <v>324</v>
      </c>
      <c r="U174" t="s">
        <v>324</v>
      </c>
      <c r="V174">
        <v>0.14299999999999999</v>
      </c>
      <c r="W174">
        <v>350</v>
      </c>
      <c r="X174" t="s">
        <v>324</v>
      </c>
      <c r="Y174" t="s">
        <v>324</v>
      </c>
      <c r="Z174" t="s">
        <v>324</v>
      </c>
      <c r="AA174">
        <v>350</v>
      </c>
      <c r="AB174" t="s">
        <v>324</v>
      </c>
      <c r="AC174" t="s">
        <v>324</v>
      </c>
      <c r="AD174" t="s">
        <v>324</v>
      </c>
      <c r="AE174" t="s">
        <v>324</v>
      </c>
      <c r="AF174">
        <v>0</v>
      </c>
      <c r="AG174">
        <v>0.44900000000000001</v>
      </c>
      <c r="AH174">
        <v>2.7E-2</v>
      </c>
      <c r="AI174" t="s">
        <v>324</v>
      </c>
      <c r="AJ174" t="s">
        <v>324</v>
      </c>
      <c r="AK174">
        <v>0.47599999999999998</v>
      </c>
      <c r="AL174">
        <v>7</v>
      </c>
      <c r="AM174">
        <v>2</v>
      </c>
      <c r="AN174" t="s">
        <v>324</v>
      </c>
      <c r="AO174" t="s">
        <v>324</v>
      </c>
      <c r="AP174">
        <v>9</v>
      </c>
      <c r="AQ174">
        <v>0.46800000000000003</v>
      </c>
      <c r="AR174">
        <v>2.7E-2</v>
      </c>
      <c r="AS174" t="s">
        <v>324</v>
      </c>
      <c r="AT174" t="s">
        <v>324</v>
      </c>
      <c r="AU174">
        <v>0.495</v>
      </c>
      <c r="AV174" t="s">
        <v>324</v>
      </c>
      <c r="AW174" t="s">
        <v>324</v>
      </c>
      <c r="AX174" t="s">
        <v>324</v>
      </c>
      <c r="AY174" t="s">
        <v>324</v>
      </c>
      <c r="AZ174">
        <v>0</v>
      </c>
      <c r="BA174" t="s">
        <v>324</v>
      </c>
      <c r="BB174" t="s">
        <v>324</v>
      </c>
      <c r="BC174" t="s">
        <v>324</v>
      </c>
      <c r="BD174" t="s">
        <v>324</v>
      </c>
      <c r="BE174">
        <v>0</v>
      </c>
      <c r="BF174" t="s">
        <v>324</v>
      </c>
      <c r="BG174" t="s">
        <v>324</v>
      </c>
      <c r="BH174" t="s">
        <v>324</v>
      </c>
      <c r="BI174" t="s">
        <v>324</v>
      </c>
      <c r="BJ174">
        <v>0</v>
      </c>
      <c r="BK174">
        <v>5.0000000000000001E-3</v>
      </c>
      <c r="BL174" t="s">
        <v>324</v>
      </c>
      <c r="BM174" t="s">
        <v>324</v>
      </c>
      <c r="BN174" t="s">
        <v>324</v>
      </c>
      <c r="BO174">
        <v>5.0000000000000001E-3</v>
      </c>
      <c r="BP174">
        <v>4</v>
      </c>
      <c r="BQ174" t="s">
        <v>324</v>
      </c>
      <c r="BR174" t="s">
        <v>324</v>
      </c>
      <c r="BS174" t="s">
        <v>324</v>
      </c>
      <c r="BT174">
        <v>4</v>
      </c>
      <c r="BU174" t="s">
        <v>324</v>
      </c>
      <c r="BV174" t="s">
        <v>324</v>
      </c>
      <c r="BW174" t="s">
        <v>324</v>
      </c>
      <c r="BX174" t="s">
        <v>324</v>
      </c>
      <c r="BY174">
        <v>0</v>
      </c>
      <c r="BZ174" t="s">
        <v>324</v>
      </c>
      <c r="CA174" t="s">
        <v>324</v>
      </c>
      <c r="CB174" t="s">
        <v>324</v>
      </c>
      <c r="CC174" t="s">
        <v>324</v>
      </c>
      <c r="CD174">
        <v>0</v>
      </c>
      <c r="CE174" t="s">
        <v>324</v>
      </c>
      <c r="CF174" t="s">
        <v>324</v>
      </c>
      <c r="CG174" t="s">
        <v>324</v>
      </c>
      <c r="CH174" t="s">
        <v>324</v>
      </c>
      <c r="CI174">
        <v>0</v>
      </c>
      <c r="CJ174" t="s">
        <v>324</v>
      </c>
      <c r="CK174" t="s">
        <v>324</v>
      </c>
      <c r="CL174" t="s">
        <v>324</v>
      </c>
      <c r="CM174" t="s">
        <v>324</v>
      </c>
      <c r="CN174">
        <v>0</v>
      </c>
      <c r="CO174">
        <v>2.1619999999999999</v>
      </c>
      <c r="CP174">
        <v>0.47399999999999998</v>
      </c>
      <c r="CQ174" t="s">
        <v>179</v>
      </c>
      <c r="CR174">
        <v>0</v>
      </c>
      <c r="CS174">
        <v>2.6360000000000001</v>
      </c>
      <c r="CT174">
        <v>526</v>
      </c>
      <c r="CU174">
        <v>28</v>
      </c>
      <c r="CV174">
        <v>0</v>
      </c>
      <c r="CW174">
        <v>0</v>
      </c>
      <c r="CX174">
        <v>554</v>
      </c>
      <c r="CY174">
        <v>0</v>
      </c>
      <c r="CZ174">
        <v>0</v>
      </c>
      <c r="DA174">
        <v>0</v>
      </c>
      <c r="DB174">
        <v>0</v>
      </c>
      <c r="DC174">
        <v>0</v>
      </c>
    </row>
    <row r="175" spans="1:107" x14ac:dyDescent="0.45">
      <c r="A175">
        <v>2024</v>
      </c>
      <c r="B175">
        <v>1</v>
      </c>
      <c r="C175" t="s">
        <v>163</v>
      </c>
      <c r="D175">
        <v>12199</v>
      </c>
      <c r="E175" t="s">
        <v>461</v>
      </c>
      <c r="F175" t="s">
        <v>323</v>
      </c>
      <c r="G175" t="s">
        <v>244</v>
      </c>
      <c r="H175">
        <v>0.122</v>
      </c>
      <c r="I175">
        <v>7.3999999999999996E-2</v>
      </c>
      <c r="J175" t="s">
        <v>324</v>
      </c>
      <c r="K175" t="s">
        <v>324</v>
      </c>
      <c r="L175">
        <v>0.19600000000000001</v>
      </c>
      <c r="M175">
        <v>15</v>
      </c>
      <c r="N175">
        <v>4</v>
      </c>
      <c r="O175" t="s">
        <v>324</v>
      </c>
      <c r="P175" t="s">
        <v>324</v>
      </c>
      <c r="Q175">
        <v>19</v>
      </c>
      <c r="R175" t="s">
        <v>324</v>
      </c>
      <c r="S175" t="s">
        <v>324</v>
      </c>
      <c r="T175" t="s">
        <v>324</v>
      </c>
      <c r="U175" t="s">
        <v>324</v>
      </c>
      <c r="V175">
        <v>0</v>
      </c>
      <c r="W175" t="s">
        <v>324</v>
      </c>
      <c r="X175" t="s">
        <v>324</v>
      </c>
      <c r="Y175" t="s">
        <v>324</v>
      </c>
      <c r="Z175" t="s">
        <v>324</v>
      </c>
      <c r="AA175">
        <v>0</v>
      </c>
      <c r="AB175" t="s">
        <v>324</v>
      </c>
      <c r="AC175" t="s">
        <v>324</v>
      </c>
      <c r="AD175" t="s">
        <v>324</v>
      </c>
      <c r="AE175" t="s">
        <v>324</v>
      </c>
      <c r="AF175">
        <v>0</v>
      </c>
      <c r="AG175" t="s">
        <v>324</v>
      </c>
      <c r="AH175" t="s">
        <v>324</v>
      </c>
      <c r="AI175" t="s">
        <v>324</v>
      </c>
      <c r="AJ175" t="s">
        <v>324</v>
      </c>
      <c r="AK175">
        <v>0</v>
      </c>
      <c r="AL175" t="s">
        <v>324</v>
      </c>
      <c r="AM175" t="s">
        <v>324</v>
      </c>
      <c r="AN175" t="s">
        <v>324</v>
      </c>
      <c r="AO175" t="s">
        <v>324</v>
      </c>
      <c r="AP175">
        <v>0</v>
      </c>
      <c r="AQ175" t="s">
        <v>324</v>
      </c>
      <c r="AR175" t="s">
        <v>324</v>
      </c>
      <c r="AS175" t="s">
        <v>324</v>
      </c>
      <c r="AT175" t="s">
        <v>324</v>
      </c>
      <c r="AU175">
        <v>0</v>
      </c>
      <c r="AV175" t="s">
        <v>324</v>
      </c>
      <c r="AW175" t="s">
        <v>324</v>
      </c>
      <c r="AX175" t="s">
        <v>324</v>
      </c>
      <c r="AY175" t="s">
        <v>324</v>
      </c>
      <c r="AZ175">
        <v>0</v>
      </c>
      <c r="BA175" t="s">
        <v>324</v>
      </c>
      <c r="BB175" t="s">
        <v>324</v>
      </c>
      <c r="BC175" t="s">
        <v>324</v>
      </c>
      <c r="BD175" t="s">
        <v>324</v>
      </c>
      <c r="BE175">
        <v>0</v>
      </c>
      <c r="BF175" t="s">
        <v>324</v>
      </c>
      <c r="BG175" t="s">
        <v>324</v>
      </c>
      <c r="BH175" t="s">
        <v>324</v>
      </c>
      <c r="BI175" t="s">
        <v>324</v>
      </c>
      <c r="BJ175">
        <v>0</v>
      </c>
      <c r="BK175">
        <v>2E-3</v>
      </c>
      <c r="BL175">
        <v>5.0000000000000001E-3</v>
      </c>
      <c r="BM175" t="s">
        <v>324</v>
      </c>
      <c r="BN175" t="s">
        <v>324</v>
      </c>
      <c r="BO175">
        <v>7.0000000000000001E-3</v>
      </c>
      <c r="BP175">
        <v>3</v>
      </c>
      <c r="BQ175">
        <v>2</v>
      </c>
      <c r="BR175" t="s">
        <v>324</v>
      </c>
      <c r="BS175" t="s">
        <v>324</v>
      </c>
      <c r="BT175">
        <v>5</v>
      </c>
      <c r="BU175" t="s">
        <v>324</v>
      </c>
      <c r="BV175" t="s">
        <v>324</v>
      </c>
      <c r="BW175" t="s">
        <v>324</v>
      </c>
      <c r="BX175" t="s">
        <v>324</v>
      </c>
      <c r="BY175">
        <v>0</v>
      </c>
      <c r="BZ175" t="s">
        <v>324</v>
      </c>
      <c r="CA175" t="s">
        <v>324</v>
      </c>
      <c r="CB175" t="s">
        <v>324</v>
      </c>
      <c r="CC175" t="s">
        <v>324</v>
      </c>
      <c r="CD175">
        <v>0</v>
      </c>
      <c r="CE175" t="s">
        <v>324</v>
      </c>
      <c r="CF175" t="s">
        <v>324</v>
      </c>
      <c r="CG175" t="s">
        <v>324</v>
      </c>
      <c r="CH175" t="s">
        <v>324</v>
      </c>
      <c r="CI175">
        <v>0</v>
      </c>
      <c r="CJ175" t="s">
        <v>324</v>
      </c>
      <c r="CK175" t="s">
        <v>324</v>
      </c>
      <c r="CL175" t="s">
        <v>324</v>
      </c>
      <c r="CM175" t="s">
        <v>324</v>
      </c>
      <c r="CN175">
        <v>0</v>
      </c>
      <c r="CO175">
        <v>0.124</v>
      </c>
      <c r="CP175">
        <v>7.9000000000000001E-2</v>
      </c>
      <c r="CQ175" t="s">
        <v>179</v>
      </c>
      <c r="CR175">
        <v>0</v>
      </c>
      <c r="CS175">
        <v>0.20300000000000001</v>
      </c>
      <c r="CT175">
        <v>18</v>
      </c>
      <c r="CU175">
        <v>6</v>
      </c>
      <c r="CV175">
        <v>0</v>
      </c>
      <c r="CW175">
        <v>0</v>
      </c>
      <c r="CX175">
        <v>24</v>
      </c>
      <c r="CY175">
        <v>0</v>
      </c>
      <c r="CZ175">
        <v>0</v>
      </c>
      <c r="DA175">
        <v>0</v>
      </c>
      <c r="DB175">
        <v>0</v>
      </c>
      <c r="DC175">
        <v>0</v>
      </c>
    </row>
    <row r="176" spans="1:107" x14ac:dyDescent="0.45">
      <c r="A176">
        <v>2024</v>
      </c>
      <c r="B176">
        <v>1</v>
      </c>
      <c r="C176" t="s">
        <v>163</v>
      </c>
      <c r="D176">
        <v>12692</v>
      </c>
      <c r="E176" t="s">
        <v>462</v>
      </c>
      <c r="F176" t="s">
        <v>323</v>
      </c>
      <c r="G176" t="s">
        <v>244</v>
      </c>
      <c r="H176">
        <v>0.872</v>
      </c>
      <c r="I176">
        <v>8.3000000000000004E-2</v>
      </c>
      <c r="J176" t="s">
        <v>324</v>
      </c>
      <c r="K176" t="s">
        <v>324</v>
      </c>
      <c r="L176">
        <v>0.95499999999999996</v>
      </c>
      <c r="M176">
        <v>114</v>
      </c>
      <c r="N176">
        <v>6</v>
      </c>
      <c r="O176" t="s">
        <v>324</v>
      </c>
      <c r="P176" t="s">
        <v>324</v>
      </c>
      <c r="Q176">
        <v>120</v>
      </c>
      <c r="R176">
        <v>0.109</v>
      </c>
      <c r="S176">
        <v>4.5999999999999999E-2</v>
      </c>
      <c r="T176" t="s">
        <v>324</v>
      </c>
      <c r="U176" t="s">
        <v>324</v>
      </c>
      <c r="V176">
        <v>0.155</v>
      </c>
      <c r="W176">
        <v>142</v>
      </c>
      <c r="X176">
        <v>10</v>
      </c>
      <c r="Y176" t="s">
        <v>324</v>
      </c>
      <c r="Z176" t="s">
        <v>324</v>
      </c>
      <c r="AA176">
        <v>152</v>
      </c>
      <c r="AB176" t="s">
        <v>324</v>
      </c>
      <c r="AC176" t="s">
        <v>324</v>
      </c>
      <c r="AD176" t="s">
        <v>324</v>
      </c>
      <c r="AE176" t="s">
        <v>324</v>
      </c>
      <c r="AF176" t="s">
        <v>324</v>
      </c>
      <c r="AG176" t="s">
        <v>324</v>
      </c>
      <c r="AH176" t="s">
        <v>324</v>
      </c>
      <c r="AI176" t="s">
        <v>324</v>
      </c>
      <c r="AJ176" t="s">
        <v>324</v>
      </c>
      <c r="AK176" t="s">
        <v>324</v>
      </c>
      <c r="AL176" t="s">
        <v>324</v>
      </c>
      <c r="AM176" t="s">
        <v>324</v>
      </c>
      <c r="AN176" t="s">
        <v>324</v>
      </c>
      <c r="AO176" t="s">
        <v>324</v>
      </c>
      <c r="AP176" t="s">
        <v>324</v>
      </c>
      <c r="AQ176" t="s">
        <v>324</v>
      </c>
      <c r="AR176" t="s">
        <v>324</v>
      </c>
      <c r="AS176" t="s">
        <v>324</v>
      </c>
      <c r="AT176" t="s">
        <v>324</v>
      </c>
      <c r="AU176" t="s">
        <v>324</v>
      </c>
      <c r="AV176" t="s">
        <v>324</v>
      </c>
      <c r="AW176" t="s">
        <v>324</v>
      </c>
      <c r="AX176" t="s">
        <v>324</v>
      </c>
      <c r="AY176" t="s">
        <v>324</v>
      </c>
      <c r="AZ176" t="s">
        <v>324</v>
      </c>
      <c r="BA176" t="s">
        <v>324</v>
      </c>
      <c r="BB176" t="s">
        <v>324</v>
      </c>
      <c r="BC176" t="s">
        <v>324</v>
      </c>
      <c r="BD176" t="s">
        <v>324</v>
      </c>
      <c r="BE176" t="s">
        <v>324</v>
      </c>
      <c r="BF176" t="s">
        <v>324</v>
      </c>
      <c r="BG176" t="s">
        <v>324</v>
      </c>
      <c r="BH176" t="s">
        <v>324</v>
      </c>
      <c r="BI176" t="s">
        <v>324</v>
      </c>
      <c r="BJ176" t="s">
        <v>324</v>
      </c>
      <c r="BK176">
        <v>2E-3</v>
      </c>
      <c r="BL176" t="s">
        <v>324</v>
      </c>
      <c r="BM176" t="s">
        <v>324</v>
      </c>
      <c r="BN176" t="s">
        <v>324</v>
      </c>
      <c r="BO176">
        <v>2E-3</v>
      </c>
      <c r="BP176">
        <v>1</v>
      </c>
      <c r="BQ176" t="s">
        <v>324</v>
      </c>
      <c r="BR176" t="s">
        <v>324</v>
      </c>
      <c r="BS176" t="s">
        <v>324</v>
      </c>
      <c r="BT176">
        <v>1</v>
      </c>
      <c r="BU176" t="s">
        <v>324</v>
      </c>
      <c r="BV176" t="s">
        <v>324</v>
      </c>
      <c r="BW176" t="s">
        <v>324</v>
      </c>
      <c r="BX176" t="s">
        <v>324</v>
      </c>
      <c r="BY176" t="s">
        <v>324</v>
      </c>
      <c r="BZ176" t="s">
        <v>324</v>
      </c>
      <c r="CA176" t="s">
        <v>324</v>
      </c>
      <c r="CB176" t="s">
        <v>324</v>
      </c>
      <c r="CC176" t="s">
        <v>324</v>
      </c>
      <c r="CD176" t="s">
        <v>324</v>
      </c>
      <c r="CE176" t="s">
        <v>324</v>
      </c>
      <c r="CF176" t="s">
        <v>324</v>
      </c>
      <c r="CG176" t="s">
        <v>324</v>
      </c>
      <c r="CH176" t="s">
        <v>324</v>
      </c>
      <c r="CI176" t="s">
        <v>324</v>
      </c>
      <c r="CJ176" t="s">
        <v>324</v>
      </c>
      <c r="CK176" t="s">
        <v>324</v>
      </c>
      <c r="CL176" t="s">
        <v>324</v>
      </c>
      <c r="CM176" t="s">
        <v>324</v>
      </c>
      <c r="CN176" t="s">
        <v>324</v>
      </c>
      <c r="CO176">
        <v>0.98299999999999998</v>
      </c>
      <c r="CP176">
        <v>0.129</v>
      </c>
      <c r="CQ176" t="s">
        <v>179</v>
      </c>
      <c r="CR176">
        <v>0</v>
      </c>
      <c r="CS176">
        <v>1.1120000000000001</v>
      </c>
      <c r="CT176">
        <v>257</v>
      </c>
      <c r="CU176">
        <v>16</v>
      </c>
      <c r="CV176">
        <v>0</v>
      </c>
      <c r="CW176">
        <v>0</v>
      </c>
      <c r="CX176">
        <v>273</v>
      </c>
      <c r="CY176">
        <v>0</v>
      </c>
      <c r="CZ176">
        <v>0</v>
      </c>
      <c r="DA176">
        <v>0</v>
      </c>
      <c r="DB176">
        <v>0</v>
      </c>
      <c r="DC176">
        <v>0</v>
      </c>
    </row>
    <row r="177" spans="1:107" x14ac:dyDescent="0.45">
      <c r="A177">
        <v>2024</v>
      </c>
      <c r="B177">
        <v>1</v>
      </c>
      <c r="C177" t="s">
        <v>163</v>
      </c>
      <c r="D177">
        <v>12825</v>
      </c>
      <c r="E177" t="s">
        <v>463</v>
      </c>
      <c r="F177" t="s">
        <v>323</v>
      </c>
      <c r="G177" t="s">
        <v>244</v>
      </c>
      <c r="H177">
        <v>40.567999999999998</v>
      </c>
      <c r="I177">
        <v>10.41</v>
      </c>
      <c r="J177">
        <v>0</v>
      </c>
      <c r="K177">
        <v>0</v>
      </c>
      <c r="L177">
        <v>50.978000000000002</v>
      </c>
      <c r="M177">
        <v>5733</v>
      </c>
      <c r="N177">
        <v>664</v>
      </c>
      <c r="O177">
        <v>0</v>
      </c>
      <c r="P177">
        <v>0</v>
      </c>
      <c r="Q177">
        <v>6397</v>
      </c>
      <c r="R177">
        <v>0</v>
      </c>
      <c r="S177">
        <v>0</v>
      </c>
      <c r="T177">
        <v>0</v>
      </c>
      <c r="U177">
        <v>0</v>
      </c>
      <c r="V177" t="s">
        <v>324</v>
      </c>
      <c r="W177">
        <v>0</v>
      </c>
      <c r="X177">
        <v>0</v>
      </c>
      <c r="Y177">
        <v>0</v>
      </c>
      <c r="Z177">
        <v>0</v>
      </c>
      <c r="AA177" t="s">
        <v>324</v>
      </c>
      <c r="AB177" t="s">
        <v>324</v>
      </c>
      <c r="AC177">
        <v>0</v>
      </c>
      <c r="AD177">
        <v>0</v>
      </c>
      <c r="AE177">
        <v>0</v>
      </c>
      <c r="AF177" t="s">
        <v>324</v>
      </c>
      <c r="AG177">
        <v>0</v>
      </c>
      <c r="AH177">
        <v>0</v>
      </c>
      <c r="AI177">
        <v>0</v>
      </c>
      <c r="AJ177">
        <v>0</v>
      </c>
      <c r="AK177" t="s">
        <v>324</v>
      </c>
      <c r="AL177">
        <v>0</v>
      </c>
      <c r="AM177">
        <v>0</v>
      </c>
      <c r="AN177">
        <v>0</v>
      </c>
      <c r="AO177">
        <v>0</v>
      </c>
      <c r="AP177" t="s">
        <v>324</v>
      </c>
      <c r="AQ177">
        <v>0</v>
      </c>
      <c r="AR177">
        <v>0</v>
      </c>
      <c r="AS177">
        <v>0</v>
      </c>
      <c r="AT177">
        <v>0</v>
      </c>
      <c r="AU177" t="s">
        <v>324</v>
      </c>
      <c r="AV177">
        <v>0</v>
      </c>
      <c r="AW177">
        <v>0</v>
      </c>
      <c r="AX177">
        <v>0</v>
      </c>
      <c r="AY177">
        <v>0</v>
      </c>
      <c r="AZ177" t="s">
        <v>324</v>
      </c>
      <c r="BA177">
        <v>0</v>
      </c>
      <c r="BB177">
        <v>0</v>
      </c>
      <c r="BC177">
        <v>0</v>
      </c>
      <c r="BD177">
        <v>0</v>
      </c>
      <c r="BE177" t="s">
        <v>324</v>
      </c>
      <c r="BF177">
        <v>0</v>
      </c>
      <c r="BG177">
        <v>0</v>
      </c>
      <c r="BH177">
        <v>0</v>
      </c>
      <c r="BI177">
        <v>0</v>
      </c>
      <c r="BJ177" t="s">
        <v>324</v>
      </c>
      <c r="BK177">
        <v>0.41099999999999998</v>
      </c>
      <c r="BL177">
        <v>0.51300000000000001</v>
      </c>
      <c r="BM177">
        <v>0</v>
      </c>
      <c r="BN177">
        <v>0</v>
      </c>
      <c r="BO177">
        <v>0.92400000000000004</v>
      </c>
      <c r="BP177">
        <v>76</v>
      </c>
      <c r="BQ177">
        <v>35</v>
      </c>
      <c r="BR177" t="s">
        <v>324</v>
      </c>
      <c r="BS177">
        <v>0</v>
      </c>
      <c r="BT177">
        <v>111</v>
      </c>
      <c r="BU177">
        <v>0</v>
      </c>
      <c r="BV177">
        <v>0</v>
      </c>
      <c r="BW177">
        <v>0</v>
      </c>
      <c r="BX177">
        <v>0</v>
      </c>
      <c r="BY177" t="s">
        <v>324</v>
      </c>
      <c r="BZ177">
        <v>1.7999999999999999E-2</v>
      </c>
      <c r="CA177">
        <v>7.0000000000000007E-2</v>
      </c>
      <c r="CB177">
        <v>0</v>
      </c>
      <c r="CC177">
        <v>0</v>
      </c>
      <c r="CD177" t="s">
        <v>324</v>
      </c>
      <c r="CE177">
        <v>3</v>
      </c>
      <c r="CF177">
        <v>2</v>
      </c>
      <c r="CG177">
        <v>0</v>
      </c>
      <c r="CH177">
        <v>0</v>
      </c>
      <c r="CI177" t="s">
        <v>324</v>
      </c>
      <c r="CJ177">
        <v>0</v>
      </c>
      <c r="CK177">
        <v>0</v>
      </c>
      <c r="CL177">
        <v>0</v>
      </c>
      <c r="CM177">
        <v>0</v>
      </c>
      <c r="CN177" t="s">
        <v>324</v>
      </c>
      <c r="CO177">
        <v>40.997</v>
      </c>
      <c r="CP177">
        <v>10.993</v>
      </c>
      <c r="CQ177" t="s">
        <v>179</v>
      </c>
      <c r="CR177">
        <v>0</v>
      </c>
      <c r="CS177">
        <v>51.99</v>
      </c>
      <c r="CT177">
        <v>5812</v>
      </c>
      <c r="CU177">
        <v>701</v>
      </c>
      <c r="CV177">
        <v>0</v>
      </c>
      <c r="CW177">
        <v>0</v>
      </c>
      <c r="CX177">
        <v>6513</v>
      </c>
      <c r="CY177">
        <v>0</v>
      </c>
      <c r="CZ177">
        <v>0</v>
      </c>
      <c r="DA177">
        <v>0</v>
      </c>
      <c r="DB177">
        <v>0</v>
      </c>
      <c r="DC177">
        <v>0</v>
      </c>
    </row>
    <row r="178" spans="1:107" x14ac:dyDescent="0.45">
      <c r="A178">
        <v>2024</v>
      </c>
      <c r="B178">
        <v>1</v>
      </c>
      <c r="C178" t="s">
        <v>163</v>
      </c>
      <c r="D178">
        <v>19603</v>
      </c>
      <c r="E178" t="s">
        <v>464</v>
      </c>
      <c r="F178" t="s">
        <v>323</v>
      </c>
      <c r="G178" t="s">
        <v>244</v>
      </c>
      <c r="H178">
        <v>0.46800000000000003</v>
      </c>
      <c r="I178" t="s">
        <v>324</v>
      </c>
      <c r="J178" t="s">
        <v>324</v>
      </c>
      <c r="K178" t="s">
        <v>324</v>
      </c>
      <c r="L178">
        <v>0.46800000000000003</v>
      </c>
      <c r="M178">
        <v>70</v>
      </c>
      <c r="N178" t="s">
        <v>324</v>
      </c>
      <c r="O178" t="s">
        <v>324</v>
      </c>
      <c r="P178" t="s">
        <v>324</v>
      </c>
      <c r="Q178">
        <v>70</v>
      </c>
      <c r="R178" t="s">
        <v>324</v>
      </c>
      <c r="S178" t="s">
        <v>324</v>
      </c>
      <c r="T178" t="s">
        <v>324</v>
      </c>
      <c r="U178" t="s">
        <v>324</v>
      </c>
      <c r="V178" t="s">
        <v>324</v>
      </c>
      <c r="W178" t="s">
        <v>324</v>
      </c>
      <c r="X178" t="s">
        <v>324</v>
      </c>
      <c r="Y178" t="s">
        <v>324</v>
      </c>
      <c r="Z178" t="s">
        <v>324</v>
      </c>
      <c r="AA178" t="s">
        <v>324</v>
      </c>
      <c r="AB178" t="s">
        <v>324</v>
      </c>
      <c r="AC178" t="s">
        <v>324</v>
      </c>
      <c r="AD178" t="s">
        <v>324</v>
      </c>
      <c r="AE178" t="s">
        <v>324</v>
      </c>
      <c r="AF178" t="s">
        <v>324</v>
      </c>
      <c r="AG178" t="s">
        <v>324</v>
      </c>
      <c r="AH178" t="s">
        <v>324</v>
      </c>
      <c r="AI178" t="s">
        <v>324</v>
      </c>
      <c r="AJ178" t="s">
        <v>324</v>
      </c>
      <c r="AK178" t="s">
        <v>324</v>
      </c>
      <c r="AL178" t="s">
        <v>324</v>
      </c>
      <c r="AM178" t="s">
        <v>324</v>
      </c>
      <c r="AN178" t="s">
        <v>324</v>
      </c>
      <c r="AO178" t="s">
        <v>324</v>
      </c>
      <c r="AP178" t="s">
        <v>324</v>
      </c>
      <c r="AQ178" t="s">
        <v>324</v>
      </c>
      <c r="AR178" t="s">
        <v>324</v>
      </c>
      <c r="AS178" t="s">
        <v>324</v>
      </c>
      <c r="AT178" t="s">
        <v>324</v>
      </c>
      <c r="AU178" t="s">
        <v>324</v>
      </c>
      <c r="AV178" t="s">
        <v>324</v>
      </c>
      <c r="AW178" t="s">
        <v>324</v>
      </c>
      <c r="AX178" t="s">
        <v>324</v>
      </c>
      <c r="AY178" t="s">
        <v>324</v>
      </c>
      <c r="AZ178" t="s">
        <v>324</v>
      </c>
      <c r="BA178" t="s">
        <v>324</v>
      </c>
      <c r="BB178" t="s">
        <v>324</v>
      </c>
      <c r="BC178" t="s">
        <v>324</v>
      </c>
      <c r="BD178" t="s">
        <v>324</v>
      </c>
      <c r="BE178" t="s">
        <v>324</v>
      </c>
      <c r="BF178" t="s">
        <v>324</v>
      </c>
      <c r="BG178" t="s">
        <v>324</v>
      </c>
      <c r="BH178" t="s">
        <v>324</v>
      </c>
      <c r="BI178" t="s">
        <v>324</v>
      </c>
      <c r="BJ178" t="s">
        <v>324</v>
      </c>
      <c r="BK178" t="s">
        <v>324</v>
      </c>
      <c r="BL178" t="s">
        <v>324</v>
      </c>
      <c r="BM178" t="s">
        <v>324</v>
      </c>
      <c r="BN178" t="s">
        <v>324</v>
      </c>
      <c r="BO178" t="s">
        <v>324</v>
      </c>
      <c r="BP178" t="s">
        <v>324</v>
      </c>
      <c r="BQ178" t="s">
        <v>324</v>
      </c>
      <c r="BR178" t="s">
        <v>324</v>
      </c>
      <c r="BS178" t="s">
        <v>324</v>
      </c>
      <c r="BT178" t="s">
        <v>324</v>
      </c>
      <c r="BU178" t="s">
        <v>324</v>
      </c>
      <c r="BV178" t="s">
        <v>324</v>
      </c>
      <c r="BW178" t="s">
        <v>324</v>
      </c>
      <c r="BX178" t="s">
        <v>324</v>
      </c>
      <c r="BY178" t="s">
        <v>324</v>
      </c>
      <c r="BZ178" t="s">
        <v>324</v>
      </c>
      <c r="CA178" t="s">
        <v>324</v>
      </c>
      <c r="CB178" t="s">
        <v>324</v>
      </c>
      <c r="CC178" t="s">
        <v>324</v>
      </c>
      <c r="CD178" t="s">
        <v>324</v>
      </c>
      <c r="CE178" t="s">
        <v>324</v>
      </c>
      <c r="CF178" t="s">
        <v>324</v>
      </c>
      <c r="CG178" t="s">
        <v>324</v>
      </c>
      <c r="CH178" t="s">
        <v>324</v>
      </c>
      <c r="CI178" t="s">
        <v>324</v>
      </c>
      <c r="CJ178" t="s">
        <v>324</v>
      </c>
      <c r="CK178" t="s">
        <v>324</v>
      </c>
      <c r="CL178" t="s">
        <v>324</v>
      </c>
      <c r="CM178" t="s">
        <v>324</v>
      </c>
      <c r="CN178" t="s">
        <v>324</v>
      </c>
      <c r="CO178">
        <v>0.46800000000000003</v>
      </c>
      <c r="CP178" t="s">
        <v>179</v>
      </c>
      <c r="CQ178" t="s">
        <v>179</v>
      </c>
      <c r="CR178">
        <v>0</v>
      </c>
      <c r="CS178">
        <v>0.46800000000000003</v>
      </c>
      <c r="CT178">
        <v>70</v>
      </c>
      <c r="CU178">
        <v>0</v>
      </c>
      <c r="CV178">
        <v>0</v>
      </c>
      <c r="CW178">
        <v>0</v>
      </c>
      <c r="CX178">
        <v>70</v>
      </c>
      <c r="CY178">
        <v>0</v>
      </c>
      <c r="CZ178">
        <v>0</v>
      </c>
      <c r="DA178">
        <v>0</v>
      </c>
      <c r="DB178">
        <v>0</v>
      </c>
      <c r="DC178">
        <v>0</v>
      </c>
    </row>
    <row r="179" spans="1:107" x14ac:dyDescent="0.45">
      <c r="A179">
        <v>2024</v>
      </c>
      <c r="B179">
        <v>1</v>
      </c>
      <c r="C179" t="s">
        <v>163</v>
      </c>
      <c r="D179">
        <v>20997</v>
      </c>
      <c r="E179" t="s">
        <v>465</v>
      </c>
      <c r="F179" t="s">
        <v>323</v>
      </c>
      <c r="G179" t="s">
        <v>244</v>
      </c>
      <c r="H179">
        <v>1.94</v>
      </c>
      <c r="I179" t="s">
        <v>324</v>
      </c>
      <c r="J179" t="s">
        <v>324</v>
      </c>
      <c r="K179" t="s">
        <v>324</v>
      </c>
      <c r="L179">
        <v>1.94</v>
      </c>
      <c r="M179">
        <v>224</v>
      </c>
      <c r="N179" t="s">
        <v>324</v>
      </c>
      <c r="O179" t="s">
        <v>324</v>
      </c>
      <c r="P179" t="s">
        <v>324</v>
      </c>
      <c r="Q179">
        <v>224</v>
      </c>
      <c r="R179" t="s">
        <v>324</v>
      </c>
      <c r="S179" t="s">
        <v>324</v>
      </c>
      <c r="T179" t="s">
        <v>324</v>
      </c>
      <c r="U179" t="s">
        <v>324</v>
      </c>
      <c r="V179">
        <v>0</v>
      </c>
      <c r="W179" t="s">
        <v>324</v>
      </c>
      <c r="X179" t="s">
        <v>324</v>
      </c>
      <c r="Y179" t="s">
        <v>324</v>
      </c>
      <c r="Z179" t="s">
        <v>324</v>
      </c>
      <c r="AA179">
        <v>0</v>
      </c>
      <c r="AB179" t="s">
        <v>324</v>
      </c>
      <c r="AC179" t="s">
        <v>324</v>
      </c>
      <c r="AD179" t="s">
        <v>324</v>
      </c>
      <c r="AE179" t="s">
        <v>324</v>
      </c>
      <c r="AF179">
        <v>0</v>
      </c>
      <c r="AG179" t="s">
        <v>324</v>
      </c>
      <c r="AH179" t="s">
        <v>324</v>
      </c>
      <c r="AI179" t="s">
        <v>324</v>
      </c>
      <c r="AJ179" t="s">
        <v>324</v>
      </c>
      <c r="AK179">
        <v>0</v>
      </c>
      <c r="AL179" t="s">
        <v>324</v>
      </c>
      <c r="AM179" t="s">
        <v>324</v>
      </c>
      <c r="AN179" t="s">
        <v>324</v>
      </c>
      <c r="AO179" t="s">
        <v>324</v>
      </c>
      <c r="AP179">
        <v>0</v>
      </c>
      <c r="AQ179" t="s">
        <v>324</v>
      </c>
      <c r="AR179" t="s">
        <v>324</v>
      </c>
      <c r="AS179" t="s">
        <v>324</v>
      </c>
      <c r="AT179" t="s">
        <v>324</v>
      </c>
      <c r="AU179">
        <v>0</v>
      </c>
      <c r="AV179" t="s">
        <v>324</v>
      </c>
      <c r="AW179" t="s">
        <v>324</v>
      </c>
      <c r="AX179" t="s">
        <v>324</v>
      </c>
      <c r="AY179" t="s">
        <v>324</v>
      </c>
      <c r="AZ179">
        <v>0</v>
      </c>
      <c r="BA179" t="s">
        <v>324</v>
      </c>
      <c r="BB179" t="s">
        <v>324</v>
      </c>
      <c r="BC179" t="s">
        <v>324</v>
      </c>
      <c r="BD179" t="s">
        <v>324</v>
      </c>
      <c r="BE179">
        <v>0</v>
      </c>
      <c r="BF179" t="s">
        <v>324</v>
      </c>
      <c r="BG179" t="s">
        <v>324</v>
      </c>
      <c r="BH179" t="s">
        <v>324</v>
      </c>
      <c r="BI179" t="s">
        <v>324</v>
      </c>
      <c r="BJ179">
        <v>0</v>
      </c>
      <c r="BK179">
        <v>2.5000000000000001E-2</v>
      </c>
      <c r="BL179" t="s">
        <v>324</v>
      </c>
      <c r="BM179" t="s">
        <v>324</v>
      </c>
      <c r="BN179" t="s">
        <v>324</v>
      </c>
      <c r="BO179">
        <v>2.5000000000000001E-2</v>
      </c>
      <c r="BP179">
        <v>4</v>
      </c>
      <c r="BQ179" t="s">
        <v>324</v>
      </c>
      <c r="BR179" t="s">
        <v>324</v>
      </c>
      <c r="BS179" t="s">
        <v>324</v>
      </c>
      <c r="BT179">
        <v>4</v>
      </c>
      <c r="BU179" t="s">
        <v>324</v>
      </c>
      <c r="BV179" t="s">
        <v>324</v>
      </c>
      <c r="BW179" t="s">
        <v>324</v>
      </c>
      <c r="BX179" t="s">
        <v>324</v>
      </c>
      <c r="BY179">
        <v>0</v>
      </c>
      <c r="BZ179" t="s">
        <v>324</v>
      </c>
      <c r="CA179" t="s">
        <v>324</v>
      </c>
      <c r="CB179" t="s">
        <v>324</v>
      </c>
      <c r="CC179" t="s">
        <v>324</v>
      </c>
      <c r="CD179">
        <v>0</v>
      </c>
      <c r="CE179" t="s">
        <v>324</v>
      </c>
      <c r="CF179" t="s">
        <v>324</v>
      </c>
      <c r="CG179" t="s">
        <v>324</v>
      </c>
      <c r="CH179" t="s">
        <v>324</v>
      </c>
      <c r="CI179">
        <v>0</v>
      </c>
      <c r="CJ179" t="s">
        <v>324</v>
      </c>
      <c r="CK179" t="s">
        <v>324</v>
      </c>
      <c r="CL179" t="s">
        <v>324</v>
      </c>
      <c r="CM179" t="s">
        <v>324</v>
      </c>
      <c r="CN179">
        <v>0</v>
      </c>
      <c r="CO179">
        <v>1.9650000000000001</v>
      </c>
      <c r="CP179" t="s">
        <v>179</v>
      </c>
      <c r="CQ179" t="s">
        <v>179</v>
      </c>
      <c r="CR179">
        <v>0</v>
      </c>
      <c r="CS179">
        <v>1.9650000000000001</v>
      </c>
      <c r="CT179">
        <v>228</v>
      </c>
      <c r="CU179">
        <v>0</v>
      </c>
      <c r="CV179">
        <v>0</v>
      </c>
      <c r="CW179">
        <v>0</v>
      </c>
      <c r="CX179">
        <v>228</v>
      </c>
      <c r="CY179">
        <v>0</v>
      </c>
      <c r="CZ179">
        <v>0</v>
      </c>
      <c r="DA179">
        <v>0</v>
      </c>
      <c r="DB179">
        <v>0</v>
      </c>
      <c r="DC179">
        <v>0</v>
      </c>
    </row>
    <row r="180" spans="1:107" x14ac:dyDescent="0.45">
      <c r="A180">
        <v>2024</v>
      </c>
      <c r="B180">
        <v>1</v>
      </c>
      <c r="C180" t="s">
        <v>163</v>
      </c>
      <c r="D180">
        <v>99999</v>
      </c>
      <c r="E180" t="s">
        <v>329</v>
      </c>
      <c r="F180" t="s">
        <v>323</v>
      </c>
      <c r="H180">
        <v>1.819</v>
      </c>
      <c r="I180">
        <v>4.8000000000000001E-2</v>
      </c>
      <c r="J180" t="s">
        <v>324</v>
      </c>
      <c r="K180" t="s">
        <v>324</v>
      </c>
      <c r="L180">
        <v>1.867</v>
      </c>
      <c r="M180" t="s">
        <v>324</v>
      </c>
      <c r="N180" t="s">
        <v>324</v>
      </c>
      <c r="O180" t="s">
        <v>324</v>
      </c>
      <c r="P180" t="s">
        <v>324</v>
      </c>
      <c r="Q180" t="s">
        <v>324</v>
      </c>
      <c r="R180">
        <v>-2.5000000000000001E-2</v>
      </c>
      <c r="S180" t="s">
        <v>324</v>
      </c>
      <c r="T180" t="s">
        <v>324</v>
      </c>
      <c r="U180" t="s">
        <v>324</v>
      </c>
      <c r="V180">
        <v>-2.5000000000000001E-2</v>
      </c>
      <c r="W180" t="s">
        <v>324</v>
      </c>
      <c r="X180" t="s">
        <v>324</v>
      </c>
      <c r="Y180" t="s">
        <v>324</v>
      </c>
      <c r="Z180" t="s">
        <v>324</v>
      </c>
      <c r="AA180" t="s">
        <v>324</v>
      </c>
      <c r="AB180" t="s">
        <v>324</v>
      </c>
      <c r="AC180" t="s">
        <v>324</v>
      </c>
      <c r="AD180" t="s">
        <v>324</v>
      </c>
      <c r="AE180" t="s">
        <v>324</v>
      </c>
      <c r="AF180" t="s">
        <v>324</v>
      </c>
      <c r="AG180">
        <v>-7.8E-2</v>
      </c>
      <c r="AH180">
        <v>-5.0000000000000001E-3</v>
      </c>
      <c r="AI180" t="s">
        <v>324</v>
      </c>
      <c r="AJ180" t="s">
        <v>324</v>
      </c>
      <c r="AK180">
        <v>-8.3000000000000004E-2</v>
      </c>
      <c r="AL180" t="s">
        <v>324</v>
      </c>
      <c r="AM180" t="s">
        <v>324</v>
      </c>
      <c r="AN180" t="s">
        <v>324</v>
      </c>
      <c r="AO180" t="s">
        <v>324</v>
      </c>
      <c r="AP180" t="s">
        <v>324</v>
      </c>
      <c r="AQ180" t="s">
        <v>324</v>
      </c>
      <c r="AR180" t="s">
        <v>324</v>
      </c>
      <c r="AS180" t="s">
        <v>324</v>
      </c>
      <c r="AT180" t="s">
        <v>324</v>
      </c>
      <c r="AU180" t="s">
        <v>324</v>
      </c>
      <c r="AV180" t="s">
        <v>324</v>
      </c>
      <c r="AW180" t="s">
        <v>324</v>
      </c>
      <c r="AX180" t="s">
        <v>324</v>
      </c>
      <c r="AY180" t="s">
        <v>324</v>
      </c>
      <c r="AZ180">
        <v>0</v>
      </c>
      <c r="BA180" t="s">
        <v>324</v>
      </c>
      <c r="BB180" t="s">
        <v>324</v>
      </c>
      <c r="BC180" t="s">
        <v>324</v>
      </c>
      <c r="BD180" t="s">
        <v>324</v>
      </c>
      <c r="BE180" t="s">
        <v>324</v>
      </c>
      <c r="BF180" t="s">
        <v>324</v>
      </c>
      <c r="BG180" t="s">
        <v>324</v>
      </c>
      <c r="BH180" t="s">
        <v>324</v>
      </c>
      <c r="BI180" t="s">
        <v>324</v>
      </c>
      <c r="BJ180" t="s">
        <v>324</v>
      </c>
      <c r="BK180" t="s">
        <v>324</v>
      </c>
      <c r="BL180" t="s">
        <v>324</v>
      </c>
      <c r="BM180" t="s">
        <v>324</v>
      </c>
      <c r="BN180" t="s">
        <v>324</v>
      </c>
      <c r="BO180" t="s">
        <v>324</v>
      </c>
      <c r="BP180" t="s">
        <v>324</v>
      </c>
      <c r="BQ180" t="s">
        <v>324</v>
      </c>
      <c r="BR180" t="s">
        <v>324</v>
      </c>
      <c r="BS180" t="s">
        <v>324</v>
      </c>
      <c r="BT180" t="s">
        <v>324</v>
      </c>
      <c r="BU180" t="s">
        <v>324</v>
      </c>
      <c r="BV180" t="s">
        <v>324</v>
      </c>
      <c r="BW180" t="s">
        <v>324</v>
      </c>
      <c r="BX180" t="s">
        <v>324</v>
      </c>
      <c r="BY180" t="s">
        <v>324</v>
      </c>
      <c r="BZ180" t="s">
        <v>324</v>
      </c>
      <c r="CA180" t="s">
        <v>324</v>
      </c>
      <c r="CB180" t="s">
        <v>324</v>
      </c>
      <c r="CC180" t="s">
        <v>324</v>
      </c>
      <c r="CD180" t="s">
        <v>324</v>
      </c>
      <c r="CE180" t="s">
        <v>324</v>
      </c>
      <c r="CF180" t="s">
        <v>324</v>
      </c>
      <c r="CG180" t="s">
        <v>324</v>
      </c>
      <c r="CH180" t="s">
        <v>324</v>
      </c>
      <c r="CI180" t="s">
        <v>324</v>
      </c>
      <c r="CJ180" t="s">
        <v>324</v>
      </c>
      <c r="CK180" t="s">
        <v>324</v>
      </c>
      <c r="CL180" t="s">
        <v>324</v>
      </c>
      <c r="CM180" t="s">
        <v>324</v>
      </c>
      <c r="CN180" t="s">
        <v>324</v>
      </c>
      <c r="CO180">
        <v>1.794</v>
      </c>
      <c r="CP180">
        <v>4.8000000000000001E-2</v>
      </c>
      <c r="CQ180" t="s">
        <v>324</v>
      </c>
      <c r="CR180" t="s">
        <v>324</v>
      </c>
      <c r="CS180">
        <v>1.8420000000000001</v>
      </c>
      <c r="CT180" t="s">
        <v>324</v>
      </c>
      <c r="CU180" t="s">
        <v>324</v>
      </c>
      <c r="CV180" t="s">
        <v>324</v>
      </c>
      <c r="CW180" t="s">
        <v>324</v>
      </c>
      <c r="CX180" t="s">
        <v>324</v>
      </c>
      <c r="CY180" t="s">
        <v>324</v>
      </c>
      <c r="CZ180" t="s">
        <v>324</v>
      </c>
      <c r="DA180" t="s">
        <v>324</v>
      </c>
      <c r="DB180" t="s">
        <v>324</v>
      </c>
      <c r="DC180" t="s">
        <v>324</v>
      </c>
    </row>
    <row r="181" spans="1:107" x14ac:dyDescent="0.45">
      <c r="A181">
        <v>2024</v>
      </c>
      <c r="B181">
        <v>1</v>
      </c>
      <c r="C181" t="s">
        <v>185</v>
      </c>
      <c r="D181">
        <v>3046</v>
      </c>
      <c r="E181" t="s">
        <v>466</v>
      </c>
      <c r="F181" t="s">
        <v>323</v>
      </c>
      <c r="G181" t="s">
        <v>244</v>
      </c>
      <c r="H181">
        <v>158.69300000000001</v>
      </c>
      <c r="I181">
        <v>25.789000000000001</v>
      </c>
      <c r="J181">
        <v>5.1180000000000003</v>
      </c>
      <c r="K181" t="s">
        <v>324</v>
      </c>
      <c r="L181">
        <v>189.6</v>
      </c>
      <c r="M181">
        <v>21764</v>
      </c>
      <c r="N181">
        <v>638</v>
      </c>
      <c r="O181">
        <v>19</v>
      </c>
      <c r="P181" t="s">
        <v>324</v>
      </c>
      <c r="Q181">
        <v>22421</v>
      </c>
      <c r="R181" t="s">
        <v>324</v>
      </c>
      <c r="S181" t="s">
        <v>324</v>
      </c>
      <c r="T181" t="s">
        <v>324</v>
      </c>
      <c r="U181" t="s">
        <v>324</v>
      </c>
      <c r="V181">
        <v>0</v>
      </c>
      <c r="W181" t="s">
        <v>324</v>
      </c>
      <c r="X181" t="s">
        <v>324</v>
      </c>
      <c r="Y181" t="s">
        <v>324</v>
      </c>
      <c r="Z181" t="s">
        <v>324</v>
      </c>
      <c r="AA181">
        <v>0</v>
      </c>
      <c r="AB181" t="s">
        <v>324</v>
      </c>
      <c r="AC181" t="s">
        <v>324</v>
      </c>
      <c r="AD181" t="s">
        <v>324</v>
      </c>
      <c r="AE181" t="s">
        <v>324</v>
      </c>
      <c r="AF181">
        <v>0</v>
      </c>
      <c r="AG181" t="s">
        <v>324</v>
      </c>
      <c r="AH181" t="s">
        <v>324</v>
      </c>
      <c r="AI181" t="s">
        <v>324</v>
      </c>
      <c r="AJ181" t="s">
        <v>324</v>
      </c>
      <c r="AK181">
        <v>0</v>
      </c>
      <c r="AL181" t="s">
        <v>324</v>
      </c>
      <c r="AM181" t="s">
        <v>324</v>
      </c>
      <c r="AN181" t="s">
        <v>324</v>
      </c>
      <c r="AO181" t="s">
        <v>324</v>
      </c>
      <c r="AP181">
        <v>0</v>
      </c>
      <c r="AQ181" t="s">
        <v>324</v>
      </c>
      <c r="AR181" t="s">
        <v>324</v>
      </c>
      <c r="AS181" t="s">
        <v>324</v>
      </c>
      <c r="AT181" t="s">
        <v>324</v>
      </c>
      <c r="AU181">
        <v>0</v>
      </c>
      <c r="AV181" t="s">
        <v>324</v>
      </c>
      <c r="AW181" t="s">
        <v>324</v>
      </c>
      <c r="AX181" t="s">
        <v>324</v>
      </c>
      <c r="AY181" t="s">
        <v>324</v>
      </c>
      <c r="AZ181">
        <v>0</v>
      </c>
      <c r="BA181" t="s">
        <v>324</v>
      </c>
      <c r="BB181" t="s">
        <v>324</v>
      </c>
      <c r="BC181" t="s">
        <v>324</v>
      </c>
      <c r="BD181" t="s">
        <v>324</v>
      </c>
      <c r="BE181">
        <v>0</v>
      </c>
      <c r="BF181" t="s">
        <v>324</v>
      </c>
      <c r="BG181" t="s">
        <v>324</v>
      </c>
      <c r="BH181" t="s">
        <v>324</v>
      </c>
      <c r="BI181" t="s">
        <v>324</v>
      </c>
      <c r="BJ181">
        <v>0</v>
      </c>
      <c r="BK181">
        <v>2E-3</v>
      </c>
      <c r="BL181">
        <v>0.01</v>
      </c>
      <c r="BM181" t="s">
        <v>324</v>
      </c>
      <c r="BN181" t="s">
        <v>324</v>
      </c>
      <c r="BO181">
        <v>1.2E-2</v>
      </c>
      <c r="BP181">
        <v>1</v>
      </c>
      <c r="BQ181">
        <v>1</v>
      </c>
      <c r="BR181" t="s">
        <v>324</v>
      </c>
      <c r="BS181" t="s">
        <v>324</v>
      </c>
      <c r="BT181">
        <v>2</v>
      </c>
      <c r="BU181" t="s">
        <v>324</v>
      </c>
      <c r="BV181" t="s">
        <v>324</v>
      </c>
      <c r="BW181" t="s">
        <v>324</v>
      </c>
      <c r="BX181" t="s">
        <v>324</v>
      </c>
      <c r="BY181">
        <v>0</v>
      </c>
      <c r="BZ181" t="s">
        <v>324</v>
      </c>
      <c r="CA181" t="s">
        <v>324</v>
      </c>
      <c r="CB181" t="s">
        <v>324</v>
      </c>
      <c r="CC181" t="s">
        <v>324</v>
      </c>
      <c r="CD181">
        <v>0</v>
      </c>
      <c r="CE181" t="s">
        <v>324</v>
      </c>
      <c r="CF181" t="s">
        <v>324</v>
      </c>
      <c r="CG181" t="s">
        <v>324</v>
      </c>
      <c r="CH181" t="s">
        <v>324</v>
      </c>
      <c r="CI181">
        <v>0</v>
      </c>
      <c r="CJ181" t="s">
        <v>324</v>
      </c>
      <c r="CK181" t="s">
        <v>324</v>
      </c>
      <c r="CL181" t="s">
        <v>324</v>
      </c>
      <c r="CM181" t="s">
        <v>324</v>
      </c>
      <c r="CN181">
        <v>0</v>
      </c>
      <c r="CO181">
        <v>158.69499999999999</v>
      </c>
      <c r="CP181">
        <v>25.798999999999999</v>
      </c>
      <c r="CQ181">
        <v>5.1180000000000003</v>
      </c>
      <c r="CR181">
        <v>0</v>
      </c>
      <c r="CS181">
        <v>189.61199999999999</v>
      </c>
      <c r="CT181">
        <v>21765</v>
      </c>
      <c r="CU181">
        <v>639</v>
      </c>
      <c r="CV181">
        <v>19</v>
      </c>
      <c r="CW181">
        <v>0</v>
      </c>
      <c r="CX181">
        <v>22423</v>
      </c>
      <c r="CY181">
        <v>0</v>
      </c>
      <c r="CZ181">
        <v>0</v>
      </c>
      <c r="DA181">
        <v>0</v>
      </c>
      <c r="DB181">
        <v>0</v>
      </c>
      <c r="DC181">
        <v>0</v>
      </c>
    </row>
    <row r="182" spans="1:107" x14ac:dyDescent="0.45">
      <c r="A182">
        <v>2024</v>
      </c>
      <c r="B182">
        <v>1</v>
      </c>
      <c r="C182" t="s">
        <v>185</v>
      </c>
      <c r="D182">
        <v>5416</v>
      </c>
      <c r="E182" t="s">
        <v>467</v>
      </c>
      <c r="F182" t="s">
        <v>323</v>
      </c>
      <c r="G182" t="s">
        <v>244</v>
      </c>
      <c r="H182">
        <v>151.42699999999999</v>
      </c>
      <c r="I182">
        <v>39.747999999999998</v>
      </c>
      <c r="J182">
        <v>5.8369999999999997</v>
      </c>
      <c r="K182" t="s">
        <v>324</v>
      </c>
      <c r="L182">
        <v>197.012</v>
      </c>
      <c r="M182">
        <v>22476</v>
      </c>
      <c r="N182">
        <v>860</v>
      </c>
      <c r="O182">
        <v>33</v>
      </c>
      <c r="P182" t="s">
        <v>324</v>
      </c>
      <c r="Q182">
        <v>23369</v>
      </c>
      <c r="R182" t="s">
        <v>324</v>
      </c>
      <c r="S182" t="s">
        <v>324</v>
      </c>
      <c r="T182" t="s">
        <v>324</v>
      </c>
      <c r="U182" t="s">
        <v>324</v>
      </c>
      <c r="V182">
        <v>0</v>
      </c>
      <c r="W182" t="s">
        <v>324</v>
      </c>
      <c r="X182" t="s">
        <v>324</v>
      </c>
      <c r="Y182" t="s">
        <v>324</v>
      </c>
      <c r="Z182" t="s">
        <v>324</v>
      </c>
      <c r="AA182">
        <v>0</v>
      </c>
      <c r="AB182" t="s">
        <v>324</v>
      </c>
      <c r="AC182" t="s">
        <v>324</v>
      </c>
      <c r="AD182" t="s">
        <v>324</v>
      </c>
      <c r="AE182" t="s">
        <v>324</v>
      </c>
      <c r="AF182">
        <v>0</v>
      </c>
      <c r="AG182" t="s">
        <v>324</v>
      </c>
      <c r="AH182" t="s">
        <v>324</v>
      </c>
      <c r="AI182" t="s">
        <v>324</v>
      </c>
      <c r="AJ182" t="s">
        <v>324</v>
      </c>
      <c r="AK182">
        <v>0</v>
      </c>
      <c r="AL182" t="s">
        <v>324</v>
      </c>
      <c r="AM182" t="s">
        <v>324</v>
      </c>
      <c r="AN182" t="s">
        <v>324</v>
      </c>
      <c r="AO182" t="s">
        <v>324</v>
      </c>
      <c r="AP182">
        <v>0</v>
      </c>
      <c r="AQ182" t="s">
        <v>324</v>
      </c>
      <c r="AR182" t="s">
        <v>324</v>
      </c>
      <c r="AS182" t="s">
        <v>324</v>
      </c>
      <c r="AT182" t="s">
        <v>324</v>
      </c>
      <c r="AU182">
        <v>0</v>
      </c>
      <c r="AV182" t="s">
        <v>324</v>
      </c>
      <c r="AW182" t="s">
        <v>324</v>
      </c>
      <c r="AX182" t="s">
        <v>324</v>
      </c>
      <c r="AY182" t="s">
        <v>324</v>
      </c>
      <c r="AZ182">
        <v>0</v>
      </c>
      <c r="BA182" t="s">
        <v>324</v>
      </c>
      <c r="BB182" t="s">
        <v>324</v>
      </c>
      <c r="BC182" t="s">
        <v>324</v>
      </c>
      <c r="BD182" t="s">
        <v>324</v>
      </c>
      <c r="BE182">
        <v>0</v>
      </c>
      <c r="BF182" t="s">
        <v>324</v>
      </c>
      <c r="BG182" t="s">
        <v>324</v>
      </c>
      <c r="BH182" t="s">
        <v>324</v>
      </c>
      <c r="BI182" t="s">
        <v>324</v>
      </c>
      <c r="BJ182">
        <v>0</v>
      </c>
      <c r="BK182">
        <v>7.0000000000000001E-3</v>
      </c>
      <c r="BL182">
        <v>2E-3</v>
      </c>
      <c r="BM182">
        <v>0</v>
      </c>
      <c r="BN182" t="s">
        <v>324</v>
      </c>
      <c r="BO182">
        <v>8.9999999999999993E-3</v>
      </c>
      <c r="BP182">
        <v>5</v>
      </c>
      <c r="BQ182">
        <v>1</v>
      </c>
      <c r="BR182">
        <v>0</v>
      </c>
      <c r="BS182" t="s">
        <v>324</v>
      </c>
      <c r="BT182">
        <v>6</v>
      </c>
      <c r="BU182" t="s">
        <v>324</v>
      </c>
      <c r="BV182" t="s">
        <v>324</v>
      </c>
      <c r="BW182" t="s">
        <v>324</v>
      </c>
      <c r="BX182" t="s">
        <v>324</v>
      </c>
      <c r="BY182">
        <v>0</v>
      </c>
      <c r="BZ182">
        <v>6.0000000000000001E-3</v>
      </c>
      <c r="CA182">
        <v>0.4</v>
      </c>
      <c r="CB182" t="s">
        <v>324</v>
      </c>
      <c r="CC182" t="s">
        <v>324</v>
      </c>
      <c r="CD182">
        <v>0.40600000000000003</v>
      </c>
      <c r="CE182">
        <v>1</v>
      </c>
      <c r="CF182">
        <v>1</v>
      </c>
      <c r="CG182" t="s">
        <v>324</v>
      </c>
      <c r="CH182" t="s">
        <v>324</v>
      </c>
      <c r="CI182">
        <v>2</v>
      </c>
      <c r="CJ182" t="s">
        <v>324</v>
      </c>
      <c r="CK182" t="s">
        <v>324</v>
      </c>
      <c r="CL182" t="s">
        <v>324</v>
      </c>
      <c r="CM182" t="s">
        <v>324</v>
      </c>
      <c r="CN182">
        <v>0</v>
      </c>
      <c r="CO182">
        <v>151.44</v>
      </c>
      <c r="CP182">
        <v>40.15</v>
      </c>
      <c r="CQ182">
        <v>5.8369999999999997</v>
      </c>
      <c r="CR182">
        <v>0</v>
      </c>
      <c r="CS182">
        <v>197.42699999999999</v>
      </c>
      <c r="CT182">
        <v>22482</v>
      </c>
      <c r="CU182">
        <v>862</v>
      </c>
      <c r="CV182">
        <v>33</v>
      </c>
      <c r="CW182">
        <v>0</v>
      </c>
      <c r="CX182">
        <v>23377</v>
      </c>
      <c r="CY182">
        <v>0</v>
      </c>
      <c r="CZ182">
        <v>0</v>
      </c>
      <c r="DA182">
        <v>0</v>
      </c>
      <c r="DB182">
        <v>0</v>
      </c>
      <c r="DC182">
        <v>0</v>
      </c>
    </row>
    <row r="183" spans="1:107" x14ac:dyDescent="0.45">
      <c r="A183">
        <v>2024</v>
      </c>
      <c r="B183">
        <v>1</v>
      </c>
      <c r="C183" t="s">
        <v>185</v>
      </c>
      <c r="D183">
        <v>9837</v>
      </c>
      <c r="E183" t="s">
        <v>468</v>
      </c>
      <c r="F183" t="s">
        <v>323</v>
      </c>
      <c r="G183" t="s">
        <v>244</v>
      </c>
      <c r="H183">
        <v>3.5059999999999998</v>
      </c>
      <c r="I183" t="s">
        <v>324</v>
      </c>
      <c r="J183" t="s">
        <v>324</v>
      </c>
      <c r="K183" t="s">
        <v>324</v>
      </c>
      <c r="L183">
        <v>3.5059999999999998</v>
      </c>
      <c r="M183">
        <v>449</v>
      </c>
      <c r="N183" t="s">
        <v>324</v>
      </c>
      <c r="O183" t="s">
        <v>324</v>
      </c>
      <c r="P183" t="s">
        <v>324</v>
      </c>
      <c r="Q183">
        <v>449</v>
      </c>
      <c r="R183" t="s">
        <v>324</v>
      </c>
      <c r="S183" t="s">
        <v>324</v>
      </c>
      <c r="T183" t="s">
        <v>324</v>
      </c>
      <c r="U183" t="s">
        <v>324</v>
      </c>
      <c r="V183">
        <v>0</v>
      </c>
      <c r="W183" t="s">
        <v>324</v>
      </c>
      <c r="X183" t="s">
        <v>324</v>
      </c>
      <c r="Y183" t="s">
        <v>324</v>
      </c>
      <c r="Z183" t="s">
        <v>324</v>
      </c>
      <c r="AA183">
        <v>0</v>
      </c>
      <c r="AB183">
        <v>99.363</v>
      </c>
      <c r="AC183" t="s">
        <v>324</v>
      </c>
      <c r="AD183" t="s">
        <v>324</v>
      </c>
      <c r="AE183" t="s">
        <v>324</v>
      </c>
      <c r="AF183">
        <v>99.363</v>
      </c>
      <c r="AG183" t="s">
        <v>324</v>
      </c>
      <c r="AH183" t="s">
        <v>324</v>
      </c>
      <c r="AI183" t="s">
        <v>324</v>
      </c>
      <c r="AJ183" t="s">
        <v>324</v>
      </c>
      <c r="AK183">
        <v>0</v>
      </c>
      <c r="AL183" t="s">
        <v>324</v>
      </c>
      <c r="AM183" t="s">
        <v>324</v>
      </c>
      <c r="AN183" t="s">
        <v>324</v>
      </c>
      <c r="AO183" t="s">
        <v>324</v>
      </c>
      <c r="AP183">
        <v>0</v>
      </c>
      <c r="AQ183" t="s">
        <v>324</v>
      </c>
      <c r="AR183" t="s">
        <v>324</v>
      </c>
      <c r="AS183" t="s">
        <v>324</v>
      </c>
      <c r="AT183" t="s">
        <v>324</v>
      </c>
      <c r="AU183">
        <v>0</v>
      </c>
      <c r="AV183" t="s">
        <v>324</v>
      </c>
      <c r="AW183" t="s">
        <v>324</v>
      </c>
      <c r="AX183" t="s">
        <v>324</v>
      </c>
      <c r="AY183" t="s">
        <v>324</v>
      </c>
      <c r="AZ183">
        <v>0</v>
      </c>
      <c r="BA183" t="s">
        <v>324</v>
      </c>
      <c r="BB183" t="s">
        <v>324</v>
      </c>
      <c r="BC183" t="s">
        <v>324</v>
      </c>
      <c r="BD183" t="s">
        <v>324</v>
      </c>
      <c r="BE183">
        <v>0</v>
      </c>
      <c r="BF183" t="s">
        <v>324</v>
      </c>
      <c r="BG183" t="s">
        <v>324</v>
      </c>
      <c r="BH183" t="s">
        <v>324</v>
      </c>
      <c r="BI183" t="s">
        <v>324</v>
      </c>
      <c r="BJ183">
        <v>0</v>
      </c>
      <c r="BK183" t="s">
        <v>324</v>
      </c>
      <c r="BL183" t="s">
        <v>324</v>
      </c>
      <c r="BM183" t="s">
        <v>324</v>
      </c>
      <c r="BN183" t="s">
        <v>324</v>
      </c>
      <c r="BO183">
        <v>0</v>
      </c>
      <c r="BP183" t="s">
        <v>324</v>
      </c>
      <c r="BQ183" t="s">
        <v>324</v>
      </c>
      <c r="BR183" t="s">
        <v>324</v>
      </c>
      <c r="BS183" t="s">
        <v>324</v>
      </c>
      <c r="BT183">
        <v>0</v>
      </c>
      <c r="BU183" t="s">
        <v>324</v>
      </c>
      <c r="BV183" t="s">
        <v>324</v>
      </c>
      <c r="BW183" t="s">
        <v>324</v>
      </c>
      <c r="BX183" t="s">
        <v>324</v>
      </c>
      <c r="BY183">
        <v>0</v>
      </c>
      <c r="BZ183" t="s">
        <v>324</v>
      </c>
      <c r="CA183" t="s">
        <v>324</v>
      </c>
      <c r="CB183" t="s">
        <v>324</v>
      </c>
      <c r="CC183" t="s">
        <v>324</v>
      </c>
      <c r="CD183">
        <v>0</v>
      </c>
      <c r="CE183" t="s">
        <v>324</v>
      </c>
      <c r="CF183" t="s">
        <v>324</v>
      </c>
      <c r="CG183" t="s">
        <v>324</v>
      </c>
      <c r="CH183" t="s">
        <v>324</v>
      </c>
      <c r="CI183">
        <v>0</v>
      </c>
      <c r="CJ183" t="s">
        <v>324</v>
      </c>
      <c r="CK183" t="s">
        <v>324</v>
      </c>
      <c r="CL183" t="s">
        <v>324</v>
      </c>
      <c r="CM183" t="s">
        <v>324</v>
      </c>
      <c r="CN183">
        <v>0</v>
      </c>
      <c r="CO183">
        <v>3.5059999999999998</v>
      </c>
      <c r="CP183" t="s">
        <v>179</v>
      </c>
      <c r="CQ183" t="s">
        <v>179</v>
      </c>
      <c r="CR183">
        <v>0</v>
      </c>
      <c r="CS183">
        <v>3.5059999999999998</v>
      </c>
      <c r="CT183">
        <v>449</v>
      </c>
      <c r="CU183">
        <v>0</v>
      </c>
      <c r="CV183">
        <v>0</v>
      </c>
      <c r="CW183">
        <v>0</v>
      </c>
      <c r="CX183">
        <v>449</v>
      </c>
      <c r="CY183">
        <v>99.363</v>
      </c>
      <c r="CZ183">
        <v>0</v>
      </c>
      <c r="DA183">
        <v>0</v>
      </c>
      <c r="DB183">
        <v>0</v>
      </c>
      <c r="DC183">
        <v>99.363</v>
      </c>
    </row>
    <row r="184" spans="1:107" x14ac:dyDescent="0.45">
      <c r="A184">
        <v>2024</v>
      </c>
      <c r="B184">
        <v>1</v>
      </c>
      <c r="C184" t="s">
        <v>185</v>
      </c>
      <c r="D184">
        <v>16496</v>
      </c>
      <c r="E184" t="s">
        <v>469</v>
      </c>
      <c r="F184" t="s">
        <v>323</v>
      </c>
      <c r="G184" t="s">
        <v>244</v>
      </c>
      <c r="H184">
        <v>2.5379999999999998</v>
      </c>
      <c r="I184">
        <v>5.5E-2</v>
      </c>
      <c r="J184">
        <v>0.2</v>
      </c>
      <c r="K184">
        <v>0</v>
      </c>
      <c r="L184">
        <v>2.7930000000000001</v>
      </c>
      <c r="M184">
        <v>352</v>
      </c>
      <c r="N184">
        <v>2</v>
      </c>
      <c r="O184">
        <v>1</v>
      </c>
      <c r="P184">
        <v>0</v>
      </c>
      <c r="Q184">
        <v>355</v>
      </c>
      <c r="R184" t="s">
        <v>324</v>
      </c>
      <c r="S184" t="s">
        <v>324</v>
      </c>
      <c r="T184" t="s">
        <v>324</v>
      </c>
      <c r="U184" t="s">
        <v>324</v>
      </c>
      <c r="V184">
        <v>0</v>
      </c>
      <c r="W184" t="s">
        <v>324</v>
      </c>
      <c r="X184" t="s">
        <v>324</v>
      </c>
      <c r="Y184" t="s">
        <v>324</v>
      </c>
      <c r="Z184" t="s">
        <v>324</v>
      </c>
      <c r="AA184">
        <v>0</v>
      </c>
      <c r="AB184">
        <v>72.391000000000005</v>
      </c>
      <c r="AC184">
        <v>0.80200000000000005</v>
      </c>
      <c r="AD184">
        <v>0</v>
      </c>
      <c r="AE184">
        <v>0</v>
      </c>
      <c r="AF184">
        <v>73.192999999999998</v>
      </c>
      <c r="AG184" t="s">
        <v>324</v>
      </c>
      <c r="AH184" t="s">
        <v>324</v>
      </c>
      <c r="AI184" t="s">
        <v>324</v>
      </c>
      <c r="AJ184" t="s">
        <v>324</v>
      </c>
      <c r="AK184">
        <v>0</v>
      </c>
      <c r="AL184" t="s">
        <v>324</v>
      </c>
      <c r="AM184" t="s">
        <v>324</v>
      </c>
      <c r="AN184" t="s">
        <v>324</v>
      </c>
      <c r="AO184" t="s">
        <v>324</v>
      </c>
      <c r="AP184">
        <v>0</v>
      </c>
      <c r="AQ184" t="s">
        <v>324</v>
      </c>
      <c r="AR184" t="s">
        <v>324</v>
      </c>
      <c r="AS184" t="s">
        <v>324</v>
      </c>
      <c r="AT184" t="s">
        <v>324</v>
      </c>
      <c r="AU184">
        <v>0</v>
      </c>
      <c r="AV184" t="s">
        <v>324</v>
      </c>
      <c r="AW184" t="s">
        <v>324</v>
      </c>
      <c r="AX184" t="s">
        <v>324</v>
      </c>
      <c r="AY184" t="s">
        <v>324</v>
      </c>
      <c r="AZ184">
        <v>0</v>
      </c>
      <c r="BA184" t="s">
        <v>324</v>
      </c>
      <c r="BB184" t="s">
        <v>324</v>
      </c>
      <c r="BC184" t="s">
        <v>324</v>
      </c>
      <c r="BD184" t="s">
        <v>324</v>
      </c>
      <c r="BE184">
        <v>0</v>
      </c>
      <c r="BF184" t="s">
        <v>324</v>
      </c>
      <c r="BG184" t="s">
        <v>324</v>
      </c>
      <c r="BH184" t="s">
        <v>324</v>
      </c>
      <c r="BI184" t="s">
        <v>324</v>
      </c>
      <c r="BJ184">
        <v>0</v>
      </c>
      <c r="BK184" t="s">
        <v>324</v>
      </c>
      <c r="BL184" t="s">
        <v>324</v>
      </c>
      <c r="BM184" t="s">
        <v>324</v>
      </c>
      <c r="BN184" t="s">
        <v>324</v>
      </c>
      <c r="BO184">
        <v>0</v>
      </c>
      <c r="BP184" t="s">
        <v>324</v>
      </c>
      <c r="BQ184" t="s">
        <v>324</v>
      </c>
      <c r="BR184" t="s">
        <v>324</v>
      </c>
      <c r="BS184" t="s">
        <v>324</v>
      </c>
      <c r="BT184">
        <v>0</v>
      </c>
      <c r="BU184" t="s">
        <v>324</v>
      </c>
      <c r="BV184" t="s">
        <v>324</v>
      </c>
      <c r="BW184" t="s">
        <v>324</v>
      </c>
      <c r="BX184" t="s">
        <v>324</v>
      </c>
      <c r="BY184">
        <v>0</v>
      </c>
      <c r="BZ184" t="s">
        <v>324</v>
      </c>
      <c r="CA184" t="s">
        <v>324</v>
      </c>
      <c r="CB184" t="s">
        <v>324</v>
      </c>
      <c r="CC184" t="s">
        <v>324</v>
      </c>
      <c r="CD184">
        <v>0</v>
      </c>
      <c r="CE184" t="s">
        <v>324</v>
      </c>
      <c r="CF184" t="s">
        <v>324</v>
      </c>
      <c r="CG184" t="s">
        <v>324</v>
      </c>
      <c r="CH184" t="s">
        <v>324</v>
      </c>
      <c r="CI184">
        <v>0</v>
      </c>
      <c r="CJ184" t="s">
        <v>324</v>
      </c>
      <c r="CK184" t="s">
        <v>324</v>
      </c>
      <c r="CL184" t="s">
        <v>324</v>
      </c>
      <c r="CM184" t="s">
        <v>324</v>
      </c>
      <c r="CN184">
        <v>0</v>
      </c>
      <c r="CO184">
        <v>2.5379999999999998</v>
      </c>
      <c r="CP184">
        <v>5.5E-2</v>
      </c>
      <c r="CQ184">
        <v>0.2</v>
      </c>
      <c r="CR184">
        <v>0</v>
      </c>
      <c r="CS184">
        <v>2.7930000000000001</v>
      </c>
      <c r="CT184">
        <v>352</v>
      </c>
      <c r="CU184">
        <v>2</v>
      </c>
      <c r="CV184">
        <v>1</v>
      </c>
      <c r="CW184">
        <v>0</v>
      </c>
      <c r="CX184">
        <v>355</v>
      </c>
      <c r="CY184">
        <v>72.391000000000005</v>
      </c>
      <c r="CZ184">
        <v>0.80200000000000005</v>
      </c>
      <c r="DA184">
        <v>0</v>
      </c>
      <c r="DB184">
        <v>0</v>
      </c>
      <c r="DC184">
        <v>73.192999999999998</v>
      </c>
    </row>
    <row r="185" spans="1:107" x14ac:dyDescent="0.45">
      <c r="A185">
        <v>2024</v>
      </c>
      <c r="B185">
        <v>1</v>
      </c>
      <c r="C185" t="s">
        <v>185</v>
      </c>
      <c r="D185">
        <v>19876</v>
      </c>
      <c r="E185" t="s">
        <v>470</v>
      </c>
      <c r="F185" t="s">
        <v>323</v>
      </c>
      <c r="G185" t="s">
        <v>244</v>
      </c>
      <c r="H185">
        <v>4.7249999999999996</v>
      </c>
      <c r="I185">
        <v>0.98099999999999998</v>
      </c>
      <c r="J185" t="s">
        <v>324</v>
      </c>
      <c r="K185" t="s">
        <v>324</v>
      </c>
      <c r="L185">
        <v>5.7060000000000004</v>
      </c>
      <c r="M185">
        <v>643</v>
      </c>
      <c r="N185">
        <v>27</v>
      </c>
      <c r="O185" t="s">
        <v>324</v>
      </c>
      <c r="P185" t="s">
        <v>324</v>
      </c>
      <c r="Q185">
        <v>670</v>
      </c>
      <c r="R185" t="s">
        <v>324</v>
      </c>
      <c r="S185" t="s">
        <v>324</v>
      </c>
      <c r="T185" t="s">
        <v>324</v>
      </c>
      <c r="U185" t="s">
        <v>324</v>
      </c>
      <c r="V185">
        <v>0</v>
      </c>
      <c r="W185" t="s">
        <v>324</v>
      </c>
      <c r="X185" t="s">
        <v>324</v>
      </c>
      <c r="Y185" t="s">
        <v>324</v>
      </c>
      <c r="Z185" t="s">
        <v>324</v>
      </c>
      <c r="AA185">
        <v>0</v>
      </c>
      <c r="AB185" t="s">
        <v>324</v>
      </c>
      <c r="AC185" t="s">
        <v>324</v>
      </c>
      <c r="AD185" t="s">
        <v>324</v>
      </c>
      <c r="AE185" t="s">
        <v>324</v>
      </c>
      <c r="AF185">
        <v>0</v>
      </c>
      <c r="AG185" t="s">
        <v>324</v>
      </c>
      <c r="AH185" t="s">
        <v>324</v>
      </c>
      <c r="AI185" t="s">
        <v>324</v>
      </c>
      <c r="AJ185" t="s">
        <v>324</v>
      </c>
      <c r="AK185">
        <v>0</v>
      </c>
      <c r="AL185" t="s">
        <v>324</v>
      </c>
      <c r="AM185" t="s">
        <v>324</v>
      </c>
      <c r="AN185" t="s">
        <v>324</v>
      </c>
      <c r="AO185" t="s">
        <v>324</v>
      </c>
      <c r="AP185">
        <v>0</v>
      </c>
      <c r="AQ185" t="s">
        <v>324</v>
      </c>
      <c r="AR185" t="s">
        <v>324</v>
      </c>
      <c r="AS185" t="s">
        <v>324</v>
      </c>
      <c r="AT185" t="s">
        <v>324</v>
      </c>
      <c r="AU185">
        <v>0</v>
      </c>
      <c r="AV185" t="s">
        <v>324</v>
      </c>
      <c r="AW185" t="s">
        <v>324</v>
      </c>
      <c r="AX185" t="s">
        <v>324</v>
      </c>
      <c r="AY185" t="s">
        <v>324</v>
      </c>
      <c r="AZ185">
        <v>0</v>
      </c>
      <c r="BA185" t="s">
        <v>324</v>
      </c>
      <c r="BB185" t="s">
        <v>324</v>
      </c>
      <c r="BC185" t="s">
        <v>324</v>
      </c>
      <c r="BD185" t="s">
        <v>324</v>
      </c>
      <c r="BE185">
        <v>0</v>
      </c>
      <c r="BF185" t="s">
        <v>324</v>
      </c>
      <c r="BG185" t="s">
        <v>324</v>
      </c>
      <c r="BH185" t="s">
        <v>324</v>
      </c>
      <c r="BI185" t="s">
        <v>324</v>
      </c>
      <c r="BJ185">
        <v>0</v>
      </c>
      <c r="BK185">
        <v>4.5999999999999999E-2</v>
      </c>
      <c r="BL185">
        <v>4.5999999999999999E-2</v>
      </c>
      <c r="BM185" t="s">
        <v>324</v>
      </c>
      <c r="BN185" t="s">
        <v>324</v>
      </c>
      <c r="BO185">
        <v>9.1999999999999998E-2</v>
      </c>
      <c r="BP185">
        <v>112</v>
      </c>
      <c r="BQ185">
        <v>15</v>
      </c>
      <c r="BR185" t="s">
        <v>324</v>
      </c>
      <c r="BS185" t="s">
        <v>324</v>
      </c>
      <c r="BT185">
        <v>127</v>
      </c>
      <c r="BU185" t="s">
        <v>324</v>
      </c>
      <c r="BV185" t="s">
        <v>324</v>
      </c>
      <c r="BW185" t="s">
        <v>324</v>
      </c>
      <c r="BX185" t="s">
        <v>324</v>
      </c>
      <c r="BY185">
        <v>0</v>
      </c>
      <c r="BZ185" t="s">
        <v>324</v>
      </c>
      <c r="CA185" t="s">
        <v>324</v>
      </c>
      <c r="CB185" t="s">
        <v>324</v>
      </c>
      <c r="CC185" t="s">
        <v>324</v>
      </c>
      <c r="CD185">
        <v>0</v>
      </c>
      <c r="CE185" t="s">
        <v>324</v>
      </c>
      <c r="CF185" t="s">
        <v>324</v>
      </c>
      <c r="CG185" t="s">
        <v>324</v>
      </c>
      <c r="CH185" t="s">
        <v>324</v>
      </c>
      <c r="CI185">
        <v>0</v>
      </c>
      <c r="CJ185" t="s">
        <v>324</v>
      </c>
      <c r="CK185" t="s">
        <v>324</v>
      </c>
      <c r="CL185" t="s">
        <v>324</v>
      </c>
      <c r="CM185" t="s">
        <v>324</v>
      </c>
      <c r="CN185">
        <v>0</v>
      </c>
      <c r="CO185">
        <v>4.7709999999999999</v>
      </c>
      <c r="CP185">
        <v>1.0269999999999999</v>
      </c>
      <c r="CQ185" t="s">
        <v>179</v>
      </c>
      <c r="CR185">
        <v>0</v>
      </c>
      <c r="CS185">
        <v>5.798</v>
      </c>
      <c r="CT185">
        <v>755</v>
      </c>
      <c r="CU185">
        <v>42</v>
      </c>
      <c r="CV185">
        <v>0</v>
      </c>
      <c r="CW185">
        <v>0</v>
      </c>
      <c r="CX185">
        <v>797</v>
      </c>
      <c r="CY185">
        <v>0</v>
      </c>
      <c r="CZ185">
        <v>0</v>
      </c>
      <c r="DA185">
        <v>0</v>
      </c>
      <c r="DB185">
        <v>0</v>
      </c>
      <c r="DC185">
        <v>0</v>
      </c>
    </row>
    <row r="186" spans="1:107" x14ac:dyDescent="0.45">
      <c r="A186">
        <v>2024</v>
      </c>
      <c r="B186">
        <v>1</v>
      </c>
      <c r="C186" t="s">
        <v>185</v>
      </c>
      <c r="D186">
        <v>24889</v>
      </c>
      <c r="E186" t="s">
        <v>471</v>
      </c>
      <c r="F186" t="s">
        <v>323</v>
      </c>
      <c r="G186" t="s">
        <v>244</v>
      </c>
      <c r="H186">
        <v>6.0960000000000001</v>
      </c>
      <c r="I186" t="s">
        <v>324</v>
      </c>
      <c r="J186" t="s">
        <v>324</v>
      </c>
      <c r="K186" t="s">
        <v>324</v>
      </c>
      <c r="L186">
        <v>6.0960000000000001</v>
      </c>
      <c r="M186">
        <v>762</v>
      </c>
      <c r="N186" t="s">
        <v>324</v>
      </c>
      <c r="O186" t="s">
        <v>324</v>
      </c>
      <c r="P186" t="s">
        <v>324</v>
      </c>
      <c r="Q186">
        <v>762</v>
      </c>
      <c r="R186">
        <v>0.23</v>
      </c>
      <c r="S186" t="s">
        <v>324</v>
      </c>
      <c r="T186" t="s">
        <v>324</v>
      </c>
      <c r="U186" t="s">
        <v>324</v>
      </c>
      <c r="V186">
        <v>0.23</v>
      </c>
      <c r="W186">
        <v>146</v>
      </c>
      <c r="X186" t="s">
        <v>324</v>
      </c>
      <c r="Y186" t="s">
        <v>324</v>
      </c>
      <c r="Z186" t="s">
        <v>324</v>
      </c>
      <c r="AA186">
        <v>146</v>
      </c>
      <c r="AB186" t="s">
        <v>324</v>
      </c>
      <c r="AC186" t="s">
        <v>324</v>
      </c>
      <c r="AD186" t="s">
        <v>324</v>
      </c>
      <c r="AE186" t="s">
        <v>324</v>
      </c>
      <c r="AF186" t="s">
        <v>324</v>
      </c>
      <c r="AG186" t="s">
        <v>324</v>
      </c>
      <c r="AH186" t="s">
        <v>324</v>
      </c>
      <c r="AI186" t="s">
        <v>324</v>
      </c>
      <c r="AJ186" t="s">
        <v>324</v>
      </c>
      <c r="AK186" t="s">
        <v>324</v>
      </c>
      <c r="AL186" t="s">
        <v>324</v>
      </c>
      <c r="AM186" t="s">
        <v>324</v>
      </c>
      <c r="AN186" t="s">
        <v>324</v>
      </c>
      <c r="AO186" t="s">
        <v>324</v>
      </c>
      <c r="AP186" t="s">
        <v>324</v>
      </c>
      <c r="AQ186" t="s">
        <v>324</v>
      </c>
      <c r="AR186" t="s">
        <v>324</v>
      </c>
      <c r="AS186" t="s">
        <v>324</v>
      </c>
      <c r="AT186" t="s">
        <v>324</v>
      </c>
      <c r="AU186" t="s">
        <v>324</v>
      </c>
      <c r="AV186" t="s">
        <v>324</v>
      </c>
      <c r="AW186" t="s">
        <v>324</v>
      </c>
      <c r="AX186" t="s">
        <v>324</v>
      </c>
      <c r="AY186" t="s">
        <v>324</v>
      </c>
      <c r="AZ186" t="s">
        <v>324</v>
      </c>
      <c r="BA186" t="s">
        <v>324</v>
      </c>
      <c r="BB186" t="s">
        <v>324</v>
      </c>
      <c r="BC186" t="s">
        <v>324</v>
      </c>
      <c r="BD186" t="s">
        <v>324</v>
      </c>
      <c r="BE186" t="s">
        <v>324</v>
      </c>
      <c r="BF186" t="s">
        <v>324</v>
      </c>
      <c r="BG186" t="s">
        <v>324</v>
      </c>
      <c r="BH186" t="s">
        <v>324</v>
      </c>
      <c r="BI186" t="s">
        <v>324</v>
      </c>
      <c r="BJ186" t="s">
        <v>324</v>
      </c>
      <c r="BK186" t="s">
        <v>324</v>
      </c>
      <c r="BL186" t="s">
        <v>324</v>
      </c>
      <c r="BM186" t="s">
        <v>324</v>
      </c>
      <c r="BN186" t="s">
        <v>324</v>
      </c>
      <c r="BO186" t="s">
        <v>324</v>
      </c>
      <c r="BP186" t="s">
        <v>324</v>
      </c>
      <c r="BQ186" t="s">
        <v>324</v>
      </c>
      <c r="BR186" t="s">
        <v>324</v>
      </c>
      <c r="BS186" t="s">
        <v>324</v>
      </c>
      <c r="BT186" t="s">
        <v>324</v>
      </c>
      <c r="BU186" t="s">
        <v>324</v>
      </c>
      <c r="BV186" t="s">
        <v>324</v>
      </c>
      <c r="BW186" t="s">
        <v>324</v>
      </c>
      <c r="BX186" t="s">
        <v>324</v>
      </c>
      <c r="BY186" t="s">
        <v>324</v>
      </c>
      <c r="BZ186" t="s">
        <v>324</v>
      </c>
      <c r="CA186" t="s">
        <v>324</v>
      </c>
      <c r="CB186" t="s">
        <v>324</v>
      </c>
      <c r="CC186" t="s">
        <v>324</v>
      </c>
      <c r="CD186" t="s">
        <v>324</v>
      </c>
      <c r="CE186" t="s">
        <v>324</v>
      </c>
      <c r="CF186" t="s">
        <v>324</v>
      </c>
      <c r="CG186" t="s">
        <v>324</v>
      </c>
      <c r="CH186" t="s">
        <v>324</v>
      </c>
      <c r="CI186" t="s">
        <v>324</v>
      </c>
      <c r="CJ186" t="s">
        <v>324</v>
      </c>
      <c r="CK186" t="s">
        <v>324</v>
      </c>
      <c r="CL186" t="s">
        <v>324</v>
      </c>
      <c r="CM186" t="s">
        <v>324</v>
      </c>
      <c r="CN186" t="s">
        <v>324</v>
      </c>
      <c r="CO186">
        <v>6.3259999999999996</v>
      </c>
      <c r="CP186" t="s">
        <v>179</v>
      </c>
      <c r="CQ186" t="s">
        <v>179</v>
      </c>
      <c r="CR186">
        <v>0</v>
      </c>
      <c r="CS186">
        <v>6.3259999999999996</v>
      </c>
      <c r="CT186">
        <v>908</v>
      </c>
      <c r="CU186">
        <v>0</v>
      </c>
      <c r="CV186">
        <v>0</v>
      </c>
      <c r="CW186">
        <v>0</v>
      </c>
      <c r="CX186">
        <v>908</v>
      </c>
      <c r="CY186">
        <v>0</v>
      </c>
      <c r="CZ186">
        <v>0</v>
      </c>
      <c r="DA186">
        <v>0</v>
      </c>
      <c r="DB186">
        <v>0</v>
      </c>
      <c r="DC186">
        <v>0</v>
      </c>
    </row>
    <row r="187" spans="1:107" x14ac:dyDescent="0.45">
      <c r="A187">
        <v>2024</v>
      </c>
      <c r="B187">
        <v>1</v>
      </c>
      <c r="C187" t="s">
        <v>185</v>
      </c>
      <c r="D187">
        <v>99999</v>
      </c>
      <c r="E187" t="s">
        <v>329</v>
      </c>
      <c r="F187" t="s">
        <v>323</v>
      </c>
      <c r="H187">
        <v>34.64</v>
      </c>
      <c r="I187">
        <v>4.3140000000000001</v>
      </c>
      <c r="J187" t="s">
        <v>324</v>
      </c>
      <c r="K187" t="s">
        <v>324</v>
      </c>
      <c r="L187">
        <v>38.954000000000001</v>
      </c>
      <c r="M187" t="s">
        <v>324</v>
      </c>
      <c r="N187" t="s">
        <v>324</v>
      </c>
      <c r="O187" t="s">
        <v>324</v>
      </c>
      <c r="P187" t="s">
        <v>324</v>
      </c>
      <c r="Q187" t="s">
        <v>324</v>
      </c>
      <c r="R187" t="s">
        <v>324</v>
      </c>
      <c r="S187" t="s">
        <v>324</v>
      </c>
      <c r="T187" t="s">
        <v>324</v>
      </c>
      <c r="U187" t="s">
        <v>324</v>
      </c>
      <c r="V187" t="s">
        <v>324</v>
      </c>
      <c r="W187" t="s">
        <v>324</v>
      </c>
      <c r="X187" t="s">
        <v>324</v>
      </c>
      <c r="Y187" t="s">
        <v>324</v>
      </c>
      <c r="Z187" t="s">
        <v>324</v>
      </c>
      <c r="AA187" t="s">
        <v>324</v>
      </c>
      <c r="AB187" t="s">
        <v>324</v>
      </c>
      <c r="AC187" t="s">
        <v>324</v>
      </c>
      <c r="AD187" t="s">
        <v>324</v>
      </c>
      <c r="AE187" t="s">
        <v>324</v>
      </c>
      <c r="AF187" t="s">
        <v>324</v>
      </c>
      <c r="AG187" t="s">
        <v>324</v>
      </c>
      <c r="AH187" t="s">
        <v>324</v>
      </c>
      <c r="AI187" t="s">
        <v>324</v>
      </c>
      <c r="AJ187" t="s">
        <v>324</v>
      </c>
      <c r="AK187" t="s">
        <v>324</v>
      </c>
      <c r="AL187" t="s">
        <v>324</v>
      </c>
      <c r="AM187" t="s">
        <v>324</v>
      </c>
      <c r="AN187" t="s">
        <v>324</v>
      </c>
      <c r="AO187" t="s">
        <v>324</v>
      </c>
      <c r="AP187" t="s">
        <v>324</v>
      </c>
      <c r="AQ187" t="s">
        <v>324</v>
      </c>
      <c r="AR187" t="s">
        <v>324</v>
      </c>
      <c r="AS187" t="s">
        <v>324</v>
      </c>
      <c r="AT187" t="s">
        <v>324</v>
      </c>
      <c r="AU187" t="s">
        <v>324</v>
      </c>
      <c r="AV187" t="s">
        <v>324</v>
      </c>
      <c r="AW187" t="s">
        <v>324</v>
      </c>
      <c r="AX187" t="s">
        <v>324</v>
      </c>
      <c r="AY187" t="s">
        <v>324</v>
      </c>
      <c r="AZ187" t="s">
        <v>324</v>
      </c>
      <c r="BA187" t="s">
        <v>324</v>
      </c>
      <c r="BB187" t="s">
        <v>324</v>
      </c>
      <c r="BC187" t="s">
        <v>324</v>
      </c>
      <c r="BD187" t="s">
        <v>324</v>
      </c>
      <c r="BE187" t="s">
        <v>324</v>
      </c>
      <c r="BF187" t="s">
        <v>324</v>
      </c>
      <c r="BG187" t="s">
        <v>324</v>
      </c>
      <c r="BH187" t="s">
        <v>324</v>
      </c>
      <c r="BI187" t="s">
        <v>324</v>
      </c>
      <c r="BJ187" t="s">
        <v>324</v>
      </c>
      <c r="BK187" t="s">
        <v>324</v>
      </c>
      <c r="BL187" t="s">
        <v>324</v>
      </c>
      <c r="BM187" t="s">
        <v>324</v>
      </c>
      <c r="BN187" t="s">
        <v>324</v>
      </c>
      <c r="BO187" t="s">
        <v>324</v>
      </c>
      <c r="BP187" t="s">
        <v>324</v>
      </c>
      <c r="BQ187" t="s">
        <v>324</v>
      </c>
      <c r="BR187" t="s">
        <v>324</v>
      </c>
      <c r="BS187" t="s">
        <v>324</v>
      </c>
      <c r="BT187" t="s">
        <v>324</v>
      </c>
      <c r="BU187" t="s">
        <v>324</v>
      </c>
      <c r="BV187" t="s">
        <v>324</v>
      </c>
      <c r="BW187" t="s">
        <v>324</v>
      </c>
      <c r="BX187" t="s">
        <v>324</v>
      </c>
      <c r="BY187" t="s">
        <v>324</v>
      </c>
      <c r="BZ187" t="s">
        <v>324</v>
      </c>
      <c r="CA187" t="s">
        <v>324</v>
      </c>
      <c r="CB187" t="s">
        <v>324</v>
      </c>
      <c r="CC187" t="s">
        <v>324</v>
      </c>
      <c r="CD187" t="s">
        <v>324</v>
      </c>
      <c r="CE187" t="s">
        <v>324</v>
      </c>
      <c r="CF187" t="s">
        <v>324</v>
      </c>
      <c r="CG187" t="s">
        <v>324</v>
      </c>
      <c r="CH187" t="s">
        <v>324</v>
      </c>
      <c r="CI187" t="s">
        <v>324</v>
      </c>
      <c r="CJ187" t="s">
        <v>324</v>
      </c>
      <c r="CK187" t="s">
        <v>324</v>
      </c>
      <c r="CL187" t="s">
        <v>324</v>
      </c>
      <c r="CM187" t="s">
        <v>324</v>
      </c>
      <c r="CN187" t="s">
        <v>324</v>
      </c>
      <c r="CO187">
        <v>34.64</v>
      </c>
      <c r="CP187">
        <v>4.3140000000000001</v>
      </c>
      <c r="CQ187" t="s">
        <v>324</v>
      </c>
      <c r="CR187" t="s">
        <v>324</v>
      </c>
      <c r="CS187">
        <v>38.954000000000001</v>
      </c>
      <c r="CT187" t="s">
        <v>324</v>
      </c>
      <c r="CU187" t="s">
        <v>324</v>
      </c>
      <c r="CV187" t="s">
        <v>324</v>
      </c>
      <c r="CW187" t="s">
        <v>324</v>
      </c>
      <c r="CX187" t="s">
        <v>324</v>
      </c>
      <c r="CY187" t="s">
        <v>324</v>
      </c>
      <c r="CZ187" t="s">
        <v>324</v>
      </c>
      <c r="DA187" t="s">
        <v>324</v>
      </c>
      <c r="DB187" t="s">
        <v>324</v>
      </c>
      <c r="DC187" t="s">
        <v>324</v>
      </c>
    </row>
    <row r="188" spans="1:107" x14ac:dyDescent="0.45">
      <c r="A188">
        <v>2024</v>
      </c>
      <c r="B188">
        <v>1</v>
      </c>
      <c r="C188" t="s">
        <v>188</v>
      </c>
      <c r="D188">
        <v>12090</v>
      </c>
      <c r="E188" t="s">
        <v>472</v>
      </c>
      <c r="F188" t="s">
        <v>323</v>
      </c>
      <c r="G188" t="s">
        <v>244</v>
      </c>
      <c r="H188">
        <v>0.08</v>
      </c>
      <c r="I188" t="s">
        <v>324</v>
      </c>
      <c r="J188" t="s">
        <v>324</v>
      </c>
      <c r="K188" t="s">
        <v>324</v>
      </c>
      <c r="L188">
        <v>0.08</v>
      </c>
      <c r="M188">
        <v>7</v>
      </c>
      <c r="N188" t="s">
        <v>324</v>
      </c>
      <c r="O188" t="s">
        <v>324</v>
      </c>
      <c r="P188" t="s">
        <v>324</v>
      </c>
      <c r="Q188">
        <v>7</v>
      </c>
      <c r="R188" t="s">
        <v>324</v>
      </c>
      <c r="S188" t="s">
        <v>324</v>
      </c>
      <c r="T188" t="s">
        <v>324</v>
      </c>
      <c r="U188" t="s">
        <v>324</v>
      </c>
      <c r="V188">
        <v>0</v>
      </c>
      <c r="W188" t="s">
        <v>324</v>
      </c>
      <c r="X188" t="s">
        <v>324</v>
      </c>
      <c r="Y188" t="s">
        <v>324</v>
      </c>
      <c r="Z188" t="s">
        <v>324</v>
      </c>
      <c r="AA188">
        <v>0</v>
      </c>
      <c r="AB188">
        <v>1.35</v>
      </c>
      <c r="AC188" t="s">
        <v>324</v>
      </c>
      <c r="AD188" t="s">
        <v>324</v>
      </c>
      <c r="AE188" t="s">
        <v>324</v>
      </c>
      <c r="AF188">
        <v>1.35</v>
      </c>
      <c r="AG188" t="s">
        <v>324</v>
      </c>
      <c r="AH188" t="s">
        <v>324</v>
      </c>
      <c r="AI188" t="s">
        <v>324</v>
      </c>
      <c r="AJ188" t="s">
        <v>324</v>
      </c>
      <c r="AK188">
        <v>0</v>
      </c>
      <c r="AL188" t="s">
        <v>324</v>
      </c>
      <c r="AM188" t="s">
        <v>324</v>
      </c>
      <c r="AN188" t="s">
        <v>324</v>
      </c>
      <c r="AO188" t="s">
        <v>324</v>
      </c>
      <c r="AP188">
        <v>0</v>
      </c>
      <c r="AQ188" t="s">
        <v>324</v>
      </c>
      <c r="AR188" t="s">
        <v>324</v>
      </c>
      <c r="AS188" t="s">
        <v>324</v>
      </c>
      <c r="AT188" t="s">
        <v>324</v>
      </c>
      <c r="AU188">
        <v>0</v>
      </c>
      <c r="AV188" t="s">
        <v>324</v>
      </c>
      <c r="AW188" t="s">
        <v>324</v>
      </c>
      <c r="AX188" t="s">
        <v>324</v>
      </c>
      <c r="AY188" t="s">
        <v>324</v>
      </c>
      <c r="AZ188">
        <v>0</v>
      </c>
      <c r="BA188" t="s">
        <v>324</v>
      </c>
      <c r="BB188" t="s">
        <v>324</v>
      </c>
      <c r="BC188" t="s">
        <v>324</v>
      </c>
      <c r="BD188" t="s">
        <v>324</v>
      </c>
      <c r="BE188">
        <v>0</v>
      </c>
      <c r="BF188" t="s">
        <v>324</v>
      </c>
      <c r="BG188" t="s">
        <v>324</v>
      </c>
      <c r="BH188" t="s">
        <v>324</v>
      </c>
      <c r="BI188" t="s">
        <v>324</v>
      </c>
      <c r="BJ188">
        <v>0</v>
      </c>
      <c r="BK188" t="s">
        <v>324</v>
      </c>
      <c r="BL188" t="s">
        <v>324</v>
      </c>
      <c r="BM188" t="s">
        <v>324</v>
      </c>
      <c r="BN188" t="s">
        <v>324</v>
      </c>
      <c r="BO188">
        <v>0</v>
      </c>
      <c r="BP188" t="s">
        <v>324</v>
      </c>
      <c r="BQ188" t="s">
        <v>324</v>
      </c>
      <c r="BR188" t="s">
        <v>324</v>
      </c>
      <c r="BS188" t="s">
        <v>324</v>
      </c>
      <c r="BT188">
        <v>0</v>
      </c>
      <c r="BU188" t="s">
        <v>324</v>
      </c>
      <c r="BV188" t="s">
        <v>324</v>
      </c>
      <c r="BW188" t="s">
        <v>324</v>
      </c>
      <c r="BX188" t="s">
        <v>324</v>
      </c>
      <c r="BY188">
        <v>0</v>
      </c>
      <c r="BZ188" t="s">
        <v>324</v>
      </c>
      <c r="CA188" t="s">
        <v>324</v>
      </c>
      <c r="CB188" t="s">
        <v>324</v>
      </c>
      <c r="CC188" t="s">
        <v>324</v>
      </c>
      <c r="CD188">
        <v>0</v>
      </c>
      <c r="CE188" t="s">
        <v>324</v>
      </c>
      <c r="CF188" t="s">
        <v>324</v>
      </c>
      <c r="CG188" t="s">
        <v>324</v>
      </c>
      <c r="CH188" t="s">
        <v>324</v>
      </c>
      <c r="CI188">
        <v>0</v>
      </c>
      <c r="CJ188" t="s">
        <v>324</v>
      </c>
      <c r="CK188" t="s">
        <v>324</v>
      </c>
      <c r="CL188" t="s">
        <v>324</v>
      </c>
      <c r="CM188" t="s">
        <v>324</v>
      </c>
      <c r="CN188">
        <v>0</v>
      </c>
      <c r="CO188">
        <v>0.08</v>
      </c>
      <c r="CP188" t="s">
        <v>179</v>
      </c>
      <c r="CQ188" t="s">
        <v>179</v>
      </c>
      <c r="CR188">
        <v>0</v>
      </c>
      <c r="CS188">
        <v>0.08</v>
      </c>
      <c r="CT188">
        <v>7</v>
      </c>
      <c r="CU188">
        <v>0</v>
      </c>
      <c r="CV188">
        <v>0</v>
      </c>
      <c r="CW188">
        <v>0</v>
      </c>
      <c r="CX188">
        <v>7</v>
      </c>
      <c r="CY188">
        <v>1.35</v>
      </c>
      <c r="CZ188">
        <v>0</v>
      </c>
      <c r="DA188">
        <v>0</v>
      </c>
      <c r="DB188">
        <v>0</v>
      </c>
      <c r="DC188">
        <v>1.35</v>
      </c>
    </row>
    <row r="189" spans="1:107" x14ac:dyDescent="0.45">
      <c r="A189">
        <v>2024</v>
      </c>
      <c r="B189">
        <v>1</v>
      </c>
      <c r="C189" t="s">
        <v>188</v>
      </c>
      <c r="D189">
        <v>12301</v>
      </c>
      <c r="E189" t="s">
        <v>473</v>
      </c>
      <c r="F189" t="s">
        <v>323</v>
      </c>
      <c r="G189" t="s">
        <v>244</v>
      </c>
      <c r="H189">
        <v>9.1999999999999998E-2</v>
      </c>
      <c r="I189" t="s">
        <v>324</v>
      </c>
      <c r="J189" t="s">
        <v>324</v>
      </c>
      <c r="K189" t="s">
        <v>324</v>
      </c>
      <c r="L189">
        <v>9.1999999999999998E-2</v>
      </c>
      <c r="M189">
        <v>12</v>
      </c>
      <c r="N189" t="s">
        <v>324</v>
      </c>
      <c r="O189" t="s">
        <v>324</v>
      </c>
      <c r="P189" t="s">
        <v>324</v>
      </c>
      <c r="Q189">
        <v>12</v>
      </c>
      <c r="R189" t="s">
        <v>324</v>
      </c>
      <c r="S189" t="s">
        <v>324</v>
      </c>
      <c r="T189" t="s">
        <v>324</v>
      </c>
      <c r="U189" t="s">
        <v>324</v>
      </c>
      <c r="V189">
        <v>0</v>
      </c>
      <c r="W189" t="s">
        <v>324</v>
      </c>
      <c r="X189" t="s">
        <v>324</v>
      </c>
      <c r="Y189" t="s">
        <v>324</v>
      </c>
      <c r="Z189" t="s">
        <v>324</v>
      </c>
      <c r="AA189">
        <v>0</v>
      </c>
      <c r="AB189">
        <v>0.157</v>
      </c>
      <c r="AC189" t="s">
        <v>324</v>
      </c>
      <c r="AD189" t="s">
        <v>324</v>
      </c>
      <c r="AE189" t="s">
        <v>324</v>
      </c>
      <c r="AF189">
        <v>0.157</v>
      </c>
      <c r="AG189" t="s">
        <v>324</v>
      </c>
      <c r="AH189" t="s">
        <v>324</v>
      </c>
      <c r="AI189" t="s">
        <v>324</v>
      </c>
      <c r="AJ189" t="s">
        <v>324</v>
      </c>
      <c r="AK189">
        <v>0</v>
      </c>
      <c r="AL189" t="s">
        <v>324</v>
      </c>
      <c r="AM189" t="s">
        <v>324</v>
      </c>
      <c r="AN189" t="s">
        <v>324</v>
      </c>
      <c r="AO189" t="s">
        <v>324</v>
      </c>
      <c r="AP189">
        <v>0</v>
      </c>
      <c r="AQ189" t="s">
        <v>324</v>
      </c>
      <c r="AR189" t="s">
        <v>324</v>
      </c>
      <c r="AS189" t="s">
        <v>324</v>
      </c>
      <c r="AT189" t="s">
        <v>324</v>
      </c>
      <c r="AU189">
        <v>0</v>
      </c>
      <c r="AV189" t="s">
        <v>324</v>
      </c>
      <c r="AW189" t="s">
        <v>324</v>
      </c>
      <c r="AX189" t="s">
        <v>324</v>
      </c>
      <c r="AY189" t="s">
        <v>324</v>
      </c>
      <c r="AZ189">
        <v>0</v>
      </c>
      <c r="BA189" t="s">
        <v>324</v>
      </c>
      <c r="BB189" t="s">
        <v>324</v>
      </c>
      <c r="BC189" t="s">
        <v>324</v>
      </c>
      <c r="BD189" t="s">
        <v>324</v>
      </c>
      <c r="BE189">
        <v>0</v>
      </c>
      <c r="BF189" t="s">
        <v>324</v>
      </c>
      <c r="BG189" t="s">
        <v>324</v>
      </c>
      <c r="BH189" t="s">
        <v>324</v>
      </c>
      <c r="BI189" t="s">
        <v>324</v>
      </c>
      <c r="BJ189">
        <v>0</v>
      </c>
      <c r="BK189">
        <v>8.5999999999999993E-2</v>
      </c>
      <c r="BL189" t="s">
        <v>324</v>
      </c>
      <c r="BM189">
        <v>0.06</v>
      </c>
      <c r="BN189" t="s">
        <v>324</v>
      </c>
      <c r="BO189">
        <v>0.14599999999999999</v>
      </c>
      <c r="BP189">
        <v>5</v>
      </c>
      <c r="BQ189" t="s">
        <v>324</v>
      </c>
      <c r="BR189">
        <v>2</v>
      </c>
      <c r="BS189" t="s">
        <v>324</v>
      </c>
      <c r="BT189">
        <v>7</v>
      </c>
      <c r="BU189">
        <v>0</v>
      </c>
      <c r="BV189" t="s">
        <v>324</v>
      </c>
      <c r="BW189">
        <v>0</v>
      </c>
      <c r="BX189" t="s">
        <v>324</v>
      </c>
      <c r="BY189">
        <v>0</v>
      </c>
      <c r="BZ189" t="s">
        <v>324</v>
      </c>
      <c r="CA189" t="s">
        <v>324</v>
      </c>
      <c r="CB189" t="s">
        <v>324</v>
      </c>
      <c r="CC189" t="s">
        <v>324</v>
      </c>
      <c r="CD189">
        <v>0</v>
      </c>
      <c r="CE189" t="s">
        <v>324</v>
      </c>
      <c r="CF189" t="s">
        <v>324</v>
      </c>
      <c r="CG189" t="s">
        <v>324</v>
      </c>
      <c r="CH189" t="s">
        <v>324</v>
      </c>
      <c r="CI189">
        <v>0</v>
      </c>
      <c r="CJ189" t="s">
        <v>324</v>
      </c>
      <c r="CK189" t="s">
        <v>324</v>
      </c>
      <c r="CL189" t="s">
        <v>324</v>
      </c>
      <c r="CM189" t="s">
        <v>324</v>
      </c>
      <c r="CN189">
        <v>0</v>
      </c>
      <c r="CO189">
        <v>0.17799999999999999</v>
      </c>
      <c r="CP189" t="s">
        <v>179</v>
      </c>
      <c r="CQ189">
        <v>0.06</v>
      </c>
      <c r="CR189">
        <v>0</v>
      </c>
      <c r="CS189">
        <v>0.23799999999999999</v>
      </c>
      <c r="CT189">
        <v>17</v>
      </c>
      <c r="CU189">
        <v>0</v>
      </c>
      <c r="CV189">
        <v>2</v>
      </c>
      <c r="CW189">
        <v>0</v>
      </c>
      <c r="CX189">
        <v>19</v>
      </c>
      <c r="CY189">
        <v>0.157</v>
      </c>
      <c r="CZ189">
        <v>0</v>
      </c>
      <c r="DA189">
        <v>0</v>
      </c>
      <c r="DB189">
        <v>0</v>
      </c>
      <c r="DC189">
        <v>0.157</v>
      </c>
    </row>
    <row r="190" spans="1:107" x14ac:dyDescent="0.45">
      <c r="A190">
        <v>2024</v>
      </c>
      <c r="B190">
        <v>1</v>
      </c>
      <c r="C190" t="s">
        <v>188</v>
      </c>
      <c r="D190">
        <v>14232</v>
      </c>
      <c r="E190" t="s">
        <v>446</v>
      </c>
      <c r="F190" t="s">
        <v>323</v>
      </c>
      <c r="G190" t="s">
        <v>244</v>
      </c>
      <c r="H190">
        <v>8.9999999999999993E-3</v>
      </c>
      <c r="I190">
        <v>0.16400000000000001</v>
      </c>
      <c r="J190">
        <v>0</v>
      </c>
      <c r="K190">
        <v>0</v>
      </c>
      <c r="L190">
        <v>0.17299999999999999</v>
      </c>
      <c r="M190">
        <v>1</v>
      </c>
      <c r="N190">
        <v>6</v>
      </c>
      <c r="O190">
        <v>0</v>
      </c>
      <c r="P190">
        <v>0</v>
      </c>
      <c r="Q190">
        <v>7</v>
      </c>
      <c r="R190">
        <v>0</v>
      </c>
      <c r="S190">
        <v>0</v>
      </c>
      <c r="T190">
        <v>0</v>
      </c>
      <c r="U190">
        <v>0</v>
      </c>
      <c r="V190">
        <v>0</v>
      </c>
      <c r="W190">
        <v>0</v>
      </c>
      <c r="X190">
        <v>0</v>
      </c>
      <c r="Y190">
        <v>0</v>
      </c>
      <c r="Z190">
        <v>0</v>
      </c>
      <c r="AA190">
        <v>0</v>
      </c>
      <c r="AB190">
        <v>0.22700000000000001</v>
      </c>
      <c r="AC190">
        <v>2.4079999999999999</v>
      </c>
      <c r="AD190">
        <v>0</v>
      </c>
      <c r="AE190">
        <v>0</v>
      </c>
      <c r="AF190">
        <v>2.6349999999999998</v>
      </c>
      <c r="AG190">
        <v>0</v>
      </c>
      <c r="AH190">
        <v>0</v>
      </c>
      <c r="AI190">
        <v>0</v>
      </c>
      <c r="AJ190">
        <v>0</v>
      </c>
      <c r="AK190">
        <v>0</v>
      </c>
      <c r="AL190">
        <v>0</v>
      </c>
      <c r="AM190">
        <v>0</v>
      </c>
      <c r="AN190">
        <v>0</v>
      </c>
      <c r="AO190">
        <v>0</v>
      </c>
      <c r="AP190">
        <v>0</v>
      </c>
      <c r="AQ190">
        <v>0</v>
      </c>
      <c r="AR190">
        <v>0</v>
      </c>
      <c r="AS190">
        <v>0</v>
      </c>
      <c r="AT190">
        <v>0</v>
      </c>
      <c r="AU190">
        <v>0</v>
      </c>
      <c r="AV190">
        <v>0</v>
      </c>
      <c r="AW190">
        <v>0</v>
      </c>
      <c r="AX190">
        <v>0</v>
      </c>
      <c r="AY190">
        <v>0</v>
      </c>
      <c r="AZ190">
        <v>0</v>
      </c>
      <c r="BA190">
        <v>0</v>
      </c>
      <c r="BB190">
        <v>0</v>
      </c>
      <c r="BC190">
        <v>0</v>
      </c>
      <c r="BD190">
        <v>0</v>
      </c>
      <c r="BE190">
        <v>0</v>
      </c>
      <c r="BF190">
        <v>0</v>
      </c>
      <c r="BG190">
        <v>0</v>
      </c>
      <c r="BH190">
        <v>0</v>
      </c>
      <c r="BI190">
        <v>0</v>
      </c>
      <c r="BJ190">
        <v>0</v>
      </c>
      <c r="BK190">
        <v>1.2E-2</v>
      </c>
      <c r="BL190">
        <v>0.03</v>
      </c>
      <c r="BM190">
        <v>0</v>
      </c>
      <c r="BN190">
        <v>0</v>
      </c>
      <c r="BO190">
        <v>4.2000000000000003E-2</v>
      </c>
      <c r="BP190">
        <v>1</v>
      </c>
      <c r="BQ190">
        <v>1</v>
      </c>
      <c r="BR190">
        <v>0</v>
      </c>
      <c r="BS190">
        <v>0</v>
      </c>
      <c r="BT190">
        <v>2</v>
      </c>
      <c r="BU190">
        <v>0.02</v>
      </c>
      <c r="BV190">
        <v>0</v>
      </c>
      <c r="BW190">
        <v>0</v>
      </c>
      <c r="BX190">
        <v>0</v>
      </c>
      <c r="BY190">
        <v>0.02</v>
      </c>
      <c r="BZ190">
        <v>0</v>
      </c>
      <c r="CA190">
        <v>0</v>
      </c>
      <c r="CB190">
        <v>0</v>
      </c>
      <c r="CC190">
        <v>0</v>
      </c>
      <c r="CD190">
        <v>0</v>
      </c>
      <c r="CE190">
        <v>0</v>
      </c>
      <c r="CF190">
        <v>0</v>
      </c>
      <c r="CG190">
        <v>0</v>
      </c>
      <c r="CH190">
        <v>0</v>
      </c>
      <c r="CI190">
        <v>0</v>
      </c>
      <c r="CJ190">
        <v>0</v>
      </c>
      <c r="CK190">
        <v>0</v>
      </c>
      <c r="CL190">
        <v>0</v>
      </c>
      <c r="CM190">
        <v>0</v>
      </c>
      <c r="CN190">
        <v>0</v>
      </c>
      <c r="CO190">
        <v>2.1000000000000001E-2</v>
      </c>
      <c r="CP190">
        <v>0.19400000000000001</v>
      </c>
      <c r="CQ190" t="s">
        <v>179</v>
      </c>
      <c r="CR190">
        <v>0</v>
      </c>
      <c r="CS190">
        <v>0.215</v>
      </c>
      <c r="CT190">
        <v>2</v>
      </c>
      <c r="CU190">
        <v>7</v>
      </c>
      <c r="CV190">
        <v>0</v>
      </c>
      <c r="CW190">
        <v>0</v>
      </c>
      <c r="CX190">
        <v>9</v>
      </c>
      <c r="CY190">
        <v>0.247</v>
      </c>
      <c r="CZ190">
        <v>2.4079999999999999</v>
      </c>
      <c r="DA190">
        <v>0</v>
      </c>
      <c r="DB190">
        <v>0</v>
      </c>
      <c r="DC190">
        <v>2.6549999999999998</v>
      </c>
    </row>
    <row r="191" spans="1:107" x14ac:dyDescent="0.45">
      <c r="A191">
        <v>2024</v>
      </c>
      <c r="B191">
        <v>1</v>
      </c>
      <c r="C191" t="s">
        <v>188</v>
      </c>
      <c r="D191">
        <v>19790</v>
      </c>
      <c r="E191" t="s">
        <v>474</v>
      </c>
      <c r="F191" t="s">
        <v>323</v>
      </c>
      <c r="G191" t="s">
        <v>244</v>
      </c>
      <c r="H191">
        <v>6.4000000000000001E-2</v>
      </c>
      <c r="I191" t="s">
        <v>324</v>
      </c>
      <c r="J191" t="s">
        <v>324</v>
      </c>
      <c r="K191" t="s">
        <v>324</v>
      </c>
      <c r="L191">
        <v>6.4000000000000001E-2</v>
      </c>
      <c r="M191">
        <v>7</v>
      </c>
      <c r="N191" t="s">
        <v>324</v>
      </c>
      <c r="O191" t="s">
        <v>324</v>
      </c>
      <c r="P191" t="s">
        <v>324</v>
      </c>
      <c r="Q191">
        <v>7</v>
      </c>
      <c r="R191" t="s">
        <v>324</v>
      </c>
      <c r="S191" t="s">
        <v>324</v>
      </c>
      <c r="T191" t="s">
        <v>324</v>
      </c>
      <c r="U191" t="s">
        <v>324</v>
      </c>
      <c r="V191">
        <v>0</v>
      </c>
      <c r="W191" t="s">
        <v>324</v>
      </c>
      <c r="X191" t="s">
        <v>324</v>
      </c>
      <c r="Y191" t="s">
        <v>324</v>
      </c>
      <c r="Z191" t="s">
        <v>324</v>
      </c>
      <c r="AA191">
        <v>0</v>
      </c>
      <c r="AB191">
        <v>1.84</v>
      </c>
      <c r="AC191" t="s">
        <v>324</v>
      </c>
      <c r="AD191" t="s">
        <v>324</v>
      </c>
      <c r="AE191" t="s">
        <v>324</v>
      </c>
      <c r="AF191">
        <v>1.84</v>
      </c>
      <c r="AG191" t="s">
        <v>324</v>
      </c>
      <c r="AH191" t="s">
        <v>324</v>
      </c>
      <c r="AI191" t="s">
        <v>324</v>
      </c>
      <c r="AJ191" t="s">
        <v>324</v>
      </c>
      <c r="AK191">
        <v>0</v>
      </c>
      <c r="AL191" t="s">
        <v>324</v>
      </c>
      <c r="AM191" t="s">
        <v>324</v>
      </c>
      <c r="AN191" t="s">
        <v>324</v>
      </c>
      <c r="AO191" t="s">
        <v>324</v>
      </c>
      <c r="AP191">
        <v>0</v>
      </c>
      <c r="AQ191" t="s">
        <v>324</v>
      </c>
      <c r="AR191" t="s">
        <v>324</v>
      </c>
      <c r="AS191" t="s">
        <v>324</v>
      </c>
      <c r="AT191" t="s">
        <v>324</v>
      </c>
      <c r="AU191">
        <v>0</v>
      </c>
      <c r="AV191" t="s">
        <v>324</v>
      </c>
      <c r="AW191" t="s">
        <v>324</v>
      </c>
      <c r="AX191" t="s">
        <v>324</v>
      </c>
      <c r="AY191" t="s">
        <v>324</v>
      </c>
      <c r="AZ191">
        <v>0</v>
      </c>
      <c r="BA191" t="s">
        <v>324</v>
      </c>
      <c r="BB191" t="s">
        <v>324</v>
      </c>
      <c r="BC191" t="s">
        <v>324</v>
      </c>
      <c r="BD191" t="s">
        <v>324</v>
      </c>
      <c r="BE191">
        <v>0</v>
      </c>
      <c r="BF191" t="s">
        <v>324</v>
      </c>
      <c r="BG191" t="s">
        <v>324</v>
      </c>
      <c r="BH191" t="s">
        <v>324</v>
      </c>
      <c r="BI191" t="s">
        <v>324</v>
      </c>
      <c r="BJ191">
        <v>0</v>
      </c>
      <c r="BK191">
        <v>4.0000000000000001E-3</v>
      </c>
      <c r="BL191" t="s">
        <v>324</v>
      </c>
      <c r="BM191" t="s">
        <v>324</v>
      </c>
      <c r="BN191" t="s">
        <v>324</v>
      </c>
      <c r="BO191">
        <v>4.0000000000000001E-3</v>
      </c>
      <c r="BP191">
        <v>1</v>
      </c>
      <c r="BQ191" t="s">
        <v>324</v>
      </c>
      <c r="BR191" t="s">
        <v>324</v>
      </c>
      <c r="BS191" t="s">
        <v>324</v>
      </c>
      <c r="BT191">
        <v>1</v>
      </c>
      <c r="BU191">
        <v>2.8000000000000001E-2</v>
      </c>
      <c r="BV191" t="s">
        <v>324</v>
      </c>
      <c r="BW191" t="s">
        <v>324</v>
      </c>
      <c r="BX191" t="s">
        <v>324</v>
      </c>
      <c r="BY191">
        <v>2.8000000000000001E-2</v>
      </c>
      <c r="BZ191" t="s">
        <v>324</v>
      </c>
      <c r="CA191" t="s">
        <v>324</v>
      </c>
      <c r="CB191" t="s">
        <v>324</v>
      </c>
      <c r="CC191" t="s">
        <v>324</v>
      </c>
      <c r="CD191">
        <v>0</v>
      </c>
      <c r="CE191" t="s">
        <v>324</v>
      </c>
      <c r="CF191" t="s">
        <v>324</v>
      </c>
      <c r="CG191" t="s">
        <v>324</v>
      </c>
      <c r="CH191" t="s">
        <v>324</v>
      </c>
      <c r="CI191">
        <v>0</v>
      </c>
      <c r="CJ191" t="s">
        <v>324</v>
      </c>
      <c r="CK191" t="s">
        <v>324</v>
      </c>
      <c r="CL191" t="s">
        <v>324</v>
      </c>
      <c r="CM191" t="s">
        <v>324</v>
      </c>
      <c r="CN191">
        <v>0</v>
      </c>
      <c r="CO191">
        <v>6.8000000000000005E-2</v>
      </c>
      <c r="CP191" t="s">
        <v>179</v>
      </c>
      <c r="CQ191" t="s">
        <v>179</v>
      </c>
      <c r="CR191">
        <v>0</v>
      </c>
      <c r="CS191">
        <v>6.8000000000000005E-2</v>
      </c>
      <c r="CT191">
        <v>8</v>
      </c>
      <c r="CU191">
        <v>0</v>
      </c>
      <c r="CV191">
        <v>0</v>
      </c>
      <c r="CW191">
        <v>0</v>
      </c>
      <c r="CX191">
        <v>8</v>
      </c>
      <c r="CY191">
        <v>1.8680000000000001</v>
      </c>
      <c r="CZ191">
        <v>0</v>
      </c>
      <c r="DA191">
        <v>0</v>
      </c>
      <c r="DB191">
        <v>0</v>
      </c>
      <c r="DC191">
        <v>1.8680000000000001</v>
      </c>
    </row>
    <row r="192" spans="1:107" x14ac:dyDescent="0.45">
      <c r="A192">
        <v>2024</v>
      </c>
      <c r="B192">
        <v>1</v>
      </c>
      <c r="C192" t="s">
        <v>188</v>
      </c>
      <c r="D192">
        <v>20413</v>
      </c>
      <c r="E192" t="s">
        <v>475</v>
      </c>
      <c r="F192" t="s">
        <v>323</v>
      </c>
      <c r="G192" t="s">
        <v>244</v>
      </c>
      <c r="H192">
        <v>0.152</v>
      </c>
      <c r="I192">
        <v>8.3000000000000004E-2</v>
      </c>
      <c r="J192" t="s">
        <v>324</v>
      </c>
      <c r="K192" t="s">
        <v>324</v>
      </c>
      <c r="L192">
        <v>0.23499999999999999</v>
      </c>
      <c r="M192">
        <v>6</v>
      </c>
      <c r="N192">
        <v>2</v>
      </c>
      <c r="O192" t="s">
        <v>324</v>
      </c>
      <c r="P192" t="s">
        <v>324</v>
      </c>
      <c r="Q192">
        <v>8</v>
      </c>
      <c r="R192" t="s">
        <v>324</v>
      </c>
      <c r="S192" t="s">
        <v>324</v>
      </c>
      <c r="T192" t="s">
        <v>324</v>
      </c>
      <c r="U192" t="s">
        <v>324</v>
      </c>
      <c r="V192">
        <v>0</v>
      </c>
      <c r="W192" t="s">
        <v>324</v>
      </c>
      <c r="X192" t="s">
        <v>324</v>
      </c>
      <c r="Y192" t="s">
        <v>324</v>
      </c>
      <c r="Z192" t="s">
        <v>324</v>
      </c>
      <c r="AA192">
        <v>0</v>
      </c>
      <c r="AB192">
        <v>2.7170000000000001</v>
      </c>
      <c r="AC192">
        <v>3.335</v>
      </c>
      <c r="AD192" t="s">
        <v>324</v>
      </c>
      <c r="AE192" t="s">
        <v>324</v>
      </c>
      <c r="AF192">
        <v>6.0519999999999996</v>
      </c>
      <c r="AG192" t="s">
        <v>324</v>
      </c>
      <c r="AH192" t="s">
        <v>324</v>
      </c>
      <c r="AI192" t="s">
        <v>324</v>
      </c>
      <c r="AJ192" t="s">
        <v>324</v>
      </c>
      <c r="AK192">
        <v>0</v>
      </c>
      <c r="AL192" t="s">
        <v>324</v>
      </c>
      <c r="AM192" t="s">
        <v>324</v>
      </c>
      <c r="AN192" t="s">
        <v>324</v>
      </c>
      <c r="AO192" t="s">
        <v>324</v>
      </c>
      <c r="AP192">
        <v>0</v>
      </c>
      <c r="AQ192" t="s">
        <v>324</v>
      </c>
      <c r="AR192" t="s">
        <v>324</v>
      </c>
      <c r="AS192" t="s">
        <v>324</v>
      </c>
      <c r="AT192" t="s">
        <v>324</v>
      </c>
      <c r="AU192">
        <v>0</v>
      </c>
      <c r="AV192" t="s">
        <v>324</v>
      </c>
      <c r="AW192" t="s">
        <v>324</v>
      </c>
      <c r="AX192" t="s">
        <v>324</v>
      </c>
      <c r="AY192" t="s">
        <v>324</v>
      </c>
      <c r="AZ192">
        <v>0</v>
      </c>
      <c r="BA192" t="s">
        <v>324</v>
      </c>
      <c r="BB192" t="s">
        <v>324</v>
      </c>
      <c r="BC192" t="s">
        <v>324</v>
      </c>
      <c r="BD192" t="s">
        <v>324</v>
      </c>
      <c r="BE192">
        <v>0</v>
      </c>
      <c r="BF192" t="s">
        <v>324</v>
      </c>
      <c r="BG192" t="s">
        <v>324</v>
      </c>
      <c r="BH192" t="s">
        <v>324</v>
      </c>
      <c r="BI192" t="s">
        <v>324</v>
      </c>
      <c r="BJ192">
        <v>0</v>
      </c>
      <c r="BK192" t="s">
        <v>324</v>
      </c>
      <c r="BL192">
        <v>2E-3</v>
      </c>
      <c r="BM192" t="s">
        <v>324</v>
      </c>
      <c r="BN192" t="s">
        <v>324</v>
      </c>
      <c r="BO192">
        <v>2E-3</v>
      </c>
      <c r="BP192" t="s">
        <v>324</v>
      </c>
      <c r="BQ192">
        <v>1</v>
      </c>
      <c r="BR192" t="s">
        <v>324</v>
      </c>
      <c r="BS192" t="s">
        <v>324</v>
      </c>
      <c r="BT192">
        <v>1</v>
      </c>
      <c r="BU192" t="s">
        <v>324</v>
      </c>
      <c r="BV192">
        <v>2E-3</v>
      </c>
      <c r="BW192" t="s">
        <v>324</v>
      </c>
      <c r="BX192" t="s">
        <v>324</v>
      </c>
      <c r="BY192">
        <v>2E-3</v>
      </c>
      <c r="BZ192" t="s">
        <v>324</v>
      </c>
      <c r="CA192" t="s">
        <v>324</v>
      </c>
      <c r="CB192" t="s">
        <v>324</v>
      </c>
      <c r="CC192" t="s">
        <v>324</v>
      </c>
      <c r="CD192">
        <v>0</v>
      </c>
      <c r="CE192" t="s">
        <v>324</v>
      </c>
      <c r="CF192" t="s">
        <v>324</v>
      </c>
      <c r="CG192" t="s">
        <v>324</v>
      </c>
      <c r="CH192" t="s">
        <v>324</v>
      </c>
      <c r="CI192">
        <v>0</v>
      </c>
      <c r="CJ192" t="s">
        <v>324</v>
      </c>
      <c r="CK192" t="s">
        <v>324</v>
      </c>
      <c r="CL192" t="s">
        <v>324</v>
      </c>
      <c r="CM192" t="s">
        <v>324</v>
      </c>
      <c r="CN192">
        <v>0</v>
      </c>
      <c r="CO192">
        <v>0.152</v>
      </c>
      <c r="CP192">
        <v>8.5000000000000006E-2</v>
      </c>
      <c r="CQ192" t="s">
        <v>179</v>
      </c>
      <c r="CR192">
        <v>0</v>
      </c>
      <c r="CS192">
        <v>0.23699999999999999</v>
      </c>
      <c r="CT192">
        <v>6</v>
      </c>
      <c r="CU192">
        <v>3</v>
      </c>
      <c r="CV192">
        <v>0</v>
      </c>
      <c r="CW192">
        <v>0</v>
      </c>
      <c r="CX192">
        <v>9</v>
      </c>
      <c r="CY192">
        <v>2.7170000000000001</v>
      </c>
      <c r="CZ192">
        <v>3.3370000000000002</v>
      </c>
      <c r="DA192">
        <v>0</v>
      </c>
      <c r="DB192">
        <v>0</v>
      </c>
      <c r="DC192">
        <v>6.0540000000000003</v>
      </c>
    </row>
    <row r="193" spans="1:107" x14ac:dyDescent="0.45">
      <c r="A193">
        <v>2024</v>
      </c>
      <c r="B193">
        <v>1</v>
      </c>
      <c r="C193" t="s">
        <v>188</v>
      </c>
      <c r="D193">
        <v>24949</v>
      </c>
      <c r="E193" t="s">
        <v>476</v>
      </c>
      <c r="F193" t="s">
        <v>323</v>
      </c>
      <c r="G193" t="s">
        <v>247</v>
      </c>
      <c r="H193">
        <v>0.39600000000000002</v>
      </c>
      <c r="I193" t="s">
        <v>324</v>
      </c>
      <c r="J193" t="s">
        <v>324</v>
      </c>
      <c r="K193" t="s">
        <v>324</v>
      </c>
      <c r="L193">
        <v>0.39600000000000002</v>
      </c>
      <c r="M193">
        <v>33</v>
      </c>
      <c r="N193" t="s">
        <v>324</v>
      </c>
      <c r="O193" t="s">
        <v>324</v>
      </c>
      <c r="P193" t="s">
        <v>324</v>
      </c>
      <c r="Q193">
        <v>33</v>
      </c>
      <c r="R193">
        <v>0.10100000000000001</v>
      </c>
      <c r="S193" t="s">
        <v>324</v>
      </c>
      <c r="T193" t="s">
        <v>324</v>
      </c>
      <c r="U193" t="s">
        <v>324</v>
      </c>
      <c r="V193">
        <v>0.10100000000000001</v>
      </c>
      <c r="W193">
        <v>151</v>
      </c>
      <c r="X193" t="s">
        <v>324</v>
      </c>
      <c r="Y193" t="s">
        <v>324</v>
      </c>
      <c r="Z193" t="s">
        <v>324</v>
      </c>
      <c r="AA193">
        <v>151</v>
      </c>
      <c r="AB193">
        <v>1.8580000000000001</v>
      </c>
      <c r="AC193" t="s">
        <v>324</v>
      </c>
      <c r="AD193" t="s">
        <v>324</v>
      </c>
      <c r="AE193" t="s">
        <v>324</v>
      </c>
      <c r="AF193">
        <v>1.8580000000000001</v>
      </c>
      <c r="AG193" t="s">
        <v>324</v>
      </c>
      <c r="AH193" t="s">
        <v>324</v>
      </c>
      <c r="AI193" t="s">
        <v>324</v>
      </c>
      <c r="AJ193" t="s">
        <v>324</v>
      </c>
      <c r="AK193">
        <v>0</v>
      </c>
      <c r="AL193" t="s">
        <v>324</v>
      </c>
      <c r="AM193" t="s">
        <v>324</v>
      </c>
      <c r="AN193" t="s">
        <v>324</v>
      </c>
      <c r="AO193" t="s">
        <v>324</v>
      </c>
      <c r="AP193">
        <v>0</v>
      </c>
      <c r="AQ193" t="s">
        <v>324</v>
      </c>
      <c r="AR193" t="s">
        <v>324</v>
      </c>
      <c r="AS193" t="s">
        <v>324</v>
      </c>
      <c r="AT193" t="s">
        <v>324</v>
      </c>
      <c r="AU193">
        <v>0</v>
      </c>
      <c r="AV193" t="s">
        <v>324</v>
      </c>
      <c r="AW193" t="s">
        <v>324</v>
      </c>
      <c r="AX193" t="s">
        <v>324</v>
      </c>
      <c r="AY193" t="s">
        <v>324</v>
      </c>
      <c r="AZ193">
        <v>0</v>
      </c>
      <c r="BA193" t="s">
        <v>324</v>
      </c>
      <c r="BB193" t="s">
        <v>324</v>
      </c>
      <c r="BC193" t="s">
        <v>324</v>
      </c>
      <c r="BD193" t="s">
        <v>324</v>
      </c>
      <c r="BE193">
        <v>0</v>
      </c>
      <c r="BF193" t="s">
        <v>324</v>
      </c>
      <c r="BG193" t="s">
        <v>324</v>
      </c>
      <c r="BH193" t="s">
        <v>324</v>
      </c>
      <c r="BI193" t="s">
        <v>324</v>
      </c>
      <c r="BJ193">
        <v>0</v>
      </c>
      <c r="BK193">
        <v>0.157</v>
      </c>
      <c r="BL193" t="s">
        <v>324</v>
      </c>
      <c r="BM193" t="s">
        <v>324</v>
      </c>
      <c r="BN193" t="s">
        <v>324</v>
      </c>
      <c r="BO193">
        <v>0.157</v>
      </c>
      <c r="BP193">
        <v>14</v>
      </c>
      <c r="BQ193" t="s">
        <v>324</v>
      </c>
      <c r="BR193" t="s">
        <v>324</v>
      </c>
      <c r="BS193" t="s">
        <v>324</v>
      </c>
      <c r="BT193">
        <v>14</v>
      </c>
      <c r="BU193">
        <v>2.044</v>
      </c>
      <c r="BV193" t="s">
        <v>324</v>
      </c>
      <c r="BW193" t="s">
        <v>324</v>
      </c>
      <c r="BX193" t="s">
        <v>324</v>
      </c>
      <c r="BY193">
        <v>2.044</v>
      </c>
      <c r="BZ193" t="s">
        <v>324</v>
      </c>
      <c r="CA193" t="s">
        <v>324</v>
      </c>
      <c r="CB193" t="s">
        <v>324</v>
      </c>
      <c r="CC193" t="s">
        <v>324</v>
      </c>
      <c r="CD193">
        <v>0</v>
      </c>
      <c r="CE193" t="s">
        <v>324</v>
      </c>
      <c r="CF193" t="s">
        <v>324</v>
      </c>
      <c r="CG193" t="s">
        <v>324</v>
      </c>
      <c r="CH193" t="s">
        <v>324</v>
      </c>
      <c r="CI193">
        <v>0</v>
      </c>
      <c r="CJ193" t="s">
        <v>324</v>
      </c>
      <c r="CK193" t="s">
        <v>324</v>
      </c>
      <c r="CL193" t="s">
        <v>324</v>
      </c>
      <c r="CM193" t="s">
        <v>324</v>
      </c>
      <c r="CN193">
        <v>0</v>
      </c>
      <c r="CO193">
        <v>0.65400000000000003</v>
      </c>
      <c r="CP193" t="s">
        <v>179</v>
      </c>
      <c r="CQ193" t="s">
        <v>179</v>
      </c>
      <c r="CR193">
        <v>0</v>
      </c>
      <c r="CS193">
        <v>0.65400000000000003</v>
      </c>
      <c r="CT193">
        <v>198</v>
      </c>
      <c r="CU193">
        <v>0</v>
      </c>
      <c r="CV193">
        <v>0</v>
      </c>
      <c r="CW193">
        <v>0</v>
      </c>
      <c r="CX193">
        <v>198</v>
      </c>
      <c r="CY193">
        <v>3.9020000000000001</v>
      </c>
      <c r="CZ193">
        <v>0</v>
      </c>
      <c r="DA193">
        <v>0</v>
      </c>
      <c r="DB193">
        <v>0</v>
      </c>
      <c r="DC193">
        <v>3.9020000000000001</v>
      </c>
    </row>
    <row r="194" spans="1:107" x14ac:dyDescent="0.45">
      <c r="A194">
        <v>2024</v>
      </c>
      <c r="B194">
        <v>1</v>
      </c>
      <c r="C194" t="s">
        <v>188</v>
      </c>
      <c r="D194">
        <v>99999</v>
      </c>
      <c r="E194" t="s">
        <v>329</v>
      </c>
      <c r="F194" t="s">
        <v>323</v>
      </c>
      <c r="H194">
        <v>-6.9000000000000006E-2</v>
      </c>
      <c r="I194" t="s">
        <v>179</v>
      </c>
      <c r="J194" t="s">
        <v>324</v>
      </c>
      <c r="K194" t="s">
        <v>324</v>
      </c>
      <c r="L194" t="s">
        <v>179</v>
      </c>
      <c r="M194" t="s">
        <v>324</v>
      </c>
      <c r="N194" t="s">
        <v>324</v>
      </c>
      <c r="O194" t="s">
        <v>324</v>
      </c>
      <c r="P194" t="s">
        <v>324</v>
      </c>
      <c r="Q194" t="s">
        <v>324</v>
      </c>
      <c r="R194">
        <v>-1.7999999999999999E-2</v>
      </c>
      <c r="S194" t="s">
        <v>324</v>
      </c>
      <c r="T194" t="s">
        <v>324</v>
      </c>
      <c r="U194" t="s">
        <v>324</v>
      </c>
      <c r="V194">
        <v>-1.7999999999999999E-2</v>
      </c>
      <c r="W194" t="s">
        <v>324</v>
      </c>
      <c r="X194" t="s">
        <v>324</v>
      </c>
      <c r="Y194" t="s">
        <v>324</v>
      </c>
      <c r="Z194" t="s">
        <v>324</v>
      </c>
      <c r="AA194" t="s">
        <v>324</v>
      </c>
      <c r="AB194" t="s">
        <v>324</v>
      </c>
      <c r="AC194" t="s">
        <v>324</v>
      </c>
      <c r="AD194" t="s">
        <v>324</v>
      </c>
      <c r="AE194" t="s">
        <v>324</v>
      </c>
      <c r="AF194" t="s">
        <v>324</v>
      </c>
      <c r="AG194" t="s">
        <v>324</v>
      </c>
      <c r="AH194" t="s">
        <v>324</v>
      </c>
      <c r="AI194" t="s">
        <v>324</v>
      </c>
      <c r="AJ194" t="s">
        <v>324</v>
      </c>
      <c r="AK194">
        <v>0</v>
      </c>
      <c r="AL194" t="s">
        <v>324</v>
      </c>
      <c r="AM194" t="s">
        <v>324</v>
      </c>
      <c r="AN194" t="s">
        <v>324</v>
      </c>
      <c r="AO194" t="s">
        <v>324</v>
      </c>
      <c r="AP194" t="s">
        <v>324</v>
      </c>
      <c r="AQ194" t="s">
        <v>324</v>
      </c>
      <c r="AR194" t="s">
        <v>324</v>
      </c>
      <c r="AS194" t="s">
        <v>324</v>
      </c>
      <c r="AT194" t="s">
        <v>324</v>
      </c>
      <c r="AU194" t="s">
        <v>324</v>
      </c>
      <c r="AV194" t="s">
        <v>324</v>
      </c>
      <c r="AW194" t="s">
        <v>324</v>
      </c>
      <c r="AX194" t="s">
        <v>324</v>
      </c>
      <c r="AY194" t="s">
        <v>324</v>
      </c>
      <c r="AZ194">
        <v>0</v>
      </c>
      <c r="BA194" t="s">
        <v>324</v>
      </c>
      <c r="BB194" t="s">
        <v>324</v>
      </c>
      <c r="BC194" t="s">
        <v>324</v>
      </c>
      <c r="BD194" t="s">
        <v>324</v>
      </c>
      <c r="BE194" t="s">
        <v>324</v>
      </c>
      <c r="BF194" t="s">
        <v>324</v>
      </c>
      <c r="BG194" t="s">
        <v>324</v>
      </c>
      <c r="BH194" t="s">
        <v>324</v>
      </c>
      <c r="BI194" t="s">
        <v>324</v>
      </c>
      <c r="BJ194" t="s">
        <v>324</v>
      </c>
      <c r="BK194" t="s">
        <v>324</v>
      </c>
      <c r="BL194" t="s">
        <v>324</v>
      </c>
      <c r="BM194" t="s">
        <v>324</v>
      </c>
      <c r="BN194" t="s">
        <v>324</v>
      </c>
      <c r="BO194" t="s">
        <v>324</v>
      </c>
      <c r="BP194" t="s">
        <v>324</v>
      </c>
      <c r="BQ194" t="s">
        <v>324</v>
      </c>
      <c r="BR194" t="s">
        <v>324</v>
      </c>
      <c r="BS194" t="s">
        <v>324</v>
      </c>
      <c r="BT194" t="s">
        <v>324</v>
      </c>
      <c r="BU194" t="s">
        <v>324</v>
      </c>
      <c r="BV194" t="s">
        <v>324</v>
      </c>
      <c r="BW194" t="s">
        <v>324</v>
      </c>
      <c r="BX194" t="s">
        <v>324</v>
      </c>
      <c r="BY194" t="s">
        <v>324</v>
      </c>
      <c r="BZ194" t="s">
        <v>324</v>
      </c>
      <c r="CA194" t="s">
        <v>324</v>
      </c>
      <c r="CB194" t="s">
        <v>324</v>
      </c>
      <c r="CC194" t="s">
        <v>324</v>
      </c>
      <c r="CD194" t="s">
        <v>324</v>
      </c>
      <c r="CE194" t="s">
        <v>324</v>
      </c>
      <c r="CF194" t="s">
        <v>324</v>
      </c>
      <c r="CG194" t="s">
        <v>324</v>
      </c>
      <c r="CH194" t="s">
        <v>324</v>
      </c>
      <c r="CI194" t="s">
        <v>324</v>
      </c>
      <c r="CJ194" t="s">
        <v>324</v>
      </c>
      <c r="CK194" t="s">
        <v>324</v>
      </c>
      <c r="CL194" t="s">
        <v>324</v>
      </c>
      <c r="CM194" t="s">
        <v>324</v>
      </c>
      <c r="CN194" t="s">
        <v>324</v>
      </c>
      <c r="CO194">
        <v>-8.6999999999999994E-2</v>
      </c>
      <c r="CP194" t="s">
        <v>179</v>
      </c>
      <c r="CQ194" t="s">
        <v>324</v>
      </c>
      <c r="CR194" t="s">
        <v>324</v>
      </c>
      <c r="CS194" t="s">
        <v>179</v>
      </c>
      <c r="CT194" t="s">
        <v>324</v>
      </c>
      <c r="CU194" t="s">
        <v>324</v>
      </c>
      <c r="CV194" t="s">
        <v>324</v>
      </c>
      <c r="CW194" t="s">
        <v>324</v>
      </c>
      <c r="CX194" t="s">
        <v>324</v>
      </c>
      <c r="CY194" t="s">
        <v>324</v>
      </c>
      <c r="CZ194" t="s">
        <v>324</v>
      </c>
      <c r="DA194" t="s">
        <v>324</v>
      </c>
      <c r="DB194" t="s">
        <v>324</v>
      </c>
      <c r="DC194" t="s">
        <v>324</v>
      </c>
    </row>
    <row r="195" spans="1:107" x14ac:dyDescent="0.45">
      <c r="A195">
        <v>2024</v>
      </c>
      <c r="B195">
        <v>1</v>
      </c>
      <c r="C195" t="s">
        <v>166</v>
      </c>
      <c r="D195">
        <v>4373</v>
      </c>
      <c r="E195" t="s">
        <v>477</v>
      </c>
      <c r="F195" t="s">
        <v>323</v>
      </c>
      <c r="G195" t="s">
        <v>244</v>
      </c>
      <c r="H195">
        <v>0.79900000000000004</v>
      </c>
      <c r="I195" t="s">
        <v>324</v>
      </c>
      <c r="J195" t="s">
        <v>324</v>
      </c>
      <c r="K195" t="s">
        <v>324</v>
      </c>
      <c r="L195">
        <v>0.79900000000000004</v>
      </c>
      <c r="M195">
        <v>36</v>
      </c>
      <c r="N195" t="s">
        <v>324</v>
      </c>
      <c r="O195" t="s">
        <v>324</v>
      </c>
      <c r="P195" t="s">
        <v>324</v>
      </c>
      <c r="Q195">
        <v>36</v>
      </c>
      <c r="R195" t="s">
        <v>324</v>
      </c>
      <c r="S195" t="s">
        <v>324</v>
      </c>
      <c r="T195" t="s">
        <v>324</v>
      </c>
      <c r="U195" t="s">
        <v>324</v>
      </c>
      <c r="V195">
        <v>0</v>
      </c>
      <c r="W195" t="s">
        <v>324</v>
      </c>
      <c r="X195" t="s">
        <v>324</v>
      </c>
      <c r="Y195" t="s">
        <v>324</v>
      </c>
      <c r="Z195" t="s">
        <v>324</v>
      </c>
      <c r="AA195">
        <v>0</v>
      </c>
      <c r="AB195" t="s">
        <v>324</v>
      </c>
      <c r="AC195" t="s">
        <v>324</v>
      </c>
      <c r="AD195" t="s">
        <v>324</v>
      </c>
      <c r="AE195" t="s">
        <v>324</v>
      </c>
      <c r="AF195">
        <v>0</v>
      </c>
      <c r="AG195" t="s">
        <v>324</v>
      </c>
      <c r="AH195" t="s">
        <v>324</v>
      </c>
      <c r="AI195" t="s">
        <v>324</v>
      </c>
      <c r="AJ195" t="s">
        <v>324</v>
      </c>
      <c r="AK195">
        <v>0</v>
      </c>
      <c r="AL195" t="s">
        <v>324</v>
      </c>
      <c r="AM195" t="s">
        <v>324</v>
      </c>
      <c r="AN195" t="s">
        <v>324</v>
      </c>
      <c r="AO195" t="s">
        <v>324</v>
      </c>
      <c r="AP195">
        <v>0</v>
      </c>
      <c r="AQ195" t="s">
        <v>324</v>
      </c>
      <c r="AR195" t="s">
        <v>324</v>
      </c>
      <c r="AS195" t="s">
        <v>324</v>
      </c>
      <c r="AT195" t="s">
        <v>324</v>
      </c>
      <c r="AU195">
        <v>0</v>
      </c>
      <c r="AV195" t="s">
        <v>324</v>
      </c>
      <c r="AW195" t="s">
        <v>324</v>
      </c>
      <c r="AX195" t="s">
        <v>324</v>
      </c>
      <c r="AY195" t="s">
        <v>324</v>
      </c>
      <c r="AZ195">
        <v>0</v>
      </c>
      <c r="BA195" t="s">
        <v>324</v>
      </c>
      <c r="BB195" t="s">
        <v>324</v>
      </c>
      <c r="BC195" t="s">
        <v>324</v>
      </c>
      <c r="BD195" t="s">
        <v>324</v>
      </c>
      <c r="BE195">
        <v>0</v>
      </c>
      <c r="BF195" t="s">
        <v>324</v>
      </c>
      <c r="BG195" t="s">
        <v>324</v>
      </c>
      <c r="BH195" t="s">
        <v>324</v>
      </c>
      <c r="BI195" t="s">
        <v>324</v>
      </c>
      <c r="BJ195">
        <v>0</v>
      </c>
      <c r="BK195" t="s">
        <v>324</v>
      </c>
      <c r="BL195" t="s">
        <v>324</v>
      </c>
      <c r="BM195" t="s">
        <v>324</v>
      </c>
      <c r="BN195" t="s">
        <v>324</v>
      </c>
      <c r="BO195">
        <v>0</v>
      </c>
      <c r="BP195" t="s">
        <v>324</v>
      </c>
      <c r="BQ195" t="s">
        <v>324</v>
      </c>
      <c r="BR195" t="s">
        <v>324</v>
      </c>
      <c r="BS195" t="s">
        <v>324</v>
      </c>
      <c r="BT195">
        <v>0</v>
      </c>
      <c r="BU195" t="s">
        <v>324</v>
      </c>
      <c r="BV195" t="s">
        <v>324</v>
      </c>
      <c r="BW195" t="s">
        <v>324</v>
      </c>
      <c r="BX195" t="s">
        <v>324</v>
      </c>
      <c r="BY195">
        <v>0</v>
      </c>
      <c r="BZ195" t="s">
        <v>324</v>
      </c>
      <c r="CA195" t="s">
        <v>324</v>
      </c>
      <c r="CB195" t="s">
        <v>324</v>
      </c>
      <c r="CC195" t="s">
        <v>324</v>
      </c>
      <c r="CD195">
        <v>0</v>
      </c>
      <c r="CE195" t="s">
        <v>324</v>
      </c>
      <c r="CF195" t="s">
        <v>324</v>
      </c>
      <c r="CG195" t="s">
        <v>324</v>
      </c>
      <c r="CH195" t="s">
        <v>324</v>
      </c>
      <c r="CI195">
        <v>0</v>
      </c>
      <c r="CJ195" t="s">
        <v>324</v>
      </c>
      <c r="CK195" t="s">
        <v>324</v>
      </c>
      <c r="CL195" t="s">
        <v>324</v>
      </c>
      <c r="CM195" t="s">
        <v>324</v>
      </c>
      <c r="CN195">
        <v>0</v>
      </c>
      <c r="CO195">
        <v>0.79900000000000004</v>
      </c>
      <c r="CP195" t="s">
        <v>179</v>
      </c>
      <c r="CQ195" t="s">
        <v>179</v>
      </c>
      <c r="CR195">
        <v>0</v>
      </c>
      <c r="CS195">
        <v>0.79900000000000004</v>
      </c>
      <c r="CT195">
        <v>36</v>
      </c>
      <c r="CU195">
        <v>0</v>
      </c>
      <c r="CV195">
        <v>0</v>
      </c>
      <c r="CW195">
        <v>0</v>
      </c>
      <c r="CX195">
        <v>36</v>
      </c>
      <c r="CY195">
        <v>0</v>
      </c>
      <c r="CZ195">
        <v>0</v>
      </c>
      <c r="DA195">
        <v>0</v>
      </c>
      <c r="DB195">
        <v>0</v>
      </c>
      <c r="DC195">
        <v>0</v>
      </c>
    </row>
    <row r="196" spans="1:107" x14ac:dyDescent="0.45">
      <c r="A196">
        <v>2024</v>
      </c>
      <c r="B196">
        <v>1</v>
      </c>
      <c r="C196" t="s">
        <v>166</v>
      </c>
      <c r="D196">
        <v>4911</v>
      </c>
      <c r="E196" t="s">
        <v>478</v>
      </c>
      <c r="F196" t="s">
        <v>323</v>
      </c>
      <c r="G196" t="s">
        <v>244</v>
      </c>
      <c r="H196">
        <v>0.59699999999999998</v>
      </c>
      <c r="I196">
        <v>0.26300000000000001</v>
      </c>
      <c r="J196" t="s">
        <v>324</v>
      </c>
      <c r="K196" t="s">
        <v>324</v>
      </c>
      <c r="L196">
        <v>0.86</v>
      </c>
      <c r="M196">
        <v>51</v>
      </c>
      <c r="N196">
        <v>6</v>
      </c>
      <c r="O196" t="s">
        <v>324</v>
      </c>
      <c r="P196" t="s">
        <v>324</v>
      </c>
      <c r="Q196">
        <v>57</v>
      </c>
      <c r="R196" t="s">
        <v>324</v>
      </c>
      <c r="S196" t="s">
        <v>324</v>
      </c>
      <c r="T196" t="s">
        <v>324</v>
      </c>
      <c r="U196" t="s">
        <v>324</v>
      </c>
      <c r="V196">
        <v>0</v>
      </c>
      <c r="W196" t="s">
        <v>324</v>
      </c>
      <c r="X196" t="s">
        <v>324</v>
      </c>
      <c r="Y196" t="s">
        <v>324</v>
      </c>
      <c r="Z196" t="s">
        <v>324</v>
      </c>
      <c r="AA196">
        <v>0</v>
      </c>
      <c r="AB196" t="s">
        <v>324</v>
      </c>
      <c r="AC196" t="s">
        <v>324</v>
      </c>
      <c r="AD196" t="s">
        <v>324</v>
      </c>
      <c r="AE196" t="s">
        <v>324</v>
      </c>
      <c r="AF196">
        <v>0</v>
      </c>
      <c r="AG196">
        <v>0.109</v>
      </c>
      <c r="AH196" t="s">
        <v>324</v>
      </c>
      <c r="AI196" t="s">
        <v>324</v>
      </c>
      <c r="AJ196" t="s">
        <v>324</v>
      </c>
      <c r="AK196">
        <v>0.109</v>
      </c>
      <c r="AL196">
        <v>6</v>
      </c>
      <c r="AM196" t="s">
        <v>324</v>
      </c>
      <c r="AN196" t="s">
        <v>324</v>
      </c>
      <c r="AO196" t="s">
        <v>324</v>
      </c>
      <c r="AP196">
        <v>6</v>
      </c>
      <c r="AQ196">
        <v>0.19800000000000001</v>
      </c>
      <c r="AR196" t="s">
        <v>324</v>
      </c>
      <c r="AS196" t="s">
        <v>324</v>
      </c>
      <c r="AT196" t="s">
        <v>324</v>
      </c>
      <c r="AU196">
        <v>0.19800000000000001</v>
      </c>
      <c r="AV196" t="s">
        <v>324</v>
      </c>
      <c r="AW196" t="s">
        <v>324</v>
      </c>
      <c r="AX196" t="s">
        <v>324</v>
      </c>
      <c r="AY196" t="s">
        <v>324</v>
      </c>
      <c r="AZ196">
        <v>0</v>
      </c>
      <c r="BA196" t="s">
        <v>324</v>
      </c>
      <c r="BB196" t="s">
        <v>324</v>
      </c>
      <c r="BC196" t="s">
        <v>324</v>
      </c>
      <c r="BD196" t="s">
        <v>324</v>
      </c>
      <c r="BE196">
        <v>0</v>
      </c>
      <c r="BF196" t="s">
        <v>324</v>
      </c>
      <c r="BG196" t="s">
        <v>324</v>
      </c>
      <c r="BH196" t="s">
        <v>324</v>
      </c>
      <c r="BI196" t="s">
        <v>324</v>
      </c>
      <c r="BJ196">
        <v>0</v>
      </c>
      <c r="BK196" t="s">
        <v>324</v>
      </c>
      <c r="BL196">
        <v>2E-3</v>
      </c>
      <c r="BM196" t="s">
        <v>324</v>
      </c>
      <c r="BN196" t="s">
        <v>324</v>
      </c>
      <c r="BO196">
        <v>2E-3</v>
      </c>
      <c r="BP196" t="s">
        <v>324</v>
      </c>
      <c r="BQ196">
        <v>1</v>
      </c>
      <c r="BR196" t="s">
        <v>324</v>
      </c>
      <c r="BS196" t="s">
        <v>324</v>
      </c>
      <c r="BT196">
        <v>1</v>
      </c>
      <c r="BU196" t="s">
        <v>324</v>
      </c>
      <c r="BV196" t="s">
        <v>324</v>
      </c>
      <c r="BW196" t="s">
        <v>324</v>
      </c>
      <c r="BX196" t="s">
        <v>324</v>
      </c>
      <c r="BY196">
        <v>0</v>
      </c>
      <c r="BZ196" t="s">
        <v>324</v>
      </c>
      <c r="CA196" t="s">
        <v>324</v>
      </c>
      <c r="CB196" t="s">
        <v>324</v>
      </c>
      <c r="CC196" t="s">
        <v>324</v>
      </c>
      <c r="CD196">
        <v>0</v>
      </c>
      <c r="CE196" t="s">
        <v>324</v>
      </c>
      <c r="CF196" t="s">
        <v>324</v>
      </c>
      <c r="CG196" t="s">
        <v>324</v>
      </c>
      <c r="CH196" t="s">
        <v>324</v>
      </c>
      <c r="CI196">
        <v>0</v>
      </c>
      <c r="CJ196" t="s">
        <v>324</v>
      </c>
      <c r="CK196" t="s">
        <v>324</v>
      </c>
      <c r="CL196" t="s">
        <v>324</v>
      </c>
      <c r="CM196" t="s">
        <v>324</v>
      </c>
      <c r="CN196">
        <v>0</v>
      </c>
      <c r="CO196">
        <v>0.59699999999999998</v>
      </c>
      <c r="CP196">
        <v>0.26500000000000001</v>
      </c>
      <c r="CQ196" t="s">
        <v>179</v>
      </c>
      <c r="CR196">
        <v>0</v>
      </c>
      <c r="CS196">
        <v>0.86199999999999999</v>
      </c>
      <c r="CT196">
        <v>51</v>
      </c>
      <c r="CU196">
        <v>7</v>
      </c>
      <c r="CV196">
        <v>0</v>
      </c>
      <c r="CW196">
        <v>0</v>
      </c>
      <c r="CX196">
        <v>58</v>
      </c>
      <c r="CY196">
        <v>0</v>
      </c>
      <c r="CZ196">
        <v>0</v>
      </c>
      <c r="DA196">
        <v>0</v>
      </c>
      <c r="DB196">
        <v>0</v>
      </c>
      <c r="DC196">
        <v>0</v>
      </c>
    </row>
    <row r="197" spans="1:107" x14ac:dyDescent="0.45">
      <c r="A197">
        <v>2024</v>
      </c>
      <c r="B197">
        <v>1</v>
      </c>
      <c r="C197" t="s">
        <v>166</v>
      </c>
      <c r="D197">
        <v>6779</v>
      </c>
      <c r="E197" t="s">
        <v>479</v>
      </c>
      <c r="F197" t="s">
        <v>323</v>
      </c>
      <c r="G197" t="s">
        <v>244</v>
      </c>
      <c r="H197">
        <v>3.9E-2</v>
      </c>
      <c r="I197" t="s">
        <v>324</v>
      </c>
      <c r="J197" t="s">
        <v>324</v>
      </c>
      <c r="K197" t="s">
        <v>324</v>
      </c>
      <c r="L197">
        <v>3.9E-2</v>
      </c>
      <c r="M197">
        <v>7</v>
      </c>
      <c r="N197" t="s">
        <v>324</v>
      </c>
      <c r="O197" t="s">
        <v>324</v>
      </c>
      <c r="P197" t="s">
        <v>324</v>
      </c>
      <c r="Q197">
        <v>7</v>
      </c>
      <c r="R197">
        <v>1.1679999999999999</v>
      </c>
      <c r="S197">
        <v>0.28799999999999998</v>
      </c>
      <c r="T197" t="s">
        <v>324</v>
      </c>
      <c r="U197" t="s">
        <v>324</v>
      </c>
      <c r="V197">
        <v>1.456</v>
      </c>
      <c r="W197">
        <v>269</v>
      </c>
      <c r="X197">
        <v>13</v>
      </c>
      <c r="Y197" t="s">
        <v>324</v>
      </c>
      <c r="Z197" t="s">
        <v>324</v>
      </c>
      <c r="AA197">
        <v>282</v>
      </c>
      <c r="AB197" t="s">
        <v>324</v>
      </c>
      <c r="AC197" t="s">
        <v>324</v>
      </c>
      <c r="AD197" t="s">
        <v>324</v>
      </c>
      <c r="AE197" t="s">
        <v>324</v>
      </c>
      <c r="AF197">
        <v>0</v>
      </c>
      <c r="AG197" t="s">
        <v>324</v>
      </c>
      <c r="AH197" t="s">
        <v>324</v>
      </c>
      <c r="AI197" t="s">
        <v>324</v>
      </c>
      <c r="AJ197" t="s">
        <v>324</v>
      </c>
      <c r="AK197">
        <v>0</v>
      </c>
      <c r="AL197" t="s">
        <v>324</v>
      </c>
      <c r="AM197" t="s">
        <v>324</v>
      </c>
      <c r="AN197" t="s">
        <v>324</v>
      </c>
      <c r="AO197" t="s">
        <v>324</v>
      </c>
      <c r="AP197">
        <v>0</v>
      </c>
      <c r="AQ197" t="s">
        <v>324</v>
      </c>
      <c r="AR197" t="s">
        <v>324</v>
      </c>
      <c r="AS197" t="s">
        <v>324</v>
      </c>
      <c r="AT197" t="s">
        <v>324</v>
      </c>
      <c r="AU197">
        <v>0</v>
      </c>
      <c r="AV197" t="s">
        <v>324</v>
      </c>
      <c r="AW197" t="s">
        <v>324</v>
      </c>
      <c r="AX197" t="s">
        <v>324</v>
      </c>
      <c r="AY197" t="s">
        <v>324</v>
      </c>
      <c r="AZ197">
        <v>0</v>
      </c>
      <c r="BA197" t="s">
        <v>324</v>
      </c>
      <c r="BB197" t="s">
        <v>324</v>
      </c>
      <c r="BC197" t="s">
        <v>324</v>
      </c>
      <c r="BD197" t="s">
        <v>324</v>
      </c>
      <c r="BE197">
        <v>0</v>
      </c>
      <c r="BF197" t="s">
        <v>324</v>
      </c>
      <c r="BG197" t="s">
        <v>324</v>
      </c>
      <c r="BH197" t="s">
        <v>324</v>
      </c>
      <c r="BI197" t="s">
        <v>324</v>
      </c>
      <c r="BJ197">
        <v>0</v>
      </c>
      <c r="BK197" t="s">
        <v>324</v>
      </c>
      <c r="BL197" t="s">
        <v>324</v>
      </c>
      <c r="BM197" t="s">
        <v>324</v>
      </c>
      <c r="BN197" t="s">
        <v>324</v>
      </c>
      <c r="BO197">
        <v>0</v>
      </c>
      <c r="BP197" t="s">
        <v>324</v>
      </c>
      <c r="BQ197" t="s">
        <v>324</v>
      </c>
      <c r="BR197" t="s">
        <v>324</v>
      </c>
      <c r="BS197" t="s">
        <v>324</v>
      </c>
      <c r="BT197">
        <v>0</v>
      </c>
      <c r="BU197" t="s">
        <v>324</v>
      </c>
      <c r="BV197" t="s">
        <v>324</v>
      </c>
      <c r="BW197" t="s">
        <v>324</v>
      </c>
      <c r="BX197" t="s">
        <v>324</v>
      </c>
      <c r="BY197">
        <v>0</v>
      </c>
      <c r="BZ197" t="s">
        <v>324</v>
      </c>
      <c r="CA197" t="s">
        <v>324</v>
      </c>
      <c r="CB197" t="s">
        <v>324</v>
      </c>
      <c r="CC197" t="s">
        <v>324</v>
      </c>
      <c r="CD197">
        <v>0</v>
      </c>
      <c r="CE197" t="s">
        <v>324</v>
      </c>
      <c r="CF197" t="s">
        <v>324</v>
      </c>
      <c r="CG197" t="s">
        <v>324</v>
      </c>
      <c r="CH197" t="s">
        <v>324</v>
      </c>
      <c r="CI197">
        <v>0</v>
      </c>
      <c r="CJ197" t="s">
        <v>324</v>
      </c>
      <c r="CK197" t="s">
        <v>324</v>
      </c>
      <c r="CL197" t="s">
        <v>324</v>
      </c>
      <c r="CM197" t="s">
        <v>324</v>
      </c>
      <c r="CN197">
        <v>0</v>
      </c>
      <c r="CO197">
        <v>1.2070000000000001</v>
      </c>
      <c r="CP197">
        <v>0.28799999999999998</v>
      </c>
      <c r="CQ197" t="s">
        <v>179</v>
      </c>
      <c r="CR197">
        <v>0</v>
      </c>
      <c r="CS197">
        <v>1.4950000000000001</v>
      </c>
      <c r="CT197">
        <v>276</v>
      </c>
      <c r="CU197">
        <v>13</v>
      </c>
      <c r="CV197">
        <v>0</v>
      </c>
      <c r="CW197">
        <v>0</v>
      </c>
      <c r="CX197">
        <v>289</v>
      </c>
      <c r="CY197">
        <v>0</v>
      </c>
      <c r="CZ197">
        <v>0</v>
      </c>
      <c r="DA197">
        <v>0</v>
      </c>
      <c r="DB197">
        <v>0</v>
      </c>
      <c r="DC197">
        <v>0</v>
      </c>
    </row>
    <row r="198" spans="1:107" x14ac:dyDescent="0.45">
      <c r="A198">
        <v>2024</v>
      </c>
      <c r="B198">
        <v>1</v>
      </c>
      <c r="C198" t="s">
        <v>166</v>
      </c>
      <c r="D198">
        <v>11018</v>
      </c>
      <c r="E198" t="s">
        <v>480</v>
      </c>
      <c r="F198" t="s">
        <v>323</v>
      </c>
      <c r="G198" t="s">
        <v>244</v>
      </c>
      <c r="H198">
        <v>2.855</v>
      </c>
      <c r="I198">
        <v>0.66300000000000003</v>
      </c>
      <c r="J198">
        <v>5.0000000000000001E-3</v>
      </c>
      <c r="K198">
        <v>0</v>
      </c>
      <c r="L198">
        <v>3.5230000000000001</v>
      </c>
      <c r="M198">
        <v>395</v>
      </c>
      <c r="N198">
        <v>37</v>
      </c>
      <c r="O198">
        <v>1</v>
      </c>
      <c r="P198">
        <v>0</v>
      </c>
      <c r="Q198">
        <v>433</v>
      </c>
      <c r="R198">
        <v>3.355</v>
      </c>
      <c r="S198">
        <v>0.245</v>
      </c>
      <c r="T198">
        <v>0</v>
      </c>
      <c r="U198">
        <v>0</v>
      </c>
      <c r="V198">
        <v>3.6</v>
      </c>
      <c r="W198">
        <v>576</v>
      </c>
      <c r="X198">
        <v>42</v>
      </c>
      <c r="Y198">
        <v>0</v>
      </c>
      <c r="Z198">
        <v>0</v>
      </c>
      <c r="AA198">
        <v>618</v>
      </c>
      <c r="AB198" t="s">
        <v>324</v>
      </c>
      <c r="AC198" t="s">
        <v>324</v>
      </c>
      <c r="AD198" t="s">
        <v>324</v>
      </c>
      <c r="AE198" t="s">
        <v>324</v>
      </c>
      <c r="AF198">
        <v>0</v>
      </c>
      <c r="AG198" t="s">
        <v>324</v>
      </c>
      <c r="AH198" t="s">
        <v>324</v>
      </c>
      <c r="AI198" t="s">
        <v>324</v>
      </c>
      <c r="AJ198" t="s">
        <v>324</v>
      </c>
      <c r="AK198">
        <v>0</v>
      </c>
      <c r="AL198" t="s">
        <v>324</v>
      </c>
      <c r="AM198" t="s">
        <v>324</v>
      </c>
      <c r="AN198" t="s">
        <v>324</v>
      </c>
      <c r="AO198" t="s">
        <v>324</v>
      </c>
      <c r="AP198">
        <v>0</v>
      </c>
      <c r="AQ198" t="s">
        <v>324</v>
      </c>
      <c r="AR198" t="s">
        <v>324</v>
      </c>
      <c r="AS198" t="s">
        <v>324</v>
      </c>
      <c r="AT198" t="s">
        <v>324</v>
      </c>
      <c r="AU198">
        <v>0</v>
      </c>
      <c r="AV198" t="s">
        <v>324</v>
      </c>
      <c r="AW198" t="s">
        <v>324</v>
      </c>
      <c r="AX198" t="s">
        <v>324</v>
      </c>
      <c r="AY198" t="s">
        <v>324</v>
      </c>
      <c r="AZ198">
        <v>0</v>
      </c>
      <c r="BA198" t="s">
        <v>324</v>
      </c>
      <c r="BB198" t="s">
        <v>324</v>
      </c>
      <c r="BC198" t="s">
        <v>324</v>
      </c>
      <c r="BD198" t="s">
        <v>324</v>
      </c>
      <c r="BE198">
        <v>0</v>
      </c>
      <c r="BF198" t="s">
        <v>324</v>
      </c>
      <c r="BG198" t="s">
        <v>324</v>
      </c>
      <c r="BH198" t="s">
        <v>324</v>
      </c>
      <c r="BI198" t="s">
        <v>324</v>
      </c>
      <c r="BJ198">
        <v>0</v>
      </c>
      <c r="BK198" t="s">
        <v>324</v>
      </c>
      <c r="BL198">
        <v>2E-3</v>
      </c>
      <c r="BM198" t="s">
        <v>324</v>
      </c>
      <c r="BN198" t="s">
        <v>324</v>
      </c>
      <c r="BO198">
        <v>2E-3</v>
      </c>
      <c r="BP198" t="s">
        <v>324</v>
      </c>
      <c r="BQ198">
        <v>1</v>
      </c>
      <c r="BR198" t="s">
        <v>324</v>
      </c>
      <c r="BS198" t="s">
        <v>324</v>
      </c>
      <c r="BT198">
        <v>1</v>
      </c>
      <c r="BU198" t="s">
        <v>324</v>
      </c>
      <c r="BV198" t="s">
        <v>324</v>
      </c>
      <c r="BW198" t="s">
        <v>324</v>
      </c>
      <c r="BX198" t="s">
        <v>324</v>
      </c>
      <c r="BY198">
        <v>0</v>
      </c>
      <c r="BZ198" t="s">
        <v>324</v>
      </c>
      <c r="CA198" t="s">
        <v>324</v>
      </c>
      <c r="CB198" t="s">
        <v>324</v>
      </c>
      <c r="CC198" t="s">
        <v>324</v>
      </c>
      <c r="CD198">
        <v>0</v>
      </c>
      <c r="CE198" t="s">
        <v>324</v>
      </c>
      <c r="CF198" t="s">
        <v>324</v>
      </c>
      <c r="CG198" t="s">
        <v>324</v>
      </c>
      <c r="CH198" t="s">
        <v>324</v>
      </c>
      <c r="CI198">
        <v>0</v>
      </c>
      <c r="CJ198" t="s">
        <v>324</v>
      </c>
      <c r="CK198" t="s">
        <v>324</v>
      </c>
      <c r="CL198" t="s">
        <v>324</v>
      </c>
      <c r="CM198" t="s">
        <v>324</v>
      </c>
      <c r="CN198">
        <v>0</v>
      </c>
      <c r="CO198">
        <v>6.21</v>
      </c>
      <c r="CP198">
        <v>0.91</v>
      </c>
      <c r="CQ198">
        <v>5.0000000000000001E-3</v>
      </c>
      <c r="CR198">
        <v>0</v>
      </c>
      <c r="CS198">
        <v>7.125</v>
      </c>
      <c r="CT198">
        <v>971</v>
      </c>
      <c r="CU198">
        <v>80</v>
      </c>
      <c r="CV198">
        <v>1</v>
      </c>
      <c r="CW198">
        <v>0</v>
      </c>
      <c r="CX198">
        <v>1052</v>
      </c>
      <c r="CY198">
        <v>0</v>
      </c>
      <c r="CZ198">
        <v>0</v>
      </c>
      <c r="DA198">
        <v>0</v>
      </c>
      <c r="DB198">
        <v>0</v>
      </c>
      <c r="DC198">
        <v>0</v>
      </c>
    </row>
    <row r="199" spans="1:107" x14ac:dyDescent="0.45">
      <c r="A199">
        <v>2024</v>
      </c>
      <c r="B199">
        <v>1</v>
      </c>
      <c r="C199" t="s">
        <v>166</v>
      </c>
      <c r="D199">
        <v>11251</v>
      </c>
      <c r="E199" t="s">
        <v>481</v>
      </c>
      <c r="F199" t="s">
        <v>323</v>
      </c>
      <c r="G199" t="s">
        <v>244</v>
      </c>
      <c r="H199" t="s">
        <v>324</v>
      </c>
      <c r="I199" t="s">
        <v>324</v>
      </c>
      <c r="J199">
        <v>0.72199999999999998</v>
      </c>
      <c r="K199" t="s">
        <v>324</v>
      </c>
      <c r="L199">
        <v>0.72199999999999998</v>
      </c>
      <c r="M199" t="s">
        <v>324</v>
      </c>
      <c r="N199" t="s">
        <v>324</v>
      </c>
      <c r="O199">
        <v>44</v>
      </c>
      <c r="P199" t="s">
        <v>324</v>
      </c>
      <c r="Q199">
        <v>44</v>
      </c>
      <c r="R199" t="s">
        <v>324</v>
      </c>
      <c r="S199" t="s">
        <v>324</v>
      </c>
      <c r="T199" t="s">
        <v>324</v>
      </c>
      <c r="U199" t="s">
        <v>324</v>
      </c>
      <c r="V199">
        <v>0</v>
      </c>
      <c r="W199" t="s">
        <v>324</v>
      </c>
      <c r="X199" t="s">
        <v>324</v>
      </c>
      <c r="Y199" t="s">
        <v>324</v>
      </c>
      <c r="Z199" t="s">
        <v>324</v>
      </c>
      <c r="AA199">
        <v>0</v>
      </c>
      <c r="AB199" t="s">
        <v>324</v>
      </c>
      <c r="AC199" t="s">
        <v>324</v>
      </c>
      <c r="AD199">
        <v>21.170999999999999</v>
      </c>
      <c r="AE199" t="s">
        <v>324</v>
      </c>
      <c r="AF199">
        <v>21.170999999999999</v>
      </c>
      <c r="AG199" t="s">
        <v>324</v>
      </c>
      <c r="AH199" t="s">
        <v>324</v>
      </c>
      <c r="AI199" t="s">
        <v>324</v>
      </c>
      <c r="AJ199" t="s">
        <v>324</v>
      </c>
      <c r="AK199">
        <v>0</v>
      </c>
      <c r="AL199" t="s">
        <v>324</v>
      </c>
      <c r="AM199" t="s">
        <v>324</v>
      </c>
      <c r="AN199" t="s">
        <v>324</v>
      </c>
      <c r="AO199" t="s">
        <v>324</v>
      </c>
      <c r="AP199">
        <v>0</v>
      </c>
      <c r="AQ199" t="s">
        <v>324</v>
      </c>
      <c r="AR199" t="s">
        <v>324</v>
      </c>
      <c r="AS199" t="s">
        <v>324</v>
      </c>
      <c r="AT199" t="s">
        <v>324</v>
      </c>
      <c r="AU199">
        <v>0</v>
      </c>
      <c r="AV199" t="s">
        <v>324</v>
      </c>
      <c r="AW199" t="s">
        <v>324</v>
      </c>
      <c r="AX199" t="s">
        <v>324</v>
      </c>
      <c r="AY199" t="s">
        <v>324</v>
      </c>
      <c r="AZ199">
        <v>0</v>
      </c>
      <c r="BA199" t="s">
        <v>324</v>
      </c>
      <c r="BB199" t="s">
        <v>324</v>
      </c>
      <c r="BC199" t="s">
        <v>324</v>
      </c>
      <c r="BD199" t="s">
        <v>324</v>
      </c>
      <c r="BE199">
        <v>0</v>
      </c>
      <c r="BF199" t="s">
        <v>324</v>
      </c>
      <c r="BG199" t="s">
        <v>324</v>
      </c>
      <c r="BH199" t="s">
        <v>324</v>
      </c>
      <c r="BI199" t="s">
        <v>324</v>
      </c>
      <c r="BJ199">
        <v>0</v>
      </c>
      <c r="BK199" t="s">
        <v>324</v>
      </c>
      <c r="BL199" t="s">
        <v>324</v>
      </c>
      <c r="BM199" t="s">
        <v>324</v>
      </c>
      <c r="BN199" t="s">
        <v>324</v>
      </c>
      <c r="BO199">
        <v>0</v>
      </c>
      <c r="BP199" t="s">
        <v>324</v>
      </c>
      <c r="BQ199" t="s">
        <v>324</v>
      </c>
      <c r="BR199" t="s">
        <v>324</v>
      </c>
      <c r="BS199" t="s">
        <v>324</v>
      </c>
      <c r="BT199">
        <v>0</v>
      </c>
      <c r="BU199" t="s">
        <v>324</v>
      </c>
      <c r="BV199" t="s">
        <v>324</v>
      </c>
      <c r="BW199" t="s">
        <v>324</v>
      </c>
      <c r="BX199" t="s">
        <v>324</v>
      </c>
      <c r="BY199">
        <v>0</v>
      </c>
      <c r="BZ199" t="s">
        <v>324</v>
      </c>
      <c r="CA199" t="s">
        <v>324</v>
      </c>
      <c r="CB199" t="s">
        <v>324</v>
      </c>
      <c r="CC199" t="s">
        <v>324</v>
      </c>
      <c r="CD199">
        <v>0</v>
      </c>
      <c r="CE199" t="s">
        <v>324</v>
      </c>
      <c r="CF199" t="s">
        <v>324</v>
      </c>
      <c r="CG199" t="s">
        <v>324</v>
      </c>
      <c r="CH199" t="s">
        <v>324</v>
      </c>
      <c r="CI199">
        <v>0</v>
      </c>
      <c r="CJ199" t="s">
        <v>324</v>
      </c>
      <c r="CK199" t="s">
        <v>324</v>
      </c>
      <c r="CL199" t="s">
        <v>324</v>
      </c>
      <c r="CM199" t="s">
        <v>324</v>
      </c>
      <c r="CN199">
        <v>0</v>
      </c>
      <c r="CO199" t="s">
        <v>179</v>
      </c>
      <c r="CP199" t="s">
        <v>179</v>
      </c>
      <c r="CQ199">
        <v>0.72199999999999998</v>
      </c>
      <c r="CR199">
        <v>0</v>
      </c>
      <c r="CS199">
        <v>0.72199999999999998</v>
      </c>
      <c r="CT199">
        <v>0</v>
      </c>
      <c r="CU199">
        <v>0</v>
      </c>
      <c r="CV199">
        <v>44</v>
      </c>
      <c r="CW199">
        <v>0</v>
      </c>
      <c r="CX199">
        <v>44</v>
      </c>
      <c r="CY199">
        <v>0</v>
      </c>
      <c r="CZ199">
        <v>0</v>
      </c>
      <c r="DA199">
        <v>21.170999999999999</v>
      </c>
      <c r="DB199">
        <v>0</v>
      </c>
      <c r="DC199">
        <v>21.170999999999999</v>
      </c>
    </row>
    <row r="200" spans="1:107" x14ac:dyDescent="0.45">
      <c r="A200">
        <v>2024</v>
      </c>
      <c r="B200">
        <v>1</v>
      </c>
      <c r="C200" t="s">
        <v>166</v>
      </c>
      <c r="D200">
        <v>12539</v>
      </c>
      <c r="E200" t="s">
        <v>482</v>
      </c>
      <c r="F200" t="s">
        <v>323</v>
      </c>
      <c r="G200" t="s">
        <v>244</v>
      </c>
      <c r="H200">
        <v>0.316</v>
      </c>
      <c r="I200">
        <v>3.3000000000000002E-2</v>
      </c>
      <c r="J200">
        <v>0</v>
      </c>
      <c r="K200">
        <v>0</v>
      </c>
      <c r="L200">
        <v>0.34899999999999998</v>
      </c>
      <c r="M200">
        <v>27</v>
      </c>
      <c r="N200">
        <v>3</v>
      </c>
      <c r="O200">
        <v>0</v>
      </c>
      <c r="P200">
        <v>0</v>
      </c>
      <c r="Q200">
        <v>30</v>
      </c>
      <c r="R200">
        <v>0</v>
      </c>
      <c r="S200">
        <v>0</v>
      </c>
      <c r="T200">
        <v>0</v>
      </c>
      <c r="U200">
        <v>0</v>
      </c>
      <c r="V200">
        <v>0</v>
      </c>
      <c r="W200">
        <v>0</v>
      </c>
      <c r="X200">
        <v>0</v>
      </c>
      <c r="Y200">
        <v>0</v>
      </c>
      <c r="Z200">
        <v>0</v>
      </c>
      <c r="AA200">
        <v>0</v>
      </c>
      <c r="AB200">
        <v>13.954000000000001</v>
      </c>
      <c r="AC200">
        <v>2.073</v>
      </c>
      <c r="AD200">
        <v>0</v>
      </c>
      <c r="AE200">
        <v>0</v>
      </c>
      <c r="AF200">
        <v>16.027000000000001</v>
      </c>
      <c r="AG200">
        <v>0</v>
      </c>
      <c r="AH200">
        <v>0</v>
      </c>
      <c r="AI200">
        <v>0</v>
      </c>
      <c r="AJ200">
        <v>0</v>
      </c>
      <c r="AK200">
        <v>0</v>
      </c>
      <c r="AL200">
        <v>0</v>
      </c>
      <c r="AM200">
        <v>0</v>
      </c>
      <c r="AN200">
        <v>0</v>
      </c>
      <c r="AO200">
        <v>0</v>
      </c>
      <c r="AP200">
        <v>0</v>
      </c>
      <c r="AQ200">
        <v>0</v>
      </c>
      <c r="AR200">
        <v>0</v>
      </c>
      <c r="AS200">
        <v>0</v>
      </c>
      <c r="AT200">
        <v>0</v>
      </c>
      <c r="AU200">
        <v>0</v>
      </c>
      <c r="AV200">
        <v>0</v>
      </c>
      <c r="AW200">
        <v>0</v>
      </c>
      <c r="AX200">
        <v>0</v>
      </c>
      <c r="AY200">
        <v>0</v>
      </c>
      <c r="AZ200">
        <v>0</v>
      </c>
      <c r="BA200">
        <v>0</v>
      </c>
      <c r="BB200">
        <v>0</v>
      </c>
      <c r="BC200">
        <v>0</v>
      </c>
      <c r="BD200">
        <v>0</v>
      </c>
      <c r="BE200">
        <v>0</v>
      </c>
      <c r="BF200">
        <v>0</v>
      </c>
      <c r="BG200">
        <v>0</v>
      </c>
      <c r="BH200">
        <v>0</v>
      </c>
      <c r="BI200">
        <v>0</v>
      </c>
      <c r="BJ200">
        <v>0</v>
      </c>
      <c r="BK200">
        <v>3.5999999999999997E-2</v>
      </c>
      <c r="BL200">
        <v>0</v>
      </c>
      <c r="BM200">
        <v>0</v>
      </c>
      <c r="BN200">
        <v>0</v>
      </c>
      <c r="BO200">
        <v>3.5999999999999997E-2</v>
      </c>
      <c r="BP200">
        <v>2</v>
      </c>
      <c r="BQ200">
        <v>0</v>
      </c>
      <c r="BR200">
        <v>0</v>
      </c>
      <c r="BS200">
        <v>0</v>
      </c>
      <c r="BT200">
        <v>2</v>
      </c>
      <c r="BU200">
        <v>0.3</v>
      </c>
      <c r="BV200">
        <v>0</v>
      </c>
      <c r="BW200">
        <v>0</v>
      </c>
      <c r="BX200">
        <v>0</v>
      </c>
      <c r="BY200">
        <v>0.3</v>
      </c>
      <c r="BZ200">
        <v>0</v>
      </c>
      <c r="CA200">
        <v>0</v>
      </c>
      <c r="CB200">
        <v>0</v>
      </c>
      <c r="CC200">
        <v>0</v>
      </c>
      <c r="CD200">
        <v>0</v>
      </c>
      <c r="CE200">
        <v>0</v>
      </c>
      <c r="CF200">
        <v>0</v>
      </c>
      <c r="CG200">
        <v>0</v>
      </c>
      <c r="CH200">
        <v>0</v>
      </c>
      <c r="CI200">
        <v>0</v>
      </c>
      <c r="CJ200">
        <v>0</v>
      </c>
      <c r="CK200">
        <v>0</v>
      </c>
      <c r="CL200">
        <v>0</v>
      </c>
      <c r="CM200">
        <v>0</v>
      </c>
      <c r="CN200">
        <v>0</v>
      </c>
      <c r="CO200">
        <v>0.35199999999999998</v>
      </c>
      <c r="CP200">
        <v>3.3000000000000002E-2</v>
      </c>
      <c r="CQ200" t="s">
        <v>179</v>
      </c>
      <c r="CR200">
        <v>0</v>
      </c>
      <c r="CS200">
        <v>0.38500000000000001</v>
      </c>
      <c r="CT200">
        <v>29</v>
      </c>
      <c r="CU200">
        <v>3</v>
      </c>
      <c r="CV200">
        <v>0</v>
      </c>
      <c r="CW200">
        <v>0</v>
      </c>
      <c r="CX200">
        <v>32</v>
      </c>
      <c r="CY200">
        <v>14.254</v>
      </c>
      <c r="CZ200">
        <v>2.073</v>
      </c>
      <c r="DA200">
        <v>0</v>
      </c>
      <c r="DB200">
        <v>0</v>
      </c>
      <c r="DC200">
        <v>16.327000000000002</v>
      </c>
    </row>
    <row r="201" spans="1:107" x14ac:dyDescent="0.45">
      <c r="A201">
        <v>2024</v>
      </c>
      <c r="B201">
        <v>1</v>
      </c>
      <c r="C201" t="s">
        <v>166</v>
      </c>
      <c r="D201">
        <v>13337</v>
      </c>
      <c r="E201" t="s">
        <v>483</v>
      </c>
      <c r="F201" t="s">
        <v>323</v>
      </c>
      <c r="G201" t="s">
        <v>244</v>
      </c>
      <c r="H201">
        <v>1.46</v>
      </c>
      <c r="I201">
        <v>0.872</v>
      </c>
      <c r="J201" t="s">
        <v>324</v>
      </c>
      <c r="K201" t="s">
        <v>324</v>
      </c>
      <c r="L201">
        <v>2.3319999999999999</v>
      </c>
      <c r="M201">
        <v>189</v>
      </c>
      <c r="N201">
        <v>55</v>
      </c>
      <c r="O201" t="s">
        <v>324</v>
      </c>
      <c r="P201" t="s">
        <v>324</v>
      </c>
      <c r="Q201">
        <v>244</v>
      </c>
      <c r="R201" t="s">
        <v>324</v>
      </c>
      <c r="S201" t="s">
        <v>324</v>
      </c>
      <c r="T201" t="s">
        <v>324</v>
      </c>
      <c r="U201" t="s">
        <v>324</v>
      </c>
      <c r="V201">
        <v>0</v>
      </c>
      <c r="W201" t="s">
        <v>324</v>
      </c>
      <c r="X201" t="s">
        <v>324</v>
      </c>
      <c r="Y201" t="s">
        <v>324</v>
      </c>
      <c r="Z201" t="s">
        <v>324</v>
      </c>
      <c r="AA201">
        <v>0</v>
      </c>
      <c r="AB201">
        <v>0.96299999999999997</v>
      </c>
      <c r="AC201">
        <v>1.012</v>
      </c>
      <c r="AD201" t="s">
        <v>324</v>
      </c>
      <c r="AE201" t="s">
        <v>324</v>
      </c>
      <c r="AF201">
        <v>1.9750000000000001</v>
      </c>
      <c r="AG201" t="s">
        <v>324</v>
      </c>
      <c r="AH201" t="s">
        <v>324</v>
      </c>
      <c r="AI201" t="s">
        <v>324</v>
      </c>
      <c r="AJ201" t="s">
        <v>324</v>
      </c>
      <c r="AK201">
        <v>0</v>
      </c>
      <c r="AL201" t="s">
        <v>324</v>
      </c>
      <c r="AM201" t="s">
        <v>324</v>
      </c>
      <c r="AN201" t="s">
        <v>324</v>
      </c>
      <c r="AO201" t="s">
        <v>324</v>
      </c>
      <c r="AP201">
        <v>0</v>
      </c>
      <c r="AQ201" t="s">
        <v>324</v>
      </c>
      <c r="AR201" t="s">
        <v>324</v>
      </c>
      <c r="AS201" t="s">
        <v>324</v>
      </c>
      <c r="AT201" t="s">
        <v>324</v>
      </c>
      <c r="AU201">
        <v>0</v>
      </c>
      <c r="AV201" t="s">
        <v>324</v>
      </c>
      <c r="AW201" t="s">
        <v>324</v>
      </c>
      <c r="AX201" t="s">
        <v>324</v>
      </c>
      <c r="AY201" t="s">
        <v>324</v>
      </c>
      <c r="AZ201">
        <v>0</v>
      </c>
      <c r="BA201" t="s">
        <v>324</v>
      </c>
      <c r="BB201" t="s">
        <v>324</v>
      </c>
      <c r="BC201" t="s">
        <v>324</v>
      </c>
      <c r="BD201" t="s">
        <v>324</v>
      </c>
      <c r="BE201">
        <v>0</v>
      </c>
      <c r="BF201" t="s">
        <v>324</v>
      </c>
      <c r="BG201" t="s">
        <v>324</v>
      </c>
      <c r="BH201" t="s">
        <v>324</v>
      </c>
      <c r="BI201" t="s">
        <v>324</v>
      </c>
      <c r="BJ201">
        <v>0</v>
      </c>
      <c r="BK201">
        <v>2.5000000000000001E-2</v>
      </c>
      <c r="BL201">
        <v>4.5999999999999999E-2</v>
      </c>
      <c r="BM201" t="s">
        <v>324</v>
      </c>
      <c r="BN201" t="s">
        <v>324</v>
      </c>
      <c r="BO201">
        <v>7.0999999999999994E-2</v>
      </c>
      <c r="BP201">
        <v>4</v>
      </c>
      <c r="BQ201">
        <v>14</v>
      </c>
      <c r="BR201" t="s">
        <v>324</v>
      </c>
      <c r="BS201" t="s">
        <v>324</v>
      </c>
      <c r="BT201">
        <v>18</v>
      </c>
      <c r="BU201" t="s">
        <v>324</v>
      </c>
      <c r="BV201" t="s">
        <v>324</v>
      </c>
      <c r="BW201" t="s">
        <v>324</v>
      </c>
      <c r="BX201" t="s">
        <v>324</v>
      </c>
      <c r="BY201">
        <v>0</v>
      </c>
      <c r="BZ201" t="s">
        <v>324</v>
      </c>
      <c r="CA201" t="s">
        <v>324</v>
      </c>
      <c r="CB201" t="s">
        <v>324</v>
      </c>
      <c r="CC201" t="s">
        <v>324</v>
      </c>
      <c r="CD201">
        <v>0</v>
      </c>
      <c r="CE201" t="s">
        <v>324</v>
      </c>
      <c r="CF201" t="s">
        <v>324</v>
      </c>
      <c r="CG201" t="s">
        <v>324</v>
      </c>
      <c r="CH201" t="s">
        <v>324</v>
      </c>
      <c r="CI201">
        <v>0</v>
      </c>
      <c r="CJ201" t="s">
        <v>324</v>
      </c>
      <c r="CK201" t="s">
        <v>324</v>
      </c>
      <c r="CL201" t="s">
        <v>324</v>
      </c>
      <c r="CM201" t="s">
        <v>324</v>
      </c>
      <c r="CN201">
        <v>0</v>
      </c>
      <c r="CO201">
        <v>1.4850000000000001</v>
      </c>
      <c r="CP201">
        <v>0.91800000000000004</v>
      </c>
      <c r="CQ201" t="s">
        <v>179</v>
      </c>
      <c r="CR201">
        <v>0</v>
      </c>
      <c r="CS201">
        <v>2.403</v>
      </c>
      <c r="CT201">
        <v>193</v>
      </c>
      <c r="CU201">
        <v>69</v>
      </c>
      <c r="CV201">
        <v>0</v>
      </c>
      <c r="CW201">
        <v>0</v>
      </c>
      <c r="CX201">
        <v>262</v>
      </c>
      <c r="CY201">
        <v>0.96299999999999997</v>
      </c>
      <c r="CZ201">
        <v>1.012</v>
      </c>
      <c r="DA201">
        <v>0</v>
      </c>
      <c r="DB201">
        <v>0</v>
      </c>
      <c r="DC201">
        <v>1.9750000000000001</v>
      </c>
    </row>
    <row r="202" spans="1:107" x14ac:dyDescent="0.45">
      <c r="A202">
        <v>2024</v>
      </c>
      <c r="B202">
        <v>1</v>
      </c>
      <c r="C202" t="s">
        <v>166</v>
      </c>
      <c r="D202">
        <v>13664</v>
      </c>
      <c r="E202" t="s">
        <v>484</v>
      </c>
      <c r="F202" t="s">
        <v>323</v>
      </c>
      <c r="G202" t="s">
        <v>247</v>
      </c>
      <c r="H202">
        <v>1.8149999999999999</v>
      </c>
      <c r="I202">
        <v>0.317</v>
      </c>
      <c r="J202" t="s">
        <v>324</v>
      </c>
      <c r="K202" t="s">
        <v>324</v>
      </c>
      <c r="L202">
        <v>2.1320000000000001</v>
      </c>
      <c r="M202">
        <v>156</v>
      </c>
      <c r="N202">
        <v>8</v>
      </c>
      <c r="O202" t="s">
        <v>324</v>
      </c>
      <c r="P202" t="s">
        <v>324</v>
      </c>
      <c r="Q202">
        <v>164</v>
      </c>
      <c r="R202" t="s">
        <v>324</v>
      </c>
      <c r="S202" t="s">
        <v>324</v>
      </c>
      <c r="T202" t="s">
        <v>324</v>
      </c>
      <c r="U202" t="s">
        <v>324</v>
      </c>
      <c r="V202">
        <v>0</v>
      </c>
      <c r="W202" t="s">
        <v>324</v>
      </c>
      <c r="X202" t="s">
        <v>324</v>
      </c>
      <c r="Y202" t="s">
        <v>324</v>
      </c>
      <c r="Z202" t="s">
        <v>324</v>
      </c>
      <c r="AA202">
        <v>0</v>
      </c>
      <c r="AB202">
        <v>44.43</v>
      </c>
      <c r="AC202">
        <v>5.7350000000000003</v>
      </c>
      <c r="AD202" t="s">
        <v>324</v>
      </c>
      <c r="AE202" t="s">
        <v>324</v>
      </c>
      <c r="AF202">
        <v>50.164999999999999</v>
      </c>
      <c r="AG202" t="s">
        <v>324</v>
      </c>
      <c r="AH202" t="s">
        <v>324</v>
      </c>
      <c r="AI202" t="s">
        <v>324</v>
      </c>
      <c r="AJ202" t="s">
        <v>324</v>
      </c>
      <c r="AK202">
        <v>0</v>
      </c>
      <c r="AL202" t="s">
        <v>324</v>
      </c>
      <c r="AM202" t="s">
        <v>324</v>
      </c>
      <c r="AN202" t="s">
        <v>324</v>
      </c>
      <c r="AO202" t="s">
        <v>324</v>
      </c>
      <c r="AP202">
        <v>0</v>
      </c>
      <c r="AQ202" t="s">
        <v>324</v>
      </c>
      <c r="AR202" t="s">
        <v>324</v>
      </c>
      <c r="AS202" t="s">
        <v>324</v>
      </c>
      <c r="AT202" t="s">
        <v>324</v>
      </c>
      <c r="AU202">
        <v>0</v>
      </c>
      <c r="AV202" t="s">
        <v>324</v>
      </c>
      <c r="AW202" t="s">
        <v>324</v>
      </c>
      <c r="AX202" t="s">
        <v>324</v>
      </c>
      <c r="AY202" t="s">
        <v>324</v>
      </c>
      <c r="AZ202">
        <v>0</v>
      </c>
      <c r="BA202" t="s">
        <v>324</v>
      </c>
      <c r="BB202" t="s">
        <v>324</v>
      </c>
      <c r="BC202" t="s">
        <v>324</v>
      </c>
      <c r="BD202" t="s">
        <v>324</v>
      </c>
      <c r="BE202">
        <v>0</v>
      </c>
      <c r="BF202" t="s">
        <v>324</v>
      </c>
      <c r="BG202" t="s">
        <v>324</v>
      </c>
      <c r="BH202" t="s">
        <v>324</v>
      </c>
      <c r="BI202" t="s">
        <v>324</v>
      </c>
      <c r="BJ202">
        <v>0</v>
      </c>
      <c r="BK202">
        <v>0.13600000000000001</v>
      </c>
      <c r="BL202">
        <v>5.8000000000000003E-2</v>
      </c>
      <c r="BM202" t="s">
        <v>324</v>
      </c>
      <c r="BN202" t="s">
        <v>324</v>
      </c>
      <c r="BO202">
        <v>0.19400000000000001</v>
      </c>
      <c r="BP202">
        <v>17</v>
      </c>
      <c r="BQ202">
        <v>6</v>
      </c>
      <c r="BR202" t="s">
        <v>324</v>
      </c>
      <c r="BS202" t="s">
        <v>324</v>
      </c>
      <c r="BT202">
        <v>23</v>
      </c>
      <c r="BU202">
        <v>2.5259999999999998</v>
      </c>
      <c r="BV202">
        <v>0</v>
      </c>
      <c r="BW202" t="s">
        <v>324</v>
      </c>
      <c r="BX202" t="s">
        <v>324</v>
      </c>
      <c r="BY202">
        <v>2.5259999999999998</v>
      </c>
      <c r="BZ202" t="s">
        <v>324</v>
      </c>
      <c r="CA202" t="s">
        <v>324</v>
      </c>
      <c r="CB202" t="s">
        <v>324</v>
      </c>
      <c r="CC202" t="s">
        <v>324</v>
      </c>
      <c r="CD202">
        <v>0</v>
      </c>
      <c r="CE202" t="s">
        <v>324</v>
      </c>
      <c r="CF202" t="s">
        <v>324</v>
      </c>
      <c r="CG202" t="s">
        <v>324</v>
      </c>
      <c r="CH202" t="s">
        <v>324</v>
      </c>
      <c r="CI202">
        <v>0</v>
      </c>
      <c r="CJ202" t="s">
        <v>324</v>
      </c>
      <c r="CK202" t="s">
        <v>324</v>
      </c>
      <c r="CL202" t="s">
        <v>324</v>
      </c>
      <c r="CM202" t="s">
        <v>324</v>
      </c>
      <c r="CN202">
        <v>0</v>
      </c>
      <c r="CO202">
        <v>1.9510000000000001</v>
      </c>
      <c r="CP202">
        <v>0.375</v>
      </c>
      <c r="CQ202" t="s">
        <v>179</v>
      </c>
      <c r="CR202">
        <v>0</v>
      </c>
      <c r="CS202">
        <v>2.3260000000000001</v>
      </c>
      <c r="CT202">
        <v>173</v>
      </c>
      <c r="CU202">
        <v>14</v>
      </c>
      <c r="CV202">
        <v>0</v>
      </c>
      <c r="CW202">
        <v>0</v>
      </c>
      <c r="CX202">
        <v>187</v>
      </c>
      <c r="CY202">
        <v>46.956000000000003</v>
      </c>
      <c r="CZ202">
        <v>5.7350000000000003</v>
      </c>
      <c r="DA202">
        <v>0</v>
      </c>
      <c r="DB202">
        <v>0</v>
      </c>
      <c r="DC202">
        <v>52.691000000000003</v>
      </c>
    </row>
    <row r="203" spans="1:107" x14ac:dyDescent="0.45">
      <c r="A203">
        <v>2024</v>
      </c>
      <c r="B203">
        <v>1</v>
      </c>
      <c r="C203" t="s">
        <v>166</v>
      </c>
      <c r="D203">
        <v>14127</v>
      </c>
      <c r="E203" t="s">
        <v>485</v>
      </c>
      <c r="F203" t="s">
        <v>323</v>
      </c>
      <c r="G203" t="s">
        <v>244</v>
      </c>
      <c r="H203">
        <v>10.877000000000001</v>
      </c>
      <c r="I203">
        <v>0.67300000000000004</v>
      </c>
      <c r="J203" t="s">
        <v>324</v>
      </c>
      <c r="K203" t="s">
        <v>324</v>
      </c>
      <c r="L203">
        <v>11.55</v>
      </c>
      <c r="M203">
        <v>1505</v>
      </c>
      <c r="N203">
        <v>41</v>
      </c>
      <c r="O203" t="s">
        <v>324</v>
      </c>
      <c r="P203" t="s">
        <v>324</v>
      </c>
      <c r="Q203">
        <v>1546</v>
      </c>
      <c r="R203" t="s">
        <v>324</v>
      </c>
      <c r="S203" t="s">
        <v>324</v>
      </c>
      <c r="T203" t="s">
        <v>324</v>
      </c>
      <c r="U203" t="s">
        <v>324</v>
      </c>
      <c r="V203">
        <v>0</v>
      </c>
      <c r="W203" t="s">
        <v>324</v>
      </c>
      <c r="X203" t="s">
        <v>324</v>
      </c>
      <c r="Y203" t="s">
        <v>324</v>
      </c>
      <c r="Z203" t="s">
        <v>324</v>
      </c>
      <c r="AA203">
        <v>0</v>
      </c>
      <c r="AB203">
        <v>1.5580000000000001</v>
      </c>
      <c r="AC203">
        <v>1.831</v>
      </c>
      <c r="AD203" t="s">
        <v>324</v>
      </c>
      <c r="AE203" t="s">
        <v>324</v>
      </c>
      <c r="AF203">
        <v>3.3889999999999998</v>
      </c>
      <c r="AG203" t="s">
        <v>324</v>
      </c>
      <c r="AH203" t="s">
        <v>324</v>
      </c>
      <c r="AI203" t="s">
        <v>324</v>
      </c>
      <c r="AJ203" t="s">
        <v>324</v>
      </c>
      <c r="AK203">
        <v>0</v>
      </c>
      <c r="AL203" t="s">
        <v>324</v>
      </c>
      <c r="AM203" t="s">
        <v>324</v>
      </c>
      <c r="AN203" t="s">
        <v>324</v>
      </c>
      <c r="AO203" t="s">
        <v>324</v>
      </c>
      <c r="AP203">
        <v>0</v>
      </c>
      <c r="AQ203" t="s">
        <v>324</v>
      </c>
      <c r="AR203" t="s">
        <v>324</v>
      </c>
      <c r="AS203" t="s">
        <v>324</v>
      </c>
      <c r="AT203" t="s">
        <v>324</v>
      </c>
      <c r="AU203">
        <v>0</v>
      </c>
      <c r="AV203" t="s">
        <v>324</v>
      </c>
      <c r="AW203" t="s">
        <v>324</v>
      </c>
      <c r="AX203" t="s">
        <v>324</v>
      </c>
      <c r="AY203" t="s">
        <v>324</v>
      </c>
      <c r="AZ203">
        <v>0</v>
      </c>
      <c r="BA203" t="s">
        <v>324</v>
      </c>
      <c r="BB203" t="s">
        <v>324</v>
      </c>
      <c r="BC203" t="s">
        <v>324</v>
      </c>
      <c r="BD203" t="s">
        <v>324</v>
      </c>
      <c r="BE203">
        <v>0</v>
      </c>
      <c r="BF203" t="s">
        <v>324</v>
      </c>
      <c r="BG203" t="s">
        <v>324</v>
      </c>
      <c r="BH203" t="s">
        <v>324</v>
      </c>
      <c r="BI203" t="s">
        <v>324</v>
      </c>
      <c r="BJ203">
        <v>0</v>
      </c>
      <c r="BK203">
        <v>3.2000000000000001E-2</v>
      </c>
      <c r="BL203">
        <v>2E-3</v>
      </c>
      <c r="BM203" t="s">
        <v>324</v>
      </c>
      <c r="BN203" t="s">
        <v>324</v>
      </c>
      <c r="BO203">
        <v>3.4000000000000002E-2</v>
      </c>
      <c r="BP203">
        <v>7</v>
      </c>
      <c r="BQ203">
        <v>1</v>
      </c>
      <c r="BR203" t="s">
        <v>324</v>
      </c>
      <c r="BS203" t="s">
        <v>324</v>
      </c>
      <c r="BT203">
        <v>8</v>
      </c>
      <c r="BU203">
        <v>0.156</v>
      </c>
      <c r="BV203">
        <v>0</v>
      </c>
      <c r="BW203" t="s">
        <v>324</v>
      </c>
      <c r="BX203" t="s">
        <v>324</v>
      </c>
      <c r="BY203">
        <v>0.156</v>
      </c>
      <c r="BZ203" t="s">
        <v>324</v>
      </c>
      <c r="CA203" t="s">
        <v>324</v>
      </c>
      <c r="CB203" t="s">
        <v>324</v>
      </c>
      <c r="CC203" t="s">
        <v>324</v>
      </c>
      <c r="CD203">
        <v>0</v>
      </c>
      <c r="CE203" t="s">
        <v>324</v>
      </c>
      <c r="CF203" t="s">
        <v>324</v>
      </c>
      <c r="CG203" t="s">
        <v>324</v>
      </c>
      <c r="CH203" t="s">
        <v>324</v>
      </c>
      <c r="CI203">
        <v>0</v>
      </c>
      <c r="CJ203" t="s">
        <v>324</v>
      </c>
      <c r="CK203" t="s">
        <v>324</v>
      </c>
      <c r="CL203" t="s">
        <v>324</v>
      </c>
      <c r="CM203" t="s">
        <v>324</v>
      </c>
      <c r="CN203">
        <v>0</v>
      </c>
      <c r="CO203">
        <v>10.909000000000001</v>
      </c>
      <c r="CP203">
        <v>0.67500000000000004</v>
      </c>
      <c r="CQ203" t="s">
        <v>179</v>
      </c>
      <c r="CR203">
        <v>0</v>
      </c>
      <c r="CS203">
        <v>11.584</v>
      </c>
      <c r="CT203">
        <v>1512</v>
      </c>
      <c r="CU203">
        <v>42</v>
      </c>
      <c r="CV203">
        <v>0</v>
      </c>
      <c r="CW203">
        <v>0</v>
      </c>
      <c r="CX203">
        <v>1554</v>
      </c>
      <c r="CY203">
        <v>1.714</v>
      </c>
      <c r="CZ203">
        <v>1.831</v>
      </c>
      <c r="DA203">
        <v>0</v>
      </c>
      <c r="DB203">
        <v>0</v>
      </c>
      <c r="DC203">
        <v>3.5449999999999999</v>
      </c>
    </row>
    <row r="204" spans="1:107" x14ac:dyDescent="0.45">
      <c r="A204">
        <v>2024</v>
      </c>
      <c r="B204">
        <v>1</v>
      </c>
      <c r="C204" t="s">
        <v>166</v>
      </c>
      <c r="D204">
        <v>17642</v>
      </c>
      <c r="E204" t="s">
        <v>486</v>
      </c>
      <c r="F204" t="s">
        <v>323</v>
      </c>
      <c r="G204" t="s">
        <v>244</v>
      </c>
      <c r="H204">
        <v>0.55100000000000005</v>
      </c>
      <c r="I204">
        <v>2.5000000000000001E-2</v>
      </c>
      <c r="J204">
        <v>0</v>
      </c>
      <c r="K204">
        <v>0</v>
      </c>
      <c r="L204">
        <v>0.57599999999999996</v>
      </c>
      <c r="M204">
        <v>37</v>
      </c>
      <c r="N204">
        <v>1</v>
      </c>
      <c r="O204">
        <v>0</v>
      </c>
      <c r="P204">
        <v>0</v>
      </c>
      <c r="Q204">
        <v>38</v>
      </c>
      <c r="R204">
        <v>0</v>
      </c>
      <c r="S204">
        <v>0</v>
      </c>
      <c r="T204">
        <v>0</v>
      </c>
      <c r="U204">
        <v>0</v>
      </c>
      <c r="V204" t="s">
        <v>324</v>
      </c>
      <c r="W204">
        <v>0</v>
      </c>
      <c r="X204">
        <v>0</v>
      </c>
      <c r="Y204">
        <v>0</v>
      </c>
      <c r="Z204">
        <v>0</v>
      </c>
      <c r="AA204" t="s">
        <v>324</v>
      </c>
      <c r="AB204">
        <v>0</v>
      </c>
      <c r="AC204">
        <v>0</v>
      </c>
      <c r="AD204">
        <v>0</v>
      </c>
      <c r="AE204">
        <v>0</v>
      </c>
      <c r="AF204" t="s">
        <v>324</v>
      </c>
      <c r="AG204">
        <v>0</v>
      </c>
      <c r="AH204">
        <v>0</v>
      </c>
      <c r="AI204">
        <v>0</v>
      </c>
      <c r="AJ204">
        <v>0</v>
      </c>
      <c r="AK204" t="s">
        <v>324</v>
      </c>
      <c r="AL204">
        <v>0</v>
      </c>
      <c r="AM204">
        <v>0</v>
      </c>
      <c r="AN204">
        <v>0</v>
      </c>
      <c r="AO204">
        <v>0</v>
      </c>
      <c r="AP204" t="s">
        <v>324</v>
      </c>
      <c r="AQ204">
        <v>0</v>
      </c>
      <c r="AR204">
        <v>0</v>
      </c>
      <c r="AS204">
        <v>0</v>
      </c>
      <c r="AT204">
        <v>0</v>
      </c>
      <c r="AU204" t="s">
        <v>324</v>
      </c>
      <c r="AV204">
        <v>0</v>
      </c>
      <c r="AW204">
        <v>0</v>
      </c>
      <c r="AX204">
        <v>0</v>
      </c>
      <c r="AY204">
        <v>0</v>
      </c>
      <c r="AZ204" t="s">
        <v>324</v>
      </c>
      <c r="BA204">
        <v>0</v>
      </c>
      <c r="BB204">
        <v>0</v>
      </c>
      <c r="BC204">
        <v>0</v>
      </c>
      <c r="BD204">
        <v>0</v>
      </c>
      <c r="BE204" t="s">
        <v>324</v>
      </c>
      <c r="BF204">
        <v>0</v>
      </c>
      <c r="BG204">
        <v>0</v>
      </c>
      <c r="BH204">
        <v>0</v>
      </c>
      <c r="BI204">
        <v>0</v>
      </c>
      <c r="BJ204" t="s">
        <v>324</v>
      </c>
      <c r="BK204">
        <v>2.7E-2</v>
      </c>
      <c r="BL204">
        <v>0</v>
      </c>
      <c r="BM204">
        <v>0</v>
      </c>
      <c r="BN204">
        <v>0</v>
      </c>
      <c r="BO204">
        <v>2.7E-2</v>
      </c>
      <c r="BP204">
        <v>5</v>
      </c>
      <c r="BQ204">
        <v>0</v>
      </c>
      <c r="BR204">
        <v>0</v>
      </c>
      <c r="BS204">
        <v>0</v>
      </c>
      <c r="BT204">
        <v>5</v>
      </c>
      <c r="BU204">
        <v>0</v>
      </c>
      <c r="BV204">
        <v>0</v>
      </c>
      <c r="BW204">
        <v>0</v>
      </c>
      <c r="BX204">
        <v>0</v>
      </c>
      <c r="BY204" t="s">
        <v>324</v>
      </c>
      <c r="BZ204">
        <v>0</v>
      </c>
      <c r="CA204">
        <v>0</v>
      </c>
      <c r="CB204">
        <v>0</v>
      </c>
      <c r="CC204">
        <v>0</v>
      </c>
      <c r="CD204" t="s">
        <v>324</v>
      </c>
      <c r="CE204">
        <v>0</v>
      </c>
      <c r="CF204">
        <v>0</v>
      </c>
      <c r="CG204">
        <v>0</v>
      </c>
      <c r="CH204">
        <v>0</v>
      </c>
      <c r="CI204" t="s">
        <v>324</v>
      </c>
      <c r="CJ204">
        <v>0</v>
      </c>
      <c r="CK204">
        <v>0</v>
      </c>
      <c r="CL204">
        <v>0</v>
      </c>
      <c r="CM204">
        <v>0</v>
      </c>
      <c r="CN204" t="s">
        <v>324</v>
      </c>
      <c r="CO204">
        <v>0.57799999999999996</v>
      </c>
      <c r="CP204">
        <v>2.5000000000000001E-2</v>
      </c>
      <c r="CQ204" t="s">
        <v>179</v>
      </c>
      <c r="CR204">
        <v>0</v>
      </c>
      <c r="CS204">
        <v>0.60299999999999998</v>
      </c>
      <c r="CT204">
        <v>42</v>
      </c>
      <c r="CU204">
        <v>1</v>
      </c>
      <c r="CV204">
        <v>0</v>
      </c>
      <c r="CW204">
        <v>0</v>
      </c>
      <c r="CX204">
        <v>43</v>
      </c>
      <c r="CY204">
        <v>0</v>
      </c>
      <c r="CZ204">
        <v>0</v>
      </c>
      <c r="DA204">
        <v>0</v>
      </c>
      <c r="DB204">
        <v>0</v>
      </c>
      <c r="DC204">
        <v>0</v>
      </c>
    </row>
    <row r="205" spans="1:107" x14ac:dyDescent="0.45">
      <c r="A205">
        <v>2024</v>
      </c>
      <c r="B205">
        <v>1</v>
      </c>
      <c r="C205" t="s">
        <v>166</v>
      </c>
      <c r="D205">
        <v>27058</v>
      </c>
      <c r="E205" t="s">
        <v>369</v>
      </c>
      <c r="F205" t="s">
        <v>323</v>
      </c>
      <c r="G205" t="s">
        <v>244</v>
      </c>
      <c r="H205">
        <v>1.2E-2</v>
      </c>
      <c r="I205" t="s">
        <v>324</v>
      </c>
      <c r="J205" t="s">
        <v>324</v>
      </c>
      <c r="K205" t="s">
        <v>324</v>
      </c>
      <c r="L205">
        <v>1.2E-2</v>
      </c>
      <c r="M205">
        <v>6</v>
      </c>
      <c r="N205" t="s">
        <v>324</v>
      </c>
      <c r="O205" t="s">
        <v>324</v>
      </c>
      <c r="P205" t="s">
        <v>324</v>
      </c>
      <c r="Q205">
        <v>6</v>
      </c>
      <c r="R205" t="s">
        <v>324</v>
      </c>
      <c r="S205" t="s">
        <v>324</v>
      </c>
      <c r="T205" t="s">
        <v>324</v>
      </c>
      <c r="U205" t="s">
        <v>324</v>
      </c>
      <c r="V205" t="s">
        <v>324</v>
      </c>
      <c r="W205" t="s">
        <v>324</v>
      </c>
      <c r="X205" t="s">
        <v>324</v>
      </c>
      <c r="Y205" t="s">
        <v>324</v>
      </c>
      <c r="Z205" t="s">
        <v>324</v>
      </c>
      <c r="AA205" t="s">
        <v>324</v>
      </c>
      <c r="AB205" t="s">
        <v>324</v>
      </c>
      <c r="AC205" t="s">
        <v>324</v>
      </c>
      <c r="AD205" t="s">
        <v>324</v>
      </c>
      <c r="AE205" t="s">
        <v>324</v>
      </c>
      <c r="AF205" t="s">
        <v>324</v>
      </c>
      <c r="AG205" t="s">
        <v>324</v>
      </c>
      <c r="AH205" t="s">
        <v>324</v>
      </c>
      <c r="AI205" t="s">
        <v>324</v>
      </c>
      <c r="AJ205" t="s">
        <v>324</v>
      </c>
      <c r="AK205" t="s">
        <v>324</v>
      </c>
      <c r="AL205" t="s">
        <v>324</v>
      </c>
      <c r="AM205" t="s">
        <v>324</v>
      </c>
      <c r="AN205" t="s">
        <v>324</v>
      </c>
      <c r="AO205" t="s">
        <v>324</v>
      </c>
      <c r="AP205" t="s">
        <v>324</v>
      </c>
      <c r="AQ205" t="s">
        <v>324</v>
      </c>
      <c r="AR205" t="s">
        <v>324</v>
      </c>
      <c r="AS205" t="s">
        <v>324</v>
      </c>
      <c r="AT205" t="s">
        <v>324</v>
      </c>
      <c r="AU205" t="s">
        <v>324</v>
      </c>
      <c r="AV205" t="s">
        <v>324</v>
      </c>
      <c r="AW205" t="s">
        <v>324</v>
      </c>
      <c r="AX205" t="s">
        <v>324</v>
      </c>
      <c r="AY205" t="s">
        <v>324</v>
      </c>
      <c r="AZ205" t="s">
        <v>324</v>
      </c>
      <c r="BA205" t="s">
        <v>324</v>
      </c>
      <c r="BB205" t="s">
        <v>324</v>
      </c>
      <c r="BC205" t="s">
        <v>324</v>
      </c>
      <c r="BD205" t="s">
        <v>324</v>
      </c>
      <c r="BE205" t="s">
        <v>324</v>
      </c>
      <c r="BF205" t="s">
        <v>324</v>
      </c>
      <c r="BG205" t="s">
        <v>324</v>
      </c>
      <c r="BH205" t="s">
        <v>324</v>
      </c>
      <c r="BI205" t="s">
        <v>324</v>
      </c>
      <c r="BJ205" t="s">
        <v>324</v>
      </c>
      <c r="BK205" t="s">
        <v>324</v>
      </c>
      <c r="BL205" t="s">
        <v>324</v>
      </c>
      <c r="BM205" t="s">
        <v>324</v>
      </c>
      <c r="BN205" t="s">
        <v>324</v>
      </c>
      <c r="BO205" t="s">
        <v>324</v>
      </c>
      <c r="BP205" t="s">
        <v>324</v>
      </c>
      <c r="BQ205" t="s">
        <v>324</v>
      </c>
      <c r="BR205" t="s">
        <v>324</v>
      </c>
      <c r="BS205" t="s">
        <v>324</v>
      </c>
      <c r="BT205" t="s">
        <v>324</v>
      </c>
      <c r="BU205" t="s">
        <v>324</v>
      </c>
      <c r="BV205" t="s">
        <v>324</v>
      </c>
      <c r="BW205" t="s">
        <v>324</v>
      </c>
      <c r="BX205" t="s">
        <v>324</v>
      </c>
      <c r="BY205" t="s">
        <v>324</v>
      </c>
      <c r="BZ205" t="s">
        <v>324</v>
      </c>
      <c r="CA205" t="s">
        <v>324</v>
      </c>
      <c r="CB205" t="s">
        <v>324</v>
      </c>
      <c r="CC205" t="s">
        <v>324</v>
      </c>
      <c r="CD205" t="s">
        <v>324</v>
      </c>
      <c r="CE205" t="s">
        <v>324</v>
      </c>
      <c r="CF205" t="s">
        <v>324</v>
      </c>
      <c r="CG205" t="s">
        <v>324</v>
      </c>
      <c r="CH205" t="s">
        <v>324</v>
      </c>
      <c r="CI205" t="s">
        <v>324</v>
      </c>
      <c r="CJ205" t="s">
        <v>324</v>
      </c>
      <c r="CK205" t="s">
        <v>324</v>
      </c>
      <c r="CL205" t="s">
        <v>324</v>
      </c>
      <c r="CM205" t="s">
        <v>324</v>
      </c>
      <c r="CN205" t="s">
        <v>324</v>
      </c>
      <c r="CO205">
        <v>1.2E-2</v>
      </c>
      <c r="CP205" t="s">
        <v>179</v>
      </c>
      <c r="CQ205" t="s">
        <v>179</v>
      </c>
      <c r="CR205">
        <v>0</v>
      </c>
      <c r="CS205">
        <v>1.2E-2</v>
      </c>
      <c r="CT205">
        <v>6</v>
      </c>
      <c r="CU205">
        <v>0</v>
      </c>
      <c r="CV205">
        <v>0</v>
      </c>
      <c r="CW205">
        <v>0</v>
      </c>
      <c r="CX205">
        <v>6</v>
      </c>
      <c r="CY205">
        <v>0</v>
      </c>
      <c r="CZ205">
        <v>0</v>
      </c>
      <c r="DA205">
        <v>0</v>
      </c>
      <c r="DB205">
        <v>0</v>
      </c>
      <c r="DC205">
        <v>0</v>
      </c>
    </row>
    <row r="206" spans="1:107" x14ac:dyDescent="0.45">
      <c r="A206">
        <v>2024</v>
      </c>
      <c r="B206">
        <v>1</v>
      </c>
      <c r="C206" t="s">
        <v>166</v>
      </c>
      <c r="D206">
        <v>40606</v>
      </c>
      <c r="E206" t="s">
        <v>487</v>
      </c>
      <c r="F206" t="s">
        <v>323</v>
      </c>
      <c r="G206" t="s">
        <v>244</v>
      </c>
      <c r="H206">
        <v>9.8000000000000004E-2</v>
      </c>
      <c r="I206">
        <v>0</v>
      </c>
      <c r="J206">
        <v>1.2E-2</v>
      </c>
      <c r="K206">
        <v>0</v>
      </c>
      <c r="L206">
        <v>0.11</v>
      </c>
      <c r="M206">
        <v>9</v>
      </c>
      <c r="N206">
        <v>0</v>
      </c>
      <c r="O206">
        <v>1</v>
      </c>
      <c r="P206">
        <v>0</v>
      </c>
      <c r="Q206">
        <v>10</v>
      </c>
      <c r="R206" t="s">
        <v>324</v>
      </c>
      <c r="S206" t="s">
        <v>324</v>
      </c>
      <c r="T206" t="s">
        <v>324</v>
      </c>
      <c r="U206" t="s">
        <v>324</v>
      </c>
      <c r="V206" t="s">
        <v>324</v>
      </c>
      <c r="W206" t="s">
        <v>324</v>
      </c>
      <c r="X206" t="s">
        <v>324</v>
      </c>
      <c r="Y206" t="s">
        <v>324</v>
      </c>
      <c r="Z206" t="s">
        <v>324</v>
      </c>
      <c r="AA206" t="s">
        <v>324</v>
      </c>
      <c r="AB206" t="s">
        <v>324</v>
      </c>
      <c r="AC206" t="s">
        <v>324</v>
      </c>
      <c r="AD206" t="s">
        <v>324</v>
      </c>
      <c r="AE206" t="s">
        <v>324</v>
      </c>
      <c r="AF206" t="s">
        <v>324</v>
      </c>
      <c r="AG206" t="s">
        <v>324</v>
      </c>
      <c r="AH206" t="s">
        <v>324</v>
      </c>
      <c r="AI206" t="s">
        <v>324</v>
      </c>
      <c r="AJ206" t="s">
        <v>324</v>
      </c>
      <c r="AK206" t="s">
        <v>324</v>
      </c>
      <c r="AL206" t="s">
        <v>324</v>
      </c>
      <c r="AM206" t="s">
        <v>324</v>
      </c>
      <c r="AN206" t="s">
        <v>324</v>
      </c>
      <c r="AO206" t="s">
        <v>324</v>
      </c>
      <c r="AP206" t="s">
        <v>324</v>
      </c>
      <c r="AQ206" t="s">
        <v>324</v>
      </c>
      <c r="AR206" t="s">
        <v>324</v>
      </c>
      <c r="AS206" t="s">
        <v>324</v>
      </c>
      <c r="AT206" t="s">
        <v>324</v>
      </c>
      <c r="AU206" t="s">
        <v>324</v>
      </c>
      <c r="AV206" t="s">
        <v>324</v>
      </c>
      <c r="AW206" t="s">
        <v>324</v>
      </c>
      <c r="AX206" t="s">
        <v>324</v>
      </c>
      <c r="AY206" t="s">
        <v>324</v>
      </c>
      <c r="AZ206" t="s">
        <v>324</v>
      </c>
      <c r="BA206" t="s">
        <v>324</v>
      </c>
      <c r="BB206" t="s">
        <v>324</v>
      </c>
      <c r="BC206" t="s">
        <v>324</v>
      </c>
      <c r="BD206" t="s">
        <v>324</v>
      </c>
      <c r="BE206" t="s">
        <v>324</v>
      </c>
      <c r="BF206" t="s">
        <v>324</v>
      </c>
      <c r="BG206" t="s">
        <v>324</v>
      </c>
      <c r="BH206" t="s">
        <v>324</v>
      </c>
      <c r="BI206" t="s">
        <v>324</v>
      </c>
      <c r="BJ206" t="s">
        <v>324</v>
      </c>
      <c r="BK206" t="s">
        <v>324</v>
      </c>
      <c r="BL206" t="s">
        <v>324</v>
      </c>
      <c r="BM206" t="s">
        <v>324</v>
      </c>
      <c r="BN206" t="s">
        <v>324</v>
      </c>
      <c r="BO206" t="s">
        <v>324</v>
      </c>
      <c r="BP206" t="s">
        <v>324</v>
      </c>
      <c r="BQ206" t="s">
        <v>324</v>
      </c>
      <c r="BR206" t="s">
        <v>324</v>
      </c>
      <c r="BS206" t="s">
        <v>324</v>
      </c>
      <c r="BT206" t="s">
        <v>324</v>
      </c>
      <c r="BU206" t="s">
        <v>324</v>
      </c>
      <c r="BV206" t="s">
        <v>324</v>
      </c>
      <c r="BW206" t="s">
        <v>324</v>
      </c>
      <c r="BX206" t="s">
        <v>324</v>
      </c>
      <c r="BY206" t="s">
        <v>324</v>
      </c>
      <c r="BZ206" t="s">
        <v>324</v>
      </c>
      <c r="CA206" t="s">
        <v>324</v>
      </c>
      <c r="CB206" t="s">
        <v>324</v>
      </c>
      <c r="CC206" t="s">
        <v>324</v>
      </c>
      <c r="CD206" t="s">
        <v>324</v>
      </c>
      <c r="CE206" t="s">
        <v>324</v>
      </c>
      <c r="CF206" t="s">
        <v>324</v>
      </c>
      <c r="CG206" t="s">
        <v>324</v>
      </c>
      <c r="CH206" t="s">
        <v>324</v>
      </c>
      <c r="CI206" t="s">
        <v>324</v>
      </c>
      <c r="CJ206" t="s">
        <v>324</v>
      </c>
      <c r="CK206" t="s">
        <v>324</v>
      </c>
      <c r="CL206" t="s">
        <v>324</v>
      </c>
      <c r="CM206" t="s">
        <v>324</v>
      </c>
      <c r="CN206" t="s">
        <v>324</v>
      </c>
      <c r="CO206">
        <v>9.8000000000000004E-2</v>
      </c>
      <c r="CP206" t="s">
        <v>179</v>
      </c>
      <c r="CQ206">
        <v>1.2E-2</v>
      </c>
      <c r="CR206">
        <v>0</v>
      </c>
      <c r="CS206">
        <v>0.11</v>
      </c>
      <c r="CT206">
        <v>9</v>
      </c>
      <c r="CU206">
        <v>0</v>
      </c>
      <c r="CV206">
        <v>1</v>
      </c>
      <c r="CW206">
        <v>0</v>
      </c>
      <c r="CX206">
        <v>10</v>
      </c>
      <c r="CY206">
        <v>0</v>
      </c>
      <c r="CZ206">
        <v>0</v>
      </c>
      <c r="DA206">
        <v>0</v>
      </c>
      <c r="DB206">
        <v>0</v>
      </c>
      <c r="DC206">
        <v>0</v>
      </c>
    </row>
    <row r="207" spans="1:107" x14ac:dyDescent="0.45">
      <c r="A207">
        <v>2024</v>
      </c>
      <c r="B207">
        <v>1</v>
      </c>
      <c r="C207" t="s">
        <v>166</v>
      </c>
      <c r="D207">
        <v>99999</v>
      </c>
      <c r="E207" t="s">
        <v>329</v>
      </c>
      <c r="F207" t="s">
        <v>323</v>
      </c>
      <c r="H207">
        <v>2.9929999999999999</v>
      </c>
      <c r="I207">
        <v>0.60199999999999998</v>
      </c>
      <c r="J207">
        <v>0.05</v>
      </c>
      <c r="K207" t="s">
        <v>324</v>
      </c>
      <c r="L207">
        <v>3.645</v>
      </c>
      <c r="M207" t="s">
        <v>324</v>
      </c>
      <c r="N207" t="s">
        <v>324</v>
      </c>
      <c r="O207" t="s">
        <v>324</v>
      </c>
      <c r="P207" t="s">
        <v>324</v>
      </c>
      <c r="Q207" t="s">
        <v>324</v>
      </c>
      <c r="R207" t="s">
        <v>324</v>
      </c>
      <c r="S207" t="s">
        <v>324</v>
      </c>
      <c r="T207" t="s">
        <v>324</v>
      </c>
      <c r="U207" t="s">
        <v>324</v>
      </c>
      <c r="V207">
        <v>0</v>
      </c>
      <c r="W207" t="s">
        <v>324</v>
      </c>
      <c r="X207" t="s">
        <v>324</v>
      </c>
      <c r="Y207" t="s">
        <v>324</v>
      </c>
      <c r="Z207" t="s">
        <v>324</v>
      </c>
      <c r="AA207" t="s">
        <v>324</v>
      </c>
      <c r="AB207" t="s">
        <v>324</v>
      </c>
      <c r="AC207" t="s">
        <v>324</v>
      </c>
      <c r="AD207" t="s">
        <v>324</v>
      </c>
      <c r="AE207" t="s">
        <v>324</v>
      </c>
      <c r="AF207" t="s">
        <v>324</v>
      </c>
      <c r="AG207" t="s">
        <v>324</v>
      </c>
      <c r="AH207" t="s">
        <v>324</v>
      </c>
      <c r="AI207" t="s">
        <v>324</v>
      </c>
      <c r="AJ207" t="s">
        <v>324</v>
      </c>
      <c r="AK207">
        <v>0</v>
      </c>
      <c r="AL207" t="s">
        <v>324</v>
      </c>
      <c r="AM207" t="s">
        <v>324</v>
      </c>
      <c r="AN207" t="s">
        <v>324</v>
      </c>
      <c r="AO207" t="s">
        <v>324</v>
      </c>
      <c r="AP207" t="s">
        <v>324</v>
      </c>
      <c r="AQ207" t="s">
        <v>324</v>
      </c>
      <c r="AR207" t="s">
        <v>324</v>
      </c>
      <c r="AS207" t="s">
        <v>324</v>
      </c>
      <c r="AT207" t="s">
        <v>324</v>
      </c>
      <c r="AU207" t="s">
        <v>324</v>
      </c>
      <c r="AV207" t="s">
        <v>324</v>
      </c>
      <c r="AW207" t="s">
        <v>324</v>
      </c>
      <c r="AX207" t="s">
        <v>324</v>
      </c>
      <c r="AY207" t="s">
        <v>324</v>
      </c>
      <c r="AZ207">
        <v>0</v>
      </c>
      <c r="BA207" t="s">
        <v>324</v>
      </c>
      <c r="BB207" t="s">
        <v>324</v>
      </c>
      <c r="BC207" t="s">
        <v>324</v>
      </c>
      <c r="BD207" t="s">
        <v>324</v>
      </c>
      <c r="BE207" t="s">
        <v>324</v>
      </c>
      <c r="BF207" t="s">
        <v>324</v>
      </c>
      <c r="BG207" t="s">
        <v>324</v>
      </c>
      <c r="BH207" t="s">
        <v>324</v>
      </c>
      <c r="BI207" t="s">
        <v>324</v>
      </c>
      <c r="BJ207" t="s">
        <v>324</v>
      </c>
      <c r="BK207" t="s">
        <v>324</v>
      </c>
      <c r="BL207" t="s">
        <v>324</v>
      </c>
      <c r="BM207" t="s">
        <v>324</v>
      </c>
      <c r="BN207" t="s">
        <v>324</v>
      </c>
      <c r="BO207" t="s">
        <v>324</v>
      </c>
      <c r="BP207" t="s">
        <v>324</v>
      </c>
      <c r="BQ207" t="s">
        <v>324</v>
      </c>
      <c r="BR207" t="s">
        <v>324</v>
      </c>
      <c r="BS207" t="s">
        <v>324</v>
      </c>
      <c r="BT207" t="s">
        <v>324</v>
      </c>
      <c r="BU207" t="s">
        <v>324</v>
      </c>
      <c r="BV207" t="s">
        <v>324</v>
      </c>
      <c r="BW207" t="s">
        <v>324</v>
      </c>
      <c r="BX207" t="s">
        <v>324</v>
      </c>
      <c r="BY207" t="s">
        <v>324</v>
      </c>
      <c r="BZ207" t="s">
        <v>324</v>
      </c>
      <c r="CA207" t="s">
        <v>324</v>
      </c>
      <c r="CB207" t="s">
        <v>324</v>
      </c>
      <c r="CC207" t="s">
        <v>324</v>
      </c>
      <c r="CD207" t="s">
        <v>324</v>
      </c>
      <c r="CE207" t="s">
        <v>324</v>
      </c>
      <c r="CF207" t="s">
        <v>324</v>
      </c>
      <c r="CG207" t="s">
        <v>324</v>
      </c>
      <c r="CH207" t="s">
        <v>324</v>
      </c>
      <c r="CI207" t="s">
        <v>324</v>
      </c>
      <c r="CJ207" t="s">
        <v>324</v>
      </c>
      <c r="CK207" t="s">
        <v>324</v>
      </c>
      <c r="CL207" t="s">
        <v>324</v>
      </c>
      <c r="CM207" t="s">
        <v>324</v>
      </c>
      <c r="CN207" t="s">
        <v>324</v>
      </c>
      <c r="CO207">
        <v>2.9929999999999999</v>
      </c>
      <c r="CP207">
        <v>0.60199999999999998</v>
      </c>
      <c r="CQ207">
        <v>0.05</v>
      </c>
      <c r="CR207" t="s">
        <v>324</v>
      </c>
      <c r="CS207">
        <v>3.645</v>
      </c>
      <c r="CT207" t="s">
        <v>324</v>
      </c>
      <c r="CU207" t="s">
        <v>324</v>
      </c>
      <c r="CV207" t="s">
        <v>324</v>
      </c>
      <c r="CW207" t="s">
        <v>324</v>
      </c>
      <c r="CX207" t="s">
        <v>324</v>
      </c>
      <c r="CY207" t="s">
        <v>324</v>
      </c>
      <c r="CZ207" t="s">
        <v>324</v>
      </c>
      <c r="DA207" t="s">
        <v>324</v>
      </c>
      <c r="DB207" t="s">
        <v>324</v>
      </c>
      <c r="DC207" t="s">
        <v>324</v>
      </c>
    </row>
    <row r="208" spans="1:107" x14ac:dyDescent="0.45">
      <c r="A208">
        <v>2024</v>
      </c>
      <c r="B208">
        <v>1</v>
      </c>
      <c r="C208" t="s">
        <v>172</v>
      </c>
      <c r="D208">
        <v>13441</v>
      </c>
      <c r="E208" t="s">
        <v>488</v>
      </c>
      <c r="F208" t="s">
        <v>323</v>
      </c>
      <c r="G208" t="s">
        <v>244</v>
      </c>
      <c r="H208">
        <v>13.581</v>
      </c>
      <c r="I208">
        <v>3.5369999999999999</v>
      </c>
      <c r="J208">
        <v>1.9610000000000001</v>
      </c>
      <c r="K208">
        <v>0</v>
      </c>
      <c r="L208">
        <v>19.079000000000001</v>
      </c>
      <c r="M208">
        <v>1709</v>
      </c>
      <c r="N208">
        <v>113</v>
      </c>
      <c r="O208">
        <v>7</v>
      </c>
      <c r="P208">
        <v>0</v>
      </c>
      <c r="Q208">
        <v>1829</v>
      </c>
      <c r="R208" t="s">
        <v>324</v>
      </c>
      <c r="S208">
        <v>0.98499999999999999</v>
      </c>
      <c r="T208" t="s">
        <v>324</v>
      </c>
      <c r="U208" t="s">
        <v>324</v>
      </c>
      <c r="V208">
        <v>0.98499999999999999</v>
      </c>
      <c r="W208" t="s">
        <v>324</v>
      </c>
      <c r="X208">
        <v>26</v>
      </c>
      <c r="Y208" t="s">
        <v>324</v>
      </c>
      <c r="Z208" t="s">
        <v>324</v>
      </c>
      <c r="AA208">
        <v>26</v>
      </c>
      <c r="AB208" t="s">
        <v>324</v>
      </c>
      <c r="AC208" t="s">
        <v>324</v>
      </c>
      <c r="AD208" t="s">
        <v>324</v>
      </c>
      <c r="AE208" t="s">
        <v>324</v>
      </c>
      <c r="AF208">
        <v>0</v>
      </c>
      <c r="AG208" t="s">
        <v>324</v>
      </c>
      <c r="AH208" t="s">
        <v>324</v>
      </c>
      <c r="AI208" t="s">
        <v>324</v>
      </c>
      <c r="AJ208" t="s">
        <v>324</v>
      </c>
      <c r="AK208">
        <v>0</v>
      </c>
      <c r="AL208" t="s">
        <v>324</v>
      </c>
      <c r="AM208" t="s">
        <v>324</v>
      </c>
      <c r="AN208" t="s">
        <v>324</v>
      </c>
      <c r="AO208" t="s">
        <v>324</v>
      </c>
      <c r="AP208">
        <v>0</v>
      </c>
      <c r="AQ208" t="s">
        <v>324</v>
      </c>
      <c r="AR208" t="s">
        <v>324</v>
      </c>
      <c r="AS208" t="s">
        <v>324</v>
      </c>
      <c r="AT208" t="s">
        <v>324</v>
      </c>
      <c r="AU208">
        <v>0</v>
      </c>
      <c r="AV208" t="s">
        <v>324</v>
      </c>
      <c r="AW208" t="s">
        <v>324</v>
      </c>
      <c r="AX208" t="s">
        <v>324</v>
      </c>
      <c r="AY208" t="s">
        <v>324</v>
      </c>
      <c r="AZ208">
        <v>0</v>
      </c>
      <c r="BA208" t="s">
        <v>324</v>
      </c>
      <c r="BB208" t="s">
        <v>324</v>
      </c>
      <c r="BC208" t="s">
        <v>324</v>
      </c>
      <c r="BD208" t="s">
        <v>324</v>
      </c>
      <c r="BE208">
        <v>0</v>
      </c>
      <c r="BF208" t="s">
        <v>324</v>
      </c>
      <c r="BG208" t="s">
        <v>324</v>
      </c>
      <c r="BH208" t="s">
        <v>324</v>
      </c>
      <c r="BI208" t="s">
        <v>324</v>
      </c>
      <c r="BJ208">
        <v>0</v>
      </c>
      <c r="BK208">
        <v>8.5999999999999993E-2</v>
      </c>
      <c r="BL208">
        <v>5.0000000000000001E-3</v>
      </c>
      <c r="BM208">
        <v>0</v>
      </c>
      <c r="BN208" t="s">
        <v>324</v>
      </c>
      <c r="BO208">
        <v>9.0999999999999998E-2</v>
      </c>
      <c r="BP208">
        <v>28</v>
      </c>
      <c r="BQ208">
        <v>2</v>
      </c>
      <c r="BR208">
        <v>0</v>
      </c>
      <c r="BS208" t="s">
        <v>324</v>
      </c>
      <c r="BT208">
        <v>30</v>
      </c>
      <c r="BU208" t="s">
        <v>324</v>
      </c>
      <c r="BV208" t="s">
        <v>324</v>
      </c>
      <c r="BW208" t="s">
        <v>324</v>
      </c>
      <c r="BX208" t="s">
        <v>324</v>
      </c>
      <c r="BY208">
        <v>0</v>
      </c>
      <c r="BZ208">
        <v>1.2E-2</v>
      </c>
      <c r="CA208">
        <v>4.0000000000000001E-3</v>
      </c>
      <c r="CB208">
        <v>0</v>
      </c>
      <c r="CC208" t="s">
        <v>324</v>
      </c>
      <c r="CD208">
        <v>1.6E-2</v>
      </c>
      <c r="CE208">
        <v>1</v>
      </c>
      <c r="CF208">
        <v>1</v>
      </c>
      <c r="CG208">
        <v>0</v>
      </c>
      <c r="CH208" t="s">
        <v>324</v>
      </c>
      <c r="CI208">
        <v>2</v>
      </c>
      <c r="CJ208" t="s">
        <v>324</v>
      </c>
      <c r="CK208" t="s">
        <v>324</v>
      </c>
      <c r="CL208" t="s">
        <v>324</v>
      </c>
      <c r="CM208" t="s">
        <v>324</v>
      </c>
      <c r="CN208">
        <v>0</v>
      </c>
      <c r="CO208">
        <v>13.679</v>
      </c>
      <c r="CP208">
        <v>4.5309999999999997</v>
      </c>
      <c r="CQ208">
        <v>1.9610000000000001</v>
      </c>
      <c r="CR208">
        <v>0</v>
      </c>
      <c r="CS208">
        <v>20.170999999999999</v>
      </c>
      <c r="CT208">
        <v>1738</v>
      </c>
      <c r="CU208">
        <v>142</v>
      </c>
      <c r="CV208">
        <v>7</v>
      </c>
      <c r="CW208">
        <v>0</v>
      </c>
      <c r="CX208">
        <v>1887</v>
      </c>
      <c r="CY208">
        <v>0</v>
      </c>
      <c r="CZ208">
        <v>0</v>
      </c>
      <c r="DA208">
        <v>0</v>
      </c>
      <c r="DB208">
        <v>0</v>
      </c>
      <c r="DC208">
        <v>0</v>
      </c>
    </row>
    <row r="209" spans="1:107" x14ac:dyDescent="0.45">
      <c r="A209">
        <v>2024</v>
      </c>
      <c r="B209">
        <v>1</v>
      </c>
      <c r="C209" t="s">
        <v>172</v>
      </c>
      <c r="D209">
        <v>15472</v>
      </c>
      <c r="E209" t="s">
        <v>489</v>
      </c>
      <c r="F209" t="s">
        <v>323</v>
      </c>
      <c r="G209" t="s">
        <v>244</v>
      </c>
      <c r="H209">
        <v>113.45099999999999</v>
      </c>
      <c r="I209">
        <v>55.457999999999998</v>
      </c>
      <c r="J209">
        <v>5.2119999999999997</v>
      </c>
      <c r="K209">
        <v>0</v>
      </c>
      <c r="L209">
        <v>174.12100000000001</v>
      </c>
      <c r="M209">
        <v>14390</v>
      </c>
      <c r="N209">
        <v>815</v>
      </c>
      <c r="O209">
        <v>38</v>
      </c>
      <c r="P209">
        <v>0</v>
      </c>
      <c r="Q209">
        <v>15243</v>
      </c>
      <c r="R209">
        <v>0</v>
      </c>
      <c r="S209">
        <v>0</v>
      </c>
      <c r="T209">
        <v>0</v>
      </c>
      <c r="U209">
        <v>0</v>
      </c>
      <c r="V209" t="s">
        <v>324</v>
      </c>
      <c r="W209">
        <v>0</v>
      </c>
      <c r="X209">
        <v>0</v>
      </c>
      <c r="Y209">
        <v>0</v>
      </c>
      <c r="Z209">
        <v>0</v>
      </c>
      <c r="AA209" t="s">
        <v>324</v>
      </c>
      <c r="AB209">
        <v>0</v>
      </c>
      <c r="AC209">
        <v>0</v>
      </c>
      <c r="AD209">
        <v>0</v>
      </c>
      <c r="AE209">
        <v>0</v>
      </c>
      <c r="AF209" t="s">
        <v>324</v>
      </c>
      <c r="AG209">
        <v>0</v>
      </c>
      <c r="AH209">
        <v>0</v>
      </c>
      <c r="AI209">
        <v>0</v>
      </c>
      <c r="AJ209">
        <v>0</v>
      </c>
      <c r="AK209" t="s">
        <v>324</v>
      </c>
      <c r="AL209">
        <v>0</v>
      </c>
      <c r="AM209">
        <v>0</v>
      </c>
      <c r="AN209">
        <v>0</v>
      </c>
      <c r="AO209">
        <v>0</v>
      </c>
      <c r="AP209" t="s">
        <v>324</v>
      </c>
      <c r="AQ209">
        <v>0</v>
      </c>
      <c r="AR209">
        <v>0</v>
      </c>
      <c r="AS209">
        <v>0</v>
      </c>
      <c r="AT209">
        <v>0</v>
      </c>
      <c r="AU209" t="s">
        <v>324</v>
      </c>
      <c r="AV209">
        <v>0</v>
      </c>
      <c r="AW209">
        <v>0</v>
      </c>
      <c r="AX209">
        <v>0</v>
      </c>
      <c r="AY209">
        <v>0</v>
      </c>
      <c r="AZ209" t="s">
        <v>324</v>
      </c>
      <c r="BA209">
        <v>0</v>
      </c>
      <c r="BB209">
        <v>0</v>
      </c>
      <c r="BC209">
        <v>0</v>
      </c>
      <c r="BD209">
        <v>0</v>
      </c>
      <c r="BE209" t="s">
        <v>324</v>
      </c>
      <c r="BF209">
        <v>0</v>
      </c>
      <c r="BG209">
        <v>0</v>
      </c>
      <c r="BH209">
        <v>0</v>
      </c>
      <c r="BI209">
        <v>0</v>
      </c>
      <c r="BJ209" t="s">
        <v>324</v>
      </c>
      <c r="BK209">
        <v>0.121</v>
      </c>
      <c r="BL209">
        <v>0.13</v>
      </c>
      <c r="BM209">
        <v>0</v>
      </c>
      <c r="BN209">
        <v>0</v>
      </c>
      <c r="BO209">
        <v>0.251</v>
      </c>
      <c r="BP209">
        <v>29</v>
      </c>
      <c r="BQ209">
        <v>7</v>
      </c>
      <c r="BR209">
        <v>0</v>
      </c>
      <c r="BS209">
        <v>0</v>
      </c>
      <c r="BT209">
        <v>36</v>
      </c>
      <c r="BU209">
        <v>0</v>
      </c>
      <c r="BV209">
        <v>0</v>
      </c>
      <c r="BW209">
        <v>0</v>
      </c>
      <c r="BX209">
        <v>0</v>
      </c>
      <c r="BY209" t="s">
        <v>324</v>
      </c>
      <c r="BZ209">
        <v>9.2999999999999999E-2</v>
      </c>
      <c r="CA209">
        <v>20.928999999999998</v>
      </c>
      <c r="CB209">
        <v>0.215</v>
      </c>
      <c r="CC209">
        <v>0</v>
      </c>
      <c r="CD209" t="s">
        <v>324</v>
      </c>
      <c r="CE209">
        <v>3</v>
      </c>
      <c r="CF209">
        <v>50</v>
      </c>
      <c r="CG209">
        <v>3</v>
      </c>
      <c r="CH209">
        <v>0</v>
      </c>
      <c r="CI209" t="s">
        <v>324</v>
      </c>
      <c r="CJ209">
        <v>0</v>
      </c>
      <c r="CK209">
        <v>0</v>
      </c>
      <c r="CL209">
        <v>0</v>
      </c>
      <c r="CM209">
        <v>0</v>
      </c>
      <c r="CN209" t="s">
        <v>324</v>
      </c>
      <c r="CO209">
        <v>113.66500000000001</v>
      </c>
      <c r="CP209">
        <v>76.516999999999996</v>
      </c>
      <c r="CQ209">
        <v>5.4269999999999996</v>
      </c>
      <c r="CR209">
        <v>0</v>
      </c>
      <c r="CS209">
        <v>195.60900000000001</v>
      </c>
      <c r="CT209">
        <v>14422</v>
      </c>
      <c r="CU209">
        <v>872</v>
      </c>
      <c r="CV209">
        <v>41</v>
      </c>
      <c r="CW209">
        <v>0</v>
      </c>
      <c r="CX209">
        <v>15335</v>
      </c>
      <c r="CY209">
        <v>0</v>
      </c>
      <c r="CZ209">
        <v>0</v>
      </c>
      <c r="DA209">
        <v>0</v>
      </c>
      <c r="DB209">
        <v>0</v>
      </c>
      <c r="DC209">
        <v>0</v>
      </c>
    </row>
    <row r="210" spans="1:107" x14ac:dyDescent="0.45">
      <c r="A210">
        <v>2024</v>
      </c>
      <c r="B210">
        <v>1</v>
      </c>
      <c r="C210" t="s">
        <v>172</v>
      </c>
      <c r="D210">
        <v>24590</v>
      </c>
      <c r="E210" t="s">
        <v>490</v>
      </c>
      <c r="F210" t="s">
        <v>323</v>
      </c>
      <c r="G210" t="s">
        <v>244</v>
      </c>
      <c r="H210">
        <v>16.596</v>
      </c>
      <c r="I210">
        <v>3.9260000000000002</v>
      </c>
      <c r="J210">
        <v>0.81200000000000006</v>
      </c>
      <c r="K210" t="s">
        <v>324</v>
      </c>
      <c r="L210">
        <v>21.334</v>
      </c>
      <c r="M210">
        <v>2086</v>
      </c>
      <c r="N210">
        <v>90</v>
      </c>
      <c r="O210">
        <v>7</v>
      </c>
      <c r="P210" t="s">
        <v>324</v>
      </c>
      <c r="Q210">
        <v>2183</v>
      </c>
      <c r="R210">
        <v>0.191</v>
      </c>
      <c r="S210">
        <v>0.628</v>
      </c>
      <c r="T210" t="s">
        <v>324</v>
      </c>
      <c r="U210" t="s">
        <v>324</v>
      </c>
      <c r="V210">
        <v>0.81899999999999995</v>
      </c>
      <c r="W210">
        <v>13</v>
      </c>
      <c r="X210">
        <v>14</v>
      </c>
      <c r="Y210" t="s">
        <v>324</v>
      </c>
      <c r="Z210" t="s">
        <v>324</v>
      </c>
      <c r="AA210">
        <v>27</v>
      </c>
      <c r="AB210">
        <v>2.4260000000000002</v>
      </c>
      <c r="AC210">
        <v>19.218</v>
      </c>
      <c r="AD210" t="s">
        <v>324</v>
      </c>
      <c r="AE210" t="s">
        <v>324</v>
      </c>
      <c r="AF210">
        <v>21.643999999999998</v>
      </c>
      <c r="AG210">
        <v>0.71499999999999997</v>
      </c>
      <c r="AH210" t="s">
        <v>324</v>
      </c>
      <c r="AI210" t="s">
        <v>324</v>
      </c>
      <c r="AJ210" t="s">
        <v>324</v>
      </c>
      <c r="AK210">
        <v>0.71499999999999997</v>
      </c>
      <c r="AL210">
        <v>70</v>
      </c>
      <c r="AM210" t="s">
        <v>324</v>
      </c>
      <c r="AN210" t="s">
        <v>324</v>
      </c>
      <c r="AO210" t="s">
        <v>324</v>
      </c>
      <c r="AP210">
        <v>70</v>
      </c>
      <c r="AQ210">
        <v>0.88600000000000001</v>
      </c>
      <c r="AR210" t="s">
        <v>324</v>
      </c>
      <c r="AS210" t="s">
        <v>324</v>
      </c>
      <c r="AT210" t="s">
        <v>324</v>
      </c>
      <c r="AU210">
        <v>0.88600000000000001</v>
      </c>
      <c r="AV210" t="s">
        <v>324</v>
      </c>
      <c r="AW210" t="s">
        <v>324</v>
      </c>
      <c r="AX210" t="s">
        <v>324</v>
      </c>
      <c r="AY210" t="s">
        <v>324</v>
      </c>
      <c r="AZ210">
        <v>0</v>
      </c>
      <c r="BA210" t="s">
        <v>324</v>
      </c>
      <c r="BB210" t="s">
        <v>324</v>
      </c>
      <c r="BC210" t="s">
        <v>324</v>
      </c>
      <c r="BD210" t="s">
        <v>324</v>
      </c>
      <c r="BE210">
        <v>0</v>
      </c>
      <c r="BF210" t="s">
        <v>324</v>
      </c>
      <c r="BG210" t="s">
        <v>324</v>
      </c>
      <c r="BH210" t="s">
        <v>324</v>
      </c>
      <c r="BI210" t="s">
        <v>324</v>
      </c>
      <c r="BJ210">
        <v>0</v>
      </c>
      <c r="BK210">
        <v>1.4999999999999999E-2</v>
      </c>
      <c r="BL210" t="s">
        <v>324</v>
      </c>
      <c r="BM210" t="s">
        <v>324</v>
      </c>
      <c r="BN210" t="s">
        <v>324</v>
      </c>
      <c r="BO210">
        <v>1.4999999999999999E-2</v>
      </c>
      <c r="BP210">
        <v>3</v>
      </c>
      <c r="BQ210" t="s">
        <v>324</v>
      </c>
      <c r="BR210" t="s">
        <v>324</v>
      </c>
      <c r="BS210" t="s">
        <v>324</v>
      </c>
      <c r="BT210">
        <v>3</v>
      </c>
      <c r="BU210" t="s">
        <v>324</v>
      </c>
      <c r="BV210" t="s">
        <v>324</v>
      </c>
      <c r="BW210" t="s">
        <v>324</v>
      </c>
      <c r="BX210" t="s">
        <v>324</v>
      </c>
      <c r="BY210">
        <v>0</v>
      </c>
      <c r="BZ210" t="s">
        <v>324</v>
      </c>
      <c r="CA210">
        <v>9.0050000000000008</v>
      </c>
      <c r="CB210" t="s">
        <v>324</v>
      </c>
      <c r="CC210" t="s">
        <v>324</v>
      </c>
      <c r="CD210">
        <v>9.0050000000000008</v>
      </c>
      <c r="CE210" t="s">
        <v>324</v>
      </c>
      <c r="CF210">
        <v>3</v>
      </c>
      <c r="CG210" t="s">
        <v>324</v>
      </c>
      <c r="CH210" t="s">
        <v>324</v>
      </c>
      <c r="CI210">
        <v>3</v>
      </c>
      <c r="CJ210" t="s">
        <v>324</v>
      </c>
      <c r="CK210" t="s">
        <v>324</v>
      </c>
      <c r="CL210" t="s">
        <v>324</v>
      </c>
      <c r="CM210" t="s">
        <v>324</v>
      </c>
      <c r="CN210">
        <v>0</v>
      </c>
      <c r="CO210">
        <v>16.802</v>
      </c>
      <c r="CP210">
        <v>13.558999999999999</v>
      </c>
      <c r="CQ210">
        <v>0.81200000000000006</v>
      </c>
      <c r="CR210">
        <v>0</v>
      </c>
      <c r="CS210">
        <v>31.172999999999998</v>
      </c>
      <c r="CT210">
        <v>2102</v>
      </c>
      <c r="CU210">
        <v>107</v>
      </c>
      <c r="CV210">
        <v>7</v>
      </c>
      <c r="CW210">
        <v>0</v>
      </c>
      <c r="CX210">
        <v>2216</v>
      </c>
      <c r="CY210">
        <v>2.4260000000000002</v>
      </c>
      <c r="CZ210">
        <v>19.218</v>
      </c>
      <c r="DA210">
        <v>0</v>
      </c>
      <c r="DB210">
        <v>0</v>
      </c>
      <c r="DC210">
        <v>21.643999999999998</v>
      </c>
    </row>
    <row r="211" spans="1:107" x14ac:dyDescent="0.45">
      <c r="A211">
        <v>2024</v>
      </c>
      <c r="B211">
        <v>1</v>
      </c>
      <c r="C211" t="s">
        <v>172</v>
      </c>
      <c r="D211">
        <v>26510</v>
      </c>
      <c r="E211" t="s">
        <v>491</v>
      </c>
      <c r="F211" t="s">
        <v>323</v>
      </c>
      <c r="G211" t="s">
        <v>244</v>
      </c>
      <c r="H211">
        <v>11.683</v>
      </c>
      <c r="I211">
        <v>7.3659999999999997</v>
      </c>
      <c r="J211">
        <v>0</v>
      </c>
      <c r="K211">
        <v>0</v>
      </c>
      <c r="L211">
        <v>19.048999999999999</v>
      </c>
      <c r="M211">
        <v>1421</v>
      </c>
      <c r="N211">
        <v>107</v>
      </c>
      <c r="O211">
        <v>0</v>
      </c>
      <c r="P211">
        <v>0</v>
      </c>
      <c r="Q211">
        <v>1528</v>
      </c>
      <c r="R211">
        <v>0.08</v>
      </c>
      <c r="S211">
        <v>0.309</v>
      </c>
      <c r="T211">
        <v>0</v>
      </c>
      <c r="U211">
        <v>0</v>
      </c>
      <c r="V211">
        <v>0.38900000000000001</v>
      </c>
      <c r="W211">
        <v>7</v>
      </c>
      <c r="X211">
        <v>7</v>
      </c>
      <c r="Y211">
        <v>0</v>
      </c>
      <c r="Z211">
        <v>0</v>
      </c>
      <c r="AA211">
        <v>14</v>
      </c>
      <c r="AB211" t="s">
        <v>324</v>
      </c>
      <c r="AC211" t="s">
        <v>324</v>
      </c>
      <c r="AD211" t="s">
        <v>324</v>
      </c>
      <c r="AE211" t="s">
        <v>324</v>
      </c>
      <c r="AF211">
        <v>0</v>
      </c>
      <c r="AG211" t="s">
        <v>324</v>
      </c>
      <c r="AH211" t="s">
        <v>324</v>
      </c>
      <c r="AI211" t="s">
        <v>324</v>
      </c>
      <c r="AJ211" t="s">
        <v>324</v>
      </c>
      <c r="AK211">
        <v>0</v>
      </c>
      <c r="AL211" t="s">
        <v>324</v>
      </c>
      <c r="AM211" t="s">
        <v>324</v>
      </c>
      <c r="AN211" t="s">
        <v>324</v>
      </c>
      <c r="AO211" t="s">
        <v>324</v>
      </c>
      <c r="AP211">
        <v>0</v>
      </c>
      <c r="AQ211" t="s">
        <v>324</v>
      </c>
      <c r="AR211" t="s">
        <v>324</v>
      </c>
      <c r="AS211" t="s">
        <v>324</v>
      </c>
      <c r="AT211" t="s">
        <v>324</v>
      </c>
      <c r="AU211">
        <v>0</v>
      </c>
      <c r="AV211" t="s">
        <v>324</v>
      </c>
      <c r="AW211" t="s">
        <v>324</v>
      </c>
      <c r="AX211" t="s">
        <v>324</v>
      </c>
      <c r="AY211" t="s">
        <v>324</v>
      </c>
      <c r="AZ211">
        <v>0</v>
      </c>
      <c r="BA211" t="s">
        <v>324</v>
      </c>
      <c r="BB211" t="s">
        <v>324</v>
      </c>
      <c r="BC211" t="s">
        <v>324</v>
      </c>
      <c r="BD211" t="s">
        <v>324</v>
      </c>
      <c r="BE211">
        <v>0</v>
      </c>
      <c r="BF211" t="s">
        <v>324</v>
      </c>
      <c r="BG211" t="s">
        <v>324</v>
      </c>
      <c r="BH211" t="s">
        <v>324</v>
      </c>
      <c r="BI211" t="s">
        <v>324</v>
      </c>
      <c r="BJ211">
        <v>0</v>
      </c>
      <c r="BK211">
        <v>0</v>
      </c>
      <c r="BL211">
        <v>6.0000000000000001E-3</v>
      </c>
      <c r="BM211">
        <v>0</v>
      </c>
      <c r="BN211">
        <v>0</v>
      </c>
      <c r="BO211">
        <v>6.0000000000000001E-3</v>
      </c>
      <c r="BP211">
        <v>0</v>
      </c>
      <c r="BQ211">
        <v>1</v>
      </c>
      <c r="BR211">
        <v>0</v>
      </c>
      <c r="BS211">
        <v>0</v>
      </c>
      <c r="BT211">
        <v>1</v>
      </c>
      <c r="BU211" t="s">
        <v>324</v>
      </c>
      <c r="BV211" t="s">
        <v>324</v>
      </c>
      <c r="BW211" t="s">
        <v>324</v>
      </c>
      <c r="BX211" t="s">
        <v>324</v>
      </c>
      <c r="BY211">
        <v>0</v>
      </c>
      <c r="BZ211">
        <v>0</v>
      </c>
      <c r="CA211">
        <v>2</v>
      </c>
      <c r="CB211">
        <v>0</v>
      </c>
      <c r="CC211">
        <v>0</v>
      </c>
      <c r="CD211">
        <v>2</v>
      </c>
      <c r="CE211">
        <v>0</v>
      </c>
      <c r="CF211">
        <v>1</v>
      </c>
      <c r="CG211">
        <v>0</v>
      </c>
      <c r="CH211">
        <v>0</v>
      </c>
      <c r="CI211">
        <v>1</v>
      </c>
      <c r="CJ211" t="s">
        <v>324</v>
      </c>
      <c r="CK211" t="s">
        <v>324</v>
      </c>
      <c r="CL211" t="s">
        <v>324</v>
      </c>
      <c r="CM211" t="s">
        <v>324</v>
      </c>
      <c r="CN211">
        <v>0</v>
      </c>
      <c r="CO211">
        <v>11.763</v>
      </c>
      <c r="CP211">
        <v>9.6809999999999992</v>
      </c>
      <c r="CQ211" t="s">
        <v>179</v>
      </c>
      <c r="CR211">
        <v>0</v>
      </c>
      <c r="CS211">
        <v>21.443999999999999</v>
      </c>
      <c r="CT211">
        <v>1428</v>
      </c>
      <c r="CU211">
        <v>116</v>
      </c>
      <c r="CV211">
        <v>0</v>
      </c>
      <c r="CW211">
        <v>0</v>
      </c>
      <c r="CX211">
        <v>1544</v>
      </c>
      <c r="CY211">
        <v>0</v>
      </c>
      <c r="CZ211">
        <v>0</v>
      </c>
      <c r="DA211">
        <v>0</v>
      </c>
      <c r="DB211">
        <v>0</v>
      </c>
      <c r="DC211">
        <v>0</v>
      </c>
    </row>
    <row r="212" spans="1:107" x14ac:dyDescent="0.45">
      <c r="A212">
        <v>2024</v>
      </c>
      <c r="B212">
        <v>1</v>
      </c>
      <c r="C212" t="s">
        <v>172</v>
      </c>
      <c r="D212">
        <v>99999</v>
      </c>
      <c r="E212" t="s">
        <v>329</v>
      </c>
      <c r="F212" t="s">
        <v>323</v>
      </c>
      <c r="H212">
        <v>0.45700000000000002</v>
      </c>
      <c r="I212">
        <v>3.5999999999999997E-2</v>
      </c>
      <c r="J212" t="s">
        <v>324</v>
      </c>
      <c r="K212" t="s">
        <v>324</v>
      </c>
      <c r="L212">
        <v>0.49299999999999999</v>
      </c>
      <c r="M212" t="s">
        <v>324</v>
      </c>
      <c r="N212" t="s">
        <v>324</v>
      </c>
      <c r="O212" t="s">
        <v>324</v>
      </c>
      <c r="P212" t="s">
        <v>324</v>
      </c>
      <c r="Q212" t="s">
        <v>324</v>
      </c>
      <c r="R212" t="s">
        <v>324</v>
      </c>
      <c r="S212" t="s">
        <v>324</v>
      </c>
      <c r="T212" t="s">
        <v>324</v>
      </c>
      <c r="U212" t="s">
        <v>324</v>
      </c>
      <c r="V212" t="s">
        <v>324</v>
      </c>
      <c r="W212" t="s">
        <v>324</v>
      </c>
      <c r="X212" t="s">
        <v>324</v>
      </c>
      <c r="Y212" t="s">
        <v>324</v>
      </c>
      <c r="Z212" t="s">
        <v>324</v>
      </c>
      <c r="AA212" t="s">
        <v>324</v>
      </c>
      <c r="AB212" t="s">
        <v>324</v>
      </c>
      <c r="AC212" t="s">
        <v>324</v>
      </c>
      <c r="AD212" t="s">
        <v>324</v>
      </c>
      <c r="AE212" t="s">
        <v>324</v>
      </c>
      <c r="AF212" t="s">
        <v>324</v>
      </c>
      <c r="AG212" t="s">
        <v>324</v>
      </c>
      <c r="AH212" t="s">
        <v>324</v>
      </c>
      <c r="AI212" t="s">
        <v>324</v>
      </c>
      <c r="AJ212" t="s">
        <v>324</v>
      </c>
      <c r="AK212" t="s">
        <v>324</v>
      </c>
      <c r="AL212" t="s">
        <v>324</v>
      </c>
      <c r="AM212" t="s">
        <v>324</v>
      </c>
      <c r="AN212" t="s">
        <v>324</v>
      </c>
      <c r="AO212" t="s">
        <v>324</v>
      </c>
      <c r="AP212" t="s">
        <v>324</v>
      </c>
      <c r="AQ212" t="s">
        <v>324</v>
      </c>
      <c r="AR212" t="s">
        <v>324</v>
      </c>
      <c r="AS212" t="s">
        <v>324</v>
      </c>
      <c r="AT212" t="s">
        <v>324</v>
      </c>
      <c r="AU212" t="s">
        <v>324</v>
      </c>
      <c r="AV212" t="s">
        <v>324</v>
      </c>
      <c r="AW212" t="s">
        <v>324</v>
      </c>
      <c r="AX212" t="s">
        <v>324</v>
      </c>
      <c r="AY212" t="s">
        <v>324</v>
      </c>
      <c r="AZ212" t="s">
        <v>324</v>
      </c>
      <c r="BA212" t="s">
        <v>324</v>
      </c>
      <c r="BB212" t="s">
        <v>324</v>
      </c>
      <c r="BC212" t="s">
        <v>324</v>
      </c>
      <c r="BD212" t="s">
        <v>324</v>
      </c>
      <c r="BE212" t="s">
        <v>324</v>
      </c>
      <c r="BF212" t="s">
        <v>324</v>
      </c>
      <c r="BG212" t="s">
        <v>324</v>
      </c>
      <c r="BH212" t="s">
        <v>324</v>
      </c>
      <c r="BI212" t="s">
        <v>324</v>
      </c>
      <c r="BJ212" t="s">
        <v>324</v>
      </c>
      <c r="BK212" t="s">
        <v>324</v>
      </c>
      <c r="BL212" t="s">
        <v>324</v>
      </c>
      <c r="BM212" t="s">
        <v>324</v>
      </c>
      <c r="BN212" t="s">
        <v>324</v>
      </c>
      <c r="BO212" t="s">
        <v>324</v>
      </c>
      <c r="BP212" t="s">
        <v>324</v>
      </c>
      <c r="BQ212" t="s">
        <v>324</v>
      </c>
      <c r="BR212" t="s">
        <v>324</v>
      </c>
      <c r="BS212" t="s">
        <v>324</v>
      </c>
      <c r="BT212" t="s">
        <v>324</v>
      </c>
      <c r="BU212" t="s">
        <v>324</v>
      </c>
      <c r="BV212" t="s">
        <v>324</v>
      </c>
      <c r="BW212" t="s">
        <v>324</v>
      </c>
      <c r="BX212" t="s">
        <v>324</v>
      </c>
      <c r="BY212" t="s">
        <v>324</v>
      </c>
      <c r="BZ212" t="s">
        <v>324</v>
      </c>
      <c r="CA212" t="s">
        <v>324</v>
      </c>
      <c r="CB212" t="s">
        <v>324</v>
      </c>
      <c r="CC212" t="s">
        <v>324</v>
      </c>
      <c r="CD212" t="s">
        <v>324</v>
      </c>
      <c r="CE212" t="s">
        <v>324</v>
      </c>
      <c r="CF212" t="s">
        <v>324</v>
      </c>
      <c r="CG212" t="s">
        <v>324</v>
      </c>
      <c r="CH212" t="s">
        <v>324</v>
      </c>
      <c r="CI212" t="s">
        <v>324</v>
      </c>
      <c r="CJ212" t="s">
        <v>324</v>
      </c>
      <c r="CK212" t="s">
        <v>324</v>
      </c>
      <c r="CL212" t="s">
        <v>324</v>
      </c>
      <c r="CM212" t="s">
        <v>324</v>
      </c>
      <c r="CN212" t="s">
        <v>324</v>
      </c>
      <c r="CO212">
        <v>0.45700000000000002</v>
      </c>
      <c r="CP212">
        <v>3.5999999999999997E-2</v>
      </c>
      <c r="CQ212" t="s">
        <v>324</v>
      </c>
      <c r="CR212" t="s">
        <v>324</v>
      </c>
      <c r="CS212">
        <v>0.49299999999999999</v>
      </c>
      <c r="CT212" t="s">
        <v>324</v>
      </c>
      <c r="CU212" t="s">
        <v>324</v>
      </c>
      <c r="CV212" t="s">
        <v>324</v>
      </c>
      <c r="CW212" t="s">
        <v>324</v>
      </c>
      <c r="CX212" t="s">
        <v>324</v>
      </c>
      <c r="CY212" t="s">
        <v>324</v>
      </c>
      <c r="CZ212" t="s">
        <v>324</v>
      </c>
      <c r="DA212" t="s">
        <v>324</v>
      </c>
      <c r="DB212" t="s">
        <v>324</v>
      </c>
      <c r="DC212" t="s">
        <v>324</v>
      </c>
    </row>
    <row r="213" spans="1:107" x14ac:dyDescent="0.45">
      <c r="A213">
        <v>2024</v>
      </c>
      <c r="B213">
        <v>1</v>
      </c>
      <c r="C213" t="s">
        <v>175</v>
      </c>
      <c r="D213">
        <v>963</v>
      </c>
      <c r="E213" t="s">
        <v>492</v>
      </c>
      <c r="F213" t="s">
        <v>323</v>
      </c>
      <c r="G213" t="s">
        <v>244</v>
      </c>
      <c r="H213">
        <v>403.84800000000001</v>
      </c>
      <c r="I213">
        <v>161.774</v>
      </c>
      <c r="J213">
        <v>22.349</v>
      </c>
      <c r="K213">
        <v>0</v>
      </c>
      <c r="L213">
        <v>587.971</v>
      </c>
      <c r="M213">
        <v>49112</v>
      </c>
      <c r="N213">
        <v>1666</v>
      </c>
      <c r="O213">
        <v>46</v>
      </c>
      <c r="P213">
        <v>0</v>
      </c>
      <c r="Q213">
        <v>50824</v>
      </c>
      <c r="R213" t="s">
        <v>324</v>
      </c>
      <c r="S213" t="s">
        <v>324</v>
      </c>
      <c r="T213" t="s">
        <v>324</v>
      </c>
      <c r="U213" t="s">
        <v>324</v>
      </c>
      <c r="V213">
        <v>0</v>
      </c>
      <c r="W213" t="s">
        <v>324</v>
      </c>
      <c r="X213" t="s">
        <v>324</v>
      </c>
      <c r="Y213" t="s">
        <v>324</v>
      </c>
      <c r="Z213" t="s">
        <v>324</v>
      </c>
      <c r="AA213">
        <v>0</v>
      </c>
      <c r="AB213" t="s">
        <v>324</v>
      </c>
      <c r="AC213" t="s">
        <v>324</v>
      </c>
      <c r="AD213" t="s">
        <v>324</v>
      </c>
      <c r="AE213" t="s">
        <v>324</v>
      </c>
      <c r="AF213">
        <v>0</v>
      </c>
      <c r="AG213" t="s">
        <v>324</v>
      </c>
      <c r="AH213" t="s">
        <v>324</v>
      </c>
      <c r="AI213" t="s">
        <v>324</v>
      </c>
      <c r="AJ213" t="s">
        <v>324</v>
      </c>
      <c r="AK213">
        <v>0</v>
      </c>
      <c r="AL213" t="s">
        <v>324</v>
      </c>
      <c r="AM213" t="s">
        <v>324</v>
      </c>
      <c r="AN213" t="s">
        <v>324</v>
      </c>
      <c r="AO213" t="s">
        <v>324</v>
      </c>
      <c r="AP213">
        <v>0</v>
      </c>
      <c r="AQ213" t="s">
        <v>324</v>
      </c>
      <c r="AR213" t="s">
        <v>324</v>
      </c>
      <c r="AS213" t="s">
        <v>324</v>
      </c>
      <c r="AT213" t="s">
        <v>324</v>
      </c>
      <c r="AU213">
        <v>0</v>
      </c>
      <c r="AV213" t="s">
        <v>324</v>
      </c>
      <c r="AW213" t="s">
        <v>324</v>
      </c>
      <c r="AX213" t="s">
        <v>324</v>
      </c>
      <c r="AY213" t="s">
        <v>324</v>
      </c>
      <c r="AZ213">
        <v>0</v>
      </c>
      <c r="BA213" t="s">
        <v>324</v>
      </c>
      <c r="BB213" t="s">
        <v>324</v>
      </c>
      <c r="BC213" t="s">
        <v>324</v>
      </c>
      <c r="BD213" t="s">
        <v>324</v>
      </c>
      <c r="BE213">
        <v>0</v>
      </c>
      <c r="BF213" t="s">
        <v>324</v>
      </c>
      <c r="BG213" t="s">
        <v>324</v>
      </c>
      <c r="BH213" t="s">
        <v>324</v>
      </c>
      <c r="BI213" t="s">
        <v>324</v>
      </c>
      <c r="BJ213">
        <v>0</v>
      </c>
      <c r="BK213">
        <v>0.20699999999999999</v>
      </c>
      <c r="BL213">
        <v>0.04</v>
      </c>
      <c r="BM213">
        <v>0</v>
      </c>
      <c r="BN213">
        <v>0</v>
      </c>
      <c r="BO213">
        <v>0.247</v>
      </c>
      <c r="BP213">
        <v>17</v>
      </c>
      <c r="BQ213">
        <v>2</v>
      </c>
      <c r="BR213">
        <v>0</v>
      </c>
      <c r="BS213">
        <v>0</v>
      </c>
      <c r="BT213">
        <v>19</v>
      </c>
      <c r="BU213" t="s">
        <v>324</v>
      </c>
      <c r="BV213" t="s">
        <v>324</v>
      </c>
      <c r="BW213" t="s">
        <v>324</v>
      </c>
      <c r="BX213" t="s">
        <v>324</v>
      </c>
      <c r="BY213">
        <v>0</v>
      </c>
      <c r="BZ213">
        <v>0.06</v>
      </c>
      <c r="CA213">
        <v>0</v>
      </c>
      <c r="CB213">
        <v>0</v>
      </c>
      <c r="CC213">
        <v>0</v>
      </c>
      <c r="CD213">
        <v>0.06</v>
      </c>
      <c r="CE213">
        <v>5</v>
      </c>
      <c r="CF213">
        <v>0</v>
      </c>
      <c r="CG213">
        <v>0</v>
      </c>
      <c r="CH213">
        <v>0</v>
      </c>
      <c r="CI213">
        <v>5</v>
      </c>
      <c r="CJ213" t="s">
        <v>324</v>
      </c>
      <c r="CK213" t="s">
        <v>324</v>
      </c>
      <c r="CL213" t="s">
        <v>324</v>
      </c>
      <c r="CM213" t="s">
        <v>324</v>
      </c>
      <c r="CN213">
        <v>0</v>
      </c>
      <c r="CO213">
        <v>404.11500000000001</v>
      </c>
      <c r="CP213">
        <v>161.81399999999999</v>
      </c>
      <c r="CQ213">
        <v>22.349</v>
      </c>
      <c r="CR213">
        <v>0</v>
      </c>
      <c r="CS213">
        <v>588.27800000000002</v>
      </c>
      <c r="CT213">
        <v>49134</v>
      </c>
      <c r="CU213">
        <v>1668</v>
      </c>
      <c r="CV213">
        <v>46</v>
      </c>
      <c r="CW213">
        <v>0</v>
      </c>
      <c r="CX213">
        <v>50848</v>
      </c>
      <c r="CY213">
        <v>0</v>
      </c>
      <c r="CZ213">
        <v>0</v>
      </c>
      <c r="DA213">
        <v>0</v>
      </c>
      <c r="DB213">
        <v>0</v>
      </c>
      <c r="DC213">
        <v>0</v>
      </c>
    </row>
    <row r="214" spans="1:107" x14ac:dyDescent="0.45">
      <c r="A214">
        <v>2024</v>
      </c>
      <c r="B214">
        <v>1</v>
      </c>
      <c r="C214" t="s">
        <v>175</v>
      </c>
      <c r="D214">
        <v>9726</v>
      </c>
      <c r="E214" t="s">
        <v>493</v>
      </c>
      <c r="F214" t="s">
        <v>323</v>
      </c>
      <c r="G214" t="s">
        <v>244</v>
      </c>
      <c r="H214">
        <v>422.89499999999998</v>
      </c>
      <c r="I214">
        <v>426.20299999999997</v>
      </c>
      <c r="J214">
        <v>23.634</v>
      </c>
      <c r="K214">
        <v>0</v>
      </c>
      <c r="L214">
        <v>872.73199999999997</v>
      </c>
      <c r="M214">
        <v>50822</v>
      </c>
      <c r="N214">
        <v>2477</v>
      </c>
      <c r="O214">
        <v>58</v>
      </c>
      <c r="P214">
        <v>0</v>
      </c>
      <c r="Q214">
        <v>53357</v>
      </c>
      <c r="R214">
        <v>0</v>
      </c>
      <c r="S214">
        <v>0</v>
      </c>
      <c r="T214">
        <v>0</v>
      </c>
      <c r="U214">
        <v>0</v>
      </c>
      <c r="V214">
        <v>0</v>
      </c>
      <c r="W214">
        <v>0</v>
      </c>
      <c r="X214">
        <v>0</v>
      </c>
      <c r="Y214">
        <v>0</v>
      </c>
      <c r="Z214">
        <v>0</v>
      </c>
      <c r="AA214">
        <v>0</v>
      </c>
      <c r="AB214">
        <v>0</v>
      </c>
      <c r="AC214">
        <v>0</v>
      </c>
      <c r="AD214">
        <v>0</v>
      </c>
      <c r="AE214">
        <v>0</v>
      </c>
      <c r="AF214">
        <v>0</v>
      </c>
      <c r="AG214">
        <v>11.773</v>
      </c>
      <c r="AH214">
        <v>7.1999999999999995E-2</v>
      </c>
      <c r="AI214">
        <v>0</v>
      </c>
      <c r="AJ214">
        <v>0</v>
      </c>
      <c r="AK214">
        <v>11.845000000000001</v>
      </c>
      <c r="AL214">
        <v>1245</v>
      </c>
      <c r="AM214">
        <v>6</v>
      </c>
      <c r="AN214">
        <v>0</v>
      </c>
      <c r="AO214">
        <v>0</v>
      </c>
      <c r="AP214">
        <v>1251</v>
      </c>
      <c r="AQ214">
        <v>0</v>
      </c>
      <c r="AR214">
        <v>0</v>
      </c>
      <c r="AS214">
        <v>0</v>
      </c>
      <c r="AT214">
        <v>0</v>
      </c>
      <c r="AU214">
        <v>0</v>
      </c>
      <c r="AV214">
        <v>8.5000000000000006E-2</v>
      </c>
      <c r="AW214">
        <v>0</v>
      </c>
      <c r="AX214">
        <v>0</v>
      </c>
      <c r="AY214">
        <v>0</v>
      </c>
      <c r="AZ214">
        <v>8.5000000000000006E-2</v>
      </c>
      <c r="BA214">
        <v>8</v>
      </c>
      <c r="BB214">
        <v>0</v>
      </c>
      <c r="BC214">
        <v>0</v>
      </c>
      <c r="BD214">
        <v>0</v>
      </c>
      <c r="BE214">
        <v>8</v>
      </c>
      <c r="BF214">
        <v>0</v>
      </c>
      <c r="BG214">
        <v>0</v>
      </c>
      <c r="BH214">
        <v>0</v>
      </c>
      <c r="BI214">
        <v>0</v>
      </c>
      <c r="BJ214">
        <v>0</v>
      </c>
      <c r="BK214">
        <v>0.22</v>
      </c>
      <c r="BL214">
        <v>5.7000000000000002E-2</v>
      </c>
      <c r="BM214">
        <v>0</v>
      </c>
      <c r="BN214">
        <v>0</v>
      </c>
      <c r="BO214">
        <v>0.27700000000000002</v>
      </c>
      <c r="BP214">
        <v>15</v>
      </c>
      <c r="BQ214">
        <v>4</v>
      </c>
      <c r="BR214">
        <v>0</v>
      </c>
      <c r="BS214">
        <v>0</v>
      </c>
      <c r="BT214">
        <v>19</v>
      </c>
      <c r="BU214">
        <v>0</v>
      </c>
      <c r="BV214">
        <v>0</v>
      </c>
      <c r="BW214">
        <v>0</v>
      </c>
      <c r="BX214">
        <v>0</v>
      </c>
      <c r="BY214">
        <v>0</v>
      </c>
      <c r="BZ214">
        <v>0</v>
      </c>
      <c r="CA214">
        <v>0.74</v>
      </c>
      <c r="CB214">
        <v>0</v>
      </c>
      <c r="CC214">
        <v>0</v>
      </c>
      <c r="CD214">
        <v>0.74</v>
      </c>
      <c r="CE214">
        <v>0</v>
      </c>
      <c r="CF214">
        <v>2</v>
      </c>
      <c r="CG214">
        <v>0</v>
      </c>
      <c r="CH214">
        <v>0</v>
      </c>
      <c r="CI214">
        <v>2</v>
      </c>
      <c r="CJ214">
        <v>0</v>
      </c>
      <c r="CK214">
        <v>0</v>
      </c>
      <c r="CL214">
        <v>0</v>
      </c>
      <c r="CM214">
        <v>0</v>
      </c>
      <c r="CN214">
        <v>0</v>
      </c>
      <c r="CO214">
        <v>423.11500000000001</v>
      </c>
      <c r="CP214">
        <v>427</v>
      </c>
      <c r="CQ214">
        <v>23.634</v>
      </c>
      <c r="CR214">
        <v>0</v>
      </c>
      <c r="CS214">
        <v>873.74900000000002</v>
      </c>
      <c r="CT214">
        <v>50837</v>
      </c>
      <c r="CU214">
        <v>2483</v>
      </c>
      <c r="CV214">
        <v>58</v>
      </c>
      <c r="CW214">
        <v>0</v>
      </c>
      <c r="CX214">
        <v>53378</v>
      </c>
      <c r="CY214">
        <v>0</v>
      </c>
      <c r="CZ214">
        <v>0</v>
      </c>
      <c r="DA214">
        <v>0</v>
      </c>
      <c r="DB214">
        <v>0</v>
      </c>
      <c r="DC214">
        <v>0</v>
      </c>
    </row>
    <row r="215" spans="1:107" x14ac:dyDescent="0.45">
      <c r="A215">
        <v>2024</v>
      </c>
      <c r="B215">
        <v>1</v>
      </c>
      <c r="C215" t="s">
        <v>175</v>
      </c>
      <c r="D215">
        <v>15477</v>
      </c>
      <c r="E215" t="s">
        <v>494</v>
      </c>
      <c r="F215" t="s">
        <v>323</v>
      </c>
      <c r="G215" t="s">
        <v>247</v>
      </c>
      <c r="H215">
        <v>522.92100000000005</v>
      </c>
      <c r="I215">
        <v>816.55</v>
      </c>
      <c r="J215">
        <v>92.727000000000004</v>
      </c>
      <c r="K215" t="s">
        <v>324</v>
      </c>
      <c r="L215">
        <v>1432.1980000000001</v>
      </c>
      <c r="M215">
        <v>81344</v>
      </c>
      <c r="N215">
        <v>4168</v>
      </c>
      <c r="O215">
        <v>169</v>
      </c>
      <c r="P215" t="s">
        <v>324</v>
      </c>
      <c r="Q215">
        <v>85681</v>
      </c>
      <c r="R215" t="s">
        <v>324</v>
      </c>
      <c r="S215" t="s">
        <v>324</v>
      </c>
      <c r="T215" t="s">
        <v>324</v>
      </c>
      <c r="U215" t="s">
        <v>324</v>
      </c>
      <c r="V215">
        <v>0</v>
      </c>
      <c r="W215" t="s">
        <v>324</v>
      </c>
      <c r="X215" t="s">
        <v>324</v>
      </c>
      <c r="Y215" t="s">
        <v>324</v>
      </c>
      <c r="Z215" t="s">
        <v>324</v>
      </c>
      <c r="AA215">
        <v>0</v>
      </c>
      <c r="AB215" t="s">
        <v>324</v>
      </c>
      <c r="AC215" t="s">
        <v>324</v>
      </c>
      <c r="AD215" t="s">
        <v>324</v>
      </c>
      <c r="AE215" t="s">
        <v>324</v>
      </c>
      <c r="AF215">
        <v>0</v>
      </c>
      <c r="AG215" t="s">
        <v>324</v>
      </c>
      <c r="AH215" t="s">
        <v>324</v>
      </c>
      <c r="AI215" t="s">
        <v>324</v>
      </c>
      <c r="AJ215" t="s">
        <v>324</v>
      </c>
      <c r="AK215">
        <v>0</v>
      </c>
      <c r="AL215" t="s">
        <v>324</v>
      </c>
      <c r="AM215" t="s">
        <v>324</v>
      </c>
      <c r="AN215" t="s">
        <v>324</v>
      </c>
      <c r="AO215" t="s">
        <v>324</v>
      </c>
      <c r="AP215">
        <v>0</v>
      </c>
      <c r="AQ215" t="s">
        <v>324</v>
      </c>
      <c r="AR215" t="s">
        <v>324</v>
      </c>
      <c r="AS215" t="s">
        <v>324</v>
      </c>
      <c r="AT215" t="s">
        <v>324</v>
      </c>
      <c r="AU215">
        <v>0</v>
      </c>
      <c r="AV215" t="s">
        <v>324</v>
      </c>
      <c r="AW215" t="s">
        <v>324</v>
      </c>
      <c r="AX215" t="s">
        <v>324</v>
      </c>
      <c r="AY215" t="s">
        <v>324</v>
      </c>
      <c r="AZ215">
        <v>0</v>
      </c>
      <c r="BA215" t="s">
        <v>324</v>
      </c>
      <c r="BB215" t="s">
        <v>324</v>
      </c>
      <c r="BC215" t="s">
        <v>324</v>
      </c>
      <c r="BD215" t="s">
        <v>324</v>
      </c>
      <c r="BE215">
        <v>0</v>
      </c>
      <c r="BF215" t="s">
        <v>324</v>
      </c>
      <c r="BG215" t="s">
        <v>324</v>
      </c>
      <c r="BH215" t="s">
        <v>324</v>
      </c>
      <c r="BI215" t="s">
        <v>324</v>
      </c>
      <c r="BJ215">
        <v>0</v>
      </c>
      <c r="BK215" t="s">
        <v>324</v>
      </c>
      <c r="BL215">
        <v>1.514</v>
      </c>
      <c r="BM215" t="s">
        <v>324</v>
      </c>
      <c r="BN215" t="s">
        <v>324</v>
      </c>
      <c r="BO215">
        <v>1.514</v>
      </c>
      <c r="BP215" t="s">
        <v>324</v>
      </c>
      <c r="BQ215">
        <v>4</v>
      </c>
      <c r="BR215" t="s">
        <v>324</v>
      </c>
      <c r="BS215" t="s">
        <v>324</v>
      </c>
      <c r="BT215">
        <v>4</v>
      </c>
      <c r="BU215" t="s">
        <v>324</v>
      </c>
      <c r="BV215" t="s">
        <v>324</v>
      </c>
      <c r="BW215" t="s">
        <v>324</v>
      </c>
      <c r="BX215" t="s">
        <v>324</v>
      </c>
      <c r="BY215">
        <v>0</v>
      </c>
      <c r="BZ215" t="s">
        <v>324</v>
      </c>
      <c r="CA215" t="s">
        <v>324</v>
      </c>
      <c r="CB215" t="s">
        <v>324</v>
      </c>
      <c r="CC215" t="s">
        <v>324</v>
      </c>
      <c r="CD215">
        <v>0</v>
      </c>
      <c r="CE215" t="s">
        <v>324</v>
      </c>
      <c r="CF215" t="s">
        <v>324</v>
      </c>
      <c r="CG215" t="s">
        <v>324</v>
      </c>
      <c r="CH215" t="s">
        <v>324</v>
      </c>
      <c r="CI215">
        <v>0</v>
      </c>
      <c r="CJ215" t="s">
        <v>324</v>
      </c>
      <c r="CK215" t="s">
        <v>324</v>
      </c>
      <c r="CL215" t="s">
        <v>324</v>
      </c>
      <c r="CM215" t="s">
        <v>324</v>
      </c>
      <c r="CN215">
        <v>0</v>
      </c>
      <c r="CO215">
        <v>522.92100000000005</v>
      </c>
      <c r="CP215">
        <v>818.06399999999996</v>
      </c>
      <c r="CQ215">
        <v>92.727000000000004</v>
      </c>
      <c r="CR215">
        <v>0</v>
      </c>
      <c r="CS215">
        <v>1433.712</v>
      </c>
      <c r="CT215">
        <v>81344</v>
      </c>
      <c r="CU215">
        <v>4172</v>
      </c>
      <c r="CV215">
        <v>169</v>
      </c>
      <c r="CW215">
        <v>0</v>
      </c>
      <c r="CX215">
        <v>85685</v>
      </c>
      <c r="CY215">
        <v>0</v>
      </c>
      <c r="CZ215">
        <v>0</v>
      </c>
      <c r="DA215">
        <v>0</v>
      </c>
      <c r="DB215">
        <v>0</v>
      </c>
      <c r="DC215">
        <v>0</v>
      </c>
    </row>
    <row r="216" spans="1:107" x14ac:dyDescent="0.45">
      <c r="A216">
        <v>2024</v>
      </c>
      <c r="B216">
        <v>1</v>
      </c>
      <c r="C216" t="s">
        <v>175</v>
      </c>
      <c r="D216">
        <v>16213</v>
      </c>
      <c r="E216" t="s">
        <v>495</v>
      </c>
      <c r="F216" t="s">
        <v>323</v>
      </c>
      <c r="G216" t="s">
        <v>244</v>
      </c>
      <c r="H216">
        <v>11.185</v>
      </c>
      <c r="I216">
        <v>26.023</v>
      </c>
      <c r="J216">
        <v>7.1999999999999995E-2</v>
      </c>
      <c r="K216">
        <v>0</v>
      </c>
      <c r="L216">
        <v>37.28</v>
      </c>
      <c r="M216">
        <v>1260</v>
      </c>
      <c r="N216">
        <v>156</v>
      </c>
      <c r="O216">
        <v>1</v>
      </c>
      <c r="P216">
        <v>0</v>
      </c>
      <c r="Q216">
        <v>1417</v>
      </c>
      <c r="R216">
        <v>0</v>
      </c>
      <c r="S216">
        <v>0</v>
      </c>
      <c r="T216">
        <v>0</v>
      </c>
      <c r="U216">
        <v>0</v>
      </c>
      <c r="V216" t="s">
        <v>324</v>
      </c>
      <c r="W216">
        <v>0</v>
      </c>
      <c r="X216">
        <v>0</v>
      </c>
      <c r="Y216">
        <v>0</v>
      </c>
      <c r="Z216">
        <v>0</v>
      </c>
      <c r="AA216" t="s">
        <v>324</v>
      </c>
      <c r="AB216" t="s">
        <v>324</v>
      </c>
      <c r="AC216" t="s">
        <v>324</v>
      </c>
      <c r="AD216" t="s">
        <v>324</v>
      </c>
      <c r="AE216" t="s">
        <v>324</v>
      </c>
      <c r="AF216" t="s">
        <v>324</v>
      </c>
      <c r="AG216">
        <v>0.14499999999999999</v>
      </c>
      <c r="AH216">
        <v>0</v>
      </c>
      <c r="AI216">
        <v>0</v>
      </c>
      <c r="AJ216">
        <v>0</v>
      </c>
      <c r="AK216">
        <v>0.14499999999999999</v>
      </c>
      <c r="AL216">
        <v>14</v>
      </c>
      <c r="AM216">
        <v>0</v>
      </c>
      <c r="AN216">
        <v>0</v>
      </c>
      <c r="AO216">
        <v>0</v>
      </c>
      <c r="AP216">
        <v>14</v>
      </c>
      <c r="AQ216">
        <v>0</v>
      </c>
      <c r="AR216">
        <v>0</v>
      </c>
      <c r="AS216">
        <v>0</v>
      </c>
      <c r="AT216">
        <v>0</v>
      </c>
      <c r="AU216" t="s">
        <v>324</v>
      </c>
      <c r="AV216">
        <v>0.79500000000000004</v>
      </c>
      <c r="AW216">
        <v>0</v>
      </c>
      <c r="AX216">
        <v>0</v>
      </c>
      <c r="AY216">
        <v>0</v>
      </c>
      <c r="AZ216">
        <v>0.79500000000000004</v>
      </c>
      <c r="BA216">
        <v>70</v>
      </c>
      <c r="BB216">
        <v>0</v>
      </c>
      <c r="BC216">
        <v>0</v>
      </c>
      <c r="BD216">
        <v>0</v>
      </c>
      <c r="BE216">
        <v>70</v>
      </c>
      <c r="BF216">
        <v>0</v>
      </c>
      <c r="BG216">
        <v>0</v>
      </c>
      <c r="BH216">
        <v>0</v>
      </c>
      <c r="BI216">
        <v>0</v>
      </c>
      <c r="BJ216" t="s">
        <v>324</v>
      </c>
      <c r="BK216">
        <v>0</v>
      </c>
      <c r="BL216">
        <v>0</v>
      </c>
      <c r="BM216">
        <v>0</v>
      </c>
      <c r="BN216">
        <v>0</v>
      </c>
      <c r="BO216" t="s">
        <v>324</v>
      </c>
      <c r="BP216">
        <v>0</v>
      </c>
      <c r="BQ216">
        <v>0</v>
      </c>
      <c r="BR216">
        <v>0</v>
      </c>
      <c r="BS216">
        <v>0</v>
      </c>
      <c r="BT216" t="s">
        <v>324</v>
      </c>
      <c r="BU216" t="s">
        <v>324</v>
      </c>
      <c r="BV216" t="s">
        <v>324</v>
      </c>
      <c r="BW216" t="s">
        <v>324</v>
      </c>
      <c r="BX216" t="s">
        <v>324</v>
      </c>
      <c r="BY216" t="s">
        <v>324</v>
      </c>
      <c r="BZ216">
        <v>0</v>
      </c>
      <c r="CA216">
        <v>0</v>
      </c>
      <c r="CB216">
        <v>0</v>
      </c>
      <c r="CC216">
        <v>0</v>
      </c>
      <c r="CD216" t="s">
        <v>324</v>
      </c>
      <c r="CE216">
        <v>0</v>
      </c>
      <c r="CF216">
        <v>0</v>
      </c>
      <c r="CG216">
        <v>0</v>
      </c>
      <c r="CH216">
        <v>0</v>
      </c>
      <c r="CI216" t="s">
        <v>324</v>
      </c>
      <c r="CJ216" t="s">
        <v>324</v>
      </c>
      <c r="CK216" t="s">
        <v>324</v>
      </c>
      <c r="CL216" t="s">
        <v>324</v>
      </c>
      <c r="CM216" t="s">
        <v>324</v>
      </c>
      <c r="CN216" t="s">
        <v>324</v>
      </c>
      <c r="CO216">
        <v>11.185</v>
      </c>
      <c r="CP216">
        <v>26.023</v>
      </c>
      <c r="CQ216">
        <v>7.1999999999999995E-2</v>
      </c>
      <c r="CR216">
        <v>0</v>
      </c>
      <c r="CS216">
        <v>37.28</v>
      </c>
      <c r="CT216">
        <v>1260</v>
      </c>
      <c r="CU216">
        <v>156</v>
      </c>
      <c r="CV216">
        <v>1</v>
      </c>
      <c r="CW216">
        <v>0</v>
      </c>
      <c r="CX216">
        <v>1417</v>
      </c>
      <c r="CY216">
        <v>0</v>
      </c>
      <c r="CZ216">
        <v>0</v>
      </c>
      <c r="DA216">
        <v>0</v>
      </c>
      <c r="DB216">
        <v>0</v>
      </c>
      <c r="DC216">
        <v>0</v>
      </c>
    </row>
    <row r="217" spans="1:107" x14ac:dyDescent="0.45">
      <c r="A217">
        <v>2024</v>
      </c>
      <c r="B217">
        <v>1</v>
      </c>
      <c r="C217" t="s">
        <v>175</v>
      </c>
      <c r="D217">
        <v>99999</v>
      </c>
      <c r="E217" t="s">
        <v>329</v>
      </c>
      <c r="F217" t="s">
        <v>323</v>
      </c>
      <c r="H217">
        <v>-82.391999999999996</v>
      </c>
      <c r="I217">
        <v>-133.60900000000001</v>
      </c>
      <c r="J217">
        <v>-7.867</v>
      </c>
      <c r="K217" t="s">
        <v>324</v>
      </c>
      <c r="L217">
        <v>-223.86799999999999</v>
      </c>
      <c r="M217" t="s">
        <v>324</v>
      </c>
      <c r="N217" t="s">
        <v>324</v>
      </c>
      <c r="O217" t="s">
        <v>324</v>
      </c>
      <c r="P217" t="s">
        <v>324</v>
      </c>
      <c r="Q217" t="s">
        <v>324</v>
      </c>
      <c r="R217" t="s">
        <v>324</v>
      </c>
      <c r="S217" t="s">
        <v>324</v>
      </c>
      <c r="T217" t="s">
        <v>324</v>
      </c>
      <c r="U217" t="s">
        <v>324</v>
      </c>
      <c r="V217">
        <v>0</v>
      </c>
      <c r="W217" t="s">
        <v>324</v>
      </c>
      <c r="X217" t="s">
        <v>324</v>
      </c>
      <c r="Y217" t="s">
        <v>324</v>
      </c>
      <c r="Z217" t="s">
        <v>324</v>
      </c>
      <c r="AA217" t="s">
        <v>324</v>
      </c>
      <c r="AB217" t="s">
        <v>324</v>
      </c>
      <c r="AC217" t="s">
        <v>324</v>
      </c>
      <c r="AD217" t="s">
        <v>324</v>
      </c>
      <c r="AE217" t="s">
        <v>324</v>
      </c>
      <c r="AF217" t="s">
        <v>324</v>
      </c>
      <c r="AG217" t="s">
        <v>324</v>
      </c>
      <c r="AH217" t="s">
        <v>324</v>
      </c>
      <c r="AI217" t="s">
        <v>324</v>
      </c>
      <c r="AJ217" t="s">
        <v>324</v>
      </c>
      <c r="AK217">
        <v>0</v>
      </c>
      <c r="AL217" t="s">
        <v>324</v>
      </c>
      <c r="AM217" t="s">
        <v>324</v>
      </c>
      <c r="AN217" t="s">
        <v>324</v>
      </c>
      <c r="AO217" t="s">
        <v>324</v>
      </c>
      <c r="AP217" t="s">
        <v>324</v>
      </c>
      <c r="AQ217" t="s">
        <v>324</v>
      </c>
      <c r="AR217" t="s">
        <v>324</v>
      </c>
      <c r="AS217" t="s">
        <v>324</v>
      </c>
      <c r="AT217" t="s">
        <v>324</v>
      </c>
      <c r="AU217" t="s">
        <v>324</v>
      </c>
      <c r="AV217" t="s">
        <v>324</v>
      </c>
      <c r="AW217" t="s">
        <v>324</v>
      </c>
      <c r="AX217" t="s">
        <v>324</v>
      </c>
      <c r="AY217" t="s">
        <v>324</v>
      </c>
      <c r="AZ217">
        <v>0</v>
      </c>
      <c r="BA217" t="s">
        <v>324</v>
      </c>
      <c r="BB217" t="s">
        <v>324</v>
      </c>
      <c r="BC217" t="s">
        <v>324</v>
      </c>
      <c r="BD217" t="s">
        <v>324</v>
      </c>
      <c r="BE217" t="s">
        <v>324</v>
      </c>
      <c r="BF217" t="s">
        <v>324</v>
      </c>
      <c r="BG217" t="s">
        <v>324</v>
      </c>
      <c r="BH217" t="s">
        <v>324</v>
      </c>
      <c r="BI217" t="s">
        <v>324</v>
      </c>
      <c r="BJ217" t="s">
        <v>324</v>
      </c>
      <c r="BK217" t="s">
        <v>324</v>
      </c>
      <c r="BL217" t="s">
        <v>324</v>
      </c>
      <c r="BM217" t="s">
        <v>324</v>
      </c>
      <c r="BN217" t="s">
        <v>324</v>
      </c>
      <c r="BO217" t="s">
        <v>324</v>
      </c>
      <c r="BP217" t="s">
        <v>324</v>
      </c>
      <c r="BQ217" t="s">
        <v>324</v>
      </c>
      <c r="BR217" t="s">
        <v>324</v>
      </c>
      <c r="BS217" t="s">
        <v>324</v>
      </c>
      <c r="BT217" t="s">
        <v>324</v>
      </c>
      <c r="BU217" t="s">
        <v>324</v>
      </c>
      <c r="BV217" t="s">
        <v>324</v>
      </c>
      <c r="BW217" t="s">
        <v>324</v>
      </c>
      <c r="BX217" t="s">
        <v>324</v>
      </c>
      <c r="BY217" t="s">
        <v>324</v>
      </c>
      <c r="BZ217" t="s">
        <v>324</v>
      </c>
      <c r="CA217" t="s">
        <v>324</v>
      </c>
      <c r="CB217" t="s">
        <v>324</v>
      </c>
      <c r="CC217" t="s">
        <v>324</v>
      </c>
      <c r="CD217" t="s">
        <v>324</v>
      </c>
      <c r="CE217" t="s">
        <v>324</v>
      </c>
      <c r="CF217" t="s">
        <v>324</v>
      </c>
      <c r="CG217" t="s">
        <v>324</v>
      </c>
      <c r="CH217" t="s">
        <v>324</v>
      </c>
      <c r="CI217" t="s">
        <v>324</v>
      </c>
      <c r="CJ217" t="s">
        <v>324</v>
      </c>
      <c r="CK217" t="s">
        <v>324</v>
      </c>
      <c r="CL217" t="s">
        <v>324</v>
      </c>
      <c r="CM217" t="s">
        <v>324</v>
      </c>
      <c r="CN217" t="s">
        <v>324</v>
      </c>
      <c r="CO217">
        <v>-82.391999999999996</v>
      </c>
      <c r="CP217">
        <v>-133.60900000000001</v>
      </c>
      <c r="CQ217">
        <v>-7.867</v>
      </c>
      <c r="CR217" t="s">
        <v>324</v>
      </c>
      <c r="CS217">
        <v>-223.86799999999999</v>
      </c>
      <c r="CT217" t="s">
        <v>324</v>
      </c>
      <c r="CU217" t="s">
        <v>324</v>
      </c>
      <c r="CV217" t="s">
        <v>324</v>
      </c>
      <c r="CW217" t="s">
        <v>324</v>
      </c>
      <c r="CX217" t="s">
        <v>324</v>
      </c>
      <c r="CY217" t="s">
        <v>324</v>
      </c>
      <c r="CZ217" t="s">
        <v>324</v>
      </c>
      <c r="DA217" t="s">
        <v>324</v>
      </c>
      <c r="DB217" t="s">
        <v>324</v>
      </c>
      <c r="DC217" t="s">
        <v>324</v>
      </c>
    </row>
    <row r="218" spans="1:107" x14ac:dyDescent="0.45">
      <c r="A218">
        <v>2024</v>
      </c>
      <c r="B218">
        <v>1</v>
      </c>
      <c r="C218" t="s">
        <v>179</v>
      </c>
      <c r="D218">
        <v>3287</v>
      </c>
      <c r="E218" t="s">
        <v>496</v>
      </c>
      <c r="F218" t="s">
        <v>323</v>
      </c>
      <c r="G218" t="s">
        <v>244</v>
      </c>
      <c r="H218">
        <v>0.54700000000000004</v>
      </c>
      <c r="I218" t="s">
        <v>324</v>
      </c>
      <c r="J218" t="s">
        <v>324</v>
      </c>
      <c r="K218" t="s">
        <v>324</v>
      </c>
      <c r="L218">
        <v>0.54700000000000004</v>
      </c>
      <c r="M218">
        <v>62</v>
      </c>
      <c r="N218" t="s">
        <v>324</v>
      </c>
      <c r="O218" t="s">
        <v>324</v>
      </c>
      <c r="P218" t="s">
        <v>324</v>
      </c>
      <c r="Q218">
        <v>62</v>
      </c>
      <c r="R218" t="s">
        <v>324</v>
      </c>
      <c r="S218" t="s">
        <v>324</v>
      </c>
      <c r="T218" t="s">
        <v>324</v>
      </c>
      <c r="U218" t="s">
        <v>324</v>
      </c>
      <c r="V218">
        <v>0</v>
      </c>
      <c r="W218" t="s">
        <v>324</v>
      </c>
      <c r="X218" t="s">
        <v>324</v>
      </c>
      <c r="Y218" t="s">
        <v>324</v>
      </c>
      <c r="Z218" t="s">
        <v>324</v>
      </c>
      <c r="AA218">
        <v>0</v>
      </c>
      <c r="AB218">
        <v>3.4729999999999999</v>
      </c>
      <c r="AC218" t="s">
        <v>324</v>
      </c>
      <c r="AD218" t="s">
        <v>324</v>
      </c>
      <c r="AE218" t="s">
        <v>324</v>
      </c>
      <c r="AF218">
        <v>3.4729999999999999</v>
      </c>
      <c r="AG218" t="s">
        <v>324</v>
      </c>
      <c r="AH218" t="s">
        <v>324</v>
      </c>
      <c r="AI218" t="s">
        <v>324</v>
      </c>
      <c r="AJ218" t="s">
        <v>324</v>
      </c>
      <c r="AK218">
        <v>0</v>
      </c>
      <c r="AL218" t="s">
        <v>324</v>
      </c>
      <c r="AM218" t="s">
        <v>324</v>
      </c>
      <c r="AN218" t="s">
        <v>324</v>
      </c>
      <c r="AO218" t="s">
        <v>324</v>
      </c>
      <c r="AP218">
        <v>0</v>
      </c>
      <c r="AQ218" t="s">
        <v>324</v>
      </c>
      <c r="AR218" t="s">
        <v>324</v>
      </c>
      <c r="AS218" t="s">
        <v>324</v>
      </c>
      <c r="AT218" t="s">
        <v>324</v>
      </c>
      <c r="AU218">
        <v>0</v>
      </c>
      <c r="AV218" t="s">
        <v>324</v>
      </c>
      <c r="AW218" t="s">
        <v>324</v>
      </c>
      <c r="AX218" t="s">
        <v>324</v>
      </c>
      <c r="AY218" t="s">
        <v>324</v>
      </c>
      <c r="AZ218">
        <v>0</v>
      </c>
      <c r="BA218" t="s">
        <v>324</v>
      </c>
      <c r="BB218" t="s">
        <v>324</v>
      </c>
      <c r="BC218" t="s">
        <v>324</v>
      </c>
      <c r="BD218" t="s">
        <v>324</v>
      </c>
      <c r="BE218">
        <v>0</v>
      </c>
      <c r="BF218" t="s">
        <v>324</v>
      </c>
      <c r="BG218" t="s">
        <v>324</v>
      </c>
      <c r="BH218" t="s">
        <v>324</v>
      </c>
      <c r="BI218" t="s">
        <v>324</v>
      </c>
      <c r="BJ218">
        <v>0</v>
      </c>
      <c r="BK218">
        <v>1E-3</v>
      </c>
      <c r="BL218" t="s">
        <v>324</v>
      </c>
      <c r="BM218" t="s">
        <v>324</v>
      </c>
      <c r="BN218" t="s">
        <v>324</v>
      </c>
      <c r="BO218">
        <v>1E-3</v>
      </c>
      <c r="BP218">
        <v>1</v>
      </c>
      <c r="BQ218" t="s">
        <v>324</v>
      </c>
      <c r="BR218" t="s">
        <v>324</v>
      </c>
      <c r="BS218" t="s">
        <v>324</v>
      </c>
      <c r="BT218">
        <v>1</v>
      </c>
      <c r="BU218" t="s">
        <v>324</v>
      </c>
      <c r="BV218" t="s">
        <v>324</v>
      </c>
      <c r="BW218" t="s">
        <v>324</v>
      </c>
      <c r="BX218" t="s">
        <v>324</v>
      </c>
      <c r="BY218">
        <v>0</v>
      </c>
      <c r="BZ218" t="s">
        <v>324</v>
      </c>
      <c r="CA218" t="s">
        <v>324</v>
      </c>
      <c r="CB218" t="s">
        <v>324</v>
      </c>
      <c r="CC218" t="s">
        <v>324</v>
      </c>
      <c r="CD218">
        <v>0</v>
      </c>
      <c r="CE218" t="s">
        <v>324</v>
      </c>
      <c r="CF218" t="s">
        <v>324</v>
      </c>
      <c r="CG218" t="s">
        <v>324</v>
      </c>
      <c r="CH218" t="s">
        <v>324</v>
      </c>
      <c r="CI218">
        <v>0</v>
      </c>
      <c r="CJ218" t="s">
        <v>324</v>
      </c>
      <c r="CK218" t="s">
        <v>324</v>
      </c>
      <c r="CL218" t="s">
        <v>324</v>
      </c>
      <c r="CM218" t="s">
        <v>324</v>
      </c>
      <c r="CN218">
        <v>0</v>
      </c>
      <c r="CO218">
        <v>0.54800000000000004</v>
      </c>
      <c r="CP218" t="s">
        <v>179</v>
      </c>
      <c r="CQ218" t="s">
        <v>179</v>
      </c>
      <c r="CR218">
        <v>0</v>
      </c>
      <c r="CS218">
        <v>0.54800000000000004</v>
      </c>
      <c r="CT218">
        <v>63</v>
      </c>
      <c r="CU218">
        <v>0</v>
      </c>
      <c r="CV218">
        <v>0</v>
      </c>
      <c r="CW218">
        <v>0</v>
      </c>
      <c r="CX218">
        <v>63</v>
      </c>
      <c r="CY218">
        <v>3.4729999999999999</v>
      </c>
      <c r="CZ218">
        <v>0</v>
      </c>
      <c r="DA218">
        <v>0</v>
      </c>
      <c r="DB218">
        <v>0</v>
      </c>
      <c r="DC218">
        <v>3.4729999999999999</v>
      </c>
    </row>
    <row r="219" spans="1:107" x14ac:dyDescent="0.45">
      <c r="A219">
        <v>2024</v>
      </c>
      <c r="B219">
        <v>1</v>
      </c>
      <c r="C219" t="s">
        <v>179</v>
      </c>
      <c r="D219">
        <v>5701</v>
      </c>
      <c r="E219" t="s">
        <v>497</v>
      </c>
      <c r="F219" t="s">
        <v>323</v>
      </c>
      <c r="G219" t="s">
        <v>244</v>
      </c>
      <c r="H219">
        <v>49.802</v>
      </c>
      <c r="I219">
        <v>7.5759999999999996</v>
      </c>
      <c r="J219" t="s">
        <v>324</v>
      </c>
      <c r="K219" t="s">
        <v>324</v>
      </c>
      <c r="L219">
        <v>57.378</v>
      </c>
      <c r="M219">
        <v>9151</v>
      </c>
      <c r="N219">
        <v>190</v>
      </c>
      <c r="O219" t="s">
        <v>324</v>
      </c>
      <c r="P219" t="s">
        <v>324</v>
      </c>
      <c r="Q219">
        <v>9341</v>
      </c>
      <c r="R219" t="s">
        <v>324</v>
      </c>
      <c r="S219" t="s">
        <v>324</v>
      </c>
      <c r="T219" t="s">
        <v>324</v>
      </c>
      <c r="U219" t="s">
        <v>324</v>
      </c>
      <c r="V219">
        <v>0</v>
      </c>
      <c r="W219" t="s">
        <v>324</v>
      </c>
      <c r="X219" t="s">
        <v>324</v>
      </c>
      <c r="Y219" t="s">
        <v>324</v>
      </c>
      <c r="Z219" t="s">
        <v>324</v>
      </c>
      <c r="AA219">
        <v>0</v>
      </c>
      <c r="AB219">
        <v>675.61099999999999</v>
      </c>
      <c r="AC219">
        <v>38.220999999999997</v>
      </c>
      <c r="AD219" t="s">
        <v>324</v>
      </c>
      <c r="AE219" t="s">
        <v>324</v>
      </c>
      <c r="AF219">
        <v>713.83199999999999</v>
      </c>
      <c r="AG219">
        <v>0.90500000000000003</v>
      </c>
      <c r="AH219" t="s">
        <v>324</v>
      </c>
      <c r="AI219" t="s">
        <v>324</v>
      </c>
      <c r="AJ219" t="s">
        <v>324</v>
      </c>
      <c r="AK219">
        <v>0.90500000000000003</v>
      </c>
      <c r="AL219">
        <v>106</v>
      </c>
      <c r="AM219" t="s">
        <v>324</v>
      </c>
      <c r="AN219" t="s">
        <v>324</v>
      </c>
      <c r="AO219" t="s">
        <v>324</v>
      </c>
      <c r="AP219">
        <v>106</v>
      </c>
      <c r="AQ219">
        <v>0</v>
      </c>
      <c r="AR219">
        <v>0</v>
      </c>
      <c r="AS219">
        <v>0</v>
      </c>
      <c r="AT219" t="s">
        <v>324</v>
      </c>
      <c r="AU219">
        <v>0</v>
      </c>
      <c r="AV219" t="s">
        <v>324</v>
      </c>
      <c r="AW219" t="s">
        <v>324</v>
      </c>
      <c r="AX219" t="s">
        <v>324</v>
      </c>
      <c r="AY219" t="s">
        <v>324</v>
      </c>
      <c r="AZ219">
        <v>0</v>
      </c>
      <c r="BA219" t="s">
        <v>324</v>
      </c>
      <c r="BB219" t="s">
        <v>324</v>
      </c>
      <c r="BC219" t="s">
        <v>324</v>
      </c>
      <c r="BD219" t="s">
        <v>324</v>
      </c>
      <c r="BE219">
        <v>0</v>
      </c>
      <c r="BF219" t="s">
        <v>324</v>
      </c>
      <c r="BG219" t="s">
        <v>324</v>
      </c>
      <c r="BH219" t="s">
        <v>324</v>
      </c>
      <c r="BI219" t="s">
        <v>324</v>
      </c>
      <c r="BJ219">
        <v>0</v>
      </c>
      <c r="BK219">
        <v>7.0000000000000001E-3</v>
      </c>
      <c r="BL219">
        <v>6.0000000000000001E-3</v>
      </c>
      <c r="BM219" t="s">
        <v>324</v>
      </c>
      <c r="BN219" t="s">
        <v>324</v>
      </c>
      <c r="BO219">
        <v>1.2999999999999999E-2</v>
      </c>
      <c r="BP219">
        <v>3</v>
      </c>
      <c r="BQ219">
        <v>2</v>
      </c>
      <c r="BR219" t="s">
        <v>324</v>
      </c>
      <c r="BS219" t="s">
        <v>324</v>
      </c>
      <c r="BT219">
        <v>5</v>
      </c>
      <c r="BU219" t="s">
        <v>324</v>
      </c>
      <c r="BV219" t="s">
        <v>324</v>
      </c>
      <c r="BW219" t="s">
        <v>324</v>
      </c>
      <c r="BX219" t="s">
        <v>324</v>
      </c>
      <c r="BY219">
        <v>0</v>
      </c>
      <c r="BZ219" t="s">
        <v>324</v>
      </c>
      <c r="CA219" t="s">
        <v>324</v>
      </c>
      <c r="CB219" t="s">
        <v>324</v>
      </c>
      <c r="CC219" t="s">
        <v>324</v>
      </c>
      <c r="CD219">
        <v>0</v>
      </c>
      <c r="CE219" t="s">
        <v>324</v>
      </c>
      <c r="CF219" t="s">
        <v>324</v>
      </c>
      <c r="CG219" t="s">
        <v>324</v>
      </c>
      <c r="CH219" t="s">
        <v>324</v>
      </c>
      <c r="CI219">
        <v>0</v>
      </c>
      <c r="CJ219" t="s">
        <v>324</v>
      </c>
      <c r="CK219" t="s">
        <v>324</v>
      </c>
      <c r="CL219" t="s">
        <v>324</v>
      </c>
      <c r="CM219" t="s">
        <v>324</v>
      </c>
      <c r="CN219">
        <v>0</v>
      </c>
      <c r="CO219">
        <v>49.808999999999997</v>
      </c>
      <c r="CP219">
        <v>7.5819999999999999</v>
      </c>
      <c r="CQ219" t="s">
        <v>179</v>
      </c>
      <c r="CR219">
        <v>0</v>
      </c>
      <c r="CS219">
        <v>57.390999999999998</v>
      </c>
      <c r="CT219">
        <v>9154</v>
      </c>
      <c r="CU219">
        <v>192</v>
      </c>
      <c r="CV219">
        <v>0</v>
      </c>
      <c r="CW219">
        <v>0</v>
      </c>
      <c r="CX219">
        <v>9346</v>
      </c>
      <c r="CY219">
        <v>675.61099999999999</v>
      </c>
      <c r="CZ219">
        <v>38.220999999999997</v>
      </c>
      <c r="DA219">
        <v>0</v>
      </c>
      <c r="DB219">
        <v>0</v>
      </c>
      <c r="DC219">
        <v>713.83199999999999</v>
      </c>
    </row>
    <row r="220" spans="1:107" x14ac:dyDescent="0.45">
      <c r="A220">
        <v>2024</v>
      </c>
      <c r="B220">
        <v>1</v>
      </c>
      <c r="C220" t="s">
        <v>179</v>
      </c>
      <c r="D220">
        <v>6204</v>
      </c>
      <c r="E220" t="s">
        <v>498</v>
      </c>
      <c r="F220" t="s">
        <v>323</v>
      </c>
      <c r="G220" t="s">
        <v>244</v>
      </c>
      <c r="H220">
        <v>1.899</v>
      </c>
      <c r="I220">
        <v>0.13100000000000001</v>
      </c>
      <c r="J220">
        <v>0</v>
      </c>
      <c r="K220">
        <v>0</v>
      </c>
      <c r="L220">
        <v>2.0299999999999998</v>
      </c>
      <c r="M220">
        <v>369</v>
      </c>
      <c r="N220">
        <v>16</v>
      </c>
      <c r="O220">
        <v>0</v>
      </c>
      <c r="P220">
        <v>0</v>
      </c>
      <c r="Q220">
        <v>385</v>
      </c>
      <c r="R220" t="s">
        <v>324</v>
      </c>
      <c r="S220" t="s">
        <v>324</v>
      </c>
      <c r="T220" t="s">
        <v>324</v>
      </c>
      <c r="U220" t="s">
        <v>324</v>
      </c>
      <c r="V220">
        <v>0</v>
      </c>
      <c r="W220" t="s">
        <v>324</v>
      </c>
      <c r="X220" t="s">
        <v>324</v>
      </c>
      <c r="Y220" t="s">
        <v>324</v>
      </c>
      <c r="Z220" t="s">
        <v>324</v>
      </c>
      <c r="AA220">
        <v>0</v>
      </c>
      <c r="AB220">
        <v>90.281000000000006</v>
      </c>
      <c r="AC220">
        <v>2.173</v>
      </c>
      <c r="AD220">
        <v>0</v>
      </c>
      <c r="AE220">
        <v>0</v>
      </c>
      <c r="AF220">
        <v>92.453999999999994</v>
      </c>
      <c r="AG220" t="s">
        <v>324</v>
      </c>
      <c r="AH220" t="s">
        <v>324</v>
      </c>
      <c r="AI220" t="s">
        <v>324</v>
      </c>
      <c r="AJ220" t="s">
        <v>324</v>
      </c>
      <c r="AK220">
        <v>0</v>
      </c>
      <c r="AL220" t="s">
        <v>324</v>
      </c>
      <c r="AM220" t="s">
        <v>324</v>
      </c>
      <c r="AN220" t="s">
        <v>324</v>
      </c>
      <c r="AO220" t="s">
        <v>324</v>
      </c>
      <c r="AP220">
        <v>0</v>
      </c>
      <c r="AQ220" t="s">
        <v>324</v>
      </c>
      <c r="AR220" t="s">
        <v>324</v>
      </c>
      <c r="AS220" t="s">
        <v>324</v>
      </c>
      <c r="AT220" t="s">
        <v>324</v>
      </c>
      <c r="AU220">
        <v>0</v>
      </c>
      <c r="AV220" t="s">
        <v>324</v>
      </c>
      <c r="AW220" t="s">
        <v>324</v>
      </c>
      <c r="AX220" t="s">
        <v>324</v>
      </c>
      <c r="AY220" t="s">
        <v>324</v>
      </c>
      <c r="AZ220">
        <v>0</v>
      </c>
      <c r="BA220" t="s">
        <v>324</v>
      </c>
      <c r="BB220" t="s">
        <v>324</v>
      </c>
      <c r="BC220" t="s">
        <v>324</v>
      </c>
      <c r="BD220" t="s">
        <v>324</v>
      </c>
      <c r="BE220">
        <v>0</v>
      </c>
      <c r="BF220" t="s">
        <v>324</v>
      </c>
      <c r="BG220" t="s">
        <v>324</v>
      </c>
      <c r="BH220" t="s">
        <v>324</v>
      </c>
      <c r="BI220" t="s">
        <v>324</v>
      </c>
      <c r="BJ220">
        <v>0</v>
      </c>
      <c r="BK220" t="s">
        <v>324</v>
      </c>
      <c r="BL220" t="s">
        <v>324</v>
      </c>
      <c r="BM220" t="s">
        <v>324</v>
      </c>
      <c r="BN220" t="s">
        <v>324</v>
      </c>
      <c r="BO220">
        <v>0</v>
      </c>
      <c r="BP220" t="s">
        <v>324</v>
      </c>
      <c r="BQ220" t="s">
        <v>324</v>
      </c>
      <c r="BR220" t="s">
        <v>324</v>
      </c>
      <c r="BS220" t="s">
        <v>324</v>
      </c>
      <c r="BT220">
        <v>0</v>
      </c>
      <c r="BU220" t="s">
        <v>324</v>
      </c>
      <c r="BV220" t="s">
        <v>324</v>
      </c>
      <c r="BW220" t="s">
        <v>324</v>
      </c>
      <c r="BX220" t="s">
        <v>324</v>
      </c>
      <c r="BY220">
        <v>0</v>
      </c>
      <c r="BZ220" t="s">
        <v>324</v>
      </c>
      <c r="CA220" t="s">
        <v>324</v>
      </c>
      <c r="CB220" t="s">
        <v>324</v>
      </c>
      <c r="CC220" t="s">
        <v>324</v>
      </c>
      <c r="CD220">
        <v>0</v>
      </c>
      <c r="CE220" t="s">
        <v>324</v>
      </c>
      <c r="CF220" t="s">
        <v>324</v>
      </c>
      <c r="CG220" t="s">
        <v>324</v>
      </c>
      <c r="CH220" t="s">
        <v>324</v>
      </c>
      <c r="CI220">
        <v>0</v>
      </c>
      <c r="CJ220" t="s">
        <v>324</v>
      </c>
      <c r="CK220" t="s">
        <v>324</v>
      </c>
      <c r="CL220" t="s">
        <v>324</v>
      </c>
      <c r="CM220" t="s">
        <v>324</v>
      </c>
      <c r="CN220">
        <v>0</v>
      </c>
      <c r="CO220">
        <v>1.899</v>
      </c>
      <c r="CP220">
        <v>0.13100000000000001</v>
      </c>
      <c r="CQ220" t="s">
        <v>179</v>
      </c>
      <c r="CR220">
        <v>0</v>
      </c>
      <c r="CS220">
        <v>2.0299999999999998</v>
      </c>
      <c r="CT220">
        <v>369</v>
      </c>
      <c r="CU220">
        <v>16</v>
      </c>
      <c r="CV220">
        <v>0</v>
      </c>
      <c r="CW220">
        <v>0</v>
      </c>
      <c r="CX220">
        <v>385</v>
      </c>
      <c r="CY220">
        <v>90.281000000000006</v>
      </c>
      <c r="CZ220">
        <v>2.173</v>
      </c>
      <c r="DA220">
        <v>0</v>
      </c>
      <c r="DB220">
        <v>0</v>
      </c>
      <c r="DC220">
        <v>92.453999999999994</v>
      </c>
    </row>
    <row r="221" spans="1:107" x14ac:dyDescent="0.45">
      <c r="A221">
        <v>2024</v>
      </c>
      <c r="B221">
        <v>1</v>
      </c>
      <c r="C221" t="s">
        <v>179</v>
      </c>
      <c r="D221">
        <v>11204</v>
      </c>
      <c r="E221" t="s">
        <v>499</v>
      </c>
      <c r="F221" t="s">
        <v>323</v>
      </c>
      <c r="G221" t="s">
        <v>247</v>
      </c>
      <c r="H221">
        <v>2.5489999999999999</v>
      </c>
      <c r="I221">
        <v>0.71399999999999997</v>
      </c>
      <c r="J221" t="s">
        <v>324</v>
      </c>
      <c r="K221" t="s">
        <v>324</v>
      </c>
      <c r="L221">
        <v>3.2629999999999999</v>
      </c>
      <c r="M221">
        <v>442</v>
      </c>
      <c r="N221">
        <v>32</v>
      </c>
      <c r="O221" t="s">
        <v>324</v>
      </c>
      <c r="P221" t="s">
        <v>324</v>
      </c>
      <c r="Q221">
        <v>474</v>
      </c>
      <c r="R221" t="s">
        <v>324</v>
      </c>
      <c r="S221" t="s">
        <v>324</v>
      </c>
      <c r="T221" t="s">
        <v>324</v>
      </c>
      <c r="U221" t="s">
        <v>324</v>
      </c>
      <c r="V221" t="s">
        <v>324</v>
      </c>
      <c r="W221" t="s">
        <v>324</v>
      </c>
      <c r="X221" t="s">
        <v>324</v>
      </c>
      <c r="Y221" t="s">
        <v>324</v>
      </c>
      <c r="Z221" t="s">
        <v>324</v>
      </c>
      <c r="AA221" t="s">
        <v>324</v>
      </c>
      <c r="AB221">
        <v>0</v>
      </c>
      <c r="AC221">
        <v>0</v>
      </c>
      <c r="AD221" t="s">
        <v>324</v>
      </c>
      <c r="AE221" t="s">
        <v>324</v>
      </c>
      <c r="AF221" t="s">
        <v>324</v>
      </c>
      <c r="AG221" t="s">
        <v>324</v>
      </c>
      <c r="AH221" t="s">
        <v>324</v>
      </c>
      <c r="AI221" t="s">
        <v>324</v>
      </c>
      <c r="AJ221" t="s">
        <v>324</v>
      </c>
      <c r="AK221" t="s">
        <v>324</v>
      </c>
      <c r="AL221" t="s">
        <v>324</v>
      </c>
      <c r="AM221" t="s">
        <v>324</v>
      </c>
      <c r="AN221" t="s">
        <v>324</v>
      </c>
      <c r="AO221" t="s">
        <v>324</v>
      </c>
      <c r="AP221" t="s">
        <v>324</v>
      </c>
      <c r="AQ221" t="s">
        <v>324</v>
      </c>
      <c r="AR221" t="s">
        <v>324</v>
      </c>
      <c r="AS221" t="s">
        <v>324</v>
      </c>
      <c r="AT221" t="s">
        <v>324</v>
      </c>
      <c r="AU221" t="s">
        <v>324</v>
      </c>
      <c r="AV221" t="s">
        <v>324</v>
      </c>
      <c r="AW221" t="s">
        <v>324</v>
      </c>
      <c r="AX221" t="s">
        <v>324</v>
      </c>
      <c r="AY221" t="s">
        <v>324</v>
      </c>
      <c r="AZ221" t="s">
        <v>324</v>
      </c>
      <c r="BA221" t="s">
        <v>324</v>
      </c>
      <c r="BB221" t="s">
        <v>324</v>
      </c>
      <c r="BC221" t="s">
        <v>324</v>
      </c>
      <c r="BD221" t="s">
        <v>324</v>
      </c>
      <c r="BE221" t="s">
        <v>324</v>
      </c>
      <c r="BF221" t="s">
        <v>324</v>
      </c>
      <c r="BG221" t="s">
        <v>324</v>
      </c>
      <c r="BH221" t="s">
        <v>324</v>
      </c>
      <c r="BI221" t="s">
        <v>324</v>
      </c>
      <c r="BJ221" t="s">
        <v>324</v>
      </c>
      <c r="BK221" t="s">
        <v>324</v>
      </c>
      <c r="BL221" t="s">
        <v>324</v>
      </c>
      <c r="BM221" t="s">
        <v>324</v>
      </c>
      <c r="BN221" t="s">
        <v>324</v>
      </c>
      <c r="BO221" t="s">
        <v>324</v>
      </c>
      <c r="BP221" t="s">
        <v>324</v>
      </c>
      <c r="BQ221" t="s">
        <v>324</v>
      </c>
      <c r="BR221" t="s">
        <v>324</v>
      </c>
      <c r="BS221" t="s">
        <v>324</v>
      </c>
      <c r="BT221" t="s">
        <v>324</v>
      </c>
      <c r="BU221" t="s">
        <v>324</v>
      </c>
      <c r="BV221" t="s">
        <v>324</v>
      </c>
      <c r="BW221" t="s">
        <v>324</v>
      </c>
      <c r="BX221" t="s">
        <v>324</v>
      </c>
      <c r="BY221" t="s">
        <v>324</v>
      </c>
      <c r="BZ221" t="s">
        <v>324</v>
      </c>
      <c r="CA221" t="s">
        <v>324</v>
      </c>
      <c r="CB221" t="s">
        <v>324</v>
      </c>
      <c r="CC221" t="s">
        <v>324</v>
      </c>
      <c r="CD221" t="s">
        <v>324</v>
      </c>
      <c r="CE221" t="s">
        <v>324</v>
      </c>
      <c r="CF221" t="s">
        <v>324</v>
      </c>
      <c r="CG221" t="s">
        <v>324</v>
      </c>
      <c r="CH221" t="s">
        <v>324</v>
      </c>
      <c r="CI221" t="s">
        <v>324</v>
      </c>
      <c r="CJ221" t="s">
        <v>324</v>
      </c>
      <c r="CK221" t="s">
        <v>324</v>
      </c>
      <c r="CL221" t="s">
        <v>324</v>
      </c>
      <c r="CM221" t="s">
        <v>324</v>
      </c>
      <c r="CN221" t="s">
        <v>324</v>
      </c>
      <c r="CO221">
        <v>2.5489999999999999</v>
      </c>
      <c r="CP221">
        <v>0.71399999999999997</v>
      </c>
      <c r="CQ221" t="s">
        <v>179</v>
      </c>
      <c r="CR221">
        <v>0</v>
      </c>
      <c r="CS221">
        <v>3.2629999999999999</v>
      </c>
      <c r="CT221">
        <v>442</v>
      </c>
      <c r="CU221">
        <v>32</v>
      </c>
      <c r="CV221">
        <v>0</v>
      </c>
      <c r="CW221">
        <v>0</v>
      </c>
      <c r="CX221">
        <v>474</v>
      </c>
      <c r="CY221">
        <v>0</v>
      </c>
      <c r="CZ221">
        <v>0</v>
      </c>
      <c r="DA221">
        <v>0</v>
      </c>
      <c r="DB221">
        <v>0</v>
      </c>
      <c r="DC221">
        <v>0</v>
      </c>
    </row>
    <row r="222" spans="1:107" x14ac:dyDescent="0.45">
      <c r="A222">
        <v>2024</v>
      </c>
      <c r="B222">
        <v>1</v>
      </c>
      <c r="C222" t="s">
        <v>179</v>
      </c>
      <c r="D222">
        <v>15473</v>
      </c>
      <c r="E222" t="s">
        <v>500</v>
      </c>
      <c r="F222" t="s">
        <v>323</v>
      </c>
      <c r="G222" t="s">
        <v>247</v>
      </c>
      <c r="H222">
        <v>258.85000000000002</v>
      </c>
      <c r="I222">
        <v>87.75</v>
      </c>
      <c r="J222">
        <v>0</v>
      </c>
      <c r="K222">
        <v>0</v>
      </c>
      <c r="L222">
        <v>346.6</v>
      </c>
      <c r="M222">
        <v>41826</v>
      </c>
      <c r="N222">
        <v>1138</v>
      </c>
      <c r="O222">
        <v>0</v>
      </c>
      <c r="P222">
        <v>0</v>
      </c>
      <c r="Q222">
        <v>42964</v>
      </c>
      <c r="R222" t="s">
        <v>324</v>
      </c>
      <c r="S222" t="s">
        <v>324</v>
      </c>
      <c r="T222" t="s">
        <v>324</v>
      </c>
      <c r="U222" t="s">
        <v>324</v>
      </c>
      <c r="V222" t="s">
        <v>324</v>
      </c>
      <c r="W222" t="s">
        <v>324</v>
      </c>
      <c r="X222" t="s">
        <v>324</v>
      </c>
      <c r="Y222" t="s">
        <v>324</v>
      </c>
      <c r="Z222" t="s">
        <v>324</v>
      </c>
      <c r="AA222" t="s">
        <v>324</v>
      </c>
      <c r="AB222" t="s">
        <v>324</v>
      </c>
      <c r="AC222" t="s">
        <v>324</v>
      </c>
      <c r="AD222" t="s">
        <v>324</v>
      </c>
      <c r="AE222" t="s">
        <v>324</v>
      </c>
      <c r="AF222" t="s">
        <v>324</v>
      </c>
      <c r="AG222" t="s">
        <v>324</v>
      </c>
      <c r="AH222" t="s">
        <v>324</v>
      </c>
      <c r="AI222" t="s">
        <v>324</v>
      </c>
      <c r="AJ222" t="s">
        <v>324</v>
      </c>
      <c r="AK222" t="s">
        <v>324</v>
      </c>
      <c r="AL222" t="s">
        <v>324</v>
      </c>
      <c r="AM222" t="s">
        <v>324</v>
      </c>
      <c r="AN222" t="s">
        <v>324</v>
      </c>
      <c r="AO222" t="s">
        <v>324</v>
      </c>
      <c r="AP222" t="s">
        <v>324</v>
      </c>
      <c r="AQ222" t="s">
        <v>324</v>
      </c>
      <c r="AR222" t="s">
        <v>324</v>
      </c>
      <c r="AS222" t="s">
        <v>324</v>
      </c>
      <c r="AT222" t="s">
        <v>324</v>
      </c>
      <c r="AU222" t="s">
        <v>324</v>
      </c>
      <c r="AV222" t="s">
        <v>324</v>
      </c>
      <c r="AW222" t="s">
        <v>324</v>
      </c>
      <c r="AX222" t="s">
        <v>324</v>
      </c>
      <c r="AY222" t="s">
        <v>324</v>
      </c>
      <c r="AZ222" t="s">
        <v>324</v>
      </c>
      <c r="BA222" t="s">
        <v>324</v>
      </c>
      <c r="BB222" t="s">
        <v>324</v>
      </c>
      <c r="BC222" t="s">
        <v>324</v>
      </c>
      <c r="BD222" t="s">
        <v>324</v>
      </c>
      <c r="BE222" t="s">
        <v>324</v>
      </c>
      <c r="BF222" t="s">
        <v>324</v>
      </c>
      <c r="BG222" t="s">
        <v>324</v>
      </c>
      <c r="BH222" t="s">
        <v>324</v>
      </c>
      <c r="BI222" t="s">
        <v>324</v>
      </c>
      <c r="BJ222" t="s">
        <v>324</v>
      </c>
      <c r="BK222">
        <v>8.9999999999999993E-3</v>
      </c>
      <c r="BL222">
        <v>1.4999999999999999E-2</v>
      </c>
      <c r="BM222">
        <v>0</v>
      </c>
      <c r="BN222">
        <v>0</v>
      </c>
      <c r="BO222">
        <v>2.4E-2</v>
      </c>
      <c r="BP222">
        <v>3</v>
      </c>
      <c r="BQ222">
        <v>3</v>
      </c>
      <c r="BR222">
        <v>0</v>
      </c>
      <c r="BS222">
        <v>0</v>
      </c>
      <c r="BT222">
        <v>6</v>
      </c>
      <c r="BU222" t="s">
        <v>324</v>
      </c>
      <c r="BV222" t="s">
        <v>324</v>
      </c>
      <c r="BW222" t="s">
        <v>324</v>
      </c>
      <c r="BX222" t="s">
        <v>324</v>
      </c>
      <c r="BY222" t="s">
        <v>324</v>
      </c>
      <c r="BZ222" t="s">
        <v>324</v>
      </c>
      <c r="CA222" t="s">
        <v>324</v>
      </c>
      <c r="CB222" t="s">
        <v>324</v>
      </c>
      <c r="CC222" t="s">
        <v>324</v>
      </c>
      <c r="CD222" t="s">
        <v>324</v>
      </c>
      <c r="CE222" t="s">
        <v>324</v>
      </c>
      <c r="CF222" t="s">
        <v>324</v>
      </c>
      <c r="CG222" t="s">
        <v>324</v>
      </c>
      <c r="CH222" t="s">
        <v>324</v>
      </c>
      <c r="CI222" t="s">
        <v>324</v>
      </c>
      <c r="CJ222" t="s">
        <v>324</v>
      </c>
      <c r="CK222" t="s">
        <v>324</v>
      </c>
      <c r="CL222" t="s">
        <v>324</v>
      </c>
      <c r="CM222" t="s">
        <v>324</v>
      </c>
      <c r="CN222" t="s">
        <v>324</v>
      </c>
      <c r="CO222">
        <v>258.85899999999998</v>
      </c>
      <c r="CP222">
        <v>87.765000000000001</v>
      </c>
      <c r="CQ222" t="s">
        <v>179</v>
      </c>
      <c r="CR222">
        <v>0</v>
      </c>
      <c r="CS222">
        <v>346.62400000000002</v>
      </c>
      <c r="CT222">
        <v>41829</v>
      </c>
      <c r="CU222">
        <v>1141</v>
      </c>
      <c r="CV222">
        <v>0</v>
      </c>
      <c r="CW222">
        <v>0</v>
      </c>
      <c r="CX222">
        <v>42970</v>
      </c>
      <c r="CY222">
        <v>0</v>
      </c>
      <c r="CZ222">
        <v>0</v>
      </c>
      <c r="DA222">
        <v>0</v>
      </c>
      <c r="DB222">
        <v>0</v>
      </c>
      <c r="DC222">
        <v>0</v>
      </c>
    </row>
    <row r="223" spans="1:107" x14ac:dyDescent="0.45">
      <c r="A223">
        <v>2024</v>
      </c>
      <c r="B223">
        <v>1</v>
      </c>
      <c r="C223" t="s">
        <v>179</v>
      </c>
      <c r="D223">
        <v>17718</v>
      </c>
      <c r="E223" t="s">
        <v>501</v>
      </c>
      <c r="F223" t="s">
        <v>323</v>
      </c>
      <c r="G223" t="s">
        <v>247</v>
      </c>
      <c r="H223">
        <v>18.97</v>
      </c>
      <c r="I223">
        <v>7.5880000000000001</v>
      </c>
      <c r="J223">
        <v>0.49299999999999999</v>
      </c>
      <c r="K223">
        <v>0</v>
      </c>
      <c r="L223">
        <v>27.050999999999998</v>
      </c>
      <c r="M223">
        <v>1988</v>
      </c>
      <c r="N223">
        <v>107</v>
      </c>
      <c r="O223">
        <v>6</v>
      </c>
      <c r="P223">
        <v>0</v>
      </c>
      <c r="Q223">
        <v>2101</v>
      </c>
      <c r="R223" t="s">
        <v>324</v>
      </c>
      <c r="S223" t="s">
        <v>324</v>
      </c>
      <c r="T223" t="s">
        <v>324</v>
      </c>
      <c r="U223" t="s">
        <v>324</v>
      </c>
      <c r="V223" t="s">
        <v>324</v>
      </c>
      <c r="W223" t="s">
        <v>324</v>
      </c>
      <c r="X223" t="s">
        <v>324</v>
      </c>
      <c r="Y223" t="s">
        <v>324</v>
      </c>
      <c r="Z223" t="s">
        <v>324</v>
      </c>
      <c r="AA223" t="s">
        <v>324</v>
      </c>
      <c r="AB223" t="s">
        <v>324</v>
      </c>
      <c r="AC223" t="s">
        <v>324</v>
      </c>
      <c r="AD223" t="s">
        <v>324</v>
      </c>
      <c r="AE223" t="s">
        <v>324</v>
      </c>
      <c r="AF223" t="s">
        <v>324</v>
      </c>
      <c r="AG223" t="s">
        <v>324</v>
      </c>
      <c r="AH223" t="s">
        <v>324</v>
      </c>
      <c r="AI223" t="s">
        <v>324</v>
      </c>
      <c r="AJ223" t="s">
        <v>324</v>
      </c>
      <c r="AK223" t="s">
        <v>324</v>
      </c>
      <c r="AL223" t="s">
        <v>324</v>
      </c>
      <c r="AM223" t="s">
        <v>324</v>
      </c>
      <c r="AN223" t="s">
        <v>324</v>
      </c>
      <c r="AO223" t="s">
        <v>324</v>
      </c>
      <c r="AP223" t="s">
        <v>324</v>
      </c>
      <c r="AQ223" t="s">
        <v>324</v>
      </c>
      <c r="AR223" t="s">
        <v>324</v>
      </c>
      <c r="AS223" t="s">
        <v>324</v>
      </c>
      <c r="AT223" t="s">
        <v>324</v>
      </c>
      <c r="AU223" t="s">
        <v>324</v>
      </c>
      <c r="AV223" t="s">
        <v>324</v>
      </c>
      <c r="AW223" t="s">
        <v>324</v>
      </c>
      <c r="AX223" t="s">
        <v>324</v>
      </c>
      <c r="AY223" t="s">
        <v>324</v>
      </c>
      <c r="AZ223" t="s">
        <v>324</v>
      </c>
      <c r="BA223" t="s">
        <v>324</v>
      </c>
      <c r="BB223" t="s">
        <v>324</v>
      </c>
      <c r="BC223" t="s">
        <v>324</v>
      </c>
      <c r="BD223" t="s">
        <v>324</v>
      </c>
      <c r="BE223" t="s">
        <v>324</v>
      </c>
      <c r="BF223" t="s">
        <v>324</v>
      </c>
      <c r="BG223" t="s">
        <v>324</v>
      </c>
      <c r="BH223" t="s">
        <v>324</v>
      </c>
      <c r="BI223" t="s">
        <v>324</v>
      </c>
      <c r="BJ223" t="s">
        <v>324</v>
      </c>
      <c r="BK223" t="s">
        <v>324</v>
      </c>
      <c r="BL223" t="s">
        <v>324</v>
      </c>
      <c r="BM223" t="s">
        <v>324</v>
      </c>
      <c r="BN223" t="s">
        <v>324</v>
      </c>
      <c r="BO223" t="s">
        <v>324</v>
      </c>
      <c r="BP223" t="s">
        <v>324</v>
      </c>
      <c r="BQ223" t="s">
        <v>324</v>
      </c>
      <c r="BR223" t="s">
        <v>324</v>
      </c>
      <c r="BS223" t="s">
        <v>324</v>
      </c>
      <c r="BT223" t="s">
        <v>324</v>
      </c>
      <c r="BU223" t="s">
        <v>324</v>
      </c>
      <c r="BV223" t="s">
        <v>324</v>
      </c>
      <c r="BW223" t="s">
        <v>324</v>
      </c>
      <c r="BX223" t="s">
        <v>324</v>
      </c>
      <c r="BY223" t="s">
        <v>324</v>
      </c>
      <c r="BZ223" t="s">
        <v>324</v>
      </c>
      <c r="CA223" t="s">
        <v>324</v>
      </c>
      <c r="CB223" t="s">
        <v>324</v>
      </c>
      <c r="CC223" t="s">
        <v>324</v>
      </c>
      <c r="CD223" t="s">
        <v>324</v>
      </c>
      <c r="CE223" t="s">
        <v>324</v>
      </c>
      <c r="CF223" t="s">
        <v>324</v>
      </c>
      <c r="CG223" t="s">
        <v>324</v>
      </c>
      <c r="CH223" t="s">
        <v>324</v>
      </c>
      <c r="CI223" t="s">
        <v>324</v>
      </c>
      <c r="CJ223" t="s">
        <v>324</v>
      </c>
      <c r="CK223" t="s">
        <v>324</v>
      </c>
      <c r="CL223" t="s">
        <v>324</v>
      </c>
      <c r="CM223" t="s">
        <v>324</v>
      </c>
      <c r="CN223" t="s">
        <v>324</v>
      </c>
      <c r="CO223">
        <v>18.97</v>
      </c>
      <c r="CP223">
        <v>7.5880000000000001</v>
      </c>
      <c r="CQ223">
        <v>0.49299999999999999</v>
      </c>
      <c r="CR223">
        <v>0</v>
      </c>
      <c r="CS223">
        <v>27.050999999999998</v>
      </c>
      <c r="CT223">
        <v>1988</v>
      </c>
      <c r="CU223">
        <v>107</v>
      </c>
      <c r="CV223">
        <v>6</v>
      </c>
      <c r="CW223">
        <v>0</v>
      </c>
      <c r="CX223">
        <v>2101</v>
      </c>
      <c r="CY223">
        <v>0</v>
      </c>
      <c r="CZ223">
        <v>0</v>
      </c>
      <c r="DA223">
        <v>0</v>
      </c>
      <c r="DB223">
        <v>0</v>
      </c>
      <c r="DC223">
        <v>0</v>
      </c>
    </row>
    <row r="224" spans="1:107" x14ac:dyDescent="0.45">
      <c r="A224">
        <v>2024</v>
      </c>
      <c r="B224">
        <v>1</v>
      </c>
      <c r="C224" t="s">
        <v>179</v>
      </c>
      <c r="D224">
        <v>99999</v>
      </c>
      <c r="E224" t="s">
        <v>329</v>
      </c>
      <c r="F224" t="s">
        <v>323</v>
      </c>
      <c r="H224">
        <v>-27.446999999999999</v>
      </c>
      <c r="I224">
        <v>-11.557</v>
      </c>
      <c r="J224">
        <v>6.4000000000000001E-2</v>
      </c>
      <c r="K224">
        <v>0</v>
      </c>
      <c r="L224">
        <v>-38.941000000000003</v>
      </c>
      <c r="M224" t="s">
        <v>324</v>
      </c>
      <c r="N224" t="s">
        <v>324</v>
      </c>
      <c r="O224" t="s">
        <v>324</v>
      </c>
      <c r="P224" t="s">
        <v>324</v>
      </c>
      <c r="Q224" t="s">
        <v>324</v>
      </c>
      <c r="R224" t="s">
        <v>324</v>
      </c>
      <c r="S224" t="s">
        <v>324</v>
      </c>
      <c r="T224" t="s">
        <v>324</v>
      </c>
      <c r="U224" t="s">
        <v>324</v>
      </c>
      <c r="V224" t="s">
        <v>324</v>
      </c>
      <c r="W224" t="s">
        <v>324</v>
      </c>
      <c r="X224" t="s">
        <v>324</v>
      </c>
      <c r="Y224" t="s">
        <v>324</v>
      </c>
      <c r="Z224" t="s">
        <v>324</v>
      </c>
      <c r="AA224" t="s">
        <v>324</v>
      </c>
      <c r="AB224" t="s">
        <v>324</v>
      </c>
      <c r="AC224" t="s">
        <v>324</v>
      </c>
      <c r="AD224" t="s">
        <v>324</v>
      </c>
      <c r="AE224" t="s">
        <v>324</v>
      </c>
      <c r="AF224" t="s">
        <v>324</v>
      </c>
      <c r="AG224" t="s">
        <v>324</v>
      </c>
      <c r="AH224" t="s">
        <v>324</v>
      </c>
      <c r="AI224" t="s">
        <v>324</v>
      </c>
      <c r="AJ224" t="s">
        <v>324</v>
      </c>
      <c r="AK224" t="s">
        <v>324</v>
      </c>
      <c r="AL224" t="s">
        <v>324</v>
      </c>
      <c r="AM224" t="s">
        <v>324</v>
      </c>
      <c r="AN224" t="s">
        <v>324</v>
      </c>
      <c r="AO224" t="s">
        <v>324</v>
      </c>
      <c r="AP224" t="s">
        <v>324</v>
      </c>
      <c r="AQ224" t="s">
        <v>324</v>
      </c>
      <c r="AR224" t="s">
        <v>324</v>
      </c>
      <c r="AS224" t="s">
        <v>324</v>
      </c>
      <c r="AT224" t="s">
        <v>324</v>
      </c>
      <c r="AU224" t="s">
        <v>324</v>
      </c>
      <c r="AV224" t="s">
        <v>324</v>
      </c>
      <c r="AW224" t="s">
        <v>324</v>
      </c>
      <c r="AX224" t="s">
        <v>324</v>
      </c>
      <c r="AY224" t="s">
        <v>324</v>
      </c>
      <c r="AZ224" t="s">
        <v>324</v>
      </c>
      <c r="BA224" t="s">
        <v>324</v>
      </c>
      <c r="BB224" t="s">
        <v>324</v>
      </c>
      <c r="BC224" t="s">
        <v>324</v>
      </c>
      <c r="BD224" t="s">
        <v>324</v>
      </c>
      <c r="BE224" t="s">
        <v>324</v>
      </c>
      <c r="BF224" t="s">
        <v>324</v>
      </c>
      <c r="BG224" t="s">
        <v>324</v>
      </c>
      <c r="BH224" t="s">
        <v>324</v>
      </c>
      <c r="BI224" t="s">
        <v>324</v>
      </c>
      <c r="BJ224" t="s">
        <v>324</v>
      </c>
      <c r="BK224" t="s">
        <v>324</v>
      </c>
      <c r="BL224" t="s">
        <v>324</v>
      </c>
      <c r="BM224" t="s">
        <v>324</v>
      </c>
      <c r="BN224" t="s">
        <v>324</v>
      </c>
      <c r="BO224" t="s">
        <v>324</v>
      </c>
      <c r="BP224" t="s">
        <v>324</v>
      </c>
      <c r="BQ224" t="s">
        <v>324</v>
      </c>
      <c r="BR224" t="s">
        <v>324</v>
      </c>
      <c r="BS224" t="s">
        <v>324</v>
      </c>
      <c r="BT224" t="s">
        <v>324</v>
      </c>
      <c r="BU224" t="s">
        <v>324</v>
      </c>
      <c r="BV224" t="s">
        <v>324</v>
      </c>
      <c r="BW224" t="s">
        <v>324</v>
      </c>
      <c r="BX224" t="s">
        <v>324</v>
      </c>
      <c r="BY224" t="s">
        <v>324</v>
      </c>
      <c r="BZ224" t="s">
        <v>324</v>
      </c>
      <c r="CA224" t="s">
        <v>324</v>
      </c>
      <c r="CB224" t="s">
        <v>324</v>
      </c>
      <c r="CC224" t="s">
        <v>324</v>
      </c>
      <c r="CD224" t="s">
        <v>324</v>
      </c>
      <c r="CE224" t="s">
        <v>324</v>
      </c>
      <c r="CF224" t="s">
        <v>324</v>
      </c>
      <c r="CG224" t="s">
        <v>324</v>
      </c>
      <c r="CH224" t="s">
        <v>324</v>
      </c>
      <c r="CI224" t="s">
        <v>324</v>
      </c>
      <c r="CJ224" t="s">
        <v>324</v>
      </c>
      <c r="CK224" t="s">
        <v>324</v>
      </c>
      <c r="CL224" t="s">
        <v>324</v>
      </c>
      <c r="CM224" t="s">
        <v>324</v>
      </c>
      <c r="CN224" t="s">
        <v>324</v>
      </c>
      <c r="CO224">
        <v>-27.446999999999999</v>
      </c>
      <c r="CP224">
        <v>-11.557</v>
      </c>
      <c r="CQ224">
        <v>6.4000000000000001E-2</v>
      </c>
      <c r="CR224">
        <v>0</v>
      </c>
      <c r="CS224">
        <v>-38.941000000000003</v>
      </c>
      <c r="CT224" t="s">
        <v>324</v>
      </c>
      <c r="CU224" t="s">
        <v>324</v>
      </c>
      <c r="CV224" t="s">
        <v>324</v>
      </c>
      <c r="CW224" t="s">
        <v>324</v>
      </c>
      <c r="CX224" t="s">
        <v>324</v>
      </c>
      <c r="CY224" t="s">
        <v>324</v>
      </c>
      <c r="CZ224" t="s">
        <v>324</v>
      </c>
      <c r="DA224" t="s">
        <v>324</v>
      </c>
      <c r="DB224" t="s">
        <v>324</v>
      </c>
      <c r="DC224" t="s">
        <v>324</v>
      </c>
    </row>
    <row r="225" spans="1:107" x14ac:dyDescent="0.45">
      <c r="A225">
        <v>2024</v>
      </c>
      <c r="B225">
        <v>1</v>
      </c>
      <c r="C225" t="s">
        <v>169</v>
      </c>
      <c r="D225">
        <v>2008</v>
      </c>
      <c r="E225" t="s">
        <v>502</v>
      </c>
      <c r="F225" t="s">
        <v>323</v>
      </c>
      <c r="G225" t="s">
        <v>247</v>
      </c>
      <c r="H225">
        <v>1.1719999999999999</v>
      </c>
      <c r="I225">
        <v>1.1060000000000001</v>
      </c>
      <c r="J225">
        <v>0</v>
      </c>
      <c r="K225">
        <v>0</v>
      </c>
      <c r="L225">
        <v>2.278</v>
      </c>
      <c r="M225">
        <v>138</v>
      </c>
      <c r="N225">
        <v>11</v>
      </c>
      <c r="O225">
        <v>0</v>
      </c>
      <c r="P225">
        <v>0</v>
      </c>
      <c r="Q225">
        <v>149</v>
      </c>
      <c r="R225" t="s">
        <v>324</v>
      </c>
      <c r="S225" t="s">
        <v>324</v>
      </c>
      <c r="T225" t="s">
        <v>324</v>
      </c>
      <c r="U225" t="s">
        <v>324</v>
      </c>
      <c r="V225">
        <v>0</v>
      </c>
      <c r="W225" t="s">
        <v>324</v>
      </c>
      <c r="X225" t="s">
        <v>324</v>
      </c>
      <c r="Y225" t="s">
        <v>324</v>
      </c>
      <c r="Z225" t="s">
        <v>324</v>
      </c>
      <c r="AA225">
        <v>0</v>
      </c>
      <c r="AB225" t="s">
        <v>324</v>
      </c>
      <c r="AC225" t="s">
        <v>324</v>
      </c>
      <c r="AD225" t="s">
        <v>324</v>
      </c>
      <c r="AE225" t="s">
        <v>324</v>
      </c>
      <c r="AF225">
        <v>0</v>
      </c>
      <c r="AG225" t="s">
        <v>324</v>
      </c>
      <c r="AH225" t="s">
        <v>324</v>
      </c>
      <c r="AI225" t="s">
        <v>324</v>
      </c>
      <c r="AJ225" t="s">
        <v>324</v>
      </c>
      <c r="AK225">
        <v>0</v>
      </c>
      <c r="AL225" t="s">
        <v>324</v>
      </c>
      <c r="AM225" t="s">
        <v>324</v>
      </c>
      <c r="AN225" t="s">
        <v>324</v>
      </c>
      <c r="AO225" t="s">
        <v>324</v>
      </c>
      <c r="AP225">
        <v>0</v>
      </c>
      <c r="AQ225" t="s">
        <v>324</v>
      </c>
      <c r="AR225" t="s">
        <v>324</v>
      </c>
      <c r="AS225" t="s">
        <v>324</v>
      </c>
      <c r="AT225" t="s">
        <v>324</v>
      </c>
      <c r="AU225">
        <v>0</v>
      </c>
      <c r="AV225" t="s">
        <v>324</v>
      </c>
      <c r="AW225" t="s">
        <v>324</v>
      </c>
      <c r="AX225" t="s">
        <v>324</v>
      </c>
      <c r="AY225" t="s">
        <v>324</v>
      </c>
      <c r="AZ225">
        <v>0</v>
      </c>
      <c r="BA225" t="s">
        <v>324</v>
      </c>
      <c r="BB225" t="s">
        <v>324</v>
      </c>
      <c r="BC225" t="s">
        <v>324</v>
      </c>
      <c r="BD225" t="s">
        <v>324</v>
      </c>
      <c r="BE225">
        <v>0</v>
      </c>
      <c r="BF225" t="s">
        <v>324</v>
      </c>
      <c r="BG225" t="s">
        <v>324</v>
      </c>
      <c r="BH225" t="s">
        <v>324</v>
      </c>
      <c r="BI225" t="s">
        <v>324</v>
      </c>
      <c r="BJ225">
        <v>0</v>
      </c>
      <c r="BK225" t="s">
        <v>324</v>
      </c>
      <c r="BL225" t="s">
        <v>324</v>
      </c>
      <c r="BM225" t="s">
        <v>324</v>
      </c>
      <c r="BN225" t="s">
        <v>324</v>
      </c>
      <c r="BO225">
        <v>0</v>
      </c>
      <c r="BP225" t="s">
        <v>324</v>
      </c>
      <c r="BQ225" t="s">
        <v>324</v>
      </c>
      <c r="BR225" t="s">
        <v>324</v>
      </c>
      <c r="BS225" t="s">
        <v>324</v>
      </c>
      <c r="BT225">
        <v>0</v>
      </c>
      <c r="BU225" t="s">
        <v>324</v>
      </c>
      <c r="BV225" t="s">
        <v>324</v>
      </c>
      <c r="BW225" t="s">
        <v>324</v>
      </c>
      <c r="BX225" t="s">
        <v>324</v>
      </c>
      <c r="BY225">
        <v>0</v>
      </c>
      <c r="BZ225" t="s">
        <v>324</v>
      </c>
      <c r="CA225" t="s">
        <v>324</v>
      </c>
      <c r="CB225" t="s">
        <v>324</v>
      </c>
      <c r="CC225" t="s">
        <v>324</v>
      </c>
      <c r="CD225">
        <v>0</v>
      </c>
      <c r="CE225" t="s">
        <v>324</v>
      </c>
      <c r="CF225" t="s">
        <v>324</v>
      </c>
      <c r="CG225" t="s">
        <v>324</v>
      </c>
      <c r="CH225" t="s">
        <v>324</v>
      </c>
      <c r="CI225">
        <v>0</v>
      </c>
      <c r="CJ225" t="s">
        <v>324</v>
      </c>
      <c r="CK225" t="s">
        <v>324</v>
      </c>
      <c r="CL225" t="s">
        <v>324</v>
      </c>
      <c r="CM225" t="s">
        <v>324</v>
      </c>
      <c r="CN225">
        <v>0</v>
      </c>
      <c r="CO225">
        <v>1.1719999999999999</v>
      </c>
      <c r="CP225">
        <v>1.1060000000000001</v>
      </c>
      <c r="CQ225" t="s">
        <v>179</v>
      </c>
      <c r="CR225">
        <v>0</v>
      </c>
      <c r="CS225">
        <v>2.278</v>
      </c>
      <c r="CT225">
        <v>138</v>
      </c>
      <c r="CU225">
        <v>11</v>
      </c>
      <c r="CV225">
        <v>0</v>
      </c>
      <c r="CW225">
        <v>0</v>
      </c>
      <c r="CX225">
        <v>149</v>
      </c>
      <c r="CY225">
        <v>0</v>
      </c>
      <c r="CZ225">
        <v>0</v>
      </c>
      <c r="DA225">
        <v>0</v>
      </c>
      <c r="DB225">
        <v>0</v>
      </c>
      <c r="DC225">
        <v>0</v>
      </c>
    </row>
    <row r="226" spans="1:107" x14ac:dyDescent="0.45">
      <c r="A226">
        <v>2024</v>
      </c>
      <c r="B226">
        <v>1</v>
      </c>
      <c r="C226" t="s">
        <v>169</v>
      </c>
      <c r="D226">
        <v>13073</v>
      </c>
      <c r="E226" t="s">
        <v>503</v>
      </c>
      <c r="F226" t="s">
        <v>323</v>
      </c>
      <c r="G226" t="s">
        <v>244</v>
      </c>
      <c r="H226">
        <v>6.0999999999999999E-2</v>
      </c>
      <c r="I226">
        <v>0.157</v>
      </c>
      <c r="J226" t="s">
        <v>324</v>
      </c>
      <c r="K226" t="s">
        <v>324</v>
      </c>
      <c r="L226">
        <v>0.218</v>
      </c>
      <c r="M226">
        <v>14</v>
      </c>
      <c r="N226">
        <v>6</v>
      </c>
      <c r="O226" t="s">
        <v>324</v>
      </c>
      <c r="P226" t="s">
        <v>324</v>
      </c>
      <c r="Q226">
        <v>20</v>
      </c>
      <c r="R226" t="s">
        <v>324</v>
      </c>
      <c r="S226" t="s">
        <v>324</v>
      </c>
      <c r="T226" t="s">
        <v>324</v>
      </c>
      <c r="U226" t="s">
        <v>324</v>
      </c>
      <c r="V226" t="s">
        <v>324</v>
      </c>
      <c r="W226" t="s">
        <v>324</v>
      </c>
      <c r="X226" t="s">
        <v>324</v>
      </c>
      <c r="Y226" t="s">
        <v>324</v>
      </c>
      <c r="Z226" t="s">
        <v>324</v>
      </c>
      <c r="AA226" t="s">
        <v>324</v>
      </c>
      <c r="AB226" t="s">
        <v>324</v>
      </c>
      <c r="AC226" t="s">
        <v>324</v>
      </c>
      <c r="AD226" t="s">
        <v>324</v>
      </c>
      <c r="AE226" t="s">
        <v>324</v>
      </c>
      <c r="AF226" t="s">
        <v>324</v>
      </c>
      <c r="AG226" t="s">
        <v>324</v>
      </c>
      <c r="AH226" t="s">
        <v>324</v>
      </c>
      <c r="AI226" t="s">
        <v>324</v>
      </c>
      <c r="AJ226" t="s">
        <v>324</v>
      </c>
      <c r="AK226" t="s">
        <v>324</v>
      </c>
      <c r="AL226" t="s">
        <v>324</v>
      </c>
      <c r="AM226" t="s">
        <v>324</v>
      </c>
      <c r="AN226" t="s">
        <v>324</v>
      </c>
      <c r="AO226" t="s">
        <v>324</v>
      </c>
      <c r="AP226" t="s">
        <v>324</v>
      </c>
      <c r="AQ226" t="s">
        <v>324</v>
      </c>
      <c r="AR226" t="s">
        <v>324</v>
      </c>
      <c r="AS226" t="s">
        <v>324</v>
      </c>
      <c r="AT226" t="s">
        <v>324</v>
      </c>
      <c r="AU226" t="s">
        <v>324</v>
      </c>
      <c r="AV226" t="s">
        <v>324</v>
      </c>
      <c r="AW226" t="s">
        <v>324</v>
      </c>
      <c r="AX226" t="s">
        <v>324</v>
      </c>
      <c r="AY226" t="s">
        <v>324</v>
      </c>
      <c r="AZ226" t="s">
        <v>324</v>
      </c>
      <c r="BA226" t="s">
        <v>324</v>
      </c>
      <c r="BB226" t="s">
        <v>324</v>
      </c>
      <c r="BC226" t="s">
        <v>324</v>
      </c>
      <c r="BD226" t="s">
        <v>324</v>
      </c>
      <c r="BE226" t="s">
        <v>324</v>
      </c>
      <c r="BF226" t="s">
        <v>324</v>
      </c>
      <c r="BG226" t="s">
        <v>324</v>
      </c>
      <c r="BH226" t="s">
        <v>324</v>
      </c>
      <c r="BI226" t="s">
        <v>324</v>
      </c>
      <c r="BJ226" t="s">
        <v>324</v>
      </c>
      <c r="BK226" t="s">
        <v>324</v>
      </c>
      <c r="BL226">
        <v>1.0999999999999999E-2</v>
      </c>
      <c r="BM226" t="s">
        <v>324</v>
      </c>
      <c r="BN226" t="s">
        <v>324</v>
      </c>
      <c r="BO226" t="s">
        <v>324</v>
      </c>
      <c r="BP226" t="s">
        <v>324</v>
      </c>
      <c r="BQ226">
        <v>1</v>
      </c>
      <c r="BR226" t="s">
        <v>324</v>
      </c>
      <c r="BS226" t="s">
        <v>324</v>
      </c>
      <c r="BT226" t="s">
        <v>324</v>
      </c>
      <c r="BU226" t="s">
        <v>324</v>
      </c>
      <c r="BV226" t="s">
        <v>324</v>
      </c>
      <c r="BW226" t="s">
        <v>324</v>
      </c>
      <c r="BX226" t="s">
        <v>324</v>
      </c>
      <c r="BY226" t="s">
        <v>324</v>
      </c>
      <c r="BZ226" t="s">
        <v>324</v>
      </c>
      <c r="CA226" t="s">
        <v>324</v>
      </c>
      <c r="CB226" t="s">
        <v>324</v>
      </c>
      <c r="CC226" t="s">
        <v>324</v>
      </c>
      <c r="CD226" t="s">
        <v>324</v>
      </c>
      <c r="CE226" t="s">
        <v>324</v>
      </c>
      <c r="CF226" t="s">
        <v>324</v>
      </c>
      <c r="CG226" t="s">
        <v>324</v>
      </c>
      <c r="CH226" t="s">
        <v>324</v>
      </c>
      <c r="CI226" t="s">
        <v>324</v>
      </c>
      <c r="CJ226" t="s">
        <v>324</v>
      </c>
      <c r="CK226" t="s">
        <v>324</v>
      </c>
      <c r="CL226" t="s">
        <v>324</v>
      </c>
      <c r="CM226" t="s">
        <v>324</v>
      </c>
      <c r="CN226" t="s">
        <v>324</v>
      </c>
      <c r="CO226">
        <v>6.0999999999999999E-2</v>
      </c>
      <c r="CP226">
        <v>0.16800000000000001</v>
      </c>
      <c r="CQ226" t="s">
        <v>179</v>
      </c>
      <c r="CR226">
        <v>0</v>
      </c>
      <c r="CS226">
        <v>0.22900000000000001</v>
      </c>
      <c r="CT226">
        <v>14</v>
      </c>
      <c r="CU226">
        <v>7</v>
      </c>
      <c r="CV226">
        <v>0</v>
      </c>
      <c r="CW226">
        <v>0</v>
      </c>
      <c r="CX226">
        <v>21</v>
      </c>
      <c r="CY226">
        <v>0</v>
      </c>
      <c r="CZ226">
        <v>0</v>
      </c>
      <c r="DA226">
        <v>0</v>
      </c>
      <c r="DB226">
        <v>0</v>
      </c>
      <c r="DC226">
        <v>0</v>
      </c>
    </row>
    <row r="227" spans="1:107" x14ac:dyDescent="0.45">
      <c r="A227">
        <v>2024</v>
      </c>
      <c r="B227">
        <v>1</v>
      </c>
      <c r="C227" t="s">
        <v>169</v>
      </c>
      <c r="D227">
        <v>13407</v>
      </c>
      <c r="E227" t="s">
        <v>504</v>
      </c>
      <c r="F227" t="s">
        <v>323</v>
      </c>
      <c r="G227" t="s">
        <v>244</v>
      </c>
      <c r="H227">
        <v>777.37800000000004</v>
      </c>
      <c r="I227">
        <v>29.811</v>
      </c>
      <c r="J227">
        <v>33.259</v>
      </c>
      <c r="K227">
        <v>0</v>
      </c>
      <c r="L227">
        <v>840.44799999999998</v>
      </c>
      <c r="M227">
        <v>102765</v>
      </c>
      <c r="N227">
        <v>533</v>
      </c>
      <c r="O227">
        <v>117</v>
      </c>
      <c r="P227">
        <v>0</v>
      </c>
      <c r="Q227">
        <v>103415</v>
      </c>
      <c r="R227" t="s">
        <v>324</v>
      </c>
      <c r="S227" t="s">
        <v>324</v>
      </c>
      <c r="T227" t="s">
        <v>324</v>
      </c>
      <c r="U227" t="s">
        <v>324</v>
      </c>
      <c r="V227">
        <v>0</v>
      </c>
      <c r="W227" t="s">
        <v>324</v>
      </c>
      <c r="X227" t="s">
        <v>324</v>
      </c>
      <c r="Y227" t="s">
        <v>324</v>
      </c>
      <c r="Z227" t="s">
        <v>324</v>
      </c>
      <c r="AA227">
        <v>0</v>
      </c>
      <c r="AB227" t="s">
        <v>324</v>
      </c>
      <c r="AC227" t="s">
        <v>324</v>
      </c>
      <c r="AD227" t="s">
        <v>324</v>
      </c>
      <c r="AE227" t="s">
        <v>324</v>
      </c>
      <c r="AF227">
        <v>0</v>
      </c>
      <c r="AG227">
        <v>13.448</v>
      </c>
      <c r="AH227">
        <v>5.0000000000000001E-3</v>
      </c>
      <c r="AI227">
        <v>0.16300000000000001</v>
      </c>
      <c r="AJ227">
        <v>0</v>
      </c>
      <c r="AK227">
        <v>13.616</v>
      </c>
      <c r="AL227">
        <v>1689</v>
      </c>
      <c r="AM227">
        <v>1</v>
      </c>
      <c r="AN227">
        <v>1</v>
      </c>
      <c r="AO227">
        <v>0</v>
      </c>
      <c r="AP227">
        <v>1691</v>
      </c>
      <c r="AQ227">
        <v>34.555</v>
      </c>
      <c r="AR227">
        <v>0.01</v>
      </c>
      <c r="AS227">
        <v>0.84</v>
      </c>
      <c r="AT227">
        <v>0</v>
      </c>
      <c r="AU227">
        <v>35.405000000000001</v>
      </c>
      <c r="AV227" t="s">
        <v>324</v>
      </c>
      <c r="AW227" t="s">
        <v>324</v>
      </c>
      <c r="AX227" t="s">
        <v>324</v>
      </c>
      <c r="AY227" t="s">
        <v>324</v>
      </c>
      <c r="AZ227">
        <v>0</v>
      </c>
      <c r="BA227" t="s">
        <v>324</v>
      </c>
      <c r="BB227" t="s">
        <v>324</v>
      </c>
      <c r="BC227" t="s">
        <v>324</v>
      </c>
      <c r="BD227" t="s">
        <v>324</v>
      </c>
      <c r="BE227">
        <v>0</v>
      </c>
      <c r="BF227" t="s">
        <v>324</v>
      </c>
      <c r="BG227" t="s">
        <v>324</v>
      </c>
      <c r="BH227" t="s">
        <v>324</v>
      </c>
      <c r="BI227" t="s">
        <v>324</v>
      </c>
      <c r="BJ227">
        <v>0</v>
      </c>
      <c r="BK227">
        <v>1.6E-2</v>
      </c>
      <c r="BL227">
        <v>8.0000000000000002E-3</v>
      </c>
      <c r="BM227">
        <v>2E-3</v>
      </c>
      <c r="BN227" t="s">
        <v>324</v>
      </c>
      <c r="BO227">
        <v>2.5999999999999999E-2</v>
      </c>
      <c r="BP227">
        <v>2</v>
      </c>
      <c r="BQ227">
        <v>3</v>
      </c>
      <c r="BR227">
        <v>1</v>
      </c>
      <c r="BS227" t="s">
        <v>324</v>
      </c>
      <c r="BT227">
        <v>6</v>
      </c>
      <c r="BU227" t="s">
        <v>324</v>
      </c>
      <c r="BV227" t="s">
        <v>324</v>
      </c>
      <c r="BW227" t="s">
        <v>324</v>
      </c>
      <c r="BX227" t="s">
        <v>324</v>
      </c>
      <c r="BY227">
        <v>0</v>
      </c>
      <c r="BZ227" t="s">
        <v>324</v>
      </c>
      <c r="CA227" t="s">
        <v>324</v>
      </c>
      <c r="CB227" t="s">
        <v>324</v>
      </c>
      <c r="CC227" t="s">
        <v>324</v>
      </c>
      <c r="CD227">
        <v>0</v>
      </c>
      <c r="CE227" t="s">
        <v>324</v>
      </c>
      <c r="CF227" t="s">
        <v>324</v>
      </c>
      <c r="CG227" t="s">
        <v>324</v>
      </c>
      <c r="CH227" t="s">
        <v>324</v>
      </c>
      <c r="CI227">
        <v>0</v>
      </c>
      <c r="CJ227" t="s">
        <v>324</v>
      </c>
      <c r="CK227" t="s">
        <v>324</v>
      </c>
      <c r="CL227" t="s">
        <v>324</v>
      </c>
      <c r="CM227" t="s">
        <v>324</v>
      </c>
      <c r="CN227">
        <v>0</v>
      </c>
      <c r="CO227">
        <v>777.39400000000001</v>
      </c>
      <c r="CP227">
        <v>29.818999999999999</v>
      </c>
      <c r="CQ227">
        <v>33.261000000000003</v>
      </c>
      <c r="CR227">
        <v>0</v>
      </c>
      <c r="CS227">
        <v>840.47400000000005</v>
      </c>
      <c r="CT227">
        <v>102767</v>
      </c>
      <c r="CU227">
        <v>536</v>
      </c>
      <c r="CV227">
        <v>118</v>
      </c>
      <c r="CW227">
        <v>0</v>
      </c>
      <c r="CX227">
        <v>103421</v>
      </c>
      <c r="CY227">
        <v>0</v>
      </c>
      <c r="CZ227">
        <v>0</v>
      </c>
      <c r="DA227">
        <v>0</v>
      </c>
      <c r="DB227">
        <v>0</v>
      </c>
      <c r="DC227">
        <v>0</v>
      </c>
    </row>
    <row r="228" spans="1:107" x14ac:dyDescent="0.45">
      <c r="A228">
        <v>2024</v>
      </c>
      <c r="B228">
        <v>1</v>
      </c>
      <c r="C228" t="s">
        <v>169</v>
      </c>
      <c r="D228">
        <v>17166</v>
      </c>
      <c r="E228" t="s">
        <v>505</v>
      </c>
      <c r="F228" t="s">
        <v>323</v>
      </c>
      <c r="G228" t="s">
        <v>244</v>
      </c>
      <c r="H228">
        <v>71.010999999999996</v>
      </c>
      <c r="I228">
        <v>34.441000000000003</v>
      </c>
      <c r="J228">
        <v>1.073</v>
      </c>
      <c r="K228" t="s">
        <v>324</v>
      </c>
      <c r="L228">
        <v>106.52500000000001</v>
      </c>
      <c r="M228">
        <v>11622</v>
      </c>
      <c r="N228">
        <v>438</v>
      </c>
      <c r="O228">
        <v>5</v>
      </c>
      <c r="P228" t="s">
        <v>324</v>
      </c>
      <c r="Q228">
        <v>12065</v>
      </c>
      <c r="R228" t="s">
        <v>324</v>
      </c>
      <c r="S228" t="s">
        <v>324</v>
      </c>
      <c r="T228" t="s">
        <v>324</v>
      </c>
      <c r="U228" t="s">
        <v>324</v>
      </c>
      <c r="V228">
        <v>0</v>
      </c>
      <c r="W228" t="s">
        <v>324</v>
      </c>
      <c r="X228" t="s">
        <v>324</v>
      </c>
      <c r="Y228" t="s">
        <v>324</v>
      </c>
      <c r="Z228" t="s">
        <v>324</v>
      </c>
      <c r="AA228">
        <v>0</v>
      </c>
      <c r="AB228" t="s">
        <v>324</v>
      </c>
      <c r="AC228" t="s">
        <v>324</v>
      </c>
      <c r="AD228" t="s">
        <v>324</v>
      </c>
      <c r="AE228" t="s">
        <v>324</v>
      </c>
      <c r="AF228">
        <v>0</v>
      </c>
      <c r="AG228">
        <v>6.8010000000000002</v>
      </c>
      <c r="AH228">
        <v>4.2000000000000003E-2</v>
      </c>
      <c r="AI228" t="s">
        <v>324</v>
      </c>
      <c r="AJ228" t="s">
        <v>324</v>
      </c>
      <c r="AK228">
        <v>6.843</v>
      </c>
      <c r="AL228">
        <v>897</v>
      </c>
      <c r="AM228">
        <v>3</v>
      </c>
      <c r="AN228" t="s">
        <v>324</v>
      </c>
      <c r="AO228" t="s">
        <v>324</v>
      </c>
      <c r="AP228">
        <v>900</v>
      </c>
      <c r="AQ228">
        <v>17.547000000000001</v>
      </c>
      <c r="AR228">
        <v>8.6999999999999994E-2</v>
      </c>
      <c r="AS228" t="s">
        <v>324</v>
      </c>
      <c r="AT228" t="s">
        <v>324</v>
      </c>
      <c r="AU228">
        <v>17.634</v>
      </c>
      <c r="AV228" t="s">
        <v>324</v>
      </c>
      <c r="AW228" t="s">
        <v>324</v>
      </c>
      <c r="AX228" t="s">
        <v>324</v>
      </c>
      <c r="AY228" t="s">
        <v>324</v>
      </c>
      <c r="AZ228">
        <v>0</v>
      </c>
      <c r="BA228" t="s">
        <v>324</v>
      </c>
      <c r="BB228" t="s">
        <v>324</v>
      </c>
      <c r="BC228" t="s">
        <v>324</v>
      </c>
      <c r="BD228" t="s">
        <v>324</v>
      </c>
      <c r="BE228">
        <v>0</v>
      </c>
      <c r="BF228" t="s">
        <v>324</v>
      </c>
      <c r="BG228" t="s">
        <v>324</v>
      </c>
      <c r="BH228" t="s">
        <v>324</v>
      </c>
      <c r="BI228" t="s">
        <v>324</v>
      </c>
      <c r="BJ228">
        <v>0</v>
      </c>
      <c r="BK228">
        <v>0.307</v>
      </c>
      <c r="BL228">
        <v>9.3539999999999992</v>
      </c>
      <c r="BM228">
        <v>7.0000000000000001E-3</v>
      </c>
      <c r="BN228" t="s">
        <v>324</v>
      </c>
      <c r="BO228">
        <v>9.6679999999999993</v>
      </c>
      <c r="BP228">
        <v>49</v>
      </c>
      <c r="BQ228">
        <v>88</v>
      </c>
      <c r="BR228">
        <v>1</v>
      </c>
      <c r="BS228" t="s">
        <v>324</v>
      </c>
      <c r="BT228">
        <v>138</v>
      </c>
      <c r="BU228" t="s">
        <v>324</v>
      </c>
      <c r="BV228" t="s">
        <v>324</v>
      </c>
      <c r="BW228" t="s">
        <v>324</v>
      </c>
      <c r="BX228" t="s">
        <v>324</v>
      </c>
      <c r="BY228">
        <v>0</v>
      </c>
      <c r="BZ228">
        <v>0.05</v>
      </c>
      <c r="CA228">
        <v>0.108</v>
      </c>
      <c r="CB228">
        <v>0.05</v>
      </c>
      <c r="CC228" t="s">
        <v>324</v>
      </c>
      <c r="CD228">
        <v>0.20799999999999999</v>
      </c>
      <c r="CE228">
        <v>1</v>
      </c>
      <c r="CF228">
        <v>2</v>
      </c>
      <c r="CG228">
        <v>1</v>
      </c>
      <c r="CH228" t="s">
        <v>324</v>
      </c>
      <c r="CI228">
        <v>4</v>
      </c>
      <c r="CJ228" t="s">
        <v>324</v>
      </c>
      <c r="CK228" t="s">
        <v>324</v>
      </c>
      <c r="CL228" t="s">
        <v>324</v>
      </c>
      <c r="CM228" t="s">
        <v>324</v>
      </c>
      <c r="CN228">
        <v>0</v>
      </c>
      <c r="CO228">
        <v>71.367999999999995</v>
      </c>
      <c r="CP228">
        <v>43.902999999999999</v>
      </c>
      <c r="CQ228">
        <v>1.1299999999999999</v>
      </c>
      <c r="CR228">
        <v>0</v>
      </c>
      <c r="CS228">
        <v>116.401</v>
      </c>
      <c r="CT228">
        <v>11672</v>
      </c>
      <c r="CU228">
        <v>528</v>
      </c>
      <c r="CV228">
        <v>7</v>
      </c>
      <c r="CW228">
        <v>0</v>
      </c>
      <c r="CX228">
        <v>12207</v>
      </c>
      <c r="CY228">
        <v>0</v>
      </c>
      <c r="CZ228">
        <v>0</v>
      </c>
      <c r="DA228">
        <v>0</v>
      </c>
      <c r="DB228">
        <v>0</v>
      </c>
      <c r="DC228">
        <v>0</v>
      </c>
    </row>
    <row r="229" spans="1:107" x14ac:dyDescent="0.45">
      <c r="A229">
        <v>2024</v>
      </c>
      <c r="B229">
        <v>1</v>
      </c>
      <c r="C229" t="s">
        <v>169</v>
      </c>
      <c r="D229">
        <v>19840</v>
      </c>
      <c r="E229" t="s">
        <v>506</v>
      </c>
      <c r="F229" t="s">
        <v>323</v>
      </c>
      <c r="G229" t="s">
        <v>244</v>
      </c>
      <c r="H229">
        <v>19.966000000000001</v>
      </c>
      <c r="I229">
        <v>0.18099999999999999</v>
      </c>
      <c r="J229">
        <v>0</v>
      </c>
      <c r="K229">
        <v>0</v>
      </c>
      <c r="L229">
        <v>20.146999999999998</v>
      </c>
      <c r="M229">
        <v>2008</v>
      </c>
      <c r="N229">
        <v>20</v>
      </c>
      <c r="O229">
        <v>0</v>
      </c>
      <c r="P229">
        <v>0</v>
      </c>
      <c r="Q229">
        <v>2028</v>
      </c>
      <c r="R229">
        <v>0</v>
      </c>
      <c r="S229">
        <v>0</v>
      </c>
      <c r="T229">
        <v>0</v>
      </c>
      <c r="U229">
        <v>0</v>
      </c>
      <c r="V229">
        <v>0</v>
      </c>
      <c r="W229">
        <v>0</v>
      </c>
      <c r="X229">
        <v>0</v>
      </c>
      <c r="Y229">
        <v>0</v>
      </c>
      <c r="Z229">
        <v>0</v>
      </c>
      <c r="AA229">
        <v>0</v>
      </c>
      <c r="AB229">
        <v>889.47</v>
      </c>
      <c r="AC229">
        <v>4.0860000000000003</v>
      </c>
      <c r="AD229">
        <v>0</v>
      </c>
      <c r="AE229">
        <v>0</v>
      </c>
      <c r="AF229">
        <v>893.55600000000004</v>
      </c>
      <c r="AG229">
        <v>0</v>
      </c>
      <c r="AH229">
        <v>0</v>
      </c>
      <c r="AI229">
        <v>0</v>
      </c>
      <c r="AJ229">
        <v>0</v>
      </c>
      <c r="AK229">
        <v>0</v>
      </c>
      <c r="AL229">
        <v>0</v>
      </c>
      <c r="AM229">
        <v>0</v>
      </c>
      <c r="AN229">
        <v>0</v>
      </c>
      <c r="AO229">
        <v>0</v>
      </c>
      <c r="AP229">
        <v>0</v>
      </c>
      <c r="AQ229">
        <v>0</v>
      </c>
      <c r="AR229">
        <v>0</v>
      </c>
      <c r="AS229">
        <v>0</v>
      </c>
      <c r="AT229">
        <v>0</v>
      </c>
      <c r="AU229">
        <v>0</v>
      </c>
      <c r="AV229">
        <v>0</v>
      </c>
      <c r="AW229">
        <v>0</v>
      </c>
      <c r="AX229">
        <v>0</v>
      </c>
      <c r="AY229">
        <v>0</v>
      </c>
      <c r="AZ229">
        <v>0</v>
      </c>
      <c r="BA229">
        <v>0</v>
      </c>
      <c r="BB229">
        <v>0</v>
      </c>
      <c r="BC229">
        <v>0</v>
      </c>
      <c r="BD229">
        <v>0</v>
      </c>
      <c r="BE229">
        <v>0</v>
      </c>
      <c r="BF229">
        <v>0</v>
      </c>
      <c r="BG229">
        <v>0</v>
      </c>
      <c r="BH229">
        <v>0</v>
      </c>
      <c r="BI229">
        <v>0</v>
      </c>
      <c r="BJ229">
        <v>0</v>
      </c>
      <c r="BK229">
        <v>0.02</v>
      </c>
      <c r="BL229">
        <v>2E-3</v>
      </c>
      <c r="BM229">
        <v>0</v>
      </c>
      <c r="BN229">
        <v>0</v>
      </c>
      <c r="BO229">
        <v>2.1999999999999999E-2</v>
      </c>
      <c r="BP229">
        <v>9</v>
      </c>
      <c r="BQ229">
        <v>1</v>
      </c>
      <c r="BR229">
        <v>0</v>
      </c>
      <c r="BS229">
        <v>0</v>
      </c>
      <c r="BT229">
        <v>10</v>
      </c>
      <c r="BU229">
        <v>0.82799999999999996</v>
      </c>
      <c r="BV229">
        <v>0</v>
      </c>
      <c r="BW229">
        <v>0</v>
      </c>
      <c r="BX229">
        <v>0</v>
      </c>
      <c r="BY229">
        <v>0.82799999999999996</v>
      </c>
      <c r="BZ229">
        <v>7.4999999999999997E-2</v>
      </c>
      <c r="CA229">
        <v>6.0000000000000001E-3</v>
      </c>
      <c r="CB229">
        <v>0</v>
      </c>
      <c r="CC229">
        <v>0</v>
      </c>
      <c r="CD229">
        <v>8.1000000000000003E-2</v>
      </c>
      <c r="CE229">
        <v>9</v>
      </c>
      <c r="CF229">
        <v>1</v>
      </c>
      <c r="CG229">
        <v>0</v>
      </c>
      <c r="CH229">
        <v>0</v>
      </c>
      <c r="CI229">
        <v>10</v>
      </c>
      <c r="CJ229">
        <v>2.9729999999999999</v>
      </c>
      <c r="CK229">
        <v>8.9999999999999993E-3</v>
      </c>
      <c r="CL229">
        <v>0</v>
      </c>
      <c r="CM229">
        <v>0</v>
      </c>
      <c r="CN229">
        <v>2.9820000000000002</v>
      </c>
      <c r="CO229">
        <v>20.061</v>
      </c>
      <c r="CP229">
        <v>0.189</v>
      </c>
      <c r="CQ229" t="s">
        <v>179</v>
      </c>
      <c r="CR229">
        <v>0</v>
      </c>
      <c r="CS229">
        <v>20.25</v>
      </c>
      <c r="CT229">
        <v>2026</v>
      </c>
      <c r="CU229">
        <v>22</v>
      </c>
      <c r="CV229">
        <v>0</v>
      </c>
      <c r="CW229">
        <v>0</v>
      </c>
      <c r="CX229">
        <v>2048</v>
      </c>
      <c r="CY229">
        <v>893.27099999999996</v>
      </c>
      <c r="CZ229">
        <v>4.0949999999999998</v>
      </c>
      <c r="DA229">
        <v>0</v>
      </c>
      <c r="DB229">
        <v>0</v>
      </c>
      <c r="DC229">
        <v>897.36599999999999</v>
      </c>
    </row>
    <row r="230" spans="1:107" x14ac:dyDescent="0.45">
      <c r="A230">
        <v>2024</v>
      </c>
      <c r="B230">
        <v>1</v>
      </c>
      <c r="C230" t="s">
        <v>169</v>
      </c>
      <c r="D230">
        <v>99999</v>
      </c>
      <c r="E230" t="s">
        <v>329</v>
      </c>
      <c r="F230" t="s">
        <v>323</v>
      </c>
      <c r="H230">
        <v>6.2030000000000003</v>
      </c>
      <c r="I230">
        <v>-0.13400000000000001</v>
      </c>
      <c r="J230">
        <v>0</v>
      </c>
      <c r="K230">
        <v>0</v>
      </c>
      <c r="L230">
        <v>6.069</v>
      </c>
      <c r="M230" t="s">
        <v>324</v>
      </c>
      <c r="N230" t="s">
        <v>324</v>
      </c>
      <c r="O230" t="s">
        <v>324</v>
      </c>
      <c r="P230" t="s">
        <v>324</v>
      </c>
      <c r="Q230" t="s">
        <v>324</v>
      </c>
      <c r="R230" t="s">
        <v>324</v>
      </c>
      <c r="S230" t="s">
        <v>324</v>
      </c>
      <c r="T230" t="s">
        <v>324</v>
      </c>
      <c r="U230" t="s">
        <v>324</v>
      </c>
      <c r="V230">
        <v>0</v>
      </c>
      <c r="W230" t="s">
        <v>324</v>
      </c>
      <c r="X230" t="s">
        <v>324</v>
      </c>
      <c r="Y230" t="s">
        <v>324</v>
      </c>
      <c r="Z230" t="s">
        <v>324</v>
      </c>
      <c r="AA230" t="s">
        <v>324</v>
      </c>
      <c r="AB230" t="s">
        <v>324</v>
      </c>
      <c r="AC230" t="s">
        <v>324</v>
      </c>
      <c r="AD230" t="s">
        <v>324</v>
      </c>
      <c r="AE230" t="s">
        <v>324</v>
      </c>
      <c r="AF230" t="s">
        <v>324</v>
      </c>
      <c r="AG230" t="s">
        <v>324</v>
      </c>
      <c r="AH230" t="s">
        <v>324</v>
      </c>
      <c r="AI230" t="s">
        <v>324</v>
      </c>
      <c r="AJ230" t="s">
        <v>324</v>
      </c>
      <c r="AK230">
        <v>0</v>
      </c>
      <c r="AL230" t="s">
        <v>324</v>
      </c>
      <c r="AM230" t="s">
        <v>324</v>
      </c>
      <c r="AN230" t="s">
        <v>324</v>
      </c>
      <c r="AO230" t="s">
        <v>324</v>
      </c>
      <c r="AP230" t="s">
        <v>324</v>
      </c>
      <c r="AQ230" t="s">
        <v>324</v>
      </c>
      <c r="AR230" t="s">
        <v>324</v>
      </c>
      <c r="AS230" t="s">
        <v>324</v>
      </c>
      <c r="AT230" t="s">
        <v>324</v>
      </c>
      <c r="AU230" t="s">
        <v>324</v>
      </c>
      <c r="AV230" t="s">
        <v>324</v>
      </c>
      <c r="AW230" t="s">
        <v>324</v>
      </c>
      <c r="AX230" t="s">
        <v>324</v>
      </c>
      <c r="AY230" t="s">
        <v>324</v>
      </c>
      <c r="AZ230">
        <v>0</v>
      </c>
      <c r="BA230" t="s">
        <v>324</v>
      </c>
      <c r="BB230" t="s">
        <v>324</v>
      </c>
      <c r="BC230" t="s">
        <v>324</v>
      </c>
      <c r="BD230" t="s">
        <v>324</v>
      </c>
      <c r="BE230" t="s">
        <v>324</v>
      </c>
      <c r="BF230" t="s">
        <v>324</v>
      </c>
      <c r="BG230" t="s">
        <v>324</v>
      </c>
      <c r="BH230" t="s">
        <v>324</v>
      </c>
      <c r="BI230" t="s">
        <v>324</v>
      </c>
      <c r="BJ230" t="s">
        <v>324</v>
      </c>
      <c r="BK230" t="s">
        <v>324</v>
      </c>
      <c r="BL230" t="s">
        <v>324</v>
      </c>
      <c r="BM230" t="s">
        <v>324</v>
      </c>
      <c r="BN230" t="s">
        <v>324</v>
      </c>
      <c r="BO230" t="s">
        <v>324</v>
      </c>
      <c r="BP230" t="s">
        <v>324</v>
      </c>
      <c r="BQ230" t="s">
        <v>324</v>
      </c>
      <c r="BR230" t="s">
        <v>324</v>
      </c>
      <c r="BS230" t="s">
        <v>324</v>
      </c>
      <c r="BT230" t="s">
        <v>324</v>
      </c>
      <c r="BU230" t="s">
        <v>324</v>
      </c>
      <c r="BV230" t="s">
        <v>324</v>
      </c>
      <c r="BW230" t="s">
        <v>324</v>
      </c>
      <c r="BX230" t="s">
        <v>324</v>
      </c>
      <c r="BY230" t="s">
        <v>324</v>
      </c>
      <c r="BZ230" t="s">
        <v>324</v>
      </c>
      <c r="CA230" t="s">
        <v>324</v>
      </c>
      <c r="CB230" t="s">
        <v>324</v>
      </c>
      <c r="CC230" t="s">
        <v>324</v>
      </c>
      <c r="CD230" t="s">
        <v>324</v>
      </c>
      <c r="CE230" t="s">
        <v>324</v>
      </c>
      <c r="CF230" t="s">
        <v>324</v>
      </c>
      <c r="CG230" t="s">
        <v>324</v>
      </c>
      <c r="CH230" t="s">
        <v>324</v>
      </c>
      <c r="CI230" t="s">
        <v>324</v>
      </c>
      <c r="CJ230" t="s">
        <v>324</v>
      </c>
      <c r="CK230" t="s">
        <v>324</v>
      </c>
      <c r="CL230" t="s">
        <v>324</v>
      </c>
      <c r="CM230" t="s">
        <v>324</v>
      </c>
      <c r="CN230" t="s">
        <v>324</v>
      </c>
      <c r="CO230">
        <v>6.2030000000000003</v>
      </c>
      <c r="CP230">
        <v>-0.13400000000000001</v>
      </c>
      <c r="CQ230" t="s">
        <v>179</v>
      </c>
      <c r="CR230">
        <v>0</v>
      </c>
      <c r="CS230">
        <v>6.069</v>
      </c>
      <c r="CT230" t="s">
        <v>324</v>
      </c>
      <c r="CU230" t="s">
        <v>324</v>
      </c>
      <c r="CV230" t="s">
        <v>324</v>
      </c>
      <c r="CW230" t="s">
        <v>324</v>
      </c>
      <c r="CX230" t="s">
        <v>324</v>
      </c>
      <c r="CY230" t="s">
        <v>324</v>
      </c>
      <c r="CZ230" t="s">
        <v>324</v>
      </c>
      <c r="DA230" t="s">
        <v>324</v>
      </c>
      <c r="DB230" t="s">
        <v>324</v>
      </c>
      <c r="DC230" t="s">
        <v>324</v>
      </c>
    </row>
    <row r="231" spans="1:107" x14ac:dyDescent="0.45">
      <c r="A231">
        <v>2024</v>
      </c>
      <c r="B231">
        <v>1</v>
      </c>
      <c r="C231" t="s">
        <v>182</v>
      </c>
      <c r="D231">
        <v>3249</v>
      </c>
      <c r="E231" t="s">
        <v>507</v>
      </c>
      <c r="F231" t="s">
        <v>323</v>
      </c>
      <c r="G231" t="s">
        <v>244</v>
      </c>
      <c r="H231">
        <v>117.498</v>
      </c>
      <c r="I231">
        <v>198.89</v>
      </c>
      <c r="J231" t="s">
        <v>324</v>
      </c>
      <c r="K231" t="s">
        <v>324</v>
      </c>
      <c r="L231">
        <v>316.38799999999998</v>
      </c>
      <c r="M231">
        <v>14653</v>
      </c>
      <c r="N231">
        <v>732</v>
      </c>
      <c r="O231" t="s">
        <v>324</v>
      </c>
      <c r="P231" t="s">
        <v>324</v>
      </c>
      <c r="Q231">
        <v>15385</v>
      </c>
      <c r="R231" t="s">
        <v>324</v>
      </c>
      <c r="S231" t="s">
        <v>324</v>
      </c>
      <c r="T231" t="s">
        <v>324</v>
      </c>
      <c r="U231" t="s">
        <v>324</v>
      </c>
      <c r="V231">
        <v>0</v>
      </c>
      <c r="W231" t="s">
        <v>324</v>
      </c>
      <c r="X231" t="s">
        <v>324</v>
      </c>
      <c r="Y231" t="s">
        <v>324</v>
      </c>
      <c r="Z231" t="s">
        <v>324</v>
      </c>
      <c r="AA231">
        <v>0</v>
      </c>
      <c r="AB231" t="s">
        <v>324</v>
      </c>
      <c r="AC231" t="s">
        <v>324</v>
      </c>
      <c r="AD231" t="s">
        <v>324</v>
      </c>
      <c r="AE231" t="s">
        <v>324</v>
      </c>
      <c r="AF231">
        <v>0</v>
      </c>
      <c r="AG231" t="s">
        <v>324</v>
      </c>
      <c r="AH231" t="s">
        <v>324</v>
      </c>
      <c r="AI231" t="s">
        <v>324</v>
      </c>
      <c r="AJ231" t="s">
        <v>324</v>
      </c>
      <c r="AK231">
        <v>0</v>
      </c>
      <c r="AL231" t="s">
        <v>324</v>
      </c>
      <c r="AM231" t="s">
        <v>324</v>
      </c>
      <c r="AN231" t="s">
        <v>324</v>
      </c>
      <c r="AO231" t="s">
        <v>324</v>
      </c>
      <c r="AP231">
        <v>0</v>
      </c>
      <c r="AQ231" t="s">
        <v>324</v>
      </c>
      <c r="AR231" t="s">
        <v>324</v>
      </c>
      <c r="AS231" t="s">
        <v>324</v>
      </c>
      <c r="AT231" t="s">
        <v>324</v>
      </c>
      <c r="AU231">
        <v>0</v>
      </c>
      <c r="AV231" t="s">
        <v>324</v>
      </c>
      <c r="AW231" t="s">
        <v>324</v>
      </c>
      <c r="AX231" t="s">
        <v>324</v>
      </c>
      <c r="AY231" t="s">
        <v>324</v>
      </c>
      <c r="AZ231">
        <v>0</v>
      </c>
      <c r="BA231" t="s">
        <v>324</v>
      </c>
      <c r="BB231" t="s">
        <v>324</v>
      </c>
      <c r="BC231" t="s">
        <v>324</v>
      </c>
      <c r="BD231" t="s">
        <v>324</v>
      </c>
      <c r="BE231">
        <v>0</v>
      </c>
      <c r="BF231" t="s">
        <v>324</v>
      </c>
      <c r="BG231" t="s">
        <v>324</v>
      </c>
      <c r="BH231" t="s">
        <v>324</v>
      </c>
      <c r="BI231" t="s">
        <v>324</v>
      </c>
      <c r="BJ231">
        <v>0</v>
      </c>
      <c r="BK231">
        <v>0.14299999999999999</v>
      </c>
      <c r="BL231">
        <v>1.6E-2</v>
      </c>
      <c r="BM231" t="s">
        <v>324</v>
      </c>
      <c r="BN231" t="s">
        <v>324</v>
      </c>
      <c r="BO231">
        <v>0.159</v>
      </c>
      <c r="BP231">
        <v>13</v>
      </c>
      <c r="BQ231">
        <v>2</v>
      </c>
      <c r="BR231" t="s">
        <v>324</v>
      </c>
      <c r="BS231" t="s">
        <v>324</v>
      </c>
      <c r="BT231">
        <v>15</v>
      </c>
      <c r="BU231" t="s">
        <v>324</v>
      </c>
      <c r="BV231" t="s">
        <v>324</v>
      </c>
      <c r="BW231" t="s">
        <v>324</v>
      </c>
      <c r="BX231" t="s">
        <v>324</v>
      </c>
      <c r="BY231">
        <v>0</v>
      </c>
      <c r="BZ231" t="s">
        <v>324</v>
      </c>
      <c r="CA231" t="s">
        <v>324</v>
      </c>
      <c r="CB231" t="s">
        <v>324</v>
      </c>
      <c r="CC231" t="s">
        <v>324</v>
      </c>
      <c r="CD231">
        <v>0</v>
      </c>
      <c r="CE231" t="s">
        <v>324</v>
      </c>
      <c r="CF231" t="s">
        <v>324</v>
      </c>
      <c r="CG231" t="s">
        <v>324</v>
      </c>
      <c r="CH231" t="s">
        <v>324</v>
      </c>
      <c r="CI231">
        <v>0</v>
      </c>
      <c r="CJ231" t="s">
        <v>324</v>
      </c>
      <c r="CK231" t="s">
        <v>324</v>
      </c>
      <c r="CL231" t="s">
        <v>324</v>
      </c>
      <c r="CM231" t="s">
        <v>324</v>
      </c>
      <c r="CN231">
        <v>0</v>
      </c>
      <c r="CO231">
        <v>117.64100000000001</v>
      </c>
      <c r="CP231">
        <v>198.90600000000001</v>
      </c>
      <c r="CQ231" t="s">
        <v>179</v>
      </c>
      <c r="CR231">
        <v>0</v>
      </c>
      <c r="CS231">
        <v>316.54700000000003</v>
      </c>
      <c r="CT231">
        <v>14666</v>
      </c>
      <c r="CU231">
        <v>734</v>
      </c>
      <c r="CV231">
        <v>0</v>
      </c>
      <c r="CW231">
        <v>0</v>
      </c>
      <c r="CX231">
        <v>15400</v>
      </c>
      <c r="CY231">
        <v>0</v>
      </c>
      <c r="CZ231">
        <v>0</v>
      </c>
      <c r="DA231">
        <v>0</v>
      </c>
      <c r="DB231">
        <v>0</v>
      </c>
      <c r="DC231">
        <v>0</v>
      </c>
    </row>
    <row r="232" spans="1:107" x14ac:dyDescent="0.45">
      <c r="A232">
        <v>2024</v>
      </c>
      <c r="B232">
        <v>1</v>
      </c>
      <c r="C232" t="s">
        <v>182</v>
      </c>
      <c r="D232">
        <v>4226</v>
      </c>
      <c r="E232" t="s">
        <v>508</v>
      </c>
      <c r="F232" t="s">
        <v>323</v>
      </c>
      <c r="G232" t="s">
        <v>244</v>
      </c>
      <c r="H232">
        <v>345.45299999999997</v>
      </c>
      <c r="I232">
        <v>110.32899999999999</v>
      </c>
      <c r="J232" t="s">
        <v>324</v>
      </c>
      <c r="K232" t="s">
        <v>324</v>
      </c>
      <c r="L232">
        <v>455.78199999999998</v>
      </c>
      <c r="M232">
        <v>60816</v>
      </c>
      <c r="N232">
        <v>3289</v>
      </c>
      <c r="O232" t="s">
        <v>324</v>
      </c>
      <c r="P232" t="s">
        <v>324</v>
      </c>
      <c r="Q232">
        <v>64105</v>
      </c>
      <c r="R232" t="s">
        <v>324</v>
      </c>
      <c r="S232">
        <v>100.843</v>
      </c>
      <c r="T232" t="s">
        <v>324</v>
      </c>
      <c r="U232" t="s">
        <v>324</v>
      </c>
      <c r="V232">
        <v>100.843</v>
      </c>
      <c r="W232" t="s">
        <v>324</v>
      </c>
      <c r="X232">
        <v>737</v>
      </c>
      <c r="Y232" t="s">
        <v>324</v>
      </c>
      <c r="Z232" t="s">
        <v>324</v>
      </c>
      <c r="AA232">
        <v>737</v>
      </c>
      <c r="AB232" t="s">
        <v>324</v>
      </c>
      <c r="AC232" t="s">
        <v>324</v>
      </c>
      <c r="AD232" t="s">
        <v>324</v>
      </c>
      <c r="AE232" t="s">
        <v>324</v>
      </c>
      <c r="AF232">
        <v>0</v>
      </c>
      <c r="AG232">
        <v>3.7490000000000001</v>
      </c>
      <c r="AH232">
        <v>10.252000000000001</v>
      </c>
      <c r="AI232" t="s">
        <v>324</v>
      </c>
      <c r="AJ232" t="s">
        <v>324</v>
      </c>
      <c r="AK232">
        <v>14.000999999999999</v>
      </c>
      <c r="AL232">
        <v>464</v>
      </c>
      <c r="AM232">
        <v>24</v>
      </c>
      <c r="AN232" t="s">
        <v>324</v>
      </c>
      <c r="AO232" t="s">
        <v>324</v>
      </c>
      <c r="AP232">
        <v>488</v>
      </c>
      <c r="AQ232">
        <v>9.6080000000000005</v>
      </c>
      <c r="AR232">
        <v>49.481999999999999</v>
      </c>
      <c r="AS232" t="s">
        <v>324</v>
      </c>
      <c r="AT232" t="s">
        <v>324</v>
      </c>
      <c r="AU232">
        <v>59.09</v>
      </c>
      <c r="AV232">
        <v>0.19600000000000001</v>
      </c>
      <c r="AW232">
        <v>11.458</v>
      </c>
      <c r="AX232" t="s">
        <v>324</v>
      </c>
      <c r="AY232" t="s">
        <v>324</v>
      </c>
      <c r="AZ232">
        <v>11.654</v>
      </c>
      <c r="BA232">
        <v>25</v>
      </c>
      <c r="BB232">
        <v>9</v>
      </c>
      <c r="BC232" t="s">
        <v>324</v>
      </c>
      <c r="BD232" t="s">
        <v>324</v>
      </c>
      <c r="BE232">
        <v>34</v>
      </c>
      <c r="BF232">
        <v>0.48</v>
      </c>
      <c r="BG232">
        <v>11.654</v>
      </c>
      <c r="BH232" t="s">
        <v>324</v>
      </c>
      <c r="BI232" t="s">
        <v>324</v>
      </c>
      <c r="BJ232">
        <v>12.134</v>
      </c>
      <c r="BK232" t="s">
        <v>324</v>
      </c>
      <c r="BL232">
        <v>0.14299999999999999</v>
      </c>
      <c r="BM232" t="s">
        <v>324</v>
      </c>
      <c r="BN232" t="s">
        <v>324</v>
      </c>
      <c r="BO232">
        <v>0.14299999999999999</v>
      </c>
      <c r="BP232" t="s">
        <v>324</v>
      </c>
      <c r="BQ232">
        <v>6</v>
      </c>
      <c r="BR232" t="s">
        <v>324</v>
      </c>
      <c r="BS232" t="s">
        <v>324</v>
      </c>
      <c r="BT232">
        <v>6</v>
      </c>
      <c r="BU232" t="s">
        <v>324</v>
      </c>
      <c r="BV232" t="s">
        <v>324</v>
      </c>
      <c r="BW232" t="s">
        <v>324</v>
      </c>
      <c r="BX232" t="s">
        <v>324</v>
      </c>
      <c r="BY232">
        <v>0</v>
      </c>
      <c r="BZ232">
        <v>1.4999999999999999E-2</v>
      </c>
      <c r="CA232">
        <v>39.122</v>
      </c>
      <c r="CB232" t="s">
        <v>324</v>
      </c>
      <c r="CC232" t="s">
        <v>324</v>
      </c>
      <c r="CD232">
        <v>39.137</v>
      </c>
      <c r="CE232">
        <v>3</v>
      </c>
      <c r="CF232">
        <v>41</v>
      </c>
      <c r="CG232" t="s">
        <v>324</v>
      </c>
      <c r="CH232" t="s">
        <v>324</v>
      </c>
      <c r="CI232">
        <v>44</v>
      </c>
      <c r="CJ232" t="s">
        <v>324</v>
      </c>
      <c r="CK232" t="s">
        <v>324</v>
      </c>
      <c r="CL232" t="s">
        <v>324</v>
      </c>
      <c r="CM232" t="s">
        <v>324</v>
      </c>
      <c r="CN232">
        <v>0</v>
      </c>
      <c r="CO232">
        <v>345.46800000000002</v>
      </c>
      <c r="CP232">
        <v>250.43700000000001</v>
      </c>
      <c r="CQ232" t="s">
        <v>179</v>
      </c>
      <c r="CR232">
        <v>0</v>
      </c>
      <c r="CS232">
        <v>595.90499999999997</v>
      </c>
      <c r="CT232">
        <v>60819</v>
      </c>
      <c r="CU232">
        <v>4073</v>
      </c>
      <c r="CV232">
        <v>0</v>
      </c>
      <c r="CW232">
        <v>0</v>
      </c>
      <c r="CX232">
        <v>64892</v>
      </c>
      <c r="CY232">
        <v>0</v>
      </c>
      <c r="CZ232">
        <v>0</v>
      </c>
      <c r="DA232">
        <v>0</v>
      </c>
      <c r="DB232">
        <v>0</v>
      </c>
      <c r="DC232">
        <v>0</v>
      </c>
    </row>
    <row r="233" spans="1:107" x14ac:dyDescent="0.45">
      <c r="A233">
        <v>2024</v>
      </c>
      <c r="B233">
        <v>1</v>
      </c>
      <c r="C233" t="s">
        <v>182</v>
      </c>
      <c r="D233">
        <v>11171</v>
      </c>
      <c r="E233" t="s">
        <v>509</v>
      </c>
      <c r="F233" t="s">
        <v>323</v>
      </c>
      <c r="G233" t="s">
        <v>244</v>
      </c>
      <c r="H233">
        <v>578.01099999999997</v>
      </c>
      <c r="I233">
        <v>96.111000000000004</v>
      </c>
      <c r="J233" t="s">
        <v>324</v>
      </c>
      <c r="K233" t="s">
        <v>324</v>
      </c>
      <c r="L233">
        <v>674.12199999999996</v>
      </c>
      <c r="M233">
        <v>81678</v>
      </c>
      <c r="N233">
        <v>1641</v>
      </c>
      <c r="O233" t="s">
        <v>324</v>
      </c>
      <c r="P233" t="s">
        <v>324</v>
      </c>
      <c r="Q233">
        <v>83319</v>
      </c>
      <c r="R233" t="s">
        <v>324</v>
      </c>
      <c r="S233">
        <v>10.221</v>
      </c>
      <c r="T233" t="s">
        <v>324</v>
      </c>
      <c r="U233" t="s">
        <v>324</v>
      </c>
      <c r="V233">
        <v>10.221</v>
      </c>
      <c r="W233" t="s">
        <v>324</v>
      </c>
      <c r="X233">
        <v>41</v>
      </c>
      <c r="Y233" t="s">
        <v>324</v>
      </c>
      <c r="Z233" t="s">
        <v>324</v>
      </c>
      <c r="AA233">
        <v>41</v>
      </c>
      <c r="AB233" t="s">
        <v>324</v>
      </c>
      <c r="AC233" t="s">
        <v>324</v>
      </c>
      <c r="AD233" t="s">
        <v>324</v>
      </c>
      <c r="AE233" t="s">
        <v>324</v>
      </c>
      <c r="AF233">
        <v>0</v>
      </c>
      <c r="AG233">
        <v>14.602</v>
      </c>
      <c r="AH233">
        <v>0.63800000000000001</v>
      </c>
      <c r="AI233" t="s">
        <v>324</v>
      </c>
      <c r="AJ233" t="s">
        <v>324</v>
      </c>
      <c r="AK233">
        <v>15.24</v>
      </c>
      <c r="AL233">
        <v>1689</v>
      </c>
      <c r="AM233">
        <v>9</v>
      </c>
      <c r="AN233" t="s">
        <v>324</v>
      </c>
      <c r="AO233" t="s">
        <v>324</v>
      </c>
      <c r="AP233">
        <v>1698</v>
      </c>
      <c r="AQ233" t="s">
        <v>324</v>
      </c>
      <c r="AR233" t="s">
        <v>324</v>
      </c>
      <c r="AS233" t="s">
        <v>324</v>
      </c>
      <c r="AT233" t="s">
        <v>324</v>
      </c>
      <c r="AU233">
        <v>0</v>
      </c>
      <c r="AV233" t="s">
        <v>324</v>
      </c>
      <c r="AW233" t="s">
        <v>324</v>
      </c>
      <c r="AX233" t="s">
        <v>324</v>
      </c>
      <c r="AY233" t="s">
        <v>324</v>
      </c>
      <c r="AZ233">
        <v>0</v>
      </c>
      <c r="BA233" t="s">
        <v>324</v>
      </c>
      <c r="BB233" t="s">
        <v>324</v>
      </c>
      <c r="BC233" t="s">
        <v>324</v>
      </c>
      <c r="BD233" t="s">
        <v>324</v>
      </c>
      <c r="BE233">
        <v>0</v>
      </c>
      <c r="BF233" t="s">
        <v>324</v>
      </c>
      <c r="BG233" t="s">
        <v>324</v>
      </c>
      <c r="BH233" t="s">
        <v>324</v>
      </c>
      <c r="BI233" t="s">
        <v>324</v>
      </c>
      <c r="BJ233">
        <v>0</v>
      </c>
      <c r="BK233">
        <v>2.4E-2</v>
      </c>
      <c r="BL233">
        <v>0.35599999999999998</v>
      </c>
      <c r="BM233" t="s">
        <v>324</v>
      </c>
      <c r="BN233" t="s">
        <v>324</v>
      </c>
      <c r="BO233">
        <v>0.38</v>
      </c>
      <c r="BP233">
        <v>5</v>
      </c>
      <c r="BQ233">
        <v>16</v>
      </c>
      <c r="BR233" t="s">
        <v>324</v>
      </c>
      <c r="BS233" t="s">
        <v>324</v>
      </c>
      <c r="BT233">
        <v>21</v>
      </c>
      <c r="BU233" t="s">
        <v>324</v>
      </c>
      <c r="BV233" t="s">
        <v>324</v>
      </c>
      <c r="BW233" t="s">
        <v>324</v>
      </c>
      <c r="BX233" t="s">
        <v>324</v>
      </c>
      <c r="BY233">
        <v>0</v>
      </c>
      <c r="BZ233">
        <v>2.9969999999999999</v>
      </c>
      <c r="CA233">
        <v>21.286999999999999</v>
      </c>
      <c r="CB233" t="s">
        <v>324</v>
      </c>
      <c r="CC233" t="s">
        <v>324</v>
      </c>
      <c r="CD233">
        <v>24.283999999999999</v>
      </c>
      <c r="CE233">
        <v>308</v>
      </c>
      <c r="CF233">
        <v>46</v>
      </c>
      <c r="CG233" t="s">
        <v>324</v>
      </c>
      <c r="CH233" t="s">
        <v>324</v>
      </c>
      <c r="CI233">
        <v>354</v>
      </c>
      <c r="CJ233" t="s">
        <v>324</v>
      </c>
      <c r="CK233" t="s">
        <v>324</v>
      </c>
      <c r="CL233" t="s">
        <v>324</v>
      </c>
      <c r="CM233" t="s">
        <v>324</v>
      </c>
      <c r="CN233">
        <v>0</v>
      </c>
      <c r="CO233">
        <v>581.03200000000004</v>
      </c>
      <c r="CP233">
        <v>127.97499999999999</v>
      </c>
      <c r="CQ233" t="s">
        <v>179</v>
      </c>
      <c r="CR233">
        <v>0</v>
      </c>
      <c r="CS233">
        <v>709.00699999999995</v>
      </c>
      <c r="CT233">
        <v>81991</v>
      </c>
      <c r="CU233">
        <v>1744</v>
      </c>
      <c r="CV233">
        <v>0</v>
      </c>
      <c r="CW233">
        <v>0</v>
      </c>
      <c r="CX233">
        <v>83735</v>
      </c>
      <c r="CY233">
        <v>0</v>
      </c>
      <c r="CZ233">
        <v>0</v>
      </c>
      <c r="DA233">
        <v>0</v>
      </c>
      <c r="DB233">
        <v>0</v>
      </c>
      <c r="DC233">
        <v>0</v>
      </c>
    </row>
    <row r="234" spans="1:107" x14ac:dyDescent="0.45">
      <c r="A234">
        <v>2024</v>
      </c>
      <c r="B234">
        <v>1</v>
      </c>
      <c r="C234" t="s">
        <v>182</v>
      </c>
      <c r="D234">
        <v>13511</v>
      </c>
      <c r="E234" t="s">
        <v>510</v>
      </c>
      <c r="F234" t="s">
        <v>323</v>
      </c>
      <c r="G234" t="s">
        <v>244</v>
      </c>
      <c r="H234">
        <v>83.183000000000007</v>
      </c>
      <c r="I234">
        <v>513.44100000000003</v>
      </c>
      <c r="J234" t="s">
        <v>324</v>
      </c>
      <c r="K234" t="s">
        <v>324</v>
      </c>
      <c r="L234">
        <v>596.62400000000002</v>
      </c>
      <c r="M234">
        <v>10202</v>
      </c>
      <c r="N234">
        <v>1189</v>
      </c>
      <c r="O234" t="s">
        <v>324</v>
      </c>
      <c r="P234" t="s">
        <v>324</v>
      </c>
      <c r="Q234">
        <v>11391</v>
      </c>
      <c r="R234">
        <v>0.154</v>
      </c>
      <c r="S234">
        <v>439.18900000000002</v>
      </c>
      <c r="T234" t="s">
        <v>324</v>
      </c>
      <c r="U234" t="s">
        <v>324</v>
      </c>
      <c r="V234">
        <v>439.34300000000002</v>
      </c>
      <c r="W234">
        <v>4</v>
      </c>
      <c r="X234">
        <v>249</v>
      </c>
      <c r="Y234" t="s">
        <v>324</v>
      </c>
      <c r="Z234" t="s">
        <v>324</v>
      </c>
      <c r="AA234">
        <v>253</v>
      </c>
      <c r="AB234" t="s">
        <v>324</v>
      </c>
      <c r="AC234" t="s">
        <v>324</v>
      </c>
      <c r="AD234" t="s">
        <v>324</v>
      </c>
      <c r="AE234" t="s">
        <v>324</v>
      </c>
      <c r="AF234">
        <v>0</v>
      </c>
      <c r="AG234">
        <v>5.75</v>
      </c>
      <c r="AH234">
        <v>27.88</v>
      </c>
      <c r="AI234" t="s">
        <v>324</v>
      </c>
      <c r="AJ234" t="s">
        <v>324</v>
      </c>
      <c r="AK234">
        <v>33.630000000000003</v>
      </c>
      <c r="AL234">
        <v>425</v>
      </c>
      <c r="AM234">
        <v>10</v>
      </c>
      <c r="AN234" t="s">
        <v>324</v>
      </c>
      <c r="AO234" t="s">
        <v>324</v>
      </c>
      <c r="AP234">
        <v>435</v>
      </c>
      <c r="AQ234" t="s">
        <v>324</v>
      </c>
      <c r="AR234" t="s">
        <v>324</v>
      </c>
      <c r="AS234" t="s">
        <v>324</v>
      </c>
      <c r="AT234" t="s">
        <v>324</v>
      </c>
      <c r="AU234">
        <v>0</v>
      </c>
      <c r="AV234">
        <v>0.32300000000000001</v>
      </c>
      <c r="AW234">
        <v>0.42</v>
      </c>
      <c r="AX234" t="s">
        <v>324</v>
      </c>
      <c r="AY234" t="s">
        <v>324</v>
      </c>
      <c r="AZ234">
        <v>0.74299999999999999</v>
      </c>
      <c r="BA234">
        <v>35</v>
      </c>
      <c r="BB234">
        <v>4</v>
      </c>
      <c r="BC234" t="s">
        <v>324</v>
      </c>
      <c r="BD234" t="s">
        <v>324</v>
      </c>
      <c r="BE234">
        <v>39</v>
      </c>
      <c r="BF234" t="s">
        <v>324</v>
      </c>
      <c r="BG234" t="s">
        <v>324</v>
      </c>
      <c r="BH234" t="s">
        <v>324</v>
      </c>
      <c r="BI234" t="s">
        <v>324</v>
      </c>
      <c r="BJ234">
        <v>0</v>
      </c>
      <c r="BK234">
        <v>0.64900000000000002</v>
      </c>
      <c r="BL234">
        <v>0.75600000000000001</v>
      </c>
      <c r="BM234" t="s">
        <v>324</v>
      </c>
      <c r="BN234" t="s">
        <v>324</v>
      </c>
      <c r="BO234">
        <v>1.405</v>
      </c>
      <c r="BP234">
        <v>77</v>
      </c>
      <c r="BQ234">
        <v>28</v>
      </c>
      <c r="BR234" t="s">
        <v>324</v>
      </c>
      <c r="BS234" t="s">
        <v>324</v>
      </c>
      <c r="BT234">
        <v>105</v>
      </c>
      <c r="BU234" t="s">
        <v>324</v>
      </c>
      <c r="BV234" t="s">
        <v>324</v>
      </c>
      <c r="BW234" t="s">
        <v>324</v>
      </c>
      <c r="BX234" t="s">
        <v>324</v>
      </c>
      <c r="BY234">
        <v>0</v>
      </c>
      <c r="BZ234" t="s">
        <v>324</v>
      </c>
      <c r="CA234">
        <v>10.897</v>
      </c>
      <c r="CB234" t="s">
        <v>324</v>
      </c>
      <c r="CC234" t="s">
        <v>324</v>
      </c>
      <c r="CD234">
        <v>10.897</v>
      </c>
      <c r="CE234" t="s">
        <v>324</v>
      </c>
      <c r="CF234">
        <v>20</v>
      </c>
      <c r="CG234" t="s">
        <v>324</v>
      </c>
      <c r="CH234" t="s">
        <v>324</v>
      </c>
      <c r="CI234">
        <v>20</v>
      </c>
      <c r="CJ234" t="s">
        <v>324</v>
      </c>
      <c r="CK234" t="s">
        <v>324</v>
      </c>
      <c r="CL234" t="s">
        <v>324</v>
      </c>
      <c r="CM234" t="s">
        <v>324</v>
      </c>
      <c r="CN234">
        <v>0</v>
      </c>
      <c r="CO234">
        <v>83.986000000000004</v>
      </c>
      <c r="CP234">
        <v>964.28300000000002</v>
      </c>
      <c r="CQ234" t="s">
        <v>179</v>
      </c>
      <c r="CR234">
        <v>0</v>
      </c>
      <c r="CS234">
        <v>1048.269</v>
      </c>
      <c r="CT234">
        <v>10283</v>
      </c>
      <c r="CU234">
        <v>1486</v>
      </c>
      <c r="CV234">
        <v>0</v>
      </c>
      <c r="CW234">
        <v>0</v>
      </c>
      <c r="CX234">
        <v>11769</v>
      </c>
      <c r="CY234">
        <v>0</v>
      </c>
      <c r="CZ234">
        <v>0</v>
      </c>
      <c r="DA234">
        <v>0</v>
      </c>
      <c r="DB234">
        <v>0</v>
      </c>
      <c r="DC234">
        <v>0</v>
      </c>
    </row>
    <row r="235" spans="1:107" x14ac:dyDescent="0.45">
      <c r="A235">
        <v>2024</v>
      </c>
      <c r="B235">
        <v>1</v>
      </c>
      <c r="C235" t="s">
        <v>182</v>
      </c>
      <c r="D235">
        <v>13573</v>
      </c>
      <c r="E235" t="s">
        <v>511</v>
      </c>
      <c r="F235" t="s">
        <v>323</v>
      </c>
      <c r="G235" t="s">
        <v>244</v>
      </c>
      <c r="H235">
        <v>187.44499999999999</v>
      </c>
      <c r="I235">
        <v>316.33300000000003</v>
      </c>
      <c r="J235">
        <v>9.4220000000000006</v>
      </c>
      <c r="K235" t="s">
        <v>324</v>
      </c>
      <c r="L235">
        <v>513.20000000000005</v>
      </c>
      <c r="M235">
        <v>24012</v>
      </c>
      <c r="N235">
        <v>2229</v>
      </c>
      <c r="O235">
        <v>29</v>
      </c>
      <c r="P235" t="s">
        <v>324</v>
      </c>
      <c r="Q235">
        <v>26270</v>
      </c>
      <c r="R235">
        <v>1.0999999999999999E-2</v>
      </c>
      <c r="S235">
        <v>875.67100000000005</v>
      </c>
      <c r="T235" t="s">
        <v>324</v>
      </c>
      <c r="U235" t="s">
        <v>324</v>
      </c>
      <c r="V235">
        <v>875.68200000000002</v>
      </c>
      <c r="W235">
        <v>1</v>
      </c>
      <c r="X235">
        <v>269</v>
      </c>
      <c r="Y235" t="s">
        <v>324</v>
      </c>
      <c r="Z235" t="s">
        <v>324</v>
      </c>
      <c r="AA235">
        <v>270</v>
      </c>
      <c r="AB235" t="s">
        <v>324</v>
      </c>
      <c r="AC235" t="s">
        <v>324</v>
      </c>
      <c r="AD235" t="s">
        <v>324</v>
      </c>
      <c r="AE235" t="s">
        <v>324</v>
      </c>
      <c r="AF235">
        <v>0</v>
      </c>
      <c r="AG235">
        <v>2.7E-2</v>
      </c>
      <c r="AH235" t="s">
        <v>324</v>
      </c>
      <c r="AI235" t="s">
        <v>324</v>
      </c>
      <c r="AJ235" t="s">
        <v>324</v>
      </c>
      <c r="AK235">
        <v>2.7E-2</v>
      </c>
      <c r="AL235">
        <v>4</v>
      </c>
      <c r="AM235" t="s">
        <v>324</v>
      </c>
      <c r="AN235" t="s">
        <v>324</v>
      </c>
      <c r="AO235" t="s">
        <v>324</v>
      </c>
      <c r="AP235">
        <v>4</v>
      </c>
      <c r="AQ235" t="s">
        <v>324</v>
      </c>
      <c r="AR235" t="s">
        <v>324</v>
      </c>
      <c r="AS235" t="s">
        <v>324</v>
      </c>
      <c r="AT235" t="s">
        <v>324</v>
      </c>
      <c r="AU235">
        <v>0</v>
      </c>
      <c r="AV235" t="s">
        <v>324</v>
      </c>
      <c r="AW235" t="s">
        <v>324</v>
      </c>
      <c r="AX235" t="s">
        <v>324</v>
      </c>
      <c r="AY235" t="s">
        <v>324</v>
      </c>
      <c r="AZ235">
        <v>0</v>
      </c>
      <c r="BA235" t="s">
        <v>324</v>
      </c>
      <c r="BB235" t="s">
        <v>324</v>
      </c>
      <c r="BC235" t="s">
        <v>324</v>
      </c>
      <c r="BD235" t="s">
        <v>324</v>
      </c>
      <c r="BE235">
        <v>0</v>
      </c>
      <c r="BF235" t="s">
        <v>324</v>
      </c>
      <c r="BG235" t="s">
        <v>324</v>
      </c>
      <c r="BH235" t="s">
        <v>324</v>
      </c>
      <c r="BI235" t="s">
        <v>324</v>
      </c>
      <c r="BJ235">
        <v>0</v>
      </c>
      <c r="BK235">
        <v>2.4079999999999999</v>
      </c>
      <c r="BL235">
        <v>4.0010000000000003</v>
      </c>
      <c r="BM235">
        <v>0.15</v>
      </c>
      <c r="BN235" t="s">
        <v>324</v>
      </c>
      <c r="BO235">
        <v>6.5590000000000002</v>
      </c>
      <c r="BP235">
        <v>195</v>
      </c>
      <c r="BQ235">
        <v>63</v>
      </c>
      <c r="BR235">
        <v>2</v>
      </c>
      <c r="BS235" t="s">
        <v>324</v>
      </c>
      <c r="BT235">
        <v>260</v>
      </c>
      <c r="BU235" t="s">
        <v>324</v>
      </c>
      <c r="BV235" t="s">
        <v>324</v>
      </c>
      <c r="BW235" t="s">
        <v>324</v>
      </c>
      <c r="BX235" t="s">
        <v>324</v>
      </c>
      <c r="BY235">
        <v>0</v>
      </c>
      <c r="BZ235">
        <v>0.115</v>
      </c>
      <c r="CA235">
        <v>19.222000000000001</v>
      </c>
      <c r="CB235">
        <v>1.155</v>
      </c>
      <c r="CC235" t="s">
        <v>324</v>
      </c>
      <c r="CD235">
        <v>20.492000000000001</v>
      </c>
      <c r="CE235">
        <v>24</v>
      </c>
      <c r="CF235">
        <v>51</v>
      </c>
      <c r="CG235">
        <v>3</v>
      </c>
      <c r="CH235" t="s">
        <v>324</v>
      </c>
      <c r="CI235">
        <v>78</v>
      </c>
      <c r="CJ235" t="s">
        <v>324</v>
      </c>
      <c r="CK235" t="s">
        <v>324</v>
      </c>
      <c r="CL235" t="s">
        <v>324</v>
      </c>
      <c r="CM235" t="s">
        <v>324</v>
      </c>
      <c r="CN235">
        <v>0</v>
      </c>
      <c r="CO235">
        <v>189.97900000000001</v>
      </c>
      <c r="CP235">
        <v>1215.2270000000001</v>
      </c>
      <c r="CQ235">
        <v>10.727</v>
      </c>
      <c r="CR235">
        <v>0</v>
      </c>
      <c r="CS235">
        <v>1415.933</v>
      </c>
      <c r="CT235">
        <v>24232</v>
      </c>
      <c r="CU235">
        <v>2612</v>
      </c>
      <c r="CV235">
        <v>34</v>
      </c>
      <c r="CW235">
        <v>0</v>
      </c>
      <c r="CX235">
        <v>26878</v>
      </c>
      <c r="CY235">
        <v>0</v>
      </c>
      <c r="CZ235">
        <v>0</v>
      </c>
      <c r="DA235">
        <v>0</v>
      </c>
      <c r="DB235">
        <v>0</v>
      </c>
      <c r="DC235">
        <v>0</v>
      </c>
    </row>
    <row r="236" spans="1:107" x14ac:dyDescent="0.45">
      <c r="A236">
        <v>2024</v>
      </c>
      <c r="B236">
        <v>1</v>
      </c>
      <c r="C236" t="s">
        <v>182</v>
      </c>
      <c r="D236">
        <v>14154</v>
      </c>
      <c r="E236" t="s">
        <v>512</v>
      </c>
      <c r="F236" t="s">
        <v>323</v>
      </c>
      <c r="G236" t="s">
        <v>244</v>
      </c>
      <c r="H236">
        <v>92.350999999999999</v>
      </c>
      <c r="I236">
        <v>94.311999999999998</v>
      </c>
      <c r="J236">
        <v>3.2280000000000002</v>
      </c>
      <c r="K236">
        <v>0</v>
      </c>
      <c r="L236">
        <v>189.89099999999999</v>
      </c>
      <c r="M236">
        <v>12036</v>
      </c>
      <c r="N236">
        <v>203</v>
      </c>
      <c r="O236">
        <v>4</v>
      </c>
      <c r="P236">
        <v>0</v>
      </c>
      <c r="Q236">
        <v>12243</v>
      </c>
      <c r="R236">
        <v>0</v>
      </c>
      <c r="S236">
        <v>16.916</v>
      </c>
      <c r="T236">
        <v>0</v>
      </c>
      <c r="U236">
        <v>0</v>
      </c>
      <c r="V236">
        <v>16.916</v>
      </c>
      <c r="W236">
        <v>0</v>
      </c>
      <c r="X236">
        <v>35</v>
      </c>
      <c r="Y236">
        <v>0</v>
      </c>
      <c r="Z236">
        <v>0</v>
      </c>
      <c r="AA236">
        <v>35</v>
      </c>
      <c r="AB236" t="s">
        <v>324</v>
      </c>
      <c r="AC236" t="s">
        <v>324</v>
      </c>
      <c r="AD236" t="s">
        <v>324</v>
      </c>
      <c r="AE236" t="s">
        <v>324</v>
      </c>
      <c r="AF236">
        <v>0</v>
      </c>
      <c r="AG236">
        <v>4.8029999999999999</v>
      </c>
      <c r="AH236">
        <v>15.91</v>
      </c>
      <c r="AI236">
        <v>0</v>
      </c>
      <c r="AJ236">
        <v>0</v>
      </c>
      <c r="AK236">
        <v>20.713000000000001</v>
      </c>
      <c r="AL236">
        <v>560</v>
      </c>
      <c r="AM236">
        <v>7</v>
      </c>
      <c r="AN236">
        <v>0</v>
      </c>
      <c r="AO236">
        <v>0</v>
      </c>
      <c r="AP236">
        <v>567</v>
      </c>
      <c r="AQ236">
        <v>4.0069999999999997</v>
      </c>
      <c r="AR236">
        <v>7.99</v>
      </c>
      <c r="AS236">
        <v>0</v>
      </c>
      <c r="AT236">
        <v>0</v>
      </c>
      <c r="AU236">
        <v>11.997</v>
      </c>
      <c r="AV236">
        <v>4.4999999999999998E-2</v>
      </c>
      <c r="AW236">
        <v>15</v>
      </c>
      <c r="AX236">
        <v>0</v>
      </c>
      <c r="AY236">
        <v>0</v>
      </c>
      <c r="AZ236">
        <v>15.045</v>
      </c>
      <c r="BA236">
        <v>3</v>
      </c>
      <c r="BB236">
        <v>4</v>
      </c>
      <c r="BC236">
        <v>0</v>
      </c>
      <c r="BD236">
        <v>0</v>
      </c>
      <c r="BE236">
        <v>7</v>
      </c>
      <c r="BF236">
        <v>0.04</v>
      </c>
      <c r="BG236">
        <v>12</v>
      </c>
      <c r="BH236">
        <v>0</v>
      </c>
      <c r="BI236">
        <v>0</v>
      </c>
      <c r="BJ236">
        <v>12.04</v>
      </c>
      <c r="BK236">
        <v>0</v>
      </c>
      <c r="BL236">
        <v>1.2E-2</v>
      </c>
      <c r="BM236">
        <v>0</v>
      </c>
      <c r="BN236">
        <v>0</v>
      </c>
      <c r="BO236">
        <v>1.2E-2</v>
      </c>
      <c r="BP236">
        <v>0</v>
      </c>
      <c r="BQ236">
        <v>2</v>
      </c>
      <c r="BR236">
        <v>0</v>
      </c>
      <c r="BS236">
        <v>0</v>
      </c>
      <c r="BT236">
        <v>2</v>
      </c>
      <c r="BU236" t="s">
        <v>324</v>
      </c>
      <c r="BV236" t="s">
        <v>324</v>
      </c>
      <c r="BW236" t="s">
        <v>324</v>
      </c>
      <c r="BX236" t="s">
        <v>324</v>
      </c>
      <c r="BY236">
        <v>0</v>
      </c>
      <c r="BZ236">
        <v>0</v>
      </c>
      <c r="CA236">
        <v>0.02</v>
      </c>
      <c r="CB236">
        <v>0</v>
      </c>
      <c r="CC236">
        <v>0</v>
      </c>
      <c r="CD236">
        <v>0.02</v>
      </c>
      <c r="CE236">
        <v>0</v>
      </c>
      <c r="CF236">
        <v>1</v>
      </c>
      <c r="CG236">
        <v>0</v>
      </c>
      <c r="CH236">
        <v>0</v>
      </c>
      <c r="CI236">
        <v>1</v>
      </c>
      <c r="CJ236" t="s">
        <v>324</v>
      </c>
      <c r="CK236" t="s">
        <v>324</v>
      </c>
      <c r="CL236" t="s">
        <v>324</v>
      </c>
      <c r="CM236" t="s">
        <v>324</v>
      </c>
      <c r="CN236">
        <v>0</v>
      </c>
      <c r="CO236">
        <v>92.350999999999999</v>
      </c>
      <c r="CP236">
        <v>111.26</v>
      </c>
      <c r="CQ236">
        <v>3.2280000000000002</v>
      </c>
      <c r="CR236">
        <v>0</v>
      </c>
      <c r="CS236">
        <v>206.839</v>
      </c>
      <c r="CT236">
        <v>12036</v>
      </c>
      <c r="CU236">
        <v>241</v>
      </c>
      <c r="CV236">
        <v>4</v>
      </c>
      <c r="CW236">
        <v>0</v>
      </c>
      <c r="CX236">
        <v>12281</v>
      </c>
      <c r="CY236">
        <v>0</v>
      </c>
      <c r="CZ236">
        <v>0</v>
      </c>
      <c r="DA236">
        <v>0</v>
      </c>
      <c r="DB236">
        <v>0</v>
      </c>
      <c r="DC236">
        <v>0</v>
      </c>
    </row>
    <row r="237" spans="1:107" x14ac:dyDescent="0.45">
      <c r="A237">
        <v>2024</v>
      </c>
      <c r="B237">
        <v>1</v>
      </c>
      <c r="C237" t="s">
        <v>182</v>
      </c>
      <c r="D237">
        <v>14711</v>
      </c>
      <c r="E237" t="s">
        <v>513</v>
      </c>
      <c r="F237" t="s">
        <v>323</v>
      </c>
      <c r="G237" t="s">
        <v>244</v>
      </c>
      <c r="H237">
        <v>0</v>
      </c>
      <c r="I237">
        <v>0</v>
      </c>
      <c r="J237">
        <v>0</v>
      </c>
      <c r="K237">
        <v>0</v>
      </c>
      <c r="L237" t="s">
        <v>324</v>
      </c>
      <c r="M237">
        <v>0</v>
      </c>
      <c r="N237">
        <v>0</v>
      </c>
      <c r="O237">
        <v>0</v>
      </c>
      <c r="P237">
        <v>0</v>
      </c>
      <c r="Q237" t="s">
        <v>324</v>
      </c>
      <c r="R237">
        <v>0</v>
      </c>
      <c r="S237">
        <v>0</v>
      </c>
      <c r="T237">
        <v>0</v>
      </c>
      <c r="U237">
        <v>0</v>
      </c>
      <c r="V237" t="s">
        <v>324</v>
      </c>
      <c r="W237">
        <v>0</v>
      </c>
      <c r="X237">
        <v>0</v>
      </c>
      <c r="Y237">
        <v>0</v>
      </c>
      <c r="Z237">
        <v>0</v>
      </c>
      <c r="AA237" t="s">
        <v>324</v>
      </c>
      <c r="AB237">
        <v>0</v>
      </c>
      <c r="AC237">
        <v>0</v>
      </c>
      <c r="AD237">
        <v>0</v>
      </c>
      <c r="AE237">
        <v>0</v>
      </c>
      <c r="AF237" t="s">
        <v>324</v>
      </c>
      <c r="AG237">
        <v>0</v>
      </c>
      <c r="AH237">
        <v>0</v>
      </c>
      <c r="AI237">
        <v>0</v>
      </c>
      <c r="AJ237">
        <v>0</v>
      </c>
      <c r="AK237" t="s">
        <v>324</v>
      </c>
      <c r="AL237">
        <v>0</v>
      </c>
      <c r="AM237">
        <v>0</v>
      </c>
      <c r="AN237">
        <v>0</v>
      </c>
      <c r="AO237">
        <v>0</v>
      </c>
      <c r="AP237" t="s">
        <v>324</v>
      </c>
      <c r="AQ237">
        <v>0</v>
      </c>
      <c r="AR237">
        <v>0</v>
      </c>
      <c r="AS237">
        <v>0</v>
      </c>
      <c r="AT237">
        <v>0</v>
      </c>
      <c r="AU237" t="s">
        <v>324</v>
      </c>
      <c r="AV237">
        <v>0</v>
      </c>
      <c r="AW237">
        <v>0</v>
      </c>
      <c r="AX237">
        <v>0</v>
      </c>
      <c r="AY237">
        <v>0</v>
      </c>
      <c r="AZ237" t="s">
        <v>324</v>
      </c>
      <c r="BA237">
        <v>0</v>
      </c>
      <c r="BB237">
        <v>0</v>
      </c>
      <c r="BC237">
        <v>0</v>
      </c>
      <c r="BD237">
        <v>0</v>
      </c>
      <c r="BE237" t="s">
        <v>324</v>
      </c>
      <c r="BF237">
        <v>0</v>
      </c>
      <c r="BG237">
        <v>0</v>
      </c>
      <c r="BH237">
        <v>0</v>
      </c>
      <c r="BI237">
        <v>0</v>
      </c>
      <c r="BJ237" t="s">
        <v>324</v>
      </c>
      <c r="BK237">
        <v>0</v>
      </c>
      <c r="BL237">
        <v>0</v>
      </c>
      <c r="BM237">
        <v>0</v>
      </c>
      <c r="BN237">
        <v>0</v>
      </c>
      <c r="BO237" t="s">
        <v>324</v>
      </c>
      <c r="BP237">
        <v>0</v>
      </c>
      <c r="BQ237">
        <v>0</v>
      </c>
      <c r="BR237">
        <v>0</v>
      </c>
      <c r="BS237">
        <v>0</v>
      </c>
      <c r="BT237" t="s">
        <v>324</v>
      </c>
      <c r="BU237">
        <v>0</v>
      </c>
      <c r="BV237">
        <v>0</v>
      </c>
      <c r="BW237">
        <v>0</v>
      </c>
      <c r="BX237">
        <v>0</v>
      </c>
      <c r="BY237" t="s">
        <v>324</v>
      </c>
      <c r="BZ237">
        <v>0</v>
      </c>
      <c r="CA237">
        <v>0</v>
      </c>
      <c r="CB237">
        <v>0</v>
      </c>
      <c r="CC237">
        <v>0</v>
      </c>
      <c r="CD237" t="s">
        <v>324</v>
      </c>
      <c r="CE237">
        <v>0</v>
      </c>
      <c r="CF237">
        <v>0</v>
      </c>
      <c r="CG237">
        <v>0</v>
      </c>
      <c r="CH237">
        <v>0</v>
      </c>
      <c r="CI237" t="s">
        <v>324</v>
      </c>
      <c r="CJ237">
        <v>0</v>
      </c>
      <c r="CK237">
        <v>0</v>
      </c>
      <c r="CL237">
        <v>0</v>
      </c>
      <c r="CM237">
        <v>0</v>
      </c>
      <c r="CN237" t="s">
        <v>324</v>
      </c>
      <c r="CO237" t="s">
        <v>179</v>
      </c>
      <c r="CP237" t="s">
        <v>179</v>
      </c>
      <c r="CQ237" t="s">
        <v>179</v>
      </c>
      <c r="CR237">
        <v>0</v>
      </c>
      <c r="CS237" t="s">
        <v>179</v>
      </c>
      <c r="CT237">
        <v>0</v>
      </c>
      <c r="CU237">
        <v>0</v>
      </c>
      <c r="CV237">
        <v>0</v>
      </c>
      <c r="CW237">
        <v>0</v>
      </c>
      <c r="CX237">
        <v>0</v>
      </c>
      <c r="CY237">
        <v>0</v>
      </c>
      <c r="CZ237">
        <v>0</v>
      </c>
      <c r="DA237">
        <v>0</v>
      </c>
      <c r="DB237">
        <v>0</v>
      </c>
      <c r="DC237">
        <v>0</v>
      </c>
    </row>
    <row r="238" spans="1:107" x14ac:dyDescent="0.45">
      <c r="A238">
        <v>2024</v>
      </c>
      <c r="B238">
        <v>1</v>
      </c>
      <c r="C238" t="s">
        <v>182</v>
      </c>
      <c r="D238">
        <v>16183</v>
      </c>
      <c r="E238" t="s">
        <v>514</v>
      </c>
      <c r="F238" t="s">
        <v>323</v>
      </c>
      <c r="G238" t="s">
        <v>244</v>
      </c>
      <c r="H238">
        <v>20.32</v>
      </c>
      <c r="I238">
        <v>173.02099999999999</v>
      </c>
      <c r="J238" t="s">
        <v>324</v>
      </c>
      <c r="K238" t="s">
        <v>324</v>
      </c>
      <c r="L238">
        <v>193.34100000000001</v>
      </c>
      <c r="M238">
        <v>2538</v>
      </c>
      <c r="N238">
        <v>250</v>
      </c>
      <c r="O238" t="s">
        <v>324</v>
      </c>
      <c r="P238" t="s">
        <v>324</v>
      </c>
      <c r="Q238">
        <v>2788</v>
      </c>
      <c r="R238">
        <v>4.3999999999999997E-2</v>
      </c>
      <c r="S238">
        <v>24.302</v>
      </c>
      <c r="T238" t="s">
        <v>324</v>
      </c>
      <c r="U238" t="s">
        <v>324</v>
      </c>
      <c r="V238">
        <v>24.346</v>
      </c>
      <c r="W238">
        <v>6</v>
      </c>
      <c r="X238">
        <v>378</v>
      </c>
      <c r="Y238" t="s">
        <v>324</v>
      </c>
      <c r="Z238" t="s">
        <v>324</v>
      </c>
      <c r="AA238">
        <v>384</v>
      </c>
      <c r="AB238" t="s">
        <v>324</v>
      </c>
      <c r="AC238" t="s">
        <v>324</v>
      </c>
      <c r="AD238" t="s">
        <v>324</v>
      </c>
      <c r="AE238" t="s">
        <v>324</v>
      </c>
      <c r="AF238" t="s">
        <v>324</v>
      </c>
      <c r="AG238" t="s">
        <v>324</v>
      </c>
      <c r="AH238">
        <v>1</v>
      </c>
      <c r="AI238" t="s">
        <v>324</v>
      </c>
      <c r="AJ238" t="s">
        <v>324</v>
      </c>
      <c r="AK238">
        <v>1</v>
      </c>
      <c r="AL238" t="s">
        <v>324</v>
      </c>
      <c r="AM238">
        <v>1</v>
      </c>
      <c r="AN238" t="s">
        <v>324</v>
      </c>
      <c r="AO238" t="s">
        <v>324</v>
      </c>
      <c r="AP238">
        <v>1</v>
      </c>
      <c r="AQ238" t="s">
        <v>324</v>
      </c>
      <c r="AR238" t="s">
        <v>324</v>
      </c>
      <c r="AS238" t="s">
        <v>324</v>
      </c>
      <c r="AT238" t="s">
        <v>324</v>
      </c>
      <c r="AU238" t="s">
        <v>324</v>
      </c>
      <c r="AV238" t="s">
        <v>324</v>
      </c>
      <c r="AW238" t="s">
        <v>324</v>
      </c>
      <c r="AX238" t="s">
        <v>324</v>
      </c>
      <c r="AY238" t="s">
        <v>324</v>
      </c>
      <c r="AZ238" t="s">
        <v>324</v>
      </c>
      <c r="BA238" t="s">
        <v>324</v>
      </c>
      <c r="BB238" t="s">
        <v>324</v>
      </c>
      <c r="BC238" t="s">
        <v>324</v>
      </c>
      <c r="BD238" t="s">
        <v>324</v>
      </c>
      <c r="BE238" t="s">
        <v>324</v>
      </c>
      <c r="BF238" t="s">
        <v>324</v>
      </c>
      <c r="BG238" t="s">
        <v>324</v>
      </c>
      <c r="BH238" t="s">
        <v>324</v>
      </c>
      <c r="BI238" t="s">
        <v>324</v>
      </c>
      <c r="BJ238" t="s">
        <v>324</v>
      </c>
      <c r="BK238">
        <v>7.3999999999999996E-2</v>
      </c>
      <c r="BL238">
        <v>0.88</v>
      </c>
      <c r="BM238" t="s">
        <v>324</v>
      </c>
      <c r="BN238" t="s">
        <v>324</v>
      </c>
      <c r="BO238">
        <v>0.95399999999999996</v>
      </c>
      <c r="BP238">
        <v>12</v>
      </c>
      <c r="BQ238">
        <v>5</v>
      </c>
      <c r="BR238" t="s">
        <v>324</v>
      </c>
      <c r="BS238" t="s">
        <v>324</v>
      </c>
      <c r="BT238">
        <v>17</v>
      </c>
      <c r="BU238" t="s">
        <v>324</v>
      </c>
      <c r="BV238" t="s">
        <v>324</v>
      </c>
      <c r="BW238" t="s">
        <v>324</v>
      </c>
      <c r="BX238" t="s">
        <v>324</v>
      </c>
      <c r="BY238" t="s">
        <v>324</v>
      </c>
      <c r="BZ238">
        <v>0.69899999999999995</v>
      </c>
      <c r="CA238">
        <v>1.464</v>
      </c>
      <c r="CB238" t="s">
        <v>324</v>
      </c>
      <c r="CC238" t="s">
        <v>324</v>
      </c>
      <c r="CD238" t="s">
        <v>324</v>
      </c>
      <c r="CE238">
        <v>60</v>
      </c>
      <c r="CF238">
        <v>3</v>
      </c>
      <c r="CG238" t="s">
        <v>324</v>
      </c>
      <c r="CH238" t="s">
        <v>324</v>
      </c>
      <c r="CI238" t="s">
        <v>324</v>
      </c>
      <c r="CJ238" t="s">
        <v>324</v>
      </c>
      <c r="CK238" t="s">
        <v>324</v>
      </c>
      <c r="CL238" t="s">
        <v>324</v>
      </c>
      <c r="CM238" t="s">
        <v>324</v>
      </c>
      <c r="CN238" t="s">
        <v>324</v>
      </c>
      <c r="CO238">
        <v>21.137</v>
      </c>
      <c r="CP238">
        <v>199.667</v>
      </c>
      <c r="CQ238" t="s">
        <v>179</v>
      </c>
      <c r="CR238">
        <v>0</v>
      </c>
      <c r="CS238">
        <v>220.804</v>
      </c>
      <c r="CT238">
        <v>2616</v>
      </c>
      <c r="CU238">
        <v>636</v>
      </c>
      <c r="CV238">
        <v>0</v>
      </c>
      <c r="CW238">
        <v>0</v>
      </c>
      <c r="CX238">
        <v>3252</v>
      </c>
      <c r="CY238">
        <v>0</v>
      </c>
      <c r="CZ238">
        <v>0</v>
      </c>
      <c r="DA238">
        <v>0</v>
      </c>
      <c r="DB238">
        <v>0</v>
      </c>
      <c r="DC238">
        <v>0</v>
      </c>
    </row>
    <row r="239" spans="1:107" x14ac:dyDescent="0.45">
      <c r="A239">
        <v>2024</v>
      </c>
      <c r="B239">
        <v>1</v>
      </c>
      <c r="C239" t="s">
        <v>182</v>
      </c>
      <c r="D239">
        <v>66101</v>
      </c>
      <c r="E239" t="s">
        <v>515</v>
      </c>
      <c r="F239" t="s">
        <v>323</v>
      </c>
      <c r="G239" t="s">
        <v>244</v>
      </c>
      <c r="H239">
        <v>8.6999999999999994E-2</v>
      </c>
      <c r="I239">
        <v>1E-3</v>
      </c>
      <c r="J239">
        <v>0</v>
      </c>
      <c r="K239">
        <v>0</v>
      </c>
      <c r="L239">
        <v>8.7999999999999995E-2</v>
      </c>
      <c r="M239">
        <v>11</v>
      </c>
      <c r="N239">
        <v>1</v>
      </c>
      <c r="O239">
        <v>0</v>
      </c>
      <c r="P239">
        <v>0</v>
      </c>
      <c r="Q239">
        <v>12</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4.0000000000000001E-3</v>
      </c>
      <c r="BM239">
        <v>0</v>
      </c>
      <c r="BN239">
        <v>0</v>
      </c>
      <c r="BO239">
        <v>4.0000000000000001E-3</v>
      </c>
      <c r="BP239">
        <v>0</v>
      </c>
      <c r="BQ239">
        <v>1</v>
      </c>
      <c r="BR239">
        <v>0</v>
      </c>
      <c r="BS239">
        <v>0</v>
      </c>
      <c r="BT239">
        <v>1</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8.6999999999999994E-2</v>
      </c>
      <c r="CP239">
        <v>5.0000000000000001E-3</v>
      </c>
      <c r="CQ239" t="s">
        <v>179</v>
      </c>
      <c r="CR239">
        <v>0</v>
      </c>
      <c r="CS239">
        <v>9.1999999999999998E-2</v>
      </c>
      <c r="CT239">
        <v>11</v>
      </c>
      <c r="CU239">
        <v>2</v>
      </c>
      <c r="CV239">
        <v>0</v>
      </c>
      <c r="CW239">
        <v>0</v>
      </c>
      <c r="CX239">
        <v>13</v>
      </c>
      <c r="CY239">
        <v>0</v>
      </c>
      <c r="CZ239">
        <v>0</v>
      </c>
      <c r="DA239">
        <v>0</v>
      </c>
      <c r="DB239">
        <v>0</v>
      </c>
      <c r="DC239">
        <v>0</v>
      </c>
    </row>
    <row r="240" spans="1:107" x14ac:dyDescent="0.45">
      <c r="A240">
        <v>2024</v>
      </c>
      <c r="B240">
        <v>1</v>
      </c>
      <c r="C240" t="s">
        <v>182</v>
      </c>
      <c r="D240">
        <v>99999</v>
      </c>
      <c r="E240" t="s">
        <v>329</v>
      </c>
      <c r="F240" t="s">
        <v>323</v>
      </c>
      <c r="H240">
        <v>0.223</v>
      </c>
      <c r="I240">
        <v>1.2E-2</v>
      </c>
      <c r="J240">
        <v>2.1999999999999999E-2</v>
      </c>
      <c r="K240" t="s">
        <v>324</v>
      </c>
      <c r="L240">
        <v>0.25700000000000001</v>
      </c>
      <c r="M240" t="s">
        <v>324</v>
      </c>
      <c r="N240" t="s">
        <v>324</v>
      </c>
      <c r="O240" t="s">
        <v>324</v>
      </c>
      <c r="P240" t="s">
        <v>324</v>
      </c>
      <c r="Q240" t="s">
        <v>324</v>
      </c>
      <c r="R240" t="s">
        <v>324</v>
      </c>
      <c r="S240" t="s">
        <v>324</v>
      </c>
      <c r="T240" t="s">
        <v>324</v>
      </c>
      <c r="U240" t="s">
        <v>324</v>
      </c>
      <c r="V240" t="s">
        <v>324</v>
      </c>
      <c r="W240" t="s">
        <v>324</v>
      </c>
      <c r="X240" t="s">
        <v>324</v>
      </c>
      <c r="Y240" t="s">
        <v>324</v>
      </c>
      <c r="Z240" t="s">
        <v>324</v>
      </c>
      <c r="AA240" t="s">
        <v>324</v>
      </c>
      <c r="AB240" t="s">
        <v>324</v>
      </c>
      <c r="AC240" t="s">
        <v>324</v>
      </c>
      <c r="AD240" t="s">
        <v>324</v>
      </c>
      <c r="AE240" t="s">
        <v>324</v>
      </c>
      <c r="AF240" t="s">
        <v>324</v>
      </c>
      <c r="AG240" t="s">
        <v>324</v>
      </c>
      <c r="AH240" t="s">
        <v>324</v>
      </c>
      <c r="AI240" t="s">
        <v>324</v>
      </c>
      <c r="AJ240" t="s">
        <v>324</v>
      </c>
      <c r="AK240" t="s">
        <v>324</v>
      </c>
      <c r="AL240" t="s">
        <v>324</v>
      </c>
      <c r="AM240" t="s">
        <v>324</v>
      </c>
      <c r="AN240" t="s">
        <v>324</v>
      </c>
      <c r="AO240" t="s">
        <v>324</v>
      </c>
      <c r="AP240" t="s">
        <v>324</v>
      </c>
      <c r="AQ240" t="s">
        <v>324</v>
      </c>
      <c r="AR240" t="s">
        <v>324</v>
      </c>
      <c r="AS240" t="s">
        <v>324</v>
      </c>
      <c r="AT240" t="s">
        <v>324</v>
      </c>
      <c r="AU240" t="s">
        <v>324</v>
      </c>
      <c r="AV240" t="s">
        <v>324</v>
      </c>
      <c r="AW240" t="s">
        <v>324</v>
      </c>
      <c r="AX240" t="s">
        <v>324</v>
      </c>
      <c r="AY240" t="s">
        <v>324</v>
      </c>
      <c r="AZ240" t="s">
        <v>324</v>
      </c>
      <c r="BA240" t="s">
        <v>324</v>
      </c>
      <c r="BB240" t="s">
        <v>324</v>
      </c>
      <c r="BC240" t="s">
        <v>324</v>
      </c>
      <c r="BD240" t="s">
        <v>324</v>
      </c>
      <c r="BE240" t="s">
        <v>324</v>
      </c>
      <c r="BF240" t="s">
        <v>324</v>
      </c>
      <c r="BG240" t="s">
        <v>324</v>
      </c>
      <c r="BH240" t="s">
        <v>324</v>
      </c>
      <c r="BI240" t="s">
        <v>324</v>
      </c>
      <c r="BJ240" t="s">
        <v>324</v>
      </c>
      <c r="BK240" t="s">
        <v>324</v>
      </c>
      <c r="BL240" t="s">
        <v>324</v>
      </c>
      <c r="BM240" t="s">
        <v>324</v>
      </c>
      <c r="BN240" t="s">
        <v>324</v>
      </c>
      <c r="BO240" t="s">
        <v>324</v>
      </c>
      <c r="BP240" t="s">
        <v>324</v>
      </c>
      <c r="BQ240" t="s">
        <v>324</v>
      </c>
      <c r="BR240" t="s">
        <v>324</v>
      </c>
      <c r="BS240" t="s">
        <v>324</v>
      </c>
      <c r="BT240" t="s">
        <v>324</v>
      </c>
      <c r="BU240" t="s">
        <v>324</v>
      </c>
      <c r="BV240" t="s">
        <v>324</v>
      </c>
      <c r="BW240" t="s">
        <v>324</v>
      </c>
      <c r="BX240" t="s">
        <v>324</v>
      </c>
      <c r="BY240" t="s">
        <v>324</v>
      </c>
      <c r="BZ240" t="s">
        <v>324</v>
      </c>
      <c r="CA240" t="s">
        <v>324</v>
      </c>
      <c r="CB240" t="s">
        <v>324</v>
      </c>
      <c r="CC240" t="s">
        <v>324</v>
      </c>
      <c r="CD240" t="s">
        <v>324</v>
      </c>
      <c r="CE240" t="s">
        <v>324</v>
      </c>
      <c r="CF240" t="s">
        <v>324</v>
      </c>
      <c r="CG240" t="s">
        <v>324</v>
      </c>
      <c r="CH240" t="s">
        <v>324</v>
      </c>
      <c r="CI240" t="s">
        <v>324</v>
      </c>
      <c r="CJ240" t="s">
        <v>324</v>
      </c>
      <c r="CK240" t="s">
        <v>324</v>
      </c>
      <c r="CL240" t="s">
        <v>324</v>
      </c>
      <c r="CM240" t="s">
        <v>324</v>
      </c>
      <c r="CN240" t="s">
        <v>324</v>
      </c>
      <c r="CO240">
        <v>0.223</v>
      </c>
      <c r="CP240">
        <v>1.2E-2</v>
      </c>
      <c r="CQ240">
        <v>2.1999999999999999E-2</v>
      </c>
      <c r="CR240" t="s">
        <v>324</v>
      </c>
      <c r="CS240">
        <v>0.25700000000000001</v>
      </c>
      <c r="CT240" t="s">
        <v>324</v>
      </c>
      <c r="CU240" t="s">
        <v>324</v>
      </c>
      <c r="CV240" t="s">
        <v>324</v>
      </c>
      <c r="CW240" t="s">
        <v>324</v>
      </c>
      <c r="CX240" t="s">
        <v>324</v>
      </c>
      <c r="CY240" t="s">
        <v>324</v>
      </c>
      <c r="CZ240" t="s">
        <v>324</v>
      </c>
      <c r="DA240" t="s">
        <v>324</v>
      </c>
      <c r="DB240" t="s">
        <v>324</v>
      </c>
      <c r="DC240" t="s">
        <v>324</v>
      </c>
    </row>
    <row r="241" spans="1:107" x14ac:dyDescent="0.45">
      <c r="A241">
        <v>2024</v>
      </c>
      <c r="B241">
        <v>1</v>
      </c>
      <c r="C241" t="s">
        <v>191</v>
      </c>
      <c r="D241">
        <v>3542</v>
      </c>
      <c r="E241" t="s">
        <v>516</v>
      </c>
      <c r="F241" t="s">
        <v>323</v>
      </c>
      <c r="G241" t="s">
        <v>244</v>
      </c>
      <c r="H241">
        <v>35.311</v>
      </c>
      <c r="I241">
        <v>19.123999999999999</v>
      </c>
      <c r="J241">
        <v>1.171</v>
      </c>
      <c r="K241" t="s">
        <v>324</v>
      </c>
      <c r="L241">
        <v>55.606000000000002</v>
      </c>
      <c r="M241">
        <v>4562</v>
      </c>
      <c r="N241">
        <v>228</v>
      </c>
      <c r="O241">
        <v>20</v>
      </c>
      <c r="P241" t="s">
        <v>324</v>
      </c>
      <c r="Q241">
        <v>4810</v>
      </c>
      <c r="R241" t="s">
        <v>324</v>
      </c>
      <c r="S241" t="s">
        <v>324</v>
      </c>
      <c r="T241" t="s">
        <v>324</v>
      </c>
      <c r="U241" t="s">
        <v>324</v>
      </c>
      <c r="V241">
        <v>0</v>
      </c>
      <c r="W241" t="s">
        <v>324</v>
      </c>
      <c r="X241" t="s">
        <v>324</v>
      </c>
      <c r="Y241" t="s">
        <v>324</v>
      </c>
      <c r="Z241" t="s">
        <v>324</v>
      </c>
      <c r="AA241">
        <v>0</v>
      </c>
      <c r="AB241" t="s">
        <v>324</v>
      </c>
      <c r="AC241" t="s">
        <v>324</v>
      </c>
      <c r="AD241" t="s">
        <v>324</v>
      </c>
      <c r="AE241" t="s">
        <v>324</v>
      </c>
      <c r="AF241">
        <v>0</v>
      </c>
      <c r="AG241" t="s">
        <v>324</v>
      </c>
      <c r="AH241" t="s">
        <v>324</v>
      </c>
      <c r="AI241" t="s">
        <v>324</v>
      </c>
      <c r="AJ241" t="s">
        <v>324</v>
      </c>
      <c r="AK241">
        <v>0</v>
      </c>
      <c r="AL241" t="s">
        <v>324</v>
      </c>
      <c r="AM241" t="s">
        <v>324</v>
      </c>
      <c r="AN241" t="s">
        <v>324</v>
      </c>
      <c r="AO241" t="s">
        <v>324</v>
      </c>
      <c r="AP241">
        <v>0</v>
      </c>
      <c r="AQ241" t="s">
        <v>324</v>
      </c>
      <c r="AR241" t="s">
        <v>324</v>
      </c>
      <c r="AS241" t="s">
        <v>324</v>
      </c>
      <c r="AT241" t="s">
        <v>324</v>
      </c>
      <c r="AU241">
        <v>0</v>
      </c>
      <c r="AV241" t="s">
        <v>324</v>
      </c>
      <c r="AW241" t="s">
        <v>324</v>
      </c>
      <c r="AX241" t="s">
        <v>324</v>
      </c>
      <c r="AY241" t="s">
        <v>324</v>
      </c>
      <c r="AZ241">
        <v>0</v>
      </c>
      <c r="BA241" t="s">
        <v>324</v>
      </c>
      <c r="BB241" t="s">
        <v>324</v>
      </c>
      <c r="BC241" t="s">
        <v>324</v>
      </c>
      <c r="BD241" t="s">
        <v>324</v>
      </c>
      <c r="BE241">
        <v>0</v>
      </c>
      <c r="BF241" t="s">
        <v>324</v>
      </c>
      <c r="BG241" t="s">
        <v>324</v>
      </c>
      <c r="BH241" t="s">
        <v>324</v>
      </c>
      <c r="BI241" t="s">
        <v>324</v>
      </c>
      <c r="BJ241">
        <v>0</v>
      </c>
      <c r="BK241">
        <v>3.6999999999999998E-2</v>
      </c>
      <c r="BL241">
        <v>3.5999999999999997E-2</v>
      </c>
      <c r="BM241" t="s">
        <v>324</v>
      </c>
      <c r="BN241" t="s">
        <v>324</v>
      </c>
      <c r="BO241">
        <v>7.2999999999999995E-2</v>
      </c>
      <c r="BP241">
        <v>8</v>
      </c>
      <c r="BQ241">
        <v>1</v>
      </c>
      <c r="BR241" t="s">
        <v>324</v>
      </c>
      <c r="BS241" t="s">
        <v>324</v>
      </c>
      <c r="BT241">
        <v>9</v>
      </c>
      <c r="BU241" t="s">
        <v>324</v>
      </c>
      <c r="BV241" t="s">
        <v>324</v>
      </c>
      <c r="BW241" t="s">
        <v>324</v>
      </c>
      <c r="BX241" t="s">
        <v>324</v>
      </c>
      <c r="BY241">
        <v>0</v>
      </c>
      <c r="BZ241" t="s">
        <v>324</v>
      </c>
      <c r="CA241" t="s">
        <v>324</v>
      </c>
      <c r="CB241" t="s">
        <v>324</v>
      </c>
      <c r="CC241" t="s">
        <v>324</v>
      </c>
      <c r="CD241">
        <v>0</v>
      </c>
      <c r="CE241" t="s">
        <v>324</v>
      </c>
      <c r="CF241" t="s">
        <v>324</v>
      </c>
      <c r="CG241" t="s">
        <v>324</v>
      </c>
      <c r="CH241" t="s">
        <v>324</v>
      </c>
      <c r="CI241">
        <v>0</v>
      </c>
      <c r="CJ241" t="s">
        <v>324</v>
      </c>
      <c r="CK241" t="s">
        <v>324</v>
      </c>
      <c r="CL241" t="s">
        <v>324</v>
      </c>
      <c r="CM241" t="s">
        <v>324</v>
      </c>
      <c r="CN241">
        <v>0</v>
      </c>
      <c r="CO241">
        <v>35.347999999999999</v>
      </c>
      <c r="CP241">
        <v>19.16</v>
      </c>
      <c r="CQ241">
        <v>1.171</v>
      </c>
      <c r="CR241">
        <v>0</v>
      </c>
      <c r="CS241">
        <v>55.679000000000002</v>
      </c>
      <c r="CT241">
        <v>4570</v>
      </c>
      <c r="CU241">
        <v>229</v>
      </c>
      <c r="CV241">
        <v>20</v>
      </c>
      <c r="CW241">
        <v>0</v>
      </c>
      <c r="CX241">
        <v>4819</v>
      </c>
      <c r="CY241">
        <v>0</v>
      </c>
      <c r="CZ241">
        <v>0</v>
      </c>
      <c r="DA241">
        <v>0</v>
      </c>
      <c r="DB241">
        <v>0</v>
      </c>
      <c r="DC241">
        <v>0</v>
      </c>
    </row>
    <row r="242" spans="1:107" x14ac:dyDescent="0.45">
      <c r="A242">
        <v>2024</v>
      </c>
      <c r="B242">
        <v>1</v>
      </c>
      <c r="C242" t="s">
        <v>191</v>
      </c>
      <c r="D242">
        <v>3755</v>
      </c>
      <c r="E242" t="s">
        <v>517</v>
      </c>
      <c r="F242" t="s">
        <v>323</v>
      </c>
      <c r="G242" t="s">
        <v>244</v>
      </c>
      <c r="H242">
        <v>13.643000000000001</v>
      </c>
      <c r="I242">
        <v>10.679</v>
      </c>
      <c r="J242">
        <v>0.72099999999999997</v>
      </c>
      <c r="K242">
        <v>0</v>
      </c>
      <c r="L242">
        <v>25.042999999999999</v>
      </c>
      <c r="M242">
        <v>1964</v>
      </c>
      <c r="N242">
        <v>135</v>
      </c>
      <c r="O242">
        <v>7</v>
      </c>
      <c r="P242">
        <v>0</v>
      </c>
      <c r="Q242">
        <v>2106</v>
      </c>
      <c r="R242">
        <v>0</v>
      </c>
      <c r="S242">
        <v>0</v>
      </c>
      <c r="T242">
        <v>0</v>
      </c>
      <c r="U242">
        <v>0</v>
      </c>
      <c r="V242">
        <v>0</v>
      </c>
      <c r="W242">
        <v>0</v>
      </c>
      <c r="X242">
        <v>0</v>
      </c>
      <c r="Y242">
        <v>0</v>
      </c>
      <c r="Z242">
        <v>0</v>
      </c>
      <c r="AA242">
        <v>0</v>
      </c>
      <c r="AB242">
        <v>0</v>
      </c>
      <c r="AC242">
        <v>0</v>
      </c>
      <c r="AD242">
        <v>0</v>
      </c>
      <c r="AE242">
        <v>0</v>
      </c>
      <c r="AF242">
        <v>0</v>
      </c>
      <c r="AG242">
        <v>1.4890000000000001</v>
      </c>
      <c r="AH242">
        <v>1.0109999999999999</v>
      </c>
      <c r="AI242">
        <v>0.109</v>
      </c>
      <c r="AJ242">
        <v>0</v>
      </c>
      <c r="AK242">
        <v>2.609</v>
      </c>
      <c r="AL242">
        <v>235</v>
      </c>
      <c r="AM242">
        <v>3</v>
      </c>
      <c r="AN242">
        <v>1</v>
      </c>
      <c r="AO242">
        <v>0</v>
      </c>
      <c r="AP242">
        <v>239</v>
      </c>
      <c r="AQ242">
        <v>0</v>
      </c>
      <c r="AR242">
        <v>0</v>
      </c>
      <c r="AS242">
        <v>0</v>
      </c>
      <c r="AT242">
        <v>0</v>
      </c>
      <c r="AU242">
        <v>0</v>
      </c>
      <c r="AV242">
        <v>0</v>
      </c>
      <c r="AW242">
        <v>0</v>
      </c>
      <c r="AX242">
        <v>0</v>
      </c>
      <c r="AY242">
        <v>0</v>
      </c>
      <c r="AZ242">
        <v>0</v>
      </c>
      <c r="BA242">
        <v>0</v>
      </c>
      <c r="BB242">
        <v>0</v>
      </c>
      <c r="BC242">
        <v>0</v>
      </c>
      <c r="BD242">
        <v>0</v>
      </c>
      <c r="BE242">
        <v>0</v>
      </c>
      <c r="BF242">
        <v>0</v>
      </c>
      <c r="BG242">
        <v>0</v>
      </c>
      <c r="BH242">
        <v>0</v>
      </c>
      <c r="BI242">
        <v>0</v>
      </c>
      <c r="BJ242">
        <v>0</v>
      </c>
      <c r="BK242">
        <v>2.1000000000000001E-2</v>
      </c>
      <c r="BL242">
        <v>3.2149999999999999</v>
      </c>
      <c r="BM242">
        <v>1.2250000000000001</v>
      </c>
      <c r="BN242">
        <v>0</v>
      </c>
      <c r="BO242">
        <v>4.4610000000000003</v>
      </c>
      <c r="BP242">
        <v>5</v>
      </c>
      <c r="BQ242">
        <v>16</v>
      </c>
      <c r="BR242">
        <v>2</v>
      </c>
      <c r="BS242">
        <v>0</v>
      </c>
      <c r="BT242">
        <v>23</v>
      </c>
      <c r="BU242">
        <v>0</v>
      </c>
      <c r="BV242">
        <v>0</v>
      </c>
      <c r="BW242">
        <v>0</v>
      </c>
      <c r="BX242">
        <v>0</v>
      </c>
      <c r="BY242">
        <v>0</v>
      </c>
      <c r="BZ242">
        <v>0</v>
      </c>
      <c r="CA242">
        <v>0</v>
      </c>
      <c r="CB242">
        <v>0</v>
      </c>
      <c r="CC242">
        <v>0</v>
      </c>
      <c r="CD242">
        <v>0</v>
      </c>
      <c r="CE242">
        <v>0</v>
      </c>
      <c r="CF242">
        <v>0</v>
      </c>
      <c r="CG242">
        <v>0</v>
      </c>
      <c r="CH242">
        <v>0</v>
      </c>
      <c r="CI242">
        <v>0</v>
      </c>
      <c r="CJ242">
        <v>0</v>
      </c>
      <c r="CK242">
        <v>0</v>
      </c>
      <c r="CL242">
        <v>0</v>
      </c>
      <c r="CM242">
        <v>0</v>
      </c>
      <c r="CN242">
        <v>0</v>
      </c>
      <c r="CO242">
        <v>13.664</v>
      </c>
      <c r="CP242">
        <v>13.894</v>
      </c>
      <c r="CQ242">
        <v>1.946</v>
      </c>
      <c r="CR242">
        <v>0</v>
      </c>
      <c r="CS242">
        <v>29.504000000000001</v>
      </c>
      <c r="CT242">
        <v>1969</v>
      </c>
      <c r="CU242">
        <v>151</v>
      </c>
      <c r="CV242">
        <v>9</v>
      </c>
      <c r="CW242">
        <v>0</v>
      </c>
      <c r="CX242">
        <v>2129</v>
      </c>
      <c r="CY242">
        <v>0</v>
      </c>
      <c r="CZ242">
        <v>0</v>
      </c>
      <c r="DA242">
        <v>0</v>
      </c>
      <c r="DB242">
        <v>0</v>
      </c>
      <c r="DC242">
        <v>0</v>
      </c>
    </row>
    <row r="243" spans="1:107" x14ac:dyDescent="0.45">
      <c r="A243">
        <v>2024</v>
      </c>
      <c r="B243">
        <v>1</v>
      </c>
      <c r="C243" t="s">
        <v>191</v>
      </c>
      <c r="D243">
        <v>4922</v>
      </c>
      <c r="E243" t="s">
        <v>518</v>
      </c>
      <c r="F243" t="s">
        <v>323</v>
      </c>
      <c r="G243" t="s">
        <v>244</v>
      </c>
      <c r="H243">
        <v>2.6019999999999999</v>
      </c>
      <c r="I243">
        <v>7.2850000000000001</v>
      </c>
      <c r="J243" t="s">
        <v>324</v>
      </c>
      <c r="K243" t="s">
        <v>324</v>
      </c>
      <c r="L243">
        <v>9.8870000000000005</v>
      </c>
      <c r="M243">
        <v>388</v>
      </c>
      <c r="N243">
        <v>76</v>
      </c>
      <c r="O243" t="s">
        <v>324</v>
      </c>
      <c r="P243" t="s">
        <v>324</v>
      </c>
      <c r="Q243">
        <v>464</v>
      </c>
      <c r="R243" t="s">
        <v>324</v>
      </c>
      <c r="S243" t="s">
        <v>324</v>
      </c>
      <c r="T243" t="s">
        <v>324</v>
      </c>
      <c r="U243" t="s">
        <v>324</v>
      </c>
      <c r="V243">
        <v>0</v>
      </c>
      <c r="W243" t="s">
        <v>324</v>
      </c>
      <c r="X243" t="s">
        <v>324</v>
      </c>
      <c r="Y243" t="s">
        <v>324</v>
      </c>
      <c r="Z243" t="s">
        <v>324</v>
      </c>
      <c r="AA243">
        <v>0</v>
      </c>
      <c r="AB243" t="s">
        <v>324</v>
      </c>
      <c r="AC243" t="s">
        <v>324</v>
      </c>
      <c r="AD243" t="s">
        <v>324</v>
      </c>
      <c r="AE243" t="s">
        <v>324</v>
      </c>
      <c r="AF243">
        <v>0</v>
      </c>
      <c r="AG243" t="s">
        <v>324</v>
      </c>
      <c r="AH243" t="s">
        <v>324</v>
      </c>
      <c r="AI243" t="s">
        <v>324</v>
      </c>
      <c r="AJ243" t="s">
        <v>324</v>
      </c>
      <c r="AK243">
        <v>0</v>
      </c>
      <c r="AL243" t="s">
        <v>324</v>
      </c>
      <c r="AM243" t="s">
        <v>324</v>
      </c>
      <c r="AN243" t="s">
        <v>324</v>
      </c>
      <c r="AO243" t="s">
        <v>324</v>
      </c>
      <c r="AP243">
        <v>0</v>
      </c>
      <c r="AQ243" t="s">
        <v>324</v>
      </c>
      <c r="AR243" t="s">
        <v>324</v>
      </c>
      <c r="AS243" t="s">
        <v>324</v>
      </c>
      <c r="AT243" t="s">
        <v>324</v>
      </c>
      <c r="AU243">
        <v>0</v>
      </c>
      <c r="AV243" t="s">
        <v>324</v>
      </c>
      <c r="AW243" t="s">
        <v>324</v>
      </c>
      <c r="AX243" t="s">
        <v>324</v>
      </c>
      <c r="AY243" t="s">
        <v>324</v>
      </c>
      <c r="AZ243">
        <v>0</v>
      </c>
      <c r="BA243" t="s">
        <v>324</v>
      </c>
      <c r="BB243" t="s">
        <v>324</v>
      </c>
      <c r="BC243" t="s">
        <v>324</v>
      </c>
      <c r="BD243" t="s">
        <v>324</v>
      </c>
      <c r="BE243">
        <v>0</v>
      </c>
      <c r="BF243" t="s">
        <v>324</v>
      </c>
      <c r="BG243" t="s">
        <v>324</v>
      </c>
      <c r="BH243" t="s">
        <v>324</v>
      </c>
      <c r="BI243" t="s">
        <v>324</v>
      </c>
      <c r="BJ243">
        <v>0</v>
      </c>
      <c r="BK243">
        <v>9.9000000000000005E-2</v>
      </c>
      <c r="BL243">
        <v>4.6680000000000001</v>
      </c>
      <c r="BM243" t="s">
        <v>324</v>
      </c>
      <c r="BN243" t="s">
        <v>324</v>
      </c>
      <c r="BO243">
        <v>4.7670000000000003</v>
      </c>
      <c r="BP243">
        <v>20</v>
      </c>
      <c r="BQ243">
        <v>10</v>
      </c>
      <c r="BR243" t="s">
        <v>324</v>
      </c>
      <c r="BS243" t="s">
        <v>324</v>
      </c>
      <c r="BT243">
        <v>30</v>
      </c>
      <c r="BU243" t="s">
        <v>324</v>
      </c>
      <c r="BV243" t="s">
        <v>324</v>
      </c>
      <c r="BW243" t="s">
        <v>324</v>
      </c>
      <c r="BX243" t="s">
        <v>324</v>
      </c>
      <c r="BY243">
        <v>0</v>
      </c>
      <c r="BZ243">
        <v>0</v>
      </c>
      <c r="CA243">
        <v>0.57499999999999996</v>
      </c>
      <c r="CB243" t="s">
        <v>324</v>
      </c>
      <c r="CC243" t="s">
        <v>324</v>
      </c>
      <c r="CD243">
        <v>0.57499999999999996</v>
      </c>
      <c r="CE243">
        <v>0</v>
      </c>
      <c r="CF243">
        <v>1</v>
      </c>
      <c r="CG243" t="s">
        <v>324</v>
      </c>
      <c r="CH243" t="s">
        <v>324</v>
      </c>
      <c r="CI243">
        <v>1</v>
      </c>
      <c r="CJ243" t="s">
        <v>324</v>
      </c>
      <c r="CK243" t="s">
        <v>324</v>
      </c>
      <c r="CL243" t="s">
        <v>324</v>
      </c>
      <c r="CM243" t="s">
        <v>324</v>
      </c>
      <c r="CN243">
        <v>0</v>
      </c>
      <c r="CO243">
        <v>2.7010000000000001</v>
      </c>
      <c r="CP243">
        <v>12.528</v>
      </c>
      <c r="CQ243" t="s">
        <v>179</v>
      </c>
      <c r="CR243">
        <v>0</v>
      </c>
      <c r="CS243">
        <v>15.228999999999999</v>
      </c>
      <c r="CT243">
        <v>408</v>
      </c>
      <c r="CU243">
        <v>87</v>
      </c>
      <c r="CV243">
        <v>0</v>
      </c>
      <c r="CW243">
        <v>0</v>
      </c>
      <c r="CX243">
        <v>495</v>
      </c>
      <c r="CY243">
        <v>0</v>
      </c>
      <c r="CZ243">
        <v>0</v>
      </c>
      <c r="DA243">
        <v>0</v>
      </c>
      <c r="DB243">
        <v>0</v>
      </c>
      <c r="DC243">
        <v>0</v>
      </c>
    </row>
    <row r="244" spans="1:107" x14ac:dyDescent="0.45">
      <c r="A244">
        <v>2024</v>
      </c>
      <c r="B244">
        <v>1</v>
      </c>
      <c r="C244" t="s">
        <v>191</v>
      </c>
      <c r="D244">
        <v>13998</v>
      </c>
      <c r="E244" t="s">
        <v>519</v>
      </c>
      <c r="F244" t="s">
        <v>323</v>
      </c>
      <c r="G244" t="s">
        <v>244</v>
      </c>
      <c r="H244">
        <v>25.114000000000001</v>
      </c>
      <c r="I244">
        <v>27.869</v>
      </c>
      <c r="J244">
        <v>0.59199999999999997</v>
      </c>
      <c r="K244">
        <v>0</v>
      </c>
      <c r="L244">
        <v>53.575000000000003</v>
      </c>
      <c r="M244">
        <v>3078</v>
      </c>
      <c r="N244">
        <v>157</v>
      </c>
      <c r="O244">
        <v>4</v>
      </c>
      <c r="P244">
        <v>0</v>
      </c>
      <c r="Q244">
        <v>3239</v>
      </c>
      <c r="R244">
        <v>0</v>
      </c>
      <c r="S244">
        <v>0</v>
      </c>
      <c r="T244">
        <v>0</v>
      </c>
      <c r="U244">
        <v>0</v>
      </c>
      <c r="V244">
        <v>0</v>
      </c>
      <c r="W244">
        <v>0</v>
      </c>
      <c r="X244">
        <v>0</v>
      </c>
      <c r="Y244">
        <v>0</v>
      </c>
      <c r="Z244">
        <v>0</v>
      </c>
      <c r="AA244">
        <v>0</v>
      </c>
      <c r="AB244">
        <v>0</v>
      </c>
      <c r="AC244">
        <v>0</v>
      </c>
      <c r="AD244">
        <v>0</v>
      </c>
      <c r="AE244">
        <v>0</v>
      </c>
      <c r="AF244">
        <v>0</v>
      </c>
      <c r="AG244">
        <v>4.2770000000000001</v>
      </c>
      <c r="AH244">
        <v>0.30299999999999999</v>
      </c>
      <c r="AI244">
        <v>0</v>
      </c>
      <c r="AJ244">
        <v>0</v>
      </c>
      <c r="AK244">
        <v>4.58</v>
      </c>
      <c r="AL244">
        <v>515</v>
      </c>
      <c r="AM244">
        <v>4</v>
      </c>
      <c r="AN244">
        <v>0</v>
      </c>
      <c r="AO244">
        <v>0</v>
      </c>
      <c r="AP244">
        <v>519</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0.75800000000000001</v>
      </c>
      <c r="BL244">
        <v>1.7829999999999999</v>
      </c>
      <c r="BM244">
        <v>1.05</v>
      </c>
      <c r="BN244">
        <v>0</v>
      </c>
      <c r="BO244">
        <v>3.5910000000000002</v>
      </c>
      <c r="BP244">
        <v>73</v>
      </c>
      <c r="BQ244">
        <v>34</v>
      </c>
      <c r="BR244">
        <v>3</v>
      </c>
      <c r="BS244">
        <v>0</v>
      </c>
      <c r="BT244">
        <v>110</v>
      </c>
      <c r="BU244">
        <v>0</v>
      </c>
      <c r="BV244">
        <v>0</v>
      </c>
      <c r="BW244">
        <v>0</v>
      </c>
      <c r="BX244">
        <v>0</v>
      </c>
      <c r="BY244">
        <v>0</v>
      </c>
      <c r="BZ244">
        <v>0</v>
      </c>
      <c r="CA244">
        <v>0.91500000000000004</v>
      </c>
      <c r="CB244">
        <v>0</v>
      </c>
      <c r="CC244">
        <v>0</v>
      </c>
      <c r="CD244">
        <v>0.91500000000000004</v>
      </c>
      <c r="CE244">
        <v>0</v>
      </c>
      <c r="CF244">
        <v>4</v>
      </c>
      <c r="CG244">
        <v>0</v>
      </c>
      <c r="CH244">
        <v>0</v>
      </c>
      <c r="CI244">
        <v>4</v>
      </c>
      <c r="CJ244">
        <v>0</v>
      </c>
      <c r="CK244">
        <v>0</v>
      </c>
      <c r="CL244">
        <v>0</v>
      </c>
      <c r="CM244">
        <v>0</v>
      </c>
      <c r="CN244">
        <v>0</v>
      </c>
      <c r="CO244">
        <v>25.872</v>
      </c>
      <c r="CP244">
        <v>30.567</v>
      </c>
      <c r="CQ244">
        <v>1.6419999999999999</v>
      </c>
      <c r="CR244">
        <v>0</v>
      </c>
      <c r="CS244">
        <v>58.081000000000003</v>
      </c>
      <c r="CT244">
        <v>3151</v>
      </c>
      <c r="CU244">
        <v>195</v>
      </c>
      <c r="CV244">
        <v>7</v>
      </c>
      <c r="CW244">
        <v>0</v>
      </c>
      <c r="CX244">
        <v>3353</v>
      </c>
      <c r="CY244">
        <v>0</v>
      </c>
      <c r="CZ244">
        <v>0</v>
      </c>
      <c r="DA244">
        <v>0</v>
      </c>
      <c r="DB244">
        <v>0</v>
      </c>
      <c r="DC244">
        <v>0</v>
      </c>
    </row>
    <row r="245" spans="1:107" x14ac:dyDescent="0.45">
      <c r="A245">
        <v>2024</v>
      </c>
      <c r="B245">
        <v>1</v>
      </c>
      <c r="C245" t="s">
        <v>191</v>
      </c>
      <c r="D245">
        <v>14006</v>
      </c>
      <c r="E245" t="s">
        <v>520</v>
      </c>
      <c r="F245" t="s">
        <v>323</v>
      </c>
      <c r="G245" t="s">
        <v>244</v>
      </c>
      <c r="H245">
        <v>61.1</v>
      </c>
      <c r="I245">
        <v>61.354999999999997</v>
      </c>
      <c r="J245">
        <v>5.7130000000000001</v>
      </c>
      <c r="K245" t="s">
        <v>324</v>
      </c>
      <c r="L245">
        <v>128.16800000000001</v>
      </c>
      <c r="M245">
        <v>8812</v>
      </c>
      <c r="N245">
        <v>483</v>
      </c>
      <c r="O245">
        <v>38</v>
      </c>
      <c r="P245" t="s">
        <v>324</v>
      </c>
      <c r="Q245">
        <v>9333</v>
      </c>
      <c r="R245">
        <v>0</v>
      </c>
      <c r="S245">
        <v>0</v>
      </c>
      <c r="T245">
        <v>0</v>
      </c>
      <c r="U245">
        <v>0</v>
      </c>
      <c r="V245">
        <v>0</v>
      </c>
      <c r="W245">
        <v>0</v>
      </c>
      <c r="X245">
        <v>0</v>
      </c>
      <c r="Y245">
        <v>0</v>
      </c>
      <c r="Z245">
        <v>0</v>
      </c>
      <c r="AA245">
        <v>0</v>
      </c>
      <c r="AB245">
        <v>858.19600000000003</v>
      </c>
      <c r="AC245">
        <v>550.86300000000006</v>
      </c>
      <c r="AD245">
        <v>25.312999999999999</v>
      </c>
      <c r="AE245">
        <v>0</v>
      </c>
      <c r="AF245">
        <v>1434.3720000000001</v>
      </c>
      <c r="AG245">
        <v>3.1869999999999998</v>
      </c>
      <c r="AH245">
        <v>0.28999999999999998</v>
      </c>
      <c r="AI245">
        <v>0</v>
      </c>
      <c r="AJ245">
        <v>0</v>
      </c>
      <c r="AK245">
        <v>3.4769999999999999</v>
      </c>
      <c r="AL245">
        <v>708</v>
      </c>
      <c r="AM245">
        <v>9</v>
      </c>
      <c r="AN245">
        <v>0</v>
      </c>
      <c r="AO245">
        <v>0</v>
      </c>
      <c r="AP245">
        <v>717</v>
      </c>
      <c r="AQ245">
        <v>7.8380000000000001</v>
      </c>
      <c r="AR245">
        <v>0.67900000000000005</v>
      </c>
      <c r="AS245">
        <v>0</v>
      </c>
      <c r="AT245">
        <v>0</v>
      </c>
      <c r="AU245">
        <v>8.5169999999999995</v>
      </c>
      <c r="AV245">
        <v>0</v>
      </c>
      <c r="AW245">
        <v>0</v>
      </c>
      <c r="AX245">
        <v>0</v>
      </c>
      <c r="AY245">
        <v>0</v>
      </c>
      <c r="AZ245">
        <v>0</v>
      </c>
      <c r="BA245">
        <v>0</v>
      </c>
      <c r="BB245">
        <v>0</v>
      </c>
      <c r="BC245">
        <v>0</v>
      </c>
      <c r="BD245">
        <v>0</v>
      </c>
      <c r="BE245">
        <v>0</v>
      </c>
      <c r="BF245">
        <v>0</v>
      </c>
      <c r="BG245">
        <v>0</v>
      </c>
      <c r="BH245">
        <v>0</v>
      </c>
      <c r="BI245">
        <v>0</v>
      </c>
      <c r="BJ245">
        <v>0</v>
      </c>
      <c r="BK245">
        <v>0.29899999999999999</v>
      </c>
      <c r="BL245">
        <v>2.0179999999999998</v>
      </c>
      <c r="BM245">
        <v>25.733000000000001</v>
      </c>
      <c r="BN245">
        <v>0</v>
      </c>
      <c r="BO245">
        <v>28.05</v>
      </c>
      <c r="BP245">
        <v>56</v>
      </c>
      <c r="BQ245">
        <v>22</v>
      </c>
      <c r="BR245">
        <v>7</v>
      </c>
      <c r="BS245">
        <v>0</v>
      </c>
      <c r="BT245">
        <v>85</v>
      </c>
      <c r="BU245">
        <v>2.97</v>
      </c>
      <c r="BV245">
        <v>3.5920000000000001</v>
      </c>
      <c r="BW245">
        <v>1466</v>
      </c>
      <c r="BX245">
        <v>0</v>
      </c>
      <c r="BY245">
        <v>1472.5619999999999</v>
      </c>
      <c r="BZ245">
        <v>0</v>
      </c>
      <c r="CA245">
        <v>2.74</v>
      </c>
      <c r="CB245">
        <v>1</v>
      </c>
      <c r="CC245">
        <v>0</v>
      </c>
      <c r="CD245">
        <v>3.74</v>
      </c>
      <c r="CE245">
        <v>0</v>
      </c>
      <c r="CF245">
        <v>6</v>
      </c>
      <c r="CG245">
        <v>1</v>
      </c>
      <c r="CH245">
        <v>0</v>
      </c>
      <c r="CI245">
        <v>7</v>
      </c>
      <c r="CJ245">
        <v>0</v>
      </c>
      <c r="CK245">
        <v>0</v>
      </c>
      <c r="CL245">
        <v>0</v>
      </c>
      <c r="CM245">
        <v>0</v>
      </c>
      <c r="CN245">
        <v>0</v>
      </c>
      <c r="CO245">
        <v>61.399000000000001</v>
      </c>
      <c r="CP245">
        <v>66.113</v>
      </c>
      <c r="CQ245">
        <v>32.445999999999998</v>
      </c>
      <c r="CR245">
        <v>0</v>
      </c>
      <c r="CS245">
        <v>159.958</v>
      </c>
      <c r="CT245">
        <v>8868</v>
      </c>
      <c r="CU245">
        <v>511</v>
      </c>
      <c r="CV245">
        <v>46</v>
      </c>
      <c r="CW245">
        <v>0</v>
      </c>
      <c r="CX245">
        <v>9425</v>
      </c>
      <c r="CY245">
        <v>861.16600000000005</v>
      </c>
      <c r="CZ245">
        <v>554.45500000000004</v>
      </c>
      <c r="DA245">
        <v>1491.3130000000001</v>
      </c>
      <c r="DB245">
        <v>0</v>
      </c>
      <c r="DC245">
        <v>2906.9340000000002</v>
      </c>
    </row>
    <row r="246" spans="1:107" x14ac:dyDescent="0.45">
      <c r="A246">
        <v>2024</v>
      </c>
      <c r="B246">
        <v>1</v>
      </c>
      <c r="C246" t="s">
        <v>191</v>
      </c>
      <c r="D246">
        <v>18997</v>
      </c>
      <c r="E246" t="s">
        <v>521</v>
      </c>
      <c r="F246" t="s">
        <v>323</v>
      </c>
      <c r="G246" t="s">
        <v>244</v>
      </c>
      <c r="H246">
        <v>4.2430000000000003</v>
      </c>
      <c r="I246">
        <v>14.448</v>
      </c>
      <c r="J246">
        <v>23.806000000000001</v>
      </c>
      <c r="K246">
        <v>0</v>
      </c>
      <c r="L246">
        <v>42.497</v>
      </c>
      <c r="M246">
        <v>563</v>
      </c>
      <c r="N246">
        <v>81</v>
      </c>
      <c r="O246">
        <v>16</v>
      </c>
      <c r="P246">
        <v>0</v>
      </c>
      <c r="Q246">
        <v>660</v>
      </c>
      <c r="R246">
        <v>0</v>
      </c>
      <c r="S246">
        <v>0</v>
      </c>
      <c r="T246">
        <v>0</v>
      </c>
      <c r="U246">
        <v>0</v>
      </c>
      <c r="V246">
        <v>0</v>
      </c>
      <c r="W246">
        <v>0</v>
      </c>
      <c r="X246">
        <v>0</v>
      </c>
      <c r="Y246">
        <v>0</v>
      </c>
      <c r="Z246">
        <v>0</v>
      </c>
      <c r="AA246">
        <v>0</v>
      </c>
      <c r="AB246">
        <v>0</v>
      </c>
      <c r="AC246">
        <v>0</v>
      </c>
      <c r="AD246">
        <v>0</v>
      </c>
      <c r="AE246">
        <v>0</v>
      </c>
      <c r="AF246">
        <v>0</v>
      </c>
      <c r="AG246">
        <v>0.38300000000000001</v>
      </c>
      <c r="AH246">
        <v>0</v>
      </c>
      <c r="AI246">
        <v>0</v>
      </c>
      <c r="AJ246">
        <v>0</v>
      </c>
      <c r="AK246">
        <v>0.38300000000000001</v>
      </c>
      <c r="AL246">
        <v>47</v>
      </c>
      <c r="AM246">
        <v>0</v>
      </c>
      <c r="AN246">
        <v>0</v>
      </c>
      <c r="AO246">
        <v>0</v>
      </c>
      <c r="AP246">
        <v>47</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0.27300000000000002</v>
      </c>
      <c r="BL246">
        <v>3.3450000000000002</v>
      </c>
      <c r="BM246">
        <v>4.5</v>
      </c>
      <c r="BN246">
        <v>0</v>
      </c>
      <c r="BO246">
        <v>8.1180000000000003</v>
      </c>
      <c r="BP246">
        <v>41</v>
      </c>
      <c r="BQ246">
        <v>20</v>
      </c>
      <c r="BR246">
        <v>1</v>
      </c>
      <c r="BS246">
        <v>0</v>
      </c>
      <c r="BT246">
        <v>62</v>
      </c>
      <c r="BU246">
        <v>0</v>
      </c>
      <c r="BV246">
        <v>0</v>
      </c>
      <c r="BW246">
        <v>0</v>
      </c>
      <c r="BX246">
        <v>0</v>
      </c>
      <c r="BY246">
        <v>0</v>
      </c>
      <c r="BZ246">
        <v>0</v>
      </c>
      <c r="CA246">
        <v>0.78</v>
      </c>
      <c r="CB246">
        <v>2.8</v>
      </c>
      <c r="CC246">
        <v>0</v>
      </c>
      <c r="CD246">
        <v>3.58</v>
      </c>
      <c r="CE246">
        <v>0</v>
      </c>
      <c r="CF246">
        <v>4</v>
      </c>
      <c r="CG246">
        <v>1</v>
      </c>
      <c r="CH246">
        <v>0</v>
      </c>
      <c r="CI246">
        <v>5</v>
      </c>
      <c r="CJ246">
        <v>0</v>
      </c>
      <c r="CK246">
        <v>0</v>
      </c>
      <c r="CL246">
        <v>0</v>
      </c>
      <c r="CM246">
        <v>0</v>
      </c>
      <c r="CN246">
        <v>0</v>
      </c>
      <c r="CO246">
        <v>4.516</v>
      </c>
      <c r="CP246">
        <v>18.573</v>
      </c>
      <c r="CQ246">
        <v>31.106000000000002</v>
      </c>
      <c r="CR246">
        <v>0</v>
      </c>
      <c r="CS246">
        <v>54.195</v>
      </c>
      <c r="CT246">
        <v>604</v>
      </c>
      <c r="CU246">
        <v>105</v>
      </c>
      <c r="CV246">
        <v>18</v>
      </c>
      <c r="CW246">
        <v>0</v>
      </c>
      <c r="CX246">
        <v>727</v>
      </c>
      <c r="CY246">
        <v>0</v>
      </c>
      <c r="CZ246">
        <v>0</v>
      </c>
      <c r="DA246">
        <v>0</v>
      </c>
      <c r="DB246">
        <v>0</v>
      </c>
      <c r="DC246">
        <v>0</v>
      </c>
    </row>
    <row r="247" spans="1:107" x14ac:dyDescent="0.45">
      <c r="A247">
        <v>2024</v>
      </c>
      <c r="B247">
        <v>1</v>
      </c>
      <c r="C247" t="s">
        <v>191</v>
      </c>
      <c r="D247">
        <v>99999</v>
      </c>
      <c r="E247" t="s">
        <v>329</v>
      </c>
      <c r="F247" t="s">
        <v>323</v>
      </c>
      <c r="H247">
        <v>36.192999999999998</v>
      </c>
      <c r="I247">
        <v>6.5419999999999998</v>
      </c>
      <c r="J247">
        <v>7.4999999999999997E-2</v>
      </c>
      <c r="K247" t="s">
        <v>324</v>
      </c>
      <c r="L247">
        <v>42.81</v>
      </c>
      <c r="M247" t="s">
        <v>324</v>
      </c>
      <c r="N247" t="s">
        <v>324</v>
      </c>
      <c r="O247" t="s">
        <v>324</v>
      </c>
      <c r="P247" t="s">
        <v>324</v>
      </c>
      <c r="Q247" t="s">
        <v>324</v>
      </c>
      <c r="R247" t="s">
        <v>324</v>
      </c>
      <c r="S247" t="s">
        <v>324</v>
      </c>
      <c r="T247" t="s">
        <v>324</v>
      </c>
      <c r="U247" t="s">
        <v>324</v>
      </c>
      <c r="V247" t="s">
        <v>324</v>
      </c>
      <c r="W247" t="s">
        <v>324</v>
      </c>
      <c r="X247" t="s">
        <v>324</v>
      </c>
      <c r="Y247" t="s">
        <v>324</v>
      </c>
      <c r="Z247" t="s">
        <v>324</v>
      </c>
      <c r="AA247" t="s">
        <v>324</v>
      </c>
      <c r="AB247" t="s">
        <v>324</v>
      </c>
      <c r="AC247" t="s">
        <v>324</v>
      </c>
      <c r="AD247" t="s">
        <v>324</v>
      </c>
      <c r="AE247" t="s">
        <v>324</v>
      </c>
      <c r="AF247" t="s">
        <v>324</v>
      </c>
      <c r="AG247" t="s">
        <v>324</v>
      </c>
      <c r="AH247" t="s">
        <v>324</v>
      </c>
      <c r="AI247" t="s">
        <v>324</v>
      </c>
      <c r="AJ247" t="s">
        <v>324</v>
      </c>
      <c r="AK247" t="s">
        <v>324</v>
      </c>
      <c r="AL247" t="s">
        <v>324</v>
      </c>
      <c r="AM247" t="s">
        <v>324</v>
      </c>
      <c r="AN247" t="s">
        <v>324</v>
      </c>
      <c r="AO247" t="s">
        <v>324</v>
      </c>
      <c r="AP247" t="s">
        <v>324</v>
      </c>
      <c r="AQ247" t="s">
        <v>324</v>
      </c>
      <c r="AR247" t="s">
        <v>324</v>
      </c>
      <c r="AS247" t="s">
        <v>324</v>
      </c>
      <c r="AT247" t="s">
        <v>324</v>
      </c>
      <c r="AU247" t="s">
        <v>324</v>
      </c>
      <c r="AV247" t="s">
        <v>324</v>
      </c>
      <c r="AW247" t="s">
        <v>324</v>
      </c>
      <c r="AX247" t="s">
        <v>324</v>
      </c>
      <c r="AY247" t="s">
        <v>324</v>
      </c>
      <c r="AZ247" t="s">
        <v>324</v>
      </c>
      <c r="BA247" t="s">
        <v>324</v>
      </c>
      <c r="BB247" t="s">
        <v>324</v>
      </c>
      <c r="BC247" t="s">
        <v>324</v>
      </c>
      <c r="BD247" t="s">
        <v>324</v>
      </c>
      <c r="BE247" t="s">
        <v>324</v>
      </c>
      <c r="BF247" t="s">
        <v>324</v>
      </c>
      <c r="BG247" t="s">
        <v>324</v>
      </c>
      <c r="BH247" t="s">
        <v>324</v>
      </c>
      <c r="BI247" t="s">
        <v>324</v>
      </c>
      <c r="BJ247" t="s">
        <v>324</v>
      </c>
      <c r="BK247" t="s">
        <v>324</v>
      </c>
      <c r="BL247" t="s">
        <v>324</v>
      </c>
      <c r="BM247" t="s">
        <v>324</v>
      </c>
      <c r="BN247" t="s">
        <v>324</v>
      </c>
      <c r="BO247" t="s">
        <v>324</v>
      </c>
      <c r="BP247" t="s">
        <v>324</v>
      </c>
      <c r="BQ247" t="s">
        <v>324</v>
      </c>
      <c r="BR247" t="s">
        <v>324</v>
      </c>
      <c r="BS247" t="s">
        <v>324</v>
      </c>
      <c r="BT247" t="s">
        <v>324</v>
      </c>
      <c r="BU247" t="s">
        <v>324</v>
      </c>
      <c r="BV247" t="s">
        <v>324</v>
      </c>
      <c r="BW247" t="s">
        <v>324</v>
      </c>
      <c r="BX247" t="s">
        <v>324</v>
      </c>
      <c r="BY247" t="s">
        <v>324</v>
      </c>
      <c r="BZ247" t="s">
        <v>324</v>
      </c>
      <c r="CA247" t="s">
        <v>324</v>
      </c>
      <c r="CB247" t="s">
        <v>324</v>
      </c>
      <c r="CC247" t="s">
        <v>324</v>
      </c>
      <c r="CD247" t="s">
        <v>324</v>
      </c>
      <c r="CE247" t="s">
        <v>324</v>
      </c>
      <c r="CF247" t="s">
        <v>324</v>
      </c>
      <c r="CG247" t="s">
        <v>324</v>
      </c>
      <c r="CH247" t="s">
        <v>324</v>
      </c>
      <c r="CI247" t="s">
        <v>324</v>
      </c>
      <c r="CJ247" t="s">
        <v>324</v>
      </c>
      <c r="CK247" t="s">
        <v>324</v>
      </c>
      <c r="CL247" t="s">
        <v>324</v>
      </c>
      <c r="CM247" t="s">
        <v>324</v>
      </c>
      <c r="CN247" t="s">
        <v>324</v>
      </c>
      <c r="CO247">
        <v>36.192999999999998</v>
      </c>
      <c r="CP247">
        <v>6.5419999999999998</v>
      </c>
      <c r="CQ247">
        <v>7.4999999999999997E-2</v>
      </c>
      <c r="CR247" t="s">
        <v>324</v>
      </c>
      <c r="CS247">
        <v>42.81</v>
      </c>
      <c r="CT247" t="s">
        <v>324</v>
      </c>
      <c r="CU247" t="s">
        <v>324</v>
      </c>
      <c r="CV247" t="s">
        <v>324</v>
      </c>
      <c r="CW247" t="s">
        <v>324</v>
      </c>
      <c r="CX247" t="s">
        <v>324</v>
      </c>
      <c r="CY247" t="s">
        <v>324</v>
      </c>
      <c r="CZ247" t="s">
        <v>324</v>
      </c>
      <c r="DA247" t="s">
        <v>324</v>
      </c>
      <c r="DB247" t="s">
        <v>324</v>
      </c>
      <c r="DC247" t="s">
        <v>324</v>
      </c>
    </row>
    <row r="248" spans="1:107" x14ac:dyDescent="0.45">
      <c r="A248">
        <v>2024</v>
      </c>
      <c r="B248">
        <v>1</v>
      </c>
      <c r="C248" t="s">
        <v>194</v>
      </c>
      <c r="D248">
        <v>817</v>
      </c>
      <c r="E248" t="s">
        <v>331</v>
      </c>
      <c r="F248" t="s">
        <v>323</v>
      </c>
      <c r="G248" t="s">
        <v>244</v>
      </c>
      <c r="H248">
        <v>0.32700000000000001</v>
      </c>
      <c r="I248" t="s">
        <v>324</v>
      </c>
      <c r="J248" t="s">
        <v>324</v>
      </c>
      <c r="K248" t="s">
        <v>324</v>
      </c>
      <c r="L248">
        <v>0.32700000000000001</v>
      </c>
      <c r="M248">
        <v>35</v>
      </c>
      <c r="N248" t="s">
        <v>324</v>
      </c>
      <c r="O248" t="s">
        <v>324</v>
      </c>
      <c r="P248" t="s">
        <v>324</v>
      </c>
      <c r="Q248">
        <v>35</v>
      </c>
      <c r="R248" t="s">
        <v>324</v>
      </c>
      <c r="S248" t="s">
        <v>324</v>
      </c>
      <c r="T248" t="s">
        <v>324</v>
      </c>
      <c r="U248" t="s">
        <v>324</v>
      </c>
      <c r="V248">
        <v>0</v>
      </c>
      <c r="W248" t="s">
        <v>324</v>
      </c>
      <c r="X248" t="s">
        <v>324</v>
      </c>
      <c r="Y248" t="s">
        <v>324</v>
      </c>
      <c r="Z248" t="s">
        <v>324</v>
      </c>
      <c r="AA248">
        <v>0</v>
      </c>
      <c r="AB248">
        <v>11.98</v>
      </c>
      <c r="AC248" t="s">
        <v>324</v>
      </c>
      <c r="AD248" t="s">
        <v>324</v>
      </c>
      <c r="AE248" t="s">
        <v>324</v>
      </c>
      <c r="AF248">
        <v>11.98</v>
      </c>
      <c r="AG248" t="s">
        <v>324</v>
      </c>
      <c r="AH248" t="s">
        <v>324</v>
      </c>
      <c r="AI248" t="s">
        <v>324</v>
      </c>
      <c r="AJ248" t="s">
        <v>324</v>
      </c>
      <c r="AK248">
        <v>0</v>
      </c>
      <c r="AL248" t="s">
        <v>324</v>
      </c>
      <c r="AM248" t="s">
        <v>324</v>
      </c>
      <c r="AN248" t="s">
        <v>324</v>
      </c>
      <c r="AO248" t="s">
        <v>324</v>
      </c>
      <c r="AP248">
        <v>0</v>
      </c>
      <c r="AQ248" t="s">
        <v>324</v>
      </c>
      <c r="AR248" t="s">
        <v>324</v>
      </c>
      <c r="AS248" t="s">
        <v>324</v>
      </c>
      <c r="AT248" t="s">
        <v>324</v>
      </c>
      <c r="AU248">
        <v>0</v>
      </c>
      <c r="AV248" t="s">
        <v>324</v>
      </c>
      <c r="AW248" t="s">
        <v>324</v>
      </c>
      <c r="AX248" t="s">
        <v>324</v>
      </c>
      <c r="AY248" t="s">
        <v>324</v>
      </c>
      <c r="AZ248">
        <v>0</v>
      </c>
      <c r="BA248" t="s">
        <v>324</v>
      </c>
      <c r="BB248" t="s">
        <v>324</v>
      </c>
      <c r="BC248" t="s">
        <v>324</v>
      </c>
      <c r="BD248" t="s">
        <v>324</v>
      </c>
      <c r="BE248">
        <v>0</v>
      </c>
      <c r="BF248" t="s">
        <v>324</v>
      </c>
      <c r="BG248" t="s">
        <v>324</v>
      </c>
      <c r="BH248" t="s">
        <v>324</v>
      </c>
      <c r="BI248" t="s">
        <v>324</v>
      </c>
      <c r="BJ248">
        <v>0</v>
      </c>
      <c r="BK248" t="s">
        <v>324</v>
      </c>
      <c r="BL248" t="s">
        <v>324</v>
      </c>
      <c r="BM248" t="s">
        <v>324</v>
      </c>
      <c r="BN248" t="s">
        <v>324</v>
      </c>
      <c r="BO248">
        <v>0</v>
      </c>
      <c r="BP248" t="s">
        <v>324</v>
      </c>
      <c r="BQ248" t="s">
        <v>324</v>
      </c>
      <c r="BR248" t="s">
        <v>324</v>
      </c>
      <c r="BS248" t="s">
        <v>324</v>
      </c>
      <c r="BT248">
        <v>0</v>
      </c>
      <c r="BU248" t="s">
        <v>324</v>
      </c>
      <c r="BV248" t="s">
        <v>324</v>
      </c>
      <c r="BW248" t="s">
        <v>324</v>
      </c>
      <c r="BX248" t="s">
        <v>324</v>
      </c>
      <c r="BY248" t="s">
        <v>324</v>
      </c>
      <c r="BZ248" t="s">
        <v>324</v>
      </c>
      <c r="CA248" t="s">
        <v>324</v>
      </c>
      <c r="CB248" t="s">
        <v>324</v>
      </c>
      <c r="CC248" t="s">
        <v>324</v>
      </c>
      <c r="CD248">
        <v>0</v>
      </c>
      <c r="CE248" t="s">
        <v>324</v>
      </c>
      <c r="CF248" t="s">
        <v>324</v>
      </c>
      <c r="CG248" t="s">
        <v>324</v>
      </c>
      <c r="CH248" t="s">
        <v>324</v>
      </c>
      <c r="CI248">
        <v>0</v>
      </c>
      <c r="CJ248" t="s">
        <v>324</v>
      </c>
      <c r="CK248" t="s">
        <v>324</v>
      </c>
      <c r="CL248" t="s">
        <v>324</v>
      </c>
      <c r="CM248" t="s">
        <v>324</v>
      </c>
      <c r="CN248">
        <v>0</v>
      </c>
      <c r="CO248">
        <v>0.32700000000000001</v>
      </c>
      <c r="CP248" t="s">
        <v>179</v>
      </c>
      <c r="CQ248" t="s">
        <v>179</v>
      </c>
      <c r="CR248">
        <v>0</v>
      </c>
      <c r="CS248">
        <v>0.32700000000000001</v>
      </c>
      <c r="CT248">
        <v>35</v>
      </c>
      <c r="CU248">
        <v>0</v>
      </c>
      <c r="CV248">
        <v>0</v>
      </c>
      <c r="CW248">
        <v>0</v>
      </c>
      <c r="CX248">
        <v>35</v>
      </c>
      <c r="CY248">
        <v>11.98</v>
      </c>
      <c r="CZ248">
        <v>0</v>
      </c>
      <c r="DA248">
        <v>0</v>
      </c>
      <c r="DB248">
        <v>0</v>
      </c>
      <c r="DC248">
        <v>11.98</v>
      </c>
    </row>
    <row r="249" spans="1:107" x14ac:dyDescent="0.45">
      <c r="A249">
        <v>2024</v>
      </c>
      <c r="B249">
        <v>1</v>
      </c>
      <c r="C249" t="s">
        <v>194</v>
      </c>
      <c r="D249">
        <v>5860</v>
      </c>
      <c r="E249" t="s">
        <v>333</v>
      </c>
      <c r="F249" t="s">
        <v>323</v>
      </c>
      <c r="G249" t="s">
        <v>244</v>
      </c>
      <c r="H249">
        <v>0.16600000000000001</v>
      </c>
      <c r="I249">
        <v>8.9999999999999993E-3</v>
      </c>
      <c r="J249" t="s">
        <v>324</v>
      </c>
      <c r="K249" t="s">
        <v>324</v>
      </c>
      <c r="L249">
        <v>0.17499999999999999</v>
      </c>
      <c r="M249">
        <v>20</v>
      </c>
      <c r="N249">
        <v>3</v>
      </c>
      <c r="O249" t="s">
        <v>324</v>
      </c>
      <c r="P249" t="s">
        <v>324</v>
      </c>
      <c r="Q249">
        <v>23</v>
      </c>
      <c r="R249" t="s">
        <v>324</v>
      </c>
      <c r="S249" t="s">
        <v>324</v>
      </c>
      <c r="T249" t="s">
        <v>324</v>
      </c>
      <c r="U249" t="s">
        <v>324</v>
      </c>
      <c r="V249">
        <v>0</v>
      </c>
      <c r="W249" t="s">
        <v>324</v>
      </c>
      <c r="X249" t="s">
        <v>324</v>
      </c>
      <c r="Y249" t="s">
        <v>324</v>
      </c>
      <c r="Z249" t="s">
        <v>324</v>
      </c>
      <c r="AA249">
        <v>0</v>
      </c>
      <c r="AB249" t="s">
        <v>324</v>
      </c>
      <c r="AC249" t="s">
        <v>324</v>
      </c>
      <c r="AD249" t="s">
        <v>324</v>
      </c>
      <c r="AE249" t="s">
        <v>324</v>
      </c>
      <c r="AF249">
        <v>0</v>
      </c>
      <c r="AG249" t="s">
        <v>324</v>
      </c>
      <c r="AH249" t="s">
        <v>324</v>
      </c>
      <c r="AI249" t="s">
        <v>324</v>
      </c>
      <c r="AJ249" t="s">
        <v>324</v>
      </c>
      <c r="AK249">
        <v>0</v>
      </c>
      <c r="AL249" t="s">
        <v>324</v>
      </c>
      <c r="AM249" t="s">
        <v>324</v>
      </c>
      <c r="AN249" t="s">
        <v>324</v>
      </c>
      <c r="AO249" t="s">
        <v>324</v>
      </c>
      <c r="AP249">
        <v>0</v>
      </c>
      <c r="AQ249" t="s">
        <v>324</v>
      </c>
      <c r="AR249" t="s">
        <v>324</v>
      </c>
      <c r="AS249" t="s">
        <v>324</v>
      </c>
      <c r="AT249" t="s">
        <v>324</v>
      </c>
      <c r="AU249">
        <v>0</v>
      </c>
      <c r="AV249" t="s">
        <v>324</v>
      </c>
      <c r="AW249" t="s">
        <v>324</v>
      </c>
      <c r="AX249" t="s">
        <v>324</v>
      </c>
      <c r="AY249" t="s">
        <v>324</v>
      </c>
      <c r="AZ249">
        <v>0</v>
      </c>
      <c r="BA249" t="s">
        <v>324</v>
      </c>
      <c r="BB249" t="s">
        <v>324</v>
      </c>
      <c r="BC249" t="s">
        <v>324</v>
      </c>
      <c r="BD249" t="s">
        <v>324</v>
      </c>
      <c r="BE249">
        <v>0</v>
      </c>
      <c r="BF249" t="s">
        <v>324</v>
      </c>
      <c r="BG249" t="s">
        <v>324</v>
      </c>
      <c r="BH249" t="s">
        <v>324</v>
      </c>
      <c r="BI249" t="s">
        <v>324</v>
      </c>
      <c r="BJ249">
        <v>0</v>
      </c>
      <c r="BK249" t="s">
        <v>324</v>
      </c>
      <c r="BL249" t="s">
        <v>324</v>
      </c>
      <c r="BM249" t="s">
        <v>324</v>
      </c>
      <c r="BN249" t="s">
        <v>324</v>
      </c>
      <c r="BO249">
        <v>0</v>
      </c>
      <c r="BP249" t="s">
        <v>324</v>
      </c>
      <c r="BQ249" t="s">
        <v>324</v>
      </c>
      <c r="BR249" t="s">
        <v>324</v>
      </c>
      <c r="BS249" t="s">
        <v>324</v>
      </c>
      <c r="BT249">
        <v>0</v>
      </c>
      <c r="BU249" t="s">
        <v>324</v>
      </c>
      <c r="BV249" t="s">
        <v>324</v>
      </c>
      <c r="BW249" t="s">
        <v>324</v>
      </c>
      <c r="BX249" t="s">
        <v>324</v>
      </c>
      <c r="BY249">
        <v>0</v>
      </c>
      <c r="BZ249" t="s">
        <v>324</v>
      </c>
      <c r="CA249" t="s">
        <v>324</v>
      </c>
      <c r="CB249" t="s">
        <v>324</v>
      </c>
      <c r="CC249" t="s">
        <v>324</v>
      </c>
      <c r="CD249">
        <v>0</v>
      </c>
      <c r="CE249" t="s">
        <v>324</v>
      </c>
      <c r="CF249" t="s">
        <v>324</v>
      </c>
      <c r="CG249" t="s">
        <v>324</v>
      </c>
      <c r="CH249" t="s">
        <v>324</v>
      </c>
      <c r="CI249">
        <v>0</v>
      </c>
      <c r="CJ249" t="s">
        <v>324</v>
      </c>
      <c r="CK249" t="s">
        <v>324</v>
      </c>
      <c r="CL249" t="s">
        <v>324</v>
      </c>
      <c r="CM249" t="s">
        <v>324</v>
      </c>
      <c r="CN249">
        <v>0</v>
      </c>
      <c r="CO249">
        <v>0.16600000000000001</v>
      </c>
      <c r="CP249">
        <v>8.9999999999999993E-3</v>
      </c>
      <c r="CQ249" t="s">
        <v>179</v>
      </c>
      <c r="CR249">
        <v>0</v>
      </c>
      <c r="CS249">
        <v>0.17499999999999999</v>
      </c>
      <c r="CT249">
        <v>20</v>
      </c>
      <c r="CU249">
        <v>3</v>
      </c>
      <c r="CV249">
        <v>0</v>
      </c>
      <c r="CW249">
        <v>0</v>
      </c>
      <c r="CX249">
        <v>23</v>
      </c>
      <c r="CY249">
        <v>0</v>
      </c>
      <c r="CZ249">
        <v>0</v>
      </c>
      <c r="DA249">
        <v>0</v>
      </c>
      <c r="DB249">
        <v>0</v>
      </c>
      <c r="DC249">
        <v>0</v>
      </c>
    </row>
    <row r="250" spans="1:107" x14ac:dyDescent="0.45">
      <c r="A250">
        <v>2024</v>
      </c>
      <c r="B250">
        <v>1</v>
      </c>
      <c r="C250" t="s">
        <v>194</v>
      </c>
      <c r="D250">
        <v>13734</v>
      </c>
      <c r="E250" t="s">
        <v>522</v>
      </c>
      <c r="F250" t="s">
        <v>323</v>
      </c>
      <c r="G250" t="s">
        <v>244</v>
      </c>
      <c r="H250">
        <v>1.7390000000000001</v>
      </c>
      <c r="I250">
        <v>0.92500000000000004</v>
      </c>
      <c r="J250">
        <v>0</v>
      </c>
      <c r="K250">
        <v>0</v>
      </c>
      <c r="L250">
        <v>2.6640000000000001</v>
      </c>
      <c r="M250">
        <v>196</v>
      </c>
      <c r="N250">
        <v>13</v>
      </c>
      <c r="O250">
        <v>0</v>
      </c>
      <c r="P250">
        <v>0</v>
      </c>
      <c r="Q250">
        <v>209</v>
      </c>
      <c r="R250" t="s">
        <v>324</v>
      </c>
      <c r="S250" t="s">
        <v>324</v>
      </c>
      <c r="T250" t="s">
        <v>324</v>
      </c>
      <c r="U250" t="s">
        <v>324</v>
      </c>
      <c r="V250">
        <v>0</v>
      </c>
      <c r="W250" t="s">
        <v>324</v>
      </c>
      <c r="X250" t="s">
        <v>324</v>
      </c>
      <c r="Y250" t="s">
        <v>324</v>
      </c>
      <c r="Z250" t="s">
        <v>324</v>
      </c>
      <c r="AA250">
        <v>0</v>
      </c>
      <c r="AB250">
        <v>36.396000000000001</v>
      </c>
      <c r="AC250">
        <v>21.283999999999999</v>
      </c>
      <c r="AD250">
        <v>0</v>
      </c>
      <c r="AE250">
        <v>0</v>
      </c>
      <c r="AF250">
        <v>57.68</v>
      </c>
      <c r="AG250" t="s">
        <v>324</v>
      </c>
      <c r="AH250" t="s">
        <v>324</v>
      </c>
      <c r="AI250" t="s">
        <v>324</v>
      </c>
      <c r="AJ250" t="s">
        <v>324</v>
      </c>
      <c r="AK250">
        <v>0</v>
      </c>
      <c r="AL250" t="s">
        <v>324</v>
      </c>
      <c r="AM250" t="s">
        <v>324</v>
      </c>
      <c r="AN250" t="s">
        <v>324</v>
      </c>
      <c r="AO250" t="s">
        <v>324</v>
      </c>
      <c r="AP250">
        <v>0</v>
      </c>
      <c r="AQ250" t="s">
        <v>324</v>
      </c>
      <c r="AR250" t="s">
        <v>324</v>
      </c>
      <c r="AS250" t="s">
        <v>324</v>
      </c>
      <c r="AT250" t="s">
        <v>324</v>
      </c>
      <c r="AU250">
        <v>0</v>
      </c>
      <c r="AV250" t="s">
        <v>324</v>
      </c>
      <c r="AW250" t="s">
        <v>324</v>
      </c>
      <c r="AX250" t="s">
        <v>324</v>
      </c>
      <c r="AY250" t="s">
        <v>324</v>
      </c>
      <c r="AZ250">
        <v>0</v>
      </c>
      <c r="BA250" t="s">
        <v>324</v>
      </c>
      <c r="BB250" t="s">
        <v>324</v>
      </c>
      <c r="BC250" t="s">
        <v>324</v>
      </c>
      <c r="BD250" t="s">
        <v>324</v>
      </c>
      <c r="BE250">
        <v>0</v>
      </c>
      <c r="BF250" t="s">
        <v>324</v>
      </c>
      <c r="BG250" t="s">
        <v>324</v>
      </c>
      <c r="BH250" t="s">
        <v>324</v>
      </c>
      <c r="BI250" t="s">
        <v>324</v>
      </c>
      <c r="BJ250">
        <v>0</v>
      </c>
      <c r="BK250">
        <v>0.01</v>
      </c>
      <c r="BL250">
        <v>0</v>
      </c>
      <c r="BM250">
        <v>0</v>
      </c>
      <c r="BN250">
        <v>0</v>
      </c>
      <c r="BO250">
        <v>0.01</v>
      </c>
      <c r="BP250">
        <v>1</v>
      </c>
      <c r="BQ250">
        <v>0</v>
      </c>
      <c r="BR250">
        <v>0</v>
      </c>
      <c r="BS250">
        <v>0</v>
      </c>
      <c r="BT250">
        <v>1</v>
      </c>
      <c r="BU250">
        <v>0</v>
      </c>
      <c r="BV250">
        <v>0</v>
      </c>
      <c r="BW250">
        <v>0</v>
      </c>
      <c r="BX250">
        <v>0</v>
      </c>
      <c r="BY250">
        <v>0</v>
      </c>
      <c r="BZ250" t="s">
        <v>324</v>
      </c>
      <c r="CA250" t="s">
        <v>324</v>
      </c>
      <c r="CB250" t="s">
        <v>324</v>
      </c>
      <c r="CC250" t="s">
        <v>324</v>
      </c>
      <c r="CD250">
        <v>0</v>
      </c>
      <c r="CE250" t="s">
        <v>324</v>
      </c>
      <c r="CF250" t="s">
        <v>324</v>
      </c>
      <c r="CG250" t="s">
        <v>324</v>
      </c>
      <c r="CH250" t="s">
        <v>324</v>
      </c>
      <c r="CI250">
        <v>0</v>
      </c>
      <c r="CJ250" t="s">
        <v>324</v>
      </c>
      <c r="CK250" t="s">
        <v>324</v>
      </c>
      <c r="CL250" t="s">
        <v>324</v>
      </c>
      <c r="CM250" t="s">
        <v>324</v>
      </c>
      <c r="CN250">
        <v>0</v>
      </c>
      <c r="CO250">
        <v>1.7490000000000001</v>
      </c>
      <c r="CP250">
        <v>0.92500000000000004</v>
      </c>
      <c r="CQ250" t="s">
        <v>179</v>
      </c>
      <c r="CR250">
        <v>0</v>
      </c>
      <c r="CS250">
        <v>2.6739999999999999</v>
      </c>
      <c r="CT250">
        <v>197</v>
      </c>
      <c r="CU250">
        <v>13</v>
      </c>
      <c r="CV250">
        <v>0</v>
      </c>
      <c r="CW250">
        <v>0</v>
      </c>
      <c r="CX250">
        <v>210</v>
      </c>
      <c r="CY250">
        <v>36.396000000000001</v>
      </c>
      <c r="CZ250">
        <v>21.283999999999999</v>
      </c>
      <c r="DA250">
        <v>0</v>
      </c>
      <c r="DB250">
        <v>0</v>
      </c>
      <c r="DC250">
        <v>57.68</v>
      </c>
    </row>
    <row r="251" spans="1:107" x14ac:dyDescent="0.45">
      <c r="A251">
        <v>2024</v>
      </c>
      <c r="B251">
        <v>1</v>
      </c>
      <c r="C251" t="s">
        <v>194</v>
      </c>
      <c r="D251">
        <v>14062</v>
      </c>
      <c r="E251" t="s">
        <v>523</v>
      </c>
      <c r="F251" t="s">
        <v>323</v>
      </c>
      <c r="G251" t="s">
        <v>244</v>
      </c>
      <c r="H251">
        <v>6.4960000000000004</v>
      </c>
      <c r="I251">
        <v>0.26</v>
      </c>
      <c r="J251" t="s">
        <v>324</v>
      </c>
      <c r="K251" t="s">
        <v>324</v>
      </c>
      <c r="L251">
        <v>6.7560000000000002</v>
      </c>
      <c r="M251">
        <v>740</v>
      </c>
      <c r="N251">
        <v>8</v>
      </c>
      <c r="O251" t="s">
        <v>324</v>
      </c>
      <c r="P251" t="s">
        <v>324</v>
      </c>
      <c r="Q251">
        <v>748</v>
      </c>
      <c r="R251" t="s">
        <v>324</v>
      </c>
      <c r="S251" t="s">
        <v>324</v>
      </c>
      <c r="T251" t="s">
        <v>324</v>
      </c>
      <c r="U251" t="s">
        <v>324</v>
      </c>
      <c r="V251" t="s">
        <v>324</v>
      </c>
      <c r="W251" t="s">
        <v>324</v>
      </c>
      <c r="X251" t="s">
        <v>324</v>
      </c>
      <c r="Y251" t="s">
        <v>324</v>
      </c>
      <c r="Z251" t="s">
        <v>324</v>
      </c>
      <c r="AA251" t="s">
        <v>324</v>
      </c>
      <c r="AB251" t="s">
        <v>324</v>
      </c>
      <c r="AC251" t="s">
        <v>324</v>
      </c>
      <c r="AD251" t="s">
        <v>324</v>
      </c>
      <c r="AE251" t="s">
        <v>324</v>
      </c>
      <c r="AF251" t="s">
        <v>324</v>
      </c>
      <c r="AG251" t="s">
        <v>324</v>
      </c>
      <c r="AH251" t="s">
        <v>324</v>
      </c>
      <c r="AI251" t="s">
        <v>324</v>
      </c>
      <c r="AJ251" t="s">
        <v>324</v>
      </c>
      <c r="AK251" t="s">
        <v>324</v>
      </c>
      <c r="AL251" t="s">
        <v>324</v>
      </c>
      <c r="AM251" t="s">
        <v>324</v>
      </c>
      <c r="AN251" t="s">
        <v>324</v>
      </c>
      <c r="AO251" t="s">
        <v>324</v>
      </c>
      <c r="AP251" t="s">
        <v>324</v>
      </c>
      <c r="AQ251" t="s">
        <v>324</v>
      </c>
      <c r="AR251" t="s">
        <v>324</v>
      </c>
      <c r="AS251" t="s">
        <v>324</v>
      </c>
      <c r="AT251" t="s">
        <v>324</v>
      </c>
      <c r="AU251" t="s">
        <v>324</v>
      </c>
      <c r="AV251" t="s">
        <v>324</v>
      </c>
      <c r="AW251" t="s">
        <v>324</v>
      </c>
      <c r="AX251" t="s">
        <v>324</v>
      </c>
      <c r="AY251" t="s">
        <v>324</v>
      </c>
      <c r="AZ251" t="s">
        <v>324</v>
      </c>
      <c r="BA251" t="s">
        <v>324</v>
      </c>
      <c r="BB251" t="s">
        <v>324</v>
      </c>
      <c r="BC251" t="s">
        <v>324</v>
      </c>
      <c r="BD251" t="s">
        <v>324</v>
      </c>
      <c r="BE251" t="s">
        <v>324</v>
      </c>
      <c r="BF251" t="s">
        <v>324</v>
      </c>
      <c r="BG251" t="s">
        <v>324</v>
      </c>
      <c r="BH251" t="s">
        <v>324</v>
      </c>
      <c r="BI251" t="s">
        <v>324</v>
      </c>
      <c r="BJ251" t="s">
        <v>324</v>
      </c>
      <c r="BK251">
        <v>0.121</v>
      </c>
      <c r="BL251" t="s">
        <v>324</v>
      </c>
      <c r="BM251" t="s">
        <v>324</v>
      </c>
      <c r="BN251" t="s">
        <v>324</v>
      </c>
      <c r="BO251">
        <v>0.121</v>
      </c>
      <c r="BP251">
        <v>14</v>
      </c>
      <c r="BQ251" t="s">
        <v>324</v>
      </c>
      <c r="BR251" t="s">
        <v>324</v>
      </c>
      <c r="BS251" t="s">
        <v>324</v>
      </c>
      <c r="BT251">
        <v>14</v>
      </c>
      <c r="BU251" t="s">
        <v>324</v>
      </c>
      <c r="BV251" t="s">
        <v>324</v>
      </c>
      <c r="BW251" t="s">
        <v>324</v>
      </c>
      <c r="BX251" t="s">
        <v>324</v>
      </c>
      <c r="BY251" t="s">
        <v>324</v>
      </c>
      <c r="BZ251" t="s">
        <v>324</v>
      </c>
      <c r="CA251" t="s">
        <v>324</v>
      </c>
      <c r="CB251">
        <v>1.2999999999999999E-2</v>
      </c>
      <c r="CC251" t="s">
        <v>324</v>
      </c>
      <c r="CD251" t="s">
        <v>324</v>
      </c>
      <c r="CE251" t="s">
        <v>324</v>
      </c>
      <c r="CF251" t="s">
        <v>324</v>
      </c>
      <c r="CG251">
        <v>3</v>
      </c>
      <c r="CH251" t="s">
        <v>324</v>
      </c>
      <c r="CI251" t="s">
        <v>324</v>
      </c>
      <c r="CJ251" t="s">
        <v>324</v>
      </c>
      <c r="CK251" t="s">
        <v>324</v>
      </c>
      <c r="CL251" t="s">
        <v>324</v>
      </c>
      <c r="CM251" t="s">
        <v>324</v>
      </c>
      <c r="CN251" t="s">
        <v>324</v>
      </c>
      <c r="CO251">
        <v>6.617</v>
      </c>
      <c r="CP251">
        <v>0.26</v>
      </c>
      <c r="CQ251">
        <v>1.2999999999999999E-2</v>
      </c>
      <c r="CR251">
        <v>0</v>
      </c>
      <c r="CS251">
        <v>6.89</v>
      </c>
      <c r="CT251">
        <v>754</v>
      </c>
      <c r="CU251">
        <v>8</v>
      </c>
      <c r="CV251">
        <v>3</v>
      </c>
      <c r="CW251">
        <v>0</v>
      </c>
      <c r="CX251">
        <v>765</v>
      </c>
      <c r="CY251">
        <v>0</v>
      </c>
      <c r="CZ251">
        <v>0</v>
      </c>
      <c r="DA251">
        <v>0</v>
      </c>
      <c r="DB251">
        <v>0</v>
      </c>
      <c r="DC251">
        <v>0</v>
      </c>
    </row>
    <row r="252" spans="1:107" x14ac:dyDescent="0.45">
      <c r="A252">
        <v>2024</v>
      </c>
      <c r="B252">
        <v>1</v>
      </c>
      <c r="C252" t="s">
        <v>194</v>
      </c>
      <c r="D252">
        <v>14063</v>
      </c>
      <c r="E252" t="s">
        <v>336</v>
      </c>
      <c r="F252" t="s">
        <v>323</v>
      </c>
      <c r="G252" t="s">
        <v>244</v>
      </c>
      <c r="H252">
        <v>48.854999999999997</v>
      </c>
      <c r="I252">
        <v>9.4489999999999998</v>
      </c>
      <c r="J252">
        <v>0.48799999999999999</v>
      </c>
      <c r="K252">
        <v>0</v>
      </c>
      <c r="L252">
        <v>58.792000000000002</v>
      </c>
      <c r="M252">
        <v>6876</v>
      </c>
      <c r="N252">
        <v>188</v>
      </c>
      <c r="O252">
        <v>4</v>
      </c>
      <c r="P252">
        <v>0</v>
      </c>
      <c r="Q252">
        <v>7068</v>
      </c>
      <c r="R252">
        <v>10.529</v>
      </c>
      <c r="S252">
        <v>14.845000000000001</v>
      </c>
      <c r="T252">
        <v>0.78600000000000003</v>
      </c>
      <c r="U252">
        <v>0</v>
      </c>
      <c r="V252">
        <v>26.16</v>
      </c>
      <c r="W252">
        <v>2927</v>
      </c>
      <c r="X252">
        <v>1793</v>
      </c>
      <c r="Y252">
        <v>24</v>
      </c>
      <c r="Z252">
        <v>0</v>
      </c>
      <c r="AA252">
        <v>4744</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0.125</v>
      </c>
      <c r="BL252">
        <v>0.505</v>
      </c>
      <c r="BM252">
        <v>0</v>
      </c>
      <c r="BN252">
        <v>0</v>
      </c>
      <c r="BO252">
        <v>0.63</v>
      </c>
      <c r="BP252">
        <v>20</v>
      </c>
      <c r="BQ252">
        <v>8</v>
      </c>
      <c r="BR252">
        <v>0</v>
      </c>
      <c r="BS252">
        <v>0</v>
      </c>
      <c r="BT252">
        <v>28</v>
      </c>
      <c r="BU252">
        <v>0</v>
      </c>
      <c r="BV252">
        <v>0</v>
      </c>
      <c r="BW252">
        <v>0</v>
      </c>
      <c r="BX252">
        <v>0</v>
      </c>
      <c r="BY252">
        <v>0</v>
      </c>
      <c r="BZ252">
        <v>0</v>
      </c>
      <c r="CA252">
        <v>0</v>
      </c>
      <c r="CB252">
        <v>0</v>
      </c>
      <c r="CC252">
        <v>0</v>
      </c>
      <c r="CD252">
        <v>0</v>
      </c>
      <c r="CE252">
        <v>0</v>
      </c>
      <c r="CF252">
        <v>0</v>
      </c>
      <c r="CG252">
        <v>0</v>
      </c>
      <c r="CH252">
        <v>0</v>
      </c>
      <c r="CI252">
        <v>0</v>
      </c>
      <c r="CJ252">
        <v>0</v>
      </c>
      <c r="CK252">
        <v>0</v>
      </c>
      <c r="CL252">
        <v>0</v>
      </c>
      <c r="CM252">
        <v>0</v>
      </c>
      <c r="CN252">
        <v>0</v>
      </c>
      <c r="CO252">
        <v>59.509</v>
      </c>
      <c r="CP252">
        <v>24.798999999999999</v>
      </c>
      <c r="CQ252">
        <v>1.274</v>
      </c>
      <c r="CR252">
        <v>0</v>
      </c>
      <c r="CS252">
        <v>85.581999999999994</v>
      </c>
      <c r="CT252">
        <v>9823</v>
      </c>
      <c r="CU252">
        <v>1989</v>
      </c>
      <c r="CV252">
        <v>28</v>
      </c>
      <c r="CW252">
        <v>0</v>
      </c>
      <c r="CX252">
        <v>11840</v>
      </c>
      <c r="CY252">
        <v>0</v>
      </c>
      <c r="CZ252">
        <v>0</v>
      </c>
      <c r="DA252">
        <v>0</v>
      </c>
      <c r="DB252">
        <v>0</v>
      </c>
      <c r="DC252">
        <v>0</v>
      </c>
    </row>
    <row r="253" spans="1:107" x14ac:dyDescent="0.45">
      <c r="A253">
        <v>2024</v>
      </c>
      <c r="B253">
        <v>1</v>
      </c>
      <c r="C253" t="s">
        <v>194</v>
      </c>
      <c r="D253">
        <v>15474</v>
      </c>
      <c r="E253" t="s">
        <v>524</v>
      </c>
      <c r="F253" t="s">
        <v>323</v>
      </c>
      <c r="G253" t="s">
        <v>244</v>
      </c>
      <c r="H253">
        <v>21.837</v>
      </c>
      <c r="I253">
        <v>1.3979999999999999</v>
      </c>
      <c r="J253">
        <v>0.66300000000000003</v>
      </c>
      <c r="K253" t="s">
        <v>324</v>
      </c>
      <c r="L253">
        <v>23.898</v>
      </c>
      <c r="M253">
        <v>3204</v>
      </c>
      <c r="N253">
        <v>63</v>
      </c>
      <c r="O253">
        <v>3</v>
      </c>
      <c r="P253" t="s">
        <v>324</v>
      </c>
      <c r="Q253">
        <v>3270</v>
      </c>
      <c r="R253" t="s">
        <v>324</v>
      </c>
      <c r="S253" t="s">
        <v>324</v>
      </c>
      <c r="T253" t="s">
        <v>324</v>
      </c>
      <c r="U253" t="s">
        <v>324</v>
      </c>
      <c r="V253">
        <v>0</v>
      </c>
      <c r="W253" t="s">
        <v>324</v>
      </c>
      <c r="X253" t="s">
        <v>324</v>
      </c>
      <c r="Y253" t="s">
        <v>324</v>
      </c>
      <c r="Z253" t="s">
        <v>324</v>
      </c>
      <c r="AA253">
        <v>0</v>
      </c>
      <c r="AB253">
        <v>862.69100000000003</v>
      </c>
      <c r="AC253">
        <v>37.006999999999998</v>
      </c>
      <c r="AD253">
        <v>0.16300000000000001</v>
      </c>
      <c r="AE253" t="s">
        <v>324</v>
      </c>
      <c r="AF253">
        <v>899.86099999999999</v>
      </c>
      <c r="AG253">
        <v>1.1599999999999999</v>
      </c>
      <c r="AH253">
        <v>1.4999999999999999E-2</v>
      </c>
      <c r="AI253" t="s">
        <v>324</v>
      </c>
      <c r="AJ253" t="s">
        <v>324</v>
      </c>
      <c r="AK253">
        <v>1.175</v>
      </c>
      <c r="AL253">
        <v>170</v>
      </c>
      <c r="AM253">
        <v>1</v>
      </c>
      <c r="AN253" t="s">
        <v>324</v>
      </c>
      <c r="AO253" t="s">
        <v>324</v>
      </c>
      <c r="AP253">
        <v>171</v>
      </c>
      <c r="AQ253">
        <v>2.7480000000000002</v>
      </c>
      <c r="AR253">
        <v>2.7E-2</v>
      </c>
      <c r="AS253" t="s">
        <v>324</v>
      </c>
      <c r="AT253" t="s">
        <v>324</v>
      </c>
      <c r="AU253">
        <v>2.7749999999999999</v>
      </c>
      <c r="AV253">
        <v>7.0000000000000001E-3</v>
      </c>
      <c r="AW253" t="s">
        <v>324</v>
      </c>
      <c r="AX253" t="s">
        <v>324</v>
      </c>
      <c r="AY253" t="s">
        <v>324</v>
      </c>
      <c r="AZ253">
        <v>7.0000000000000001E-3</v>
      </c>
      <c r="BA253">
        <v>1</v>
      </c>
      <c r="BB253" t="s">
        <v>324</v>
      </c>
      <c r="BC253" t="s">
        <v>324</v>
      </c>
      <c r="BD253" t="s">
        <v>324</v>
      </c>
      <c r="BE253">
        <v>1</v>
      </c>
      <c r="BF253">
        <v>1.6E-2</v>
      </c>
      <c r="BG253" t="s">
        <v>324</v>
      </c>
      <c r="BH253" t="s">
        <v>324</v>
      </c>
      <c r="BI253" t="s">
        <v>324</v>
      </c>
      <c r="BJ253">
        <v>1.6E-2</v>
      </c>
      <c r="BK253">
        <v>2.9000000000000001E-2</v>
      </c>
      <c r="BL253" t="s">
        <v>324</v>
      </c>
      <c r="BM253" t="s">
        <v>324</v>
      </c>
      <c r="BN253" t="s">
        <v>324</v>
      </c>
      <c r="BO253">
        <v>2.9000000000000001E-2</v>
      </c>
      <c r="BP253">
        <v>9</v>
      </c>
      <c r="BQ253" t="s">
        <v>324</v>
      </c>
      <c r="BR253" t="s">
        <v>324</v>
      </c>
      <c r="BS253" t="s">
        <v>324</v>
      </c>
      <c r="BT253">
        <v>9</v>
      </c>
      <c r="BU253">
        <v>0.46200000000000002</v>
      </c>
      <c r="BV253" t="s">
        <v>324</v>
      </c>
      <c r="BW253" t="s">
        <v>324</v>
      </c>
      <c r="BX253" t="s">
        <v>324</v>
      </c>
      <c r="BY253">
        <v>0.46200000000000002</v>
      </c>
      <c r="BZ253">
        <v>0.01</v>
      </c>
      <c r="CA253" t="s">
        <v>324</v>
      </c>
      <c r="CB253" t="s">
        <v>324</v>
      </c>
      <c r="CC253" t="s">
        <v>324</v>
      </c>
      <c r="CD253">
        <v>0.01</v>
      </c>
      <c r="CE253">
        <v>1</v>
      </c>
      <c r="CF253" t="s">
        <v>324</v>
      </c>
      <c r="CG253" t="s">
        <v>324</v>
      </c>
      <c r="CH253" t="s">
        <v>324</v>
      </c>
      <c r="CI253">
        <v>1</v>
      </c>
      <c r="CJ253">
        <v>1.161</v>
      </c>
      <c r="CK253" t="s">
        <v>324</v>
      </c>
      <c r="CL253" t="s">
        <v>324</v>
      </c>
      <c r="CM253" t="s">
        <v>324</v>
      </c>
      <c r="CN253">
        <v>1.161</v>
      </c>
      <c r="CO253">
        <v>21.876000000000001</v>
      </c>
      <c r="CP253">
        <v>1.3979999999999999</v>
      </c>
      <c r="CQ253">
        <v>0.66300000000000003</v>
      </c>
      <c r="CR253">
        <v>0</v>
      </c>
      <c r="CS253">
        <v>23.937000000000001</v>
      </c>
      <c r="CT253">
        <v>3214</v>
      </c>
      <c r="CU253">
        <v>63</v>
      </c>
      <c r="CV253">
        <v>3</v>
      </c>
      <c r="CW253">
        <v>0</v>
      </c>
      <c r="CX253">
        <v>3280</v>
      </c>
      <c r="CY253">
        <v>864.31399999999996</v>
      </c>
      <c r="CZ253">
        <v>37.006999999999998</v>
      </c>
      <c r="DA253">
        <v>0.16300000000000001</v>
      </c>
      <c r="DB253">
        <v>0</v>
      </c>
      <c r="DC253">
        <v>901.48400000000004</v>
      </c>
    </row>
    <row r="254" spans="1:107" x14ac:dyDescent="0.45">
      <c r="A254">
        <v>2024</v>
      </c>
      <c r="B254">
        <v>1</v>
      </c>
      <c r="C254" t="s">
        <v>194</v>
      </c>
      <c r="D254">
        <v>19785</v>
      </c>
      <c r="E254" t="s">
        <v>525</v>
      </c>
      <c r="F254" t="s">
        <v>323</v>
      </c>
      <c r="G254" t="s">
        <v>244</v>
      </c>
      <c r="H254">
        <v>1.8620000000000001</v>
      </c>
      <c r="I254" t="s">
        <v>324</v>
      </c>
      <c r="J254" t="s">
        <v>324</v>
      </c>
      <c r="K254" t="s">
        <v>324</v>
      </c>
      <c r="L254">
        <v>1.8620000000000001</v>
      </c>
      <c r="M254">
        <v>200</v>
      </c>
      <c r="N254" t="s">
        <v>324</v>
      </c>
      <c r="O254" t="s">
        <v>324</v>
      </c>
      <c r="P254" t="s">
        <v>324</v>
      </c>
      <c r="Q254">
        <v>200</v>
      </c>
      <c r="R254" t="s">
        <v>324</v>
      </c>
      <c r="S254" t="s">
        <v>324</v>
      </c>
      <c r="T254" t="s">
        <v>324</v>
      </c>
      <c r="U254" t="s">
        <v>324</v>
      </c>
      <c r="V254" t="s">
        <v>324</v>
      </c>
      <c r="W254" t="s">
        <v>324</v>
      </c>
      <c r="X254" t="s">
        <v>324</v>
      </c>
      <c r="Y254" t="s">
        <v>324</v>
      </c>
      <c r="Z254" t="s">
        <v>324</v>
      </c>
      <c r="AA254" t="s">
        <v>324</v>
      </c>
      <c r="AB254" t="s">
        <v>324</v>
      </c>
      <c r="AC254" t="s">
        <v>324</v>
      </c>
      <c r="AD254" t="s">
        <v>324</v>
      </c>
      <c r="AE254" t="s">
        <v>324</v>
      </c>
      <c r="AF254" t="s">
        <v>324</v>
      </c>
      <c r="AG254" t="s">
        <v>324</v>
      </c>
      <c r="AH254" t="s">
        <v>324</v>
      </c>
      <c r="AI254" t="s">
        <v>324</v>
      </c>
      <c r="AJ254" t="s">
        <v>324</v>
      </c>
      <c r="AK254" t="s">
        <v>324</v>
      </c>
      <c r="AL254" t="s">
        <v>324</v>
      </c>
      <c r="AM254" t="s">
        <v>324</v>
      </c>
      <c r="AN254" t="s">
        <v>324</v>
      </c>
      <c r="AO254" t="s">
        <v>324</v>
      </c>
      <c r="AP254" t="s">
        <v>324</v>
      </c>
      <c r="AQ254" t="s">
        <v>324</v>
      </c>
      <c r="AR254" t="s">
        <v>324</v>
      </c>
      <c r="AS254" t="s">
        <v>324</v>
      </c>
      <c r="AT254" t="s">
        <v>324</v>
      </c>
      <c r="AU254" t="s">
        <v>324</v>
      </c>
      <c r="AV254" t="s">
        <v>324</v>
      </c>
      <c r="AW254" t="s">
        <v>324</v>
      </c>
      <c r="AX254" t="s">
        <v>324</v>
      </c>
      <c r="AY254" t="s">
        <v>324</v>
      </c>
      <c r="AZ254" t="s">
        <v>324</v>
      </c>
      <c r="BA254" t="s">
        <v>324</v>
      </c>
      <c r="BB254" t="s">
        <v>324</v>
      </c>
      <c r="BC254" t="s">
        <v>324</v>
      </c>
      <c r="BD254" t="s">
        <v>324</v>
      </c>
      <c r="BE254" t="s">
        <v>324</v>
      </c>
      <c r="BF254" t="s">
        <v>324</v>
      </c>
      <c r="BG254" t="s">
        <v>324</v>
      </c>
      <c r="BH254" t="s">
        <v>324</v>
      </c>
      <c r="BI254" t="s">
        <v>324</v>
      </c>
      <c r="BJ254" t="s">
        <v>324</v>
      </c>
      <c r="BK254" t="s">
        <v>324</v>
      </c>
      <c r="BL254" t="s">
        <v>324</v>
      </c>
      <c r="BM254" t="s">
        <v>324</v>
      </c>
      <c r="BN254" t="s">
        <v>324</v>
      </c>
      <c r="BO254" t="s">
        <v>324</v>
      </c>
      <c r="BP254" t="s">
        <v>324</v>
      </c>
      <c r="BQ254" t="s">
        <v>324</v>
      </c>
      <c r="BR254" t="s">
        <v>324</v>
      </c>
      <c r="BS254" t="s">
        <v>324</v>
      </c>
      <c r="BT254" t="s">
        <v>324</v>
      </c>
      <c r="BU254" t="s">
        <v>324</v>
      </c>
      <c r="BV254" t="s">
        <v>324</v>
      </c>
      <c r="BW254" t="s">
        <v>324</v>
      </c>
      <c r="BX254" t="s">
        <v>324</v>
      </c>
      <c r="BY254" t="s">
        <v>324</v>
      </c>
      <c r="BZ254" t="s">
        <v>324</v>
      </c>
      <c r="CA254" t="s">
        <v>324</v>
      </c>
      <c r="CB254" t="s">
        <v>324</v>
      </c>
      <c r="CC254" t="s">
        <v>324</v>
      </c>
      <c r="CD254" t="s">
        <v>324</v>
      </c>
      <c r="CE254" t="s">
        <v>324</v>
      </c>
      <c r="CF254" t="s">
        <v>324</v>
      </c>
      <c r="CG254" t="s">
        <v>324</v>
      </c>
      <c r="CH254" t="s">
        <v>324</v>
      </c>
      <c r="CI254" t="s">
        <v>324</v>
      </c>
      <c r="CJ254" t="s">
        <v>324</v>
      </c>
      <c r="CK254" t="s">
        <v>324</v>
      </c>
      <c r="CL254" t="s">
        <v>324</v>
      </c>
      <c r="CM254" t="s">
        <v>324</v>
      </c>
      <c r="CN254" t="s">
        <v>324</v>
      </c>
      <c r="CO254">
        <v>1.8620000000000001</v>
      </c>
      <c r="CP254" t="s">
        <v>179</v>
      </c>
      <c r="CQ254" t="s">
        <v>179</v>
      </c>
      <c r="CR254">
        <v>0</v>
      </c>
      <c r="CS254">
        <v>1.8620000000000001</v>
      </c>
      <c r="CT254">
        <v>200</v>
      </c>
      <c r="CU254">
        <v>0</v>
      </c>
      <c r="CV254">
        <v>0</v>
      </c>
      <c r="CW254">
        <v>0</v>
      </c>
      <c r="CX254">
        <v>200</v>
      </c>
      <c r="CY254">
        <v>0</v>
      </c>
      <c r="CZ254">
        <v>0</v>
      </c>
      <c r="DA254">
        <v>0</v>
      </c>
      <c r="DB254">
        <v>0</v>
      </c>
      <c r="DC254">
        <v>0</v>
      </c>
    </row>
    <row r="255" spans="1:107" x14ac:dyDescent="0.45">
      <c r="A255">
        <v>2024</v>
      </c>
      <c r="B255">
        <v>1</v>
      </c>
      <c r="C255" t="s">
        <v>194</v>
      </c>
      <c r="D255">
        <v>99999</v>
      </c>
      <c r="E255" t="s">
        <v>329</v>
      </c>
      <c r="F255" t="s">
        <v>323</v>
      </c>
      <c r="H255">
        <v>19.13</v>
      </c>
      <c r="I255">
        <v>1.1519999999999999</v>
      </c>
      <c r="J255" t="s">
        <v>324</v>
      </c>
      <c r="K255" t="s">
        <v>324</v>
      </c>
      <c r="L255">
        <v>20.282</v>
      </c>
      <c r="M255" t="s">
        <v>324</v>
      </c>
      <c r="N255" t="s">
        <v>324</v>
      </c>
      <c r="O255" t="s">
        <v>324</v>
      </c>
      <c r="P255" t="s">
        <v>324</v>
      </c>
      <c r="Q255" t="s">
        <v>324</v>
      </c>
      <c r="R255" t="s">
        <v>324</v>
      </c>
      <c r="S255" t="s">
        <v>324</v>
      </c>
      <c r="T255" t="s">
        <v>324</v>
      </c>
      <c r="U255" t="s">
        <v>324</v>
      </c>
      <c r="V255" t="s">
        <v>324</v>
      </c>
      <c r="W255" t="s">
        <v>324</v>
      </c>
      <c r="X255" t="s">
        <v>324</v>
      </c>
      <c r="Y255" t="s">
        <v>324</v>
      </c>
      <c r="Z255" t="s">
        <v>324</v>
      </c>
      <c r="AA255" t="s">
        <v>324</v>
      </c>
      <c r="AB255" t="s">
        <v>324</v>
      </c>
      <c r="AC255" t="s">
        <v>324</v>
      </c>
      <c r="AD255" t="s">
        <v>324</v>
      </c>
      <c r="AE255" t="s">
        <v>324</v>
      </c>
      <c r="AF255" t="s">
        <v>324</v>
      </c>
      <c r="AG255" t="s">
        <v>324</v>
      </c>
      <c r="AH255" t="s">
        <v>324</v>
      </c>
      <c r="AI255" t="s">
        <v>324</v>
      </c>
      <c r="AJ255" t="s">
        <v>324</v>
      </c>
      <c r="AK255" t="s">
        <v>324</v>
      </c>
      <c r="AL255" t="s">
        <v>324</v>
      </c>
      <c r="AM255" t="s">
        <v>324</v>
      </c>
      <c r="AN255" t="s">
        <v>324</v>
      </c>
      <c r="AO255" t="s">
        <v>324</v>
      </c>
      <c r="AP255" t="s">
        <v>324</v>
      </c>
      <c r="AQ255" t="s">
        <v>324</v>
      </c>
      <c r="AR255" t="s">
        <v>324</v>
      </c>
      <c r="AS255" t="s">
        <v>324</v>
      </c>
      <c r="AT255" t="s">
        <v>324</v>
      </c>
      <c r="AU255" t="s">
        <v>324</v>
      </c>
      <c r="AV255" t="s">
        <v>324</v>
      </c>
      <c r="AW255" t="s">
        <v>324</v>
      </c>
      <c r="AX255" t="s">
        <v>324</v>
      </c>
      <c r="AY255" t="s">
        <v>324</v>
      </c>
      <c r="AZ255" t="s">
        <v>324</v>
      </c>
      <c r="BA255" t="s">
        <v>324</v>
      </c>
      <c r="BB255" t="s">
        <v>324</v>
      </c>
      <c r="BC255" t="s">
        <v>324</v>
      </c>
      <c r="BD255" t="s">
        <v>324</v>
      </c>
      <c r="BE255" t="s">
        <v>324</v>
      </c>
      <c r="BF255" t="s">
        <v>324</v>
      </c>
      <c r="BG255" t="s">
        <v>324</v>
      </c>
      <c r="BH255" t="s">
        <v>324</v>
      </c>
      <c r="BI255" t="s">
        <v>324</v>
      </c>
      <c r="BJ255" t="s">
        <v>324</v>
      </c>
      <c r="BK255" t="s">
        <v>324</v>
      </c>
      <c r="BL255" t="s">
        <v>324</v>
      </c>
      <c r="BM255" t="s">
        <v>324</v>
      </c>
      <c r="BN255" t="s">
        <v>324</v>
      </c>
      <c r="BO255" t="s">
        <v>324</v>
      </c>
      <c r="BP255" t="s">
        <v>324</v>
      </c>
      <c r="BQ255" t="s">
        <v>324</v>
      </c>
      <c r="BR255" t="s">
        <v>324</v>
      </c>
      <c r="BS255" t="s">
        <v>324</v>
      </c>
      <c r="BT255" t="s">
        <v>324</v>
      </c>
      <c r="BU255" t="s">
        <v>324</v>
      </c>
      <c r="BV255" t="s">
        <v>324</v>
      </c>
      <c r="BW255" t="s">
        <v>324</v>
      </c>
      <c r="BX255" t="s">
        <v>324</v>
      </c>
      <c r="BY255" t="s">
        <v>324</v>
      </c>
      <c r="BZ255" t="s">
        <v>324</v>
      </c>
      <c r="CA255" t="s">
        <v>324</v>
      </c>
      <c r="CB255" t="s">
        <v>324</v>
      </c>
      <c r="CC255" t="s">
        <v>324</v>
      </c>
      <c r="CD255" t="s">
        <v>324</v>
      </c>
      <c r="CE255" t="s">
        <v>324</v>
      </c>
      <c r="CF255" t="s">
        <v>324</v>
      </c>
      <c r="CG255" t="s">
        <v>324</v>
      </c>
      <c r="CH255" t="s">
        <v>324</v>
      </c>
      <c r="CI255" t="s">
        <v>324</v>
      </c>
      <c r="CJ255" t="s">
        <v>324</v>
      </c>
      <c r="CK255" t="s">
        <v>324</v>
      </c>
      <c r="CL255" t="s">
        <v>324</v>
      </c>
      <c r="CM255" t="s">
        <v>324</v>
      </c>
      <c r="CN255" t="s">
        <v>324</v>
      </c>
      <c r="CO255">
        <v>19.13</v>
      </c>
      <c r="CP255">
        <v>1.1519999999999999</v>
      </c>
      <c r="CQ255" t="s">
        <v>324</v>
      </c>
      <c r="CR255" t="s">
        <v>324</v>
      </c>
      <c r="CS255">
        <v>20.282</v>
      </c>
      <c r="CT255" t="s">
        <v>324</v>
      </c>
      <c r="CU255" t="s">
        <v>324</v>
      </c>
      <c r="CV255" t="s">
        <v>324</v>
      </c>
      <c r="CW255" t="s">
        <v>324</v>
      </c>
      <c r="CX255" t="s">
        <v>324</v>
      </c>
      <c r="CY255" t="s">
        <v>324</v>
      </c>
      <c r="CZ255" t="s">
        <v>324</v>
      </c>
      <c r="DA255" t="s">
        <v>324</v>
      </c>
      <c r="DB255" t="s">
        <v>324</v>
      </c>
      <c r="DC255" t="s">
        <v>324</v>
      </c>
    </row>
    <row r="256" spans="1:107" x14ac:dyDescent="0.45">
      <c r="A256">
        <v>2024</v>
      </c>
      <c r="B256">
        <v>1</v>
      </c>
      <c r="C256" t="s">
        <v>197</v>
      </c>
      <c r="D256">
        <v>6022</v>
      </c>
      <c r="E256" t="s">
        <v>526</v>
      </c>
      <c r="F256" t="s">
        <v>323</v>
      </c>
      <c r="G256" t="s">
        <v>244</v>
      </c>
      <c r="H256">
        <v>7.3</v>
      </c>
      <c r="I256">
        <v>2.0350000000000001</v>
      </c>
      <c r="J256" t="s">
        <v>324</v>
      </c>
      <c r="K256" t="s">
        <v>324</v>
      </c>
      <c r="L256">
        <v>9.3350000000000009</v>
      </c>
      <c r="M256">
        <v>1102</v>
      </c>
      <c r="N256">
        <v>100</v>
      </c>
      <c r="O256" t="s">
        <v>324</v>
      </c>
      <c r="P256" t="s">
        <v>324</v>
      </c>
      <c r="Q256">
        <v>1202</v>
      </c>
      <c r="R256" t="s">
        <v>324</v>
      </c>
      <c r="S256" t="s">
        <v>324</v>
      </c>
      <c r="T256" t="s">
        <v>324</v>
      </c>
      <c r="U256" t="s">
        <v>324</v>
      </c>
      <c r="V256" t="s">
        <v>324</v>
      </c>
      <c r="W256" t="s">
        <v>324</v>
      </c>
      <c r="X256" t="s">
        <v>324</v>
      </c>
      <c r="Y256" t="s">
        <v>324</v>
      </c>
      <c r="Z256" t="s">
        <v>324</v>
      </c>
      <c r="AA256" t="s">
        <v>324</v>
      </c>
      <c r="AB256" t="s">
        <v>324</v>
      </c>
      <c r="AC256" t="s">
        <v>324</v>
      </c>
      <c r="AD256" t="s">
        <v>324</v>
      </c>
      <c r="AE256" t="s">
        <v>324</v>
      </c>
      <c r="AF256" t="s">
        <v>324</v>
      </c>
      <c r="AG256" t="s">
        <v>324</v>
      </c>
      <c r="AH256" t="s">
        <v>324</v>
      </c>
      <c r="AI256" t="s">
        <v>324</v>
      </c>
      <c r="AJ256" t="s">
        <v>324</v>
      </c>
      <c r="AK256" t="s">
        <v>324</v>
      </c>
      <c r="AL256" t="s">
        <v>324</v>
      </c>
      <c r="AM256" t="s">
        <v>324</v>
      </c>
      <c r="AN256" t="s">
        <v>324</v>
      </c>
      <c r="AO256" t="s">
        <v>324</v>
      </c>
      <c r="AP256" t="s">
        <v>324</v>
      </c>
      <c r="AQ256" t="s">
        <v>324</v>
      </c>
      <c r="AR256" t="s">
        <v>324</v>
      </c>
      <c r="AS256" t="s">
        <v>324</v>
      </c>
      <c r="AT256" t="s">
        <v>324</v>
      </c>
      <c r="AU256" t="s">
        <v>324</v>
      </c>
      <c r="AV256" t="s">
        <v>324</v>
      </c>
      <c r="AW256" t="s">
        <v>324</v>
      </c>
      <c r="AX256" t="s">
        <v>324</v>
      </c>
      <c r="AY256" t="s">
        <v>324</v>
      </c>
      <c r="AZ256" t="s">
        <v>324</v>
      </c>
      <c r="BA256" t="s">
        <v>324</v>
      </c>
      <c r="BB256" t="s">
        <v>324</v>
      </c>
      <c r="BC256" t="s">
        <v>324</v>
      </c>
      <c r="BD256" t="s">
        <v>324</v>
      </c>
      <c r="BE256" t="s">
        <v>324</v>
      </c>
      <c r="BF256" t="s">
        <v>324</v>
      </c>
      <c r="BG256" t="s">
        <v>324</v>
      </c>
      <c r="BH256" t="s">
        <v>324</v>
      </c>
      <c r="BI256" t="s">
        <v>324</v>
      </c>
      <c r="BJ256" t="s">
        <v>324</v>
      </c>
      <c r="BK256" t="s">
        <v>324</v>
      </c>
      <c r="BL256" t="s">
        <v>324</v>
      </c>
      <c r="BM256" t="s">
        <v>324</v>
      </c>
      <c r="BN256" t="s">
        <v>324</v>
      </c>
      <c r="BO256" t="s">
        <v>324</v>
      </c>
      <c r="BP256" t="s">
        <v>324</v>
      </c>
      <c r="BQ256" t="s">
        <v>324</v>
      </c>
      <c r="BR256" t="s">
        <v>324</v>
      </c>
      <c r="BS256" t="s">
        <v>324</v>
      </c>
      <c r="BT256" t="s">
        <v>324</v>
      </c>
      <c r="BU256" t="s">
        <v>324</v>
      </c>
      <c r="BV256" t="s">
        <v>324</v>
      </c>
      <c r="BW256" t="s">
        <v>324</v>
      </c>
      <c r="BX256" t="s">
        <v>324</v>
      </c>
      <c r="BY256" t="s">
        <v>324</v>
      </c>
      <c r="BZ256" t="s">
        <v>324</v>
      </c>
      <c r="CA256" t="s">
        <v>324</v>
      </c>
      <c r="CB256" t="s">
        <v>324</v>
      </c>
      <c r="CC256" t="s">
        <v>324</v>
      </c>
      <c r="CD256" t="s">
        <v>324</v>
      </c>
      <c r="CE256" t="s">
        <v>324</v>
      </c>
      <c r="CF256" t="s">
        <v>324</v>
      </c>
      <c r="CG256" t="s">
        <v>324</v>
      </c>
      <c r="CH256" t="s">
        <v>324</v>
      </c>
      <c r="CI256" t="s">
        <v>324</v>
      </c>
      <c r="CJ256" t="s">
        <v>324</v>
      </c>
      <c r="CK256" t="s">
        <v>324</v>
      </c>
      <c r="CL256" t="s">
        <v>324</v>
      </c>
      <c r="CM256" t="s">
        <v>324</v>
      </c>
      <c r="CN256" t="s">
        <v>324</v>
      </c>
      <c r="CO256">
        <v>7.3</v>
      </c>
      <c r="CP256">
        <v>2.0350000000000001</v>
      </c>
      <c r="CQ256" t="s">
        <v>179</v>
      </c>
      <c r="CR256">
        <v>0</v>
      </c>
      <c r="CS256">
        <v>9.3350000000000009</v>
      </c>
      <c r="CT256">
        <v>1102</v>
      </c>
      <c r="CU256">
        <v>100</v>
      </c>
      <c r="CV256">
        <v>0</v>
      </c>
      <c r="CW256">
        <v>0</v>
      </c>
      <c r="CX256">
        <v>1202</v>
      </c>
      <c r="CY256">
        <v>0</v>
      </c>
      <c r="CZ256">
        <v>0</v>
      </c>
      <c r="DA256">
        <v>0</v>
      </c>
      <c r="DB256">
        <v>0</v>
      </c>
      <c r="DC256">
        <v>0</v>
      </c>
    </row>
    <row r="257" spans="1:107" x14ac:dyDescent="0.45">
      <c r="A257">
        <v>2024</v>
      </c>
      <c r="B257">
        <v>1</v>
      </c>
      <c r="C257" t="s">
        <v>197</v>
      </c>
      <c r="D257">
        <v>9191</v>
      </c>
      <c r="E257" t="s">
        <v>396</v>
      </c>
      <c r="F257" t="s">
        <v>323</v>
      </c>
      <c r="G257" t="s">
        <v>247</v>
      </c>
      <c r="H257">
        <v>1.74</v>
      </c>
      <c r="I257">
        <v>0.38200000000000001</v>
      </c>
      <c r="J257">
        <v>1.2529999999999999</v>
      </c>
      <c r="K257" t="s">
        <v>324</v>
      </c>
      <c r="L257">
        <v>3.375</v>
      </c>
      <c r="M257">
        <v>200</v>
      </c>
      <c r="N257">
        <v>15</v>
      </c>
      <c r="O257">
        <v>20</v>
      </c>
      <c r="P257" t="s">
        <v>324</v>
      </c>
      <c r="Q257">
        <v>235</v>
      </c>
      <c r="R257" t="s">
        <v>324</v>
      </c>
      <c r="S257" t="s">
        <v>324</v>
      </c>
      <c r="T257" t="s">
        <v>324</v>
      </c>
      <c r="U257" t="s">
        <v>324</v>
      </c>
      <c r="V257">
        <v>0</v>
      </c>
      <c r="W257" t="s">
        <v>324</v>
      </c>
      <c r="X257" t="s">
        <v>324</v>
      </c>
      <c r="Y257" t="s">
        <v>324</v>
      </c>
      <c r="Z257" t="s">
        <v>324</v>
      </c>
      <c r="AA257">
        <v>0</v>
      </c>
      <c r="AB257" t="s">
        <v>324</v>
      </c>
      <c r="AC257" t="s">
        <v>324</v>
      </c>
      <c r="AD257" t="s">
        <v>324</v>
      </c>
      <c r="AE257" t="s">
        <v>324</v>
      </c>
      <c r="AF257">
        <v>0</v>
      </c>
      <c r="AG257" t="s">
        <v>324</v>
      </c>
      <c r="AH257" t="s">
        <v>324</v>
      </c>
      <c r="AI257" t="s">
        <v>324</v>
      </c>
      <c r="AJ257" t="s">
        <v>324</v>
      </c>
      <c r="AK257">
        <v>0</v>
      </c>
      <c r="AL257" t="s">
        <v>324</v>
      </c>
      <c r="AM257" t="s">
        <v>324</v>
      </c>
      <c r="AN257" t="s">
        <v>324</v>
      </c>
      <c r="AO257" t="s">
        <v>324</v>
      </c>
      <c r="AP257">
        <v>0</v>
      </c>
      <c r="AQ257" t="s">
        <v>324</v>
      </c>
      <c r="AR257" t="s">
        <v>324</v>
      </c>
      <c r="AS257" t="s">
        <v>324</v>
      </c>
      <c r="AT257" t="s">
        <v>324</v>
      </c>
      <c r="AU257">
        <v>0</v>
      </c>
      <c r="AV257" t="s">
        <v>324</v>
      </c>
      <c r="AW257" t="s">
        <v>324</v>
      </c>
      <c r="AX257" t="s">
        <v>324</v>
      </c>
      <c r="AY257" t="s">
        <v>324</v>
      </c>
      <c r="AZ257">
        <v>0</v>
      </c>
      <c r="BA257" t="s">
        <v>324</v>
      </c>
      <c r="BB257" t="s">
        <v>324</v>
      </c>
      <c r="BC257" t="s">
        <v>324</v>
      </c>
      <c r="BD257" t="s">
        <v>324</v>
      </c>
      <c r="BE257">
        <v>0</v>
      </c>
      <c r="BF257" t="s">
        <v>324</v>
      </c>
      <c r="BG257" t="s">
        <v>324</v>
      </c>
      <c r="BH257" t="s">
        <v>324</v>
      </c>
      <c r="BI257" t="s">
        <v>324</v>
      </c>
      <c r="BJ257">
        <v>0</v>
      </c>
      <c r="BK257" t="s">
        <v>324</v>
      </c>
      <c r="BL257" t="s">
        <v>324</v>
      </c>
      <c r="BM257" t="s">
        <v>324</v>
      </c>
      <c r="BN257" t="s">
        <v>324</v>
      </c>
      <c r="BO257">
        <v>0</v>
      </c>
      <c r="BP257" t="s">
        <v>324</v>
      </c>
      <c r="BQ257" t="s">
        <v>324</v>
      </c>
      <c r="BR257" t="s">
        <v>324</v>
      </c>
      <c r="BS257" t="s">
        <v>324</v>
      </c>
      <c r="BT257">
        <v>0</v>
      </c>
      <c r="BU257" t="s">
        <v>324</v>
      </c>
      <c r="BV257" t="s">
        <v>324</v>
      </c>
      <c r="BW257" t="s">
        <v>324</v>
      </c>
      <c r="BX257" t="s">
        <v>324</v>
      </c>
      <c r="BY257">
        <v>0</v>
      </c>
      <c r="BZ257" t="s">
        <v>324</v>
      </c>
      <c r="CA257" t="s">
        <v>324</v>
      </c>
      <c r="CB257" t="s">
        <v>324</v>
      </c>
      <c r="CC257" t="s">
        <v>324</v>
      </c>
      <c r="CD257">
        <v>0</v>
      </c>
      <c r="CE257" t="s">
        <v>324</v>
      </c>
      <c r="CF257" t="s">
        <v>324</v>
      </c>
      <c r="CG257" t="s">
        <v>324</v>
      </c>
      <c r="CH257" t="s">
        <v>324</v>
      </c>
      <c r="CI257">
        <v>0</v>
      </c>
      <c r="CJ257" t="s">
        <v>324</v>
      </c>
      <c r="CK257" t="s">
        <v>324</v>
      </c>
      <c r="CL257" t="s">
        <v>324</v>
      </c>
      <c r="CM257" t="s">
        <v>324</v>
      </c>
      <c r="CN257">
        <v>0</v>
      </c>
      <c r="CO257">
        <v>1.74</v>
      </c>
      <c r="CP257">
        <v>0.38200000000000001</v>
      </c>
      <c r="CQ257">
        <v>1.2529999999999999</v>
      </c>
      <c r="CR257">
        <v>0</v>
      </c>
      <c r="CS257">
        <v>3.375</v>
      </c>
      <c r="CT257">
        <v>200</v>
      </c>
      <c r="CU257">
        <v>15</v>
      </c>
      <c r="CV257">
        <v>20</v>
      </c>
      <c r="CW257">
        <v>0</v>
      </c>
      <c r="CX257">
        <v>235</v>
      </c>
      <c r="CY257">
        <v>0</v>
      </c>
      <c r="CZ257">
        <v>0</v>
      </c>
      <c r="DA257">
        <v>0</v>
      </c>
      <c r="DB257">
        <v>0</v>
      </c>
      <c r="DC257">
        <v>0</v>
      </c>
    </row>
    <row r="258" spans="1:107" x14ac:dyDescent="0.45">
      <c r="A258">
        <v>2024</v>
      </c>
      <c r="B258">
        <v>1</v>
      </c>
      <c r="C258" t="s">
        <v>197</v>
      </c>
      <c r="D258">
        <v>14354</v>
      </c>
      <c r="E258" t="s">
        <v>351</v>
      </c>
      <c r="F258" t="s">
        <v>323</v>
      </c>
      <c r="G258" t="s">
        <v>247</v>
      </c>
      <c r="H258">
        <v>132.07400000000001</v>
      </c>
      <c r="I258">
        <v>52.86</v>
      </c>
      <c r="J258">
        <v>5</v>
      </c>
      <c r="K258">
        <v>0</v>
      </c>
      <c r="L258">
        <v>189.934</v>
      </c>
      <c r="M258">
        <v>17195</v>
      </c>
      <c r="N258">
        <v>1131</v>
      </c>
      <c r="O258">
        <v>178</v>
      </c>
      <c r="P258">
        <v>0</v>
      </c>
      <c r="Q258">
        <v>18504</v>
      </c>
      <c r="R258" t="s">
        <v>324</v>
      </c>
      <c r="S258" t="s">
        <v>324</v>
      </c>
      <c r="T258" t="s">
        <v>324</v>
      </c>
      <c r="U258" t="s">
        <v>324</v>
      </c>
      <c r="V258">
        <v>0</v>
      </c>
      <c r="W258" t="s">
        <v>324</v>
      </c>
      <c r="X258" t="s">
        <v>324</v>
      </c>
      <c r="Y258" t="s">
        <v>324</v>
      </c>
      <c r="Z258" t="s">
        <v>324</v>
      </c>
      <c r="AA258">
        <v>0</v>
      </c>
      <c r="AB258" t="s">
        <v>324</v>
      </c>
      <c r="AC258" t="s">
        <v>324</v>
      </c>
      <c r="AD258" t="s">
        <v>324</v>
      </c>
      <c r="AE258" t="s">
        <v>324</v>
      </c>
      <c r="AF258">
        <v>0</v>
      </c>
      <c r="AG258">
        <v>5.6580000000000004</v>
      </c>
      <c r="AH258">
        <v>0.28399999999999997</v>
      </c>
      <c r="AI258">
        <v>0</v>
      </c>
      <c r="AJ258">
        <v>0</v>
      </c>
      <c r="AK258">
        <v>5.9420000000000002</v>
      </c>
      <c r="AL258">
        <v>536</v>
      </c>
      <c r="AM258">
        <v>11</v>
      </c>
      <c r="AN258">
        <v>0</v>
      </c>
      <c r="AO258">
        <v>0</v>
      </c>
      <c r="AP258">
        <v>547</v>
      </c>
      <c r="AQ258">
        <v>18.001000000000001</v>
      </c>
      <c r="AR258">
        <v>0.49199999999999999</v>
      </c>
      <c r="AS258">
        <v>0</v>
      </c>
      <c r="AT258">
        <v>0</v>
      </c>
      <c r="AU258">
        <v>18.492999999999999</v>
      </c>
      <c r="AV258">
        <v>3.9E-2</v>
      </c>
      <c r="AW258">
        <v>0</v>
      </c>
      <c r="AX258">
        <v>0</v>
      </c>
      <c r="AY258">
        <v>0</v>
      </c>
      <c r="AZ258">
        <v>3.9E-2</v>
      </c>
      <c r="BA258">
        <v>4</v>
      </c>
      <c r="BB258">
        <v>0</v>
      </c>
      <c r="BC258">
        <v>0</v>
      </c>
      <c r="BD258">
        <v>0</v>
      </c>
      <c r="BE258">
        <v>4</v>
      </c>
      <c r="BF258">
        <v>9.6000000000000002E-2</v>
      </c>
      <c r="BG258">
        <v>0</v>
      </c>
      <c r="BH258">
        <v>0</v>
      </c>
      <c r="BI258">
        <v>0</v>
      </c>
      <c r="BJ258">
        <v>9.6000000000000002E-2</v>
      </c>
      <c r="BK258">
        <v>7.8E-2</v>
      </c>
      <c r="BL258">
        <v>8.6999999999999994E-2</v>
      </c>
      <c r="BM258">
        <v>0</v>
      </c>
      <c r="BN258">
        <v>0</v>
      </c>
      <c r="BO258">
        <v>0.16500000000000001</v>
      </c>
      <c r="BP258">
        <v>18</v>
      </c>
      <c r="BQ258">
        <v>9</v>
      </c>
      <c r="BR258">
        <v>0</v>
      </c>
      <c r="BS258">
        <v>0</v>
      </c>
      <c r="BT258">
        <v>27</v>
      </c>
      <c r="BU258" t="s">
        <v>324</v>
      </c>
      <c r="BV258" t="s">
        <v>324</v>
      </c>
      <c r="BW258" t="s">
        <v>324</v>
      </c>
      <c r="BX258" t="s">
        <v>324</v>
      </c>
      <c r="BY258">
        <v>0</v>
      </c>
      <c r="BZ258">
        <v>0.14199999999999999</v>
      </c>
      <c r="CA258">
        <v>2.7610000000000001</v>
      </c>
      <c r="CB258">
        <v>0</v>
      </c>
      <c r="CC258">
        <v>0</v>
      </c>
      <c r="CD258">
        <v>2.903</v>
      </c>
      <c r="CE258">
        <v>9</v>
      </c>
      <c r="CF258">
        <v>16</v>
      </c>
      <c r="CG258">
        <v>0</v>
      </c>
      <c r="CH258">
        <v>0</v>
      </c>
      <c r="CI258">
        <v>25</v>
      </c>
      <c r="CJ258" t="s">
        <v>324</v>
      </c>
      <c r="CK258" t="s">
        <v>324</v>
      </c>
      <c r="CL258" t="s">
        <v>324</v>
      </c>
      <c r="CM258" t="s">
        <v>324</v>
      </c>
      <c r="CN258">
        <v>0</v>
      </c>
      <c r="CO258">
        <v>132.29400000000001</v>
      </c>
      <c r="CP258">
        <v>55.707999999999998</v>
      </c>
      <c r="CQ258">
        <v>5</v>
      </c>
      <c r="CR258">
        <v>0</v>
      </c>
      <c r="CS258">
        <v>193.00200000000001</v>
      </c>
      <c r="CT258">
        <v>17222</v>
      </c>
      <c r="CU258">
        <v>1156</v>
      </c>
      <c r="CV258">
        <v>178</v>
      </c>
      <c r="CW258">
        <v>0</v>
      </c>
      <c r="CX258">
        <v>18556</v>
      </c>
      <c r="CY258">
        <v>0</v>
      </c>
      <c r="CZ258">
        <v>0</v>
      </c>
      <c r="DA258">
        <v>0</v>
      </c>
      <c r="DB258">
        <v>0</v>
      </c>
      <c r="DC258">
        <v>0</v>
      </c>
    </row>
    <row r="259" spans="1:107" x14ac:dyDescent="0.45">
      <c r="A259">
        <v>2024</v>
      </c>
      <c r="B259">
        <v>1</v>
      </c>
      <c r="C259" t="s">
        <v>197</v>
      </c>
      <c r="D259">
        <v>15248</v>
      </c>
      <c r="E259" t="s">
        <v>527</v>
      </c>
      <c r="F259" t="s">
        <v>323</v>
      </c>
      <c r="G259" t="s">
        <v>247</v>
      </c>
      <c r="H259">
        <v>177.27600000000001</v>
      </c>
      <c r="I259">
        <v>44.67</v>
      </c>
      <c r="J259">
        <v>10.955</v>
      </c>
      <c r="K259" t="s">
        <v>324</v>
      </c>
      <c r="L259">
        <v>232.90100000000001</v>
      </c>
      <c r="M259">
        <v>24291</v>
      </c>
      <c r="N259">
        <v>940</v>
      </c>
      <c r="O259">
        <v>66</v>
      </c>
      <c r="P259" t="s">
        <v>324</v>
      </c>
      <c r="Q259">
        <v>25297</v>
      </c>
      <c r="R259" t="s">
        <v>324</v>
      </c>
      <c r="S259" t="s">
        <v>324</v>
      </c>
      <c r="T259" t="s">
        <v>324</v>
      </c>
      <c r="U259" t="s">
        <v>324</v>
      </c>
      <c r="V259" t="s">
        <v>324</v>
      </c>
      <c r="W259" t="s">
        <v>324</v>
      </c>
      <c r="X259" t="s">
        <v>324</v>
      </c>
      <c r="Y259" t="s">
        <v>324</v>
      </c>
      <c r="Z259" t="s">
        <v>324</v>
      </c>
      <c r="AA259" t="s">
        <v>324</v>
      </c>
      <c r="AB259" t="s">
        <v>324</v>
      </c>
      <c r="AC259" t="s">
        <v>324</v>
      </c>
      <c r="AD259" t="s">
        <v>324</v>
      </c>
      <c r="AE259" t="s">
        <v>324</v>
      </c>
      <c r="AF259" t="s">
        <v>324</v>
      </c>
      <c r="AG259" t="s">
        <v>324</v>
      </c>
      <c r="AH259" t="s">
        <v>324</v>
      </c>
      <c r="AI259" t="s">
        <v>324</v>
      </c>
      <c r="AJ259" t="s">
        <v>324</v>
      </c>
      <c r="AK259" t="s">
        <v>324</v>
      </c>
      <c r="AL259" t="s">
        <v>324</v>
      </c>
      <c r="AM259" t="s">
        <v>324</v>
      </c>
      <c r="AN259" t="s">
        <v>324</v>
      </c>
      <c r="AO259" t="s">
        <v>324</v>
      </c>
      <c r="AP259" t="s">
        <v>324</v>
      </c>
      <c r="AQ259" t="s">
        <v>324</v>
      </c>
      <c r="AR259" t="s">
        <v>324</v>
      </c>
      <c r="AS259" t="s">
        <v>324</v>
      </c>
      <c r="AT259" t="s">
        <v>324</v>
      </c>
      <c r="AU259" t="s">
        <v>324</v>
      </c>
      <c r="AV259" t="s">
        <v>324</v>
      </c>
      <c r="AW259" t="s">
        <v>324</v>
      </c>
      <c r="AX259" t="s">
        <v>324</v>
      </c>
      <c r="AY259" t="s">
        <v>324</v>
      </c>
      <c r="AZ259" t="s">
        <v>324</v>
      </c>
      <c r="BA259" t="s">
        <v>324</v>
      </c>
      <c r="BB259" t="s">
        <v>324</v>
      </c>
      <c r="BC259" t="s">
        <v>324</v>
      </c>
      <c r="BD259" t="s">
        <v>324</v>
      </c>
      <c r="BE259" t="s">
        <v>324</v>
      </c>
      <c r="BF259" t="s">
        <v>324</v>
      </c>
      <c r="BG259" t="s">
        <v>324</v>
      </c>
      <c r="BH259" t="s">
        <v>324</v>
      </c>
      <c r="BI259" t="s">
        <v>324</v>
      </c>
      <c r="BJ259" t="s">
        <v>324</v>
      </c>
      <c r="BK259">
        <v>0.28899999999999998</v>
      </c>
      <c r="BL259">
        <v>0.38200000000000001</v>
      </c>
      <c r="BM259" t="s">
        <v>324</v>
      </c>
      <c r="BN259" t="s">
        <v>324</v>
      </c>
      <c r="BO259">
        <v>0.67100000000000004</v>
      </c>
      <c r="BP259">
        <v>31</v>
      </c>
      <c r="BQ259">
        <v>11</v>
      </c>
      <c r="BR259" t="s">
        <v>324</v>
      </c>
      <c r="BS259" t="s">
        <v>324</v>
      </c>
      <c r="BT259">
        <v>42</v>
      </c>
      <c r="BU259" t="s">
        <v>324</v>
      </c>
      <c r="BV259" t="s">
        <v>324</v>
      </c>
      <c r="BW259" t="s">
        <v>324</v>
      </c>
      <c r="BX259" t="s">
        <v>324</v>
      </c>
      <c r="BY259" t="s">
        <v>324</v>
      </c>
      <c r="BZ259">
        <v>1.2999999999999999E-2</v>
      </c>
      <c r="CA259">
        <v>1.359</v>
      </c>
      <c r="CB259">
        <v>4.4390000000000001</v>
      </c>
      <c r="CC259" t="s">
        <v>324</v>
      </c>
      <c r="CD259" t="s">
        <v>324</v>
      </c>
      <c r="CE259">
        <v>2</v>
      </c>
      <c r="CF259">
        <v>7</v>
      </c>
      <c r="CG259">
        <v>5</v>
      </c>
      <c r="CH259" t="s">
        <v>324</v>
      </c>
      <c r="CI259" t="s">
        <v>324</v>
      </c>
      <c r="CJ259" t="s">
        <v>324</v>
      </c>
      <c r="CK259" t="s">
        <v>324</v>
      </c>
      <c r="CL259" t="s">
        <v>324</v>
      </c>
      <c r="CM259" t="s">
        <v>324</v>
      </c>
      <c r="CN259" t="s">
        <v>324</v>
      </c>
      <c r="CO259">
        <v>177.578</v>
      </c>
      <c r="CP259">
        <v>46.411000000000001</v>
      </c>
      <c r="CQ259">
        <v>15.394</v>
      </c>
      <c r="CR259">
        <v>0</v>
      </c>
      <c r="CS259">
        <v>239.38300000000001</v>
      </c>
      <c r="CT259">
        <v>24324</v>
      </c>
      <c r="CU259">
        <v>958</v>
      </c>
      <c r="CV259">
        <v>71</v>
      </c>
      <c r="CW259">
        <v>0</v>
      </c>
      <c r="CX259">
        <v>25353</v>
      </c>
      <c r="CY259">
        <v>0</v>
      </c>
      <c r="CZ259">
        <v>0</v>
      </c>
      <c r="DA259">
        <v>0</v>
      </c>
      <c r="DB259">
        <v>0</v>
      </c>
      <c r="DC259">
        <v>0</v>
      </c>
    </row>
    <row r="260" spans="1:107" x14ac:dyDescent="0.45">
      <c r="A260">
        <v>2024</v>
      </c>
      <c r="B260">
        <v>1</v>
      </c>
      <c r="C260" t="s">
        <v>197</v>
      </c>
      <c r="D260">
        <v>18260</v>
      </c>
      <c r="E260" t="s">
        <v>358</v>
      </c>
      <c r="F260" t="s">
        <v>323</v>
      </c>
      <c r="G260" t="s">
        <v>244</v>
      </c>
      <c r="H260">
        <v>7.2999999999999995E-2</v>
      </c>
      <c r="I260">
        <v>1.4999999999999999E-2</v>
      </c>
      <c r="J260">
        <v>0</v>
      </c>
      <c r="K260">
        <v>0</v>
      </c>
      <c r="L260">
        <v>8.7999999999999995E-2</v>
      </c>
      <c r="M260">
        <v>6</v>
      </c>
      <c r="N260">
        <v>1</v>
      </c>
      <c r="O260">
        <v>0</v>
      </c>
      <c r="P260">
        <v>0</v>
      </c>
      <c r="Q260">
        <v>7</v>
      </c>
      <c r="R260" t="s">
        <v>324</v>
      </c>
      <c r="S260" t="s">
        <v>324</v>
      </c>
      <c r="T260" t="s">
        <v>324</v>
      </c>
      <c r="U260" t="s">
        <v>324</v>
      </c>
      <c r="V260">
        <v>0</v>
      </c>
      <c r="W260" t="s">
        <v>324</v>
      </c>
      <c r="X260" t="s">
        <v>324</v>
      </c>
      <c r="Y260" t="s">
        <v>324</v>
      </c>
      <c r="Z260" t="s">
        <v>324</v>
      </c>
      <c r="AA260">
        <v>0</v>
      </c>
      <c r="AB260" t="s">
        <v>324</v>
      </c>
      <c r="AC260" t="s">
        <v>324</v>
      </c>
      <c r="AD260" t="s">
        <v>324</v>
      </c>
      <c r="AE260" t="s">
        <v>324</v>
      </c>
      <c r="AF260">
        <v>0</v>
      </c>
      <c r="AG260" t="s">
        <v>324</v>
      </c>
      <c r="AH260" t="s">
        <v>324</v>
      </c>
      <c r="AI260" t="s">
        <v>324</v>
      </c>
      <c r="AJ260" t="s">
        <v>324</v>
      </c>
      <c r="AK260">
        <v>0</v>
      </c>
      <c r="AL260" t="s">
        <v>324</v>
      </c>
      <c r="AM260" t="s">
        <v>324</v>
      </c>
      <c r="AN260" t="s">
        <v>324</v>
      </c>
      <c r="AO260" t="s">
        <v>324</v>
      </c>
      <c r="AP260">
        <v>0</v>
      </c>
      <c r="AQ260" t="s">
        <v>324</v>
      </c>
      <c r="AR260" t="s">
        <v>324</v>
      </c>
      <c r="AS260" t="s">
        <v>324</v>
      </c>
      <c r="AT260" t="s">
        <v>324</v>
      </c>
      <c r="AU260">
        <v>0</v>
      </c>
      <c r="AV260" t="s">
        <v>324</v>
      </c>
      <c r="AW260" t="s">
        <v>324</v>
      </c>
      <c r="AX260" t="s">
        <v>324</v>
      </c>
      <c r="AY260" t="s">
        <v>324</v>
      </c>
      <c r="AZ260">
        <v>0</v>
      </c>
      <c r="BA260" t="s">
        <v>324</v>
      </c>
      <c r="BB260" t="s">
        <v>324</v>
      </c>
      <c r="BC260" t="s">
        <v>324</v>
      </c>
      <c r="BD260" t="s">
        <v>324</v>
      </c>
      <c r="BE260">
        <v>0</v>
      </c>
      <c r="BF260" t="s">
        <v>324</v>
      </c>
      <c r="BG260" t="s">
        <v>324</v>
      </c>
      <c r="BH260" t="s">
        <v>324</v>
      </c>
      <c r="BI260" t="s">
        <v>324</v>
      </c>
      <c r="BJ260">
        <v>0</v>
      </c>
      <c r="BK260" t="s">
        <v>324</v>
      </c>
      <c r="BL260" t="s">
        <v>324</v>
      </c>
      <c r="BM260" t="s">
        <v>324</v>
      </c>
      <c r="BN260" t="s">
        <v>324</v>
      </c>
      <c r="BO260">
        <v>0</v>
      </c>
      <c r="BP260" t="s">
        <v>324</v>
      </c>
      <c r="BQ260" t="s">
        <v>324</v>
      </c>
      <c r="BR260" t="s">
        <v>324</v>
      </c>
      <c r="BS260" t="s">
        <v>324</v>
      </c>
      <c r="BT260">
        <v>0</v>
      </c>
      <c r="BU260" t="s">
        <v>324</v>
      </c>
      <c r="BV260" t="s">
        <v>324</v>
      </c>
      <c r="BW260" t="s">
        <v>324</v>
      </c>
      <c r="BX260" t="s">
        <v>324</v>
      </c>
      <c r="BY260">
        <v>0</v>
      </c>
      <c r="BZ260" t="s">
        <v>324</v>
      </c>
      <c r="CA260" t="s">
        <v>324</v>
      </c>
      <c r="CB260" t="s">
        <v>324</v>
      </c>
      <c r="CC260" t="s">
        <v>324</v>
      </c>
      <c r="CD260">
        <v>0</v>
      </c>
      <c r="CE260" t="s">
        <v>324</v>
      </c>
      <c r="CF260" t="s">
        <v>324</v>
      </c>
      <c r="CG260" t="s">
        <v>324</v>
      </c>
      <c r="CH260" t="s">
        <v>324</v>
      </c>
      <c r="CI260">
        <v>0</v>
      </c>
      <c r="CJ260" t="s">
        <v>324</v>
      </c>
      <c r="CK260" t="s">
        <v>324</v>
      </c>
      <c r="CL260" t="s">
        <v>324</v>
      </c>
      <c r="CM260" t="s">
        <v>324</v>
      </c>
      <c r="CN260">
        <v>0</v>
      </c>
      <c r="CO260">
        <v>7.2999999999999995E-2</v>
      </c>
      <c r="CP260">
        <v>1.4999999999999999E-2</v>
      </c>
      <c r="CQ260" t="s">
        <v>179</v>
      </c>
      <c r="CR260">
        <v>0</v>
      </c>
      <c r="CS260">
        <v>8.7999999999999995E-2</v>
      </c>
      <c r="CT260">
        <v>6</v>
      </c>
      <c r="CU260">
        <v>1</v>
      </c>
      <c r="CV260">
        <v>0</v>
      </c>
      <c r="CW260">
        <v>0</v>
      </c>
      <c r="CX260">
        <v>7</v>
      </c>
      <c r="CY260">
        <v>0</v>
      </c>
      <c r="CZ260">
        <v>0</v>
      </c>
      <c r="DA260">
        <v>0</v>
      </c>
      <c r="DB260">
        <v>0</v>
      </c>
      <c r="DC260">
        <v>0</v>
      </c>
    </row>
    <row r="261" spans="1:107" x14ac:dyDescent="0.45">
      <c r="A261">
        <v>2024</v>
      </c>
      <c r="B261">
        <v>1</v>
      </c>
      <c r="C261" t="s">
        <v>197</v>
      </c>
      <c r="D261">
        <v>28541</v>
      </c>
      <c r="E261" t="s">
        <v>528</v>
      </c>
      <c r="F261" t="s">
        <v>323</v>
      </c>
      <c r="G261" t="s">
        <v>244</v>
      </c>
      <c r="H261">
        <v>0.11799999999999999</v>
      </c>
      <c r="I261" t="s">
        <v>324</v>
      </c>
      <c r="J261" t="s">
        <v>324</v>
      </c>
      <c r="K261" t="s">
        <v>324</v>
      </c>
      <c r="L261">
        <v>0.11799999999999999</v>
      </c>
      <c r="M261">
        <v>15</v>
      </c>
      <c r="N261" t="s">
        <v>324</v>
      </c>
      <c r="O261" t="s">
        <v>324</v>
      </c>
      <c r="P261" t="s">
        <v>324</v>
      </c>
      <c r="Q261">
        <v>15</v>
      </c>
      <c r="R261" t="s">
        <v>324</v>
      </c>
      <c r="S261" t="s">
        <v>324</v>
      </c>
      <c r="T261" t="s">
        <v>324</v>
      </c>
      <c r="U261" t="s">
        <v>324</v>
      </c>
      <c r="V261" t="s">
        <v>324</v>
      </c>
      <c r="W261" t="s">
        <v>324</v>
      </c>
      <c r="X261" t="s">
        <v>324</v>
      </c>
      <c r="Y261" t="s">
        <v>324</v>
      </c>
      <c r="Z261" t="s">
        <v>324</v>
      </c>
      <c r="AA261" t="s">
        <v>324</v>
      </c>
      <c r="AB261" t="s">
        <v>324</v>
      </c>
      <c r="AC261" t="s">
        <v>324</v>
      </c>
      <c r="AD261" t="s">
        <v>324</v>
      </c>
      <c r="AE261" t="s">
        <v>324</v>
      </c>
      <c r="AF261" t="s">
        <v>324</v>
      </c>
      <c r="AG261" t="s">
        <v>324</v>
      </c>
      <c r="AH261" t="s">
        <v>324</v>
      </c>
      <c r="AI261" t="s">
        <v>324</v>
      </c>
      <c r="AJ261" t="s">
        <v>324</v>
      </c>
      <c r="AK261" t="s">
        <v>324</v>
      </c>
      <c r="AL261" t="s">
        <v>324</v>
      </c>
      <c r="AM261" t="s">
        <v>324</v>
      </c>
      <c r="AN261" t="s">
        <v>324</v>
      </c>
      <c r="AO261" t="s">
        <v>324</v>
      </c>
      <c r="AP261" t="s">
        <v>324</v>
      </c>
      <c r="AQ261" t="s">
        <v>324</v>
      </c>
      <c r="AR261" t="s">
        <v>324</v>
      </c>
      <c r="AS261" t="s">
        <v>324</v>
      </c>
      <c r="AT261" t="s">
        <v>324</v>
      </c>
      <c r="AU261" t="s">
        <v>324</v>
      </c>
      <c r="AV261" t="s">
        <v>324</v>
      </c>
      <c r="AW261" t="s">
        <v>324</v>
      </c>
      <c r="AX261" t="s">
        <v>324</v>
      </c>
      <c r="AY261" t="s">
        <v>324</v>
      </c>
      <c r="AZ261" t="s">
        <v>324</v>
      </c>
      <c r="BA261" t="s">
        <v>324</v>
      </c>
      <c r="BB261" t="s">
        <v>324</v>
      </c>
      <c r="BC261" t="s">
        <v>324</v>
      </c>
      <c r="BD261" t="s">
        <v>324</v>
      </c>
      <c r="BE261" t="s">
        <v>324</v>
      </c>
      <c r="BF261" t="s">
        <v>324</v>
      </c>
      <c r="BG261" t="s">
        <v>324</v>
      </c>
      <c r="BH261" t="s">
        <v>324</v>
      </c>
      <c r="BI261" t="s">
        <v>324</v>
      </c>
      <c r="BJ261" t="s">
        <v>324</v>
      </c>
      <c r="BK261" t="s">
        <v>324</v>
      </c>
      <c r="BL261" t="s">
        <v>324</v>
      </c>
      <c r="BM261" t="s">
        <v>324</v>
      </c>
      <c r="BN261" t="s">
        <v>324</v>
      </c>
      <c r="BO261" t="s">
        <v>324</v>
      </c>
      <c r="BP261" t="s">
        <v>324</v>
      </c>
      <c r="BQ261" t="s">
        <v>324</v>
      </c>
      <c r="BR261" t="s">
        <v>324</v>
      </c>
      <c r="BS261" t="s">
        <v>324</v>
      </c>
      <c r="BT261" t="s">
        <v>324</v>
      </c>
      <c r="BU261" t="s">
        <v>324</v>
      </c>
      <c r="BV261" t="s">
        <v>324</v>
      </c>
      <c r="BW261" t="s">
        <v>324</v>
      </c>
      <c r="BX261" t="s">
        <v>324</v>
      </c>
      <c r="BY261" t="s">
        <v>324</v>
      </c>
      <c r="BZ261">
        <v>3.0000000000000001E-3</v>
      </c>
      <c r="CA261" t="s">
        <v>324</v>
      </c>
      <c r="CB261" t="s">
        <v>324</v>
      </c>
      <c r="CC261" t="s">
        <v>324</v>
      </c>
      <c r="CD261" t="s">
        <v>324</v>
      </c>
      <c r="CE261">
        <v>1</v>
      </c>
      <c r="CF261" t="s">
        <v>324</v>
      </c>
      <c r="CG261" t="s">
        <v>324</v>
      </c>
      <c r="CH261" t="s">
        <v>324</v>
      </c>
      <c r="CI261" t="s">
        <v>324</v>
      </c>
      <c r="CJ261" t="s">
        <v>324</v>
      </c>
      <c r="CK261" t="s">
        <v>324</v>
      </c>
      <c r="CL261" t="s">
        <v>324</v>
      </c>
      <c r="CM261" t="s">
        <v>324</v>
      </c>
      <c r="CN261" t="s">
        <v>324</v>
      </c>
      <c r="CO261">
        <v>0.121</v>
      </c>
      <c r="CP261" t="s">
        <v>179</v>
      </c>
      <c r="CQ261" t="s">
        <v>179</v>
      </c>
      <c r="CR261">
        <v>0</v>
      </c>
      <c r="CS261">
        <v>0.121</v>
      </c>
      <c r="CT261">
        <v>16</v>
      </c>
      <c r="CU261">
        <v>0</v>
      </c>
      <c r="CV261">
        <v>0</v>
      </c>
      <c r="CW261">
        <v>0</v>
      </c>
      <c r="CX261">
        <v>16</v>
      </c>
      <c r="CY261">
        <v>0</v>
      </c>
      <c r="CZ261">
        <v>0</v>
      </c>
      <c r="DA261">
        <v>0</v>
      </c>
      <c r="DB261">
        <v>0</v>
      </c>
      <c r="DC261">
        <v>0</v>
      </c>
    </row>
    <row r="262" spans="1:107" x14ac:dyDescent="0.45">
      <c r="A262">
        <v>2024</v>
      </c>
      <c r="B262">
        <v>1</v>
      </c>
      <c r="C262" t="s">
        <v>197</v>
      </c>
      <c r="D262">
        <v>40437</v>
      </c>
      <c r="E262" t="s">
        <v>529</v>
      </c>
      <c r="F262" t="s">
        <v>323</v>
      </c>
      <c r="G262" t="s">
        <v>244</v>
      </c>
      <c r="H262">
        <v>1.571</v>
      </c>
      <c r="I262">
        <v>0.253</v>
      </c>
      <c r="J262" t="s">
        <v>324</v>
      </c>
      <c r="K262" t="s">
        <v>324</v>
      </c>
      <c r="L262">
        <v>1.8240000000000001</v>
      </c>
      <c r="M262">
        <v>225</v>
      </c>
      <c r="N262">
        <v>23</v>
      </c>
      <c r="O262" t="s">
        <v>324</v>
      </c>
      <c r="P262" t="s">
        <v>324</v>
      </c>
      <c r="Q262">
        <v>248</v>
      </c>
      <c r="R262">
        <v>0.17</v>
      </c>
      <c r="S262" t="s">
        <v>324</v>
      </c>
      <c r="T262" t="s">
        <v>324</v>
      </c>
      <c r="U262" t="s">
        <v>324</v>
      </c>
      <c r="V262">
        <v>0.17</v>
      </c>
      <c r="W262">
        <v>111</v>
      </c>
      <c r="X262" t="s">
        <v>324</v>
      </c>
      <c r="Y262" t="s">
        <v>324</v>
      </c>
      <c r="Z262" t="s">
        <v>324</v>
      </c>
      <c r="AA262">
        <v>111</v>
      </c>
      <c r="AB262" t="s">
        <v>324</v>
      </c>
      <c r="AC262" t="s">
        <v>324</v>
      </c>
      <c r="AD262" t="s">
        <v>324</v>
      </c>
      <c r="AE262" t="s">
        <v>324</v>
      </c>
      <c r="AF262" t="s">
        <v>324</v>
      </c>
      <c r="AG262" t="s">
        <v>324</v>
      </c>
      <c r="AH262" t="s">
        <v>324</v>
      </c>
      <c r="AI262" t="s">
        <v>324</v>
      </c>
      <c r="AJ262" t="s">
        <v>324</v>
      </c>
      <c r="AK262" t="s">
        <v>324</v>
      </c>
      <c r="AL262" t="s">
        <v>324</v>
      </c>
      <c r="AM262" t="s">
        <v>324</v>
      </c>
      <c r="AN262" t="s">
        <v>324</v>
      </c>
      <c r="AO262" t="s">
        <v>324</v>
      </c>
      <c r="AP262" t="s">
        <v>324</v>
      </c>
      <c r="AQ262" t="s">
        <v>324</v>
      </c>
      <c r="AR262" t="s">
        <v>324</v>
      </c>
      <c r="AS262" t="s">
        <v>324</v>
      </c>
      <c r="AT262" t="s">
        <v>324</v>
      </c>
      <c r="AU262" t="s">
        <v>324</v>
      </c>
      <c r="AV262" t="s">
        <v>324</v>
      </c>
      <c r="AW262" t="s">
        <v>324</v>
      </c>
      <c r="AX262" t="s">
        <v>324</v>
      </c>
      <c r="AY262" t="s">
        <v>324</v>
      </c>
      <c r="AZ262" t="s">
        <v>324</v>
      </c>
      <c r="BA262" t="s">
        <v>324</v>
      </c>
      <c r="BB262" t="s">
        <v>324</v>
      </c>
      <c r="BC262" t="s">
        <v>324</v>
      </c>
      <c r="BD262" t="s">
        <v>324</v>
      </c>
      <c r="BE262" t="s">
        <v>324</v>
      </c>
      <c r="BF262" t="s">
        <v>324</v>
      </c>
      <c r="BG262" t="s">
        <v>324</v>
      </c>
      <c r="BH262" t="s">
        <v>324</v>
      </c>
      <c r="BI262" t="s">
        <v>324</v>
      </c>
      <c r="BJ262" t="s">
        <v>324</v>
      </c>
      <c r="BK262" t="s">
        <v>324</v>
      </c>
      <c r="BL262" t="s">
        <v>324</v>
      </c>
      <c r="BM262" t="s">
        <v>324</v>
      </c>
      <c r="BN262" t="s">
        <v>324</v>
      </c>
      <c r="BO262" t="s">
        <v>324</v>
      </c>
      <c r="BP262" t="s">
        <v>324</v>
      </c>
      <c r="BQ262" t="s">
        <v>324</v>
      </c>
      <c r="BR262" t="s">
        <v>324</v>
      </c>
      <c r="BS262" t="s">
        <v>324</v>
      </c>
      <c r="BT262" t="s">
        <v>324</v>
      </c>
      <c r="BU262" t="s">
        <v>324</v>
      </c>
      <c r="BV262" t="s">
        <v>324</v>
      </c>
      <c r="BW262" t="s">
        <v>324</v>
      </c>
      <c r="BX262" t="s">
        <v>324</v>
      </c>
      <c r="BY262" t="s">
        <v>324</v>
      </c>
      <c r="BZ262" t="s">
        <v>324</v>
      </c>
      <c r="CA262" t="s">
        <v>324</v>
      </c>
      <c r="CB262" t="s">
        <v>324</v>
      </c>
      <c r="CC262" t="s">
        <v>324</v>
      </c>
      <c r="CD262" t="s">
        <v>324</v>
      </c>
      <c r="CE262" t="s">
        <v>324</v>
      </c>
      <c r="CF262" t="s">
        <v>324</v>
      </c>
      <c r="CG262" t="s">
        <v>324</v>
      </c>
      <c r="CH262" t="s">
        <v>324</v>
      </c>
      <c r="CI262" t="s">
        <v>324</v>
      </c>
      <c r="CJ262" t="s">
        <v>324</v>
      </c>
      <c r="CK262" t="s">
        <v>324</v>
      </c>
      <c r="CL262" t="s">
        <v>324</v>
      </c>
      <c r="CM262" t="s">
        <v>324</v>
      </c>
      <c r="CN262" t="s">
        <v>324</v>
      </c>
      <c r="CO262">
        <v>1.7410000000000001</v>
      </c>
      <c r="CP262">
        <v>0.253</v>
      </c>
      <c r="CQ262" t="s">
        <v>179</v>
      </c>
      <c r="CR262">
        <v>0</v>
      </c>
      <c r="CS262">
        <v>1.994</v>
      </c>
      <c r="CT262">
        <v>336</v>
      </c>
      <c r="CU262">
        <v>23</v>
      </c>
      <c r="CV262">
        <v>0</v>
      </c>
      <c r="CW262">
        <v>0</v>
      </c>
      <c r="CX262">
        <v>359</v>
      </c>
      <c r="CY262">
        <v>0</v>
      </c>
      <c r="CZ262">
        <v>0</v>
      </c>
      <c r="DA262">
        <v>0</v>
      </c>
      <c r="DB262">
        <v>0</v>
      </c>
      <c r="DC262">
        <v>0</v>
      </c>
    </row>
    <row r="263" spans="1:107" x14ac:dyDescent="0.45">
      <c r="A263">
        <v>2024</v>
      </c>
      <c r="B263">
        <v>1</v>
      </c>
      <c r="C263" t="s">
        <v>197</v>
      </c>
      <c r="D263">
        <v>99999</v>
      </c>
      <c r="E263" t="s">
        <v>329</v>
      </c>
      <c r="F263" t="s">
        <v>323</v>
      </c>
      <c r="H263">
        <v>-37.615000000000002</v>
      </c>
      <c r="I263">
        <v>-13.862</v>
      </c>
      <c r="J263">
        <v>-2.7029999999999998</v>
      </c>
      <c r="K263">
        <v>0</v>
      </c>
      <c r="L263">
        <v>-54.18</v>
      </c>
      <c r="M263" t="s">
        <v>324</v>
      </c>
      <c r="N263" t="s">
        <v>324</v>
      </c>
      <c r="O263" t="s">
        <v>324</v>
      </c>
      <c r="P263" t="s">
        <v>324</v>
      </c>
      <c r="Q263" t="s">
        <v>324</v>
      </c>
      <c r="R263" t="s">
        <v>324</v>
      </c>
      <c r="S263" t="s">
        <v>324</v>
      </c>
      <c r="T263" t="s">
        <v>324</v>
      </c>
      <c r="U263" t="s">
        <v>324</v>
      </c>
      <c r="V263">
        <v>0</v>
      </c>
      <c r="W263" t="s">
        <v>324</v>
      </c>
      <c r="X263" t="s">
        <v>324</v>
      </c>
      <c r="Y263" t="s">
        <v>324</v>
      </c>
      <c r="Z263" t="s">
        <v>324</v>
      </c>
      <c r="AA263" t="s">
        <v>324</v>
      </c>
      <c r="AB263" t="s">
        <v>324</v>
      </c>
      <c r="AC263" t="s">
        <v>324</v>
      </c>
      <c r="AD263" t="s">
        <v>324</v>
      </c>
      <c r="AE263" t="s">
        <v>324</v>
      </c>
      <c r="AF263" t="s">
        <v>324</v>
      </c>
      <c r="AG263">
        <v>-0.98699999999999999</v>
      </c>
      <c r="AH263">
        <v>-0.05</v>
      </c>
      <c r="AI263">
        <v>0</v>
      </c>
      <c r="AJ263">
        <v>0</v>
      </c>
      <c r="AK263">
        <v>-1.036</v>
      </c>
      <c r="AL263" t="s">
        <v>324</v>
      </c>
      <c r="AM263" t="s">
        <v>324</v>
      </c>
      <c r="AN263" t="s">
        <v>324</v>
      </c>
      <c r="AO263" t="s">
        <v>324</v>
      </c>
      <c r="AP263" t="s">
        <v>324</v>
      </c>
      <c r="AQ263" t="s">
        <v>324</v>
      </c>
      <c r="AR263" t="s">
        <v>324</v>
      </c>
      <c r="AS263" t="s">
        <v>324</v>
      </c>
      <c r="AT263" t="s">
        <v>324</v>
      </c>
      <c r="AU263" t="s">
        <v>324</v>
      </c>
      <c r="AV263">
        <v>-7.0000000000000001E-3</v>
      </c>
      <c r="AW263">
        <v>0</v>
      </c>
      <c r="AX263">
        <v>0</v>
      </c>
      <c r="AY263">
        <v>0</v>
      </c>
      <c r="AZ263">
        <v>-7.0000000000000001E-3</v>
      </c>
      <c r="BA263" t="s">
        <v>324</v>
      </c>
      <c r="BB263" t="s">
        <v>324</v>
      </c>
      <c r="BC263" t="s">
        <v>324</v>
      </c>
      <c r="BD263" t="s">
        <v>324</v>
      </c>
      <c r="BE263" t="s">
        <v>324</v>
      </c>
      <c r="BF263" t="s">
        <v>324</v>
      </c>
      <c r="BG263" t="s">
        <v>324</v>
      </c>
      <c r="BH263" t="s">
        <v>324</v>
      </c>
      <c r="BI263" t="s">
        <v>324</v>
      </c>
      <c r="BJ263" t="s">
        <v>324</v>
      </c>
      <c r="BK263" t="s">
        <v>324</v>
      </c>
      <c r="BL263" t="s">
        <v>324</v>
      </c>
      <c r="BM263" t="s">
        <v>324</v>
      </c>
      <c r="BN263" t="s">
        <v>324</v>
      </c>
      <c r="BO263" t="s">
        <v>324</v>
      </c>
      <c r="BP263" t="s">
        <v>324</v>
      </c>
      <c r="BQ263" t="s">
        <v>324</v>
      </c>
      <c r="BR263" t="s">
        <v>324</v>
      </c>
      <c r="BS263" t="s">
        <v>324</v>
      </c>
      <c r="BT263" t="s">
        <v>324</v>
      </c>
      <c r="BU263" t="s">
        <v>324</v>
      </c>
      <c r="BV263" t="s">
        <v>324</v>
      </c>
      <c r="BW263" t="s">
        <v>324</v>
      </c>
      <c r="BX263" t="s">
        <v>324</v>
      </c>
      <c r="BY263" t="s">
        <v>324</v>
      </c>
      <c r="BZ263" t="s">
        <v>324</v>
      </c>
      <c r="CA263" t="s">
        <v>324</v>
      </c>
      <c r="CB263" t="s">
        <v>324</v>
      </c>
      <c r="CC263" t="s">
        <v>324</v>
      </c>
      <c r="CD263" t="s">
        <v>324</v>
      </c>
      <c r="CE263" t="s">
        <v>324</v>
      </c>
      <c r="CF263" t="s">
        <v>324</v>
      </c>
      <c r="CG263" t="s">
        <v>324</v>
      </c>
      <c r="CH263" t="s">
        <v>324</v>
      </c>
      <c r="CI263" t="s">
        <v>324</v>
      </c>
      <c r="CJ263" t="s">
        <v>324</v>
      </c>
      <c r="CK263" t="s">
        <v>324</v>
      </c>
      <c r="CL263" t="s">
        <v>324</v>
      </c>
      <c r="CM263" t="s">
        <v>324</v>
      </c>
      <c r="CN263" t="s">
        <v>324</v>
      </c>
      <c r="CO263">
        <v>-37.615000000000002</v>
      </c>
      <c r="CP263">
        <v>-13.862</v>
      </c>
      <c r="CQ263">
        <v>-2.7029999999999998</v>
      </c>
      <c r="CR263">
        <v>0</v>
      </c>
      <c r="CS263">
        <v>-54.18</v>
      </c>
      <c r="CT263" t="s">
        <v>324</v>
      </c>
      <c r="CU263" t="s">
        <v>324</v>
      </c>
      <c r="CV263" t="s">
        <v>324</v>
      </c>
      <c r="CW263" t="s">
        <v>324</v>
      </c>
      <c r="CX263" t="s">
        <v>324</v>
      </c>
      <c r="CY263" t="s">
        <v>324</v>
      </c>
      <c r="CZ263" t="s">
        <v>324</v>
      </c>
      <c r="DA263" t="s">
        <v>324</v>
      </c>
      <c r="DB263" t="s">
        <v>324</v>
      </c>
      <c r="DC263" t="s">
        <v>324</v>
      </c>
    </row>
    <row r="264" spans="1:107" x14ac:dyDescent="0.45">
      <c r="A264">
        <v>2024</v>
      </c>
      <c r="B264">
        <v>1</v>
      </c>
      <c r="C264" t="s">
        <v>200</v>
      </c>
      <c r="D264">
        <v>3597</v>
      </c>
      <c r="E264" t="s">
        <v>530</v>
      </c>
      <c r="F264" t="s">
        <v>323</v>
      </c>
      <c r="G264" t="s">
        <v>244</v>
      </c>
      <c r="H264">
        <v>0.80900000000000005</v>
      </c>
      <c r="I264">
        <v>2.5299999999999998</v>
      </c>
      <c r="J264">
        <v>0.84099999999999997</v>
      </c>
      <c r="K264" t="s">
        <v>324</v>
      </c>
      <c r="L264">
        <v>4.18</v>
      </c>
      <c r="M264">
        <v>62</v>
      </c>
      <c r="N264">
        <v>11</v>
      </c>
      <c r="O264">
        <v>3</v>
      </c>
      <c r="P264" t="s">
        <v>324</v>
      </c>
      <c r="Q264">
        <v>76</v>
      </c>
      <c r="R264" t="s">
        <v>324</v>
      </c>
      <c r="S264" t="s">
        <v>324</v>
      </c>
      <c r="T264" t="s">
        <v>324</v>
      </c>
      <c r="U264" t="s">
        <v>324</v>
      </c>
      <c r="V264">
        <v>0</v>
      </c>
      <c r="W264" t="s">
        <v>324</v>
      </c>
      <c r="X264" t="s">
        <v>324</v>
      </c>
      <c r="Y264" t="s">
        <v>324</v>
      </c>
      <c r="Z264" t="s">
        <v>324</v>
      </c>
      <c r="AA264">
        <v>0</v>
      </c>
      <c r="AB264" t="s">
        <v>324</v>
      </c>
      <c r="AC264" t="s">
        <v>324</v>
      </c>
      <c r="AD264" t="s">
        <v>324</v>
      </c>
      <c r="AE264" t="s">
        <v>324</v>
      </c>
      <c r="AF264">
        <v>0</v>
      </c>
      <c r="AG264" t="s">
        <v>324</v>
      </c>
      <c r="AH264" t="s">
        <v>324</v>
      </c>
      <c r="AI264" t="s">
        <v>324</v>
      </c>
      <c r="AJ264" t="s">
        <v>324</v>
      </c>
      <c r="AK264">
        <v>0</v>
      </c>
      <c r="AL264" t="s">
        <v>324</v>
      </c>
      <c r="AM264" t="s">
        <v>324</v>
      </c>
      <c r="AN264" t="s">
        <v>324</v>
      </c>
      <c r="AO264" t="s">
        <v>324</v>
      </c>
      <c r="AP264">
        <v>0</v>
      </c>
      <c r="AQ264" t="s">
        <v>324</v>
      </c>
      <c r="AR264" t="s">
        <v>324</v>
      </c>
      <c r="AS264" t="s">
        <v>324</v>
      </c>
      <c r="AT264" t="s">
        <v>324</v>
      </c>
      <c r="AU264">
        <v>0</v>
      </c>
      <c r="AV264" t="s">
        <v>324</v>
      </c>
      <c r="AW264" t="s">
        <v>324</v>
      </c>
      <c r="AX264" t="s">
        <v>324</v>
      </c>
      <c r="AY264" t="s">
        <v>324</v>
      </c>
      <c r="AZ264">
        <v>0</v>
      </c>
      <c r="BA264" t="s">
        <v>324</v>
      </c>
      <c r="BB264" t="s">
        <v>324</v>
      </c>
      <c r="BC264" t="s">
        <v>324</v>
      </c>
      <c r="BD264" t="s">
        <v>324</v>
      </c>
      <c r="BE264">
        <v>0</v>
      </c>
      <c r="BF264" t="s">
        <v>324</v>
      </c>
      <c r="BG264" t="s">
        <v>324</v>
      </c>
      <c r="BH264" t="s">
        <v>324</v>
      </c>
      <c r="BI264" t="s">
        <v>324</v>
      </c>
      <c r="BJ264">
        <v>0</v>
      </c>
      <c r="BK264" t="s">
        <v>324</v>
      </c>
      <c r="BL264" t="s">
        <v>324</v>
      </c>
      <c r="BM264" t="s">
        <v>324</v>
      </c>
      <c r="BN264" t="s">
        <v>324</v>
      </c>
      <c r="BO264">
        <v>0</v>
      </c>
      <c r="BP264" t="s">
        <v>324</v>
      </c>
      <c r="BQ264" t="s">
        <v>324</v>
      </c>
      <c r="BR264" t="s">
        <v>324</v>
      </c>
      <c r="BS264" t="s">
        <v>324</v>
      </c>
      <c r="BT264">
        <v>0</v>
      </c>
      <c r="BU264" t="s">
        <v>324</v>
      </c>
      <c r="BV264" t="s">
        <v>324</v>
      </c>
      <c r="BW264" t="s">
        <v>324</v>
      </c>
      <c r="BX264" t="s">
        <v>324</v>
      </c>
      <c r="BY264">
        <v>0</v>
      </c>
      <c r="BZ264" t="s">
        <v>324</v>
      </c>
      <c r="CA264" t="s">
        <v>324</v>
      </c>
      <c r="CB264" t="s">
        <v>324</v>
      </c>
      <c r="CC264" t="s">
        <v>324</v>
      </c>
      <c r="CD264">
        <v>0</v>
      </c>
      <c r="CE264" t="s">
        <v>324</v>
      </c>
      <c r="CF264" t="s">
        <v>324</v>
      </c>
      <c r="CG264" t="s">
        <v>324</v>
      </c>
      <c r="CH264" t="s">
        <v>324</v>
      </c>
      <c r="CI264">
        <v>0</v>
      </c>
      <c r="CJ264" t="s">
        <v>324</v>
      </c>
      <c r="CK264" t="s">
        <v>324</v>
      </c>
      <c r="CL264" t="s">
        <v>324</v>
      </c>
      <c r="CM264" t="s">
        <v>324</v>
      </c>
      <c r="CN264">
        <v>0</v>
      </c>
      <c r="CO264">
        <v>0.80900000000000005</v>
      </c>
      <c r="CP264">
        <v>2.5299999999999998</v>
      </c>
      <c r="CQ264">
        <v>0.84099999999999997</v>
      </c>
      <c r="CR264">
        <v>0</v>
      </c>
      <c r="CS264">
        <v>4.18</v>
      </c>
      <c r="CT264">
        <v>62</v>
      </c>
      <c r="CU264">
        <v>11</v>
      </c>
      <c r="CV264">
        <v>3</v>
      </c>
      <c r="CW264">
        <v>0</v>
      </c>
      <c r="CX264">
        <v>76</v>
      </c>
      <c r="CY264">
        <v>0</v>
      </c>
      <c r="CZ264">
        <v>0</v>
      </c>
      <c r="DA264">
        <v>0</v>
      </c>
      <c r="DB264">
        <v>0</v>
      </c>
      <c r="DC264">
        <v>0</v>
      </c>
    </row>
    <row r="265" spans="1:107" x14ac:dyDescent="0.45">
      <c r="A265">
        <v>2024</v>
      </c>
      <c r="B265">
        <v>1</v>
      </c>
      <c r="C265" t="s">
        <v>200</v>
      </c>
      <c r="D265">
        <v>5487</v>
      </c>
      <c r="E265" t="s">
        <v>531</v>
      </c>
      <c r="F265" t="s">
        <v>323</v>
      </c>
      <c r="G265" t="s">
        <v>244</v>
      </c>
      <c r="H265">
        <v>52.814</v>
      </c>
      <c r="I265">
        <v>21.18</v>
      </c>
      <c r="J265">
        <v>1.292</v>
      </c>
      <c r="K265" t="s">
        <v>324</v>
      </c>
      <c r="L265">
        <v>75.286000000000001</v>
      </c>
      <c r="M265">
        <v>7594</v>
      </c>
      <c r="N265">
        <v>149</v>
      </c>
      <c r="O265">
        <v>4</v>
      </c>
      <c r="P265" t="s">
        <v>324</v>
      </c>
      <c r="Q265">
        <v>7747</v>
      </c>
      <c r="R265">
        <v>0.16900000000000001</v>
      </c>
      <c r="S265">
        <v>5.5789999999999997</v>
      </c>
      <c r="T265" t="s">
        <v>324</v>
      </c>
      <c r="U265" t="s">
        <v>324</v>
      </c>
      <c r="V265">
        <v>5.7480000000000002</v>
      </c>
      <c r="W265">
        <v>11</v>
      </c>
      <c r="X265">
        <v>16</v>
      </c>
      <c r="Y265" t="s">
        <v>324</v>
      </c>
      <c r="Z265" t="s">
        <v>324</v>
      </c>
      <c r="AA265">
        <v>27</v>
      </c>
      <c r="AB265" t="s">
        <v>324</v>
      </c>
      <c r="AC265" t="s">
        <v>324</v>
      </c>
      <c r="AD265" t="s">
        <v>324</v>
      </c>
      <c r="AE265" t="s">
        <v>324</v>
      </c>
      <c r="AF265">
        <v>0</v>
      </c>
      <c r="AG265" t="s">
        <v>324</v>
      </c>
      <c r="AH265" t="s">
        <v>324</v>
      </c>
      <c r="AI265" t="s">
        <v>324</v>
      </c>
      <c r="AJ265" t="s">
        <v>324</v>
      </c>
      <c r="AK265">
        <v>0</v>
      </c>
      <c r="AL265" t="s">
        <v>324</v>
      </c>
      <c r="AM265" t="s">
        <v>324</v>
      </c>
      <c r="AN265" t="s">
        <v>324</v>
      </c>
      <c r="AO265" t="s">
        <v>324</v>
      </c>
      <c r="AP265">
        <v>0</v>
      </c>
      <c r="AQ265" t="s">
        <v>324</v>
      </c>
      <c r="AR265" t="s">
        <v>324</v>
      </c>
      <c r="AS265" t="s">
        <v>324</v>
      </c>
      <c r="AT265" t="s">
        <v>324</v>
      </c>
      <c r="AU265">
        <v>0</v>
      </c>
      <c r="AV265" t="s">
        <v>324</v>
      </c>
      <c r="AW265" t="s">
        <v>324</v>
      </c>
      <c r="AX265" t="s">
        <v>324</v>
      </c>
      <c r="AY265" t="s">
        <v>324</v>
      </c>
      <c r="AZ265">
        <v>0</v>
      </c>
      <c r="BA265" t="s">
        <v>324</v>
      </c>
      <c r="BB265" t="s">
        <v>324</v>
      </c>
      <c r="BC265" t="s">
        <v>324</v>
      </c>
      <c r="BD265" t="s">
        <v>324</v>
      </c>
      <c r="BE265">
        <v>0</v>
      </c>
      <c r="BF265" t="s">
        <v>324</v>
      </c>
      <c r="BG265" t="s">
        <v>324</v>
      </c>
      <c r="BH265" t="s">
        <v>324</v>
      </c>
      <c r="BI265" t="s">
        <v>324</v>
      </c>
      <c r="BJ265">
        <v>0</v>
      </c>
      <c r="BK265">
        <v>6.7000000000000004E-2</v>
      </c>
      <c r="BL265">
        <v>0.02</v>
      </c>
      <c r="BM265" t="s">
        <v>324</v>
      </c>
      <c r="BN265" t="s">
        <v>324</v>
      </c>
      <c r="BO265">
        <v>8.6999999999999994E-2</v>
      </c>
      <c r="BP265">
        <v>13</v>
      </c>
      <c r="BQ265">
        <v>4</v>
      </c>
      <c r="BR265" t="s">
        <v>324</v>
      </c>
      <c r="BS265" t="s">
        <v>324</v>
      </c>
      <c r="BT265">
        <v>17</v>
      </c>
      <c r="BU265" t="s">
        <v>324</v>
      </c>
      <c r="BV265" t="s">
        <v>324</v>
      </c>
      <c r="BW265" t="s">
        <v>324</v>
      </c>
      <c r="BX265" t="s">
        <v>324</v>
      </c>
      <c r="BY265">
        <v>0</v>
      </c>
      <c r="BZ265">
        <v>4.0000000000000001E-3</v>
      </c>
      <c r="CA265">
        <v>0.49</v>
      </c>
      <c r="CB265" t="s">
        <v>324</v>
      </c>
      <c r="CC265" t="s">
        <v>324</v>
      </c>
      <c r="CD265">
        <v>0.49399999999999999</v>
      </c>
      <c r="CE265">
        <v>1</v>
      </c>
      <c r="CF265">
        <v>5</v>
      </c>
      <c r="CG265" t="s">
        <v>324</v>
      </c>
      <c r="CH265" t="s">
        <v>324</v>
      </c>
      <c r="CI265">
        <v>6</v>
      </c>
      <c r="CJ265" t="s">
        <v>324</v>
      </c>
      <c r="CK265" t="s">
        <v>324</v>
      </c>
      <c r="CL265" t="s">
        <v>324</v>
      </c>
      <c r="CM265" t="s">
        <v>324</v>
      </c>
      <c r="CN265">
        <v>0</v>
      </c>
      <c r="CO265">
        <v>53.054000000000002</v>
      </c>
      <c r="CP265">
        <v>27.268999999999998</v>
      </c>
      <c r="CQ265">
        <v>1.292</v>
      </c>
      <c r="CR265">
        <v>0</v>
      </c>
      <c r="CS265">
        <v>81.614999999999995</v>
      </c>
      <c r="CT265">
        <v>7619</v>
      </c>
      <c r="CU265">
        <v>174</v>
      </c>
      <c r="CV265">
        <v>4</v>
      </c>
      <c r="CW265">
        <v>0</v>
      </c>
      <c r="CX265">
        <v>7797</v>
      </c>
      <c r="CY265">
        <v>0</v>
      </c>
      <c r="CZ265">
        <v>0</v>
      </c>
      <c r="DA265">
        <v>0</v>
      </c>
      <c r="DB265">
        <v>0</v>
      </c>
      <c r="DC265">
        <v>0</v>
      </c>
    </row>
    <row r="266" spans="1:107" x14ac:dyDescent="0.45">
      <c r="A266">
        <v>2024</v>
      </c>
      <c r="B266">
        <v>1</v>
      </c>
      <c r="C266" t="s">
        <v>200</v>
      </c>
      <c r="D266">
        <v>12390</v>
      </c>
      <c r="E266" t="s">
        <v>532</v>
      </c>
      <c r="F266" t="s">
        <v>323</v>
      </c>
      <c r="G266" t="s">
        <v>244</v>
      </c>
      <c r="H266">
        <v>0</v>
      </c>
      <c r="I266">
        <v>0</v>
      </c>
      <c r="J266">
        <v>0</v>
      </c>
      <c r="K266">
        <v>0</v>
      </c>
      <c r="L266" t="s">
        <v>324</v>
      </c>
      <c r="M266">
        <v>0</v>
      </c>
      <c r="N266">
        <v>0</v>
      </c>
      <c r="O266">
        <v>0</v>
      </c>
      <c r="P266">
        <v>0</v>
      </c>
      <c r="Q266" t="s">
        <v>324</v>
      </c>
      <c r="R266">
        <v>0</v>
      </c>
      <c r="S266">
        <v>0</v>
      </c>
      <c r="T266">
        <v>0</v>
      </c>
      <c r="U266">
        <v>0</v>
      </c>
      <c r="V266" t="s">
        <v>324</v>
      </c>
      <c r="W266">
        <v>0</v>
      </c>
      <c r="X266">
        <v>0</v>
      </c>
      <c r="Y266">
        <v>0</v>
      </c>
      <c r="Z266">
        <v>0</v>
      </c>
      <c r="AA266" t="s">
        <v>324</v>
      </c>
      <c r="AB266">
        <v>0</v>
      </c>
      <c r="AC266">
        <v>0</v>
      </c>
      <c r="AD266">
        <v>0</v>
      </c>
      <c r="AE266">
        <v>0</v>
      </c>
      <c r="AF266" t="s">
        <v>324</v>
      </c>
      <c r="AG266">
        <v>0</v>
      </c>
      <c r="AH266">
        <v>0</v>
      </c>
      <c r="AI266">
        <v>0</v>
      </c>
      <c r="AJ266">
        <v>0</v>
      </c>
      <c r="AK266" t="s">
        <v>324</v>
      </c>
      <c r="AL266">
        <v>0</v>
      </c>
      <c r="AM266">
        <v>0</v>
      </c>
      <c r="AN266">
        <v>0</v>
      </c>
      <c r="AO266">
        <v>0</v>
      </c>
      <c r="AP266" t="s">
        <v>324</v>
      </c>
      <c r="AQ266">
        <v>0</v>
      </c>
      <c r="AR266">
        <v>0</v>
      </c>
      <c r="AS266">
        <v>0</v>
      </c>
      <c r="AT266">
        <v>0</v>
      </c>
      <c r="AU266" t="s">
        <v>324</v>
      </c>
      <c r="AV266">
        <v>0</v>
      </c>
      <c r="AW266">
        <v>0</v>
      </c>
      <c r="AX266">
        <v>0</v>
      </c>
      <c r="AY266">
        <v>0</v>
      </c>
      <c r="AZ266" t="s">
        <v>324</v>
      </c>
      <c r="BA266">
        <v>0</v>
      </c>
      <c r="BB266">
        <v>0</v>
      </c>
      <c r="BC266">
        <v>0</v>
      </c>
      <c r="BD266">
        <v>0</v>
      </c>
      <c r="BE266" t="s">
        <v>324</v>
      </c>
      <c r="BF266">
        <v>0</v>
      </c>
      <c r="BG266">
        <v>0</v>
      </c>
      <c r="BH266">
        <v>0</v>
      </c>
      <c r="BI266">
        <v>0</v>
      </c>
      <c r="BJ266" t="s">
        <v>324</v>
      </c>
      <c r="BK266">
        <v>0</v>
      </c>
      <c r="BL266">
        <v>0</v>
      </c>
      <c r="BM266">
        <v>0</v>
      </c>
      <c r="BN266">
        <v>0</v>
      </c>
      <c r="BO266" t="s">
        <v>324</v>
      </c>
      <c r="BP266">
        <v>0</v>
      </c>
      <c r="BQ266">
        <v>0</v>
      </c>
      <c r="BR266">
        <v>0</v>
      </c>
      <c r="BS266">
        <v>0</v>
      </c>
      <c r="BT266" t="s">
        <v>324</v>
      </c>
      <c r="BU266">
        <v>0</v>
      </c>
      <c r="BV266">
        <v>0</v>
      </c>
      <c r="BW266">
        <v>0</v>
      </c>
      <c r="BX266">
        <v>0</v>
      </c>
      <c r="BY266" t="s">
        <v>324</v>
      </c>
      <c r="BZ266">
        <v>0</v>
      </c>
      <c r="CA266">
        <v>0</v>
      </c>
      <c r="CB266">
        <v>0</v>
      </c>
      <c r="CC266">
        <v>0</v>
      </c>
      <c r="CD266" t="s">
        <v>324</v>
      </c>
      <c r="CE266">
        <v>0</v>
      </c>
      <c r="CF266">
        <v>0</v>
      </c>
      <c r="CG266">
        <v>0</v>
      </c>
      <c r="CH266">
        <v>0</v>
      </c>
      <c r="CI266" t="s">
        <v>324</v>
      </c>
      <c r="CJ266">
        <v>0</v>
      </c>
      <c r="CK266">
        <v>0</v>
      </c>
      <c r="CL266">
        <v>0</v>
      </c>
      <c r="CM266">
        <v>0</v>
      </c>
      <c r="CN266" t="s">
        <v>324</v>
      </c>
      <c r="CO266" t="s">
        <v>179</v>
      </c>
      <c r="CP266" t="s">
        <v>179</v>
      </c>
      <c r="CQ266" t="s">
        <v>179</v>
      </c>
      <c r="CR266">
        <v>0</v>
      </c>
      <c r="CS266" t="s">
        <v>179</v>
      </c>
      <c r="CT266">
        <v>0</v>
      </c>
      <c r="CU266">
        <v>0</v>
      </c>
      <c r="CV266">
        <v>0</v>
      </c>
      <c r="CW266">
        <v>0</v>
      </c>
      <c r="CX266">
        <v>0</v>
      </c>
      <c r="CY266">
        <v>0</v>
      </c>
      <c r="CZ266">
        <v>0</v>
      </c>
      <c r="DA266">
        <v>0</v>
      </c>
      <c r="DB266">
        <v>0</v>
      </c>
      <c r="DC266">
        <v>0</v>
      </c>
    </row>
    <row r="267" spans="1:107" x14ac:dyDescent="0.45">
      <c r="A267">
        <v>2024</v>
      </c>
      <c r="B267">
        <v>1</v>
      </c>
      <c r="C267" t="s">
        <v>200</v>
      </c>
      <c r="D267">
        <v>14711</v>
      </c>
      <c r="E267" t="s">
        <v>513</v>
      </c>
      <c r="F267" t="s">
        <v>323</v>
      </c>
      <c r="G267" t="s">
        <v>244</v>
      </c>
      <c r="H267">
        <v>0</v>
      </c>
      <c r="I267">
        <v>0</v>
      </c>
      <c r="J267">
        <v>0</v>
      </c>
      <c r="K267">
        <v>0</v>
      </c>
      <c r="L267" t="s">
        <v>324</v>
      </c>
      <c r="M267">
        <v>0</v>
      </c>
      <c r="N267">
        <v>0</v>
      </c>
      <c r="O267">
        <v>0</v>
      </c>
      <c r="P267">
        <v>0</v>
      </c>
      <c r="Q267" t="s">
        <v>324</v>
      </c>
      <c r="R267">
        <v>0</v>
      </c>
      <c r="S267">
        <v>0</v>
      </c>
      <c r="T267">
        <v>0</v>
      </c>
      <c r="U267">
        <v>0</v>
      </c>
      <c r="V267" t="s">
        <v>324</v>
      </c>
      <c r="W267">
        <v>0</v>
      </c>
      <c r="X267">
        <v>0</v>
      </c>
      <c r="Y267">
        <v>0</v>
      </c>
      <c r="Z267">
        <v>0</v>
      </c>
      <c r="AA267" t="s">
        <v>324</v>
      </c>
      <c r="AB267">
        <v>0</v>
      </c>
      <c r="AC267">
        <v>0</v>
      </c>
      <c r="AD267">
        <v>0</v>
      </c>
      <c r="AE267">
        <v>0</v>
      </c>
      <c r="AF267" t="s">
        <v>324</v>
      </c>
      <c r="AG267">
        <v>0</v>
      </c>
      <c r="AH267">
        <v>0</v>
      </c>
      <c r="AI267">
        <v>0</v>
      </c>
      <c r="AJ267">
        <v>0</v>
      </c>
      <c r="AK267" t="s">
        <v>324</v>
      </c>
      <c r="AL267">
        <v>0</v>
      </c>
      <c r="AM267">
        <v>0</v>
      </c>
      <c r="AN267">
        <v>0</v>
      </c>
      <c r="AO267">
        <v>0</v>
      </c>
      <c r="AP267" t="s">
        <v>324</v>
      </c>
      <c r="AQ267">
        <v>0</v>
      </c>
      <c r="AR267">
        <v>0</v>
      </c>
      <c r="AS267">
        <v>0</v>
      </c>
      <c r="AT267">
        <v>0</v>
      </c>
      <c r="AU267" t="s">
        <v>324</v>
      </c>
      <c r="AV267">
        <v>0</v>
      </c>
      <c r="AW267">
        <v>0</v>
      </c>
      <c r="AX267">
        <v>0</v>
      </c>
      <c r="AY267">
        <v>0</v>
      </c>
      <c r="AZ267" t="s">
        <v>324</v>
      </c>
      <c r="BA267">
        <v>0</v>
      </c>
      <c r="BB267">
        <v>0</v>
      </c>
      <c r="BC267">
        <v>0</v>
      </c>
      <c r="BD267">
        <v>0</v>
      </c>
      <c r="BE267" t="s">
        <v>324</v>
      </c>
      <c r="BF267">
        <v>0</v>
      </c>
      <c r="BG267">
        <v>0</v>
      </c>
      <c r="BH267">
        <v>0</v>
      </c>
      <c r="BI267">
        <v>0</v>
      </c>
      <c r="BJ267" t="s">
        <v>324</v>
      </c>
      <c r="BK267">
        <v>0</v>
      </c>
      <c r="BL267">
        <v>0</v>
      </c>
      <c r="BM267">
        <v>0</v>
      </c>
      <c r="BN267">
        <v>0</v>
      </c>
      <c r="BO267" t="s">
        <v>324</v>
      </c>
      <c r="BP267">
        <v>0</v>
      </c>
      <c r="BQ267">
        <v>0</v>
      </c>
      <c r="BR267">
        <v>0</v>
      </c>
      <c r="BS267">
        <v>0</v>
      </c>
      <c r="BT267" t="s">
        <v>324</v>
      </c>
      <c r="BU267">
        <v>0</v>
      </c>
      <c r="BV267">
        <v>0</v>
      </c>
      <c r="BW267">
        <v>0</v>
      </c>
      <c r="BX267">
        <v>0</v>
      </c>
      <c r="BY267" t="s">
        <v>324</v>
      </c>
      <c r="BZ267">
        <v>0</v>
      </c>
      <c r="CA267">
        <v>0</v>
      </c>
      <c r="CB267">
        <v>0</v>
      </c>
      <c r="CC267">
        <v>0</v>
      </c>
      <c r="CD267" t="s">
        <v>324</v>
      </c>
      <c r="CE267">
        <v>0</v>
      </c>
      <c r="CF267">
        <v>0</v>
      </c>
      <c r="CG267">
        <v>0</v>
      </c>
      <c r="CH267">
        <v>0</v>
      </c>
      <c r="CI267" t="s">
        <v>324</v>
      </c>
      <c r="CJ267">
        <v>0</v>
      </c>
      <c r="CK267">
        <v>0</v>
      </c>
      <c r="CL267">
        <v>0</v>
      </c>
      <c r="CM267">
        <v>0</v>
      </c>
      <c r="CN267" t="s">
        <v>324</v>
      </c>
      <c r="CO267" t="s">
        <v>179</v>
      </c>
      <c r="CP267" t="s">
        <v>179</v>
      </c>
      <c r="CQ267" t="s">
        <v>179</v>
      </c>
      <c r="CR267">
        <v>0</v>
      </c>
      <c r="CS267" t="s">
        <v>179</v>
      </c>
      <c r="CT267">
        <v>0</v>
      </c>
      <c r="CU267">
        <v>0</v>
      </c>
      <c r="CV267">
        <v>0</v>
      </c>
      <c r="CW267">
        <v>0</v>
      </c>
      <c r="CX267">
        <v>0</v>
      </c>
      <c r="CY267">
        <v>0</v>
      </c>
      <c r="CZ267">
        <v>0</v>
      </c>
      <c r="DA267">
        <v>0</v>
      </c>
      <c r="DB267">
        <v>0</v>
      </c>
      <c r="DC267">
        <v>0</v>
      </c>
    </row>
    <row r="268" spans="1:107" x14ac:dyDescent="0.45">
      <c r="A268">
        <v>2024</v>
      </c>
      <c r="B268">
        <v>1</v>
      </c>
      <c r="C268" t="s">
        <v>200</v>
      </c>
      <c r="D268">
        <v>14715</v>
      </c>
      <c r="E268" t="s">
        <v>533</v>
      </c>
      <c r="F268" t="s">
        <v>323</v>
      </c>
      <c r="G268" t="s">
        <v>244</v>
      </c>
      <c r="H268">
        <v>216.453</v>
      </c>
      <c r="I268">
        <v>117.09099999999999</v>
      </c>
      <c r="J268">
        <v>16.547999999999998</v>
      </c>
      <c r="K268" t="s">
        <v>324</v>
      </c>
      <c r="L268">
        <v>350.09199999999998</v>
      </c>
      <c r="M268">
        <v>23667</v>
      </c>
      <c r="N268">
        <v>987</v>
      </c>
      <c r="O268">
        <v>59</v>
      </c>
      <c r="P268" t="s">
        <v>324</v>
      </c>
      <c r="Q268">
        <v>24713</v>
      </c>
      <c r="R268">
        <v>1.0469999999999999</v>
      </c>
      <c r="S268">
        <v>13.824999999999999</v>
      </c>
      <c r="T268" t="s">
        <v>324</v>
      </c>
      <c r="U268" t="s">
        <v>324</v>
      </c>
      <c r="V268">
        <v>14.872</v>
      </c>
      <c r="W268">
        <v>45</v>
      </c>
      <c r="X268">
        <v>132</v>
      </c>
      <c r="Y268" t="s">
        <v>324</v>
      </c>
      <c r="Z268" t="s">
        <v>324</v>
      </c>
      <c r="AA268">
        <v>177</v>
      </c>
      <c r="AB268" t="s">
        <v>324</v>
      </c>
      <c r="AC268" t="s">
        <v>324</v>
      </c>
      <c r="AD268" t="s">
        <v>324</v>
      </c>
      <c r="AE268" t="s">
        <v>324</v>
      </c>
      <c r="AF268" t="s">
        <v>324</v>
      </c>
      <c r="AG268" t="s">
        <v>324</v>
      </c>
      <c r="AH268" t="s">
        <v>324</v>
      </c>
      <c r="AI268" t="s">
        <v>324</v>
      </c>
      <c r="AJ268" t="s">
        <v>324</v>
      </c>
      <c r="AK268" t="s">
        <v>324</v>
      </c>
      <c r="AL268" t="s">
        <v>324</v>
      </c>
      <c r="AM268" t="s">
        <v>324</v>
      </c>
      <c r="AN268" t="s">
        <v>324</v>
      </c>
      <c r="AO268" t="s">
        <v>324</v>
      </c>
      <c r="AP268" t="s">
        <v>324</v>
      </c>
      <c r="AQ268" t="s">
        <v>324</v>
      </c>
      <c r="AR268" t="s">
        <v>324</v>
      </c>
      <c r="AS268" t="s">
        <v>324</v>
      </c>
      <c r="AT268" t="s">
        <v>324</v>
      </c>
      <c r="AU268" t="s">
        <v>324</v>
      </c>
      <c r="AV268" t="s">
        <v>324</v>
      </c>
      <c r="AW268" t="s">
        <v>324</v>
      </c>
      <c r="AX268" t="s">
        <v>324</v>
      </c>
      <c r="AY268" t="s">
        <v>324</v>
      </c>
      <c r="AZ268" t="s">
        <v>324</v>
      </c>
      <c r="BA268" t="s">
        <v>324</v>
      </c>
      <c r="BB268" t="s">
        <v>324</v>
      </c>
      <c r="BC268" t="s">
        <v>324</v>
      </c>
      <c r="BD268" t="s">
        <v>324</v>
      </c>
      <c r="BE268" t="s">
        <v>324</v>
      </c>
      <c r="BF268" t="s">
        <v>324</v>
      </c>
      <c r="BG268" t="s">
        <v>324</v>
      </c>
      <c r="BH268" t="s">
        <v>324</v>
      </c>
      <c r="BI268" t="s">
        <v>324</v>
      </c>
      <c r="BJ268" t="s">
        <v>324</v>
      </c>
      <c r="BK268">
        <v>0.313</v>
      </c>
      <c r="BL268">
        <v>0.129</v>
      </c>
      <c r="BM268" t="s">
        <v>324</v>
      </c>
      <c r="BN268" t="s">
        <v>324</v>
      </c>
      <c r="BO268">
        <v>0.442</v>
      </c>
      <c r="BP268">
        <v>97</v>
      </c>
      <c r="BQ268">
        <v>20</v>
      </c>
      <c r="BR268" t="s">
        <v>324</v>
      </c>
      <c r="BS268" t="s">
        <v>324</v>
      </c>
      <c r="BT268">
        <v>117</v>
      </c>
      <c r="BU268" t="s">
        <v>324</v>
      </c>
      <c r="BV268" t="s">
        <v>324</v>
      </c>
      <c r="BW268" t="s">
        <v>324</v>
      </c>
      <c r="BX268" t="s">
        <v>324</v>
      </c>
      <c r="BY268" t="s">
        <v>324</v>
      </c>
      <c r="BZ268">
        <v>0.14299999999999999</v>
      </c>
      <c r="CA268">
        <v>33.445</v>
      </c>
      <c r="CB268">
        <v>2.4289999999999998</v>
      </c>
      <c r="CC268" t="s">
        <v>324</v>
      </c>
      <c r="CD268" t="s">
        <v>324</v>
      </c>
      <c r="CE268">
        <v>8</v>
      </c>
      <c r="CF268">
        <v>37</v>
      </c>
      <c r="CG268">
        <v>2</v>
      </c>
      <c r="CH268" t="s">
        <v>324</v>
      </c>
      <c r="CI268" t="s">
        <v>324</v>
      </c>
      <c r="CJ268" t="s">
        <v>324</v>
      </c>
      <c r="CK268" t="s">
        <v>324</v>
      </c>
      <c r="CL268" t="s">
        <v>324</v>
      </c>
      <c r="CM268" t="s">
        <v>324</v>
      </c>
      <c r="CN268" t="s">
        <v>324</v>
      </c>
      <c r="CO268">
        <v>217.95599999999999</v>
      </c>
      <c r="CP268">
        <v>164.49</v>
      </c>
      <c r="CQ268">
        <v>18.977</v>
      </c>
      <c r="CR268">
        <v>0</v>
      </c>
      <c r="CS268">
        <v>401.423</v>
      </c>
      <c r="CT268">
        <v>23817</v>
      </c>
      <c r="CU268">
        <v>1176</v>
      </c>
      <c r="CV268">
        <v>61</v>
      </c>
      <c r="CW268">
        <v>0</v>
      </c>
      <c r="CX268">
        <v>25054</v>
      </c>
      <c r="CY268">
        <v>0</v>
      </c>
      <c r="CZ268">
        <v>0</v>
      </c>
      <c r="DA268">
        <v>0</v>
      </c>
      <c r="DB268">
        <v>0</v>
      </c>
      <c r="DC268">
        <v>0</v>
      </c>
    </row>
    <row r="269" spans="1:107" x14ac:dyDescent="0.45">
      <c r="A269">
        <v>2024</v>
      </c>
      <c r="B269">
        <v>1</v>
      </c>
      <c r="C269" t="s">
        <v>200</v>
      </c>
      <c r="D269">
        <v>14716</v>
      </c>
      <c r="E269" t="s">
        <v>534</v>
      </c>
      <c r="F269" t="s">
        <v>323</v>
      </c>
      <c r="G269" t="s">
        <v>244</v>
      </c>
      <c r="H269">
        <v>0</v>
      </c>
      <c r="I269">
        <v>0</v>
      </c>
      <c r="J269">
        <v>0</v>
      </c>
      <c r="K269">
        <v>0</v>
      </c>
      <c r="L269" t="s">
        <v>324</v>
      </c>
      <c r="M269">
        <v>0</v>
      </c>
      <c r="N269">
        <v>0</v>
      </c>
      <c r="O269">
        <v>0</v>
      </c>
      <c r="P269">
        <v>0</v>
      </c>
      <c r="Q269" t="s">
        <v>324</v>
      </c>
      <c r="R269">
        <v>0</v>
      </c>
      <c r="S269">
        <v>0</v>
      </c>
      <c r="T269">
        <v>0</v>
      </c>
      <c r="U269">
        <v>0</v>
      </c>
      <c r="V269" t="s">
        <v>324</v>
      </c>
      <c r="W269">
        <v>0</v>
      </c>
      <c r="X269">
        <v>0</v>
      </c>
      <c r="Y269">
        <v>0</v>
      </c>
      <c r="Z269">
        <v>0</v>
      </c>
      <c r="AA269" t="s">
        <v>324</v>
      </c>
      <c r="AB269">
        <v>0</v>
      </c>
      <c r="AC269">
        <v>0</v>
      </c>
      <c r="AD269">
        <v>0</v>
      </c>
      <c r="AE269">
        <v>0</v>
      </c>
      <c r="AF269" t="s">
        <v>324</v>
      </c>
      <c r="AG269">
        <v>0</v>
      </c>
      <c r="AH269">
        <v>0</v>
      </c>
      <c r="AI269">
        <v>0</v>
      </c>
      <c r="AJ269">
        <v>0</v>
      </c>
      <c r="AK269" t="s">
        <v>324</v>
      </c>
      <c r="AL269">
        <v>0</v>
      </c>
      <c r="AM269">
        <v>0</v>
      </c>
      <c r="AN269">
        <v>0</v>
      </c>
      <c r="AO269">
        <v>0</v>
      </c>
      <c r="AP269" t="s">
        <v>324</v>
      </c>
      <c r="AQ269">
        <v>0</v>
      </c>
      <c r="AR269">
        <v>0</v>
      </c>
      <c r="AS269">
        <v>0</v>
      </c>
      <c r="AT269">
        <v>0</v>
      </c>
      <c r="AU269" t="s">
        <v>324</v>
      </c>
      <c r="AV269">
        <v>0</v>
      </c>
      <c r="AW269">
        <v>0</v>
      </c>
      <c r="AX269">
        <v>0</v>
      </c>
      <c r="AY269">
        <v>0</v>
      </c>
      <c r="AZ269" t="s">
        <v>324</v>
      </c>
      <c r="BA269">
        <v>0</v>
      </c>
      <c r="BB269">
        <v>0</v>
      </c>
      <c r="BC269">
        <v>0</v>
      </c>
      <c r="BD269">
        <v>0</v>
      </c>
      <c r="BE269" t="s">
        <v>324</v>
      </c>
      <c r="BF269">
        <v>0</v>
      </c>
      <c r="BG269">
        <v>0</v>
      </c>
      <c r="BH269">
        <v>0</v>
      </c>
      <c r="BI269">
        <v>0</v>
      </c>
      <c r="BJ269" t="s">
        <v>324</v>
      </c>
      <c r="BK269">
        <v>0</v>
      </c>
      <c r="BL269">
        <v>0</v>
      </c>
      <c r="BM269">
        <v>0</v>
      </c>
      <c r="BN269">
        <v>0</v>
      </c>
      <c r="BO269" t="s">
        <v>324</v>
      </c>
      <c r="BP269">
        <v>0</v>
      </c>
      <c r="BQ269">
        <v>0</v>
      </c>
      <c r="BR269">
        <v>0</v>
      </c>
      <c r="BS269">
        <v>0</v>
      </c>
      <c r="BT269" t="s">
        <v>324</v>
      </c>
      <c r="BU269">
        <v>0</v>
      </c>
      <c r="BV269">
        <v>0</v>
      </c>
      <c r="BW269">
        <v>0</v>
      </c>
      <c r="BX269">
        <v>0</v>
      </c>
      <c r="BY269" t="s">
        <v>324</v>
      </c>
      <c r="BZ269">
        <v>0</v>
      </c>
      <c r="CA269">
        <v>0</v>
      </c>
      <c r="CB269">
        <v>0</v>
      </c>
      <c r="CC269">
        <v>0</v>
      </c>
      <c r="CD269" t="s">
        <v>324</v>
      </c>
      <c r="CE269">
        <v>0</v>
      </c>
      <c r="CF269">
        <v>0</v>
      </c>
      <c r="CG269">
        <v>0</v>
      </c>
      <c r="CH269">
        <v>0</v>
      </c>
      <c r="CI269" t="s">
        <v>324</v>
      </c>
      <c r="CJ269">
        <v>0</v>
      </c>
      <c r="CK269">
        <v>0</v>
      </c>
      <c r="CL269">
        <v>0</v>
      </c>
      <c r="CM269">
        <v>0</v>
      </c>
      <c r="CN269" t="s">
        <v>324</v>
      </c>
      <c r="CO269" t="s">
        <v>179</v>
      </c>
      <c r="CP269" t="s">
        <v>179</v>
      </c>
      <c r="CQ269" t="s">
        <v>179</v>
      </c>
      <c r="CR269">
        <v>0</v>
      </c>
      <c r="CS269" t="s">
        <v>179</v>
      </c>
      <c r="CT269">
        <v>0</v>
      </c>
      <c r="CU269">
        <v>0</v>
      </c>
      <c r="CV269">
        <v>0</v>
      </c>
      <c r="CW269">
        <v>0</v>
      </c>
      <c r="CX269">
        <v>0</v>
      </c>
      <c r="CY269">
        <v>0</v>
      </c>
      <c r="CZ269">
        <v>0</v>
      </c>
      <c r="DA269">
        <v>0</v>
      </c>
      <c r="DB269">
        <v>0</v>
      </c>
      <c r="DC269">
        <v>0</v>
      </c>
    </row>
    <row r="270" spans="1:107" x14ac:dyDescent="0.45">
      <c r="A270">
        <v>2024</v>
      </c>
      <c r="B270">
        <v>1</v>
      </c>
      <c r="C270" t="s">
        <v>200</v>
      </c>
      <c r="D270">
        <v>14940</v>
      </c>
      <c r="E270" t="s">
        <v>535</v>
      </c>
      <c r="F270" t="s">
        <v>323</v>
      </c>
      <c r="G270" t="s">
        <v>244</v>
      </c>
      <c r="H270">
        <v>131.15</v>
      </c>
      <c r="I270">
        <v>25.63</v>
      </c>
      <c r="J270">
        <v>25.22</v>
      </c>
      <c r="K270" t="s">
        <v>324</v>
      </c>
      <c r="L270">
        <v>182</v>
      </c>
      <c r="M270">
        <v>18915</v>
      </c>
      <c r="N270">
        <v>378</v>
      </c>
      <c r="O270">
        <v>44</v>
      </c>
      <c r="P270" t="s">
        <v>324</v>
      </c>
      <c r="Q270">
        <v>19337</v>
      </c>
      <c r="R270">
        <v>1.05</v>
      </c>
      <c r="S270">
        <v>1.94</v>
      </c>
      <c r="T270" t="s">
        <v>324</v>
      </c>
      <c r="U270" t="s">
        <v>324</v>
      </c>
      <c r="V270">
        <v>2.99</v>
      </c>
      <c r="W270">
        <v>62</v>
      </c>
      <c r="X270">
        <v>44</v>
      </c>
      <c r="Y270" t="s">
        <v>324</v>
      </c>
      <c r="Z270" t="s">
        <v>324</v>
      </c>
      <c r="AA270">
        <v>106</v>
      </c>
      <c r="AB270" t="s">
        <v>324</v>
      </c>
      <c r="AC270" t="s">
        <v>324</v>
      </c>
      <c r="AD270" t="s">
        <v>324</v>
      </c>
      <c r="AE270" t="s">
        <v>324</v>
      </c>
      <c r="AF270" t="s">
        <v>324</v>
      </c>
      <c r="AG270" t="s">
        <v>324</v>
      </c>
      <c r="AH270" t="s">
        <v>324</v>
      </c>
      <c r="AI270" t="s">
        <v>324</v>
      </c>
      <c r="AJ270" t="s">
        <v>324</v>
      </c>
      <c r="AK270" t="s">
        <v>324</v>
      </c>
      <c r="AL270" t="s">
        <v>324</v>
      </c>
      <c r="AM270" t="s">
        <v>324</v>
      </c>
      <c r="AN270" t="s">
        <v>324</v>
      </c>
      <c r="AO270" t="s">
        <v>324</v>
      </c>
      <c r="AP270" t="s">
        <v>324</v>
      </c>
      <c r="AQ270" t="s">
        <v>324</v>
      </c>
      <c r="AR270" t="s">
        <v>324</v>
      </c>
      <c r="AS270" t="s">
        <v>324</v>
      </c>
      <c r="AT270" t="s">
        <v>324</v>
      </c>
      <c r="AU270" t="s">
        <v>324</v>
      </c>
      <c r="AV270" t="s">
        <v>324</v>
      </c>
      <c r="AW270" t="s">
        <v>324</v>
      </c>
      <c r="AX270" t="s">
        <v>324</v>
      </c>
      <c r="AY270" t="s">
        <v>324</v>
      </c>
      <c r="AZ270" t="s">
        <v>324</v>
      </c>
      <c r="BA270" t="s">
        <v>324</v>
      </c>
      <c r="BB270" t="s">
        <v>324</v>
      </c>
      <c r="BC270" t="s">
        <v>324</v>
      </c>
      <c r="BD270" t="s">
        <v>324</v>
      </c>
      <c r="BE270" t="s">
        <v>324</v>
      </c>
      <c r="BF270" t="s">
        <v>324</v>
      </c>
      <c r="BG270" t="s">
        <v>324</v>
      </c>
      <c r="BH270" t="s">
        <v>324</v>
      </c>
      <c r="BI270" t="s">
        <v>324</v>
      </c>
      <c r="BJ270" t="s">
        <v>324</v>
      </c>
      <c r="BK270" t="s">
        <v>324</v>
      </c>
      <c r="BL270" t="s">
        <v>324</v>
      </c>
      <c r="BM270" t="s">
        <v>324</v>
      </c>
      <c r="BN270" t="s">
        <v>324</v>
      </c>
      <c r="BO270" t="s">
        <v>324</v>
      </c>
      <c r="BP270" t="s">
        <v>324</v>
      </c>
      <c r="BQ270" t="s">
        <v>324</v>
      </c>
      <c r="BR270" t="s">
        <v>324</v>
      </c>
      <c r="BS270" t="s">
        <v>324</v>
      </c>
      <c r="BT270" t="s">
        <v>324</v>
      </c>
      <c r="BU270" t="s">
        <v>324</v>
      </c>
      <c r="BV270" t="s">
        <v>324</v>
      </c>
      <c r="BW270" t="s">
        <v>324</v>
      </c>
      <c r="BX270" t="s">
        <v>324</v>
      </c>
      <c r="BY270" t="s">
        <v>324</v>
      </c>
      <c r="BZ270" t="s">
        <v>324</v>
      </c>
      <c r="CA270" t="s">
        <v>324</v>
      </c>
      <c r="CB270" t="s">
        <v>324</v>
      </c>
      <c r="CC270" t="s">
        <v>324</v>
      </c>
      <c r="CD270" t="s">
        <v>324</v>
      </c>
      <c r="CE270" t="s">
        <v>324</v>
      </c>
      <c r="CF270" t="s">
        <v>324</v>
      </c>
      <c r="CG270" t="s">
        <v>324</v>
      </c>
      <c r="CH270" t="s">
        <v>324</v>
      </c>
      <c r="CI270" t="s">
        <v>324</v>
      </c>
      <c r="CJ270" t="s">
        <v>324</v>
      </c>
      <c r="CK270" t="s">
        <v>324</v>
      </c>
      <c r="CL270" t="s">
        <v>324</v>
      </c>
      <c r="CM270" t="s">
        <v>324</v>
      </c>
      <c r="CN270" t="s">
        <v>324</v>
      </c>
      <c r="CO270">
        <v>132.19999999999999</v>
      </c>
      <c r="CP270">
        <v>27.57</v>
      </c>
      <c r="CQ270">
        <v>25.22</v>
      </c>
      <c r="CR270">
        <v>0</v>
      </c>
      <c r="CS270">
        <v>184.99</v>
      </c>
      <c r="CT270">
        <v>18977</v>
      </c>
      <c r="CU270">
        <v>422</v>
      </c>
      <c r="CV270">
        <v>44</v>
      </c>
      <c r="CW270">
        <v>0</v>
      </c>
      <c r="CX270">
        <v>19443</v>
      </c>
      <c r="CY270">
        <v>0</v>
      </c>
      <c r="CZ270">
        <v>0</v>
      </c>
      <c r="DA270">
        <v>0</v>
      </c>
      <c r="DB270">
        <v>0</v>
      </c>
      <c r="DC270">
        <v>0</v>
      </c>
    </row>
    <row r="271" spans="1:107" x14ac:dyDescent="0.45">
      <c r="A271">
        <v>2024</v>
      </c>
      <c r="B271">
        <v>1</v>
      </c>
      <c r="C271" t="s">
        <v>200</v>
      </c>
      <c r="D271">
        <v>15045</v>
      </c>
      <c r="E271" t="s">
        <v>536</v>
      </c>
      <c r="F271" t="s">
        <v>323</v>
      </c>
      <c r="G271" t="s">
        <v>244</v>
      </c>
      <c r="H271">
        <v>0.318</v>
      </c>
      <c r="I271">
        <v>0.02</v>
      </c>
      <c r="J271">
        <v>0</v>
      </c>
      <c r="K271">
        <v>0</v>
      </c>
      <c r="L271">
        <v>0.33800000000000002</v>
      </c>
      <c r="M271">
        <v>30</v>
      </c>
      <c r="N271">
        <v>1</v>
      </c>
      <c r="O271">
        <v>0</v>
      </c>
      <c r="P271">
        <v>0</v>
      </c>
      <c r="Q271">
        <v>31</v>
      </c>
      <c r="R271" t="s">
        <v>324</v>
      </c>
      <c r="S271" t="s">
        <v>324</v>
      </c>
      <c r="T271" t="s">
        <v>324</v>
      </c>
      <c r="U271" t="s">
        <v>324</v>
      </c>
      <c r="V271" t="s">
        <v>324</v>
      </c>
      <c r="W271" t="s">
        <v>324</v>
      </c>
      <c r="X271" t="s">
        <v>324</v>
      </c>
      <c r="Y271" t="s">
        <v>324</v>
      </c>
      <c r="Z271" t="s">
        <v>324</v>
      </c>
      <c r="AA271" t="s">
        <v>324</v>
      </c>
      <c r="AB271" t="s">
        <v>324</v>
      </c>
      <c r="AC271" t="s">
        <v>324</v>
      </c>
      <c r="AD271" t="s">
        <v>324</v>
      </c>
      <c r="AE271" t="s">
        <v>324</v>
      </c>
      <c r="AF271" t="s">
        <v>324</v>
      </c>
      <c r="AG271" t="s">
        <v>324</v>
      </c>
      <c r="AH271" t="s">
        <v>324</v>
      </c>
      <c r="AI271" t="s">
        <v>324</v>
      </c>
      <c r="AJ271" t="s">
        <v>324</v>
      </c>
      <c r="AK271" t="s">
        <v>324</v>
      </c>
      <c r="AL271" t="s">
        <v>324</v>
      </c>
      <c r="AM271" t="s">
        <v>324</v>
      </c>
      <c r="AN271" t="s">
        <v>324</v>
      </c>
      <c r="AO271" t="s">
        <v>324</v>
      </c>
      <c r="AP271" t="s">
        <v>324</v>
      </c>
      <c r="AQ271" t="s">
        <v>324</v>
      </c>
      <c r="AR271" t="s">
        <v>324</v>
      </c>
      <c r="AS271" t="s">
        <v>324</v>
      </c>
      <c r="AT271" t="s">
        <v>324</v>
      </c>
      <c r="AU271" t="s">
        <v>324</v>
      </c>
      <c r="AV271" t="s">
        <v>324</v>
      </c>
      <c r="AW271" t="s">
        <v>324</v>
      </c>
      <c r="AX271" t="s">
        <v>324</v>
      </c>
      <c r="AY271" t="s">
        <v>324</v>
      </c>
      <c r="AZ271" t="s">
        <v>324</v>
      </c>
      <c r="BA271" t="s">
        <v>324</v>
      </c>
      <c r="BB271" t="s">
        <v>324</v>
      </c>
      <c r="BC271" t="s">
        <v>324</v>
      </c>
      <c r="BD271" t="s">
        <v>324</v>
      </c>
      <c r="BE271" t="s">
        <v>324</v>
      </c>
      <c r="BF271" t="s">
        <v>324</v>
      </c>
      <c r="BG271" t="s">
        <v>324</v>
      </c>
      <c r="BH271" t="s">
        <v>324</v>
      </c>
      <c r="BI271" t="s">
        <v>324</v>
      </c>
      <c r="BJ271" t="s">
        <v>324</v>
      </c>
      <c r="BK271" t="s">
        <v>324</v>
      </c>
      <c r="BL271" t="s">
        <v>324</v>
      </c>
      <c r="BM271" t="s">
        <v>324</v>
      </c>
      <c r="BN271" t="s">
        <v>324</v>
      </c>
      <c r="BO271" t="s">
        <v>324</v>
      </c>
      <c r="BP271" t="s">
        <v>324</v>
      </c>
      <c r="BQ271" t="s">
        <v>324</v>
      </c>
      <c r="BR271" t="s">
        <v>324</v>
      </c>
      <c r="BS271" t="s">
        <v>324</v>
      </c>
      <c r="BT271" t="s">
        <v>324</v>
      </c>
      <c r="BU271" t="s">
        <v>324</v>
      </c>
      <c r="BV271" t="s">
        <v>324</v>
      </c>
      <c r="BW271" t="s">
        <v>324</v>
      </c>
      <c r="BX271" t="s">
        <v>324</v>
      </c>
      <c r="BY271" t="s">
        <v>324</v>
      </c>
      <c r="BZ271" t="s">
        <v>324</v>
      </c>
      <c r="CA271" t="s">
        <v>324</v>
      </c>
      <c r="CB271" t="s">
        <v>324</v>
      </c>
      <c r="CC271" t="s">
        <v>324</v>
      </c>
      <c r="CD271" t="s">
        <v>324</v>
      </c>
      <c r="CE271" t="s">
        <v>324</v>
      </c>
      <c r="CF271" t="s">
        <v>324</v>
      </c>
      <c r="CG271" t="s">
        <v>324</v>
      </c>
      <c r="CH271" t="s">
        <v>324</v>
      </c>
      <c r="CI271" t="s">
        <v>324</v>
      </c>
      <c r="CJ271" t="s">
        <v>324</v>
      </c>
      <c r="CK271" t="s">
        <v>324</v>
      </c>
      <c r="CL271" t="s">
        <v>324</v>
      </c>
      <c r="CM271" t="s">
        <v>324</v>
      </c>
      <c r="CN271" t="s">
        <v>324</v>
      </c>
      <c r="CO271">
        <v>0.318</v>
      </c>
      <c r="CP271">
        <v>0.02</v>
      </c>
      <c r="CQ271" t="s">
        <v>179</v>
      </c>
      <c r="CR271">
        <v>0</v>
      </c>
      <c r="CS271">
        <v>0.33800000000000002</v>
      </c>
      <c r="CT271">
        <v>30</v>
      </c>
      <c r="CU271">
        <v>1</v>
      </c>
      <c r="CV271">
        <v>0</v>
      </c>
      <c r="CW271">
        <v>0</v>
      </c>
      <c r="CX271">
        <v>31</v>
      </c>
      <c r="CY271">
        <v>0</v>
      </c>
      <c r="CZ271">
        <v>0</v>
      </c>
      <c r="DA271">
        <v>0</v>
      </c>
      <c r="DB271">
        <v>0</v>
      </c>
      <c r="DC271">
        <v>0</v>
      </c>
    </row>
    <row r="272" spans="1:107" x14ac:dyDescent="0.45">
      <c r="A272">
        <v>2024</v>
      </c>
      <c r="B272">
        <v>1</v>
      </c>
      <c r="C272" t="s">
        <v>200</v>
      </c>
      <c r="D272">
        <v>19390</v>
      </c>
      <c r="E272" t="s">
        <v>537</v>
      </c>
      <c r="F272" t="s">
        <v>323</v>
      </c>
      <c r="G272" t="s">
        <v>244</v>
      </c>
      <c r="H272">
        <v>1.756</v>
      </c>
      <c r="I272">
        <v>0.22500000000000001</v>
      </c>
      <c r="J272">
        <v>0.12</v>
      </c>
      <c r="K272">
        <v>0</v>
      </c>
      <c r="L272">
        <v>2.101</v>
      </c>
      <c r="M272">
        <v>198</v>
      </c>
      <c r="N272">
        <v>10</v>
      </c>
      <c r="O272">
        <v>2</v>
      </c>
      <c r="P272">
        <v>0</v>
      </c>
      <c r="Q272">
        <v>210</v>
      </c>
      <c r="R272">
        <v>0.159</v>
      </c>
      <c r="S272">
        <v>0.26</v>
      </c>
      <c r="T272">
        <v>0</v>
      </c>
      <c r="U272">
        <v>0</v>
      </c>
      <c r="V272">
        <v>0.41899999999999998</v>
      </c>
      <c r="W272">
        <v>12</v>
      </c>
      <c r="X272">
        <v>3</v>
      </c>
      <c r="Y272">
        <v>0</v>
      </c>
      <c r="Z272">
        <v>0</v>
      </c>
      <c r="AA272">
        <v>15</v>
      </c>
      <c r="AB272">
        <v>0</v>
      </c>
      <c r="AC272">
        <v>0</v>
      </c>
      <c r="AD272">
        <v>0</v>
      </c>
      <c r="AE272">
        <v>0</v>
      </c>
      <c r="AF272" t="s">
        <v>324</v>
      </c>
      <c r="AG272">
        <v>0</v>
      </c>
      <c r="AH272">
        <v>0</v>
      </c>
      <c r="AI272">
        <v>0</v>
      </c>
      <c r="AJ272">
        <v>0</v>
      </c>
      <c r="AK272" t="s">
        <v>324</v>
      </c>
      <c r="AL272">
        <v>0</v>
      </c>
      <c r="AM272">
        <v>0</v>
      </c>
      <c r="AN272">
        <v>0</v>
      </c>
      <c r="AO272">
        <v>0</v>
      </c>
      <c r="AP272" t="s">
        <v>324</v>
      </c>
      <c r="AQ272">
        <v>0</v>
      </c>
      <c r="AR272">
        <v>0</v>
      </c>
      <c r="AS272">
        <v>0</v>
      </c>
      <c r="AT272">
        <v>0</v>
      </c>
      <c r="AU272" t="s">
        <v>324</v>
      </c>
      <c r="AV272">
        <v>0</v>
      </c>
      <c r="AW272">
        <v>0</v>
      </c>
      <c r="AX272">
        <v>0</v>
      </c>
      <c r="AY272">
        <v>0</v>
      </c>
      <c r="AZ272" t="s">
        <v>324</v>
      </c>
      <c r="BA272">
        <v>0</v>
      </c>
      <c r="BB272">
        <v>0</v>
      </c>
      <c r="BC272">
        <v>0</v>
      </c>
      <c r="BD272">
        <v>0</v>
      </c>
      <c r="BE272" t="s">
        <v>324</v>
      </c>
      <c r="BF272">
        <v>0</v>
      </c>
      <c r="BG272">
        <v>0</v>
      </c>
      <c r="BH272">
        <v>0</v>
      </c>
      <c r="BI272">
        <v>0</v>
      </c>
      <c r="BJ272" t="s">
        <v>324</v>
      </c>
      <c r="BK272">
        <v>1.7000000000000001E-2</v>
      </c>
      <c r="BL272">
        <v>0</v>
      </c>
      <c r="BM272">
        <v>0</v>
      </c>
      <c r="BN272">
        <v>0</v>
      </c>
      <c r="BO272">
        <v>1.7000000000000001E-2</v>
      </c>
      <c r="BP272">
        <v>5</v>
      </c>
      <c r="BQ272">
        <v>0</v>
      </c>
      <c r="BR272">
        <v>0</v>
      </c>
      <c r="BS272">
        <v>0</v>
      </c>
      <c r="BT272">
        <v>5</v>
      </c>
      <c r="BU272">
        <v>0</v>
      </c>
      <c r="BV272">
        <v>0</v>
      </c>
      <c r="BW272">
        <v>0</v>
      </c>
      <c r="BX272">
        <v>0</v>
      </c>
      <c r="BY272" t="s">
        <v>324</v>
      </c>
      <c r="BZ272">
        <v>0.02</v>
      </c>
      <c r="CA272">
        <v>0</v>
      </c>
      <c r="CB272">
        <v>0</v>
      </c>
      <c r="CC272">
        <v>0</v>
      </c>
      <c r="CD272" t="s">
        <v>324</v>
      </c>
      <c r="CE272">
        <v>1</v>
      </c>
      <c r="CF272">
        <v>0</v>
      </c>
      <c r="CG272">
        <v>0</v>
      </c>
      <c r="CH272">
        <v>0</v>
      </c>
      <c r="CI272" t="s">
        <v>324</v>
      </c>
      <c r="CJ272">
        <v>0</v>
      </c>
      <c r="CK272">
        <v>0</v>
      </c>
      <c r="CL272">
        <v>0</v>
      </c>
      <c r="CM272">
        <v>0</v>
      </c>
      <c r="CN272" t="s">
        <v>324</v>
      </c>
      <c r="CO272">
        <v>1.952</v>
      </c>
      <c r="CP272">
        <v>0.48499999999999999</v>
      </c>
      <c r="CQ272">
        <v>0.12</v>
      </c>
      <c r="CR272">
        <v>0</v>
      </c>
      <c r="CS272">
        <v>2.5569999999999999</v>
      </c>
      <c r="CT272">
        <v>216</v>
      </c>
      <c r="CU272">
        <v>13</v>
      </c>
      <c r="CV272">
        <v>2</v>
      </c>
      <c r="CW272">
        <v>0</v>
      </c>
      <c r="CX272">
        <v>231</v>
      </c>
      <c r="CY272">
        <v>0</v>
      </c>
      <c r="CZ272">
        <v>0</v>
      </c>
      <c r="DA272">
        <v>0</v>
      </c>
      <c r="DB272">
        <v>0</v>
      </c>
      <c r="DC272">
        <v>0</v>
      </c>
    </row>
    <row r="273" spans="1:107" x14ac:dyDescent="0.45">
      <c r="A273">
        <v>2024</v>
      </c>
      <c r="B273">
        <v>1</v>
      </c>
      <c r="C273" t="s">
        <v>200</v>
      </c>
      <c r="D273">
        <v>20334</v>
      </c>
      <c r="E273" t="s">
        <v>538</v>
      </c>
      <c r="F273" t="s">
        <v>323</v>
      </c>
      <c r="G273" t="s">
        <v>244</v>
      </c>
      <c r="H273">
        <v>8.5000000000000006E-2</v>
      </c>
      <c r="I273">
        <v>0.1</v>
      </c>
      <c r="J273">
        <v>1.125</v>
      </c>
      <c r="K273">
        <v>0</v>
      </c>
      <c r="L273">
        <v>1.31</v>
      </c>
      <c r="M273">
        <v>11</v>
      </c>
      <c r="N273">
        <v>4</v>
      </c>
      <c r="O273">
        <v>1</v>
      </c>
      <c r="P273">
        <v>0</v>
      </c>
      <c r="Q273">
        <v>16</v>
      </c>
      <c r="R273">
        <v>0</v>
      </c>
      <c r="S273">
        <v>0</v>
      </c>
      <c r="T273">
        <v>0</v>
      </c>
      <c r="U273">
        <v>0</v>
      </c>
      <c r="V273" t="s">
        <v>324</v>
      </c>
      <c r="W273">
        <v>0</v>
      </c>
      <c r="X273">
        <v>0</v>
      </c>
      <c r="Y273">
        <v>0</v>
      </c>
      <c r="Z273">
        <v>0</v>
      </c>
      <c r="AA273" t="s">
        <v>324</v>
      </c>
      <c r="AB273">
        <v>0</v>
      </c>
      <c r="AC273">
        <v>0</v>
      </c>
      <c r="AD273">
        <v>0</v>
      </c>
      <c r="AE273">
        <v>0</v>
      </c>
      <c r="AF273" t="s">
        <v>324</v>
      </c>
      <c r="AG273">
        <v>0</v>
      </c>
      <c r="AH273">
        <v>0</v>
      </c>
      <c r="AI273">
        <v>0</v>
      </c>
      <c r="AJ273">
        <v>0</v>
      </c>
      <c r="AK273" t="s">
        <v>324</v>
      </c>
      <c r="AL273">
        <v>0</v>
      </c>
      <c r="AM273">
        <v>0</v>
      </c>
      <c r="AN273">
        <v>0</v>
      </c>
      <c r="AO273">
        <v>0</v>
      </c>
      <c r="AP273" t="s">
        <v>324</v>
      </c>
      <c r="AQ273">
        <v>0</v>
      </c>
      <c r="AR273">
        <v>0</v>
      </c>
      <c r="AS273">
        <v>0</v>
      </c>
      <c r="AT273">
        <v>0</v>
      </c>
      <c r="AU273" t="s">
        <v>324</v>
      </c>
      <c r="AV273">
        <v>0</v>
      </c>
      <c r="AW273">
        <v>0</v>
      </c>
      <c r="AX273">
        <v>0</v>
      </c>
      <c r="AY273">
        <v>0</v>
      </c>
      <c r="AZ273" t="s">
        <v>324</v>
      </c>
      <c r="BA273">
        <v>0</v>
      </c>
      <c r="BB273">
        <v>0</v>
      </c>
      <c r="BC273">
        <v>0</v>
      </c>
      <c r="BD273">
        <v>0</v>
      </c>
      <c r="BE273" t="s">
        <v>324</v>
      </c>
      <c r="BF273">
        <v>0</v>
      </c>
      <c r="BG273">
        <v>0</v>
      </c>
      <c r="BH273">
        <v>0</v>
      </c>
      <c r="BI273">
        <v>0</v>
      </c>
      <c r="BJ273" t="s">
        <v>324</v>
      </c>
      <c r="BK273">
        <v>1.7000000000000001E-2</v>
      </c>
      <c r="BL273">
        <v>2E-3</v>
      </c>
      <c r="BM273">
        <v>0</v>
      </c>
      <c r="BN273">
        <v>0</v>
      </c>
      <c r="BO273">
        <v>1.9E-2</v>
      </c>
      <c r="BP273">
        <v>3</v>
      </c>
      <c r="BQ273">
        <v>1</v>
      </c>
      <c r="BR273">
        <v>0</v>
      </c>
      <c r="BS273">
        <v>0</v>
      </c>
      <c r="BT273">
        <v>4</v>
      </c>
      <c r="BU273">
        <v>0</v>
      </c>
      <c r="BV273">
        <v>0</v>
      </c>
      <c r="BW273">
        <v>0</v>
      </c>
      <c r="BX273">
        <v>0</v>
      </c>
      <c r="BY273" t="s">
        <v>324</v>
      </c>
      <c r="BZ273">
        <v>0</v>
      </c>
      <c r="CA273">
        <v>0</v>
      </c>
      <c r="CB273">
        <v>0</v>
      </c>
      <c r="CC273">
        <v>0</v>
      </c>
      <c r="CD273" t="s">
        <v>324</v>
      </c>
      <c r="CE273">
        <v>0</v>
      </c>
      <c r="CF273">
        <v>0</v>
      </c>
      <c r="CG273">
        <v>0</v>
      </c>
      <c r="CH273">
        <v>0</v>
      </c>
      <c r="CI273" t="s">
        <v>324</v>
      </c>
      <c r="CJ273">
        <v>0</v>
      </c>
      <c r="CK273">
        <v>0</v>
      </c>
      <c r="CL273">
        <v>0</v>
      </c>
      <c r="CM273">
        <v>0</v>
      </c>
      <c r="CN273" t="s">
        <v>324</v>
      </c>
      <c r="CO273">
        <v>0.10199999999999999</v>
      </c>
      <c r="CP273">
        <v>0.10199999999999999</v>
      </c>
      <c r="CQ273">
        <v>1.125</v>
      </c>
      <c r="CR273">
        <v>0</v>
      </c>
      <c r="CS273">
        <v>1.329</v>
      </c>
      <c r="CT273">
        <v>14</v>
      </c>
      <c r="CU273">
        <v>5</v>
      </c>
      <c r="CV273">
        <v>1</v>
      </c>
      <c r="CW273">
        <v>0</v>
      </c>
      <c r="CX273">
        <v>20</v>
      </c>
      <c r="CY273">
        <v>0</v>
      </c>
      <c r="CZ273">
        <v>0</v>
      </c>
      <c r="DA273">
        <v>0</v>
      </c>
      <c r="DB273">
        <v>0</v>
      </c>
      <c r="DC273">
        <v>0</v>
      </c>
    </row>
    <row r="274" spans="1:107" x14ac:dyDescent="0.45">
      <c r="A274">
        <v>2024</v>
      </c>
      <c r="B274">
        <v>1</v>
      </c>
      <c r="C274" t="s">
        <v>200</v>
      </c>
      <c r="D274">
        <v>20387</v>
      </c>
      <c r="E274" t="s">
        <v>539</v>
      </c>
      <c r="F274" t="s">
        <v>323</v>
      </c>
      <c r="G274" t="s">
        <v>244</v>
      </c>
      <c r="H274">
        <v>0</v>
      </c>
      <c r="I274">
        <v>0</v>
      </c>
      <c r="J274">
        <v>0</v>
      </c>
      <c r="K274">
        <v>0</v>
      </c>
      <c r="L274" t="s">
        <v>324</v>
      </c>
      <c r="M274">
        <v>0</v>
      </c>
      <c r="N274">
        <v>0</v>
      </c>
      <c r="O274">
        <v>0</v>
      </c>
      <c r="P274">
        <v>0</v>
      </c>
      <c r="Q274" t="s">
        <v>324</v>
      </c>
      <c r="R274">
        <v>0</v>
      </c>
      <c r="S274">
        <v>0</v>
      </c>
      <c r="T274">
        <v>0</v>
      </c>
      <c r="U274">
        <v>0</v>
      </c>
      <c r="V274" t="s">
        <v>324</v>
      </c>
      <c r="W274">
        <v>0</v>
      </c>
      <c r="X274">
        <v>0</v>
      </c>
      <c r="Y274">
        <v>0</v>
      </c>
      <c r="Z274">
        <v>0</v>
      </c>
      <c r="AA274" t="s">
        <v>324</v>
      </c>
      <c r="AB274">
        <v>0</v>
      </c>
      <c r="AC274">
        <v>0</v>
      </c>
      <c r="AD274">
        <v>0</v>
      </c>
      <c r="AE274">
        <v>0</v>
      </c>
      <c r="AF274" t="s">
        <v>324</v>
      </c>
      <c r="AG274">
        <v>0</v>
      </c>
      <c r="AH274">
        <v>0</v>
      </c>
      <c r="AI274">
        <v>0</v>
      </c>
      <c r="AJ274">
        <v>0</v>
      </c>
      <c r="AK274" t="s">
        <v>324</v>
      </c>
      <c r="AL274">
        <v>0</v>
      </c>
      <c r="AM274">
        <v>0</v>
      </c>
      <c r="AN274">
        <v>0</v>
      </c>
      <c r="AO274">
        <v>0</v>
      </c>
      <c r="AP274" t="s">
        <v>324</v>
      </c>
      <c r="AQ274">
        <v>0</v>
      </c>
      <c r="AR274">
        <v>0</v>
      </c>
      <c r="AS274">
        <v>0</v>
      </c>
      <c r="AT274">
        <v>0</v>
      </c>
      <c r="AU274" t="s">
        <v>324</v>
      </c>
      <c r="AV274">
        <v>0</v>
      </c>
      <c r="AW274">
        <v>0</v>
      </c>
      <c r="AX274">
        <v>0</v>
      </c>
      <c r="AY274">
        <v>0</v>
      </c>
      <c r="AZ274" t="s">
        <v>324</v>
      </c>
      <c r="BA274">
        <v>0</v>
      </c>
      <c r="BB274">
        <v>0</v>
      </c>
      <c r="BC274">
        <v>0</v>
      </c>
      <c r="BD274">
        <v>0</v>
      </c>
      <c r="BE274" t="s">
        <v>324</v>
      </c>
      <c r="BF274">
        <v>0</v>
      </c>
      <c r="BG274">
        <v>0</v>
      </c>
      <c r="BH274">
        <v>0</v>
      </c>
      <c r="BI274">
        <v>0</v>
      </c>
      <c r="BJ274" t="s">
        <v>324</v>
      </c>
      <c r="BK274">
        <v>0</v>
      </c>
      <c r="BL274">
        <v>0</v>
      </c>
      <c r="BM274">
        <v>0</v>
      </c>
      <c r="BN274">
        <v>0</v>
      </c>
      <c r="BO274" t="s">
        <v>324</v>
      </c>
      <c r="BP274">
        <v>0</v>
      </c>
      <c r="BQ274">
        <v>0</v>
      </c>
      <c r="BR274">
        <v>0</v>
      </c>
      <c r="BS274">
        <v>0</v>
      </c>
      <c r="BT274" t="s">
        <v>324</v>
      </c>
      <c r="BU274">
        <v>0</v>
      </c>
      <c r="BV274">
        <v>0</v>
      </c>
      <c r="BW274">
        <v>0</v>
      </c>
      <c r="BX274">
        <v>0</v>
      </c>
      <c r="BY274" t="s">
        <v>324</v>
      </c>
      <c r="BZ274">
        <v>0</v>
      </c>
      <c r="CA274">
        <v>0</v>
      </c>
      <c r="CB274">
        <v>0</v>
      </c>
      <c r="CC274">
        <v>0</v>
      </c>
      <c r="CD274" t="s">
        <v>324</v>
      </c>
      <c r="CE274">
        <v>0</v>
      </c>
      <c r="CF274">
        <v>0</v>
      </c>
      <c r="CG274">
        <v>0</v>
      </c>
      <c r="CH274">
        <v>0</v>
      </c>
      <c r="CI274" t="s">
        <v>324</v>
      </c>
      <c r="CJ274">
        <v>0</v>
      </c>
      <c r="CK274">
        <v>0</v>
      </c>
      <c r="CL274">
        <v>0</v>
      </c>
      <c r="CM274">
        <v>0</v>
      </c>
      <c r="CN274" t="s">
        <v>324</v>
      </c>
      <c r="CO274" t="s">
        <v>179</v>
      </c>
      <c r="CP274" t="s">
        <v>179</v>
      </c>
      <c r="CQ274" t="s">
        <v>179</v>
      </c>
      <c r="CR274">
        <v>0</v>
      </c>
      <c r="CS274" t="s">
        <v>179</v>
      </c>
      <c r="CT274">
        <v>0</v>
      </c>
      <c r="CU274">
        <v>0</v>
      </c>
      <c r="CV274">
        <v>0</v>
      </c>
      <c r="CW274">
        <v>0</v>
      </c>
      <c r="CX274">
        <v>0</v>
      </c>
      <c r="CY274">
        <v>0</v>
      </c>
      <c r="CZ274">
        <v>0</v>
      </c>
      <c r="DA274">
        <v>0</v>
      </c>
      <c r="DB274">
        <v>0</v>
      </c>
      <c r="DC274">
        <v>0</v>
      </c>
    </row>
    <row r="275" spans="1:107" x14ac:dyDescent="0.45">
      <c r="A275">
        <v>2024</v>
      </c>
      <c r="B275">
        <v>1</v>
      </c>
      <c r="C275" t="s">
        <v>200</v>
      </c>
      <c r="D275">
        <v>66101</v>
      </c>
      <c r="E275" t="s">
        <v>515</v>
      </c>
      <c r="F275" t="s">
        <v>323</v>
      </c>
      <c r="G275" t="s">
        <v>244</v>
      </c>
      <c r="H275">
        <v>162.262</v>
      </c>
      <c r="I275">
        <v>48.067</v>
      </c>
      <c r="J275">
        <v>21.684999999999999</v>
      </c>
      <c r="K275">
        <v>0</v>
      </c>
      <c r="L275">
        <v>232.01400000000001</v>
      </c>
      <c r="M275">
        <v>17791</v>
      </c>
      <c r="N275">
        <v>654</v>
      </c>
      <c r="O275">
        <v>51</v>
      </c>
      <c r="P275">
        <v>0</v>
      </c>
      <c r="Q275">
        <v>18496</v>
      </c>
      <c r="R275">
        <v>1.839</v>
      </c>
      <c r="S275">
        <v>7.86</v>
      </c>
      <c r="T275">
        <v>3.7090000000000001</v>
      </c>
      <c r="U275">
        <v>0</v>
      </c>
      <c r="V275">
        <v>13.407999999999999</v>
      </c>
      <c r="W275">
        <v>113</v>
      </c>
      <c r="X275">
        <v>68</v>
      </c>
      <c r="Y275">
        <v>4</v>
      </c>
      <c r="Z275">
        <v>0</v>
      </c>
      <c r="AA275">
        <v>185</v>
      </c>
      <c r="AB275">
        <v>0</v>
      </c>
      <c r="AC275">
        <v>0</v>
      </c>
      <c r="AD275">
        <v>0</v>
      </c>
      <c r="AE275">
        <v>0</v>
      </c>
      <c r="AF275">
        <v>0</v>
      </c>
      <c r="AG275">
        <v>9.7240000000000002</v>
      </c>
      <c r="AH275">
        <v>4.3999999999999997E-2</v>
      </c>
      <c r="AI275">
        <v>0</v>
      </c>
      <c r="AJ275">
        <v>0</v>
      </c>
      <c r="AK275">
        <v>9.7680000000000007</v>
      </c>
      <c r="AL275">
        <v>1176</v>
      </c>
      <c r="AM275">
        <v>7</v>
      </c>
      <c r="AN275">
        <v>0</v>
      </c>
      <c r="AO275">
        <v>0</v>
      </c>
      <c r="AP275">
        <v>1183</v>
      </c>
      <c r="AQ275">
        <v>0</v>
      </c>
      <c r="AR275">
        <v>0</v>
      </c>
      <c r="AS275">
        <v>0</v>
      </c>
      <c r="AT275">
        <v>0</v>
      </c>
      <c r="AU275">
        <v>0</v>
      </c>
      <c r="AV275">
        <v>3.5000000000000003E-2</v>
      </c>
      <c r="AW275">
        <v>0</v>
      </c>
      <c r="AX275">
        <v>0</v>
      </c>
      <c r="AY275">
        <v>0</v>
      </c>
      <c r="AZ275">
        <v>3.5000000000000003E-2</v>
      </c>
      <c r="BA275">
        <v>3</v>
      </c>
      <c r="BB275">
        <v>0</v>
      </c>
      <c r="BC275">
        <v>0</v>
      </c>
      <c r="BD275">
        <v>0</v>
      </c>
      <c r="BE275">
        <v>3</v>
      </c>
      <c r="BF275">
        <v>0</v>
      </c>
      <c r="BG275">
        <v>0</v>
      </c>
      <c r="BH275">
        <v>0</v>
      </c>
      <c r="BI275">
        <v>0</v>
      </c>
      <c r="BJ275">
        <v>0</v>
      </c>
      <c r="BK275">
        <v>0.377</v>
      </c>
      <c r="BL275">
        <v>0.26500000000000001</v>
      </c>
      <c r="BM275">
        <v>3.0000000000000001E-3</v>
      </c>
      <c r="BN275">
        <v>0</v>
      </c>
      <c r="BO275">
        <v>0.64500000000000002</v>
      </c>
      <c r="BP275">
        <v>94</v>
      </c>
      <c r="BQ275">
        <v>27</v>
      </c>
      <c r="BR275">
        <v>1</v>
      </c>
      <c r="BS275">
        <v>0</v>
      </c>
      <c r="BT275">
        <v>122</v>
      </c>
      <c r="BU275">
        <v>0</v>
      </c>
      <c r="BV275">
        <v>0</v>
      </c>
      <c r="BW275">
        <v>0</v>
      </c>
      <c r="BX275">
        <v>0</v>
      </c>
      <c r="BY275">
        <v>0</v>
      </c>
      <c r="BZ275">
        <v>2.9000000000000001E-2</v>
      </c>
      <c r="CA275">
        <v>8.0020000000000007</v>
      </c>
      <c r="CB275">
        <v>17.472999999999999</v>
      </c>
      <c r="CC275">
        <v>0</v>
      </c>
      <c r="CD275">
        <v>25.504000000000001</v>
      </c>
      <c r="CE275">
        <v>7</v>
      </c>
      <c r="CF275">
        <v>19</v>
      </c>
      <c r="CG275">
        <v>11</v>
      </c>
      <c r="CH275">
        <v>0</v>
      </c>
      <c r="CI275">
        <v>37</v>
      </c>
      <c r="CJ275">
        <v>0</v>
      </c>
      <c r="CK275">
        <v>0</v>
      </c>
      <c r="CL275">
        <v>0</v>
      </c>
      <c r="CM275">
        <v>0</v>
      </c>
      <c r="CN275">
        <v>0</v>
      </c>
      <c r="CO275">
        <v>164.50700000000001</v>
      </c>
      <c r="CP275">
        <v>64.194000000000003</v>
      </c>
      <c r="CQ275">
        <v>42.87</v>
      </c>
      <c r="CR275">
        <v>0</v>
      </c>
      <c r="CS275">
        <v>271.57100000000003</v>
      </c>
      <c r="CT275">
        <v>18005</v>
      </c>
      <c r="CU275">
        <v>768</v>
      </c>
      <c r="CV275">
        <v>67</v>
      </c>
      <c r="CW275">
        <v>0</v>
      </c>
      <c r="CX275">
        <v>18840</v>
      </c>
      <c r="CY275">
        <v>0</v>
      </c>
      <c r="CZ275">
        <v>0</v>
      </c>
      <c r="DA275">
        <v>0</v>
      </c>
      <c r="DB275">
        <v>0</v>
      </c>
      <c r="DC275">
        <v>0</v>
      </c>
    </row>
    <row r="276" spans="1:107" x14ac:dyDescent="0.45">
      <c r="A276">
        <v>2024</v>
      </c>
      <c r="B276">
        <v>1</v>
      </c>
      <c r="C276" t="s">
        <v>200</v>
      </c>
      <c r="D276">
        <v>99999</v>
      </c>
      <c r="E276" t="s">
        <v>329</v>
      </c>
      <c r="F276" t="s">
        <v>323</v>
      </c>
      <c r="H276">
        <v>8.8829999999999991</v>
      </c>
      <c r="I276">
        <v>4.0199999999999996</v>
      </c>
      <c r="J276">
        <v>0.108</v>
      </c>
      <c r="K276" t="s">
        <v>324</v>
      </c>
      <c r="L276">
        <v>13.010999999999999</v>
      </c>
      <c r="M276" t="s">
        <v>324</v>
      </c>
      <c r="N276" t="s">
        <v>324</v>
      </c>
      <c r="O276" t="s">
        <v>324</v>
      </c>
      <c r="P276" t="s">
        <v>324</v>
      </c>
      <c r="Q276" t="s">
        <v>324</v>
      </c>
      <c r="R276" t="s">
        <v>324</v>
      </c>
      <c r="S276" t="s">
        <v>324</v>
      </c>
      <c r="T276" t="s">
        <v>324</v>
      </c>
      <c r="U276" t="s">
        <v>324</v>
      </c>
      <c r="V276" t="s">
        <v>324</v>
      </c>
      <c r="W276" t="s">
        <v>324</v>
      </c>
      <c r="X276" t="s">
        <v>324</v>
      </c>
      <c r="Y276" t="s">
        <v>324</v>
      </c>
      <c r="Z276" t="s">
        <v>324</v>
      </c>
      <c r="AA276" t="s">
        <v>324</v>
      </c>
      <c r="AB276" t="s">
        <v>324</v>
      </c>
      <c r="AC276" t="s">
        <v>324</v>
      </c>
      <c r="AD276" t="s">
        <v>324</v>
      </c>
      <c r="AE276" t="s">
        <v>324</v>
      </c>
      <c r="AF276" t="s">
        <v>324</v>
      </c>
      <c r="AG276" t="s">
        <v>324</v>
      </c>
      <c r="AH276" t="s">
        <v>324</v>
      </c>
      <c r="AI276" t="s">
        <v>324</v>
      </c>
      <c r="AJ276" t="s">
        <v>324</v>
      </c>
      <c r="AK276" t="s">
        <v>324</v>
      </c>
      <c r="AL276" t="s">
        <v>324</v>
      </c>
      <c r="AM276" t="s">
        <v>324</v>
      </c>
      <c r="AN276" t="s">
        <v>324</v>
      </c>
      <c r="AO276" t="s">
        <v>324</v>
      </c>
      <c r="AP276" t="s">
        <v>324</v>
      </c>
      <c r="AQ276" t="s">
        <v>324</v>
      </c>
      <c r="AR276" t="s">
        <v>324</v>
      </c>
      <c r="AS276" t="s">
        <v>324</v>
      </c>
      <c r="AT276" t="s">
        <v>324</v>
      </c>
      <c r="AU276" t="s">
        <v>324</v>
      </c>
      <c r="AV276" t="s">
        <v>324</v>
      </c>
      <c r="AW276" t="s">
        <v>324</v>
      </c>
      <c r="AX276" t="s">
        <v>324</v>
      </c>
      <c r="AY276" t="s">
        <v>324</v>
      </c>
      <c r="AZ276" t="s">
        <v>324</v>
      </c>
      <c r="BA276" t="s">
        <v>324</v>
      </c>
      <c r="BB276" t="s">
        <v>324</v>
      </c>
      <c r="BC276" t="s">
        <v>324</v>
      </c>
      <c r="BD276" t="s">
        <v>324</v>
      </c>
      <c r="BE276" t="s">
        <v>324</v>
      </c>
      <c r="BF276" t="s">
        <v>324</v>
      </c>
      <c r="BG276" t="s">
        <v>324</v>
      </c>
      <c r="BH276" t="s">
        <v>324</v>
      </c>
      <c r="BI276" t="s">
        <v>324</v>
      </c>
      <c r="BJ276" t="s">
        <v>324</v>
      </c>
      <c r="BK276" t="s">
        <v>324</v>
      </c>
      <c r="BL276" t="s">
        <v>324</v>
      </c>
      <c r="BM276" t="s">
        <v>324</v>
      </c>
      <c r="BN276" t="s">
        <v>324</v>
      </c>
      <c r="BO276" t="s">
        <v>324</v>
      </c>
      <c r="BP276" t="s">
        <v>324</v>
      </c>
      <c r="BQ276" t="s">
        <v>324</v>
      </c>
      <c r="BR276" t="s">
        <v>324</v>
      </c>
      <c r="BS276" t="s">
        <v>324</v>
      </c>
      <c r="BT276" t="s">
        <v>324</v>
      </c>
      <c r="BU276" t="s">
        <v>324</v>
      </c>
      <c r="BV276" t="s">
        <v>324</v>
      </c>
      <c r="BW276" t="s">
        <v>324</v>
      </c>
      <c r="BX276" t="s">
        <v>324</v>
      </c>
      <c r="BY276" t="s">
        <v>324</v>
      </c>
      <c r="BZ276" t="s">
        <v>324</v>
      </c>
      <c r="CA276" t="s">
        <v>324</v>
      </c>
      <c r="CB276" t="s">
        <v>324</v>
      </c>
      <c r="CC276" t="s">
        <v>324</v>
      </c>
      <c r="CD276" t="s">
        <v>324</v>
      </c>
      <c r="CE276" t="s">
        <v>324</v>
      </c>
      <c r="CF276" t="s">
        <v>324</v>
      </c>
      <c r="CG276" t="s">
        <v>324</v>
      </c>
      <c r="CH276" t="s">
        <v>324</v>
      </c>
      <c r="CI276" t="s">
        <v>324</v>
      </c>
      <c r="CJ276" t="s">
        <v>324</v>
      </c>
      <c r="CK276" t="s">
        <v>324</v>
      </c>
      <c r="CL276" t="s">
        <v>324</v>
      </c>
      <c r="CM276" t="s">
        <v>324</v>
      </c>
      <c r="CN276" t="s">
        <v>324</v>
      </c>
      <c r="CO276">
        <v>8.8829999999999991</v>
      </c>
      <c r="CP276">
        <v>4.0199999999999996</v>
      </c>
      <c r="CQ276">
        <v>0.108</v>
      </c>
      <c r="CR276" t="s">
        <v>324</v>
      </c>
      <c r="CS276">
        <v>13.010999999999999</v>
      </c>
      <c r="CT276" t="s">
        <v>324</v>
      </c>
      <c r="CU276" t="s">
        <v>324</v>
      </c>
      <c r="CV276" t="s">
        <v>324</v>
      </c>
      <c r="CW276" t="s">
        <v>324</v>
      </c>
      <c r="CX276" t="s">
        <v>324</v>
      </c>
      <c r="CY276" t="s">
        <v>324</v>
      </c>
      <c r="CZ276" t="s">
        <v>324</v>
      </c>
      <c r="DA276" t="s">
        <v>324</v>
      </c>
      <c r="DB276" t="s">
        <v>324</v>
      </c>
      <c r="DC276" t="s">
        <v>324</v>
      </c>
    </row>
    <row r="277" spans="1:107" x14ac:dyDescent="0.45">
      <c r="A277">
        <v>2024</v>
      </c>
      <c r="B277">
        <v>1</v>
      </c>
      <c r="C277" t="s">
        <v>203</v>
      </c>
      <c r="D277">
        <v>1857</v>
      </c>
      <c r="E277" t="s">
        <v>540</v>
      </c>
      <c r="F277" t="s">
        <v>323</v>
      </c>
      <c r="G277" t="s">
        <v>244</v>
      </c>
      <c r="H277">
        <v>0.44</v>
      </c>
      <c r="I277">
        <v>0.03</v>
      </c>
      <c r="J277">
        <v>0</v>
      </c>
      <c r="K277">
        <v>0</v>
      </c>
      <c r="L277">
        <v>0.47</v>
      </c>
      <c r="M277">
        <v>54</v>
      </c>
      <c r="N277">
        <v>5</v>
      </c>
      <c r="O277">
        <v>0</v>
      </c>
      <c r="P277">
        <v>0</v>
      </c>
      <c r="Q277">
        <v>59</v>
      </c>
      <c r="R277" t="s">
        <v>324</v>
      </c>
      <c r="S277" t="s">
        <v>324</v>
      </c>
      <c r="T277" t="s">
        <v>324</v>
      </c>
      <c r="U277" t="s">
        <v>324</v>
      </c>
      <c r="V277">
        <v>0</v>
      </c>
      <c r="W277" t="s">
        <v>324</v>
      </c>
      <c r="X277" t="s">
        <v>324</v>
      </c>
      <c r="Y277" t="s">
        <v>324</v>
      </c>
      <c r="Z277" t="s">
        <v>324</v>
      </c>
      <c r="AA277">
        <v>0</v>
      </c>
      <c r="AB277" t="s">
        <v>324</v>
      </c>
      <c r="AC277" t="s">
        <v>324</v>
      </c>
      <c r="AD277" t="s">
        <v>324</v>
      </c>
      <c r="AE277" t="s">
        <v>324</v>
      </c>
      <c r="AF277">
        <v>0</v>
      </c>
      <c r="AG277" t="s">
        <v>324</v>
      </c>
      <c r="AH277" t="s">
        <v>324</v>
      </c>
      <c r="AI277" t="s">
        <v>324</v>
      </c>
      <c r="AJ277" t="s">
        <v>324</v>
      </c>
      <c r="AK277">
        <v>0</v>
      </c>
      <c r="AL277" t="s">
        <v>324</v>
      </c>
      <c r="AM277" t="s">
        <v>324</v>
      </c>
      <c r="AN277" t="s">
        <v>324</v>
      </c>
      <c r="AO277" t="s">
        <v>324</v>
      </c>
      <c r="AP277">
        <v>0</v>
      </c>
      <c r="AQ277" t="s">
        <v>324</v>
      </c>
      <c r="AR277" t="s">
        <v>324</v>
      </c>
      <c r="AS277" t="s">
        <v>324</v>
      </c>
      <c r="AT277" t="s">
        <v>324</v>
      </c>
      <c r="AU277">
        <v>0</v>
      </c>
      <c r="AV277" t="s">
        <v>324</v>
      </c>
      <c r="AW277" t="s">
        <v>324</v>
      </c>
      <c r="AX277" t="s">
        <v>324</v>
      </c>
      <c r="AY277" t="s">
        <v>324</v>
      </c>
      <c r="AZ277">
        <v>0</v>
      </c>
      <c r="BA277" t="s">
        <v>324</v>
      </c>
      <c r="BB277" t="s">
        <v>324</v>
      </c>
      <c r="BC277" t="s">
        <v>324</v>
      </c>
      <c r="BD277" t="s">
        <v>324</v>
      </c>
      <c r="BE277">
        <v>0</v>
      </c>
      <c r="BF277" t="s">
        <v>324</v>
      </c>
      <c r="BG277" t="s">
        <v>324</v>
      </c>
      <c r="BH277" t="s">
        <v>324</v>
      </c>
      <c r="BI277" t="s">
        <v>324</v>
      </c>
      <c r="BJ277">
        <v>0</v>
      </c>
      <c r="BK277" t="s">
        <v>324</v>
      </c>
      <c r="BL277" t="s">
        <v>324</v>
      </c>
      <c r="BM277" t="s">
        <v>324</v>
      </c>
      <c r="BN277" t="s">
        <v>324</v>
      </c>
      <c r="BO277">
        <v>0</v>
      </c>
      <c r="BP277" t="s">
        <v>324</v>
      </c>
      <c r="BQ277" t="s">
        <v>324</v>
      </c>
      <c r="BR277" t="s">
        <v>324</v>
      </c>
      <c r="BS277" t="s">
        <v>324</v>
      </c>
      <c r="BT277">
        <v>0</v>
      </c>
      <c r="BU277" t="s">
        <v>324</v>
      </c>
      <c r="BV277" t="s">
        <v>324</v>
      </c>
      <c r="BW277" t="s">
        <v>324</v>
      </c>
      <c r="BX277" t="s">
        <v>324</v>
      </c>
      <c r="BY277">
        <v>0</v>
      </c>
      <c r="BZ277" t="s">
        <v>324</v>
      </c>
      <c r="CA277" t="s">
        <v>324</v>
      </c>
      <c r="CB277" t="s">
        <v>324</v>
      </c>
      <c r="CC277" t="s">
        <v>324</v>
      </c>
      <c r="CD277">
        <v>0</v>
      </c>
      <c r="CE277" t="s">
        <v>324</v>
      </c>
      <c r="CF277" t="s">
        <v>324</v>
      </c>
      <c r="CG277" t="s">
        <v>324</v>
      </c>
      <c r="CH277" t="s">
        <v>324</v>
      </c>
      <c r="CI277">
        <v>0</v>
      </c>
      <c r="CJ277" t="s">
        <v>324</v>
      </c>
      <c r="CK277" t="s">
        <v>324</v>
      </c>
      <c r="CL277" t="s">
        <v>324</v>
      </c>
      <c r="CM277" t="s">
        <v>324</v>
      </c>
      <c r="CN277">
        <v>0</v>
      </c>
      <c r="CO277">
        <v>0.44</v>
      </c>
      <c r="CP277">
        <v>0.03</v>
      </c>
      <c r="CQ277" t="s">
        <v>179</v>
      </c>
      <c r="CR277">
        <v>0</v>
      </c>
      <c r="CS277">
        <v>0.47</v>
      </c>
      <c r="CT277">
        <v>54</v>
      </c>
      <c r="CU277">
        <v>5</v>
      </c>
      <c r="CV277">
        <v>0</v>
      </c>
      <c r="CW277">
        <v>0</v>
      </c>
      <c r="CX277">
        <v>59</v>
      </c>
      <c r="CY277">
        <v>0</v>
      </c>
      <c r="CZ277">
        <v>0</v>
      </c>
      <c r="DA277">
        <v>0</v>
      </c>
      <c r="DB277">
        <v>0</v>
      </c>
      <c r="DC277">
        <v>0</v>
      </c>
    </row>
    <row r="278" spans="1:107" x14ac:dyDescent="0.45">
      <c r="A278">
        <v>2024</v>
      </c>
      <c r="B278">
        <v>1</v>
      </c>
      <c r="C278" t="s">
        <v>203</v>
      </c>
      <c r="D278">
        <v>13214</v>
      </c>
      <c r="E278" t="s">
        <v>541</v>
      </c>
      <c r="F278" t="s">
        <v>323</v>
      </c>
      <c r="G278" t="s">
        <v>244</v>
      </c>
      <c r="H278">
        <v>99.322000000000003</v>
      </c>
      <c r="I278">
        <v>309.89100000000002</v>
      </c>
      <c r="J278">
        <v>5.6040000000000001</v>
      </c>
      <c r="K278" t="s">
        <v>324</v>
      </c>
      <c r="L278">
        <v>414.81700000000001</v>
      </c>
      <c r="M278">
        <v>14247</v>
      </c>
      <c r="N278">
        <v>514</v>
      </c>
      <c r="O278">
        <v>30</v>
      </c>
      <c r="P278" t="s">
        <v>324</v>
      </c>
      <c r="Q278">
        <v>14791</v>
      </c>
      <c r="R278">
        <v>0.01</v>
      </c>
      <c r="S278">
        <v>9.5039999999999996</v>
      </c>
      <c r="T278" t="s">
        <v>324</v>
      </c>
      <c r="U278" t="s">
        <v>324</v>
      </c>
      <c r="V278">
        <v>9.5139999999999993</v>
      </c>
      <c r="W278">
        <v>1</v>
      </c>
      <c r="X278">
        <v>4</v>
      </c>
      <c r="Y278" t="s">
        <v>324</v>
      </c>
      <c r="Z278" t="s">
        <v>324</v>
      </c>
      <c r="AA278">
        <v>5</v>
      </c>
      <c r="AB278" t="s">
        <v>324</v>
      </c>
      <c r="AC278" t="s">
        <v>324</v>
      </c>
      <c r="AD278" t="s">
        <v>324</v>
      </c>
      <c r="AE278" t="s">
        <v>324</v>
      </c>
      <c r="AF278">
        <v>0</v>
      </c>
      <c r="AG278">
        <v>7.0999999999999994E-2</v>
      </c>
      <c r="AH278" t="s">
        <v>324</v>
      </c>
      <c r="AI278" t="s">
        <v>324</v>
      </c>
      <c r="AJ278" t="s">
        <v>324</v>
      </c>
      <c r="AK278">
        <v>7.0999999999999994E-2</v>
      </c>
      <c r="AL278">
        <v>10</v>
      </c>
      <c r="AM278" t="s">
        <v>324</v>
      </c>
      <c r="AN278" t="s">
        <v>324</v>
      </c>
      <c r="AO278" t="s">
        <v>324</v>
      </c>
      <c r="AP278">
        <v>10</v>
      </c>
      <c r="AQ278">
        <v>8.6999999999999994E-2</v>
      </c>
      <c r="AR278" t="s">
        <v>324</v>
      </c>
      <c r="AS278" t="s">
        <v>324</v>
      </c>
      <c r="AT278" t="s">
        <v>324</v>
      </c>
      <c r="AU278">
        <v>8.6999999999999994E-2</v>
      </c>
      <c r="AV278" t="s">
        <v>324</v>
      </c>
      <c r="AW278" t="s">
        <v>324</v>
      </c>
      <c r="AX278" t="s">
        <v>324</v>
      </c>
      <c r="AY278" t="s">
        <v>324</v>
      </c>
      <c r="AZ278">
        <v>0</v>
      </c>
      <c r="BA278" t="s">
        <v>324</v>
      </c>
      <c r="BB278" t="s">
        <v>324</v>
      </c>
      <c r="BC278" t="s">
        <v>324</v>
      </c>
      <c r="BD278" t="s">
        <v>324</v>
      </c>
      <c r="BE278">
        <v>0</v>
      </c>
      <c r="BF278" t="s">
        <v>324</v>
      </c>
      <c r="BG278" t="s">
        <v>324</v>
      </c>
      <c r="BH278" t="s">
        <v>324</v>
      </c>
      <c r="BI278" t="s">
        <v>324</v>
      </c>
      <c r="BJ278">
        <v>0</v>
      </c>
      <c r="BK278">
        <v>9.2999999999999999E-2</v>
      </c>
      <c r="BL278">
        <v>26.875</v>
      </c>
      <c r="BM278" t="s">
        <v>324</v>
      </c>
      <c r="BN278" t="s">
        <v>324</v>
      </c>
      <c r="BO278">
        <v>26.968</v>
      </c>
      <c r="BP278">
        <v>20</v>
      </c>
      <c r="BQ278">
        <v>24</v>
      </c>
      <c r="BR278" t="s">
        <v>324</v>
      </c>
      <c r="BS278" t="s">
        <v>324</v>
      </c>
      <c r="BT278">
        <v>44</v>
      </c>
      <c r="BU278" t="s">
        <v>324</v>
      </c>
      <c r="BV278" t="s">
        <v>324</v>
      </c>
      <c r="BW278" t="s">
        <v>324</v>
      </c>
      <c r="BX278" t="s">
        <v>324</v>
      </c>
      <c r="BY278">
        <v>0</v>
      </c>
      <c r="BZ278" t="s">
        <v>324</v>
      </c>
      <c r="CA278">
        <v>2.93</v>
      </c>
      <c r="CB278" t="s">
        <v>324</v>
      </c>
      <c r="CC278" t="s">
        <v>324</v>
      </c>
      <c r="CD278">
        <v>2.93</v>
      </c>
      <c r="CE278" t="s">
        <v>324</v>
      </c>
      <c r="CF278">
        <v>4</v>
      </c>
      <c r="CG278" t="s">
        <v>324</v>
      </c>
      <c r="CH278" t="s">
        <v>324</v>
      </c>
      <c r="CI278">
        <v>4</v>
      </c>
      <c r="CJ278" t="s">
        <v>324</v>
      </c>
      <c r="CK278" t="s">
        <v>324</v>
      </c>
      <c r="CL278" t="s">
        <v>324</v>
      </c>
      <c r="CM278" t="s">
        <v>324</v>
      </c>
      <c r="CN278">
        <v>0</v>
      </c>
      <c r="CO278">
        <v>99.424999999999997</v>
      </c>
      <c r="CP278">
        <v>349.2</v>
      </c>
      <c r="CQ278">
        <v>5.6040000000000001</v>
      </c>
      <c r="CR278">
        <v>0</v>
      </c>
      <c r="CS278">
        <v>454.22899999999998</v>
      </c>
      <c r="CT278">
        <v>14268</v>
      </c>
      <c r="CU278">
        <v>546</v>
      </c>
      <c r="CV278">
        <v>30</v>
      </c>
      <c r="CW278">
        <v>0</v>
      </c>
      <c r="CX278">
        <v>14844</v>
      </c>
      <c r="CY278">
        <v>0</v>
      </c>
      <c r="CZ278">
        <v>0</v>
      </c>
      <c r="DA278">
        <v>0</v>
      </c>
      <c r="DB278">
        <v>0</v>
      </c>
      <c r="DC278">
        <v>0</v>
      </c>
    </row>
    <row r="279" spans="1:107" x14ac:dyDescent="0.45">
      <c r="A279">
        <v>2024</v>
      </c>
      <c r="B279">
        <v>1</v>
      </c>
      <c r="C279" t="s">
        <v>203</v>
      </c>
      <c r="D279">
        <v>14537</v>
      </c>
      <c r="E279" t="s">
        <v>542</v>
      </c>
      <c r="F279" t="s">
        <v>323</v>
      </c>
      <c r="G279" t="s">
        <v>244</v>
      </c>
      <c r="H279">
        <v>3.2000000000000001E-2</v>
      </c>
      <c r="I279" t="s">
        <v>324</v>
      </c>
      <c r="J279" t="s">
        <v>324</v>
      </c>
      <c r="K279" t="s">
        <v>324</v>
      </c>
      <c r="L279">
        <v>3.2000000000000001E-2</v>
      </c>
      <c r="M279">
        <v>7</v>
      </c>
      <c r="N279" t="s">
        <v>324</v>
      </c>
      <c r="O279" t="s">
        <v>324</v>
      </c>
      <c r="P279" t="s">
        <v>324</v>
      </c>
      <c r="Q279">
        <v>7</v>
      </c>
      <c r="R279" t="s">
        <v>324</v>
      </c>
      <c r="S279" t="s">
        <v>324</v>
      </c>
      <c r="T279" t="s">
        <v>324</v>
      </c>
      <c r="U279" t="s">
        <v>324</v>
      </c>
      <c r="V279">
        <v>0</v>
      </c>
      <c r="W279" t="s">
        <v>324</v>
      </c>
      <c r="X279" t="s">
        <v>324</v>
      </c>
      <c r="Y279" t="s">
        <v>324</v>
      </c>
      <c r="Z279" t="s">
        <v>324</v>
      </c>
      <c r="AA279">
        <v>0</v>
      </c>
      <c r="AB279">
        <v>1.9379999999999999</v>
      </c>
      <c r="AC279" t="s">
        <v>324</v>
      </c>
      <c r="AD279" t="s">
        <v>324</v>
      </c>
      <c r="AE279" t="s">
        <v>324</v>
      </c>
      <c r="AF279">
        <v>1.9379999999999999</v>
      </c>
      <c r="AG279" t="s">
        <v>324</v>
      </c>
      <c r="AH279" t="s">
        <v>324</v>
      </c>
      <c r="AI279" t="s">
        <v>324</v>
      </c>
      <c r="AJ279" t="s">
        <v>324</v>
      </c>
      <c r="AK279">
        <v>0</v>
      </c>
      <c r="AL279" t="s">
        <v>324</v>
      </c>
      <c r="AM279" t="s">
        <v>324</v>
      </c>
      <c r="AN279" t="s">
        <v>324</v>
      </c>
      <c r="AO279" t="s">
        <v>324</v>
      </c>
      <c r="AP279">
        <v>0</v>
      </c>
      <c r="AQ279" t="s">
        <v>324</v>
      </c>
      <c r="AR279" t="s">
        <v>324</v>
      </c>
      <c r="AS279" t="s">
        <v>324</v>
      </c>
      <c r="AT279" t="s">
        <v>324</v>
      </c>
      <c r="AU279">
        <v>0</v>
      </c>
      <c r="AV279" t="s">
        <v>324</v>
      </c>
      <c r="AW279" t="s">
        <v>324</v>
      </c>
      <c r="AX279" t="s">
        <v>324</v>
      </c>
      <c r="AY279" t="s">
        <v>324</v>
      </c>
      <c r="AZ279">
        <v>0</v>
      </c>
      <c r="BA279" t="s">
        <v>324</v>
      </c>
      <c r="BB279" t="s">
        <v>324</v>
      </c>
      <c r="BC279" t="s">
        <v>324</v>
      </c>
      <c r="BD279" t="s">
        <v>324</v>
      </c>
      <c r="BE279">
        <v>0</v>
      </c>
      <c r="BF279" t="s">
        <v>324</v>
      </c>
      <c r="BG279" t="s">
        <v>324</v>
      </c>
      <c r="BH279" t="s">
        <v>324</v>
      </c>
      <c r="BI279" t="s">
        <v>324</v>
      </c>
      <c r="BJ279">
        <v>0</v>
      </c>
      <c r="BK279" t="s">
        <v>324</v>
      </c>
      <c r="BL279" t="s">
        <v>324</v>
      </c>
      <c r="BM279" t="s">
        <v>324</v>
      </c>
      <c r="BN279" t="s">
        <v>324</v>
      </c>
      <c r="BO279">
        <v>0</v>
      </c>
      <c r="BP279" t="s">
        <v>324</v>
      </c>
      <c r="BQ279" t="s">
        <v>324</v>
      </c>
      <c r="BR279" t="s">
        <v>324</v>
      </c>
      <c r="BS279" t="s">
        <v>324</v>
      </c>
      <c r="BT279">
        <v>0</v>
      </c>
      <c r="BU279" t="s">
        <v>324</v>
      </c>
      <c r="BV279" t="s">
        <v>324</v>
      </c>
      <c r="BW279" t="s">
        <v>324</v>
      </c>
      <c r="BX279" t="s">
        <v>324</v>
      </c>
      <c r="BY279">
        <v>0</v>
      </c>
      <c r="BZ279" t="s">
        <v>324</v>
      </c>
      <c r="CA279" t="s">
        <v>324</v>
      </c>
      <c r="CB279" t="s">
        <v>324</v>
      </c>
      <c r="CC279" t="s">
        <v>324</v>
      </c>
      <c r="CD279">
        <v>0</v>
      </c>
      <c r="CE279" t="s">
        <v>324</v>
      </c>
      <c r="CF279" t="s">
        <v>324</v>
      </c>
      <c r="CG279" t="s">
        <v>324</v>
      </c>
      <c r="CH279" t="s">
        <v>324</v>
      </c>
      <c r="CI279">
        <v>0</v>
      </c>
      <c r="CJ279" t="s">
        <v>324</v>
      </c>
      <c r="CK279" t="s">
        <v>324</v>
      </c>
      <c r="CL279" t="s">
        <v>324</v>
      </c>
      <c r="CM279" t="s">
        <v>324</v>
      </c>
      <c r="CN279">
        <v>0</v>
      </c>
      <c r="CO279">
        <v>3.2000000000000001E-2</v>
      </c>
      <c r="CP279" t="s">
        <v>179</v>
      </c>
      <c r="CQ279" t="s">
        <v>179</v>
      </c>
      <c r="CR279">
        <v>0</v>
      </c>
      <c r="CS279">
        <v>3.2000000000000001E-2</v>
      </c>
      <c r="CT279">
        <v>7</v>
      </c>
      <c r="CU279">
        <v>0</v>
      </c>
      <c r="CV279">
        <v>0</v>
      </c>
      <c r="CW279">
        <v>0</v>
      </c>
      <c r="CX279">
        <v>7</v>
      </c>
      <c r="CY279">
        <v>1.9379999999999999</v>
      </c>
      <c r="CZ279">
        <v>0</v>
      </c>
      <c r="DA279">
        <v>0</v>
      </c>
      <c r="DB279">
        <v>0</v>
      </c>
      <c r="DC279">
        <v>1.9379999999999999</v>
      </c>
    </row>
    <row r="280" spans="1:107" x14ac:dyDescent="0.45">
      <c r="A280">
        <v>2024</v>
      </c>
      <c r="B280">
        <v>1</v>
      </c>
      <c r="C280" t="s">
        <v>203</v>
      </c>
      <c r="D280">
        <v>99999</v>
      </c>
      <c r="E280" t="s">
        <v>329</v>
      </c>
      <c r="F280" t="s">
        <v>323</v>
      </c>
      <c r="H280" t="s">
        <v>324</v>
      </c>
      <c r="I280" t="s">
        <v>324</v>
      </c>
      <c r="J280" t="s">
        <v>324</v>
      </c>
      <c r="K280" t="s">
        <v>324</v>
      </c>
      <c r="L280" t="s">
        <v>324</v>
      </c>
      <c r="M280" t="s">
        <v>324</v>
      </c>
      <c r="N280" t="s">
        <v>324</v>
      </c>
      <c r="O280" t="s">
        <v>324</v>
      </c>
      <c r="P280" t="s">
        <v>324</v>
      </c>
      <c r="Q280" t="s">
        <v>324</v>
      </c>
      <c r="R280" t="s">
        <v>324</v>
      </c>
      <c r="S280" t="s">
        <v>324</v>
      </c>
      <c r="T280" t="s">
        <v>324</v>
      </c>
      <c r="U280" t="s">
        <v>324</v>
      </c>
      <c r="V280" t="s">
        <v>324</v>
      </c>
      <c r="W280" t="s">
        <v>324</v>
      </c>
      <c r="X280" t="s">
        <v>324</v>
      </c>
      <c r="Y280" t="s">
        <v>324</v>
      </c>
      <c r="Z280" t="s">
        <v>324</v>
      </c>
      <c r="AA280" t="s">
        <v>324</v>
      </c>
      <c r="AB280" t="s">
        <v>324</v>
      </c>
      <c r="AC280" t="s">
        <v>324</v>
      </c>
      <c r="AD280" t="s">
        <v>324</v>
      </c>
      <c r="AE280" t="s">
        <v>324</v>
      </c>
      <c r="AF280" t="s">
        <v>324</v>
      </c>
      <c r="AG280" t="s">
        <v>324</v>
      </c>
      <c r="AH280" t="s">
        <v>324</v>
      </c>
      <c r="AI280" t="s">
        <v>324</v>
      </c>
      <c r="AJ280" t="s">
        <v>324</v>
      </c>
      <c r="AK280" t="s">
        <v>324</v>
      </c>
      <c r="AL280" t="s">
        <v>324</v>
      </c>
      <c r="AM280" t="s">
        <v>324</v>
      </c>
      <c r="AN280" t="s">
        <v>324</v>
      </c>
      <c r="AO280" t="s">
        <v>324</v>
      </c>
      <c r="AP280" t="s">
        <v>324</v>
      </c>
      <c r="AQ280" t="s">
        <v>324</v>
      </c>
      <c r="AR280" t="s">
        <v>324</v>
      </c>
      <c r="AS280" t="s">
        <v>324</v>
      </c>
      <c r="AT280" t="s">
        <v>324</v>
      </c>
      <c r="AU280" t="s">
        <v>324</v>
      </c>
      <c r="AV280" t="s">
        <v>324</v>
      </c>
      <c r="AW280" t="s">
        <v>324</v>
      </c>
      <c r="AX280" t="s">
        <v>324</v>
      </c>
      <c r="AY280" t="s">
        <v>324</v>
      </c>
      <c r="AZ280" t="s">
        <v>324</v>
      </c>
      <c r="BA280" t="s">
        <v>324</v>
      </c>
      <c r="BB280" t="s">
        <v>324</v>
      </c>
      <c r="BC280" t="s">
        <v>324</v>
      </c>
      <c r="BD280" t="s">
        <v>324</v>
      </c>
      <c r="BE280" t="s">
        <v>324</v>
      </c>
      <c r="BF280" t="s">
        <v>324</v>
      </c>
      <c r="BG280" t="s">
        <v>324</v>
      </c>
      <c r="BH280" t="s">
        <v>324</v>
      </c>
      <c r="BI280" t="s">
        <v>324</v>
      </c>
      <c r="BJ280" t="s">
        <v>324</v>
      </c>
      <c r="BK280" t="s">
        <v>324</v>
      </c>
      <c r="BL280" t="s">
        <v>324</v>
      </c>
      <c r="BM280" t="s">
        <v>324</v>
      </c>
      <c r="BN280" t="s">
        <v>324</v>
      </c>
      <c r="BO280" t="s">
        <v>324</v>
      </c>
      <c r="BP280" t="s">
        <v>324</v>
      </c>
      <c r="BQ280" t="s">
        <v>324</v>
      </c>
      <c r="BR280" t="s">
        <v>324</v>
      </c>
      <c r="BS280" t="s">
        <v>324</v>
      </c>
      <c r="BT280" t="s">
        <v>324</v>
      </c>
      <c r="BU280" t="s">
        <v>324</v>
      </c>
      <c r="BV280" t="s">
        <v>324</v>
      </c>
      <c r="BW280" t="s">
        <v>324</v>
      </c>
      <c r="BX280" t="s">
        <v>324</v>
      </c>
      <c r="BY280" t="s">
        <v>324</v>
      </c>
      <c r="BZ280" t="s">
        <v>324</v>
      </c>
      <c r="CA280" t="s">
        <v>324</v>
      </c>
      <c r="CB280" t="s">
        <v>324</v>
      </c>
      <c r="CC280" t="s">
        <v>324</v>
      </c>
      <c r="CD280" t="s">
        <v>324</v>
      </c>
      <c r="CE280" t="s">
        <v>324</v>
      </c>
      <c r="CF280" t="s">
        <v>324</v>
      </c>
      <c r="CG280" t="s">
        <v>324</v>
      </c>
      <c r="CH280" t="s">
        <v>324</v>
      </c>
      <c r="CI280" t="s">
        <v>324</v>
      </c>
      <c r="CJ280" t="s">
        <v>324</v>
      </c>
      <c r="CK280" t="s">
        <v>324</v>
      </c>
      <c r="CL280" t="s">
        <v>324</v>
      </c>
      <c r="CM280" t="s">
        <v>324</v>
      </c>
      <c r="CN280" t="s">
        <v>324</v>
      </c>
      <c r="CO280" t="s">
        <v>324</v>
      </c>
      <c r="CP280" t="s">
        <v>324</v>
      </c>
      <c r="CQ280" t="s">
        <v>324</v>
      </c>
      <c r="CR280" t="s">
        <v>324</v>
      </c>
      <c r="CS280" t="s">
        <v>324</v>
      </c>
      <c r="CT280" t="s">
        <v>324</v>
      </c>
      <c r="CU280" t="s">
        <v>324</v>
      </c>
      <c r="CV280" t="s">
        <v>324</v>
      </c>
      <c r="CW280" t="s">
        <v>324</v>
      </c>
      <c r="CX280" t="s">
        <v>324</v>
      </c>
      <c r="CY280" t="s">
        <v>324</v>
      </c>
      <c r="CZ280" t="s">
        <v>324</v>
      </c>
      <c r="DA280" t="s">
        <v>324</v>
      </c>
      <c r="DB280" t="s">
        <v>324</v>
      </c>
      <c r="DC280" t="s">
        <v>324</v>
      </c>
    </row>
    <row r="281" spans="1:107" x14ac:dyDescent="0.45">
      <c r="A281">
        <v>2024</v>
      </c>
      <c r="B281">
        <v>1</v>
      </c>
      <c r="C281" t="s">
        <v>206</v>
      </c>
      <c r="D281">
        <v>1613</v>
      </c>
      <c r="E281" t="s">
        <v>543</v>
      </c>
      <c r="F281" t="s">
        <v>323</v>
      </c>
      <c r="G281" t="s">
        <v>244</v>
      </c>
      <c r="H281">
        <v>11.028</v>
      </c>
      <c r="I281">
        <v>0.14099999999999999</v>
      </c>
      <c r="J281" t="s">
        <v>324</v>
      </c>
      <c r="K281" t="s">
        <v>324</v>
      </c>
      <c r="L281">
        <v>11.169</v>
      </c>
      <c r="M281">
        <v>1736</v>
      </c>
      <c r="N281">
        <v>5</v>
      </c>
      <c r="O281" t="s">
        <v>324</v>
      </c>
      <c r="P281" t="s">
        <v>324</v>
      </c>
      <c r="Q281">
        <v>1741</v>
      </c>
      <c r="R281" t="s">
        <v>324</v>
      </c>
      <c r="S281" t="s">
        <v>324</v>
      </c>
      <c r="T281" t="s">
        <v>324</v>
      </c>
      <c r="U281" t="s">
        <v>324</v>
      </c>
      <c r="V281">
        <v>0</v>
      </c>
      <c r="W281" t="s">
        <v>324</v>
      </c>
      <c r="X281" t="s">
        <v>324</v>
      </c>
      <c r="Y281" t="s">
        <v>324</v>
      </c>
      <c r="Z281" t="s">
        <v>324</v>
      </c>
      <c r="AA281">
        <v>0</v>
      </c>
      <c r="AB281" t="s">
        <v>324</v>
      </c>
      <c r="AC281" t="s">
        <v>324</v>
      </c>
      <c r="AD281" t="s">
        <v>324</v>
      </c>
      <c r="AE281" t="s">
        <v>324</v>
      </c>
      <c r="AF281">
        <v>0</v>
      </c>
      <c r="AG281" t="s">
        <v>324</v>
      </c>
      <c r="AH281" t="s">
        <v>324</v>
      </c>
      <c r="AI281" t="s">
        <v>324</v>
      </c>
      <c r="AJ281" t="s">
        <v>324</v>
      </c>
      <c r="AK281">
        <v>0</v>
      </c>
      <c r="AL281" t="s">
        <v>324</v>
      </c>
      <c r="AM281" t="s">
        <v>324</v>
      </c>
      <c r="AN281" t="s">
        <v>324</v>
      </c>
      <c r="AO281" t="s">
        <v>324</v>
      </c>
      <c r="AP281">
        <v>0</v>
      </c>
      <c r="AQ281" t="s">
        <v>324</v>
      </c>
      <c r="AR281" t="s">
        <v>324</v>
      </c>
      <c r="AS281" t="s">
        <v>324</v>
      </c>
      <c r="AT281" t="s">
        <v>324</v>
      </c>
      <c r="AU281">
        <v>0</v>
      </c>
      <c r="AV281" t="s">
        <v>324</v>
      </c>
      <c r="AW281" t="s">
        <v>324</v>
      </c>
      <c r="AX281" t="s">
        <v>324</v>
      </c>
      <c r="AY281" t="s">
        <v>324</v>
      </c>
      <c r="AZ281">
        <v>0</v>
      </c>
      <c r="BA281" t="s">
        <v>324</v>
      </c>
      <c r="BB281" t="s">
        <v>324</v>
      </c>
      <c r="BC281" t="s">
        <v>324</v>
      </c>
      <c r="BD281" t="s">
        <v>324</v>
      </c>
      <c r="BE281">
        <v>0</v>
      </c>
      <c r="BF281" t="s">
        <v>324</v>
      </c>
      <c r="BG281" t="s">
        <v>324</v>
      </c>
      <c r="BH281" t="s">
        <v>324</v>
      </c>
      <c r="BI281" t="s">
        <v>324</v>
      </c>
      <c r="BJ281">
        <v>0</v>
      </c>
      <c r="BK281" t="s">
        <v>324</v>
      </c>
      <c r="BL281" t="s">
        <v>324</v>
      </c>
      <c r="BM281" t="s">
        <v>324</v>
      </c>
      <c r="BN281" t="s">
        <v>324</v>
      </c>
      <c r="BO281">
        <v>0</v>
      </c>
      <c r="BP281" t="s">
        <v>324</v>
      </c>
      <c r="BQ281" t="s">
        <v>324</v>
      </c>
      <c r="BR281" t="s">
        <v>324</v>
      </c>
      <c r="BS281" t="s">
        <v>324</v>
      </c>
      <c r="BT281">
        <v>0</v>
      </c>
      <c r="BU281" t="s">
        <v>324</v>
      </c>
      <c r="BV281" t="s">
        <v>324</v>
      </c>
      <c r="BW281" t="s">
        <v>324</v>
      </c>
      <c r="BX281" t="s">
        <v>324</v>
      </c>
      <c r="BY281">
        <v>0</v>
      </c>
      <c r="BZ281" t="s">
        <v>324</v>
      </c>
      <c r="CA281" t="s">
        <v>324</v>
      </c>
      <c r="CB281" t="s">
        <v>324</v>
      </c>
      <c r="CC281" t="s">
        <v>324</v>
      </c>
      <c r="CD281">
        <v>0</v>
      </c>
      <c r="CE281" t="s">
        <v>324</v>
      </c>
      <c r="CF281" t="s">
        <v>324</v>
      </c>
      <c r="CG281" t="s">
        <v>324</v>
      </c>
      <c r="CH281" t="s">
        <v>324</v>
      </c>
      <c r="CI281">
        <v>0</v>
      </c>
      <c r="CJ281" t="s">
        <v>324</v>
      </c>
      <c r="CK281" t="s">
        <v>324</v>
      </c>
      <c r="CL281" t="s">
        <v>324</v>
      </c>
      <c r="CM281" t="s">
        <v>324</v>
      </c>
      <c r="CN281">
        <v>0</v>
      </c>
      <c r="CO281">
        <v>11.028</v>
      </c>
      <c r="CP281">
        <v>0.14099999999999999</v>
      </c>
      <c r="CQ281" t="s">
        <v>179</v>
      </c>
      <c r="CR281">
        <v>0</v>
      </c>
      <c r="CS281">
        <v>11.169</v>
      </c>
      <c r="CT281">
        <v>1736</v>
      </c>
      <c r="CU281">
        <v>5</v>
      </c>
      <c r="CV281">
        <v>0</v>
      </c>
      <c r="CW281">
        <v>0</v>
      </c>
      <c r="CX281">
        <v>1741</v>
      </c>
      <c r="CY281">
        <v>0</v>
      </c>
      <c r="CZ281">
        <v>0</v>
      </c>
      <c r="DA281">
        <v>0</v>
      </c>
      <c r="DB281">
        <v>0</v>
      </c>
      <c r="DC281">
        <v>0</v>
      </c>
    </row>
    <row r="282" spans="1:107" x14ac:dyDescent="0.45">
      <c r="A282">
        <v>2024</v>
      </c>
      <c r="B282">
        <v>1</v>
      </c>
      <c r="C282" t="s">
        <v>206</v>
      </c>
      <c r="D282">
        <v>3046</v>
      </c>
      <c r="E282" t="s">
        <v>466</v>
      </c>
      <c r="F282" t="s">
        <v>323</v>
      </c>
      <c r="G282" t="s">
        <v>244</v>
      </c>
      <c r="H282">
        <v>17.739999999999998</v>
      </c>
      <c r="I282">
        <v>3.363</v>
      </c>
      <c r="J282">
        <v>5.2690000000000001</v>
      </c>
      <c r="K282" t="s">
        <v>324</v>
      </c>
      <c r="L282">
        <v>26.372</v>
      </c>
      <c r="M282">
        <v>2205</v>
      </c>
      <c r="N282">
        <v>67</v>
      </c>
      <c r="O282">
        <v>11</v>
      </c>
      <c r="P282" t="s">
        <v>324</v>
      </c>
      <c r="Q282">
        <v>2283</v>
      </c>
      <c r="R282" t="s">
        <v>324</v>
      </c>
      <c r="S282" t="s">
        <v>324</v>
      </c>
      <c r="T282" t="s">
        <v>324</v>
      </c>
      <c r="U282" t="s">
        <v>324</v>
      </c>
      <c r="V282" t="s">
        <v>324</v>
      </c>
      <c r="W282" t="s">
        <v>324</v>
      </c>
      <c r="X282" t="s">
        <v>324</v>
      </c>
      <c r="Y282" t="s">
        <v>324</v>
      </c>
      <c r="Z282" t="s">
        <v>324</v>
      </c>
      <c r="AA282" t="s">
        <v>324</v>
      </c>
      <c r="AB282" t="s">
        <v>324</v>
      </c>
      <c r="AC282" t="s">
        <v>324</v>
      </c>
      <c r="AD282" t="s">
        <v>324</v>
      </c>
      <c r="AE282" t="s">
        <v>324</v>
      </c>
      <c r="AF282" t="s">
        <v>324</v>
      </c>
      <c r="AG282" t="s">
        <v>324</v>
      </c>
      <c r="AH282" t="s">
        <v>324</v>
      </c>
      <c r="AI282" t="s">
        <v>324</v>
      </c>
      <c r="AJ282" t="s">
        <v>324</v>
      </c>
      <c r="AK282" t="s">
        <v>324</v>
      </c>
      <c r="AL282" t="s">
        <v>324</v>
      </c>
      <c r="AM282" t="s">
        <v>324</v>
      </c>
      <c r="AN282" t="s">
        <v>324</v>
      </c>
      <c r="AO282" t="s">
        <v>324</v>
      </c>
      <c r="AP282" t="s">
        <v>324</v>
      </c>
      <c r="AQ282" t="s">
        <v>324</v>
      </c>
      <c r="AR282" t="s">
        <v>324</v>
      </c>
      <c r="AS282" t="s">
        <v>324</v>
      </c>
      <c r="AT282" t="s">
        <v>324</v>
      </c>
      <c r="AU282" t="s">
        <v>324</v>
      </c>
      <c r="AV282" t="s">
        <v>324</v>
      </c>
      <c r="AW282" t="s">
        <v>324</v>
      </c>
      <c r="AX282" t="s">
        <v>324</v>
      </c>
      <c r="AY282" t="s">
        <v>324</v>
      </c>
      <c r="AZ282" t="s">
        <v>324</v>
      </c>
      <c r="BA282" t="s">
        <v>324</v>
      </c>
      <c r="BB282" t="s">
        <v>324</v>
      </c>
      <c r="BC282" t="s">
        <v>324</v>
      </c>
      <c r="BD282" t="s">
        <v>324</v>
      </c>
      <c r="BE282" t="s">
        <v>324</v>
      </c>
      <c r="BF282" t="s">
        <v>324</v>
      </c>
      <c r="BG282" t="s">
        <v>324</v>
      </c>
      <c r="BH282" t="s">
        <v>324</v>
      </c>
      <c r="BI282" t="s">
        <v>324</v>
      </c>
      <c r="BJ282" t="s">
        <v>324</v>
      </c>
      <c r="BK282" t="s">
        <v>324</v>
      </c>
      <c r="BL282" t="s">
        <v>324</v>
      </c>
      <c r="BM282" t="s">
        <v>324</v>
      </c>
      <c r="BN282" t="s">
        <v>324</v>
      </c>
      <c r="BO282" t="s">
        <v>324</v>
      </c>
      <c r="BP282" t="s">
        <v>324</v>
      </c>
      <c r="BQ282" t="s">
        <v>324</v>
      </c>
      <c r="BR282" t="s">
        <v>324</v>
      </c>
      <c r="BS282" t="s">
        <v>324</v>
      </c>
      <c r="BT282" t="s">
        <v>324</v>
      </c>
      <c r="BU282" t="s">
        <v>324</v>
      </c>
      <c r="BV282" t="s">
        <v>324</v>
      </c>
      <c r="BW282" t="s">
        <v>324</v>
      </c>
      <c r="BX282" t="s">
        <v>324</v>
      </c>
      <c r="BY282" t="s">
        <v>324</v>
      </c>
      <c r="BZ282" t="s">
        <v>324</v>
      </c>
      <c r="CA282" t="s">
        <v>324</v>
      </c>
      <c r="CB282" t="s">
        <v>324</v>
      </c>
      <c r="CC282" t="s">
        <v>324</v>
      </c>
      <c r="CD282" t="s">
        <v>324</v>
      </c>
      <c r="CE282" t="s">
        <v>324</v>
      </c>
      <c r="CF282" t="s">
        <v>324</v>
      </c>
      <c r="CG282" t="s">
        <v>324</v>
      </c>
      <c r="CH282" t="s">
        <v>324</v>
      </c>
      <c r="CI282" t="s">
        <v>324</v>
      </c>
      <c r="CJ282" t="s">
        <v>324</v>
      </c>
      <c r="CK282" t="s">
        <v>324</v>
      </c>
      <c r="CL282" t="s">
        <v>324</v>
      </c>
      <c r="CM282" t="s">
        <v>324</v>
      </c>
      <c r="CN282" t="s">
        <v>324</v>
      </c>
      <c r="CO282">
        <v>17.739999999999998</v>
      </c>
      <c r="CP282">
        <v>3.363</v>
      </c>
      <c r="CQ282">
        <v>5.2690000000000001</v>
      </c>
      <c r="CR282">
        <v>0</v>
      </c>
      <c r="CS282">
        <v>26.372</v>
      </c>
      <c r="CT282">
        <v>2205</v>
      </c>
      <c r="CU282">
        <v>67</v>
      </c>
      <c r="CV282">
        <v>11</v>
      </c>
      <c r="CW282">
        <v>0</v>
      </c>
      <c r="CX282">
        <v>2283</v>
      </c>
      <c r="CY282">
        <v>0</v>
      </c>
      <c r="CZ282">
        <v>0</v>
      </c>
      <c r="DA282">
        <v>0</v>
      </c>
      <c r="DB282">
        <v>0</v>
      </c>
      <c r="DC282">
        <v>0</v>
      </c>
    </row>
    <row r="283" spans="1:107" x14ac:dyDescent="0.45">
      <c r="A283">
        <v>2024</v>
      </c>
      <c r="B283">
        <v>1</v>
      </c>
      <c r="C283" t="s">
        <v>206</v>
      </c>
      <c r="D283">
        <v>5416</v>
      </c>
      <c r="E283" t="s">
        <v>467</v>
      </c>
      <c r="F283" t="s">
        <v>323</v>
      </c>
      <c r="G283" t="s">
        <v>244</v>
      </c>
      <c r="H283">
        <v>97.738</v>
      </c>
      <c r="I283">
        <v>19.463000000000001</v>
      </c>
      <c r="J283">
        <v>10.577</v>
      </c>
      <c r="K283" t="s">
        <v>324</v>
      </c>
      <c r="L283">
        <v>127.77800000000001</v>
      </c>
      <c r="M283">
        <v>12100</v>
      </c>
      <c r="N283">
        <v>353</v>
      </c>
      <c r="O283">
        <v>29</v>
      </c>
      <c r="P283" t="s">
        <v>324</v>
      </c>
      <c r="Q283">
        <v>12482</v>
      </c>
      <c r="R283" t="s">
        <v>324</v>
      </c>
      <c r="S283" t="s">
        <v>324</v>
      </c>
      <c r="T283" t="s">
        <v>324</v>
      </c>
      <c r="U283" t="s">
        <v>324</v>
      </c>
      <c r="V283">
        <v>0</v>
      </c>
      <c r="W283" t="s">
        <v>324</v>
      </c>
      <c r="X283" t="s">
        <v>324</v>
      </c>
      <c r="Y283" t="s">
        <v>324</v>
      </c>
      <c r="Z283" t="s">
        <v>324</v>
      </c>
      <c r="AA283">
        <v>0</v>
      </c>
      <c r="AB283" t="s">
        <v>324</v>
      </c>
      <c r="AC283" t="s">
        <v>324</v>
      </c>
      <c r="AD283" t="s">
        <v>324</v>
      </c>
      <c r="AE283" t="s">
        <v>324</v>
      </c>
      <c r="AF283">
        <v>0</v>
      </c>
      <c r="AG283" t="s">
        <v>324</v>
      </c>
      <c r="AH283" t="s">
        <v>324</v>
      </c>
      <c r="AI283" t="s">
        <v>324</v>
      </c>
      <c r="AJ283" t="s">
        <v>324</v>
      </c>
      <c r="AK283">
        <v>0</v>
      </c>
      <c r="AL283" t="s">
        <v>324</v>
      </c>
      <c r="AM283" t="s">
        <v>324</v>
      </c>
      <c r="AN283" t="s">
        <v>324</v>
      </c>
      <c r="AO283" t="s">
        <v>324</v>
      </c>
      <c r="AP283">
        <v>0</v>
      </c>
      <c r="AQ283" t="s">
        <v>324</v>
      </c>
      <c r="AR283" t="s">
        <v>324</v>
      </c>
      <c r="AS283" t="s">
        <v>324</v>
      </c>
      <c r="AT283" t="s">
        <v>324</v>
      </c>
      <c r="AU283">
        <v>0</v>
      </c>
      <c r="AV283" t="s">
        <v>324</v>
      </c>
      <c r="AW283" t="s">
        <v>324</v>
      </c>
      <c r="AX283" t="s">
        <v>324</v>
      </c>
      <c r="AY283" t="s">
        <v>324</v>
      </c>
      <c r="AZ283">
        <v>0</v>
      </c>
      <c r="BA283" t="s">
        <v>324</v>
      </c>
      <c r="BB283" t="s">
        <v>324</v>
      </c>
      <c r="BC283" t="s">
        <v>324</v>
      </c>
      <c r="BD283" t="s">
        <v>324</v>
      </c>
      <c r="BE283">
        <v>0</v>
      </c>
      <c r="BF283" t="s">
        <v>324</v>
      </c>
      <c r="BG283" t="s">
        <v>324</v>
      </c>
      <c r="BH283" t="s">
        <v>324</v>
      </c>
      <c r="BI283" t="s">
        <v>324</v>
      </c>
      <c r="BJ283">
        <v>0</v>
      </c>
      <c r="BK283">
        <v>0</v>
      </c>
      <c r="BL283">
        <v>1E-3</v>
      </c>
      <c r="BM283" t="s">
        <v>324</v>
      </c>
      <c r="BN283" t="s">
        <v>324</v>
      </c>
      <c r="BO283">
        <v>1E-3</v>
      </c>
      <c r="BP283">
        <v>0</v>
      </c>
      <c r="BQ283">
        <v>1</v>
      </c>
      <c r="BR283" t="s">
        <v>324</v>
      </c>
      <c r="BS283" t="s">
        <v>324</v>
      </c>
      <c r="BT283">
        <v>1</v>
      </c>
      <c r="BU283" t="s">
        <v>324</v>
      </c>
      <c r="BV283" t="s">
        <v>324</v>
      </c>
      <c r="BW283" t="s">
        <v>324</v>
      </c>
      <c r="BX283" t="s">
        <v>324</v>
      </c>
      <c r="BY283">
        <v>0</v>
      </c>
      <c r="BZ283" t="s">
        <v>324</v>
      </c>
      <c r="CA283" t="s">
        <v>324</v>
      </c>
      <c r="CB283" t="s">
        <v>324</v>
      </c>
      <c r="CC283" t="s">
        <v>324</v>
      </c>
      <c r="CD283">
        <v>0</v>
      </c>
      <c r="CE283" t="s">
        <v>324</v>
      </c>
      <c r="CF283" t="s">
        <v>324</v>
      </c>
      <c r="CG283" t="s">
        <v>324</v>
      </c>
      <c r="CH283" t="s">
        <v>324</v>
      </c>
      <c r="CI283">
        <v>0</v>
      </c>
      <c r="CJ283" t="s">
        <v>324</v>
      </c>
      <c r="CK283" t="s">
        <v>324</v>
      </c>
      <c r="CL283" t="s">
        <v>324</v>
      </c>
      <c r="CM283" t="s">
        <v>324</v>
      </c>
      <c r="CN283">
        <v>0</v>
      </c>
      <c r="CO283">
        <v>97.738</v>
      </c>
      <c r="CP283">
        <v>19.463999999999999</v>
      </c>
      <c r="CQ283">
        <v>10.577</v>
      </c>
      <c r="CR283">
        <v>0</v>
      </c>
      <c r="CS283">
        <v>127.779</v>
      </c>
      <c r="CT283">
        <v>12100</v>
      </c>
      <c r="CU283">
        <v>354</v>
      </c>
      <c r="CV283">
        <v>29</v>
      </c>
      <c r="CW283">
        <v>0</v>
      </c>
      <c r="CX283">
        <v>12483</v>
      </c>
      <c r="CY283">
        <v>0</v>
      </c>
      <c r="CZ283">
        <v>0</v>
      </c>
      <c r="DA283">
        <v>0</v>
      </c>
      <c r="DB283">
        <v>0</v>
      </c>
      <c r="DC283">
        <v>0</v>
      </c>
    </row>
    <row r="284" spans="1:107" x14ac:dyDescent="0.45">
      <c r="A284">
        <v>2024</v>
      </c>
      <c r="B284">
        <v>1</v>
      </c>
      <c r="C284" t="s">
        <v>206</v>
      </c>
      <c r="D284">
        <v>14398</v>
      </c>
      <c r="E284" t="s">
        <v>544</v>
      </c>
      <c r="F284" t="s">
        <v>323</v>
      </c>
      <c r="G284" t="s">
        <v>247</v>
      </c>
      <c r="H284">
        <v>2.0539999999999998</v>
      </c>
      <c r="I284">
        <v>0.53300000000000003</v>
      </c>
      <c r="J284">
        <v>0</v>
      </c>
      <c r="K284">
        <v>0</v>
      </c>
      <c r="L284">
        <v>2.5870000000000002</v>
      </c>
      <c r="M284">
        <v>235</v>
      </c>
      <c r="N284">
        <v>12</v>
      </c>
      <c r="O284">
        <v>0</v>
      </c>
      <c r="P284">
        <v>0</v>
      </c>
      <c r="Q284">
        <v>247</v>
      </c>
      <c r="R284">
        <v>0.24</v>
      </c>
      <c r="S284" t="s">
        <v>324</v>
      </c>
      <c r="T284" t="s">
        <v>324</v>
      </c>
      <c r="U284" t="s">
        <v>324</v>
      </c>
      <c r="V284">
        <v>0.24</v>
      </c>
      <c r="W284">
        <v>87</v>
      </c>
      <c r="X284" t="s">
        <v>324</v>
      </c>
      <c r="Y284" t="s">
        <v>324</v>
      </c>
      <c r="Z284" t="s">
        <v>324</v>
      </c>
      <c r="AA284">
        <v>87</v>
      </c>
      <c r="AB284">
        <v>32.4</v>
      </c>
      <c r="AC284" t="s">
        <v>324</v>
      </c>
      <c r="AD284" t="s">
        <v>324</v>
      </c>
      <c r="AE284" t="s">
        <v>324</v>
      </c>
      <c r="AF284">
        <v>32.4</v>
      </c>
      <c r="AG284">
        <v>0.42399999999999999</v>
      </c>
      <c r="AH284" t="s">
        <v>324</v>
      </c>
      <c r="AI284" t="s">
        <v>324</v>
      </c>
      <c r="AJ284" t="s">
        <v>324</v>
      </c>
      <c r="AK284">
        <v>0.42399999999999999</v>
      </c>
      <c r="AL284">
        <v>35</v>
      </c>
      <c r="AM284" t="s">
        <v>324</v>
      </c>
      <c r="AN284" t="s">
        <v>324</v>
      </c>
      <c r="AO284" t="s">
        <v>324</v>
      </c>
      <c r="AP284">
        <v>35</v>
      </c>
      <c r="AQ284">
        <v>0.77</v>
      </c>
      <c r="AR284" t="s">
        <v>324</v>
      </c>
      <c r="AS284" t="s">
        <v>324</v>
      </c>
      <c r="AT284" t="s">
        <v>324</v>
      </c>
      <c r="AU284">
        <v>0.77</v>
      </c>
      <c r="AV284" t="s">
        <v>324</v>
      </c>
      <c r="AW284" t="s">
        <v>324</v>
      </c>
      <c r="AX284" t="s">
        <v>324</v>
      </c>
      <c r="AY284" t="s">
        <v>324</v>
      </c>
      <c r="AZ284">
        <v>0</v>
      </c>
      <c r="BA284" t="s">
        <v>324</v>
      </c>
      <c r="BB284" t="s">
        <v>324</v>
      </c>
      <c r="BC284" t="s">
        <v>324</v>
      </c>
      <c r="BD284" t="s">
        <v>324</v>
      </c>
      <c r="BE284">
        <v>0</v>
      </c>
      <c r="BF284" t="s">
        <v>324</v>
      </c>
      <c r="BG284" t="s">
        <v>324</v>
      </c>
      <c r="BH284" t="s">
        <v>324</v>
      </c>
      <c r="BI284" t="s">
        <v>324</v>
      </c>
      <c r="BJ284">
        <v>0</v>
      </c>
      <c r="BK284" t="s">
        <v>324</v>
      </c>
      <c r="BL284" t="s">
        <v>324</v>
      </c>
      <c r="BM284" t="s">
        <v>324</v>
      </c>
      <c r="BN284" t="s">
        <v>324</v>
      </c>
      <c r="BO284">
        <v>0</v>
      </c>
      <c r="BP284" t="s">
        <v>324</v>
      </c>
      <c r="BQ284" t="s">
        <v>324</v>
      </c>
      <c r="BR284" t="s">
        <v>324</v>
      </c>
      <c r="BS284" t="s">
        <v>324</v>
      </c>
      <c r="BT284">
        <v>0</v>
      </c>
      <c r="BU284" t="s">
        <v>324</v>
      </c>
      <c r="BV284" t="s">
        <v>324</v>
      </c>
      <c r="BW284" t="s">
        <v>324</v>
      </c>
      <c r="BX284" t="s">
        <v>324</v>
      </c>
      <c r="BY284">
        <v>0</v>
      </c>
      <c r="BZ284" t="s">
        <v>324</v>
      </c>
      <c r="CA284" t="s">
        <v>324</v>
      </c>
      <c r="CB284" t="s">
        <v>324</v>
      </c>
      <c r="CC284" t="s">
        <v>324</v>
      </c>
      <c r="CD284">
        <v>0</v>
      </c>
      <c r="CE284" t="s">
        <v>324</v>
      </c>
      <c r="CF284" t="s">
        <v>324</v>
      </c>
      <c r="CG284" t="s">
        <v>324</v>
      </c>
      <c r="CH284" t="s">
        <v>324</v>
      </c>
      <c r="CI284">
        <v>0</v>
      </c>
      <c r="CJ284" t="s">
        <v>324</v>
      </c>
      <c r="CK284" t="s">
        <v>324</v>
      </c>
      <c r="CL284" t="s">
        <v>324</v>
      </c>
      <c r="CM284" t="s">
        <v>324</v>
      </c>
      <c r="CN284">
        <v>0</v>
      </c>
      <c r="CO284">
        <v>2.294</v>
      </c>
      <c r="CP284">
        <v>0.53300000000000003</v>
      </c>
      <c r="CQ284" t="s">
        <v>179</v>
      </c>
      <c r="CR284">
        <v>0</v>
      </c>
      <c r="CS284">
        <v>2.827</v>
      </c>
      <c r="CT284">
        <v>322</v>
      </c>
      <c r="CU284">
        <v>12</v>
      </c>
      <c r="CV284">
        <v>0</v>
      </c>
      <c r="CW284">
        <v>0</v>
      </c>
      <c r="CX284">
        <v>334</v>
      </c>
      <c r="CY284">
        <v>32.4</v>
      </c>
      <c r="CZ284">
        <v>0</v>
      </c>
      <c r="DA284">
        <v>0</v>
      </c>
      <c r="DB284">
        <v>0</v>
      </c>
      <c r="DC284">
        <v>32.4</v>
      </c>
    </row>
    <row r="285" spans="1:107" x14ac:dyDescent="0.45">
      <c r="A285">
        <v>2024</v>
      </c>
      <c r="B285">
        <v>1</v>
      </c>
      <c r="C285" t="s">
        <v>206</v>
      </c>
      <c r="D285">
        <v>17539</v>
      </c>
      <c r="E285" t="s">
        <v>545</v>
      </c>
      <c r="F285" t="s">
        <v>323</v>
      </c>
      <c r="G285" t="s">
        <v>244</v>
      </c>
      <c r="H285">
        <v>111.25700000000001</v>
      </c>
      <c r="I285">
        <v>20.585999999999999</v>
      </c>
      <c r="J285">
        <v>2.056</v>
      </c>
      <c r="K285">
        <v>0</v>
      </c>
      <c r="L285">
        <v>133.899</v>
      </c>
      <c r="M285">
        <v>15424</v>
      </c>
      <c r="N285">
        <v>239</v>
      </c>
      <c r="O285">
        <v>7</v>
      </c>
      <c r="P285">
        <v>0</v>
      </c>
      <c r="Q285">
        <v>15670</v>
      </c>
      <c r="R285" t="s">
        <v>324</v>
      </c>
      <c r="S285" t="s">
        <v>324</v>
      </c>
      <c r="T285" t="s">
        <v>324</v>
      </c>
      <c r="U285" t="s">
        <v>324</v>
      </c>
      <c r="V285" t="s">
        <v>324</v>
      </c>
      <c r="W285" t="s">
        <v>324</v>
      </c>
      <c r="X285" t="s">
        <v>324</v>
      </c>
      <c r="Y285" t="s">
        <v>324</v>
      </c>
      <c r="Z285" t="s">
        <v>324</v>
      </c>
      <c r="AA285" t="s">
        <v>324</v>
      </c>
      <c r="AB285">
        <v>3994.7089999999998</v>
      </c>
      <c r="AC285">
        <v>666.64</v>
      </c>
      <c r="AD285">
        <v>38.520000000000003</v>
      </c>
      <c r="AE285">
        <v>0</v>
      </c>
      <c r="AF285">
        <v>4699.8689999999997</v>
      </c>
      <c r="AG285">
        <v>4.3019999999999996</v>
      </c>
      <c r="AH285">
        <v>3.2000000000000001E-2</v>
      </c>
      <c r="AI285" t="s">
        <v>324</v>
      </c>
      <c r="AJ285" t="s">
        <v>324</v>
      </c>
      <c r="AK285">
        <v>4.3339999999999996</v>
      </c>
      <c r="AL285">
        <v>579</v>
      </c>
      <c r="AM285">
        <v>4</v>
      </c>
      <c r="AN285" t="s">
        <v>324</v>
      </c>
      <c r="AO285" t="s">
        <v>324</v>
      </c>
      <c r="AP285">
        <v>583</v>
      </c>
      <c r="AQ285">
        <v>9.8260000000000005</v>
      </c>
      <c r="AR285">
        <v>9.0999999999999998E-2</v>
      </c>
      <c r="AS285" t="s">
        <v>324</v>
      </c>
      <c r="AT285" t="s">
        <v>324</v>
      </c>
      <c r="AU285">
        <v>9.9169999999999998</v>
      </c>
      <c r="AV285" t="s">
        <v>324</v>
      </c>
      <c r="AW285" t="s">
        <v>324</v>
      </c>
      <c r="AX285" t="s">
        <v>324</v>
      </c>
      <c r="AY285" t="s">
        <v>324</v>
      </c>
      <c r="AZ285" t="s">
        <v>324</v>
      </c>
      <c r="BA285" t="s">
        <v>324</v>
      </c>
      <c r="BB285" t="s">
        <v>324</v>
      </c>
      <c r="BC285" t="s">
        <v>324</v>
      </c>
      <c r="BD285" t="s">
        <v>324</v>
      </c>
      <c r="BE285" t="s">
        <v>324</v>
      </c>
      <c r="BF285" t="s">
        <v>324</v>
      </c>
      <c r="BG285" t="s">
        <v>324</v>
      </c>
      <c r="BH285" t="s">
        <v>324</v>
      </c>
      <c r="BI285" t="s">
        <v>324</v>
      </c>
      <c r="BJ285" t="s">
        <v>324</v>
      </c>
      <c r="BK285" t="s">
        <v>324</v>
      </c>
      <c r="BL285" t="s">
        <v>324</v>
      </c>
      <c r="BM285" t="s">
        <v>324</v>
      </c>
      <c r="BN285" t="s">
        <v>324</v>
      </c>
      <c r="BO285" t="s">
        <v>324</v>
      </c>
      <c r="BP285" t="s">
        <v>324</v>
      </c>
      <c r="BQ285" t="s">
        <v>324</v>
      </c>
      <c r="BR285" t="s">
        <v>324</v>
      </c>
      <c r="BS285" t="s">
        <v>324</v>
      </c>
      <c r="BT285" t="s">
        <v>324</v>
      </c>
      <c r="BU285" t="s">
        <v>324</v>
      </c>
      <c r="BV285" t="s">
        <v>324</v>
      </c>
      <c r="BW285" t="s">
        <v>324</v>
      </c>
      <c r="BX285" t="s">
        <v>324</v>
      </c>
      <c r="BY285" t="s">
        <v>324</v>
      </c>
      <c r="BZ285" t="s">
        <v>324</v>
      </c>
      <c r="CA285" t="s">
        <v>324</v>
      </c>
      <c r="CB285" t="s">
        <v>324</v>
      </c>
      <c r="CC285" t="s">
        <v>324</v>
      </c>
      <c r="CD285" t="s">
        <v>324</v>
      </c>
      <c r="CE285" t="s">
        <v>324</v>
      </c>
      <c r="CF285" t="s">
        <v>324</v>
      </c>
      <c r="CG285" t="s">
        <v>324</v>
      </c>
      <c r="CH285" t="s">
        <v>324</v>
      </c>
      <c r="CI285" t="s">
        <v>324</v>
      </c>
      <c r="CJ285" t="s">
        <v>324</v>
      </c>
      <c r="CK285" t="s">
        <v>324</v>
      </c>
      <c r="CL285" t="s">
        <v>324</v>
      </c>
      <c r="CM285" t="s">
        <v>324</v>
      </c>
      <c r="CN285" t="s">
        <v>324</v>
      </c>
      <c r="CO285">
        <v>111.25700000000001</v>
      </c>
      <c r="CP285">
        <v>20.585999999999999</v>
      </c>
      <c r="CQ285">
        <v>2.056</v>
      </c>
      <c r="CR285">
        <v>0</v>
      </c>
      <c r="CS285">
        <v>133.899</v>
      </c>
      <c r="CT285">
        <v>15424</v>
      </c>
      <c r="CU285">
        <v>239</v>
      </c>
      <c r="CV285">
        <v>7</v>
      </c>
      <c r="CW285">
        <v>0</v>
      </c>
      <c r="CX285">
        <v>15670</v>
      </c>
      <c r="CY285">
        <v>3994.7089999999998</v>
      </c>
      <c r="CZ285">
        <v>666.64</v>
      </c>
      <c r="DA285">
        <v>38.520000000000003</v>
      </c>
      <c r="DB285">
        <v>0</v>
      </c>
      <c r="DC285">
        <v>4699.8689999999997</v>
      </c>
    </row>
    <row r="286" spans="1:107" x14ac:dyDescent="0.45">
      <c r="A286">
        <v>2024</v>
      </c>
      <c r="B286">
        <v>1</v>
      </c>
      <c r="C286" t="s">
        <v>206</v>
      </c>
      <c r="D286">
        <v>17543</v>
      </c>
      <c r="E286" t="s">
        <v>546</v>
      </c>
      <c r="F286" t="s">
        <v>323</v>
      </c>
      <c r="G286" t="s">
        <v>244</v>
      </c>
      <c r="H286">
        <v>11.964</v>
      </c>
      <c r="I286" t="s">
        <v>324</v>
      </c>
      <c r="J286" t="s">
        <v>324</v>
      </c>
      <c r="K286" t="s">
        <v>324</v>
      </c>
      <c r="L286">
        <v>11.964</v>
      </c>
      <c r="M286">
        <v>1712</v>
      </c>
      <c r="N286" t="s">
        <v>324</v>
      </c>
      <c r="O286" t="s">
        <v>324</v>
      </c>
      <c r="P286" t="s">
        <v>324</v>
      </c>
      <c r="Q286">
        <v>1712</v>
      </c>
      <c r="R286" t="s">
        <v>324</v>
      </c>
      <c r="S286" t="s">
        <v>324</v>
      </c>
      <c r="T286" t="s">
        <v>324</v>
      </c>
      <c r="U286" t="s">
        <v>324</v>
      </c>
      <c r="V286" t="s">
        <v>324</v>
      </c>
      <c r="W286" t="s">
        <v>324</v>
      </c>
      <c r="X286" t="s">
        <v>324</v>
      </c>
      <c r="Y286" t="s">
        <v>324</v>
      </c>
      <c r="Z286" t="s">
        <v>324</v>
      </c>
      <c r="AA286" t="s">
        <v>324</v>
      </c>
      <c r="AB286" t="s">
        <v>324</v>
      </c>
      <c r="AC286" t="s">
        <v>324</v>
      </c>
      <c r="AD286" t="s">
        <v>324</v>
      </c>
      <c r="AE286" t="s">
        <v>324</v>
      </c>
      <c r="AF286" t="s">
        <v>324</v>
      </c>
      <c r="AG286" t="s">
        <v>324</v>
      </c>
      <c r="AH286" t="s">
        <v>324</v>
      </c>
      <c r="AI286" t="s">
        <v>324</v>
      </c>
      <c r="AJ286" t="s">
        <v>324</v>
      </c>
      <c r="AK286" t="s">
        <v>324</v>
      </c>
      <c r="AL286" t="s">
        <v>324</v>
      </c>
      <c r="AM286" t="s">
        <v>324</v>
      </c>
      <c r="AN286" t="s">
        <v>324</v>
      </c>
      <c r="AO286" t="s">
        <v>324</v>
      </c>
      <c r="AP286" t="s">
        <v>324</v>
      </c>
      <c r="AQ286" t="s">
        <v>324</v>
      </c>
      <c r="AR286" t="s">
        <v>324</v>
      </c>
      <c r="AS286" t="s">
        <v>324</v>
      </c>
      <c r="AT286" t="s">
        <v>324</v>
      </c>
      <c r="AU286" t="s">
        <v>324</v>
      </c>
      <c r="AV286" t="s">
        <v>324</v>
      </c>
      <c r="AW286" t="s">
        <v>324</v>
      </c>
      <c r="AX286" t="s">
        <v>324</v>
      </c>
      <c r="AY286" t="s">
        <v>324</v>
      </c>
      <c r="AZ286" t="s">
        <v>324</v>
      </c>
      <c r="BA286" t="s">
        <v>324</v>
      </c>
      <c r="BB286" t="s">
        <v>324</v>
      </c>
      <c r="BC286" t="s">
        <v>324</v>
      </c>
      <c r="BD286" t="s">
        <v>324</v>
      </c>
      <c r="BE286" t="s">
        <v>324</v>
      </c>
      <c r="BF286" t="s">
        <v>324</v>
      </c>
      <c r="BG286" t="s">
        <v>324</v>
      </c>
      <c r="BH286" t="s">
        <v>324</v>
      </c>
      <c r="BI286" t="s">
        <v>324</v>
      </c>
      <c r="BJ286" t="s">
        <v>324</v>
      </c>
      <c r="BK286" t="s">
        <v>324</v>
      </c>
      <c r="BL286" t="s">
        <v>324</v>
      </c>
      <c r="BM286" t="s">
        <v>324</v>
      </c>
      <c r="BN286" t="s">
        <v>324</v>
      </c>
      <c r="BO286" t="s">
        <v>324</v>
      </c>
      <c r="BP286" t="s">
        <v>324</v>
      </c>
      <c r="BQ286" t="s">
        <v>324</v>
      </c>
      <c r="BR286" t="s">
        <v>324</v>
      </c>
      <c r="BS286" t="s">
        <v>324</v>
      </c>
      <c r="BT286" t="s">
        <v>324</v>
      </c>
      <c r="BU286" t="s">
        <v>324</v>
      </c>
      <c r="BV286" t="s">
        <v>324</v>
      </c>
      <c r="BW286" t="s">
        <v>324</v>
      </c>
      <c r="BX286" t="s">
        <v>324</v>
      </c>
      <c r="BY286" t="s">
        <v>324</v>
      </c>
      <c r="BZ286" t="s">
        <v>324</v>
      </c>
      <c r="CA286" t="s">
        <v>324</v>
      </c>
      <c r="CB286" t="s">
        <v>324</v>
      </c>
      <c r="CC286" t="s">
        <v>324</v>
      </c>
      <c r="CD286" t="s">
        <v>324</v>
      </c>
      <c r="CE286" t="s">
        <v>324</v>
      </c>
      <c r="CF286" t="s">
        <v>324</v>
      </c>
      <c r="CG286" t="s">
        <v>324</v>
      </c>
      <c r="CH286" t="s">
        <v>324</v>
      </c>
      <c r="CI286" t="s">
        <v>324</v>
      </c>
      <c r="CJ286" t="s">
        <v>324</v>
      </c>
      <c r="CK286" t="s">
        <v>324</v>
      </c>
      <c r="CL286" t="s">
        <v>324</v>
      </c>
      <c r="CM286" t="s">
        <v>324</v>
      </c>
      <c r="CN286" t="s">
        <v>324</v>
      </c>
      <c r="CO286">
        <v>11.964</v>
      </c>
      <c r="CP286" t="s">
        <v>179</v>
      </c>
      <c r="CQ286" t="s">
        <v>179</v>
      </c>
      <c r="CR286">
        <v>0</v>
      </c>
      <c r="CS286">
        <v>11.964</v>
      </c>
      <c r="CT286">
        <v>1712</v>
      </c>
      <c r="CU286">
        <v>0</v>
      </c>
      <c r="CV286">
        <v>0</v>
      </c>
      <c r="CW286">
        <v>0</v>
      </c>
      <c r="CX286">
        <v>1712</v>
      </c>
      <c r="CY286">
        <v>0</v>
      </c>
      <c r="CZ286">
        <v>0</v>
      </c>
      <c r="DA286">
        <v>0</v>
      </c>
      <c r="DB286">
        <v>0</v>
      </c>
      <c r="DC286">
        <v>0</v>
      </c>
    </row>
    <row r="287" spans="1:107" x14ac:dyDescent="0.45">
      <c r="A287">
        <v>2024</v>
      </c>
      <c r="B287">
        <v>1</v>
      </c>
      <c r="C287" t="s">
        <v>206</v>
      </c>
      <c r="D287">
        <v>99999</v>
      </c>
      <c r="E287" t="s">
        <v>329</v>
      </c>
      <c r="F287" t="s">
        <v>323</v>
      </c>
      <c r="H287">
        <v>45.070999999999998</v>
      </c>
      <c r="I287">
        <v>4.08</v>
      </c>
      <c r="J287">
        <v>0</v>
      </c>
      <c r="K287">
        <v>0</v>
      </c>
      <c r="L287">
        <v>49.151000000000003</v>
      </c>
      <c r="M287" t="s">
        <v>324</v>
      </c>
      <c r="N287" t="s">
        <v>324</v>
      </c>
      <c r="O287" t="s">
        <v>324</v>
      </c>
      <c r="P287" t="s">
        <v>324</v>
      </c>
      <c r="Q287" t="s">
        <v>324</v>
      </c>
      <c r="R287">
        <v>-4.2000000000000003E-2</v>
      </c>
      <c r="S287" t="s">
        <v>324</v>
      </c>
      <c r="T287" t="s">
        <v>324</v>
      </c>
      <c r="U287" t="s">
        <v>324</v>
      </c>
      <c r="V287">
        <v>-4.2000000000000003E-2</v>
      </c>
      <c r="W287" t="s">
        <v>324</v>
      </c>
      <c r="X287" t="s">
        <v>324</v>
      </c>
      <c r="Y287" t="s">
        <v>324</v>
      </c>
      <c r="Z287" t="s">
        <v>324</v>
      </c>
      <c r="AA287" t="s">
        <v>324</v>
      </c>
      <c r="AB287" t="s">
        <v>324</v>
      </c>
      <c r="AC287" t="s">
        <v>324</v>
      </c>
      <c r="AD287" t="s">
        <v>324</v>
      </c>
      <c r="AE287" t="s">
        <v>324</v>
      </c>
      <c r="AF287" t="s">
        <v>324</v>
      </c>
      <c r="AG287">
        <v>-7.3999999999999996E-2</v>
      </c>
      <c r="AH287" t="s">
        <v>324</v>
      </c>
      <c r="AI287" t="s">
        <v>324</v>
      </c>
      <c r="AJ287" t="s">
        <v>324</v>
      </c>
      <c r="AK287">
        <v>-7.3999999999999996E-2</v>
      </c>
      <c r="AL287" t="s">
        <v>324</v>
      </c>
      <c r="AM287" t="s">
        <v>324</v>
      </c>
      <c r="AN287" t="s">
        <v>324</v>
      </c>
      <c r="AO287" t="s">
        <v>324</v>
      </c>
      <c r="AP287" t="s">
        <v>324</v>
      </c>
      <c r="AQ287" t="s">
        <v>324</v>
      </c>
      <c r="AR287" t="s">
        <v>324</v>
      </c>
      <c r="AS287" t="s">
        <v>324</v>
      </c>
      <c r="AT287" t="s">
        <v>324</v>
      </c>
      <c r="AU287" t="s">
        <v>324</v>
      </c>
      <c r="AV287" t="s">
        <v>324</v>
      </c>
      <c r="AW287" t="s">
        <v>324</v>
      </c>
      <c r="AX287" t="s">
        <v>324</v>
      </c>
      <c r="AY287" t="s">
        <v>324</v>
      </c>
      <c r="AZ287">
        <v>0</v>
      </c>
      <c r="BA287" t="s">
        <v>324</v>
      </c>
      <c r="BB287" t="s">
        <v>324</v>
      </c>
      <c r="BC287" t="s">
        <v>324</v>
      </c>
      <c r="BD287" t="s">
        <v>324</v>
      </c>
      <c r="BE287" t="s">
        <v>324</v>
      </c>
      <c r="BF287" t="s">
        <v>324</v>
      </c>
      <c r="BG287" t="s">
        <v>324</v>
      </c>
      <c r="BH287" t="s">
        <v>324</v>
      </c>
      <c r="BI287" t="s">
        <v>324</v>
      </c>
      <c r="BJ287" t="s">
        <v>324</v>
      </c>
      <c r="BK287" t="s">
        <v>324</v>
      </c>
      <c r="BL287" t="s">
        <v>324</v>
      </c>
      <c r="BM287" t="s">
        <v>324</v>
      </c>
      <c r="BN287" t="s">
        <v>324</v>
      </c>
      <c r="BO287" t="s">
        <v>324</v>
      </c>
      <c r="BP287" t="s">
        <v>324</v>
      </c>
      <c r="BQ287" t="s">
        <v>324</v>
      </c>
      <c r="BR287" t="s">
        <v>324</v>
      </c>
      <c r="BS287" t="s">
        <v>324</v>
      </c>
      <c r="BT287" t="s">
        <v>324</v>
      </c>
      <c r="BU287" t="s">
        <v>324</v>
      </c>
      <c r="BV287" t="s">
        <v>324</v>
      </c>
      <c r="BW287" t="s">
        <v>324</v>
      </c>
      <c r="BX287" t="s">
        <v>324</v>
      </c>
      <c r="BY287" t="s">
        <v>324</v>
      </c>
      <c r="BZ287" t="s">
        <v>324</v>
      </c>
      <c r="CA287" t="s">
        <v>324</v>
      </c>
      <c r="CB287" t="s">
        <v>324</v>
      </c>
      <c r="CC287" t="s">
        <v>324</v>
      </c>
      <c r="CD287" t="s">
        <v>324</v>
      </c>
      <c r="CE287" t="s">
        <v>324</v>
      </c>
      <c r="CF287" t="s">
        <v>324</v>
      </c>
      <c r="CG287" t="s">
        <v>324</v>
      </c>
      <c r="CH287" t="s">
        <v>324</v>
      </c>
      <c r="CI287" t="s">
        <v>324</v>
      </c>
      <c r="CJ287" t="s">
        <v>324</v>
      </c>
      <c r="CK287" t="s">
        <v>324</v>
      </c>
      <c r="CL287" t="s">
        <v>324</v>
      </c>
      <c r="CM287" t="s">
        <v>324</v>
      </c>
      <c r="CN287" t="s">
        <v>324</v>
      </c>
      <c r="CO287">
        <v>45.029000000000003</v>
      </c>
      <c r="CP287">
        <v>4.08</v>
      </c>
      <c r="CQ287" t="s">
        <v>179</v>
      </c>
      <c r="CR287">
        <v>0</v>
      </c>
      <c r="CS287">
        <v>49.109000000000002</v>
      </c>
      <c r="CT287" t="s">
        <v>324</v>
      </c>
      <c r="CU287" t="s">
        <v>324</v>
      </c>
      <c r="CV287" t="s">
        <v>324</v>
      </c>
      <c r="CW287" t="s">
        <v>324</v>
      </c>
      <c r="CX287" t="s">
        <v>324</v>
      </c>
      <c r="CY287" t="s">
        <v>324</v>
      </c>
      <c r="CZ287" t="s">
        <v>324</v>
      </c>
      <c r="DA287" t="s">
        <v>324</v>
      </c>
      <c r="DB287" t="s">
        <v>324</v>
      </c>
      <c r="DC287" t="s">
        <v>324</v>
      </c>
    </row>
    <row r="288" spans="1:107" x14ac:dyDescent="0.45">
      <c r="A288">
        <v>2024</v>
      </c>
      <c r="B288">
        <v>1</v>
      </c>
      <c r="C288" t="s">
        <v>209</v>
      </c>
      <c r="D288">
        <v>1769</v>
      </c>
      <c r="E288" t="s">
        <v>547</v>
      </c>
      <c r="F288" t="s">
        <v>323</v>
      </c>
      <c r="G288" t="s">
        <v>244</v>
      </c>
      <c r="H288">
        <v>0.57399999999999995</v>
      </c>
      <c r="I288">
        <v>2.3E-2</v>
      </c>
      <c r="J288">
        <v>0</v>
      </c>
      <c r="K288">
        <v>0</v>
      </c>
      <c r="L288">
        <v>0.59699999999999998</v>
      </c>
      <c r="M288">
        <v>71</v>
      </c>
      <c r="N288">
        <v>2</v>
      </c>
      <c r="O288">
        <v>0</v>
      </c>
      <c r="P288">
        <v>0</v>
      </c>
      <c r="Q288">
        <v>73</v>
      </c>
      <c r="R288">
        <v>0</v>
      </c>
      <c r="S288">
        <v>0</v>
      </c>
      <c r="T288">
        <v>0</v>
      </c>
      <c r="U288">
        <v>0</v>
      </c>
      <c r="V288">
        <v>0</v>
      </c>
      <c r="W288">
        <v>0</v>
      </c>
      <c r="X288">
        <v>0</v>
      </c>
      <c r="Y288">
        <v>0</v>
      </c>
      <c r="Z288">
        <v>0</v>
      </c>
      <c r="AA288">
        <v>0</v>
      </c>
      <c r="AB288">
        <v>11.103</v>
      </c>
      <c r="AC288">
        <v>0.04</v>
      </c>
      <c r="AD288">
        <v>0</v>
      </c>
      <c r="AE288">
        <v>0</v>
      </c>
      <c r="AF288">
        <v>11.143000000000001</v>
      </c>
      <c r="AG288">
        <v>0</v>
      </c>
      <c r="AH288">
        <v>0</v>
      </c>
      <c r="AI288">
        <v>0</v>
      </c>
      <c r="AJ288">
        <v>0</v>
      </c>
      <c r="AK288">
        <v>0</v>
      </c>
      <c r="AL288">
        <v>0</v>
      </c>
      <c r="AM288">
        <v>0</v>
      </c>
      <c r="AN288">
        <v>0</v>
      </c>
      <c r="AO288">
        <v>0</v>
      </c>
      <c r="AP288">
        <v>0</v>
      </c>
      <c r="AQ288">
        <v>0</v>
      </c>
      <c r="AR288">
        <v>0</v>
      </c>
      <c r="AS288">
        <v>0</v>
      </c>
      <c r="AT288">
        <v>0</v>
      </c>
      <c r="AU288">
        <v>0</v>
      </c>
      <c r="AV288">
        <v>0</v>
      </c>
      <c r="AW288">
        <v>0</v>
      </c>
      <c r="AX288">
        <v>0</v>
      </c>
      <c r="AY288">
        <v>0</v>
      </c>
      <c r="AZ288">
        <v>0</v>
      </c>
      <c r="BA288">
        <v>0</v>
      </c>
      <c r="BB288">
        <v>0</v>
      </c>
      <c r="BC288">
        <v>0</v>
      </c>
      <c r="BD288">
        <v>0</v>
      </c>
      <c r="BE288">
        <v>0</v>
      </c>
      <c r="BF288">
        <v>0</v>
      </c>
      <c r="BG288">
        <v>0</v>
      </c>
      <c r="BH288">
        <v>0</v>
      </c>
      <c r="BI288">
        <v>0</v>
      </c>
      <c r="BJ288">
        <v>0</v>
      </c>
      <c r="BK288">
        <v>2E-3</v>
      </c>
      <c r="BL288">
        <v>0</v>
      </c>
      <c r="BM288">
        <v>0</v>
      </c>
      <c r="BN288">
        <v>0</v>
      </c>
      <c r="BO288">
        <v>2E-3</v>
      </c>
      <c r="BP288">
        <v>1</v>
      </c>
      <c r="BQ288">
        <v>0</v>
      </c>
      <c r="BR288">
        <v>0</v>
      </c>
      <c r="BS288">
        <v>0</v>
      </c>
      <c r="BT288">
        <v>1</v>
      </c>
      <c r="BU288">
        <v>0</v>
      </c>
      <c r="BV288">
        <v>0</v>
      </c>
      <c r="BW288">
        <v>0</v>
      </c>
      <c r="BX288">
        <v>0</v>
      </c>
      <c r="BY288">
        <v>0</v>
      </c>
      <c r="BZ288">
        <v>0</v>
      </c>
      <c r="CA288">
        <v>0</v>
      </c>
      <c r="CB288">
        <v>0</v>
      </c>
      <c r="CC288">
        <v>0</v>
      </c>
      <c r="CD288">
        <v>0</v>
      </c>
      <c r="CE288">
        <v>0</v>
      </c>
      <c r="CF288">
        <v>0</v>
      </c>
      <c r="CG288">
        <v>0</v>
      </c>
      <c r="CH288">
        <v>0</v>
      </c>
      <c r="CI288">
        <v>0</v>
      </c>
      <c r="CJ288">
        <v>0</v>
      </c>
      <c r="CK288">
        <v>0</v>
      </c>
      <c r="CL288">
        <v>0</v>
      </c>
      <c r="CM288">
        <v>0</v>
      </c>
      <c r="CN288">
        <v>0</v>
      </c>
      <c r="CO288">
        <v>0.57599999999999996</v>
      </c>
      <c r="CP288">
        <v>2.3E-2</v>
      </c>
      <c r="CQ288" t="s">
        <v>179</v>
      </c>
      <c r="CR288">
        <v>0</v>
      </c>
      <c r="CS288">
        <v>0.59899999999999998</v>
      </c>
      <c r="CT288">
        <v>72</v>
      </c>
      <c r="CU288">
        <v>2</v>
      </c>
      <c r="CV288">
        <v>0</v>
      </c>
      <c r="CW288">
        <v>0</v>
      </c>
      <c r="CX288">
        <v>74</v>
      </c>
      <c r="CY288">
        <v>11.103</v>
      </c>
      <c r="CZ288">
        <v>0.04</v>
      </c>
      <c r="DA288">
        <v>0</v>
      </c>
      <c r="DB288">
        <v>0</v>
      </c>
      <c r="DC288">
        <v>11.143000000000001</v>
      </c>
    </row>
    <row r="289" spans="1:107" x14ac:dyDescent="0.45">
      <c r="A289">
        <v>2024</v>
      </c>
      <c r="B289">
        <v>1</v>
      </c>
      <c r="C289" t="s">
        <v>209</v>
      </c>
      <c r="D289">
        <v>14232</v>
      </c>
      <c r="E289" t="s">
        <v>446</v>
      </c>
      <c r="F289" t="s">
        <v>323</v>
      </c>
      <c r="G289" t="s">
        <v>244</v>
      </c>
      <c r="H289">
        <v>0.01</v>
      </c>
      <c r="I289">
        <v>0.04</v>
      </c>
      <c r="J289">
        <v>0</v>
      </c>
      <c r="K289">
        <v>0</v>
      </c>
      <c r="L289">
        <v>0.05</v>
      </c>
      <c r="M289">
        <v>1</v>
      </c>
      <c r="N289">
        <v>2</v>
      </c>
      <c r="O289">
        <v>0</v>
      </c>
      <c r="P289">
        <v>0</v>
      </c>
      <c r="Q289">
        <v>3</v>
      </c>
      <c r="R289">
        <v>0</v>
      </c>
      <c r="S289">
        <v>0</v>
      </c>
      <c r="T289">
        <v>0</v>
      </c>
      <c r="U289">
        <v>0</v>
      </c>
      <c r="V289">
        <v>0</v>
      </c>
      <c r="W289">
        <v>0</v>
      </c>
      <c r="X289">
        <v>0</v>
      </c>
      <c r="Y289">
        <v>0</v>
      </c>
      <c r="Z289">
        <v>0</v>
      </c>
      <c r="AA289">
        <v>0</v>
      </c>
      <c r="AB289">
        <v>0.08</v>
      </c>
      <c r="AC289">
        <v>0.21299999999999999</v>
      </c>
      <c r="AD289">
        <v>0</v>
      </c>
      <c r="AE289">
        <v>0</v>
      </c>
      <c r="AF289">
        <v>0.29299999999999998</v>
      </c>
      <c r="AG289">
        <v>0</v>
      </c>
      <c r="AH289">
        <v>0</v>
      </c>
      <c r="AI289">
        <v>0</v>
      </c>
      <c r="AJ289">
        <v>0</v>
      </c>
      <c r="AK289">
        <v>0</v>
      </c>
      <c r="AL289">
        <v>0</v>
      </c>
      <c r="AM289">
        <v>0</v>
      </c>
      <c r="AN289">
        <v>0</v>
      </c>
      <c r="AO289">
        <v>0</v>
      </c>
      <c r="AP289">
        <v>0</v>
      </c>
      <c r="AQ289">
        <v>0</v>
      </c>
      <c r="AR289">
        <v>0</v>
      </c>
      <c r="AS289">
        <v>0</v>
      </c>
      <c r="AT289">
        <v>0</v>
      </c>
      <c r="AU289">
        <v>0</v>
      </c>
      <c r="AV289">
        <v>0</v>
      </c>
      <c r="AW289">
        <v>0</v>
      </c>
      <c r="AX289">
        <v>0</v>
      </c>
      <c r="AY289">
        <v>0</v>
      </c>
      <c r="AZ289">
        <v>0</v>
      </c>
      <c r="BA289">
        <v>0</v>
      </c>
      <c r="BB289">
        <v>0</v>
      </c>
      <c r="BC289">
        <v>0</v>
      </c>
      <c r="BD289">
        <v>0</v>
      </c>
      <c r="BE289">
        <v>0</v>
      </c>
      <c r="BF289">
        <v>0</v>
      </c>
      <c r="BG289">
        <v>0</v>
      </c>
      <c r="BH289">
        <v>0</v>
      </c>
      <c r="BI289">
        <v>0</v>
      </c>
      <c r="BJ289">
        <v>0</v>
      </c>
      <c r="BK289">
        <v>2.3E-2</v>
      </c>
      <c r="BL289">
        <v>9.1999999999999998E-2</v>
      </c>
      <c r="BM289">
        <v>0</v>
      </c>
      <c r="BN289">
        <v>0</v>
      </c>
      <c r="BO289">
        <v>0.115</v>
      </c>
      <c r="BP289">
        <v>2</v>
      </c>
      <c r="BQ289">
        <v>2</v>
      </c>
      <c r="BR289">
        <v>0</v>
      </c>
      <c r="BS289">
        <v>0</v>
      </c>
      <c r="BT289">
        <v>4</v>
      </c>
      <c r="BU289">
        <v>0</v>
      </c>
      <c r="BV289">
        <v>0.182</v>
      </c>
      <c r="BW289">
        <v>0</v>
      </c>
      <c r="BX289">
        <v>0</v>
      </c>
      <c r="BY289">
        <v>0.182</v>
      </c>
      <c r="BZ289">
        <v>0</v>
      </c>
      <c r="CA289">
        <v>0</v>
      </c>
      <c r="CB289">
        <v>0</v>
      </c>
      <c r="CC289">
        <v>0</v>
      </c>
      <c r="CD289">
        <v>0</v>
      </c>
      <c r="CE289">
        <v>0</v>
      </c>
      <c r="CF289">
        <v>0</v>
      </c>
      <c r="CG289">
        <v>0</v>
      </c>
      <c r="CH289">
        <v>0</v>
      </c>
      <c r="CI289">
        <v>0</v>
      </c>
      <c r="CJ289">
        <v>0</v>
      </c>
      <c r="CK289">
        <v>0</v>
      </c>
      <c r="CL289">
        <v>0</v>
      </c>
      <c r="CM289">
        <v>0</v>
      </c>
      <c r="CN289">
        <v>0</v>
      </c>
      <c r="CO289">
        <v>3.3000000000000002E-2</v>
      </c>
      <c r="CP289">
        <v>0.13200000000000001</v>
      </c>
      <c r="CQ289" t="s">
        <v>179</v>
      </c>
      <c r="CR289">
        <v>0</v>
      </c>
      <c r="CS289">
        <v>0.16500000000000001</v>
      </c>
      <c r="CT289">
        <v>3</v>
      </c>
      <c r="CU289">
        <v>4</v>
      </c>
      <c r="CV289">
        <v>0</v>
      </c>
      <c r="CW289">
        <v>0</v>
      </c>
      <c r="CX289">
        <v>7</v>
      </c>
      <c r="CY289">
        <v>0.08</v>
      </c>
      <c r="CZ289">
        <v>0.39500000000000002</v>
      </c>
      <c r="DA289">
        <v>0</v>
      </c>
      <c r="DB289">
        <v>0</v>
      </c>
      <c r="DC289">
        <v>0.47499999999999998</v>
      </c>
    </row>
    <row r="290" spans="1:107" x14ac:dyDescent="0.45">
      <c r="A290">
        <v>2024</v>
      </c>
      <c r="B290">
        <v>1</v>
      </c>
      <c r="C290" t="s">
        <v>209</v>
      </c>
      <c r="D290">
        <v>17267</v>
      </c>
      <c r="E290" t="s">
        <v>448</v>
      </c>
      <c r="F290" t="s">
        <v>323</v>
      </c>
      <c r="G290" t="s">
        <v>247</v>
      </c>
      <c r="H290">
        <v>0.26600000000000001</v>
      </c>
      <c r="I290">
        <v>7.8E-2</v>
      </c>
      <c r="J290" t="s">
        <v>324</v>
      </c>
      <c r="K290" t="s">
        <v>324</v>
      </c>
      <c r="L290">
        <v>0.34399999999999997</v>
      </c>
      <c r="M290">
        <v>25</v>
      </c>
      <c r="N290">
        <v>6</v>
      </c>
      <c r="O290" t="s">
        <v>324</v>
      </c>
      <c r="P290" t="s">
        <v>324</v>
      </c>
      <c r="Q290">
        <v>31</v>
      </c>
      <c r="R290" t="s">
        <v>324</v>
      </c>
      <c r="S290" t="s">
        <v>324</v>
      </c>
      <c r="T290" t="s">
        <v>324</v>
      </c>
      <c r="U290" t="s">
        <v>324</v>
      </c>
      <c r="V290">
        <v>0</v>
      </c>
      <c r="W290" t="s">
        <v>324</v>
      </c>
      <c r="X290" t="s">
        <v>324</v>
      </c>
      <c r="Y290" t="s">
        <v>324</v>
      </c>
      <c r="Z290" t="s">
        <v>324</v>
      </c>
      <c r="AA290">
        <v>0</v>
      </c>
      <c r="AB290">
        <v>1.7170000000000001</v>
      </c>
      <c r="AC290">
        <v>0.24</v>
      </c>
      <c r="AD290" t="s">
        <v>324</v>
      </c>
      <c r="AE290" t="s">
        <v>324</v>
      </c>
      <c r="AF290">
        <v>1.9570000000000001</v>
      </c>
      <c r="AG290" t="s">
        <v>324</v>
      </c>
      <c r="AH290" t="s">
        <v>324</v>
      </c>
      <c r="AI290" t="s">
        <v>324</v>
      </c>
      <c r="AJ290" t="s">
        <v>324</v>
      </c>
      <c r="AK290">
        <v>0</v>
      </c>
      <c r="AL290" t="s">
        <v>324</v>
      </c>
      <c r="AM290" t="s">
        <v>324</v>
      </c>
      <c r="AN290" t="s">
        <v>324</v>
      </c>
      <c r="AO290" t="s">
        <v>324</v>
      </c>
      <c r="AP290">
        <v>0</v>
      </c>
      <c r="AQ290" t="s">
        <v>324</v>
      </c>
      <c r="AR290" t="s">
        <v>324</v>
      </c>
      <c r="AS290" t="s">
        <v>324</v>
      </c>
      <c r="AT290" t="s">
        <v>324</v>
      </c>
      <c r="AU290">
        <v>0</v>
      </c>
      <c r="AV290" t="s">
        <v>324</v>
      </c>
      <c r="AW290" t="s">
        <v>324</v>
      </c>
      <c r="AX290" t="s">
        <v>324</v>
      </c>
      <c r="AY290" t="s">
        <v>324</v>
      </c>
      <c r="AZ290">
        <v>0</v>
      </c>
      <c r="BA290" t="s">
        <v>324</v>
      </c>
      <c r="BB290" t="s">
        <v>324</v>
      </c>
      <c r="BC290" t="s">
        <v>324</v>
      </c>
      <c r="BD290" t="s">
        <v>324</v>
      </c>
      <c r="BE290">
        <v>0</v>
      </c>
      <c r="BF290" t="s">
        <v>324</v>
      </c>
      <c r="BG290" t="s">
        <v>324</v>
      </c>
      <c r="BH290" t="s">
        <v>324</v>
      </c>
      <c r="BI290" t="s">
        <v>324</v>
      </c>
      <c r="BJ290">
        <v>0</v>
      </c>
      <c r="BK290">
        <v>2.3E-2</v>
      </c>
      <c r="BL290" t="s">
        <v>324</v>
      </c>
      <c r="BM290" t="s">
        <v>324</v>
      </c>
      <c r="BN290" t="s">
        <v>324</v>
      </c>
      <c r="BO290">
        <v>2.3E-2</v>
      </c>
      <c r="BP290">
        <v>4</v>
      </c>
      <c r="BQ290" t="s">
        <v>324</v>
      </c>
      <c r="BR290" t="s">
        <v>324</v>
      </c>
      <c r="BS290" t="s">
        <v>324</v>
      </c>
      <c r="BT290">
        <v>4</v>
      </c>
      <c r="BU290">
        <v>0.17499999999999999</v>
      </c>
      <c r="BV290" t="s">
        <v>324</v>
      </c>
      <c r="BW290" t="s">
        <v>324</v>
      </c>
      <c r="BX290" t="s">
        <v>324</v>
      </c>
      <c r="BY290">
        <v>0.17499999999999999</v>
      </c>
      <c r="BZ290" t="s">
        <v>324</v>
      </c>
      <c r="CA290" t="s">
        <v>324</v>
      </c>
      <c r="CB290" t="s">
        <v>324</v>
      </c>
      <c r="CC290" t="s">
        <v>324</v>
      </c>
      <c r="CD290">
        <v>0</v>
      </c>
      <c r="CE290" t="s">
        <v>324</v>
      </c>
      <c r="CF290" t="s">
        <v>324</v>
      </c>
      <c r="CG290" t="s">
        <v>324</v>
      </c>
      <c r="CH290" t="s">
        <v>324</v>
      </c>
      <c r="CI290">
        <v>0</v>
      </c>
      <c r="CJ290" t="s">
        <v>324</v>
      </c>
      <c r="CK290" t="s">
        <v>324</v>
      </c>
      <c r="CL290" t="s">
        <v>324</v>
      </c>
      <c r="CM290" t="s">
        <v>324</v>
      </c>
      <c r="CN290">
        <v>0</v>
      </c>
      <c r="CO290">
        <v>0.28899999999999998</v>
      </c>
      <c r="CP290">
        <v>7.8E-2</v>
      </c>
      <c r="CQ290" t="s">
        <v>179</v>
      </c>
      <c r="CR290">
        <v>0</v>
      </c>
      <c r="CS290">
        <v>0.36699999999999999</v>
      </c>
      <c r="CT290">
        <v>29</v>
      </c>
      <c r="CU290">
        <v>6</v>
      </c>
      <c r="CV290">
        <v>0</v>
      </c>
      <c r="CW290">
        <v>0</v>
      </c>
      <c r="CX290">
        <v>35</v>
      </c>
      <c r="CY290">
        <v>1.8919999999999999</v>
      </c>
      <c r="CZ290">
        <v>0.24</v>
      </c>
      <c r="DA290">
        <v>0</v>
      </c>
      <c r="DB290">
        <v>0</v>
      </c>
      <c r="DC290">
        <v>2.1320000000000001</v>
      </c>
    </row>
    <row r="291" spans="1:107" x14ac:dyDescent="0.45">
      <c r="A291">
        <v>2024</v>
      </c>
      <c r="B291">
        <v>1</v>
      </c>
      <c r="C291" t="s">
        <v>209</v>
      </c>
      <c r="D291">
        <v>19293</v>
      </c>
      <c r="E291" t="s">
        <v>548</v>
      </c>
      <c r="F291" t="s">
        <v>323</v>
      </c>
      <c r="G291" t="s">
        <v>244</v>
      </c>
      <c r="H291">
        <v>0.115</v>
      </c>
      <c r="I291">
        <v>3.4000000000000002E-2</v>
      </c>
      <c r="J291" t="s">
        <v>324</v>
      </c>
      <c r="K291" t="s">
        <v>324</v>
      </c>
      <c r="L291">
        <v>0.14899999999999999</v>
      </c>
      <c r="M291">
        <v>14</v>
      </c>
      <c r="N291">
        <v>4</v>
      </c>
      <c r="O291" t="s">
        <v>324</v>
      </c>
      <c r="P291" t="s">
        <v>324</v>
      </c>
      <c r="Q291">
        <v>18</v>
      </c>
      <c r="R291" t="s">
        <v>324</v>
      </c>
      <c r="S291" t="s">
        <v>324</v>
      </c>
      <c r="T291" t="s">
        <v>324</v>
      </c>
      <c r="U291" t="s">
        <v>324</v>
      </c>
      <c r="V291">
        <v>0</v>
      </c>
      <c r="W291" t="s">
        <v>324</v>
      </c>
      <c r="X291" t="s">
        <v>324</v>
      </c>
      <c r="Y291" t="s">
        <v>324</v>
      </c>
      <c r="Z291" t="s">
        <v>324</v>
      </c>
      <c r="AA291">
        <v>0</v>
      </c>
      <c r="AB291">
        <v>2.5219999999999998</v>
      </c>
      <c r="AC291">
        <v>4.5999999999999999E-2</v>
      </c>
      <c r="AD291" t="s">
        <v>324</v>
      </c>
      <c r="AE291" t="s">
        <v>324</v>
      </c>
      <c r="AF291">
        <v>2.5680000000000001</v>
      </c>
      <c r="AG291" t="s">
        <v>324</v>
      </c>
      <c r="AH291" t="s">
        <v>324</v>
      </c>
      <c r="AI291" t="s">
        <v>324</v>
      </c>
      <c r="AJ291" t="s">
        <v>324</v>
      </c>
      <c r="AK291">
        <v>0</v>
      </c>
      <c r="AL291" t="s">
        <v>324</v>
      </c>
      <c r="AM291" t="s">
        <v>324</v>
      </c>
      <c r="AN291" t="s">
        <v>324</v>
      </c>
      <c r="AO291" t="s">
        <v>324</v>
      </c>
      <c r="AP291">
        <v>0</v>
      </c>
      <c r="AQ291" t="s">
        <v>324</v>
      </c>
      <c r="AR291" t="s">
        <v>324</v>
      </c>
      <c r="AS291" t="s">
        <v>324</v>
      </c>
      <c r="AT291" t="s">
        <v>324</v>
      </c>
      <c r="AU291">
        <v>0</v>
      </c>
      <c r="AV291" t="s">
        <v>324</v>
      </c>
      <c r="AW291" t="s">
        <v>324</v>
      </c>
      <c r="AX291" t="s">
        <v>324</v>
      </c>
      <c r="AY291" t="s">
        <v>324</v>
      </c>
      <c r="AZ291">
        <v>0</v>
      </c>
      <c r="BA291" t="s">
        <v>324</v>
      </c>
      <c r="BB291" t="s">
        <v>324</v>
      </c>
      <c r="BC291" t="s">
        <v>324</v>
      </c>
      <c r="BD291" t="s">
        <v>324</v>
      </c>
      <c r="BE291">
        <v>0</v>
      </c>
      <c r="BF291" t="s">
        <v>324</v>
      </c>
      <c r="BG291" t="s">
        <v>324</v>
      </c>
      <c r="BH291" t="s">
        <v>324</v>
      </c>
      <c r="BI291" t="s">
        <v>324</v>
      </c>
      <c r="BJ291">
        <v>0</v>
      </c>
      <c r="BK291" t="s">
        <v>324</v>
      </c>
      <c r="BL291" t="s">
        <v>324</v>
      </c>
      <c r="BM291" t="s">
        <v>324</v>
      </c>
      <c r="BN291" t="s">
        <v>324</v>
      </c>
      <c r="BO291">
        <v>0</v>
      </c>
      <c r="BP291" t="s">
        <v>324</v>
      </c>
      <c r="BQ291" t="s">
        <v>324</v>
      </c>
      <c r="BR291" t="s">
        <v>324</v>
      </c>
      <c r="BS291" t="s">
        <v>324</v>
      </c>
      <c r="BT291">
        <v>0</v>
      </c>
      <c r="BU291" t="s">
        <v>324</v>
      </c>
      <c r="BV291" t="s">
        <v>324</v>
      </c>
      <c r="BW291" t="s">
        <v>324</v>
      </c>
      <c r="BX291" t="s">
        <v>324</v>
      </c>
      <c r="BY291">
        <v>0</v>
      </c>
      <c r="BZ291" t="s">
        <v>324</v>
      </c>
      <c r="CA291" t="s">
        <v>324</v>
      </c>
      <c r="CB291" t="s">
        <v>324</v>
      </c>
      <c r="CC291" t="s">
        <v>324</v>
      </c>
      <c r="CD291">
        <v>0</v>
      </c>
      <c r="CE291" t="s">
        <v>324</v>
      </c>
      <c r="CF291" t="s">
        <v>324</v>
      </c>
      <c r="CG291" t="s">
        <v>324</v>
      </c>
      <c r="CH291" t="s">
        <v>324</v>
      </c>
      <c r="CI291">
        <v>0</v>
      </c>
      <c r="CJ291" t="s">
        <v>324</v>
      </c>
      <c r="CK291" t="s">
        <v>324</v>
      </c>
      <c r="CL291" t="s">
        <v>324</v>
      </c>
      <c r="CM291" t="s">
        <v>324</v>
      </c>
      <c r="CN291">
        <v>0</v>
      </c>
      <c r="CO291">
        <v>0.115</v>
      </c>
      <c r="CP291">
        <v>3.4000000000000002E-2</v>
      </c>
      <c r="CQ291" t="s">
        <v>179</v>
      </c>
      <c r="CR291">
        <v>0</v>
      </c>
      <c r="CS291">
        <v>0.14899999999999999</v>
      </c>
      <c r="CT291">
        <v>14</v>
      </c>
      <c r="CU291">
        <v>4</v>
      </c>
      <c r="CV291">
        <v>0</v>
      </c>
      <c r="CW291">
        <v>0</v>
      </c>
      <c r="CX291">
        <v>18</v>
      </c>
      <c r="CY291">
        <v>2.5219999999999998</v>
      </c>
      <c r="CZ291">
        <v>4.5999999999999999E-2</v>
      </c>
      <c r="DA291">
        <v>0</v>
      </c>
      <c r="DB291">
        <v>0</v>
      </c>
      <c r="DC291">
        <v>2.5680000000000001</v>
      </c>
    </row>
    <row r="292" spans="1:107" x14ac:dyDescent="0.45">
      <c r="A292">
        <v>2024</v>
      </c>
      <c r="B292">
        <v>1</v>
      </c>
      <c r="C292" t="s">
        <v>209</v>
      </c>
      <c r="D292">
        <v>19545</v>
      </c>
      <c r="E292" t="s">
        <v>549</v>
      </c>
      <c r="F292" t="s">
        <v>323</v>
      </c>
      <c r="G292" t="s">
        <v>247</v>
      </c>
      <c r="H292">
        <v>1.25</v>
      </c>
      <c r="I292">
        <v>0.70199999999999996</v>
      </c>
      <c r="J292">
        <v>0</v>
      </c>
      <c r="K292">
        <v>0</v>
      </c>
      <c r="L292">
        <v>1.952</v>
      </c>
      <c r="M292">
        <v>202</v>
      </c>
      <c r="N292">
        <v>19</v>
      </c>
      <c r="O292">
        <v>0</v>
      </c>
      <c r="P292">
        <v>0</v>
      </c>
      <c r="Q292">
        <v>221</v>
      </c>
      <c r="R292" t="s">
        <v>324</v>
      </c>
      <c r="S292" t="s">
        <v>324</v>
      </c>
      <c r="T292" t="s">
        <v>324</v>
      </c>
      <c r="U292" t="s">
        <v>324</v>
      </c>
      <c r="V292" t="s">
        <v>324</v>
      </c>
      <c r="W292" t="s">
        <v>324</v>
      </c>
      <c r="X292" t="s">
        <v>324</v>
      </c>
      <c r="Y292" t="s">
        <v>324</v>
      </c>
      <c r="Z292" t="s">
        <v>324</v>
      </c>
      <c r="AA292" t="s">
        <v>324</v>
      </c>
      <c r="AB292" t="s">
        <v>324</v>
      </c>
      <c r="AC292" t="s">
        <v>324</v>
      </c>
      <c r="AD292" t="s">
        <v>324</v>
      </c>
      <c r="AE292" t="s">
        <v>324</v>
      </c>
      <c r="AF292" t="s">
        <v>324</v>
      </c>
      <c r="AG292" t="s">
        <v>324</v>
      </c>
      <c r="AH292" t="s">
        <v>324</v>
      </c>
      <c r="AI292" t="s">
        <v>324</v>
      </c>
      <c r="AJ292" t="s">
        <v>324</v>
      </c>
      <c r="AK292" t="s">
        <v>324</v>
      </c>
      <c r="AL292" t="s">
        <v>324</v>
      </c>
      <c r="AM292" t="s">
        <v>324</v>
      </c>
      <c r="AN292" t="s">
        <v>324</v>
      </c>
      <c r="AO292" t="s">
        <v>324</v>
      </c>
      <c r="AP292" t="s">
        <v>324</v>
      </c>
      <c r="AQ292" t="s">
        <v>324</v>
      </c>
      <c r="AR292" t="s">
        <v>324</v>
      </c>
      <c r="AS292" t="s">
        <v>324</v>
      </c>
      <c r="AT292" t="s">
        <v>324</v>
      </c>
      <c r="AU292" t="s">
        <v>324</v>
      </c>
      <c r="AV292" t="s">
        <v>324</v>
      </c>
      <c r="AW292" t="s">
        <v>324</v>
      </c>
      <c r="AX292" t="s">
        <v>324</v>
      </c>
      <c r="AY292" t="s">
        <v>324</v>
      </c>
      <c r="AZ292" t="s">
        <v>324</v>
      </c>
      <c r="BA292" t="s">
        <v>324</v>
      </c>
      <c r="BB292" t="s">
        <v>324</v>
      </c>
      <c r="BC292" t="s">
        <v>324</v>
      </c>
      <c r="BD292" t="s">
        <v>324</v>
      </c>
      <c r="BE292" t="s">
        <v>324</v>
      </c>
      <c r="BF292" t="s">
        <v>324</v>
      </c>
      <c r="BG292" t="s">
        <v>324</v>
      </c>
      <c r="BH292" t="s">
        <v>324</v>
      </c>
      <c r="BI292" t="s">
        <v>324</v>
      </c>
      <c r="BJ292" t="s">
        <v>324</v>
      </c>
      <c r="BK292">
        <v>1.0999999999999999E-2</v>
      </c>
      <c r="BL292">
        <v>1.2E-2</v>
      </c>
      <c r="BM292">
        <v>0</v>
      </c>
      <c r="BN292">
        <v>0</v>
      </c>
      <c r="BO292">
        <v>2.3E-2</v>
      </c>
      <c r="BP292">
        <v>4</v>
      </c>
      <c r="BQ292">
        <v>4</v>
      </c>
      <c r="BR292" t="s">
        <v>324</v>
      </c>
      <c r="BS292" t="s">
        <v>324</v>
      </c>
      <c r="BT292">
        <v>8</v>
      </c>
      <c r="BU292" t="s">
        <v>324</v>
      </c>
      <c r="BV292" t="s">
        <v>324</v>
      </c>
      <c r="BW292" t="s">
        <v>324</v>
      </c>
      <c r="BX292" t="s">
        <v>324</v>
      </c>
      <c r="BY292" t="s">
        <v>324</v>
      </c>
      <c r="BZ292" t="s">
        <v>324</v>
      </c>
      <c r="CA292" t="s">
        <v>324</v>
      </c>
      <c r="CB292" t="s">
        <v>324</v>
      </c>
      <c r="CC292" t="s">
        <v>324</v>
      </c>
      <c r="CD292" t="s">
        <v>324</v>
      </c>
      <c r="CE292" t="s">
        <v>324</v>
      </c>
      <c r="CF292" t="s">
        <v>324</v>
      </c>
      <c r="CG292" t="s">
        <v>324</v>
      </c>
      <c r="CH292" t="s">
        <v>324</v>
      </c>
      <c r="CI292" t="s">
        <v>324</v>
      </c>
      <c r="CJ292" t="s">
        <v>324</v>
      </c>
      <c r="CK292" t="s">
        <v>324</v>
      </c>
      <c r="CL292" t="s">
        <v>324</v>
      </c>
      <c r="CM292" t="s">
        <v>324</v>
      </c>
      <c r="CN292" t="s">
        <v>324</v>
      </c>
      <c r="CO292">
        <v>1.2609999999999999</v>
      </c>
      <c r="CP292">
        <v>0.71399999999999997</v>
      </c>
      <c r="CQ292" t="s">
        <v>179</v>
      </c>
      <c r="CR292">
        <v>0</v>
      </c>
      <c r="CS292">
        <v>1.9750000000000001</v>
      </c>
      <c r="CT292">
        <v>206</v>
      </c>
      <c r="CU292">
        <v>23</v>
      </c>
      <c r="CV292">
        <v>0</v>
      </c>
      <c r="CW292">
        <v>0</v>
      </c>
      <c r="CX292">
        <v>229</v>
      </c>
      <c r="CY292">
        <v>0</v>
      </c>
      <c r="CZ292">
        <v>0</v>
      </c>
      <c r="DA292">
        <v>0</v>
      </c>
      <c r="DB292">
        <v>0</v>
      </c>
      <c r="DC292">
        <v>0</v>
      </c>
    </row>
    <row r="293" spans="1:107" x14ac:dyDescent="0.45">
      <c r="A293">
        <v>2024</v>
      </c>
      <c r="B293">
        <v>1</v>
      </c>
      <c r="C293" t="s">
        <v>209</v>
      </c>
      <c r="D293">
        <v>20401</v>
      </c>
      <c r="E293" t="s">
        <v>550</v>
      </c>
      <c r="F293" t="s">
        <v>323</v>
      </c>
      <c r="G293" t="s">
        <v>247</v>
      </c>
      <c r="H293">
        <v>0.61</v>
      </c>
      <c r="I293">
        <v>0.15</v>
      </c>
      <c r="J293" t="s">
        <v>324</v>
      </c>
      <c r="K293" t="s">
        <v>324</v>
      </c>
      <c r="L293">
        <v>0.76</v>
      </c>
      <c r="M293">
        <v>74</v>
      </c>
      <c r="N293">
        <v>1</v>
      </c>
      <c r="O293" t="s">
        <v>324</v>
      </c>
      <c r="P293" t="s">
        <v>324</v>
      </c>
      <c r="Q293">
        <v>75</v>
      </c>
      <c r="R293" t="s">
        <v>324</v>
      </c>
      <c r="S293" t="s">
        <v>324</v>
      </c>
      <c r="T293" t="s">
        <v>324</v>
      </c>
      <c r="U293" t="s">
        <v>324</v>
      </c>
      <c r="V293">
        <v>0</v>
      </c>
      <c r="W293" t="s">
        <v>324</v>
      </c>
      <c r="X293" t="s">
        <v>324</v>
      </c>
      <c r="Y293" t="s">
        <v>324</v>
      </c>
      <c r="Z293" t="s">
        <v>324</v>
      </c>
      <c r="AA293">
        <v>0</v>
      </c>
      <c r="AB293">
        <v>14.212</v>
      </c>
      <c r="AC293">
        <v>0</v>
      </c>
      <c r="AD293" t="s">
        <v>324</v>
      </c>
      <c r="AE293" t="s">
        <v>324</v>
      </c>
      <c r="AF293">
        <v>14.212</v>
      </c>
      <c r="AG293" t="s">
        <v>324</v>
      </c>
      <c r="AH293" t="s">
        <v>324</v>
      </c>
      <c r="AI293" t="s">
        <v>324</v>
      </c>
      <c r="AJ293" t="s">
        <v>324</v>
      </c>
      <c r="AK293">
        <v>0</v>
      </c>
      <c r="AL293" t="s">
        <v>324</v>
      </c>
      <c r="AM293" t="s">
        <v>324</v>
      </c>
      <c r="AN293" t="s">
        <v>324</v>
      </c>
      <c r="AO293" t="s">
        <v>324</v>
      </c>
      <c r="AP293">
        <v>0</v>
      </c>
      <c r="AQ293" t="s">
        <v>324</v>
      </c>
      <c r="AR293" t="s">
        <v>324</v>
      </c>
      <c r="AS293" t="s">
        <v>324</v>
      </c>
      <c r="AT293" t="s">
        <v>324</v>
      </c>
      <c r="AU293">
        <v>0</v>
      </c>
      <c r="AV293" t="s">
        <v>324</v>
      </c>
      <c r="AW293" t="s">
        <v>324</v>
      </c>
      <c r="AX293" t="s">
        <v>324</v>
      </c>
      <c r="AY293" t="s">
        <v>324</v>
      </c>
      <c r="AZ293">
        <v>0</v>
      </c>
      <c r="BA293" t="s">
        <v>324</v>
      </c>
      <c r="BB293" t="s">
        <v>324</v>
      </c>
      <c r="BC293" t="s">
        <v>324</v>
      </c>
      <c r="BD293" t="s">
        <v>324</v>
      </c>
      <c r="BE293">
        <v>0</v>
      </c>
      <c r="BF293" t="s">
        <v>324</v>
      </c>
      <c r="BG293" t="s">
        <v>324</v>
      </c>
      <c r="BH293" t="s">
        <v>324</v>
      </c>
      <c r="BI293" t="s">
        <v>324</v>
      </c>
      <c r="BJ293">
        <v>0</v>
      </c>
      <c r="BK293">
        <v>2.1999999999999999E-2</v>
      </c>
      <c r="BL293">
        <v>0.01</v>
      </c>
      <c r="BM293" t="s">
        <v>324</v>
      </c>
      <c r="BN293" t="s">
        <v>324</v>
      </c>
      <c r="BO293">
        <v>3.2000000000000001E-2</v>
      </c>
      <c r="BP293">
        <v>7</v>
      </c>
      <c r="BQ293">
        <v>1</v>
      </c>
      <c r="BR293" t="s">
        <v>324</v>
      </c>
      <c r="BS293" t="s">
        <v>324</v>
      </c>
      <c r="BT293">
        <v>8</v>
      </c>
      <c r="BU293">
        <v>0.30299999999999999</v>
      </c>
      <c r="BV293">
        <v>7.2999999999999995E-2</v>
      </c>
      <c r="BW293" t="s">
        <v>324</v>
      </c>
      <c r="BX293" t="s">
        <v>324</v>
      </c>
      <c r="BY293">
        <v>0.376</v>
      </c>
      <c r="BZ293" t="s">
        <v>324</v>
      </c>
      <c r="CA293" t="s">
        <v>324</v>
      </c>
      <c r="CB293" t="s">
        <v>324</v>
      </c>
      <c r="CC293" t="s">
        <v>324</v>
      </c>
      <c r="CD293">
        <v>0</v>
      </c>
      <c r="CE293" t="s">
        <v>324</v>
      </c>
      <c r="CF293" t="s">
        <v>324</v>
      </c>
      <c r="CG293" t="s">
        <v>324</v>
      </c>
      <c r="CH293" t="s">
        <v>324</v>
      </c>
      <c r="CI293">
        <v>0</v>
      </c>
      <c r="CJ293" t="s">
        <v>324</v>
      </c>
      <c r="CK293" t="s">
        <v>324</v>
      </c>
      <c r="CL293" t="s">
        <v>324</v>
      </c>
      <c r="CM293" t="s">
        <v>324</v>
      </c>
      <c r="CN293">
        <v>0</v>
      </c>
      <c r="CO293">
        <v>0.63200000000000001</v>
      </c>
      <c r="CP293">
        <v>0.16</v>
      </c>
      <c r="CQ293" t="s">
        <v>179</v>
      </c>
      <c r="CR293">
        <v>0</v>
      </c>
      <c r="CS293">
        <v>0.79200000000000004</v>
      </c>
      <c r="CT293">
        <v>81</v>
      </c>
      <c r="CU293">
        <v>2</v>
      </c>
      <c r="CV293">
        <v>0</v>
      </c>
      <c r="CW293">
        <v>0</v>
      </c>
      <c r="CX293">
        <v>83</v>
      </c>
      <c r="CY293">
        <v>14.515000000000001</v>
      </c>
      <c r="CZ293">
        <v>7.2999999999999995E-2</v>
      </c>
      <c r="DA293">
        <v>0</v>
      </c>
      <c r="DB293">
        <v>0</v>
      </c>
      <c r="DC293">
        <v>14.587999999999999</v>
      </c>
    </row>
    <row r="294" spans="1:107" x14ac:dyDescent="0.45">
      <c r="A294">
        <v>2024</v>
      </c>
      <c r="B294">
        <v>1</v>
      </c>
      <c r="C294" t="s">
        <v>209</v>
      </c>
      <c r="D294">
        <v>99999</v>
      </c>
      <c r="E294" t="s">
        <v>329</v>
      </c>
      <c r="F294" t="s">
        <v>323</v>
      </c>
      <c r="H294">
        <v>-0.371</v>
      </c>
      <c r="I294">
        <v>-0.16200000000000001</v>
      </c>
      <c r="J294">
        <v>0</v>
      </c>
      <c r="K294">
        <v>0</v>
      </c>
      <c r="L294">
        <v>-0.53300000000000003</v>
      </c>
      <c r="M294" t="s">
        <v>324</v>
      </c>
      <c r="N294" t="s">
        <v>324</v>
      </c>
      <c r="O294" t="s">
        <v>324</v>
      </c>
      <c r="P294" t="s">
        <v>324</v>
      </c>
      <c r="Q294" t="s">
        <v>324</v>
      </c>
      <c r="R294" t="s">
        <v>324</v>
      </c>
      <c r="S294" t="s">
        <v>324</v>
      </c>
      <c r="T294" t="s">
        <v>324</v>
      </c>
      <c r="U294" t="s">
        <v>324</v>
      </c>
      <c r="V294">
        <v>0</v>
      </c>
      <c r="W294" t="s">
        <v>324</v>
      </c>
      <c r="X294" t="s">
        <v>324</v>
      </c>
      <c r="Y294" t="s">
        <v>324</v>
      </c>
      <c r="Z294" t="s">
        <v>324</v>
      </c>
      <c r="AA294" t="s">
        <v>324</v>
      </c>
      <c r="AB294" t="s">
        <v>324</v>
      </c>
      <c r="AC294" t="s">
        <v>324</v>
      </c>
      <c r="AD294" t="s">
        <v>324</v>
      </c>
      <c r="AE294" t="s">
        <v>324</v>
      </c>
      <c r="AF294" t="s">
        <v>324</v>
      </c>
      <c r="AG294" t="s">
        <v>324</v>
      </c>
      <c r="AH294" t="s">
        <v>324</v>
      </c>
      <c r="AI294" t="s">
        <v>324</v>
      </c>
      <c r="AJ294" t="s">
        <v>324</v>
      </c>
      <c r="AK294">
        <v>0</v>
      </c>
      <c r="AL294" t="s">
        <v>324</v>
      </c>
      <c r="AM294" t="s">
        <v>324</v>
      </c>
      <c r="AN294" t="s">
        <v>324</v>
      </c>
      <c r="AO294" t="s">
        <v>324</v>
      </c>
      <c r="AP294" t="s">
        <v>324</v>
      </c>
      <c r="AQ294" t="s">
        <v>324</v>
      </c>
      <c r="AR294" t="s">
        <v>324</v>
      </c>
      <c r="AS294" t="s">
        <v>324</v>
      </c>
      <c r="AT294" t="s">
        <v>324</v>
      </c>
      <c r="AU294" t="s">
        <v>324</v>
      </c>
      <c r="AV294" t="s">
        <v>324</v>
      </c>
      <c r="AW294" t="s">
        <v>324</v>
      </c>
      <c r="AX294" t="s">
        <v>324</v>
      </c>
      <c r="AY294" t="s">
        <v>324</v>
      </c>
      <c r="AZ294">
        <v>0</v>
      </c>
      <c r="BA294" t="s">
        <v>324</v>
      </c>
      <c r="BB294" t="s">
        <v>324</v>
      </c>
      <c r="BC294" t="s">
        <v>324</v>
      </c>
      <c r="BD294" t="s">
        <v>324</v>
      </c>
      <c r="BE294" t="s">
        <v>324</v>
      </c>
      <c r="BF294" t="s">
        <v>324</v>
      </c>
      <c r="BG294" t="s">
        <v>324</v>
      </c>
      <c r="BH294" t="s">
        <v>324</v>
      </c>
      <c r="BI294" t="s">
        <v>324</v>
      </c>
      <c r="BJ294" t="s">
        <v>324</v>
      </c>
      <c r="BK294" t="s">
        <v>324</v>
      </c>
      <c r="BL294" t="s">
        <v>324</v>
      </c>
      <c r="BM294" t="s">
        <v>324</v>
      </c>
      <c r="BN294" t="s">
        <v>324</v>
      </c>
      <c r="BO294" t="s">
        <v>324</v>
      </c>
      <c r="BP294" t="s">
        <v>324</v>
      </c>
      <c r="BQ294" t="s">
        <v>324</v>
      </c>
      <c r="BR294" t="s">
        <v>324</v>
      </c>
      <c r="BS294" t="s">
        <v>324</v>
      </c>
      <c r="BT294" t="s">
        <v>324</v>
      </c>
      <c r="BU294" t="s">
        <v>324</v>
      </c>
      <c r="BV294" t="s">
        <v>324</v>
      </c>
      <c r="BW294" t="s">
        <v>324</v>
      </c>
      <c r="BX294" t="s">
        <v>324</v>
      </c>
      <c r="BY294" t="s">
        <v>324</v>
      </c>
      <c r="BZ294" t="s">
        <v>324</v>
      </c>
      <c r="CA294" t="s">
        <v>324</v>
      </c>
      <c r="CB294" t="s">
        <v>324</v>
      </c>
      <c r="CC294" t="s">
        <v>324</v>
      </c>
      <c r="CD294" t="s">
        <v>324</v>
      </c>
      <c r="CE294" t="s">
        <v>324</v>
      </c>
      <c r="CF294" t="s">
        <v>324</v>
      </c>
      <c r="CG294" t="s">
        <v>324</v>
      </c>
      <c r="CH294" t="s">
        <v>324</v>
      </c>
      <c r="CI294" t="s">
        <v>324</v>
      </c>
      <c r="CJ294" t="s">
        <v>324</v>
      </c>
      <c r="CK294" t="s">
        <v>324</v>
      </c>
      <c r="CL294" t="s">
        <v>324</v>
      </c>
      <c r="CM294" t="s">
        <v>324</v>
      </c>
      <c r="CN294" t="s">
        <v>324</v>
      </c>
      <c r="CO294">
        <v>-0.371</v>
      </c>
      <c r="CP294">
        <v>-0.16200000000000001</v>
      </c>
      <c r="CQ294" t="s">
        <v>179</v>
      </c>
      <c r="CR294">
        <v>0</v>
      </c>
      <c r="CS294">
        <v>-0.53300000000000003</v>
      </c>
      <c r="CT294" t="s">
        <v>324</v>
      </c>
      <c r="CU294" t="s">
        <v>324</v>
      </c>
      <c r="CV294" t="s">
        <v>324</v>
      </c>
      <c r="CW294" t="s">
        <v>324</v>
      </c>
      <c r="CX294" t="s">
        <v>324</v>
      </c>
      <c r="CY294" t="s">
        <v>324</v>
      </c>
      <c r="CZ294" t="s">
        <v>324</v>
      </c>
      <c r="DA294" t="s">
        <v>324</v>
      </c>
      <c r="DB294" t="s">
        <v>324</v>
      </c>
      <c r="DC294" t="s">
        <v>324</v>
      </c>
    </row>
    <row r="295" spans="1:107" x14ac:dyDescent="0.45">
      <c r="A295">
        <v>2024</v>
      </c>
      <c r="B295">
        <v>1</v>
      </c>
      <c r="C295" t="s">
        <v>212</v>
      </c>
      <c r="D295">
        <v>10331</v>
      </c>
      <c r="E295" t="s">
        <v>551</v>
      </c>
      <c r="F295" t="s">
        <v>323</v>
      </c>
      <c r="G295" t="s">
        <v>244</v>
      </c>
      <c r="H295">
        <v>0.53800000000000003</v>
      </c>
      <c r="I295">
        <v>0.42499999999999999</v>
      </c>
      <c r="J295" t="s">
        <v>324</v>
      </c>
      <c r="K295" t="s">
        <v>324</v>
      </c>
      <c r="L295">
        <v>0.96299999999999997</v>
      </c>
      <c r="M295">
        <v>79</v>
      </c>
      <c r="N295">
        <v>12</v>
      </c>
      <c r="O295" t="s">
        <v>324</v>
      </c>
      <c r="P295" t="s">
        <v>324</v>
      </c>
      <c r="Q295">
        <v>91</v>
      </c>
      <c r="R295" t="s">
        <v>324</v>
      </c>
      <c r="S295" t="s">
        <v>324</v>
      </c>
      <c r="T295" t="s">
        <v>324</v>
      </c>
      <c r="U295" t="s">
        <v>324</v>
      </c>
      <c r="V295">
        <v>0</v>
      </c>
      <c r="W295" t="s">
        <v>324</v>
      </c>
      <c r="X295" t="s">
        <v>324</v>
      </c>
      <c r="Y295" t="s">
        <v>324</v>
      </c>
      <c r="Z295" t="s">
        <v>324</v>
      </c>
      <c r="AA295">
        <v>0</v>
      </c>
      <c r="AB295">
        <v>6.8339999999999996</v>
      </c>
      <c r="AC295">
        <v>19.329999999999998</v>
      </c>
      <c r="AD295" t="s">
        <v>324</v>
      </c>
      <c r="AE295" t="s">
        <v>324</v>
      </c>
      <c r="AF295">
        <v>26.164000000000001</v>
      </c>
      <c r="AG295">
        <v>0.19600000000000001</v>
      </c>
      <c r="AH295" t="s">
        <v>324</v>
      </c>
      <c r="AI295" t="s">
        <v>324</v>
      </c>
      <c r="AJ295" t="s">
        <v>324</v>
      </c>
      <c r="AK295">
        <v>0.19600000000000001</v>
      </c>
      <c r="AL295">
        <v>32</v>
      </c>
      <c r="AM295" t="s">
        <v>324</v>
      </c>
      <c r="AN295" t="s">
        <v>324</v>
      </c>
      <c r="AO295" t="s">
        <v>324</v>
      </c>
      <c r="AP295">
        <v>32</v>
      </c>
      <c r="AQ295">
        <v>0.39500000000000002</v>
      </c>
      <c r="AR295" t="s">
        <v>324</v>
      </c>
      <c r="AS295" t="s">
        <v>324</v>
      </c>
      <c r="AT295" t="s">
        <v>324</v>
      </c>
      <c r="AU295">
        <v>0.39500000000000002</v>
      </c>
      <c r="AV295">
        <v>0</v>
      </c>
      <c r="AW295" t="s">
        <v>324</v>
      </c>
      <c r="AX295" t="s">
        <v>324</v>
      </c>
      <c r="AY295" t="s">
        <v>324</v>
      </c>
      <c r="AZ295">
        <v>0</v>
      </c>
      <c r="BA295">
        <v>0</v>
      </c>
      <c r="BB295" t="s">
        <v>324</v>
      </c>
      <c r="BC295" t="s">
        <v>324</v>
      </c>
      <c r="BD295" t="s">
        <v>324</v>
      </c>
      <c r="BE295">
        <v>0</v>
      </c>
      <c r="BF295">
        <v>0</v>
      </c>
      <c r="BG295" t="s">
        <v>324</v>
      </c>
      <c r="BH295" t="s">
        <v>324</v>
      </c>
      <c r="BI295" t="s">
        <v>324</v>
      </c>
      <c r="BJ295">
        <v>0</v>
      </c>
      <c r="BK295">
        <v>0</v>
      </c>
      <c r="BL295" t="s">
        <v>324</v>
      </c>
      <c r="BM295" t="s">
        <v>324</v>
      </c>
      <c r="BN295" t="s">
        <v>324</v>
      </c>
      <c r="BO295">
        <v>0</v>
      </c>
      <c r="BP295">
        <v>0</v>
      </c>
      <c r="BQ295" t="s">
        <v>324</v>
      </c>
      <c r="BR295" t="s">
        <v>324</v>
      </c>
      <c r="BS295" t="s">
        <v>324</v>
      </c>
      <c r="BT295">
        <v>0</v>
      </c>
      <c r="BU295">
        <v>0</v>
      </c>
      <c r="BV295" t="s">
        <v>324</v>
      </c>
      <c r="BW295" t="s">
        <v>324</v>
      </c>
      <c r="BX295" t="s">
        <v>324</v>
      </c>
      <c r="BY295">
        <v>0</v>
      </c>
      <c r="BZ295">
        <v>0</v>
      </c>
      <c r="CA295" t="s">
        <v>324</v>
      </c>
      <c r="CB295" t="s">
        <v>324</v>
      </c>
      <c r="CC295" t="s">
        <v>324</v>
      </c>
      <c r="CD295">
        <v>0</v>
      </c>
      <c r="CE295">
        <v>0</v>
      </c>
      <c r="CF295" t="s">
        <v>324</v>
      </c>
      <c r="CG295" t="s">
        <v>324</v>
      </c>
      <c r="CH295" t="s">
        <v>324</v>
      </c>
      <c r="CI295">
        <v>0</v>
      </c>
      <c r="CJ295">
        <v>0</v>
      </c>
      <c r="CK295" t="s">
        <v>324</v>
      </c>
      <c r="CL295" t="s">
        <v>324</v>
      </c>
      <c r="CM295" t="s">
        <v>324</v>
      </c>
      <c r="CN295">
        <v>0</v>
      </c>
      <c r="CO295">
        <v>0.53800000000000003</v>
      </c>
      <c r="CP295">
        <v>0.42499999999999999</v>
      </c>
      <c r="CQ295" t="s">
        <v>179</v>
      </c>
      <c r="CR295">
        <v>0</v>
      </c>
      <c r="CS295">
        <v>0.96299999999999997</v>
      </c>
      <c r="CT295">
        <v>79</v>
      </c>
      <c r="CU295">
        <v>12</v>
      </c>
      <c r="CV295">
        <v>0</v>
      </c>
      <c r="CW295">
        <v>0</v>
      </c>
      <c r="CX295">
        <v>91</v>
      </c>
      <c r="CY295">
        <v>6.8339999999999996</v>
      </c>
      <c r="CZ295">
        <v>19.329999999999998</v>
      </c>
      <c r="DA295">
        <v>0</v>
      </c>
      <c r="DB295">
        <v>0</v>
      </c>
      <c r="DC295">
        <v>26.164000000000001</v>
      </c>
    </row>
    <row r="296" spans="1:107" x14ac:dyDescent="0.45">
      <c r="A296">
        <v>2024</v>
      </c>
      <c r="B296">
        <v>1</v>
      </c>
      <c r="C296" t="s">
        <v>212</v>
      </c>
      <c r="D296">
        <v>99999</v>
      </c>
      <c r="E296" t="s">
        <v>329</v>
      </c>
      <c r="F296" t="s">
        <v>323</v>
      </c>
      <c r="H296" t="s">
        <v>324</v>
      </c>
      <c r="I296" t="s">
        <v>324</v>
      </c>
      <c r="J296" t="s">
        <v>324</v>
      </c>
      <c r="K296" t="s">
        <v>324</v>
      </c>
      <c r="L296" t="s">
        <v>324</v>
      </c>
      <c r="M296" t="s">
        <v>324</v>
      </c>
      <c r="N296" t="s">
        <v>324</v>
      </c>
      <c r="O296" t="s">
        <v>324</v>
      </c>
      <c r="P296" t="s">
        <v>324</v>
      </c>
      <c r="Q296" t="s">
        <v>324</v>
      </c>
      <c r="R296" t="s">
        <v>324</v>
      </c>
      <c r="S296" t="s">
        <v>324</v>
      </c>
      <c r="T296" t="s">
        <v>324</v>
      </c>
      <c r="U296" t="s">
        <v>324</v>
      </c>
      <c r="V296" t="s">
        <v>324</v>
      </c>
      <c r="W296" t="s">
        <v>324</v>
      </c>
      <c r="X296" t="s">
        <v>324</v>
      </c>
      <c r="Y296" t="s">
        <v>324</v>
      </c>
      <c r="Z296" t="s">
        <v>324</v>
      </c>
      <c r="AA296" t="s">
        <v>324</v>
      </c>
      <c r="AB296" t="s">
        <v>324</v>
      </c>
      <c r="AC296" t="s">
        <v>324</v>
      </c>
      <c r="AD296" t="s">
        <v>324</v>
      </c>
      <c r="AE296" t="s">
        <v>324</v>
      </c>
      <c r="AF296" t="s">
        <v>324</v>
      </c>
      <c r="AG296" t="s">
        <v>324</v>
      </c>
      <c r="AH296" t="s">
        <v>324</v>
      </c>
      <c r="AI296" t="s">
        <v>324</v>
      </c>
      <c r="AJ296" t="s">
        <v>324</v>
      </c>
      <c r="AK296" t="s">
        <v>324</v>
      </c>
      <c r="AL296" t="s">
        <v>324</v>
      </c>
      <c r="AM296" t="s">
        <v>324</v>
      </c>
      <c r="AN296" t="s">
        <v>324</v>
      </c>
      <c r="AO296" t="s">
        <v>324</v>
      </c>
      <c r="AP296" t="s">
        <v>324</v>
      </c>
      <c r="AQ296" t="s">
        <v>324</v>
      </c>
      <c r="AR296" t="s">
        <v>324</v>
      </c>
      <c r="AS296" t="s">
        <v>324</v>
      </c>
      <c r="AT296" t="s">
        <v>324</v>
      </c>
      <c r="AU296" t="s">
        <v>324</v>
      </c>
      <c r="AV296" t="s">
        <v>324</v>
      </c>
      <c r="AW296" t="s">
        <v>324</v>
      </c>
      <c r="AX296" t="s">
        <v>324</v>
      </c>
      <c r="AY296" t="s">
        <v>324</v>
      </c>
      <c r="AZ296" t="s">
        <v>324</v>
      </c>
      <c r="BA296" t="s">
        <v>324</v>
      </c>
      <c r="BB296" t="s">
        <v>324</v>
      </c>
      <c r="BC296" t="s">
        <v>324</v>
      </c>
      <c r="BD296" t="s">
        <v>324</v>
      </c>
      <c r="BE296" t="s">
        <v>324</v>
      </c>
      <c r="BF296" t="s">
        <v>324</v>
      </c>
      <c r="BG296" t="s">
        <v>324</v>
      </c>
      <c r="BH296" t="s">
        <v>324</v>
      </c>
      <c r="BI296" t="s">
        <v>324</v>
      </c>
      <c r="BJ296" t="s">
        <v>324</v>
      </c>
      <c r="BK296" t="s">
        <v>324</v>
      </c>
      <c r="BL296" t="s">
        <v>324</v>
      </c>
      <c r="BM296" t="s">
        <v>324</v>
      </c>
      <c r="BN296" t="s">
        <v>324</v>
      </c>
      <c r="BO296" t="s">
        <v>324</v>
      </c>
      <c r="BP296" t="s">
        <v>324</v>
      </c>
      <c r="BQ296" t="s">
        <v>324</v>
      </c>
      <c r="BR296" t="s">
        <v>324</v>
      </c>
      <c r="BS296" t="s">
        <v>324</v>
      </c>
      <c r="BT296" t="s">
        <v>324</v>
      </c>
      <c r="BU296" t="s">
        <v>324</v>
      </c>
      <c r="BV296" t="s">
        <v>324</v>
      </c>
      <c r="BW296" t="s">
        <v>324</v>
      </c>
      <c r="BX296" t="s">
        <v>324</v>
      </c>
      <c r="BY296" t="s">
        <v>324</v>
      </c>
      <c r="BZ296" t="s">
        <v>324</v>
      </c>
      <c r="CA296" t="s">
        <v>324</v>
      </c>
      <c r="CB296" t="s">
        <v>324</v>
      </c>
      <c r="CC296" t="s">
        <v>324</v>
      </c>
      <c r="CD296" t="s">
        <v>324</v>
      </c>
      <c r="CE296" t="s">
        <v>324</v>
      </c>
      <c r="CF296" t="s">
        <v>324</v>
      </c>
      <c r="CG296" t="s">
        <v>324</v>
      </c>
      <c r="CH296" t="s">
        <v>324</v>
      </c>
      <c r="CI296" t="s">
        <v>324</v>
      </c>
      <c r="CJ296" t="s">
        <v>324</v>
      </c>
      <c r="CK296" t="s">
        <v>324</v>
      </c>
      <c r="CL296" t="s">
        <v>324</v>
      </c>
      <c r="CM296" t="s">
        <v>324</v>
      </c>
      <c r="CN296" t="s">
        <v>324</v>
      </c>
      <c r="CO296" t="s">
        <v>324</v>
      </c>
      <c r="CP296" t="s">
        <v>324</v>
      </c>
      <c r="CQ296" t="s">
        <v>324</v>
      </c>
      <c r="CR296" t="s">
        <v>324</v>
      </c>
      <c r="CS296" t="s">
        <v>324</v>
      </c>
      <c r="CT296" t="s">
        <v>324</v>
      </c>
      <c r="CU296" t="s">
        <v>324</v>
      </c>
      <c r="CV296" t="s">
        <v>324</v>
      </c>
      <c r="CW296" t="s">
        <v>324</v>
      </c>
      <c r="CX296" t="s">
        <v>324</v>
      </c>
      <c r="CY296" t="s">
        <v>324</v>
      </c>
      <c r="CZ296" t="s">
        <v>324</v>
      </c>
      <c r="DA296" t="s">
        <v>324</v>
      </c>
      <c r="DB296" t="s">
        <v>324</v>
      </c>
      <c r="DC296" t="s">
        <v>324</v>
      </c>
    </row>
    <row r="297" spans="1:107" x14ac:dyDescent="0.45">
      <c r="A297">
        <v>2024</v>
      </c>
      <c r="B297">
        <v>1</v>
      </c>
      <c r="C297" t="s">
        <v>215</v>
      </c>
      <c r="D297">
        <v>5701</v>
      </c>
      <c r="E297" t="s">
        <v>497</v>
      </c>
      <c r="F297" t="s">
        <v>323</v>
      </c>
      <c r="G297" t="s">
        <v>244</v>
      </c>
      <c r="H297">
        <v>123.67400000000001</v>
      </c>
      <c r="I297">
        <v>5.6630000000000003</v>
      </c>
      <c r="J297" t="s">
        <v>324</v>
      </c>
      <c r="K297" t="s">
        <v>324</v>
      </c>
      <c r="L297">
        <v>129.33699999999999</v>
      </c>
      <c r="M297">
        <v>23773</v>
      </c>
      <c r="N297">
        <v>160</v>
      </c>
      <c r="O297" t="s">
        <v>324</v>
      </c>
      <c r="P297" t="s">
        <v>324</v>
      </c>
      <c r="Q297">
        <v>23933</v>
      </c>
      <c r="R297">
        <v>4.4999999999999998E-2</v>
      </c>
      <c r="S297">
        <v>1E-3</v>
      </c>
      <c r="T297" t="s">
        <v>324</v>
      </c>
      <c r="U297" t="s">
        <v>324</v>
      </c>
      <c r="V297">
        <v>4.5999999999999999E-2</v>
      </c>
      <c r="W297">
        <v>23</v>
      </c>
      <c r="X297">
        <v>11</v>
      </c>
      <c r="Y297" t="s">
        <v>324</v>
      </c>
      <c r="Z297" t="s">
        <v>324</v>
      </c>
      <c r="AA297">
        <v>34</v>
      </c>
      <c r="AB297">
        <v>1493.2329999999999</v>
      </c>
      <c r="AC297">
        <v>44.811</v>
      </c>
      <c r="AD297" t="s">
        <v>324</v>
      </c>
      <c r="AE297" t="s">
        <v>324</v>
      </c>
      <c r="AF297">
        <v>1538.0440000000001</v>
      </c>
      <c r="AG297">
        <v>1.3720000000000001</v>
      </c>
      <c r="AH297">
        <v>8.0000000000000002E-3</v>
      </c>
      <c r="AI297" t="s">
        <v>324</v>
      </c>
      <c r="AJ297" t="s">
        <v>324</v>
      </c>
      <c r="AK297">
        <v>1.38</v>
      </c>
      <c r="AL297">
        <v>170</v>
      </c>
      <c r="AM297">
        <v>1</v>
      </c>
      <c r="AN297" t="s">
        <v>324</v>
      </c>
      <c r="AO297" t="s">
        <v>324</v>
      </c>
      <c r="AP297">
        <v>171</v>
      </c>
      <c r="AQ297">
        <v>1</v>
      </c>
      <c r="AR297">
        <v>0</v>
      </c>
      <c r="AS297">
        <v>0</v>
      </c>
      <c r="AT297" t="s">
        <v>324</v>
      </c>
      <c r="AU297">
        <v>1</v>
      </c>
      <c r="AV297">
        <v>0</v>
      </c>
      <c r="AW297">
        <v>0</v>
      </c>
      <c r="AX297">
        <v>0</v>
      </c>
      <c r="AY297" t="s">
        <v>324</v>
      </c>
      <c r="AZ297">
        <v>0</v>
      </c>
      <c r="BA297" t="s">
        <v>324</v>
      </c>
      <c r="BB297" t="s">
        <v>324</v>
      </c>
      <c r="BC297" t="s">
        <v>324</v>
      </c>
      <c r="BD297" t="s">
        <v>324</v>
      </c>
      <c r="BE297">
        <v>0</v>
      </c>
      <c r="BF297" t="s">
        <v>324</v>
      </c>
      <c r="BG297" t="s">
        <v>324</v>
      </c>
      <c r="BH297" t="s">
        <v>324</v>
      </c>
      <c r="BI297" t="s">
        <v>324</v>
      </c>
      <c r="BJ297">
        <v>0</v>
      </c>
      <c r="BK297">
        <v>8.0000000000000002E-3</v>
      </c>
      <c r="BL297">
        <v>4.8000000000000001E-2</v>
      </c>
      <c r="BM297" t="s">
        <v>324</v>
      </c>
      <c r="BN297" t="s">
        <v>324</v>
      </c>
      <c r="BO297">
        <v>5.6000000000000001E-2</v>
      </c>
      <c r="BP297">
        <v>2</v>
      </c>
      <c r="BQ297">
        <v>4</v>
      </c>
      <c r="BR297" t="s">
        <v>324</v>
      </c>
      <c r="BS297" t="s">
        <v>324</v>
      </c>
      <c r="BT297">
        <v>6</v>
      </c>
      <c r="BU297" t="s">
        <v>324</v>
      </c>
      <c r="BV297" t="s">
        <v>324</v>
      </c>
      <c r="BW297" t="s">
        <v>324</v>
      </c>
      <c r="BX297" t="s">
        <v>324</v>
      </c>
      <c r="BY297">
        <v>0</v>
      </c>
      <c r="BZ297" t="s">
        <v>324</v>
      </c>
      <c r="CA297" t="s">
        <v>324</v>
      </c>
      <c r="CB297" t="s">
        <v>324</v>
      </c>
      <c r="CC297" t="s">
        <v>324</v>
      </c>
      <c r="CD297">
        <v>0</v>
      </c>
      <c r="CE297" t="s">
        <v>324</v>
      </c>
      <c r="CF297" t="s">
        <v>324</v>
      </c>
      <c r="CG297" t="s">
        <v>324</v>
      </c>
      <c r="CH297" t="s">
        <v>324</v>
      </c>
      <c r="CI297">
        <v>0</v>
      </c>
      <c r="CJ297" t="s">
        <v>324</v>
      </c>
      <c r="CK297" t="s">
        <v>324</v>
      </c>
      <c r="CL297" t="s">
        <v>324</v>
      </c>
      <c r="CM297" t="s">
        <v>324</v>
      </c>
      <c r="CN297">
        <v>0</v>
      </c>
      <c r="CO297">
        <v>123.727</v>
      </c>
      <c r="CP297">
        <v>5.7119999999999997</v>
      </c>
      <c r="CQ297" t="s">
        <v>179</v>
      </c>
      <c r="CR297">
        <v>0</v>
      </c>
      <c r="CS297">
        <v>129.43899999999999</v>
      </c>
      <c r="CT297">
        <v>23798</v>
      </c>
      <c r="CU297">
        <v>175</v>
      </c>
      <c r="CV297">
        <v>0</v>
      </c>
      <c r="CW297">
        <v>0</v>
      </c>
      <c r="CX297">
        <v>23973</v>
      </c>
      <c r="CY297">
        <v>1493.2329999999999</v>
      </c>
      <c r="CZ297">
        <v>44.811</v>
      </c>
      <c r="DA297">
        <v>0</v>
      </c>
      <c r="DB297">
        <v>0</v>
      </c>
      <c r="DC297">
        <v>1538.0440000000001</v>
      </c>
    </row>
    <row r="298" spans="1:107" x14ac:dyDescent="0.45">
      <c r="A298">
        <v>2024</v>
      </c>
      <c r="B298">
        <v>1</v>
      </c>
      <c r="C298" t="s">
        <v>215</v>
      </c>
      <c r="D298">
        <v>16604</v>
      </c>
      <c r="E298" t="s">
        <v>552</v>
      </c>
      <c r="F298" t="s">
        <v>323</v>
      </c>
      <c r="G298" t="s">
        <v>244</v>
      </c>
      <c r="H298">
        <v>368.80700000000002</v>
      </c>
      <c r="I298">
        <v>118.008</v>
      </c>
      <c r="J298">
        <v>0</v>
      </c>
      <c r="K298">
        <v>0</v>
      </c>
      <c r="L298">
        <v>486.815</v>
      </c>
      <c r="M298">
        <v>43399</v>
      </c>
      <c r="N298">
        <v>859</v>
      </c>
      <c r="O298">
        <v>0</v>
      </c>
      <c r="P298">
        <v>0</v>
      </c>
      <c r="Q298">
        <v>44258</v>
      </c>
      <c r="R298" t="s">
        <v>324</v>
      </c>
      <c r="S298" t="s">
        <v>324</v>
      </c>
      <c r="T298" t="s">
        <v>324</v>
      </c>
      <c r="U298" t="s">
        <v>324</v>
      </c>
      <c r="V298" t="s">
        <v>324</v>
      </c>
      <c r="W298" t="s">
        <v>324</v>
      </c>
      <c r="X298" t="s">
        <v>324</v>
      </c>
      <c r="Y298" t="s">
        <v>324</v>
      </c>
      <c r="Z298" t="s">
        <v>324</v>
      </c>
      <c r="AA298" t="s">
        <v>324</v>
      </c>
      <c r="AB298" t="s">
        <v>324</v>
      </c>
      <c r="AC298" t="s">
        <v>324</v>
      </c>
      <c r="AD298" t="s">
        <v>324</v>
      </c>
      <c r="AE298" t="s">
        <v>324</v>
      </c>
      <c r="AF298" t="s">
        <v>324</v>
      </c>
      <c r="AG298" t="s">
        <v>324</v>
      </c>
      <c r="AH298" t="s">
        <v>324</v>
      </c>
      <c r="AI298" t="s">
        <v>324</v>
      </c>
      <c r="AJ298" t="s">
        <v>324</v>
      </c>
      <c r="AK298" t="s">
        <v>324</v>
      </c>
      <c r="AL298" t="s">
        <v>324</v>
      </c>
      <c r="AM298" t="s">
        <v>324</v>
      </c>
      <c r="AN298" t="s">
        <v>324</v>
      </c>
      <c r="AO298" t="s">
        <v>324</v>
      </c>
      <c r="AP298" t="s">
        <v>324</v>
      </c>
      <c r="AQ298" t="s">
        <v>324</v>
      </c>
      <c r="AR298" t="s">
        <v>324</v>
      </c>
      <c r="AS298" t="s">
        <v>324</v>
      </c>
      <c r="AT298" t="s">
        <v>324</v>
      </c>
      <c r="AU298" t="s">
        <v>324</v>
      </c>
      <c r="AV298" t="s">
        <v>324</v>
      </c>
      <c r="AW298" t="s">
        <v>324</v>
      </c>
      <c r="AX298" t="s">
        <v>324</v>
      </c>
      <c r="AY298" t="s">
        <v>324</v>
      </c>
      <c r="AZ298" t="s">
        <v>324</v>
      </c>
      <c r="BA298" t="s">
        <v>324</v>
      </c>
      <c r="BB298" t="s">
        <v>324</v>
      </c>
      <c r="BC298" t="s">
        <v>324</v>
      </c>
      <c r="BD298" t="s">
        <v>324</v>
      </c>
      <c r="BE298" t="s">
        <v>324</v>
      </c>
      <c r="BF298" t="s">
        <v>324</v>
      </c>
      <c r="BG298" t="s">
        <v>324</v>
      </c>
      <c r="BH298" t="s">
        <v>324</v>
      </c>
      <c r="BI298" t="s">
        <v>324</v>
      </c>
      <c r="BJ298" t="s">
        <v>324</v>
      </c>
      <c r="BK298" t="s">
        <v>324</v>
      </c>
      <c r="BL298" t="s">
        <v>324</v>
      </c>
      <c r="BM298" t="s">
        <v>324</v>
      </c>
      <c r="BN298" t="s">
        <v>324</v>
      </c>
      <c r="BO298" t="s">
        <v>324</v>
      </c>
      <c r="BP298" t="s">
        <v>324</v>
      </c>
      <c r="BQ298" t="s">
        <v>324</v>
      </c>
      <c r="BR298" t="s">
        <v>324</v>
      </c>
      <c r="BS298" t="s">
        <v>324</v>
      </c>
      <c r="BT298" t="s">
        <v>324</v>
      </c>
      <c r="BU298" t="s">
        <v>324</v>
      </c>
      <c r="BV298" t="s">
        <v>324</v>
      </c>
      <c r="BW298" t="s">
        <v>324</v>
      </c>
      <c r="BX298" t="s">
        <v>324</v>
      </c>
      <c r="BY298" t="s">
        <v>324</v>
      </c>
      <c r="BZ298" t="s">
        <v>324</v>
      </c>
      <c r="CA298" t="s">
        <v>324</v>
      </c>
      <c r="CB298" t="s">
        <v>324</v>
      </c>
      <c r="CC298" t="s">
        <v>324</v>
      </c>
      <c r="CD298" t="s">
        <v>324</v>
      </c>
      <c r="CE298" t="s">
        <v>324</v>
      </c>
      <c r="CF298" t="s">
        <v>324</v>
      </c>
      <c r="CG298" t="s">
        <v>324</v>
      </c>
      <c r="CH298" t="s">
        <v>324</v>
      </c>
      <c r="CI298" t="s">
        <v>324</v>
      </c>
      <c r="CJ298" t="s">
        <v>324</v>
      </c>
      <c r="CK298" t="s">
        <v>324</v>
      </c>
      <c r="CL298" t="s">
        <v>324</v>
      </c>
      <c r="CM298" t="s">
        <v>324</v>
      </c>
      <c r="CN298" t="s">
        <v>324</v>
      </c>
      <c r="CO298">
        <v>368.80700000000002</v>
      </c>
      <c r="CP298">
        <v>118.008</v>
      </c>
      <c r="CQ298" t="s">
        <v>179</v>
      </c>
      <c r="CR298">
        <v>0</v>
      </c>
      <c r="CS298">
        <v>486.815</v>
      </c>
      <c r="CT298">
        <v>43399</v>
      </c>
      <c r="CU298">
        <v>859</v>
      </c>
      <c r="CV298">
        <v>0</v>
      </c>
      <c r="CW298">
        <v>0</v>
      </c>
      <c r="CX298">
        <v>44258</v>
      </c>
      <c r="CY298">
        <v>0</v>
      </c>
      <c r="CZ298">
        <v>0</v>
      </c>
      <c r="DA298">
        <v>0</v>
      </c>
      <c r="DB298">
        <v>0</v>
      </c>
      <c r="DC298">
        <v>0</v>
      </c>
    </row>
    <row r="299" spans="1:107" x14ac:dyDescent="0.45">
      <c r="A299">
        <v>2024</v>
      </c>
      <c r="B299">
        <v>1</v>
      </c>
      <c r="C299" t="s">
        <v>215</v>
      </c>
      <c r="D299">
        <v>55937</v>
      </c>
      <c r="E299" t="s">
        <v>553</v>
      </c>
      <c r="F299" t="s">
        <v>323</v>
      </c>
      <c r="G299" t="s">
        <v>247</v>
      </c>
      <c r="H299">
        <v>46.23</v>
      </c>
      <c r="I299">
        <v>1.03</v>
      </c>
      <c r="J299">
        <v>0.23599999999999999</v>
      </c>
      <c r="K299">
        <v>0</v>
      </c>
      <c r="L299">
        <v>47.496000000000002</v>
      </c>
      <c r="M299">
        <v>4738</v>
      </c>
      <c r="N299">
        <v>39</v>
      </c>
      <c r="O299">
        <v>11</v>
      </c>
      <c r="P299">
        <v>0</v>
      </c>
      <c r="Q299">
        <v>4788</v>
      </c>
      <c r="R299" t="s">
        <v>324</v>
      </c>
      <c r="S299" t="s">
        <v>324</v>
      </c>
      <c r="T299" t="s">
        <v>324</v>
      </c>
      <c r="U299" t="s">
        <v>324</v>
      </c>
      <c r="V299" t="s">
        <v>324</v>
      </c>
      <c r="W299" t="s">
        <v>324</v>
      </c>
      <c r="X299" t="s">
        <v>324</v>
      </c>
      <c r="Y299" t="s">
        <v>324</v>
      </c>
      <c r="Z299" t="s">
        <v>324</v>
      </c>
      <c r="AA299" t="s">
        <v>324</v>
      </c>
      <c r="AB299" t="s">
        <v>324</v>
      </c>
      <c r="AC299" t="s">
        <v>324</v>
      </c>
      <c r="AD299" t="s">
        <v>324</v>
      </c>
      <c r="AE299" t="s">
        <v>324</v>
      </c>
      <c r="AF299" t="s">
        <v>324</v>
      </c>
      <c r="AG299" t="s">
        <v>324</v>
      </c>
      <c r="AH299" t="s">
        <v>324</v>
      </c>
      <c r="AI299" t="s">
        <v>324</v>
      </c>
      <c r="AJ299" t="s">
        <v>324</v>
      </c>
      <c r="AK299" t="s">
        <v>324</v>
      </c>
      <c r="AL299" t="s">
        <v>324</v>
      </c>
      <c r="AM299" t="s">
        <v>324</v>
      </c>
      <c r="AN299" t="s">
        <v>324</v>
      </c>
      <c r="AO299" t="s">
        <v>324</v>
      </c>
      <c r="AP299" t="s">
        <v>324</v>
      </c>
      <c r="AQ299" t="s">
        <v>324</v>
      </c>
      <c r="AR299" t="s">
        <v>324</v>
      </c>
      <c r="AS299" t="s">
        <v>324</v>
      </c>
      <c r="AT299" t="s">
        <v>324</v>
      </c>
      <c r="AU299" t="s">
        <v>324</v>
      </c>
      <c r="AV299" t="s">
        <v>324</v>
      </c>
      <c r="AW299" t="s">
        <v>324</v>
      </c>
      <c r="AX299" t="s">
        <v>324</v>
      </c>
      <c r="AY299" t="s">
        <v>324</v>
      </c>
      <c r="AZ299" t="s">
        <v>324</v>
      </c>
      <c r="BA299" t="s">
        <v>324</v>
      </c>
      <c r="BB299" t="s">
        <v>324</v>
      </c>
      <c r="BC299" t="s">
        <v>324</v>
      </c>
      <c r="BD299" t="s">
        <v>324</v>
      </c>
      <c r="BE299" t="s">
        <v>324</v>
      </c>
      <c r="BF299" t="s">
        <v>324</v>
      </c>
      <c r="BG299" t="s">
        <v>324</v>
      </c>
      <c r="BH299" t="s">
        <v>324</v>
      </c>
      <c r="BI299" t="s">
        <v>324</v>
      </c>
      <c r="BJ299" t="s">
        <v>324</v>
      </c>
      <c r="BK299">
        <v>6.0000000000000001E-3</v>
      </c>
      <c r="BL299" t="s">
        <v>324</v>
      </c>
      <c r="BM299" t="s">
        <v>324</v>
      </c>
      <c r="BN299" t="s">
        <v>324</v>
      </c>
      <c r="BO299">
        <v>6.0000000000000001E-3</v>
      </c>
      <c r="BP299">
        <v>3</v>
      </c>
      <c r="BQ299" t="s">
        <v>324</v>
      </c>
      <c r="BR299" t="s">
        <v>324</v>
      </c>
      <c r="BS299" t="s">
        <v>324</v>
      </c>
      <c r="BT299">
        <v>3</v>
      </c>
      <c r="BU299" t="s">
        <v>324</v>
      </c>
      <c r="BV299" t="s">
        <v>324</v>
      </c>
      <c r="BW299" t="s">
        <v>324</v>
      </c>
      <c r="BX299" t="s">
        <v>324</v>
      </c>
      <c r="BY299" t="s">
        <v>324</v>
      </c>
      <c r="BZ299" t="s">
        <v>324</v>
      </c>
      <c r="CA299" t="s">
        <v>324</v>
      </c>
      <c r="CB299" t="s">
        <v>324</v>
      </c>
      <c r="CC299" t="s">
        <v>324</v>
      </c>
      <c r="CD299" t="s">
        <v>324</v>
      </c>
      <c r="CE299" t="s">
        <v>324</v>
      </c>
      <c r="CF299" t="s">
        <v>324</v>
      </c>
      <c r="CG299" t="s">
        <v>324</v>
      </c>
      <c r="CH299" t="s">
        <v>324</v>
      </c>
      <c r="CI299" t="s">
        <v>324</v>
      </c>
      <c r="CJ299" t="s">
        <v>324</v>
      </c>
      <c r="CK299" t="s">
        <v>324</v>
      </c>
      <c r="CL299" t="s">
        <v>324</v>
      </c>
      <c r="CM299" t="s">
        <v>324</v>
      </c>
      <c r="CN299" t="s">
        <v>324</v>
      </c>
      <c r="CO299">
        <v>46.235999999999997</v>
      </c>
      <c r="CP299">
        <v>1.03</v>
      </c>
      <c r="CQ299">
        <v>0.23599999999999999</v>
      </c>
      <c r="CR299">
        <v>0</v>
      </c>
      <c r="CS299">
        <v>47.502000000000002</v>
      </c>
      <c r="CT299">
        <v>4741</v>
      </c>
      <c r="CU299">
        <v>39</v>
      </c>
      <c r="CV299">
        <v>11</v>
      </c>
      <c r="CW299">
        <v>0</v>
      </c>
      <c r="CX299">
        <v>4791</v>
      </c>
      <c r="CY299">
        <v>0</v>
      </c>
      <c r="CZ299">
        <v>0</v>
      </c>
      <c r="DA299">
        <v>0</v>
      </c>
      <c r="DB299">
        <v>0</v>
      </c>
      <c r="DC299">
        <v>0</v>
      </c>
    </row>
    <row r="300" spans="1:107" x14ac:dyDescent="0.45">
      <c r="A300">
        <v>2024</v>
      </c>
      <c r="B300">
        <v>1</v>
      </c>
      <c r="C300" t="s">
        <v>215</v>
      </c>
      <c r="D300">
        <v>65610</v>
      </c>
      <c r="E300" t="s">
        <v>554</v>
      </c>
      <c r="F300" t="s">
        <v>323</v>
      </c>
      <c r="G300" t="s">
        <v>244</v>
      </c>
      <c r="H300">
        <v>0</v>
      </c>
      <c r="I300">
        <v>0.2</v>
      </c>
      <c r="J300">
        <v>0</v>
      </c>
      <c r="K300">
        <v>0</v>
      </c>
      <c r="L300">
        <v>0.2</v>
      </c>
      <c r="M300">
        <v>0</v>
      </c>
      <c r="N300">
        <v>2</v>
      </c>
      <c r="O300">
        <v>0</v>
      </c>
      <c r="P300">
        <v>0</v>
      </c>
      <c r="Q300">
        <v>2</v>
      </c>
      <c r="R300">
        <v>0</v>
      </c>
      <c r="S300">
        <v>0</v>
      </c>
      <c r="T300">
        <v>0</v>
      </c>
      <c r="U300">
        <v>0</v>
      </c>
      <c r="V300">
        <v>0</v>
      </c>
      <c r="W300">
        <v>0</v>
      </c>
      <c r="X300">
        <v>0</v>
      </c>
      <c r="Y300">
        <v>0</v>
      </c>
      <c r="Z300">
        <v>0</v>
      </c>
      <c r="AA300">
        <v>0</v>
      </c>
      <c r="AB300">
        <v>0</v>
      </c>
      <c r="AC300">
        <v>6.5</v>
      </c>
      <c r="AD300">
        <v>0</v>
      </c>
      <c r="AE300">
        <v>0</v>
      </c>
      <c r="AF300">
        <v>6.5</v>
      </c>
      <c r="AG300">
        <v>0</v>
      </c>
      <c r="AH300">
        <v>0</v>
      </c>
      <c r="AI300">
        <v>0</v>
      </c>
      <c r="AJ300">
        <v>0</v>
      </c>
      <c r="AK300">
        <v>0</v>
      </c>
      <c r="AL300">
        <v>0</v>
      </c>
      <c r="AM300">
        <v>0</v>
      </c>
      <c r="AN300">
        <v>0</v>
      </c>
      <c r="AO300">
        <v>0</v>
      </c>
      <c r="AP300">
        <v>0</v>
      </c>
      <c r="AQ300">
        <v>0</v>
      </c>
      <c r="AR300">
        <v>0</v>
      </c>
      <c r="AS300">
        <v>0</v>
      </c>
      <c r="AT300">
        <v>0</v>
      </c>
      <c r="AU300">
        <v>0</v>
      </c>
      <c r="AV300">
        <v>0</v>
      </c>
      <c r="AW300">
        <v>0</v>
      </c>
      <c r="AX300">
        <v>0</v>
      </c>
      <c r="AY300">
        <v>0</v>
      </c>
      <c r="AZ300">
        <v>0</v>
      </c>
      <c r="BA300">
        <v>0</v>
      </c>
      <c r="BB300">
        <v>0</v>
      </c>
      <c r="BC300">
        <v>0</v>
      </c>
      <c r="BD300">
        <v>0</v>
      </c>
      <c r="BE300">
        <v>0</v>
      </c>
      <c r="BF300">
        <v>0</v>
      </c>
      <c r="BG300">
        <v>0</v>
      </c>
      <c r="BH300">
        <v>0</v>
      </c>
      <c r="BI300">
        <v>0</v>
      </c>
      <c r="BJ300">
        <v>0</v>
      </c>
      <c r="BK300">
        <v>0</v>
      </c>
      <c r="BL300">
        <v>0</v>
      </c>
      <c r="BM300">
        <v>0</v>
      </c>
      <c r="BN300">
        <v>0</v>
      </c>
      <c r="BO300">
        <v>0</v>
      </c>
      <c r="BP300">
        <v>0</v>
      </c>
      <c r="BQ300">
        <v>0</v>
      </c>
      <c r="BR300">
        <v>0</v>
      </c>
      <c r="BS300">
        <v>0</v>
      </c>
      <c r="BT300">
        <v>0</v>
      </c>
      <c r="BU300">
        <v>0</v>
      </c>
      <c r="BV300">
        <v>0</v>
      </c>
      <c r="BW300">
        <v>0</v>
      </c>
      <c r="BX300">
        <v>0</v>
      </c>
      <c r="BY300">
        <v>0</v>
      </c>
      <c r="BZ300">
        <v>0</v>
      </c>
      <c r="CA300">
        <v>0.4</v>
      </c>
      <c r="CB300">
        <v>0</v>
      </c>
      <c r="CC300">
        <v>0</v>
      </c>
      <c r="CD300">
        <v>0.4</v>
      </c>
      <c r="CE300">
        <v>0</v>
      </c>
      <c r="CF300">
        <v>1</v>
      </c>
      <c r="CG300">
        <v>0</v>
      </c>
      <c r="CH300">
        <v>0</v>
      </c>
      <c r="CI300">
        <v>1</v>
      </c>
      <c r="CJ300">
        <v>0</v>
      </c>
      <c r="CK300">
        <v>5.37</v>
      </c>
      <c r="CL300">
        <v>0</v>
      </c>
      <c r="CM300">
        <v>0</v>
      </c>
      <c r="CN300">
        <v>5.37</v>
      </c>
      <c r="CO300" t="s">
        <v>179</v>
      </c>
      <c r="CP300">
        <v>0.6</v>
      </c>
      <c r="CQ300" t="s">
        <v>179</v>
      </c>
      <c r="CR300">
        <v>0</v>
      </c>
      <c r="CS300">
        <v>0.6</v>
      </c>
      <c r="CT300">
        <v>0</v>
      </c>
      <c r="CU300">
        <v>3</v>
      </c>
      <c r="CV300">
        <v>0</v>
      </c>
      <c r="CW300">
        <v>0</v>
      </c>
      <c r="CX300">
        <v>3</v>
      </c>
      <c r="CY300">
        <v>0</v>
      </c>
      <c r="CZ300">
        <v>11.87</v>
      </c>
      <c r="DA300">
        <v>0</v>
      </c>
      <c r="DB300">
        <v>0</v>
      </c>
      <c r="DC300">
        <v>11.87</v>
      </c>
    </row>
    <row r="301" spans="1:107" x14ac:dyDescent="0.45">
      <c r="A301">
        <v>2024</v>
      </c>
      <c r="B301">
        <v>1</v>
      </c>
      <c r="C301" t="s">
        <v>215</v>
      </c>
      <c r="D301">
        <v>99999</v>
      </c>
      <c r="E301" t="s">
        <v>329</v>
      </c>
      <c r="F301" t="s">
        <v>323</v>
      </c>
      <c r="H301">
        <v>458.79399999999998</v>
      </c>
      <c r="I301">
        <v>47.752000000000002</v>
      </c>
      <c r="J301" t="s">
        <v>179</v>
      </c>
      <c r="K301">
        <v>0</v>
      </c>
      <c r="L301">
        <v>508.35899999999998</v>
      </c>
      <c r="M301" t="s">
        <v>324</v>
      </c>
      <c r="N301" t="s">
        <v>324</v>
      </c>
      <c r="O301" t="s">
        <v>324</v>
      </c>
      <c r="P301" t="s">
        <v>324</v>
      </c>
      <c r="Q301" t="s">
        <v>324</v>
      </c>
      <c r="R301" t="s">
        <v>324</v>
      </c>
      <c r="S301" t="s">
        <v>324</v>
      </c>
      <c r="T301" t="s">
        <v>324</v>
      </c>
      <c r="U301" t="s">
        <v>324</v>
      </c>
      <c r="V301" t="s">
        <v>324</v>
      </c>
      <c r="W301" t="s">
        <v>324</v>
      </c>
      <c r="X301" t="s">
        <v>324</v>
      </c>
      <c r="Y301" t="s">
        <v>324</v>
      </c>
      <c r="Z301" t="s">
        <v>324</v>
      </c>
      <c r="AA301" t="s">
        <v>324</v>
      </c>
      <c r="AB301" t="s">
        <v>324</v>
      </c>
      <c r="AC301" t="s">
        <v>324</v>
      </c>
      <c r="AD301" t="s">
        <v>324</v>
      </c>
      <c r="AE301" t="s">
        <v>324</v>
      </c>
      <c r="AF301" t="s">
        <v>324</v>
      </c>
      <c r="AG301" t="s">
        <v>324</v>
      </c>
      <c r="AH301" t="s">
        <v>324</v>
      </c>
      <c r="AI301" t="s">
        <v>324</v>
      </c>
      <c r="AJ301" t="s">
        <v>324</v>
      </c>
      <c r="AK301" t="s">
        <v>324</v>
      </c>
      <c r="AL301" t="s">
        <v>324</v>
      </c>
      <c r="AM301" t="s">
        <v>324</v>
      </c>
      <c r="AN301" t="s">
        <v>324</v>
      </c>
      <c r="AO301" t="s">
        <v>324</v>
      </c>
      <c r="AP301" t="s">
        <v>324</v>
      </c>
      <c r="AQ301" t="s">
        <v>324</v>
      </c>
      <c r="AR301" t="s">
        <v>324</v>
      </c>
      <c r="AS301" t="s">
        <v>324</v>
      </c>
      <c r="AT301" t="s">
        <v>324</v>
      </c>
      <c r="AU301" t="s">
        <v>324</v>
      </c>
      <c r="AV301" t="s">
        <v>324</v>
      </c>
      <c r="AW301" t="s">
        <v>324</v>
      </c>
      <c r="AX301" t="s">
        <v>324</v>
      </c>
      <c r="AY301" t="s">
        <v>324</v>
      </c>
      <c r="AZ301" t="s">
        <v>324</v>
      </c>
      <c r="BA301" t="s">
        <v>324</v>
      </c>
      <c r="BB301" t="s">
        <v>324</v>
      </c>
      <c r="BC301" t="s">
        <v>324</v>
      </c>
      <c r="BD301" t="s">
        <v>324</v>
      </c>
      <c r="BE301" t="s">
        <v>324</v>
      </c>
      <c r="BF301" t="s">
        <v>324</v>
      </c>
      <c r="BG301" t="s">
        <v>324</v>
      </c>
      <c r="BH301" t="s">
        <v>324</v>
      </c>
      <c r="BI301" t="s">
        <v>324</v>
      </c>
      <c r="BJ301" t="s">
        <v>324</v>
      </c>
      <c r="BK301" t="s">
        <v>324</v>
      </c>
      <c r="BL301" t="s">
        <v>324</v>
      </c>
      <c r="BM301" t="s">
        <v>324</v>
      </c>
      <c r="BN301" t="s">
        <v>324</v>
      </c>
      <c r="BO301" t="s">
        <v>324</v>
      </c>
      <c r="BP301" t="s">
        <v>324</v>
      </c>
      <c r="BQ301" t="s">
        <v>324</v>
      </c>
      <c r="BR301" t="s">
        <v>324</v>
      </c>
      <c r="BS301" t="s">
        <v>324</v>
      </c>
      <c r="BT301" t="s">
        <v>324</v>
      </c>
      <c r="BU301" t="s">
        <v>324</v>
      </c>
      <c r="BV301" t="s">
        <v>324</v>
      </c>
      <c r="BW301" t="s">
        <v>324</v>
      </c>
      <c r="BX301" t="s">
        <v>324</v>
      </c>
      <c r="BY301" t="s">
        <v>324</v>
      </c>
      <c r="BZ301" t="s">
        <v>324</v>
      </c>
      <c r="CA301" t="s">
        <v>324</v>
      </c>
      <c r="CB301" t="s">
        <v>324</v>
      </c>
      <c r="CC301" t="s">
        <v>324</v>
      </c>
      <c r="CD301" t="s">
        <v>324</v>
      </c>
      <c r="CE301" t="s">
        <v>324</v>
      </c>
      <c r="CF301" t="s">
        <v>324</v>
      </c>
      <c r="CG301" t="s">
        <v>324</v>
      </c>
      <c r="CH301" t="s">
        <v>324</v>
      </c>
      <c r="CI301" t="s">
        <v>324</v>
      </c>
      <c r="CJ301" t="s">
        <v>324</v>
      </c>
      <c r="CK301" t="s">
        <v>324</v>
      </c>
      <c r="CL301" t="s">
        <v>324</v>
      </c>
      <c r="CM301" t="s">
        <v>324</v>
      </c>
      <c r="CN301" t="s">
        <v>324</v>
      </c>
      <c r="CO301">
        <v>458.79399999999998</v>
      </c>
      <c r="CP301">
        <v>47.752000000000002</v>
      </c>
      <c r="CQ301" t="s">
        <v>179</v>
      </c>
      <c r="CR301">
        <v>0</v>
      </c>
      <c r="CS301">
        <v>508.35899999999998</v>
      </c>
      <c r="CT301" t="s">
        <v>324</v>
      </c>
      <c r="CU301" t="s">
        <v>324</v>
      </c>
      <c r="CV301" t="s">
        <v>324</v>
      </c>
      <c r="CW301" t="s">
        <v>324</v>
      </c>
      <c r="CX301" t="s">
        <v>324</v>
      </c>
      <c r="CY301" t="s">
        <v>324</v>
      </c>
      <c r="CZ301" t="s">
        <v>324</v>
      </c>
      <c r="DA301" t="s">
        <v>324</v>
      </c>
      <c r="DB301" t="s">
        <v>324</v>
      </c>
      <c r="DC301" t="s">
        <v>324</v>
      </c>
    </row>
    <row r="302" spans="1:107" x14ac:dyDescent="0.45">
      <c r="A302">
        <v>2024</v>
      </c>
      <c r="B302">
        <v>1</v>
      </c>
      <c r="C302" t="s">
        <v>218</v>
      </c>
      <c r="D302">
        <v>2010</v>
      </c>
      <c r="E302" t="s">
        <v>555</v>
      </c>
      <c r="F302" t="s">
        <v>323</v>
      </c>
      <c r="G302" t="s">
        <v>247</v>
      </c>
      <c r="H302">
        <v>1.8069999999999999</v>
      </c>
      <c r="I302">
        <v>8.5999999999999993E-2</v>
      </c>
      <c r="J302" t="s">
        <v>324</v>
      </c>
      <c r="K302" t="s">
        <v>324</v>
      </c>
      <c r="L302">
        <v>1.893</v>
      </c>
      <c r="M302">
        <v>260</v>
      </c>
      <c r="N302">
        <v>6</v>
      </c>
      <c r="O302" t="s">
        <v>324</v>
      </c>
      <c r="P302" t="s">
        <v>324</v>
      </c>
      <c r="Q302">
        <v>266</v>
      </c>
      <c r="R302" t="s">
        <v>324</v>
      </c>
      <c r="S302" t="s">
        <v>324</v>
      </c>
      <c r="T302" t="s">
        <v>324</v>
      </c>
      <c r="U302" t="s">
        <v>324</v>
      </c>
      <c r="V302">
        <v>0</v>
      </c>
      <c r="W302" t="s">
        <v>324</v>
      </c>
      <c r="X302" t="s">
        <v>324</v>
      </c>
      <c r="Y302" t="s">
        <v>324</v>
      </c>
      <c r="Z302" t="s">
        <v>324</v>
      </c>
      <c r="AA302">
        <v>0</v>
      </c>
      <c r="AB302" t="s">
        <v>324</v>
      </c>
      <c r="AC302" t="s">
        <v>324</v>
      </c>
      <c r="AD302" t="s">
        <v>324</v>
      </c>
      <c r="AE302" t="s">
        <v>324</v>
      </c>
      <c r="AF302">
        <v>0</v>
      </c>
      <c r="AG302" t="s">
        <v>324</v>
      </c>
      <c r="AH302" t="s">
        <v>324</v>
      </c>
      <c r="AI302" t="s">
        <v>324</v>
      </c>
      <c r="AJ302" t="s">
        <v>324</v>
      </c>
      <c r="AK302">
        <v>0</v>
      </c>
      <c r="AL302" t="s">
        <v>324</v>
      </c>
      <c r="AM302" t="s">
        <v>324</v>
      </c>
      <c r="AN302" t="s">
        <v>324</v>
      </c>
      <c r="AO302" t="s">
        <v>324</v>
      </c>
      <c r="AP302">
        <v>0</v>
      </c>
      <c r="AQ302" t="s">
        <v>324</v>
      </c>
      <c r="AR302" t="s">
        <v>324</v>
      </c>
      <c r="AS302" t="s">
        <v>324</v>
      </c>
      <c r="AT302" t="s">
        <v>324</v>
      </c>
      <c r="AU302">
        <v>0</v>
      </c>
      <c r="AV302" t="s">
        <v>324</v>
      </c>
      <c r="AW302" t="s">
        <v>324</v>
      </c>
      <c r="AX302" t="s">
        <v>324</v>
      </c>
      <c r="AY302" t="s">
        <v>324</v>
      </c>
      <c r="AZ302">
        <v>0</v>
      </c>
      <c r="BA302" t="s">
        <v>324</v>
      </c>
      <c r="BB302" t="s">
        <v>324</v>
      </c>
      <c r="BC302" t="s">
        <v>324</v>
      </c>
      <c r="BD302" t="s">
        <v>324</v>
      </c>
      <c r="BE302">
        <v>0</v>
      </c>
      <c r="BF302" t="s">
        <v>324</v>
      </c>
      <c r="BG302" t="s">
        <v>324</v>
      </c>
      <c r="BH302" t="s">
        <v>324</v>
      </c>
      <c r="BI302" t="s">
        <v>324</v>
      </c>
      <c r="BJ302">
        <v>0</v>
      </c>
      <c r="BK302" t="s">
        <v>324</v>
      </c>
      <c r="BL302" t="s">
        <v>324</v>
      </c>
      <c r="BM302" t="s">
        <v>324</v>
      </c>
      <c r="BN302" t="s">
        <v>324</v>
      </c>
      <c r="BO302">
        <v>0</v>
      </c>
      <c r="BP302" t="s">
        <v>324</v>
      </c>
      <c r="BQ302" t="s">
        <v>324</v>
      </c>
      <c r="BR302" t="s">
        <v>324</v>
      </c>
      <c r="BS302" t="s">
        <v>324</v>
      </c>
      <c r="BT302">
        <v>0</v>
      </c>
      <c r="BU302" t="s">
        <v>324</v>
      </c>
      <c r="BV302" t="s">
        <v>324</v>
      </c>
      <c r="BW302" t="s">
        <v>324</v>
      </c>
      <c r="BX302" t="s">
        <v>324</v>
      </c>
      <c r="BY302">
        <v>0</v>
      </c>
      <c r="BZ302" t="s">
        <v>324</v>
      </c>
      <c r="CA302" t="s">
        <v>324</v>
      </c>
      <c r="CB302" t="s">
        <v>324</v>
      </c>
      <c r="CC302" t="s">
        <v>324</v>
      </c>
      <c r="CD302">
        <v>0</v>
      </c>
      <c r="CE302" t="s">
        <v>324</v>
      </c>
      <c r="CF302" t="s">
        <v>324</v>
      </c>
      <c r="CG302" t="s">
        <v>324</v>
      </c>
      <c r="CH302" t="s">
        <v>324</v>
      </c>
      <c r="CI302">
        <v>0</v>
      </c>
      <c r="CJ302" t="s">
        <v>324</v>
      </c>
      <c r="CK302" t="s">
        <v>324</v>
      </c>
      <c r="CL302" t="s">
        <v>324</v>
      </c>
      <c r="CM302" t="s">
        <v>324</v>
      </c>
      <c r="CN302">
        <v>0</v>
      </c>
      <c r="CO302">
        <v>1.8069999999999999</v>
      </c>
      <c r="CP302">
        <v>8.5999999999999993E-2</v>
      </c>
      <c r="CQ302" t="s">
        <v>179</v>
      </c>
      <c r="CR302">
        <v>0</v>
      </c>
      <c r="CS302">
        <v>1.893</v>
      </c>
      <c r="CT302">
        <v>260</v>
      </c>
      <c r="CU302">
        <v>6</v>
      </c>
      <c r="CV302">
        <v>0</v>
      </c>
      <c r="CW302">
        <v>0</v>
      </c>
      <c r="CX302">
        <v>266</v>
      </c>
      <c r="CY302">
        <v>0</v>
      </c>
      <c r="CZ302">
        <v>0</v>
      </c>
      <c r="DA302">
        <v>0</v>
      </c>
      <c r="DB302">
        <v>0</v>
      </c>
      <c r="DC302">
        <v>0</v>
      </c>
    </row>
    <row r="303" spans="1:107" x14ac:dyDescent="0.45">
      <c r="A303">
        <v>2024</v>
      </c>
      <c r="B303">
        <v>1</v>
      </c>
      <c r="C303" t="s">
        <v>218</v>
      </c>
      <c r="D303">
        <v>11135</v>
      </c>
      <c r="E303" t="s">
        <v>556</v>
      </c>
      <c r="F303" t="s">
        <v>323</v>
      </c>
      <c r="G303" t="s">
        <v>247</v>
      </c>
      <c r="H303">
        <v>3.56</v>
      </c>
      <c r="I303">
        <v>1.3919999999999999</v>
      </c>
      <c r="J303">
        <v>0</v>
      </c>
      <c r="K303">
        <v>0</v>
      </c>
      <c r="L303">
        <v>4.952</v>
      </c>
      <c r="M303">
        <v>457</v>
      </c>
      <c r="N303">
        <v>35</v>
      </c>
      <c r="O303">
        <v>0</v>
      </c>
      <c r="P303">
        <v>0</v>
      </c>
      <c r="Q303">
        <v>492</v>
      </c>
      <c r="R303" t="s">
        <v>324</v>
      </c>
      <c r="S303" t="s">
        <v>324</v>
      </c>
      <c r="T303" t="s">
        <v>324</v>
      </c>
      <c r="U303" t="s">
        <v>324</v>
      </c>
      <c r="V303">
        <v>0</v>
      </c>
      <c r="W303" t="s">
        <v>324</v>
      </c>
      <c r="X303" t="s">
        <v>324</v>
      </c>
      <c r="Y303" t="s">
        <v>324</v>
      </c>
      <c r="Z303" t="s">
        <v>324</v>
      </c>
      <c r="AA303">
        <v>0</v>
      </c>
      <c r="AB303" t="s">
        <v>324</v>
      </c>
      <c r="AC303" t="s">
        <v>324</v>
      </c>
      <c r="AD303" t="s">
        <v>324</v>
      </c>
      <c r="AE303" t="s">
        <v>324</v>
      </c>
      <c r="AF303">
        <v>0</v>
      </c>
      <c r="AG303" t="s">
        <v>324</v>
      </c>
      <c r="AH303" t="s">
        <v>324</v>
      </c>
      <c r="AI303" t="s">
        <v>324</v>
      </c>
      <c r="AJ303" t="s">
        <v>324</v>
      </c>
      <c r="AK303">
        <v>0</v>
      </c>
      <c r="AL303" t="s">
        <v>324</v>
      </c>
      <c r="AM303" t="s">
        <v>324</v>
      </c>
      <c r="AN303" t="s">
        <v>324</v>
      </c>
      <c r="AO303" t="s">
        <v>324</v>
      </c>
      <c r="AP303">
        <v>0</v>
      </c>
      <c r="AQ303" t="s">
        <v>324</v>
      </c>
      <c r="AR303" t="s">
        <v>324</v>
      </c>
      <c r="AS303" t="s">
        <v>324</v>
      </c>
      <c r="AT303" t="s">
        <v>324</v>
      </c>
      <c r="AU303">
        <v>0</v>
      </c>
      <c r="AV303" t="s">
        <v>324</v>
      </c>
      <c r="AW303" t="s">
        <v>324</v>
      </c>
      <c r="AX303" t="s">
        <v>324</v>
      </c>
      <c r="AY303" t="s">
        <v>324</v>
      </c>
      <c r="AZ303">
        <v>0</v>
      </c>
      <c r="BA303" t="s">
        <v>324</v>
      </c>
      <c r="BB303" t="s">
        <v>324</v>
      </c>
      <c r="BC303" t="s">
        <v>324</v>
      </c>
      <c r="BD303" t="s">
        <v>324</v>
      </c>
      <c r="BE303">
        <v>0</v>
      </c>
      <c r="BF303" t="s">
        <v>324</v>
      </c>
      <c r="BG303" t="s">
        <v>324</v>
      </c>
      <c r="BH303" t="s">
        <v>324</v>
      </c>
      <c r="BI303" t="s">
        <v>324</v>
      </c>
      <c r="BJ303">
        <v>0</v>
      </c>
      <c r="BK303" t="s">
        <v>324</v>
      </c>
      <c r="BL303" t="s">
        <v>324</v>
      </c>
      <c r="BM303" t="s">
        <v>324</v>
      </c>
      <c r="BN303" t="s">
        <v>324</v>
      </c>
      <c r="BO303">
        <v>0</v>
      </c>
      <c r="BP303" t="s">
        <v>324</v>
      </c>
      <c r="BQ303" t="s">
        <v>324</v>
      </c>
      <c r="BR303" t="s">
        <v>324</v>
      </c>
      <c r="BS303" t="s">
        <v>324</v>
      </c>
      <c r="BT303">
        <v>0</v>
      </c>
      <c r="BU303" t="s">
        <v>324</v>
      </c>
      <c r="BV303" t="s">
        <v>324</v>
      </c>
      <c r="BW303" t="s">
        <v>324</v>
      </c>
      <c r="BX303" t="s">
        <v>324</v>
      </c>
      <c r="BY303">
        <v>0</v>
      </c>
      <c r="BZ303" t="s">
        <v>324</v>
      </c>
      <c r="CA303" t="s">
        <v>324</v>
      </c>
      <c r="CB303" t="s">
        <v>324</v>
      </c>
      <c r="CC303" t="s">
        <v>324</v>
      </c>
      <c r="CD303">
        <v>0</v>
      </c>
      <c r="CE303" t="s">
        <v>324</v>
      </c>
      <c r="CF303" t="s">
        <v>324</v>
      </c>
      <c r="CG303" t="s">
        <v>324</v>
      </c>
      <c r="CH303" t="s">
        <v>324</v>
      </c>
      <c r="CI303">
        <v>0</v>
      </c>
      <c r="CJ303" t="s">
        <v>324</v>
      </c>
      <c r="CK303" t="s">
        <v>324</v>
      </c>
      <c r="CL303" t="s">
        <v>324</v>
      </c>
      <c r="CM303" t="s">
        <v>324</v>
      </c>
      <c r="CN303">
        <v>0</v>
      </c>
      <c r="CO303">
        <v>3.56</v>
      </c>
      <c r="CP303">
        <v>1.3919999999999999</v>
      </c>
      <c r="CQ303" t="s">
        <v>179</v>
      </c>
      <c r="CR303">
        <v>0</v>
      </c>
      <c r="CS303">
        <v>4.952</v>
      </c>
      <c r="CT303">
        <v>457</v>
      </c>
      <c r="CU303">
        <v>35</v>
      </c>
      <c r="CV303">
        <v>0</v>
      </c>
      <c r="CW303">
        <v>0</v>
      </c>
      <c r="CX303">
        <v>492</v>
      </c>
      <c r="CY303">
        <v>0</v>
      </c>
      <c r="CZ303">
        <v>0</v>
      </c>
      <c r="DA303">
        <v>0</v>
      </c>
      <c r="DB303">
        <v>0</v>
      </c>
      <c r="DC303">
        <v>0</v>
      </c>
    </row>
    <row r="304" spans="1:107" x14ac:dyDescent="0.45">
      <c r="A304">
        <v>2024</v>
      </c>
      <c r="B304">
        <v>1</v>
      </c>
      <c r="C304" t="s">
        <v>218</v>
      </c>
      <c r="D304">
        <v>12866</v>
      </c>
      <c r="E304" t="s">
        <v>364</v>
      </c>
      <c r="F304" t="s">
        <v>323</v>
      </c>
      <c r="G304" t="s">
        <v>244</v>
      </c>
      <c r="H304">
        <v>0.63200000000000001</v>
      </c>
      <c r="I304">
        <v>4.5999999999999999E-2</v>
      </c>
      <c r="J304">
        <v>0</v>
      </c>
      <c r="K304">
        <v>0</v>
      </c>
      <c r="L304">
        <v>0.67800000000000005</v>
      </c>
      <c r="M304">
        <v>79</v>
      </c>
      <c r="N304">
        <v>4</v>
      </c>
      <c r="O304">
        <v>0</v>
      </c>
      <c r="P304">
        <v>0</v>
      </c>
      <c r="Q304">
        <v>83</v>
      </c>
      <c r="R304">
        <v>0</v>
      </c>
      <c r="S304">
        <v>0</v>
      </c>
      <c r="T304">
        <v>0</v>
      </c>
      <c r="U304">
        <v>0</v>
      </c>
      <c r="V304">
        <v>0</v>
      </c>
      <c r="W304">
        <v>0</v>
      </c>
      <c r="X304">
        <v>0</v>
      </c>
      <c r="Y304">
        <v>0</v>
      </c>
      <c r="Z304">
        <v>0</v>
      </c>
      <c r="AA304">
        <v>0</v>
      </c>
      <c r="AB304">
        <v>0</v>
      </c>
      <c r="AC304">
        <v>0</v>
      </c>
      <c r="AD304">
        <v>0</v>
      </c>
      <c r="AE304">
        <v>0</v>
      </c>
      <c r="AF304">
        <v>0</v>
      </c>
      <c r="AG304" t="s">
        <v>324</v>
      </c>
      <c r="AH304" t="s">
        <v>324</v>
      </c>
      <c r="AI304" t="s">
        <v>324</v>
      </c>
      <c r="AJ304" t="s">
        <v>324</v>
      </c>
      <c r="AK304">
        <v>0</v>
      </c>
      <c r="AL304" t="s">
        <v>324</v>
      </c>
      <c r="AM304" t="s">
        <v>324</v>
      </c>
      <c r="AN304" t="s">
        <v>324</v>
      </c>
      <c r="AO304" t="s">
        <v>324</v>
      </c>
      <c r="AP304">
        <v>0</v>
      </c>
      <c r="AQ304" t="s">
        <v>324</v>
      </c>
      <c r="AR304" t="s">
        <v>324</v>
      </c>
      <c r="AS304" t="s">
        <v>324</v>
      </c>
      <c r="AT304" t="s">
        <v>324</v>
      </c>
      <c r="AU304">
        <v>0</v>
      </c>
      <c r="AV304" t="s">
        <v>324</v>
      </c>
      <c r="AW304" t="s">
        <v>324</v>
      </c>
      <c r="AX304" t="s">
        <v>324</v>
      </c>
      <c r="AY304" t="s">
        <v>324</v>
      </c>
      <c r="AZ304">
        <v>0</v>
      </c>
      <c r="BA304" t="s">
        <v>324</v>
      </c>
      <c r="BB304" t="s">
        <v>324</v>
      </c>
      <c r="BC304" t="s">
        <v>324</v>
      </c>
      <c r="BD304" t="s">
        <v>324</v>
      </c>
      <c r="BE304">
        <v>0</v>
      </c>
      <c r="BF304" t="s">
        <v>324</v>
      </c>
      <c r="BG304" t="s">
        <v>324</v>
      </c>
      <c r="BH304" t="s">
        <v>324</v>
      </c>
      <c r="BI304" t="s">
        <v>324</v>
      </c>
      <c r="BJ304">
        <v>0</v>
      </c>
      <c r="BK304" t="s">
        <v>324</v>
      </c>
      <c r="BL304" t="s">
        <v>324</v>
      </c>
      <c r="BM304" t="s">
        <v>324</v>
      </c>
      <c r="BN304" t="s">
        <v>324</v>
      </c>
      <c r="BO304">
        <v>0</v>
      </c>
      <c r="BP304" t="s">
        <v>324</v>
      </c>
      <c r="BQ304" t="s">
        <v>324</v>
      </c>
      <c r="BR304" t="s">
        <v>324</v>
      </c>
      <c r="BS304" t="s">
        <v>324</v>
      </c>
      <c r="BT304">
        <v>0</v>
      </c>
      <c r="BU304" t="s">
        <v>324</v>
      </c>
      <c r="BV304" t="s">
        <v>324</v>
      </c>
      <c r="BW304" t="s">
        <v>324</v>
      </c>
      <c r="BX304" t="s">
        <v>324</v>
      </c>
      <c r="BY304">
        <v>0</v>
      </c>
      <c r="BZ304" t="s">
        <v>324</v>
      </c>
      <c r="CA304" t="s">
        <v>324</v>
      </c>
      <c r="CB304" t="s">
        <v>324</v>
      </c>
      <c r="CC304" t="s">
        <v>324</v>
      </c>
      <c r="CD304">
        <v>0</v>
      </c>
      <c r="CE304" t="s">
        <v>324</v>
      </c>
      <c r="CF304" t="s">
        <v>324</v>
      </c>
      <c r="CG304" t="s">
        <v>324</v>
      </c>
      <c r="CH304" t="s">
        <v>324</v>
      </c>
      <c r="CI304">
        <v>0</v>
      </c>
      <c r="CJ304" t="s">
        <v>324</v>
      </c>
      <c r="CK304" t="s">
        <v>324</v>
      </c>
      <c r="CL304" t="s">
        <v>324</v>
      </c>
      <c r="CM304" t="s">
        <v>324</v>
      </c>
      <c r="CN304">
        <v>0</v>
      </c>
      <c r="CO304">
        <v>0.63200000000000001</v>
      </c>
      <c r="CP304">
        <v>4.5999999999999999E-2</v>
      </c>
      <c r="CQ304" t="s">
        <v>179</v>
      </c>
      <c r="CR304">
        <v>0</v>
      </c>
      <c r="CS304">
        <v>0.67800000000000005</v>
      </c>
      <c r="CT304">
        <v>79</v>
      </c>
      <c r="CU304">
        <v>4</v>
      </c>
      <c r="CV304">
        <v>0</v>
      </c>
      <c r="CW304">
        <v>0</v>
      </c>
      <c r="CX304">
        <v>83</v>
      </c>
      <c r="CY304">
        <v>0</v>
      </c>
      <c r="CZ304">
        <v>0</v>
      </c>
      <c r="DA304">
        <v>0</v>
      </c>
      <c r="DB304">
        <v>0</v>
      </c>
      <c r="DC304">
        <v>0</v>
      </c>
    </row>
    <row r="305" spans="1:107" x14ac:dyDescent="0.45">
      <c r="A305">
        <v>2024</v>
      </c>
      <c r="B305">
        <v>1</v>
      </c>
      <c r="C305" t="s">
        <v>218</v>
      </c>
      <c r="D305">
        <v>14354</v>
      </c>
      <c r="E305" t="s">
        <v>351</v>
      </c>
      <c r="F305" t="s">
        <v>323</v>
      </c>
      <c r="G305" t="s">
        <v>247</v>
      </c>
      <c r="H305">
        <v>480.34500000000003</v>
      </c>
      <c r="I305">
        <v>89.771000000000001</v>
      </c>
      <c r="J305">
        <v>10.375999999999999</v>
      </c>
      <c r="K305">
        <v>0</v>
      </c>
      <c r="L305">
        <v>580.49199999999996</v>
      </c>
      <c r="M305">
        <v>67921</v>
      </c>
      <c r="N305">
        <v>1398</v>
      </c>
      <c r="O305">
        <v>100</v>
      </c>
      <c r="P305">
        <v>0</v>
      </c>
      <c r="Q305">
        <v>69419</v>
      </c>
      <c r="R305" t="s">
        <v>324</v>
      </c>
      <c r="S305" t="s">
        <v>324</v>
      </c>
      <c r="T305" t="s">
        <v>324</v>
      </c>
      <c r="U305" t="s">
        <v>324</v>
      </c>
      <c r="V305">
        <v>0</v>
      </c>
      <c r="W305" t="s">
        <v>324</v>
      </c>
      <c r="X305" t="s">
        <v>324</v>
      </c>
      <c r="Y305" t="s">
        <v>324</v>
      </c>
      <c r="Z305" t="s">
        <v>324</v>
      </c>
      <c r="AA305">
        <v>0</v>
      </c>
      <c r="AB305" t="s">
        <v>324</v>
      </c>
      <c r="AC305" t="s">
        <v>324</v>
      </c>
      <c r="AD305" t="s">
        <v>324</v>
      </c>
      <c r="AE305" t="s">
        <v>324</v>
      </c>
      <c r="AF305">
        <v>0</v>
      </c>
      <c r="AG305">
        <v>50.856999999999999</v>
      </c>
      <c r="AH305">
        <v>1.456</v>
      </c>
      <c r="AI305">
        <v>0</v>
      </c>
      <c r="AJ305">
        <v>0</v>
      </c>
      <c r="AK305">
        <v>52.313000000000002</v>
      </c>
      <c r="AL305">
        <v>6047</v>
      </c>
      <c r="AM305">
        <v>31</v>
      </c>
      <c r="AN305">
        <v>0</v>
      </c>
      <c r="AO305">
        <v>0</v>
      </c>
      <c r="AP305">
        <v>6078</v>
      </c>
      <c r="AQ305">
        <v>130.37</v>
      </c>
      <c r="AR305">
        <v>3.3420000000000001</v>
      </c>
      <c r="AS305">
        <v>0</v>
      </c>
      <c r="AT305">
        <v>0</v>
      </c>
      <c r="AU305">
        <v>133.71199999999999</v>
      </c>
      <c r="AV305">
        <v>5.3999999999999999E-2</v>
      </c>
      <c r="AW305">
        <v>0</v>
      </c>
      <c r="AX305">
        <v>0</v>
      </c>
      <c r="AY305">
        <v>0</v>
      </c>
      <c r="AZ305">
        <v>5.3999999999999999E-2</v>
      </c>
      <c r="BA305">
        <v>5</v>
      </c>
      <c r="BB305">
        <v>0</v>
      </c>
      <c r="BC305">
        <v>0</v>
      </c>
      <c r="BD305">
        <v>0</v>
      </c>
      <c r="BE305">
        <v>5</v>
      </c>
      <c r="BF305">
        <v>0.123</v>
      </c>
      <c r="BG305">
        <v>0</v>
      </c>
      <c r="BH305">
        <v>0</v>
      </c>
      <c r="BI305">
        <v>0</v>
      </c>
      <c r="BJ305">
        <v>0.123</v>
      </c>
      <c r="BK305">
        <v>0.15</v>
      </c>
      <c r="BL305">
        <v>3.1E-2</v>
      </c>
      <c r="BM305">
        <v>0</v>
      </c>
      <c r="BN305">
        <v>0</v>
      </c>
      <c r="BO305">
        <v>0.18099999999999999</v>
      </c>
      <c r="BP305">
        <v>45</v>
      </c>
      <c r="BQ305">
        <v>9</v>
      </c>
      <c r="BR305">
        <v>0</v>
      </c>
      <c r="BS305">
        <v>0</v>
      </c>
      <c r="BT305">
        <v>54</v>
      </c>
      <c r="BU305" t="s">
        <v>324</v>
      </c>
      <c r="BV305" t="s">
        <v>324</v>
      </c>
      <c r="BW305" t="s">
        <v>324</v>
      </c>
      <c r="BX305" t="s">
        <v>324</v>
      </c>
      <c r="BY305">
        <v>0</v>
      </c>
      <c r="BZ305">
        <v>0.11700000000000001</v>
      </c>
      <c r="CA305">
        <v>0.36299999999999999</v>
      </c>
      <c r="CB305">
        <v>1.0999999999999999E-2</v>
      </c>
      <c r="CC305">
        <v>0</v>
      </c>
      <c r="CD305">
        <v>0.49099999999999999</v>
      </c>
      <c r="CE305">
        <v>19</v>
      </c>
      <c r="CF305">
        <v>11</v>
      </c>
      <c r="CG305">
        <v>2</v>
      </c>
      <c r="CH305">
        <v>0</v>
      </c>
      <c r="CI305">
        <v>32</v>
      </c>
      <c r="CJ305" t="s">
        <v>324</v>
      </c>
      <c r="CK305" t="s">
        <v>324</v>
      </c>
      <c r="CL305" t="s">
        <v>324</v>
      </c>
      <c r="CM305" t="s">
        <v>324</v>
      </c>
      <c r="CN305">
        <v>0</v>
      </c>
      <c r="CO305">
        <v>480.61200000000002</v>
      </c>
      <c r="CP305">
        <v>90.165000000000006</v>
      </c>
      <c r="CQ305">
        <v>10.387</v>
      </c>
      <c r="CR305">
        <v>0</v>
      </c>
      <c r="CS305">
        <v>581.16399999999999</v>
      </c>
      <c r="CT305">
        <v>67985</v>
      </c>
      <c r="CU305">
        <v>1418</v>
      </c>
      <c r="CV305">
        <v>102</v>
      </c>
      <c r="CW305">
        <v>0</v>
      </c>
      <c r="CX305">
        <v>69505</v>
      </c>
      <c r="CY305">
        <v>0</v>
      </c>
      <c r="CZ305">
        <v>0</v>
      </c>
      <c r="DA305">
        <v>0</v>
      </c>
      <c r="DB305">
        <v>0</v>
      </c>
      <c r="DC305">
        <v>0</v>
      </c>
    </row>
    <row r="306" spans="1:107" x14ac:dyDescent="0.45">
      <c r="A306">
        <v>2024</v>
      </c>
      <c r="B306">
        <v>1</v>
      </c>
      <c r="C306" t="s">
        <v>218</v>
      </c>
      <c r="D306">
        <v>15444</v>
      </c>
      <c r="E306" t="s">
        <v>557</v>
      </c>
      <c r="F306" t="s">
        <v>323</v>
      </c>
      <c r="G306" t="s">
        <v>244</v>
      </c>
      <c r="H306">
        <v>8.0329999999999995</v>
      </c>
      <c r="I306">
        <v>0.47699999999999998</v>
      </c>
      <c r="J306" t="s">
        <v>324</v>
      </c>
      <c r="K306" t="s">
        <v>324</v>
      </c>
      <c r="L306">
        <v>8.51</v>
      </c>
      <c r="M306">
        <v>1169</v>
      </c>
      <c r="N306">
        <v>20</v>
      </c>
      <c r="O306" t="s">
        <v>324</v>
      </c>
      <c r="P306" t="s">
        <v>324</v>
      </c>
      <c r="Q306">
        <v>1189</v>
      </c>
      <c r="R306" t="s">
        <v>324</v>
      </c>
      <c r="S306" t="s">
        <v>324</v>
      </c>
      <c r="T306" t="s">
        <v>324</v>
      </c>
      <c r="U306" t="s">
        <v>324</v>
      </c>
      <c r="V306">
        <v>0</v>
      </c>
      <c r="W306" t="s">
        <v>324</v>
      </c>
      <c r="X306" t="s">
        <v>324</v>
      </c>
      <c r="Y306" t="s">
        <v>324</v>
      </c>
      <c r="Z306" t="s">
        <v>324</v>
      </c>
      <c r="AA306">
        <v>0</v>
      </c>
      <c r="AB306">
        <v>192.745</v>
      </c>
      <c r="AC306">
        <v>2.8769999999999998</v>
      </c>
      <c r="AD306" t="s">
        <v>324</v>
      </c>
      <c r="AE306" t="s">
        <v>324</v>
      </c>
      <c r="AF306">
        <v>195.62200000000001</v>
      </c>
      <c r="AG306" t="s">
        <v>324</v>
      </c>
      <c r="AH306" t="s">
        <v>324</v>
      </c>
      <c r="AI306" t="s">
        <v>324</v>
      </c>
      <c r="AJ306" t="s">
        <v>324</v>
      </c>
      <c r="AK306">
        <v>0</v>
      </c>
      <c r="AL306" t="s">
        <v>324</v>
      </c>
      <c r="AM306" t="s">
        <v>324</v>
      </c>
      <c r="AN306" t="s">
        <v>324</v>
      </c>
      <c r="AO306" t="s">
        <v>324</v>
      </c>
      <c r="AP306">
        <v>0</v>
      </c>
      <c r="AQ306" t="s">
        <v>324</v>
      </c>
      <c r="AR306" t="s">
        <v>324</v>
      </c>
      <c r="AS306" t="s">
        <v>324</v>
      </c>
      <c r="AT306" t="s">
        <v>324</v>
      </c>
      <c r="AU306">
        <v>0</v>
      </c>
      <c r="AV306" t="s">
        <v>324</v>
      </c>
      <c r="AW306" t="s">
        <v>324</v>
      </c>
      <c r="AX306" t="s">
        <v>324</v>
      </c>
      <c r="AY306" t="s">
        <v>324</v>
      </c>
      <c r="AZ306">
        <v>0</v>
      </c>
      <c r="BA306" t="s">
        <v>324</v>
      </c>
      <c r="BB306" t="s">
        <v>324</v>
      </c>
      <c r="BC306" t="s">
        <v>324</v>
      </c>
      <c r="BD306" t="s">
        <v>324</v>
      </c>
      <c r="BE306">
        <v>0</v>
      </c>
      <c r="BF306" t="s">
        <v>324</v>
      </c>
      <c r="BG306" t="s">
        <v>324</v>
      </c>
      <c r="BH306" t="s">
        <v>324</v>
      </c>
      <c r="BI306" t="s">
        <v>324</v>
      </c>
      <c r="BJ306">
        <v>0</v>
      </c>
      <c r="BK306" t="s">
        <v>324</v>
      </c>
      <c r="BL306" t="s">
        <v>324</v>
      </c>
      <c r="BM306" t="s">
        <v>324</v>
      </c>
      <c r="BN306" t="s">
        <v>324</v>
      </c>
      <c r="BO306">
        <v>0</v>
      </c>
      <c r="BP306" t="s">
        <v>324</v>
      </c>
      <c r="BQ306" t="s">
        <v>324</v>
      </c>
      <c r="BR306" t="s">
        <v>324</v>
      </c>
      <c r="BS306" t="s">
        <v>324</v>
      </c>
      <c r="BT306">
        <v>0</v>
      </c>
      <c r="BU306" t="s">
        <v>324</v>
      </c>
      <c r="BV306" t="s">
        <v>324</v>
      </c>
      <c r="BW306" t="s">
        <v>324</v>
      </c>
      <c r="BX306" t="s">
        <v>324</v>
      </c>
      <c r="BY306">
        <v>0</v>
      </c>
      <c r="BZ306" t="s">
        <v>324</v>
      </c>
      <c r="CA306" t="s">
        <v>324</v>
      </c>
      <c r="CB306" t="s">
        <v>324</v>
      </c>
      <c r="CC306" t="s">
        <v>324</v>
      </c>
      <c r="CD306">
        <v>0</v>
      </c>
      <c r="CE306" t="s">
        <v>324</v>
      </c>
      <c r="CF306" t="s">
        <v>324</v>
      </c>
      <c r="CG306" t="s">
        <v>324</v>
      </c>
      <c r="CH306" t="s">
        <v>324</v>
      </c>
      <c r="CI306">
        <v>0</v>
      </c>
      <c r="CJ306" t="s">
        <v>324</v>
      </c>
      <c r="CK306" t="s">
        <v>324</v>
      </c>
      <c r="CL306" t="s">
        <v>324</v>
      </c>
      <c r="CM306" t="s">
        <v>324</v>
      </c>
      <c r="CN306">
        <v>0</v>
      </c>
      <c r="CO306">
        <v>8.0329999999999995</v>
      </c>
      <c r="CP306">
        <v>0.47699999999999998</v>
      </c>
      <c r="CQ306" t="s">
        <v>179</v>
      </c>
      <c r="CR306">
        <v>0</v>
      </c>
      <c r="CS306">
        <v>8.51</v>
      </c>
      <c r="CT306">
        <v>1169</v>
      </c>
      <c r="CU306">
        <v>20</v>
      </c>
      <c r="CV306">
        <v>0</v>
      </c>
      <c r="CW306">
        <v>0</v>
      </c>
      <c r="CX306">
        <v>1189</v>
      </c>
      <c r="CY306">
        <v>192.745</v>
      </c>
      <c r="CZ306">
        <v>2.8769999999999998</v>
      </c>
      <c r="DA306">
        <v>0</v>
      </c>
      <c r="DB306">
        <v>0</v>
      </c>
      <c r="DC306">
        <v>195.62200000000001</v>
      </c>
    </row>
    <row r="307" spans="1:107" x14ac:dyDescent="0.45">
      <c r="A307">
        <v>2024</v>
      </c>
      <c r="B307">
        <v>1</v>
      </c>
      <c r="C307" t="s">
        <v>218</v>
      </c>
      <c r="D307">
        <v>17845</v>
      </c>
      <c r="E307" t="s">
        <v>558</v>
      </c>
      <c r="F307" t="s">
        <v>323</v>
      </c>
      <c r="G307" t="s">
        <v>244</v>
      </c>
      <c r="H307">
        <v>1.8460000000000001</v>
      </c>
      <c r="I307">
        <v>0.58699999999999997</v>
      </c>
      <c r="J307" t="s">
        <v>324</v>
      </c>
      <c r="K307" t="s">
        <v>324</v>
      </c>
      <c r="L307">
        <v>2.4329999999999998</v>
      </c>
      <c r="M307">
        <v>281</v>
      </c>
      <c r="N307">
        <v>3</v>
      </c>
      <c r="O307" t="s">
        <v>324</v>
      </c>
      <c r="P307" t="s">
        <v>324</v>
      </c>
      <c r="Q307">
        <v>284</v>
      </c>
      <c r="R307" t="s">
        <v>324</v>
      </c>
      <c r="S307" t="s">
        <v>324</v>
      </c>
      <c r="T307" t="s">
        <v>324</v>
      </c>
      <c r="U307" t="s">
        <v>324</v>
      </c>
      <c r="V307">
        <v>0</v>
      </c>
      <c r="W307" t="s">
        <v>324</v>
      </c>
      <c r="X307" t="s">
        <v>324</v>
      </c>
      <c r="Y307" t="s">
        <v>324</v>
      </c>
      <c r="Z307" t="s">
        <v>324</v>
      </c>
      <c r="AA307">
        <v>0</v>
      </c>
      <c r="AB307" t="s">
        <v>324</v>
      </c>
      <c r="AC307" t="s">
        <v>324</v>
      </c>
      <c r="AD307" t="s">
        <v>324</v>
      </c>
      <c r="AE307" t="s">
        <v>324</v>
      </c>
      <c r="AF307">
        <v>0</v>
      </c>
      <c r="AG307" t="s">
        <v>324</v>
      </c>
      <c r="AH307" t="s">
        <v>324</v>
      </c>
      <c r="AI307" t="s">
        <v>324</v>
      </c>
      <c r="AJ307" t="s">
        <v>324</v>
      </c>
      <c r="AK307">
        <v>0</v>
      </c>
      <c r="AL307" t="s">
        <v>324</v>
      </c>
      <c r="AM307" t="s">
        <v>324</v>
      </c>
      <c r="AN307" t="s">
        <v>324</v>
      </c>
      <c r="AO307" t="s">
        <v>324</v>
      </c>
      <c r="AP307">
        <v>0</v>
      </c>
      <c r="AQ307" t="s">
        <v>324</v>
      </c>
      <c r="AR307" t="s">
        <v>324</v>
      </c>
      <c r="AS307" t="s">
        <v>324</v>
      </c>
      <c r="AT307" t="s">
        <v>324</v>
      </c>
      <c r="AU307">
        <v>0</v>
      </c>
      <c r="AV307" t="s">
        <v>324</v>
      </c>
      <c r="AW307" t="s">
        <v>324</v>
      </c>
      <c r="AX307" t="s">
        <v>324</v>
      </c>
      <c r="AY307" t="s">
        <v>324</v>
      </c>
      <c r="AZ307">
        <v>0</v>
      </c>
      <c r="BA307" t="s">
        <v>324</v>
      </c>
      <c r="BB307" t="s">
        <v>324</v>
      </c>
      <c r="BC307" t="s">
        <v>324</v>
      </c>
      <c r="BD307" t="s">
        <v>324</v>
      </c>
      <c r="BE307">
        <v>0</v>
      </c>
      <c r="BF307" t="s">
        <v>324</v>
      </c>
      <c r="BG307" t="s">
        <v>324</v>
      </c>
      <c r="BH307" t="s">
        <v>324</v>
      </c>
      <c r="BI307" t="s">
        <v>324</v>
      </c>
      <c r="BJ307">
        <v>0</v>
      </c>
      <c r="BK307">
        <v>3.0000000000000001E-3</v>
      </c>
      <c r="BL307" t="s">
        <v>324</v>
      </c>
      <c r="BM307" t="s">
        <v>324</v>
      </c>
      <c r="BN307" t="s">
        <v>324</v>
      </c>
      <c r="BO307">
        <v>3.0000000000000001E-3</v>
      </c>
      <c r="BP307">
        <v>1</v>
      </c>
      <c r="BQ307" t="s">
        <v>324</v>
      </c>
      <c r="BR307" t="s">
        <v>324</v>
      </c>
      <c r="BS307" t="s">
        <v>324</v>
      </c>
      <c r="BT307">
        <v>1</v>
      </c>
      <c r="BU307" t="s">
        <v>324</v>
      </c>
      <c r="BV307" t="s">
        <v>324</v>
      </c>
      <c r="BW307" t="s">
        <v>324</v>
      </c>
      <c r="BX307" t="s">
        <v>324</v>
      </c>
      <c r="BY307">
        <v>0</v>
      </c>
      <c r="BZ307" t="s">
        <v>324</v>
      </c>
      <c r="CA307" t="s">
        <v>324</v>
      </c>
      <c r="CB307" t="s">
        <v>324</v>
      </c>
      <c r="CC307" t="s">
        <v>324</v>
      </c>
      <c r="CD307">
        <v>0</v>
      </c>
      <c r="CE307" t="s">
        <v>324</v>
      </c>
      <c r="CF307" t="s">
        <v>324</v>
      </c>
      <c r="CG307" t="s">
        <v>324</v>
      </c>
      <c r="CH307" t="s">
        <v>324</v>
      </c>
      <c r="CI307">
        <v>0</v>
      </c>
      <c r="CJ307" t="s">
        <v>324</v>
      </c>
      <c r="CK307" t="s">
        <v>324</v>
      </c>
      <c r="CL307" t="s">
        <v>324</v>
      </c>
      <c r="CM307" t="s">
        <v>324</v>
      </c>
      <c r="CN307">
        <v>0</v>
      </c>
      <c r="CO307">
        <v>1.849</v>
      </c>
      <c r="CP307">
        <v>0.58699999999999997</v>
      </c>
      <c r="CQ307" t="s">
        <v>179</v>
      </c>
      <c r="CR307">
        <v>0</v>
      </c>
      <c r="CS307">
        <v>2.4359999999999999</v>
      </c>
      <c r="CT307">
        <v>282</v>
      </c>
      <c r="CU307">
        <v>3</v>
      </c>
      <c r="CV307">
        <v>0</v>
      </c>
      <c r="CW307">
        <v>0</v>
      </c>
      <c r="CX307">
        <v>285</v>
      </c>
      <c r="CY307">
        <v>0</v>
      </c>
      <c r="CZ307">
        <v>0</v>
      </c>
      <c r="DA307">
        <v>0</v>
      </c>
      <c r="DB307">
        <v>0</v>
      </c>
      <c r="DC307">
        <v>0</v>
      </c>
    </row>
    <row r="308" spans="1:107" x14ac:dyDescent="0.45">
      <c r="A308">
        <v>2024</v>
      </c>
      <c r="B308">
        <v>1</v>
      </c>
      <c r="C308" t="s">
        <v>218</v>
      </c>
      <c r="D308">
        <v>17874</v>
      </c>
      <c r="E308" t="s">
        <v>559</v>
      </c>
      <c r="F308" t="s">
        <v>323</v>
      </c>
      <c r="G308" t="s">
        <v>247</v>
      </c>
      <c r="H308">
        <v>6.23</v>
      </c>
      <c r="I308">
        <v>1.5229999999999999</v>
      </c>
      <c r="J308">
        <v>0</v>
      </c>
      <c r="K308">
        <v>0</v>
      </c>
      <c r="L308">
        <v>7.7530000000000001</v>
      </c>
      <c r="M308">
        <v>741</v>
      </c>
      <c r="N308">
        <v>32</v>
      </c>
      <c r="O308">
        <v>0</v>
      </c>
      <c r="P308">
        <v>0</v>
      </c>
      <c r="Q308">
        <v>773</v>
      </c>
      <c r="R308" t="s">
        <v>324</v>
      </c>
      <c r="S308" t="s">
        <v>324</v>
      </c>
      <c r="T308" t="s">
        <v>324</v>
      </c>
      <c r="U308" t="s">
        <v>324</v>
      </c>
      <c r="V308" t="s">
        <v>324</v>
      </c>
      <c r="W308" t="s">
        <v>324</v>
      </c>
      <c r="X308" t="s">
        <v>324</v>
      </c>
      <c r="Y308" t="s">
        <v>324</v>
      </c>
      <c r="Z308" t="s">
        <v>324</v>
      </c>
      <c r="AA308" t="s">
        <v>324</v>
      </c>
      <c r="AB308" t="s">
        <v>324</v>
      </c>
      <c r="AC308" t="s">
        <v>324</v>
      </c>
      <c r="AD308" t="s">
        <v>324</v>
      </c>
      <c r="AE308" t="s">
        <v>324</v>
      </c>
      <c r="AF308" t="s">
        <v>324</v>
      </c>
      <c r="AG308" t="s">
        <v>324</v>
      </c>
      <c r="AH308" t="s">
        <v>324</v>
      </c>
      <c r="AI308" t="s">
        <v>324</v>
      </c>
      <c r="AJ308" t="s">
        <v>324</v>
      </c>
      <c r="AK308" t="s">
        <v>324</v>
      </c>
      <c r="AL308" t="s">
        <v>324</v>
      </c>
      <c r="AM308" t="s">
        <v>324</v>
      </c>
      <c r="AN308" t="s">
        <v>324</v>
      </c>
      <c r="AO308" t="s">
        <v>324</v>
      </c>
      <c r="AP308" t="s">
        <v>324</v>
      </c>
      <c r="AQ308" t="s">
        <v>324</v>
      </c>
      <c r="AR308" t="s">
        <v>324</v>
      </c>
      <c r="AS308" t="s">
        <v>324</v>
      </c>
      <c r="AT308" t="s">
        <v>324</v>
      </c>
      <c r="AU308" t="s">
        <v>324</v>
      </c>
      <c r="AV308" t="s">
        <v>324</v>
      </c>
      <c r="AW308" t="s">
        <v>324</v>
      </c>
      <c r="AX308" t="s">
        <v>324</v>
      </c>
      <c r="AY308" t="s">
        <v>324</v>
      </c>
      <c r="AZ308" t="s">
        <v>324</v>
      </c>
      <c r="BA308" t="s">
        <v>324</v>
      </c>
      <c r="BB308" t="s">
        <v>324</v>
      </c>
      <c r="BC308" t="s">
        <v>324</v>
      </c>
      <c r="BD308" t="s">
        <v>324</v>
      </c>
      <c r="BE308" t="s">
        <v>324</v>
      </c>
      <c r="BF308" t="s">
        <v>324</v>
      </c>
      <c r="BG308" t="s">
        <v>324</v>
      </c>
      <c r="BH308" t="s">
        <v>324</v>
      </c>
      <c r="BI308" t="s">
        <v>324</v>
      </c>
      <c r="BJ308" t="s">
        <v>324</v>
      </c>
      <c r="BK308" t="s">
        <v>324</v>
      </c>
      <c r="BL308" t="s">
        <v>324</v>
      </c>
      <c r="BM308" t="s">
        <v>324</v>
      </c>
      <c r="BN308" t="s">
        <v>324</v>
      </c>
      <c r="BO308" t="s">
        <v>324</v>
      </c>
      <c r="BP308" t="s">
        <v>324</v>
      </c>
      <c r="BQ308" t="s">
        <v>324</v>
      </c>
      <c r="BR308" t="s">
        <v>324</v>
      </c>
      <c r="BS308" t="s">
        <v>324</v>
      </c>
      <c r="BT308" t="s">
        <v>324</v>
      </c>
      <c r="BU308" t="s">
        <v>324</v>
      </c>
      <c r="BV308" t="s">
        <v>324</v>
      </c>
      <c r="BW308" t="s">
        <v>324</v>
      </c>
      <c r="BX308" t="s">
        <v>324</v>
      </c>
      <c r="BY308" t="s">
        <v>324</v>
      </c>
      <c r="BZ308" t="s">
        <v>324</v>
      </c>
      <c r="CA308" t="s">
        <v>324</v>
      </c>
      <c r="CB308" t="s">
        <v>324</v>
      </c>
      <c r="CC308" t="s">
        <v>324</v>
      </c>
      <c r="CD308" t="s">
        <v>324</v>
      </c>
      <c r="CE308" t="s">
        <v>324</v>
      </c>
      <c r="CF308" t="s">
        <v>324</v>
      </c>
      <c r="CG308" t="s">
        <v>324</v>
      </c>
      <c r="CH308" t="s">
        <v>324</v>
      </c>
      <c r="CI308" t="s">
        <v>324</v>
      </c>
      <c r="CJ308" t="s">
        <v>324</v>
      </c>
      <c r="CK308" t="s">
        <v>324</v>
      </c>
      <c r="CL308" t="s">
        <v>324</v>
      </c>
      <c r="CM308" t="s">
        <v>324</v>
      </c>
      <c r="CN308" t="s">
        <v>324</v>
      </c>
      <c r="CO308">
        <v>6.23</v>
      </c>
      <c r="CP308">
        <v>1.5229999999999999</v>
      </c>
      <c r="CQ308" t="s">
        <v>179</v>
      </c>
      <c r="CR308">
        <v>0</v>
      </c>
      <c r="CS308">
        <v>7.7530000000000001</v>
      </c>
      <c r="CT308">
        <v>741</v>
      </c>
      <c r="CU308">
        <v>32</v>
      </c>
      <c r="CV308">
        <v>0</v>
      </c>
      <c r="CW308">
        <v>0</v>
      </c>
      <c r="CX308">
        <v>773</v>
      </c>
      <c r="CY308">
        <v>0</v>
      </c>
      <c r="CZ308">
        <v>0</v>
      </c>
      <c r="DA308">
        <v>0</v>
      </c>
      <c r="DB308">
        <v>0</v>
      </c>
      <c r="DC308">
        <v>0</v>
      </c>
    </row>
    <row r="309" spans="1:107" x14ac:dyDescent="0.45">
      <c r="A309">
        <v>2024</v>
      </c>
      <c r="B309">
        <v>1</v>
      </c>
      <c r="C309" t="s">
        <v>218</v>
      </c>
      <c r="D309">
        <v>18206</v>
      </c>
      <c r="E309" t="s">
        <v>560</v>
      </c>
      <c r="F309" t="s">
        <v>323</v>
      </c>
      <c r="G309" t="s">
        <v>244</v>
      </c>
      <c r="H309">
        <v>1.4319999999999999</v>
      </c>
      <c r="I309">
        <v>0.03</v>
      </c>
      <c r="J309" t="s">
        <v>324</v>
      </c>
      <c r="K309" t="s">
        <v>324</v>
      </c>
      <c r="L309">
        <v>1.462</v>
      </c>
      <c r="M309">
        <v>206</v>
      </c>
      <c r="N309">
        <v>3</v>
      </c>
      <c r="O309" t="s">
        <v>324</v>
      </c>
      <c r="P309" t="s">
        <v>324</v>
      </c>
      <c r="Q309">
        <v>209</v>
      </c>
      <c r="R309" t="s">
        <v>324</v>
      </c>
      <c r="S309" t="s">
        <v>324</v>
      </c>
      <c r="T309" t="s">
        <v>324</v>
      </c>
      <c r="U309" t="s">
        <v>324</v>
      </c>
      <c r="V309">
        <v>0</v>
      </c>
      <c r="W309" t="s">
        <v>324</v>
      </c>
      <c r="X309" t="s">
        <v>324</v>
      </c>
      <c r="Y309" t="s">
        <v>324</v>
      </c>
      <c r="Z309" t="s">
        <v>324</v>
      </c>
      <c r="AA309">
        <v>0</v>
      </c>
      <c r="AB309">
        <v>22.518999999999998</v>
      </c>
      <c r="AC309">
        <v>0.69</v>
      </c>
      <c r="AD309" t="s">
        <v>324</v>
      </c>
      <c r="AE309" t="s">
        <v>324</v>
      </c>
      <c r="AF309">
        <v>23.209</v>
      </c>
      <c r="AG309" t="s">
        <v>324</v>
      </c>
      <c r="AH309" t="s">
        <v>324</v>
      </c>
      <c r="AI309" t="s">
        <v>324</v>
      </c>
      <c r="AJ309" t="s">
        <v>324</v>
      </c>
      <c r="AK309">
        <v>0</v>
      </c>
      <c r="AL309" t="s">
        <v>324</v>
      </c>
      <c r="AM309" t="s">
        <v>324</v>
      </c>
      <c r="AN309" t="s">
        <v>324</v>
      </c>
      <c r="AO309" t="s">
        <v>324</v>
      </c>
      <c r="AP309">
        <v>0</v>
      </c>
      <c r="AQ309" t="s">
        <v>324</v>
      </c>
      <c r="AR309" t="s">
        <v>324</v>
      </c>
      <c r="AS309" t="s">
        <v>324</v>
      </c>
      <c r="AT309" t="s">
        <v>324</v>
      </c>
      <c r="AU309">
        <v>0</v>
      </c>
      <c r="AV309" t="s">
        <v>324</v>
      </c>
      <c r="AW309" t="s">
        <v>324</v>
      </c>
      <c r="AX309" t="s">
        <v>324</v>
      </c>
      <c r="AY309" t="s">
        <v>324</v>
      </c>
      <c r="AZ309">
        <v>0</v>
      </c>
      <c r="BA309" t="s">
        <v>324</v>
      </c>
      <c r="BB309" t="s">
        <v>324</v>
      </c>
      <c r="BC309" t="s">
        <v>324</v>
      </c>
      <c r="BD309" t="s">
        <v>324</v>
      </c>
      <c r="BE309">
        <v>0</v>
      </c>
      <c r="BF309" t="s">
        <v>324</v>
      </c>
      <c r="BG309" t="s">
        <v>324</v>
      </c>
      <c r="BH309" t="s">
        <v>324</v>
      </c>
      <c r="BI309" t="s">
        <v>324</v>
      </c>
      <c r="BJ309">
        <v>0</v>
      </c>
      <c r="BK309">
        <v>2.5999999999999999E-2</v>
      </c>
      <c r="BL309" t="s">
        <v>324</v>
      </c>
      <c r="BM309" t="s">
        <v>324</v>
      </c>
      <c r="BN309" t="s">
        <v>324</v>
      </c>
      <c r="BO309">
        <v>2.5999999999999999E-2</v>
      </c>
      <c r="BP309">
        <v>10</v>
      </c>
      <c r="BQ309" t="s">
        <v>324</v>
      </c>
      <c r="BR309" t="s">
        <v>324</v>
      </c>
      <c r="BS309" t="s">
        <v>324</v>
      </c>
      <c r="BT309">
        <v>10</v>
      </c>
      <c r="BU309">
        <v>0</v>
      </c>
      <c r="BV309" t="s">
        <v>324</v>
      </c>
      <c r="BW309" t="s">
        <v>324</v>
      </c>
      <c r="BX309" t="s">
        <v>324</v>
      </c>
      <c r="BY309">
        <v>0</v>
      </c>
      <c r="BZ309" t="s">
        <v>324</v>
      </c>
      <c r="CA309" t="s">
        <v>324</v>
      </c>
      <c r="CB309" t="s">
        <v>324</v>
      </c>
      <c r="CC309" t="s">
        <v>324</v>
      </c>
      <c r="CD309">
        <v>0</v>
      </c>
      <c r="CE309" t="s">
        <v>324</v>
      </c>
      <c r="CF309" t="s">
        <v>324</v>
      </c>
      <c r="CG309" t="s">
        <v>324</v>
      </c>
      <c r="CH309" t="s">
        <v>324</v>
      </c>
      <c r="CI309">
        <v>0</v>
      </c>
      <c r="CJ309" t="s">
        <v>324</v>
      </c>
      <c r="CK309" t="s">
        <v>324</v>
      </c>
      <c r="CL309" t="s">
        <v>324</v>
      </c>
      <c r="CM309" t="s">
        <v>324</v>
      </c>
      <c r="CN309">
        <v>0</v>
      </c>
      <c r="CO309">
        <v>1.458</v>
      </c>
      <c r="CP309">
        <v>0.03</v>
      </c>
      <c r="CQ309" t="s">
        <v>179</v>
      </c>
      <c r="CR309">
        <v>0</v>
      </c>
      <c r="CS309">
        <v>1.488</v>
      </c>
      <c r="CT309">
        <v>216</v>
      </c>
      <c r="CU309">
        <v>3</v>
      </c>
      <c r="CV309">
        <v>0</v>
      </c>
      <c r="CW309">
        <v>0</v>
      </c>
      <c r="CX309">
        <v>219</v>
      </c>
      <c r="CY309">
        <v>22.518999999999998</v>
      </c>
      <c r="CZ309">
        <v>0.69</v>
      </c>
      <c r="DA309">
        <v>0</v>
      </c>
      <c r="DB309">
        <v>0</v>
      </c>
      <c r="DC309">
        <v>23.209</v>
      </c>
    </row>
    <row r="310" spans="1:107" x14ac:dyDescent="0.45">
      <c r="A310">
        <v>2024</v>
      </c>
      <c r="B310">
        <v>1</v>
      </c>
      <c r="C310" t="s">
        <v>218</v>
      </c>
      <c r="D310">
        <v>99999</v>
      </c>
      <c r="E310" t="s">
        <v>329</v>
      </c>
      <c r="F310" t="s">
        <v>323</v>
      </c>
      <c r="H310">
        <v>-65.328999999999994</v>
      </c>
      <c r="I310">
        <v>-12.127000000000001</v>
      </c>
      <c r="J310">
        <v>-1.81</v>
      </c>
      <c r="K310">
        <v>0</v>
      </c>
      <c r="L310">
        <v>-79.266000000000005</v>
      </c>
      <c r="M310" t="s">
        <v>324</v>
      </c>
      <c r="N310" t="s">
        <v>324</v>
      </c>
      <c r="O310" t="s">
        <v>324</v>
      </c>
      <c r="P310" t="s">
        <v>324</v>
      </c>
      <c r="Q310" t="s">
        <v>324</v>
      </c>
      <c r="R310" t="s">
        <v>324</v>
      </c>
      <c r="S310" t="s">
        <v>324</v>
      </c>
      <c r="T310" t="s">
        <v>324</v>
      </c>
      <c r="U310" t="s">
        <v>324</v>
      </c>
      <c r="V310">
        <v>0</v>
      </c>
      <c r="W310" t="s">
        <v>324</v>
      </c>
      <c r="X310" t="s">
        <v>324</v>
      </c>
      <c r="Y310" t="s">
        <v>324</v>
      </c>
      <c r="Z310" t="s">
        <v>324</v>
      </c>
      <c r="AA310" t="s">
        <v>324</v>
      </c>
      <c r="AB310" t="s">
        <v>324</v>
      </c>
      <c r="AC310" t="s">
        <v>324</v>
      </c>
      <c r="AD310" t="s">
        <v>324</v>
      </c>
      <c r="AE310" t="s">
        <v>324</v>
      </c>
      <c r="AF310" t="s">
        <v>324</v>
      </c>
      <c r="AG310">
        <v>-8.8689999999999998</v>
      </c>
      <c r="AH310">
        <v>-0.254</v>
      </c>
      <c r="AI310">
        <v>0</v>
      </c>
      <c r="AJ310">
        <v>0</v>
      </c>
      <c r="AK310">
        <v>-9.1229999999999993</v>
      </c>
      <c r="AL310" t="s">
        <v>324</v>
      </c>
      <c r="AM310" t="s">
        <v>324</v>
      </c>
      <c r="AN310" t="s">
        <v>324</v>
      </c>
      <c r="AO310" t="s">
        <v>324</v>
      </c>
      <c r="AP310" t="s">
        <v>324</v>
      </c>
      <c r="AQ310" t="s">
        <v>324</v>
      </c>
      <c r="AR310" t="s">
        <v>324</v>
      </c>
      <c r="AS310" t="s">
        <v>324</v>
      </c>
      <c r="AT310" t="s">
        <v>324</v>
      </c>
      <c r="AU310" t="s">
        <v>324</v>
      </c>
      <c r="AV310">
        <v>-8.9999999999999993E-3</v>
      </c>
      <c r="AW310">
        <v>0</v>
      </c>
      <c r="AX310">
        <v>0</v>
      </c>
      <c r="AY310">
        <v>0</v>
      </c>
      <c r="AZ310">
        <v>-8.9999999999999993E-3</v>
      </c>
      <c r="BA310" t="s">
        <v>324</v>
      </c>
      <c r="BB310" t="s">
        <v>324</v>
      </c>
      <c r="BC310" t="s">
        <v>324</v>
      </c>
      <c r="BD310" t="s">
        <v>324</v>
      </c>
      <c r="BE310" t="s">
        <v>324</v>
      </c>
      <c r="BF310" t="s">
        <v>324</v>
      </c>
      <c r="BG310" t="s">
        <v>324</v>
      </c>
      <c r="BH310" t="s">
        <v>324</v>
      </c>
      <c r="BI310" t="s">
        <v>324</v>
      </c>
      <c r="BJ310" t="s">
        <v>324</v>
      </c>
      <c r="BK310" t="s">
        <v>324</v>
      </c>
      <c r="BL310" t="s">
        <v>324</v>
      </c>
      <c r="BM310" t="s">
        <v>324</v>
      </c>
      <c r="BN310" t="s">
        <v>324</v>
      </c>
      <c r="BO310" t="s">
        <v>324</v>
      </c>
      <c r="BP310" t="s">
        <v>324</v>
      </c>
      <c r="BQ310" t="s">
        <v>324</v>
      </c>
      <c r="BR310" t="s">
        <v>324</v>
      </c>
      <c r="BS310" t="s">
        <v>324</v>
      </c>
      <c r="BT310" t="s">
        <v>324</v>
      </c>
      <c r="BU310" t="s">
        <v>324</v>
      </c>
      <c r="BV310" t="s">
        <v>324</v>
      </c>
      <c r="BW310" t="s">
        <v>324</v>
      </c>
      <c r="BX310" t="s">
        <v>324</v>
      </c>
      <c r="BY310" t="s">
        <v>324</v>
      </c>
      <c r="BZ310" t="s">
        <v>324</v>
      </c>
      <c r="CA310" t="s">
        <v>324</v>
      </c>
      <c r="CB310" t="s">
        <v>324</v>
      </c>
      <c r="CC310" t="s">
        <v>324</v>
      </c>
      <c r="CD310" t="s">
        <v>324</v>
      </c>
      <c r="CE310" t="s">
        <v>324</v>
      </c>
      <c r="CF310" t="s">
        <v>324</v>
      </c>
      <c r="CG310" t="s">
        <v>324</v>
      </c>
      <c r="CH310" t="s">
        <v>324</v>
      </c>
      <c r="CI310" t="s">
        <v>324</v>
      </c>
      <c r="CJ310" t="s">
        <v>324</v>
      </c>
      <c r="CK310" t="s">
        <v>324</v>
      </c>
      <c r="CL310" t="s">
        <v>324</v>
      </c>
      <c r="CM310" t="s">
        <v>324</v>
      </c>
      <c r="CN310" t="s">
        <v>324</v>
      </c>
      <c r="CO310">
        <v>-65.328999999999994</v>
      </c>
      <c r="CP310">
        <v>-12.127000000000001</v>
      </c>
      <c r="CQ310">
        <v>-1.81</v>
      </c>
      <c r="CR310">
        <v>0</v>
      </c>
      <c r="CS310">
        <v>-79.266000000000005</v>
      </c>
      <c r="CT310" t="s">
        <v>324</v>
      </c>
      <c r="CU310" t="s">
        <v>324</v>
      </c>
      <c r="CV310" t="s">
        <v>324</v>
      </c>
      <c r="CW310" t="s">
        <v>324</v>
      </c>
      <c r="CX310" t="s">
        <v>324</v>
      </c>
      <c r="CY310" t="s">
        <v>324</v>
      </c>
      <c r="CZ310" t="s">
        <v>324</v>
      </c>
      <c r="DA310" t="s">
        <v>324</v>
      </c>
      <c r="DB310" t="s">
        <v>324</v>
      </c>
      <c r="DC310" t="s">
        <v>324</v>
      </c>
    </row>
    <row r="311" spans="1:107" x14ac:dyDescent="0.45">
      <c r="A311">
        <v>2024</v>
      </c>
      <c r="B311">
        <v>1</v>
      </c>
      <c r="C311" t="s">
        <v>224</v>
      </c>
      <c r="D311">
        <v>84</v>
      </c>
      <c r="E311" t="s">
        <v>561</v>
      </c>
      <c r="F311" t="s">
        <v>323</v>
      </c>
      <c r="G311" t="s">
        <v>244</v>
      </c>
      <c r="H311">
        <v>1.1970000000000001</v>
      </c>
      <c r="I311">
        <v>0.439</v>
      </c>
      <c r="J311">
        <v>0</v>
      </c>
      <c r="K311">
        <v>0</v>
      </c>
      <c r="L311">
        <v>1.6359999999999999</v>
      </c>
      <c r="M311">
        <v>157</v>
      </c>
      <c r="N311">
        <v>25</v>
      </c>
      <c r="O311">
        <v>0</v>
      </c>
      <c r="P311">
        <v>0</v>
      </c>
      <c r="Q311">
        <v>182</v>
      </c>
      <c r="R311">
        <v>0</v>
      </c>
      <c r="S311">
        <v>0</v>
      </c>
      <c r="T311">
        <v>0</v>
      </c>
      <c r="U311">
        <v>0</v>
      </c>
      <c r="V311">
        <v>0</v>
      </c>
      <c r="W311">
        <v>0</v>
      </c>
      <c r="X311">
        <v>0</v>
      </c>
      <c r="Y311">
        <v>0</v>
      </c>
      <c r="Z311">
        <v>0</v>
      </c>
      <c r="AA311">
        <v>0</v>
      </c>
      <c r="AB311">
        <v>0</v>
      </c>
      <c r="AC311">
        <v>0</v>
      </c>
      <c r="AD311">
        <v>0</v>
      </c>
      <c r="AE311">
        <v>0</v>
      </c>
      <c r="AF311">
        <v>0</v>
      </c>
      <c r="AG311">
        <v>0</v>
      </c>
      <c r="AH311">
        <v>0</v>
      </c>
      <c r="AI311">
        <v>0</v>
      </c>
      <c r="AJ311">
        <v>0</v>
      </c>
      <c r="AK311">
        <v>0</v>
      </c>
      <c r="AL311">
        <v>0</v>
      </c>
      <c r="AM311">
        <v>0</v>
      </c>
      <c r="AN311">
        <v>0</v>
      </c>
      <c r="AO311">
        <v>0</v>
      </c>
      <c r="AP311">
        <v>0</v>
      </c>
      <c r="AQ311">
        <v>0</v>
      </c>
      <c r="AR311">
        <v>0</v>
      </c>
      <c r="AS311">
        <v>0</v>
      </c>
      <c r="AT311">
        <v>0</v>
      </c>
      <c r="AU311">
        <v>0</v>
      </c>
      <c r="AV311">
        <v>0</v>
      </c>
      <c r="AW311">
        <v>0</v>
      </c>
      <c r="AX311">
        <v>0</v>
      </c>
      <c r="AY311">
        <v>0</v>
      </c>
      <c r="AZ311">
        <v>0</v>
      </c>
      <c r="BA311">
        <v>0</v>
      </c>
      <c r="BB311">
        <v>0</v>
      </c>
      <c r="BC311">
        <v>0</v>
      </c>
      <c r="BD311">
        <v>0</v>
      </c>
      <c r="BE311">
        <v>0</v>
      </c>
      <c r="BF311">
        <v>0</v>
      </c>
      <c r="BG311">
        <v>0</v>
      </c>
      <c r="BH311">
        <v>0</v>
      </c>
      <c r="BI311">
        <v>0</v>
      </c>
      <c r="BJ311">
        <v>0</v>
      </c>
      <c r="BK311">
        <v>1.2E-2</v>
      </c>
      <c r="BL311">
        <v>2E-3</v>
      </c>
      <c r="BM311">
        <v>0</v>
      </c>
      <c r="BN311">
        <v>0</v>
      </c>
      <c r="BO311">
        <v>1.4E-2</v>
      </c>
      <c r="BP311">
        <v>5</v>
      </c>
      <c r="BQ311">
        <v>1</v>
      </c>
      <c r="BR311">
        <v>0</v>
      </c>
      <c r="BS311">
        <v>0</v>
      </c>
      <c r="BT311">
        <v>6</v>
      </c>
      <c r="BU311">
        <v>0</v>
      </c>
      <c r="BV311">
        <v>0</v>
      </c>
      <c r="BW311">
        <v>0</v>
      </c>
      <c r="BX311">
        <v>0</v>
      </c>
      <c r="BY311">
        <v>0</v>
      </c>
      <c r="BZ311">
        <v>0</v>
      </c>
      <c r="CA311">
        <v>0</v>
      </c>
      <c r="CB311">
        <v>0</v>
      </c>
      <c r="CC311">
        <v>0</v>
      </c>
      <c r="CD311">
        <v>0</v>
      </c>
      <c r="CE311">
        <v>0</v>
      </c>
      <c r="CF311">
        <v>0</v>
      </c>
      <c r="CG311">
        <v>0</v>
      </c>
      <c r="CH311">
        <v>0</v>
      </c>
      <c r="CI311">
        <v>0</v>
      </c>
      <c r="CJ311">
        <v>0</v>
      </c>
      <c r="CK311">
        <v>0</v>
      </c>
      <c r="CL311">
        <v>0</v>
      </c>
      <c r="CM311">
        <v>0</v>
      </c>
      <c r="CN311">
        <v>0</v>
      </c>
      <c r="CO311">
        <v>1.2090000000000001</v>
      </c>
      <c r="CP311">
        <v>0.441</v>
      </c>
      <c r="CQ311" t="s">
        <v>179</v>
      </c>
      <c r="CR311">
        <v>0</v>
      </c>
      <c r="CS311">
        <v>1.65</v>
      </c>
      <c r="CT311">
        <v>162</v>
      </c>
      <c r="CU311">
        <v>26</v>
      </c>
      <c r="CV311">
        <v>0</v>
      </c>
      <c r="CW311">
        <v>0</v>
      </c>
      <c r="CX311">
        <v>188</v>
      </c>
      <c r="CY311">
        <v>0</v>
      </c>
      <c r="CZ311">
        <v>0</v>
      </c>
      <c r="DA311">
        <v>0</v>
      </c>
      <c r="DB311">
        <v>0</v>
      </c>
      <c r="DC311">
        <v>0</v>
      </c>
    </row>
    <row r="312" spans="1:107" x14ac:dyDescent="0.45">
      <c r="A312">
        <v>2024</v>
      </c>
      <c r="B312">
        <v>1</v>
      </c>
      <c r="C312" t="s">
        <v>224</v>
      </c>
      <c r="D312">
        <v>733</v>
      </c>
      <c r="E312" t="s">
        <v>562</v>
      </c>
      <c r="F312" t="s">
        <v>323</v>
      </c>
      <c r="G312" t="s">
        <v>244</v>
      </c>
      <c r="H312">
        <v>28.57</v>
      </c>
      <c r="I312">
        <v>5.8310000000000004</v>
      </c>
      <c r="J312">
        <v>0.19</v>
      </c>
      <c r="K312">
        <v>0</v>
      </c>
      <c r="L312">
        <v>34.591000000000001</v>
      </c>
      <c r="M312">
        <v>3910</v>
      </c>
      <c r="N312">
        <v>159</v>
      </c>
      <c r="O312">
        <v>6</v>
      </c>
      <c r="P312">
        <v>0</v>
      </c>
      <c r="Q312">
        <v>4075</v>
      </c>
      <c r="R312">
        <v>0</v>
      </c>
      <c r="S312">
        <v>0.94499999999999995</v>
      </c>
      <c r="T312">
        <v>0</v>
      </c>
      <c r="U312">
        <v>0</v>
      </c>
      <c r="V312">
        <v>0.94499999999999995</v>
      </c>
      <c r="W312">
        <v>0</v>
      </c>
      <c r="X312">
        <v>3</v>
      </c>
      <c r="Y312">
        <v>0</v>
      </c>
      <c r="Z312">
        <v>0</v>
      </c>
      <c r="AA312">
        <v>3</v>
      </c>
      <c r="AB312">
        <v>857.63499999999999</v>
      </c>
      <c r="AC312">
        <v>194.25299999999999</v>
      </c>
      <c r="AD312">
        <v>2.89</v>
      </c>
      <c r="AE312">
        <v>0</v>
      </c>
      <c r="AF312">
        <v>1054.778</v>
      </c>
      <c r="AG312">
        <v>2.9409999999999998</v>
      </c>
      <c r="AH312">
        <v>0.09</v>
      </c>
      <c r="AI312">
        <v>0</v>
      </c>
      <c r="AJ312">
        <v>0</v>
      </c>
      <c r="AK312">
        <v>3.0310000000000001</v>
      </c>
      <c r="AL312">
        <v>621</v>
      </c>
      <c r="AM312">
        <v>10</v>
      </c>
      <c r="AN312">
        <v>0</v>
      </c>
      <c r="AO312">
        <v>0</v>
      </c>
      <c r="AP312">
        <v>631</v>
      </c>
      <c r="AQ312">
        <v>6.3029999999999999</v>
      </c>
      <c r="AR312">
        <v>0.23499999999999999</v>
      </c>
      <c r="AS312">
        <v>0</v>
      </c>
      <c r="AT312">
        <v>0</v>
      </c>
      <c r="AU312">
        <v>6.5380000000000003</v>
      </c>
      <c r="AV312">
        <v>0</v>
      </c>
      <c r="AW312">
        <v>3.0000000000000001E-3</v>
      </c>
      <c r="AX312">
        <v>0</v>
      </c>
      <c r="AY312">
        <v>0</v>
      </c>
      <c r="AZ312">
        <v>3.0000000000000001E-3</v>
      </c>
      <c r="BA312">
        <v>0</v>
      </c>
      <c r="BB312">
        <v>1</v>
      </c>
      <c r="BC312">
        <v>0</v>
      </c>
      <c r="BD312">
        <v>0</v>
      </c>
      <c r="BE312">
        <v>1</v>
      </c>
      <c r="BF312">
        <v>0</v>
      </c>
      <c r="BG312">
        <v>3.0000000000000001E-3</v>
      </c>
      <c r="BH312">
        <v>0</v>
      </c>
      <c r="BI312">
        <v>0</v>
      </c>
      <c r="BJ312">
        <v>3.0000000000000001E-3</v>
      </c>
      <c r="BK312">
        <v>0.06</v>
      </c>
      <c r="BL312">
        <v>3.5000000000000003E-2</v>
      </c>
      <c r="BM312">
        <v>0</v>
      </c>
      <c r="BN312">
        <v>0</v>
      </c>
      <c r="BO312">
        <v>9.5000000000000001E-2</v>
      </c>
      <c r="BP312">
        <v>15</v>
      </c>
      <c r="BQ312">
        <v>4</v>
      </c>
      <c r="BR312">
        <v>0</v>
      </c>
      <c r="BS312">
        <v>0</v>
      </c>
      <c r="BT312">
        <v>19</v>
      </c>
      <c r="BU312">
        <v>0.69199999999999995</v>
      </c>
      <c r="BV312">
        <v>0.08</v>
      </c>
      <c r="BW312">
        <v>0</v>
      </c>
      <c r="BX312">
        <v>0</v>
      </c>
      <c r="BY312">
        <v>0.77200000000000002</v>
      </c>
      <c r="BZ312">
        <v>0</v>
      </c>
      <c r="CA312">
        <v>1E-3</v>
      </c>
      <c r="CB312">
        <v>0</v>
      </c>
      <c r="CC312">
        <v>0</v>
      </c>
      <c r="CD312">
        <v>1E-3</v>
      </c>
      <c r="CE312">
        <v>0</v>
      </c>
      <c r="CF312">
        <v>1</v>
      </c>
      <c r="CG312">
        <v>0</v>
      </c>
      <c r="CH312">
        <v>0</v>
      </c>
      <c r="CI312">
        <v>1</v>
      </c>
      <c r="CJ312">
        <v>0</v>
      </c>
      <c r="CK312">
        <v>0</v>
      </c>
      <c r="CL312">
        <v>0</v>
      </c>
      <c r="CM312">
        <v>0</v>
      </c>
      <c r="CN312">
        <v>0</v>
      </c>
      <c r="CO312">
        <v>28.63</v>
      </c>
      <c r="CP312">
        <v>6.8120000000000003</v>
      </c>
      <c r="CQ312">
        <v>0.19</v>
      </c>
      <c r="CR312">
        <v>0</v>
      </c>
      <c r="CS312">
        <v>35.631999999999998</v>
      </c>
      <c r="CT312">
        <v>3925</v>
      </c>
      <c r="CU312">
        <v>167</v>
      </c>
      <c r="CV312">
        <v>6</v>
      </c>
      <c r="CW312">
        <v>0</v>
      </c>
      <c r="CX312">
        <v>4098</v>
      </c>
      <c r="CY312">
        <v>858.327</v>
      </c>
      <c r="CZ312">
        <v>194.333</v>
      </c>
      <c r="DA312">
        <v>2.89</v>
      </c>
      <c r="DB312">
        <v>0</v>
      </c>
      <c r="DC312">
        <v>1055.55</v>
      </c>
    </row>
    <row r="313" spans="1:107" x14ac:dyDescent="0.45">
      <c r="A313">
        <v>2024</v>
      </c>
      <c r="B313">
        <v>1</v>
      </c>
      <c r="C313" t="s">
        <v>224</v>
      </c>
      <c r="D313">
        <v>10171</v>
      </c>
      <c r="E313" t="s">
        <v>413</v>
      </c>
      <c r="F313" t="s">
        <v>323</v>
      </c>
      <c r="G313" t="s">
        <v>247</v>
      </c>
      <c r="H313">
        <v>0.503</v>
      </c>
      <c r="I313">
        <v>7.1379999999999999</v>
      </c>
      <c r="J313" t="s">
        <v>324</v>
      </c>
      <c r="K313" t="s">
        <v>324</v>
      </c>
      <c r="L313">
        <v>7.641</v>
      </c>
      <c r="M313">
        <v>57</v>
      </c>
      <c r="N313">
        <v>18</v>
      </c>
      <c r="O313" t="s">
        <v>324</v>
      </c>
      <c r="P313" t="s">
        <v>324</v>
      </c>
      <c r="Q313">
        <v>75</v>
      </c>
      <c r="R313" t="s">
        <v>324</v>
      </c>
      <c r="S313" t="s">
        <v>324</v>
      </c>
      <c r="T313" t="s">
        <v>324</v>
      </c>
      <c r="U313" t="s">
        <v>324</v>
      </c>
      <c r="V313">
        <v>0</v>
      </c>
      <c r="W313" t="s">
        <v>324</v>
      </c>
      <c r="X313" t="s">
        <v>324</v>
      </c>
      <c r="Y313" t="s">
        <v>324</v>
      </c>
      <c r="Z313" t="s">
        <v>324</v>
      </c>
      <c r="AA313">
        <v>0</v>
      </c>
      <c r="AB313">
        <v>17.701000000000001</v>
      </c>
      <c r="AC313">
        <v>112.093</v>
      </c>
      <c r="AD313" t="s">
        <v>324</v>
      </c>
      <c r="AE313" t="s">
        <v>324</v>
      </c>
      <c r="AF313">
        <v>129.79400000000001</v>
      </c>
      <c r="AG313">
        <v>0.114</v>
      </c>
      <c r="AH313" t="s">
        <v>324</v>
      </c>
      <c r="AI313" t="s">
        <v>324</v>
      </c>
      <c r="AJ313" t="s">
        <v>324</v>
      </c>
      <c r="AK313">
        <v>0.114</v>
      </c>
      <c r="AL313">
        <v>22</v>
      </c>
      <c r="AM313" t="s">
        <v>324</v>
      </c>
      <c r="AN313" t="s">
        <v>324</v>
      </c>
      <c r="AO313" t="s">
        <v>324</v>
      </c>
      <c r="AP313">
        <v>22</v>
      </c>
      <c r="AQ313" t="s">
        <v>324</v>
      </c>
      <c r="AR313" t="s">
        <v>324</v>
      </c>
      <c r="AS313" t="s">
        <v>324</v>
      </c>
      <c r="AT313" t="s">
        <v>324</v>
      </c>
      <c r="AU313">
        <v>0</v>
      </c>
      <c r="AV313" t="s">
        <v>324</v>
      </c>
      <c r="AW313" t="s">
        <v>324</v>
      </c>
      <c r="AX313" t="s">
        <v>324</v>
      </c>
      <c r="AY313" t="s">
        <v>324</v>
      </c>
      <c r="AZ313">
        <v>0</v>
      </c>
      <c r="BA313" t="s">
        <v>324</v>
      </c>
      <c r="BB313" t="s">
        <v>324</v>
      </c>
      <c r="BC313" t="s">
        <v>324</v>
      </c>
      <c r="BD313" t="s">
        <v>324</v>
      </c>
      <c r="BE313">
        <v>0</v>
      </c>
      <c r="BF313" t="s">
        <v>324</v>
      </c>
      <c r="BG313" t="s">
        <v>324</v>
      </c>
      <c r="BH313" t="s">
        <v>324</v>
      </c>
      <c r="BI313" t="s">
        <v>324</v>
      </c>
      <c r="BJ313">
        <v>0</v>
      </c>
      <c r="BK313" t="s">
        <v>324</v>
      </c>
      <c r="BL313" t="s">
        <v>324</v>
      </c>
      <c r="BM313" t="s">
        <v>324</v>
      </c>
      <c r="BN313" t="s">
        <v>324</v>
      </c>
      <c r="BO313">
        <v>0</v>
      </c>
      <c r="BP313" t="s">
        <v>324</v>
      </c>
      <c r="BQ313" t="s">
        <v>324</v>
      </c>
      <c r="BR313" t="s">
        <v>324</v>
      </c>
      <c r="BS313" t="s">
        <v>324</v>
      </c>
      <c r="BT313">
        <v>0</v>
      </c>
      <c r="BU313" t="s">
        <v>324</v>
      </c>
      <c r="BV313" t="s">
        <v>324</v>
      </c>
      <c r="BW313" t="s">
        <v>324</v>
      </c>
      <c r="BX313" t="s">
        <v>324</v>
      </c>
      <c r="BY313">
        <v>0</v>
      </c>
      <c r="BZ313" t="s">
        <v>324</v>
      </c>
      <c r="CA313" t="s">
        <v>324</v>
      </c>
      <c r="CB313" t="s">
        <v>324</v>
      </c>
      <c r="CC313" t="s">
        <v>324</v>
      </c>
      <c r="CD313">
        <v>0</v>
      </c>
      <c r="CE313" t="s">
        <v>324</v>
      </c>
      <c r="CF313" t="s">
        <v>324</v>
      </c>
      <c r="CG313" t="s">
        <v>324</v>
      </c>
      <c r="CH313" t="s">
        <v>324</v>
      </c>
      <c r="CI313">
        <v>0</v>
      </c>
      <c r="CJ313" t="s">
        <v>324</v>
      </c>
      <c r="CK313" t="s">
        <v>324</v>
      </c>
      <c r="CL313" t="s">
        <v>324</v>
      </c>
      <c r="CM313" t="s">
        <v>324</v>
      </c>
      <c r="CN313">
        <v>0</v>
      </c>
      <c r="CO313">
        <v>0.503</v>
      </c>
      <c r="CP313">
        <v>7.1379999999999999</v>
      </c>
      <c r="CQ313" t="s">
        <v>179</v>
      </c>
      <c r="CR313">
        <v>0</v>
      </c>
      <c r="CS313">
        <v>7.641</v>
      </c>
      <c r="CT313">
        <v>57</v>
      </c>
      <c r="CU313">
        <v>18</v>
      </c>
      <c r="CV313">
        <v>0</v>
      </c>
      <c r="CW313">
        <v>0</v>
      </c>
      <c r="CX313">
        <v>75</v>
      </c>
      <c r="CY313">
        <v>17.701000000000001</v>
      </c>
      <c r="CZ313">
        <v>112.093</v>
      </c>
      <c r="DA313">
        <v>0</v>
      </c>
      <c r="DB313">
        <v>0</v>
      </c>
      <c r="DC313">
        <v>129.79400000000001</v>
      </c>
    </row>
    <row r="314" spans="1:107" x14ac:dyDescent="0.45">
      <c r="A314">
        <v>2024</v>
      </c>
      <c r="B314">
        <v>1</v>
      </c>
      <c r="C314" t="s">
        <v>224</v>
      </c>
      <c r="D314">
        <v>17066</v>
      </c>
      <c r="E314" t="s">
        <v>563</v>
      </c>
      <c r="F314" t="s">
        <v>323</v>
      </c>
      <c r="G314" t="s">
        <v>244</v>
      </c>
      <c r="H314">
        <v>9.1010000000000009</v>
      </c>
      <c r="I314">
        <v>4.9489999999999998</v>
      </c>
      <c r="J314">
        <v>3.7559999999999998</v>
      </c>
      <c r="K314" t="s">
        <v>324</v>
      </c>
      <c r="L314">
        <v>17.806000000000001</v>
      </c>
      <c r="M314">
        <v>1135</v>
      </c>
      <c r="N314">
        <v>71</v>
      </c>
      <c r="O314">
        <v>23</v>
      </c>
      <c r="P314" t="s">
        <v>324</v>
      </c>
      <c r="Q314">
        <v>1229</v>
      </c>
      <c r="R314" t="s">
        <v>324</v>
      </c>
      <c r="S314" t="s">
        <v>324</v>
      </c>
      <c r="T314" t="s">
        <v>324</v>
      </c>
      <c r="U314" t="s">
        <v>324</v>
      </c>
      <c r="V314">
        <v>0</v>
      </c>
      <c r="W314" t="s">
        <v>324</v>
      </c>
      <c r="X314" t="s">
        <v>324</v>
      </c>
      <c r="Y314" t="s">
        <v>324</v>
      </c>
      <c r="Z314" t="s">
        <v>324</v>
      </c>
      <c r="AA314">
        <v>0</v>
      </c>
      <c r="AB314" t="s">
        <v>324</v>
      </c>
      <c r="AC314" t="s">
        <v>324</v>
      </c>
      <c r="AD314" t="s">
        <v>324</v>
      </c>
      <c r="AE314" t="s">
        <v>324</v>
      </c>
      <c r="AF314">
        <v>0</v>
      </c>
      <c r="AG314" t="s">
        <v>324</v>
      </c>
      <c r="AH314" t="s">
        <v>324</v>
      </c>
      <c r="AI314" t="s">
        <v>324</v>
      </c>
      <c r="AJ314" t="s">
        <v>324</v>
      </c>
      <c r="AK314">
        <v>0</v>
      </c>
      <c r="AL314" t="s">
        <v>324</v>
      </c>
      <c r="AM314" t="s">
        <v>324</v>
      </c>
      <c r="AN314" t="s">
        <v>324</v>
      </c>
      <c r="AO314" t="s">
        <v>324</v>
      </c>
      <c r="AP314">
        <v>0</v>
      </c>
      <c r="AQ314" t="s">
        <v>324</v>
      </c>
      <c r="AR314" t="s">
        <v>324</v>
      </c>
      <c r="AS314" t="s">
        <v>324</v>
      </c>
      <c r="AT314" t="s">
        <v>324</v>
      </c>
      <c r="AU314">
        <v>0</v>
      </c>
      <c r="AV314" t="s">
        <v>324</v>
      </c>
      <c r="AW314" t="s">
        <v>324</v>
      </c>
      <c r="AX314" t="s">
        <v>324</v>
      </c>
      <c r="AY314" t="s">
        <v>324</v>
      </c>
      <c r="AZ314">
        <v>0</v>
      </c>
      <c r="BA314" t="s">
        <v>324</v>
      </c>
      <c r="BB314" t="s">
        <v>324</v>
      </c>
      <c r="BC314" t="s">
        <v>324</v>
      </c>
      <c r="BD314" t="s">
        <v>324</v>
      </c>
      <c r="BE314">
        <v>0</v>
      </c>
      <c r="BF314" t="s">
        <v>324</v>
      </c>
      <c r="BG314" t="s">
        <v>324</v>
      </c>
      <c r="BH314" t="s">
        <v>324</v>
      </c>
      <c r="BI314" t="s">
        <v>324</v>
      </c>
      <c r="BJ314">
        <v>0</v>
      </c>
      <c r="BK314">
        <v>3.4000000000000002E-2</v>
      </c>
      <c r="BL314" t="s">
        <v>324</v>
      </c>
      <c r="BM314" t="s">
        <v>324</v>
      </c>
      <c r="BN314" t="s">
        <v>324</v>
      </c>
      <c r="BO314">
        <v>0</v>
      </c>
      <c r="BP314">
        <v>8</v>
      </c>
      <c r="BQ314" t="s">
        <v>324</v>
      </c>
      <c r="BR314" t="s">
        <v>324</v>
      </c>
      <c r="BS314" t="s">
        <v>324</v>
      </c>
      <c r="BT314">
        <v>0</v>
      </c>
      <c r="BU314" t="s">
        <v>324</v>
      </c>
      <c r="BV314" t="s">
        <v>324</v>
      </c>
      <c r="BW314" t="s">
        <v>324</v>
      </c>
      <c r="BX314" t="s">
        <v>324</v>
      </c>
      <c r="BY314">
        <v>0</v>
      </c>
      <c r="BZ314" t="s">
        <v>324</v>
      </c>
      <c r="CA314" t="s">
        <v>324</v>
      </c>
      <c r="CB314" t="s">
        <v>324</v>
      </c>
      <c r="CC314" t="s">
        <v>324</v>
      </c>
      <c r="CD314">
        <v>0</v>
      </c>
      <c r="CE314" t="s">
        <v>324</v>
      </c>
      <c r="CF314" t="s">
        <v>324</v>
      </c>
      <c r="CG314" t="s">
        <v>324</v>
      </c>
      <c r="CH314" t="s">
        <v>324</v>
      </c>
      <c r="CI314">
        <v>0</v>
      </c>
      <c r="CJ314" t="s">
        <v>324</v>
      </c>
      <c r="CK314" t="s">
        <v>324</v>
      </c>
      <c r="CL314" t="s">
        <v>324</v>
      </c>
      <c r="CM314" t="s">
        <v>324</v>
      </c>
      <c r="CN314">
        <v>0</v>
      </c>
      <c r="CO314">
        <v>9.1349999999999998</v>
      </c>
      <c r="CP314">
        <v>4.9489999999999998</v>
      </c>
      <c r="CQ314">
        <v>3.7559999999999998</v>
      </c>
      <c r="CR314">
        <v>0</v>
      </c>
      <c r="CS314">
        <v>17.84</v>
      </c>
      <c r="CT314">
        <v>1143</v>
      </c>
      <c r="CU314">
        <v>71</v>
      </c>
      <c r="CV314">
        <v>23</v>
      </c>
      <c r="CW314">
        <v>0</v>
      </c>
      <c r="CX314">
        <v>1237</v>
      </c>
      <c r="CY314">
        <v>0</v>
      </c>
      <c r="CZ314">
        <v>0</v>
      </c>
      <c r="DA314">
        <v>0</v>
      </c>
      <c r="DB314">
        <v>0</v>
      </c>
      <c r="DC314">
        <v>0</v>
      </c>
    </row>
    <row r="315" spans="1:107" x14ac:dyDescent="0.45">
      <c r="A315">
        <v>2024</v>
      </c>
      <c r="B315">
        <v>1</v>
      </c>
      <c r="C315" t="s">
        <v>224</v>
      </c>
      <c r="D315">
        <v>19876</v>
      </c>
      <c r="E315" t="s">
        <v>470</v>
      </c>
      <c r="F315" t="s">
        <v>323</v>
      </c>
      <c r="G315" t="s">
        <v>244</v>
      </c>
      <c r="H315">
        <v>332.15300000000002</v>
      </c>
      <c r="I315">
        <v>152.09200000000001</v>
      </c>
      <c r="J315">
        <v>0.121</v>
      </c>
      <c r="K315" t="s">
        <v>324</v>
      </c>
      <c r="L315">
        <v>484.36599999999999</v>
      </c>
      <c r="M315">
        <v>44993</v>
      </c>
      <c r="N315">
        <v>1062</v>
      </c>
      <c r="O315">
        <v>8</v>
      </c>
      <c r="P315" t="s">
        <v>324</v>
      </c>
      <c r="Q315">
        <v>46063</v>
      </c>
      <c r="R315" t="s">
        <v>324</v>
      </c>
      <c r="S315" t="s">
        <v>324</v>
      </c>
      <c r="T315" t="s">
        <v>324</v>
      </c>
      <c r="U315" t="s">
        <v>324</v>
      </c>
      <c r="V315" t="s">
        <v>324</v>
      </c>
      <c r="W315" t="s">
        <v>324</v>
      </c>
      <c r="X315" t="s">
        <v>324</v>
      </c>
      <c r="Y315" t="s">
        <v>324</v>
      </c>
      <c r="Z315" t="s">
        <v>324</v>
      </c>
      <c r="AA315" t="s">
        <v>324</v>
      </c>
      <c r="AB315" t="s">
        <v>324</v>
      </c>
      <c r="AC315" t="s">
        <v>324</v>
      </c>
      <c r="AD315" t="s">
        <v>324</v>
      </c>
      <c r="AE315" t="s">
        <v>324</v>
      </c>
      <c r="AF315" t="s">
        <v>324</v>
      </c>
      <c r="AG315" t="s">
        <v>324</v>
      </c>
      <c r="AH315" t="s">
        <v>324</v>
      </c>
      <c r="AI315" t="s">
        <v>324</v>
      </c>
      <c r="AJ315" t="s">
        <v>324</v>
      </c>
      <c r="AK315" t="s">
        <v>324</v>
      </c>
      <c r="AL315" t="s">
        <v>324</v>
      </c>
      <c r="AM315" t="s">
        <v>324</v>
      </c>
      <c r="AN315" t="s">
        <v>324</v>
      </c>
      <c r="AO315" t="s">
        <v>324</v>
      </c>
      <c r="AP315" t="s">
        <v>324</v>
      </c>
      <c r="AQ315" t="s">
        <v>324</v>
      </c>
      <c r="AR315" t="s">
        <v>324</v>
      </c>
      <c r="AS315" t="s">
        <v>324</v>
      </c>
      <c r="AT315" t="s">
        <v>324</v>
      </c>
      <c r="AU315" t="s">
        <v>324</v>
      </c>
      <c r="AV315" t="s">
        <v>324</v>
      </c>
      <c r="AW315" t="s">
        <v>324</v>
      </c>
      <c r="AX315" t="s">
        <v>324</v>
      </c>
      <c r="AY315" t="s">
        <v>324</v>
      </c>
      <c r="AZ315" t="s">
        <v>324</v>
      </c>
      <c r="BA315" t="s">
        <v>324</v>
      </c>
      <c r="BB315" t="s">
        <v>324</v>
      </c>
      <c r="BC315" t="s">
        <v>324</v>
      </c>
      <c r="BD315" t="s">
        <v>324</v>
      </c>
      <c r="BE315" t="s">
        <v>324</v>
      </c>
      <c r="BF315" t="s">
        <v>324</v>
      </c>
      <c r="BG315" t="s">
        <v>324</v>
      </c>
      <c r="BH315" t="s">
        <v>324</v>
      </c>
      <c r="BI315" t="s">
        <v>324</v>
      </c>
      <c r="BJ315" t="s">
        <v>324</v>
      </c>
      <c r="BK315">
        <v>7.8E-2</v>
      </c>
      <c r="BL315">
        <v>0.112</v>
      </c>
      <c r="BM315" t="s">
        <v>324</v>
      </c>
      <c r="BN315" t="s">
        <v>324</v>
      </c>
      <c r="BO315">
        <v>0.19</v>
      </c>
      <c r="BP315">
        <v>29</v>
      </c>
      <c r="BQ315">
        <v>10</v>
      </c>
      <c r="BR315" t="s">
        <v>324</v>
      </c>
      <c r="BS315" t="s">
        <v>324</v>
      </c>
      <c r="BT315">
        <v>39</v>
      </c>
      <c r="BU315" t="s">
        <v>324</v>
      </c>
      <c r="BV315" t="s">
        <v>324</v>
      </c>
      <c r="BW315" t="s">
        <v>324</v>
      </c>
      <c r="BX315" t="s">
        <v>324</v>
      </c>
      <c r="BY315" t="s">
        <v>324</v>
      </c>
      <c r="BZ315" t="s">
        <v>324</v>
      </c>
      <c r="CA315" t="s">
        <v>324</v>
      </c>
      <c r="CB315" t="s">
        <v>324</v>
      </c>
      <c r="CC315" t="s">
        <v>324</v>
      </c>
      <c r="CD315" t="s">
        <v>324</v>
      </c>
      <c r="CE315" t="s">
        <v>324</v>
      </c>
      <c r="CF315" t="s">
        <v>324</v>
      </c>
      <c r="CG315" t="s">
        <v>324</v>
      </c>
      <c r="CH315" t="s">
        <v>324</v>
      </c>
      <c r="CI315" t="s">
        <v>324</v>
      </c>
      <c r="CJ315" t="s">
        <v>324</v>
      </c>
      <c r="CK315" t="s">
        <v>324</v>
      </c>
      <c r="CL315" t="s">
        <v>324</v>
      </c>
      <c r="CM315" t="s">
        <v>324</v>
      </c>
      <c r="CN315" t="s">
        <v>324</v>
      </c>
      <c r="CO315">
        <v>332.23099999999999</v>
      </c>
      <c r="CP315">
        <v>152.20400000000001</v>
      </c>
      <c r="CQ315">
        <v>0.121</v>
      </c>
      <c r="CR315">
        <v>0</v>
      </c>
      <c r="CS315">
        <v>484.55599999999998</v>
      </c>
      <c r="CT315">
        <v>45022</v>
      </c>
      <c r="CU315">
        <v>1072</v>
      </c>
      <c r="CV315">
        <v>8</v>
      </c>
      <c r="CW315">
        <v>0</v>
      </c>
      <c r="CX315">
        <v>46102</v>
      </c>
      <c r="CY315">
        <v>0</v>
      </c>
      <c r="CZ315">
        <v>0</v>
      </c>
      <c r="DA315">
        <v>0</v>
      </c>
      <c r="DB315">
        <v>0</v>
      </c>
      <c r="DC315">
        <v>0</v>
      </c>
    </row>
    <row r="316" spans="1:107" x14ac:dyDescent="0.45">
      <c r="A316">
        <v>2024</v>
      </c>
      <c r="B316">
        <v>1</v>
      </c>
      <c r="C316" t="s">
        <v>224</v>
      </c>
      <c r="D316">
        <v>19882</v>
      </c>
      <c r="E316" t="s">
        <v>564</v>
      </c>
      <c r="F316" t="s">
        <v>323</v>
      </c>
      <c r="G316" t="s">
        <v>244</v>
      </c>
      <c r="H316">
        <v>0.437</v>
      </c>
      <c r="I316">
        <v>0.14499999999999999</v>
      </c>
      <c r="J316">
        <v>0</v>
      </c>
      <c r="K316">
        <v>0</v>
      </c>
      <c r="L316">
        <v>0.58199999999999996</v>
      </c>
      <c r="M316">
        <v>80</v>
      </c>
      <c r="N316">
        <v>5</v>
      </c>
      <c r="O316">
        <v>0</v>
      </c>
      <c r="P316">
        <v>0</v>
      </c>
      <c r="Q316">
        <v>85</v>
      </c>
      <c r="R316">
        <v>0</v>
      </c>
      <c r="S316">
        <v>0</v>
      </c>
      <c r="T316">
        <v>0</v>
      </c>
      <c r="U316">
        <v>0</v>
      </c>
      <c r="V316">
        <v>0</v>
      </c>
      <c r="W316">
        <v>0</v>
      </c>
      <c r="X316">
        <v>0</v>
      </c>
      <c r="Y316">
        <v>0</v>
      </c>
      <c r="Z316">
        <v>0</v>
      </c>
      <c r="AA316">
        <v>0</v>
      </c>
      <c r="AB316">
        <v>0</v>
      </c>
      <c r="AC316">
        <v>0</v>
      </c>
      <c r="AD316">
        <v>0</v>
      </c>
      <c r="AE316">
        <v>0</v>
      </c>
      <c r="AF316">
        <v>0</v>
      </c>
      <c r="AG316">
        <v>0</v>
      </c>
      <c r="AH316">
        <v>0</v>
      </c>
      <c r="AI316">
        <v>0</v>
      </c>
      <c r="AJ316">
        <v>0</v>
      </c>
      <c r="AK316">
        <v>0</v>
      </c>
      <c r="AL316">
        <v>0</v>
      </c>
      <c r="AM316">
        <v>0</v>
      </c>
      <c r="AN316">
        <v>0</v>
      </c>
      <c r="AO316">
        <v>0</v>
      </c>
      <c r="AP316">
        <v>0</v>
      </c>
      <c r="AQ316">
        <v>0</v>
      </c>
      <c r="AR316">
        <v>0</v>
      </c>
      <c r="AS316">
        <v>0</v>
      </c>
      <c r="AT316">
        <v>0</v>
      </c>
      <c r="AU316">
        <v>0</v>
      </c>
      <c r="AV316">
        <v>0</v>
      </c>
      <c r="AW316">
        <v>0</v>
      </c>
      <c r="AX316">
        <v>0</v>
      </c>
      <c r="AY316">
        <v>0</v>
      </c>
      <c r="AZ316">
        <v>0</v>
      </c>
      <c r="BA316">
        <v>0</v>
      </c>
      <c r="BB316">
        <v>0</v>
      </c>
      <c r="BC316">
        <v>0</v>
      </c>
      <c r="BD316">
        <v>0</v>
      </c>
      <c r="BE316">
        <v>0</v>
      </c>
      <c r="BF316">
        <v>0</v>
      </c>
      <c r="BG316">
        <v>0</v>
      </c>
      <c r="BH316">
        <v>0</v>
      </c>
      <c r="BI316">
        <v>0</v>
      </c>
      <c r="BJ316">
        <v>0</v>
      </c>
      <c r="BK316">
        <v>0</v>
      </c>
      <c r="BL316">
        <v>0</v>
      </c>
      <c r="BM316">
        <v>0</v>
      </c>
      <c r="BN316">
        <v>0</v>
      </c>
      <c r="BO316">
        <v>0</v>
      </c>
      <c r="BP316">
        <v>0</v>
      </c>
      <c r="BQ316">
        <v>0</v>
      </c>
      <c r="BR316">
        <v>0</v>
      </c>
      <c r="BS316">
        <v>0</v>
      </c>
      <c r="BT316">
        <v>0</v>
      </c>
      <c r="BU316">
        <v>0</v>
      </c>
      <c r="BV316">
        <v>0</v>
      </c>
      <c r="BW316">
        <v>0</v>
      </c>
      <c r="BX316">
        <v>0</v>
      </c>
      <c r="BY316">
        <v>0</v>
      </c>
      <c r="BZ316">
        <v>0</v>
      </c>
      <c r="CA316">
        <v>0</v>
      </c>
      <c r="CB316">
        <v>0</v>
      </c>
      <c r="CC316">
        <v>0</v>
      </c>
      <c r="CD316">
        <v>0</v>
      </c>
      <c r="CE316">
        <v>0</v>
      </c>
      <c r="CF316">
        <v>0</v>
      </c>
      <c r="CG316">
        <v>0</v>
      </c>
      <c r="CH316">
        <v>0</v>
      </c>
      <c r="CI316">
        <v>0</v>
      </c>
      <c r="CJ316">
        <v>0</v>
      </c>
      <c r="CK316">
        <v>0</v>
      </c>
      <c r="CL316">
        <v>0</v>
      </c>
      <c r="CM316">
        <v>0</v>
      </c>
      <c r="CN316">
        <v>0</v>
      </c>
      <c r="CO316">
        <v>0.437</v>
      </c>
      <c r="CP316">
        <v>0.14499999999999999</v>
      </c>
      <c r="CQ316" t="s">
        <v>179</v>
      </c>
      <c r="CR316">
        <v>0</v>
      </c>
      <c r="CS316">
        <v>0.58199999999999996</v>
      </c>
      <c r="CT316">
        <v>80</v>
      </c>
      <c r="CU316">
        <v>5</v>
      </c>
      <c r="CV316">
        <v>0</v>
      </c>
      <c r="CW316">
        <v>0</v>
      </c>
      <c r="CX316">
        <v>85</v>
      </c>
      <c r="CY316">
        <v>0</v>
      </c>
      <c r="CZ316">
        <v>0</v>
      </c>
      <c r="DA316">
        <v>0</v>
      </c>
      <c r="DB316">
        <v>0</v>
      </c>
      <c r="DC316">
        <v>0</v>
      </c>
    </row>
    <row r="317" spans="1:107" x14ac:dyDescent="0.45">
      <c r="A317">
        <v>2024</v>
      </c>
      <c r="B317">
        <v>1</v>
      </c>
      <c r="C317" t="s">
        <v>224</v>
      </c>
      <c r="D317">
        <v>40228</v>
      </c>
      <c r="E317" t="s">
        <v>565</v>
      </c>
      <c r="F317" t="s">
        <v>323</v>
      </c>
      <c r="G317" t="s">
        <v>244</v>
      </c>
      <c r="H317">
        <v>22.826000000000001</v>
      </c>
      <c r="I317">
        <v>6.04</v>
      </c>
      <c r="J317" t="s">
        <v>324</v>
      </c>
      <c r="K317" t="s">
        <v>324</v>
      </c>
      <c r="L317">
        <v>28.866</v>
      </c>
      <c r="M317">
        <v>2928</v>
      </c>
      <c r="N317">
        <v>86</v>
      </c>
      <c r="O317" t="s">
        <v>324</v>
      </c>
      <c r="P317" t="s">
        <v>324</v>
      </c>
      <c r="Q317">
        <v>3014</v>
      </c>
      <c r="R317" t="s">
        <v>324</v>
      </c>
      <c r="S317" t="s">
        <v>324</v>
      </c>
      <c r="T317" t="s">
        <v>324</v>
      </c>
      <c r="U317" t="s">
        <v>324</v>
      </c>
      <c r="V317" t="s">
        <v>324</v>
      </c>
      <c r="W317" t="s">
        <v>324</v>
      </c>
      <c r="X317" t="s">
        <v>324</v>
      </c>
      <c r="Y317" t="s">
        <v>324</v>
      </c>
      <c r="Z317" t="s">
        <v>324</v>
      </c>
      <c r="AA317" t="s">
        <v>324</v>
      </c>
      <c r="AB317" t="s">
        <v>324</v>
      </c>
      <c r="AC317" t="s">
        <v>324</v>
      </c>
      <c r="AD317" t="s">
        <v>324</v>
      </c>
      <c r="AE317" t="s">
        <v>324</v>
      </c>
      <c r="AF317" t="s">
        <v>324</v>
      </c>
      <c r="AG317" t="s">
        <v>324</v>
      </c>
      <c r="AH317" t="s">
        <v>324</v>
      </c>
      <c r="AI317" t="s">
        <v>324</v>
      </c>
      <c r="AJ317" t="s">
        <v>324</v>
      </c>
      <c r="AK317" t="s">
        <v>324</v>
      </c>
      <c r="AL317" t="s">
        <v>324</v>
      </c>
      <c r="AM317" t="s">
        <v>324</v>
      </c>
      <c r="AN317" t="s">
        <v>324</v>
      </c>
      <c r="AO317" t="s">
        <v>324</v>
      </c>
      <c r="AP317" t="s">
        <v>324</v>
      </c>
      <c r="AQ317" t="s">
        <v>324</v>
      </c>
      <c r="AR317" t="s">
        <v>324</v>
      </c>
      <c r="AS317" t="s">
        <v>324</v>
      </c>
      <c r="AT317" t="s">
        <v>324</v>
      </c>
      <c r="AU317" t="s">
        <v>324</v>
      </c>
      <c r="AV317" t="s">
        <v>324</v>
      </c>
      <c r="AW317" t="s">
        <v>324</v>
      </c>
      <c r="AX317" t="s">
        <v>324</v>
      </c>
      <c r="AY317" t="s">
        <v>324</v>
      </c>
      <c r="AZ317" t="s">
        <v>324</v>
      </c>
      <c r="BA317" t="s">
        <v>324</v>
      </c>
      <c r="BB317" t="s">
        <v>324</v>
      </c>
      <c r="BC317" t="s">
        <v>324</v>
      </c>
      <c r="BD317" t="s">
        <v>324</v>
      </c>
      <c r="BE317" t="s">
        <v>324</v>
      </c>
      <c r="BF317" t="s">
        <v>324</v>
      </c>
      <c r="BG317" t="s">
        <v>324</v>
      </c>
      <c r="BH317" t="s">
        <v>324</v>
      </c>
      <c r="BI317" t="s">
        <v>324</v>
      </c>
      <c r="BJ317" t="s">
        <v>324</v>
      </c>
      <c r="BK317">
        <v>2.1999999999999999E-2</v>
      </c>
      <c r="BL317" t="s">
        <v>324</v>
      </c>
      <c r="BM317" t="s">
        <v>324</v>
      </c>
      <c r="BN317" t="s">
        <v>324</v>
      </c>
      <c r="BO317">
        <v>2.1999999999999999E-2</v>
      </c>
      <c r="BP317">
        <v>6</v>
      </c>
      <c r="BQ317" t="s">
        <v>324</v>
      </c>
      <c r="BR317" t="s">
        <v>324</v>
      </c>
      <c r="BS317" t="s">
        <v>324</v>
      </c>
      <c r="BT317">
        <v>6</v>
      </c>
      <c r="BU317" t="s">
        <v>324</v>
      </c>
      <c r="BV317" t="s">
        <v>324</v>
      </c>
      <c r="BW317" t="s">
        <v>324</v>
      </c>
      <c r="BX317" t="s">
        <v>324</v>
      </c>
      <c r="BY317" t="s">
        <v>324</v>
      </c>
      <c r="BZ317" t="s">
        <v>324</v>
      </c>
      <c r="CA317">
        <v>0.83899999999999997</v>
      </c>
      <c r="CB317" t="s">
        <v>324</v>
      </c>
      <c r="CC317" t="s">
        <v>324</v>
      </c>
      <c r="CD317" t="s">
        <v>324</v>
      </c>
      <c r="CE317" t="s">
        <v>324</v>
      </c>
      <c r="CF317">
        <v>1</v>
      </c>
      <c r="CG317" t="s">
        <v>324</v>
      </c>
      <c r="CH317" t="s">
        <v>324</v>
      </c>
      <c r="CI317" t="s">
        <v>324</v>
      </c>
      <c r="CJ317" t="s">
        <v>324</v>
      </c>
      <c r="CK317" t="s">
        <v>324</v>
      </c>
      <c r="CL317" t="s">
        <v>324</v>
      </c>
      <c r="CM317" t="s">
        <v>324</v>
      </c>
      <c r="CN317" t="s">
        <v>324</v>
      </c>
      <c r="CO317">
        <v>22.847999999999999</v>
      </c>
      <c r="CP317">
        <v>6.8789999999999996</v>
      </c>
      <c r="CQ317" t="s">
        <v>179</v>
      </c>
      <c r="CR317">
        <v>0</v>
      </c>
      <c r="CS317">
        <v>29.727</v>
      </c>
      <c r="CT317">
        <v>2934</v>
      </c>
      <c r="CU317">
        <v>87</v>
      </c>
      <c r="CV317">
        <v>0</v>
      </c>
      <c r="CW317">
        <v>0</v>
      </c>
      <c r="CX317">
        <v>3021</v>
      </c>
      <c r="CY317">
        <v>0</v>
      </c>
      <c r="CZ317">
        <v>0</v>
      </c>
      <c r="DA317">
        <v>0</v>
      </c>
      <c r="DB317">
        <v>0</v>
      </c>
      <c r="DC317">
        <v>0</v>
      </c>
    </row>
    <row r="318" spans="1:107" x14ac:dyDescent="0.45">
      <c r="A318">
        <v>2024</v>
      </c>
      <c r="B318">
        <v>1</v>
      </c>
      <c r="C318" t="s">
        <v>224</v>
      </c>
      <c r="D318">
        <v>99999</v>
      </c>
      <c r="E318" t="s">
        <v>329</v>
      </c>
      <c r="F318" t="s">
        <v>323</v>
      </c>
      <c r="H318">
        <v>45.64</v>
      </c>
      <c r="I318">
        <v>7.3250000000000002</v>
      </c>
      <c r="J318">
        <v>0.01</v>
      </c>
      <c r="K318" t="s">
        <v>324</v>
      </c>
      <c r="L318">
        <v>52.975000000000001</v>
      </c>
      <c r="M318" t="s">
        <v>324</v>
      </c>
      <c r="N318" t="s">
        <v>324</v>
      </c>
      <c r="O318" t="s">
        <v>324</v>
      </c>
      <c r="P318" t="s">
        <v>324</v>
      </c>
      <c r="Q318" t="s">
        <v>324</v>
      </c>
      <c r="R318" t="s">
        <v>324</v>
      </c>
      <c r="S318" t="s">
        <v>324</v>
      </c>
      <c r="T318" t="s">
        <v>324</v>
      </c>
      <c r="U318" t="s">
        <v>324</v>
      </c>
      <c r="V318">
        <v>0</v>
      </c>
      <c r="W318" t="s">
        <v>324</v>
      </c>
      <c r="X318" t="s">
        <v>324</v>
      </c>
      <c r="Y318" t="s">
        <v>324</v>
      </c>
      <c r="Z318" t="s">
        <v>324</v>
      </c>
      <c r="AA318" t="s">
        <v>324</v>
      </c>
      <c r="AB318" t="s">
        <v>324</v>
      </c>
      <c r="AC318" t="s">
        <v>324</v>
      </c>
      <c r="AD318" t="s">
        <v>324</v>
      </c>
      <c r="AE318" t="s">
        <v>324</v>
      </c>
      <c r="AF318" t="s">
        <v>324</v>
      </c>
      <c r="AG318">
        <v>-0.02</v>
      </c>
      <c r="AH318" t="s">
        <v>324</v>
      </c>
      <c r="AI318" t="s">
        <v>324</v>
      </c>
      <c r="AJ318" t="s">
        <v>324</v>
      </c>
      <c r="AK318">
        <v>-0.02</v>
      </c>
      <c r="AL318" t="s">
        <v>324</v>
      </c>
      <c r="AM318" t="s">
        <v>324</v>
      </c>
      <c r="AN318" t="s">
        <v>324</v>
      </c>
      <c r="AO318" t="s">
        <v>324</v>
      </c>
      <c r="AP318" t="s">
        <v>324</v>
      </c>
      <c r="AQ318" t="s">
        <v>324</v>
      </c>
      <c r="AR318" t="s">
        <v>324</v>
      </c>
      <c r="AS318" t="s">
        <v>324</v>
      </c>
      <c r="AT318" t="s">
        <v>324</v>
      </c>
      <c r="AU318" t="s">
        <v>324</v>
      </c>
      <c r="AV318" t="s">
        <v>324</v>
      </c>
      <c r="AW318" t="s">
        <v>324</v>
      </c>
      <c r="AX318" t="s">
        <v>324</v>
      </c>
      <c r="AY318" t="s">
        <v>324</v>
      </c>
      <c r="AZ318">
        <v>0</v>
      </c>
      <c r="BA318" t="s">
        <v>324</v>
      </c>
      <c r="BB318" t="s">
        <v>324</v>
      </c>
      <c r="BC318" t="s">
        <v>324</v>
      </c>
      <c r="BD318" t="s">
        <v>324</v>
      </c>
      <c r="BE318" t="s">
        <v>324</v>
      </c>
      <c r="BF318" t="s">
        <v>324</v>
      </c>
      <c r="BG318" t="s">
        <v>324</v>
      </c>
      <c r="BH318" t="s">
        <v>324</v>
      </c>
      <c r="BI318" t="s">
        <v>324</v>
      </c>
      <c r="BJ318" t="s">
        <v>324</v>
      </c>
      <c r="BK318" t="s">
        <v>324</v>
      </c>
      <c r="BL318" t="s">
        <v>324</v>
      </c>
      <c r="BM318" t="s">
        <v>324</v>
      </c>
      <c r="BN318" t="s">
        <v>324</v>
      </c>
      <c r="BO318" t="s">
        <v>324</v>
      </c>
      <c r="BP318" t="s">
        <v>324</v>
      </c>
      <c r="BQ318" t="s">
        <v>324</v>
      </c>
      <c r="BR318" t="s">
        <v>324</v>
      </c>
      <c r="BS318" t="s">
        <v>324</v>
      </c>
      <c r="BT318" t="s">
        <v>324</v>
      </c>
      <c r="BU318" t="s">
        <v>324</v>
      </c>
      <c r="BV318" t="s">
        <v>324</v>
      </c>
      <c r="BW318" t="s">
        <v>324</v>
      </c>
      <c r="BX318" t="s">
        <v>324</v>
      </c>
      <c r="BY318" t="s">
        <v>324</v>
      </c>
      <c r="BZ318" t="s">
        <v>324</v>
      </c>
      <c r="CA318" t="s">
        <v>324</v>
      </c>
      <c r="CB318" t="s">
        <v>324</v>
      </c>
      <c r="CC318" t="s">
        <v>324</v>
      </c>
      <c r="CD318" t="s">
        <v>324</v>
      </c>
      <c r="CE318" t="s">
        <v>324</v>
      </c>
      <c r="CF318" t="s">
        <v>324</v>
      </c>
      <c r="CG318" t="s">
        <v>324</v>
      </c>
      <c r="CH318" t="s">
        <v>324</v>
      </c>
      <c r="CI318" t="s">
        <v>324</v>
      </c>
      <c r="CJ318" t="s">
        <v>324</v>
      </c>
      <c r="CK318" t="s">
        <v>324</v>
      </c>
      <c r="CL318" t="s">
        <v>324</v>
      </c>
      <c r="CM318" t="s">
        <v>324</v>
      </c>
      <c r="CN318" t="s">
        <v>324</v>
      </c>
      <c r="CO318">
        <v>45.64</v>
      </c>
      <c r="CP318">
        <v>7.3250000000000002</v>
      </c>
      <c r="CQ318">
        <v>0.01</v>
      </c>
      <c r="CR318" t="s">
        <v>324</v>
      </c>
      <c r="CS318">
        <v>52.975000000000001</v>
      </c>
      <c r="CT318" t="s">
        <v>324</v>
      </c>
      <c r="CU318" t="s">
        <v>324</v>
      </c>
      <c r="CV318" t="s">
        <v>324</v>
      </c>
      <c r="CW318" t="s">
        <v>324</v>
      </c>
      <c r="CX318" t="s">
        <v>324</v>
      </c>
      <c r="CY318" t="s">
        <v>324</v>
      </c>
      <c r="CZ318" t="s">
        <v>324</v>
      </c>
      <c r="DA318" t="s">
        <v>324</v>
      </c>
      <c r="DB318" t="s">
        <v>324</v>
      </c>
      <c r="DC318" t="s">
        <v>324</v>
      </c>
    </row>
    <row r="319" spans="1:107" x14ac:dyDescent="0.45">
      <c r="A319">
        <v>2024</v>
      </c>
      <c r="B319">
        <v>1</v>
      </c>
      <c r="C319" t="s">
        <v>221</v>
      </c>
      <c r="D319">
        <v>2548</v>
      </c>
      <c r="E319" t="s">
        <v>566</v>
      </c>
      <c r="F319" t="s">
        <v>323</v>
      </c>
      <c r="G319" t="s">
        <v>244</v>
      </c>
      <c r="H319">
        <v>1.7210000000000001</v>
      </c>
      <c r="I319">
        <v>0.42599999999999999</v>
      </c>
      <c r="J319">
        <v>3.7999999999999999E-2</v>
      </c>
      <c r="K319">
        <v>0</v>
      </c>
      <c r="L319">
        <v>2.1850000000000001</v>
      </c>
      <c r="M319">
        <v>317</v>
      </c>
      <c r="N319">
        <v>23</v>
      </c>
      <c r="O319">
        <v>1</v>
      </c>
      <c r="P319">
        <v>0</v>
      </c>
      <c r="Q319">
        <v>341</v>
      </c>
      <c r="R319">
        <v>0.17499999999999999</v>
      </c>
      <c r="S319">
        <v>3.5659999999999998</v>
      </c>
      <c r="T319">
        <v>0</v>
      </c>
      <c r="U319">
        <v>0</v>
      </c>
      <c r="V319">
        <v>3.7410000000000001</v>
      </c>
      <c r="W319">
        <v>68</v>
      </c>
      <c r="X319">
        <v>87</v>
      </c>
      <c r="Y319">
        <v>0</v>
      </c>
      <c r="Z319">
        <v>0</v>
      </c>
      <c r="AA319">
        <v>155</v>
      </c>
      <c r="AB319">
        <v>16.117000000000001</v>
      </c>
      <c r="AC319">
        <v>95.114999999999995</v>
      </c>
      <c r="AD319">
        <v>0</v>
      </c>
      <c r="AE319" t="s">
        <v>324</v>
      </c>
      <c r="AF319">
        <v>111.232</v>
      </c>
      <c r="AG319" t="s">
        <v>324</v>
      </c>
      <c r="AH319" t="s">
        <v>324</v>
      </c>
      <c r="AI319" t="s">
        <v>324</v>
      </c>
      <c r="AJ319" t="s">
        <v>324</v>
      </c>
      <c r="AK319">
        <v>0</v>
      </c>
      <c r="AL319" t="s">
        <v>324</v>
      </c>
      <c r="AM319" t="s">
        <v>324</v>
      </c>
      <c r="AN319" t="s">
        <v>324</v>
      </c>
      <c r="AO319" t="s">
        <v>324</v>
      </c>
      <c r="AP319">
        <v>0</v>
      </c>
      <c r="AQ319" t="s">
        <v>324</v>
      </c>
      <c r="AR319" t="s">
        <v>324</v>
      </c>
      <c r="AS319" t="s">
        <v>324</v>
      </c>
      <c r="AT319" t="s">
        <v>324</v>
      </c>
      <c r="AU319">
        <v>0</v>
      </c>
      <c r="AV319" t="s">
        <v>324</v>
      </c>
      <c r="AW319" t="s">
        <v>324</v>
      </c>
      <c r="AX319" t="s">
        <v>324</v>
      </c>
      <c r="AY319" t="s">
        <v>324</v>
      </c>
      <c r="AZ319">
        <v>0</v>
      </c>
      <c r="BA319" t="s">
        <v>324</v>
      </c>
      <c r="BB319" t="s">
        <v>324</v>
      </c>
      <c r="BC319" t="s">
        <v>324</v>
      </c>
      <c r="BD319" t="s">
        <v>324</v>
      </c>
      <c r="BE319">
        <v>0</v>
      </c>
      <c r="BF319" t="s">
        <v>324</v>
      </c>
      <c r="BG319" t="s">
        <v>324</v>
      </c>
      <c r="BH319" t="s">
        <v>324</v>
      </c>
      <c r="BI319" t="s">
        <v>324</v>
      </c>
      <c r="BJ319">
        <v>0</v>
      </c>
      <c r="BK319">
        <v>0</v>
      </c>
      <c r="BL319">
        <v>0.01</v>
      </c>
      <c r="BM319">
        <v>0</v>
      </c>
      <c r="BN319">
        <v>0</v>
      </c>
      <c r="BO319">
        <v>0.01</v>
      </c>
      <c r="BP319">
        <v>0</v>
      </c>
      <c r="BQ319">
        <v>1</v>
      </c>
      <c r="BR319">
        <v>0</v>
      </c>
      <c r="BS319">
        <v>0</v>
      </c>
      <c r="BT319">
        <v>1</v>
      </c>
      <c r="BU319" t="s">
        <v>324</v>
      </c>
      <c r="BV319" t="s">
        <v>324</v>
      </c>
      <c r="BW319" t="s">
        <v>324</v>
      </c>
      <c r="BX319" t="s">
        <v>324</v>
      </c>
      <c r="BY319">
        <v>0</v>
      </c>
      <c r="BZ319" t="s">
        <v>324</v>
      </c>
      <c r="CA319" t="s">
        <v>324</v>
      </c>
      <c r="CB319" t="s">
        <v>324</v>
      </c>
      <c r="CC319" t="s">
        <v>324</v>
      </c>
      <c r="CD319">
        <v>0</v>
      </c>
      <c r="CE319" t="s">
        <v>324</v>
      </c>
      <c r="CF319" t="s">
        <v>324</v>
      </c>
      <c r="CG319" t="s">
        <v>324</v>
      </c>
      <c r="CH319" t="s">
        <v>324</v>
      </c>
      <c r="CI319">
        <v>0</v>
      </c>
      <c r="CJ319" t="s">
        <v>324</v>
      </c>
      <c r="CK319" t="s">
        <v>324</v>
      </c>
      <c r="CL319" t="s">
        <v>324</v>
      </c>
      <c r="CM319" t="s">
        <v>324</v>
      </c>
      <c r="CN319">
        <v>0</v>
      </c>
      <c r="CO319">
        <v>1.8959999999999999</v>
      </c>
      <c r="CP319">
        <v>4.0019999999999998</v>
      </c>
      <c r="CQ319">
        <v>3.7999999999999999E-2</v>
      </c>
      <c r="CR319">
        <v>0</v>
      </c>
      <c r="CS319">
        <v>5.9359999999999999</v>
      </c>
      <c r="CT319">
        <v>385</v>
      </c>
      <c r="CU319">
        <v>111</v>
      </c>
      <c r="CV319">
        <v>1</v>
      </c>
      <c r="CW319">
        <v>0</v>
      </c>
      <c r="CX319">
        <v>497</v>
      </c>
      <c r="CY319">
        <v>16.117000000000001</v>
      </c>
      <c r="CZ319">
        <v>95.114999999999995</v>
      </c>
      <c r="DA319">
        <v>0</v>
      </c>
      <c r="DB319">
        <v>0</v>
      </c>
      <c r="DC319">
        <v>111.232</v>
      </c>
    </row>
    <row r="320" spans="1:107" x14ac:dyDescent="0.45">
      <c r="A320">
        <v>2024</v>
      </c>
      <c r="B320">
        <v>1</v>
      </c>
      <c r="C320" t="s">
        <v>221</v>
      </c>
      <c r="D320">
        <v>7601</v>
      </c>
      <c r="E320" t="s">
        <v>567</v>
      </c>
      <c r="F320" t="s">
        <v>323</v>
      </c>
      <c r="G320" t="s">
        <v>244</v>
      </c>
      <c r="H320">
        <v>74.768000000000001</v>
      </c>
      <c r="I320">
        <v>53.904000000000003</v>
      </c>
      <c r="J320">
        <v>0.19700000000000001</v>
      </c>
      <c r="K320">
        <v>0</v>
      </c>
      <c r="L320">
        <v>128.869</v>
      </c>
      <c r="M320">
        <v>6207</v>
      </c>
      <c r="N320">
        <v>547</v>
      </c>
      <c r="O320">
        <v>4</v>
      </c>
      <c r="P320">
        <v>0</v>
      </c>
      <c r="Q320">
        <v>6758</v>
      </c>
      <c r="R320" t="s">
        <v>324</v>
      </c>
      <c r="S320" t="s">
        <v>324</v>
      </c>
      <c r="T320" t="s">
        <v>324</v>
      </c>
      <c r="U320" t="s">
        <v>324</v>
      </c>
      <c r="V320">
        <v>0</v>
      </c>
      <c r="W320" t="s">
        <v>324</v>
      </c>
      <c r="X320" t="s">
        <v>324</v>
      </c>
      <c r="Y320" t="s">
        <v>324</v>
      </c>
      <c r="Z320" t="s">
        <v>324</v>
      </c>
      <c r="AA320">
        <v>0</v>
      </c>
      <c r="AB320" t="s">
        <v>324</v>
      </c>
      <c r="AC320" t="s">
        <v>324</v>
      </c>
      <c r="AD320" t="s">
        <v>324</v>
      </c>
      <c r="AE320" t="s">
        <v>324</v>
      </c>
      <c r="AF320">
        <v>0</v>
      </c>
      <c r="AG320" t="s">
        <v>324</v>
      </c>
      <c r="AH320" t="s">
        <v>324</v>
      </c>
      <c r="AI320" t="s">
        <v>324</v>
      </c>
      <c r="AJ320" t="s">
        <v>324</v>
      </c>
      <c r="AK320">
        <v>0</v>
      </c>
      <c r="AL320" t="s">
        <v>324</v>
      </c>
      <c r="AM320" t="s">
        <v>324</v>
      </c>
      <c r="AN320" t="s">
        <v>324</v>
      </c>
      <c r="AO320" t="s">
        <v>324</v>
      </c>
      <c r="AP320">
        <v>0</v>
      </c>
      <c r="AQ320" t="s">
        <v>324</v>
      </c>
      <c r="AR320" t="s">
        <v>324</v>
      </c>
      <c r="AS320" t="s">
        <v>324</v>
      </c>
      <c r="AT320" t="s">
        <v>324</v>
      </c>
      <c r="AU320">
        <v>0</v>
      </c>
      <c r="AV320" t="s">
        <v>324</v>
      </c>
      <c r="AW320" t="s">
        <v>324</v>
      </c>
      <c r="AX320" t="s">
        <v>324</v>
      </c>
      <c r="AY320" t="s">
        <v>324</v>
      </c>
      <c r="AZ320">
        <v>0</v>
      </c>
      <c r="BA320" t="s">
        <v>324</v>
      </c>
      <c r="BB320" t="s">
        <v>324</v>
      </c>
      <c r="BC320" t="s">
        <v>324</v>
      </c>
      <c r="BD320" t="s">
        <v>324</v>
      </c>
      <c r="BE320">
        <v>0</v>
      </c>
      <c r="BF320" t="s">
        <v>324</v>
      </c>
      <c r="BG320" t="s">
        <v>324</v>
      </c>
      <c r="BH320" t="s">
        <v>324</v>
      </c>
      <c r="BI320" t="s">
        <v>324</v>
      </c>
      <c r="BJ320">
        <v>0</v>
      </c>
      <c r="BK320">
        <v>0.192</v>
      </c>
      <c r="BL320" t="s">
        <v>324</v>
      </c>
      <c r="BM320" t="s">
        <v>324</v>
      </c>
      <c r="BN320" t="s">
        <v>324</v>
      </c>
      <c r="BO320">
        <v>0.192</v>
      </c>
      <c r="BP320">
        <v>14</v>
      </c>
      <c r="BQ320" t="s">
        <v>324</v>
      </c>
      <c r="BR320" t="s">
        <v>324</v>
      </c>
      <c r="BS320" t="s">
        <v>324</v>
      </c>
      <c r="BT320">
        <v>14</v>
      </c>
      <c r="BU320" t="s">
        <v>324</v>
      </c>
      <c r="BV320" t="s">
        <v>324</v>
      </c>
      <c r="BW320" t="s">
        <v>324</v>
      </c>
      <c r="BX320" t="s">
        <v>324</v>
      </c>
      <c r="BY320">
        <v>0</v>
      </c>
      <c r="BZ320">
        <v>0.91600000000000004</v>
      </c>
      <c r="CA320">
        <v>0.22</v>
      </c>
      <c r="CB320" t="s">
        <v>324</v>
      </c>
      <c r="CC320" t="s">
        <v>324</v>
      </c>
      <c r="CD320">
        <v>1.1359999999999999</v>
      </c>
      <c r="CE320">
        <v>55</v>
      </c>
      <c r="CF320">
        <v>2</v>
      </c>
      <c r="CG320" t="s">
        <v>324</v>
      </c>
      <c r="CH320" t="s">
        <v>324</v>
      </c>
      <c r="CI320">
        <v>57</v>
      </c>
      <c r="CJ320" t="s">
        <v>324</v>
      </c>
      <c r="CK320" t="s">
        <v>324</v>
      </c>
      <c r="CL320" t="s">
        <v>324</v>
      </c>
      <c r="CM320" t="s">
        <v>324</v>
      </c>
      <c r="CN320">
        <v>0</v>
      </c>
      <c r="CO320">
        <v>75.876000000000005</v>
      </c>
      <c r="CP320">
        <v>54.124000000000002</v>
      </c>
      <c r="CQ320">
        <v>0.19700000000000001</v>
      </c>
      <c r="CR320">
        <v>0</v>
      </c>
      <c r="CS320">
        <v>130.197</v>
      </c>
      <c r="CT320">
        <v>6276</v>
      </c>
      <c r="CU320">
        <v>549</v>
      </c>
      <c r="CV320">
        <v>4</v>
      </c>
      <c r="CW320">
        <v>0</v>
      </c>
      <c r="CX320">
        <v>6829</v>
      </c>
      <c r="CY320">
        <v>0</v>
      </c>
      <c r="CZ320">
        <v>0</v>
      </c>
      <c r="DA320">
        <v>0</v>
      </c>
      <c r="DB320">
        <v>0</v>
      </c>
      <c r="DC320">
        <v>0</v>
      </c>
    </row>
    <row r="321" spans="1:107" x14ac:dyDescent="0.45">
      <c r="A321">
        <v>2024</v>
      </c>
      <c r="B321">
        <v>1</v>
      </c>
      <c r="C321" t="s">
        <v>221</v>
      </c>
      <c r="D321">
        <v>19791</v>
      </c>
      <c r="E321" t="s">
        <v>568</v>
      </c>
      <c r="F321" t="s">
        <v>323</v>
      </c>
      <c r="G321" t="s">
        <v>244</v>
      </c>
      <c r="H321">
        <v>19.704999999999998</v>
      </c>
      <c r="I321">
        <v>1.6339999999999999</v>
      </c>
      <c r="J321">
        <v>0</v>
      </c>
      <c r="K321">
        <v>0</v>
      </c>
      <c r="L321">
        <v>21.338999999999999</v>
      </c>
      <c r="M321">
        <v>2434</v>
      </c>
      <c r="N321">
        <v>28</v>
      </c>
      <c r="O321">
        <v>0</v>
      </c>
      <c r="P321">
        <v>0</v>
      </c>
      <c r="Q321">
        <v>2462</v>
      </c>
      <c r="R321">
        <v>1.6659999999999999</v>
      </c>
      <c r="S321">
        <v>7.2560000000000002</v>
      </c>
      <c r="T321">
        <v>0</v>
      </c>
      <c r="U321">
        <v>0</v>
      </c>
      <c r="V321">
        <v>8.9220000000000006</v>
      </c>
      <c r="W321">
        <v>108</v>
      </c>
      <c r="X321">
        <v>51</v>
      </c>
      <c r="Y321">
        <v>0</v>
      </c>
      <c r="Z321">
        <v>0</v>
      </c>
      <c r="AA321">
        <v>159</v>
      </c>
      <c r="AB321" t="s">
        <v>324</v>
      </c>
      <c r="AC321" t="s">
        <v>324</v>
      </c>
      <c r="AD321" t="s">
        <v>324</v>
      </c>
      <c r="AE321" t="s">
        <v>324</v>
      </c>
      <c r="AF321" t="s">
        <v>324</v>
      </c>
      <c r="AG321" t="s">
        <v>324</v>
      </c>
      <c r="AH321" t="s">
        <v>324</v>
      </c>
      <c r="AI321" t="s">
        <v>324</v>
      </c>
      <c r="AJ321" t="s">
        <v>324</v>
      </c>
      <c r="AK321" t="s">
        <v>324</v>
      </c>
      <c r="AL321" t="s">
        <v>324</v>
      </c>
      <c r="AM321" t="s">
        <v>324</v>
      </c>
      <c r="AN321" t="s">
        <v>324</v>
      </c>
      <c r="AO321" t="s">
        <v>324</v>
      </c>
      <c r="AP321" t="s">
        <v>324</v>
      </c>
      <c r="AQ321" t="s">
        <v>324</v>
      </c>
      <c r="AR321" t="s">
        <v>324</v>
      </c>
      <c r="AS321" t="s">
        <v>324</v>
      </c>
      <c r="AT321" t="s">
        <v>324</v>
      </c>
      <c r="AU321" t="s">
        <v>324</v>
      </c>
      <c r="AV321" t="s">
        <v>324</v>
      </c>
      <c r="AW321" t="s">
        <v>324</v>
      </c>
      <c r="AX321" t="s">
        <v>324</v>
      </c>
      <c r="AY321" t="s">
        <v>324</v>
      </c>
      <c r="AZ321" t="s">
        <v>324</v>
      </c>
      <c r="BA321" t="s">
        <v>324</v>
      </c>
      <c r="BB321" t="s">
        <v>324</v>
      </c>
      <c r="BC321" t="s">
        <v>324</v>
      </c>
      <c r="BD321" t="s">
        <v>324</v>
      </c>
      <c r="BE321" t="s">
        <v>324</v>
      </c>
      <c r="BF321" t="s">
        <v>324</v>
      </c>
      <c r="BG321" t="s">
        <v>324</v>
      </c>
      <c r="BH321" t="s">
        <v>324</v>
      </c>
      <c r="BI321" t="s">
        <v>324</v>
      </c>
      <c r="BJ321" t="s">
        <v>324</v>
      </c>
      <c r="BK321">
        <v>0.159</v>
      </c>
      <c r="BL321">
        <v>7.8E-2</v>
      </c>
      <c r="BM321">
        <v>0</v>
      </c>
      <c r="BN321">
        <v>0</v>
      </c>
      <c r="BO321">
        <v>0.23699999999999999</v>
      </c>
      <c r="BP321">
        <v>28</v>
      </c>
      <c r="BQ321">
        <v>5</v>
      </c>
      <c r="BR321">
        <v>0</v>
      </c>
      <c r="BS321">
        <v>0</v>
      </c>
      <c r="BT321">
        <v>33</v>
      </c>
      <c r="BU321" t="s">
        <v>324</v>
      </c>
      <c r="BV321" t="s">
        <v>324</v>
      </c>
      <c r="BW321" t="s">
        <v>324</v>
      </c>
      <c r="BX321" t="s">
        <v>324</v>
      </c>
      <c r="BY321" t="s">
        <v>324</v>
      </c>
      <c r="BZ321">
        <v>8.9999999999999993E-3</v>
      </c>
      <c r="CA321">
        <v>0.28199999999999997</v>
      </c>
      <c r="CB321">
        <v>0</v>
      </c>
      <c r="CC321">
        <v>0</v>
      </c>
      <c r="CD321" t="s">
        <v>324</v>
      </c>
      <c r="CE321">
        <v>1</v>
      </c>
      <c r="CF321">
        <v>2</v>
      </c>
      <c r="CG321">
        <v>0</v>
      </c>
      <c r="CH321">
        <v>0</v>
      </c>
      <c r="CI321" t="s">
        <v>324</v>
      </c>
      <c r="CJ321" t="s">
        <v>324</v>
      </c>
      <c r="CK321" t="s">
        <v>324</v>
      </c>
      <c r="CL321" t="s">
        <v>324</v>
      </c>
      <c r="CM321" t="s">
        <v>324</v>
      </c>
      <c r="CN321" t="s">
        <v>324</v>
      </c>
      <c r="CO321">
        <v>21.539000000000001</v>
      </c>
      <c r="CP321">
        <v>9.25</v>
      </c>
      <c r="CQ321" t="s">
        <v>179</v>
      </c>
      <c r="CR321">
        <v>0</v>
      </c>
      <c r="CS321">
        <v>30.789000000000001</v>
      </c>
      <c r="CT321">
        <v>2571</v>
      </c>
      <c r="CU321">
        <v>86</v>
      </c>
      <c r="CV321">
        <v>0</v>
      </c>
      <c r="CW321">
        <v>0</v>
      </c>
      <c r="CX321">
        <v>2657</v>
      </c>
      <c r="CY321">
        <v>0</v>
      </c>
      <c r="CZ321">
        <v>0</v>
      </c>
      <c r="DA321">
        <v>0</v>
      </c>
      <c r="DB321">
        <v>0</v>
      </c>
      <c r="DC321">
        <v>0</v>
      </c>
    </row>
    <row r="322" spans="1:107" x14ac:dyDescent="0.45">
      <c r="A322">
        <v>2024</v>
      </c>
      <c r="B322">
        <v>1</v>
      </c>
      <c r="C322" t="s">
        <v>221</v>
      </c>
      <c r="D322">
        <v>99999</v>
      </c>
      <c r="E322" t="s">
        <v>329</v>
      </c>
      <c r="F322" t="s">
        <v>323</v>
      </c>
      <c r="H322">
        <v>14.087999999999999</v>
      </c>
      <c r="I322">
        <v>4.1269999999999998</v>
      </c>
      <c r="J322">
        <v>1.1519999999999999</v>
      </c>
      <c r="K322" t="s">
        <v>324</v>
      </c>
      <c r="L322">
        <v>19.367000000000001</v>
      </c>
      <c r="M322" t="s">
        <v>324</v>
      </c>
      <c r="N322" t="s">
        <v>324</v>
      </c>
      <c r="O322" t="s">
        <v>324</v>
      </c>
      <c r="P322" t="s">
        <v>324</v>
      </c>
      <c r="Q322" t="s">
        <v>324</v>
      </c>
      <c r="R322" t="s">
        <v>324</v>
      </c>
      <c r="S322" t="s">
        <v>324</v>
      </c>
      <c r="T322" t="s">
        <v>324</v>
      </c>
      <c r="U322" t="s">
        <v>324</v>
      </c>
      <c r="V322" t="s">
        <v>324</v>
      </c>
      <c r="W322" t="s">
        <v>324</v>
      </c>
      <c r="X322" t="s">
        <v>324</v>
      </c>
      <c r="Y322" t="s">
        <v>324</v>
      </c>
      <c r="Z322" t="s">
        <v>324</v>
      </c>
      <c r="AA322" t="s">
        <v>324</v>
      </c>
      <c r="AB322" t="s">
        <v>324</v>
      </c>
      <c r="AC322" t="s">
        <v>324</v>
      </c>
      <c r="AD322" t="s">
        <v>324</v>
      </c>
      <c r="AE322" t="s">
        <v>324</v>
      </c>
      <c r="AF322" t="s">
        <v>324</v>
      </c>
      <c r="AG322" t="s">
        <v>324</v>
      </c>
      <c r="AH322" t="s">
        <v>324</v>
      </c>
      <c r="AI322" t="s">
        <v>324</v>
      </c>
      <c r="AJ322" t="s">
        <v>324</v>
      </c>
      <c r="AK322" t="s">
        <v>324</v>
      </c>
      <c r="AL322" t="s">
        <v>324</v>
      </c>
      <c r="AM322" t="s">
        <v>324</v>
      </c>
      <c r="AN322" t="s">
        <v>324</v>
      </c>
      <c r="AO322" t="s">
        <v>324</v>
      </c>
      <c r="AP322" t="s">
        <v>324</v>
      </c>
      <c r="AQ322" t="s">
        <v>324</v>
      </c>
      <c r="AR322" t="s">
        <v>324</v>
      </c>
      <c r="AS322" t="s">
        <v>324</v>
      </c>
      <c r="AT322" t="s">
        <v>324</v>
      </c>
      <c r="AU322" t="s">
        <v>324</v>
      </c>
      <c r="AV322" t="s">
        <v>324</v>
      </c>
      <c r="AW322" t="s">
        <v>324</v>
      </c>
      <c r="AX322" t="s">
        <v>324</v>
      </c>
      <c r="AY322" t="s">
        <v>324</v>
      </c>
      <c r="AZ322" t="s">
        <v>324</v>
      </c>
      <c r="BA322" t="s">
        <v>324</v>
      </c>
      <c r="BB322" t="s">
        <v>324</v>
      </c>
      <c r="BC322" t="s">
        <v>324</v>
      </c>
      <c r="BD322" t="s">
        <v>324</v>
      </c>
      <c r="BE322" t="s">
        <v>324</v>
      </c>
      <c r="BF322" t="s">
        <v>324</v>
      </c>
      <c r="BG322" t="s">
        <v>324</v>
      </c>
      <c r="BH322" t="s">
        <v>324</v>
      </c>
      <c r="BI322" t="s">
        <v>324</v>
      </c>
      <c r="BJ322" t="s">
        <v>324</v>
      </c>
      <c r="BK322" t="s">
        <v>324</v>
      </c>
      <c r="BL322" t="s">
        <v>324</v>
      </c>
      <c r="BM322" t="s">
        <v>324</v>
      </c>
      <c r="BN322" t="s">
        <v>324</v>
      </c>
      <c r="BO322" t="s">
        <v>324</v>
      </c>
      <c r="BP322" t="s">
        <v>324</v>
      </c>
      <c r="BQ322" t="s">
        <v>324</v>
      </c>
      <c r="BR322" t="s">
        <v>324</v>
      </c>
      <c r="BS322" t="s">
        <v>324</v>
      </c>
      <c r="BT322" t="s">
        <v>324</v>
      </c>
      <c r="BU322" t="s">
        <v>324</v>
      </c>
      <c r="BV322" t="s">
        <v>324</v>
      </c>
      <c r="BW322" t="s">
        <v>324</v>
      </c>
      <c r="BX322" t="s">
        <v>324</v>
      </c>
      <c r="BY322" t="s">
        <v>324</v>
      </c>
      <c r="BZ322" t="s">
        <v>324</v>
      </c>
      <c r="CA322" t="s">
        <v>324</v>
      </c>
      <c r="CB322" t="s">
        <v>324</v>
      </c>
      <c r="CC322" t="s">
        <v>324</v>
      </c>
      <c r="CD322" t="s">
        <v>324</v>
      </c>
      <c r="CE322" t="s">
        <v>324</v>
      </c>
      <c r="CF322" t="s">
        <v>324</v>
      </c>
      <c r="CG322" t="s">
        <v>324</v>
      </c>
      <c r="CH322" t="s">
        <v>324</v>
      </c>
      <c r="CI322" t="s">
        <v>324</v>
      </c>
      <c r="CJ322" t="s">
        <v>324</v>
      </c>
      <c r="CK322" t="s">
        <v>324</v>
      </c>
      <c r="CL322" t="s">
        <v>324</v>
      </c>
      <c r="CM322" t="s">
        <v>324</v>
      </c>
      <c r="CN322" t="s">
        <v>324</v>
      </c>
      <c r="CO322">
        <v>14.087999999999999</v>
      </c>
      <c r="CP322">
        <v>4.1269999999999998</v>
      </c>
      <c r="CQ322">
        <v>1.1519999999999999</v>
      </c>
      <c r="CR322" t="s">
        <v>324</v>
      </c>
      <c r="CS322">
        <v>19.367000000000001</v>
      </c>
      <c r="CT322" t="s">
        <v>324</v>
      </c>
      <c r="CU322" t="s">
        <v>324</v>
      </c>
      <c r="CV322" t="s">
        <v>324</v>
      </c>
      <c r="CW322" t="s">
        <v>324</v>
      </c>
      <c r="CX322" t="s">
        <v>324</v>
      </c>
      <c r="CY322" t="s">
        <v>324</v>
      </c>
      <c r="CZ322" t="s">
        <v>324</v>
      </c>
      <c r="DA322" t="s">
        <v>324</v>
      </c>
      <c r="DB322" t="s">
        <v>324</v>
      </c>
      <c r="DC322" t="s">
        <v>324</v>
      </c>
    </row>
    <row r="323" spans="1:107" x14ac:dyDescent="0.45">
      <c r="A323">
        <v>2024</v>
      </c>
      <c r="B323">
        <v>1</v>
      </c>
      <c r="C323" t="s">
        <v>227</v>
      </c>
      <c r="D323">
        <v>3660</v>
      </c>
      <c r="E323" t="s">
        <v>569</v>
      </c>
      <c r="F323" t="s">
        <v>323</v>
      </c>
      <c r="G323" t="s">
        <v>244</v>
      </c>
      <c r="H323">
        <v>20.193999999999999</v>
      </c>
      <c r="I323">
        <v>0.88</v>
      </c>
      <c r="J323" t="s">
        <v>324</v>
      </c>
      <c r="K323" t="s">
        <v>324</v>
      </c>
      <c r="L323">
        <v>21.074000000000002</v>
      </c>
      <c r="M323">
        <v>2779</v>
      </c>
      <c r="N323">
        <v>36</v>
      </c>
      <c r="O323" t="s">
        <v>324</v>
      </c>
      <c r="P323" t="s">
        <v>324</v>
      </c>
      <c r="Q323">
        <v>2815</v>
      </c>
      <c r="R323">
        <v>0.40600000000000003</v>
      </c>
      <c r="S323">
        <v>5.2999999999999999E-2</v>
      </c>
      <c r="T323" t="s">
        <v>324</v>
      </c>
      <c r="U323" t="s">
        <v>324</v>
      </c>
      <c r="V323">
        <v>0.45900000000000002</v>
      </c>
      <c r="W323">
        <v>696</v>
      </c>
      <c r="X323">
        <v>5</v>
      </c>
      <c r="Y323" t="s">
        <v>324</v>
      </c>
      <c r="Z323" t="s">
        <v>324</v>
      </c>
      <c r="AA323">
        <v>701</v>
      </c>
      <c r="AB323">
        <v>119.84</v>
      </c>
      <c r="AC323">
        <v>6.03</v>
      </c>
      <c r="AD323" t="s">
        <v>324</v>
      </c>
      <c r="AE323" t="s">
        <v>324</v>
      </c>
      <c r="AF323">
        <v>125.87</v>
      </c>
      <c r="AG323">
        <v>1.28</v>
      </c>
      <c r="AH323">
        <v>7.0000000000000001E-3</v>
      </c>
      <c r="AI323" t="s">
        <v>324</v>
      </c>
      <c r="AJ323" t="s">
        <v>324</v>
      </c>
      <c r="AK323">
        <v>1.2869999999999999</v>
      </c>
      <c r="AL323">
        <v>145</v>
      </c>
      <c r="AM323">
        <v>1</v>
      </c>
      <c r="AN323" t="s">
        <v>324</v>
      </c>
      <c r="AO323" t="s">
        <v>324</v>
      </c>
      <c r="AP323">
        <v>146</v>
      </c>
      <c r="AQ323">
        <v>3.145</v>
      </c>
      <c r="AR323">
        <v>0.02</v>
      </c>
      <c r="AS323" t="s">
        <v>324</v>
      </c>
      <c r="AT323" t="s">
        <v>324</v>
      </c>
      <c r="AU323">
        <v>3.165</v>
      </c>
      <c r="AV323">
        <v>0.03</v>
      </c>
      <c r="AW323" t="s">
        <v>324</v>
      </c>
      <c r="AX323" t="s">
        <v>324</v>
      </c>
      <c r="AY323" t="s">
        <v>324</v>
      </c>
      <c r="AZ323">
        <v>0.03</v>
      </c>
      <c r="BA323">
        <v>3</v>
      </c>
      <c r="BB323" t="s">
        <v>324</v>
      </c>
      <c r="BC323" t="s">
        <v>324</v>
      </c>
      <c r="BD323" t="s">
        <v>324</v>
      </c>
      <c r="BE323">
        <v>3</v>
      </c>
      <c r="BF323">
        <v>8.1000000000000003E-2</v>
      </c>
      <c r="BG323" t="s">
        <v>324</v>
      </c>
      <c r="BH323" t="s">
        <v>324</v>
      </c>
      <c r="BI323" t="s">
        <v>324</v>
      </c>
      <c r="BJ323">
        <v>8.1000000000000003E-2</v>
      </c>
      <c r="BK323">
        <v>6.6000000000000003E-2</v>
      </c>
      <c r="BL323">
        <v>2E-3</v>
      </c>
      <c r="BM323" t="s">
        <v>324</v>
      </c>
      <c r="BN323" t="s">
        <v>324</v>
      </c>
      <c r="BO323">
        <v>6.8000000000000005E-2</v>
      </c>
      <c r="BP323">
        <v>4</v>
      </c>
      <c r="BQ323">
        <v>1</v>
      </c>
      <c r="BR323" t="s">
        <v>324</v>
      </c>
      <c r="BS323" t="s">
        <v>324</v>
      </c>
      <c r="BT323">
        <v>5</v>
      </c>
      <c r="BU323">
        <v>0.16</v>
      </c>
      <c r="BV323">
        <v>0</v>
      </c>
      <c r="BW323" t="s">
        <v>324</v>
      </c>
      <c r="BX323" t="s">
        <v>324</v>
      </c>
      <c r="BY323">
        <v>0.16</v>
      </c>
      <c r="BZ323">
        <v>1.6E-2</v>
      </c>
      <c r="CA323" t="s">
        <v>324</v>
      </c>
      <c r="CB323" t="s">
        <v>324</v>
      </c>
      <c r="CC323" t="s">
        <v>324</v>
      </c>
      <c r="CD323">
        <v>1.6E-2</v>
      </c>
      <c r="CE323">
        <v>1</v>
      </c>
      <c r="CF323" t="s">
        <v>324</v>
      </c>
      <c r="CG323" t="s">
        <v>324</v>
      </c>
      <c r="CH323" t="s">
        <v>324</v>
      </c>
      <c r="CI323">
        <v>1</v>
      </c>
      <c r="CJ323">
        <v>1.44</v>
      </c>
      <c r="CK323" t="s">
        <v>324</v>
      </c>
      <c r="CL323" t="s">
        <v>324</v>
      </c>
      <c r="CM323" t="s">
        <v>324</v>
      </c>
      <c r="CN323">
        <v>1.44</v>
      </c>
      <c r="CO323">
        <v>20.681999999999999</v>
      </c>
      <c r="CP323">
        <v>0.93500000000000005</v>
      </c>
      <c r="CQ323" t="s">
        <v>179</v>
      </c>
      <c r="CR323">
        <v>0</v>
      </c>
      <c r="CS323">
        <v>21.617000000000001</v>
      </c>
      <c r="CT323">
        <v>3480</v>
      </c>
      <c r="CU323">
        <v>42</v>
      </c>
      <c r="CV323">
        <v>0</v>
      </c>
      <c r="CW323">
        <v>0</v>
      </c>
      <c r="CX323">
        <v>3522</v>
      </c>
      <c r="CY323">
        <v>121.44</v>
      </c>
      <c r="CZ323">
        <v>6.03</v>
      </c>
      <c r="DA323">
        <v>0</v>
      </c>
      <c r="DB323">
        <v>0</v>
      </c>
      <c r="DC323">
        <v>127.47</v>
      </c>
    </row>
    <row r="324" spans="1:107" x14ac:dyDescent="0.45">
      <c r="A324">
        <v>2024</v>
      </c>
      <c r="B324">
        <v>1</v>
      </c>
      <c r="C324" t="s">
        <v>227</v>
      </c>
      <c r="D324">
        <v>4442</v>
      </c>
      <c r="E324" t="s">
        <v>570</v>
      </c>
      <c r="F324" t="s">
        <v>323</v>
      </c>
      <c r="G324" t="s">
        <v>244</v>
      </c>
      <c r="H324">
        <v>4.585</v>
      </c>
      <c r="I324">
        <v>1.2E-2</v>
      </c>
      <c r="J324" t="s">
        <v>324</v>
      </c>
      <c r="K324" t="s">
        <v>324</v>
      </c>
      <c r="L324">
        <v>4.5970000000000004</v>
      </c>
      <c r="M324">
        <v>499</v>
      </c>
      <c r="N324">
        <v>1</v>
      </c>
      <c r="O324" t="s">
        <v>324</v>
      </c>
      <c r="P324" t="s">
        <v>324</v>
      </c>
      <c r="Q324">
        <v>500</v>
      </c>
      <c r="R324">
        <v>5.8999999999999997E-2</v>
      </c>
      <c r="S324" t="s">
        <v>324</v>
      </c>
      <c r="T324" t="s">
        <v>324</v>
      </c>
      <c r="U324" t="s">
        <v>324</v>
      </c>
      <c r="V324">
        <v>5.8999999999999997E-2</v>
      </c>
      <c r="W324">
        <v>78</v>
      </c>
      <c r="X324" t="s">
        <v>324</v>
      </c>
      <c r="Y324" t="s">
        <v>324</v>
      </c>
      <c r="Z324" t="s">
        <v>324</v>
      </c>
      <c r="AA324">
        <v>78</v>
      </c>
      <c r="AB324" t="s">
        <v>324</v>
      </c>
      <c r="AC324" t="s">
        <v>324</v>
      </c>
      <c r="AD324" t="s">
        <v>324</v>
      </c>
      <c r="AE324" t="s">
        <v>324</v>
      </c>
      <c r="AF324">
        <v>0</v>
      </c>
      <c r="AG324">
        <v>0.13700000000000001</v>
      </c>
      <c r="AH324" t="s">
        <v>324</v>
      </c>
      <c r="AI324" t="s">
        <v>324</v>
      </c>
      <c r="AJ324" t="s">
        <v>324</v>
      </c>
      <c r="AK324">
        <v>0.13700000000000001</v>
      </c>
      <c r="AL324">
        <v>11</v>
      </c>
      <c r="AM324" t="s">
        <v>324</v>
      </c>
      <c r="AN324" t="s">
        <v>324</v>
      </c>
      <c r="AO324" t="s">
        <v>324</v>
      </c>
      <c r="AP324">
        <v>11</v>
      </c>
      <c r="AQ324">
        <v>0.17599999999999999</v>
      </c>
      <c r="AR324" t="s">
        <v>324</v>
      </c>
      <c r="AS324" t="s">
        <v>324</v>
      </c>
      <c r="AT324" t="s">
        <v>324</v>
      </c>
      <c r="AU324">
        <v>0.17599999999999999</v>
      </c>
      <c r="AV324" t="s">
        <v>324</v>
      </c>
      <c r="AW324" t="s">
        <v>324</v>
      </c>
      <c r="AX324" t="s">
        <v>324</v>
      </c>
      <c r="AY324" t="s">
        <v>324</v>
      </c>
      <c r="AZ324">
        <v>0</v>
      </c>
      <c r="BA324" t="s">
        <v>324</v>
      </c>
      <c r="BB324" t="s">
        <v>324</v>
      </c>
      <c r="BC324" t="s">
        <v>324</v>
      </c>
      <c r="BD324" t="s">
        <v>324</v>
      </c>
      <c r="BE324">
        <v>0</v>
      </c>
      <c r="BF324" t="s">
        <v>324</v>
      </c>
      <c r="BG324" t="s">
        <v>324</v>
      </c>
      <c r="BH324" t="s">
        <v>324</v>
      </c>
      <c r="BI324" t="s">
        <v>324</v>
      </c>
      <c r="BJ324">
        <v>0</v>
      </c>
      <c r="BK324">
        <v>7.0000000000000001E-3</v>
      </c>
      <c r="BL324" t="s">
        <v>324</v>
      </c>
      <c r="BM324" t="s">
        <v>324</v>
      </c>
      <c r="BN324" t="s">
        <v>324</v>
      </c>
      <c r="BO324">
        <v>7.0000000000000001E-3</v>
      </c>
      <c r="BP324">
        <v>3</v>
      </c>
      <c r="BQ324" t="s">
        <v>324</v>
      </c>
      <c r="BR324" t="s">
        <v>324</v>
      </c>
      <c r="BS324" t="s">
        <v>324</v>
      </c>
      <c r="BT324">
        <v>3</v>
      </c>
      <c r="BU324" t="s">
        <v>324</v>
      </c>
      <c r="BV324" t="s">
        <v>324</v>
      </c>
      <c r="BW324" t="s">
        <v>324</v>
      </c>
      <c r="BX324" t="s">
        <v>324</v>
      </c>
      <c r="BY324">
        <v>0</v>
      </c>
      <c r="BZ324">
        <v>4.0000000000000001E-3</v>
      </c>
      <c r="CA324" t="s">
        <v>324</v>
      </c>
      <c r="CB324" t="s">
        <v>324</v>
      </c>
      <c r="CC324" t="s">
        <v>324</v>
      </c>
      <c r="CD324">
        <v>4.0000000000000001E-3</v>
      </c>
      <c r="CE324">
        <v>1</v>
      </c>
      <c r="CF324" t="s">
        <v>324</v>
      </c>
      <c r="CG324" t="s">
        <v>324</v>
      </c>
      <c r="CH324" t="s">
        <v>324</v>
      </c>
      <c r="CI324">
        <v>1</v>
      </c>
      <c r="CJ324" t="s">
        <v>324</v>
      </c>
      <c r="CK324" t="s">
        <v>324</v>
      </c>
      <c r="CL324" t="s">
        <v>324</v>
      </c>
      <c r="CM324" t="s">
        <v>324</v>
      </c>
      <c r="CN324">
        <v>0</v>
      </c>
      <c r="CO324">
        <v>4.6550000000000002</v>
      </c>
      <c r="CP324">
        <v>1.2E-2</v>
      </c>
      <c r="CQ324" t="s">
        <v>179</v>
      </c>
      <c r="CR324">
        <v>0</v>
      </c>
      <c r="CS324">
        <v>4.6669999999999998</v>
      </c>
      <c r="CT324">
        <v>581</v>
      </c>
      <c r="CU324">
        <v>1</v>
      </c>
      <c r="CV324">
        <v>0</v>
      </c>
      <c r="CW324">
        <v>0</v>
      </c>
      <c r="CX324">
        <v>582</v>
      </c>
      <c r="CY324">
        <v>0</v>
      </c>
      <c r="CZ324">
        <v>0</v>
      </c>
      <c r="DA324">
        <v>0</v>
      </c>
      <c r="DB324">
        <v>0</v>
      </c>
      <c r="DC324">
        <v>0</v>
      </c>
    </row>
    <row r="325" spans="1:107" x14ac:dyDescent="0.45">
      <c r="A325">
        <v>2024</v>
      </c>
      <c r="B325">
        <v>1</v>
      </c>
      <c r="C325" t="s">
        <v>227</v>
      </c>
      <c r="D325">
        <v>14354</v>
      </c>
      <c r="E325" t="s">
        <v>351</v>
      </c>
      <c r="F325" t="s">
        <v>323</v>
      </c>
      <c r="G325" t="s">
        <v>247</v>
      </c>
      <c r="H325">
        <v>29.082000000000001</v>
      </c>
      <c r="I325">
        <v>8.56</v>
      </c>
      <c r="J325">
        <v>1.006</v>
      </c>
      <c r="K325">
        <v>0</v>
      </c>
      <c r="L325">
        <v>38.648000000000003</v>
      </c>
      <c r="M325">
        <v>2628</v>
      </c>
      <c r="N325">
        <v>224</v>
      </c>
      <c r="O325">
        <v>21</v>
      </c>
      <c r="P325">
        <v>0</v>
      </c>
      <c r="Q325">
        <v>2873</v>
      </c>
      <c r="R325" t="s">
        <v>324</v>
      </c>
      <c r="S325" t="s">
        <v>324</v>
      </c>
      <c r="T325" t="s">
        <v>324</v>
      </c>
      <c r="U325" t="s">
        <v>324</v>
      </c>
      <c r="V325">
        <v>0</v>
      </c>
      <c r="W325" t="s">
        <v>324</v>
      </c>
      <c r="X325" t="s">
        <v>324</v>
      </c>
      <c r="Y325" t="s">
        <v>324</v>
      </c>
      <c r="Z325" t="s">
        <v>324</v>
      </c>
      <c r="AA325">
        <v>0</v>
      </c>
      <c r="AB325" t="s">
        <v>324</v>
      </c>
      <c r="AC325" t="s">
        <v>324</v>
      </c>
      <c r="AD325" t="s">
        <v>324</v>
      </c>
      <c r="AE325" t="s">
        <v>324</v>
      </c>
      <c r="AF325">
        <v>0</v>
      </c>
      <c r="AG325">
        <v>0.50900000000000001</v>
      </c>
      <c r="AH325">
        <v>8.0000000000000002E-3</v>
      </c>
      <c r="AI325">
        <v>0</v>
      </c>
      <c r="AJ325">
        <v>0</v>
      </c>
      <c r="AK325">
        <v>0.51700000000000002</v>
      </c>
      <c r="AL325">
        <v>49</v>
      </c>
      <c r="AM325">
        <v>1</v>
      </c>
      <c r="AN325">
        <v>0</v>
      </c>
      <c r="AO325">
        <v>0</v>
      </c>
      <c r="AP325">
        <v>50</v>
      </c>
      <c r="AQ325">
        <v>0.75</v>
      </c>
      <c r="AR325">
        <v>1.9E-2</v>
      </c>
      <c r="AS325">
        <v>0</v>
      </c>
      <c r="AT325">
        <v>0</v>
      </c>
      <c r="AU325">
        <v>0.76900000000000002</v>
      </c>
      <c r="AV325" t="s">
        <v>324</v>
      </c>
      <c r="AW325" t="s">
        <v>324</v>
      </c>
      <c r="AX325" t="s">
        <v>324</v>
      </c>
      <c r="AY325" t="s">
        <v>324</v>
      </c>
      <c r="AZ325">
        <v>0</v>
      </c>
      <c r="BA325" t="s">
        <v>324</v>
      </c>
      <c r="BB325" t="s">
        <v>324</v>
      </c>
      <c r="BC325" t="s">
        <v>324</v>
      </c>
      <c r="BD325" t="s">
        <v>324</v>
      </c>
      <c r="BE325">
        <v>0</v>
      </c>
      <c r="BF325" t="s">
        <v>324</v>
      </c>
      <c r="BG325" t="s">
        <v>324</v>
      </c>
      <c r="BH325" t="s">
        <v>324</v>
      </c>
      <c r="BI325" t="s">
        <v>324</v>
      </c>
      <c r="BJ325">
        <v>0</v>
      </c>
      <c r="BK325">
        <v>0.03</v>
      </c>
      <c r="BL325">
        <v>0</v>
      </c>
      <c r="BM325">
        <v>0</v>
      </c>
      <c r="BN325">
        <v>0</v>
      </c>
      <c r="BO325">
        <v>0.03</v>
      </c>
      <c r="BP325">
        <v>4</v>
      </c>
      <c r="BQ325">
        <v>0</v>
      </c>
      <c r="BR325">
        <v>0</v>
      </c>
      <c r="BS325">
        <v>0</v>
      </c>
      <c r="BT325">
        <v>4</v>
      </c>
      <c r="BU325" t="s">
        <v>324</v>
      </c>
      <c r="BV325" t="s">
        <v>324</v>
      </c>
      <c r="BW325" t="s">
        <v>324</v>
      </c>
      <c r="BX325" t="s">
        <v>324</v>
      </c>
      <c r="BY325">
        <v>0</v>
      </c>
      <c r="BZ325" t="s">
        <v>324</v>
      </c>
      <c r="CA325" t="s">
        <v>324</v>
      </c>
      <c r="CB325" t="s">
        <v>324</v>
      </c>
      <c r="CC325" t="s">
        <v>324</v>
      </c>
      <c r="CD325">
        <v>0</v>
      </c>
      <c r="CE325" t="s">
        <v>324</v>
      </c>
      <c r="CF325" t="s">
        <v>324</v>
      </c>
      <c r="CG325" t="s">
        <v>324</v>
      </c>
      <c r="CH325" t="s">
        <v>324</v>
      </c>
      <c r="CI325">
        <v>0</v>
      </c>
      <c r="CJ325" t="s">
        <v>324</v>
      </c>
      <c r="CK325" t="s">
        <v>324</v>
      </c>
      <c r="CL325" t="s">
        <v>324</v>
      </c>
      <c r="CM325" t="s">
        <v>324</v>
      </c>
      <c r="CN325">
        <v>0</v>
      </c>
      <c r="CO325">
        <v>29.111999999999998</v>
      </c>
      <c r="CP325">
        <v>8.56</v>
      </c>
      <c r="CQ325">
        <v>1.006</v>
      </c>
      <c r="CR325">
        <v>0</v>
      </c>
      <c r="CS325">
        <v>38.677999999999997</v>
      </c>
      <c r="CT325">
        <v>2632</v>
      </c>
      <c r="CU325">
        <v>224</v>
      </c>
      <c r="CV325">
        <v>21</v>
      </c>
      <c r="CW325">
        <v>0</v>
      </c>
      <c r="CX325">
        <v>2877</v>
      </c>
      <c r="CY325">
        <v>0</v>
      </c>
      <c r="CZ325">
        <v>0</v>
      </c>
      <c r="DA325">
        <v>0</v>
      </c>
      <c r="DB325">
        <v>0</v>
      </c>
      <c r="DC325">
        <v>0</v>
      </c>
    </row>
    <row r="326" spans="1:107" x14ac:dyDescent="0.45">
      <c r="A326">
        <v>2024</v>
      </c>
      <c r="B326">
        <v>1</v>
      </c>
      <c r="C326" t="s">
        <v>227</v>
      </c>
      <c r="D326">
        <v>15500</v>
      </c>
      <c r="E326" t="s">
        <v>571</v>
      </c>
      <c r="F326" t="s">
        <v>323</v>
      </c>
      <c r="G326" t="s">
        <v>244</v>
      </c>
      <c r="H326">
        <v>151.16999999999999</v>
      </c>
      <c r="I326">
        <v>23.895</v>
      </c>
      <c r="J326">
        <v>0.30399999999999999</v>
      </c>
      <c r="K326">
        <v>0</v>
      </c>
      <c r="L326">
        <v>175.369</v>
      </c>
      <c r="M326">
        <v>20507</v>
      </c>
      <c r="N326">
        <v>1287</v>
      </c>
      <c r="O326">
        <v>7</v>
      </c>
      <c r="P326">
        <v>0</v>
      </c>
      <c r="Q326">
        <v>21801</v>
      </c>
      <c r="R326">
        <v>0</v>
      </c>
      <c r="S326">
        <v>0</v>
      </c>
      <c r="T326">
        <v>0</v>
      </c>
      <c r="U326">
        <v>0</v>
      </c>
      <c r="V326">
        <v>0</v>
      </c>
      <c r="W326">
        <v>0</v>
      </c>
      <c r="X326">
        <v>0</v>
      </c>
      <c r="Y326">
        <v>0</v>
      </c>
      <c r="Z326">
        <v>0</v>
      </c>
      <c r="AA326">
        <v>0</v>
      </c>
      <c r="AB326">
        <v>0</v>
      </c>
      <c r="AC326">
        <v>0</v>
      </c>
      <c r="AD326">
        <v>0</v>
      </c>
      <c r="AE326">
        <v>0</v>
      </c>
      <c r="AF326">
        <v>0</v>
      </c>
      <c r="AG326">
        <v>8.9260000000000002</v>
      </c>
      <c r="AH326">
        <v>0.183</v>
      </c>
      <c r="AI326">
        <v>0</v>
      </c>
      <c r="AJ326">
        <v>0</v>
      </c>
      <c r="AK326">
        <v>9.109</v>
      </c>
      <c r="AL326">
        <v>1367</v>
      </c>
      <c r="AM326">
        <v>52</v>
      </c>
      <c r="AN326">
        <v>0</v>
      </c>
      <c r="AO326">
        <v>0</v>
      </c>
      <c r="AP326">
        <v>1419</v>
      </c>
      <c r="AQ326">
        <v>18.05</v>
      </c>
      <c r="AR326">
        <v>0.45100000000000001</v>
      </c>
      <c r="AS326">
        <v>0</v>
      </c>
      <c r="AT326">
        <v>0</v>
      </c>
      <c r="AU326">
        <v>18.501000000000001</v>
      </c>
      <c r="AV326">
        <v>0</v>
      </c>
      <c r="AW326">
        <v>0</v>
      </c>
      <c r="AX326">
        <v>0</v>
      </c>
      <c r="AY326">
        <v>0</v>
      </c>
      <c r="AZ326">
        <v>0</v>
      </c>
      <c r="BA326">
        <v>0</v>
      </c>
      <c r="BB326">
        <v>0</v>
      </c>
      <c r="BC326">
        <v>0</v>
      </c>
      <c r="BD326">
        <v>0</v>
      </c>
      <c r="BE326">
        <v>0</v>
      </c>
      <c r="BF326">
        <v>0</v>
      </c>
      <c r="BG326">
        <v>0</v>
      </c>
      <c r="BH326">
        <v>0</v>
      </c>
      <c r="BI326">
        <v>0</v>
      </c>
      <c r="BJ326">
        <v>0</v>
      </c>
      <c r="BK326">
        <v>5.8000000000000003E-2</v>
      </c>
      <c r="BL326">
        <v>1.6E-2</v>
      </c>
      <c r="BM326">
        <v>0</v>
      </c>
      <c r="BN326">
        <v>0</v>
      </c>
      <c r="BO326">
        <v>7.3999999999999996E-2</v>
      </c>
      <c r="BP326">
        <v>20</v>
      </c>
      <c r="BQ326">
        <v>7</v>
      </c>
      <c r="BR326">
        <v>0</v>
      </c>
      <c r="BS326">
        <v>0</v>
      </c>
      <c r="BT326">
        <v>27</v>
      </c>
      <c r="BU326">
        <v>0</v>
      </c>
      <c r="BV326">
        <v>0</v>
      </c>
      <c r="BW326">
        <v>0</v>
      </c>
      <c r="BX326">
        <v>0</v>
      </c>
      <c r="BY326">
        <v>0</v>
      </c>
      <c r="BZ326">
        <v>0.11600000000000001</v>
      </c>
      <c r="CA326">
        <v>0.223</v>
      </c>
      <c r="CB326">
        <v>1.4E-2</v>
      </c>
      <c r="CC326">
        <v>0</v>
      </c>
      <c r="CD326">
        <v>0.35299999999999998</v>
      </c>
      <c r="CE326">
        <v>15</v>
      </c>
      <c r="CF326">
        <v>7</v>
      </c>
      <c r="CG326">
        <v>1</v>
      </c>
      <c r="CH326">
        <v>0</v>
      </c>
      <c r="CI326">
        <v>23</v>
      </c>
      <c r="CJ326">
        <v>0</v>
      </c>
      <c r="CK326">
        <v>0</v>
      </c>
      <c r="CL326">
        <v>0</v>
      </c>
      <c r="CM326">
        <v>0</v>
      </c>
      <c r="CN326">
        <v>0</v>
      </c>
      <c r="CO326">
        <v>151.34399999999999</v>
      </c>
      <c r="CP326">
        <v>24.134</v>
      </c>
      <c r="CQ326">
        <v>0.318</v>
      </c>
      <c r="CR326">
        <v>0</v>
      </c>
      <c r="CS326">
        <v>175.79599999999999</v>
      </c>
      <c r="CT326">
        <v>20542</v>
      </c>
      <c r="CU326">
        <v>1301</v>
      </c>
      <c r="CV326">
        <v>8</v>
      </c>
      <c r="CW326">
        <v>0</v>
      </c>
      <c r="CX326">
        <v>21851</v>
      </c>
      <c r="CY326">
        <v>0</v>
      </c>
      <c r="CZ326">
        <v>0</v>
      </c>
      <c r="DA326">
        <v>0</v>
      </c>
      <c r="DB326">
        <v>0</v>
      </c>
      <c r="DC326">
        <v>0</v>
      </c>
    </row>
    <row r="327" spans="1:107" x14ac:dyDescent="0.45">
      <c r="A327">
        <v>2024</v>
      </c>
      <c r="B327">
        <v>1</v>
      </c>
      <c r="C327" t="s">
        <v>227</v>
      </c>
      <c r="D327">
        <v>16868</v>
      </c>
      <c r="E327" t="s">
        <v>572</v>
      </c>
      <c r="F327" t="s">
        <v>323</v>
      </c>
      <c r="G327" t="s">
        <v>247</v>
      </c>
      <c r="H327">
        <v>50.640999999999998</v>
      </c>
      <c r="I327">
        <v>8.6300000000000008</v>
      </c>
      <c r="J327" t="s">
        <v>324</v>
      </c>
      <c r="K327" t="s">
        <v>324</v>
      </c>
      <c r="L327">
        <v>59.271000000000001</v>
      </c>
      <c r="M327">
        <v>6932</v>
      </c>
      <c r="N327">
        <v>431</v>
      </c>
      <c r="O327" t="s">
        <v>324</v>
      </c>
      <c r="P327" t="s">
        <v>324</v>
      </c>
      <c r="Q327">
        <v>7363</v>
      </c>
      <c r="R327" t="s">
        <v>324</v>
      </c>
      <c r="S327" t="s">
        <v>324</v>
      </c>
      <c r="T327" t="s">
        <v>324</v>
      </c>
      <c r="U327" t="s">
        <v>324</v>
      </c>
      <c r="V327" t="s">
        <v>324</v>
      </c>
      <c r="W327" t="s">
        <v>324</v>
      </c>
      <c r="X327" t="s">
        <v>324</v>
      </c>
      <c r="Y327" t="s">
        <v>324</v>
      </c>
      <c r="Z327" t="s">
        <v>324</v>
      </c>
      <c r="AA327" t="s">
        <v>324</v>
      </c>
      <c r="AB327" t="s">
        <v>324</v>
      </c>
      <c r="AC327" t="s">
        <v>324</v>
      </c>
      <c r="AD327" t="s">
        <v>324</v>
      </c>
      <c r="AE327" t="s">
        <v>324</v>
      </c>
      <c r="AF327" t="s">
        <v>324</v>
      </c>
      <c r="AG327">
        <v>1.67</v>
      </c>
      <c r="AH327">
        <v>2.1999999999999999E-2</v>
      </c>
      <c r="AI327" t="s">
        <v>324</v>
      </c>
      <c r="AJ327" t="s">
        <v>324</v>
      </c>
      <c r="AK327">
        <v>1.6919999999999999</v>
      </c>
      <c r="AL327">
        <v>71</v>
      </c>
      <c r="AM327">
        <v>2</v>
      </c>
      <c r="AN327" t="s">
        <v>324</v>
      </c>
      <c r="AO327" t="s">
        <v>324</v>
      </c>
      <c r="AP327">
        <v>73</v>
      </c>
      <c r="AQ327" t="s">
        <v>324</v>
      </c>
      <c r="AR327" t="s">
        <v>324</v>
      </c>
      <c r="AS327" t="s">
        <v>324</v>
      </c>
      <c r="AT327" t="s">
        <v>324</v>
      </c>
      <c r="AU327" t="s">
        <v>324</v>
      </c>
      <c r="AV327" t="s">
        <v>324</v>
      </c>
      <c r="AW327" t="s">
        <v>324</v>
      </c>
      <c r="AX327" t="s">
        <v>324</v>
      </c>
      <c r="AY327" t="s">
        <v>324</v>
      </c>
      <c r="AZ327" t="s">
        <v>324</v>
      </c>
      <c r="BA327" t="s">
        <v>324</v>
      </c>
      <c r="BB327" t="s">
        <v>324</v>
      </c>
      <c r="BC327" t="s">
        <v>324</v>
      </c>
      <c r="BD327" t="s">
        <v>324</v>
      </c>
      <c r="BE327" t="s">
        <v>324</v>
      </c>
      <c r="BF327" t="s">
        <v>324</v>
      </c>
      <c r="BG327" t="s">
        <v>324</v>
      </c>
      <c r="BH327" t="s">
        <v>324</v>
      </c>
      <c r="BI327" t="s">
        <v>324</v>
      </c>
      <c r="BJ327" t="s">
        <v>324</v>
      </c>
      <c r="BK327" t="s">
        <v>324</v>
      </c>
      <c r="BL327" t="s">
        <v>324</v>
      </c>
      <c r="BM327" t="s">
        <v>324</v>
      </c>
      <c r="BN327" t="s">
        <v>324</v>
      </c>
      <c r="BO327" t="s">
        <v>324</v>
      </c>
      <c r="BP327" t="s">
        <v>324</v>
      </c>
      <c r="BQ327" t="s">
        <v>324</v>
      </c>
      <c r="BR327" t="s">
        <v>324</v>
      </c>
      <c r="BS327" t="s">
        <v>324</v>
      </c>
      <c r="BT327" t="s">
        <v>324</v>
      </c>
      <c r="BU327" t="s">
        <v>324</v>
      </c>
      <c r="BV327" t="s">
        <v>324</v>
      </c>
      <c r="BW327" t="s">
        <v>324</v>
      </c>
      <c r="BX327" t="s">
        <v>324</v>
      </c>
      <c r="BY327" t="s">
        <v>324</v>
      </c>
      <c r="BZ327" t="s">
        <v>324</v>
      </c>
      <c r="CA327" t="s">
        <v>324</v>
      </c>
      <c r="CB327" t="s">
        <v>324</v>
      </c>
      <c r="CC327" t="s">
        <v>324</v>
      </c>
      <c r="CD327" t="s">
        <v>324</v>
      </c>
      <c r="CE327" t="s">
        <v>324</v>
      </c>
      <c r="CF327" t="s">
        <v>324</v>
      </c>
      <c r="CG327" t="s">
        <v>324</v>
      </c>
      <c r="CH327" t="s">
        <v>324</v>
      </c>
      <c r="CI327" t="s">
        <v>324</v>
      </c>
      <c r="CJ327" t="s">
        <v>324</v>
      </c>
      <c r="CK327" t="s">
        <v>324</v>
      </c>
      <c r="CL327" t="s">
        <v>324</v>
      </c>
      <c r="CM327" t="s">
        <v>324</v>
      </c>
      <c r="CN327" t="s">
        <v>324</v>
      </c>
      <c r="CO327">
        <v>50.640999999999998</v>
      </c>
      <c r="CP327">
        <v>8.6300000000000008</v>
      </c>
      <c r="CQ327" t="s">
        <v>179</v>
      </c>
      <c r="CR327">
        <v>0</v>
      </c>
      <c r="CS327">
        <v>59.271000000000001</v>
      </c>
      <c r="CT327">
        <v>6932</v>
      </c>
      <c r="CU327">
        <v>431</v>
      </c>
      <c r="CV327">
        <v>0</v>
      </c>
      <c r="CW327">
        <v>0</v>
      </c>
      <c r="CX327">
        <v>7363</v>
      </c>
      <c r="CY327">
        <v>0</v>
      </c>
      <c r="CZ327">
        <v>0</v>
      </c>
      <c r="DA327">
        <v>0</v>
      </c>
      <c r="DB327">
        <v>0</v>
      </c>
      <c r="DC327">
        <v>0</v>
      </c>
    </row>
    <row r="328" spans="1:107" x14ac:dyDescent="0.45">
      <c r="A328">
        <v>2024</v>
      </c>
      <c r="B328">
        <v>1</v>
      </c>
      <c r="C328" t="s">
        <v>227</v>
      </c>
      <c r="D328">
        <v>17470</v>
      </c>
      <c r="E328" t="s">
        <v>573</v>
      </c>
      <c r="F328" t="s">
        <v>323</v>
      </c>
      <c r="G328" t="s">
        <v>247</v>
      </c>
      <c r="H328">
        <v>37.213000000000001</v>
      </c>
      <c r="I328">
        <v>3.9249999999999998</v>
      </c>
      <c r="J328" t="s">
        <v>324</v>
      </c>
      <c r="K328" t="s">
        <v>324</v>
      </c>
      <c r="L328">
        <v>41.137999999999998</v>
      </c>
      <c r="M328">
        <v>4248</v>
      </c>
      <c r="N328">
        <v>167</v>
      </c>
      <c r="O328" t="s">
        <v>324</v>
      </c>
      <c r="P328" t="s">
        <v>324</v>
      </c>
      <c r="Q328">
        <v>4415</v>
      </c>
      <c r="R328" t="s">
        <v>324</v>
      </c>
      <c r="S328" t="s">
        <v>324</v>
      </c>
      <c r="T328" t="s">
        <v>324</v>
      </c>
      <c r="U328" t="s">
        <v>324</v>
      </c>
      <c r="V328">
        <v>0</v>
      </c>
      <c r="W328" t="s">
        <v>324</v>
      </c>
      <c r="X328" t="s">
        <v>324</v>
      </c>
      <c r="Y328" t="s">
        <v>324</v>
      </c>
      <c r="Z328" t="s">
        <v>324</v>
      </c>
      <c r="AA328">
        <v>0</v>
      </c>
      <c r="AB328" t="s">
        <v>324</v>
      </c>
      <c r="AC328" t="s">
        <v>324</v>
      </c>
      <c r="AD328" t="s">
        <v>324</v>
      </c>
      <c r="AE328" t="s">
        <v>324</v>
      </c>
      <c r="AF328">
        <v>0</v>
      </c>
      <c r="AG328">
        <v>0.55200000000000005</v>
      </c>
      <c r="AH328" t="s">
        <v>324</v>
      </c>
      <c r="AI328" t="s">
        <v>324</v>
      </c>
      <c r="AJ328" t="s">
        <v>324</v>
      </c>
      <c r="AK328">
        <v>0.55200000000000005</v>
      </c>
      <c r="AL328">
        <v>219</v>
      </c>
      <c r="AM328" t="s">
        <v>324</v>
      </c>
      <c r="AN328" t="s">
        <v>324</v>
      </c>
      <c r="AO328" t="s">
        <v>324</v>
      </c>
      <c r="AP328">
        <v>219</v>
      </c>
      <c r="AQ328">
        <v>5.2619999999999996</v>
      </c>
      <c r="AR328" t="s">
        <v>324</v>
      </c>
      <c r="AS328" t="s">
        <v>324</v>
      </c>
      <c r="AT328" t="s">
        <v>324</v>
      </c>
      <c r="AU328">
        <v>5.2619999999999996</v>
      </c>
      <c r="AV328" t="s">
        <v>324</v>
      </c>
      <c r="AW328" t="s">
        <v>324</v>
      </c>
      <c r="AX328" t="s">
        <v>324</v>
      </c>
      <c r="AY328" t="s">
        <v>324</v>
      </c>
      <c r="AZ328">
        <v>0</v>
      </c>
      <c r="BA328" t="s">
        <v>324</v>
      </c>
      <c r="BB328" t="s">
        <v>324</v>
      </c>
      <c r="BC328" t="s">
        <v>324</v>
      </c>
      <c r="BD328" t="s">
        <v>324</v>
      </c>
      <c r="BE328">
        <v>0</v>
      </c>
      <c r="BF328" t="s">
        <v>324</v>
      </c>
      <c r="BG328" t="s">
        <v>324</v>
      </c>
      <c r="BH328" t="s">
        <v>324</v>
      </c>
      <c r="BI328" t="s">
        <v>324</v>
      </c>
      <c r="BJ328">
        <v>0</v>
      </c>
      <c r="BK328">
        <v>0.01</v>
      </c>
      <c r="BL328" t="s">
        <v>324</v>
      </c>
      <c r="BM328" t="s">
        <v>324</v>
      </c>
      <c r="BN328" t="s">
        <v>324</v>
      </c>
      <c r="BO328">
        <v>0.01</v>
      </c>
      <c r="BP328">
        <v>4</v>
      </c>
      <c r="BQ328" t="s">
        <v>324</v>
      </c>
      <c r="BR328" t="s">
        <v>324</v>
      </c>
      <c r="BS328" t="s">
        <v>324</v>
      </c>
      <c r="BT328">
        <v>4</v>
      </c>
      <c r="BU328" t="s">
        <v>324</v>
      </c>
      <c r="BV328" t="s">
        <v>324</v>
      </c>
      <c r="BW328" t="s">
        <v>324</v>
      </c>
      <c r="BX328" t="s">
        <v>324</v>
      </c>
      <c r="BY328">
        <v>0</v>
      </c>
      <c r="BZ328" t="s">
        <v>324</v>
      </c>
      <c r="CA328" t="s">
        <v>324</v>
      </c>
      <c r="CB328" t="s">
        <v>324</v>
      </c>
      <c r="CC328" t="s">
        <v>324</v>
      </c>
      <c r="CD328">
        <v>0</v>
      </c>
      <c r="CE328" t="s">
        <v>324</v>
      </c>
      <c r="CF328" t="s">
        <v>324</v>
      </c>
      <c r="CG328" t="s">
        <v>324</v>
      </c>
      <c r="CH328" t="s">
        <v>324</v>
      </c>
      <c r="CI328">
        <v>0</v>
      </c>
      <c r="CJ328" t="s">
        <v>324</v>
      </c>
      <c r="CK328" t="s">
        <v>324</v>
      </c>
      <c r="CL328" t="s">
        <v>324</v>
      </c>
      <c r="CM328" t="s">
        <v>324</v>
      </c>
      <c r="CN328">
        <v>0</v>
      </c>
      <c r="CO328">
        <v>37.222999999999999</v>
      </c>
      <c r="CP328">
        <v>3.9249999999999998</v>
      </c>
      <c r="CQ328" t="s">
        <v>179</v>
      </c>
      <c r="CR328">
        <v>0</v>
      </c>
      <c r="CS328">
        <v>41.148000000000003</v>
      </c>
      <c r="CT328">
        <v>4252</v>
      </c>
      <c r="CU328">
        <v>167</v>
      </c>
      <c r="CV328">
        <v>0</v>
      </c>
      <c r="CW328">
        <v>0</v>
      </c>
      <c r="CX328">
        <v>4419</v>
      </c>
      <c r="CY328">
        <v>0</v>
      </c>
      <c r="CZ328">
        <v>0</v>
      </c>
      <c r="DA328">
        <v>0</v>
      </c>
      <c r="DB328">
        <v>0</v>
      </c>
      <c r="DC328">
        <v>0</v>
      </c>
    </row>
    <row r="329" spans="1:107" x14ac:dyDescent="0.45">
      <c r="A329">
        <v>2024</v>
      </c>
      <c r="B329">
        <v>1</v>
      </c>
      <c r="C329" t="s">
        <v>227</v>
      </c>
      <c r="D329">
        <v>18429</v>
      </c>
      <c r="E329" t="s">
        <v>574</v>
      </c>
      <c r="F329" t="s">
        <v>323</v>
      </c>
      <c r="G329" t="s">
        <v>244</v>
      </c>
      <c r="H329">
        <v>16.34</v>
      </c>
      <c r="I329">
        <v>0.97499999999999998</v>
      </c>
      <c r="J329" t="s">
        <v>324</v>
      </c>
      <c r="K329" t="s">
        <v>324</v>
      </c>
      <c r="L329">
        <v>17.315000000000001</v>
      </c>
      <c r="M329">
        <v>2451</v>
      </c>
      <c r="N329">
        <v>63</v>
      </c>
      <c r="O329" t="s">
        <v>324</v>
      </c>
      <c r="P329" t="s">
        <v>324</v>
      </c>
      <c r="Q329">
        <v>2514</v>
      </c>
      <c r="R329" t="s">
        <v>324</v>
      </c>
      <c r="S329" t="s">
        <v>324</v>
      </c>
      <c r="T329" t="s">
        <v>324</v>
      </c>
      <c r="U329" t="s">
        <v>324</v>
      </c>
      <c r="V329" t="s">
        <v>324</v>
      </c>
      <c r="W329" t="s">
        <v>324</v>
      </c>
      <c r="X329" t="s">
        <v>324</v>
      </c>
      <c r="Y329" t="s">
        <v>324</v>
      </c>
      <c r="Z329" t="s">
        <v>324</v>
      </c>
      <c r="AA329" t="s">
        <v>324</v>
      </c>
      <c r="AB329" t="s">
        <v>324</v>
      </c>
      <c r="AC329" t="s">
        <v>324</v>
      </c>
      <c r="AD329" t="s">
        <v>324</v>
      </c>
      <c r="AE329" t="s">
        <v>324</v>
      </c>
      <c r="AF329" t="s">
        <v>324</v>
      </c>
      <c r="AG329" t="s">
        <v>324</v>
      </c>
      <c r="AH329" t="s">
        <v>324</v>
      </c>
      <c r="AI329" t="s">
        <v>324</v>
      </c>
      <c r="AJ329" t="s">
        <v>324</v>
      </c>
      <c r="AK329" t="s">
        <v>324</v>
      </c>
      <c r="AL329" t="s">
        <v>324</v>
      </c>
      <c r="AM329" t="s">
        <v>324</v>
      </c>
      <c r="AN329" t="s">
        <v>324</v>
      </c>
      <c r="AO329" t="s">
        <v>324</v>
      </c>
      <c r="AP329" t="s">
        <v>324</v>
      </c>
      <c r="AQ329" t="s">
        <v>324</v>
      </c>
      <c r="AR329" t="s">
        <v>324</v>
      </c>
      <c r="AS329" t="s">
        <v>324</v>
      </c>
      <c r="AT329" t="s">
        <v>324</v>
      </c>
      <c r="AU329" t="s">
        <v>324</v>
      </c>
      <c r="AV329" t="s">
        <v>324</v>
      </c>
      <c r="AW329" t="s">
        <v>324</v>
      </c>
      <c r="AX329" t="s">
        <v>324</v>
      </c>
      <c r="AY329" t="s">
        <v>324</v>
      </c>
      <c r="AZ329" t="s">
        <v>324</v>
      </c>
      <c r="BA329" t="s">
        <v>324</v>
      </c>
      <c r="BB329" t="s">
        <v>324</v>
      </c>
      <c r="BC329" t="s">
        <v>324</v>
      </c>
      <c r="BD329" t="s">
        <v>324</v>
      </c>
      <c r="BE329" t="s">
        <v>324</v>
      </c>
      <c r="BF329" t="s">
        <v>324</v>
      </c>
      <c r="BG329" t="s">
        <v>324</v>
      </c>
      <c r="BH329" t="s">
        <v>324</v>
      </c>
      <c r="BI329" t="s">
        <v>324</v>
      </c>
      <c r="BJ329" t="s">
        <v>324</v>
      </c>
      <c r="BK329" t="s">
        <v>324</v>
      </c>
      <c r="BL329" t="s">
        <v>324</v>
      </c>
      <c r="BM329" t="s">
        <v>324</v>
      </c>
      <c r="BN329" t="s">
        <v>324</v>
      </c>
      <c r="BO329" t="s">
        <v>324</v>
      </c>
      <c r="BP329" t="s">
        <v>324</v>
      </c>
      <c r="BQ329" t="s">
        <v>324</v>
      </c>
      <c r="BR329" t="s">
        <v>324</v>
      </c>
      <c r="BS329" t="s">
        <v>324</v>
      </c>
      <c r="BT329" t="s">
        <v>324</v>
      </c>
      <c r="BU329" t="s">
        <v>324</v>
      </c>
      <c r="BV329" t="s">
        <v>324</v>
      </c>
      <c r="BW329" t="s">
        <v>324</v>
      </c>
      <c r="BX329" t="s">
        <v>324</v>
      </c>
      <c r="BY329" t="s">
        <v>324</v>
      </c>
      <c r="BZ329" t="s">
        <v>324</v>
      </c>
      <c r="CA329" t="s">
        <v>324</v>
      </c>
      <c r="CB329" t="s">
        <v>324</v>
      </c>
      <c r="CC329" t="s">
        <v>324</v>
      </c>
      <c r="CD329" t="s">
        <v>324</v>
      </c>
      <c r="CE329" t="s">
        <v>324</v>
      </c>
      <c r="CF329" t="s">
        <v>324</v>
      </c>
      <c r="CG329" t="s">
        <v>324</v>
      </c>
      <c r="CH329" t="s">
        <v>324</v>
      </c>
      <c r="CI329" t="s">
        <v>324</v>
      </c>
      <c r="CJ329" t="s">
        <v>324</v>
      </c>
      <c r="CK329" t="s">
        <v>324</v>
      </c>
      <c r="CL329" t="s">
        <v>324</v>
      </c>
      <c r="CM329" t="s">
        <v>324</v>
      </c>
      <c r="CN329" t="s">
        <v>324</v>
      </c>
      <c r="CO329">
        <v>16.34</v>
      </c>
      <c r="CP329">
        <v>0.97499999999999998</v>
      </c>
      <c r="CQ329" t="s">
        <v>179</v>
      </c>
      <c r="CR329">
        <v>0</v>
      </c>
      <c r="CS329">
        <v>17.315000000000001</v>
      </c>
      <c r="CT329">
        <v>2451</v>
      </c>
      <c r="CU329">
        <v>63</v>
      </c>
      <c r="CV329">
        <v>0</v>
      </c>
      <c r="CW329">
        <v>0</v>
      </c>
      <c r="CX329">
        <v>2514</v>
      </c>
      <c r="CY329">
        <v>0</v>
      </c>
      <c r="CZ329">
        <v>0</v>
      </c>
      <c r="DA329">
        <v>0</v>
      </c>
      <c r="DB329">
        <v>0</v>
      </c>
      <c r="DC329">
        <v>0</v>
      </c>
    </row>
    <row r="330" spans="1:107" x14ac:dyDescent="0.45">
      <c r="A330">
        <v>2024</v>
      </c>
      <c r="B330">
        <v>1</v>
      </c>
      <c r="C330" t="s">
        <v>227</v>
      </c>
      <c r="D330">
        <v>20169</v>
      </c>
      <c r="E330" t="s">
        <v>399</v>
      </c>
      <c r="F330" t="s">
        <v>323</v>
      </c>
      <c r="G330" t="s">
        <v>244</v>
      </c>
      <c r="H330">
        <v>20.216999999999999</v>
      </c>
      <c r="I330">
        <v>2.4209999999999998</v>
      </c>
      <c r="J330" t="s">
        <v>324</v>
      </c>
      <c r="K330" t="s">
        <v>324</v>
      </c>
      <c r="L330">
        <v>22.638000000000002</v>
      </c>
      <c r="M330">
        <v>3262</v>
      </c>
      <c r="N330">
        <v>157</v>
      </c>
      <c r="O330" t="s">
        <v>324</v>
      </c>
      <c r="P330" t="s">
        <v>324</v>
      </c>
      <c r="Q330">
        <v>3419</v>
      </c>
      <c r="R330" t="s">
        <v>324</v>
      </c>
      <c r="S330" t="s">
        <v>324</v>
      </c>
      <c r="T330" t="s">
        <v>324</v>
      </c>
      <c r="U330" t="s">
        <v>324</v>
      </c>
      <c r="V330">
        <v>0</v>
      </c>
      <c r="W330" t="s">
        <v>324</v>
      </c>
      <c r="X330" t="s">
        <v>324</v>
      </c>
      <c r="Y330" t="s">
        <v>324</v>
      </c>
      <c r="Z330" t="s">
        <v>324</v>
      </c>
      <c r="AA330">
        <v>0</v>
      </c>
      <c r="AB330" t="s">
        <v>324</v>
      </c>
      <c r="AC330" t="s">
        <v>324</v>
      </c>
      <c r="AD330" t="s">
        <v>324</v>
      </c>
      <c r="AE330" t="s">
        <v>324</v>
      </c>
      <c r="AF330">
        <v>0</v>
      </c>
      <c r="AG330" t="s">
        <v>324</v>
      </c>
      <c r="AH330" t="s">
        <v>324</v>
      </c>
      <c r="AI330" t="s">
        <v>324</v>
      </c>
      <c r="AJ330" t="s">
        <v>324</v>
      </c>
      <c r="AK330">
        <v>0</v>
      </c>
      <c r="AL330" t="s">
        <v>324</v>
      </c>
      <c r="AM330" t="s">
        <v>324</v>
      </c>
      <c r="AN330" t="s">
        <v>324</v>
      </c>
      <c r="AO330" t="s">
        <v>324</v>
      </c>
      <c r="AP330">
        <v>0</v>
      </c>
      <c r="AQ330" t="s">
        <v>324</v>
      </c>
      <c r="AR330" t="s">
        <v>324</v>
      </c>
      <c r="AS330" t="s">
        <v>324</v>
      </c>
      <c r="AT330" t="s">
        <v>324</v>
      </c>
      <c r="AU330">
        <v>0</v>
      </c>
      <c r="AV330" t="s">
        <v>324</v>
      </c>
      <c r="AW330" t="s">
        <v>324</v>
      </c>
      <c r="AX330" t="s">
        <v>324</v>
      </c>
      <c r="AY330" t="s">
        <v>324</v>
      </c>
      <c r="AZ330">
        <v>0</v>
      </c>
      <c r="BA330" t="s">
        <v>324</v>
      </c>
      <c r="BB330" t="s">
        <v>324</v>
      </c>
      <c r="BC330" t="s">
        <v>324</v>
      </c>
      <c r="BD330" t="s">
        <v>324</v>
      </c>
      <c r="BE330">
        <v>0</v>
      </c>
      <c r="BF330" t="s">
        <v>324</v>
      </c>
      <c r="BG330" t="s">
        <v>324</v>
      </c>
      <c r="BH330" t="s">
        <v>324</v>
      </c>
      <c r="BI330" t="s">
        <v>324</v>
      </c>
      <c r="BJ330">
        <v>0</v>
      </c>
      <c r="BK330">
        <v>6.0999999999999999E-2</v>
      </c>
      <c r="BL330">
        <v>0.02</v>
      </c>
      <c r="BM330" t="s">
        <v>324</v>
      </c>
      <c r="BN330" t="s">
        <v>324</v>
      </c>
      <c r="BO330">
        <v>8.1000000000000003E-2</v>
      </c>
      <c r="BP330">
        <v>16</v>
      </c>
      <c r="BQ330">
        <v>1</v>
      </c>
      <c r="BR330" t="s">
        <v>324</v>
      </c>
      <c r="BS330" t="s">
        <v>324</v>
      </c>
      <c r="BT330">
        <v>17</v>
      </c>
      <c r="BU330" t="s">
        <v>324</v>
      </c>
      <c r="BV330" t="s">
        <v>324</v>
      </c>
      <c r="BW330" t="s">
        <v>324</v>
      </c>
      <c r="BX330" t="s">
        <v>324</v>
      </c>
      <c r="BY330">
        <v>0</v>
      </c>
      <c r="BZ330">
        <v>2.5000000000000001E-2</v>
      </c>
      <c r="CA330" t="s">
        <v>324</v>
      </c>
      <c r="CB330" t="s">
        <v>324</v>
      </c>
      <c r="CC330" t="s">
        <v>324</v>
      </c>
      <c r="CD330">
        <v>2.5000000000000001E-2</v>
      </c>
      <c r="CE330">
        <v>4</v>
      </c>
      <c r="CF330" t="s">
        <v>324</v>
      </c>
      <c r="CG330" t="s">
        <v>324</v>
      </c>
      <c r="CH330" t="s">
        <v>324</v>
      </c>
      <c r="CI330">
        <v>4</v>
      </c>
      <c r="CJ330" t="s">
        <v>324</v>
      </c>
      <c r="CK330" t="s">
        <v>324</v>
      </c>
      <c r="CL330" t="s">
        <v>324</v>
      </c>
      <c r="CM330" t="s">
        <v>324</v>
      </c>
      <c r="CN330">
        <v>0</v>
      </c>
      <c r="CO330">
        <v>20.303000000000001</v>
      </c>
      <c r="CP330">
        <v>2.4409999999999998</v>
      </c>
      <c r="CQ330" t="s">
        <v>179</v>
      </c>
      <c r="CR330">
        <v>0</v>
      </c>
      <c r="CS330">
        <v>22.744</v>
      </c>
      <c r="CT330">
        <v>3282</v>
      </c>
      <c r="CU330">
        <v>158</v>
      </c>
      <c r="CV330">
        <v>0</v>
      </c>
      <c r="CW330">
        <v>0</v>
      </c>
      <c r="CX330">
        <v>3440</v>
      </c>
      <c r="CY330">
        <v>0</v>
      </c>
      <c r="CZ330">
        <v>0</v>
      </c>
      <c r="DA330">
        <v>0</v>
      </c>
      <c r="DB330">
        <v>0</v>
      </c>
      <c r="DC330">
        <v>0</v>
      </c>
    </row>
    <row r="331" spans="1:107" x14ac:dyDescent="0.45">
      <c r="A331">
        <v>2024</v>
      </c>
      <c r="B331">
        <v>1</v>
      </c>
      <c r="C331" t="s">
        <v>227</v>
      </c>
      <c r="D331">
        <v>99999</v>
      </c>
      <c r="E331" t="s">
        <v>329</v>
      </c>
      <c r="F331" t="s">
        <v>323</v>
      </c>
      <c r="H331">
        <v>46.436</v>
      </c>
      <c r="I331">
        <v>2.1619999999999999</v>
      </c>
      <c r="J331">
        <v>-0.13400000000000001</v>
      </c>
      <c r="K331">
        <v>0</v>
      </c>
      <c r="L331">
        <v>48.463000000000001</v>
      </c>
      <c r="M331" t="s">
        <v>324</v>
      </c>
      <c r="N331" t="s">
        <v>324</v>
      </c>
      <c r="O331" t="s">
        <v>324</v>
      </c>
      <c r="P331" t="s">
        <v>324</v>
      </c>
      <c r="Q331" t="s">
        <v>324</v>
      </c>
      <c r="R331" t="s">
        <v>324</v>
      </c>
      <c r="S331" t="s">
        <v>324</v>
      </c>
      <c r="T331" t="s">
        <v>324</v>
      </c>
      <c r="U331" t="s">
        <v>324</v>
      </c>
      <c r="V331">
        <v>0</v>
      </c>
      <c r="W331" t="s">
        <v>324</v>
      </c>
      <c r="X331" t="s">
        <v>324</v>
      </c>
      <c r="Y331" t="s">
        <v>324</v>
      </c>
      <c r="Z331" t="s">
        <v>324</v>
      </c>
      <c r="AA331" t="s">
        <v>324</v>
      </c>
      <c r="AB331" t="s">
        <v>324</v>
      </c>
      <c r="AC331" t="s">
        <v>324</v>
      </c>
      <c r="AD331" t="s">
        <v>324</v>
      </c>
      <c r="AE331" t="s">
        <v>324</v>
      </c>
      <c r="AF331" t="s">
        <v>324</v>
      </c>
      <c r="AG331">
        <v>-0.47599999999999998</v>
      </c>
      <c r="AH331">
        <v>-5.0000000000000001E-3</v>
      </c>
      <c r="AI331">
        <v>0</v>
      </c>
      <c r="AJ331">
        <v>0</v>
      </c>
      <c r="AK331">
        <v>-0.48199999999999998</v>
      </c>
      <c r="AL331" t="s">
        <v>324</v>
      </c>
      <c r="AM331" t="s">
        <v>324</v>
      </c>
      <c r="AN331" t="s">
        <v>324</v>
      </c>
      <c r="AO331" t="s">
        <v>324</v>
      </c>
      <c r="AP331" t="s">
        <v>324</v>
      </c>
      <c r="AQ331" t="s">
        <v>324</v>
      </c>
      <c r="AR331" t="s">
        <v>324</v>
      </c>
      <c r="AS331" t="s">
        <v>324</v>
      </c>
      <c r="AT331" t="s">
        <v>324</v>
      </c>
      <c r="AU331" t="s">
        <v>324</v>
      </c>
      <c r="AV331" t="s">
        <v>324</v>
      </c>
      <c r="AW331" t="s">
        <v>324</v>
      </c>
      <c r="AX331" t="s">
        <v>324</v>
      </c>
      <c r="AY331" t="s">
        <v>324</v>
      </c>
      <c r="AZ331">
        <v>0</v>
      </c>
      <c r="BA331" t="s">
        <v>324</v>
      </c>
      <c r="BB331" t="s">
        <v>324</v>
      </c>
      <c r="BC331" t="s">
        <v>324</v>
      </c>
      <c r="BD331" t="s">
        <v>324</v>
      </c>
      <c r="BE331" t="s">
        <v>324</v>
      </c>
      <c r="BF331" t="s">
        <v>324</v>
      </c>
      <c r="BG331" t="s">
        <v>324</v>
      </c>
      <c r="BH331" t="s">
        <v>324</v>
      </c>
      <c r="BI331" t="s">
        <v>324</v>
      </c>
      <c r="BJ331" t="s">
        <v>324</v>
      </c>
      <c r="BK331" t="s">
        <v>324</v>
      </c>
      <c r="BL331" t="s">
        <v>324</v>
      </c>
      <c r="BM331" t="s">
        <v>324</v>
      </c>
      <c r="BN331" t="s">
        <v>324</v>
      </c>
      <c r="BO331" t="s">
        <v>324</v>
      </c>
      <c r="BP331" t="s">
        <v>324</v>
      </c>
      <c r="BQ331" t="s">
        <v>324</v>
      </c>
      <c r="BR331" t="s">
        <v>324</v>
      </c>
      <c r="BS331" t="s">
        <v>324</v>
      </c>
      <c r="BT331" t="s">
        <v>324</v>
      </c>
      <c r="BU331" t="s">
        <v>324</v>
      </c>
      <c r="BV331" t="s">
        <v>324</v>
      </c>
      <c r="BW331" t="s">
        <v>324</v>
      </c>
      <c r="BX331" t="s">
        <v>324</v>
      </c>
      <c r="BY331" t="s">
        <v>324</v>
      </c>
      <c r="BZ331" t="s">
        <v>324</v>
      </c>
      <c r="CA331" t="s">
        <v>324</v>
      </c>
      <c r="CB331" t="s">
        <v>324</v>
      </c>
      <c r="CC331" t="s">
        <v>324</v>
      </c>
      <c r="CD331" t="s">
        <v>324</v>
      </c>
      <c r="CE331" t="s">
        <v>324</v>
      </c>
      <c r="CF331" t="s">
        <v>324</v>
      </c>
      <c r="CG331" t="s">
        <v>324</v>
      </c>
      <c r="CH331" t="s">
        <v>324</v>
      </c>
      <c r="CI331" t="s">
        <v>324</v>
      </c>
      <c r="CJ331" t="s">
        <v>324</v>
      </c>
      <c r="CK331" t="s">
        <v>324</v>
      </c>
      <c r="CL331" t="s">
        <v>324</v>
      </c>
      <c r="CM331" t="s">
        <v>324</v>
      </c>
      <c r="CN331" t="s">
        <v>324</v>
      </c>
      <c r="CO331">
        <v>46.436</v>
      </c>
      <c r="CP331">
        <v>2.1619999999999999</v>
      </c>
      <c r="CQ331">
        <v>-0.13400000000000001</v>
      </c>
      <c r="CR331">
        <v>0</v>
      </c>
      <c r="CS331">
        <v>48.463000000000001</v>
      </c>
      <c r="CT331" t="s">
        <v>324</v>
      </c>
      <c r="CU331" t="s">
        <v>324</v>
      </c>
      <c r="CV331" t="s">
        <v>324</v>
      </c>
      <c r="CW331" t="s">
        <v>324</v>
      </c>
      <c r="CX331" t="s">
        <v>324</v>
      </c>
      <c r="CY331" t="s">
        <v>324</v>
      </c>
      <c r="CZ331" t="s">
        <v>324</v>
      </c>
      <c r="DA331" t="s">
        <v>324</v>
      </c>
      <c r="DB331" t="s">
        <v>324</v>
      </c>
      <c r="DC331" t="s">
        <v>324</v>
      </c>
    </row>
    <row r="332" spans="1:107" x14ac:dyDescent="0.45">
      <c r="A332">
        <v>2024</v>
      </c>
      <c r="B332">
        <v>1</v>
      </c>
      <c r="C332" t="s">
        <v>233</v>
      </c>
      <c r="D332">
        <v>4715</v>
      </c>
      <c r="E332" t="s">
        <v>575</v>
      </c>
      <c r="F332" t="s">
        <v>323</v>
      </c>
      <c r="G332" t="s">
        <v>244</v>
      </c>
      <c r="H332">
        <v>0.41599999999999998</v>
      </c>
      <c r="I332">
        <v>0.123</v>
      </c>
      <c r="J332" t="s">
        <v>324</v>
      </c>
      <c r="K332" t="s">
        <v>324</v>
      </c>
      <c r="L332">
        <v>0.53900000000000003</v>
      </c>
      <c r="M332">
        <v>59</v>
      </c>
      <c r="N332">
        <v>2</v>
      </c>
      <c r="O332" t="s">
        <v>324</v>
      </c>
      <c r="P332" t="s">
        <v>324</v>
      </c>
      <c r="Q332">
        <v>61</v>
      </c>
      <c r="R332" t="s">
        <v>324</v>
      </c>
      <c r="S332" t="s">
        <v>324</v>
      </c>
      <c r="T332" t="s">
        <v>324</v>
      </c>
      <c r="U332" t="s">
        <v>324</v>
      </c>
      <c r="V332">
        <v>0</v>
      </c>
      <c r="W332" t="s">
        <v>324</v>
      </c>
      <c r="X332" t="s">
        <v>324</v>
      </c>
      <c r="Y332" t="s">
        <v>324</v>
      </c>
      <c r="Z332" t="s">
        <v>324</v>
      </c>
      <c r="AA332">
        <v>0</v>
      </c>
      <c r="AB332">
        <v>2.1000000000000001E-2</v>
      </c>
      <c r="AC332">
        <v>0</v>
      </c>
      <c r="AD332" t="s">
        <v>324</v>
      </c>
      <c r="AE332" t="s">
        <v>324</v>
      </c>
      <c r="AF332">
        <v>2.1000000000000001E-2</v>
      </c>
      <c r="AG332" t="s">
        <v>324</v>
      </c>
      <c r="AH332" t="s">
        <v>324</v>
      </c>
      <c r="AI332" t="s">
        <v>324</v>
      </c>
      <c r="AJ332" t="s">
        <v>324</v>
      </c>
      <c r="AK332">
        <v>0</v>
      </c>
      <c r="AL332" t="s">
        <v>324</v>
      </c>
      <c r="AM332" t="s">
        <v>324</v>
      </c>
      <c r="AN332" t="s">
        <v>324</v>
      </c>
      <c r="AO332" t="s">
        <v>324</v>
      </c>
      <c r="AP332">
        <v>0</v>
      </c>
      <c r="AQ332" t="s">
        <v>324</v>
      </c>
      <c r="AR332" t="s">
        <v>324</v>
      </c>
      <c r="AS332" t="s">
        <v>324</v>
      </c>
      <c r="AT332" t="s">
        <v>324</v>
      </c>
      <c r="AU332">
        <v>0</v>
      </c>
      <c r="AV332" t="s">
        <v>324</v>
      </c>
      <c r="AW332" t="s">
        <v>324</v>
      </c>
      <c r="AX332" t="s">
        <v>324</v>
      </c>
      <c r="AY332" t="s">
        <v>324</v>
      </c>
      <c r="AZ332">
        <v>0</v>
      </c>
      <c r="BA332" t="s">
        <v>324</v>
      </c>
      <c r="BB332" t="s">
        <v>324</v>
      </c>
      <c r="BC332" t="s">
        <v>324</v>
      </c>
      <c r="BD332" t="s">
        <v>324</v>
      </c>
      <c r="BE332">
        <v>0</v>
      </c>
      <c r="BF332" t="s">
        <v>324</v>
      </c>
      <c r="BG332" t="s">
        <v>324</v>
      </c>
      <c r="BH332" t="s">
        <v>324</v>
      </c>
      <c r="BI332" t="s">
        <v>324</v>
      </c>
      <c r="BJ332">
        <v>0</v>
      </c>
      <c r="BK332" t="s">
        <v>324</v>
      </c>
      <c r="BL332" t="s">
        <v>324</v>
      </c>
      <c r="BM332" t="s">
        <v>324</v>
      </c>
      <c r="BN332" t="s">
        <v>324</v>
      </c>
      <c r="BO332">
        <v>0</v>
      </c>
      <c r="BP332" t="s">
        <v>324</v>
      </c>
      <c r="BQ332" t="s">
        <v>324</v>
      </c>
      <c r="BR332" t="s">
        <v>324</v>
      </c>
      <c r="BS332" t="s">
        <v>324</v>
      </c>
      <c r="BT332">
        <v>0</v>
      </c>
      <c r="BU332" t="s">
        <v>324</v>
      </c>
      <c r="BV332" t="s">
        <v>324</v>
      </c>
      <c r="BW332" t="s">
        <v>324</v>
      </c>
      <c r="BX332" t="s">
        <v>324</v>
      </c>
      <c r="BY332">
        <v>0</v>
      </c>
      <c r="BZ332" t="s">
        <v>324</v>
      </c>
      <c r="CA332" t="s">
        <v>324</v>
      </c>
      <c r="CB332" t="s">
        <v>324</v>
      </c>
      <c r="CC332" t="s">
        <v>324</v>
      </c>
      <c r="CD332">
        <v>0</v>
      </c>
      <c r="CE332" t="s">
        <v>324</v>
      </c>
      <c r="CF332" t="s">
        <v>324</v>
      </c>
      <c r="CG332" t="s">
        <v>324</v>
      </c>
      <c r="CH332" t="s">
        <v>324</v>
      </c>
      <c r="CI332">
        <v>0</v>
      </c>
      <c r="CJ332" t="s">
        <v>324</v>
      </c>
      <c r="CK332" t="s">
        <v>324</v>
      </c>
      <c r="CL332" t="s">
        <v>324</v>
      </c>
      <c r="CM332" t="s">
        <v>324</v>
      </c>
      <c r="CN332">
        <v>0</v>
      </c>
      <c r="CO332">
        <v>0.41599999999999998</v>
      </c>
      <c r="CP332">
        <v>0.123</v>
      </c>
      <c r="CQ332" t="s">
        <v>179</v>
      </c>
      <c r="CR332">
        <v>0</v>
      </c>
      <c r="CS332">
        <v>0.53900000000000003</v>
      </c>
      <c r="CT332">
        <v>59</v>
      </c>
      <c r="CU332">
        <v>2</v>
      </c>
      <c r="CV332">
        <v>0</v>
      </c>
      <c r="CW332">
        <v>0</v>
      </c>
      <c r="CX332">
        <v>61</v>
      </c>
      <c r="CY332">
        <v>2.1000000000000001E-2</v>
      </c>
      <c r="CZ332">
        <v>0</v>
      </c>
      <c r="DA332">
        <v>0</v>
      </c>
      <c r="DB332">
        <v>0</v>
      </c>
      <c r="DC332">
        <v>2.1000000000000001E-2</v>
      </c>
    </row>
    <row r="333" spans="1:107" x14ac:dyDescent="0.45">
      <c r="A333">
        <v>2024</v>
      </c>
      <c r="B333">
        <v>1</v>
      </c>
      <c r="C333" t="s">
        <v>233</v>
      </c>
      <c r="D333">
        <v>5574</v>
      </c>
      <c r="E333" t="s">
        <v>442</v>
      </c>
      <c r="F333" t="s">
        <v>323</v>
      </c>
      <c r="G333" t="s">
        <v>244</v>
      </c>
      <c r="H333">
        <v>0.31</v>
      </c>
      <c r="I333">
        <v>0.02</v>
      </c>
      <c r="J333">
        <v>0</v>
      </c>
      <c r="K333">
        <v>0</v>
      </c>
      <c r="L333">
        <v>0.33</v>
      </c>
      <c r="M333">
        <v>37</v>
      </c>
      <c r="N333">
        <v>1</v>
      </c>
      <c r="O333">
        <v>0</v>
      </c>
      <c r="P333">
        <v>0</v>
      </c>
      <c r="Q333">
        <v>38</v>
      </c>
      <c r="R333" t="s">
        <v>324</v>
      </c>
      <c r="S333" t="s">
        <v>324</v>
      </c>
      <c r="T333" t="s">
        <v>324</v>
      </c>
      <c r="U333" t="s">
        <v>324</v>
      </c>
      <c r="V333">
        <v>0</v>
      </c>
      <c r="W333" t="s">
        <v>324</v>
      </c>
      <c r="X333" t="s">
        <v>324</v>
      </c>
      <c r="Y333" t="s">
        <v>324</v>
      </c>
      <c r="Z333" t="s">
        <v>324</v>
      </c>
      <c r="AA333">
        <v>0</v>
      </c>
      <c r="AB333">
        <v>3.1E-2</v>
      </c>
      <c r="AC333">
        <v>0</v>
      </c>
      <c r="AD333">
        <v>0</v>
      </c>
      <c r="AE333">
        <v>0</v>
      </c>
      <c r="AF333">
        <v>3.1E-2</v>
      </c>
      <c r="AG333" t="s">
        <v>324</v>
      </c>
      <c r="AH333" t="s">
        <v>324</v>
      </c>
      <c r="AI333" t="s">
        <v>324</v>
      </c>
      <c r="AJ333" t="s">
        <v>324</v>
      </c>
      <c r="AK333">
        <v>0</v>
      </c>
      <c r="AL333" t="s">
        <v>324</v>
      </c>
      <c r="AM333" t="s">
        <v>324</v>
      </c>
      <c r="AN333" t="s">
        <v>324</v>
      </c>
      <c r="AO333" t="s">
        <v>324</v>
      </c>
      <c r="AP333">
        <v>0</v>
      </c>
      <c r="AQ333" t="s">
        <v>324</v>
      </c>
      <c r="AR333" t="s">
        <v>324</v>
      </c>
      <c r="AS333" t="s">
        <v>324</v>
      </c>
      <c r="AT333" t="s">
        <v>324</v>
      </c>
      <c r="AU333">
        <v>0</v>
      </c>
      <c r="AV333" t="s">
        <v>324</v>
      </c>
      <c r="AW333" t="s">
        <v>324</v>
      </c>
      <c r="AX333" t="s">
        <v>324</v>
      </c>
      <c r="AY333" t="s">
        <v>324</v>
      </c>
      <c r="AZ333">
        <v>0</v>
      </c>
      <c r="BA333" t="s">
        <v>324</v>
      </c>
      <c r="BB333" t="s">
        <v>324</v>
      </c>
      <c r="BC333" t="s">
        <v>324</v>
      </c>
      <c r="BD333" t="s">
        <v>324</v>
      </c>
      <c r="BE333">
        <v>0</v>
      </c>
      <c r="BF333" t="s">
        <v>324</v>
      </c>
      <c r="BG333" t="s">
        <v>324</v>
      </c>
      <c r="BH333" t="s">
        <v>324</v>
      </c>
      <c r="BI333" t="s">
        <v>324</v>
      </c>
      <c r="BJ333">
        <v>0</v>
      </c>
      <c r="BK333">
        <v>2.1999999999999999E-2</v>
      </c>
      <c r="BL333">
        <v>0</v>
      </c>
      <c r="BM333">
        <v>0</v>
      </c>
      <c r="BN333">
        <v>0</v>
      </c>
      <c r="BO333">
        <v>2.1999999999999999E-2</v>
      </c>
      <c r="BP333">
        <v>2</v>
      </c>
      <c r="BQ333">
        <v>0</v>
      </c>
      <c r="BR333">
        <v>0</v>
      </c>
      <c r="BS333">
        <v>0</v>
      </c>
      <c r="BT333">
        <v>2</v>
      </c>
      <c r="BU333">
        <v>0</v>
      </c>
      <c r="BV333">
        <v>0</v>
      </c>
      <c r="BW333">
        <v>0</v>
      </c>
      <c r="BX333">
        <v>0</v>
      </c>
      <c r="BY333">
        <v>0</v>
      </c>
      <c r="BZ333" t="s">
        <v>324</v>
      </c>
      <c r="CA333" t="s">
        <v>324</v>
      </c>
      <c r="CB333" t="s">
        <v>324</v>
      </c>
      <c r="CC333" t="s">
        <v>324</v>
      </c>
      <c r="CD333">
        <v>0</v>
      </c>
      <c r="CE333" t="s">
        <v>324</v>
      </c>
      <c r="CF333" t="s">
        <v>324</v>
      </c>
      <c r="CG333" t="s">
        <v>324</v>
      </c>
      <c r="CH333" t="s">
        <v>324</v>
      </c>
      <c r="CI333">
        <v>0</v>
      </c>
      <c r="CJ333" t="s">
        <v>324</v>
      </c>
      <c r="CK333" t="s">
        <v>324</v>
      </c>
      <c r="CL333" t="s">
        <v>324</v>
      </c>
      <c r="CM333" t="s">
        <v>324</v>
      </c>
      <c r="CN333">
        <v>0</v>
      </c>
      <c r="CO333">
        <v>0.33200000000000002</v>
      </c>
      <c r="CP333">
        <v>0.02</v>
      </c>
      <c r="CQ333" t="s">
        <v>179</v>
      </c>
      <c r="CR333">
        <v>0</v>
      </c>
      <c r="CS333">
        <v>0.35199999999999998</v>
      </c>
      <c r="CT333">
        <v>39</v>
      </c>
      <c r="CU333">
        <v>1</v>
      </c>
      <c r="CV333">
        <v>0</v>
      </c>
      <c r="CW333">
        <v>0</v>
      </c>
      <c r="CX333">
        <v>40</v>
      </c>
      <c r="CY333">
        <v>3.1E-2</v>
      </c>
      <c r="CZ333">
        <v>0</v>
      </c>
      <c r="DA333">
        <v>0</v>
      </c>
      <c r="DB333">
        <v>0</v>
      </c>
      <c r="DC333">
        <v>3.1E-2</v>
      </c>
    </row>
    <row r="334" spans="1:107" x14ac:dyDescent="0.45">
      <c r="A334">
        <v>2024</v>
      </c>
      <c r="B334">
        <v>1</v>
      </c>
      <c r="C334" t="s">
        <v>233</v>
      </c>
      <c r="D334">
        <v>11479</v>
      </c>
      <c r="E334" t="s">
        <v>576</v>
      </c>
      <c r="F334" t="s">
        <v>323</v>
      </c>
      <c r="G334" t="s">
        <v>244</v>
      </c>
      <c r="H334">
        <v>14.021000000000001</v>
      </c>
      <c r="I334">
        <v>36.557000000000002</v>
      </c>
      <c r="J334" t="s">
        <v>324</v>
      </c>
      <c r="K334" t="s">
        <v>324</v>
      </c>
      <c r="L334">
        <v>50.578000000000003</v>
      </c>
      <c r="M334">
        <v>2254</v>
      </c>
      <c r="N334">
        <v>303</v>
      </c>
      <c r="O334" t="s">
        <v>324</v>
      </c>
      <c r="P334" t="s">
        <v>324</v>
      </c>
      <c r="Q334">
        <v>2557</v>
      </c>
      <c r="R334" t="s">
        <v>324</v>
      </c>
      <c r="S334" t="s">
        <v>324</v>
      </c>
      <c r="T334" t="s">
        <v>324</v>
      </c>
      <c r="U334" t="s">
        <v>324</v>
      </c>
      <c r="V334">
        <v>0</v>
      </c>
      <c r="W334" t="s">
        <v>324</v>
      </c>
      <c r="X334" t="s">
        <v>324</v>
      </c>
      <c r="Y334" t="s">
        <v>324</v>
      </c>
      <c r="Z334" t="s">
        <v>324</v>
      </c>
      <c r="AA334">
        <v>0</v>
      </c>
      <c r="AB334">
        <v>123.303</v>
      </c>
      <c r="AC334">
        <v>91.043000000000006</v>
      </c>
      <c r="AD334" t="s">
        <v>324</v>
      </c>
      <c r="AE334" t="s">
        <v>324</v>
      </c>
      <c r="AF334">
        <v>214.346</v>
      </c>
      <c r="AG334" t="s">
        <v>324</v>
      </c>
      <c r="AH334" t="s">
        <v>324</v>
      </c>
      <c r="AI334" t="s">
        <v>324</v>
      </c>
      <c r="AJ334" t="s">
        <v>324</v>
      </c>
      <c r="AK334">
        <v>0</v>
      </c>
      <c r="AL334" t="s">
        <v>324</v>
      </c>
      <c r="AM334" t="s">
        <v>324</v>
      </c>
      <c r="AN334" t="s">
        <v>324</v>
      </c>
      <c r="AO334" t="s">
        <v>324</v>
      </c>
      <c r="AP334">
        <v>0</v>
      </c>
      <c r="AQ334" t="s">
        <v>324</v>
      </c>
      <c r="AR334" t="s">
        <v>324</v>
      </c>
      <c r="AS334" t="s">
        <v>324</v>
      </c>
      <c r="AT334" t="s">
        <v>324</v>
      </c>
      <c r="AU334">
        <v>0</v>
      </c>
      <c r="AV334" t="s">
        <v>324</v>
      </c>
      <c r="AW334" t="s">
        <v>324</v>
      </c>
      <c r="AX334" t="s">
        <v>324</v>
      </c>
      <c r="AY334" t="s">
        <v>324</v>
      </c>
      <c r="AZ334">
        <v>0</v>
      </c>
      <c r="BA334" t="s">
        <v>324</v>
      </c>
      <c r="BB334" t="s">
        <v>324</v>
      </c>
      <c r="BC334" t="s">
        <v>324</v>
      </c>
      <c r="BD334" t="s">
        <v>324</v>
      </c>
      <c r="BE334">
        <v>0</v>
      </c>
      <c r="BF334" t="s">
        <v>324</v>
      </c>
      <c r="BG334" t="s">
        <v>324</v>
      </c>
      <c r="BH334" t="s">
        <v>324</v>
      </c>
      <c r="BI334" t="s">
        <v>324</v>
      </c>
      <c r="BJ334">
        <v>0</v>
      </c>
      <c r="BK334">
        <v>0.04</v>
      </c>
      <c r="BL334">
        <v>0.02</v>
      </c>
      <c r="BM334" t="s">
        <v>324</v>
      </c>
      <c r="BN334" t="s">
        <v>324</v>
      </c>
      <c r="BO334">
        <v>0.06</v>
      </c>
      <c r="BP334">
        <v>4</v>
      </c>
      <c r="BQ334">
        <v>1</v>
      </c>
      <c r="BR334" t="s">
        <v>324</v>
      </c>
      <c r="BS334" t="s">
        <v>324</v>
      </c>
      <c r="BT334">
        <v>5</v>
      </c>
      <c r="BU334">
        <v>0.34200000000000003</v>
      </c>
      <c r="BV334">
        <v>0</v>
      </c>
      <c r="BW334" t="s">
        <v>324</v>
      </c>
      <c r="BX334" t="s">
        <v>324</v>
      </c>
      <c r="BY334">
        <v>0.34200000000000003</v>
      </c>
      <c r="BZ334" t="s">
        <v>324</v>
      </c>
      <c r="CA334">
        <v>0.4</v>
      </c>
      <c r="CB334" t="s">
        <v>324</v>
      </c>
      <c r="CC334" t="s">
        <v>324</v>
      </c>
      <c r="CD334">
        <v>0.4</v>
      </c>
      <c r="CE334" t="s">
        <v>324</v>
      </c>
      <c r="CF334">
        <v>1</v>
      </c>
      <c r="CG334" t="s">
        <v>324</v>
      </c>
      <c r="CH334" t="s">
        <v>324</v>
      </c>
      <c r="CI334">
        <v>1</v>
      </c>
      <c r="CJ334" t="s">
        <v>324</v>
      </c>
      <c r="CK334" t="s">
        <v>324</v>
      </c>
      <c r="CL334" t="s">
        <v>324</v>
      </c>
      <c r="CM334" t="s">
        <v>324</v>
      </c>
      <c r="CN334">
        <v>0</v>
      </c>
      <c r="CO334">
        <v>14.061</v>
      </c>
      <c r="CP334">
        <v>36.976999999999997</v>
      </c>
      <c r="CQ334" t="s">
        <v>179</v>
      </c>
      <c r="CR334">
        <v>0</v>
      </c>
      <c r="CS334">
        <v>51.037999999999997</v>
      </c>
      <c r="CT334">
        <v>2258</v>
      </c>
      <c r="CU334">
        <v>305</v>
      </c>
      <c r="CV334">
        <v>0</v>
      </c>
      <c r="CW334">
        <v>0</v>
      </c>
      <c r="CX334">
        <v>2563</v>
      </c>
      <c r="CY334">
        <v>123.645</v>
      </c>
      <c r="CZ334">
        <v>91.043000000000006</v>
      </c>
      <c r="DA334">
        <v>0</v>
      </c>
      <c r="DB334">
        <v>0</v>
      </c>
      <c r="DC334">
        <v>214.68799999999999</v>
      </c>
    </row>
    <row r="335" spans="1:107" x14ac:dyDescent="0.45">
      <c r="A335">
        <v>2024</v>
      </c>
      <c r="B335">
        <v>1</v>
      </c>
      <c r="C335" t="s">
        <v>233</v>
      </c>
      <c r="D335">
        <v>13697</v>
      </c>
      <c r="E335" t="s">
        <v>577</v>
      </c>
      <c r="F335" t="s">
        <v>323</v>
      </c>
      <c r="G335" t="s">
        <v>244</v>
      </c>
      <c r="H335">
        <v>0.41099999999999998</v>
      </c>
      <c r="I335" t="s">
        <v>324</v>
      </c>
      <c r="J335" t="s">
        <v>324</v>
      </c>
      <c r="K335" t="s">
        <v>324</v>
      </c>
      <c r="L335">
        <v>0.41099999999999998</v>
      </c>
      <c r="M335">
        <v>49</v>
      </c>
      <c r="N335" t="s">
        <v>324</v>
      </c>
      <c r="O335" t="s">
        <v>324</v>
      </c>
      <c r="P335" t="s">
        <v>324</v>
      </c>
      <c r="Q335">
        <v>49</v>
      </c>
      <c r="R335" t="s">
        <v>324</v>
      </c>
      <c r="S335" t="s">
        <v>324</v>
      </c>
      <c r="T335" t="s">
        <v>324</v>
      </c>
      <c r="U335" t="s">
        <v>324</v>
      </c>
      <c r="V335">
        <v>0</v>
      </c>
      <c r="W335" t="s">
        <v>324</v>
      </c>
      <c r="X335" t="s">
        <v>324</v>
      </c>
      <c r="Y335" t="s">
        <v>324</v>
      </c>
      <c r="Z335" t="s">
        <v>324</v>
      </c>
      <c r="AA335">
        <v>0</v>
      </c>
      <c r="AB335">
        <v>0.85499999999999998</v>
      </c>
      <c r="AC335" t="s">
        <v>324</v>
      </c>
      <c r="AD335" t="s">
        <v>324</v>
      </c>
      <c r="AE335" t="s">
        <v>324</v>
      </c>
      <c r="AF335">
        <v>0.85499999999999998</v>
      </c>
      <c r="AG335" t="s">
        <v>324</v>
      </c>
      <c r="AH335" t="s">
        <v>324</v>
      </c>
      <c r="AI335" t="s">
        <v>324</v>
      </c>
      <c r="AJ335" t="s">
        <v>324</v>
      </c>
      <c r="AK335">
        <v>0</v>
      </c>
      <c r="AL335" t="s">
        <v>324</v>
      </c>
      <c r="AM335" t="s">
        <v>324</v>
      </c>
      <c r="AN335" t="s">
        <v>324</v>
      </c>
      <c r="AO335" t="s">
        <v>324</v>
      </c>
      <c r="AP335">
        <v>0</v>
      </c>
      <c r="AQ335" t="s">
        <v>324</v>
      </c>
      <c r="AR335" t="s">
        <v>324</v>
      </c>
      <c r="AS335" t="s">
        <v>324</v>
      </c>
      <c r="AT335" t="s">
        <v>324</v>
      </c>
      <c r="AU335">
        <v>0</v>
      </c>
      <c r="AV335" t="s">
        <v>324</v>
      </c>
      <c r="AW335" t="s">
        <v>324</v>
      </c>
      <c r="AX335" t="s">
        <v>324</v>
      </c>
      <c r="AY335" t="s">
        <v>324</v>
      </c>
      <c r="AZ335">
        <v>0</v>
      </c>
      <c r="BA335" t="s">
        <v>324</v>
      </c>
      <c r="BB335" t="s">
        <v>324</v>
      </c>
      <c r="BC335" t="s">
        <v>324</v>
      </c>
      <c r="BD335" t="s">
        <v>324</v>
      </c>
      <c r="BE335">
        <v>0</v>
      </c>
      <c r="BF335" t="s">
        <v>324</v>
      </c>
      <c r="BG335" t="s">
        <v>324</v>
      </c>
      <c r="BH335" t="s">
        <v>324</v>
      </c>
      <c r="BI335" t="s">
        <v>324</v>
      </c>
      <c r="BJ335">
        <v>0</v>
      </c>
      <c r="BK335" t="s">
        <v>324</v>
      </c>
      <c r="BL335" t="s">
        <v>324</v>
      </c>
      <c r="BM335" t="s">
        <v>324</v>
      </c>
      <c r="BN335" t="s">
        <v>324</v>
      </c>
      <c r="BO335">
        <v>0</v>
      </c>
      <c r="BP335" t="s">
        <v>324</v>
      </c>
      <c r="BQ335" t="s">
        <v>324</v>
      </c>
      <c r="BR335" t="s">
        <v>324</v>
      </c>
      <c r="BS335" t="s">
        <v>324</v>
      </c>
      <c r="BT335">
        <v>0</v>
      </c>
      <c r="BU335" t="s">
        <v>324</v>
      </c>
      <c r="BV335" t="s">
        <v>324</v>
      </c>
      <c r="BW335" t="s">
        <v>324</v>
      </c>
      <c r="BX335" t="s">
        <v>324</v>
      </c>
      <c r="BY335">
        <v>0</v>
      </c>
      <c r="BZ335" t="s">
        <v>324</v>
      </c>
      <c r="CA335" t="s">
        <v>324</v>
      </c>
      <c r="CB335" t="s">
        <v>324</v>
      </c>
      <c r="CC335" t="s">
        <v>324</v>
      </c>
      <c r="CD335">
        <v>0</v>
      </c>
      <c r="CE335" t="s">
        <v>324</v>
      </c>
      <c r="CF335" t="s">
        <v>324</v>
      </c>
      <c r="CG335" t="s">
        <v>324</v>
      </c>
      <c r="CH335" t="s">
        <v>324</v>
      </c>
      <c r="CI335">
        <v>0</v>
      </c>
      <c r="CJ335" t="s">
        <v>324</v>
      </c>
      <c r="CK335" t="s">
        <v>324</v>
      </c>
      <c r="CL335" t="s">
        <v>324</v>
      </c>
      <c r="CM335" t="s">
        <v>324</v>
      </c>
      <c r="CN335">
        <v>0</v>
      </c>
      <c r="CO335">
        <v>0.41099999999999998</v>
      </c>
      <c r="CP335" t="s">
        <v>179</v>
      </c>
      <c r="CQ335" t="s">
        <v>179</v>
      </c>
      <c r="CR335">
        <v>0</v>
      </c>
      <c r="CS335">
        <v>0.41099999999999998</v>
      </c>
      <c r="CT335">
        <v>49</v>
      </c>
      <c r="CU335">
        <v>0</v>
      </c>
      <c r="CV335">
        <v>0</v>
      </c>
      <c r="CW335">
        <v>0</v>
      </c>
      <c r="CX335">
        <v>49</v>
      </c>
      <c r="CY335">
        <v>0.85499999999999998</v>
      </c>
      <c r="CZ335">
        <v>0</v>
      </c>
      <c r="DA335">
        <v>0</v>
      </c>
      <c r="DB335">
        <v>0</v>
      </c>
      <c r="DC335">
        <v>0.85499999999999998</v>
      </c>
    </row>
    <row r="336" spans="1:107" x14ac:dyDescent="0.45">
      <c r="A336">
        <v>2024</v>
      </c>
      <c r="B336">
        <v>1</v>
      </c>
      <c r="C336" t="s">
        <v>233</v>
      </c>
      <c r="D336">
        <v>13780</v>
      </c>
      <c r="E336" t="s">
        <v>578</v>
      </c>
      <c r="F336" t="s">
        <v>323</v>
      </c>
      <c r="G336" t="s">
        <v>244</v>
      </c>
      <c r="H336">
        <v>2.52</v>
      </c>
      <c r="I336">
        <v>0.505</v>
      </c>
      <c r="J336">
        <v>0</v>
      </c>
      <c r="K336">
        <v>0</v>
      </c>
      <c r="L336">
        <v>3.0249999999999999</v>
      </c>
      <c r="M336">
        <v>334</v>
      </c>
      <c r="N336">
        <v>25</v>
      </c>
      <c r="O336">
        <v>0</v>
      </c>
      <c r="P336">
        <v>0</v>
      </c>
      <c r="Q336">
        <v>359</v>
      </c>
      <c r="R336">
        <v>0.33400000000000002</v>
      </c>
      <c r="S336">
        <v>2.6949999999999998</v>
      </c>
      <c r="T336">
        <v>0</v>
      </c>
      <c r="U336">
        <v>0</v>
      </c>
      <c r="V336">
        <v>3.0289999999999999</v>
      </c>
      <c r="W336">
        <v>100</v>
      </c>
      <c r="X336">
        <v>49</v>
      </c>
      <c r="Y336">
        <v>0</v>
      </c>
      <c r="Z336">
        <v>0</v>
      </c>
      <c r="AA336">
        <v>149</v>
      </c>
      <c r="AB336" t="s">
        <v>324</v>
      </c>
      <c r="AC336" t="s">
        <v>324</v>
      </c>
      <c r="AD336" t="s">
        <v>324</v>
      </c>
      <c r="AE336" t="s">
        <v>324</v>
      </c>
      <c r="AF336" t="s">
        <v>324</v>
      </c>
      <c r="AG336" t="s">
        <v>324</v>
      </c>
      <c r="AH336" t="s">
        <v>324</v>
      </c>
      <c r="AI336" t="s">
        <v>324</v>
      </c>
      <c r="AJ336" t="s">
        <v>324</v>
      </c>
      <c r="AK336" t="s">
        <v>324</v>
      </c>
      <c r="AL336" t="s">
        <v>324</v>
      </c>
      <c r="AM336" t="s">
        <v>324</v>
      </c>
      <c r="AN336" t="s">
        <v>324</v>
      </c>
      <c r="AO336" t="s">
        <v>324</v>
      </c>
      <c r="AP336" t="s">
        <v>324</v>
      </c>
      <c r="AQ336" t="s">
        <v>324</v>
      </c>
      <c r="AR336" t="s">
        <v>324</v>
      </c>
      <c r="AS336" t="s">
        <v>324</v>
      </c>
      <c r="AT336" t="s">
        <v>324</v>
      </c>
      <c r="AU336" t="s">
        <v>324</v>
      </c>
      <c r="AV336" t="s">
        <v>324</v>
      </c>
      <c r="AW336" t="s">
        <v>324</v>
      </c>
      <c r="AX336" t="s">
        <v>324</v>
      </c>
      <c r="AY336" t="s">
        <v>324</v>
      </c>
      <c r="AZ336" t="s">
        <v>324</v>
      </c>
      <c r="BA336" t="s">
        <v>324</v>
      </c>
      <c r="BB336" t="s">
        <v>324</v>
      </c>
      <c r="BC336" t="s">
        <v>324</v>
      </c>
      <c r="BD336" t="s">
        <v>324</v>
      </c>
      <c r="BE336" t="s">
        <v>324</v>
      </c>
      <c r="BF336" t="s">
        <v>324</v>
      </c>
      <c r="BG336" t="s">
        <v>324</v>
      </c>
      <c r="BH336" t="s">
        <v>324</v>
      </c>
      <c r="BI336" t="s">
        <v>324</v>
      </c>
      <c r="BJ336" t="s">
        <v>324</v>
      </c>
      <c r="BK336" t="s">
        <v>324</v>
      </c>
      <c r="BL336" t="s">
        <v>324</v>
      </c>
      <c r="BM336" t="s">
        <v>324</v>
      </c>
      <c r="BN336" t="s">
        <v>324</v>
      </c>
      <c r="BO336" t="s">
        <v>324</v>
      </c>
      <c r="BP336" t="s">
        <v>324</v>
      </c>
      <c r="BQ336" t="s">
        <v>324</v>
      </c>
      <c r="BR336" t="s">
        <v>324</v>
      </c>
      <c r="BS336" t="s">
        <v>324</v>
      </c>
      <c r="BT336" t="s">
        <v>324</v>
      </c>
      <c r="BU336" t="s">
        <v>324</v>
      </c>
      <c r="BV336" t="s">
        <v>324</v>
      </c>
      <c r="BW336" t="s">
        <v>324</v>
      </c>
      <c r="BX336" t="s">
        <v>324</v>
      </c>
      <c r="BY336" t="s">
        <v>324</v>
      </c>
      <c r="BZ336" t="s">
        <v>324</v>
      </c>
      <c r="CA336" t="s">
        <v>324</v>
      </c>
      <c r="CB336" t="s">
        <v>324</v>
      </c>
      <c r="CC336" t="s">
        <v>324</v>
      </c>
      <c r="CD336" t="s">
        <v>324</v>
      </c>
      <c r="CE336" t="s">
        <v>324</v>
      </c>
      <c r="CF336" t="s">
        <v>324</v>
      </c>
      <c r="CG336" t="s">
        <v>324</v>
      </c>
      <c r="CH336" t="s">
        <v>324</v>
      </c>
      <c r="CI336" t="s">
        <v>324</v>
      </c>
      <c r="CJ336" t="s">
        <v>324</v>
      </c>
      <c r="CK336" t="s">
        <v>324</v>
      </c>
      <c r="CL336" t="s">
        <v>324</v>
      </c>
      <c r="CM336" t="s">
        <v>324</v>
      </c>
      <c r="CN336" t="s">
        <v>324</v>
      </c>
      <c r="CO336">
        <v>2.8540000000000001</v>
      </c>
      <c r="CP336">
        <v>3.2</v>
      </c>
      <c r="CQ336" t="s">
        <v>179</v>
      </c>
      <c r="CR336">
        <v>0</v>
      </c>
      <c r="CS336">
        <v>6.0540000000000003</v>
      </c>
      <c r="CT336">
        <v>434</v>
      </c>
      <c r="CU336">
        <v>74</v>
      </c>
      <c r="CV336">
        <v>0</v>
      </c>
      <c r="CW336">
        <v>0</v>
      </c>
      <c r="CX336">
        <v>508</v>
      </c>
      <c r="CY336">
        <v>0</v>
      </c>
      <c r="CZ336">
        <v>0</v>
      </c>
      <c r="DA336">
        <v>0</v>
      </c>
      <c r="DB336">
        <v>0</v>
      </c>
      <c r="DC336">
        <v>0</v>
      </c>
    </row>
    <row r="337" spans="1:107" x14ac:dyDescent="0.45">
      <c r="A337">
        <v>2024</v>
      </c>
      <c r="B337">
        <v>1</v>
      </c>
      <c r="C337" t="s">
        <v>233</v>
      </c>
      <c r="D337">
        <v>13815</v>
      </c>
      <c r="E337" t="s">
        <v>579</v>
      </c>
      <c r="F337" t="s">
        <v>323</v>
      </c>
      <c r="G337" t="s">
        <v>244</v>
      </c>
      <c r="H337">
        <v>0.63900000000000001</v>
      </c>
      <c r="I337">
        <v>0.10299999999999999</v>
      </c>
      <c r="J337">
        <v>0</v>
      </c>
      <c r="K337">
        <v>0</v>
      </c>
      <c r="L337">
        <v>0.74199999999999999</v>
      </c>
      <c r="M337">
        <v>86</v>
      </c>
      <c r="N337">
        <v>11</v>
      </c>
      <c r="O337">
        <v>0</v>
      </c>
      <c r="P337">
        <v>0</v>
      </c>
      <c r="Q337">
        <v>97</v>
      </c>
      <c r="R337" t="s">
        <v>324</v>
      </c>
      <c r="S337" t="s">
        <v>324</v>
      </c>
      <c r="T337" t="s">
        <v>324</v>
      </c>
      <c r="U337" t="s">
        <v>324</v>
      </c>
      <c r="V337">
        <v>0</v>
      </c>
      <c r="W337" t="s">
        <v>324</v>
      </c>
      <c r="X337" t="s">
        <v>324</v>
      </c>
      <c r="Y337" t="s">
        <v>324</v>
      </c>
      <c r="Z337" t="s">
        <v>324</v>
      </c>
      <c r="AA337">
        <v>0</v>
      </c>
      <c r="AB337">
        <v>0.38900000000000001</v>
      </c>
      <c r="AC337">
        <v>0.16300000000000001</v>
      </c>
      <c r="AD337">
        <v>0</v>
      </c>
      <c r="AE337">
        <v>0</v>
      </c>
      <c r="AF337">
        <v>0.55200000000000005</v>
      </c>
      <c r="AG337" t="s">
        <v>324</v>
      </c>
      <c r="AH337" t="s">
        <v>324</v>
      </c>
      <c r="AI337" t="s">
        <v>324</v>
      </c>
      <c r="AJ337" t="s">
        <v>324</v>
      </c>
      <c r="AK337">
        <v>0</v>
      </c>
      <c r="AL337" t="s">
        <v>324</v>
      </c>
      <c r="AM337" t="s">
        <v>324</v>
      </c>
      <c r="AN337" t="s">
        <v>324</v>
      </c>
      <c r="AO337" t="s">
        <v>324</v>
      </c>
      <c r="AP337">
        <v>0</v>
      </c>
      <c r="AQ337" t="s">
        <v>324</v>
      </c>
      <c r="AR337" t="s">
        <v>324</v>
      </c>
      <c r="AS337" t="s">
        <v>324</v>
      </c>
      <c r="AT337" t="s">
        <v>324</v>
      </c>
      <c r="AU337">
        <v>0</v>
      </c>
      <c r="AV337" t="s">
        <v>324</v>
      </c>
      <c r="AW337" t="s">
        <v>324</v>
      </c>
      <c r="AX337" t="s">
        <v>324</v>
      </c>
      <c r="AY337" t="s">
        <v>324</v>
      </c>
      <c r="AZ337">
        <v>0</v>
      </c>
      <c r="BA337" t="s">
        <v>324</v>
      </c>
      <c r="BB337" t="s">
        <v>324</v>
      </c>
      <c r="BC337" t="s">
        <v>324</v>
      </c>
      <c r="BD337" t="s">
        <v>324</v>
      </c>
      <c r="BE337">
        <v>0</v>
      </c>
      <c r="BF337" t="s">
        <v>324</v>
      </c>
      <c r="BG337" t="s">
        <v>324</v>
      </c>
      <c r="BH337" t="s">
        <v>324</v>
      </c>
      <c r="BI337" t="s">
        <v>324</v>
      </c>
      <c r="BJ337">
        <v>0</v>
      </c>
      <c r="BK337">
        <v>0.02</v>
      </c>
      <c r="BL337">
        <v>0.04</v>
      </c>
      <c r="BM337">
        <v>0</v>
      </c>
      <c r="BN337">
        <v>0</v>
      </c>
      <c r="BO337">
        <v>0.06</v>
      </c>
      <c r="BP337">
        <v>1</v>
      </c>
      <c r="BQ337">
        <v>2</v>
      </c>
      <c r="BR337">
        <v>0</v>
      </c>
      <c r="BS337">
        <v>0</v>
      </c>
      <c r="BT337">
        <v>3</v>
      </c>
      <c r="BU337">
        <v>0</v>
      </c>
      <c r="BV337">
        <v>0</v>
      </c>
      <c r="BW337">
        <v>0</v>
      </c>
      <c r="BX337">
        <v>0</v>
      </c>
      <c r="BY337">
        <v>0</v>
      </c>
      <c r="BZ337" t="s">
        <v>324</v>
      </c>
      <c r="CA337" t="s">
        <v>324</v>
      </c>
      <c r="CB337" t="s">
        <v>324</v>
      </c>
      <c r="CC337" t="s">
        <v>324</v>
      </c>
      <c r="CD337">
        <v>0</v>
      </c>
      <c r="CE337" t="s">
        <v>324</v>
      </c>
      <c r="CF337" t="s">
        <v>324</v>
      </c>
      <c r="CG337" t="s">
        <v>324</v>
      </c>
      <c r="CH337" t="s">
        <v>324</v>
      </c>
      <c r="CI337">
        <v>0</v>
      </c>
      <c r="CJ337" t="s">
        <v>324</v>
      </c>
      <c r="CK337" t="s">
        <v>324</v>
      </c>
      <c r="CL337" t="s">
        <v>324</v>
      </c>
      <c r="CM337" t="s">
        <v>324</v>
      </c>
      <c r="CN337">
        <v>0</v>
      </c>
      <c r="CO337">
        <v>0.65900000000000003</v>
      </c>
      <c r="CP337">
        <v>0.14299999999999999</v>
      </c>
      <c r="CQ337" t="s">
        <v>179</v>
      </c>
      <c r="CR337">
        <v>0</v>
      </c>
      <c r="CS337">
        <v>0.80200000000000005</v>
      </c>
      <c r="CT337">
        <v>87</v>
      </c>
      <c r="CU337">
        <v>13</v>
      </c>
      <c r="CV337">
        <v>0</v>
      </c>
      <c r="CW337">
        <v>0</v>
      </c>
      <c r="CX337">
        <v>100</v>
      </c>
      <c r="CY337">
        <v>0.38900000000000001</v>
      </c>
      <c r="CZ337">
        <v>0.16300000000000001</v>
      </c>
      <c r="DA337">
        <v>0</v>
      </c>
      <c r="DB337">
        <v>0</v>
      </c>
      <c r="DC337">
        <v>0.55200000000000005</v>
      </c>
    </row>
    <row r="338" spans="1:107" x14ac:dyDescent="0.45">
      <c r="A338">
        <v>2024</v>
      </c>
      <c r="B338">
        <v>1</v>
      </c>
      <c r="C338" t="s">
        <v>233</v>
      </c>
      <c r="D338">
        <v>20847</v>
      </c>
      <c r="E338" t="s">
        <v>580</v>
      </c>
      <c r="F338" t="s">
        <v>323</v>
      </c>
      <c r="G338" t="s">
        <v>247</v>
      </c>
      <c r="H338">
        <v>41.594999999999999</v>
      </c>
      <c r="I338">
        <v>11.157</v>
      </c>
      <c r="J338">
        <v>15.714</v>
      </c>
      <c r="K338" t="s">
        <v>324</v>
      </c>
      <c r="L338">
        <v>68.465999999999994</v>
      </c>
      <c r="M338">
        <v>4631</v>
      </c>
      <c r="N338">
        <v>316</v>
      </c>
      <c r="O338">
        <v>88</v>
      </c>
      <c r="P338" t="s">
        <v>324</v>
      </c>
      <c r="Q338">
        <v>5035</v>
      </c>
      <c r="R338" t="s">
        <v>324</v>
      </c>
      <c r="S338" t="s">
        <v>324</v>
      </c>
      <c r="T338" t="s">
        <v>324</v>
      </c>
      <c r="U338" t="s">
        <v>324</v>
      </c>
      <c r="V338">
        <v>0</v>
      </c>
      <c r="W338" t="s">
        <v>324</v>
      </c>
      <c r="X338" t="s">
        <v>324</v>
      </c>
      <c r="Y338" t="s">
        <v>324</v>
      </c>
      <c r="Z338" t="s">
        <v>324</v>
      </c>
      <c r="AA338">
        <v>0</v>
      </c>
      <c r="AB338" t="s">
        <v>324</v>
      </c>
      <c r="AC338" t="s">
        <v>324</v>
      </c>
      <c r="AD338" t="s">
        <v>324</v>
      </c>
      <c r="AE338" t="s">
        <v>324</v>
      </c>
      <c r="AF338">
        <v>0</v>
      </c>
      <c r="AG338">
        <v>0.74099999999999999</v>
      </c>
      <c r="AH338">
        <v>0.193</v>
      </c>
      <c r="AI338" t="s">
        <v>324</v>
      </c>
      <c r="AJ338" t="s">
        <v>324</v>
      </c>
      <c r="AK338">
        <v>0.93400000000000005</v>
      </c>
      <c r="AL338">
        <v>92</v>
      </c>
      <c r="AM338">
        <v>5</v>
      </c>
      <c r="AN338" t="s">
        <v>324</v>
      </c>
      <c r="AO338" t="s">
        <v>324</v>
      </c>
      <c r="AP338">
        <v>97</v>
      </c>
      <c r="AQ338" t="s">
        <v>324</v>
      </c>
      <c r="AR338" t="s">
        <v>324</v>
      </c>
      <c r="AS338" t="s">
        <v>324</v>
      </c>
      <c r="AT338" t="s">
        <v>324</v>
      </c>
      <c r="AU338">
        <v>0</v>
      </c>
      <c r="AV338" t="s">
        <v>324</v>
      </c>
      <c r="AW338" t="s">
        <v>324</v>
      </c>
      <c r="AX338" t="s">
        <v>324</v>
      </c>
      <c r="AY338" t="s">
        <v>324</v>
      </c>
      <c r="AZ338">
        <v>0</v>
      </c>
      <c r="BA338" t="s">
        <v>324</v>
      </c>
      <c r="BB338" t="s">
        <v>324</v>
      </c>
      <c r="BC338" t="s">
        <v>324</v>
      </c>
      <c r="BD338" t="s">
        <v>324</v>
      </c>
      <c r="BE338">
        <v>0</v>
      </c>
      <c r="BF338" t="s">
        <v>324</v>
      </c>
      <c r="BG338" t="s">
        <v>324</v>
      </c>
      <c r="BH338" t="s">
        <v>324</v>
      </c>
      <c r="BI338" t="s">
        <v>324</v>
      </c>
      <c r="BJ338">
        <v>0</v>
      </c>
      <c r="BK338">
        <v>0.437</v>
      </c>
      <c r="BL338">
        <v>0.79900000000000004</v>
      </c>
      <c r="BM338">
        <v>0.02</v>
      </c>
      <c r="BN338" t="s">
        <v>324</v>
      </c>
      <c r="BO338">
        <v>1.256</v>
      </c>
      <c r="BP338">
        <v>32</v>
      </c>
      <c r="BQ338">
        <v>31</v>
      </c>
      <c r="BR338">
        <v>1</v>
      </c>
      <c r="BS338" t="s">
        <v>324</v>
      </c>
      <c r="BT338">
        <v>64</v>
      </c>
      <c r="BU338" t="s">
        <v>324</v>
      </c>
      <c r="BV338" t="s">
        <v>324</v>
      </c>
      <c r="BW338" t="s">
        <v>324</v>
      </c>
      <c r="BX338" t="s">
        <v>324</v>
      </c>
      <c r="BY338">
        <v>0</v>
      </c>
      <c r="BZ338" t="s">
        <v>324</v>
      </c>
      <c r="CA338">
        <v>2.5000000000000001E-2</v>
      </c>
      <c r="CB338" t="s">
        <v>324</v>
      </c>
      <c r="CC338" t="s">
        <v>324</v>
      </c>
      <c r="CD338">
        <v>2.5000000000000001E-2</v>
      </c>
      <c r="CE338" t="s">
        <v>324</v>
      </c>
      <c r="CF338">
        <v>3</v>
      </c>
      <c r="CG338" t="s">
        <v>324</v>
      </c>
      <c r="CH338" t="s">
        <v>324</v>
      </c>
      <c r="CI338">
        <v>3</v>
      </c>
      <c r="CJ338" t="s">
        <v>324</v>
      </c>
      <c r="CK338" t="s">
        <v>324</v>
      </c>
      <c r="CL338" t="s">
        <v>324</v>
      </c>
      <c r="CM338" t="s">
        <v>324</v>
      </c>
      <c r="CN338">
        <v>0</v>
      </c>
      <c r="CO338">
        <v>42.031999999999996</v>
      </c>
      <c r="CP338">
        <v>11.981</v>
      </c>
      <c r="CQ338">
        <v>15.734</v>
      </c>
      <c r="CR338">
        <v>0</v>
      </c>
      <c r="CS338">
        <v>69.747</v>
      </c>
      <c r="CT338">
        <v>4663</v>
      </c>
      <c r="CU338">
        <v>350</v>
      </c>
      <c r="CV338">
        <v>89</v>
      </c>
      <c r="CW338">
        <v>0</v>
      </c>
      <c r="CX338">
        <v>5102</v>
      </c>
      <c r="CY338">
        <v>0</v>
      </c>
      <c r="CZ338">
        <v>0</v>
      </c>
      <c r="DA338">
        <v>0</v>
      </c>
      <c r="DB338">
        <v>0</v>
      </c>
      <c r="DC338">
        <v>0</v>
      </c>
    </row>
    <row r="339" spans="1:107" x14ac:dyDescent="0.45">
      <c r="A339">
        <v>2024</v>
      </c>
      <c r="B339">
        <v>1</v>
      </c>
      <c r="C339" t="s">
        <v>233</v>
      </c>
      <c r="D339">
        <v>20856</v>
      </c>
      <c r="E339" t="s">
        <v>581</v>
      </c>
      <c r="F339" t="s">
        <v>323</v>
      </c>
      <c r="G339" t="s">
        <v>244</v>
      </c>
      <c r="H339">
        <v>28.672999999999998</v>
      </c>
      <c r="I339">
        <v>6.3949999999999996</v>
      </c>
      <c r="J339">
        <v>4.4999999999999998E-2</v>
      </c>
      <c r="K339" t="s">
        <v>324</v>
      </c>
      <c r="L339">
        <v>35.113</v>
      </c>
      <c r="M339">
        <v>4198</v>
      </c>
      <c r="N339">
        <v>528</v>
      </c>
      <c r="O339">
        <v>5</v>
      </c>
      <c r="P339" t="s">
        <v>324</v>
      </c>
      <c r="Q339">
        <v>4731</v>
      </c>
      <c r="R339" t="s">
        <v>324</v>
      </c>
      <c r="S339" t="s">
        <v>324</v>
      </c>
      <c r="T339" t="s">
        <v>324</v>
      </c>
      <c r="U339" t="s">
        <v>324</v>
      </c>
      <c r="V339" t="s">
        <v>324</v>
      </c>
      <c r="W339" t="s">
        <v>324</v>
      </c>
      <c r="X339" t="s">
        <v>324</v>
      </c>
      <c r="Y339" t="s">
        <v>324</v>
      </c>
      <c r="Z339" t="s">
        <v>324</v>
      </c>
      <c r="AA339" t="s">
        <v>324</v>
      </c>
      <c r="AB339" t="s">
        <v>324</v>
      </c>
      <c r="AC339" t="s">
        <v>324</v>
      </c>
      <c r="AD339" t="s">
        <v>324</v>
      </c>
      <c r="AE339" t="s">
        <v>324</v>
      </c>
      <c r="AF339" t="s">
        <v>324</v>
      </c>
      <c r="AG339" t="s">
        <v>324</v>
      </c>
      <c r="AH339" t="s">
        <v>324</v>
      </c>
      <c r="AI339" t="s">
        <v>324</v>
      </c>
      <c r="AJ339" t="s">
        <v>324</v>
      </c>
      <c r="AK339" t="s">
        <v>324</v>
      </c>
      <c r="AL339" t="s">
        <v>324</v>
      </c>
      <c r="AM339" t="s">
        <v>324</v>
      </c>
      <c r="AN339" t="s">
        <v>324</v>
      </c>
      <c r="AO339" t="s">
        <v>324</v>
      </c>
      <c r="AP339" t="s">
        <v>324</v>
      </c>
      <c r="AQ339" t="s">
        <v>324</v>
      </c>
      <c r="AR339" t="s">
        <v>324</v>
      </c>
      <c r="AS339" t="s">
        <v>324</v>
      </c>
      <c r="AT339" t="s">
        <v>324</v>
      </c>
      <c r="AU339" t="s">
        <v>324</v>
      </c>
      <c r="AV339" t="s">
        <v>324</v>
      </c>
      <c r="AW339" t="s">
        <v>324</v>
      </c>
      <c r="AX339" t="s">
        <v>324</v>
      </c>
      <c r="AY339" t="s">
        <v>324</v>
      </c>
      <c r="AZ339" t="s">
        <v>324</v>
      </c>
      <c r="BA339" t="s">
        <v>324</v>
      </c>
      <c r="BB339" t="s">
        <v>324</v>
      </c>
      <c r="BC339" t="s">
        <v>324</v>
      </c>
      <c r="BD339" t="s">
        <v>324</v>
      </c>
      <c r="BE339" t="s">
        <v>324</v>
      </c>
      <c r="BF339" t="s">
        <v>324</v>
      </c>
      <c r="BG339" t="s">
        <v>324</v>
      </c>
      <c r="BH339" t="s">
        <v>324</v>
      </c>
      <c r="BI339" t="s">
        <v>324</v>
      </c>
      <c r="BJ339" t="s">
        <v>324</v>
      </c>
      <c r="BK339">
        <v>0.251</v>
      </c>
      <c r="BL339">
        <v>0.17899999999999999</v>
      </c>
      <c r="BM339" t="s">
        <v>324</v>
      </c>
      <c r="BN339" t="s">
        <v>324</v>
      </c>
      <c r="BO339">
        <v>0.43</v>
      </c>
      <c r="BP339">
        <v>30</v>
      </c>
      <c r="BQ339">
        <v>18</v>
      </c>
      <c r="BR339" t="s">
        <v>324</v>
      </c>
      <c r="BS339" t="s">
        <v>324</v>
      </c>
      <c r="BT339">
        <v>48</v>
      </c>
      <c r="BU339" t="s">
        <v>324</v>
      </c>
      <c r="BV339" t="s">
        <v>324</v>
      </c>
      <c r="BW339" t="s">
        <v>324</v>
      </c>
      <c r="BX339" t="s">
        <v>324</v>
      </c>
      <c r="BY339" t="s">
        <v>324</v>
      </c>
      <c r="BZ339">
        <v>0.02</v>
      </c>
      <c r="CA339">
        <v>0.25</v>
      </c>
      <c r="CB339" t="s">
        <v>324</v>
      </c>
      <c r="CC339" t="s">
        <v>324</v>
      </c>
      <c r="CD339" t="s">
        <v>324</v>
      </c>
      <c r="CE339">
        <v>1</v>
      </c>
      <c r="CF339">
        <v>15</v>
      </c>
      <c r="CG339" t="s">
        <v>324</v>
      </c>
      <c r="CH339" t="s">
        <v>324</v>
      </c>
      <c r="CI339" t="s">
        <v>324</v>
      </c>
      <c r="CJ339" t="s">
        <v>324</v>
      </c>
      <c r="CK339" t="s">
        <v>324</v>
      </c>
      <c r="CL339" t="s">
        <v>324</v>
      </c>
      <c r="CM339" t="s">
        <v>324</v>
      </c>
      <c r="CN339" t="s">
        <v>324</v>
      </c>
      <c r="CO339">
        <v>28.943999999999999</v>
      </c>
      <c r="CP339">
        <v>6.8239999999999998</v>
      </c>
      <c r="CQ339">
        <v>4.4999999999999998E-2</v>
      </c>
      <c r="CR339">
        <v>0</v>
      </c>
      <c r="CS339">
        <v>35.813000000000002</v>
      </c>
      <c r="CT339">
        <v>4229</v>
      </c>
      <c r="CU339">
        <v>561</v>
      </c>
      <c r="CV339">
        <v>5</v>
      </c>
      <c r="CW339">
        <v>0</v>
      </c>
      <c r="CX339">
        <v>4795</v>
      </c>
      <c r="CY339">
        <v>0</v>
      </c>
      <c r="CZ339">
        <v>0</v>
      </c>
      <c r="DA339">
        <v>0</v>
      </c>
      <c r="DB339">
        <v>0</v>
      </c>
      <c r="DC339">
        <v>0</v>
      </c>
    </row>
    <row r="340" spans="1:107" x14ac:dyDescent="0.45">
      <c r="A340">
        <v>2024</v>
      </c>
      <c r="B340">
        <v>1</v>
      </c>
      <c r="C340" t="s">
        <v>233</v>
      </c>
      <c r="D340">
        <v>20860</v>
      </c>
      <c r="E340" t="s">
        <v>582</v>
      </c>
      <c r="F340" t="s">
        <v>323</v>
      </c>
      <c r="G340" t="s">
        <v>247</v>
      </c>
      <c r="H340">
        <v>11.833</v>
      </c>
      <c r="I340">
        <v>15.72</v>
      </c>
      <c r="J340" t="s">
        <v>324</v>
      </c>
      <c r="K340" t="s">
        <v>324</v>
      </c>
      <c r="L340">
        <v>27.553000000000001</v>
      </c>
      <c r="M340">
        <v>1539</v>
      </c>
      <c r="N340">
        <v>319</v>
      </c>
      <c r="O340" t="s">
        <v>324</v>
      </c>
      <c r="P340" t="s">
        <v>324</v>
      </c>
      <c r="Q340">
        <v>1858</v>
      </c>
      <c r="R340" t="s">
        <v>324</v>
      </c>
      <c r="S340" t="s">
        <v>324</v>
      </c>
      <c r="T340" t="s">
        <v>324</v>
      </c>
      <c r="U340" t="s">
        <v>324</v>
      </c>
      <c r="V340">
        <v>0</v>
      </c>
      <c r="W340" t="s">
        <v>324</v>
      </c>
      <c r="X340" t="s">
        <v>324</v>
      </c>
      <c r="Y340" t="s">
        <v>324</v>
      </c>
      <c r="Z340" t="s">
        <v>324</v>
      </c>
      <c r="AA340">
        <v>0</v>
      </c>
      <c r="AB340" t="s">
        <v>324</v>
      </c>
      <c r="AC340" t="s">
        <v>324</v>
      </c>
      <c r="AD340" t="s">
        <v>324</v>
      </c>
      <c r="AE340" t="s">
        <v>324</v>
      </c>
      <c r="AF340">
        <v>0</v>
      </c>
      <c r="AG340">
        <v>0.28299999999999997</v>
      </c>
      <c r="AH340">
        <v>0.54600000000000004</v>
      </c>
      <c r="AI340" t="s">
        <v>324</v>
      </c>
      <c r="AJ340" t="s">
        <v>324</v>
      </c>
      <c r="AK340">
        <v>0.82899999999999996</v>
      </c>
      <c r="AL340">
        <v>29</v>
      </c>
      <c r="AM340">
        <v>4</v>
      </c>
      <c r="AN340" t="s">
        <v>324</v>
      </c>
      <c r="AO340" t="s">
        <v>324</v>
      </c>
      <c r="AP340">
        <v>33</v>
      </c>
      <c r="AQ340" t="s">
        <v>324</v>
      </c>
      <c r="AR340" t="s">
        <v>324</v>
      </c>
      <c r="AS340" t="s">
        <v>324</v>
      </c>
      <c r="AT340" t="s">
        <v>324</v>
      </c>
      <c r="AU340">
        <v>0</v>
      </c>
      <c r="AV340" t="s">
        <v>324</v>
      </c>
      <c r="AW340" t="s">
        <v>324</v>
      </c>
      <c r="AX340" t="s">
        <v>324</v>
      </c>
      <c r="AY340" t="s">
        <v>324</v>
      </c>
      <c r="AZ340">
        <v>0</v>
      </c>
      <c r="BA340" t="s">
        <v>324</v>
      </c>
      <c r="BB340" t="s">
        <v>324</v>
      </c>
      <c r="BC340" t="s">
        <v>324</v>
      </c>
      <c r="BD340" t="s">
        <v>324</v>
      </c>
      <c r="BE340">
        <v>0</v>
      </c>
      <c r="BF340" t="s">
        <v>324</v>
      </c>
      <c r="BG340" t="s">
        <v>324</v>
      </c>
      <c r="BH340" t="s">
        <v>324</v>
      </c>
      <c r="BI340" t="s">
        <v>324</v>
      </c>
      <c r="BJ340">
        <v>0</v>
      </c>
      <c r="BK340">
        <v>0.441</v>
      </c>
      <c r="BL340">
        <v>0.51100000000000001</v>
      </c>
      <c r="BM340" t="s">
        <v>324</v>
      </c>
      <c r="BN340" t="s">
        <v>324</v>
      </c>
      <c r="BO340">
        <v>0.95199999999999996</v>
      </c>
      <c r="BP340">
        <v>39</v>
      </c>
      <c r="BQ340">
        <v>15</v>
      </c>
      <c r="BR340" t="s">
        <v>324</v>
      </c>
      <c r="BS340" t="s">
        <v>324</v>
      </c>
      <c r="BT340">
        <v>54</v>
      </c>
      <c r="BU340" t="s">
        <v>324</v>
      </c>
      <c r="BV340" t="s">
        <v>324</v>
      </c>
      <c r="BW340" t="s">
        <v>324</v>
      </c>
      <c r="BX340" t="s">
        <v>324</v>
      </c>
      <c r="BY340">
        <v>0</v>
      </c>
      <c r="BZ340">
        <v>0.01</v>
      </c>
      <c r="CA340">
        <v>4.2300000000000004</v>
      </c>
      <c r="CB340" t="s">
        <v>324</v>
      </c>
      <c r="CC340" t="s">
        <v>324</v>
      </c>
      <c r="CD340">
        <v>4.24</v>
      </c>
      <c r="CE340">
        <v>1</v>
      </c>
      <c r="CF340">
        <v>6</v>
      </c>
      <c r="CG340" t="s">
        <v>324</v>
      </c>
      <c r="CH340" t="s">
        <v>324</v>
      </c>
      <c r="CI340">
        <v>3</v>
      </c>
      <c r="CJ340" t="s">
        <v>324</v>
      </c>
      <c r="CK340" t="s">
        <v>324</v>
      </c>
      <c r="CL340" t="s">
        <v>324</v>
      </c>
      <c r="CM340" t="s">
        <v>324</v>
      </c>
      <c r="CN340">
        <v>0</v>
      </c>
      <c r="CO340">
        <v>12.284000000000001</v>
      </c>
      <c r="CP340">
        <v>20.460999999999999</v>
      </c>
      <c r="CQ340" t="s">
        <v>179</v>
      </c>
      <c r="CR340">
        <v>0</v>
      </c>
      <c r="CS340">
        <v>32.744999999999997</v>
      </c>
      <c r="CT340">
        <v>1579</v>
      </c>
      <c r="CU340">
        <v>340</v>
      </c>
      <c r="CV340">
        <v>0</v>
      </c>
      <c r="CW340">
        <v>0</v>
      </c>
      <c r="CX340">
        <v>1919</v>
      </c>
      <c r="CY340">
        <v>0</v>
      </c>
      <c r="CZ340">
        <v>0</v>
      </c>
      <c r="DA340">
        <v>0</v>
      </c>
      <c r="DB340">
        <v>0</v>
      </c>
      <c r="DC340">
        <v>0</v>
      </c>
    </row>
    <row r="341" spans="1:107" x14ac:dyDescent="0.45">
      <c r="A341">
        <v>2024</v>
      </c>
      <c r="B341">
        <v>1</v>
      </c>
      <c r="C341" t="s">
        <v>233</v>
      </c>
      <c r="D341">
        <v>99999</v>
      </c>
      <c r="E341" t="s">
        <v>329</v>
      </c>
      <c r="F341" t="s">
        <v>323</v>
      </c>
      <c r="H341">
        <v>14.611000000000001</v>
      </c>
      <c r="I341">
        <v>3.8780000000000001</v>
      </c>
      <c r="J341">
        <v>-2.1560000000000001</v>
      </c>
      <c r="K341" t="s">
        <v>324</v>
      </c>
      <c r="L341">
        <v>16.332999999999998</v>
      </c>
      <c r="M341" t="s">
        <v>324</v>
      </c>
      <c r="N341" t="s">
        <v>324</v>
      </c>
      <c r="O341" t="s">
        <v>324</v>
      </c>
      <c r="P341" t="s">
        <v>324</v>
      </c>
      <c r="Q341" t="s">
        <v>324</v>
      </c>
      <c r="R341" t="s">
        <v>324</v>
      </c>
      <c r="S341" t="s">
        <v>324</v>
      </c>
      <c r="T341" t="s">
        <v>324</v>
      </c>
      <c r="U341" t="s">
        <v>324</v>
      </c>
      <c r="V341">
        <v>0</v>
      </c>
      <c r="W341" t="s">
        <v>324</v>
      </c>
      <c r="X341" t="s">
        <v>324</v>
      </c>
      <c r="Y341" t="s">
        <v>324</v>
      </c>
      <c r="Z341" t="s">
        <v>324</v>
      </c>
      <c r="AA341" t="s">
        <v>324</v>
      </c>
      <c r="AB341" t="s">
        <v>324</v>
      </c>
      <c r="AC341" t="s">
        <v>324</v>
      </c>
      <c r="AD341" t="s">
        <v>324</v>
      </c>
      <c r="AE341" t="s">
        <v>324</v>
      </c>
      <c r="AF341" t="s">
        <v>324</v>
      </c>
      <c r="AG341">
        <v>-0.17899999999999999</v>
      </c>
      <c r="AH341">
        <v>-0.129</v>
      </c>
      <c r="AI341" t="s">
        <v>324</v>
      </c>
      <c r="AJ341" t="s">
        <v>324</v>
      </c>
      <c r="AK341">
        <v>-0.307</v>
      </c>
      <c r="AL341" t="s">
        <v>324</v>
      </c>
      <c r="AM341" t="s">
        <v>324</v>
      </c>
      <c r="AN341" t="s">
        <v>324</v>
      </c>
      <c r="AO341" t="s">
        <v>324</v>
      </c>
      <c r="AP341" t="s">
        <v>324</v>
      </c>
      <c r="AQ341" t="s">
        <v>324</v>
      </c>
      <c r="AR341" t="s">
        <v>324</v>
      </c>
      <c r="AS341" t="s">
        <v>324</v>
      </c>
      <c r="AT341" t="s">
        <v>324</v>
      </c>
      <c r="AU341" t="s">
        <v>324</v>
      </c>
      <c r="AV341" t="s">
        <v>324</v>
      </c>
      <c r="AW341" t="s">
        <v>324</v>
      </c>
      <c r="AX341" t="s">
        <v>324</v>
      </c>
      <c r="AY341" t="s">
        <v>324</v>
      </c>
      <c r="AZ341">
        <v>0</v>
      </c>
      <c r="BA341" t="s">
        <v>324</v>
      </c>
      <c r="BB341" t="s">
        <v>324</v>
      </c>
      <c r="BC341" t="s">
        <v>324</v>
      </c>
      <c r="BD341" t="s">
        <v>324</v>
      </c>
      <c r="BE341" t="s">
        <v>324</v>
      </c>
      <c r="BF341" t="s">
        <v>324</v>
      </c>
      <c r="BG341" t="s">
        <v>324</v>
      </c>
      <c r="BH341" t="s">
        <v>324</v>
      </c>
      <c r="BI341" t="s">
        <v>324</v>
      </c>
      <c r="BJ341" t="s">
        <v>324</v>
      </c>
      <c r="BK341" t="s">
        <v>324</v>
      </c>
      <c r="BL341" t="s">
        <v>324</v>
      </c>
      <c r="BM341" t="s">
        <v>324</v>
      </c>
      <c r="BN341" t="s">
        <v>324</v>
      </c>
      <c r="BO341" t="s">
        <v>324</v>
      </c>
      <c r="BP341" t="s">
        <v>324</v>
      </c>
      <c r="BQ341" t="s">
        <v>324</v>
      </c>
      <c r="BR341" t="s">
        <v>324</v>
      </c>
      <c r="BS341" t="s">
        <v>324</v>
      </c>
      <c r="BT341" t="s">
        <v>324</v>
      </c>
      <c r="BU341" t="s">
        <v>324</v>
      </c>
      <c r="BV341" t="s">
        <v>324</v>
      </c>
      <c r="BW341" t="s">
        <v>324</v>
      </c>
      <c r="BX341" t="s">
        <v>324</v>
      </c>
      <c r="BY341" t="s">
        <v>324</v>
      </c>
      <c r="BZ341" t="s">
        <v>324</v>
      </c>
      <c r="CA341" t="s">
        <v>324</v>
      </c>
      <c r="CB341" t="s">
        <v>324</v>
      </c>
      <c r="CC341" t="s">
        <v>324</v>
      </c>
      <c r="CD341" t="s">
        <v>324</v>
      </c>
      <c r="CE341" t="s">
        <v>324</v>
      </c>
      <c r="CF341" t="s">
        <v>324</v>
      </c>
      <c r="CG341" t="s">
        <v>324</v>
      </c>
      <c r="CH341" t="s">
        <v>324</v>
      </c>
      <c r="CI341" t="s">
        <v>324</v>
      </c>
      <c r="CJ341" t="s">
        <v>324</v>
      </c>
      <c r="CK341" t="s">
        <v>324</v>
      </c>
      <c r="CL341" t="s">
        <v>324</v>
      </c>
      <c r="CM341" t="s">
        <v>324</v>
      </c>
      <c r="CN341" t="s">
        <v>324</v>
      </c>
      <c r="CO341">
        <v>14.611000000000001</v>
      </c>
      <c r="CP341">
        <v>3.8780000000000001</v>
      </c>
      <c r="CQ341">
        <v>-2.1560000000000001</v>
      </c>
      <c r="CR341" t="s">
        <v>324</v>
      </c>
      <c r="CS341">
        <v>16.332999999999998</v>
      </c>
      <c r="CT341" t="s">
        <v>324</v>
      </c>
      <c r="CU341" t="s">
        <v>324</v>
      </c>
      <c r="CV341" t="s">
        <v>324</v>
      </c>
      <c r="CW341" t="s">
        <v>324</v>
      </c>
      <c r="CX341" t="s">
        <v>324</v>
      </c>
      <c r="CY341" t="s">
        <v>324</v>
      </c>
      <c r="CZ341" t="s">
        <v>324</v>
      </c>
      <c r="DA341" t="s">
        <v>324</v>
      </c>
      <c r="DB341" t="s">
        <v>324</v>
      </c>
      <c r="DC341" t="s">
        <v>324</v>
      </c>
    </row>
    <row r="342" spans="1:107" x14ac:dyDescent="0.45">
      <c r="A342">
        <v>2024</v>
      </c>
      <c r="B342">
        <v>1</v>
      </c>
      <c r="C342" t="s">
        <v>230</v>
      </c>
      <c r="D342">
        <v>733</v>
      </c>
      <c r="E342" t="s">
        <v>562</v>
      </c>
      <c r="F342" t="s">
        <v>323</v>
      </c>
      <c r="G342" t="s">
        <v>244</v>
      </c>
      <c r="H342">
        <v>11.677</v>
      </c>
      <c r="I342">
        <v>1.345</v>
      </c>
      <c r="J342">
        <v>0.48299999999999998</v>
      </c>
      <c r="K342">
        <v>0</v>
      </c>
      <c r="L342">
        <v>13.505000000000001</v>
      </c>
      <c r="M342">
        <v>1325</v>
      </c>
      <c r="N342">
        <v>72</v>
      </c>
      <c r="O342">
        <v>3</v>
      </c>
      <c r="P342">
        <v>0</v>
      </c>
      <c r="Q342">
        <v>1400</v>
      </c>
      <c r="R342">
        <v>0.45800000000000002</v>
      </c>
      <c r="S342">
        <v>0.377</v>
      </c>
      <c r="T342">
        <v>0</v>
      </c>
      <c r="U342">
        <v>0</v>
      </c>
      <c r="V342">
        <v>0.83499999999999996</v>
      </c>
      <c r="W342">
        <v>33</v>
      </c>
      <c r="X342">
        <v>24</v>
      </c>
      <c r="Y342">
        <v>0</v>
      </c>
      <c r="Z342">
        <v>0</v>
      </c>
      <c r="AA342">
        <v>57</v>
      </c>
      <c r="AB342">
        <v>217.15299999999999</v>
      </c>
      <c r="AC342">
        <v>26.317</v>
      </c>
      <c r="AD342">
        <v>11.52</v>
      </c>
      <c r="AE342">
        <v>0</v>
      </c>
      <c r="AF342">
        <v>254.99</v>
      </c>
      <c r="AG342">
        <v>1.1619999999999999</v>
      </c>
      <c r="AH342">
        <v>1.4999999999999999E-2</v>
      </c>
      <c r="AI342">
        <v>0</v>
      </c>
      <c r="AJ342">
        <v>0</v>
      </c>
      <c r="AK342">
        <v>1.177</v>
      </c>
      <c r="AL342">
        <v>225</v>
      </c>
      <c r="AM342">
        <v>2</v>
      </c>
      <c r="AN342">
        <v>0</v>
      </c>
      <c r="AO342">
        <v>0</v>
      </c>
      <c r="AP342">
        <v>227</v>
      </c>
      <c r="AQ342">
        <v>2.964</v>
      </c>
      <c r="AR342">
        <v>2.4E-2</v>
      </c>
      <c r="AS342">
        <v>0</v>
      </c>
      <c r="AT342">
        <v>0</v>
      </c>
      <c r="AU342">
        <v>2.988</v>
      </c>
      <c r="AV342">
        <v>0</v>
      </c>
      <c r="AW342">
        <v>0</v>
      </c>
      <c r="AX342">
        <v>0</v>
      </c>
      <c r="AY342">
        <v>0</v>
      </c>
      <c r="AZ342">
        <v>0</v>
      </c>
      <c r="BA342">
        <v>0</v>
      </c>
      <c r="BB342">
        <v>0</v>
      </c>
      <c r="BC342">
        <v>0</v>
      </c>
      <c r="BD342">
        <v>0</v>
      </c>
      <c r="BE342">
        <v>0</v>
      </c>
      <c r="BF342">
        <v>0</v>
      </c>
      <c r="BG342">
        <v>0</v>
      </c>
      <c r="BH342">
        <v>0</v>
      </c>
      <c r="BI342">
        <v>0</v>
      </c>
      <c r="BJ342">
        <v>0</v>
      </c>
      <c r="BK342">
        <v>2.5999999999999999E-2</v>
      </c>
      <c r="BL342">
        <v>3.0000000000000001E-3</v>
      </c>
      <c r="BM342">
        <v>0</v>
      </c>
      <c r="BN342">
        <v>0</v>
      </c>
      <c r="BO342">
        <v>2.9000000000000001E-2</v>
      </c>
      <c r="BP342">
        <v>5</v>
      </c>
      <c r="BQ342">
        <v>1</v>
      </c>
      <c r="BR342">
        <v>0</v>
      </c>
      <c r="BS342">
        <v>0</v>
      </c>
      <c r="BT342">
        <v>6</v>
      </c>
      <c r="BU342">
        <v>3.5000000000000003E-2</v>
      </c>
      <c r="BV342">
        <v>0</v>
      </c>
      <c r="BW342">
        <v>0</v>
      </c>
      <c r="BX342">
        <v>0</v>
      </c>
      <c r="BY342">
        <v>3.5000000000000003E-2</v>
      </c>
      <c r="BZ342">
        <v>0</v>
      </c>
      <c r="CA342">
        <v>0</v>
      </c>
      <c r="CB342">
        <v>0</v>
      </c>
      <c r="CC342">
        <v>0</v>
      </c>
      <c r="CD342">
        <v>0</v>
      </c>
      <c r="CE342">
        <v>0</v>
      </c>
      <c r="CF342">
        <v>0</v>
      </c>
      <c r="CG342">
        <v>0</v>
      </c>
      <c r="CH342">
        <v>0</v>
      </c>
      <c r="CI342">
        <v>0</v>
      </c>
      <c r="CJ342">
        <v>0</v>
      </c>
      <c r="CK342">
        <v>0</v>
      </c>
      <c r="CL342">
        <v>0</v>
      </c>
      <c r="CM342">
        <v>0</v>
      </c>
      <c r="CN342">
        <v>0</v>
      </c>
      <c r="CO342">
        <v>12.161</v>
      </c>
      <c r="CP342">
        <v>1.7250000000000001</v>
      </c>
      <c r="CQ342">
        <v>0.48299999999999998</v>
      </c>
      <c r="CR342">
        <v>0</v>
      </c>
      <c r="CS342">
        <v>14.369</v>
      </c>
      <c r="CT342">
        <v>1363</v>
      </c>
      <c r="CU342">
        <v>97</v>
      </c>
      <c r="CV342">
        <v>3</v>
      </c>
      <c r="CW342">
        <v>0</v>
      </c>
      <c r="CX342">
        <v>1463</v>
      </c>
      <c r="CY342">
        <v>217.18799999999999</v>
      </c>
      <c r="CZ342">
        <v>26.317</v>
      </c>
      <c r="DA342">
        <v>11.52</v>
      </c>
      <c r="DB342">
        <v>0</v>
      </c>
      <c r="DC342">
        <v>255.02500000000001</v>
      </c>
    </row>
    <row r="343" spans="1:107" x14ac:dyDescent="0.45">
      <c r="A343">
        <v>2024</v>
      </c>
      <c r="B343">
        <v>1</v>
      </c>
      <c r="C343" t="s">
        <v>230</v>
      </c>
      <c r="D343">
        <v>12796</v>
      </c>
      <c r="E343" t="s">
        <v>583</v>
      </c>
      <c r="F343" t="s">
        <v>323</v>
      </c>
      <c r="G343" t="s">
        <v>244</v>
      </c>
      <c r="H343">
        <v>5.5270000000000001</v>
      </c>
      <c r="I343">
        <v>2.84</v>
      </c>
      <c r="J343">
        <v>0.27100000000000002</v>
      </c>
      <c r="K343">
        <v>0</v>
      </c>
      <c r="L343">
        <v>8.6379999999999999</v>
      </c>
      <c r="M343">
        <v>692</v>
      </c>
      <c r="N343">
        <v>77</v>
      </c>
      <c r="O343">
        <v>3</v>
      </c>
      <c r="P343">
        <v>0</v>
      </c>
      <c r="Q343">
        <v>772</v>
      </c>
      <c r="R343">
        <v>0.314</v>
      </c>
      <c r="S343">
        <v>0.36299999999999999</v>
      </c>
      <c r="T343">
        <v>0</v>
      </c>
      <c r="U343">
        <v>0</v>
      </c>
      <c r="V343">
        <v>0.67700000000000005</v>
      </c>
      <c r="W343">
        <v>25</v>
      </c>
      <c r="X343">
        <v>18</v>
      </c>
      <c r="Y343">
        <v>0</v>
      </c>
      <c r="Z343">
        <v>0</v>
      </c>
      <c r="AA343">
        <v>43</v>
      </c>
      <c r="AB343">
        <v>0</v>
      </c>
      <c r="AC343">
        <v>0</v>
      </c>
      <c r="AD343">
        <v>0</v>
      </c>
      <c r="AE343">
        <v>0</v>
      </c>
      <c r="AF343">
        <v>0</v>
      </c>
      <c r="AG343">
        <v>1.038</v>
      </c>
      <c r="AH343">
        <v>6.5000000000000002E-2</v>
      </c>
      <c r="AI343">
        <v>0</v>
      </c>
      <c r="AJ343">
        <v>0</v>
      </c>
      <c r="AK343">
        <v>1.103</v>
      </c>
      <c r="AL343">
        <v>126</v>
      </c>
      <c r="AM343">
        <v>5</v>
      </c>
      <c r="AN343">
        <v>0</v>
      </c>
      <c r="AO343">
        <v>0</v>
      </c>
      <c r="AP343">
        <v>131</v>
      </c>
      <c r="AQ343">
        <v>0</v>
      </c>
      <c r="AR343">
        <v>0</v>
      </c>
      <c r="AS343">
        <v>0</v>
      </c>
      <c r="AT343">
        <v>0</v>
      </c>
      <c r="AU343">
        <v>0</v>
      </c>
      <c r="AV343">
        <v>0</v>
      </c>
      <c r="AW343">
        <v>0</v>
      </c>
      <c r="AX343">
        <v>0</v>
      </c>
      <c r="AY343">
        <v>0</v>
      </c>
      <c r="AZ343">
        <v>0</v>
      </c>
      <c r="BA343">
        <v>0</v>
      </c>
      <c r="BB343">
        <v>0</v>
      </c>
      <c r="BC343">
        <v>0</v>
      </c>
      <c r="BD343">
        <v>0</v>
      </c>
      <c r="BE343">
        <v>0</v>
      </c>
      <c r="BF343">
        <v>0</v>
      </c>
      <c r="BG343">
        <v>0</v>
      </c>
      <c r="BH343">
        <v>0</v>
      </c>
      <c r="BI343">
        <v>0</v>
      </c>
      <c r="BJ343">
        <v>0</v>
      </c>
      <c r="BK343">
        <v>3.4000000000000002E-2</v>
      </c>
      <c r="BL343">
        <v>1E-3</v>
      </c>
      <c r="BM343">
        <v>0</v>
      </c>
      <c r="BN343">
        <v>0</v>
      </c>
      <c r="BO343">
        <v>3.5000000000000003E-2</v>
      </c>
      <c r="BP343">
        <v>11</v>
      </c>
      <c r="BQ343">
        <v>1</v>
      </c>
      <c r="BR343">
        <v>0</v>
      </c>
      <c r="BS343">
        <v>0</v>
      </c>
      <c r="BT343">
        <v>12</v>
      </c>
      <c r="BU343">
        <v>0</v>
      </c>
      <c r="BV343">
        <v>0</v>
      </c>
      <c r="BW343">
        <v>0</v>
      </c>
      <c r="BX343">
        <v>0</v>
      </c>
      <c r="BY343">
        <v>0</v>
      </c>
      <c r="BZ343">
        <v>0</v>
      </c>
      <c r="CA343">
        <v>0</v>
      </c>
      <c r="CB343">
        <v>0</v>
      </c>
      <c r="CC343">
        <v>0</v>
      </c>
      <c r="CD343">
        <v>0</v>
      </c>
      <c r="CE343">
        <v>0</v>
      </c>
      <c r="CF343">
        <v>0</v>
      </c>
      <c r="CG343">
        <v>0</v>
      </c>
      <c r="CH343">
        <v>0</v>
      </c>
      <c r="CI343">
        <v>0</v>
      </c>
      <c r="CJ343">
        <v>0</v>
      </c>
      <c r="CK343">
        <v>0</v>
      </c>
      <c r="CL343">
        <v>0</v>
      </c>
      <c r="CM343">
        <v>0</v>
      </c>
      <c r="CN343">
        <v>0</v>
      </c>
      <c r="CO343">
        <v>5.875</v>
      </c>
      <c r="CP343">
        <v>3.2040000000000002</v>
      </c>
      <c r="CQ343">
        <v>0.27100000000000002</v>
      </c>
      <c r="CR343">
        <v>0</v>
      </c>
      <c r="CS343">
        <v>9.35</v>
      </c>
      <c r="CT343">
        <v>728</v>
      </c>
      <c r="CU343">
        <v>96</v>
      </c>
      <c r="CV343">
        <v>3</v>
      </c>
      <c r="CW343">
        <v>0</v>
      </c>
      <c r="CX343">
        <v>827</v>
      </c>
      <c r="CY343">
        <v>0</v>
      </c>
      <c r="CZ343">
        <v>0</v>
      </c>
      <c r="DA343">
        <v>0</v>
      </c>
      <c r="DB343">
        <v>0</v>
      </c>
      <c r="DC343">
        <v>0</v>
      </c>
    </row>
    <row r="344" spans="1:107" x14ac:dyDescent="0.45">
      <c r="A344">
        <v>2024</v>
      </c>
      <c r="B344">
        <v>1</v>
      </c>
      <c r="C344" t="s">
        <v>230</v>
      </c>
      <c r="D344">
        <v>15263</v>
      </c>
      <c r="E344" t="s">
        <v>429</v>
      </c>
      <c r="F344" t="s">
        <v>323</v>
      </c>
      <c r="G344" t="s">
        <v>244</v>
      </c>
      <c r="H344">
        <v>7.6520000000000001</v>
      </c>
      <c r="I344">
        <v>2.1970000000000001</v>
      </c>
      <c r="J344">
        <v>5.2999999999999999E-2</v>
      </c>
      <c r="K344">
        <v>0</v>
      </c>
      <c r="L344">
        <v>9.9019999999999992</v>
      </c>
      <c r="M344">
        <v>859</v>
      </c>
      <c r="N344">
        <v>53</v>
      </c>
      <c r="O344">
        <v>1</v>
      </c>
      <c r="P344">
        <v>0</v>
      </c>
      <c r="Q344">
        <v>913</v>
      </c>
      <c r="R344">
        <v>0.187</v>
      </c>
      <c r="S344">
        <v>0.748</v>
      </c>
      <c r="T344">
        <v>0</v>
      </c>
      <c r="U344">
        <v>0</v>
      </c>
      <c r="V344">
        <v>0.93500000000000005</v>
      </c>
      <c r="W344">
        <v>13</v>
      </c>
      <c r="X344">
        <v>9</v>
      </c>
      <c r="Y344">
        <v>0</v>
      </c>
      <c r="Z344">
        <v>0</v>
      </c>
      <c r="AA344">
        <v>22</v>
      </c>
      <c r="AB344">
        <v>0</v>
      </c>
      <c r="AC344">
        <v>0</v>
      </c>
      <c r="AD344">
        <v>0</v>
      </c>
      <c r="AE344">
        <v>0</v>
      </c>
      <c r="AF344">
        <v>0</v>
      </c>
      <c r="AG344">
        <v>1.9470000000000001</v>
      </c>
      <c r="AH344">
        <v>1.4999999999999999E-2</v>
      </c>
      <c r="AI344">
        <v>0</v>
      </c>
      <c r="AJ344">
        <v>0</v>
      </c>
      <c r="AK344">
        <v>1.962</v>
      </c>
      <c r="AL344">
        <v>158</v>
      </c>
      <c r="AM344">
        <v>1</v>
      </c>
      <c r="AN344">
        <v>0</v>
      </c>
      <c r="AO344">
        <v>0</v>
      </c>
      <c r="AP344">
        <v>159</v>
      </c>
      <c r="AQ344">
        <v>0</v>
      </c>
      <c r="AR344">
        <v>0</v>
      </c>
      <c r="AS344">
        <v>0</v>
      </c>
      <c r="AT344">
        <v>0</v>
      </c>
      <c r="AU344">
        <v>0</v>
      </c>
      <c r="AV344">
        <v>0</v>
      </c>
      <c r="AW344">
        <v>0</v>
      </c>
      <c r="AX344">
        <v>0</v>
      </c>
      <c r="AY344">
        <v>0</v>
      </c>
      <c r="AZ344">
        <v>0</v>
      </c>
      <c r="BA344">
        <v>0</v>
      </c>
      <c r="BB344">
        <v>0</v>
      </c>
      <c r="BC344">
        <v>0</v>
      </c>
      <c r="BD344">
        <v>0</v>
      </c>
      <c r="BE344">
        <v>0</v>
      </c>
      <c r="BF344">
        <v>0</v>
      </c>
      <c r="BG344">
        <v>0</v>
      </c>
      <c r="BH344">
        <v>0</v>
      </c>
      <c r="BI344">
        <v>0</v>
      </c>
      <c r="BJ344">
        <v>0</v>
      </c>
      <c r="BK344">
        <v>1.6E-2</v>
      </c>
      <c r="BL344">
        <v>5.0000000000000001E-3</v>
      </c>
      <c r="BM344">
        <v>0</v>
      </c>
      <c r="BN344">
        <v>0</v>
      </c>
      <c r="BO344">
        <v>2.1000000000000001E-2</v>
      </c>
      <c r="BP344">
        <v>7</v>
      </c>
      <c r="BQ344">
        <v>2</v>
      </c>
      <c r="BR344">
        <v>0</v>
      </c>
      <c r="BS344">
        <v>0</v>
      </c>
      <c r="BT344">
        <v>9</v>
      </c>
      <c r="BU344">
        <v>0</v>
      </c>
      <c r="BV344">
        <v>0</v>
      </c>
      <c r="BW344">
        <v>0</v>
      </c>
      <c r="BX344">
        <v>0</v>
      </c>
      <c r="BY344">
        <v>0</v>
      </c>
      <c r="BZ344">
        <v>0</v>
      </c>
      <c r="CA344">
        <v>0</v>
      </c>
      <c r="CB344">
        <v>0</v>
      </c>
      <c r="CC344">
        <v>0</v>
      </c>
      <c r="CD344">
        <v>0</v>
      </c>
      <c r="CE344">
        <v>0</v>
      </c>
      <c r="CF344">
        <v>0</v>
      </c>
      <c r="CG344">
        <v>0</v>
      </c>
      <c r="CH344">
        <v>0</v>
      </c>
      <c r="CI344">
        <v>0</v>
      </c>
      <c r="CJ344">
        <v>0</v>
      </c>
      <c r="CK344">
        <v>0</v>
      </c>
      <c r="CL344">
        <v>0</v>
      </c>
      <c r="CM344">
        <v>0</v>
      </c>
      <c r="CN344">
        <v>0</v>
      </c>
      <c r="CO344">
        <v>7.8550000000000004</v>
      </c>
      <c r="CP344">
        <v>2.95</v>
      </c>
      <c r="CQ344">
        <v>5.2999999999999999E-2</v>
      </c>
      <c r="CR344">
        <v>0</v>
      </c>
      <c r="CS344">
        <v>10.858000000000001</v>
      </c>
      <c r="CT344">
        <v>879</v>
      </c>
      <c r="CU344">
        <v>64</v>
      </c>
      <c r="CV344">
        <v>1</v>
      </c>
      <c r="CW344">
        <v>0</v>
      </c>
      <c r="CX344">
        <v>944</v>
      </c>
      <c r="CY344">
        <v>0</v>
      </c>
      <c r="CZ344">
        <v>0</v>
      </c>
      <c r="DA344">
        <v>0</v>
      </c>
      <c r="DB344">
        <v>0</v>
      </c>
      <c r="DC344">
        <v>0</v>
      </c>
    </row>
    <row r="345" spans="1:107" x14ac:dyDescent="0.45">
      <c r="A345">
        <v>2024</v>
      </c>
      <c r="B345">
        <v>1</v>
      </c>
      <c r="C345" t="s">
        <v>230</v>
      </c>
      <c r="D345">
        <v>20521</v>
      </c>
      <c r="E345" t="s">
        <v>584</v>
      </c>
      <c r="F345" t="s">
        <v>323</v>
      </c>
      <c r="G345" t="s">
        <v>244</v>
      </c>
      <c r="H345">
        <v>0.89500000000000002</v>
      </c>
      <c r="I345">
        <v>4.4999999999999998E-2</v>
      </c>
      <c r="J345">
        <v>0.56299999999999994</v>
      </c>
      <c r="K345" t="s">
        <v>324</v>
      </c>
      <c r="L345">
        <v>1.5029999999999999</v>
      </c>
      <c r="M345">
        <v>99</v>
      </c>
      <c r="N345">
        <v>4</v>
      </c>
      <c r="O345">
        <v>2</v>
      </c>
      <c r="P345" t="s">
        <v>324</v>
      </c>
      <c r="Q345">
        <v>105</v>
      </c>
      <c r="R345">
        <v>0</v>
      </c>
      <c r="S345">
        <v>0.05</v>
      </c>
      <c r="T345">
        <v>0</v>
      </c>
      <c r="U345">
        <v>0</v>
      </c>
      <c r="V345">
        <v>0.05</v>
      </c>
      <c r="W345">
        <v>0</v>
      </c>
      <c r="X345">
        <v>1</v>
      </c>
      <c r="Y345">
        <v>0</v>
      </c>
      <c r="Z345">
        <v>0</v>
      </c>
      <c r="AA345">
        <v>1</v>
      </c>
      <c r="AB345">
        <v>12.156000000000001</v>
      </c>
      <c r="AC345">
        <v>0.56100000000000005</v>
      </c>
      <c r="AD345">
        <v>0</v>
      </c>
      <c r="AE345">
        <v>0</v>
      </c>
      <c r="AF345">
        <v>12.717000000000001</v>
      </c>
      <c r="AG345">
        <v>9.2999999999999999E-2</v>
      </c>
      <c r="AH345">
        <v>0</v>
      </c>
      <c r="AI345">
        <v>0</v>
      </c>
      <c r="AJ345">
        <v>0</v>
      </c>
      <c r="AK345">
        <v>9.2999999999999999E-2</v>
      </c>
      <c r="AL345">
        <v>18</v>
      </c>
      <c r="AM345">
        <v>0</v>
      </c>
      <c r="AN345">
        <v>0</v>
      </c>
      <c r="AO345">
        <v>0</v>
      </c>
      <c r="AP345">
        <v>18</v>
      </c>
      <c r="AQ345">
        <v>0.219</v>
      </c>
      <c r="AR345">
        <v>0</v>
      </c>
      <c r="AS345">
        <v>0</v>
      </c>
      <c r="AT345">
        <v>0</v>
      </c>
      <c r="AU345">
        <v>0.219</v>
      </c>
      <c r="AV345">
        <v>0</v>
      </c>
      <c r="AW345">
        <v>0</v>
      </c>
      <c r="AX345">
        <v>0</v>
      </c>
      <c r="AY345">
        <v>0</v>
      </c>
      <c r="AZ345">
        <v>0</v>
      </c>
      <c r="BA345">
        <v>0</v>
      </c>
      <c r="BB345">
        <v>0</v>
      </c>
      <c r="BC345">
        <v>0</v>
      </c>
      <c r="BD345">
        <v>0</v>
      </c>
      <c r="BE345">
        <v>0</v>
      </c>
      <c r="BF345">
        <v>0</v>
      </c>
      <c r="BG345">
        <v>0</v>
      </c>
      <c r="BH345">
        <v>0</v>
      </c>
      <c r="BI345">
        <v>0</v>
      </c>
      <c r="BJ345">
        <v>0</v>
      </c>
      <c r="BK345">
        <v>1.2E-2</v>
      </c>
      <c r="BL345">
        <v>0</v>
      </c>
      <c r="BM345">
        <v>0</v>
      </c>
      <c r="BN345">
        <v>0</v>
      </c>
      <c r="BO345">
        <v>1.2E-2</v>
      </c>
      <c r="BP345">
        <v>2</v>
      </c>
      <c r="BQ345">
        <v>0</v>
      </c>
      <c r="BR345">
        <v>0</v>
      </c>
      <c r="BS345">
        <v>0</v>
      </c>
      <c r="BT345">
        <v>2</v>
      </c>
      <c r="BU345">
        <v>0.627</v>
      </c>
      <c r="BV345">
        <v>0</v>
      </c>
      <c r="BW345">
        <v>0</v>
      </c>
      <c r="BX345">
        <v>0</v>
      </c>
      <c r="BY345">
        <v>0.627</v>
      </c>
      <c r="BZ345">
        <v>0</v>
      </c>
      <c r="CA345">
        <v>0</v>
      </c>
      <c r="CB345">
        <v>0</v>
      </c>
      <c r="CC345">
        <v>0</v>
      </c>
      <c r="CD345">
        <v>0</v>
      </c>
      <c r="CE345">
        <v>0</v>
      </c>
      <c r="CF345">
        <v>0</v>
      </c>
      <c r="CG345">
        <v>0</v>
      </c>
      <c r="CH345">
        <v>0</v>
      </c>
      <c r="CI345">
        <v>0</v>
      </c>
      <c r="CJ345">
        <v>0</v>
      </c>
      <c r="CK345">
        <v>0</v>
      </c>
      <c r="CL345">
        <v>0</v>
      </c>
      <c r="CM345">
        <v>0</v>
      </c>
      <c r="CN345">
        <v>0</v>
      </c>
      <c r="CO345">
        <v>0.90700000000000003</v>
      </c>
      <c r="CP345">
        <v>9.5000000000000001E-2</v>
      </c>
      <c r="CQ345">
        <v>0.56299999999999994</v>
      </c>
      <c r="CR345">
        <v>0</v>
      </c>
      <c r="CS345">
        <v>1.5649999999999999</v>
      </c>
      <c r="CT345">
        <v>101</v>
      </c>
      <c r="CU345">
        <v>5</v>
      </c>
      <c r="CV345">
        <v>2</v>
      </c>
      <c r="CW345">
        <v>0</v>
      </c>
      <c r="CX345">
        <v>108</v>
      </c>
      <c r="CY345">
        <v>12.782999999999999</v>
      </c>
      <c r="CZ345">
        <v>0.56100000000000005</v>
      </c>
      <c r="DA345">
        <v>0</v>
      </c>
      <c r="DB345">
        <v>0</v>
      </c>
      <c r="DC345">
        <v>13.343999999999999</v>
      </c>
    </row>
    <row r="346" spans="1:107" x14ac:dyDescent="0.45">
      <c r="A346">
        <v>2024</v>
      </c>
      <c r="B346">
        <v>1</v>
      </c>
      <c r="C346" t="s">
        <v>230</v>
      </c>
      <c r="D346">
        <v>99999</v>
      </c>
      <c r="E346" t="s">
        <v>329</v>
      </c>
      <c r="F346" t="s">
        <v>323</v>
      </c>
      <c r="H346">
        <v>6.3E-2</v>
      </c>
      <c r="I346" t="s">
        <v>324</v>
      </c>
      <c r="J346" t="s">
        <v>324</v>
      </c>
      <c r="K346" t="s">
        <v>324</v>
      </c>
      <c r="L346">
        <v>6.3E-2</v>
      </c>
      <c r="M346" t="s">
        <v>324</v>
      </c>
      <c r="N346" t="s">
        <v>324</v>
      </c>
      <c r="O346" t="s">
        <v>324</v>
      </c>
      <c r="P346" t="s">
        <v>324</v>
      </c>
      <c r="Q346" t="s">
        <v>324</v>
      </c>
      <c r="R346" t="s">
        <v>324</v>
      </c>
      <c r="S346" t="s">
        <v>324</v>
      </c>
      <c r="T346" t="s">
        <v>324</v>
      </c>
      <c r="U346" t="s">
        <v>324</v>
      </c>
      <c r="V346" t="s">
        <v>324</v>
      </c>
      <c r="W346" t="s">
        <v>324</v>
      </c>
      <c r="X346" t="s">
        <v>324</v>
      </c>
      <c r="Y346" t="s">
        <v>324</v>
      </c>
      <c r="Z346" t="s">
        <v>324</v>
      </c>
      <c r="AA346" t="s">
        <v>324</v>
      </c>
      <c r="AB346" t="s">
        <v>324</v>
      </c>
      <c r="AC346" t="s">
        <v>324</v>
      </c>
      <c r="AD346" t="s">
        <v>324</v>
      </c>
      <c r="AE346" t="s">
        <v>324</v>
      </c>
      <c r="AF346" t="s">
        <v>324</v>
      </c>
      <c r="AG346" t="s">
        <v>324</v>
      </c>
      <c r="AH346" t="s">
        <v>324</v>
      </c>
      <c r="AI346" t="s">
        <v>324</v>
      </c>
      <c r="AJ346" t="s">
        <v>324</v>
      </c>
      <c r="AK346" t="s">
        <v>324</v>
      </c>
      <c r="AL346" t="s">
        <v>324</v>
      </c>
      <c r="AM346" t="s">
        <v>324</v>
      </c>
      <c r="AN346" t="s">
        <v>324</v>
      </c>
      <c r="AO346" t="s">
        <v>324</v>
      </c>
      <c r="AP346" t="s">
        <v>324</v>
      </c>
      <c r="AQ346" t="s">
        <v>324</v>
      </c>
      <c r="AR346" t="s">
        <v>324</v>
      </c>
      <c r="AS346" t="s">
        <v>324</v>
      </c>
      <c r="AT346" t="s">
        <v>324</v>
      </c>
      <c r="AU346" t="s">
        <v>324</v>
      </c>
      <c r="AV346" t="s">
        <v>324</v>
      </c>
      <c r="AW346" t="s">
        <v>324</v>
      </c>
      <c r="AX346" t="s">
        <v>324</v>
      </c>
      <c r="AY346" t="s">
        <v>324</v>
      </c>
      <c r="AZ346" t="s">
        <v>324</v>
      </c>
      <c r="BA346" t="s">
        <v>324</v>
      </c>
      <c r="BB346" t="s">
        <v>324</v>
      </c>
      <c r="BC346" t="s">
        <v>324</v>
      </c>
      <c r="BD346" t="s">
        <v>324</v>
      </c>
      <c r="BE346" t="s">
        <v>324</v>
      </c>
      <c r="BF346" t="s">
        <v>324</v>
      </c>
      <c r="BG346" t="s">
        <v>324</v>
      </c>
      <c r="BH346" t="s">
        <v>324</v>
      </c>
      <c r="BI346" t="s">
        <v>324</v>
      </c>
      <c r="BJ346" t="s">
        <v>324</v>
      </c>
      <c r="BK346" t="s">
        <v>324</v>
      </c>
      <c r="BL346" t="s">
        <v>324</v>
      </c>
      <c r="BM346" t="s">
        <v>324</v>
      </c>
      <c r="BN346" t="s">
        <v>324</v>
      </c>
      <c r="BO346" t="s">
        <v>324</v>
      </c>
      <c r="BP346" t="s">
        <v>324</v>
      </c>
      <c r="BQ346" t="s">
        <v>324</v>
      </c>
      <c r="BR346" t="s">
        <v>324</v>
      </c>
      <c r="BS346" t="s">
        <v>324</v>
      </c>
      <c r="BT346" t="s">
        <v>324</v>
      </c>
      <c r="BU346" t="s">
        <v>324</v>
      </c>
      <c r="BV346" t="s">
        <v>324</v>
      </c>
      <c r="BW346" t="s">
        <v>324</v>
      </c>
      <c r="BX346" t="s">
        <v>324</v>
      </c>
      <c r="BY346" t="s">
        <v>324</v>
      </c>
      <c r="BZ346" t="s">
        <v>324</v>
      </c>
      <c r="CA346" t="s">
        <v>324</v>
      </c>
      <c r="CB346" t="s">
        <v>324</v>
      </c>
      <c r="CC346" t="s">
        <v>324</v>
      </c>
      <c r="CD346" t="s">
        <v>324</v>
      </c>
      <c r="CE346" t="s">
        <v>324</v>
      </c>
      <c r="CF346" t="s">
        <v>324</v>
      </c>
      <c r="CG346" t="s">
        <v>324</v>
      </c>
      <c r="CH346" t="s">
        <v>324</v>
      </c>
      <c r="CI346" t="s">
        <v>324</v>
      </c>
      <c r="CJ346" t="s">
        <v>324</v>
      </c>
      <c r="CK346" t="s">
        <v>324</v>
      </c>
      <c r="CL346" t="s">
        <v>324</v>
      </c>
      <c r="CM346" t="s">
        <v>324</v>
      </c>
      <c r="CN346" t="s">
        <v>324</v>
      </c>
      <c r="CO346">
        <v>6.3E-2</v>
      </c>
      <c r="CP346" t="s">
        <v>324</v>
      </c>
      <c r="CQ346" t="s">
        <v>324</v>
      </c>
      <c r="CR346" t="s">
        <v>324</v>
      </c>
      <c r="CS346">
        <v>6.3E-2</v>
      </c>
      <c r="CT346" t="s">
        <v>324</v>
      </c>
      <c r="CU346" t="s">
        <v>324</v>
      </c>
      <c r="CV346" t="s">
        <v>324</v>
      </c>
      <c r="CW346" t="s">
        <v>324</v>
      </c>
      <c r="CX346" t="s">
        <v>324</v>
      </c>
      <c r="CY346" t="s">
        <v>324</v>
      </c>
      <c r="CZ346" t="s">
        <v>324</v>
      </c>
      <c r="DA346" t="s">
        <v>324</v>
      </c>
      <c r="DB346" t="s">
        <v>324</v>
      </c>
      <c r="DC346" t="s">
        <v>324</v>
      </c>
    </row>
    <row r="347" spans="1:107" x14ac:dyDescent="0.45">
      <c r="A347">
        <v>2024</v>
      </c>
      <c r="B347">
        <v>1</v>
      </c>
      <c r="C347" t="s">
        <v>236</v>
      </c>
      <c r="D347">
        <v>3461</v>
      </c>
      <c r="E347" t="s">
        <v>585</v>
      </c>
      <c r="F347" t="s">
        <v>323</v>
      </c>
      <c r="G347" t="s">
        <v>247</v>
      </c>
      <c r="H347">
        <v>7.1139999999999999</v>
      </c>
      <c r="I347">
        <v>0.113</v>
      </c>
      <c r="J347">
        <v>0</v>
      </c>
      <c r="K347">
        <v>0</v>
      </c>
      <c r="L347">
        <v>7.2270000000000003</v>
      </c>
      <c r="M347">
        <v>1016</v>
      </c>
      <c r="N347">
        <v>12</v>
      </c>
      <c r="O347">
        <v>0</v>
      </c>
      <c r="P347">
        <v>0</v>
      </c>
      <c r="Q347">
        <v>1028</v>
      </c>
      <c r="R347" t="s">
        <v>324</v>
      </c>
      <c r="S347" t="s">
        <v>324</v>
      </c>
      <c r="T347" t="s">
        <v>324</v>
      </c>
      <c r="U347" t="s">
        <v>324</v>
      </c>
      <c r="V347">
        <v>0</v>
      </c>
      <c r="W347" t="s">
        <v>324</v>
      </c>
      <c r="X347" t="s">
        <v>324</v>
      </c>
      <c r="Y347" t="s">
        <v>324</v>
      </c>
      <c r="Z347" t="s">
        <v>324</v>
      </c>
      <c r="AA347">
        <v>0</v>
      </c>
      <c r="AB347" t="s">
        <v>324</v>
      </c>
      <c r="AC347" t="s">
        <v>324</v>
      </c>
      <c r="AD347" t="s">
        <v>324</v>
      </c>
      <c r="AE347" t="s">
        <v>324</v>
      </c>
      <c r="AF347">
        <v>0</v>
      </c>
      <c r="AG347" t="s">
        <v>324</v>
      </c>
      <c r="AH347" t="s">
        <v>324</v>
      </c>
      <c r="AI347" t="s">
        <v>324</v>
      </c>
      <c r="AJ347" t="s">
        <v>324</v>
      </c>
      <c r="AK347">
        <v>0</v>
      </c>
      <c r="AL347" t="s">
        <v>324</v>
      </c>
      <c r="AM347" t="s">
        <v>324</v>
      </c>
      <c r="AN347" t="s">
        <v>324</v>
      </c>
      <c r="AO347" t="s">
        <v>324</v>
      </c>
      <c r="AP347">
        <v>0</v>
      </c>
      <c r="AQ347" t="s">
        <v>324</v>
      </c>
      <c r="AR347" t="s">
        <v>324</v>
      </c>
      <c r="AS347" t="s">
        <v>324</v>
      </c>
      <c r="AT347" t="s">
        <v>324</v>
      </c>
      <c r="AU347">
        <v>0</v>
      </c>
      <c r="AV347" t="s">
        <v>324</v>
      </c>
      <c r="AW347" t="s">
        <v>324</v>
      </c>
      <c r="AX347" t="s">
        <v>324</v>
      </c>
      <c r="AY347" t="s">
        <v>324</v>
      </c>
      <c r="AZ347">
        <v>0</v>
      </c>
      <c r="BA347" t="s">
        <v>324</v>
      </c>
      <c r="BB347" t="s">
        <v>324</v>
      </c>
      <c r="BC347" t="s">
        <v>324</v>
      </c>
      <c r="BD347" t="s">
        <v>324</v>
      </c>
      <c r="BE347">
        <v>0</v>
      </c>
      <c r="BF347" t="s">
        <v>324</v>
      </c>
      <c r="BG347" t="s">
        <v>324</v>
      </c>
      <c r="BH347" t="s">
        <v>324</v>
      </c>
      <c r="BI347" t="s">
        <v>324</v>
      </c>
      <c r="BJ347">
        <v>0</v>
      </c>
      <c r="BK347">
        <v>0.27100000000000002</v>
      </c>
      <c r="BL347">
        <v>4.3999999999999997E-2</v>
      </c>
      <c r="BM347">
        <v>0</v>
      </c>
      <c r="BN347">
        <v>0</v>
      </c>
      <c r="BO347">
        <v>0.315</v>
      </c>
      <c r="BP347">
        <v>105</v>
      </c>
      <c r="BQ347">
        <v>3</v>
      </c>
      <c r="BR347">
        <v>0</v>
      </c>
      <c r="BS347">
        <v>0</v>
      </c>
      <c r="BT347">
        <v>108</v>
      </c>
      <c r="BU347" t="s">
        <v>324</v>
      </c>
      <c r="BV347" t="s">
        <v>324</v>
      </c>
      <c r="BW347" t="s">
        <v>324</v>
      </c>
      <c r="BX347" t="s">
        <v>324</v>
      </c>
      <c r="BY347">
        <v>0</v>
      </c>
      <c r="BZ347" t="s">
        <v>324</v>
      </c>
      <c r="CA347" t="s">
        <v>324</v>
      </c>
      <c r="CB347" t="s">
        <v>324</v>
      </c>
      <c r="CC347" t="s">
        <v>324</v>
      </c>
      <c r="CD347">
        <v>0</v>
      </c>
      <c r="CE347" t="s">
        <v>324</v>
      </c>
      <c r="CF347" t="s">
        <v>324</v>
      </c>
      <c r="CG347" t="s">
        <v>324</v>
      </c>
      <c r="CH347" t="s">
        <v>324</v>
      </c>
      <c r="CI347">
        <v>0</v>
      </c>
      <c r="CJ347" t="s">
        <v>324</v>
      </c>
      <c r="CK347" t="s">
        <v>324</v>
      </c>
      <c r="CL347" t="s">
        <v>324</v>
      </c>
      <c r="CM347" t="s">
        <v>324</v>
      </c>
      <c r="CN347">
        <v>0</v>
      </c>
      <c r="CO347">
        <v>7.3849999999999998</v>
      </c>
      <c r="CP347">
        <v>0.157</v>
      </c>
      <c r="CQ347" t="s">
        <v>179</v>
      </c>
      <c r="CR347">
        <v>0</v>
      </c>
      <c r="CS347">
        <v>7.5419999999999998</v>
      </c>
      <c r="CT347">
        <v>1121</v>
      </c>
      <c r="CU347">
        <v>15</v>
      </c>
      <c r="CV347">
        <v>0</v>
      </c>
      <c r="CW347">
        <v>0</v>
      </c>
      <c r="CX347">
        <v>1136</v>
      </c>
      <c r="CY347">
        <v>0</v>
      </c>
      <c r="CZ347">
        <v>0</v>
      </c>
      <c r="DA347">
        <v>0</v>
      </c>
      <c r="DB347">
        <v>0</v>
      </c>
      <c r="DC347">
        <v>0</v>
      </c>
    </row>
    <row r="348" spans="1:107" x14ac:dyDescent="0.45">
      <c r="A348">
        <v>2024</v>
      </c>
      <c r="B348">
        <v>1</v>
      </c>
      <c r="C348" t="s">
        <v>236</v>
      </c>
      <c r="D348">
        <v>7222</v>
      </c>
      <c r="E348" t="s">
        <v>586</v>
      </c>
      <c r="F348" t="s">
        <v>323</v>
      </c>
      <c r="G348" t="s">
        <v>244</v>
      </c>
      <c r="H348">
        <v>0.23200000000000001</v>
      </c>
      <c r="I348">
        <v>0</v>
      </c>
      <c r="J348">
        <v>0</v>
      </c>
      <c r="K348">
        <v>0</v>
      </c>
      <c r="L348">
        <v>0.23200000000000001</v>
      </c>
      <c r="M348">
        <v>19</v>
      </c>
      <c r="N348">
        <v>0</v>
      </c>
      <c r="O348">
        <v>0</v>
      </c>
      <c r="P348">
        <v>0</v>
      </c>
      <c r="Q348">
        <v>19</v>
      </c>
      <c r="R348" t="s">
        <v>324</v>
      </c>
      <c r="S348" t="s">
        <v>324</v>
      </c>
      <c r="T348" t="s">
        <v>324</v>
      </c>
      <c r="U348" t="s">
        <v>324</v>
      </c>
      <c r="V348" t="s">
        <v>324</v>
      </c>
      <c r="W348" t="s">
        <v>324</v>
      </c>
      <c r="X348" t="s">
        <v>324</v>
      </c>
      <c r="Y348" t="s">
        <v>324</v>
      </c>
      <c r="Z348" t="s">
        <v>324</v>
      </c>
      <c r="AA348" t="s">
        <v>324</v>
      </c>
      <c r="AB348" t="s">
        <v>324</v>
      </c>
      <c r="AC348" t="s">
        <v>324</v>
      </c>
      <c r="AD348" t="s">
        <v>324</v>
      </c>
      <c r="AE348" t="s">
        <v>324</v>
      </c>
      <c r="AF348" t="s">
        <v>324</v>
      </c>
      <c r="AG348" t="s">
        <v>324</v>
      </c>
      <c r="AH348" t="s">
        <v>324</v>
      </c>
      <c r="AI348" t="s">
        <v>324</v>
      </c>
      <c r="AJ348" t="s">
        <v>324</v>
      </c>
      <c r="AK348" t="s">
        <v>324</v>
      </c>
      <c r="AL348" t="s">
        <v>324</v>
      </c>
      <c r="AM348" t="s">
        <v>324</v>
      </c>
      <c r="AN348" t="s">
        <v>324</v>
      </c>
      <c r="AO348" t="s">
        <v>324</v>
      </c>
      <c r="AP348" t="s">
        <v>324</v>
      </c>
      <c r="AQ348" t="s">
        <v>324</v>
      </c>
      <c r="AR348" t="s">
        <v>324</v>
      </c>
      <c r="AS348" t="s">
        <v>324</v>
      </c>
      <c r="AT348" t="s">
        <v>324</v>
      </c>
      <c r="AU348" t="s">
        <v>324</v>
      </c>
      <c r="AV348" t="s">
        <v>324</v>
      </c>
      <c r="AW348" t="s">
        <v>324</v>
      </c>
      <c r="AX348" t="s">
        <v>324</v>
      </c>
      <c r="AY348" t="s">
        <v>324</v>
      </c>
      <c r="AZ348" t="s">
        <v>324</v>
      </c>
      <c r="BA348" t="s">
        <v>324</v>
      </c>
      <c r="BB348" t="s">
        <v>324</v>
      </c>
      <c r="BC348" t="s">
        <v>324</v>
      </c>
      <c r="BD348" t="s">
        <v>324</v>
      </c>
      <c r="BE348" t="s">
        <v>324</v>
      </c>
      <c r="BF348" t="s">
        <v>324</v>
      </c>
      <c r="BG348" t="s">
        <v>324</v>
      </c>
      <c r="BH348" t="s">
        <v>324</v>
      </c>
      <c r="BI348" t="s">
        <v>324</v>
      </c>
      <c r="BJ348" t="s">
        <v>324</v>
      </c>
      <c r="BK348" t="s">
        <v>324</v>
      </c>
      <c r="BL348" t="s">
        <v>324</v>
      </c>
      <c r="BM348" t="s">
        <v>324</v>
      </c>
      <c r="BN348" t="s">
        <v>324</v>
      </c>
      <c r="BO348" t="s">
        <v>324</v>
      </c>
      <c r="BP348" t="s">
        <v>324</v>
      </c>
      <c r="BQ348" t="s">
        <v>324</v>
      </c>
      <c r="BR348" t="s">
        <v>324</v>
      </c>
      <c r="BS348" t="s">
        <v>324</v>
      </c>
      <c r="BT348" t="s">
        <v>324</v>
      </c>
      <c r="BU348" t="s">
        <v>324</v>
      </c>
      <c r="BV348" t="s">
        <v>324</v>
      </c>
      <c r="BW348" t="s">
        <v>324</v>
      </c>
      <c r="BX348" t="s">
        <v>324</v>
      </c>
      <c r="BY348" t="s">
        <v>324</v>
      </c>
      <c r="BZ348" t="s">
        <v>324</v>
      </c>
      <c r="CA348" t="s">
        <v>324</v>
      </c>
      <c r="CB348" t="s">
        <v>324</v>
      </c>
      <c r="CC348" t="s">
        <v>324</v>
      </c>
      <c r="CD348" t="s">
        <v>324</v>
      </c>
      <c r="CE348" t="s">
        <v>324</v>
      </c>
      <c r="CF348" t="s">
        <v>324</v>
      </c>
      <c r="CG348" t="s">
        <v>324</v>
      </c>
      <c r="CH348" t="s">
        <v>324</v>
      </c>
      <c r="CI348" t="s">
        <v>324</v>
      </c>
      <c r="CJ348" t="s">
        <v>324</v>
      </c>
      <c r="CK348" t="s">
        <v>324</v>
      </c>
      <c r="CL348" t="s">
        <v>324</v>
      </c>
      <c r="CM348" t="s">
        <v>324</v>
      </c>
      <c r="CN348" t="s">
        <v>324</v>
      </c>
      <c r="CO348">
        <v>0.23200000000000001</v>
      </c>
      <c r="CP348" t="s">
        <v>179</v>
      </c>
      <c r="CQ348" t="s">
        <v>179</v>
      </c>
      <c r="CR348">
        <v>0</v>
      </c>
      <c r="CS348">
        <v>0.23200000000000001</v>
      </c>
      <c r="CT348">
        <v>19</v>
      </c>
      <c r="CU348">
        <v>0</v>
      </c>
      <c r="CV348">
        <v>0</v>
      </c>
      <c r="CW348">
        <v>0</v>
      </c>
      <c r="CX348">
        <v>19</v>
      </c>
      <c r="CY348">
        <v>0</v>
      </c>
      <c r="CZ348">
        <v>0</v>
      </c>
      <c r="DA348">
        <v>0</v>
      </c>
      <c r="DB348">
        <v>0</v>
      </c>
      <c r="DC348">
        <v>0</v>
      </c>
    </row>
    <row r="349" spans="1:107" x14ac:dyDescent="0.45">
      <c r="A349">
        <v>2024</v>
      </c>
      <c r="B349">
        <v>1</v>
      </c>
      <c r="C349" t="s">
        <v>236</v>
      </c>
      <c r="D349">
        <v>8566</v>
      </c>
      <c r="E349" t="s">
        <v>587</v>
      </c>
      <c r="F349" t="s">
        <v>323</v>
      </c>
      <c r="G349" t="s">
        <v>244</v>
      </c>
      <c r="H349">
        <v>0.83499999999999996</v>
      </c>
      <c r="I349">
        <v>6.0999999999999999E-2</v>
      </c>
      <c r="J349" t="s">
        <v>324</v>
      </c>
      <c r="K349" t="s">
        <v>324</v>
      </c>
      <c r="L349">
        <v>0.89600000000000002</v>
      </c>
      <c r="M349">
        <v>96</v>
      </c>
      <c r="N349">
        <v>6</v>
      </c>
      <c r="O349" t="s">
        <v>324</v>
      </c>
      <c r="P349" t="s">
        <v>324</v>
      </c>
      <c r="Q349">
        <v>102</v>
      </c>
      <c r="R349" t="s">
        <v>324</v>
      </c>
      <c r="S349" t="s">
        <v>324</v>
      </c>
      <c r="T349" t="s">
        <v>324</v>
      </c>
      <c r="U349" t="s">
        <v>324</v>
      </c>
      <c r="V349">
        <v>0</v>
      </c>
      <c r="W349" t="s">
        <v>324</v>
      </c>
      <c r="X349" t="s">
        <v>324</v>
      </c>
      <c r="Y349" t="s">
        <v>324</v>
      </c>
      <c r="Z349" t="s">
        <v>324</v>
      </c>
      <c r="AA349">
        <v>0</v>
      </c>
      <c r="AB349" t="s">
        <v>324</v>
      </c>
      <c r="AC349" t="s">
        <v>324</v>
      </c>
      <c r="AD349" t="s">
        <v>324</v>
      </c>
      <c r="AE349" t="s">
        <v>324</v>
      </c>
      <c r="AF349">
        <v>0</v>
      </c>
      <c r="AG349" t="s">
        <v>324</v>
      </c>
      <c r="AH349" t="s">
        <v>324</v>
      </c>
      <c r="AI349" t="s">
        <v>324</v>
      </c>
      <c r="AJ349" t="s">
        <v>324</v>
      </c>
      <c r="AK349">
        <v>0</v>
      </c>
      <c r="AL349" t="s">
        <v>324</v>
      </c>
      <c r="AM349" t="s">
        <v>324</v>
      </c>
      <c r="AN349" t="s">
        <v>324</v>
      </c>
      <c r="AO349" t="s">
        <v>324</v>
      </c>
      <c r="AP349">
        <v>0</v>
      </c>
      <c r="AQ349" t="s">
        <v>324</v>
      </c>
      <c r="AR349" t="s">
        <v>324</v>
      </c>
      <c r="AS349" t="s">
        <v>324</v>
      </c>
      <c r="AT349" t="s">
        <v>324</v>
      </c>
      <c r="AU349">
        <v>0</v>
      </c>
      <c r="AV349" t="s">
        <v>324</v>
      </c>
      <c r="AW349" t="s">
        <v>324</v>
      </c>
      <c r="AX349" t="s">
        <v>324</v>
      </c>
      <c r="AY349" t="s">
        <v>324</v>
      </c>
      <c r="AZ349">
        <v>0</v>
      </c>
      <c r="BA349" t="s">
        <v>324</v>
      </c>
      <c r="BB349" t="s">
        <v>324</v>
      </c>
      <c r="BC349" t="s">
        <v>324</v>
      </c>
      <c r="BD349" t="s">
        <v>324</v>
      </c>
      <c r="BE349">
        <v>0</v>
      </c>
      <c r="BF349" t="s">
        <v>324</v>
      </c>
      <c r="BG349" t="s">
        <v>324</v>
      </c>
      <c r="BH349" t="s">
        <v>324</v>
      </c>
      <c r="BI349" t="s">
        <v>324</v>
      </c>
      <c r="BJ349">
        <v>0</v>
      </c>
      <c r="BK349">
        <v>8.9999999999999993E-3</v>
      </c>
      <c r="BL349">
        <v>2.5000000000000001E-2</v>
      </c>
      <c r="BM349" t="s">
        <v>324</v>
      </c>
      <c r="BN349" t="s">
        <v>324</v>
      </c>
      <c r="BO349">
        <v>3.4000000000000002E-2</v>
      </c>
      <c r="BP349">
        <v>2</v>
      </c>
      <c r="BQ349">
        <v>5</v>
      </c>
      <c r="BR349" t="s">
        <v>324</v>
      </c>
      <c r="BS349" t="s">
        <v>324</v>
      </c>
      <c r="BT349">
        <v>7</v>
      </c>
      <c r="BU349" t="s">
        <v>324</v>
      </c>
      <c r="BV349" t="s">
        <v>324</v>
      </c>
      <c r="BW349" t="s">
        <v>324</v>
      </c>
      <c r="BX349" t="s">
        <v>324</v>
      </c>
      <c r="BY349">
        <v>0</v>
      </c>
      <c r="BZ349" t="s">
        <v>324</v>
      </c>
      <c r="CA349" t="s">
        <v>324</v>
      </c>
      <c r="CB349" t="s">
        <v>324</v>
      </c>
      <c r="CC349" t="s">
        <v>324</v>
      </c>
      <c r="CD349">
        <v>0</v>
      </c>
      <c r="CE349" t="s">
        <v>324</v>
      </c>
      <c r="CF349" t="s">
        <v>324</v>
      </c>
      <c r="CG349" t="s">
        <v>324</v>
      </c>
      <c r="CH349" t="s">
        <v>324</v>
      </c>
      <c r="CI349">
        <v>0</v>
      </c>
      <c r="CJ349" t="s">
        <v>324</v>
      </c>
      <c r="CK349" t="s">
        <v>324</v>
      </c>
      <c r="CL349" t="s">
        <v>324</v>
      </c>
      <c r="CM349" t="s">
        <v>324</v>
      </c>
      <c r="CN349">
        <v>0</v>
      </c>
      <c r="CO349">
        <v>0.84399999999999997</v>
      </c>
      <c r="CP349">
        <v>8.5999999999999993E-2</v>
      </c>
      <c r="CQ349" t="s">
        <v>179</v>
      </c>
      <c r="CR349">
        <v>0</v>
      </c>
      <c r="CS349">
        <v>0.93</v>
      </c>
      <c r="CT349">
        <v>98</v>
      </c>
      <c r="CU349">
        <v>11</v>
      </c>
      <c r="CV349">
        <v>0</v>
      </c>
      <c r="CW349">
        <v>0</v>
      </c>
      <c r="CX349">
        <v>109</v>
      </c>
      <c r="CY349">
        <v>0</v>
      </c>
      <c r="CZ349">
        <v>0</v>
      </c>
      <c r="DA349">
        <v>0</v>
      </c>
      <c r="DB349">
        <v>0</v>
      </c>
      <c r="DC349">
        <v>0</v>
      </c>
    </row>
    <row r="350" spans="1:107" x14ac:dyDescent="0.45">
      <c r="A350">
        <v>2024</v>
      </c>
      <c r="B350">
        <v>1</v>
      </c>
      <c r="C350" t="s">
        <v>236</v>
      </c>
      <c r="D350">
        <v>11273</v>
      </c>
      <c r="E350" t="s">
        <v>398</v>
      </c>
      <c r="F350" t="s">
        <v>323</v>
      </c>
      <c r="G350" t="s">
        <v>244</v>
      </c>
      <c r="H350">
        <v>0.93600000000000005</v>
      </c>
      <c r="I350">
        <v>0.42199999999999999</v>
      </c>
      <c r="J350">
        <v>0.23100000000000001</v>
      </c>
      <c r="K350" t="s">
        <v>324</v>
      </c>
      <c r="L350">
        <v>1.589</v>
      </c>
      <c r="M350">
        <v>120</v>
      </c>
      <c r="N350">
        <v>19</v>
      </c>
      <c r="O350">
        <v>8</v>
      </c>
      <c r="P350" t="s">
        <v>324</v>
      </c>
      <c r="Q350">
        <v>147</v>
      </c>
      <c r="R350" t="s">
        <v>324</v>
      </c>
      <c r="S350" t="s">
        <v>324</v>
      </c>
      <c r="T350" t="s">
        <v>324</v>
      </c>
      <c r="U350" t="s">
        <v>324</v>
      </c>
      <c r="V350">
        <v>0</v>
      </c>
      <c r="W350" t="s">
        <v>324</v>
      </c>
      <c r="X350" t="s">
        <v>324</v>
      </c>
      <c r="Y350" t="s">
        <v>324</v>
      </c>
      <c r="Z350" t="s">
        <v>324</v>
      </c>
      <c r="AA350">
        <v>0</v>
      </c>
      <c r="AB350" t="s">
        <v>324</v>
      </c>
      <c r="AC350" t="s">
        <v>324</v>
      </c>
      <c r="AD350" t="s">
        <v>324</v>
      </c>
      <c r="AE350" t="s">
        <v>324</v>
      </c>
      <c r="AF350">
        <v>0</v>
      </c>
      <c r="AG350" t="s">
        <v>324</v>
      </c>
      <c r="AH350" t="s">
        <v>324</v>
      </c>
      <c r="AI350" t="s">
        <v>324</v>
      </c>
      <c r="AJ350" t="s">
        <v>324</v>
      </c>
      <c r="AK350">
        <v>0</v>
      </c>
      <c r="AL350" t="s">
        <v>324</v>
      </c>
      <c r="AM350" t="s">
        <v>324</v>
      </c>
      <c r="AN350" t="s">
        <v>324</v>
      </c>
      <c r="AO350" t="s">
        <v>324</v>
      </c>
      <c r="AP350">
        <v>0</v>
      </c>
      <c r="AQ350" t="s">
        <v>324</v>
      </c>
      <c r="AR350" t="s">
        <v>324</v>
      </c>
      <c r="AS350" t="s">
        <v>324</v>
      </c>
      <c r="AT350" t="s">
        <v>324</v>
      </c>
      <c r="AU350">
        <v>0</v>
      </c>
      <c r="AV350" t="s">
        <v>324</v>
      </c>
      <c r="AW350" t="s">
        <v>324</v>
      </c>
      <c r="AX350" t="s">
        <v>324</v>
      </c>
      <c r="AY350" t="s">
        <v>324</v>
      </c>
      <c r="AZ350">
        <v>0</v>
      </c>
      <c r="BA350" t="s">
        <v>324</v>
      </c>
      <c r="BB350" t="s">
        <v>324</v>
      </c>
      <c r="BC350" t="s">
        <v>324</v>
      </c>
      <c r="BD350" t="s">
        <v>324</v>
      </c>
      <c r="BE350">
        <v>0</v>
      </c>
      <c r="BF350" t="s">
        <v>324</v>
      </c>
      <c r="BG350" t="s">
        <v>324</v>
      </c>
      <c r="BH350" t="s">
        <v>324</v>
      </c>
      <c r="BI350" t="s">
        <v>324</v>
      </c>
      <c r="BJ350">
        <v>0</v>
      </c>
      <c r="BK350" t="s">
        <v>324</v>
      </c>
      <c r="BL350">
        <v>2.5000000000000001E-2</v>
      </c>
      <c r="BM350" t="s">
        <v>324</v>
      </c>
      <c r="BN350" t="s">
        <v>324</v>
      </c>
      <c r="BO350">
        <v>2.5000000000000001E-2</v>
      </c>
      <c r="BP350" t="s">
        <v>324</v>
      </c>
      <c r="BQ350">
        <v>2</v>
      </c>
      <c r="BR350" t="s">
        <v>324</v>
      </c>
      <c r="BS350" t="s">
        <v>324</v>
      </c>
      <c r="BT350">
        <v>2</v>
      </c>
      <c r="BU350" t="s">
        <v>324</v>
      </c>
      <c r="BV350" t="s">
        <v>324</v>
      </c>
      <c r="BW350" t="s">
        <v>324</v>
      </c>
      <c r="BX350" t="s">
        <v>324</v>
      </c>
      <c r="BY350">
        <v>0</v>
      </c>
      <c r="BZ350" t="s">
        <v>324</v>
      </c>
      <c r="CA350" t="s">
        <v>324</v>
      </c>
      <c r="CB350" t="s">
        <v>324</v>
      </c>
      <c r="CC350" t="s">
        <v>324</v>
      </c>
      <c r="CD350">
        <v>0</v>
      </c>
      <c r="CE350" t="s">
        <v>324</v>
      </c>
      <c r="CF350" t="s">
        <v>324</v>
      </c>
      <c r="CG350" t="s">
        <v>324</v>
      </c>
      <c r="CH350" t="s">
        <v>324</v>
      </c>
      <c r="CI350">
        <v>0</v>
      </c>
      <c r="CJ350" t="s">
        <v>324</v>
      </c>
      <c r="CK350" t="s">
        <v>324</v>
      </c>
      <c r="CL350" t="s">
        <v>324</v>
      </c>
      <c r="CM350" t="s">
        <v>324</v>
      </c>
      <c r="CN350">
        <v>0</v>
      </c>
      <c r="CO350">
        <v>0.93600000000000005</v>
      </c>
      <c r="CP350">
        <v>0.44700000000000001</v>
      </c>
      <c r="CQ350">
        <v>0.23100000000000001</v>
      </c>
      <c r="CR350">
        <v>0</v>
      </c>
      <c r="CS350">
        <v>1.6140000000000001</v>
      </c>
      <c r="CT350">
        <v>120</v>
      </c>
      <c r="CU350">
        <v>21</v>
      </c>
      <c r="CV350">
        <v>8</v>
      </c>
      <c r="CW350">
        <v>0</v>
      </c>
      <c r="CX350">
        <v>149</v>
      </c>
      <c r="CY350">
        <v>0</v>
      </c>
      <c r="CZ350">
        <v>0</v>
      </c>
      <c r="DA350">
        <v>0</v>
      </c>
      <c r="DB350">
        <v>0</v>
      </c>
      <c r="DC350">
        <v>0</v>
      </c>
    </row>
    <row r="351" spans="1:107" x14ac:dyDescent="0.45">
      <c r="A351">
        <v>2024</v>
      </c>
      <c r="B351">
        <v>1</v>
      </c>
      <c r="C351" t="s">
        <v>236</v>
      </c>
      <c r="D351">
        <v>12199</v>
      </c>
      <c r="E351" t="s">
        <v>461</v>
      </c>
      <c r="F351" t="s">
        <v>323</v>
      </c>
      <c r="G351" t="s">
        <v>244</v>
      </c>
      <c r="H351">
        <v>0.98799999999999999</v>
      </c>
      <c r="I351">
        <v>0.16300000000000001</v>
      </c>
      <c r="J351" t="s">
        <v>324</v>
      </c>
      <c r="K351" t="s">
        <v>324</v>
      </c>
      <c r="L351">
        <v>1.151</v>
      </c>
      <c r="M351">
        <v>144</v>
      </c>
      <c r="N351">
        <v>14</v>
      </c>
      <c r="O351" t="s">
        <v>324</v>
      </c>
      <c r="P351" t="s">
        <v>324</v>
      </c>
      <c r="Q351">
        <v>158</v>
      </c>
      <c r="R351" t="s">
        <v>324</v>
      </c>
      <c r="S351" t="s">
        <v>324</v>
      </c>
      <c r="T351" t="s">
        <v>324</v>
      </c>
      <c r="U351" t="s">
        <v>324</v>
      </c>
      <c r="V351" t="s">
        <v>324</v>
      </c>
      <c r="W351" t="s">
        <v>324</v>
      </c>
      <c r="X351" t="s">
        <v>324</v>
      </c>
      <c r="Y351" t="s">
        <v>324</v>
      </c>
      <c r="Z351" t="s">
        <v>324</v>
      </c>
      <c r="AA351" t="s">
        <v>324</v>
      </c>
      <c r="AB351" t="s">
        <v>324</v>
      </c>
      <c r="AC351" t="s">
        <v>324</v>
      </c>
      <c r="AD351" t="s">
        <v>324</v>
      </c>
      <c r="AE351" t="s">
        <v>324</v>
      </c>
      <c r="AF351" t="s">
        <v>324</v>
      </c>
      <c r="AG351">
        <v>0.108</v>
      </c>
      <c r="AH351" t="s">
        <v>324</v>
      </c>
      <c r="AI351" t="s">
        <v>324</v>
      </c>
      <c r="AJ351" t="s">
        <v>324</v>
      </c>
      <c r="AK351">
        <v>0.108</v>
      </c>
      <c r="AL351">
        <v>16</v>
      </c>
      <c r="AM351" t="s">
        <v>324</v>
      </c>
      <c r="AN351" t="s">
        <v>324</v>
      </c>
      <c r="AO351" t="s">
        <v>324</v>
      </c>
      <c r="AP351">
        <v>16</v>
      </c>
      <c r="AQ351" t="s">
        <v>324</v>
      </c>
      <c r="AR351" t="s">
        <v>324</v>
      </c>
      <c r="AS351" t="s">
        <v>324</v>
      </c>
      <c r="AT351" t="s">
        <v>324</v>
      </c>
      <c r="AU351" t="s">
        <v>324</v>
      </c>
      <c r="AV351" t="s">
        <v>324</v>
      </c>
      <c r="AW351" t="s">
        <v>324</v>
      </c>
      <c r="AX351" t="s">
        <v>324</v>
      </c>
      <c r="AY351" t="s">
        <v>324</v>
      </c>
      <c r="AZ351" t="s">
        <v>324</v>
      </c>
      <c r="BA351" t="s">
        <v>324</v>
      </c>
      <c r="BB351" t="s">
        <v>324</v>
      </c>
      <c r="BC351" t="s">
        <v>324</v>
      </c>
      <c r="BD351" t="s">
        <v>324</v>
      </c>
      <c r="BE351" t="s">
        <v>324</v>
      </c>
      <c r="BF351" t="s">
        <v>324</v>
      </c>
      <c r="BG351" t="s">
        <v>324</v>
      </c>
      <c r="BH351" t="s">
        <v>324</v>
      </c>
      <c r="BI351" t="s">
        <v>324</v>
      </c>
      <c r="BJ351" t="s">
        <v>324</v>
      </c>
      <c r="BK351">
        <v>4.0000000000000001E-3</v>
      </c>
      <c r="BL351" t="s">
        <v>324</v>
      </c>
      <c r="BM351" t="s">
        <v>324</v>
      </c>
      <c r="BN351" t="s">
        <v>324</v>
      </c>
      <c r="BO351">
        <v>4.0000000000000001E-3</v>
      </c>
      <c r="BP351">
        <v>2</v>
      </c>
      <c r="BQ351" t="s">
        <v>324</v>
      </c>
      <c r="BR351" t="s">
        <v>324</v>
      </c>
      <c r="BS351" t="s">
        <v>324</v>
      </c>
      <c r="BT351">
        <v>2</v>
      </c>
      <c r="BU351" t="s">
        <v>324</v>
      </c>
      <c r="BV351" t="s">
        <v>324</v>
      </c>
      <c r="BW351" t="s">
        <v>324</v>
      </c>
      <c r="BX351" t="s">
        <v>324</v>
      </c>
      <c r="BY351" t="s">
        <v>324</v>
      </c>
      <c r="BZ351">
        <v>9.8000000000000004E-2</v>
      </c>
      <c r="CA351">
        <v>0.24</v>
      </c>
      <c r="CB351" t="s">
        <v>324</v>
      </c>
      <c r="CC351" t="s">
        <v>324</v>
      </c>
      <c r="CD351">
        <v>0.33800000000000002</v>
      </c>
      <c r="CE351">
        <v>15</v>
      </c>
      <c r="CF351">
        <v>1</v>
      </c>
      <c r="CG351" t="s">
        <v>324</v>
      </c>
      <c r="CH351" t="s">
        <v>324</v>
      </c>
      <c r="CI351">
        <v>16</v>
      </c>
      <c r="CJ351" t="s">
        <v>324</v>
      </c>
      <c r="CK351" t="s">
        <v>324</v>
      </c>
      <c r="CL351" t="s">
        <v>324</v>
      </c>
      <c r="CM351" t="s">
        <v>324</v>
      </c>
      <c r="CN351" t="s">
        <v>324</v>
      </c>
      <c r="CO351">
        <v>1.0900000000000001</v>
      </c>
      <c r="CP351">
        <v>0.40300000000000002</v>
      </c>
      <c r="CQ351" t="s">
        <v>179</v>
      </c>
      <c r="CR351">
        <v>0</v>
      </c>
      <c r="CS351">
        <v>1.4930000000000001</v>
      </c>
      <c r="CT351">
        <v>161</v>
      </c>
      <c r="CU351">
        <v>15</v>
      </c>
      <c r="CV351">
        <v>0</v>
      </c>
      <c r="CW351">
        <v>0</v>
      </c>
      <c r="CX351">
        <v>176</v>
      </c>
      <c r="CY351">
        <v>0</v>
      </c>
      <c r="CZ351">
        <v>0</v>
      </c>
      <c r="DA351">
        <v>0</v>
      </c>
      <c r="DB351">
        <v>0</v>
      </c>
      <c r="DC351">
        <v>0</v>
      </c>
    </row>
    <row r="352" spans="1:107" x14ac:dyDescent="0.45">
      <c r="A352">
        <v>2024</v>
      </c>
      <c r="B352">
        <v>1</v>
      </c>
      <c r="C352" t="s">
        <v>236</v>
      </c>
      <c r="D352">
        <v>14354</v>
      </c>
      <c r="E352" t="s">
        <v>351</v>
      </c>
      <c r="F352" t="s">
        <v>323</v>
      </c>
      <c r="G352" t="s">
        <v>247</v>
      </c>
      <c r="H352">
        <v>5.1269999999999998</v>
      </c>
      <c r="I352">
        <v>1.175</v>
      </c>
      <c r="J352">
        <v>2.5000000000000001E-2</v>
      </c>
      <c r="K352">
        <v>0</v>
      </c>
      <c r="L352">
        <v>6.327</v>
      </c>
      <c r="M352">
        <v>689</v>
      </c>
      <c r="N352">
        <v>79</v>
      </c>
      <c r="O352">
        <v>1</v>
      </c>
      <c r="P352">
        <v>0</v>
      </c>
      <c r="Q352">
        <v>769</v>
      </c>
      <c r="R352" t="s">
        <v>324</v>
      </c>
      <c r="S352" t="s">
        <v>324</v>
      </c>
      <c r="T352" t="s">
        <v>324</v>
      </c>
      <c r="U352" t="s">
        <v>324</v>
      </c>
      <c r="V352">
        <v>0</v>
      </c>
      <c r="W352" t="s">
        <v>324</v>
      </c>
      <c r="X352" t="s">
        <v>324</v>
      </c>
      <c r="Y352" t="s">
        <v>324</v>
      </c>
      <c r="Z352" t="s">
        <v>324</v>
      </c>
      <c r="AA352">
        <v>0</v>
      </c>
      <c r="AB352" t="s">
        <v>324</v>
      </c>
      <c r="AC352" t="s">
        <v>324</v>
      </c>
      <c r="AD352" t="s">
        <v>324</v>
      </c>
      <c r="AE352" t="s">
        <v>324</v>
      </c>
      <c r="AF352">
        <v>0</v>
      </c>
      <c r="AG352">
        <v>0.90100000000000002</v>
      </c>
      <c r="AH352">
        <v>0.112</v>
      </c>
      <c r="AI352">
        <v>0</v>
      </c>
      <c r="AJ352">
        <v>0</v>
      </c>
      <c r="AK352">
        <v>1.0129999999999999</v>
      </c>
      <c r="AL352">
        <v>72</v>
      </c>
      <c r="AM352">
        <v>4</v>
      </c>
      <c r="AN352">
        <v>0</v>
      </c>
      <c r="AO352">
        <v>0</v>
      </c>
      <c r="AP352">
        <v>76</v>
      </c>
      <c r="AQ352">
        <v>1.1180000000000001</v>
      </c>
      <c r="AR352">
        <v>0.20799999999999999</v>
      </c>
      <c r="AS352">
        <v>0</v>
      </c>
      <c r="AT352">
        <v>0</v>
      </c>
      <c r="AU352">
        <v>1.3260000000000001</v>
      </c>
      <c r="AV352" t="s">
        <v>324</v>
      </c>
      <c r="AW352" t="s">
        <v>324</v>
      </c>
      <c r="AX352" t="s">
        <v>324</v>
      </c>
      <c r="AY352" t="s">
        <v>324</v>
      </c>
      <c r="AZ352">
        <v>0</v>
      </c>
      <c r="BA352" t="s">
        <v>324</v>
      </c>
      <c r="BB352" t="s">
        <v>324</v>
      </c>
      <c r="BC352" t="s">
        <v>324</v>
      </c>
      <c r="BD352" t="s">
        <v>324</v>
      </c>
      <c r="BE352">
        <v>0</v>
      </c>
      <c r="BF352" t="s">
        <v>324</v>
      </c>
      <c r="BG352" t="s">
        <v>324</v>
      </c>
      <c r="BH352" t="s">
        <v>324</v>
      </c>
      <c r="BI352" t="s">
        <v>324</v>
      </c>
      <c r="BJ352">
        <v>0</v>
      </c>
      <c r="BK352">
        <v>0.183</v>
      </c>
      <c r="BL352">
        <v>0.10100000000000001</v>
      </c>
      <c r="BM352">
        <v>0</v>
      </c>
      <c r="BN352">
        <v>0</v>
      </c>
      <c r="BO352">
        <v>0.28399999999999997</v>
      </c>
      <c r="BP352">
        <v>53</v>
      </c>
      <c r="BQ352">
        <v>14</v>
      </c>
      <c r="BR352">
        <v>0</v>
      </c>
      <c r="BS352">
        <v>0</v>
      </c>
      <c r="BT352">
        <v>67</v>
      </c>
      <c r="BU352" t="s">
        <v>324</v>
      </c>
      <c r="BV352" t="s">
        <v>324</v>
      </c>
      <c r="BW352" t="s">
        <v>324</v>
      </c>
      <c r="BX352" t="s">
        <v>324</v>
      </c>
      <c r="BY352">
        <v>0</v>
      </c>
      <c r="BZ352">
        <v>3.4000000000000002E-2</v>
      </c>
      <c r="CA352">
        <v>2.1000000000000001E-2</v>
      </c>
      <c r="CB352">
        <v>0</v>
      </c>
      <c r="CC352">
        <v>0</v>
      </c>
      <c r="CD352">
        <v>5.5E-2</v>
      </c>
      <c r="CE352">
        <v>8</v>
      </c>
      <c r="CF352">
        <v>3</v>
      </c>
      <c r="CG352">
        <v>0</v>
      </c>
      <c r="CH352">
        <v>0</v>
      </c>
      <c r="CI352">
        <v>11</v>
      </c>
      <c r="CJ352" t="s">
        <v>324</v>
      </c>
      <c r="CK352" t="s">
        <v>324</v>
      </c>
      <c r="CL352" t="s">
        <v>324</v>
      </c>
      <c r="CM352" t="s">
        <v>324</v>
      </c>
      <c r="CN352">
        <v>0</v>
      </c>
      <c r="CO352">
        <v>5.3440000000000003</v>
      </c>
      <c r="CP352">
        <v>1.2969999999999999</v>
      </c>
      <c r="CQ352">
        <v>2.5000000000000001E-2</v>
      </c>
      <c r="CR352">
        <v>0</v>
      </c>
      <c r="CS352">
        <v>6.6660000000000004</v>
      </c>
      <c r="CT352">
        <v>750</v>
      </c>
      <c r="CU352">
        <v>96</v>
      </c>
      <c r="CV352">
        <v>1</v>
      </c>
      <c r="CW352">
        <v>0</v>
      </c>
      <c r="CX352">
        <v>847</v>
      </c>
      <c r="CY352">
        <v>0</v>
      </c>
      <c r="CZ352">
        <v>0</v>
      </c>
      <c r="DA352">
        <v>0</v>
      </c>
      <c r="DB352">
        <v>0</v>
      </c>
      <c r="DC352">
        <v>0</v>
      </c>
    </row>
    <row r="353" spans="1:107" x14ac:dyDescent="0.45">
      <c r="A353">
        <v>2024</v>
      </c>
      <c r="B353">
        <v>1</v>
      </c>
      <c r="C353" t="s">
        <v>236</v>
      </c>
      <c r="D353">
        <v>19156</v>
      </c>
      <c r="E353" t="s">
        <v>588</v>
      </c>
      <c r="F353" t="s">
        <v>323</v>
      </c>
      <c r="G353" t="s">
        <v>244</v>
      </c>
      <c r="H353">
        <v>1.177</v>
      </c>
      <c r="I353">
        <v>6.2E-2</v>
      </c>
      <c r="J353">
        <v>0.104</v>
      </c>
      <c r="K353">
        <v>0</v>
      </c>
      <c r="L353">
        <v>1.343</v>
      </c>
      <c r="M353">
        <v>104</v>
      </c>
      <c r="N353">
        <v>3</v>
      </c>
      <c r="O353">
        <v>10</v>
      </c>
      <c r="P353">
        <v>0</v>
      </c>
      <c r="Q353">
        <v>117</v>
      </c>
      <c r="R353" t="s">
        <v>324</v>
      </c>
      <c r="S353" t="s">
        <v>324</v>
      </c>
      <c r="T353" t="s">
        <v>324</v>
      </c>
      <c r="U353" t="s">
        <v>324</v>
      </c>
      <c r="V353" t="s">
        <v>324</v>
      </c>
      <c r="W353" t="s">
        <v>324</v>
      </c>
      <c r="X353" t="s">
        <v>324</v>
      </c>
      <c r="Y353" t="s">
        <v>324</v>
      </c>
      <c r="Z353" t="s">
        <v>324</v>
      </c>
      <c r="AA353" t="s">
        <v>324</v>
      </c>
      <c r="AB353" t="s">
        <v>324</v>
      </c>
      <c r="AC353" t="s">
        <v>324</v>
      </c>
      <c r="AD353" t="s">
        <v>324</v>
      </c>
      <c r="AE353" t="s">
        <v>324</v>
      </c>
      <c r="AF353" t="s">
        <v>324</v>
      </c>
      <c r="AG353" t="s">
        <v>324</v>
      </c>
      <c r="AH353" t="s">
        <v>324</v>
      </c>
      <c r="AI353" t="s">
        <v>324</v>
      </c>
      <c r="AJ353" t="s">
        <v>324</v>
      </c>
      <c r="AK353" t="s">
        <v>324</v>
      </c>
      <c r="AL353" t="s">
        <v>324</v>
      </c>
      <c r="AM353" t="s">
        <v>324</v>
      </c>
      <c r="AN353" t="s">
        <v>324</v>
      </c>
      <c r="AO353" t="s">
        <v>324</v>
      </c>
      <c r="AP353" t="s">
        <v>324</v>
      </c>
      <c r="AQ353" t="s">
        <v>324</v>
      </c>
      <c r="AR353" t="s">
        <v>324</v>
      </c>
      <c r="AS353" t="s">
        <v>324</v>
      </c>
      <c r="AT353" t="s">
        <v>324</v>
      </c>
      <c r="AU353" t="s">
        <v>324</v>
      </c>
      <c r="AV353" t="s">
        <v>324</v>
      </c>
      <c r="AW353" t="s">
        <v>324</v>
      </c>
      <c r="AX353" t="s">
        <v>324</v>
      </c>
      <c r="AY353" t="s">
        <v>324</v>
      </c>
      <c r="AZ353" t="s">
        <v>324</v>
      </c>
      <c r="BA353" t="s">
        <v>324</v>
      </c>
      <c r="BB353" t="s">
        <v>324</v>
      </c>
      <c r="BC353" t="s">
        <v>324</v>
      </c>
      <c r="BD353" t="s">
        <v>324</v>
      </c>
      <c r="BE353" t="s">
        <v>324</v>
      </c>
      <c r="BF353" t="s">
        <v>324</v>
      </c>
      <c r="BG353" t="s">
        <v>324</v>
      </c>
      <c r="BH353" t="s">
        <v>324</v>
      </c>
      <c r="BI353" t="s">
        <v>324</v>
      </c>
      <c r="BJ353" t="s">
        <v>324</v>
      </c>
      <c r="BK353">
        <v>2.5000000000000001E-2</v>
      </c>
      <c r="BL353">
        <v>0.01</v>
      </c>
      <c r="BM353">
        <v>0</v>
      </c>
      <c r="BN353">
        <v>0</v>
      </c>
      <c r="BO353">
        <v>3.5000000000000003E-2</v>
      </c>
      <c r="BP353">
        <v>8</v>
      </c>
      <c r="BQ353">
        <v>1</v>
      </c>
      <c r="BR353">
        <v>0</v>
      </c>
      <c r="BS353">
        <v>0</v>
      </c>
      <c r="BT353">
        <v>9</v>
      </c>
      <c r="BU353" t="s">
        <v>324</v>
      </c>
      <c r="BV353" t="s">
        <v>324</v>
      </c>
      <c r="BW353" t="s">
        <v>324</v>
      </c>
      <c r="BX353" t="s">
        <v>324</v>
      </c>
      <c r="BY353" t="s">
        <v>324</v>
      </c>
      <c r="BZ353" t="s">
        <v>324</v>
      </c>
      <c r="CA353" t="s">
        <v>324</v>
      </c>
      <c r="CB353" t="s">
        <v>324</v>
      </c>
      <c r="CC353" t="s">
        <v>324</v>
      </c>
      <c r="CD353" t="s">
        <v>324</v>
      </c>
      <c r="CE353" t="s">
        <v>324</v>
      </c>
      <c r="CF353" t="s">
        <v>324</v>
      </c>
      <c r="CG353" t="s">
        <v>324</v>
      </c>
      <c r="CH353" t="s">
        <v>324</v>
      </c>
      <c r="CI353" t="s">
        <v>324</v>
      </c>
      <c r="CJ353" t="s">
        <v>324</v>
      </c>
      <c r="CK353" t="s">
        <v>324</v>
      </c>
      <c r="CL353" t="s">
        <v>324</v>
      </c>
      <c r="CM353" t="s">
        <v>324</v>
      </c>
      <c r="CN353" t="s">
        <v>324</v>
      </c>
      <c r="CO353">
        <v>1.202</v>
      </c>
      <c r="CP353">
        <v>7.1999999999999995E-2</v>
      </c>
      <c r="CQ353">
        <v>0.104</v>
      </c>
      <c r="CR353">
        <v>0</v>
      </c>
      <c r="CS353">
        <v>1.3779999999999999</v>
      </c>
      <c r="CT353">
        <v>112</v>
      </c>
      <c r="CU353">
        <v>4</v>
      </c>
      <c r="CV353">
        <v>10</v>
      </c>
      <c r="CW353">
        <v>0</v>
      </c>
      <c r="CX353">
        <v>126</v>
      </c>
      <c r="CY353">
        <v>0</v>
      </c>
      <c r="CZ353">
        <v>0</v>
      </c>
      <c r="DA353">
        <v>0</v>
      </c>
      <c r="DB353">
        <v>0</v>
      </c>
      <c r="DC353">
        <v>0</v>
      </c>
    </row>
    <row r="354" spans="1:107" x14ac:dyDescent="0.45">
      <c r="A354">
        <v>2024</v>
      </c>
      <c r="B354">
        <v>1</v>
      </c>
      <c r="C354" t="s">
        <v>236</v>
      </c>
      <c r="D354">
        <v>27058</v>
      </c>
      <c r="E354" t="s">
        <v>369</v>
      </c>
      <c r="F354" t="s">
        <v>323</v>
      </c>
      <c r="G354" t="s">
        <v>244</v>
      </c>
      <c r="H354">
        <v>0.41799999999999998</v>
      </c>
      <c r="I354" t="s">
        <v>324</v>
      </c>
      <c r="J354" t="s">
        <v>324</v>
      </c>
      <c r="K354" t="s">
        <v>324</v>
      </c>
      <c r="L354">
        <v>0.41799999999999998</v>
      </c>
      <c r="M354">
        <v>239</v>
      </c>
      <c r="N354" t="s">
        <v>324</v>
      </c>
      <c r="O354" t="s">
        <v>324</v>
      </c>
      <c r="P354" t="s">
        <v>324</v>
      </c>
      <c r="Q354">
        <v>239</v>
      </c>
      <c r="R354" t="s">
        <v>324</v>
      </c>
      <c r="S354" t="s">
        <v>324</v>
      </c>
      <c r="T354" t="s">
        <v>324</v>
      </c>
      <c r="U354" t="s">
        <v>324</v>
      </c>
      <c r="V354" t="s">
        <v>324</v>
      </c>
      <c r="W354" t="s">
        <v>324</v>
      </c>
      <c r="X354" t="s">
        <v>324</v>
      </c>
      <c r="Y354" t="s">
        <v>324</v>
      </c>
      <c r="Z354" t="s">
        <v>324</v>
      </c>
      <c r="AA354" t="s">
        <v>324</v>
      </c>
      <c r="AB354" t="s">
        <v>324</v>
      </c>
      <c r="AC354" t="s">
        <v>324</v>
      </c>
      <c r="AD354" t="s">
        <v>324</v>
      </c>
      <c r="AE354" t="s">
        <v>324</v>
      </c>
      <c r="AF354" t="s">
        <v>324</v>
      </c>
      <c r="AG354" t="s">
        <v>324</v>
      </c>
      <c r="AH354" t="s">
        <v>324</v>
      </c>
      <c r="AI354" t="s">
        <v>324</v>
      </c>
      <c r="AJ354" t="s">
        <v>324</v>
      </c>
      <c r="AK354" t="s">
        <v>324</v>
      </c>
      <c r="AL354" t="s">
        <v>324</v>
      </c>
      <c r="AM354" t="s">
        <v>324</v>
      </c>
      <c r="AN354" t="s">
        <v>324</v>
      </c>
      <c r="AO354" t="s">
        <v>324</v>
      </c>
      <c r="AP354" t="s">
        <v>324</v>
      </c>
      <c r="AQ354" t="s">
        <v>324</v>
      </c>
      <c r="AR354" t="s">
        <v>324</v>
      </c>
      <c r="AS354" t="s">
        <v>324</v>
      </c>
      <c r="AT354" t="s">
        <v>324</v>
      </c>
      <c r="AU354" t="s">
        <v>324</v>
      </c>
      <c r="AV354" t="s">
        <v>324</v>
      </c>
      <c r="AW354" t="s">
        <v>324</v>
      </c>
      <c r="AX354" t="s">
        <v>324</v>
      </c>
      <c r="AY354" t="s">
        <v>324</v>
      </c>
      <c r="AZ354" t="s">
        <v>324</v>
      </c>
      <c r="BA354" t="s">
        <v>324</v>
      </c>
      <c r="BB354" t="s">
        <v>324</v>
      </c>
      <c r="BC354" t="s">
        <v>324</v>
      </c>
      <c r="BD354" t="s">
        <v>324</v>
      </c>
      <c r="BE354" t="s">
        <v>324</v>
      </c>
      <c r="BF354" t="s">
        <v>324</v>
      </c>
      <c r="BG354" t="s">
        <v>324</v>
      </c>
      <c r="BH354" t="s">
        <v>324</v>
      </c>
      <c r="BI354" t="s">
        <v>324</v>
      </c>
      <c r="BJ354" t="s">
        <v>324</v>
      </c>
      <c r="BK354">
        <v>0.06</v>
      </c>
      <c r="BL354" t="s">
        <v>324</v>
      </c>
      <c r="BM354">
        <v>4.0000000000000001E-3</v>
      </c>
      <c r="BN354" t="s">
        <v>324</v>
      </c>
      <c r="BO354">
        <v>6.4000000000000001E-2</v>
      </c>
      <c r="BP354">
        <v>30</v>
      </c>
      <c r="BQ354" t="s">
        <v>324</v>
      </c>
      <c r="BR354">
        <v>1</v>
      </c>
      <c r="BS354" t="s">
        <v>324</v>
      </c>
      <c r="BT354">
        <v>31</v>
      </c>
      <c r="BU354" t="s">
        <v>324</v>
      </c>
      <c r="BV354" t="s">
        <v>324</v>
      </c>
      <c r="BW354" t="s">
        <v>324</v>
      </c>
      <c r="BX354" t="s">
        <v>324</v>
      </c>
      <c r="BY354" t="s">
        <v>324</v>
      </c>
      <c r="BZ354" t="s">
        <v>324</v>
      </c>
      <c r="CA354" t="s">
        <v>324</v>
      </c>
      <c r="CB354" t="s">
        <v>324</v>
      </c>
      <c r="CC354" t="s">
        <v>324</v>
      </c>
      <c r="CD354" t="s">
        <v>324</v>
      </c>
      <c r="CE354" t="s">
        <v>324</v>
      </c>
      <c r="CF354" t="s">
        <v>324</v>
      </c>
      <c r="CG354" t="s">
        <v>324</v>
      </c>
      <c r="CH354" t="s">
        <v>324</v>
      </c>
      <c r="CI354" t="s">
        <v>324</v>
      </c>
      <c r="CJ354" t="s">
        <v>324</v>
      </c>
      <c r="CK354" t="s">
        <v>324</v>
      </c>
      <c r="CL354" t="s">
        <v>324</v>
      </c>
      <c r="CM354" t="s">
        <v>324</v>
      </c>
      <c r="CN354" t="s">
        <v>324</v>
      </c>
      <c r="CO354">
        <v>0.47799999999999998</v>
      </c>
      <c r="CP354" t="s">
        <v>179</v>
      </c>
      <c r="CQ354">
        <v>4.0000000000000001E-3</v>
      </c>
      <c r="CR354">
        <v>0</v>
      </c>
      <c r="CS354">
        <v>0.48199999999999998</v>
      </c>
      <c r="CT354">
        <v>269</v>
      </c>
      <c r="CU354">
        <v>0</v>
      </c>
      <c r="CV354">
        <v>1</v>
      </c>
      <c r="CW354">
        <v>0</v>
      </c>
      <c r="CX354">
        <v>270</v>
      </c>
      <c r="CY354">
        <v>0</v>
      </c>
      <c r="CZ354">
        <v>0</v>
      </c>
      <c r="DA354">
        <v>0</v>
      </c>
      <c r="DB354">
        <v>0</v>
      </c>
      <c r="DC354">
        <v>0</v>
      </c>
    </row>
    <row r="355" spans="1:107" x14ac:dyDescent="0.45">
      <c r="A355">
        <v>2024</v>
      </c>
      <c r="B355">
        <v>1</v>
      </c>
      <c r="C355" t="s">
        <v>236</v>
      </c>
      <c r="D355">
        <v>99999</v>
      </c>
      <c r="E355" t="s">
        <v>329</v>
      </c>
      <c r="F355" t="s">
        <v>323</v>
      </c>
      <c r="H355">
        <v>-1.3460000000000001</v>
      </c>
      <c r="I355">
        <v>-6.3E-2</v>
      </c>
      <c r="J355">
        <v>3.7999999999999999E-2</v>
      </c>
      <c r="K355">
        <v>0</v>
      </c>
      <c r="L355">
        <v>-1.371</v>
      </c>
      <c r="M355" t="s">
        <v>324</v>
      </c>
      <c r="N355" t="s">
        <v>324</v>
      </c>
      <c r="O355" t="s">
        <v>324</v>
      </c>
      <c r="P355" t="s">
        <v>324</v>
      </c>
      <c r="Q355" t="s">
        <v>324</v>
      </c>
      <c r="R355" t="s">
        <v>324</v>
      </c>
      <c r="S355" t="s">
        <v>324</v>
      </c>
      <c r="T355" t="s">
        <v>324</v>
      </c>
      <c r="U355" t="s">
        <v>324</v>
      </c>
      <c r="V355">
        <v>0</v>
      </c>
      <c r="W355" t="s">
        <v>324</v>
      </c>
      <c r="X355" t="s">
        <v>324</v>
      </c>
      <c r="Y355" t="s">
        <v>324</v>
      </c>
      <c r="Z355" t="s">
        <v>324</v>
      </c>
      <c r="AA355" t="s">
        <v>324</v>
      </c>
      <c r="AB355" t="s">
        <v>324</v>
      </c>
      <c r="AC355" t="s">
        <v>324</v>
      </c>
      <c r="AD355" t="s">
        <v>324</v>
      </c>
      <c r="AE355" t="s">
        <v>324</v>
      </c>
      <c r="AF355" t="s">
        <v>324</v>
      </c>
      <c r="AG355">
        <v>-0.157</v>
      </c>
      <c r="AH355">
        <v>-0.02</v>
      </c>
      <c r="AI355">
        <v>0</v>
      </c>
      <c r="AJ355">
        <v>0</v>
      </c>
      <c r="AK355">
        <v>-0.17699999999999999</v>
      </c>
      <c r="AL355" t="s">
        <v>324</v>
      </c>
      <c r="AM355" t="s">
        <v>324</v>
      </c>
      <c r="AN355" t="s">
        <v>324</v>
      </c>
      <c r="AO355" t="s">
        <v>324</v>
      </c>
      <c r="AP355" t="s">
        <v>324</v>
      </c>
      <c r="AQ355" t="s">
        <v>324</v>
      </c>
      <c r="AR355" t="s">
        <v>324</v>
      </c>
      <c r="AS355" t="s">
        <v>324</v>
      </c>
      <c r="AT355" t="s">
        <v>324</v>
      </c>
      <c r="AU355" t="s">
        <v>324</v>
      </c>
      <c r="AV355" t="s">
        <v>324</v>
      </c>
      <c r="AW355" t="s">
        <v>324</v>
      </c>
      <c r="AX355" t="s">
        <v>324</v>
      </c>
      <c r="AY355" t="s">
        <v>324</v>
      </c>
      <c r="AZ355">
        <v>0</v>
      </c>
      <c r="BA355" t="s">
        <v>324</v>
      </c>
      <c r="BB355" t="s">
        <v>324</v>
      </c>
      <c r="BC355" t="s">
        <v>324</v>
      </c>
      <c r="BD355" t="s">
        <v>324</v>
      </c>
      <c r="BE355" t="s">
        <v>324</v>
      </c>
      <c r="BF355" t="s">
        <v>324</v>
      </c>
      <c r="BG355" t="s">
        <v>324</v>
      </c>
      <c r="BH355" t="s">
        <v>324</v>
      </c>
      <c r="BI355" t="s">
        <v>324</v>
      </c>
      <c r="BJ355" t="s">
        <v>324</v>
      </c>
      <c r="BK355" t="s">
        <v>324</v>
      </c>
      <c r="BL355" t="s">
        <v>324</v>
      </c>
      <c r="BM355" t="s">
        <v>324</v>
      </c>
      <c r="BN355" t="s">
        <v>324</v>
      </c>
      <c r="BO355" t="s">
        <v>324</v>
      </c>
      <c r="BP355" t="s">
        <v>324</v>
      </c>
      <c r="BQ355" t="s">
        <v>324</v>
      </c>
      <c r="BR355" t="s">
        <v>324</v>
      </c>
      <c r="BS355" t="s">
        <v>324</v>
      </c>
      <c r="BT355" t="s">
        <v>324</v>
      </c>
      <c r="BU355" t="s">
        <v>324</v>
      </c>
      <c r="BV355" t="s">
        <v>324</v>
      </c>
      <c r="BW355" t="s">
        <v>324</v>
      </c>
      <c r="BX355" t="s">
        <v>324</v>
      </c>
      <c r="BY355" t="s">
        <v>324</v>
      </c>
      <c r="BZ355" t="s">
        <v>324</v>
      </c>
      <c r="CA355" t="s">
        <v>324</v>
      </c>
      <c r="CB355" t="s">
        <v>324</v>
      </c>
      <c r="CC355" t="s">
        <v>324</v>
      </c>
      <c r="CD355" t="s">
        <v>324</v>
      </c>
      <c r="CE355" t="s">
        <v>324</v>
      </c>
      <c r="CF355" t="s">
        <v>324</v>
      </c>
      <c r="CG355" t="s">
        <v>324</v>
      </c>
      <c r="CH355" t="s">
        <v>324</v>
      </c>
      <c r="CI355" t="s">
        <v>324</v>
      </c>
      <c r="CJ355" t="s">
        <v>324</v>
      </c>
      <c r="CK355" t="s">
        <v>324</v>
      </c>
      <c r="CL355" t="s">
        <v>324</v>
      </c>
      <c r="CM355" t="s">
        <v>324</v>
      </c>
      <c r="CN355" t="s">
        <v>324</v>
      </c>
      <c r="CO355">
        <v>-1.3460000000000001</v>
      </c>
      <c r="CP355">
        <v>-6.3E-2</v>
      </c>
      <c r="CQ355">
        <v>3.7999999999999999E-2</v>
      </c>
      <c r="CR355">
        <v>0</v>
      </c>
      <c r="CS355">
        <v>-1.371</v>
      </c>
      <c r="CT355" t="s">
        <v>324</v>
      </c>
      <c r="CU355" t="s">
        <v>324</v>
      </c>
      <c r="CV355" t="s">
        <v>324</v>
      </c>
      <c r="CW355" t="s">
        <v>324</v>
      </c>
      <c r="CX355" t="s">
        <v>324</v>
      </c>
      <c r="CY355" t="s">
        <v>324</v>
      </c>
      <c r="CZ355" t="s">
        <v>324</v>
      </c>
      <c r="DA355" t="s">
        <v>324</v>
      </c>
      <c r="DB355" t="s">
        <v>324</v>
      </c>
      <c r="DC355" t="s">
        <v>324</v>
      </c>
    </row>
    <row r="356" spans="1:107" x14ac:dyDescent="0.45">
      <c r="A356">
        <v>2024</v>
      </c>
      <c r="B356">
        <v>2</v>
      </c>
      <c r="C356" t="s">
        <v>321</v>
      </c>
      <c r="D356">
        <v>219</v>
      </c>
      <c r="E356" t="s">
        <v>322</v>
      </c>
      <c r="F356" t="s">
        <v>323</v>
      </c>
      <c r="G356" t="s">
        <v>244</v>
      </c>
      <c r="H356">
        <v>1.2E-2</v>
      </c>
      <c r="I356">
        <v>2.1000000000000001E-2</v>
      </c>
      <c r="J356" t="s">
        <v>324</v>
      </c>
      <c r="K356" t="s">
        <v>324</v>
      </c>
      <c r="L356">
        <v>3.3000000000000002E-2</v>
      </c>
      <c r="M356">
        <v>3</v>
      </c>
      <c r="N356">
        <v>2</v>
      </c>
      <c r="O356" t="s">
        <v>324</v>
      </c>
      <c r="P356" t="s">
        <v>324</v>
      </c>
      <c r="Q356">
        <v>5</v>
      </c>
      <c r="R356" t="s">
        <v>324</v>
      </c>
      <c r="S356" t="s">
        <v>324</v>
      </c>
      <c r="T356" t="s">
        <v>324</v>
      </c>
      <c r="U356" t="s">
        <v>324</v>
      </c>
      <c r="V356">
        <v>0</v>
      </c>
      <c r="W356" t="s">
        <v>324</v>
      </c>
      <c r="X356" t="s">
        <v>324</v>
      </c>
      <c r="Y356" t="s">
        <v>324</v>
      </c>
      <c r="Z356" t="s">
        <v>324</v>
      </c>
      <c r="AA356">
        <v>0</v>
      </c>
      <c r="AB356" t="s">
        <v>324</v>
      </c>
      <c r="AC356" t="s">
        <v>324</v>
      </c>
      <c r="AD356" t="s">
        <v>324</v>
      </c>
      <c r="AE356" t="s">
        <v>324</v>
      </c>
      <c r="AF356">
        <v>0</v>
      </c>
      <c r="AG356" t="s">
        <v>324</v>
      </c>
      <c r="AH356" t="s">
        <v>324</v>
      </c>
      <c r="AI356" t="s">
        <v>324</v>
      </c>
      <c r="AJ356" t="s">
        <v>324</v>
      </c>
      <c r="AK356">
        <v>0</v>
      </c>
      <c r="AL356" t="s">
        <v>324</v>
      </c>
      <c r="AM356" t="s">
        <v>324</v>
      </c>
      <c r="AN356" t="s">
        <v>324</v>
      </c>
      <c r="AO356" t="s">
        <v>324</v>
      </c>
      <c r="AP356">
        <v>0</v>
      </c>
      <c r="AQ356" t="s">
        <v>324</v>
      </c>
      <c r="AR356" t="s">
        <v>324</v>
      </c>
      <c r="AS356" t="s">
        <v>324</v>
      </c>
      <c r="AT356" t="s">
        <v>324</v>
      </c>
      <c r="AU356">
        <v>0</v>
      </c>
      <c r="AV356" t="s">
        <v>324</v>
      </c>
      <c r="AW356" t="s">
        <v>324</v>
      </c>
      <c r="AX356" t="s">
        <v>324</v>
      </c>
      <c r="AY356" t="s">
        <v>324</v>
      </c>
      <c r="AZ356">
        <v>0</v>
      </c>
      <c r="BA356" t="s">
        <v>324</v>
      </c>
      <c r="BB356" t="s">
        <v>324</v>
      </c>
      <c r="BC356" t="s">
        <v>324</v>
      </c>
      <c r="BD356" t="s">
        <v>324</v>
      </c>
      <c r="BE356">
        <v>0</v>
      </c>
      <c r="BF356" t="s">
        <v>324</v>
      </c>
      <c r="BG356" t="s">
        <v>324</v>
      </c>
      <c r="BH356" t="s">
        <v>324</v>
      </c>
      <c r="BI356" t="s">
        <v>324</v>
      </c>
      <c r="BJ356">
        <v>0</v>
      </c>
      <c r="BK356" t="s">
        <v>324</v>
      </c>
      <c r="BL356" t="s">
        <v>324</v>
      </c>
      <c r="BM356" t="s">
        <v>324</v>
      </c>
      <c r="BN356" t="s">
        <v>324</v>
      </c>
      <c r="BO356">
        <v>0</v>
      </c>
      <c r="BP356" t="s">
        <v>324</v>
      </c>
      <c r="BQ356" t="s">
        <v>324</v>
      </c>
      <c r="BR356" t="s">
        <v>324</v>
      </c>
      <c r="BS356" t="s">
        <v>324</v>
      </c>
      <c r="BT356">
        <v>0</v>
      </c>
      <c r="BU356" t="s">
        <v>324</v>
      </c>
      <c r="BV356" t="s">
        <v>324</v>
      </c>
      <c r="BW356" t="s">
        <v>324</v>
      </c>
      <c r="BX356" t="s">
        <v>324</v>
      </c>
      <c r="BY356">
        <v>0</v>
      </c>
      <c r="BZ356">
        <v>5.0000000000000001E-3</v>
      </c>
      <c r="CA356" t="s">
        <v>324</v>
      </c>
      <c r="CB356" t="s">
        <v>324</v>
      </c>
      <c r="CC356" t="s">
        <v>324</v>
      </c>
      <c r="CD356">
        <v>5.0000000000000001E-3</v>
      </c>
      <c r="CE356">
        <v>1</v>
      </c>
      <c r="CF356" t="s">
        <v>324</v>
      </c>
      <c r="CG356" t="s">
        <v>324</v>
      </c>
      <c r="CH356" t="s">
        <v>324</v>
      </c>
      <c r="CI356">
        <v>1</v>
      </c>
      <c r="CJ356" t="s">
        <v>324</v>
      </c>
      <c r="CK356" t="s">
        <v>324</v>
      </c>
      <c r="CL356" t="s">
        <v>324</v>
      </c>
      <c r="CM356" t="s">
        <v>324</v>
      </c>
      <c r="CN356">
        <v>0</v>
      </c>
      <c r="CO356">
        <v>1.7000000000000001E-2</v>
      </c>
      <c r="CP356">
        <v>2.1000000000000001E-2</v>
      </c>
      <c r="CQ356" t="s">
        <v>179</v>
      </c>
      <c r="CR356">
        <v>0</v>
      </c>
      <c r="CS356">
        <v>3.7999999999999999E-2</v>
      </c>
      <c r="CT356">
        <v>4</v>
      </c>
      <c r="CU356">
        <v>2</v>
      </c>
      <c r="CV356">
        <v>0</v>
      </c>
      <c r="CW356">
        <v>0</v>
      </c>
      <c r="CX356">
        <v>6</v>
      </c>
      <c r="CY356">
        <v>0</v>
      </c>
      <c r="CZ356">
        <v>0</v>
      </c>
      <c r="DA356">
        <v>0</v>
      </c>
      <c r="DB356">
        <v>0</v>
      </c>
      <c r="DC356">
        <v>0</v>
      </c>
    </row>
    <row r="357" spans="1:107" x14ac:dyDescent="0.45">
      <c r="A357">
        <v>2024</v>
      </c>
      <c r="B357">
        <v>2</v>
      </c>
      <c r="C357" t="s">
        <v>321</v>
      </c>
      <c r="D357">
        <v>3522</v>
      </c>
      <c r="E357" t="s">
        <v>325</v>
      </c>
      <c r="F357" t="s">
        <v>323</v>
      </c>
      <c r="G357" t="s">
        <v>244</v>
      </c>
      <c r="H357">
        <v>4.0519999999999996</v>
      </c>
      <c r="I357">
        <v>0.67500000000000004</v>
      </c>
      <c r="J357" t="s">
        <v>324</v>
      </c>
      <c r="K357" t="s">
        <v>324</v>
      </c>
      <c r="L357">
        <v>4.7270000000000003</v>
      </c>
      <c r="M357">
        <v>830</v>
      </c>
      <c r="N357">
        <v>63</v>
      </c>
      <c r="O357" t="s">
        <v>324</v>
      </c>
      <c r="P357" t="s">
        <v>324</v>
      </c>
      <c r="Q357">
        <v>893</v>
      </c>
      <c r="R357" t="s">
        <v>324</v>
      </c>
      <c r="S357" t="s">
        <v>324</v>
      </c>
      <c r="T357" t="s">
        <v>324</v>
      </c>
      <c r="U357" t="s">
        <v>324</v>
      </c>
      <c r="V357">
        <v>0</v>
      </c>
      <c r="W357" t="s">
        <v>324</v>
      </c>
      <c r="X357" t="s">
        <v>324</v>
      </c>
      <c r="Y357" t="s">
        <v>324</v>
      </c>
      <c r="Z357" t="s">
        <v>324</v>
      </c>
      <c r="AA357">
        <v>0</v>
      </c>
      <c r="AB357" t="s">
        <v>324</v>
      </c>
      <c r="AC357" t="s">
        <v>324</v>
      </c>
      <c r="AD357" t="s">
        <v>324</v>
      </c>
      <c r="AE357" t="s">
        <v>324</v>
      </c>
      <c r="AF357">
        <v>0</v>
      </c>
      <c r="AG357" t="s">
        <v>324</v>
      </c>
      <c r="AH357" t="s">
        <v>324</v>
      </c>
      <c r="AI357" t="s">
        <v>324</v>
      </c>
      <c r="AJ357" t="s">
        <v>324</v>
      </c>
      <c r="AK357">
        <v>0</v>
      </c>
      <c r="AL357" t="s">
        <v>324</v>
      </c>
      <c r="AM357" t="s">
        <v>324</v>
      </c>
      <c r="AN357" t="s">
        <v>324</v>
      </c>
      <c r="AO357" t="s">
        <v>324</v>
      </c>
      <c r="AP357">
        <v>0</v>
      </c>
      <c r="AQ357" t="s">
        <v>324</v>
      </c>
      <c r="AR357" t="s">
        <v>324</v>
      </c>
      <c r="AS357" t="s">
        <v>324</v>
      </c>
      <c r="AT357" t="s">
        <v>324</v>
      </c>
      <c r="AU357">
        <v>0</v>
      </c>
      <c r="AV357" t="s">
        <v>324</v>
      </c>
      <c r="AW357" t="s">
        <v>324</v>
      </c>
      <c r="AX357" t="s">
        <v>324</v>
      </c>
      <c r="AY357" t="s">
        <v>324</v>
      </c>
      <c r="AZ357">
        <v>0</v>
      </c>
      <c r="BA357" t="s">
        <v>324</v>
      </c>
      <c r="BB357" t="s">
        <v>324</v>
      </c>
      <c r="BC357" t="s">
        <v>324</v>
      </c>
      <c r="BD357" t="s">
        <v>324</v>
      </c>
      <c r="BE357">
        <v>0</v>
      </c>
      <c r="BF357" t="s">
        <v>324</v>
      </c>
      <c r="BG357" t="s">
        <v>324</v>
      </c>
      <c r="BH357" t="s">
        <v>324</v>
      </c>
      <c r="BI357" t="s">
        <v>324</v>
      </c>
      <c r="BJ357">
        <v>0</v>
      </c>
      <c r="BK357" t="s">
        <v>324</v>
      </c>
      <c r="BL357">
        <v>0.01</v>
      </c>
      <c r="BM357" t="s">
        <v>324</v>
      </c>
      <c r="BN357" t="s">
        <v>324</v>
      </c>
      <c r="BO357">
        <v>0.01</v>
      </c>
      <c r="BP357" t="s">
        <v>324</v>
      </c>
      <c r="BQ357">
        <v>4</v>
      </c>
      <c r="BR357" t="s">
        <v>324</v>
      </c>
      <c r="BS357" t="s">
        <v>324</v>
      </c>
      <c r="BT357">
        <v>4</v>
      </c>
      <c r="BU357" t="s">
        <v>324</v>
      </c>
      <c r="BV357" t="s">
        <v>324</v>
      </c>
      <c r="BW357" t="s">
        <v>324</v>
      </c>
      <c r="BX357" t="s">
        <v>324</v>
      </c>
      <c r="BY357">
        <v>0</v>
      </c>
      <c r="BZ357" t="s">
        <v>324</v>
      </c>
      <c r="CA357" t="s">
        <v>324</v>
      </c>
      <c r="CB357" t="s">
        <v>324</v>
      </c>
      <c r="CC357" t="s">
        <v>324</v>
      </c>
      <c r="CD357">
        <v>0</v>
      </c>
      <c r="CE357" t="s">
        <v>324</v>
      </c>
      <c r="CF357" t="s">
        <v>324</v>
      </c>
      <c r="CG357" t="s">
        <v>324</v>
      </c>
      <c r="CH357" t="s">
        <v>324</v>
      </c>
      <c r="CI357">
        <v>0</v>
      </c>
      <c r="CJ357" t="s">
        <v>324</v>
      </c>
      <c r="CK357" t="s">
        <v>324</v>
      </c>
      <c r="CL357" t="s">
        <v>324</v>
      </c>
      <c r="CM357" t="s">
        <v>324</v>
      </c>
      <c r="CN357">
        <v>0</v>
      </c>
      <c r="CO357">
        <v>4.0519999999999996</v>
      </c>
      <c r="CP357">
        <v>0.68500000000000005</v>
      </c>
      <c r="CQ357" t="s">
        <v>179</v>
      </c>
      <c r="CR357">
        <v>0</v>
      </c>
      <c r="CS357">
        <v>4.7370000000000001</v>
      </c>
      <c r="CT357">
        <v>830</v>
      </c>
      <c r="CU357">
        <v>67</v>
      </c>
      <c r="CV357">
        <v>0</v>
      </c>
      <c r="CW357">
        <v>0</v>
      </c>
      <c r="CX357">
        <v>897</v>
      </c>
      <c r="CY357">
        <v>0</v>
      </c>
      <c r="CZ357">
        <v>0</v>
      </c>
      <c r="DA357">
        <v>0</v>
      </c>
      <c r="DB357">
        <v>0</v>
      </c>
      <c r="DC357">
        <v>0</v>
      </c>
    </row>
    <row r="358" spans="1:107" x14ac:dyDescent="0.45">
      <c r="A358">
        <v>2024</v>
      </c>
      <c r="B358">
        <v>2</v>
      </c>
      <c r="C358" t="s">
        <v>321</v>
      </c>
      <c r="D358">
        <v>7353</v>
      </c>
      <c r="E358" t="s">
        <v>326</v>
      </c>
      <c r="F358" t="s">
        <v>323</v>
      </c>
      <c r="G358" t="s">
        <v>244</v>
      </c>
      <c r="H358">
        <v>3.8740000000000001</v>
      </c>
      <c r="I358">
        <v>0.56899999999999995</v>
      </c>
      <c r="J358">
        <v>0.121</v>
      </c>
      <c r="K358">
        <v>0</v>
      </c>
      <c r="L358">
        <v>4.5640000000000001</v>
      </c>
      <c r="M358">
        <v>730</v>
      </c>
      <c r="N358">
        <v>58</v>
      </c>
      <c r="O358">
        <v>9</v>
      </c>
      <c r="P358">
        <v>0</v>
      </c>
      <c r="Q358">
        <v>797</v>
      </c>
      <c r="R358" t="s">
        <v>324</v>
      </c>
      <c r="S358" t="s">
        <v>324</v>
      </c>
      <c r="T358" t="s">
        <v>324</v>
      </c>
      <c r="U358" t="s">
        <v>324</v>
      </c>
      <c r="V358">
        <v>0</v>
      </c>
      <c r="W358" t="s">
        <v>324</v>
      </c>
      <c r="X358" t="s">
        <v>324</v>
      </c>
      <c r="Y358" t="s">
        <v>324</v>
      </c>
      <c r="Z358" t="s">
        <v>324</v>
      </c>
      <c r="AA358">
        <v>0</v>
      </c>
      <c r="AB358">
        <v>0.67600000000000005</v>
      </c>
      <c r="AC358">
        <v>0.49399999999999999</v>
      </c>
      <c r="AD358">
        <v>0</v>
      </c>
      <c r="AE358">
        <v>0</v>
      </c>
      <c r="AF358">
        <v>1.17</v>
      </c>
      <c r="AG358" t="s">
        <v>324</v>
      </c>
      <c r="AH358" t="s">
        <v>324</v>
      </c>
      <c r="AI358" t="s">
        <v>324</v>
      </c>
      <c r="AJ358" t="s">
        <v>324</v>
      </c>
      <c r="AK358">
        <v>0</v>
      </c>
      <c r="AL358" t="s">
        <v>324</v>
      </c>
      <c r="AM358" t="s">
        <v>324</v>
      </c>
      <c r="AN358" t="s">
        <v>324</v>
      </c>
      <c r="AO358" t="s">
        <v>324</v>
      </c>
      <c r="AP358">
        <v>0</v>
      </c>
      <c r="AQ358" t="s">
        <v>324</v>
      </c>
      <c r="AR358" t="s">
        <v>324</v>
      </c>
      <c r="AS358" t="s">
        <v>324</v>
      </c>
      <c r="AT358" t="s">
        <v>324</v>
      </c>
      <c r="AU358">
        <v>0</v>
      </c>
      <c r="AV358" t="s">
        <v>324</v>
      </c>
      <c r="AW358" t="s">
        <v>324</v>
      </c>
      <c r="AX358" t="s">
        <v>324</v>
      </c>
      <c r="AY358" t="s">
        <v>324</v>
      </c>
      <c r="AZ358">
        <v>0</v>
      </c>
      <c r="BA358" t="s">
        <v>324</v>
      </c>
      <c r="BB358" t="s">
        <v>324</v>
      </c>
      <c r="BC358" t="s">
        <v>324</v>
      </c>
      <c r="BD358" t="s">
        <v>324</v>
      </c>
      <c r="BE358">
        <v>0</v>
      </c>
      <c r="BF358" t="s">
        <v>324</v>
      </c>
      <c r="BG358" t="s">
        <v>324</v>
      </c>
      <c r="BH358" t="s">
        <v>324</v>
      </c>
      <c r="BI358" t="s">
        <v>324</v>
      </c>
      <c r="BJ358">
        <v>0</v>
      </c>
      <c r="BK358">
        <v>1.7999999999999999E-2</v>
      </c>
      <c r="BL358">
        <v>1.2E-2</v>
      </c>
      <c r="BM358">
        <v>0</v>
      </c>
      <c r="BN358">
        <v>0</v>
      </c>
      <c r="BO358">
        <v>0.03</v>
      </c>
      <c r="BP358">
        <v>6</v>
      </c>
      <c r="BQ358">
        <v>2</v>
      </c>
      <c r="BR358">
        <v>0</v>
      </c>
      <c r="BS358">
        <v>0</v>
      </c>
      <c r="BT358">
        <v>8</v>
      </c>
      <c r="BU358">
        <v>0</v>
      </c>
      <c r="BV358">
        <v>0</v>
      </c>
      <c r="BW358">
        <v>0</v>
      </c>
      <c r="BX358">
        <v>0</v>
      </c>
      <c r="BY358">
        <v>0</v>
      </c>
      <c r="BZ358" t="s">
        <v>324</v>
      </c>
      <c r="CA358" t="s">
        <v>324</v>
      </c>
      <c r="CB358" t="s">
        <v>324</v>
      </c>
      <c r="CC358" t="s">
        <v>324</v>
      </c>
      <c r="CD358">
        <v>0</v>
      </c>
      <c r="CE358" t="s">
        <v>324</v>
      </c>
      <c r="CF358" t="s">
        <v>324</v>
      </c>
      <c r="CG358" t="s">
        <v>324</v>
      </c>
      <c r="CH358" t="s">
        <v>324</v>
      </c>
      <c r="CI358">
        <v>0</v>
      </c>
      <c r="CJ358" t="s">
        <v>324</v>
      </c>
      <c r="CK358" t="s">
        <v>324</v>
      </c>
      <c r="CL358" t="s">
        <v>324</v>
      </c>
      <c r="CM358" t="s">
        <v>324</v>
      </c>
      <c r="CN358">
        <v>0</v>
      </c>
      <c r="CO358">
        <v>3.8919999999999999</v>
      </c>
      <c r="CP358">
        <v>0.58099999999999996</v>
      </c>
      <c r="CQ358">
        <v>0.121</v>
      </c>
      <c r="CR358">
        <v>0</v>
      </c>
      <c r="CS358">
        <v>4.5940000000000003</v>
      </c>
      <c r="CT358">
        <v>736</v>
      </c>
      <c r="CU358">
        <v>60</v>
      </c>
      <c r="CV358">
        <v>9</v>
      </c>
      <c r="CW358">
        <v>0</v>
      </c>
      <c r="CX358">
        <v>805</v>
      </c>
      <c r="CY358">
        <v>0.67600000000000005</v>
      </c>
      <c r="CZ358">
        <v>0.49399999999999999</v>
      </c>
      <c r="DA358">
        <v>0</v>
      </c>
      <c r="DB358">
        <v>0</v>
      </c>
      <c r="DC358">
        <v>1.17</v>
      </c>
    </row>
    <row r="359" spans="1:107" x14ac:dyDescent="0.45">
      <c r="A359">
        <v>2024</v>
      </c>
      <c r="B359">
        <v>2</v>
      </c>
      <c r="C359" t="s">
        <v>321</v>
      </c>
      <c r="D359">
        <v>11824</v>
      </c>
      <c r="E359" t="s">
        <v>327</v>
      </c>
      <c r="F359" t="s">
        <v>323</v>
      </c>
      <c r="G359" t="s">
        <v>244</v>
      </c>
      <c r="H359">
        <v>2.6320000000000001</v>
      </c>
      <c r="I359">
        <v>0.40600000000000003</v>
      </c>
      <c r="J359" t="s">
        <v>324</v>
      </c>
      <c r="K359" t="s">
        <v>324</v>
      </c>
      <c r="L359">
        <v>3.0379999999999998</v>
      </c>
      <c r="M359">
        <v>411</v>
      </c>
      <c r="N359">
        <v>33</v>
      </c>
      <c r="O359" t="s">
        <v>324</v>
      </c>
      <c r="P359" t="s">
        <v>324</v>
      </c>
      <c r="Q359">
        <v>444</v>
      </c>
      <c r="R359" t="s">
        <v>324</v>
      </c>
      <c r="S359" t="s">
        <v>324</v>
      </c>
      <c r="T359" t="s">
        <v>324</v>
      </c>
      <c r="U359" t="s">
        <v>324</v>
      </c>
      <c r="V359">
        <v>0</v>
      </c>
      <c r="W359" t="s">
        <v>324</v>
      </c>
      <c r="X359" t="s">
        <v>324</v>
      </c>
      <c r="Y359" t="s">
        <v>324</v>
      </c>
      <c r="Z359" t="s">
        <v>324</v>
      </c>
      <c r="AA359">
        <v>0</v>
      </c>
      <c r="AB359" t="s">
        <v>324</v>
      </c>
      <c r="AC359" t="s">
        <v>324</v>
      </c>
      <c r="AD359" t="s">
        <v>324</v>
      </c>
      <c r="AE359" t="s">
        <v>324</v>
      </c>
      <c r="AF359">
        <v>0</v>
      </c>
      <c r="AG359" t="s">
        <v>324</v>
      </c>
      <c r="AH359" t="s">
        <v>324</v>
      </c>
      <c r="AI359" t="s">
        <v>324</v>
      </c>
      <c r="AJ359" t="s">
        <v>324</v>
      </c>
      <c r="AK359">
        <v>0</v>
      </c>
      <c r="AL359" t="s">
        <v>324</v>
      </c>
      <c r="AM359" t="s">
        <v>324</v>
      </c>
      <c r="AN359" t="s">
        <v>324</v>
      </c>
      <c r="AO359" t="s">
        <v>324</v>
      </c>
      <c r="AP359">
        <v>0</v>
      </c>
      <c r="AQ359" t="s">
        <v>324</v>
      </c>
      <c r="AR359" t="s">
        <v>324</v>
      </c>
      <c r="AS359" t="s">
        <v>324</v>
      </c>
      <c r="AT359" t="s">
        <v>324</v>
      </c>
      <c r="AU359">
        <v>0</v>
      </c>
      <c r="AV359" t="s">
        <v>324</v>
      </c>
      <c r="AW359" t="s">
        <v>324</v>
      </c>
      <c r="AX359" t="s">
        <v>324</v>
      </c>
      <c r="AY359" t="s">
        <v>324</v>
      </c>
      <c r="AZ359">
        <v>0</v>
      </c>
      <c r="BA359" t="s">
        <v>324</v>
      </c>
      <c r="BB359" t="s">
        <v>324</v>
      </c>
      <c r="BC359" t="s">
        <v>324</v>
      </c>
      <c r="BD359" t="s">
        <v>324</v>
      </c>
      <c r="BE359">
        <v>0</v>
      </c>
      <c r="BF359" t="s">
        <v>324</v>
      </c>
      <c r="BG359" t="s">
        <v>324</v>
      </c>
      <c r="BH359" t="s">
        <v>324</v>
      </c>
      <c r="BI359" t="s">
        <v>324</v>
      </c>
      <c r="BJ359">
        <v>0</v>
      </c>
      <c r="BK359">
        <v>6.4000000000000001E-2</v>
      </c>
      <c r="BL359">
        <v>1.6E-2</v>
      </c>
      <c r="BM359" t="s">
        <v>324</v>
      </c>
      <c r="BN359" t="s">
        <v>324</v>
      </c>
      <c r="BO359">
        <v>0.08</v>
      </c>
      <c r="BP359">
        <v>20</v>
      </c>
      <c r="BQ359">
        <v>3</v>
      </c>
      <c r="BR359" t="s">
        <v>324</v>
      </c>
      <c r="BS359" t="s">
        <v>324</v>
      </c>
      <c r="BT359">
        <v>23</v>
      </c>
      <c r="BU359" t="s">
        <v>324</v>
      </c>
      <c r="BV359" t="s">
        <v>324</v>
      </c>
      <c r="BW359" t="s">
        <v>324</v>
      </c>
      <c r="BX359" t="s">
        <v>324</v>
      </c>
      <c r="BY359">
        <v>0</v>
      </c>
      <c r="BZ359">
        <v>4.8000000000000001E-2</v>
      </c>
      <c r="CA359">
        <v>4.0000000000000001E-3</v>
      </c>
      <c r="CB359" t="s">
        <v>324</v>
      </c>
      <c r="CC359" t="s">
        <v>324</v>
      </c>
      <c r="CD359">
        <v>5.1999999999999998E-2</v>
      </c>
      <c r="CE359">
        <v>7</v>
      </c>
      <c r="CF359">
        <v>1</v>
      </c>
      <c r="CG359" t="s">
        <v>324</v>
      </c>
      <c r="CH359" t="s">
        <v>324</v>
      </c>
      <c r="CI359">
        <v>8</v>
      </c>
      <c r="CJ359" t="s">
        <v>324</v>
      </c>
      <c r="CK359" t="s">
        <v>324</v>
      </c>
      <c r="CL359" t="s">
        <v>324</v>
      </c>
      <c r="CM359" t="s">
        <v>324</v>
      </c>
      <c r="CN359">
        <v>0</v>
      </c>
      <c r="CO359">
        <v>2.7440000000000002</v>
      </c>
      <c r="CP359">
        <v>0.42599999999999999</v>
      </c>
      <c r="CQ359" t="s">
        <v>179</v>
      </c>
      <c r="CR359">
        <v>0</v>
      </c>
      <c r="CS359">
        <v>3.17</v>
      </c>
      <c r="CT359">
        <v>438</v>
      </c>
      <c r="CU359">
        <v>37</v>
      </c>
      <c r="CV359">
        <v>0</v>
      </c>
      <c r="CW359">
        <v>0</v>
      </c>
      <c r="CX359">
        <v>475</v>
      </c>
      <c r="CY359">
        <v>0</v>
      </c>
      <c r="CZ359">
        <v>0</v>
      </c>
      <c r="DA359">
        <v>0</v>
      </c>
      <c r="DB359">
        <v>0</v>
      </c>
      <c r="DC359">
        <v>0</v>
      </c>
    </row>
    <row r="360" spans="1:107" x14ac:dyDescent="0.45">
      <c r="A360">
        <v>2024</v>
      </c>
      <c r="B360">
        <v>2</v>
      </c>
      <c r="C360" t="s">
        <v>321</v>
      </c>
      <c r="D360">
        <v>19558</v>
      </c>
      <c r="E360" t="s">
        <v>328</v>
      </c>
      <c r="F360" t="s">
        <v>323</v>
      </c>
      <c r="G360" t="s">
        <v>247</v>
      </c>
      <c r="H360">
        <v>2.7709999999999999</v>
      </c>
      <c r="I360">
        <v>0.83899999999999997</v>
      </c>
      <c r="J360" t="s">
        <v>324</v>
      </c>
      <c r="K360" t="s">
        <v>324</v>
      </c>
      <c r="L360">
        <v>3.61</v>
      </c>
      <c r="M360">
        <v>488</v>
      </c>
      <c r="N360">
        <v>49</v>
      </c>
      <c r="O360" t="s">
        <v>324</v>
      </c>
      <c r="P360" t="s">
        <v>324</v>
      </c>
      <c r="Q360">
        <v>537</v>
      </c>
      <c r="R360" t="s">
        <v>324</v>
      </c>
      <c r="S360" t="s">
        <v>324</v>
      </c>
      <c r="T360" t="s">
        <v>324</v>
      </c>
      <c r="U360" t="s">
        <v>324</v>
      </c>
      <c r="V360">
        <v>0</v>
      </c>
      <c r="W360" t="s">
        <v>324</v>
      </c>
      <c r="X360" t="s">
        <v>324</v>
      </c>
      <c r="Y360" t="s">
        <v>324</v>
      </c>
      <c r="Z360" t="s">
        <v>324</v>
      </c>
      <c r="AA360">
        <v>0</v>
      </c>
      <c r="AB360">
        <v>16.077000000000002</v>
      </c>
      <c r="AC360">
        <v>0.86299999999999999</v>
      </c>
      <c r="AD360" t="s">
        <v>324</v>
      </c>
      <c r="AE360" t="s">
        <v>324</v>
      </c>
      <c r="AF360">
        <v>16.940000000000001</v>
      </c>
      <c r="AG360" t="s">
        <v>324</v>
      </c>
      <c r="AH360" t="s">
        <v>324</v>
      </c>
      <c r="AI360" t="s">
        <v>324</v>
      </c>
      <c r="AJ360" t="s">
        <v>324</v>
      </c>
      <c r="AK360">
        <v>0</v>
      </c>
      <c r="AL360" t="s">
        <v>324</v>
      </c>
      <c r="AM360" t="s">
        <v>324</v>
      </c>
      <c r="AN360" t="s">
        <v>324</v>
      </c>
      <c r="AO360" t="s">
        <v>324</v>
      </c>
      <c r="AP360">
        <v>0</v>
      </c>
      <c r="AQ360" t="s">
        <v>324</v>
      </c>
      <c r="AR360" t="s">
        <v>324</v>
      </c>
      <c r="AS360" t="s">
        <v>324</v>
      </c>
      <c r="AT360" t="s">
        <v>324</v>
      </c>
      <c r="AU360">
        <v>0</v>
      </c>
      <c r="AV360" t="s">
        <v>324</v>
      </c>
      <c r="AW360" t="s">
        <v>324</v>
      </c>
      <c r="AX360" t="s">
        <v>324</v>
      </c>
      <c r="AY360" t="s">
        <v>324</v>
      </c>
      <c r="AZ360">
        <v>0</v>
      </c>
      <c r="BA360" t="s">
        <v>324</v>
      </c>
      <c r="BB360" t="s">
        <v>324</v>
      </c>
      <c r="BC360" t="s">
        <v>324</v>
      </c>
      <c r="BD360" t="s">
        <v>324</v>
      </c>
      <c r="BE360">
        <v>0</v>
      </c>
      <c r="BF360" t="s">
        <v>324</v>
      </c>
      <c r="BG360" t="s">
        <v>324</v>
      </c>
      <c r="BH360" t="s">
        <v>324</v>
      </c>
      <c r="BI360" t="s">
        <v>324</v>
      </c>
      <c r="BJ360">
        <v>0</v>
      </c>
      <c r="BK360">
        <v>0.106</v>
      </c>
      <c r="BL360">
        <v>1.4E-2</v>
      </c>
      <c r="BM360" t="s">
        <v>324</v>
      </c>
      <c r="BN360" t="s">
        <v>324</v>
      </c>
      <c r="BO360">
        <v>0.12</v>
      </c>
      <c r="BP360">
        <v>32</v>
      </c>
      <c r="BQ360">
        <v>3</v>
      </c>
      <c r="BR360" t="s">
        <v>324</v>
      </c>
      <c r="BS360" t="s">
        <v>324</v>
      </c>
      <c r="BT360">
        <v>35</v>
      </c>
      <c r="BU360">
        <v>0.35199999999999998</v>
      </c>
      <c r="BV360">
        <v>6.0999999999999999E-2</v>
      </c>
      <c r="BW360" t="s">
        <v>324</v>
      </c>
      <c r="BX360" t="s">
        <v>324</v>
      </c>
      <c r="BY360">
        <v>0.41299999999999998</v>
      </c>
      <c r="BZ360" t="s">
        <v>324</v>
      </c>
      <c r="CA360" t="s">
        <v>324</v>
      </c>
      <c r="CB360" t="s">
        <v>324</v>
      </c>
      <c r="CC360" t="s">
        <v>324</v>
      </c>
      <c r="CD360">
        <v>0</v>
      </c>
      <c r="CE360" t="s">
        <v>324</v>
      </c>
      <c r="CF360" t="s">
        <v>324</v>
      </c>
      <c r="CG360" t="s">
        <v>324</v>
      </c>
      <c r="CH360" t="s">
        <v>324</v>
      </c>
      <c r="CI360">
        <v>0</v>
      </c>
      <c r="CJ360" t="s">
        <v>324</v>
      </c>
      <c r="CK360" t="s">
        <v>324</v>
      </c>
      <c r="CL360" t="s">
        <v>324</v>
      </c>
      <c r="CM360" t="s">
        <v>324</v>
      </c>
      <c r="CN360">
        <v>0</v>
      </c>
      <c r="CO360">
        <v>2.8769999999999998</v>
      </c>
      <c r="CP360">
        <v>0.85299999999999998</v>
      </c>
      <c r="CQ360" t="s">
        <v>179</v>
      </c>
      <c r="CR360">
        <v>0</v>
      </c>
      <c r="CS360">
        <v>3.73</v>
      </c>
      <c r="CT360">
        <v>520</v>
      </c>
      <c r="CU360">
        <v>52</v>
      </c>
      <c r="CV360">
        <v>0</v>
      </c>
      <c r="CW360">
        <v>0</v>
      </c>
      <c r="CX360">
        <v>572</v>
      </c>
      <c r="CY360">
        <v>16.428999999999998</v>
      </c>
      <c r="CZ360">
        <v>0.92400000000000004</v>
      </c>
      <c r="DA360">
        <v>0</v>
      </c>
      <c r="DB360">
        <v>0</v>
      </c>
      <c r="DC360">
        <v>17.353000000000002</v>
      </c>
    </row>
    <row r="361" spans="1:107" x14ac:dyDescent="0.45">
      <c r="A361">
        <v>2024</v>
      </c>
      <c r="B361">
        <v>2</v>
      </c>
      <c r="C361" t="s">
        <v>321</v>
      </c>
      <c r="D361">
        <v>99999</v>
      </c>
      <c r="E361" t="s">
        <v>329</v>
      </c>
      <c r="F361" t="s">
        <v>323</v>
      </c>
      <c r="H361">
        <v>-0.45200000000000001</v>
      </c>
      <c r="I361">
        <v>-5.6000000000000001E-2</v>
      </c>
      <c r="J361" t="s">
        <v>324</v>
      </c>
      <c r="K361" t="s">
        <v>324</v>
      </c>
      <c r="L361">
        <v>-0.50900000000000001</v>
      </c>
      <c r="M361" t="s">
        <v>324</v>
      </c>
      <c r="N361" t="s">
        <v>324</v>
      </c>
      <c r="O361" t="s">
        <v>324</v>
      </c>
      <c r="P361" t="s">
        <v>324</v>
      </c>
      <c r="Q361" t="s">
        <v>324</v>
      </c>
      <c r="R361" t="s">
        <v>324</v>
      </c>
      <c r="S361" t="s">
        <v>324</v>
      </c>
      <c r="T361" t="s">
        <v>324</v>
      </c>
      <c r="U361" t="s">
        <v>324</v>
      </c>
      <c r="V361">
        <v>0</v>
      </c>
      <c r="W361" t="s">
        <v>324</v>
      </c>
      <c r="X361" t="s">
        <v>324</v>
      </c>
      <c r="Y361" t="s">
        <v>324</v>
      </c>
      <c r="Z361" t="s">
        <v>324</v>
      </c>
      <c r="AA361" t="s">
        <v>324</v>
      </c>
      <c r="AB361" t="s">
        <v>324</v>
      </c>
      <c r="AC361" t="s">
        <v>324</v>
      </c>
      <c r="AD361" t="s">
        <v>324</v>
      </c>
      <c r="AE361" t="s">
        <v>324</v>
      </c>
      <c r="AF361" t="s">
        <v>324</v>
      </c>
      <c r="AG361" t="s">
        <v>324</v>
      </c>
      <c r="AH361" t="s">
        <v>324</v>
      </c>
      <c r="AI361" t="s">
        <v>324</v>
      </c>
      <c r="AJ361" t="s">
        <v>324</v>
      </c>
      <c r="AK361">
        <v>0</v>
      </c>
      <c r="AL361" t="s">
        <v>324</v>
      </c>
      <c r="AM361" t="s">
        <v>324</v>
      </c>
      <c r="AN361" t="s">
        <v>324</v>
      </c>
      <c r="AO361" t="s">
        <v>324</v>
      </c>
      <c r="AP361" t="s">
        <v>324</v>
      </c>
      <c r="AQ361" t="s">
        <v>324</v>
      </c>
      <c r="AR361" t="s">
        <v>324</v>
      </c>
      <c r="AS361" t="s">
        <v>324</v>
      </c>
      <c r="AT361" t="s">
        <v>324</v>
      </c>
      <c r="AU361" t="s">
        <v>324</v>
      </c>
      <c r="AV361" t="s">
        <v>324</v>
      </c>
      <c r="AW361" t="s">
        <v>324</v>
      </c>
      <c r="AX361" t="s">
        <v>324</v>
      </c>
      <c r="AY361" t="s">
        <v>324</v>
      </c>
      <c r="AZ361">
        <v>0</v>
      </c>
      <c r="BA361" t="s">
        <v>324</v>
      </c>
      <c r="BB361" t="s">
        <v>324</v>
      </c>
      <c r="BC361" t="s">
        <v>324</v>
      </c>
      <c r="BD361" t="s">
        <v>324</v>
      </c>
      <c r="BE361" t="s">
        <v>324</v>
      </c>
      <c r="BF361" t="s">
        <v>324</v>
      </c>
      <c r="BG361" t="s">
        <v>324</v>
      </c>
      <c r="BH361" t="s">
        <v>324</v>
      </c>
      <c r="BI361" t="s">
        <v>324</v>
      </c>
      <c r="BJ361" t="s">
        <v>324</v>
      </c>
      <c r="BK361" t="s">
        <v>324</v>
      </c>
      <c r="BL361" t="s">
        <v>324</v>
      </c>
      <c r="BM361" t="s">
        <v>324</v>
      </c>
      <c r="BN361" t="s">
        <v>324</v>
      </c>
      <c r="BO361" t="s">
        <v>324</v>
      </c>
      <c r="BP361" t="s">
        <v>324</v>
      </c>
      <c r="BQ361" t="s">
        <v>324</v>
      </c>
      <c r="BR361" t="s">
        <v>324</v>
      </c>
      <c r="BS361" t="s">
        <v>324</v>
      </c>
      <c r="BT361" t="s">
        <v>324</v>
      </c>
      <c r="BU361" t="s">
        <v>324</v>
      </c>
      <c r="BV361" t="s">
        <v>324</v>
      </c>
      <c r="BW361" t="s">
        <v>324</v>
      </c>
      <c r="BX361" t="s">
        <v>324</v>
      </c>
      <c r="BY361" t="s">
        <v>324</v>
      </c>
      <c r="BZ361" t="s">
        <v>324</v>
      </c>
      <c r="CA361" t="s">
        <v>324</v>
      </c>
      <c r="CB361" t="s">
        <v>324</v>
      </c>
      <c r="CC361" t="s">
        <v>324</v>
      </c>
      <c r="CD361" t="s">
        <v>324</v>
      </c>
      <c r="CE361" t="s">
        <v>324</v>
      </c>
      <c r="CF361" t="s">
        <v>324</v>
      </c>
      <c r="CG361" t="s">
        <v>324</v>
      </c>
      <c r="CH361" t="s">
        <v>324</v>
      </c>
      <c r="CI361" t="s">
        <v>324</v>
      </c>
      <c r="CJ361" t="s">
        <v>324</v>
      </c>
      <c r="CK361" t="s">
        <v>324</v>
      </c>
      <c r="CL361" t="s">
        <v>324</v>
      </c>
      <c r="CM361" t="s">
        <v>324</v>
      </c>
      <c r="CN361" t="s">
        <v>324</v>
      </c>
      <c r="CO361">
        <v>-0.45200000000000001</v>
      </c>
      <c r="CP361">
        <v>-5.6000000000000001E-2</v>
      </c>
      <c r="CQ361" t="s">
        <v>324</v>
      </c>
      <c r="CR361" t="s">
        <v>324</v>
      </c>
      <c r="CS361">
        <v>-0.50900000000000001</v>
      </c>
      <c r="CT361" t="s">
        <v>324</v>
      </c>
      <c r="CU361" t="s">
        <v>324</v>
      </c>
      <c r="CV361" t="s">
        <v>324</v>
      </c>
      <c r="CW361" t="s">
        <v>324</v>
      </c>
      <c r="CX361" t="s">
        <v>324</v>
      </c>
      <c r="CY361" t="s">
        <v>324</v>
      </c>
      <c r="CZ361" t="s">
        <v>324</v>
      </c>
      <c r="DA361" t="s">
        <v>324</v>
      </c>
      <c r="DB361" t="s">
        <v>324</v>
      </c>
      <c r="DC361" t="s">
        <v>324</v>
      </c>
    </row>
    <row r="362" spans="1:107" x14ac:dyDescent="0.45">
      <c r="A362">
        <v>2024</v>
      </c>
      <c r="B362">
        <v>2</v>
      </c>
      <c r="C362" t="s">
        <v>86</v>
      </c>
      <c r="D362">
        <v>99999</v>
      </c>
      <c r="E362" t="s">
        <v>329</v>
      </c>
      <c r="F362" t="s">
        <v>323</v>
      </c>
      <c r="H362" t="s">
        <v>179</v>
      </c>
      <c r="I362" t="s">
        <v>179</v>
      </c>
      <c r="J362" t="s">
        <v>324</v>
      </c>
      <c r="K362" t="s">
        <v>324</v>
      </c>
      <c r="L362" t="s">
        <v>179</v>
      </c>
      <c r="M362" t="s">
        <v>324</v>
      </c>
      <c r="N362" t="s">
        <v>324</v>
      </c>
      <c r="O362" t="s">
        <v>324</v>
      </c>
      <c r="P362" t="s">
        <v>324</v>
      </c>
      <c r="Q362" t="s">
        <v>324</v>
      </c>
      <c r="R362" t="s">
        <v>324</v>
      </c>
      <c r="S362" t="s">
        <v>324</v>
      </c>
      <c r="T362" t="s">
        <v>324</v>
      </c>
      <c r="U362" t="s">
        <v>324</v>
      </c>
      <c r="V362" t="s">
        <v>324</v>
      </c>
      <c r="W362" t="s">
        <v>324</v>
      </c>
      <c r="X362" t="s">
        <v>324</v>
      </c>
      <c r="Y362" t="s">
        <v>324</v>
      </c>
      <c r="Z362" t="s">
        <v>324</v>
      </c>
      <c r="AA362" t="s">
        <v>324</v>
      </c>
      <c r="AB362" t="s">
        <v>324</v>
      </c>
      <c r="AC362" t="s">
        <v>324</v>
      </c>
      <c r="AD362" t="s">
        <v>324</v>
      </c>
      <c r="AE362" t="s">
        <v>324</v>
      </c>
      <c r="AF362" t="s">
        <v>324</v>
      </c>
      <c r="AG362" t="s">
        <v>324</v>
      </c>
      <c r="AH362" t="s">
        <v>324</v>
      </c>
      <c r="AI362" t="s">
        <v>324</v>
      </c>
      <c r="AJ362" t="s">
        <v>324</v>
      </c>
      <c r="AK362" t="s">
        <v>324</v>
      </c>
      <c r="AL362" t="s">
        <v>324</v>
      </c>
      <c r="AM362" t="s">
        <v>324</v>
      </c>
      <c r="AN362" t="s">
        <v>324</v>
      </c>
      <c r="AO362" t="s">
        <v>324</v>
      </c>
      <c r="AP362" t="s">
        <v>324</v>
      </c>
      <c r="AQ362" t="s">
        <v>324</v>
      </c>
      <c r="AR362" t="s">
        <v>324</v>
      </c>
      <c r="AS362" t="s">
        <v>324</v>
      </c>
      <c r="AT362" t="s">
        <v>324</v>
      </c>
      <c r="AU362" t="s">
        <v>324</v>
      </c>
      <c r="AV362" t="s">
        <v>324</v>
      </c>
      <c r="AW362" t="s">
        <v>324</v>
      </c>
      <c r="AX362" t="s">
        <v>324</v>
      </c>
      <c r="AY362" t="s">
        <v>324</v>
      </c>
      <c r="AZ362" t="s">
        <v>324</v>
      </c>
      <c r="BA362" t="s">
        <v>324</v>
      </c>
      <c r="BB362" t="s">
        <v>324</v>
      </c>
      <c r="BC362" t="s">
        <v>324</v>
      </c>
      <c r="BD362" t="s">
        <v>324</v>
      </c>
      <c r="BE362" t="s">
        <v>324</v>
      </c>
      <c r="BF362" t="s">
        <v>324</v>
      </c>
      <c r="BG362" t="s">
        <v>324</v>
      </c>
      <c r="BH362" t="s">
        <v>324</v>
      </c>
      <c r="BI362" t="s">
        <v>324</v>
      </c>
      <c r="BJ362" t="s">
        <v>324</v>
      </c>
      <c r="BK362" t="s">
        <v>324</v>
      </c>
      <c r="BL362" t="s">
        <v>324</v>
      </c>
      <c r="BM362" t="s">
        <v>324</v>
      </c>
      <c r="BN362" t="s">
        <v>324</v>
      </c>
      <c r="BO362" t="s">
        <v>324</v>
      </c>
      <c r="BP362" t="s">
        <v>324</v>
      </c>
      <c r="BQ362" t="s">
        <v>324</v>
      </c>
      <c r="BR362" t="s">
        <v>324</v>
      </c>
      <c r="BS362" t="s">
        <v>324</v>
      </c>
      <c r="BT362" t="s">
        <v>324</v>
      </c>
      <c r="BU362" t="s">
        <v>324</v>
      </c>
      <c r="BV362" t="s">
        <v>324</v>
      </c>
      <c r="BW362" t="s">
        <v>324</v>
      </c>
      <c r="BX362" t="s">
        <v>324</v>
      </c>
      <c r="BY362" t="s">
        <v>324</v>
      </c>
      <c r="BZ362" t="s">
        <v>324</v>
      </c>
      <c r="CA362" t="s">
        <v>324</v>
      </c>
      <c r="CB362" t="s">
        <v>324</v>
      </c>
      <c r="CC362" t="s">
        <v>324</v>
      </c>
      <c r="CD362" t="s">
        <v>324</v>
      </c>
      <c r="CE362" t="s">
        <v>324</v>
      </c>
      <c r="CF362" t="s">
        <v>324</v>
      </c>
      <c r="CG362" t="s">
        <v>324</v>
      </c>
      <c r="CH362" t="s">
        <v>324</v>
      </c>
      <c r="CI362" t="s">
        <v>324</v>
      </c>
      <c r="CJ362" t="s">
        <v>324</v>
      </c>
      <c r="CK362" t="s">
        <v>324</v>
      </c>
      <c r="CL362" t="s">
        <v>324</v>
      </c>
      <c r="CM362" t="s">
        <v>324</v>
      </c>
      <c r="CN362" t="s">
        <v>324</v>
      </c>
      <c r="CO362" t="s">
        <v>179</v>
      </c>
      <c r="CP362" t="s">
        <v>179</v>
      </c>
      <c r="CQ362" t="s">
        <v>324</v>
      </c>
      <c r="CR362" t="s">
        <v>324</v>
      </c>
      <c r="CS362" t="s">
        <v>179</v>
      </c>
      <c r="CT362" t="s">
        <v>324</v>
      </c>
      <c r="CU362" t="s">
        <v>324</v>
      </c>
      <c r="CV362" t="s">
        <v>324</v>
      </c>
      <c r="CW362" t="s">
        <v>324</v>
      </c>
      <c r="CX362" t="s">
        <v>324</v>
      </c>
      <c r="CY362" t="s">
        <v>324</v>
      </c>
      <c r="CZ362" t="s">
        <v>324</v>
      </c>
      <c r="DA362" t="s">
        <v>324</v>
      </c>
      <c r="DB362" t="s">
        <v>324</v>
      </c>
      <c r="DC362" t="s">
        <v>324</v>
      </c>
    </row>
    <row r="363" spans="1:107" x14ac:dyDescent="0.45">
      <c r="A363">
        <v>2024</v>
      </c>
      <c r="B363">
        <v>2</v>
      </c>
      <c r="C363" t="s">
        <v>94</v>
      </c>
      <c r="D363">
        <v>814</v>
      </c>
      <c r="E363" t="s">
        <v>330</v>
      </c>
      <c r="F363" t="s">
        <v>323</v>
      </c>
      <c r="G363" t="s">
        <v>247</v>
      </c>
      <c r="H363">
        <v>73.486999999999995</v>
      </c>
      <c r="I363">
        <v>69.840999999999994</v>
      </c>
      <c r="J363">
        <v>6.0110000000000001</v>
      </c>
      <c r="K363" t="s">
        <v>324</v>
      </c>
      <c r="L363">
        <v>149.339</v>
      </c>
      <c r="M363">
        <v>6658</v>
      </c>
      <c r="N363">
        <v>266</v>
      </c>
      <c r="O363">
        <v>37</v>
      </c>
      <c r="P363" t="s">
        <v>324</v>
      </c>
      <c r="Q363">
        <v>6961</v>
      </c>
      <c r="R363" t="s">
        <v>324</v>
      </c>
      <c r="S363" t="s">
        <v>324</v>
      </c>
      <c r="T363" t="s">
        <v>324</v>
      </c>
      <c r="U363" t="s">
        <v>324</v>
      </c>
      <c r="V363">
        <v>0</v>
      </c>
      <c r="W363" t="s">
        <v>324</v>
      </c>
      <c r="X363" t="s">
        <v>324</v>
      </c>
      <c r="Y363" t="s">
        <v>324</v>
      </c>
      <c r="Z363" t="s">
        <v>324</v>
      </c>
      <c r="AA363">
        <v>0</v>
      </c>
      <c r="AB363" t="s">
        <v>324</v>
      </c>
      <c r="AC363" t="s">
        <v>324</v>
      </c>
      <c r="AD363" t="s">
        <v>324</v>
      </c>
      <c r="AE363" t="s">
        <v>324</v>
      </c>
      <c r="AF363">
        <v>0</v>
      </c>
      <c r="AG363" t="s">
        <v>324</v>
      </c>
      <c r="AH363" t="s">
        <v>324</v>
      </c>
      <c r="AI363" t="s">
        <v>324</v>
      </c>
      <c r="AJ363" t="s">
        <v>324</v>
      </c>
      <c r="AK363">
        <v>0</v>
      </c>
      <c r="AL363" t="s">
        <v>324</v>
      </c>
      <c r="AM363" t="s">
        <v>324</v>
      </c>
      <c r="AN363" t="s">
        <v>324</v>
      </c>
      <c r="AO363" t="s">
        <v>324</v>
      </c>
      <c r="AP363">
        <v>0</v>
      </c>
      <c r="AQ363" t="s">
        <v>324</v>
      </c>
      <c r="AR363" t="s">
        <v>324</v>
      </c>
      <c r="AS363" t="s">
        <v>324</v>
      </c>
      <c r="AT363" t="s">
        <v>324</v>
      </c>
      <c r="AU363">
        <v>0</v>
      </c>
      <c r="AV363" t="s">
        <v>324</v>
      </c>
      <c r="AW363" t="s">
        <v>324</v>
      </c>
      <c r="AX363" t="s">
        <v>324</v>
      </c>
      <c r="AY363" t="s">
        <v>324</v>
      </c>
      <c r="AZ363">
        <v>0</v>
      </c>
      <c r="BA363" t="s">
        <v>324</v>
      </c>
      <c r="BB363" t="s">
        <v>324</v>
      </c>
      <c r="BC363" t="s">
        <v>324</v>
      </c>
      <c r="BD363" t="s">
        <v>324</v>
      </c>
      <c r="BE363">
        <v>0</v>
      </c>
      <c r="BF363" t="s">
        <v>324</v>
      </c>
      <c r="BG363" t="s">
        <v>324</v>
      </c>
      <c r="BH363" t="s">
        <v>324</v>
      </c>
      <c r="BI363" t="s">
        <v>324</v>
      </c>
      <c r="BJ363">
        <v>0</v>
      </c>
      <c r="BK363">
        <v>7.0000000000000001E-3</v>
      </c>
      <c r="BL363">
        <v>2E-3</v>
      </c>
      <c r="BM363">
        <v>6.0000000000000001E-3</v>
      </c>
      <c r="BN363">
        <v>0</v>
      </c>
      <c r="BO363">
        <v>1.4999999999999999E-2</v>
      </c>
      <c r="BP363">
        <v>1</v>
      </c>
      <c r="BQ363">
        <v>1</v>
      </c>
      <c r="BR363">
        <v>2</v>
      </c>
      <c r="BS363">
        <v>0</v>
      </c>
      <c r="BT363">
        <v>4</v>
      </c>
      <c r="BU363" t="s">
        <v>324</v>
      </c>
      <c r="BV363" t="s">
        <v>324</v>
      </c>
      <c r="BW363" t="s">
        <v>324</v>
      </c>
      <c r="BX363" t="s">
        <v>324</v>
      </c>
      <c r="BY363">
        <v>0</v>
      </c>
      <c r="BZ363" t="s">
        <v>324</v>
      </c>
      <c r="CA363" t="s">
        <v>324</v>
      </c>
      <c r="CB363" t="s">
        <v>324</v>
      </c>
      <c r="CC363" t="s">
        <v>324</v>
      </c>
      <c r="CD363">
        <v>0</v>
      </c>
      <c r="CE363" t="s">
        <v>324</v>
      </c>
      <c r="CF363" t="s">
        <v>324</v>
      </c>
      <c r="CG363" t="s">
        <v>324</v>
      </c>
      <c r="CH363" t="s">
        <v>324</v>
      </c>
      <c r="CI363">
        <v>0</v>
      </c>
      <c r="CJ363" t="s">
        <v>324</v>
      </c>
      <c r="CK363" t="s">
        <v>324</v>
      </c>
      <c r="CL363" t="s">
        <v>324</v>
      </c>
      <c r="CM363" t="s">
        <v>324</v>
      </c>
      <c r="CN363">
        <v>0</v>
      </c>
      <c r="CO363">
        <v>73.494</v>
      </c>
      <c r="CP363">
        <v>69.843000000000004</v>
      </c>
      <c r="CQ363">
        <v>6.0170000000000003</v>
      </c>
      <c r="CR363">
        <v>0</v>
      </c>
      <c r="CS363">
        <v>149.35400000000001</v>
      </c>
      <c r="CT363">
        <v>6659</v>
      </c>
      <c r="CU363">
        <v>267</v>
      </c>
      <c r="CV363">
        <v>39</v>
      </c>
      <c r="CW363">
        <v>0</v>
      </c>
      <c r="CX363">
        <v>6965</v>
      </c>
      <c r="CY363">
        <v>0</v>
      </c>
      <c r="CZ363">
        <v>0</v>
      </c>
      <c r="DA363">
        <v>0</v>
      </c>
      <c r="DB363">
        <v>0</v>
      </c>
      <c r="DC363">
        <v>0</v>
      </c>
    </row>
    <row r="364" spans="1:107" x14ac:dyDescent="0.45">
      <c r="A364">
        <v>2024</v>
      </c>
      <c r="B364">
        <v>2</v>
      </c>
      <c r="C364" t="s">
        <v>94</v>
      </c>
      <c r="D364">
        <v>817</v>
      </c>
      <c r="E364" t="s">
        <v>331</v>
      </c>
      <c r="F364" t="s">
        <v>323</v>
      </c>
      <c r="G364" t="s">
        <v>244</v>
      </c>
      <c r="H364">
        <v>10.946999999999999</v>
      </c>
      <c r="I364">
        <v>2.1139999999999999</v>
      </c>
      <c r="J364" t="s">
        <v>324</v>
      </c>
      <c r="K364" t="s">
        <v>324</v>
      </c>
      <c r="L364">
        <v>13.061</v>
      </c>
      <c r="M364">
        <v>914</v>
      </c>
      <c r="N364">
        <v>16</v>
      </c>
      <c r="O364" t="s">
        <v>324</v>
      </c>
      <c r="P364" t="s">
        <v>324</v>
      </c>
      <c r="Q364">
        <v>930</v>
      </c>
      <c r="R364" t="s">
        <v>324</v>
      </c>
      <c r="S364" t="s">
        <v>324</v>
      </c>
      <c r="T364" t="s">
        <v>324</v>
      </c>
      <c r="U364" t="s">
        <v>324</v>
      </c>
      <c r="V364">
        <v>0</v>
      </c>
      <c r="W364" t="s">
        <v>324</v>
      </c>
      <c r="X364" t="s">
        <v>324</v>
      </c>
      <c r="Y364" t="s">
        <v>324</v>
      </c>
      <c r="Z364" t="s">
        <v>324</v>
      </c>
      <c r="AA364">
        <v>0</v>
      </c>
      <c r="AB364">
        <v>432.05599999999998</v>
      </c>
      <c r="AC364">
        <v>143.72800000000001</v>
      </c>
      <c r="AD364" t="s">
        <v>324</v>
      </c>
      <c r="AE364" t="s">
        <v>324</v>
      </c>
      <c r="AF364">
        <v>575.78399999999999</v>
      </c>
      <c r="AG364" t="s">
        <v>324</v>
      </c>
      <c r="AH364" t="s">
        <v>324</v>
      </c>
      <c r="AI364" t="s">
        <v>324</v>
      </c>
      <c r="AJ364" t="s">
        <v>324</v>
      </c>
      <c r="AK364">
        <v>0</v>
      </c>
      <c r="AL364" t="s">
        <v>324</v>
      </c>
      <c r="AM364" t="s">
        <v>324</v>
      </c>
      <c r="AN364" t="s">
        <v>324</v>
      </c>
      <c r="AO364" t="s">
        <v>324</v>
      </c>
      <c r="AP364">
        <v>0</v>
      </c>
      <c r="AQ364" t="s">
        <v>324</v>
      </c>
      <c r="AR364" t="s">
        <v>324</v>
      </c>
      <c r="AS364" t="s">
        <v>324</v>
      </c>
      <c r="AT364" t="s">
        <v>324</v>
      </c>
      <c r="AU364">
        <v>0</v>
      </c>
      <c r="AV364" t="s">
        <v>324</v>
      </c>
      <c r="AW364" t="s">
        <v>324</v>
      </c>
      <c r="AX364" t="s">
        <v>324</v>
      </c>
      <c r="AY364" t="s">
        <v>324</v>
      </c>
      <c r="AZ364">
        <v>0</v>
      </c>
      <c r="BA364" t="s">
        <v>324</v>
      </c>
      <c r="BB364" t="s">
        <v>324</v>
      </c>
      <c r="BC364" t="s">
        <v>324</v>
      </c>
      <c r="BD364" t="s">
        <v>324</v>
      </c>
      <c r="BE364">
        <v>0</v>
      </c>
      <c r="BF364" t="s">
        <v>324</v>
      </c>
      <c r="BG364" t="s">
        <v>324</v>
      </c>
      <c r="BH364" t="s">
        <v>324</v>
      </c>
      <c r="BI364" t="s">
        <v>324</v>
      </c>
      <c r="BJ364">
        <v>0</v>
      </c>
      <c r="BK364">
        <v>1E-3</v>
      </c>
      <c r="BL364" t="s">
        <v>324</v>
      </c>
      <c r="BM364" t="s">
        <v>324</v>
      </c>
      <c r="BN364" t="s">
        <v>324</v>
      </c>
      <c r="BO364">
        <v>1E-3</v>
      </c>
      <c r="BP364">
        <v>1</v>
      </c>
      <c r="BQ364" t="s">
        <v>324</v>
      </c>
      <c r="BR364" t="s">
        <v>324</v>
      </c>
      <c r="BS364" t="s">
        <v>324</v>
      </c>
      <c r="BT364">
        <v>1</v>
      </c>
      <c r="BU364">
        <v>0</v>
      </c>
      <c r="BV364" t="s">
        <v>324</v>
      </c>
      <c r="BW364" t="s">
        <v>324</v>
      </c>
      <c r="BX364" t="s">
        <v>324</v>
      </c>
      <c r="BY364">
        <v>0</v>
      </c>
      <c r="BZ364" t="s">
        <v>324</v>
      </c>
      <c r="CA364" t="s">
        <v>324</v>
      </c>
      <c r="CB364" t="s">
        <v>324</v>
      </c>
      <c r="CC364" t="s">
        <v>324</v>
      </c>
      <c r="CD364">
        <v>0</v>
      </c>
      <c r="CE364" t="s">
        <v>324</v>
      </c>
      <c r="CF364" t="s">
        <v>324</v>
      </c>
      <c r="CG364" t="s">
        <v>324</v>
      </c>
      <c r="CH364" t="s">
        <v>324</v>
      </c>
      <c r="CI364">
        <v>0</v>
      </c>
      <c r="CJ364" t="s">
        <v>324</v>
      </c>
      <c r="CK364" t="s">
        <v>324</v>
      </c>
      <c r="CL364" t="s">
        <v>324</v>
      </c>
      <c r="CM364" t="s">
        <v>324</v>
      </c>
      <c r="CN364">
        <v>0</v>
      </c>
      <c r="CO364">
        <v>10.948</v>
      </c>
      <c r="CP364">
        <v>2.1139999999999999</v>
      </c>
      <c r="CQ364" t="s">
        <v>179</v>
      </c>
      <c r="CR364">
        <v>0</v>
      </c>
      <c r="CS364">
        <v>13.061999999999999</v>
      </c>
      <c r="CT364">
        <v>915</v>
      </c>
      <c r="CU364">
        <v>16</v>
      </c>
      <c r="CV364">
        <v>0</v>
      </c>
      <c r="CW364">
        <v>0</v>
      </c>
      <c r="CX364">
        <v>931</v>
      </c>
      <c r="CY364">
        <v>432.05599999999998</v>
      </c>
      <c r="CZ364">
        <v>143.72800000000001</v>
      </c>
      <c r="DA364">
        <v>0</v>
      </c>
      <c r="DB364">
        <v>0</v>
      </c>
      <c r="DC364">
        <v>575.78399999999999</v>
      </c>
    </row>
    <row r="365" spans="1:107" x14ac:dyDescent="0.45">
      <c r="A365">
        <v>2024</v>
      </c>
      <c r="B365">
        <v>2</v>
      </c>
      <c r="C365" t="s">
        <v>94</v>
      </c>
      <c r="D365">
        <v>3093</v>
      </c>
      <c r="E365" t="s">
        <v>332</v>
      </c>
      <c r="F365" t="s">
        <v>323</v>
      </c>
      <c r="G365" t="s">
        <v>247</v>
      </c>
      <c r="H365">
        <v>16.952999999999999</v>
      </c>
      <c r="I365" t="s">
        <v>324</v>
      </c>
      <c r="J365" t="s">
        <v>324</v>
      </c>
      <c r="K365" t="s">
        <v>324</v>
      </c>
      <c r="L365">
        <v>16.952999999999999</v>
      </c>
      <c r="M365">
        <v>2013</v>
      </c>
      <c r="N365" t="s">
        <v>324</v>
      </c>
      <c r="O365" t="s">
        <v>324</v>
      </c>
      <c r="P365" t="s">
        <v>324</v>
      </c>
      <c r="Q365">
        <v>2013</v>
      </c>
      <c r="R365" t="s">
        <v>324</v>
      </c>
      <c r="S365" t="s">
        <v>324</v>
      </c>
      <c r="T365" t="s">
        <v>324</v>
      </c>
      <c r="U365" t="s">
        <v>324</v>
      </c>
      <c r="V365">
        <v>0</v>
      </c>
      <c r="W365" t="s">
        <v>324</v>
      </c>
      <c r="X365" t="s">
        <v>324</v>
      </c>
      <c r="Y365" t="s">
        <v>324</v>
      </c>
      <c r="Z365" t="s">
        <v>324</v>
      </c>
      <c r="AA365">
        <v>0</v>
      </c>
      <c r="AB365" t="s">
        <v>324</v>
      </c>
      <c r="AC365" t="s">
        <v>324</v>
      </c>
      <c r="AD365" t="s">
        <v>324</v>
      </c>
      <c r="AE365" t="s">
        <v>324</v>
      </c>
      <c r="AF365">
        <v>0</v>
      </c>
      <c r="AG365" t="s">
        <v>324</v>
      </c>
      <c r="AH365" t="s">
        <v>324</v>
      </c>
      <c r="AI365" t="s">
        <v>324</v>
      </c>
      <c r="AJ365" t="s">
        <v>324</v>
      </c>
      <c r="AK365">
        <v>0</v>
      </c>
      <c r="AL365" t="s">
        <v>324</v>
      </c>
      <c r="AM365" t="s">
        <v>324</v>
      </c>
      <c r="AN365" t="s">
        <v>324</v>
      </c>
      <c r="AO365" t="s">
        <v>324</v>
      </c>
      <c r="AP365">
        <v>0</v>
      </c>
      <c r="AQ365" t="s">
        <v>324</v>
      </c>
      <c r="AR365" t="s">
        <v>324</v>
      </c>
      <c r="AS365" t="s">
        <v>324</v>
      </c>
      <c r="AT365" t="s">
        <v>324</v>
      </c>
      <c r="AU365">
        <v>0</v>
      </c>
      <c r="AV365" t="s">
        <v>324</v>
      </c>
      <c r="AW365" t="s">
        <v>324</v>
      </c>
      <c r="AX365" t="s">
        <v>324</v>
      </c>
      <c r="AY365" t="s">
        <v>324</v>
      </c>
      <c r="AZ365">
        <v>0</v>
      </c>
      <c r="BA365" t="s">
        <v>324</v>
      </c>
      <c r="BB365" t="s">
        <v>324</v>
      </c>
      <c r="BC365" t="s">
        <v>324</v>
      </c>
      <c r="BD365" t="s">
        <v>324</v>
      </c>
      <c r="BE365">
        <v>0</v>
      </c>
      <c r="BF365" t="s">
        <v>324</v>
      </c>
      <c r="BG365" t="s">
        <v>324</v>
      </c>
      <c r="BH365" t="s">
        <v>324</v>
      </c>
      <c r="BI365" t="s">
        <v>324</v>
      </c>
      <c r="BJ365">
        <v>0</v>
      </c>
      <c r="BK365">
        <v>1.9E-2</v>
      </c>
      <c r="BL365" t="s">
        <v>324</v>
      </c>
      <c r="BM365" t="s">
        <v>324</v>
      </c>
      <c r="BN365" t="s">
        <v>324</v>
      </c>
      <c r="BO365">
        <v>1.9E-2</v>
      </c>
      <c r="BP365">
        <v>3</v>
      </c>
      <c r="BQ365" t="s">
        <v>324</v>
      </c>
      <c r="BR365" t="s">
        <v>324</v>
      </c>
      <c r="BS365" t="s">
        <v>324</v>
      </c>
      <c r="BT365">
        <v>3</v>
      </c>
      <c r="BU365" t="s">
        <v>324</v>
      </c>
      <c r="BV365" t="s">
        <v>324</v>
      </c>
      <c r="BW365" t="s">
        <v>324</v>
      </c>
      <c r="BX365" t="s">
        <v>324</v>
      </c>
      <c r="BY365">
        <v>0</v>
      </c>
      <c r="BZ365" t="s">
        <v>324</v>
      </c>
      <c r="CA365" t="s">
        <v>324</v>
      </c>
      <c r="CB365" t="s">
        <v>324</v>
      </c>
      <c r="CC365" t="s">
        <v>324</v>
      </c>
      <c r="CD365">
        <v>0</v>
      </c>
      <c r="CE365" t="s">
        <v>324</v>
      </c>
      <c r="CF365" t="s">
        <v>324</v>
      </c>
      <c r="CG365" t="s">
        <v>324</v>
      </c>
      <c r="CH365" t="s">
        <v>324</v>
      </c>
      <c r="CI365">
        <v>0</v>
      </c>
      <c r="CJ365" t="s">
        <v>324</v>
      </c>
      <c r="CK365" t="s">
        <v>324</v>
      </c>
      <c r="CL365" t="s">
        <v>324</v>
      </c>
      <c r="CM365" t="s">
        <v>324</v>
      </c>
      <c r="CN365">
        <v>0</v>
      </c>
      <c r="CO365">
        <v>16.972000000000001</v>
      </c>
      <c r="CP365" t="s">
        <v>179</v>
      </c>
      <c r="CQ365" t="s">
        <v>179</v>
      </c>
      <c r="CR365">
        <v>0</v>
      </c>
      <c r="CS365">
        <v>16.972000000000001</v>
      </c>
      <c r="CT365">
        <v>2016</v>
      </c>
      <c r="CU365">
        <v>0</v>
      </c>
      <c r="CV365">
        <v>0</v>
      </c>
      <c r="CW365">
        <v>0</v>
      </c>
      <c r="CX365">
        <v>2016</v>
      </c>
      <c r="CY365">
        <v>0</v>
      </c>
      <c r="CZ365">
        <v>0</v>
      </c>
      <c r="DA365">
        <v>0</v>
      </c>
      <c r="DB365">
        <v>0</v>
      </c>
      <c r="DC365">
        <v>0</v>
      </c>
    </row>
    <row r="366" spans="1:107" x14ac:dyDescent="0.45">
      <c r="A366">
        <v>2024</v>
      </c>
      <c r="B366">
        <v>2</v>
      </c>
      <c r="C366" t="s">
        <v>94</v>
      </c>
      <c r="D366">
        <v>5860</v>
      </c>
      <c r="E366" t="s">
        <v>333</v>
      </c>
      <c r="F366" t="s">
        <v>323</v>
      </c>
      <c r="G366" t="s">
        <v>244</v>
      </c>
      <c r="H366">
        <v>0.97599999999999998</v>
      </c>
      <c r="I366" t="s">
        <v>324</v>
      </c>
      <c r="J366" t="s">
        <v>324</v>
      </c>
      <c r="K366" t="s">
        <v>324</v>
      </c>
      <c r="L366">
        <v>0.97599999999999998</v>
      </c>
      <c r="M366">
        <v>125</v>
      </c>
      <c r="N366" t="s">
        <v>324</v>
      </c>
      <c r="O366" t="s">
        <v>324</v>
      </c>
      <c r="P366" t="s">
        <v>324</v>
      </c>
      <c r="Q366">
        <v>125</v>
      </c>
      <c r="R366" t="s">
        <v>324</v>
      </c>
      <c r="S366" t="s">
        <v>324</v>
      </c>
      <c r="T366" t="s">
        <v>324</v>
      </c>
      <c r="U366" t="s">
        <v>324</v>
      </c>
      <c r="V366">
        <v>0</v>
      </c>
      <c r="W366" t="s">
        <v>324</v>
      </c>
      <c r="X366" t="s">
        <v>324</v>
      </c>
      <c r="Y366" t="s">
        <v>324</v>
      </c>
      <c r="Z366" t="s">
        <v>324</v>
      </c>
      <c r="AA366">
        <v>0</v>
      </c>
      <c r="AB366">
        <v>1.4850000000000001</v>
      </c>
      <c r="AC366" t="s">
        <v>324</v>
      </c>
      <c r="AD366" t="s">
        <v>324</v>
      </c>
      <c r="AE366" t="s">
        <v>324</v>
      </c>
      <c r="AF366">
        <v>1.4850000000000001</v>
      </c>
      <c r="AG366" t="s">
        <v>324</v>
      </c>
      <c r="AH366" t="s">
        <v>324</v>
      </c>
      <c r="AI366" t="s">
        <v>324</v>
      </c>
      <c r="AJ366" t="s">
        <v>324</v>
      </c>
      <c r="AK366">
        <v>0</v>
      </c>
      <c r="AL366" t="s">
        <v>324</v>
      </c>
      <c r="AM366" t="s">
        <v>324</v>
      </c>
      <c r="AN366" t="s">
        <v>324</v>
      </c>
      <c r="AO366" t="s">
        <v>324</v>
      </c>
      <c r="AP366">
        <v>0</v>
      </c>
      <c r="AQ366" t="s">
        <v>324</v>
      </c>
      <c r="AR366" t="s">
        <v>324</v>
      </c>
      <c r="AS366" t="s">
        <v>324</v>
      </c>
      <c r="AT366" t="s">
        <v>324</v>
      </c>
      <c r="AU366">
        <v>0</v>
      </c>
      <c r="AV366" t="s">
        <v>324</v>
      </c>
      <c r="AW366" t="s">
        <v>324</v>
      </c>
      <c r="AX366" t="s">
        <v>324</v>
      </c>
      <c r="AY366" t="s">
        <v>324</v>
      </c>
      <c r="AZ366">
        <v>0</v>
      </c>
      <c r="BA366" t="s">
        <v>324</v>
      </c>
      <c r="BB366" t="s">
        <v>324</v>
      </c>
      <c r="BC366" t="s">
        <v>324</v>
      </c>
      <c r="BD366" t="s">
        <v>324</v>
      </c>
      <c r="BE366">
        <v>0</v>
      </c>
      <c r="BF366" t="s">
        <v>324</v>
      </c>
      <c r="BG366" t="s">
        <v>324</v>
      </c>
      <c r="BH366" t="s">
        <v>324</v>
      </c>
      <c r="BI366" t="s">
        <v>324</v>
      </c>
      <c r="BJ366">
        <v>0</v>
      </c>
      <c r="BK366" t="s">
        <v>324</v>
      </c>
      <c r="BL366" t="s">
        <v>324</v>
      </c>
      <c r="BM366" t="s">
        <v>324</v>
      </c>
      <c r="BN366" t="s">
        <v>324</v>
      </c>
      <c r="BO366">
        <v>0</v>
      </c>
      <c r="BP366" t="s">
        <v>324</v>
      </c>
      <c r="BQ366" t="s">
        <v>324</v>
      </c>
      <c r="BR366" t="s">
        <v>324</v>
      </c>
      <c r="BS366" t="s">
        <v>324</v>
      </c>
      <c r="BT366">
        <v>0</v>
      </c>
      <c r="BU366" t="s">
        <v>324</v>
      </c>
      <c r="BV366" t="s">
        <v>324</v>
      </c>
      <c r="BW366" t="s">
        <v>324</v>
      </c>
      <c r="BX366" t="s">
        <v>324</v>
      </c>
      <c r="BY366">
        <v>0</v>
      </c>
      <c r="BZ366" t="s">
        <v>324</v>
      </c>
      <c r="CA366" t="s">
        <v>324</v>
      </c>
      <c r="CB366" t="s">
        <v>324</v>
      </c>
      <c r="CC366" t="s">
        <v>324</v>
      </c>
      <c r="CD366">
        <v>0</v>
      </c>
      <c r="CE366" t="s">
        <v>324</v>
      </c>
      <c r="CF366" t="s">
        <v>324</v>
      </c>
      <c r="CG366" t="s">
        <v>324</v>
      </c>
      <c r="CH366" t="s">
        <v>324</v>
      </c>
      <c r="CI366">
        <v>0</v>
      </c>
      <c r="CJ366" t="s">
        <v>324</v>
      </c>
      <c r="CK366" t="s">
        <v>324</v>
      </c>
      <c r="CL366" t="s">
        <v>324</v>
      </c>
      <c r="CM366" t="s">
        <v>324</v>
      </c>
      <c r="CN366">
        <v>0</v>
      </c>
      <c r="CO366">
        <v>0.97599999999999998</v>
      </c>
      <c r="CP366" t="s">
        <v>179</v>
      </c>
      <c r="CQ366" t="s">
        <v>179</v>
      </c>
      <c r="CR366">
        <v>0</v>
      </c>
      <c r="CS366">
        <v>0.97599999999999998</v>
      </c>
      <c r="CT366">
        <v>125</v>
      </c>
      <c r="CU366">
        <v>0</v>
      </c>
      <c r="CV366">
        <v>0</v>
      </c>
      <c r="CW366">
        <v>0</v>
      </c>
      <c r="CX366">
        <v>125</v>
      </c>
      <c r="CY366">
        <v>1.4850000000000001</v>
      </c>
      <c r="CZ366">
        <v>0</v>
      </c>
      <c r="DA366">
        <v>0</v>
      </c>
      <c r="DB366">
        <v>0</v>
      </c>
      <c r="DC366">
        <v>1.4850000000000001</v>
      </c>
    </row>
    <row r="367" spans="1:107" x14ac:dyDescent="0.45">
      <c r="A367">
        <v>2024</v>
      </c>
      <c r="B367">
        <v>2</v>
      </c>
      <c r="C367" t="s">
        <v>94</v>
      </c>
      <c r="D367">
        <v>6342</v>
      </c>
      <c r="E367" t="s">
        <v>334</v>
      </c>
      <c r="F367" t="s">
        <v>323</v>
      </c>
      <c r="G367" t="s">
        <v>244</v>
      </c>
      <c r="H367">
        <v>16.219000000000001</v>
      </c>
      <c r="I367">
        <v>2.4900000000000002</v>
      </c>
      <c r="J367">
        <v>0.79100000000000004</v>
      </c>
      <c r="K367">
        <v>0</v>
      </c>
      <c r="L367">
        <v>19.5</v>
      </c>
      <c r="M367">
        <v>1755</v>
      </c>
      <c r="N367">
        <v>13</v>
      </c>
      <c r="O367">
        <v>7</v>
      </c>
      <c r="P367">
        <v>0</v>
      </c>
      <c r="Q367">
        <v>1775</v>
      </c>
      <c r="R367">
        <v>0</v>
      </c>
      <c r="S367">
        <v>0</v>
      </c>
      <c r="T367">
        <v>0</v>
      </c>
      <c r="U367">
        <v>0</v>
      </c>
      <c r="V367">
        <v>0</v>
      </c>
      <c r="W367">
        <v>0</v>
      </c>
      <c r="X367">
        <v>0</v>
      </c>
      <c r="Y367">
        <v>0</v>
      </c>
      <c r="Z367">
        <v>0</v>
      </c>
      <c r="AA367">
        <v>0</v>
      </c>
      <c r="AB367">
        <v>0</v>
      </c>
      <c r="AC367">
        <v>0</v>
      </c>
      <c r="AD367">
        <v>0</v>
      </c>
      <c r="AE367">
        <v>0</v>
      </c>
      <c r="AF367">
        <v>0</v>
      </c>
      <c r="AG367">
        <v>0</v>
      </c>
      <c r="AH367">
        <v>0</v>
      </c>
      <c r="AI367">
        <v>0</v>
      </c>
      <c r="AJ367">
        <v>0</v>
      </c>
      <c r="AK367">
        <v>0</v>
      </c>
      <c r="AL367">
        <v>0</v>
      </c>
      <c r="AM367">
        <v>0</v>
      </c>
      <c r="AN367">
        <v>0</v>
      </c>
      <c r="AO367">
        <v>0</v>
      </c>
      <c r="AP367">
        <v>0</v>
      </c>
      <c r="AQ367">
        <v>0</v>
      </c>
      <c r="AR367">
        <v>0</v>
      </c>
      <c r="AS367">
        <v>0</v>
      </c>
      <c r="AT367">
        <v>0</v>
      </c>
      <c r="AU367">
        <v>0</v>
      </c>
      <c r="AV367">
        <v>0</v>
      </c>
      <c r="AW367">
        <v>0</v>
      </c>
      <c r="AX367">
        <v>0</v>
      </c>
      <c r="AY367">
        <v>0</v>
      </c>
      <c r="AZ367">
        <v>0</v>
      </c>
      <c r="BA367">
        <v>0</v>
      </c>
      <c r="BB367">
        <v>0</v>
      </c>
      <c r="BC367">
        <v>0</v>
      </c>
      <c r="BD367">
        <v>0</v>
      </c>
      <c r="BE367">
        <v>0</v>
      </c>
      <c r="BF367">
        <v>0</v>
      </c>
      <c r="BG367">
        <v>0</v>
      </c>
      <c r="BH367">
        <v>0</v>
      </c>
      <c r="BI367">
        <v>0</v>
      </c>
      <c r="BJ367">
        <v>0</v>
      </c>
      <c r="BK367">
        <v>0</v>
      </c>
      <c r="BL367">
        <v>0</v>
      </c>
      <c r="BM367">
        <v>0</v>
      </c>
      <c r="BN367">
        <v>0</v>
      </c>
      <c r="BO367">
        <v>0</v>
      </c>
      <c r="BP367">
        <v>0</v>
      </c>
      <c r="BQ367">
        <v>0</v>
      </c>
      <c r="BR367">
        <v>0</v>
      </c>
      <c r="BS367">
        <v>0</v>
      </c>
      <c r="BT367">
        <v>0</v>
      </c>
      <c r="BU367">
        <v>0</v>
      </c>
      <c r="BV367">
        <v>0</v>
      </c>
      <c r="BW367">
        <v>0</v>
      </c>
      <c r="BX367">
        <v>0</v>
      </c>
      <c r="BY367">
        <v>0</v>
      </c>
      <c r="BZ367">
        <v>0</v>
      </c>
      <c r="CA367">
        <v>0</v>
      </c>
      <c r="CB367">
        <v>0</v>
      </c>
      <c r="CC367">
        <v>0</v>
      </c>
      <c r="CD367">
        <v>0</v>
      </c>
      <c r="CE367">
        <v>0</v>
      </c>
      <c r="CF367">
        <v>0</v>
      </c>
      <c r="CG367">
        <v>0</v>
      </c>
      <c r="CH367">
        <v>0</v>
      </c>
      <c r="CI367">
        <v>0</v>
      </c>
      <c r="CJ367">
        <v>0</v>
      </c>
      <c r="CK367">
        <v>0</v>
      </c>
      <c r="CL367">
        <v>0</v>
      </c>
      <c r="CM367">
        <v>0</v>
      </c>
      <c r="CN367">
        <v>0</v>
      </c>
      <c r="CO367">
        <v>16.219000000000001</v>
      </c>
      <c r="CP367">
        <v>2.4900000000000002</v>
      </c>
      <c r="CQ367">
        <v>0.79100000000000004</v>
      </c>
      <c r="CR367">
        <v>0</v>
      </c>
      <c r="CS367">
        <v>19.5</v>
      </c>
      <c r="CT367">
        <v>1755</v>
      </c>
      <c r="CU367">
        <v>13</v>
      </c>
      <c r="CV367">
        <v>7</v>
      </c>
      <c r="CW367">
        <v>0</v>
      </c>
      <c r="CX367">
        <v>1775</v>
      </c>
      <c r="CY367">
        <v>0</v>
      </c>
      <c r="CZ367">
        <v>0</v>
      </c>
      <c r="DA367">
        <v>0</v>
      </c>
      <c r="DB367">
        <v>0</v>
      </c>
      <c r="DC367">
        <v>0</v>
      </c>
    </row>
    <row r="368" spans="1:107" x14ac:dyDescent="0.45">
      <c r="A368">
        <v>2024</v>
      </c>
      <c r="B368">
        <v>2</v>
      </c>
      <c r="C368" t="s">
        <v>94</v>
      </c>
      <c r="D368">
        <v>13718</v>
      </c>
      <c r="E368" t="s">
        <v>335</v>
      </c>
      <c r="F368" t="s">
        <v>323</v>
      </c>
      <c r="G368" t="s">
        <v>244</v>
      </c>
      <c r="H368">
        <v>2.5499999999999998</v>
      </c>
      <c r="I368">
        <v>0.45</v>
      </c>
      <c r="J368">
        <v>2.79</v>
      </c>
      <c r="K368">
        <v>0</v>
      </c>
      <c r="L368">
        <v>5.79</v>
      </c>
      <c r="M368">
        <v>338</v>
      </c>
      <c r="N368">
        <v>6</v>
      </c>
      <c r="O368">
        <v>2</v>
      </c>
      <c r="P368">
        <v>0</v>
      </c>
      <c r="Q368">
        <v>346</v>
      </c>
      <c r="R368" t="s">
        <v>324</v>
      </c>
      <c r="S368" t="s">
        <v>324</v>
      </c>
      <c r="T368" t="s">
        <v>324</v>
      </c>
      <c r="U368" t="s">
        <v>324</v>
      </c>
      <c r="V368">
        <v>0</v>
      </c>
      <c r="W368" t="s">
        <v>324</v>
      </c>
      <c r="X368" t="s">
        <v>324</v>
      </c>
      <c r="Y368" t="s">
        <v>324</v>
      </c>
      <c r="Z368" t="s">
        <v>324</v>
      </c>
      <c r="AA368">
        <v>0</v>
      </c>
      <c r="AB368" t="s">
        <v>324</v>
      </c>
      <c r="AC368" t="s">
        <v>324</v>
      </c>
      <c r="AD368" t="s">
        <v>324</v>
      </c>
      <c r="AE368" t="s">
        <v>324</v>
      </c>
      <c r="AF368">
        <v>0</v>
      </c>
      <c r="AG368" t="s">
        <v>324</v>
      </c>
      <c r="AH368" t="s">
        <v>324</v>
      </c>
      <c r="AI368" t="s">
        <v>324</v>
      </c>
      <c r="AJ368" t="s">
        <v>324</v>
      </c>
      <c r="AK368">
        <v>0</v>
      </c>
      <c r="AL368" t="s">
        <v>324</v>
      </c>
      <c r="AM368" t="s">
        <v>324</v>
      </c>
      <c r="AN368" t="s">
        <v>324</v>
      </c>
      <c r="AO368" t="s">
        <v>324</v>
      </c>
      <c r="AP368">
        <v>0</v>
      </c>
      <c r="AQ368" t="s">
        <v>324</v>
      </c>
      <c r="AR368" t="s">
        <v>324</v>
      </c>
      <c r="AS368" t="s">
        <v>324</v>
      </c>
      <c r="AT368" t="s">
        <v>324</v>
      </c>
      <c r="AU368">
        <v>0</v>
      </c>
      <c r="AV368" t="s">
        <v>324</v>
      </c>
      <c r="AW368" t="s">
        <v>324</v>
      </c>
      <c r="AX368" t="s">
        <v>324</v>
      </c>
      <c r="AY368" t="s">
        <v>324</v>
      </c>
      <c r="AZ368">
        <v>0</v>
      </c>
      <c r="BA368" t="s">
        <v>324</v>
      </c>
      <c r="BB368" t="s">
        <v>324</v>
      </c>
      <c r="BC368" t="s">
        <v>324</v>
      </c>
      <c r="BD368" t="s">
        <v>324</v>
      </c>
      <c r="BE368">
        <v>0</v>
      </c>
      <c r="BF368" t="s">
        <v>324</v>
      </c>
      <c r="BG368" t="s">
        <v>324</v>
      </c>
      <c r="BH368" t="s">
        <v>324</v>
      </c>
      <c r="BI368" t="s">
        <v>324</v>
      </c>
      <c r="BJ368">
        <v>0</v>
      </c>
      <c r="BK368" t="s">
        <v>324</v>
      </c>
      <c r="BL368" t="s">
        <v>324</v>
      </c>
      <c r="BM368" t="s">
        <v>324</v>
      </c>
      <c r="BN368" t="s">
        <v>324</v>
      </c>
      <c r="BO368">
        <v>0</v>
      </c>
      <c r="BP368" t="s">
        <v>324</v>
      </c>
      <c r="BQ368" t="s">
        <v>324</v>
      </c>
      <c r="BR368" t="s">
        <v>324</v>
      </c>
      <c r="BS368" t="s">
        <v>324</v>
      </c>
      <c r="BT368">
        <v>0</v>
      </c>
      <c r="BU368" t="s">
        <v>324</v>
      </c>
      <c r="BV368" t="s">
        <v>324</v>
      </c>
      <c r="BW368" t="s">
        <v>324</v>
      </c>
      <c r="BX368" t="s">
        <v>324</v>
      </c>
      <c r="BY368">
        <v>0</v>
      </c>
      <c r="BZ368" t="s">
        <v>324</v>
      </c>
      <c r="CA368" t="s">
        <v>324</v>
      </c>
      <c r="CB368" t="s">
        <v>324</v>
      </c>
      <c r="CC368" t="s">
        <v>324</v>
      </c>
      <c r="CD368">
        <v>0</v>
      </c>
      <c r="CE368" t="s">
        <v>324</v>
      </c>
      <c r="CF368" t="s">
        <v>324</v>
      </c>
      <c r="CG368" t="s">
        <v>324</v>
      </c>
      <c r="CH368" t="s">
        <v>324</v>
      </c>
      <c r="CI368">
        <v>0</v>
      </c>
      <c r="CJ368" t="s">
        <v>324</v>
      </c>
      <c r="CK368" t="s">
        <v>324</v>
      </c>
      <c r="CL368" t="s">
        <v>324</v>
      </c>
      <c r="CM368" t="s">
        <v>324</v>
      </c>
      <c r="CN368">
        <v>0</v>
      </c>
      <c r="CO368">
        <v>2.5499999999999998</v>
      </c>
      <c r="CP368">
        <v>0.45</v>
      </c>
      <c r="CQ368">
        <v>2.79</v>
      </c>
      <c r="CR368">
        <v>0</v>
      </c>
      <c r="CS368">
        <v>5.79</v>
      </c>
      <c r="CT368">
        <v>338</v>
      </c>
      <c r="CU368">
        <v>6</v>
      </c>
      <c r="CV368">
        <v>2</v>
      </c>
      <c r="CW368">
        <v>0</v>
      </c>
      <c r="CX368">
        <v>346</v>
      </c>
      <c r="CY368">
        <v>0</v>
      </c>
      <c r="CZ368">
        <v>0</v>
      </c>
      <c r="DA368">
        <v>0</v>
      </c>
      <c r="DB368">
        <v>0</v>
      </c>
      <c r="DC368">
        <v>0</v>
      </c>
    </row>
    <row r="369" spans="1:107" x14ac:dyDescent="0.45">
      <c r="A369">
        <v>2024</v>
      </c>
      <c r="B369">
        <v>2</v>
      </c>
      <c r="C369" t="s">
        <v>94</v>
      </c>
      <c r="D369">
        <v>14063</v>
      </c>
      <c r="E369" t="s">
        <v>336</v>
      </c>
      <c r="F369" t="s">
        <v>323</v>
      </c>
      <c r="G369" t="s">
        <v>244</v>
      </c>
      <c r="H369">
        <v>4.8</v>
      </c>
      <c r="I369">
        <v>2.31</v>
      </c>
      <c r="J369">
        <v>0</v>
      </c>
      <c r="K369">
        <v>0</v>
      </c>
      <c r="L369">
        <v>7.11</v>
      </c>
      <c r="M369">
        <v>607</v>
      </c>
      <c r="N369">
        <v>20</v>
      </c>
      <c r="O369">
        <v>0</v>
      </c>
      <c r="P369">
        <v>0</v>
      </c>
      <c r="Q369">
        <v>627</v>
      </c>
      <c r="R369">
        <v>1.8069999999999999</v>
      </c>
      <c r="S369">
        <v>3.1309999999999998</v>
      </c>
      <c r="T369">
        <v>4.0000000000000001E-3</v>
      </c>
      <c r="U369">
        <v>0</v>
      </c>
      <c r="V369">
        <v>4.9420000000000002</v>
      </c>
      <c r="W369">
        <v>471</v>
      </c>
      <c r="X369">
        <v>402</v>
      </c>
      <c r="Y369">
        <v>1</v>
      </c>
      <c r="Z369">
        <v>0</v>
      </c>
      <c r="AA369">
        <v>874</v>
      </c>
      <c r="AB369">
        <v>0</v>
      </c>
      <c r="AC369">
        <v>0</v>
      </c>
      <c r="AD369">
        <v>0</v>
      </c>
      <c r="AE369">
        <v>0</v>
      </c>
      <c r="AF369">
        <v>0</v>
      </c>
      <c r="AG369">
        <v>0</v>
      </c>
      <c r="AH369">
        <v>0</v>
      </c>
      <c r="AI369">
        <v>0</v>
      </c>
      <c r="AJ369">
        <v>0</v>
      </c>
      <c r="AK369">
        <v>0</v>
      </c>
      <c r="AL369">
        <v>0</v>
      </c>
      <c r="AM369">
        <v>0</v>
      </c>
      <c r="AN369">
        <v>0</v>
      </c>
      <c r="AO369">
        <v>0</v>
      </c>
      <c r="AP369">
        <v>0</v>
      </c>
      <c r="AQ369">
        <v>0</v>
      </c>
      <c r="AR369">
        <v>0</v>
      </c>
      <c r="AS369">
        <v>0</v>
      </c>
      <c r="AT369">
        <v>0</v>
      </c>
      <c r="AU369">
        <v>0</v>
      </c>
      <c r="AV369">
        <v>0</v>
      </c>
      <c r="AW369">
        <v>0</v>
      </c>
      <c r="AX369">
        <v>0</v>
      </c>
      <c r="AY369">
        <v>0</v>
      </c>
      <c r="AZ369">
        <v>0</v>
      </c>
      <c r="BA369">
        <v>0</v>
      </c>
      <c r="BB369">
        <v>0</v>
      </c>
      <c r="BC369">
        <v>0</v>
      </c>
      <c r="BD369">
        <v>0</v>
      </c>
      <c r="BE369">
        <v>0</v>
      </c>
      <c r="BF369">
        <v>0</v>
      </c>
      <c r="BG369">
        <v>0</v>
      </c>
      <c r="BH369">
        <v>0</v>
      </c>
      <c r="BI369">
        <v>0</v>
      </c>
      <c r="BJ369">
        <v>0</v>
      </c>
      <c r="BK369">
        <v>4.0000000000000001E-3</v>
      </c>
      <c r="BL369">
        <v>0</v>
      </c>
      <c r="BM369">
        <v>0</v>
      </c>
      <c r="BN369">
        <v>0</v>
      </c>
      <c r="BO369">
        <v>4.0000000000000001E-3</v>
      </c>
      <c r="BP369">
        <v>2</v>
      </c>
      <c r="BQ369">
        <v>0</v>
      </c>
      <c r="BR369">
        <v>0</v>
      </c>
      <c r="BS369">
        <v>0</v>
      </c>
      <c r="BT369">
        <v>2</v>
      </c>
      <c r="BU369">
        <v>0</v>
      </c>
      <c r="BV369">
        <v>0</v>
      </c>
      <c r="BW369">
        <v>0</v>
      </c>
      <c r="BX369">
        <v>0</v>
      </c>
      <c r="BY369">
        <v>0</v>
      </c>
      <c r="BZ369">
        <v>0</v>
      </c>
      <c r="CA369">
        <v>0</v>
      </c>
      <c r="CB369">
        <v>0</v>
      </c>
      <c r="CC369">
        <v>0</v>
      </c>
      <c r="CD369">
        <v>0</v>
      </c>
      <c r="CE369">
        <v>0</v>
      </c>
      <c r="CF369">
        <v>0</v>
      </c>
      <c r="CG369">
        <v>0</v>
      </c>
      <c r="CH369">
        <v>0</v>
      </c>
      <c r="CI369">
        <v>0</v>
      </c>
      <c r="CJ369">
        <v>0</v>
      </c>
      <c r="CK369">
        <v>0</v>
      </c>
      <c r="CL369">
        <v>0</v>
      </c>
      <c r="CM369">
        <v>0</v>
      </c>
      <c r="CN369">
        <v>0</v>
      </c>
      <c r="CO369">
        <v>6.6109999999999998</v>
      </c>
      <c r="CP369">
        <v>5.4409999999999998</v>
      </c>
      <c r="CQ369">
        <v>4.0000000000000001E-3</v>
      </c>
      <c r="CR369">
        <v>0</v>
      </c>
      <c r="CS369">
        <v>12.055999999999999</v>
      </c>
      <c r="CT369">
        <v>1080</v>
      </c>
      <c r="CU369">
        <v>422</v>
      </c>
      <c r="CV369">
        <v>1</v>
      </c>
      <c r="CW369">
        <v>0</v>
      </c>
      <c r="CX369">
        <v>1503</v>
      </c>
      <c r="CY369">
        <v>0</v>
      </c>
      <c r="CZ369">
        <v>0</v>
      </c>
      <c r="DA369">
        <v>0</v>
      </c>
      <c r="DB369">
        <v>0</v>
      </c>
      <c r="DC369">
        <v>0</v>
      </c>
    </row>
    <row r="370" spans="1:107" x14ac:dyDescent="0.45">
      <c r="A370">
        <v>2024</v>
      </c>
      <c r="B370">
        <v>2</v>
      </c>
      <c r="C370" t="s">
        <v>94</v>
      </c>
      <c r="D370">
        <v>17698</v>
      </c>
      <c r="E370" t="s">
        <v>337</v>
      </c>
      <c r="F370" t="s">
        <v>323</v>
      </c>
      <c r="G370" t="s">
        <v>244</v>
      </c>
      <c r="H370">
        <v>9.3949999999999996</v>
      </c>
      <c r="I370">
        <v>1.782</v>
      </c>
      <c r="J370">
        <v>0.73399999999999999</v>
      </c>
      <c r="K370" t="s">
        <v>324</v>
      </c>
      <c r="L370">
        <v>11.911</v>
      </c>
      <c r="M370">
        <v>1420</v>
      </c>
      <c r="N370">
        <v>45</v>
      </c>
      <c r="O370">
        <v>2</v>
      </c>
      <c r="P370" t="s">
        <v>324</v>
      </c>
      <c r="Q370">
        <v>1467</v>
      </c>
      <c r="R370">
        <v>0.20100000000000001</v>
      </c>
      <c r="S370">
        <v>14.404</v>
      </c>
      <c r="T370" t="s">
        <v>324</v>
      </c>
      <c r="U370" t="s">
        <v>324</v>
      </c>
      <c r="V370">
        <v>14.605</v>
      </c>
      <c r="W370">
        <v>16</v>
      </c>
      <c r="X370">
        <v>15</v>
      </c>
      <c r="Y370" t="s">
        <v>324</v>
      </c>
      <c r="Z370" t="s">
        <v>324</v>
      </c>
      <c r="AA370">
        <v>31</v>
      </c>
      <c r="AB370">
        <v>499.572</v>
      </c>
      <c r="AC370">
        <v>1406.9059999999999</v>
      </c>
      <c r="AD370">
        <v>15</v>
      </c>
      <c r="AE370" t="s">
        <v>324</v>
      </c>
      <c r="AF370">
        <v>1921.4780000000001</v>
      </c>
      <c r="AG370">
        <v>9.2999999999999999E-2</v>
      </c>
      <c r="AH370">
        <v>7.0000000000000001E-3</v>
      </c>
      <c r="AI370" t="s">
        <v>324</v>
      </c>
      <c r="AJ370" t="s">
        <v>324</v>
      </c>
      <c r="AK370">
        <v>0.1</v>
      </c>
      <c r="AL370">
        <v>16</v>
      </c>
      <c r="AM370">
        <v>1</v>
      </c>
      <c r="AN370" t="s">
        <v>324</v>
      </c>
      <c r="AO370" t="s">
        <v>324</v>
      </c>
      <c r="AP370">
        <v>17</v>
      </c>
      <c r="AQ370">
        <v>0.27800000000000002</v>
      </c>
      <c r="AR370">
        <v>1.2999999999999999E-2</v>
      </c>
      <c r="AS370" t="s">
        <v>324</v>
      </c>
      <c r="AT370" t="s">
        <v>324</v>
      </c>
      <c r="AU370">
        <v>0.29099999999999998</v>
      </c>
      <c r="AV370" t="s">
        <v>324</v>
      </c>
      <c r="AW370" t="s">
        <v>324</v>
      </c>
      <c r="AX370" t="s">
        <v>324</v>
      </c>
      <c r="AY370" t="s">
        <v>324</v>
      </c>
      <c r="AZ370">
        <v>0</v>
      </c>
      <c r="BA370" t="s">
        <v>324</v>
      </c>
      <c r="BB370" t="s">
        <v>324</v>
      </c>
      <c r="BC370" t="s">
        <v>324</v>
      </c>
      <c r="BD370" t="s">
        <v>324</v>
      </c>
      <c r="BE370">
        <v>0</v>
      </c>
      <c r="BF370" t="s">
        <v>324</v>
      </c>
      <c r="BG370" t="s">
        <v>324</v>
      </c>
      <c r="BH370" t="s">
        <v>324</v>
      </c>
      <c r="BI370" t="s">
        <v>324</v>
      </c>
      <c r="BJ370">
        <v>0</v>
      </c>
      <c r="BK370" t="s">
        <v>324</v>
      </c>
      <c r="BL370">
        <v>2E-3</v>
      </c>
      <c r="BM370" t="s">
        <v>324</v>
      </c>
      <c r="BN370" t="s">
        <v>324</v>
      </c>
      <c r="BO370">
        <v>2E-3</v>
      </c>
      <c r="BP370" t="s">
        <v>324</v>
      </c>
      <c r="BQ370">
        <v>1</v>
      </c>
      <c r="BR370" t="s">
        <v>324</v>
      </c>
      <c r="BS370" t="s">
        <v>324</v>
      </c>
      <c r="BT370">
        <v>1</v>
      </c>
      <c r="BU370" t="s">
        <v>324</v>
      </c>
      <c r="BV370">
        <v>2E-3</v>
      </c>
      <c r="BW370" t="s">
        <v>324</v>
      </c>
      <c r="BX370" t="s">
        <v>324</v>
      </c>
      <c r="BY370">
        <v>2E-3</v>
      </c>
      <c r="BZ370" t="s">
        <v>324</v>
      </c>
      <c r="CA370">
        <v>3</v>
      </c>
      <c r="CB370" t="s">
        <v>324</v>
      </c>
      <c r="CC370" t="s">
        <v>324</v>
      </c>
      <c r="CD370">
        <v>3</v>
      </c>
      <c r="CE370" t="s">
        <v>324</v>
      </c>
      <c r="CF370">
        <v>1</v>
      </c>
      <c r="CG370" t="s">
        <v>324</v>
      </c>
      <c r="CH370" t="s">
        <v>324</v>
      </c>
      <c r="CI370">
        <v>1</v>
      </c>
      <c r="CJ370" t="s">
        <v>324</v>
      </c>
      <c r="CK370" t="s">
        <v>324</v>
      </c>
      <c r="CL370" t="s">
        <v>324</v>
      </c>
      <c r="CM370" t="s">
        <v>324</v>
      </c>
      <c r="CN370">
        <v>0</v>
      </c>
      <c r="CO370">
        <v>9.5960000000000001</v>
      </c>
      <c r="CP370">
        <v>19.187999999999999</v>
      </c>
      <c r="CQ370">
        <v>0.73399999999999999</v>
      </c>
      <c r="CR370">
        <v>0</v>
      </c>
      <c r="CS370">
        <v>29.518000000000001</v>
      </c>
      <c r="CT370">
        <v>1436</v>
      </c>
      <c r="CU370">
        <v>62</v>
      </c>
      <c r="CV370">
        <v>2</v>
      </c>
      <c r="CW370">
        <v>0</v>
      </c>
      <c r="CX370">
        <v>1500</v>
      </c>
      <c r="CY370">
        <v>499.572</v>
      </c>
      <c r="CZ370">
        <v>1406.9079999999999</v>
      </c>
      <c r="DA370">
        <v>15</v>
      </c>
      <c r="DB370">
        <v>0</v>
      </c>
      <c r="DC370">
        <v>1921.48</v>
      </c>
    </row>
    <row r="371" spans="1:107" x14ac:dyDescent="0.45">
      <c r="A371">
        <v>2024</v>
      </c>
      <c r="B371">
        <v>2</v>
      </c>
      <c r="C371" t="s">
        <v>94</v>
      </c>
      <c r="D371">
        <v>99999</v>
      </c>
      <c r="E371" t="s">
        <v>329</v>
      </c>
      <c r="F371" t="s">
        <v>323</v>
      </c>
      <c r="H371">
        <v>15.316000000000001</v>
      </c>
      <c r="I371">
        <v>14.21</v>
      </c>
      <c r="J371">
        <v>21.114000000000001</v>
      </c>
      <c r="K371" t="s">
        <v>324</v>
      </c>
      <c r="L371">
        <v>50.64</v>
      </c>
      <c r="M371" t="s">
        <v>324</v>
      </c>
      <c r="N371" t="s">
        <v>324</v>
      </c>
      <c r="O371" t="s">
        <v>324</v>
      </c>
      <c r="P371" t="s">
        <v>324</v>
      </c>
      <c r="Q371" t="s">
        <v>324</v>
      </c>
      <c r="R371" t="s">
        <v>324</v>
      </c>
      <c r="S371" t="s">
        <v>324</v>
      </c>
      <c r="T371" t="s">
        <v>324</v>
      </c>
      <c r="U371" t="s">
        <v>324</v>
      </c>
      <c r="V371">
        <v>0</v>
      </c>
      <c r="W371" t="s">
        <v>324</v>
      </c>
      <c r="X371" t="s">
        <v>324</v>
      </c>
      <c r="Y371" t="s">
        <v>324</v>
      </c>
      <c r="Z371" t="s">
        <v>324</v>
      </c>
      <c r="AA371" t="s">
        <v>324</v>
      </c>
      <c r="AB371" t="s">
        <v>324</v>
      </c>
      <c r="AC371" t="s">
        <v>324</v>
      </c>
      <c r="AD371" t="s">
        <v>324</v>
      </c>
      <c r="AE371" t="s">
        <v>324</v>
      </c>
      <c r="AF371" t="s">
        <v>324</v>
      </c>
      <c r="AG371" t="s">
        <v>324</v>
      </c>
      <c r="AH371" t="s">
        <v>324</v>
      </c>
      <c r="AI371" t="s">
        <v>324</v>
      </c>
      <c r="AJ371" t="s">
        <v>324</v>
      </c>
      <c r="AK371">
        <v>0</v>
      </c>
      <c r="AL371" t="s">
        <v>324</v>
      </c>
      <c r="AM371" t="s">
        <v>324</v>
      </c>
      <c r="AN371" t="s">
        <v>324</v>
      </c>
      <c r="AO371" t="s">
        <v>324</v>
      </c>
      <c r="AP371" t="s">
        <v>324</v>
      </c>
      <c r="AQ371" t="s">
        <v>324</v>
      </c>
      <c r="AR371" t="s">
        <v>324</v>
      </c>
      <c r="AS371" t="s">
        <v>324</v>
      </c>
      <c r="AT371" t="s">
        <v>324</v>
      </c>
      <c r="AU371" t="s">
        <v>324</v>
      </c>
      <c r="AV371" t="s">
        <v>324</v>
      </c>
      <c r="AW371" t="s">
        <v>324</v>
      </c>
      <c r="AX371" t="s">
        <v>324</v>
      </c>
      <c r="AY371" t="s">
        <v>324</v>
      </c>
      <c r="AZ371">
        <v>0</v>
      </c>
      <c r="BA371" t="s">
        <v>324</v>
      </c>
      <c r="BB371" t="s">
        <v>324</v>
      </c>
      <c r="BC371" t="s">
        <v>324</v>
      </c>
      <c r="BD371" t="s">
        <v>324</v>
      </c>
      <c r="BE371" t="s">
        <v>324</v>
      </c>
      <c r="BF371" t="s">
        <v>324</v>
      </c>
      <c r="BG371" t="s">
        <v>324</v>
      </c>
      <c r="BH371" t="s">
        <v>324</v>
      </c>
      <c r="BI371" t="s">
        <v>324</v>
      </c>
      <c r="BJ371" t="s">
        <v>324</v>
      </c>
      <c r="BK371" t="s">
        <v>324</v>
      </c>
      <c r="BL371" t="s">
        <v>324</v>
      </c>
      <c r="BM371" t="s">
        <v>324</v>
      </c>
      <c r="BN371" t="s">
        <v>324</v>
      </c>
      <c r="BO371" t="s">
        <v>324</v>
      </c>
      <c r="BP371" t="s">
        <v>324</v>
      </c>
      <c r="BQ371" t="s">
        <v>324</v>
      </c>
      <c r="BR371" t="s">
        <v>324</v>
      </c>
      <c r="BS371" t="s">
        <v>324</v>
      </c>
      <c r="BT371" t="s">
        <v>324</v>
      </c>
      <c r="BU371" t="s">
        <v>324</v>
      </c>
      <c r="BV371" t="s">
        <v>324</v>
      </c>
      <c r="BW371" t="s">
        <v>324</v>
      </c>
      <c r="BX371" t="s">
        <v>324</v>
      </c>
      <c r="BY371" t="s">
        <v>324</v>
      </c>
      <c r="BZ371" t="s">
        <v>324</v>
      </c>
      <c r="CA371" t="s">
        <v>324</v>
      </c>
      <c r="CB371" t="s">
        <v>324</v>
      </c>
      <c r="CC371" t="s">
        <v>324</v>
      </c>
      <c r="CD371" t="s">
        <v>324</v>
      </c>
      <c r="CE371" t="s">
        <v>324</v>
      </c>
      <c r="CF371" t="s">
        <v>324</v>
      </c>
      <c r="CG371" t="s">
        <v>324</v>
      </c>
      <c r="CH371" t="s">
        <v>324</v>
      </c>
      <c r="CI371" t="s">
        <v>324</v>
      </c>
      <c r="CJ371" t="s">
        <v>324</v>
      </c>
      <c r="CK371" t="s">
        <v>324</v>
      </c>
      <c r="CL371" t="s">
        <v>324</v>
      </c>
      <c r="CM371" t="s">
        <v>324</v>
      </c>
      <c r="CN371" t="s">
        <v>324</v>
      </c>
      <c r="CO371">
        <v>15.316000000000001</v>
      </c>
      <c r="CP371">
        <v>14.21</v>
      </c>
      <c r="CQ371">
        <v>21.114000000000001</v>
      </c>
      <c r="CR371" t="s">
        <v>324</v>
      </c>
      <c r="CS371">
        <v>50.64</v>
      </c>
      <c r="CT371" t="s">
        <v>324</v>
      </c>
      <c r="CU371" t="s">
        <v>324</v>
      </c>
      <c r="CV371" t="s">
        <v>324</v>
      </c>
      <c r="CW371" t="s">
        <v>324</v>
      </c>
      <c r="CX371" t="s">
        <v>324</v>
      </c>
      <c r="CY371" t="s">
        <v>324</v>
      </c>
      <c r="CZ371" t="s">
        <v>324</v>
      </c>
      <c r="DA371" t="s">
        <v>324</v>
      </c>
      <c r="DB371" t="s">
        <v>324</v>
      </c>
      <c r="DC371" t="s">
        <v>324</v>
      </c>
    </row>
    <row r="372" spans="1:107" x14ac:dyDescent="0.45">
      <c r="A372">
        <v>2024</v>
      </c>
      <c r="B372">
        <v>2</v>
      </c>
      <c r="C372" t="s">
        <v>90</v>
      </c>
      <c r="D372">
        <v>176</v>
      </c>
      <c r="E372" t="s">
        <v>338</v>
      </c>
      <c r="F372" t="s">
        <v>323</v>
      </c>
      <c r="G372" t="s">
        <v>244</v>
      </c>
      <c r="H372">
        <v>6.0999999999999999E-2</v>
      </c>
      <c r="I372">
        <v>5.0000000000000001E-3</v>
      </c>
      <c r="J372" t="s">
        <v>324</v>
      </c>
      <c r="K372" t="s">
        <v>324</v>
      </c>
      <c r="L372">
        <v>6.6000000000000003E-2</v>
      </c>
      <c r="M372">
        <v>12</v>
      </c>
      <c r="N372">
        <v>3</v>
      </c>
      <c r="O372" t="s">
        <v>324</v>
      </c>
      <c r="P372" t="s">
        <v>324</v>
      </c>
      <c r="Q372">
        <v>15</v>
      </c>
      <c r="R372" t="s">
        <v>324</v>
      </c>
      <c r="S372" t="s">
        <v>324</v>
      </c>
      <c r="T372" t="s">
        <v>324</v>
      </c>
      <c r="U372" t="s">
        <v>324</v>
      </c>
      <c r="V372">
        <v>0</v>
      </c>
      <c r="W372" t="s">
        <v>324</v>
      </c>
      <c r="X372" t="s">
        <v>324</v>
      </c>
      <c r="Y372" t="s">
        <v>324</v>
      </c>
      <c r="Z372" t="s">
        <v>324</v>
      </c>
      <c r="AA372">
        <v>0</v>
      </c>
      <c r="AB372">
        <v>3.754</v>
      </c>
      <c r="AC372">
        <v>0.34200000000000003</v>
      </c>
      <c r="AD372" t="s">
        <v>324</v>
      </c>
      <c r="AE372" t="s">
        <v>324</v>
      </c>
      <c r="AF372">
        <v>4.0960000000000001</v>
      </c>
      <c r="AG372" t="s">
        <v>324</v>
      </c>
      <c r="AH372" t="s">
        <v>324</v>
      </c>
      <c r="AI372" t="s">
        <v>324</v>
      </c>
      <c r="AJ372" t="s">
        <v>324</v>
      </c>
      <c r="AK372">
        <v>0</v>
      </c>
      <c r="AL372" t="s">
        <v>324</v>
      </c>
      <c r="AM372" t="s">
        <v>324</v>
      </c>
      <c r="AN372" t="s">
        <v>324</v>
      </c>
      <c r="AO372" t="s">
        <v>324</v>
      </c>
      <c r="AP372">
        <v>0</v>
      </c>
      <c r="AQ372" t="s">
        <v>324</v>
      </c>
      <c r="AR372" t="s">
        <v>324</v>
      </c>
      <c r="AS372" t="s">
        <v>324</v>
      </c>
      <c r="AT372" t="s">
        <v>324</v>
      </c>
      <c r="AU372">
        <v>0</v>
      </c>
      <c r="AV372" t="s">
        <v>324</v>
      </c>
      <c r="AW372" t="s">
        <v>324</v>
      </c>
      <c r="AX372" t="s">
        <v>324</v>
      </c>
      <c r="AY372" t="s">
        <v>324</v>
      </c>
      <c r="AZ372">
        <v>0</v>
      </c>
      <c r="BA372" t="s">
        <v>324</v>
      </c>
      <c r="BB372" t="s">
        <v>324</v>
      </c>
      <c r="BC372" t="s">
        <v>324</v>
      </c>
      <c r="BD372" t="s">
        <v>324</v>
      </c>
      <c r="BE372">
        <v>0</v>
      </c>
      <c r="BF372" t="s">
        <v>324</v>
      </c>
      <c r="BG372" t="s">
        <v>324</v>
      </c>
      <c r="BH372" t="s">
        <v>324</v>
      </c>
      <c r="BI372" t="s">
        <v>324</v>
      </c>
      <c r="BJ372">
        <v>0</v>
      </c>
      <c r="BK372" t="s">
        <v>324</v>
      </c>
      <c r="BL372" t="s">
        <v>324</v>
      </c>
      <c r="BM372" t="s">
        <v>324</v>
      </c>
      <c r="BN372" t="s">
        <v>324</v>
      </c>
      <c r="BO372">
        <v>0</v>
      </c>
      <c r="BP372" t="s">
        <v>324</v>
      </c>
      <c r="BQ372" t="s">
        <v>324</v>
      </c>
      <c r="BR372" t="s">
        <v>324</v>
      </c>
      <c r="BS372" t="s">
        <v>324</v>
      </c>
      <c r="BT372">
        <v>0</v>
      </c>
      <c r="BU372" t="s">
        <v>324</v>
      </c>
      <c r="BV372" t="s">
        <v>324</v>
      </c>
      <c r="BW372" t="s">
        <v>324</v>
      </c>
      <c r="BX372" t="s">
        <v>324</v>
      </c>
      <c r="BY372">
        <v>0</v>
      </c>
      <c r="BZ372" t="s">
        <v>324</v>
      </c>
      <c r="CA372" t="s">
        <v>324</v>
      </c>
      <c r="CB372" t="s">
        <v>324</v>
      </c>
      <c r="CC372" t="s">
        <v>324</v>
      </c>
      <c r="CD372">
        <v>0</v>
      </c>
      <c r="CE372" t="s">
        <v>324</v>
      </c>
      <c r="CF372" t="s">
        <v>324</v>
      </c>
      <c r="CG372" t="s">
        <v>324</v>
      </c>
      <c r="CH372" t="s">
        <v>324</v>
      </c>
      <c r="CI372">
        <v>0</v>
      </c>
      <c r="CJ372" t="s">
        <v>324</v>
      </c>
      <c r="CK372" t="s">
        <v>324</v>
      </c>
      <c r="CL372" t="s">
        <v>324</v>
      </c>
      <c r="CM372" t="s">
        <v>324</v>
      </c>
      <c r="CN372">
        <v>0</v>
      </c>
      <c r="CO372">
        <v>6.0999999999999999E-2</v>
      </c>
      <c r="CP372">
        <v>5.0000000000000001E-3</v>
      </c>
      <c r="CQ372" t="s">
        <v>179</v>
      </c>
      <c r="CR372">
        <v>0</v>
      </c>
      <c r="CS372">
        <v>6.6000000000000003E-2</v>
      </c>
      <c r="CT372">
        <v>12</v>
      </c>
      <c r="CU372">
        <v>3</v>
      </c>
      <c r="CV372">
        <v>0</v>
      </c>
      <c r="CW372">
        <v>0</v>
      </c>
      <c r="CX372">
        <v>15</v>
      </c>
      <c r="CY372">
        <v>3.754</v>
      </c>
      <c r="CZ372">
        <v>0.34200000000000003</v>
      </c>
      <c r="DA372">
        <v>0</v>
      </c>
      <c r="DB372">
        <v>0</v>
      </c>
      <c r="DC372">
        <v>4.0960000000000001</v>
      </c>
    </row>
    <row r="373" spans="1:107" x14ac:dyDescent="0.45">
      <c r="A373">
        <v>2024</v>
      </c>
      <c r="B373">
        <v>2</v>
      </c>
      <c r="C373" t="s">
        <v>90</v>
      </c>
      <c r="D373">
        <v>803</v>
      </c>
      <c r="E373" t="s">
        <v>339</v>
      </c>
      <c r="F373" t="s">
        <v>323</v>
      </c>
      <c r="G373" t="s">
        <v>247</v>
      </c>
      <c r="H373">
        <v>1559.5329999999999</v>
      </c>
      <c r="I373">
        <v>361.87299999999999</v>
      </c>
      <c r="J373">
        <v>0</v>
      </c>
      <c r="K373">
        <v>0</v>
      </c>
      <c r="L373">
        <v>1921.4059999999999</v>
      </c>
      <c r="M373">
        <v>174694</v>
      </c>
      <c r="N373">
        <v>2138</v>
      </c>
      <c r="O373">
        <v>0</v>
      </c>
      <c r="P373">
        <v>0</v>
      </c>
      <c r="Q373">
        <v>176832</v>
      </c>
      <c r="R373" t="s">
        <v>324</v>
      </c>
      <c r="S373" t="s">
        <v>324</v>
      </c>
      <c r="T373" t="s">
        <v>324</v>
      </c>
      <c r="U373" t="s">
        <v>324</v>
      </c>
      <c r="V373">
        <v>0</v>
      </c>
      <c r="W373" t="s">
        <v>324</v>
      </c>
      <c r="X373" t="s">
        <v>324</v>
      </c>
      <c r="Y373" t="s">
        <v>324</v>
      </c>
      <c r="Z373" t="s">
        <v>324</v>
      </c>
      <c r="AA373">
        <v>0</v>
      </c>
      <c r="AB373" t="s">
        <v>324</v>
      </c>
      <c r="AC373" t="s">
        <v>324</v>
      </c>
      <c r="AD373" t="s">
        <v>324</v>
      </c>
      <c r="AE373" t="s">
        <v>324</v>
      </c>
      <c r="AF373">
        <v>0</v>
      </c>
      <c r="AG373">
        <v>28.248999999999999</v>
      </c>
      <c r="AH373">
        <v>1.3460000000000001</v>
      </c>
      <c r="AI373">
        <v>0</v>
      </c>
      <c r="AJ373">
        <v>0</v>
      </c>
      <c r="AK373">
        <v>29.594999999999999</v>
      </c>
      <c r="AL373">
        <v>3368</v>
      </c>
      <c r="AM373">
        <v>17</v>
      </c>
      <c r="AN373">
        <v>0</v>
      </c>
      <c r="AO373">
        <v>0</v>
      </c>
      <c r="AP373">
        <v>3385</v>
      </c>
      <c r="AQ373">
        <v>66.625</v>
      </c>
      <c r="AR373">
        <v>2.4020000000000001</v>
      </c>
      <c r="AS373">
        <v>0</v>
      </c>
      <c r="AT373">
        <v>0</v>
      </c>
      <c r="AU373">
        <v>69.027000000000001</v>
      </c>
      <c r="AV373">
        <v>0.78900000000000003</v>
      </c>
      <c r="AW373">
        <v>1.321</v>
      </c>
      <c r="AX373">
        <v>0</v>
      </c>
      <c r="AY373">
        <v>0</v>
      </c>
      <c r="AZ373">
        <v>2.11</v>
      </c>
      <c r="BA373">
        <v>97</v>
      </c>
      <c r="BB373">
        <v>7</v>
      </c>
      <c r="BC373">
        <v>0</v>
      </c>
      <c r="BD373">
        <v>0</v>
      </c>
      <c r="BE373">
        <v>104</v>
      </c>
      <c r="BF373">
        <v>2.1</v>
      </c>
      <c r="BG373">
        <v>0.89100000000000001</v>
      </c>
      <c r="BH373">
        <v>0</v>
      </c>
      <c r="BI373">
        <v>0</v>
      </c>
      <c r="BJ373">
        <v>2.9910000000000001</v>
      </c>
      <c r="BK373">
        <v>5.7000000000000002E-2</v>
      </c>
      <c r="BL373">
        <v>0.125</v>
      </c>
      <c r="BM373">
        <v>0</v>
      </c>
      <c r="BN373">
        <v>0</v>
      </c>
      <c r="BO373">
        <v>0.182</v>
      </c>
      <c r="BP373">
        <v>25</v>
      </c>
      <c r="BQ373">
        <v>12</v>
      </c>
      <c r="BR373">
        <v>0</v>
      </c>
      <c r="BS373">
        <v>0</v>
      </c>
      <c r="BT373">
        <v>37</v>
      </c>
      <c r="BU373" t="s">
        <v>324</v>
      </c>
      <c r="BV373" t="s">
        <v>324</v>
      </c>
      <c r="BW373" t="s">
        <v>324</v>
      </c>
      <c r="BX373" t="s">
        <v>324</v>
      </c>
      <c r="BY373">
        <v>0</v>
      </c>
      <c r="BZ373" t="s">
        <v>324</v>
      </c>
      <c r="CA373" t="s">
        <v>324</v>
      </c>
      <c r="CB373" t="s">
        <v>324</v>
      </c>
      <c r="CC373" t="s">
        <v>324</v>
      </c>
      <c r="CD373">
        <v>0</v>
      </c>
      <c r="CE373" t="s">
        <v>324</v>
      </c>
      <c r="CF373" t="s">
        <v>324</v>
      </c>
      <c r="CG373" t="s">
        <v>324</v>
      </c>
      <c r="CH373" t="s">
        <v>324</v>
      </c>
      <c r="CI373">
        <v>0</v>
      </c>
      <c r="CJ373" t="s">
        <v>324</v>
      </c>
      <c r="CK373" t="s">
        <v>324</v>
      </c>
      <c r="CL373" t="s">
        <v>324</v>
      </c>
      <c r="CM373" t="s">
        <v>324</v>
      </c>
      <c r="CN373">
        <v>0</v>
      </c>
      <c r="CO373">
        <v>1559.59</v>
      </c>
      <c r="CP373">
        <v>361.99799999999999</v>
      </c>
      <c r="CQ373" t="s">
        <v>179</v>
      </c>
      <c r="CR373">
        <v>0</v>
      </c>
      <c r="CS373">
        <v>1921.588</v>
      </c>
      <c r="CT373">
        <v>174719</v>
      </c>
      <c r="CU373">
        <v>2150</v>
      </c>
      <c r="CV373">
        <v>0</v>
      </c>
      <c r="CW373">
        <v>0</v>
      </c>
      <c r="CX373">
        <v>176869</v>
      </c>
      <c r="CY373">
        <v>0</v>
      </c>
      <c r="CZ373">
        <v>0</v>
      </c>
      <c r="DA373">
        <v>0</v>
      </c>
      <c r="DB373">
        <v>0</v>
      </c>
      <c r="DC373">
        <v>0</v>
      </c>
    </row>
    <row r="374" spans="1:107" x14ac:dyDescent="0.45">
      <c r="A374">
        <v>2024</v>
      </c>
      <c r="B374">
        <v>2</v>
      </c>
      <c r="C374" t="s">
        <v>90</v>
      </c>
      <c r="D374">
        <v>12919</v>
      </c>
      <c r="E374" t="s">
        <v>340</v>
      </c>
      <c r="F374" t="s">
        <v>323</v>
      </c>
      <c r="G374" t="s">
        <v>244</v>
      </c>
      <c r="H374">
        <v>8.0000000000000002E-3</v>
      </c>
      <c r="I374">
        <v>2.8000000000000001E-2</v>
      </c>
      <c r="J374">
        <v>0</v>
      </c>
      <c r="K374">
        <v>0</v>
      </c>
      <c r="L374">
        <v>3.5999999999999997E-2</v>
      </c>
      <c r="M374">
        <v>1</v>
      </c>
      <c r="N374">
        <v>3</v>
      </c>
      <c r="O374">
        <v>0</v>
      </c>
      <c r="P374">
        <v>0</v>
      </c>
      <c r="Q374">
        <v>4</v>
      </c>
      <c r="R374" t="s">
        <v>324</v>
      </c>
      <c r="S374" t="s">
        <v>324</v>
      </c>
      <c r="T374" t="s">
        <v>324</v>
      </c>
      <c r="U374" t="s">
        <v>324</v>
      </c>
      <c r="V374">
        <v>0</v>
      </c>
      <c r="W374" t="s">
        <v>324</v>
      </c>
      <c r="X374" t="s">
        <v>324</v>
      </c>
      <c r="Y374" t="s">
        <v>324</v>
      </c>
      <c r="Z374" t="s">
        <v>324</v>
      </c>
      <c r="AA374">
        <v>0</v>
      </c>
      <c r="AB374">
        <v>0.34899999999999998</v>
      </c>
      <c r="AC374">
        <v>0.96499999999999997</v>
      </c>
      <c r="AD374">
        <v>0</v>
      </c>
      <c r="AE374">
        <v>0</v>
      </c>
      <c r="AF374">
        <v>1.3140000000000001</v>
      </c>
      <c r="AG374" t="s">
        <v>324</v>
      </c>
      <c r="AH374" t="s">
        <v>324</v>
      </c>
      <c r="AI374" t="s">
        <v>324</v>
      </c>
      <c r="AJ374" t="s">
        <v>324</v>
      </c>
      <c r="AK374">
        <v>0</v>
      </c>
      <c r="AL374" t="s">
        <v>324</v>
      </c>
      <c r="AM374" t="s">
        <v>324</v>
      </c>
      <c r="AN374" t="s">
        <v>324</v>
      </c>
      <c r="AO374" t="s">
        <v>324</v>
      </c>
      <c r="AP374">
        <v>0</v>
      </c>
      <c r="AQ374" t="s">
        <v>324</v>
      </c>
      <c r="AR374" t="s">
        <v>324</v>
      </c>
      <c r="AS374" t="s">
        <v>324</v>
      </c>
      <c r="AT374" t="s">
        <v>324</v>
      </c>
      <c r="AU374">
        <v>0</v>
      </c>
      <c r="AV374" t="s">
        <v>324</v>
      </c>
      <c r="AW374" t="s">
        <v>324</v>
      </c>
      <c r="AX374" t="s">
        <v>324</v>
      </c>
      <c r="AY374" t="s">
        <v>324</v>
      </c>
      <c r="AZ374">
        <v>0</v>
      </c>
      <c r="BA374" t="s">
        <v>324</v>
      </c>
      <c r="BB374" t="s">
        <v>324</v>
      </c>
      <c r="BC374" t="s">
        <v>324</v>
      </c>
      <c r="BD374" t="s">
        <v>324</v>
      </c>
      <c r="BE374">
        <v>0</v>
      </c>
      <c r="BF374" t="s">
        <v>324</v>
      </c>
      <c r="BG374" t="s">
        <v>324</v>
      </c>
      <c r="BH374" t="s">
        <v>324</v>
      </c>
      <c r="BI374" t="s">
        <v>324</v>
      </c>
      <c r="BJ374">
        <v>0</v>
      </c>
      <c r="BK374" t="s">
        <v>324</v>
      </c>
      <c r="BL374" t="s">
        <v>324</v>
      </c>
      <c r="BM374" t="s">
        <v>324</v>
      </c>
      <c r="BN374" t="s">
        <v>324</v>
      </c>
      <c r="BO374">
        <v>0</v>
      </c>
      <c r="BP374" t="s">
        <v>324</v>
      </c>
      <c r="BQ374" t="s">
        <v>324</v>
      </c>
      <c r="BR374" t="s">
        <v>324</v>
      </c>
      <c r="BS374" t="s">
        <v>324</v>
      </c>
      <c r="BT374">
        <v>0</v>
      </c>
      <c r="BU374" t="s">
        <v>324</v>
      </c>
      <c r="BV374" t="s">
        <v>324</v>
      </c>
      <c r="BW374" t="s">
        <v>324</v>
      </c>
      <c r="BX374" t="s">
        <v>324</v>
      </c>
      <c r="BY374">
        <v>0</v>
      </c>
      <c r="BZ374" t="s">
        <v>324</v>
      </c>
      <c r="CA374" t="s">
        <v>324</v>
      </c>
      <c r="CB374" t="s">
        <v>324</v>
      </c>
      <c r="CC374" t="s">
        <v>324</v>
      </c>
      <c r="CD374">
        <v>0</v>
      </c>
      <c r="CE374" t="s">
        <v>324</v>
      </c>
      <c r="CF374" t="s">
        <v>324</v>
      </c>
      <c r="CG374" t="s">
        <v>324</v>
      </c>
      <c r="CH374" t="s">
        <v>324</v>
      </c>
      <c r="CI374">
        <v>0</v>
      </c>
      <c r="CJ374" t="s">
        <v>324</v>
      </c>
      <c r="CK374" t="s">
        <v>324</v>
      </c>
      <c r="CL374" t="s">
        <v>324</v>
      </c>
      <c r="CM374" t="s">
        <v>324</v>
      </c>
      <c r="CN374">
        <v>0</v>
      </c>
      <c r="CO374">
        <v>8.0000000000000002E-3</v>
      </c>
      <c r="CP374">
        <v>2.8000000000000001E-2</v>
      </c>
      <c r="CQ374" t="s">
        <v>179</v>
      </c>
      <c r="CR374">
        <v>0</v>
      </c>
      <c r="CS374">
        <v>3.5999999999999997E-2</v>
      </c>
      <c r="CT374">
        <v>1</v>
      </c>
      <c r="CU374">
        <v>3</v>
      </c>
      <c r="CV374">
        <v>0</v>
      </c>
      <c r="CW374">
        <v>0</v>
      </c>
      <c r="CX374">
        <v>4</v>
      </c>
      <c r="CY374">
        <v>0.34899999999999998</v>
      </c>
      <c r="CZ374">
        <v>0.96499999999999997</v>
      </c>
      <c r="DA374">
        <v>0</v>
      </c>
      <c r="DB374">
        <v>0</v>
      </c>
      <c r="DC374">
        <v>1.3140000000000001</v>
      </c>
    </row>
    <row r="375" spans="1:107" x14ac:dyDescent="0.45">
      <c r="A375">
        <v>2024</v>
      </c>
      <c r="B375">
        <v>2</v>
      </c>
      <c r="C375" t="s">
        <v>90</v>
      </c>
      <c r="D375">
        <v>16572</v>
      </c>
      <c r="E375" t="s">
        <v>341</v>
      </c>
      <c r="F375" t="s">
        <v>323</v>
      </c>
      <c r="G375" t="s">
        <v>244</v>
      </c>
      <c r="H375">
        <v>363.38</v>
      </c>
      <c r="I375">
        <v>135.51</v>
      </c>
      <c r="J375">
        <v>7.28</v>
      </c>
      <c r="K375">
        <v>0</v>
      </c>
      <c r="L375">
        <v>506.17</v>
      </c>
      <c r="M375">
        <v>56203</v>
      </c>
      <c r="N375">
        <v>886</v>
      </c>
      <c r="O375">
        <v>10</v>
      </c>
      <c r="P375">
        <v>0</v>
      </c>
      <c r="Q375">
        <v>57099</v>
      </c>
      <c r="R375">
        <v>0</v>
      </c>
      <c r="S375">
        <v>0</v>
      </c>
      <c r="T375">
        <v>0</v>
      </c>
      <c r="U375">
        <v>0</v>
      </c>
      <c r="V375">
        <v>0</v>
      </c>
      <c r="W375">
        <v>0</v>
      </c>
      <c r="X375">
        <v>0</v>
      </c>
      <c r="Y375">
        <v>0</v>
      </c>
      <c r="Z375">
        <v>0</v>
      </c>
      <c r="AA375">
        <v>0</v>
      </c>
      <c r="AB375">
        <v>2468.9499999999998</v>
      </c>
      <c r="AC375">
        <v>2882</v>
      </c>
      <c r="AD375">
        <v>0</v>
      </c>
      <c r="AE375">
        <v>0</v>
      </c>
      <c r="AF375">
        <v>5350.95</v>
      </c>
      <c r="AG375">
        <v>22.35</v>
      </c>
      <c r="AH375">
        <v>0.84</v>
      </c>
      <c r="AI375">
        <v>0</v>
      </c>
      <c r="AJ375">
        <v>0</v>
      </c>
      <c r="AK375">
        <v>23.19</v>
      </c>
      <c r="AL375">
        <v>3546</v>
      </c>
      <c r="AM375">
        <v>14</v>
      </c>
      <c r="AN375">
        <v>0</v>
      </c>
      <c r="AO375">
        <v>0</v>
      </c>
      <c r="AP375">
        <v>3560</v>
      </c>
      <c r="AQ375">
        <v>71.44</v>
      </c>
      <c r="AR375">
        <v>1.56</v>
      </c>
      <c r="AS375">
        <v>0</v>
      </c>
      <c r="AT375">
        <v>0</v>
      </c>
      <c r="AU375">
        <v>73</v>
      </c>
      <c r="AV375">
        <v>1.72</v>
      </c>
      <c r="AW375">
        <v>0</v>
      </c>
      <c r="AX375">
        <v>0</v>
      </c>
      <c r="AY375">
        <v>0</v>
      </c>
      <c r="AZ375">
        <v>1.72</v>
      </c>
      <c r="BA375">
        <v>216</v>
      </c>
      <c r="BB375">
        <v>0</v>
      </c>
      <c r="BC375">
        <v>0</v>
      </c>
      <c r="BD375">
        <v>0</v>
      </c>
      <c r="BE375">
        <v>216</v>
      </c>
      <c r="BF375">
        <v>4.6500000000000004</v>
      </c>
      <c r="BG375">
        <v>0</v>
      </c>
      <c r="BH375">
        <v>0</v>
      </c>
      <c r="BI375">
        <v>0</v>
      </c>
      <c r="BJ375">
        <v>4.6500000000000004</v>
      </c>
      <c r="BK375" t="s">
        <v>324</v>
      </c>
      <c r="BL375" t="s">
        <v>324</v>
      </c>
      <c r="BM375" t="s">
        <v>324</v>
      </c>
      <c r="BN375" t="s">
        <v>324</v>
      </c>
      <c r="BO375">
        <v>0</v>
      </c>
      <c r="BP375" t="s">
        <v>324</v>
      </c>
      <c r="BQ375" t="s">
        <v>324</v>
      </c>
      <c r="BR375" t="s">
        <v>324</v>
      </c>
      <c r="BS375" t="s">
        <v>324</v>
      </c>
      <c r="BT375">
        <v>0</v>
      </c>
      <c r="BU375" t="s">
        <v>324</v>
      </c>
      <c r="BV375" t="s">
        <v>324</v>
      </c>
      <c r="BW375" t="s">
        <v>324</v>
      </c>
      <c r="BX375" t="s">
        <v>324</v>
      </c>
      <c r="BY375">
        <v>0</v>
      </c>
      <c r="BZ375" t="s">
        <v>324</v>
      </c>
      <c r="CA375" t="s">
        <v>324</v>
      </c>
      <c r="CB375" t="s">
        <v>324</v>
      </c>
      <c r="CC375" t="s">
        <v>324</v>
      </c>
      <c r="CD375">
        <v>0</v>
      </c>
      <c r="CE375" t="s">
        <v>324</v>
      </c>
      <c r="CF375" t="s">
        <v>324</v>
      </c>
      <c r="CG375" t="s">
        <v>324</v>
      </c>
      <c r="CH375" t="s">
        <v>324</v>
      </c>
      <c r="CI375">
        <v>0</v>
      </c>
      <c r="CJ375" t="s">
        <v>324</v>
      </c>
      <c r="CK375" t="s">
        <v>324</v>
      </c>
      <c r="CL375" t="s">
        <v>324</v>
      </c>
      <c r="CM375" t="s">
        <v>324</v>
      </c>
      <c r="CN375">
        <v>0</v>
      </c>
      <c r="CO375">
        <v>363.38</v>
      </c>
      <c r="CP375">
        <v>135.51</v>
      </c>
      <c r="CQ375">
        <v>7.28</v>
      </c>
      <c r="CR375">
        <v>0</v>
      </c>
      <c r="CS375">
        <v>506.17</v>
      </c>
      <c r="CT375">
        <v>56203</v>
      </c>
      <c r="CU375">
        <v>886</v>
      </c>
      <c r="CV375">
        <v>10</v>
      </c>
      <c r="CW375">
        <v>0</v>
      </c>
      <c r="CX375">
        <v>57099</v>
      </c>
      <c r="CY375">
        <v>2468.9499999999998</v>
      </c>
      <c r="CZ375">
        <v>2882</v>
      </c>
      <c r="DA375">
        <v>0</v>
      </c>
      <c r="DB375">
        <v>0</v>
      </c>
      <c r="DC375">
        <v>5350.95</v>
      </c>
    </row>
    <row r="376" spans="1:107" x14ac:dyDescent="0.45">
      <c r="A376">
        <v>2024</v>
      </c>
      <c r="B376">
        <v>2</v>
      </c>
      <c r="C376" t="s">
        <v>90</v>
      </c>
      <c r="D376">
        <v>19189</v>
      </c>
      <c r="E376" t="s">
        <v>342</v>
      </c>
      <c r="F376" t="s">
        <v>323</v>
      </c>
      <c r="G376" t="s">
        <v>247</v>
      </c>
      <c r="H376">
        <v>41.148000000000003</v>
      </c>
      <c r="I376">
        <v>15.173</v>
      </c>
      <c r="J376" t="s">
        <v>324</v>
      </c>
      <c r="K376" t="s">
        <v>324</v>
      </c>
      <c r="L376">
        <v>56.320999999999998</v>
      </c>
      <c r="M376">
        <v>5233</v>
      </c>
      <c r="N376">
        <v>74</v>
      </c>
      <c r="O376" t="s">
        <v>324</v>
      </c>
      <c r="P376" t="s">
        <v>324</v>
      </c>
      <c r="Q376">
        <v>5307</v>
      </c>
      <c r="R376">
        <v>4.2999999999999997E-2</v>
      </c>
      <c r="S376">
        <v>0.183</v>
      </c>
      <c r="T376" t="s">
        <v>324</v>
      </c>
      <c r="U376" t="s">
        <v>324</v>
      </c>
      <c r="V376">
        <v>0.22600000000000001</v>
      </c>
      <c r="W376">
        <v>42</v>
      </c>
      <c r="X376">
        <v>1</v>
      </c>
      <c r="Y376" t="s">
        <v>324</v>
      </c>
      <c r="Z376" t="s">
        <v>324</v>
      </c>
      <c r="AA376">
        <v>43</v>
      </c>
      <c r="AB376">
        <v>2879.5949999999998</v>
      </c>
      <c r="AC376">
        <v>545.78200000000004</v>
      </c>
      <c r="AD376" t="s">
        <v>324</v>
      </c>
      <c r="AE376" t="s">
        <v>324</v>
      </c>
      <c r="AF376">
        <v>3425.377</v>
      </c>
      <c r="AG376" t="s">
        <v>324</v>
      </c>
      <c r="AH376" t="s">
        <v>324</v>
      </c>
      <c r="AI376" t="s">
        <v>324</v>
      </c>
      <c r="AJ376" t="s">
        <v>324</v>
      </c>
      <c r="AK376">
        <v>0</v>
      </c>
      <c r="AL376" t="s">
        <v>324</v>
      </c>
      <c r="AM376" t="s">
        <v>324</v>
      </c>
      <c r="AN376" t="s">
        <v>324</v>
      </c>
      <c r="AO376" t="s">
        <v>324</v>
      </c>
      <c r="AP376">
        <v>0</v>
      </c>
      <c r="AQ376" t="s">
        <v>324</v>
      </c>
      <c r="AR376" t="s">
        <v>324</v>
      </c>
      <c r="AS376" t="s">
        <v>324</v>
      </c>
      <c r="AT376" t="s">
        <v>324</v>
      </c>
      <c r="AU376">
        <v>0</v>
      </c>
      <c r="AV376" t="s">
        <v>324</v>
      </c>
      <c r="AW376" t="s">
        <v>324</v>
      </c>
      <c r="AX376" t="s">
        <v>324</v>
      </c>
      <c r="AY376" t="s">
        <v>324</v>
      </c>
      <c r="AZ376">
        <v>0</v>
      </c>
      <c r="BA376" t="s">
        <v>324</v>
      </c>
      <c r="BB376" t="s">
        <v>324</v>
      </c>
      <c r="BC376" t="s">
        <v>324</v>
      </c>
      <c r="BD376" t="s">
        <v>324</v>
      </c>
      <c r="BE376">
        <v>0</v>
      </c>
      <c r="BF376" t="s">
        <v>324</v>
      </c>
      <c r="BG376" t="s">
        <v>324</v>
      </c>
      <c r="BH376" t="s">
        <v>324</v>
      </c>
      <c r="BI376" t="s">
        <v>324</v>
      </c>
      <c r="BJ376">
        <v>0</v>
      </c>
      <c r="BK376">
        <v>2E-3</v>
      </c>
      <c r="BL376" t="s">
        <v>324</v>
      </c>
      <c r="BM376" t="s">
        <v>324</v>
      </c>
      <c r="BN376" t="s">
        <v>324</v>
      </c>
      <c r="BO376">
        <v>2E-3</v>
      </c>
      <c r="BP376">
        <v>1</v>
      </c>
      <c r="BQ376" t="s">
        <v>324</v>
      </c>
      <c r="BR376" t="s">
        <v>324</v>
      </c>
      <c r="BS376" t="s">
        <v>324</v>
      </c>
      <c r="BT376">
        <v>1</v>
      </c>
      <c r="BU376">
        <v>0</v>
      </c>
      <c r="BV376" t="s">
        <v>324</v>
      </c>
      <c r="BW376" t="s">
        <v>324</v>
      </c>
      <c r="BX376" t="s">
        <v>324</v>
      </c>
      <c r="BY376">
        <v>0</v>
      </c>
      <c r="BZ376" t="s">
        <v>324</v>
      </c>
      <c r="CA376" t="s">
        <v>324</v>
      </c>
      <c r="CB376" t="s">
        <v>324</v>
      </c>
      <c r="CC376" t="s">
        <v>324</v>
      </c>
      <c r="CD376">
        <v>0</v>
      </c>
      <c r="CE376" t="s">
        <v>324</v>
      </c>
      <c r="CF376" t="s">
        <v>324</v>
      </c>
      <c r="CG376" t="s">
        <v>324</v>
      </c>
      <c r="CH376" t="s">
        <v>324</v>
      </c>
      <c r="CI376">
        <v>0</v>
      </c>
      <c r="CJ376" t="s">
        <v>324</v>
      </c>
      <c r="CK376" t="s">
        <v>324</v>
      </c>
      <c r="CL376" t="s">
        <v>324</v>
      </c>
      <c r="CM376" t="s">
        <v>324</v>
      </c>
      <c r="CN376">
        <v>0</v>
      </c>
      <c r="CO376">
        <v>41.192999999999998</v>
      </c>
      <c r="CP376">
        <v>15.356</v>
      </c>
      <c r="CQ376" t="s">
        <v>179</v>
      </c>
      <c r="CR376">
        <v>0</v>
      </c>
      <c r="CS376">
        <v>56.548999999999999</v>
      </c>
      <c r="CT376">
        <v>5276</v>
      </c>
      <c r="CU376">
        <v>75</v>
      </c>
      <c r="CV376">
        <v>0</v>
      </c>
      <c r="CW376">
        <v>0</v>
      </c>
      <c r="CX376">
        <v>5351</v>
      </c>
      <c r="CY376">
        <v>2879.5949999999998</v>
      </c>
      <c r="CZ376">
        <v>545.78200000000004</v>
      </c>
      <c r="DA376">
        <v>0</v>
      </c>
      <c r="DB376">
        <v>0</v>
      </c>
      <c r="DC376">
        <v>3425.377</v>
      </c>
    </row>
    <row r="377" spans="1:107" x14ac:dyDescent="0.45">
      <c r="A377">
        <v>2024</v>
      </c>
      <c r="B377">
        <v>2</v>
      </c>
      <c r="C377" t="s">
        <v>90</v>
      </c>
      <c r="D377">
        <v>19728</v>
      </c>
      <c r="E377" t="s">
        <v>343</v>
      </c>
      <c r="F377" t="s">
        <v>323</v>
      </c>
      <c r="G377" t="s">
        <v>244</v>
      </c>
      <c r="H377">
        <v>68.739999999999995</v>
      </c>
      <c r="I377">
        <v>16.64</v>
      </c>
      <c r="J377" t="s">
        <v>324</v>
      </c>
      <c r="K377" t="s">
        <v>324</v>
      </c>
      <c r="L377">
        <v>85.38</v>
      </c>
      <c r="M377">
        <v>8647</v>
      </c>
      <c r="N377">
        <v>229</v>
      </c>
      <c r="O377" t="s">
        <v>324</v>
      </c>
      <c r="P377" t="s">
        <v>324</v>
      </c>
      <c r="Q377">
        <v>8876</v>
      </c>
      <c r="R377" t="s">
        <v>324</v>
      </c>
      <c r="S377" t="s">
        <v>324</v>
      </c>
      <c r="T377" t="s">
        <v>324</v>
      </c>
      <c r="U377" t="s">
        <v>324</v>
      </c>
      <c r="V377">
        <v>0</v>
      </c>
      <c r="W377" t="s">
        <v>324</v>
      </c>
      <c r="X377" t="s">
        <v>324</v>
      </c>
      <c r="Y377" t="s">
        <v>324</v>
      </c>
      <c r="Z377" t="s">
        <v>324</v>
      </c>
      <c r="AA377">
        <v>0</v>
      </c>
      <c r="AB377">
        <v>4484.3999999999996</v>
      </c>
      <c r="AC377">
        <v>467.57900000000001</v>
      </c>
      <c r="AD377" t="s">
        <v>324</v>
      </c>
      <c r="AE377" t="s">
        <v>324</v>
      </c>
      <c r="AF377">
        <v>4951.9790000000003</v>
      </c>
      <c r="AG377">
        <v>1.18</v>
      </c>
      <c r="AH377" t="s">
        <v>324</v>
      </c>
      <c r="AI377" t="s">
        <v>324</v>
      </c>
      <c r="AJ377" t="s">
        <v>324</v>
      </c>
      <c r="AK377">
        <v>1.18</v>
      </c>
      <c r="AL377">
        <v>143</v>
      </c>
      <c r="AM377" t="s">
        <v>324</v>
      </c>
      <c r="AN377" t="s">
        <v>324</v>
      </c>
      <c r="AO377" t="s">
        <v>324</v>
      </c>
      <c r="AP377">
        <v>143</v>
      </c>
      <c r="AQ377" t="s">
        <v>324</v>
      </c>
      <c r="AR377" t="s">
        <v>324</v>
      </c>
      <c r="AS377" t="s">
        <v>324</v>
      </c>
      <c r="AT377" t="s">
        <v>324</v>
      </c>
      <c r="AU377">
        <v>0</v>
      </c>
      <c r="AV377" t="s">
        <v>324</v>
      </c>
      <c r="AW377" t="s">
        <v>324</v>
      </c>
      <c r="AX377" t="s">
        <v>324</v>
      </c>
      <c r="AY377" t="s">
        <v>324</v>
      </c>
      <c r="AZ377">
        <v>0</v>
      </c>
      <c r="BA377" t="s">
        <v>324</v>
      </c>
      <c r="BB377" t="s">
        <v>324</v>
      </c>
      <c r="BC377" t="s">
        <v>324</v>
      </c>
      <c r="BD377" t="s">
        <v>324</v>
      </c>
      <c r="BE377">
        <v>0</v>
      </c>
      <c r="BF377" t="s">
        <v>324</v>
      </c>
      <c r="BG377" t="s">
        <v>324</v>
      </c>
      <c r="BH377" t="s">
        <v>324</v>
      </c>
      <c r="BI377" t="s">
        <v>324</v>
      </c>
      <c r="BJ377">
        <v>0</v>
      </c>
      <c r="BK377">
        <v>0.3</v>
      </c>
      <c r="BL377">
        <v>0.01</v>
      </c>
      <c r="BM377" t="s">
        <v>324</v>
      </c>
      <c r="BN377" t="s">
        <v>324</v>
      </c>
      <c r="BO377">
        <v>0.31</v>
      </c>
      <c r="BP377">
        <v>117</v>
      </c>
      <c r="BQ377">
        <v>1</v>
      </c>
      <c r="BR377" t="s">
        <v>324</v>
      </c>
      <c r="BS377" t="s">
        <v>324</v>
      </c>
      <c r="BT377">
        <v>118</v>
      </c>
      <c r="BU377">
        <v>3.8820000000000001</v>
      </c>
      <c r="BV377" t="s">
        <v>324</v>
      </c>
      <c r="BW377" t="s">
        <v>324</v>
      </c>
      <c r="BX377" t="s">
        <v>324</v>
      </c>
      <c r="BY377">
        <v>3.8820000000000001</v>
      </c>
      <c r="BZ377" t="s">
        <v>324</v>
      </c>
      <c r="CA377" t="s">
        <v>324</v>
      </c>
      <c r="CB377" t="s">
        <v>324</v>
      </c>
      <c r="CC377" t="s">
        <v>324</v>
      </c>
      <c r="CD377">
        <v>0</v>
      </c>
      <c r="CE377" t="s">
        <v>324</v>
      </c>
      <c r="CF377" t="s">
        <v>324</v>
      </c>
      <c r="CG377" t="s">
        <v>324</v>
      </c>
      <c r="CH377" t="s">
        <v>324</v>
      </c>
      <c r="CI377">
        <v>0</v>
      </c>
      <c r="CJ377" t="s">
        <v>324</v>
      </c>
      <c r="CK377" t="s">
        <v>324</v>
      </c>
      <c r="CL377" t="s">
        <v>324</v>
      </c>
      <c r="CM377" t="s">
        <v>324</v>
      </c>
      <c r="CN377">
        <v>0</v>
      </c>
      <c r="CO377">
        <v>69.040000000000006</v>
      </c>
      <c r="CP377">
        <v>16.649999999999999</v>
      </c>
      <c r="CQ377" t="s">
        <v>179</v>
      </c>
      <c r="CR377">
        <v>0</v>
      </c>
      <c r="CS377">
        <v>85.69</v>
      </c>
      <c r="CT377">
        <v>8764</v>
      </c>
      <c r="CU377">
        <v>230</v>
      </c>
      <c r="CV377">
        <v>0</v>
      </c>
      <c r="CW377">
        <v>0</v>
      </c>
      <c r="CX377">
        <v>8994</v>
      </c>
      <c r="CY377">
        <v>4488.2820000000002</v>
      </c>
      <c r="CZ377">
        <v>467.57900000000001</v>
      </c>
      <c r="DA377">
        <v>0</v>
      </c>
      <c r="DB377">
        <v>0</v>
      </c>
      <c r="DC377">
        <v>4955.8609999999999</v>
      </c>
    </row>
    <row r="378" spans="1:107" x14ac:dyDescent="0.45">
      <c r="A378">
        <v>2024</v>
      </c>
      <c r="B378">
        <v>2</v>
      </c>
      <c r="C378" t="s">
        <v>90</v>
      </c>
      <c r="D378">
        <v>21538</v>
      </c>
      <c r="E378" t="s">
        <v>344</v>
      </c>
      <c r="F378" t="s">
        <v>323</v>
      </c>
      <c r="G378" t="s">
        <v>244</v>
      </c>
      <c r="H378">
        <v>20.097000000000001</v>
      </c>
      <c r="I378">
        <v>3.5830000000000002</v>
      </c>
      <c r="J378" t="s">
        <v>324</v>
      </c>
      <c r="K378" t="s">
        <v>324</v>
      </c>
      <c r="L378">
        <v>23.68</v>
      </c>
      <c r="M378">
        <v>1964</v>
      </c>
      <c r="N378">
        <v>92</v>
      </c>
      <c r="O378" t="s">
        <v>324</v>
      </c>
      <c r="P378" t="s">
        <v>324</v>
      </c>
      <c r="Q378">
        <v>2056</v>
      </c>
      <c r="R378" t="s">
        <v>324</v>
      </c>
      <c r="S378" t="s">
        <v>324</v>
      </c>
      <c r="T378" t="s">
        <v>324</v>
      </c>
      <c r="U378" t="s">
        <v>324</v>
      </c>
      <c r="V378">
        <v>0</v>
      </c>
      <c r="W378" t="s">
        <v>324</v>
      </c>
      <c r="X378" t="s">
        <v>324</v>
      </c>
      <c r="Y378" t="s">
        <v>324</v>
      </c>
      <c r="Z378" t="s">
        <v>324</v>
      </c>
      <c r="AA378">
        <v>0</v>
      </c>
      <c r="AB378">
        <v>431.47</v>
      </c>
      <c r="AC378">
        <v>57.226999999999997</v>
      </c>
      <c r="AD378" t="s">
        <v>324</v>
      </c>
      <c r="AE378" t="s">
        <v>324</v>
      </c>
      <c r="AF378">
        <v>488.697</v>
      </c>
      <c r="AG378" t="s">
        <v>324</v>
      </c>
      <c r="AH378" t="s">
        <v>324</v>
      </c>
      <c r="AI378" t="s">
        <v>324</v>
      </c>
      <c r="AJ378" t="s">
        <v>324</v>
      </c>
      <c r="AK378">
        <v>0</v>
      </c>
      <c r="AL378" t="s">
        <v>324</v>
      </c>
      <c r="AM378" t="s">
        <v>324</v>
      </c>
      <c r="AN378" t="s">
        <v>324</v>
      </c>
      <c r="AO378" t="s">
        <v>324</v>
      </c>
      <c r="AP378">
        <v>0</v>
      </c>
      <c r="AQ378" t="s">
        <v>324</v>
      </c>
      <c r="AR378" t="s">
        <v>324</v>
      </c>
      <c r="AS378" t="s">
        <v>324</v>
      </c>
      <c r="AT378" t="s">
        <v>324</v>
      </c>
      <c r="AU378">
        <v>0</v>
      </c>
      <c r="AV378" t="s">
        <v>324</v>
      </c>
      <c r="AW378" t="s">
        <v>324</v>
      </c>
      <c r="AX378" t="s">
        <v>324</v>
      </c>
      <c r="AY378" t="s">
        <v>324</v>
      </c>
      <c r="AZ378">
        <v>0</v>
      </c>
      <c r="BA378" t="s">
        <v>324</v>
      </c>
      <c r="BB378" t="s">
        <v>324</v>
      </c>
      <c r="BC378" t="s">
        <v>324</v>
      </c>
      <c r="BD378" t="s">
        <v>324</v>
      </c>
      <c r="BE378">
        <v>0</v>
      </c>
      <c r="BF378" t="s">
        <v>324</v>
      </c>
      <c r="BG378" t="s">
        <v>324</v>
      </c>
      <c r="BH378" t="s">
        <v>324</v>
      </c>
      <c r="BI378" t="s">
        <v>324</v>
      </c>
      <c r="BJ378">
        <v>0</v>
      </c>
      <c r="BK378">
        <v>5.5E-2</v>
      </c>
      <c r="BL378">
        <v>5.5E-2</v>
      </c>
      <c r="BM378" t="s">
        <v>324</v>
      </c>
      <c r="BN378" t="s">
        <v>324</v>
      </c>
      <c r="BO378">
        <v>0.11</v>
      </c>
      <c r="BP378">
        <v>25</v>
      </c>
      <c r="BQ378">
        <v>25</v>
      </c>
      <c r="BR378" t="s">
        <v>324</v>
      </c>
      <c r="BS378" t="s">
        <v>324</v>
      </c>
      <c r="BT378">
        <v>50</v>
      </c>
      <c r="BU378">
        <v>0</v>
      </c>
      <c r="BV378">
        <v>0</v>
      </c>
      <c r="BW378" t="s">
        <v>324</v>
      </c>
      <c r="BX378" t="s">
        <v>324</v>
      </c>
      <c r="BY378">
        <v>0</v>
      </c>
      <c r="BZ378" t="s">
        <v>324</v>
      </c>
      <c r="CA378" t="s">
        <v>324</v>
      </c>
      <c r="CB378" t="s">
        <v>324</v>
      </c>
      <c r="CC378" t="s">
        <v>324</v>
      </c>
      <c r="CD378">
        <v>0</v>
      </c>
      <c r="CE378" t="s">
        <v>324</v>
      </c>
      <c r="CF378" t="s">
        <v>324</v>
      </c>
      <c r="CG378" t="s">
        <v>324</v>
      </c>
      <c r="CH378" t="s">
        <v>324</v>
      </c>
      <c r="CI378">
        <v>0</v>
      </c>
      <c r="CJ378" t="s">
        <v>324</v>
      </c>
      <c r="CK378" t="s">
        <v>324</v>
      </c>
      <c r="CL378" t="s">
        <v>324</v>
      </c>
      <c r="CM378" t="s">
        <v>324</v>
      </c>
      <c r="CN378">
        <v>0</v>
      </c>
      <c r="CO378">
        <v>20.152000000000001</v>
      </c>
      <c r="CP378">
        <v>3.6379999999999999</v>
      </c>
      <c r="CQ378" t="s">
        <v>179</v>
      </c>
      <c r="CR378">
        <v>0</v>
      </c>
      <c r="CS378">
        <v>23.79</v>
      </c>
      <c r="CT378">
        <v>1989</v>
      </c>
      <c r="CU378">
        <v>117</v>
      </c>
      <c r="CV378">
        <v>0</v>
      </c>
      <c r="CW378">
        <v>0</v>
      </c>
      <c r="CX378">
        <v>2106</v>
      </c>
      <c r="CY378">
        <v>431.47</v>
      </c>
      <c r="CZ378">
        <v>57.226999999999997</v>
      </c>
      <c r="DA378">
        <v>0</v>
      </c>
      <c r="DB378">
        <v>0</v>
      </c>
      <c r="DC378">
        <v>488.697</v>
      </c>
    </row>
    <row r="379" spans="1:107" x14ac:dyDescent="0.45">
      <c r="A379">
        <v>2024</v>
      </c>
      <c r="B379">
        <v>2</v>
      </c>
      <c r="C379" t="s">
        <v>90</v>
      </c>
      <c r="D379">
        <v>24211</v>
      </c>
      <c r="E379" t="s">
        <v>345</v>
      </c>
      <c r="F379" t="s">
        <v>323</v>
      </c>
      <c r="G379" t="s">
        <v>244</v>
      </c>
      <c r="H379">
        <v>318.93599999999998</v>
      </c>
      <c r="I379">
        <v>154.77600000000001</v>
      </c>
      <c r="J379" t="s">
        <v>324</v>
      </c>
      <c r="K379" t="s">
        <v>324</v>
      </c>
      <c r="L379">
        <v>473.71199999999999</v>
      </c>
      <c r="M379">
        <v>47734</v>
      </c>
      <c r="N379">
        <v>1079</v>
      </c>
      <c r="O379" t="s">
        <v>324</v>
      </c>
      <c r="P379" t="s">
        <v>324</v>
      </c>
      <c r="Q379">
        <v>48813</v>
      </c>
      <c r="R379" t="s">
        <v>324</v>
      </c>
      <c r="S379" t="s">
        <v>324</v>
      </c>
      <c r="T379" t="s">
        <v>324</v>
      </c>
      <c r="U379" t="s">
        <v>324</v>
      </c>
      <c r="V379" t="s">
        <v>324</v>
      </c>
      <c r="W379" t="s">
        <v>324</v>
      </c>
      <c r="X379" t="s">
        <v>324</v>
      </c>
      <c r="Y379" t="s">
        <v>324</v>
      </c>
      <c r="Z379" t="s">
        <v>324</v>
      </c>
      <c r="AA379" t="s">
        <v>324</v>
      </c>
      <c r="AB379">
        <v>3627.89</v>
      </c>
      <c r="AC379">
        <v>1961.75</v>
      </c>
      <c r="AD379" t="s">
        <v>324</v>
      </c>
      <c r="AE379" t="s">
        <v>324</v>
      </c>
      <c r="AF379">
        <v>5589.64</v>
      </c>
      <c r="AG379">
        <v>9.7100000000000009</v>
      </c>
      <c r="AH379">
        <v>0.34</v>
      </c>
      <c r="AI379" t="s">
        <v>324</v>
      </c>
      <c r="AJ379" t="s">
        <v>324</v>
      </c>
      <c r="AK379">
        <v>10.050000000000001</v>
      </c>
      <c r="AL379">
        <v>1071</v>
      </c>
      <c r="AM379">
        <v>7</v>
      </c>
      <c r="AN379" t="s">
        <v>324</v>
      </c>
      <c r="AO379" t="s">
        <v>324</v>
      </c>
      <c r="AP379">
        <v>1078</v>
      </c>
      <c r="AQ379" t="s">
        <v>324</v>
      </c>
      <c r="AR379" t="s">
        <v>324</v>
      </c>
      <c r="AS379" t="s">
        <v>324</v>
      </c>
      <c r="AT379" t="s">
        <v>324</v>
      </c>
      <c r="AU379">
        <v>0</v>
      </c>
      <c r="AV379" t="s">
        <v>324</v>
      </c>
      <c r="AW379">
        <v>0.21</v>
      </c>
      <c r="AX379" t="s">
        <v>324</v>
      </c>
      <c r="AY379" t="s">
        <v>324</v>
      </c>
      <c r="AZ379">
        <v>0.21</v>
      </c>
      <c r="BA379" t="s">
        <v>324</v>
      </c>
      <c r="BB379">
        <v>1</v>
      </c>
      <c r="BC379" t="s">
        <v>324</v>
      </c>
      <c r="BD379" t="s">
        <v>324</v>
      </c>
      <c r="BE379">
        <v>1</v>
      </c>
      <c r="BF379" t="s">
        <v>324</v>
      </c>
      <c r="BG379" t="s">
        <v>324</v>
      </c>
      <c r="BH379" t="s">
        <v>324</v>
      </c>
      <c r="BI379" t="s">
        <v>324</v>
      </c>
      <c r="BJ379" t="s">
        <v>324</v>
      </c>
      <c r="BK379">
        <v>2.4E-2</v>
      </c>
      <c r="BL379">
        <v>1.2E-2</v>
      </c>
      <c r="BM379" t="s">
        <v>324</v>
      </c>
      <c r="BN379" t="s">
        <v>324</v>
      </c>
      <c r="BO379">
        <v>3.5999999999999997E-2</v>
      </c>
      <c r="BP379">
        <v>1</v>
      </c>
      <c r="BQ379">
        <v>1</v>
      </c>
      <c r="BR379" t="s">
        <v>324</v>
      </c>
      <c r="BS379" t="s">
        <v>324</v>
      </c>
      <c r="BT379">
        <v>2</v>
      </c>
      <c r="BU379">
        <v>6.0000000000000001E-3</v>
      </c>
      <c r="BV379" t="s">
        <v>324</v>
      </c>
      <c r="BW379" t="s">
        <v>324</v>
      </c>
      <c r="BX379" t="s">
        <v>324</v>
      </c>
      <c r="BY379">
        <v>6.0000000000000001E-3</v>
      </c>
      <c r="BZ379" t="s">
        <v>324</v>
      </c>
      <c r="CA379" t="s">
        <v>324</v>
      </c>
      <c r="CB379" t="s">
        <v>324</v>
      </c>
      <c r="CC379" t="s">
        <v>324</v>
      </c>
      <c r="CD379" t="s">
        <v>324</v>
      </c>
      <c r="CE379" t="s">
        <v>324</v>
      </c>
      <c r="CF379" t="s">
        <v>324</v>
      </c>
      <c r="CG379" t="s">
        <v>324</v>
      </c>
      <c r="CH379" t="s">
        <v>324</v>
      </c>
      <c r="CI379" t="s">
        <v>324</v>
      </c>
      <c r="CJ379" t="s">
        <v>324</v>
      </c>
      <c r="CK379" t="s">
        <v>324</v>
      </c>
      <c r="CL379" t="s">
        <v>324</v>
      </c>
      <c r="CM379" t="s">
        <v>324</v>
      </c>
      <c r="CN379" t="s">
        <v>324</v>
      </c>
      <c r="CO379">
        <v>318.95999999999998</v>
      </c>
      <c r="CP379">
        <v>154.78800000000001</v>
      </c>
      <c r="CQ379" t="s">
        <v>179</v>
      </c>
      <c r="CR379">
        <v>0</v>
      </c>
      <c r="CS379">
        <v>473.74799999999999</v>
      </c>
      <c r="CT379">
        <v>47735</v>
      </c>
      <c r="CU379">
        <v>1080</v>
      </c>
      <c r="CV379">
        <v>0</v>
      </c>
      <c r="CW379">
        <v>0</v>
      </c>
      <c r="CX379">
        <v>48815</v>
      </c>
      <c r="CY379">
        <v>3627.8960000000002</v>
      </c>
      <c r="CZ379">
        <v>1961.75</v>
      </c>
      <c r="DA379">
        <v>0</v>
      </c>
      <c r="DB379">
        <v>0</v>
      </c>
      <c r="DC379">
        <v>5589.6459999999997</v>
      </c>
    </row>
    <row r="380" spans="1:107" x14ac:dyDescent="0.45">
      <c r="A380">
        <v>2024</v>
      </c>
      <c r="B380">
        <v>2</v>
      </c>
      <c r="C380" t="s">
        <v>90</v>
      </c>
      <c r="D380">
        <v>99999</v>
      </c>
      <c r="E380" t="s">
        <v>329</v>
      </c>
      <c r="F380" t="s">
        <v>323</v>
      </c>
      <c r="H380">
        <v>-234.06399999999999</v>
      </c>
      <c r="I380">
        <v>-59.210999999999999</v>
      </c>
      <c r="J380">
        <v>0</v>
      </c>
      <c r="K380">
        <v>0</v>
      </c>
      <c r="L380">
        <v>-293.27499999999998</v>
      </c>
      <c r="M380" t="s">
        <v>324</v>
      </c>
      <c r="N380" t="s">
        <v>324</v>
      </c>
      <c r="O380" t="s">
        <v>324</v>
      </c>
      <c r="P380" t="s">
        <v>324</v>
      </c>
      <c r="Q380" t="s">
        <v>324</v>
      </c>
      <c r="R380">
        <v>-7.0000000000000001E-3</v>
      </c>
      <c r="S380">
        <v>-3.2000000000000001E-2</v>
      </c>
      <c r="T380" t="s">
        <v>324</v>
      </c>
      <c r="U380" t="s">
        <v>324</v>
      </c>
      <c r="V380">
        <v>-3.9E-2</v>
      </c>
      <c r="W380" t="s">
        <v>324</v>
      </c>
      <c r="X380" t="s">
        <v>324</v>
      </c>
      <c r="Y380" t="s">
        <v>324</v>
      </c>
      <c r="Z380" t="s">
        <v>324</v>
      </c>
      <c r="AA380" t="s">
        <v>324</v>
      </c>
      <c r="AB380" t="s">
        <v>324</v>
      </c>
      <c r="AC380" t="s">
        <v>324</v>
      </c>
      <c r="AD380" t="s">
        <v>324</v>
      </c>
      <c r="AE380" t="s">
        <v>324</v>
      </c>
      <c r="AF380" t="s">
        <v>324</v>
      </c>
      <c r="AG380">
        <v>-4.9269999999999996</v>
      </c>
      <c r="AH380">
        <v>-0.23499999999999999</v>
      </c>
      <c r="AI380">
        <v>0</v>
      </c>
      <c r="AJ380">
        <v>0</v>
      </c>
      <c r="AK380">
        <v>-5.1609999999999996</v>
      </c>
      <c r="AL380" t="s">
        <v>324</v>
      </c>
      <c r="AM380" t="s">
        <v>324</v>
      </c>
      <c r="AN380" t="s">
        <v>324</v>
      </c>
      <c r="AO380" t="s">
        <v>324</v>
      </c>
      <c r="AP380" t="s">
        <v>324</v>
      </c>
      <c r="AQ380" t="s">
        <v>324</v>
      </c>
      <c r="AR380" t="s">
        <v>324</v>
      </c>
      <c r="AS380" t="s">
        <v>324</v>
      </c>
      <c r="AT380" t="s">
        <v>324</v>
      </c>
      <c r="AU380" t="s">
        <v>324</v>
      </c>
      <c r="AV380">
        <v>-0.13800000000000001</v>
      </c>
      <c r="AW380">
        <v>-0.23</v>
      </c>
      <c r="AX380">
        <v>0</v>
      </c>
      <c r="AY380">
        <v>0</v>
      </c>
      <c r="AZ380">
        <v>-0.36799999999999999</v>
      </c>
      <c r="BA380" t="s">
        <v>324</v>
      </c>
      <c r="BB380" t="s">
        <v>324</v>
      </c>
      <c r="BC380" t="s">
        <v>324</v>
      </c>
      <c r="BD380" t="s">
        <v>324</v>
      </c>
      <c r="BE380" t="s">
        <v>324</v>
      </c>
      <c r="BF380" t="s">
        <v>324</v>
      </c>
      <c r="BG380" t="s">
        <v>324</v>
      </c>
      <c r="BH380" t="s">
        <v>324</v>
      </c>
      <c r="BI380" t="s">
        <v>324</v>
      </c>
      <c r="BJ380" t="s">
        <v>324</v>
      </c>
      <c r="BK380" t="s">
        <v>324</v>
      </c>
      <c r="BL380" t="s">
        <v>324</v>
      </c>
      <c r="BM380" t="s">
        <v>324</v>
      </c>
      <c r="BN380" t="s">
        <v>324</v>
      </c>
      <c r="BO380" t="s">
        <v>324</v>
      </c>
      <c r="BP380" t="s">
        <v>324</v>
      </c>
      <c r="BQ380" t="s">
        <v>324</v>
      </c>
      <c r="BR380" t="s">
        <v>324</v>
      </c>
      <c r="BS380" t="s">
        <v>324</v>
      </c>
      <c r="BT380" t="s">
        <v>324</v>
      </c>
      <c r="BU380" t="s">
        <v>324</v>
      </c>
      <c r="BV380" t="s">
        <v>324</v>
      </c>
      <c r="BW380" t="s">
        <v>324</v>
      </c>
      <c r="BX380" t="s">
        <v>324</v>
      </c>
      <c r="BY380" t="s">
        <v>324</v>
      </c>
      <c r="BZ380" t="s">
        <v>324</v>
      </c>
      <c r="CA380" t="s">
        <v>324</v>
      </c>
      <c r="CB380" t="s">
        <v>324</v>
      </c>
      <c r="CC380" t="s">
        <v>324</v>
      </c>
      <c r="CD380" t="s">
        <v>324</v>
      </c>
      <c r="CE380" t="s">
        <v>324</v>
      </c>
      <c r="CF380" t="s">
        <v>324</v>
      </c>
      <c r="CG380" t="s">
        <v>324</v>
      </c>
      <c r="CH380" t="s">
        <v>324</v>
      </c>
      <c r="CI380" t="s">
        <v>324</v>
      </c>
      <c r="CJ380" t="s">
        <v>324</v>
      </c>
      <c r="CK380" t="s">
        <v>324</v>
      </c>
      <c r="CL380" t="s">
        <v>324</v>
      </c>
      <c r="CM380" t="s">
        <v>324</v>
      </c>
      <c r="CN380" t="s">
        <v>324</v>
      </c>
      <c r="CO380">
        <v>-234.071</v>
      </c>
      <c r="CP380">
        <v>-59.243000000000002</v>
      </c>
      <c r="CQ380" t="s">
        <v>179</v>
      </c>
      <c r="CR380">
        <v>0</v>
      </c>
      <c r="CS380">
        <v>-293.31400000000002</v>
      </c>
      <c r="CT380" t="s">
        <v>324</v>
      </c>
      <c r="CU380" t="s">
        <v>324</v>
      </c>
      <c r="CV380" t="s">
        <v>324</v>
      </c>
      <c r="CW380" t="s">
        <v>324</v>
      </c>
      <c r="CX380" t="s">
        <v>324</v>
      </c>
      <c r="CY380" t="s">
        <v>324</v>
      </c>
      <c r="CZ380" t="s">
        <v>324</v>
      </c>
      <c r="DA380" t="s">
        <v>324</v>
      </c>
      <c r="DB380" t="s">
        <v>324</v>
      </c>
      <c r="DC380" t="s">
        <v>324</v>
      </c>
    </row>
    <row r="381" spans="1:107" x14ac:dyDescent="0.45">
      <c r="A381">
        <v>2024</v>
      </c>
      <c r="B381">
        <v>2</v>
      </c>
      <c r="C381" t="s">
        <v>98</v>
      </c>
      <c r="D381">
        <v>4390</v>
      </c>
      <c r="E381" t="s">
        <v>346</v>
      </c>
      <c r="F381" t="s">
        <v>323</v>
      </c>
      <c r="G381" t="s">
        <v>244</v>
      </c>
      <c r="H381">
        <v>0.13600000000000001</v>
      </c>
      <c r="I381">
        <v>0.4</v>
      </c>
      <c r="J381">
        <v>0</v>
      </c>
      <c r="K381">
        <v>0</v>
      </c>
      <c r="L381">
        <v>0.53600000000000003</v>
      </c>
      <c r="M381">
        <v>18</v>
      </c>
      <c r="N381">
        <v>3</v>
      </c>
      <c r="O381">
        <v>0</v>
      </c>
      <c r="P381">
        <v>0</v>
      </c>
      <c r="Q381">
        <v>21</v>
      </c>
      <c r="R381">
        <v>0</v>
      </c>
      <c r="S381">
        <v>0</v>
      </c>
      <c r="T381">
        <v>0</v>
      </c>
      <c r="U381">
        <v>0</v>
      </c>
      <c r="V381">
        <v>0</v>
      </c>
      <c r="W381">
        <v>0</v>
      </c>
      <c r="X381">
        <v>0</v>
      </c>
      <c r="Y381">
        <v>0</v>
      </c>
      <c r="Z381">
        <v>0</v>
      </c>
      <c r="AA381">
        <v>0</v>
      </c>
      <c r="AB381">
        <v>0</v>
      </c>
      <c r="AC381">
        <v>0</v>
      </c>
      <c r="AD381">
        <v>0</v>
      </c>
      <c r="AE381">
        <v>0</v>
      </c>
      <c r="AF381">
        <v>0</v>
      </c>
      <c r="AG381">
        <v>0</v>
      </c>
      <c r="AH381">
        <v>0</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v>
      </c>
      <c r="BT381">
        <v>0</v>
      </c>
      <c r="BU381">
        <v>0</v>
      </c>
      <c r="BV381">
        <v>0</v>
      </c>
      <c r="BW381">
        <v>0</v>
      </c>
      <c r="BX381">
        <v>0</v>
      </c>
      <c r="BY381">
        <v>0</v>
      </c>
      <c r="BZ381">
        <v>0</v>
      </c>
      <c r="CA381">
        <v>0</v>
      </c>
      <c r="CB381">
        <v>0</v>
      </c>
      <c r="CC381">
        <v>0</v>
      </c>
      <c r="CD381">
        <v>0</v>
      </c>
      <c r="CE381">
        <v>0</v>
      </c>
      <c r="CF381">
        <v>0</v>
      </c>
      <c r="CG381">
        <v>0</v>
      </c>
      <c r="CH381">
        <v>0</v>
      </c>
      <c r="CI381">
        <v>0</v>
      </c>
      <c r="CJ381">
        <v>0</v>
      </c>
      <c r="CK381">
        <v>0</v>
      </c>
      <c r="CL381">
        <v>0</v>
      </c>
      <c r="CM381">
        <v>0</v>
      </c>
      <c r="CN381">
        <v>0</v>
      </c>
      <c r="CO381">
        <v>0.13600000000000001</v>
      </c>
      <c r="CP381">
        <v>0.4</v>
      </c>
      <c r="CQ381" t="s">
        <v>179</v>
      </c>
      <c r="CR381">
        <v>0</v>
      </c>
      <c r="CS381">
        <v>0.53600000000000003</v>
      </c>
      <c r="CT381">
        <v>18</v>
      </c>
      <c r="CU381">
        <v>3</v>
      </c>
      <c r="CV381">
        <v>0</v>
      </c>
      <c r="CW381">
        <v>0</v>
      </c>
      <c r="CX381">
        <v>21</v>
      </c>
      <c r="CY381">
        <v>0</v>
      </c>
      <c r="CZ381">
        <v>0</v>
      </c>
      <c r="DA381">
        <v>0</v>
      </c>
      <c r="DB381">
        <v>0</v>
      </c>
      <c r="DC381">
        <v>0</v>
      </c>
    </row>
    <row r="382" spans="1:107" x14ac:dyDescent="0.45">
      <c r="A382">
        <v>2024</v>
      </c>
      <c r="B382">
        <v>2</v>
      </c>
      <c r="C382" t="s">
        <v>98</v>
      </c>
      <c r="D382">
        <v>9216</v>
      </c>
      <c r="E382" t="s">
        <v>347</v>
      </c>
      <c r="F382" t="s">
        <v>323</v>
      </c>
      <c r="G382" t="s">
        <v>244</v>
      </c>
      <c r="H382">
        <v>68.820999999999998</v>
      </c>
      <c r="I382">
        <v>57.143000000000001</v>
      </c>
      <c r="J382" t="s">
        <v>324</v>
      </c>
      <c r="K382" t="s">
        <v>324</v>
      </c>
      <c r="L382">
        <v>125.964</v>
      </c>
      <c r="M382">
        <v>8955</v>
      </c>
      <c r="N382">
        <v>258</v>
      </c>
      <c r="O382" t="s">
        <v>324</v>
      </c>
      <c r="P382" t="s">
        <v>324</v>
      </c>
      <c r="Q382">
        <v>9213</v>
      </c>
      <c r="R382">
        <v>3.5289999999999999</v>
      </c>
      <c r="S382">
        <v>0.309</v>
      </c>
      <c r="T382" t="s">
        <v>324</v>
      </c>
      <c r="U382" t="s">
        <v>324</v>
      </c>
      <c r="V382">
        <v>3.8380000000000001</v>
      </c>
      <c r="W382">
        <v>1148</v>
      </c>
      <c r="X382">
        <v>101</v>
      </c>
      <c r="Y382" t="s">
        <v>324</v>
      </c>
      <c r="Z382" t="s">
        <v>324</v>
      </c>
      <c r="AA382">
        <v>1249</v>
      </c>
      <c r="AB382" t="s">
        <v>324</v>
      </c>
      <c r="AC382" t="s">
        <v>324</v>
      </c>
      <c r="AD382" t="s">
        <v>324</v>
      </c>
      <c r="AE382" t="s">
        <v>324</v>
      </c>
      <c r="AF382">
        <v>0</v>
      </c>
      <c r="AG382" t="s">
        <v>324</v>
      </c>
      <c r="AH382" t="s">
        <v>324</v>
      </c>
      <c r="AI382" t="s">
        <v>324</v>
      </c>
      <c r="AJ382" t="s">
        <v>324</v>
      </c>
      <c r="AK382">
        <v>0</v>
      </c>
      <c r="AL382" t="s">
        <v>324</v>
      </c>
      <c r="AM382" t="s">
        <v>324</v>
      </c>
      <c r="AN382" t="s">
        <v>324</v>
      </c>
      <c r="AO382" t="s">
        <v>324</v>
      </c>
      <c r="AP382">
        <v>0</v>
      </c>
      <c r="AQ382" t="s">
        <v>324</v>
      </c>
      <c r="AR382" t="s">
        <v>324</v>
      </c>
      <c r="AS382" t="s">
        <v>324</v>
      </c>
      <c r="AT382" t="s">
        <v>324</v>
      </c>
      <c r="AU382">
        <v>0</v>
      </c>
      <c r="AV382" t="s">
        <v>324</v>
      </c>
      <c r="AW382" t="s">
        <v>324</v>
      </c>
      <c r="AX382" t="s">
        <v>324</v>
      </c>
      <c r="AY382" t="s">
        <v>324</v>
      </c>
      <c r="AZ382">
        <v>0</v>
      </c>
      <c r="BA382" t="s">
        <v>324</v>
      </c>
      <c r="BB382" t="s">
        <v>324</v>
      </c>
      <c r="BC382" t="s">
        <v>324</v>
      </c>
      <c r="BD382" t="s">
        <v>324</v>
      </c>
      <c r="BE382">
        <v>0</v>
      </c>
      <c r="BF382" t="s">
        <v>324</v>
      </c>
      <c r="BG382" t="s">
        <v>324</v>
      </c>
      <c r="BH382" t="s">
        <v>324</v>
      </c>
      <c r="BI382" t="s">
        <v>324</v>
      </c>
      <c r="BJ382">
        <v>0</v>
      </c>
      <c r="BK382">
        <v>2E-3</v>
      </c>
      <c r="BL382" t="s">
        <v>324</v>
      </c>
      <c r="BM382" t="s">
        <v>324</v>
      </c>
      <c r="BN382" t="s">
        <v>324</v>
      </c>
      <c r="BO382">
        <v>2E-3</v>
      </c>
      <c r="BP382">
        <v>1</v>
      </c>
      <c r="BQ382" t="s">
        <v>324</v>
      </c>
      <c r="BR382" t="s">
        <v>324</v>
      </c>
      <c r="BS382" t="s">
        <v>324</v>
      </c>
      <c r="BT382">
        <v>1</v>
      </c>
      <c r="BU382" t="s">
        <v>324</v>
      </c>
      <c r="BV382" t="s">
        <v>324</v>
      </c>
      <c r="BW382" t="s">
        <v>324</v>
      </c>
      <c r="BX382" t="s">
        <v>324</v>
      </c>
      <c r="BY382">
        <v>0</v>
      </c>
      <c r="BZ382" t="s">
        <v>324</v>
      </c>
      <c r="CA382">
        <v>2.15</v>
      </c>
      <c r="CB382" t="s">
        <v>324</v>
      </c>
      <c r="CC382" t="s">
        <v>324</v>
      </c>
      <c r="CD382">
        <v>2.15</v>
      </c>
      <c r="CE382" t="s">
        <v>324</v>
      </c>
      <c r="CF382">
        <v>8</v>
      </c>
      <c r="CG382" t="s">
        <v>324</v>
      </c>
      <c r="CH382" t="s">
        <v>324</v>
      </c>
      <c r="CI382">
        <v>8</v>
      </c>
      <c r="CJ382" t="s">
        <v>324</v>
      </c>
      <c r="CK382" t="s">
        <v>324</v>
      </c>
      <c r="CL382" t="s">
        <v>324</v>
      </c>
      <c r="CM382" t="s">
        <v>324</v>
      </c>
      <c r="CN382">
        <v>0</v>
      </c>
      <c r="CO382">
        <v>72.352000000000004</v>
      </c>
      <c r="CP382">
        <v>59.601999999999997</v>
      </c>
      <c r="CQ382" t="s">
        <v>179</v>
      </c>
      <c r="CR382">
        <v>0</v>
      </c>
      <c r="CS382">
        <v>131.95400000000001</v>
      </c>
      <c r="CT382">
        <v>10104</v>
      </c>
      <c r="CU382">
        <v>367</v>
      </c>
      <c r="CV382">
        <v>0</v>
      </c>
      <c r="CW382">
        <v>0</v>
      </c>
      <c r="CX382">
        <v>10471</v>
      </c>
      <c r="CY382">
        <v>0</v>
      </c>
      <c r="CZ382">
        <v>0</v>
      </c>
      <c r="DA382">
        <v>0</v>
      </c>
      <c r="DB382">
        <v>0</v>
      </c>
      <c r="DC382">
        <v>0</v>
      </c>
    </row>
    <row r="383" spans="1:107" x14ac:dyDescent="0.45">
      <c r="A383">
        <v>2024</v>
      </c>
      <c r="B383">
        <v>2</v>
      </c>
      <c r="C383" t="s">
        <v>98</v>
      </c>
      <c r="D383">
        <v>11208</v>
      </c>
      <c r="E383" t="s">
        <v>348</v>
      </c>
      <c r="F383" t="s">
        <v>323</v>
      </c>
      <c r="G383" t="s">
        <v>244</v>
      </c>
      <c r="H383">
        <v>493.13499999999999</v>
      </c>
      <c r="I383">
        <v>131.11199999999999</v>
      </c>
      <c r="J383" t="s">
        <v>324</v>
      </c>
      <c r="K383" t="s">
        <v>324</v>
      </c>
      <c r="L383">
        <v>624.24699999999996</v>
      </c>
      <c r="M383">
        <v>80951</v>
      </c>
      <c r="N383">
        <v>1677</v>
      </c>
      <c r="O383" t="s">
        <v>324</v>
      </c>
      <c r="P383" t="s">
        <v>324</v>
      </c>
      <c r="Q383">
        <v>82628</v>
      </c>
      <c r="R383" t="s">
        <v>324</v>
      </c>
      <c r="S383" t="s">
        <v>324</v>
      </c>
      <c r="T383" t="s">
        <v>324</v>
      </c>
      <c r="U383" t="s">
        <v>324</v>
      </c>
      <c r="V383">
        <v>0</v>
      </c>
      <c r="W383" t="s">
        <v>324</v>
      </c>
      <c r="X383" t="s">
        <v>324</v>
      </c>
      <c r="Y383" t="s">
        <v>324</v>
      </c>
      <c r="Z383" t="s">
        <v>324</v>
      </c>
      <c r="AA383">
        <v>0</v>
      </c>
      <c r="AB383">
        <v>15176.12</v>
      </c>
      <c r="AC383">
        <v>1969.23</v>
      </c>
      <c r="AD383" t="s">
        <v>324</v>
      </c>
      <c r="AE383" t="s">
        <v>324</v>
      </c>
      <c r="AF383">
        <v>17145.349999999999</v>
      </c>
      <c r="AG383">
        <v>30.6</v>
      </c>
      <c r="AH383">
        <v>2.0299999999999998</v>
      </c>
      <c r="AI383" t="s">
        <v>324</v>
      </c>
      <c r="AJ383" t="s">
        <v>324</v>
      </c>
      <c r="AK383">
        <v>32.630000000000003</v>
      </c>
      <c r="AL383">
        <v>3999</v>
      </c>
      <c r="AM383">
        <v>3</v>
      </c>
      <c r="AN383" t="s">
        <v>324</v>
      </c>
      <c r="AO383" t="s">
        <v>324</v>
      </c>
      <c r="AP383">
        <v>4002</v>
      </c>
      <c r="AQ383" t="s">
        <v>324</v>
      </c>
      <c r="AR383" t="s">
        <v>324</v>
      </c>
      <c r="AS383" t="s">
        <v>324</v>
      </c>
      <c r="AT383" t="s">
        <v>324</v>
      </c>
      <c r="AU383">
        <v>0</v>
      </c>
      <c r="AV383">
        <v>2.2999999999999998</v>
      </c>
      <c r="AW383">
        <v>1.1399999999999999</v>
      </c>
      <c r="AX383" t="s">
        <v>324</v>
      </c>
      <c r="AY383" t="s">
        <v>324</v>
      </c>
      <c r="AZ383">
        <v>3.44</v>
      </c>
      <c r="BA383">
        <v>327</v>
      </c>
      <c r="BB383">
        <v>5</v>
      </c>
      <c r="BC383" t="s">
        <v>324</v>
      </c>
      <c r="BD383" t="s">
        <v>324</v>
      </c>
      <c r="BE383">
        <v>332</v>
      </c>
      <c r="BF383" t="s">
        <v>324</v>
      </c>
      <c r="BG383" t="s">
        <v>324</v>
      </c>
      <c r="BH383" t="s">
        <v>324</v>
      </c>
      <c r="BI383" t="s">
        <v>324</v>
      </c>
      <c r="BJ383">
        <v>0</v>
      </c>
      <c r="BK383" t="s">
        <v>324</v>
      </c>
      <c r="BL383" t="s">
        <v>324</v>
      </c>
      <c r="BM383" t="s">
        <v>324</v>
      </c>
      <c r="BN383" t="s">
        <v>324</v>
      </c>
      <c r="BO383">
        <v>0</v>
      </c>
      <c r="BP383" t="s">
        <v>324</v>
      </c>
      <c r="BQ383" t="s">
        <v>324</v>
      </c>
      <c r="BR383" t="s">
        <v>324</v>
      </c>
      <c r="BS383" t="s">
        <v>324</v>
      </c>
      <c r="BT383">
        <v>0</v>
      </c>
      <c r="BU383" t="s">
        <v>324</v>
      </c>
      <c r="BV383" t="s">
        <v>324</v>
      </c>
      <c r="BW383" t="s">
        <v>324</v>
      </c>
      <c r="BX383" t="s">
        <v>324</v>
      </c>
      <c r="BY383">
        <v>0</v>
      </c>
      <c r="BZ383" t="s">
        <v>324</v>
      </c>
      <c r="CA383" t="s">
        <v>324</v>
      </c>
      <c r="CB383" t="s">
        <v>324</v>
      </c>
      <c r="CC383" t="s">
        <v>324</v>
      </c>
      <c r="CD383">
        <v>0</v>
      </c>
      <c r="CE383" t="s">
        <v>324</v>
      </c>
      <c r="CF383" t="s">
        <v>324</v>
      </c>
      <c r="CG383" t="s">
        <v>324</v>
      </c>
      <c r="CH383" t="s">
        <v>324</v>
      </c>
      <c r="CI383">
        <v>0</v>
      </c>
      <c r="CJ383" t="s">
        <v>324</v>
      </c>
      <c r="CK383" t="s">
        <v>324</v>
      </c>
      <c r="CL383" t="s">
        <v>324</v>
      </c>
      <c r="CM383" t="s">
        <v>324</v>
      </c>
      <c r="CN383">
        <v>0</v>
      </c>
      <c r="CO383">
        <v>493.13499999999999</v>
      </c>
      <c r="CP383">
        <v>131.11199999999999</v>
      </c>
      <c r="CQ383" t="s">
        <v>179</v>
      </c>
      <c r="CR383">
        <v>0</v>
      </c>
      <c r="CS383">
        <v>624.24699999999996</v>
      </c>
      <c r="CT383">
        <v>80951</v>
      </c>
      <c r="CU383">
        <v>1677</v>
      </c>
      <c r="CV383">
        <v>0</v>
      </c>
      <c r="CW383">
        <v>0</v>
      </c>
      <c r="CX383">
        <v>82628</v>
      </c>
      <c r="CY383">
        <v>15176.12</v>
      </c>
      <c r="CZ383">
        <v>1969.23</v>
      </c>
      <c r="DA383">
        <v>0</v>
      </c>
      <c r="DB383">
        <v>0</v>
      </c>
      <c r="DC383">
        <v>17145.349999999999</v>
      </c>
    </row>
    <row r="384" spans="1:107" x14ac:dyDescent="0.45">
      <c r="A384">
        <v>2024</v>
      </c>
      <c r="B384">
        <v>2</v>
      </c>
      <c r="C384" t="s">
        <v>98</v>
      </c>
      <c r="D384">
        <v>12745</v>
      </c>
      <c r="E384" t="s">
        <v>349</v>
      </c>
      <c r="F384" t="s">
        <v>323</v>
      </c>
      <c r="G384" t="s">
        <v>244</v>
      </c>
      <c r="H384">
        <v>52.32</v>
      </c>
      <c r="I384">
        <v>16.652999999999999</v>
      </c>
      <c r="J384">
        <v>9.9139999999999997</v>
      </c>
      <c r="K384">
        <v>0</v>
      </c>
      <c r="L384">
        <v>78.887</v>
      </c>
      <c r="M384">
        <v>10501</v>
      </c>
      <c r="N384">
        <v>180</v>
      </c>
      <c r="O384">
        <v>55</v>
      </c>
      <c r="P384">
        <v>0</v>
      </c>
      <c r="Q384">
        <v>10736</v>
      </c>
      <c r="R384" t="s">
        <v>324</v>
      </c>
      <c r="S384" t="s">
        <v>324</v>
      </c>
      <c r="T384" t="s">
        <v>324</v>
      </c>
      <c r="U384" t="s">
        <v>324</v>
      </c>
      <c r="V384">
        <v>0</v>
      </c>
      <c r="W384" t="s">
        <v>324</v>
      </c>
      <c r="X384" t="s">
        <v>324</v>
      </c>
      <c r="Y384" t="s">
        <v>324</v>
      </c>
      <c r="Z384" t="s">
        <v>324</v>
      </c>
      <c r="AA384">
        <v>0</v>
      </c>
      <c r="AB384" t="s">
        <v>324</v>
      </c>
      <c r="AC384" t="s">
        <v>324</v>
      </c>
      <c r="AD384" t="s">
        <v>324</v>
      </c>
      <c r="AE384" t="s">
        <v>324</v>
      </c>
      <c r="AF384">
        <v>0</v>
      </c>
      <c r="AG384">
        <v>3.2679999999999998</v>
      </c>
      <c r="AH384" t="s">
        <v>324</v>
      </c>
      <c r="AI384">
        <v>0.17100000000000001</v>
      </c>
      <c r="AJ384" t="s">
        <v>324</v>
      </c>
      <c r="AK384">
        <v>3.4390000000000001</v>
      </c>
      <c r="AL384">
        <v>439</v>
      </c>
      <c r="AM384" t="s">
        <v>324</v>
      </c>
      <c r="AN384">
        <v>1</v>
      </c>
      <c r="AO384" t="s">
        <v>324</v>
      </c>
      <c r="AP384">
        <v>440</v>
      </c>
      <c r="AQ384" t="s">
        <v>324</v>
      </c>
      <c r="AR384" t="s">
        <v>324</v>
      </c>
      <c r="AS384" t="s">
        <v>324</v>
      </c>
      <c r="AT384" t="s">
        <v>324</v>
      </c>
      <c r="AU384">
        <v>0</v>
      </c>
      <c r="AV384" t="s">
        <v>324</v>
      </c>
      <c r="AW384" t="s">
        <v>324</v>
      </c>
      <c r="AX384">
        <v>1.341</v>
      </c>
      <c r="AY384" t="s">
        <v>324</v>
      </c>
      <c r="AZ384">
        <v>1.341</v>
      </c>
      <c r="BA384" t="s">
        <v>324</v>
      </c>
      <c r="BB384" t="s">
        <v>324</v>
      </c>
      <c r="BC384">
        <v>1</v>
      </c>
      <c r="BD384" t="s">
        <v>324</v>
      </c>
      <c r="BE384">
        <v>1</v>
      </c>
      <c r="BF384" t="s">
        <v>324</v>
      </c>
      <c r="BG384" t="s">
        <v>324</v>
      </c>
      <c r="BH384" t="s">
        <v>324</v>
      </c>
      <c r="BI384" t="s">
        <v>324</v>
      </c>
      <c r="BJ384">
        <v>0</v>
      </c>
      <c r="BK384" t="s">
        <v>324</v>
      </c>
      <c r="BL384" t="s">
        <v>324</v>
      </c>
      <c r="BM384" t="s">
        <v>324</v>
      </c>
      <c r="BN384" t="s">
        <v>324</v>
      </c>
      <c r="BO384">
        <v>0</v>
      </c>
      <c r="BP384" t="s">
        <v>324</v>
      </c>
      <c r="BQ384" t="s">
        <v>324</v>
      </c>
      <c r="BR384" t="s">
        <v>324</v>
      </c>
      <c r="BS384" t="s">
        <v>324</v>
      </c>
      <c r="BT384">
        <v>0</v>
      </c>
      <c r="BU384" t="s">
        <v>324</v>
      </c>
      <c r="BV384" t="s">
        <v>324</v>
      </c>
      <c r="BW384" t="s">
        <v>324</v>
      </c>
      <c r="BX384" t="s">
        <v>324</v>
      </c>
      <c r="BY384">
        <v>0</v>
      </c>
      <c r="BZ384" t="s">
        <v>324</v>
      </c>
      <c r="CA384" t="s">
        <v>324</v>
      </c>
      <c r="CB384" t="s">
        <v>324</v>
      </c>
      <c r="CC384" t="s">
        <v>324</v>
      </c>
      <c r="CD384">
        <v>0</v>
      </c>
      <c r="CE384" t="s">
        <v>324</v>
      </c>
      <c r="CF384" t="s">
        <v>324</v>
      </c>
      <c r="CG384" t="s">
        <v>324</v>
      </c>
      <c r="CH384" t="s">
        <v>324</v>
      </c>
      <c r="CI384">
        <v>0</v>
      </c>
      <c r="CJ384" t="s">
        <v>324</v>
      </c>
      <c r="CK384" t="s">
        <v>324</v>
      </c>
      <c r="CL384" t="s">
        <v>324</v>
      </c>
      <c r="CM384" t="s">
        <v>324</v>
      </c>
      <c r="CN384">
        <v>0</v>
      </c>
      <c r="CO384">
        <v>52.32</v>
      </c>
      <c r="CP384">
        <v>16.652999999999999</v>
      </c>
      <c r="CQ384">
        <v>9.9139999999999997</v>
      </c>
      <c r="CR384">
        <v>0</v>
      </c>
      <c r="CS384">
        <v>78.887</v>
      </c>
      <c r="CT384">
        <v>10501</v>
      </c>
      <c r="CU384">
        <v>180</v>
      </c>
      <c r="CV384">
        <v>55</v>
      </c>
      <c r="CW384">
        <v>0</v>
      </c>
      <c r="CX384">
        <v>10736</v>
      </c>
      <c r="CY384">
        <v>0</v>
      </c>
      <c r="CZ384">
        <v>0</v>
      </c>
      <c r="DA384">
        <v>0</v>
      </c>
      <c r="DB384">
        <v>0</v>
      </c>
      <c r="DC384">
        <v>0</v>
      </c>
    </row>
    <row r="385" spans="1:107" x14ac:dyDescent="0.45">
      <c r="A385">
        <v>2024</v>
      </c>
      <c r="B385">
        <v>2</v>
      </c>
      <c r="C385" t="s">
        <v>98</v>
      </c>
      <c r="D385">
        <v>14328</v>
      </c>
      <c r="E385" t="s">
        <v>350</v>
      </c>
      <c r="F385" t="s">
        <v>323</v>
      </c>
      <c r="G385" t="s">
        <v>244</v>
      </c>
      <c r="H385">
        <v>5083.3180000000002</v>
      </c>
      <c r="I385">
        <v>1551.3579999999999</v>
      </c>
      <c r="J385">
        <v>1266.115</v>
      </c>
      <c r="K385">
        <v>0</v>
      </c>
      <c r="L385">
        <v>7900.7910000000002</v>
      </c>
      <c r="M385">
        <v>810871</v>
      </c>
      <c r="N385">
        <v>15904</v>
      </c>
      <c r="O385">
        <v>5361</v>
      </c>
      <c r="P385">
        <v>0</v>
      </c>
      <c r="Q385">
        <v>832136</v>
      </c>
      <c r="R385">
        <v>23.091000000000001</v>
      </c>
      <c r="S385">
        <v>50.161999999999999</v>
      </c>
      <c r="T385">
        <v>0.13800000000000001</v>
      </c>
      <c r="U385">
        <v>0</v>
      </c>
      <c r="V385">
        <v>73.391000000000005</v>
      </c>
      <c r="W385">
        <v>5917</v>
      </c>
      <c r="X385">
        <v>3801</v>
      </c>
      <c r="Y385">
        <v>4</v>
      </c>
      <c r="Z385">
        <v>0</v>
      </c>
      <c r="AA385">
        <v>9722</v>
      </c>
      <c r="AB385">
        <v>0</v>
      </c>
      <c r="AC385">
        <v>0</v>
      </c>
      <c r="AD385">
        <v>0</v>
      </c>
      <c r="AE385">
        <v>0</v>
      </c>
      <c r="AF385">
        <v>0</v>
      </c>
      <c r="AG385">
        <v>535.74699999999996</v>
      </c>
      <c r="AH385">
        <v>35.89</v>
      </c>
      <c r="AI385">
        <v>57.524999999999999</v>
      </c>
      <c r="AJ385">
        <v>0</v>
      </c>
      <c r="AK385">
        <v>629.16200000000003</v>
      </c>
      <c r="AL385">
        <v>78033</v>
      </c>
      <c r="AM385">
        <v>350</v>
      </c>
      <c r="AN385">
        <v>159</v>
      </c>
      <c r="AO385">
        <v>0</v>
      </c>
      <c r="AP385">
        <v>78542</v>
      </c>
      <c r="AQ385">
        <v>0</v>
      </c>
      <c r="AR385">
        <v>0</v>
      </c>
      <c r="AS385">
        <v>0</v>
      </c>
      <c r="AT385">
        <v>0</v>
      </c>
      <c r="AU385">
        <v>0</v>
      </c>
      <c r="AV385">
        <v>8.5000000000000006E-2</v>
      </c>
      <c r="AW385">
        <v>0</v>
      </c>
      <c r="AX385">
        <v>0.245</v>
      </c>
      <c r="AY385">
        <v>0</v>
      </c>
      <c r="AZ385">
        <v>0.33</v>
      </c>
      <c r="BA385">
        <v>8</v>
      </c>
      <c r="BB385">
        <v>0</v>
      </c>
      <c r="BC385">
        <v>2</v>
      </c>
      <c r="BD385">
        <v>0</v>
      </c>
      <c r="BE385">
        <v>10</v>
      </c>
      <c r="BF385">
        <v>0</v>
      </c>
      <c r="BG385">
        <v>0</v>
      </c>
      <c r="BH385">
        <v>0</v>
      </c>
      <c r="BI385">
        <v>0</v>
      </c>
      <c r="BJ385">
        <v>0</v>
      </c>
      <c r="BK385">
        <v>0.91600000000000004</v>
      </c>
      <c r="BL385">
        <v>0.622</v>
      </c>
      <c r="BM385">
        <v>27.132999999999999</v>
      </c>
      <c r="BN385">
        <v>0</v>
      </c>
      <c r="BO385">
        <v>28.670999999999999</v>
      </c>
      <c r="BP385">
        <v>165</v>
      </c>
      <c r="BQ385">
        <v>36</v>
      </c>
      <c r="BR385">
        <v>43</v>
      </c>
      <c r="BS385">
        <v>0</v>
      </c>
      <c r="BT385">
        <v>244</v>
      </c>
      <c r="BU385">
        <v>0</v>
      </c>
      <c r="BV385">
        <v>0</v>
      </c>
      <c r="BW385">
        <v>0</v>
      </c>
      <c r="BX385">
        <v>0</v>
      </c>
      <c r="BY385">
        <v>0</v>
      </c>
      <c r="BZ385">
        <v>27.193000000000001</v>
      </c>
      <c r="CA385">
        <v>61.177</v>
      </c>
      <c r="CB385">
        <v>182.09</v>
      </c>
      <c r="CC385">
        <v>0</v>
      </c>
      <c r="CD385">
        <v>270.45999999999998</v>
      </c>
      <c r="CE385">
        <v>36</v>
      </c>
      <c r="CF385">
        <v>91</v>
      </c>
      <c r="CG385">
        <v>250</v>
      </c>
      <c r="CH385">
        <v>0</v>
      </c>
      <c r="CI385">
        <v>377</v>
      </c>
      <c r="CJ385">
        <v>0</v>
      </c>
      <c r="CK385">
        <v>0</v>
      </c>
      <c r="CL385">
        <v>0</v>
      </c>
      <c r="CM385">
        <v>0</v>
      </c>
      <c r="CN385">
        <v>0</v>
      </c>
      <c r="CO385">
        <v>5134.518</v>
      </c>
      <c r="CP385">
        <v>1663.319</v>
      </c>
      <c r="CQ385">
        <v>1475.4760000000001</v>
      </c>
      <c r="CR385">
        <v>0</v>
      </c>
      <c r="CS385">
        <v>8273.3130000000001</v>
      </c>
      <c r="CT385">
        <v>816989</v>
      </c>
      <c r="CU385">
        <v>19832</v>
      </c>
      <c r="CV385">
        <v>5658</v>
      </c>
      <c r="CW385">
        <v>0</v>
      </c>
      <c r="CX385">
        <v>842479</v>
      </c>
      <c r="CY385">
        <v>0</v>
      </c>
      <c r="CZ385">
        <v>0</v>
      </c>
      <c r="DA385">
        <v>0</v>
      </c>
      <c r="DB385">
        <v>0</v>
      </c>
      <c r="DC385">
        <v>0</v>
      </c>
    </row>
    <row r="386" spans="1:107" x14ac:dyDescent="0.45">
      <c r="A386">
        <v>2024</v>
      </c>
      <c r="B386">
        <v>2</v>
      </c>
      <c r="C386" t="s">
        <v>98</v>
      </c>
      <c r="D386">
        <v>14354</v>
      </c>
      <c r="E386" t="s">
        <v>351</v>
      </c>
      <c r="F386" t="s">
        <v>323</v>
      </c>
      <c r="G386" t="s">
        <v>247</v>
      </c>
      <c r="H386">
        <v>5.75</v>
      </c>
      <c r="I386">
        <v>4.8109999999999999</v>
      </c>
      <c r="J386">
        <v>2.964</v>
      </c>
      <c r="K386">
        <v>0</v>
      </c>
      <c r="L386">
        <v>13.525</v>
      </c>
      <c r="M386">
        <v>736</v>
      </c>
      <c r="N386">
        <v>66</v>
      </c>
      <c r="O386">
        <v>21</v>
      </c>
      <c r="P386">
        <v>0</v>
      </c>
      <c r="Q386">
        <v>823</v>
      </c>
      <c r="R386" t="s">
        <v>324</v>
      </c>
      <c r="S386" t="s">
        <v>324</v>
      </c>
      <c r="T386" t="s">
        <v>324</v>
      </c>
      <c r="U386" t="s">
        <v>324</v>
      </c>
      <c r="V386">
        <v>0</v>
      </c>
      <c r="W386" t="s">
        <v>324</v>
      </c>
      <c r="X386" t="s">
        <v>324</v>
      </c>
      <c r="Y386" t="s">
        <v>324</v>
      </c>
      <c r="Z386" t="s">
        <v>324</v>
      </c>
      <c r="AA386">
        <v>0</v>
      </c>
      <c r="AB386" t="s">
        <v>324</v>
      </c>
      <c r="AC386" t="s">
        <v>324</v>
      </c>
      <c r="AD386" t="s">
        <v>324</v>
      </c>
      <c r="AE386" t="s">
        <v>324</v>
      </c>
      <c r="AF386">
        <v>0</v>
      </c>
      <c r="AG386">
        <v>0.69699999999999995</v>
      </c>
      <c r="AH386">
        <v>0.03</v>
      </c>
      <c r="AI386">
        <v>0</v>
      </c>
      <c r="AJ386">
        <v>0</v>
      </c>
      <c r="AK386">
        <v>0.72699999999999998</v>
      </c>
      <c r="AL386">
        <v>59</v>
      </c>
      <c r="AM386">
        <v>1</v>
      </c>
      <c r="AN386">
        <v>0</v>
      </c>
      <c r="AO386">
        <v>0</v>
      </c>
      <c r="AP386">
        <v>60</v>
      </c>
      <c r="AQ386">
        <v>0.85399999999999998</v>
      </c>
      <c r="AR386">
        <v>0.01</v>
      </c>
      <c r="AS386">
        <v>0</v>
      </c>
      <c r="AT386">
        <v>0</v>
      </c>
      <c r="AU386">
        <v>0.86399999999999999</v>
      </c>
      <c r="AV386" t="s">
        <v>324</v>
      </c>
      <c r="AW386" t="s">
        <v>324</v>
      </c>
      <c r="AX386" t="s">
        <v>324</v>
      </c>
      <c r="AY386" t="s">
        <v>324</v>
      </c>
      <c r="AZ386">
        <v>0</v>
      </c>
      <c r="BA386" t="s">
        <v>324</v>
      </c>
      <c r="BB386" t="s">
        <v>324</v>
      </c>
      <c r="BC386" t="s">
        <v>324</v>
      </c>
      <c r="BD386" t="s">
        <v>324</v>
      </c>
      <c r="BE386">
        <v>0</v>
      </c>
      <c r="BF386" t="s">
        <v>324</v>
      </c>
      <c r="BG386" t="s">
        <v>324</v>
      </c>
      <c r="BH386" t="s">
        <v>324</v>
      </c>
      <c r="BI386" t="s">
        <v>324</v>
      </c>
      <c r="BJ386">
        <v>0</v>
      </c>
      <c r="BK386">
        <v>1E-3</v>
      </c>
      <c r="BL386">
        <v>5.0000000000000001E-3</v>
      </c>
      <c r="BM386">
        <v>0</v>
      </c>
      <c r="BN386">
        <v>0</v>
      </c>
      <c r="BO386">
        <v>6.0000000000000001E-3</v>
      </c>
      <c r="BP386">
        <v>1</v>
      </c>
      <c r="BQ386">
        <v>2</v>
      </c>
      <c r="BR386">
        <v>0</v>
      </c>
      <c r="BS386">
        <v>0</v>
      </c>
      <c r="BT386">
        <v>3</v>
      </c>
      <c r="BU386" t="s">
        <v>324</v>
      </c>
      <c r="BV386" t="s">
        <v>324</v>
      </c>
      <c r="BW386" t="s">
        <v>324</v>
      </c>
      <c r="BX386" t="s">
        <v>324</v>
      </c>
      <c r="BY386">
        <v>0</v>
      </c>
      <c r="BZ386">
        <v>1.0999999999999999E-2</v>
      </c>
      <c r="CA386">
        <v>6.6000000000000003E-2</v>
      </c>
      <c r="CB386">
        <v>0</v>
      </c>
      <c r="CC386">
        <v>0</v>
      </c>
      <c r="CD386">
        <v>7.6999999999999999E-2</v>
      </c>
      <c r="CE386">
        <v>2</v>
      </c>
      <c r="CF386">
        <v>1</v>
      </c>
      <c r="CG386">
        <v>0</v>
      </c>
      <c r="CH386">
        <v>0</v>
      </c>
      <c r="CI386">
        <v>3</v>
      </c>
      <c r="CJ386" t="s">
        <v>324</v>
      </c>
      <c r="CK386" t="s">
        <v>324</v>
      </c>
      <c r="CL386" t="s">
        <v>324</v>
      </c>
      <c r="CM386" t="s">
        <v>324</v>
      </c>
      <c r="CN386">
        <v>0</v>
      </c>
      <c r="CO386">
        <v>5.7619999999999996</v>
      </c>
      <c r="CP386">
        <v>4.8819999999999997</v>
      </c>
      <c r="CQ386">
        <v>2.964</v>
      </c>
      <c r="CR386">
        <v>0</v>
      </c>
      <c r="CS386">
        <v>13.608000000000001</v>
      </c>
      <c r="CT386">
        <v>739</v>
      </c>
      <c r="CU386">
        <v>69</v>
      </c>
      <c r="CV386">
        <v>21</v>
      </c>
      <c r="CW386">
        <v>0</v>
      </c>
      <c r="CX386">
        <v>829</v>
      </c>
      <c r="CY386">
        <v>0</v>
      </c>
      <c r="CZ386">
        <v>0</v>
      </c>
      <c r="DA386">
        <v>0</v>
      </c>
      <c r="DB386">
        <v>0</v>
      </c>
      <c r="DC386">
        <v>0</v>
      </c>
    </row>
    <row r="387" spans="1:107" x14ac:dyDescent="0.45">
      <c r="A387">
        <v>2024</v>
      </c>
      <c r="B387">
        <v>2</v>
      </c>
      <c r="C387" t="s">
        <v>98</v>
      </c>
      <c r="D387">
        <v>14534</v>
      </c>
      <c r="E387" t="s">
        <v>352</v>
      </c>
      <c r="F387" t="s">
        <v>323</v>
      </c>
      <c r="G387" t="s">
        <v>244</v>
      </c>
      <c r="H387">
        <v>14.673999999999999</v>
      </c>
      <c r="I387">
        <v>9.7040000000000006</v>
      </c>
      <c r="J387" t="s">
        <v>324</v>
      </c>
      <c r="K387" t="s">
        <v>324</v>
      </c>
      <c r="L387">
        <v>24.378</v>
      </c>
      <c r="M387">
        <v>2506</v>
      </c>
      <c r="N387">
        <v>101</v>
      </c>
      <c r="O387" t="s">
        <v>324</v>
      </c>
      <c r="P387" t="s">
        <v>324</v>
      </c>
      <c r="Q387">
        <v>2607</v>
      </c>
      <c r="R387" t="s">
        <v>324</v>
      </c>
      <c r="S387" t="s">
        <v>324</v>
      </c>
      <c r="T387" t="s">
        <v>324</v>
      </c>
      <c r="U387" t="s">
        <v>324</v>
      </c>
      <c r="V387">
        <v>0</v>
      </c>
      <c r="W387" t="s">
        <v>324</v>
      </c>
      <c r="X387" t="s">
        <v>324</v>
      </c>
      <c r="Y387" t="s">
        <v>324</v>
      </c>
      <c r="Z387" t="s">
        <v>324</v>
      </c>
      <c r="AA387">
        <v>0</v>
      </c>
      <c r="AB387">
        <v>26.815000000000001</v>
      </c>
      <c r="AC387">
        <v>39.627000000000002</v>
      </c>
      <c r="AD387" t="s">
        <v>324</v>
      </c>
      <c r="AE387" t="s">
        <v>324</v>
      </c>
      <c r="AF387">
        <v>66.441999999999993</v>
      </c>
      <c r="AG387" t="s">
        <v>324</v>
      </c>
      <c r="AH387" t="s">
        <v>324</v>
      </c>
      <c r="AI387" t="s">
        <v>324</v>
      </c>
      <c r="AJ387" t="s">
        <v>324</v>
      </c>
      <c r="AK387">
        <v>0</v>
      </c>
      <c r="AL387" t="s">
        <v>324</v>
      </c>
      <c r="AM387" t="s">
        <v>324</v>
      </c>
      <c r="AN387" t="s">
        <v>324</v>
      </c>
      <c r="AO387" t="s">
        <v>324</v>
      </c>
      <c r="AP387">
        <v>0</v>
      </c>
      <c r="AQ387" t="s">
        <v>324</v>
      </c>
      <c r="AR387" t="s">
        <v>324</v>
      </c>
      <c r="AS387" t="s">
        <v>324</v>
      </c>
      <c r="AT387" t="s">
        <v>324</v>
      </c>
      <c r="AU387">
        <v>0</v>
      </c>
      <c r="AV387" t="s">
        <v>324</v>
      </c>
      <c r="AW387" t="s">
        <v>324</v>
      </c>
      <c r="AX387" t="s">
        <v>324</v>
      </c>
      <c r="AY387" t="s">
        <v>324</v>
      </c>
      <c r="AZ387">
        <v>0</v>
      </c>
      <c r="BA387" t="s">
        <v>324</v>
      </c>
      <c r="BB387" t="s">
        <v>324</v>
      </c>
      <c r="BC387" t="s">
        <v>324</v>
      </c>
      <c r="BD387" t="s">
        <v>324</v>
      </c>
      <c r="BE387">
        <v>0</v>
      </c>
      <c r="BF387" t="s">
        <v>324</v>
      </c>
      <c r="BG387" t="s">
        <v>324</v>
      </c>
      <c r="BH387" t="s">
        <v>324</v>
      </c>
      <c r="BI387" t="s">
        <v>324</v>
      </c>
      <c r="BJ387">
        <v>0</v>
      </c>
      <c r="BK387" t="s">
        <v>324</v>
      </c>
      <c r="BL387" t="s">
        <v>324</v>
      </c>
      <c r="BM387" t="s">
        <v>324</v>
      </c>
      <c r="BN387" t="s">
        <v>324</v>
      </c>
      <c r="BO387">
        <v>0</v>
      </c>
      <c r="BP387" t="s">
        <v>324</v>
      </c>
      <c r="BQ387" t="s">
        <v>324</v>
      </c>
      <c r="BR387" t="s">
        <v>324</v>
      </c>
      <c r="BS387" t="s">
        <v>324</v>
      </c>
      <c r="BT387">
        <v>0</v>
      </c>
      <c r="BU387" t="s">
        <v>324</v>
      </c>
      <c r="BV387" t="s">
        <v>324</v>
      </c>
      <c r="BW387" t="s">
        <v>324</v>
      </c>
      <c r="BX387" t="s">
        <v>324</v>
      </c>
      <c r="BY387">
        <v>0</v>
      </c>
      <c r="BZ387" t="s">
        <v>324</v>
      </c>
      <c r="CA387" t="s">
        <v>324</v>
      </c>
      <c r="CB387" t="s">
        <v>324</v>
      </c>
      <c r="CC387" t="s">
        <v>324</v>
      </c>
      <c r="CD387">
        <v>0</v>
      </c>
      <c r="CE387" t="s">
        <v>324</v>
      </c>
      <c r="CF387" t="s">
        <v>324</v>
      </c>
      <c r="CG387" t="s">
        <v>324</v>
      </c>
      <c r="CH387" t="s">
        <v>324</v>
      </c>
      <c r="CI387">
        <v>0</v>
      </c>
      <c r="CJ387" t="s">
        <v>324</v>
      </c>
      <c r="CK387" t="s">
        <v>324</v>
      </c>
      <c r="CL387" t="s">
        <v>324</v>
      </c>
      <c r="CM387" t="s">
        <v>324</v>
      </c>
      <c r="CN387">
        <v>0</v>
      </c>
      <c r="CO387">
        <v>14.673999999999999</v>
      </c>
      <c r="CP387">
        <v>9.7040000000000006</v>
      </c>
      <c r="CQ387" t="s">
        <v>179</v>
      </c>
      <c r="CR387">
        <v>0</v>
      </c>
      <c r="CS387">
        <v>24.378</v>
      </c>
      <c r="CT387">
        <v>2506</v>
      </c>
      <c r="CU387">
        <v>101</v>
      </c>
      <c r="CV387">
        <v>0</v>
      </c>
      <c r="CW387">
        <v>0</v>
      </c>
      <c r="CX387">
        <v>2607</v>
      </c>
      <c r="CY387">
        <v>26.815000000000001</v>
      </c>
      <c r="CZ387">
        <v>39.627000000000002</v>
      </c>
      <c r="DA387">
        <v>0</v>
      </c>
      <c r="DB387">
        <v>0</v>
      </c>
      <c r="DC387">
        <v>66.441999999999993</v>
      </c>
    </row>
    <row r="388" spans="1:107" x14ac:dyDescent="0.45">
      <c r="A388">
        <v>2024</v>
      </c>
      <c r="B388">
        <v>2</v>
      </c>
      <c r="C388" t="s">
        <v>98</v>
      </c>
      <c r="D388">
        <v>16534</v>
      </c>
      <c r="E388" t="s">
        <v>353</v>
      </c>
      <c r="F388" t="s">
        <v>323</v>
      </c>
      <c r="G388" t="s">
        <v>244</v>
      </c>
      <c r="H388">
        <v>236.732</v>
      </c>
      <c r="I388">
        <v>84.097999999999999</v>
      </c>
      <c r="J388">
        <v>38.212000000000003</v>
      </c>
      <c r="K388">
        <v>0</v>
      </c>
      <c r="L388">
        <v>359.04199999999997</v>
      </c>
      <c r="M388">
        <v>52216</v>
      </c>
      <c r="N388">
        <v>1243</v>
      </c>
      <c r="O388">
        <v>53</v>
      </c>
      <c r="P388">
        <v>0</v>
      </c>
      <c r="Q388">
        <v>53512</v>
      </c>
      <c r="R388">
        <v>0.67100000000000004</v>
      </c>
      <c r="S388">
        <v>0.34799999999999998</v>
      </c>
      <c r="T388">
        <v>0</v>
      </c>
      <c r="U388">
        <v>0</v>
      </c>
      <c r="V388">
        <v>1.0189999999999999</v>
      </c>
      <c r="W388">
        <v>560</v>
      </c>
      <c r="X388">
        <v>43</v>
      </c>
      <c r="Y388">
        <v>0</v>
      </c>
      <c r="Z388">
        <v>0</v>
      </c>
      <c r="AA388">
        <v>603</v>
      </c>
      <c r="AB388" t="s">
        <v>324</v>
      </c>
      <c r="AC388" t="s">
        <v>324</v>
      </c>
      <c r="AD388" t="s">
        <v>324</v>
      </c>
      <c r="AE388" t="s">
        <v>324</v>
      </c>
      <c r="AF388">
        <v>0</v>
      </c>
      <c r="AG388">
        <v>10.343</v>
      </c>
      <c r="AH388">
        <v>6.3E-2</v>
      </c>
      <c r="AI388">
        <v>0.5</v>
      </c>
      <c r="AJ388">
        <v>0</v>
      </c>
      <c r="AK388">
        <v>10.906000000000001</v>
      </c>
      <c r="AL388">
        <v>1603</v>
      </c>
      <c r="AM388">
        <v>5</v>
      </c>
      <c r="AN388">
        <v>1</v>
      </c>
      <c r="AO388">
        <v>0</v>
      </c>
      <c r="AP388">
        <v>1609</v>
      </c>
      <c r="AQ388" t="s">
        <v>324</v>
      </c>
      <c r="AR388" t="s">
        <v>324</v>
      </c>
      <c r="AS388" t="s">
        <v>324</v>
      </c>
      <c r="AT388" t="s">
        <v>324</v>
      </c>
      <c r="AU388">
        <v>0</v>
      </c>
      <c r="AV388" t="s">
        <v>324</v>
      </c>
      <c r="AW388" t="s">
        <v>324</v>
      </c>
      <c r="AX388" t="s">
        <v>324</v>
      </c>
      <c r="AY388" t="s">
        <v>324</v>
      </c>
      <c r="AZ388">
        <v>0</v>
      </c>
      <c r="BA388" t="s">
        <v>324</v>
      </c>
      <c r="BB388" t="s">
        <v>324</v>
      </c>
      <c r="BC388" t="s">
        <v>324</v>
      </c>
      <c r="BD388" t="s">
        <v>324</v>
      </c>
      <c r="BE388">
        <v>0</v>
      </c>
      <c r="BF388" t="s">
        <v>324</v>
      </c>
      <c r="BG388" t="s">
        <v>324</v>
      </c>
      <c r="BH388" t="s">
        <v>324</v>
      </c>
      <c r="BI388" t="s">
        <v>324</v>
      </c>
      <c r="BJ388">
        <v>0</v>
      </c>
      <c r="BK388">
        <v>2E-3</v>
      </c>
      <c r="BL388">
        <v>0</v>
      </c>
      <c r="BM388">
        <v>5.0000000000000001E-3</v>
      </c>
      <c r="BN388">
        <v>0</v>
      </c>
      <c r="BO388">
        <v>7.0000000000000001E-3</v>
      </c>
      <c r="BP388">
        <v>1</v>
      </c>
      <c r="BQ388">
        <v>0</v>
      </c>
      <c r="BR388">
        <v>1</v>
      </c>
      <c r="BS388">
        <v>0</v>
      </c>
      <c r="BT388">
        <v>2</v>
      </c>
      <c r="BU388" t="s">
        <v>324</v>
      </c>
      <c r="BV388" t="s">
        <v>324</v>
      </c>
      <c r="BW388" t="s">
        <v>324</v>
      </c>
      <c r="BX388" t="s">
        <v>324</v>
      </c>
      <c r="BY388">
        <v>0</v>
      </c>
      <c r="BZ388" t="s">
        <v>324</v>
      </c>
      <c r="CA388" t="s">
        <v>324</v>
      </c>
      <c r="CB388" t="s">
        <v>324</v>
      </c>
      <c r="CC388" t="s">
        <v>324</v>
      </c>
      <c r="CD388">
        <v>0</v>
      </c>
      <c r="CE388" t="s">
        <v>324</v>
      </c>
      <c r="CF388" t="s">
        <v>324</v>
      </c>
      <c r="CG388" t="s">
        <v>324</v>
      </c>
      <c r="CH388" t="s">
        <v>324</v>
      </c>
      <c r="CI388">
        <v>0</v>
      </c>
      <c r="CJ388" t="s">
        <v>324</v>
      </c>
      <c r="CK388" t="s">
        <v>324</v>
      </c>
      <c r="CL388" t="s">
        <v>324</v>
      </c>
      <c r="CM388" t="s">
        <v>324</v>
      </c>
      <c r="CN388">
        <v>0</v>
      </c>
      <c r="CO388">
        <v>237.405</v>
      </c>
      <c r="CP388">
        <v>84.445999999999998</v>
      </c>
      <c r="CQ388">
        <v>38.216999999999999</v>
      </c>
      <c r="CR388">
        <v>0</v>
      </c>
      <c r="CS388">
        <v>360.06799999999998</v>
      </c>
      <c r="CT388">
        <v>52777</v>
      </c>
      <c r="CU388">
        <v>1286</v>
      </c>
      <c r="CV388">
        <v>54</v>
      </c>
      <c r="CW388">
        <v>0</v>
      </c>
      <c r="CX388">
        <v>54117</v>
      </c>
      <c r="CY388">
        <v>0</v>
      </c>
      <c r="CZ388">
        <v>0</v>
      </c>
      <c r="DA388">
        <v>0</v>
      </c>
      <c r="DB388">
        <v>0</v>
      </c>
      <c r="DC388">
        <v>0</v>
      </c>
    </row>
    <row r="389" spans="1:107" x14ac:dyDescent="0.45">
      <c r="A389">
        <v>2024</v>
      </c>
      <c r="B389">
        <v>2</v>
      </c>
      <c r="C389" t="s">
        <v>98</v>
      </c>
      <c r="D389">
        <v>16609</v>
      </c>
      <c r="E389" t="s">
        <v>354</v>
      </c>
      <c r="F389" t="s">
        <v>323</v>
      </c>
      <c r="G389" t="s">
        <v>244</v>
      </c>
      <c r="H389">
        <v>1720.704</v>
      </c>
      <c r="I389">
        <v>299.80900000000003</v>
      </c>
      <c r="J389">
        <v>103.17100000000001</v>
      </c>
      <c r="K389">
        <v>0</v>
      </c>
      <c r="L389">
        <v>2123.6840000000002</v>
      </c>
      <c r="M389">
        <v>311023</v>
      </c>
      <c r="N389">
        <v>5415</v>
      </c>
      <c r="O389">
        <v>139</v>
      </c>
      <c r="P389">
        <v>0</v>
      </c>
      <c r="Q389">
        <v>316577</v>
      </c>
      <c r="R389">
        <v>22.347999999999999</v>
      </c>
      <c r="S389">
        <v>6.7240000000000002</v>
      </c>
      <c r="T389">
        <v>3.8250000000000002</v>
      </c>
      <c r="U389">
        <v>0</v>
      </c>
      <c r="V389">
        <v>32.896999999999998</v>
      </c>
      <c r="W389">
        <v>601</v>
      </c>
      <c r="X389">
        <v>79</v>
      </c>
      <c r="Y389">
        <v>6</v>
      </c>
      <c r="Z389">
        <v>0</v>
      </c>
      <c r="AA389">
        <v>686</v>
      </c>
      <c r="AB389">
        <v>0</v>
      </c>
      <c r="AC389">
        <v>1</v>
      </c>
      <c r="AD389">
        <v>0</v>
      </c>
      <c r="AE389">
        <v>0</v>
      </c>
      <c r="AF389">
        <v>1</v>
      </c>
      <c r="AG389">
        <v>68.561000000000007</v>
      </c>
      <c r="AH389">
        <v>15.497999999999999</v>
      </c>
      <c r="AI389">
        <v>4.476</v>
      </c>
      <c r="AJ389">
        <v>0</v>
      </c>
      <c r="AK389">
        <v>88.534999999999997</v>
      </c>
      <c r="AL389">
        <v>10264</v>
      </c>
      <c r="AM389">
        <v>178</v>
      </c>
      <c r="AN389">
        <v>6</v>
      </c>
      <c r="AO389">
        <v>0</v>
      </c>
      <c r="AP389">
        <v>10448</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0.122</v>
      </c>
      <c r="BL389">
        <v>7.0000000000000001E-3</v>
      </c>
      <c r="BM389">
        <v>1</v>
      </c>
      <c r="BN389">
        <v>0</v>
      </c>
      <c r="BO389">
        <v>1.129</v>
      </c>
      <c r="BP389">
        <v>37</v>
      </c>
      <c r="BQ389">
        <v>3</v>
      </c>
      <c r="BR389">
        <v>1</v>
      </c>
      <c r="BS389">
        <v>0</v>
      </c>
      <c r="BT389">
        <v>41</v>
      </c>
      <c r="BU389">
        <v>0</v>
      </c>
      <c r="BV389">
        <v>0</v>
      </c>
      <c r="BW389">
        <v>0</v>
      </c>
      <c r="BX389">
        <v>0</v>
      </c>
      <c r="BY389">
        <v>0</v>
      </c>
      <c r="BZ389">
        <v>2.1999999999999999E-2</v>
      </c>
      <c r="CA389">
        <v>14.177</v>
      </c>
      <c r="CB389">
        <v>15.308</v>
      </c>
      <c r="CC389">
        <v>0</v>
      </c>
      <c r="CD389">
        <v>29.507000000000001</v>
      </c>
      <c r="CE389">
        <v>2</v>
      </c>
      <c r="CF389">
        <v>52</v>
      </c>
      <c r="CG389">
        <v>21</v>
      </c>
      <c r="CH389">
        <v>0</v>
      </c>
      <c r="CI389">
        <v>75</v>
      </c>
      <c r="CJ389">
        <v>0</v>
      </c>
      <c r="CK389">
        <v>0</v>
      </c>
      <c r="CL389">
        <v>0</v>
      </c>
      <c r="CM389">
        <v>0</v>
      </c>
      <c r="CN389">
        <v>0</v>
      </c>
      <c r="CO389">
        <v>1743.1959999999999</v>
      </c>
      <c r="CP389">
        <v>320.71699999999998</v>
      </c>
      <c r="CQ389">
        <v>123.304</v>
      </c>
      <c r="CR389">
        <v>0</v>
      </c>
      <c r="CS389">
        <v>2187.2170000000001</v>
      </c>
      <c r="CT389">
        <v>311663</v>
      </c>
      <c r="CU389">
        <v>5549</v>
      </c>
      <c r="CV389">
        <v>167</v>
      </c>
      <c r="CW389">
        <v>0</v>
      </c>
      <c r="CX389">
        <v>317379</v>
      </c>
      <c r="CY389">
        <v>0</v>
      </c>
      <c r="CZ389">
        <v>1</v>
      </c>
      <c r="DA389">
        <v>0</v>
      </c>
      <c r="DB389">
        <v>0</v>
      </c>
      <c r="DC389">
        <v>1</v>
      </c>
    </row>
    <row r="390" spans="1:107" x14ac:dyDescent="0.45">
      <c r="A390">
        <v>2024</v>
      </c>
      <c r="B390">
        <v>2</v>
      </c>
      <c r="C390" t="s">
        <v>98</v>
      </c>
      <c r="D390">
        <v>16655</v>
      </c>
      <c r="E390" t="s">
        <v>355</v>
      </c>
      <c r="F390" t="s">
        <v>323</v>
      </c>
      <c r="G390" t="s">
        <v>244</v>
      </c>
      <c r="H390">
        <v>3.2069999999999999</v>
      </c>
      <c r="I390">
        <v>16.312999999999999</v>
      </c>
      <c r="J390" t="s">
        <v>324</v>
      </c>
      <c r="K390" t="s">
        <v>324</v>
      </c>
      <c r="L390">
        <v>19.52</v>
      </c>
      <c r="M390">
        <v>826</v>
      </c>
      <c r="N390">
        <v>99</v>
      </c>
      <c r="O390" t="s">
        <v>324</v>
      </c>
      <c r="P390" t="s">
        <v>324</v>
      </c>
      <c r="Q390">
        <v>925</v>
      </c>
      <c r="R390" t="s">
        <v>324</v>
      </c>
      <c r="S390" t="s">
        <v>324</v>
      </c>
      <c r="T390" t="s">
        <v>324</v>
      </c>
      <c r="U390" t="s">
        <v>324</v>
      </c>
      <c r="V390">
        <v>0</v>
      </c>
      <c r="W390" t="s">
        <v>324</v>
      </c>
      <c r="X390" t="s">
        <v>324</v>
      </c>
      <c r="Y390" t="s">
        <v>324</v>
      </c>
      <c r="Z390" t="s">
        <v>324</v>
      </c>
      <c r="AA390">
        <v>0</v>
      </c>
      <c r="AB390" t="s">
        <v>324</v>
      </c>
      <c r="AC390" t="s">
        <v>324</v>
      </c>
      <c r="AD390" t="s">
        <v>324</v>
      </c>
      <c r="AE390" t="s">
        <v>324</v>
      </c>
      <c r="AF390">
        <v>0</v>
      </c>
      <c r="AG390" t="s">
        <v>324</v>
      </c>
      <c r="AH390" t="s">
        <v>324</v>
      </c>
      <c r="AI390" t="s">
        <v>324</v>
      </c>
      <c r="AJ390" t="s">
        <v>324</v>
      </c>
      <c r="AK390">
        <v>0</v>
      </c>
      <c r="AL390" t="s">
        <v>324</v>
      </c>
      <c r="AM390" t="s">
        <v>324</v>
      </c>
      <c r="AN390" t="s">
        <v>324</v>
      </c>
      <c r="AO390" t="s">
        <v>324</v>
      </c>
      <c r="AP390">
        <v>0</v>
      </c>
      <c r="AQ390" t="s">
        <v>324</v>
      </c>
      <c r="AR390" t="s">
        <v>324</v>
      </c>
      <c r="AS390" t="s">
        <v>324</v>
      </c>
      <c r="AT390" t="s">
        <v>324</v>
      </c>
      <c r="AU390">
        <v>0</v>
      </c>
      <c r="AV390" t="s">
        <v>324</v>
      </c>
      <c r="AW390" t="s">
        <v>324</v>
      </c>
      <c r="AX390" t="s">
        <v>324</v>
      </c>
      <c r="AY390" t="s">
        <v>324</v>
      </c>
      <c r="AZ390">
        <v>0</v>
      </c>
      <c r="BA390" t="s">
        <v>324</v>
      </c>
      <c r="BB390" t="s">
        <v>324</v>
      </c>
      <c r="BC390" t="s">
        <v>324</v>
      </c>
      <c r="BD390" t="s">
        <v>324</v>
      </c>
      <c r="BE390">
        <v>0</v>
      </c>
      <c r="BF390" t="s">
        <v>324</v>
      </c>
      <c r="BG390" t="s">
        <v>324</v>
      </c>
      <c r="BH390" t="s">
        <v>324</v>
      </c>
      <c r="BI390" t="s">
        <v>324</v>
      </c>
      <c r="BJ390">
        <v>0</v>
      </c>
      <c r="BK390" t="s">
        <v>324</v>
      </c>
      <c r="BL390" t="s">
        <v>324</v>
      </c>
      <c r="BM390" t="s">
        <v>324</v>
      </c>
      <c r="BN390" t="s">
        <v>324</v>
      </c>
      <c r="BO390">
        <v>0</v>
      </c>
      <c r="BP390" t="s">
        <v>324</v>
      </c>
      <c r="BQ390" t="s">
        <v>324</v>
      </c>
      <c r="BR390" t="s">
        <v>324</v>
      </c>
      <c r="BS390" t="s">
        <v>324</v>
      </c>
      <c r="BT390">
        <v>0</v>
      </c>
      <c r="BU390" t="s">
        <v>324</v>
      </c>
      <c r="BV390" t="s">
        <v>324</v>
      </c>
      <c r="BW390" t="s">
        <v>324</v>
      </c>
      <c r="BX390" t="s">
        <v>324</v>
      </c>
      <c r="BY390">
        <v>0</v>
      </c>
      <c r="BZ390" t="s">
        <v>324</v>
      </c>
      <c r="CA390" t="s">
        <v>324</v>
      </c>
      <c r="CB390" t="s">
        <v>324</v>
      </c>
      <c r="CC390" t="s">
        <v>324</v>
      </c>
      <c r="CD390">
        <v>0</v>
      </c>
      <c r="CE390" t="s">
        <v>324</v>
      </c>
      <c r="CF390" t="s">
        <v>324</v>
      </c>
      <c r="CG390" t="s">
        <v>324</v>
      </c>
      <c r="CH390" t="s">
        <v>324</v>
      </c>
      <c r="CI390">
        <v>0</v>
      </c>
      <c r="CJ390" t="s">
        <v>324</v>
      </c>
      <c r="CK390" t="s">
        <v>324</v>
      </c>
      <c r="CL390" t="s">
        <v>324</v>
      </c>
      <c r="CM390" t="s">
        <v>324</v>
      </c>
      <c r="CN390">
        <v>0</v>
      </c>
      <c r="CO390">
        <v>3.2069999999999999</v>
      </c>
      <c r="CP390">
        <v>16.312999999999999</v>
      </c>
      <c r="CQ390" t="s">
        <v>179</v>
      </c>
      <c r="CR390">
        <v>0</v>
      </c>
      <c r="CS390">
        <v>19.52</v>
      </c>
      <c r="CT390">
        <v>826</v>
      </c>
      <c r="CU390">
        <v>99</v>
      </c>
      <c r="CV390">
        <v>0</v>
      </c>
      <c r="CW390">
        <v>0</v>
      </c>
      <c r="CX390">
        <v>925</v>
      </c>
      <c r="CY390">
        <v>0</v>
      </c>
      <c r="CZ390">
        <v>0</v>
      </c>
      <c r="DA390">
        <v>0</v>
      </c>
      <c r="DB390">
        <v>0</v>
      </c>
      <c r="DC390">
        <v>0</v>
      </c>
    </row>
    <row r="391" spans="1:107" x14ac:dyDescent="0.45">
      <c r="A391">
        <v>2024</v>
      </c>
      <c r="B391">
        <v>2</v>
      </c>
      <c r="C391" t="s">
        <v>98</v>
      </c>
      <c r="D391">
        <v>17609</v>
      </c>
      <c r="E391" t="s">
        <v>356</v>
      </c>
      <c r="F391" t="s">
        <v>323</v>
      </c>
      <c r="G391" t="s">
        <v>244</v>
      </c>
      <c r="H391">
        <v>3944.0949999999998</v>
      </c>
      <c r="I391">
        <v>1014.68</v>
      </c>
      <c r="J391">
        <v>287.71300000000002</v>
      </c>
      <c r="K391" t="s">
        <v>324</v>
      </c>
      <c r="L391">
        <v>5246.4880000000003</v>
      </c>
      <c r="M391">
        <v>638426</v>
      </c>
      <c r="N391">
        <v>9254</v>
      </c>
      <c r="O391">
        <v>514</v>
      </c>
      <c r="P391" t="s">
        <v>324</v>
      </c>
      <c r="Q391">
        <v>648194</v>
      </c>
      <c r="R391">
        <v>8.3369999999999997</v>
      </c>
      <c r="S391">
        <v>45.442</v>
      </c>
      <c r="T391" t="s">
        <v>324</v>
      </c>
      <c r="U391" t="s">
        <v>324</v>
      </c>
      <c r="V391">
        <v>53.779000000000003</v>
      </c>
      <c r="W391">
        <v>103</v>
      </c>
      <c r="X391">
        <v>1139</v>
      </c>
      <c r="Y391" t="s">
        <v>324</v>
      </c>
      <c r="Z391" t="s">
        <v>324</v>
      </c>
      <c r="AA391">
        <v>1242</v>
      </c>
      <c r="AB391" t="s">
        <v>324</v>
      </c>
      <c r="AC391" t="s">
        <v>324</v>
      </c>
      <c r="AD391" t="s">
        <v>324</v>
      </c>
      <c r="AE391" t="s">
        <v>324</v>
      </c>
      <c r="AF391">
        <v>0</v>
      </c>
      <c r="AG391">
        <v>339.44200000000001</v>
      </c>
      <c r="AH391">
        <v>62.417000000000002</v>
      </c>
      <c r="AI391">
        <v>5.8570000000000002</v>
      </c>
      <c r="AJ391" t="s">
        <v>324</v>
      </c>
      <c r="AK391">
        <v>407.71600000000001</v>
      </c>
      <c r="AL391">
        <v>52184</v>
      </c>
      <c r="AM391">
        <v>451</v>
      </c>
      <c r="AN391">
        <v>16</v>
      </c>
      <c r="AO391" t="s">
        <v>324</v>
      </c>
      <c r="AP391">
        <v>52651</v>
      </c>
      <c r="AQ391">
        <v>826.23400000000004</v>
      </c>
      <c r="AR391">
        <v>146.60599999999999</v>
      </c>
      <c r="AS391">
        <v>18.141999999999999</v>
      </c>
      <c r="AT391" t="s">
        <v>324</v>
      </c>
      <c r="AU391">
        <v>990.98199999999997</v>
      </c>
      <c r="AV391" t="s">
        <v>324</v>
      </c>
      <c r="AW391" t="s">
        <v>324</v>
      </c>
      <c r="AX391" t="s">
        <v>324</v>
      </c>
      <c r="AY391" t="s">
        <v>324</v>
      </c>
      <c r="AZ391">
        <v>0</v>
      </c>
      <c r="BA391" t="s">
        <v>324</v>
      </c>
      <c r="BB391" t="s">
        <v>324</v>
      </c>
      <c r="BC391" t="s">
        <v>324</v>
      </c>
      <c r="BD391" t="s">
        <v>324</v>
      </c>
      <c r="BE391">
        <v>0</v>
      </c>
      <c r="BF391" t="s">
        <v>324</v>
      </c>
      <c r="BG391" t="s">
        <v>324</v>
      </c>
      <c r="BH391" t="s">
        <v>324</v>
      </c>
      <c r="BI391" t="s">
        <v>324</v>
      </c>
      <c r="BJ391">
        <v>0</v>
      </c>
      <c r="BK391">
        <v>1.7789999999999999</v>
      </c>
      <c r="BL391">
        <v>4.9550000000000001</v>
      </c>
      <c r="BM391">
        <v>8.1</v>
      </c>
      <c r="BN391" t="s">
        <v>324</v>
      </c>
      <c r="BO391">
        <v>14.834</v>
      </c>
      <c r="BP391">
        <v>211</v>
      </c>
      <c r="BQ391">
        <v>15</v>
      </c>
      <c r="BR391">
        <v>7</v>
      </c>
      <c r="BS391" t="s">
        <v>324</v>
      </c>
      <c r="BT391">
        <v>233</v>
      </c>
      <c r="BU391" t="s">
        <v>324</v>
      </c>
      <c r="BV391" t="s">
        <v>324</v>
      </c>
      <c r="BW391" t="s">
        <v>324</v>
      </c>
      <c r="BX391" t="s">
        <v>324</v>
      </c>
      <c r="BY391">
        <v>0</v>
      </c>
      <c r="BZ391">
        <v>0.72099999999999997</v>
      </c>
      <c r="CA391">
        <v>49.284999999999997</v>
      </c>
      <c r="CB391">
        <v>33.703000000000003</v>
      </c>
      <c r="CC391" t="s">
        <v>324</v>
      </c>
      <c r="CD391">
        <v>83.709000000000003</v>
      </c>
      <c r="CE391">
        <v>76</v>
      </c>
      <c r="CF391">
        <v>129</v>
      </c>
      <c r="CG391">
        <v>46</v>
      </c>
      <c r="CH391" t="s">
        <v>324</v>
      </c>
      <c r="CI391">
        <v>251</v>
      </c>
      <c r="CJ391" t="s">
        <v>324</v>
      </c>
      <c r="CK391" t="s">
        <v>324</v>
      </c>
      <c r="CL391" t="s">
        <v>324</v>
      </c>
      <c r="CM391" t="s">
        <v>324</v>
      </c>
      <c r="CN391">
        <v>0</v>
      </c>
      <c r="CO391">
        <v>3954.9319999999998</v>
      </c>
      <c r="CP391">
        <v>1114.3620000000001</v>
      </c>
      <c r="CQ391">
        <v>329.51600000000002</v>
      </c>
      <c r="CR391">
        <v>0</v>
      </c>
      <c r="CS391">
        <v>5398.81</v>
      </c>
      <c r="CT391">
        <v>638816</v>
      </c>
      <c r="CU391">
        <v>10537</v>
      </c>
      <c r="CV391">
        <v>567</v>
      </c>
      <c r="CW391">
        <v>0</v>
      </c>
      <c r="CX391">
        <v>649920</v>
      </c>
      <c r="CY391">
        <v>0</v>
      </c>
      <c r="CZ391">
        <v>0</v>
      </c>
      <c r="DA391">
        <v>0</v>
      </c>
      <c r="DB391">
        <v>0</v>
      </c>
      <c r="DC391">
        <v>0</v>
      </c>
    </row>
    <row r="392" spans="1:107" x14ac:dyDescent="0.45">
      <c r="A392">
        <v>2024</v>
      </c>
      <c r="B392">
        <v>2</v>
      </c>
      <c r="C392" t="s">
        <v>98</v>
      </c>
      <c r="D392">
        <v>17612</v>
      </c>
      <c r="E392" t="s">
        <v>357</v>
      </c>
      <c r="F392" t="s">
        <v>323</v>
      </c>
      <c r="G392" t="s">
        <v>247</v>
      </c>
      <c r="H392">
        <v>2.819</v>
      </c>
      <c r="I392">
        <v>3.1120000000000001</v>
      </c>
      <c r="J392" t="s">
        <v>324</v>
      </c>
      <c r="K392" t="s">
        <v>324</v>
      </c>
      <c r="L392">
        <v>5.931</v>
      </c>
      <c r="M392">
        <v>584</v>
      </c>
      <c r="N392">
        <v>25</v>
      </c>
      <c r="O392" t="s">
        <v>324</v>
      </c>
      <c r="P392" t="s">
        <v>324</v>
      </c>
      <c r="Q392">
        <v>609</v>
      </c>
      <c r="R392" t="s">
        <v>324</v>
      </c>
      <c r="S392" t="s">
        <v>324</v>
      </c>
      <c r="T392" t="s">
        <v>324</v>
      </c>
      <c r="U392" t="s">
        <v>324</v>
      </c>
      <c r="V392">
        <v>0</v>
      </c>
      <c r="W392" t="s">
        <v>324</v>
      </c>
      <c r="X392" t="s">
        <v>324</v>
      </c>
      <c r="Y392" t="s">
        <v>324</v>
      </c>
      <c r="Z392" t="s">
        <v>324</v>
      </c>
      <c r="AA392">
        <v>0</v>
      </c>
      <c r="AB392" t="s">
        <v>324</v>
      </c>
      <c r="AC392" t="s">
        <v>324</v>
      </c>
      <c r="AD392" t="s">
        <v>324</v>
      </c>
      <c r="AE392" t="s">
        <v>324</v>
      </c>
      <c r="AF392">
        <v>0</v>
      </c>
      <c r="AG392" t="s">
        <v>324</v>
      </c>
      <c r="AH392" t="s">
        <v>324</v>
      </c>
      <c r="AI392" t="s">
        <v>324</v>
      </c>
      <c r="AJ392" t="s">
        <v>324</v>
      </c>
      <c r="AK392">
        <v>0</v>
      </c>
      <c r="AL392" t="s">
        <v>324</v>
      </c>
      <c r="AM392" t="s">
        <v>324</v>
      </c>
      <c r="AN392" t="s">
        <v>324</v>
      </c>
      <c r="AO392" t="s">
        <v>324</v>
      </c>
      <c r="AP392">
        <v>0</v>
      </c>
      <c r="AQ392" t="s">
        <v>324</v>
      </c>
      <c r="AR392" t="s">
        <v>324</v>
      </c>
      <c r="AS392" t="s">
        <v>324</v>
      </c>
      <c r="AT392" t="s">
        <v>324</v>
      </c>
      <c r="AU392">
        <v>0</v>
      </c>
      <c r="AV392" t="s">
        <v>324</v>
      </c>
      <c r="AW392" t="s">
        <v>324</v>
      </c>
      <c r="AX392" t="s">
        <v>324</v>
      </c>
      <c r="AY392" t="s">
        <v>324</v>
      </c>
      <c r="AZ392">
        <v>0</v>
      </c>
      <c r="BA392" t="s">
        <v>324</v>
      </c>
      <c r="BB392" t="s">
        <v>324</v>
      </c>
      <c r="BC392" t="s">
        <v>324</v>
      </c>
      <c r="BD392" t="s">
        <v>324</v>
      </c>
      <c r="BE392">
        <v>0</v>
      </c>
      <c r="BF392" t="s">
        <v>324</v>
      </c>
      <c r="BG392" t="s">
        <v>324</v>
      </c>
      <c r="BH392" t="s">
        <v>324</v>
      </c>
      <c r="BI392" t="s">
        <v>324</v>
      </c>
      <c r="BJ392">
        <v>0</v>
      </c>
      <c r="BK392">
        <v>6.9000000000000006E-2</v>
      </c>
      <c r="BL392">
        <v>0.01</v>
      </c>
      <c r="BM392" t="s">
        <v>324</v>
      </c>
      <c r="BN392" t="s">
        <v>324</v>
      </c>
      <c r="BO392">
        <v>7.9000000000000001E-2</v>
      </c>
      <c r="BP392">
        <v>6</v>
      </c>
      <c r="BQ392">
        <v>1</v>
      </c>
      <c r="BR392" t="s">
        <v>324</v>
      </c>
      <c r="BS392" t="s">
        <v>324</v>
      </c>
      <c r="BT392">
        <v>7</v>
      </c>
      <c r="BU392" t="s">
        <v>324</v>
      </c>
      <c r="BV392" t="s">
        <v>324</v>
      </c>
      <c r="BW392" t="s">
        <v>324</v>
      </c>
      <c r="BX392" t="s">
        <v>324</v>
      </c>
      <c r="BY392">
        <v>0</v>
      </c>
      <c r="BZ392" t="s">
        <v>324</v>
      </c>
      <c r="CA392" t="s">
        <v>324</v>
      </c>
      <c r="CB392" t="s">
        <v>324</v>
      </c>
      <c r="CC392" t="s">
        <v>324</v>
      </c>
      <c r="CD392">
        <v>0</v>
      </c>
      <c r="CE392" t="s">
        <v>324</v>
      </c>
      <c r="CF392" t="s">
        <v>324</v>
      </c>
      <c r="CG392" t="s">
        <v>324</v>
      </c>
      <c r="CH392" t="s">
        <v>324</v>
      </c>
      <c r="CI392">
        <v>0</v>
      </c>
      <c r="CJ392" t="s">
        <v>324</v>
      </c>
      <c r="CK392" t="s">
        <v>324</v>
      </c>
      <c r="CL392" t="s">
        <v>324</v>
      </c>
      <c r="CM392" t="s">
        <v>324</v>
      </c>
      <c r="CN392">
        <v>0</v>
      </c>
      <c r="CO392">
        <v>2.8879999999999999</v>
      </c>
      <c r="CP392">
        <v>3.1219999999999999</v>
      </c>
      <c r="CQ392" t="s">
        <v>179</v>
      </c>
      <c r="CR392">
        <v>0</v>
      </c>
      <c r="CS392">
        <v>6.01</v>
      </c>
      <c r="CT392">
        <v>590</v>
      </c>
      <c r="CU392">
        <v>26</v>
      </c>
      <c r="CV392">
        <v>0</v>
      </c>
      <c r="CW392">
        <v>0</v>
      </c>
      <c r="CX392">
        <v>616</v>
      </c>
      <c r="CY392">
        <v>0</v>
      </c>
      <c r="CZ392">
        <v>0</v>
      </c>
      <c r="DA392">
        <v>0</v>
      </c>
      <c r="DB392">
        <v>0</v>
      </c>
      <c r="DC392">
        <v>0</v>
      </c>
    </row>
    <row r="393" spans="1:107" x14ac:dyDescent="0.45">
      <c r="A393">
        <v>2024</v>
      </c>
      <c r="B393">
        <v>2</v>
      </c>
      <c r="C393" t="s">
        <v>98</v>
      </c>
      <c r="D393">
        <v>18260</v>
      </c>
      <c r="E393" t="s">
        <v>358</v>
      </c>
      <c r="F393" t="s">
        <v>323</v>
      </c>
      <c r="G393" t="s">
        <v>244</v>
      </c>
      <c r="H393">
        <v>0.13700000000000001</v>
      </c>
      <c r="I393">
        <v>2.8000000000000001E-2</v>
      </c>
      <c r="J393" t="s">
        <v>324</v>
      </c>
      <c r="K393" t="s">
        <v>324</v>
      </c>
      <c r="L393">
        <v>0.16500000000000001</v>
      </c>
      <c r="M393">
        <v>14</v>
      </c>
      <c r="N393">
        <v>3</v>
      </c>
      <c r="O393" t="s">
        <v>324</v>
      </c>
      <c r="P393" t="s">
        <v>324</v>
      </c>
      <c r="Q393">
        <v>17</v>
      </c>
      <c r="R393" t="s">
        <v>324</v>
      </c>
      <c r="S393" t="s">
        <v>324</v>
      </c>
      <c r="T393" t="s">
        <v>324</v>
      </c>
      <c r="U393" t="s">
        <v>324</v>
      </c>
      <c r="V393">
        <v>0</v>
      </c>
      <c r="W393" t="s">
        <v>324</v>
      </c>
      <c r="X393" t="s">
        <v>324</v>
      </c>
      <c r="Y393" t="s">
        <v>324</v>
      </c>
      <c r="Z393" t="s">
        <v>324</v>
      </c>
      <c r="AA393">
        <v>0</v>
      </c>
      <c r="AB393" t="s">
        <v>324</v>
      </c>
      <c r="AC393" t="s">
        <v>324</v>
      </c>
      <c r="AD393" t="s">
        <v>324</v>
      </c>
      <c r="AE393" t="s">
        <v>324</v>
      </c>
      <c r="AF393">
        <v>0</v>
      </c>
      <c r="AG393" t="s">
        <v>324</v>
      </c>
      <c r="AH393" t="s">
        <v>324</v>
      </c>
      <c r="AI393" t="s">
        <v>324</v>
      </c>
      <c r="AJ393" t="s">
        <v>324</v>
      </c>
      <c r="AK393">
        <v>0</v>
      </c>
      <c r="AL393" t="s">
        <v>324</v>
      </c>
      <c r="AM393" t="s">
        <v>324</v>
      </c>
      <c r="AN393" t="s">
        <v>324</v>
      </c>
      <c r="AO393" t="s">
        <v>324</v>
      </c>
      <c r="AP393">
        <v>0</v>
      </c>
      <c r="AQ393" t="s">
        <v>324</v>
      </c>
      <c r="AR393" t="s">
        <v>324</v>
      </c>
      <c r="AS393" t="s">
        <v>324</v>
      </c>
      <c r="AT393" t="s">
        <v>324</v>
      </c>
      <c r="AU393">
        <v>0</v>
      </c>
      <c r="AV393" t="s">
        <v>324</v>
      </c>
      <c r="AW393" t="s">
        <v>324</v>
      </c>
      <c r="AX393" t="s">
        <v>324</v>
      </c>
      <c r="AY393" t="s">
        <v>324</v>
      </c>
      <c r="AZ393">
        <v>0</v>
      </c>
      <c r="BA393" t="s">
        <v>324</v>
      </c>
      <c r="BB393" t="s">
        <v>324</v>
      </c>
      <c r="BC393" t="s">
        <v>324</v>
      </c>
      <c r="BD393" t="s">
        <v>324</v>
      </c>
      <c r="BE393">
        <v>0</v>
      </c>
      <c r="BF393" t="s">
        <v>324</v>
      </c>
      <c r="BG393" t="s">
        <v>324</v>
      </c>
      <c r="BH393" t="s">
        <v>324</v>
      </c>
      <c r="BI393" t="s">
        <v>324</v>
      </c>
      <c r="BJ393">
        <v>0</v>
      </c>
      <c r="BK393" t="s">
        <v>324</v>
      </c>
      <c r="BL393" t="s">
        <v>324</v>
      </c>
      <c r="BM393" t="s">
        <v>324</v>
      </c>
      <c r="BN393" t="s">
        <v>324</v>
      </c>
      <c r="BO393">
        <v>0</v>
      </c>
      <c r="BP393" t="s">
        <v>324</v>
      </c>
      <c r="BQ393" t="s">
        <v>324</v>
      </c>
      <c r="BR393" t="s">
        <v>324</v>
      </c>
      <c r="BS393" t="s">
        <v>324</v>
      </c>
      <c r="BT393">
        <v>0</v>
      </c>
      <c r="BU393" t="s">
        <v>324</v>
      </c>
      <c r="BV393" t="s">
        <v>324</v>
      </c>
      <c r="BW393" t="s">
        <v>324</v>
      </c>
      <c r="BX393" t="s">
        <v>324</v>
      </c>
      <c r="BY393">
        <v>0</v>
      </c>
      <c r="BZ393" t="s">
        <v>324</v>
      </c>
      <c r="CA393" t="s">
        <v>324</v>
      </c>
      <c r="CB393" t="s">
        <v>324</v>
      </c>
      <c r="CC393" t="s">
        <v>324</v>
      </c>
      <c r="CD393">
        <v>0</v>
      </c>
      <c r="CE393" t="s">
        <v>324</v>
      </c>
      <c r="CF393" t="s">
        <v>324</v>
      </c>
      <c r="CG393" t="s">
        <v>324</v>
      </c>
      <c r="CH393" t="s">
        <v>324</v>
      </c>
      <c r="CI393">
        <v>0</v>
      </c>
      <c r="CJ393" t="s">
        <v>324</v>
      </c>
      <c r="CK393" t="s">
        <v>324</v>
      </c>
      <c r="CL393" t="s">
        <v>324</v>
      </c>
      <c r="CM393" t="s">
        <v>324</v>
      </c>
      <c r="CN393">
        <v>0</v>
      </c>
      <c r="CO393">
        <v>0.13700000000000001</v>
      </c>
      <c r="CP393">
        <v>2.8000000000000001E-2</v>
      </c>
      <c r="CQ393" t="s">
        <v>179</v>
      </c>
      <c r="CR393">
        <v>0</v>
      </c>
      <c r="CS393">
        <v>0.16500000000000001</v>
      </c>
      <c r="CT393">
        <v>14</v>
      </c>
      <c r="CU393">
        <v>3</v>
      </c>
      <c r="CV393">
        <v>0</v>
      </c>
      <c r="CW393">
        <v>0</v>
      </c>
      <c r="CX393">
        <v>17</v>
      </c>
      <c r="CY393">
        <v>0</v>
      </c>
      <c r="CZ393">
        <v>0</v>
      </c>
      <c r="DA393">
        <v>0</v>
      </c>
      <c r="DB393">
        <v>0</v>
      </c>
      <c r="DC393">
        <v>0</v>
      </c>
    </row>
    <row r="394" spans="1:107" x14ac:dyDescent="0.45">
      <c r="A394">
        <v>2024</v>
      </c>
      <c r="B394">
        <v>2</v>
      </c>
      <c r="C394" t="s">
        <v>98</v>
      </c>
      <c r="D394">
        <v>19281</v>
      </c>
      <c r="E394" t="s">
        <v>359</v>
      </c>
      <c r="F394" t="s">
        <v>323</v>
      </c>
      <c r="G394" t="s">
        <v>244</v>
      </c>
      <c r="H394">
        <v>26.38</v>
      </c>
      <c r="I394">
        <v>12.132999999999999</v>
      </c>
      <c r="J394">
        <v>18.8</v>
      </c>
      <c r="K394" t="s">
        <v>324</v>
      </c>
      <c r="L394">
        <v>57.313000000000002</v>
      </c>
      <c r="M394">
        <v>4374</v>
      </c>
      <c r="N394">
        <v>75</v>
      </c>
      <c r="O394">
        <v>112</v>
      </c>
      <c r="P394" t="s">
        <v>324</v>
      </c>
      <c r="Q394">
        <v>4561</v>
      </c>
      <c r="R394">
        <v>6.3E-2</v>
      </c>
      <c r="S394" t="s">
        <v>324</v>
      </c>
      <c r="T394">
        <v>3.6339999999999999</v>
      </c>
      <c r="U394" t="s">
        <v>324</v>
      </c>
      <c r="V394">
        <v>3.6970000000000001</v>
      </c>
      <c r="W394">
        <v>3</v>
      </c>
      <c r="X394" t="s">
        <v>324</v>
      </c>
      <c r="Y394">
        <v>10</v>
      </c>
      <c r="Z394" t="s">
        <v>324</v>
      </c>
      <c r="AA394">
        <v>13</v>
      </c>
      <c r="AB394" t="s">
        <v>324</v>
      </c>
      <c r="AC394" t="s">
        <v>324</v>
      </c>
      <c r="AD394" t="s">
        <v>324</v>
      </c>
      <c r="AE394" t="s">
        <v>324</v>
      </c>
      <c r="AF394">
        <v>0</v>
      </c>
      <c r="AG394" t="s">
        <v>324</v>
      </c>
      <c r="AH394" t="s">
        <v>324</v>
      </c>
      <c r="AI394" t="s">
        <v>324</v>
      </c>
      <c r="AJ394" t="s">
        <v>324</v>
      </c>
      <c r="AK394">
        <v>0</v>
      </c>
      <c r="AL394" t="s">
        <v>324</v>
      </c>
      <c r="AM394" t="s">
        <v>324</v>
      </c>
      <c r="AN394" t="s">
        <v>324</v>
      </c>
      <c r="AO394" t="s">
        <v>324</v>
      </c>
      <c r="AP394">
        <v>0</v>
      </c>
      <c r="AQ394" t="s">
        <v>324</v>
      </c>
      <c r="AR394" t="s">
        <v>324</v>
      </c>
      <c r="AS394" t="s">
        <v>324</v>
      </c>
      <c r="AT394" t="s">
        <v>324</v>
      </c>
      <c r="AU394">
        <v>0</v>
      </c>
      <c r="AV394" t="s">
        <v>324</v>
      </c>
      <c r="AW394" t="s">
        <v>324</v>
      </c>
      <c r="AX394" t="s">
        <v>324</v>
      </c>
      <c r="AY394" t="s">
        <v>324</v>
      </c>
      <c r="AZ394">
        <v>0</v>
      </c>
      <c r="BA394" t="s">
        <v>324</v>
      </c>
      <c r="BB394" t="s">
        <v>324</v>
      </c>
      <c r="BC394" t="s">
        <v>324</v>
      </c>
      <c r="BD394" t="s">
        <v>324</v>
      </c>
      <c r="BE394">
        <v>0</v>
      </c>
      <c r="BF394" t="s">
        <v>324</v>
      </c>
      <c r="BG394" t="s">
        <v>324</v>
      </c>
      <c r="BH394" t="s">
        <v>324</v>
      </c>
      <c r="BI394" t="s">
        <v>324</v>
      </c>
      <c r="BJ394">
        <v>0</v>
      </c>
      <c r="BK394" t="s">
        <v>324</v>
      </c>
      <c r="BL394" t="s">
        <v>324</v>
      </c>
      <c r="BM394" t="s">
        <v>324</v>
      </c>
      <c r="BN394" t="s">
        <v>324</v>
      </c>
      <c r="BO394">
        <v>0</v>
      </c>
      <c r="BP394" t="s">
        <v>324</v>
      </c>
      <c r="BQ394" t="s">
        <v>324</v>
      </c>
      <c r="BR394" t="s">
        <v>324</v>
      </c>
      <c r="BS394" t="s">
        <v>324</v>
      </c>
      <c r="BT394">
        <v>0</v>
      </c>
      <c r="BU394" t="s">
        <v>324</v>
      </c>
      <c r="BV394" t="s">
        <v>324</v>
      </c>
      <c r="BW394" t="s">
        <v>324</v>
      </c>
      <c r="BX394" t="s">
        <v>324</v>
      </c>
      <c r="BY394">
        <v>0</v>
      </c>
      <c r="BZ394" t="s">
        <v>324</v>
      </c>
      <c r="CA394" t="s">
        <v>324</v>
      </c>
      <c r="CB394" t="s">
        <v>324</v>
      </c>
      <c r="CC394" t="s">
        <v>324</v>
      </c>
      <c r="CD394">
        <v>0</v>
      </c>
      <c r="CE394" t="s">
        <v>324</v>
      </c>
      <c r="CF394" t="s">
        <v>324</v>
      </c>
      <c r="CG394" t="s">
        <v>324</v>
      </c>
      <c r="CH394" t="s">
        <v>324</v>
      </c>
      <c r="CI394">
        <v>0</v>
      </c>
      <c r="CJ394" t="s">
        <v>324</v>
      </c>
      <c r="CK394" t="s">
        <v>324</v>
      </c>
      <c r="CL394" t="s">
        <v>324</v>
      </c>
      <c r="CM394" t="s">
        <v>324</v>
      </c>
      <c r="CN394">
        <v>0</v>
      </c>
      <c r="CO394">
        <v>26.443000000000001</v>
      </c>
      <c r="CP394">
        <v>12.132999999999999</v>
      </c>
      <c r="CQ394">
        <v>22.434000000000001</v>
      </c>
      <c r="CR394">
        <v>0</v>
      </c>
      <c r="CS394">
        <v>61.01</v>
      </c>
      <c r="CT394">
        <v>4377</v>
      </c>
      <c r="CU394">
        <v>75</v>
      </c>
      <c r="CV394">
        <v>122</v>
      </c>
      <c r="CW394">
        <v>0</v>
      </c>
      <c r="CX394">
        <v>4574</v>
      </c>
      <c r="CY394">
        <v>0</v>
      </c>
      <c r="CZ394">
        <v>0</v>
      </c>
      <c r="DA394">
        <v>0</v>
      </c>
      <c r="DB394">
        <v>0</v>
      </c>
      <c r="DC394">
        <v>0</v>
      </c>
    </row>
    <row r="395" spans="1:107" x14ac:dyDescent="0.45">
      <c r="A395">
        <v>2024</v>
      </c>
      <c r="B395">
        <v>2</v>
      </c>
      <c r="C395" t="s">
        <v>98</v>
      </c>
      <c r="D395">
        <v>99999</v>
      </c>
      <c r="E395" t="s">
        <v>329</v>
      </c>
      <c r="F395" t="s">
        <v>323</v>
      </c>
      <c r="H395">
        <v>204.035</v>
      </c>
      <c r="I395">
        <v>122.62</v>
      </c>
      <c r="J395">
        <v>9.0389999999999997</v>
      </c>
      <c r="K395">
        <v>0</v>
      </c>
      <c r="L395">
        <v>335.69400000000002</v>
      </c>
      <c r="M395" t="s">
        <v>324</v>
      </c>
      <c r="N395" t="s">
        <v>324</v>
      </c>
      <c r="O395" t="s">
        <v>324</v>
      </c>
      <c r="P395" t="s">
        <v>324</v>
      </c>
      <c r="Q395" t="s">
        <v>324</v>
      </c>
      <c r="R395" t="s">
        <v>324</v>
      </c>
      <c r="S395" t="s">
        <v>324</v>
      </c>
      <c r="T395" t="s">
        <v>324</v>
      </c>
      <c r="U395" t="s">
        <v>324</v>
      </c>
      <c r="V395">
        <v>0</v>
      </c>
      <c r="W395" t="s">
        <v>324</v>
      </c>
      <c r="X395" t="s">
        <v>324</v>
      </c>
      <c r="Y395" t="s">
        <v>324</v>
      </c>
      <c r="Z395" t="s">
        <v>324</v>
      </c>
      <c r="AA395" t="s">
        <v>324</v>
      </c>
      <c r="AB395" t="s">
        <v>324</v>
      </c>
      <c r="AC395" t="s">
        <v>324</v>
      </c>
      <c r="AD395" t="s">
        <v>324</v>
      </c>
      <c r="AE395" t="s">
        <v>324</v>
      </c>
      <c r="AF395" t="s">
        <v>324</v>
      </c>
      <c r="AG395">
        <v>-0.122</v>
      </c>
      <c r="AH395">
        <v>-5.0000000000000001E-3</v>
      </c>
      <c r="AI395">
        <v>0</v>
      </c>
      <c r="AJ395">
        <v>0</v>
      </c>
      <c r="AK395">
        <v>-0.127</v>
      </c>
      <c r="AL395" t="s">
        <v>324</v>
      </c>
      <c r="AM395" t="s">
        <v>324</v>
      </c>
      <c r="AN395" t="s">
        <v>324</v>
      </c>
      <c r="AO395" t="s">
        <v>324</v>
      </c>
      <c r="AP395" t="s">
        <v>324</v>
      </c>
      <c r="AQ395" t="s">
        <v>324</v>
      </c>
      <c r="AR395" t="s">
        <v>324</v>
      </c>
      <c r="AS395" t="s">
        <v>324</v>
      </c>
      <c r="AT395" t="s">
        <v>324</v>
      </c>
      <c r="AU395" t="s">
        <v>324</v>
      </c>
      <c r="AV395" t="s">
        <v>324</v>
      </c>
      <c r="AW395" t="s">
        <v>324</v>
      </c>
      <c r="AX395" t="s">
        <v>324</v>
      </c>
      <c r="AY395" t="s">
        <v>324</v>
      </c>
      <c r="AZ395">
        <v>0</v>
      </c>
      <c r="BA395" t="s">
        <v>324</v>
      </c>
      <c r="BB395" t="s">
        <v>324</v>
      </c>
      <c r="BC395" t="s">
        <v>324</v>
      </c>
      <c r="BD395" t="s">
        <v>324</v>
      </c>
      <c r="BE395" t="s">
        <v>324</v>
      </c>
      <c r="BF395" t="s">
        <v>324</v>
      </c>
      <c r="BG395" t="s">
        <v>324</v>
      </c>
      <c r="BH395" t="s">
        <v>324</v>
      </c>
      <c r="BI395" t="s">
        <v>324</v>
      </c>
      <c r="BJ395" t="s">
        <v>324</v>
      </c>
      <c r="BK395" t="s">
        <v>324</v>
      </c>
      <c r="BL395" t="s">
        <v>324</v>
      </c>
      <c r="BM395" t="s">
        <v>324</v>
      </c>
      <c r="BN395" t="s">
        <v>324</v>
      </c>
      <c r="BO395" t="s">
        <v>324</v>
      </c>
      <c r="BP395" t="s">
        <v>324</v>
      </c>
      <c r="BQ395" t="s">
        <v>324</v>
      </c>
      <c r="BR395" t="s">
        <v>324</v>
      </c>
      <c r="BS395" t="s">
        <v>324</v>
      </c>
      <c r="BT395" t="s">
        <v>324</v>
      </c>
      <c r="BU395" t="s">
        <v>324</v>
      </c>
      <c r="BV395" t="s">
        <v>324</v>
      </c>
      <c r="BW395" t="s">
        <v>324</v>
      </c>
      <c r="BX395" t="s">
        <v>324</v>
      </c>
      <c r="BY395" t="s">
        <v>324</v>
      </c>
      <c r="BZ395" t="s">
        <v>324</v>
      </c>
      <c r="CA395" t="s">
        <v>324</v>
      </c>
      <c r="CB395" t="s">
        <v>324</v>
      </c>
      <c r="CC395" t="s">
        <v>324</v>
      </c>
      <c r="CD395" t="s">
        <v>324</v>
      </c>
      <c r="CE395" t="s">
        <v>324</v>
      </c>
      <c r="CF395" t="s">
        <v>324</v>
      </c>
      <c r="CG395" t="s">
        <v>324</v>
      </c>
      <c r="CH395" t="s">
        <v>324</v>
      </c>
      <c r="CI395" t="s">
        <v>324</v>
      </c>
      <c r="CJ395" t="s">
        <v>324</v>
      </c>
      <c r="CK395" t="s">
        <v>324</v>
      </c>
      <c r="CL395" t="s">
        <v>324</v>
      </c>
      <c r="CM395" t="s">
        <v>324</v>
      </c>
      <c r="CN395" t="s">
        <v>324</v>
      </c>
      <c r="CO395">
        <v>204.035</v>
      </c>
      <c r="CP395">
        <v>122.62</v>
      </c>
      <c r="CQ395">
        <v>9.0389999999999997</v>
      </c>
      <c r="CR395">
        <v>0</v>
      </c>
      <c r="CS395">
        <v>335.69400000000002</v>
      </c>
      <c r="CT395" t="s">
        <v>324</v>
      </c>
      <c r="CU395" t="s">
        <v>324</v>
      </c>
      <c r="CV395" t="s">
        <v>324</v>
      </c>
      <c r="CW395" t="s">
        <v>324</v>
      </c>
      <c r="CX395" t="s">
        <v>324</v>
      </c>
      <c r="CY395" t="s">
        <v>324</v>
      </c>
      <c r="CZ395" t="s">
        <v>324</v>
      </c>
      <c r="DA395" t="s">
        <v>324</v>
      </c>
      <c r="DB395" t="s">
        <v>324</v>
      </c>
      <c r="DC395" t="s">
        <v>324</v>
      </c>
    </row>
    <row r="396" spans="1:107" x14ac:dyDescent="0.45">
      <c r="A396">
        <v>2024</v>
      </c>
      <c r="B396">
        <v>2</v>
      </c>
      <c r="C396" t="s">
        <v>102</v>
      </c>
      <c r="D396">
        <v>3989</v>
      </c>
      <c r="E396" t="s">
        <v>360</v>
      </c>
      <c r="F396" t="s">
        <v>323</v>
      </c>
      <c r="G396" t="s">
        <v>244</v>
      </c>
      <c r="H396">
        <v>39.281999999999996</v>
      </c>
      <c r="I396">
        <v>2.1379999999999999</v>
      </c>
      <c r="J396">
        <v>0</v>
      </c>
      <c r="K396">
        <v>0</v>
      </c>
      <c r="L396">
        <v>41.42</v>
      </c>
      <c r="M396">
        <v>8615</v>
      </c>
      <c r="N396">
        <v>552</v>
      </c>
      <c r="O396">
        <v>0</v>
      </c>
      <c r="P396">
        <v>0</v>
      </c>
      <c r="Q396">
        <v>9167</v>
      </c>
      <c r="R396">
        <v>0.72</v>
      </c>
      <c r="S396">
        <v>3.2010000000000001</v>
      </c>
      <c r="T396">
        <v>0</v>
      </c>
      <c r="U396">
        <v>0</v>
      </c>
      <c r="V396">
        <v>3.9209999999999998</v>
      </c>
      <c r="W396">
        <v>382</v>
      </c>
      <c r="X396">
        <v>66</v>
      </c>
      <c r="Y396">
        <v>0</v>
      </c>
      <c r="Z396">
        <v>0</v>
      </c>
      <c r="AA396">
        <v>448</v>
      </c>
      <c r="AB396">
        <v>0</v>
      </c>
      <c r="AC396">
        <v>0</v>
      </c>
      <c r="AD396">
        <v>0</v>
      </c>
      <c r="AE396">
        <v>0</v>
      </c>
      <c r="AF396">
        <v>0</v>
      </c>
      <c r="AG396">
        <v>1.6519999999999999</v>
      </c>
      <c r="AH396">
        <v>6.3E-2</v>
      </c>
      <c r="AI396">
        <v>0</v>
      </c>
      <c r="AJ396">
        <v>0</v>
      </c>
      <c r="AK396">
        <v>1.7150000000000001</v>
      </c>
      <c r="AL396">
        <v>228</v>
      </c>
      <c r="AM396">
        <v>10</v>
      </c>
      <c r="AN396">
        <v>0</v>
      </c>
      <c r="AO396">
        <v>0</v>
      </c>
      <c r="AP396">
        <v>238</v>
      </c>
      <c r="AQ396">
        <v>17.347000000000001</v>
      </c>
      <c r="AR396">
        <v>9.2789999999999999</v>
      </c>
      <c r="AS396">
        <v>0</v>
      </c>
      <c r="AT396">
        <v>0</v>
      </c>
      <c r="AU396">
        <v>26.626000000000001</v>
      </c>
      <c r="AV396">
        <v>36.298999999999999</v>
      </c>
      <c r="AW396">
        <v>3.9289999999999998</v>
      </c>
      <c r="AX396">
        <v>0</v>
      </c>
      <c r="AY396">
        <v>0</v>
      </c>
      <c r="AZ396">
        <v>40.228000000000002</v>
      </c>
      <c r="BA396">
        <v>7955</v>
      </c>
      <c r="BB396">
        <v>958</v>
      </c>
      <c r="BC396">
        <v>0</v>
      </c>
      <c r="BD396">
        <v>0</v>
      </c>
      <c r="BE396">
        <v>8913</v>
      </c>
      <c r="BF396">
        <v>871.18600000000004</v>
      </c>
      <c r="BG396">
        <v>94.305999999999997</v>
      </c>
      <c r="BH396">
        <v>0</v>
      </c>
      <c r="BI396">
        <v>0</v>
      </c>
      <c r="BJ396">
        <v>965.49199999999996</v>
      </c>
      <c r="BK396">
        <v>0</v>
      </c>
      <c r="BL396">
        <v>6.0000000000000001E-3</v>
      </c>
      <c r="BM396">
        <v>0</v>
      </c>
      <c r="BN396">
        <v>0</v>
      </c>
      <c r="BO396">
        <v>6.0000000000000001E-3</v>
      </c>
      <c r="BP396">
        <v>0</v>
      </c>
      <c r="BQ396">
        <v>1</v>
      </c>
      <c r="BR396">
        <v>0</v>
      </c>
      <c r="BS396">
        <v>0</v>
      </c>
      <c r="BT396">
        <v>1</v>
      </c>
      <c r="BU396">
        <v>0</v>
      </c>
      <c r="BV396">
        <v>0</v>
      </c>
      <c r="BW396">
        <v>0</v>
      </c>
      <c r="BX396" t="s">
        <v>324</v>
      </c>
      <c r="BY396">
        <v>0</v>
      </c>
      <c r="BZ396">
        <v>0</v>
      </c>
      <c r="CA396">
        <v>0</v>
      </c>
      <c r="CB396">
        <v>0</v>
      </c>
      <c r="CC396">
        <v>0</v>
      </c>
      <c r="CD396">
        <v>0</v>
      </c>
      <c r="CE396">
        <v>0</v>
      </c>
      <c r="CF396">
        <v>0</v>
      </c>
      <c r="CG396">
        <v>0</v>
      </c>
      <c r="CH396">
        <v>0</v>
      </c>
      <c r="CI396">
        <v>0</v>
      </c>
      <c r="CJ396">
        <v>0</v>
      </c>
      <c r="CK396">
        <v>0</v>
      </c>
      <c r="CL396">
        <v>0</v>
      </c>
      <c r="CM396" t="s">
        <v>324</v>
      </c>
      <c r="CN396">
        <v>0</v>
      </c>
      <c r="CO396">
        <v>40.002000000000002</v>
      </c>
      <c r="CP396">
        <v>5.3449999999999998</v>
      </c>
      <c r="CQ396" t="s">
        <v>179</v>
      </c>
      <c r="CR396">
        <v>0</v>
      </c>
      <c r="CS396">
        <v>45.347000000000001</v>
      </c>
      <c r="CT396">
        <v>8997</v>
      </c>
      <c r="CU396">
        <v>619</v>
      </c>
      <c r="CV396">
        <v>0</v>
      </c>
      <c r="CW396">
        <v>0</v>
      </c>
      <c r="CX396">
        <v>9616</v>
      </c>
      <c r="CY396">
        <v>0</v>
      </c>
      <c r="CZ396">
        <v>0</v>
      </c>
      <c r="DA396">
        <v>0</v>
      </c>
      <c r="DB396">
        <v>0</v>
      </c>
      <c r="DC396">
        <v>0</v>
      </c>
    </row>
    <row r="397" spans="1:107" x14ac:dyDescent="0.45">
      <c r="A397">
        <v>2024</v>
      </c>
      <c r="B397">
        <v>2</v>
      </c>
      <c r="C397" t="s">
        <v>102</v>
      </c>
      <c r="D397">
        <v>6604</v>
      </c>
      <c r="E397" t="s">
        <v>361</v>
      </c>
      <c r="F397" t="s">
        <v>323</v>
      </c>
      <c r="G397" t="s">
        <v>247</v>
      </c>
      <c r="H397">
        <v>22.305</v>
      </c>
      <c r="I397">
        <v>2.2509999999999999</v>
      </c>
      <c r="J397">
        <v>3.7789999999999999</v>
      </c>
      <c r="K397" t="s">
        <v>324</v>
      </c>
      <c r="L397">
        <v>28.335000000000001</v>
      </c>
      <c r="M397">
        <v>3621</v>
      </c>
      <c r="N397">
        <v>77</v>
      </c>
      <c r="O397">
        <v>24</v>
      </c>
      <c r="P397" t="s">
        <v>324</v>
      </c>
      <c r="Q397">
        <v>3722</v>
      </c>
      <c r="R397">
        <v>0.72899999999999998</v>
      </c>
      <c r="S397" t="s">
        <v>324</v>
      </c>
      <c r="T397" t="s">
        <v>324</v>
      </c>
      <c r="U397" t="s">
        <v>324</v>
      </c>
      <c r="V397">
        <v>0.72899999999999998</v>
      </c>
      <c r="W397">
        <v>312</v>
      </c>
      <c r="X397" t="s">
        <v>324</v>
      </c>
      <c r="Y397" t="s">
        <v>324</v>
      </c>
      <c r="Z397" t="s">
        <v>324</v>
      </c>
      <c r="AA397">
        <v>312</v>
      </c>
      <c r="AB397" t="s">
        <v>324</v>
      </c>
      <c r="AC397" t="s">
        <v>324</v>
      </c>
      <c r="AD397" t="s">
        <v>324</v>
      </c>
      <c r="AE397" t="s">
        <v>324</v>
      </c>
      <c r="AF397">
        <v>0</v>
      </c>
      <c r="AG397">
        <v>1.1439999999999999</v>
      </c>
      <c r="AH397">
        <v>0.122</v>
      </c>
      <c r="AI397" t="s">
        <v>324</v>
      </c>
      <c r="AJ397" t="s">
        <v>324</v>
      </c>
      <c r="AK397">
        <v>1.266</v>
      </c>
      <c r="AL397">
        <v>160</v>
      </c>
      <c r="AM397">
        <v>2</v>
      </c>
      <c r="AN397" t="s">
        <v>324</v>
      </c>
      <c r="AO397" t="s">
        <v>324</v>
      </c>
      <c r="AP397">
        <v>162</v>
      </c>
      <c r="AQ397">
        <v>2.85</v>
      </c>
      <c r="AR397">
        <v>0.372</v>
      </c>
      <c r="AS397" t="s">
        <v>324</v>
      </c>
      <c r="AT397" t="s">
        <v>324</v>
      </c>
      <c r="AU397">
        <v>3.222</v>
      </c>
      <c r="AV397" t="s">
        <v>324</v>
      </c>
      <c r="AW397">
        <v>1.4999999999999999E-2</v>
      </c>
      <c r="AX397" t="s">
        <v>324</v>
      </c>
      <c r="AY397" t="s">
        <v>324</v>
      </c>
      <c r="AZ397">
        <v>1.4999999999999999E-2</v>
      </c>
      <c r="BA397" t="s">
        <v>324</v>
      </c>
      <c r="BB397">
        <v>1</v>
      </c>
      <c r="BC397" t="s">
        <v>324</v>
      </c>
      <c r="BD397" t="s">
        <v>324</v>
      </c>
      <c r="BE397">
        <v>1</v>
      </c>
      <c r="BF397" t="s">
        <v>324</v>
      </c>
      <c r="BG397">
        <v>4.1000000000000002E-2</v>
      </c>
      <c r="BH397" t="s">
        <v>324</v>
      </c>
      <c r="BI397" t="s">
        <v>324</v>
      </c>
      <c r="BJ397">
        <v>4.1000000000000002E-2</v>
      </c>
      <c r="BK397">
        <v>1E-3</v>
      </c>
      <c r="BL397" t="s">
        <v>324</v>
      </c>
      <c r="BM397" t="s">
        <v>324</v>
      </c>
      <c r="BN397" t="s">
        <v>324</v>
      </c>
      <c r="BO397">
        <v>1E-3</v>
      </c>
      <c r="BP397">
        <v>1</v>
      </c>
      <c r="BQ397" t="s">
        <v>324</v>
      </c>
      <c r="BR397" t="s">
        <v>324</v>
      </c>
      <c r="BS397" t="s">
        <v>324</v>
      </c>
      <c r="BT397">
        <v>1</v>
      </c>
      <c r="BU397" t="s">
        <v>324</v>
      </c>
      <c r="BV397" t="s">
        <v>324</v>
      </c>
      <c r="BW397" t="s">
        <v>324</v>
      </c>
      <c r="BX397" t="s">
        <v>324</v>
      </c>
      <c r="BY397">
        <v>0</v>
      </c>
      <c r="BZ397" t="s">
        <v>324</v>
      </c>
      <c r="CA397" t="s">
        <v>324</v>
      </c>
      <c r="CB397">
        <v>1.976</v>
      </c>
      <c r="CC397" t="s">
        <v>324</v>
      </c>
      <c r="CD397">
        <v>1.976</v>
      </c>
      <c r="CE397" t="s">
        <v>324</v>
      </c>
      <c r="CF397" t="s">
        <v>324</v>
      </c>
      <c r="CG397">
        <v>6</v>
      </c>
      <c r="CH397" t="s">
        <v>324</v>
      </c>
      <c r="CI397">
        <v>6</v>
      </c>
      <c r="CJ397" t="s">
        <v>324</v>
      </c>
      <c r="CK397" t="s">
        <v>324</v>
      </c>
      <c r="CL397" t="s">
        <v>324</v>
      </c>
      <c r="CM397" t="s">
        <v>324</v>
      </c>
      <c r="CN397">
        <v>0</v>
      </c>
      <c r="CO397">
        <v>23.035</v>
      </c>
      <c r="CP397">
        <v>2.2509999999999999</v>
      </c>
      <c r="CQ397">
        <v>5.7549999999999999</v>
      </c>
      <c r="CR397">
        <v>0</v>
      </c>
      <c r="CS397">
        <v>31.041</v>
      </c>
      <c r="CT397">
        <v>3934</v>
      </c>
      <c r="CU397">
        <v>77</v>
      </c>
      <c r="CV397">
        <v>30</v>
      </c>
      <c r="CW397">
        <v>0</v>
      </c>
      <c r="CX397">
        <v>4041</v>
      </c>
      <c r="CY397">
        <v>0</v>
      </c>
      <c r="CZ397">
        <v>0</v>
      </c>
      <c r="DA397">
        <v>0</v>
      </c>
      <c r="DB397">
        <v>0</v>
      </c>
      <c r="DC397">
        <v>0</v>
      </c>
    </row>
    <row r="398" spans="1:107" x14ac:dyDescent="0.45">
      <c r="A398">
        <v>2024</v>
      </c>
      <c r="B398">
        <v>2</v>
      </c>
      <c r="C398" t="s">
        <v>102</v>
      </c>
      <c r="D398">
        <v>9336</v>
      </c>
      <c r="E398" t="s">
        <v>362</v>
      </c>
      <c r="F398" t="s">
        <v>323</v>
      </c>
      <c r="G398" t="s">
        <v>244</v>
      </c>
      <c r="H398">
        <v>52.737000000000002</v>
      </c>
      <c r="I398">
        <v>0.95499999999999996</v>
      </c>
      <c r="J398">
        <v>0.43099999999999999</v>
      </c>
      <c r="K398" t="s">
        <v>324</v>
      </c>
      <c r="L398">
        <v>54.122999999999998</v>
      </c>
      <c r="M398">
        <v>9171</v>
      </c>
      <c r="N398">
        <v>32</v>
      </c>
      <c r="O398">
        <v>3</v>
      </c>
      <c r="P398" t="s">
        <v>324</v>
      </c>
      <c r="Q398">
        <v>9206</v>
      </c>
      <c r="R398" t="s">
        <v>324</v>
      </c>
      <c r="S398" t="s">
        <v>324</v>
      </c>
      <c r="T398" t="s">
        <v>324</v>
      </c>
      <c r="U398" t="s">
        <v>324</v>
      </c>
      <c r="V398">
        <v>0</v>
      </c>
      <c r="W398" t="s">
        <v>324</v>
      </c>
      <c r="X398" t="s">
        <v>324</v>
      </c>
      <c r="Y398" t="s">
        <v>324</v>
      </c>
      <c r="Z398" t="s">
        <v>324</v>
      </c>
      <c r="AA398">
        <v>0</v>
      </c>
      <c r="AB398" t="s">
        <v>324</v>
      </c>
      <c r="AC398" t="s">
        <v>324</v>
      </c>
      <c r="AD398" t="s">
        <v>324</v>
      </c>
      <c r="AE398" t="s">
        <v>324</v>
      </c>
      <c r="AF398">
        <v>0</v>
      </c>
      <c r="AG398" t="s">
        <v>324</v>
      </c>
      <c r="AH398" t="s">
        <v>324</v>
      </c>
      <c r="AI398" t="s">
        <v>324</v>
      </c>
      <c r="AJ398" t="s">
        <v>324</v>
      </c>
      <c r="AK398">
        <v>0</v>
      </c>
      <c r="AL398" t="s">
        <v>324</v>
      </c>
      <c r="AM398" t="s">
        <v>324</v>
      </c>
      <c r="AN398" t="s">
        <v>324</v>
      </c>
      <c r="AO398" t="s">
        <v>324</v>
      </c>
      <c r="AP398">
        <v>0</v>
      </c>
      <c r="AQ398" t="s">
        <v>324</v>
      </c>
      <c r="AR398" t="s">
        <v>324</v>
      </c>
      <c r="AS398" t="s">
        <v>324</v>
      </c>
      <c r="AT398" t="s">
        <v>324</v>
      </c>
      <c r="AU398">
        <v>0</v>
      </c>
      <c r="AV398" t="s">
        <v>324</v>
      </c>
      <c r="AW398" t="s">
        <v>324</v>
      </c>
      <c r="AX398" t="s">
        <v>324</v>
      </c>
      <c r="AY398" t="s">
        <v>324</v>
      </c>
      <c r="AZ398">
        <v>0</v>
      </c>
      <c r="BA398" t="s">
        <v>324</v>
      </c>
      <c r="BB398" t="s">
        <v>324</v>
      </c>
      <c r="BC398" t="s">
        <v>324</v>
      </c>
      <c r="BD398" t="s">
        <v>324</v>
      </c>
      <c r="BE398">
        <v>0</v>
      </c>
      <c r="BF398" t="s">
        <v>324</v>
      </c>
      <c r="BG398" t="s">
        <v>324</v>
      </c>
      <c r="BH398" t="s">
        <v>324</v>
      </c>
      <c r="BI398" t="s">
        <v>324</v>
      </c>
      <c r="BJ398">
        <v>0</v>
      </c>
      <c r="BK398">
        <v>3.5000000000000003E-2</v>
      </c>
      <c r="BL398" t="s">
        <v>324</v>
      </c>
      <c r="BM398" t="s">
        <v>324</v>
      </c>
      <c r="BN398" t="s">
        <v>324</v>
      </c>
      <c r="BO398">
        <v>3.5000000000000003E-2</v>
      </c>
      <c r="BP398">
        <v>15</v>
      </c>
      <c r="BQ398" t="s">
        <v>324</v>
      </c>
      <c r="BR398" t="s">
        <v>324</v>
      </c>
      <c r="BS398" t="s">
        <v>324</v>
      </c>
      <c r="BT398">
        <v>15</v>
      </c>
      <c r="BU398" t="s">
        <v>324</v>
      </c>
      <c r="BV398" t="s">
        <v>324</v>
      </c>
      <c r="BW398" t="s">
        <v>324</v>
      </c>
      <c r="BX398" t="s">
        <v>324</v>
      </c>
      <c r="BY398">
        <v>0</v>
      </c>
      <c r="BZ398">
        <v>1.0999999999999999E-2</v>
      </c>
      <c r="CA398" t="s">
        <v>324</v>
      </c>
      <c r="CB398" t="s">
        <v>324</v>
      </c>
      <c r="CC398" t="s">
        <v>324</v>
      </c>
      <c r="CD398">
        <v>1.0999999999999999E-2</v>
      </c>
      <c r="CE398">
        <v>2</v>
      </c>
      <c r="CF398" t="s">
        <v>324</v>
      </c>
      <c r="CG398" t="s">
        <v>324</v>
      </c>
      <c r="CH398" t="s">
        <v>324</v>
      </c>
      <c r="CI398">
        <v>2</v>
      </c>
      <c r="CJ398" t="s">
        <v>324</v>
      </c>
      <c r="CK398" t="s">
        <v>324</v>
      </c>
      <c r="CL398" t="s">
        <v>324</v>
      </c>
      <c r="CM398" t="s">
        <v>324</v>
      </c>
      <c r="CN398">
        <v>0</v>
      </c>
      <c r="CO398">
        <v>52.783000000000001</v>
      </c>
      <c r="CP398">
        <v>0.95499999999999996</v>
      </c>
      <c r="CQ398">
        <v>0.43099999999999999</v>
      </c>
      <c r="CR398">
        <v>0</v>
      </c>
      <c r="CS398">
        <v>54.168999999999997</v>
      </c>
      <c r="CT398">
        <v>9188</v>
      </c>
      <c r="CU398">
        <v>32</v>
      </c>
      <c r="CV398">
        <v>3</v>
      </c>
      <c r="CW398">
        <v>0</v>
      </c>
      <c r="CX398">
        <v>9223</v>
      </c>
      <c r="CY398">
        <v>0</v>
      </c>
      <c r="CZ398">
        <v>0</v>
      </c>
      <c r="DA398">
        <v>0</v>
      </c>
      <c r="DB398">
        <v>0</v>
      </c>
      <c r="DC398">
        <v>0</v>
      </c>
    </row>
    <row r="399" spans="1:107" x14ac:dyDescent="0.45">
      <c r="A399">
        <v>2024</v>
      </c>
      <c r="B399">
        <v>2</v>
      </c>
      <c r="C399" t="s">
        <v>102</v>
      </c>
      <c r="D399">
        <v>10066</v>
      </c>
      <c r="E399" t="s">
        <v>363</v>
      </c>
      <c r="F399" t="s">
        <v>323</v>
      </c>
      <c r="G399" t="s">
        <v>247</v>
      </c>
      <c r="H399">
        <v>0.20300000000000001</v>
      </c>
      <c r="I399">
        <v>0.23200000000000001</v>
      </c>
      <c r="J399">
        <v>3.4000000000000002E-2</v>
      </c>
      <c r="K399">
        <v>0</v>
      </c>
      <c r="L399">
        <v>0.46899999999999997</v>
      </c>
      <c r="M399">
        <v>22</v>
      </c>
      <c r="N399">
        <v>14</v>
      </c>
      <c r="O399">
        <v>2</v>
      </c>
      <c r="P399">
        <v>0</v>
      </c>
      <c r="Q399">
        <v>38</v>
      </c>
      <c r="R399" t="s">
        <v>324</v>
      </c>
      <c r="S399" t="s">
        <v>324</v>
      </c>
      <c r="T399" t="s">
        <v>324</v>
      </c>
      <c r="U399" t="s">
        <v>324</v>
      </c>
      <c r="V399" t="s">
        <v>324</v>
      </c>
      <c r="W399" t="s">
        <v>324</v>
      </c>
      <c r="X399" t="s">
        <v>324</v>
      </c>
      <c r="Y399" t="s">
        <v>324</v>
      </c>
      <c r="Z399" t="s">
        <v>324</v>
      </c>
      <c r="AA399" t="s">
        <v>324</v>
      </c>
      <c r="AB399" t="s">
        <v>324</v>
      </c>
      <c r="AC399" t="s">
        <v>324</v>
      </c>
      <c r="AD399" t="s">
        <v>324</v>
      </c>
      <c r="AE399" t="s">
        <v>324</v>
      </c>
      <c r="AF399" t="s">
        <v>324</v>
      </c>
      <c r="AG399" t="s">
        <v>324</v>
      </c>
      <c r="AH399" t="s">
        <v>324</v>
      </c>
      <c r="AI399" t="s">
        <v>324</v>
      </c>
      <c r="AJ399" t="s">
        <v>324</v>
      </c>
      <c r="AK399" t="s">
        <v>324</v>
      </c>
      <c r="AL399" t="s">
        <v>324</v>
      </c>
      <c r="AM399" t="s">
        <v>324</v>
      </c>
      <c r="AN399" t="s">
        <v>324</v>
      </c>
      <c r="AO399" t="s">
        <v>324</v>
      </c>
      <c r="AP399" t="s">
        <v>324</v>
      </c>
      <c r="AQ399" t="s">
        <v>324</v>
      </c>
      <c r="AR399" t="s">
        <v>324</v>
      </c>
      <c r="AS399" t="s">
        <v>324</v>
      </c>
      <c r="AT399" t="s">
        <v>324</v>
      </c>
      <c r="AU399" t="s">
        <v>324</v>
      </c>
      <c r="AV399" t="s">
        <v>324</v>
      </c>
      <c r="AW399" t="s">
        <v>324</v>
      </c>
      <c r="AX399" t="s">
        <v>324</v>
      </c>
      <c r="AY399" t="s">
        <v>324</v>
      </c>
      <c r="AZ399" t="s">
        <v>324</v>
      </c>
      <c r="BA399" t="s">
        <v>324</v>
      </c>
      <c r="BB399" t="s">
        <v>324</v>
      </c>
      <c r="BC399" t="s">
        <v>324</v>
      </c>
      <c r="BD399" t="s">
        <v>324</v>
      </c>
      <c r="BE399" t="s">
        <v>324</v>
      </c>
      <c r="BF399" t="s">
        <v>324</v>
      </c>
      <c r="BG399" t="s">
        <v>324</v>
      </c>
      <c r="BH399" t="s">
        <v>324</v>
      </c>
      <c r="BI399" t="s">
        <v>324</v>
      </c>
      <c r="BJ399" t="s">
        <v>324</v>
      </c>
      <c r="BK399">
        <v>0.01</v>
      </c>
      <c r="BL399" t="s">
        <v>324</v>
      </c>
      <c r="BM399" t="s">
        <v>324</v>
      </c>
      <c r="BN399" t="s">
        <v>324</v>
      </c>
      <c r="BO399">
        <v>0.01</v>
      </c>
      <c r="BP399">
        <v>1</v>
      </c>
      <c r="BQ399" t="s">
        <v>324</v>
      </c>
      <c r="BR399" t="s">
        <v>324</v>
      </c>
      <c r="BS399" t="s">
        <v>324</v>
      </c>
      <c r="BT399">
        <v>1</v>
      </c>
      <c r="BU399" t="s">
        <v>324</v>
      </c>
      <c r="BV399" t="s">
        <v>324</v>
      </c>
      <c r="BW399" t="s">
        <v>324</v>
      </c>
      <c r="BX399" t="s">
        <v>324</v>
      </c>
      <c r="BY399" t="s">
        <v>324</v>
      </c>
      <c r="BZ399" t="s">
        <v>324</v>
      </c>
      <c r="CA399" t="s">
        <v>324</v>
      </c>
      <c r="CB399" t="s">
        <v>324</v>
      </c>
      <c r="CC399" t="s">
        <v>324</v>
      </c>
      <c r="CD399" t="s">
        <v>324</v>
      </c>
      <c r="CE399" t="s">
        <v>324</v>
      </c>
      <c r="CF399" t="s">
        <v>324</v>
      </c>
      <c r="CG399" t="s">
        <v>324</v>
      </c>
      <c r="CH399" t="s">
        <v>324</v>
      </c>
      <c r="CI399" t="s">
        <v>324</v>
      </c>
      <c r="CJ399" t="s">
        <v>324</v>
      </c>
      <c r="CK399" t="s">
        <v>324</v>
      </c>
      <c r="CL399" t="s">
        <v>324</v>
      </c>
      <c r="CM399" t="s">
        <v>324</v>
      </c>
      <c r="CN399" t="s">
        <v>324</v>
      </c>
      <c r="CO399">
        <v>0.21299999999999999</v>
      </c>
      <c r="CP399">
        <v>0.23200000000000001</v>
      </c>
      <c r="CQ399">
        <v>3.4000000000000002E-2</v>
      </c>
      <c r="CR399">
        <v>0</v>
      </c>
      <c r="CS399">
        <v>0.47899999999999998</v>
      </c>
      <c r="CT399">
        <v>23</v>
      </c>
      <c r="CU399">
        <v>14</v>
      </c>
      <c r="CV399">
        <v>2</v>
      </c>
      <c r="CW399">
        <v>0</v>
      </c>
      <c r="CX399">
        <v>39</v>
      </c>
      <c r="CY399">
        <v>0</v>
      </c>
      <c r="CZ399">
        <v>0</v>
      </c>
      <c r="DA399">
        <v>0</v>
      </c>
      <c r="DB399">
        <v>0</v>
      </c>
      <c r="DC399">
        <v>0</v>
      </c>
    </row>
    <row r="400" spans="1:107" x14ac:dyDescent="0.45">
      <c r="A400">
        <v>2024</v>
      </c>
      <c r="B400">
        <v>2</v>
      </c>
      <c r="C400" t="s">
        <v>102</v>
      </c>
      <c r="D400">
        <v>12866</v>
      </c>
      <c r="E400" t="s">
        <v>364</v>
      </c>
      <c r="F400" t="s">
        <v>323</v>
      </c>
      <c r="G400" t="s">
        <v>244</v>
      </c>
      <c r="H400">
        <v>2.5999999999999999E-2</v>
      </c>
      <c r="I400">
        <v>0.1</v>
      </c>
      <c r="J400">
        <v>0</v>
      </c>
      <c r="K400">
        <v>0</v>
      </c>
      <c r="L400">
        <v>0.126</v>
      </c>
      <c r="M400">
        <v>4</v>
      </c>
      <c r="N400">
        <v>5</v>
      </c>
      <c r="O400">
        <v>0</v>
      </c>
      <c r="P400">
        <v>0</v>
      </c>
      <c r="Q400">
        <v>9</v>
      </c>
      <c r="R400">
        <v>0</v>
      </c>
      <c r="S400">
        <v>0</v>
      </c>
      <c r="T400">
        <v>0</v>
      </c>
      <c r="U400">
        <v>0</v>
      </c>
      <c r="V400">
        <v>0</v>
      </c>
      <c r="W400">
        <v>0</v>
      </c>
      <c r="X400">
        <v>0</v>
      </c>
      <c r="Y400">
        <v>0</v>
      </c>
      <c r="Z400">
        <v>0</v>
      </c>
      <c r="AA400">
        <v>0</v>
      </c>
      <c r="AB400">
        <v>0</v>
      </c>
      <c r="AC400">
        <v>0</v>
      </c>
      <c r="AD400">
        <v>0</v>
      </c>
      <c r="AE400">
        <v>0</v>
      </c>
      <c r="AF400">
        <v>0</v>
      </c>
      <c r="AG400" t="s">
        <v>324</v>
      </c>
      <c r="AH400" t="s">
        <v>324</v>
      </c>
      <c r="AI400" t="s">
        <v>324</v>
      </c>
      <c r="AJ400" t="s">
        <v>324</v>
      </c>
      <c r="AK400">
        <v>0</v>
      </c>
      <c r="AL400" t="s">
        <v>324</v>
      </c>
      <c r="AM400" t="s">
        <v>324</v>
      </c>
      <c r="AN400" t="s">
        <v>324</v>
      </c>
      <c r="AO400" t="s">
        <v>324</v>
      </c>
      <c r="AP400">
        <v>0</v>
      </c>
      <c r="AQ400" t="s">
        <v>324</v>
      </c>
      <c r="AR400" t="s">
        <v>324</v>
      </c>
      <c r="AS400" t="s">
        <v>324</v>
      </c>
      <c r="AT400" t="s">
        <v>324</v>
      </c>
      <c r="AU400">
        <v>0</v>
      </c>
      <c r="AV400" t="s">
        <v>324</v>
      </c>
      <c r="AW400" t="s">
        <v>324</v>
      </c>
      <c r="AX400" t="s">
        <v>324</v>
      </c>
      <c r="AY400" t="s">
        <v>324</v>
      </c>
      <c r="AZ400">
        <v>0</v>
      </c>
      <c r="BA400" t="s">
        <v>324</v>
      </c>
      <c r="BB400" t="s">
        <v>324</v>
      </c>
      <c r="BC400" t="s">
        <v>324</v>
      </c>
      <c r="BD400" t="s">
        <v>324</v>
      </c>
      <c r="BE400">
        <v>0</v>
      </c>
      <c r="BF400" t="s">
        <v>324</v>
      </c>
      <c r="BG400" t="s">
        <v>324</v>
      </c>
      <c r="BH400" t="s">
        <v>324</v>
      </c>
      <c r="BI400" t="s">
        <v>324</v>
      </c>
      <c r="BJ400">
        <v>0</v>
      </c>
      <c r="BK400" t="s">
        <v>324</v>
      </c>
      <c r="BL400" t="s">
        <v>324</v>
      </c>
      <c r="BM400" t="s">
        <v>324</v>
      </c>
      <c r="BN400" t="s">
        <v>324</v>
      </c>
      <c r="BO400">
        <v>0</v>
      </c>
      <c r="BP400" t="s">
        <v>324</v>
      </c>
      <c r="BQ400" t="s">
        <v>324</v>
      </c>
      <c r="BR400" t="s">
        <v>324</v>
      </c>
      <c r="BS400" t="s">
        <v>324</v>
      </c>
      <c r="BT400">
        <v>0</v>
      </c>
      <c r="BU400" t="s">
        <v>324</v>
      </c>
      <c r="BV400" t="s">
        <v>324</v>
      </c>
      <c r="BW400" t="s">
        <v>324</v>
      </c>
      <c r="BX400" t="s">
        <v>324</v>
      </c>
      <c r="BY400">
        <v>0</v>
      </c>
      <c r="BZ400" t="s">
        <v>324</v>
      </c>
      <c r="CA400" t="s">
        <v>324</v>
      </c>
      <c r="CB400" t="s">
        <v>324</v>
      </c>
      <c r="CC400" t="s">
        <v>324</v>
      </c>
      <c r="CD400">
        <v>0</v>
      </c>
      <c r="CE400" t="s">
        <v>324</v>
      </c>
      <c r="CF400" t="s">
        <v>324</v>
      </c>
      <c r="CG400" t="s">
        <v>324</v>
      </c>
      <c r="CH400" t="s">
        <v>324</v>
      </c>
      <c r="CI400">
        <v>0</v>
      </c>
      <c r="CJ400" t="s">
        <v>324</v>
      </c>
      <c r="CK400" t="s">
        <v>324</v>
      </c>
      <c r="CL400" t="s">
        <v>324</v>
      </c>
      <c r="CM400" t="s">
        <v>324</v>
      </c>
      <c r="CN400">
        <v>0</v>
      </c>
      <c r="CO400">
        <v>2.5999999999999999E-2</v>
      </c>
      <c r="CP400">
        <v>0.1</v>
      </c>
      <c r="CQ400" t="s">
        <v>179</v>
      </c>
      <c r="CR400">
        <v>0</v>
      </c>
      <c r="CS400">
        <v>0.126</v>
      </c>
      <c r="CT400">
        <v>4</v>
      </c>
      <c r="CU400">
        <v>5</v>
      </c>
      <c r="CV400">
        <v>0</v>
      </c>
      <c r="CW400">
        <v>0</v>
      </c>
      <c r="CX400">
        <v>9</v>
      </c>
      <c r="CY400">
        <v>0</v>
      </c>
      <c r="CZ400">
        <v>0</v>
      </c>
      <c r="DA400">
        <v>0</v>
      </c>
      <c r="DB400">
        <v>0</v>
      </c>
      <c r="DC400">
        <v>0</v>
      </c>
    </row>
    <row r="401" spans="1:107" x14ac:dyDescent="0.45">
      <c r="A401">
        <v>2024</v>
      </c>
      <c r="B401">
        <v>2</v>
      </c>
      <c r="C401" t="s">
        <v>102</v>
      </c>
      <c r="D401">
        <v>15257</v>
      </c>
      <c r="E401" t="s">
        <v>365</v>
      </c>
      <c r="F401" t="s">
        <v>323</v>
      </c>
      <c r="G401" t="s">
        <v>247</v>
      </c>
      <c r="H401">
        <v>16.477</v>
      </c>
      <c r="I401">
        <v>0.246</v>
      </c>
      <c r="J401">
        <v>3.2000000000000001E-2</v>
      </c>
      <c r="K401" t="s">
        <v>324</v>
      </c>
      <c r="L401">
        <v>16.754999999999999</v>
      </c>
      <c r="M401">
        <v>2027</v>
      </c>
      <c r="N401">
        <v>12</v>
      </c>
      <c r="O401">
        <v>2</v>
      </c>
      <c r="P401" t="s">
        <v>324</v>
      </c>
      <c r="Q401">
        <v>2041</v>
      </c>
      <c r="R401">
        <v>2.5070000000000001</v>
      </c>
      <c r="S401" t="s">
        <v>324</v>
      </c>
      <c r="T401" t="s">
        <v>324</v>
      </c>
      <c r="U401" t="s">
        <v>324</v>
      </c>
      <c r="V401">
        <v>2.5070000000000001</v>
      </c>
      <c r="W401">
        <v>404</v>
      </c>
      <c r="X401" t="s">
        <v>324</v>
      </c>
      <c r="Y401" t="s">
        <v>324</v>
      </c>
      <c r="Z401" t="s">
        <v>324</v>
      </c>
      <c r="AA401">
        <v>404</v>
      </c>
      <c r="AB401" t="s">
        <v>324</v>
      </c>
      <c r="AC401" t="s">
        <v>324</v>
      </c>
      <c r="AD401" t="s">
        <v>324</v>
      </c>
      <c r="AE401" t="s">
        <v>324</v>
      </c>
      <c r="AF401">
        <v>0</v>
      </c>
      <c r="AG401" t="s">
        <v>324</v>
      </c>
      <c r="AH401" t="s">
        <v>324</v>
      </c>
      <c r="AI401" t="s">
        <v>324</v>
      </c>
      <c r="AJ401" t="s">
        <v>324</v>
      </c>
      <c r="AK401">
        <v>0</v>
      </c>
      <c r="AL401" t="s">
        <v>324</v>
      </c>
      <c r="AM401" t="s">
        <v>324</v>
      </c>
      <c r="AN401" t="s">
        <v>324</v>
      </c>
      <c r="AO401" t="s">
        <v>324</v>
      </c>
      <c r="AP401">
        <v>0</v>
      </c>
      <c r="AQ401" t="s">
        <v>324</v>
      </c>
      <c r="AR401" t="s">
        <v>324</v>
      </c>
      <c r="AS401" t="s">
        <v>324</v>
      </c>
      <c r="AT401" t="s">
        <v>324</v>
      </c>
      <c r="AU401">
        <v>0</v>
      </c>
      <c r="AV401" t="s">
        <v>324</v>
      </c>
      <c r="AW401" t="s">
        <v>324</v>
      </c>
      <c r="AX401" t="s">
        <v>324</v>
      </c>
      <c r="AY401" t="s">
        <v>324</v>
      </c>
      <c r="AZ401">
        <v>0</v>
      </c>
      <c r="BA401" t="s">
        <v>324</v>
      </c>
      <c r="BB401" t="s">
        <v>324</v>
      </c>
      <c r="BC401" t="s">
        <v>324</v>
      </c>
      <c r="BD401" t="s">
        <v>324</v>
      </c>
      <c r="BE401">
        <v>0</v>
      </c>
      <c r="BF401" t="s">
        <v>324</v>
      </c>
      <c r="BG401" t="s">
        <v>324</v>
      </c>
      <c r="BH401" t="s">
        <v>324</v>
      </c>
      <c r="BI401" t="s">
        <v>324</v>
      </c>
      <c r="BJ401">
        <v>0</v>
      </c>
      <c r="BK401" t="s">
        <v>324</v>
      </c>
      <c r="BL401" t="s">
        <v>324</v>
      </c>
      <c r="BM401" t="s">
        <v>324</v>
      </c>
      <c r="BN401" t="s">
        <v>324</v>
      </c>
      <c r="BO401">
        <v>0</v>
      </c>
      <c r="BP401" t="s">
        <v>324</v>
      </c>
      <c r="BQ401" t="s">
        <v>324</v>
      </c>
      <c r="BR401" t="s">
        <v>324</v>
      </c>
      <c r="BS401" t="s">
        <v>324</v>
      </c>
      <c r="BT401">
        <v>0</v>
      </c>
      <c r="BU401" t="s">
        <v>324</v>
      </c>
      <c r="BV401" t="s">
        <v>324</v>
      </c>
      <c r="BW401" t="s">
        <v>324</v>
      </c>
      <c r="BX401" t="s">
        <v>324</v>
      </c>
      <c r="BY401">
        <v>0</v>
      </c>
      <c r="BZ401" t="s">
        <v>324</v>
      </c>
      <c r="CA401" t="s">
        <v>324</v>
      </c>
      <c r="CB401" t="s">
        <v>324</v>
      </c>
      <c r="CC401" t="s">
        <v>324</v>
      </c>
      <c r="CD401">
        <v>0</v>
      </c>
      <c r="CE401" t="s">
        <v>324</v>
      </c>
      <c r="CF401" t="s">
        <v>324</v>
      </c>
      <c r="CG401" t="s">
        <v>324</v>
      </c>
      <c r="CH401" t="s">
        <v>324</v>
      </c>
      <c r="CI401">
        <v>0</v>
      </c>
      <c r="CJ401" t="s">
        <v>324</v>
      </c>
      <c r="CK401" t="s">
        <v>324</v>
      </c>
      <c r="CL401" t="s">
        <v>324</v>
      </c>
      <c r="CM401" t="s">
        <v>324</v>
      </c>
      <c r="CN401">
        <v>0</v>
      </c>
      <c r="CO401">
        <v>18.984000000000002</v>
      </c>
      <c r="CP401">
        <v>0.246</v>
      </c>
      <c r="CQ401">
        <v>3.2000000000000001E-2</v>
      </c>
      <c r="CR401">
        <v>0</v>
      </c>
      <c r="CS401">
        <v>19.262</v>
      </c>
      <c r="CT401">
        <v>2431</v>
      </c>
      <c r="CU401">
        <v>12</v>
      </c>
      <c r="CV401">
        <v>2</v>
      </c>
      <c r="CW401">
        <v>0</v>
      </c>
      <c r="CX401">
        <v>2445</v>
      </c>
      <c r="CY401">
        <v>0</v>
      </c>
      <c r="CZ401">
        <v>0</v>
      </c>
      <c r="DA401">
        <v>0</v>
      </c>
      <c r="DB401">
        <v>0</v>
      </c>
      <c r="DC401">
        <v>0</v>
      </c>
    </row>
    <row r="402" spans="1:107" x14ac:dyDescent="0.45">
      <c r="A402">
        <v>2024</v>
      </c>
      <c r="B402">
        <v>2</v>
      </c>
      <c r="C402" t="s">
        <v>102</v>
      </c>
      <c r="D402">
        <v>15466</v>
      </c>
      <c r="E402" t="s">
        <v>366</v>
      </c>
      <c r="F402" t="s">
        <v>323</v>
      </c>
      <c r="G402" t="s">
        <v>247</v>
      </c>
      <c r="H402">
        <v>609.92200000000003</v>
      </c>
      <c r="I402">
        <v>211.48400000000001</v>
      </c>
      <c r="J402">
        <v>10.981</v>
      </c>
      <c r="K402">
        <v>0</v>
      </c>
      <c r="L402">
        <v>832.38699999999994</v>
      </c>
      <c r="M402">
        <v>103639</v>
      </c>
      <c r="N402">
        <v>3169</v>
      </c>
      <c r="O402">
        <v>11</v>
      </c>
      <c r="P402">
        <v>0</v>
      </c>
      <c r="Q402">
        <v>106819</v>
      </c>
      <c r="R402" t="s">
        <v>324</v>
      </c>
      <c r="S402" t="s">
        <v>324</v>
      </c>
      <c r="T402" t="s">
        <v>324</v>
      </c>
      <c r="U402" t="s">
        <v>324</v>
      </c>
      <c r="V402">
        <v>0</v>
      </c>
      <c r="W402" t="s">
        <v>324</v>
      </c>
      <c r="X402" t="s">
        <v>324</v>
      </c>
      <c r="Y402" t="s">
        <v>324</v>
      </c>
      <c r="Z402" t="s">
        <v>324</v>
      </c>
      <c r="AA402">
        <v>0</v>
      </c>
      <c r="AB402" t="s">
        <v>324</v>
      </c>
      <c r="AC402" t="s">
        <v>324</v>
      </c>
      <c r="AD402" t="s">
        <v>324</v>
      </c>
      <c r="AE402" t="s">
        <v>324</v>
      </c>
      <c r="AF402">
        <v>0</v>
      </c>
      <c r="AG402" t="s">
        <v>324</v>
      </c>
      <c r="AH402" t="s">
        <v>324</v>
      </c>
      <c r="AI402" t="s">
        <v>324</v>
      </c>
      <c r="AJ402" t="s">
        <v>324</v>
      </c>
      <c r="AK402">
        <v>0</v>
      </c>
      <c r="AL402" t="s">
        <v>324</v>
      </c>
      <c r="AM402" t="s">
        <v>324</v>
      </c>
      <c r="AN402" t="s">
        <v>324</v>
      </c>
      <c r="AO402" t="s">
        <v>324</v>
      </c>
      <c r="AP402">
        <v>0</v>
      </c>
      <c r="AQ402" t="s">
        <v>324</v>
      </c>
      <c r="AR402" t="s">
        <v>324</v>
      </c>
      <c r="AS402" t="s">
        <v>324</v>
      </c>
      <c r="AT402" t="s">
        <v>324</v>
      </c>
      <c r="AU402">
        <v>0</v>
      </c>
      <c r="AV402" t="s">
        <v>324</v>
      </c>
      <c r="AW402" t="s">
        <v>324</v>
      </c>
      <c r="AX402" t="s">
        <v>324</v>
      </c>
      <c r="AY402" t="s">
        <v>324</v>
      </c>
      <c r="AZ402">
        <v>0</v>
      </c>
      <c r="BA402" t="s">
        <v>324</v>
      </c>
      <c r="BB402" t="s">
        <v>324</v>
      </c>
      <c r="BC402" t="s">
        <v>324</v>
      </c>
      <c r="BD402" t="s">
        <v>324</v>
      </c>
      <c r="BE402">
        <v>0</v>
      </c>
      <c r="BF402" t="s">
        <v>324</v>
      </c>
      <c r="BG402" t="s">
        <v>324</v>
      </c>
      <c r="BH402" t="s">
        <v>324</v>
      </c>
      <c r="BI402" t="s">
        <v>324</v>
      </c>
      <c r="BJ402">
        <v>0</v>
      </c>
      <c r="BK402" t="s">
        <v>324</v>
      </c>
      <c r="BL402" t="s">
        <v>324</v>
      </c>
      <c r="BM402" t="s">
        <v>324</v>
      </c>
      <c r="BN402" t="s">
        <v>324</v>
      </c>
      <c r="BO402">
        <v>0</v>
      </c>
      <c r="BP402" t="s">
        <v>324</v>
      </c>
      <c r="BQ402" t="s">
        <v>324</v>
      </c>
      <c r="BR402" t="s">
        <v>324</v>
      </c>
      <c r="BS402" t="s">
        <v>324</v>
      </c>
      <c r="BT402">
        <v>0</v>
      </c>
      <c r="BU402" t="s">
        <v>324</v>
      </c>
      <c r="BV402" t="s">
        <v>324</v>
      </c>
      <c r="BW402" t="s">
        <v>324</v>
      </c>
      <c r="BX402" t="s">
        <v>324</v>
      </c>
      <c r="BY402">
        <v>0</v>
      </c>
      <c r="BZ402" t="s">
        <v>324</v>
      </c>
      <c r="CA402" t="s">
        <v>324</v>
      </c>
      <c r="CB402" t="s">
        <v>324</v>
      </c>
      <c r="CC402" t="s">
        <v>324</v>
      </c>
      <c r="CD402">
        <v>0</v>
      </c>
      <c r="CE402" t="s">
        <v>324</v>
      </c>
      <c r="CF402" t="s">
        <v>324</v>
      </c>
      <c r="CG402" t="s">
        <v>324</v>
      </c>
      <c r="CH402" t="s">
        <v>324</v>
      </c>
      <c r="CI402">
        <v>0</v>
      </c>
      <c r="CJ402" t="s">
        <v>324</v>
      </c>
      <c r="CK402" t="s">
        <v>324</v>
      </c>
      <c r="CL402" t="s">
        <v>324</v>
      </c>
      <c r="CM402" t="s">
        <v>324</v>
      </c>
      <c r="CN402">
        <v>0</v>
      </c>
      <c r="CO402">
        <v>609.92200000000003</v>
      </c>
      <c r="CP402">
        <v>211.48400000000001</v>
      </c>
      <c r="CQ402">
        <v>10.981</v>
      </c>
      <c r="CR402">
        <v>0</v>
      </c>
      <c r="CS402">
        <v>832.38699999999994</v>
      </c>
      <c r="CT402">
        <v>103639</v>
      </c>
      <c r="CU402">
        <v>3169</v>
      </c>
      <c r="CV402">
        <v>11</v>
      </c>
      <c r="CW402">
        <v>0</v>
      </c>
      <c r="CX402">
        <v>106819</v>
      </c>
      <c r="CY402">
        <v>0</v>
      </c>
      <c r="CZ402">
        <v>0</v>
      </c>
      <c r="DA402">
        <v>0</v>
      </c>
      <c r="DB402">
        <v>0</v>
      </c>
      <c r="DC402">
        <v>0</v>
      </c>
    </row>
    <row r="403" spans="1:107" x14ac:dyDescent="0.45">
      <c r="A403">
        <v>2024</v>
      </c>
      <c r="B403">
        <v>2</v>
      </c>
      <c r="C403" t="s">
        <v>102</v>
      </c>
      <c r="D403">
        <v>16603</v>
      </c>
      <c r="E403" t="s">
        <v>367</v>
      </c>
      <c r="F403" t="s">
        <v>323</v>
      </c>
      <c r="G403" t="s">
        <v>244</v>
      </c>
      <c r="H403">
        <v>1.6839999999999999</v>
      </c>
      <c r="I403">
        <v>0.81899999999999995</v>
      </c>
      <c r="J403">
        <v>1.5389999999999999</v>
      </c>
      <c r="K403" t="s">
        <v>324</v>
      </c>
      <c r="L403">
        <v>4.0419999999999998</v>
      </c>
      <c r="M403">
        <v>243</v>
      </c>
      <c r="N403">
        <v>40</v>
      </c>
      <c r="O403">
        <v>65</v>
      </c>
      <c r="P403" t="s">
        <v>324</v>
      </c>
      <c r="Q403">
        <v>348</v>
      </c>
      <c r="R403" t="s">
        <v>324</v>
      </c>
      <c r="S403" t="s">
        <v>324</v>
      </c>
      <c r="T403" t="s">
        <v>324</v>
      </c>
      <c r="U403" t="s">
        <v>324</v>
      </c>
      <c r="V403">
        <v>0</v>
      </c>
      <c r="W403" t="s">
        <v>324</v>
      </c>
      <c r="X403" t="s">
        <v>324</v>
      </c>
      <c r="Y403" t="s">
        <v>324</v>
      </c>
      <c r="Z403" t="s">
        <v>324</v>
      </c>
      <c r="AA403">
        <v>0</v>
      </c>
      <c r="AB403" t="s">
        <v>324</v>
      </c>
      <c r="AC403" t="s">
        <v>324</v>
      </c>
      <c r="AD403" t="s">
        <v>324</v>
      </c>
      <c r="AE403" t="s">
        <v>324</v>
      </c>
      <c r="AF403">
        <v>0</v>
      </c>
      <c r="AG403" t="s">
        <v>324</v>
      </c>
      <c r="AH403" t="s">
        <v>324</v>
      </c>
      <c r="AI403" t="s">
        <v>324</v>
      </c>
      <c r="AJ403" t="s">
        <v>324</v>
      </c>
      <c r="AK403">
        <v>0</v>
      </c>
      <c r="AL403" t="s">
        <v>324</v>
      </c>
      <c r="AM403" t="s">
        <v>324</v>
      </c>
      <c r="AN403" t="s">
        <v>324</v>
      </c>
      <c r="AO403" t="s">
        <v>324</v>
      </c>
      <c r="AP403">
        <v>0</v>
      </c>
      <c r="AQ403" t="s">
        <v>324</v>
      </c>
      <c r="AR403" t="s">
        <v>324</v>
      </c>
      <c r="AS403" t="s">
        <v>324</v>
      </c>
      <c r="AT403" t="s">
        <v>324</v>
      </c>
      <c r="AU403">
        <v>0</v>
      </c>
      <c r="AV403" t="s">
        <v>324</v>
      </c>
      <c r="AW403" t="s">
        <v>324</v>
      </c>
      <c r="AX403" t="s">
        <v>324</v>
      </c>
      <c r="AY403" t="s">
        <v>324</v>
      </c>
      <c r="AZ403">
        <v>0</v>
      </c>
      <c r="BA403" t="s">
        <v>324</v>
      </c>
      <c r="BB403" t="s">
        <v>324</v>
      </c>
      <c r="BC403" t="s">
        <v>324</v>
      </c>
      <c r="BD403" t="s">
        <v>324</v>
      </c>
      <c r="BE403">
        <v>0</v>
      </c>
      <c r="BF403" t="s">
        <v>324</v>
      </c>
      <c r="BG403" t="s">
        <v>324</v>
      </c>
      <c r="BH403" t="s">
        <v>324</v>
      </c>
      <c r="BI403" t="s">
        <v>324</v>
      </c>
      <c r="BJ403">
        <v>0</v>
      </c>
      <c r="BK403">
        <v>3.0000000000000001E-3</v>
      </c>
      <c r="BL403" t="s">
        <v>324</v>
      </c>
      <c r="BM403" t="s">
        <v>324</v>
      </c>
      <c r="BN403" t="s">
        <v>324</v>
      </c>
      <c r="BO403">
        <v>3.0000000000000001E-3</v>
      </c>
      <c r="BP403">
        <v>2</v>
      </c>
      <c r="BQ403" t="s">
        <v>324</v>
      </c>
      <c r="BR403" t="s">
        <v>324</v>
      </c>
      <c r="BS403" t="s">
        <v>324</v>
      </c>
      <c r="BT403">
        <v>2</v>
      </c>
      <c r="BU403" t="s">
        <v>324</v>
      </c>
      <c r="BV403" t="s">
        <v>324</v>
      </c>
      <c r="BW403" t="s">
        <v>324</v>
      </c>
      <c r="BX403" t="s">
        <v>324</v>
      </c>
      <c r="BY403">
        <v>0</v>
      </c>
      <c r="BZ403" t="s">
        <v>324</v>
      </c>
      <c r="CA403" t="s">
        <v>324</v>
      </c>
      <c r="CB403" t="s">
        <v>324</v>
      </c>
      <c r="CC403" t="s">
        <v>324</v>
      </c>
      <c r="CD403">
        <v>0</v>
      </c>
      <c r="CE403" t="s">
        <v>324</v>
      </c>
      <c r="CF403" t="s">
        <v>324</v>
      </c>
      <c r="CG403" t="s">
        <v>324</v>
      </c>
      <c r="CH403" t="s">
        <v>324</v>
      </c>
      <c r="CI403">
        <v>0</v>
      </c>
      <c r="CJ403" t="s">
        <v>324</v>
      </c>
      <c r="CK403" t="s">
        <v>324</v>
      </c>
      <c r="CL403" t="s">
        <v>324</v>
      </c>
      <c r="CM403" t="s">
        <v>324</v>
      </c>
      <c r="CN403">
        <v>0</v>
      </c>
      <c r="CO403">
        <v>1.6870000000000001</v>
      </c>
      <c r="CP403">
        <v>0.81899999999999995</v>
      </c>
      <c r="CQ403">
        <v>1.5389999999999999</v>
      </c>
      <c r="CR403">
        <v>0</v>
      </c>
      <c r="CS403">
        <v>4.0449999999999999</v>
      </c>
      <c r="CT403">
        <v>245</v>
      </c>
      <c r="CU403">
        <v>40</v>
      </c>
      <c r="CV403">
        <v>65</v>
      </c>
      <c r="CW403">
        <v>0</v>
      </c>
      <c r="CX403">
        <v>350</v>
      </c>
      <c r="CY403">
        <v>0</v>
      </c>
      <c r="CZ403">
        <v>0</v>
      </c>
      <c r="DA403">
        <v>0</v>
      </c>
      <c r="DB403">
        <v>0</v>
      </c>
      <c r="DC403">
        <v>0</v>
      </c>
    </row>
    <row r="404" spans="1:107" x14ac:dyDescent="0.45">
      <c r="A404">
        <v>2024</v>
      </c>
      <c r="B404">
        <v>2</v>
      </c>
      <c r="C404" t="s">
        <v>102</v>
      </c>
      <c r="D404">
        <v>19499</v>
      </c>
      <c r="E404" t="s">
        <v>368</v>
      </c>
      <c r="F404" t="s">
        <v>323</v>
      </c>
      <c r="G404" t="s">
        <v>244</v>
      </c>
      <c r="H404">
        <v>68.671000000000006</v>
      </c>
      <c r="I404">
        <v>2.6619999999999999</v>
      </c>
      <c r="J404">
        <v>4.5999999999999999E-2</v>
      </c>
      <c r="K404">
        <v>0</v>
      </c>
      <c r="L404">
        <v>71.379000000000005</v>
      </c>
      <c r="M404">
        <v>11727</v>
      </c>
      <c r="N404">
        <v>44</v>
      </c>
      <c r="O404">
        <v>1</v>
      </c>
      <c r="P404">
        <v>0</v>
      </c>
      <c r="Q404">
        <v>11772</v>
      </c>
      <c r="R404">
        <v>1.4999999999999999E-2</v>
      </c>
      <c r="S404">
        <v>3.0000000000000001E-3</v>
      </c>
      <c r="T404">
        <v>3.0000000000000001E-3</v>
      </c>
      <c r="U404">
        <v>0</v>
      </c>
      <c r="V404">
        <v>2.1000000000000001E-2</v>
      </c>
      <c r="W404">
        <v>24</v>
      </c>
      <c r="X404">
        <v>3</v>
      </c>
      <c r="Y404">
        <v>1</v>
      </c>
      <c r="Z404">
        <v>0</v>
      </c>
      <c r="AA404">
        <v>28</v>
      </c>
      <c r="AB404" t="s">
        <v>324</v>
      </c>
      <c r="AC404" t="s">
        <v>324</v>
      </c>
      <c r="AD404" t="s">
        <v>324</v>
      </c>
      <c r="AE404" t="s">
        <v>324</v>
      </c>
      <c r="AF404">
        <v>0</v>
      </c>
      <c r="AG404" t="s">
        <v>324</v>
      </c>
      <c r="AH404" t="s">
        <v>324</v>
      </c>
      <c r="AI404" t="s">
        <v>324</v>
      </c>
      <c r="AJ404" t="s">
        <v>324</v>
      </c>
      <c r="AK404">
        <v>0</v>
      </c>
      <c r="AL404" t="s">
        <v>324</v>
      </c>
      <c r="AM404" t="s">
        <v>324</v>
      </c>
      <c r="AN404" t="s">
        <v>324</v>
      </c>
      <c r="AO404" t="s">
        <v>324</v>
      </c>
      <c r="AP404">
        <v>0</v>
      </c>
      <c r="AQ404" t="s">
        <v>324</v>
      </c>
      <c r="AR404" t="s">
        <v>324</v>
      </c>
      <c r="AS404" t="s">
        <v>324</v>
      </c>
      <c r="AT404" t="s">
        <v>324</v>
      </c>
      <c r="AU404">
        <v>0</v>
      </c>
      <c r="AV404" t="s">
        <v>324</v>
      </c>
      <c r="AW404" t="s">
        <v>324</v>
      </c>
      <c r="AX404" t="s">
        <v>324</v>
      </c>
      <c r="AY404" t="s">
        <v>324</v>
      </c>
      <c r="AZ404">
        <v>0</v>
      </c>
      <c r="BA404" t="s">
        <v>324</v>
      </c>
      <c r="BB404" t="s">
        <v>324</v>
      </c>
      <c r="BC404" t="s">
        <v>324</v>
      </c>
      <c r="BD404" t="s">
        <v>324</v>
      </c>
      <c r="BE404">
        <v>0</v>
      </c>
      <c r="BF404" t="s">
        <v>324</v>
      </c>
      <c r="BG404" t="s">
        <v>324</v>
      </c>
      <c r="BH404" t="s">
        <v>324</v>
      </c>
      <c r="BI404" t="s">
        <v>324</v>
      </c>
      <c r="BJ404">
        <v>0</v>
      </c>
      <c r="BK404">
        <v>2.1999999999999999E-2</v>
      </c>
      <c r="BL404">
        <v>1.2E-2</v>
      </c>
      <c r="BM404" t="s">
        <v>324</v>
      </c>
      <c r="BN404" t="s">
        <v>324</v>
      </c>
      <c r="BO404">
        <v>3.4000000000000002E-2</v>
      </c>
      <c r="BP404">
        <v>8</v>
      </c>
      <c r="BQ404">
        <v>2</v>
      </c>
      <c r="BR404" t="s">
        <v>324</v>
      </c>
      <c r="BS404" t="s">
        <v>324</v>
      </c>
      <c r="BT404">
        <v>10</v>
      </c>
      <c r="BU404" t="s">
        <v>324</v>
      </c>
      <c r="BV404" t="s">
        <v>324</v>
      </c>
      <c r="BW404" t="s">
        <v>324</v>
      </c>
      <c r="BX404" t="s">
        <v>324</v>
      </c>
      <c r="BY404">
        <v>0</v>
      </c>
      <c r="BZ404" t="s">
        <v>324</v>
      </c>
      <c r="CA404" t="s">
        <v>324</v>
      </c>
      <c r="CB404" t="s">
        <v>324</v>
      </c>
      <c r="CC404" t="s">
        <v>324</v>
      </c>
      <c r="CD404">
        <v>0</v>
      </c>
      <c r="CE404" t="s">
        <v>324</v>
      </c>
      <c r="CF404" t="s">
        <v>324</v>
      </c>
      <c r="CG404" t="s">
        <v>324</v>
      </c>
      <c r="CH404" t="s">
        <v>324</v>
      </c>
      <c r="CI404">
        <v>0</v>
      </c>
      <c r="CJ404" t="s">
        <v>324</v>
      </c>
      <c r="CK404" t="s">
        <v>324</v>
      </c>
      <c r="CL404" t="s">
        <v>324</v>
      </c>
      <c r="CM404" t="s">
        <v>324</v>
      </c>
      <c r="CN404">
        <v>0</v>
      </c>
      <c r="CO404">
        <v>68.707999999999998</v>
      </c>
      <c r="CP404">
        <v>2.677</v>
      </c>
      <c r="CQ404">
        <v>4.9000000000000002E-2</v>
      </c>
      <c r="CR404">
        <v>0</v>
      </c>
      <c r="CS404">
        <v>71.433999999999997</v>
      </c>
      <c r="CT404">
        <v>11759</v>
      </c>
      <c r="CU404">
        <v>49</v>
      </c>
      <c r="CV404">
        <v>2</v>
      </c>
      <c r="CW404">
        <v>0</v>
      </c>
      <c r="CX404">
        <v>11810</v>
      </c>
      <c r="CY404">
        <v>0</v>
      </c>
      <c r="CZ404">
        <v>0</v>
      </c>
      <c r="DA404">
        <v>0</v>
      </c>
      <c r="DB404">
        <v>0</v>
      </c>
      <c r="DC404">
        <v>0</v>
      </c>
    </row>
    <row r="405" spans="1:107" x14ac:dyDescent="0.45">
      <c r="A405">
        <v>2024</v>
      </c>
      <c r="B405">
        <v>2</v>
      </c>
      <c r="C405" t="s">
        <v>102</v>
      </c>
      <c r="D405">
        <v>27058</v>
      </c>
      <c r="E405" t="s">
        <v>369</v>
      </c>
      <c r="F405" t="s">
        <v>323</v>
      </c>
      <c r="G405" t="s">
        <v>244</v>
      </c>
      <c r="H405">
        <v>0.02</v>
      </c>
      <c r="I405" t="s">
        <v>324</v>
      </c>
      <c r="J405" t="s">
        <v>324</v>
      </c>
      <c r="K405" t="s">
        <v>324</v>
      </c>
      <c r="L405">
        <v>0.02</v>
      </c>
      <c r="M405">
        <v>10</v>
      </c>
      <c r="N405" t="s">
        <v>324</v>
      </c>
      <c r="O405" t="s">
        <v>324</v>
      </c>
      <c r="P405" t="s">
        <v>324</v>
      </c>
      <c r="Q405">
        <v>10</v>
      </c>
      <c r="R405" t="s">
        <v>324</v>
      </c>
      <c r="S405" t="s">
        <v>324</v>
      </c>
      <c r="T405" t="s">
        <v>324</v>
      </c>
      <c r="U405" t="s">
        <v>324</v>
      </c>
      <c r="V405">
        <v>0</v>
      </c>
      <c r="W405" t="s">
        <v>324</v>
      </c>
      <c r="X405" t="s">
        <v>324</v>
      </c>
      <c r="Y405" t="s">
        <v>324</v>
      </c>
      <c r="Z405" t="s">
        <v>324</v>
      </c>
      <c r="AA405">
        <v>0</v>
      </c>
      <c r="AB405" t="s">
        <v>324</v>
      </c>
      <c r="AC405" t="s">
        <v>324</v>
      </c>
      <c r="AD405" t="s">
        <v>324</v>
      </c>
      <c r="AE405" t="s">
        <v>324</v>
      </c>
      <c r="AF405">
        <v>0</v>
      </c>
      <c r="AG405" t="s">
        <v>324</v>
      </c>
      <c r="AH405" t="s">
        <v>324</v>
      </c>
      <c r="AI405" t="s">
        <v>324</v>
      </c>
      <c r="AJ405" t="s">
        <v>324</v>
      </c>
      <c r="AK405">
        <v>0</v>
      </c>
      <c r="AL405" t="s">
        <v>324</v>
      </c>
      <c r="AM405" t="s">
        <v>324</v>
      </c>
      <c r="AN405" t="s">
        <v>324</v>
      </c>
      <c r="AO405" t="s">
        <v>324</v>
      </c>
      <c r="AP405">
        <v>0</v>
      </c>
      <c r="AQ405" t="s">
        <v>324</v>
      </c>
      <c r="AR405" t="s">
        <v>324</v>
      </c>
      <c r="AS405" t="s">
        <v>324</v>
      </c>
      <c r="AT405" t="s">
        <v>324</v>
      </c>
      <c r="AU405">
        <v>0</v>
      </c>
      <c r="AV405" t="s">
        <v>324</v>
      </c>
      <c r="AW405" t="s">
        <v>324</v>
      </c>
      <c r="AX405" t="s">
        <v>324</v>
      </c>
      <c r="AY405" t="s">
        <v>324</v>
      </c>
      <c r="AZ405">
        <v>0</v>
      </c>
      <c r="BA405" t="s">
        <v>324</v>
      </c>
      <c r="BB405" t="s">
        <v>324</v>
      </c>
      <c r="BC405" t="s">
        <v>324</v>
      </c>
      <c r="BD405" t="s">
        <v>324</v>
      </c>
      <c r="BE405">
        <v>0</v>
      </c>
      <c r="BF405" t="s">
        <v>324</v>
      </c>
      <c r="BG405" t="s">
        <v>324</v>
      </c>
      <c r="BH405" t="s">
        <v>324</v>
      </c>
      <c r="BI405" t="s">
        <v>324</v>
      </c>
      <c r="BJ405">
        <v>0</v>
      </c>
      <c r="BK405" t="s">
        <v>324</v>
      </c>
      <c r="BL405" t="s">
        <v>324</v>
      </c>
      <c r="BM405" t="s">
        <v>324</v>
      </c>
      <c r="BN405" t="s">
        <v>324</v>
      </c>
      <c r="BO405">
        <v>0</v>
      </c>
      <c r="BP405" t="s">
        <v>324</v>
      </c>
      <c r="BQ405" t="s">
        <v>324</v>
      </c>
      <c r="BR405" t="s">
        <v>324</v>
      </c>
      <c r="BS405" t="s">
        <v>324</v>
      </c>
      <c r="BT405">
        <v>0</v>
      </c>
      <c r="BU405" t="s">
        <v>324</v>
      </c>
      <c r="BV405" t="s">
        <v>324</v>
      </c>
      <c r="BW405" t="s">
        <v>324</v>
      </c>
      <c r="BX405" t="s">
        <v>324</v>
      </c>
      <c r="BY405">
        <v>0</v>
      </c>
      <c r="BZ405" t="s">
        <v>324</v>
      </c>
      <c r="CA405" t="s">
        <v>324</v>
      </c>
      <c r="CB405" t="s">
        <v>324</v>
      </c>
      <c r="CC405" t="s">
        <v>324</v>
      </c>
      <c r="CD405">
        <v>0</v>
      </c>
      <c r="CE405" t="s">
        <v>324</v>
      </c>
      <c r="CF405" t="s">
        <v>324</v>
      </c>
      <c r="CG405" t="s">
        <v>324</v>
      </c>
      <c r="CH405" t="s">
        <v>324</v>
      </c>
      <c r="CI405">
        <v>0</v>
      </c>
      <c r="CJ405" t="s">
        <v>324</v>
      </c>
      <c r="CK405" t="s">
        <v>324</v>
      </c>
      <c r="CL405" t="s">
        <v>324</v>
      </c>
      <c r="CM405" t="s">
        <v>324</v>
      </c>
      <c r="CN405">
        <v>0</v>
      </c>
      <c r="CO405">
        <v>0.02</v>
      </c>
      <c r="CP405" t="s">
        <v>179</v>
      </c>
      <c r="CQ405" t="s">
        <v>179</v>
      </c>
      <c r="CR405">
        <v>0</v>
      </c>
      <c r="CS405">
        <v>0.02</v>
      </c>
      <c r="CT405">
        <v>10</v>
      </c>
      <c r="CU405">
        <v>0</v>
      </c>
      <c r="CV405">
        <v>0</v>
      </c>
      <c r="CW405">
        <v>0</v>
      </c>
      <c r="CX405">
        <v>10</v>
      </c>
      <c r="CY405">
        <v>0</v>
      </c>
      <c r="CZ405">
        <v>0</v>
      </c>
      <c r="DA405">
        <v>0</v>
      </c>
      <c r="DB405">
        <v>0</v>
      </c>
      <c r="DC405">
        <v>0</v>
      </c>
    </row>
    <row r="406" spans="1:107" x14ac:dyDescent="0.45">
      <c r="A406">
        <v>2024</v>
      </c>
      <c r="B406">
        <v>2</v>
      </c>
      <c r="C406" t="s">
        <v>102</v>
      </c>
      <c r="D406">
        <v>56146</v>
      </c>
      <c r="E406" t="s">
        <v>370</v>
      </c>
      <c r="F406" t="s">
        <v>323</v>
      </c>
      <c r="G406" t="s">
        <v>247</v>
      </c>
      <c r="H406">
        <v>54.658999999999999</v>
      </c>
      <c r="I406">
        <v>13.487</v>
      </c>
      <c r="J406">
        <v>21</v>
      </c>
      <c r="K406">
        <v>0</v>
      </c>
      <c r="L406">
        <v>89.146000000000001</v>
      </c>
      <c r="M406">
        <v>8010</v>
      </c>
      <c r="N406">
        <v>244</v>
      </c>
      <c r="O406">
        <v>3</v>
      </c>
      <c r="P406">
        <v>0</v>
      </c>
      <c r="Q406">
        <v>8257</v>
      </c>
      <c r="R406">
        <v>8.7379999999999995</v>
      </c>
      <c r="S406">
        <v>4.8819999999999997</v>
      </c>
      <c r="T406" t="s">
        <v>324</v>
      </c>
      <c r="U406" t="s">
        <v>324</v>
      </c>
      <c r="V406">
        <v>13.62</v>
      </c>
      <c r="W406">
        <v>450</v>
      </c>
      <c r="X406">
        <v>251</v>
      </c>
      <c r="Y406" t="s">
        <v>324</v>
      </c>
      <c r="Z406" t="s">
        <v>324</v>
      </c>
      <c r="AA406">
        <v>701</v>
      </c>
      <c r="AB406" t="s">
        <v>324</v>
      </c>
      <c r="AC406" t="s">
        <v>324</v>
      </c>
      <c r="AD406" t="s">
        <v>324</v>
      </c>
      <c r="AE406" t="s">
        <v>324</v>
      </c>
      <c r="AF406">
        <v>0</v>
      </c>
      <c r="AG406" t="s">
        <v>324</v>
      </c>
      <c r="AH406" t="s">
        <v>324</v>
      </c>
      <c r="AI406" t="s">
        <v>324</v>
      </c>
      <c r="AJ406" t="s">
        <v>324</v>
      </c>
      <c r="AK406">
        <v>0</v>
      </c>
      <c r="AL406" t="s">
        <v>324</v>
      </c>
      <c r="AM406" t="s">
        <v>324</v>
      </c>
      <c r="AN406" t="s">
        <v>324</v>
      </c>
      <c r="AO406" t="s">
        <v>324</v>
      </c>
      <c r="AP406">
        <v>0</v>
      </c>
      <c r="AQ406" t="s">
        <v>324</v>
      </c>
      <c r="AR406" t="s">
        <v>324</v>
      </c>
      <c r="AS406" t="s">
        <v>324</v>
      </c>
      <c r="AT406" t="s">
        <v>324</v>
      </c>
      <c r="AU406">
        <v>0</v>
      </c>
      <c r="AV406" t="s">
        <v>324</v>
      </c>
      <c r="AW406" t="s">
        <v>324</v>
      </c>
      <c r="AX406" t="s">
        <v>324</v>
      </c>
      <c r="AY406" t="s">
        <v>324</v>
      </c>
      <c r="AZ406">
        <v>0</v>
      </c>
      <c r="BA406" t="s">
        <v>324</v>
      </c>
      <c r="BB406" t="s">
        <v>324</v>
      </c>
      <c r="BC406" t="s">
        <v>324</v>
      </c>
      <c r="BD406" t="s">
        <v>324</v>
      </c>
      <c r="BE406">
        <v>0</v>
      </c>
      <c r="BF406" t="s">
        <v>324</v>
      </c>
      <c r="BG406" t="s">
        <v>324</v>
      </c>
      <c r="BH406" t="s">
        <v>324</v>
      </c>
      <c r="BI406" t="s">
        <v>324</v>
      </c>
      <c r="BJ406">
        <v>0</v>
      </c>
      <c r="BK406">
        <v>6.0000000000000001E-3</v>
      </c>
      <c r="BL406" t="s">
        <v>324</v>
      </c>
      <c r="BM406">
        <v>1.8</v>
      </c>
      <c r="BN406" t="s">
        <v>324</v>
      </c>
      <c r="BO406">
        <v>1.806</v>
      </c>
      <c r="BP406">
        <v>3</v>
      </c>
      <c r="BQ406" t="s">
        <v>324</v>
      </c>
      <c r="BR406">
        <v>1</v>
      </c>
      <c r="BS406" t="s">
        <v>324</v>
      </c>
      <c r="BT406">
        <v>4</v>
      </c>
      <c r="BU406" t="s">
        <v>324</v>
      </c>
      <c r="BV406" t="s">
        <v>324</v>
      </c>
      <c r="BW406" t="s">
        <v>324</v>
      </c>
      <c r="BX406" t="s">
        <v>324</v>
      </c>
      <c r="BY406">
        <v>0</v>
      </c>
      <c r="BZ406" t="s">
        <v>324</v>
      </c>
      <c r="CA406" t="s">
        <v>324</v>
      </c>
      <c r="CB406" t="s">
        <v>324</v>
      </c>
      <c r="CC406" t="s">
        <v>324</v>
      </c>
      <c r="CD406">
        <v>0</v>
      </c>
      <c r="CE406" t="s">
        <v>324</v>
      </c>
      <c r="CF406" t="s">
        <v>324</v>
      </c>
      <c r="CG406" t="s">
        <v>324</v>
      </c>
      <c r="CH406" t="s">
        <v>324</v>
      </c>
      <c r="CI406">
        <v>0</v>
      </c>
      <c r="CJ406" t="s">
        <v>324</v>
      </c>
      <c r="CK406" t="s">
        <v>324</v>
      </c>
      <c r="CL406" t="s">
        <v>324</v>
      </c>
      <c r="CM406" t="s">
        <v>324</v>
      </c>
      <c r="CN406">
        <v>0</v>
      </c>
      <c r="CO406">
        <v>63.402999999999999</v>
      </c>
      <c r="CP406">
        <v>18.369</v>
      </c>
      <c r="CQ406">
        <v>22.8</v>
      </c>
      <c r="CR406">
        <v>0</v>
      </c>
      <c r="CS406">
        <v>104.572</v>
      </c>
      <c r="CT406">
        <v>8463</v>
      </c>
      <c r="CU406">
        <v>495</v>
      </c>
      <c r="CV406">
        <v>4</v>
      </c>
      <c r="CW406">
        <v>0</v>
      </c>
      <c r="CX406">
        <v>8962</v>
      </c>
      <c r="CY406">
        <v>0</v>
      </c>
      <c r="CZ406">
        <v>0</v>
      </c>
      <c r="DA406">
        <v>0</v>
      </c>
      <c r="DB406">
        <v>0</v>
      </c>
      <c r="DC406">
        <v>0</v>
      </c>
    </row>
    <row r="407" spans="1:107" x14ac:dyDescent="0.45">
      <c r="A407">
        <v>2024</v>
      </c>
      <c r="B407">
        <v>2</v>
      </c>
      <c r="C407" t="s">
        <v>102</v>
      </c>
      <c r="D407">
        <v>99999</v>
      </c>
      <c r="E407" t="s">
        <v>329</v>
      </c>
      <c r="F407" t="s">
        <v>323</v>
      </c>
      <c r="H407">
        <v>-17.257999999999999</v>
      </c>
      <c r="I407">
        <v>-24.956</v>
      </c>
      <c r="J407">
        <v>-4.9459999999999997</v>
      </c>
      <c r="K407">
        <v>0</v>
      </c>
      <c r="L407">
        <v>-47.16</v>
      </c>
      <c r="M407" t="s">
        <v>324</v>
      </c>
      <c r="N407" t="s">
        <v>324</v>
      </c>
      <c r="O407" t="s">
        <v>324</v>
      </c>
      <c r="P407" t="s">
        <v>324</v>
      </c>
      <c r="Q407" t="s">
        <v>324</v>
      </c>
      <c r="R407">
        <v>-2.0880000000000001</v>
      </c>
      <c r="S407">
        <v>-0.85199999999999998</v>
      </c>
      <c r="T407" t="s">
        <v>324</v>
      </c>
      <c r="U407" t="s">
        <v>324</v>
      </c>
      <c r="V407">
        <v>-2.9390000000000001</v>
      </c>
      <c r="W407" t="s">
        <v>324</v>
      </c>
      <c r="X407" t="s">
        <v>324</v>
      </c>
      <c r="Y407" t="s">
        <v>324</v>
      </c>
      <c r="Z407" t="s">
        <v>324</v>
      </c>
      <c r="AA407" t="s">
        <v>324</v>
      </c>
      <c r="AB407" t="s">
        <v>324</v>
      </c>
      <c r="AC407" t="s">
        <v>324</v>
      </c>
      <c r="AD407" t="s">
        <v>324</v>
      </c>
      <c r="AE407" t="s">
        <v>324</v>
      </c>
      <c r="AF407" t="s">
        <v>324</v>
      </c>
      <c r="AG407">
        <v>-0.2</v>
      </c>
      <c r="AH407">
        <v>-2.1000000000000001E-2</v>
      </c>
      <c r="AI407" t="s">
        <v>324</v>
      </c>
      <c r="AJ407" t="s">
        <v>324</v>
      </c>
      <c r="AK407">
        <v>-0.221</v>
      </c>
      <c r="AL407" t="s">
        <v>324</v>
      </c>
      <c r="AM407" t="s">
        <v>324</v>
      </c>
      <c r="AN407" t="s">
        <v>324</v>
      </c>
      <c r="AO407" t="s">
        <v>324</v>
      </c>
      <c r="AP407" t="s">
        <v>324</v>
      </c>
      <c r="AQ407" t="s">
        <v>324</v>
      </c>
      <c r="AR407" t="s">
        <v>324</v>
      </c>
      <c r="AS407" t="s">
        <v>324</v>
      </c>
      <c r="AT407" t="s">
        <v>324</v>
      </c>
      <c r="AU407" t="s">
        <v>324</v>
      </c>
      <c r="AV407" t="s">
        <v>324</v>
      </c>
      <c r="AW407">
        <v>-3.0000000000000001E-3</v>
      </c>
      <c r="AX407" t="s">
        <v>324</v>
      </c>
      <c r="AY407" t="s">
        <v>324</v>
      </c>
      <c r="AZ407">
        <v>-3.0000000000000001E-3</v>
      </c>
      <c r="BA407" t="s">
        <v>324</v>
      </c>
      <c r="BB407" t="s">
        <v>324</v>
      </c>
      <c r="BC407" t="s">
        <v>324</v>
      </c>
      <c r="BD407" t="s">
        <v>324</v>
      </c>
      <c r="BE407" t="s">
        <v>324</v>
      </c>
      <c r="BF407" t="s">
        <v>324</v>
      </c>
      <c r="BG407" t="s">
        <v>324</v>
      </c>
      <c r="BH407" t="s">
        <v>324</v>
      </c>
      <c r="BI407" t="s">
        <v>324</v>
      </c>
      <c r="BJ407" t="s">
        <v>324</v>
      </c>
      <c r="BK407" t="s">
        <v>324</v>
      </c>
      <c r="BL407" t="s">
        <v>324</v>
      </c>
      <c r="BM407" t="s">
        <v>324</v>
      </c>
      <c r="BN407" t="s">
        <v>324</v>
      </c>
      <c r="BO407" t="s">
        <v>324</v>
      </c>
      <c r="BP407" t="s">
        <v>324</v>
      </c>
      <c r="BQ407" t="s">
        <v>324</v>
      </c>
      <c r="BR407" t="s">
        <v>324</v>
      </c>
      <c r="BS407" t="s">
        <v>324</v>
      </c>
      <c r="BT407" t="s">
        <v>324</v>
      </c>
      <c r="BU407" t="s">
        <v>324</v>
      </c>
      <c r="BV407" t="s">
        <v>324</v>
      </c>
      <c r="BW407" t="s">
        <v>324</v>
      </c>
      <c r="BX407" t="s">
        <v>324</v>
      </c>
      <c r="BY407" t="s">
        <v>324</v>
      </c>
      <c r="BZ407" t="s">
        <v>324</v>
      </c>
      <c r="CA407" t="s">
        <v>324</v>
      </c>
      <c r="CB407" t="s">
        <v>324</v>
      </c>
      <c r="CC407" t="s">
        <v>324</v>
      </c>
      <c r="CD407" t="s">
        <v>324</v>
      </c>
      <c r="CE407" t="s">
        <v>324</v>
      </c>
      <c r="CF407" t="s">
        <v>324</v>
      </c>
      <c r="CG407" t="s">
        <v>324</v>
      </c>
      <c r="CH407" t="s">
        <v>324</v>
      </c>
      <c r="CI407" t="s">
        <v>324</v>
      </c>
      <c r="CJ407" t="s">
        <v>324</v>
      </c>
      <c r="CK407" t="s">
        <v>324</v>
      </c>
      <c r="CL407" t="s">
        <v>324</v>
      </c>
      <c r="CM407" t="s">
        <v>324</v>
      </c>
      <c r="CN407" t="s">
        <v>324</v>
      </c>
      <c r="CO407">
        <v>-19.346</v>
      </c>
      <c r="CP407">
        <v>-25.806999999999999</v>
      </c>
      <c r="CQ407">
        <v>-4.9459999999999997</v>
      </c>
      <c r="CR407">
        <v>0</v>
      </c>
      <c r="CS407">
        <v>-50.1</v>
      </c>
      <c r="CT407" t="s">
        <v>324</v>
      </c>
      <c r="CU407" t="s">
        <v>324</v>
      </c>
      <c r="CV407" t="s">
        <v>324</v>
      </c>
      <c r="CW407" t="s">
        <v>324</v>
      </c>
      <c r="CX407" t="s">
        <v>324</v>
      </c>
      <c r="CY407" t="s">
        <v>324</v>
      </c>
      <c r="CZ407" t="s">
        <v>324</v>
      </c>
      <c r="DA407" t="s">
        <v>324</v>
      </c>
      <c r="DB407" t="s">
        <v>324</v>
      </c>
      <c r="DC407" t="s">
        <v>324</v>
      </c>
    </row>
    <row r="408" spans="1:107" x14ac:dyDescent="0.45">
      <c r="A408">
        <v>2024</v>
      </c>
      <c r="B408">
        <v>2</v>
      </c>
      <c r="C408" t="s">
        <v>106</v>
      </c>
      <c r="D408">
        <v>4176</v>
      </c>
      <c r="E408" t="s">
        <v>371</v>
      </c>
      <c r="F408" t="s">
        <v>323</v>
      </c>
      <c r="G408" t="s">
        <v>244</v>
      </c>
      <c r="H408">
        <v>554.06600000000003</v>
      </c>
      <c r="I408">
        <v>204.47900000000001</v>
      </c>
      <c r="J408">
        <v>29.53</v>
      </c>
      <c r="K408" t="s">
        <v>324</v>
      </c>
      <c r="L408">
        <v>788.07500000000005</v>
      </c>
      <c r="M408">
        <v>71129</v>
      </c>
      <c r="N408">
        <v>1884</v>
      </c>
      <c r="O408">
        <v>90</v>
      </c>
      <c r="P408" t="s">
        <v>324</v>
      </c>
      <c r="Q408">
        <v>73103</v>
      </c>
      <c r="R408" t="s">
        <v>324</v>
      </c>
      <c r="S408">
        <v>69.087000000000003</v>
      </c>
      <c r="T408" t="s">
        <v>324</v>
      </c>
      <c r="U408" t="s">
        <v>324</v>
      </c>
      <c r="V408">
        <v>69.087000000000003</v>
      </c>
      <c r="W408" t="s">
        <v>324</v>
      </c>
      <c r="X408">
        <v>333</v>
      </c>
      <c r="Y408" t="s">
        <v>324</v>
      </c>
      <c r="Z408" t="s">
        <v>324</v>
      </c>
      <c r="AA408">
        <v>333</v>
      </c>
      <c r="AB408" t="s">
        <v>324</v>
      </c>
      <c r="AC408" t="s">
        <v>324</v>
      </c>
      <c r="AD408" t="s">
        <v>324</v>
      </c>
      <c r="AE408" t="s">
        <v>324</v>
      </c>
      <c r="AF408">
        <v>0</v>
      </c>
      <c r="AG408" t="s">
        <v>324</v>
      </c>
      <c r="AH408" t="s">
        <v>324</v>
      </c>
      <c r="AI408" t="s">
        <v>324</v>
      </c>
      <c r="AJ408" t="s">
        <v>324</v>
      </c>
      <c r="AK408">
        <v>0</v>
      </c>
      <c r="AL408" t="s">
        <v>324</v>
      </c>
      <c r="AM408" t="s">
        <v>324</v>
      </c>
      <c r="AN408" t="s">
        <v>324</v>
      </c>
      <c r="AO408" t="s">
        <v>324</v>
      </c>
      <c r="AP408">
        <v>0</v>
      </c>
      <c r="AQ408" t="s">
        <v>324</v>
      </c>
      <c r="AR408" t="s">
        <v>324</v>
      </c>
      <c r="AS408" t="s">
        <v>324</v>
      </c>
      <c r="AT408" t="s">
        <v>324</v>
      </c>
      <c r="AU408">
        <v>0</v>
      </c>
      <c r="AV408" t="s">
        <v>324</v>
      </c>
      <c r="AW408" t="s">
        <v>324</v>
      </c>
      <c r="AX408" t="s">
        <v>324</v>
      </c>
      <c r="AY408" t="s">
        <v>324</v>
      </c>
      <c r="AZ408">
        <v>0</v>
      </c>
      <c r="BA408" t="s">
        <v>324</v>
      </c>
      <c r="BB408" t="s">
        <v>324</v>
      </c>
      <c r="BC408" t="s">
        <v>324</v>
      </c>
      <c r="BD408" t="s">
        <v>324</v>
      </c>
      <c r="BE408">
        <v>0</v>
      </c>
      <c r="BF408" t="s">
        <v>324</v>
      </c>
      <c r="BG408" t="s">
        <v>324</v>
      </c>
      <c r="BH408" t="s">
        <v>324</v>
      </c>
      <c r="BI408" t="s">
        <v>324</v>
      </c>
      <c r="BJ408">
        <v>0</v>
      </c>
      <c r="BK408">
        <v>8.5999999999999993E-2</v>
      </c>
      <c r="BL408">
        <v>1.2999999999999999E-2</v>
      </c>
      <c r="BM408" t="s">
        <v>324</v>
      </c>
      <c r="BN408" t="s">
        <v>324</v>
      </c>
      <c r="BO408">
        <v>9.9000000000000005E-2</v>
      </c>
      <c r="BP408">
        <v>17</v>
      </c>
      <c r="BQ408">
        <v>4</v>
      </c>
      <c r="BR408" t="s">
        <v>324</v>
      </c>
      <c r="BS408" t="s">
        <v>324</v>
      </c>
      <c r="BT408">
        <v>21</v>
      </c>
      <c r="BU408" t="s">
        <v>324</v>
      </c>
      <c r="BV408" t="s">
        <v>324</v>
      </c>
      <c r="BW408" t="s">
        <v>324</v>
      </c>
      <c r="BX408" t="s">
        <v>324</v>
      </c>
      <c r="BY408">
        <v>0</v>
      </c>
      <c r="BZ408">
        <v>0.36699999999999999</v>
      </c>
      <c r="CA408">
        <v>44.631</v>
      </c>
      <c r="CB408">
        <v>10.695</v>
      </c>
      <c r="CC408" t="s">
        <v>324</v>
      </c>
      <c r="CD408">
        <v>55.692999999999998</v>
      </c>
      <c r="CE408">
        <v>22</v>
      </c>
      <c r="CF408">
        <v>89</v>
      </c>
      <c r="CG408">
        <v>17</v>
      </c>
      <c r="CH408" t="s">
        <v>324</v>
      </c>
      <c r="CI408">
        <v>128</v>
      </c>
      <c r="CJ408" t="s">
        <v>324</v>
      </c>
      <c r="CK408" t="s">
        <v>324</v>
      </c>
      <c r="CL408" t="s">
        <v>324</v>
      </c>
      <c r="CM408" t="s">
        <v>324</v>
      </c>
      <c r="CN408">
        <v>0</v>
      </c>
      <c r="CO408">
        <v>554.51900000000001</v>
      </c>
      <c r="CP408">
        <v>318.20999999999998</v>
      </c>
      <c r="CQ408">
        <v>40.225000000000001</v>
      </c>
      <c r="CR408">
        <v>0</v>
      </c>
      <c r="CS408">
        <v>912.95399999999995</v>
      </c>
      <c r="CT408">
        <v>71168</v>
      </c>
      <c r="CU408">
        <v>2310</v>
      </c>
      <c r="CV408">
        <v>107</v>
      </c>
      <c r="CW408">
        <v>0</v>
      </c>
      <c r="CX408">
        <v>73585</v>
      </c>
      <c r="CY408">
        <v>0</v>
      </c>
      <c r="CZ408">
        <v>0</v>
      </c>
      <c r="DA408">
        <v>0</v>
      </c>
      <c r="DB408">
        <v>0</v>
      </c>
      <c r="DC408">
        <v>0</v>
      </c>
    </row>
    <row r="409" spans="1:107" x14ac:dyDescent="0.45">
      <c r="A409">
        <v>2024</v>
      </c>
      <c r="B409">
        <v>2</v>
      </c>
      <c r="C409" t="s">
        <v>106</v>
      </c>
      <c r="D409">
        <v>7716</v>
      </c>
      <c r="E409" t="s">
        <v>372</v>
      </c>
      <c r="F409" t="s">
        <v>323</v>
      </c>
      <c r="G409" t="s">
        <v>244</v>
      </c>
      <c r="H409">
        <v>4.16</v>
      </c>
      <c r="I409">
        <v>0.29099999999999998</v>
      </c>
      <c r="J409">
        <v>0</v>
      </c>
      <c r="K409">
        <v>0</v>
      </c>
      <c r="L409">
        <v>4.4509999999999996</v>
      </c>
      <c r="M409">
        <v>809</v>
      </c>
      <c r="N409">
        <v>6</v>
      </c>
      <c r="O409">
        <v>0</v>
      </c>
      <c r="P409">
        <v>0</v>
      </c>
      <c r="Q409">
        <v>815</v>
      </c>
      <c r="R409">
        <v>0</v>
      </c>
      <c r="S409">
        <v>0</v>
      </c>
      <c r="T409">
        <v>0</v>
      </c>
      <c r="U409">
        <v>0</v>
      </c>
      <c r="V409" t="s">
        <v>324</v>
      </c>
      <c r="W409">
        <v>0</v>
      </c>
      <c r="X409">
        <v>0</v>
      </c>
      <c r="Y409">
        <v>0</v>
      </c>
      <c r="Z409">
        <v>0</v>
      </c>
      <c r="AA409" t="s">
        <v>324</v>
      </c>
      <c r="AB409">
        <v>102.41</v>
      </c>
      <c r="AC409">
        <v>2.97</v>
      </c>
      <c r="AD409">
        <v>0</v>
      </c>
      <c r="AE409">
        <v>0</v>
      </c>
      <c r="AF409">
        <v>105.38</v>
      </c>
      <c r="AG409">
        <v>0</v>
      </c>
      <c r="AH409">
        <v>0</v>
      </c>
      <c r="AI409">
        <v>0</v>
      </c>
      <c r="AJ409">
        <v>0</v>
      </c>
      <c r="AK409" t="s">
        <v>324</v>
      </c>
      <c r="AL409">
        <v>0</v>
      </c>
      <c r="AM409">
        <v>0</v>
      </c>
      <c r="AN409">
        <v>0</v>
      </c>
      <c r="AO409">
        <v>0</v>
      </c>
      <c r="AP409" t="s">
        <v>324</v>
      </c>
      <c r="AQ409">
        <v>0</v>
      </c>
      <c r="AR409">
        <v>0</v>
      </c>
      <c r="AS409">
        <v>0</v>
      </c>
      <c r="AT409">
        <v>0</v>
      </c>
      <c r="AU409" t="s">
        <v>324</v>
      </c>
      <c r="AV409">
        <v>0</v>
      </c>
      <c r="AW409">
        <v>0</v>
      </c>
      <c r="AX409">
        <v>0</v>
      </c>
      <c r="AY409">
        <v>0</v>
      </c>
      <c r="AZ409" t="s">
        <v>324</v>
      </c>
      <c r="BA409">
        <v>0</v>
      </c>
      <c r="BB409">
        <v>0</v>
      </c>
      <c r="BC409">
        <v>0</v>
      </c>
      <c r="BD409">
        <v>0</v>
      </c>
      <c r="BE409" t="s">
        <v>324</v>
      </c>
      <c r="BF409">
        <v>0</v>
      </c>
      <c r="BG409">
        <v>0</v>
      </c>
      <c r="BH409">
        <v>0</v>
      </c>
      <c r="BI409">
        <v>0</v>
      </c>
      <c r="BJ409" t="s">
        <v>324</v>
      </c>
      <c r="BK409">
        <v>0</v>
      </c>
      <c r="BL409">
        <v>0</v>
      </c>
      <c r="BM409">
        <v>0</v>
      </c>
      <c r="BN409">
        <v>0</v>
      </c>
      <c r="BO409" t="s">
        <v>324</v>
      </c>
      <c r="BP409">
        <v>0</v>
      </c>
      <c r="BQ409">
        <v>0</v>
      </c>
      <c r="BR409">
        <v>0</v>
      </c>
      <c r="BS409">
        <v>0</v>
      </c>
      <c r="BT409" t="s">
        <v>324</v>
      </c>
      <c r="BU409">
        <v>0</v>
      </c>
      <c r="BV409">
        <v>0</v>
      </c>
      <c r="BW409">
        <v>0</v>
      </c>
      <c r="BX409">
        <v>0</v>
      </c>
      <c r="BY409" t="s">
        <v>324</v>
      </c>
      <c r="BZ409">
        <v>0</v>
      </c>
      <c r="CA409">
        <v>0</v>
      </c>
      <c r="CB409">
        <v>0</v>
      </c>
      <c r="CC409">
        <v>0</v>
      </c>
      <c r="CD409" t="s">
        <v>324</v>
      </c>
      <c r="CE409">
        <v>0</v>
      </c>
      <c r="CF409">
        <v>0</v>
      </c>
      <c r="CG409">
        <v>0</v>
      </c>
      <c r="CH409">
        <v>0</v>
      </c>
      <c r="CI409" t="s">
        <v>324</v>
      </c>
      <c r="CJ409">
        <v>0</v>
      </c>
      <c r="CK409">
        <v>0</v>
      </c>
      <c r="CL409">
        <v>0</v>
      </c>
      <c r="CM409">
        <v>0</v>
      </c>
      <c r="CN409" t="s">
        <v>324</v>
      </c>
      <c r="CO409">
        <v>4.16</v>
      </c>
      <c r="CP409">
        <v>0.29099999999999998</v>
      </c>
      <c r="CQ409" t="s">
        <v>179</v>
      </c>
      <c r="CR409">
        <v>0</v>
      </c>
      <c r="CS409">
        <v>4.4509999999999996</v>
      </c>
      <c r="CT409">
        <v>809</v>
      </c>
      <c r="CU409">
        <v>6</v>
      </c>
      <c r="CV409">
        <v>0</v>
      </c>
      <c r="CW409">
        <v>0</v>
      </c>
      <c r="CX409">
        <v>815</v>
      </c>
      <c r="CY409">
        <v>102.41</v>
      </c>
      <c r="CZ409">
        <v>2.97</v>
      </c>
      <c r="DA409">
        <v>0</v>
      </c>
      <c r="DB409">
        <v>0</v>
      </c>
      <c r="DC409">
        <v>105.38</v>
      </c>
    </row>
    <row r="410" spans="1:107" x14ac:dyDescent="0.45">
      <c r="A410">
        <v>2024</v>
      </c>
      <c r="B410">
        <v>2</v>
      </c>
      <c r="C410" t="s">
        <v>106</v>
      </c>
      <c r="D410">
        <v>19497</v>
      </c>
      <c r="E410" t="s">
        <v>373</v>
      </c>
      <c r="F410" t="s">
        <v>323</v>
      </c>
      <c r="G410" t="s">
        <v>244</v>
      </c>
      <c r="H410">
        <v>139.01900000000001</v>
      </c>
      <c r="I410">
        <v>55.780999999999999</v>
      </c>
      <c r="J410">
        <v>7.6740000000000004</v>
      </c>
      <c r="K410" t="s">
        <v>324</v>
      </c>
      <c r="L410">
        <v>202.47399999999999</v>
      </c>
      <c r="M410">
        <v>21584</v>
      </c>
      <c r="N410">
        <v>404</v>
      </c>
      <c r="O410">
        <v>46</v>
      </c>
      <c r="P410" t="s">
        <v>324</v>
      </c>
      <c r="Q410">
        <v>22034</v>
      </c>
      <c r="R410" t="s">
        <v>324</v>
      </c>
      <c r="S410">
        <v>5.52</v>
      </c>
      <c r="T410" t="s">
        <v>324</v>
      </c>
      <c r="U410" t="s">
        <v>324</v>
      </c>
      <c r="V410">
        <v>5.52</v>
      </c>
      <c r="W410" t="s">
        <v>324</v>
      </c>
      <c r="X410">
        <v>6</v>
      </c>
      <c r="Y410" t="s">
        <v>324</v>
      </c>
      <c r="Z410" t="s">
        <v>324</v>
      </c>
      <c r="AA410">
        <v>6</v>
      </c>
      <c r="AB410">
        <v>3573.7739999999999</v>
      </c>
      <c r="AC410">
        <v>1743.3879999999999</v>
      </c>
      <c r="AD410">
        <v>57.732999999999997</v>
      </c>
      <c r="AE410" t="s">
        <v>324</v>
      </c>
      <c r="AF410">
        <v>5374.8950000000004</v>
      </c>
      <c r="AG410">
        <v>2.3E-2</v>
      </c>
      <c r="AH410" t="s">
        <v>324</v>
      </c>
      <c r="AI410" t="s">
        <v>324</v>
      </c>
      <c r="AJ410" t="s">
        <v>324</v>
      </c>
      <c r="AK410">
        <v>2.3E-2</v>
      </c>
      <c r="AL410">
        <v>1</v>
      </c>
      <c r="AM410" t="s">
        <v>324</v>
      </c>
      <c r="AN410" t="s">
        <v>324</v>
      </c>
      <c r="AO410" t="s">
        <v>324</v>
      </c>
      <c r="AP410">
        <v>1</v>
      </c>
      <c r="AQ410">
        <v>1.4999999999999999E-2</v>
      </c>
      <c r="AR410" t="s">
        <v>324</v>
      </c>
      <c r="AS410" t="s">
        <v>324</v>
      </c>
      <c r="AT410" t="s">
        <v>324</v>
      </c>
      <c r="AU410">
        <v>1.4999999999999999E-2</v>
      </c>
      <c r="AV410">
        <v>1.2999999999999999E-2</v>
      </c>
      <c r="AW410" t="s">
        <v>324</v>
      </c>
      <c r="AX410" t="s">
        <v>324</v>
      </c>
      <c r="AY410" t="s">
        <v>324</v>
      </c>
      <c r="AZ410">
        <v>1.2999999999999999E-2</v>
      </c>
      <c r="BA410">
        <v>4</v>
      </c>
      <c r="BB410" t="s">
        <v>324</v>
      </c>
      <c r="BC410" t="s">
        <v>324</v>
      </c>
      <c r="BD410" t="s">
        <v>324</v>
      </c>
      <c r="BE410">
        <v>4</v>
      </c>
      <c r="BF410">
        <v>5.2999999999999999E-2</v>
      </c>
      <c r="BG410" t="s">
        <v>324</v>
      </c>
      <c r="BH410" t="s">
        <v>324</v>
      </c>
      <c r="BI410" t="s">
        <v>324</v>
      </c>
      <c r="BJ410">
        <v>5.2999999999999999E-2</v>
      </c>
      <c r="BK410" t="s">
        <v>324</v>
      </c>
      <c r="BL410">
        <v>0.03</v>
      </c>
      <c r="BM410">
        <v>0.1</v>
      </c>
      <c r="BN410" t="s">
        <v>324</v>
      </c>
      <c r="BO410">
        <v>0.13</v>
      </c>
      <c r="BP410" t="s">
        <v>324</v>
      </c>
      <c r="BQ410">
        <v>1</v>
      </c>
      <c r="BR410">
        <v>1</v>
      </c>
      <c r="BS410" t="s">
        <v>324</v>
      </c>
      <c r="BT410">
        <v>2</v>
      </c>
      <c r="BU410" t="s">
        <v>324</v>
      </c>
      <c r="BV410">
        <v>0</v>
      </c>
      <c r="BW410">
        <v>1.76</v>
      </c>
      <c r="BX410" t="s">
        <v>324</v>
      </c>
      <c r="BY410">
        <v>1.76</v>
      </c>
      <c r="BZ410" t="s">
        <v>324</v>
      </c>
      <c r="CA410">
        <v>27.855</v>
      </c>
      <c r="CB410">
        <v>4.21</v>
      </c>
      <c r="CC410" t="s">
        <v>324</v>
      </c>
      <c r="CD410">
        <v>32.064999999999998</v>
      </c>
      <c r="CE410" t="s">
        <v>324</v>
      </c>
      <c r="CF410">
        <v>31</v>
      </c>
      <c r="CG410">
        <v>3</v>
      </c>
      <c r="CH410" t="s">
        <v>324</v>
      </c>
      <c r="CI410">
        <v>34</v>
      </c>
      <c r="CJ410" t="s">
        <v>324</v>
      </c>
      <c r="CK410">
        <v>1507.241</v>
      </c>
      <c r="CL410">
        <v>4.2</v>
      </c>
      <c r="CM410" t="s">
        <v>324</v>
      </c>
      <c r="CN410">
        <v>1511.441</v>
      </c>
      <c r="CO410">
        <v>139.01900000000001</v>
      </c>
      <c r="CP410">
        <v>89.186000000000007</v>
      </c>
      <c r="CQ410">
        <v>11.984</v>
      </c>
      <c r="CR410">
        <v>0</v>
      </c>
      <c r="CS410">
        <v>240.18899999999999</v>
      </c>
      <c r="CT410">
        <v>21584</v>
      </c>
      <c r="CU410">
        <v>442</v>
      </c>
      <c r="CV410">
        <v>50</v>
      </c>
      <c r="CW410">
        <v>0</v>
      </c>
      <c r="CX410">
        <v>22076</v>
      </c>
      <c r="CY410">
        <v>3573.7739999999999</v>
      </c>
      <c r="CZ410">
        <v>3250.6289999999999</v>
      </c>
      <c r="DA410">
        <v>63.692999999999998</v>
      </c>
      <c r="DB410">
        <v>0</v>
      </c>
      <c r="DC410">
        <v>6888.0959999999995</v>
      </c>
    </row>
    <row r="411" spans="1:107" x14ac:dyDescent="0.45">
      <c r="A411">
        <v>2024</v>
      </c>
      <c r="B411">
        <v>2</v>
      </c>
      <c r="C411" t="s">
        <v>106</v>
      </c>
      <c r="D411">
        <v>20038</v>
      </c>
      <c r="E411" t="s">
        <v>374</v>
      </c>
      <c r="F411" t="s">
        <v>323</v>
      </c>
      <c r="G411" t="s">
        <v>244</v>
      </c>
      <c r="H411">
        <v>0.42099999999999999</v>
      </c>
      <c r="I411">
        <v>0.82699999999999996</v>
      </c>
      <c r="J411" t="s">
        <v>324</v>
      </c>
      <c r="K411" t="s">
        <v>324</v>
      </c>
      <c r="L411">
        <v>1.248</v>
      </c>
      <c r="M411">
        <v>50</v>
      </c>
      <c r="N411">
        <v>5</v>
      </c>
      <c r="O411" t="s">
        <v>324</v>
      </c>
      <c r="P411" t="s">
        <v>324</v>
      </c>
      <c r="Q411">
        <v>55</v>
      </c>
      <c r="R411" t="s">
        <v>324</v>
      </c>
      <c r="S411" t="s">
        <v>324</v>
      </c>
      <c r="T411" t="s">
        <v>324</v>
      </c>
      <c r="U411" t="s">
        <v>324</v>
      </c>
      <c r="V411">
        <v>0</v>
      </c>
      <c r="W411" t="s">
        <v>324</v>
      </c>
      <c r="X411" t="s">
        <v>324</v>
      </c>
      <c r="Y411" t="s">
        <v>324</v>
      </c>
      <c r="Z411" t="s">
        <v>324</v>
      </c>
      <c r="AA411">
        <v>0</v>
      </c>
      <c r="AB411">
        <v>1.7809999999999999</v>
      </c>
      <c r="AC411">
        <v>3.528</v>
      </c>
      <c r="AD411" t="s">
        <v>324</v>
      </c>
      <c r="AE411" t="s">
        <v>324</v>
      </c>
      <c r="AF411">
        <v>5.3090000000000002</v>
      </c>
      <c r="AG411" t="s">
        <v>324</v>
      </c>
      <c r="AH411" t="s">
        <v>324</v>
      </c>
      <c r="AI411" t="s">
        <v>324</v>
      </c>
      <c r="AJ411" t="s">
        <v>324</v>
      </c>
      <c r="AK411">
        <v>0</v>
      </c>
      <c r="AL411" t="s">
        <v>324</v>
      </c>
      <c r="AM411" t="s">
        <v>324</v>
      </c>
      <c r="AN411" t="s">
        <v>324</v>
      </c>
      <c r="AO411" t="s">
        <v>324</v>
      </c>
      <c r="AP411">
        <v>0</v>
      </c>
      <c r="AQ411" t="s">
        <v>324</v>
      </c>
      <c r="AR411" t="s">
        <v>324</v>
      </c>
      <c r="AS411" t="s">
        <v>324</v>
      </c>
      <c r="AT411" t="s">
        <v>324</v>
      </c>
      <c r="AU411">
        <v>0</v>
      </c>
      <c r="AV411" t="s">
        <v>324</v>
      </c>
      <c r="AW411" t="s">
        <v>324</v>
      </c>
      <c r="AX411" t="s">
        <v>324</v>
      </c>
      <c r="AY411" t="s">
        <v>324</v>
      </c>
      <c r="AZ411">
        <v>0</v>
      </c>
      <c r="BA411" t="s">
        <v>324</v>
      </c>
      <c r="BB411" t="s">
        <v>324</v>
      </c>
      <c r="BC411" t="s">
        <v>324</v>
      </c>
      <c r="BD411" t="s">
        <v>324</v>
      </c>
      <c r="BE411">
        <v>0</v>
      </c>
      <c r="BF411" t="s">
        <v>324</v>
      </c>
      <c r="BG411" t="s">
        <v>324</v>
      </c>
      <c r="BH411" t="s">
        <v>324</v>
      </c>
      <c r="BI411" t="s">
        <v>324</v>
      </c>
      <c r="BJ411">
        <v>0</v>
      </c>
      <c r="BK411" t="s">
        <v>324</v>
      </c>
      <c r="BL411" t="s">
        <v>324</v>
      </c>
      <c r="BM411" t="s">
        <v>324</v>
      </c>
      <c r="BN411" t="s">
        <v>324</v>
      </c>
      <c r="BO411">
        <v>0</v>
      </c>
      <c r="BP411" t="s">
        <v>324</v>
      </c>
      <c r="BQ411" t="s">
        <v>324</v>
      </c>
      <c r="BR411" t="s">
        <v>324</v>
      </c>
      <c r="BS411" t="s">
        <v>324</v>
      </c>
      <c r="BT411">
        <v>0</v>
      </c>
      <c r="BU411" t="s">
        <v>324</v>
      </c>
      <c r="BV411" t="s">
        <v>324</v>
      </c>
      <c r="BW411" t="s">
        <v>324</v>
      </c>
      <c r="BX411" t="s">
        <v>324</v>
      </c>
      <c r="BY411">
        <v>0</v>
      </c>
      <c r="BZ411" t="s">
        <v>324</v>
      </c>
      <c r="CA411" t="s">
        <v>324</v>
      </c>
      <c r="CB411" t="s">
        <v>324</v>
      </c>
      <c r="CC411" t="s">
        <v>324</v>
      </c>
      <c r="CD411">
        <v>0</v>
      </c>
      <c r="CE411" t="s">
        <v>324</v>
      </c>
      <c r="CF411" t="s">
        <v>324</v>
      </c>
      <c r="CG411" t="s">
        <v>324</v>
      </c>
      <c r="CH411" t="s">
        <v>324</v>
      </c>
      <c r="CI411">
        <v>0</v>
      </c>
      <c r="CJ411" t="s">
        <v>324</v>
      </c>
      <c r="CK411" t="s">
        <v>324</v>
      </c>
      <c r="CL411" t="s">
        <v>324</v>
      </c>
      <c r="CM411" t="s">
        <v>324</v>
      </c>
      <c r="CN411">
        <v>0</v>
      </c>
      <c r="CO411">
        <v>0.42099999999999999</v>
      </c>
      <c r="CP411">
        <v>0.82699999999999996</v>
      </c>
      <c r="CQ411" t="s">
        <v>179</v>
      </c>
      <c r="CR411">
        <v>0</v>
      </c>
      <c r="CS411">
        <v>1.248</v>
      </c>
      <c r="CT411">
        <v>50</v>
      </c>
      <c r="CU411">
        <v>5</v>
      </c>
      <c r="CV411">
        <v>0</v>
      </c>
      <c r="CW411">
        <v>0</v>
      </c>
      <c r="CX411">
        <v>55</v>
      </c>
      <c r="CY411">
        <v>1.7809999999999999</v>
      </c>
      <c r="CZ411">
        <v>3.528</v>
      </c>
      <c r="DA411">
        <v>0</v>
      </c>
      <c r="DB411">
        <v>0</v>
      </c>
      <c r="DC411">
        <v>5.3090000000000002</v>
      </c>
    </row>
    <row r="412" spans="1:107" x14ac:dyDescent="0.45">
      <c r="A412">
        <v>2024</v>
      </c>
      <c r="B412">
        <v>2</v>
      </c>
      <c r="C412" t="s">
        <v>106</v>
      </c>
      <c r="D412">
        <v>99999</v>
      </c>
      <c r="E412" t="s">
        <v>329</v>
      </c>
      <c r="F412" t="s">
        <v>323</v>
      </c>
      <c r="H412">
        <v>0.19800000000000001</v>
      </c>
      <c r="I412">
        <v>0.47399999999999998</v>
      </c>
      <c r="J412" t="s">
        <v>324</v>
      </c>
      <c r="K412" t="s">
        <v>324</v>
      </c>
      <c r="L412">
        <v>0.67200000000000004</v>
      </c>
      <c r="M412" t="s">
        <v>324</v>
      </c>
      <c r="N412" t="s">
        <v>324</v>
      </c>
      <c r="O412" t="s">
        <v>324</v>
      </c>
      <c r="P412" t="s">
        <v>324</v>
      </c>
      <c r="Q412" t="s">
        <v>324</v>
      </c>
      <c r="R412" t="s">
        <v>324</v>
      </c>
      <c r="S412" t="s">
        <v>324</v>
      </c>
      <c r="T412" t="s">
        <v>324</v>
      </c>
      <c r="U412" t="s">
        <v>324</v>
      </c>
      <c r="V412" t="s">
        <v>324</v>
      </c>
      <c r="W412" t="s">
        <v>324</v>
      </c>
      <c r="X412" t="s">
        <v>324</v>
      </c>
      <c r="Y412" t="s">
        <v>324</v>
      </c>
      <c r="Z412" t="s">
        <v>324</v>
      </c>
      <c r="AA412" t="s">
        <v>324</v>
      </c>
      <c r="AB412" t="s">
        <v>324</v>
      </c>
      <c r="AC412" t="s">
        <v>324</v>
      </c>
      <c r="AD412" t="s">
        <v>324</v>
      </c>
      <c r="AE412" t="s">
        <v>324</v>
      </c>
      <c r="AF412" t="s">
        <v>324</v>
      </c>
      <c r="AG412" t="s">
        <v>324</v>
      </c>
      <c r="AH412" t="s">
        <v>324</v>
      </c>
      <c r="AI412" t="s">
        <v>324</v>
      </c>
      <c r="AJ412" t="s">
        <v>324</v>
      </c>
      <c r="AK412" t="s">
        <v>324</v>
      </c>
      <c r="AL412" t="s">
        <v>324</v>
      </c>
      <c r="AM412" t="s">
        <v>324</v>
      </c>
      <c r="AN412" t="s">
        <v>324</v>
      </c>
      <c r="AO412" t="s">
        <v>324</v>
      </c>
      <c r="AP412" t="s">
        <v>324</v>
      </c>
      <c r="AQ412" t="s">
        <v>324</v>
      </c>
      <c r="AR412" t="s">
        <v>324</v>
      </c>
      <c r="AS412" t="s">
        <v>324</v>
      </c>
      <c r="AT412" t="s">
        <v>324</v>
      </c>
      <c r="AU412" t="s">
        <v>324</v>
      </c>
      <c r="AV412" t="s">
        <v>324</v>
      </c>
      <c r="AW412" t="s">
        <v>324</v>
      </c>
      <c r="AX412" t="s">
        <v>324</v>
      </c>
      <c r="AY412" t="s">
        <v>324</v>
      </c>
      <c r="AZ412" t="s">
        <v>324</v>
      </c>
      <c r="BA412" t="s">
        <v>324</v>
      </c>
      <c r="BB412" t="s">
        <v>324</v>
      </c>
      <c r="BC412" t="s">
        <v>324</v>
      </c>
      <c r="BD412" t="s">
        <v>324</v>
      </c>
      <c r="BE412" t="s">
        <v>324</v>
      </c>
      <c r="BF412" t="s">
        <v>324</v>
      </c>
      <c r="BG412" t="s">
        <v>324</v>
      </c>
      <c r="BH412" t="s">
        <v>324</v>
      </c>
      <c r="BI412" t="s">
        <v>324</v>
      </c>
      <c r="BJ412" t="s">
        <v>324</v>
      </c>
      <c r="BK412" t="s">
        <v>324</v>
      </c>
      <c r="BL412" t="s">
        <v>324</v>
      </c>
      <c r="BM412" t="s">
        <v>324</v>
      </c>
      <c r="BN412" t="s">
        <v>324</v>
      </c>
      <c r="BO412" t="s">
        <v>324</v>
      </c>
      <c r="BP412" t="s">
        <v>324</v>
      </c>
      <c r="BQ412" t="s">
        <v>324</v>
      </c>
      <c r="BR412" t="s">
        <v>324</v>
      </c>
      <c r="BS412" t="s">
        <v>324</v>
      </c>
      <c r="BT412" t="s">
        <v>324</v>
      </c>
      <c r="BU412" t="s">
        <v>324</v>
      </c>
      <c r="BV412" t="s">
        <v>324</v>
      </c>
      <c r="BW412" t="s">
        <v>324</v>
      </c>
      <c r="BX412" t="s">
        <v>324</v>
      </c>
      <c r="BY412" t="s">
        <v>324</v>
      </c>
      <c r="BZ412" t="s">
        <v>324</v>
      </c>
      <c r="CA412" t="s">
        <v>324</v>
      </c>
      <c r="CB412" t="s">
        <v>324</v>
      </c>
      <c r="CC412" t="s">
        <v>324</v>
      </c>
      <c r="CD412" t="s">
        <v>324</v>
      </c>
      <c r="CE412" t="s">
        <v>324</v>
      </c>
      <c r="CF412" t="s">
        <v>324</v>
      </c>
      <c r="CG412" t="s">
        <v>324</v>
      </c>
      <c r="CH412" t="s">
        <v>324</v>
      </c>
      <c r="CI412" t="s">
        <v>324</v>
      </c>
      <c r="CJ412" t="s">
        <v>324</v>
      </c>
      <c r="CK412" t="s">
        <v>324</v>
      </c>
      <c r="CL412" t="s">
        <v>324</v>
      </c>
      <c r="CM412" t="s">
        <v>324</v>
      </c>
      <c r="CN412" t="s">
        <v>324</v>
      </c>
      <c r="CO412">
        <v>0.19800000000000001</v>
      </c>
      <c r="CP412">
        <v>0.47399999999999998</v>
      </c>
      <c r="CQ412" t="s">
        <v>324</v>
      </c>
      <c r="CR412" t="s">
        <v>324</v>
      </c>
      <c r="CS412">
        <v>0.67200000000000004</v>
      </c>
      <c r="CT412" t="s">
        <v>324</v>
      </c>
      <c r="CU412" t="s">
        <v>324</v>
      </c>
      <c r="CV412" t="s">
        <v>324</v>
      </c>
      <c r="CW412" t="s">
        <v>324</v>
      </c>
      <c r="CX412" t="s">
        <v>324</v>
      </c>
      <c r="CY412" t="s">
        <v>324</v>
      </c>
      <c r="CZ412" t="s">
        <v>324</v>
      </c>
      <c r="DA412" t="s">
        <v>324</v>
      </c>
      <c r="DB412" t="s">
        <v>324</v>
      </c>
      <c r="DC412" t="s">
        <v>324</v>
      </c>
    </row>
    <row r="413" spans="1:107" x14ac:dyDescent="0.45">
      <c r="A413">
        <v>2024</v>
      </c>
      <c r="B413">
        <v>2</v>
      </c>
      <c r="C413" t="s">
        <v>247</v>
      </c>
      <c r="D413">
        <v>15270</v>
      </c>
      <c r="E413" t="s">
        <v>375</v>
      </c>
      <c r="F413" t="s">
        <v>323</v>
      </c>
      <c r="G413" t="s">
        <v>244</v>
      </c>
      <c r="H413">
        <v>94.012</v>
      </c>
      <c r="I413">
        <v>54.92</v>
      </c>
      <c r="J413" t="s">
        <v>324</v>
      </c>
      <c r="K413" t="s">
        <v>324</v>
      </c>
      <c r="L413">
        <v>148.93199999999999</v>
      </c>
      <c r="M413">
        <v>15163</v>
      </c>
      <c r="N413">
        <v>793</v>
      </c>
      <c r="O413" t="s">
        <v>324</v>
      </c>
      <c r="P413" t="s">
        <v>324</v>
      </c>
      <c r="Q413">
        <v>15956</v>
      </c>
      <c r="R413">
        <v>1.4E-2</v>
      </c>
      <c r="S413">
        <v>0.14899999999999999</v>
      </c>
      <c r="T413" t="s">
        <v>324</v>
      </c>
      <c r="U413" t="s">
        <v>324</v>
      </c>
      <c r="V413">
        <v>0.16300000000000001</v>
      </c>
      <c r="W413">
        <v>1</v>
      </c>
      <c r="X413">
        <v>3</v>
      </c>
      <c r="Y413" t="s">
        <v>324</v>
      </c>
      <c r="Z413" t="s">
        <v>324</v>
      </c>
      <c r="AA413">
        <v>4</v>
      </c>
      <c r="AB413" t="s">
        <v>324</v>
      </c>
      <c r="AC413" t="s">
        <v>324</v>
      </c>
      <c r="AD413" t="s">
        <v>324</v>
      </c>
      <c r="AE413" t="s">
        <v>324</v>
      </c>
      <c r="AF413">
        <v>0</v>
      </c>
      <c r="AG413" t="s">
        <v>324</v>
      </c>
      <c r="AH413" t="s">
        <v>324</v>
      </c>
      <c r="AI413" t="s">
        <v>324</v>
      </c>
      <c r="AJ413" t="s">
        <v>324</v>
      </c>
      <c r="AK413">
        <v>0</v>
      </c>
      <c r="AL413" t="s">
        <v>324</v>
      </c>
      <c r="AM413" t="s">
        <v>324</v>
      </c>
      <c r="AN413" t="s">
        <v>324</v>
      </c>
      <c r="AO413" t="s">
        <v>324</v>
      </c>
      <c r="AP413">
        <v>0</v>
      </c>
      <c r="AQ413" t="s">
        <v>324</v>
      </c>
      <c r="AR413" t="s">
        <v>324</v>
      </c>
      <c r="AS413" t="s">
        <v>324</v>
      </c>
      <c r="AT413" t="s">
        <v>324</v>
      </c>
      <c r="AU413">
        <v>0</v>
      </c>
      <c r="AV413" t="s">
        <v>324</v>
      </c>
      <c r="AW413" t="s">
        <v>324</v>
      </c>
      <c r="AX413" t="s">
        <v>324</v>
      </c>
      <c r="AY413" t="s">
        <v>324</v>
      </c>
      <c r="AZ413">
        <v>0</v>
      </c>
      <c r="BA413" t="s">
        <v>324</v>
      </c>
      <c r="BB413" t="s">
        <v>324</v>
      </c>
      <c r="BC413" t="s">
        <v>324</v>
      </c>
      <c r="BD413" t="s">
        <v>324</v>
      </c>
      <c r="BE413">
        <v>0</v>
      </c>
      <c r="BF413" t="s">
        <v>324</v>
      </c>
      <c r="BG413" t="s">
        <v>324</v>
      </c>
      <c r="BH413" t="s">
        <v>324</v>
      </c>
      <c r="BI413" t="s">
        <v>324</v>
      </c>
      <c r="BJ413">
        <v>0</v>
      </c>
      <c r="BK413" t="s">
        <v>324</v>
      </c>
      <c r="BL413" t="s">
        <v>324</v>
      </c>
      <c r="BM413" t="s">
        <v>324</v>
      </c>
      <c r="BN413" t="s">
        <v>324</v>
      </c>
      <c r="BO413">
        <v>0</v>
      </c>
      <c r="BP413" t="s">
        <v>324</v>
      </c>
      <c r="BQ413" t="s">
        <v>324</v>
      </c>
      <c r="BR413" t="s">
        <v>324</v>
      </c>
      <c r="BS413" t="s">
        <v>324</v>
      </c>
      <c r="BT413">
        <v>0</v>
      </c>
      <c r="BU413" t="s">
        <v>324</v>
      </c>
      <c r="BV413" t="s">
        <v>324</v>
      </c>
      <c r="BW413" t="s">
        <v>324</v>
      </c>
      <c r="BX413" t="s">
        <v>324</v>
      </c>
      <c r="BY413">
        <v>0</v>
      </c>
      <c r="BZ413" t="s">
        <v>324</v>
      </c>
      <c r="CA413" t="s">
        <v>324</v>
      </c>
      <c r="CB413" t="s">
        <v>324</v>
      </c>
      <c r="CC413" t="s">
        <v>324</v>
      </c>
      <c r="CD413">
        <v>0</v>
      </c>
      <c r="CE413" t="s">
        <v>324</v>
      </c>
      <c r="CF413" t="s">
        <v>324</v>
      </c>
      <c r="CG413" t="s">
        <v>324</v>
      </c>
      <c r="CH413" t="s">
        <v>324</v>
      </c>
      <c r="CI413">
        <v>0</v>
      </c>
      <c r="CJ413" t="s">
        <v>324</v>
      </c>
      <c r="CK413" t="s">
        <v>324</v>
      </c>
      <c r="CL413" t="s">
        <v>324</v>
      </c>
      <c r="CM413" t="s">
        <v>324</v>
      </c>
      <c r="CN413">
        <v>0</v>
      </c>
      <c r="CO413">
        <v>94.025999999999996</v>
      </c>
      <c r="CP413">
        <v>55.069000000000003</v>
      </c>
      <c r="CQ413" t="s">
        <v>179</v>
      </c>
      <c r="CR413">
        <v>0</v>
      </c>
      <c r="CS413">
        <v>149.095</v>
      </c>
      <c r="CT413">
        <v>15164</v>
      </c>
      <c r="CU413">
        <v>796</v>
      </c>
      <c r="CV413">
        <v>0</v>
      </c>
      <c r="CW413">
        <v>0</v>
      </c>
      <c r="CX413">
        <v>15960</v>
      </c>
      <c r="CY413">
        <v>0</v>
      </c>
      <c r="CZ413">
        <v>0</v>
      </c>
      <c r="DA413">
        <v>0</v>
      </c>
      <c r="DB413">
        <v>0</v>
      </c>
      <c r="DC413">
        <v>0</v>
      </c>
    </row>
    <row r="414" spans="1:107" x14ac:dyDescent="0.45">
      <c r="A414">
        <v>2024</v>
      </c>
      <c r="B414">
        <v>2</v>
      </c>
      <c r="C414" t="s">
        <v>247</v>
      </c>
      <c r="D414">
        <v>99999</v>
      </c>
      <c r="E414" t="s">
        <v>329</v>
      </c>
      <c r="F414" t="s">
        <v>323</v>
      </c>
      <c r="H414" t="s">
        <v>324</v>
      </c>
      <c r="I414" t="s">
        <v>324</v>
      </c>
      <c r="J414" t="s">
        <v>324</v>
      </c>
      <c r="K414" t="s">
        <v>324</v>
      </c>
      <c r="L414" t="s">
        <v>324</v>
      </c>
      <c r="M414" t="s">
        <v>324</v>
      </c>
      <c r="N414" t="s">
        <v>324</v>
      </c>
      <c r="O414" t="s">
        <v>324</v>
      </c>
      <c r="P414" t="s">
        <v>324</v>
      </c>
      <c r="Q414" t="s">
        <v>324</v>
      </c>
      <c r="R414" t="s">
        <v>324</v>
      </c>
      <c r="S414" t="s">
        <v>324</v>
      </c>
      <c r="T414" t="s">
        <v>324</v>
      </c>
      <c r="U414" t="s">
        <v>324</v>
      </c>
      <c r="V414" t="s">
        <v>324</v>
      </c>
      <c r="W414" t="s">
        <v>324</v>
      </c>
      <c r="X414" t="s">
        <v>324</v>
      </c>
      <c r="Y414" t="s">
        <v>324</v>
      </c>
      <c r="Z414" t="s">
        <v>324</v>
      </c>
      <c r="AA414" t="s">
        <v>324</v>
      </c>
      <c r="AB414" t="s">
        <v>324</v>
      </c>
      <c r="AC414" t="s">
        <v>324</v>
      </c>
      <c r="AD414" t="s">
        <v>324</v>
      </c>
      <c r="AE414" t="s">
        <v>324</v>
      </c>
      <c r="AF414" t="s">
        <v>324</v>
      </c>
      <c r="AG414" t="s">
        <v>324</v>
      </c>
      <c r="AH414" t="s">
        <v>324</v>
      </c>
      <c r="AI414" t="s">
        <v>324</v>
      </c>
      <c r="AJ414" t="s">
        <v>324</v>
      </c>
      <c r="AK414" t="s">
        <v>324</v>
      </c>
      <c r="AL414" t="s">
        <v>324</v>
      </c>
      <c r="AM414" t="s">
        <v>324</v>
      </c>
      <c r="AN414" t="s">
        <v>324</v>
      </c>
      <c r="AO414" t="s">
        <v>324</v>
      </c>
      <c r="AP414" t="s">
        <v>324</v>
      </c>
      <c r="AQ414" t="s">
        <v>324</v>
      </c>
      <c r="AR414" t="s">
        <v>324</v>
      </c>
      <c r="AS414" t="s">
        <v>324</v>
      </c>
      <c r="AT414" t="s">
        <v>324</v>
      </c>
      <c r="AU414" t="s">
        <v>324</v>
      </c>
      <c r="AV414" t="s">
        <v>324</v>
      </c>
      <c r="AW414" t="s">
        <v>324</v>
      </c>
      <c r="AX414" t="s">
        <v>324</v>
      </c>
      <c r="AY414" t="s">
        <v>324</v>
      </c>
      <c r="AZ414" t="s">
        <v>324</v>
      </c>
      <c r="BA414" t="s">
        <v>324</v>
      </c>
      <c r="BB414" t="s">
        <v>324</v>
      </c>
      <c r="BC414" t="s">
        <v>324</v>
      </c>
      <c r="BD414" t="s">
        <v>324</v>
      </c>
      <c r="BE414" t="s">
        <v>324</v>
      </c>
      <c r="BF414" t="s">
        <v>324</v>
      </c>
      <c r="BG414" t="s">
        <v>324</v>
      </c>
      <c r="BH414" t="s">
        <v>324</v>
      </c>
      <c r="BI414" t="s">
        <v>324</v>
      </c>
      <c r="BJ414" t="s">
        <v>324</v>
      </c>
      <c r="BK414" t="s">
        <v>324</v>
      </c>
      <c r="BL414" t="s">
        <v>324</v>
      </c>
      <c r="BM414" t="s">
        <v>324</v>
      </c>
      <c r="BN414" t="s">
        <v>324</v>
      </c>
      <c r="BO414" t="s">
        <v>324</v>
      </c>
      <c r="BP414" t="s">
        <v>324</v>
      </c>
      <c r="BQ414" t="s">
        <v>324</v>
      </c>
      <c r="BR414" t="s">
        <v>324</v>
      </c>
      <c r="BS414" t="s">
        <v>324</v>
      </c>
      <c r="BT414" t="s">
        <v>324</v>
      </c>
      <c r="BU414" t="s">
        <v>324</v>
      </c>
      <c r="BV414" t="s">
        <v>324</v>
      </c>
      <c r="BW414" t="s">
        <v>324</v>
      </c>
      <c r="BX414" t="s">
        <v>324</v>
      </c>
      <c r="BY414" t="s">
        <v>324</v>
      </c>
      <c r="BZ414" t="s">
        <v>324</v>
      </c>
      <c r="CA414" t="s">
        <v>324</v>
      </c>
      <c r="CB414" t="s">
        <v>324</v>
      </c>
      <c r="CC414" t="s">
        <v>324</v>
      </c>
      <c r="CD414" t="s">
        <v>324</v>
      </c>
      <c r="CE414" t="s">
        <v>324</v>
      </c>
      <c r="CF414" t="s">
        <v>324</v>
      </c>
      <c r="CG414" t="s">
        <v>324</v>
      </c>
      <c r="CH414" t="s">
        <v>324</v>
      </c>
      <c r="CI414" t="s">
        <v>324</v>
      </c>
      <c r="CJ414" t="s">
        <v>324</v>
      </c>
      <c r="CK414" t="s">
        <v>324</v>
      </c>
      <c r="CL414" t="s">
        <v>324</v>
      </c>
      <c r="CM414" t="s">
        <v>324</v>
      </c>
      <c r="CN414" t="s">
        <v>324</v>
      </c>
      <c r="CO414" t="s">
        <v>324</v>
      </c>
      <c r="CP414" t="s">
        <v>324</v>
      </c>
      <c r="CQ414" t="s">
        <v>324</v>
      </c>
      <c r="CR414" t="s">
        <v>324</v>
      </c>
      <c r="CS414" t="s">
        <v>324</v>
      </c>
      <c r="CT414" t="s">
        <v>324</v>
      </c>
      <c r="CU414" t="s">
        <v>324</v>
      </c>
      <c r="CV414" t="s">
        <v>324</v>
      </c>
      <c r="CW414" t="s">
        <v>324</v>
      </c>
      <c r="CX414" t="s">
        <v>324</v>
      </c>
      <c r="CY414" t="s">
        <v>324</v>
      </c>
      <c r="CZ414" t="s">
        <v>324</v>
      </c>
      <c r="DA414" t="s">
        <v>324</v>
      </c>
      <c r="DB414" t="s">
        <v>324</v>
      </c>
      <c r="DC414" t="s">
        <v>324</v>
      </c>
    </row>
    <row r="415" spans="1:107" x14ac:dyDescent="0.45">
      <c r="A415">
        <v>2024</v>
      </c>
      <c r="B415">
        <v>2</v>
      </c>
      <c r="C415" t="s">
        <v>110</v>
      </c>
      <c r="D415">
        <v>5027</v>
      </c>
      <c r="E415" t="s">
        <v>376</v>
      </c>
      <c r="F415" t="s">
        <v>323</v>
      </c>
      <c r="G415" t="s">
        <v>244</v>
      </c>
      <c r="H415">
        <v>71.608999999999995</v>
      </c>
      <c r="I415">
        <v>18.98</v>
      </c>
      <c r="J415">
        <v>4.8819999999999997</v>
      </c>
      <c r="K415">
        <v>0</v>
      </c>
      <c r="L415">
        <v>95.471000000000004</v>
      </c>
      <c r="M415">
        <v>9027</v>
      </c>
      <c r="N415">
        <v>305</v>
      </c>
      <c r="O415">
        <v>9</v>
      </c>
      <c r="P415">
        <v>0</v>
      </c>
      <c r="Q415">
        <v>9341</v>
      </c>
      <c r="R415" t="s">
        <v>324</v>
      </c>
      <c r="S415" t="s">
        <v>324</v>
      </c>
      <c r="T415" t="s">
        <v>324</v>
      </c>
      <c r="U415" t="s">
        <v>324</v>
      </c>
      <c r="V415">
        <v>0</v>
      </c>
      <c r="W415" t="s">
        <v>324</v>
      </c>
      <c r="X415" t="s">
        <v>324</v>
      </c>
      <c r="Y415" t="s">
        <v>324</v>
      </c>
      <c r="Z415" t="s">
        <v>324</v>
      </c>
      <c r="AA415">
        <v>0</v>
      </c>
      <c r="AB415" t="s">
        <v>324</v>
      </c>
      <c r="AC415" t="s">
        <v>324</v>
      </c>
      <c r="AD415" t="s">
        <v>324</v>
      </c>
      <c r="AE415" t="s">
        <v>324</v>
      </c>
      <c r="AF415">
        <v>0</v>
      </c>
      <c r="AG415" t="s">
        <v>324</v>
      </c>
      <c r="AH415" t="s">
        <v>324</v>
      </c>
      <c r="AI415" t="s">
        <v>324</v>
      </c>
      <c r="AJ415" t="s">
        <v>324</v>
      </c>
      <c r="AK415">
        <v>0</v>
      </c>
      <c r="AL415" t="s">
        <v>324</v>
      </c>
      <c r="AM415" t="s">
        <v>324</v>
      </c>
      <c r="AN415" t="s">
        <v>324</v>
      </c>
      <c r="AO415" t="s">
        <v>324</v>
      </c>
      <c r="AP415">
        <v>0</v>
      </c>
      <c r="AQ415" t="s">
        <v>324</v>
      </c>
      <c r="AR415" t="s">
        <v>324</v>
      </c>
      <c r="AS415" t="s">
        <v>324</v>
      </c>
      <c r="AT415" t="s">
        <v>324</v>
      </c>
      <c r="AU415">
        <v>0</v>
      </c>
      <c r="AV415" t="s">
        <v>324</v>
      </c>
      <c r="AW415" t="s">
        <v>324</v>
      </c>
      <c r="AX415" t="s">
        <v>324</v>
      </c>
      <c r="AY415" t="s">
        <v>324</v>
      </c>
      <c r="AZ415">
        <v>0</v>
      </c>
      <c r="BA415" t="s">
        <v>324</v>
      </c>
      <c r="BB415" t="s">
        <v>324</v>
      </c>
      <c r="BC415" t="s">
        <v>324</v>
      </c>
      <c r="BD415" t="s">
        <v>324</v>
      </c>
      <c r="BE415">
        <v>0</v>
      </c>
      <c r="BF415" t="s">
        <v>324</v>
      </c>
      <c r="BG415" t="s">
        <v>324</v>
      </c>
      <c r="BH415" t="s">
        <v>324</v>
      </c>
      <c r="BI415" t="s">
        <v>324</v>
      </c>
      <c r="BJ415">
        <v>0</v>
      </c>
      <c r="BK415">
        <v>6.4000000000000001E-2</v>
      </c>
      <c r="BL415">
        <v>3.5000000000000003E-2</v>
      </c>
      <c r="BM415">
        <v>0</v>
      </c>
      <c r="BN415">
        <v>0</v>
      </c>
      <c r="BO415">
        <v>9.9000000000000005E-2</v>
      </c>
      <c r="BP415">
        <v>10</v>
      </c>
      <c r="BQ415">
        <v>5</v>
      </c>
      <c r="BR415">
        <v>0</v>
      </c>
      <c r="BS415">
        <v>0</v>
      </c>
      <c r="BT415">
        <v>15</v>
      </c>
      <c r="BU415" t="s">
        <v>324</v>
      </c>
      <c r="BV415" t="s">
        <v>324</v>
      </c>
      <c r="BW415" t="s">
        <v>324</v>
      </c>
      <c r="BX415" t="s">
        <v>324</v>
      </c>
      <c r="BY415">
        <v>0</v>
      </c>
      <c r="BZ415">
        <v>0</v>
      </c>
      <c r="CA415">
        <v>1.45</v>
      </c>
      <c r="CB415">
        <v>0</v>
      </c>
      <c r="CC415">
        <v>0</v>
      </c>
      <c r="CD415">
        <v>1.45</v>
      </c>
      <c r="CE415">
        <v>0</v>
      </c>
      <c r="CF415">
        <v>2</v>
      </c>
      <c r="CG415">
        <v>0</v>
      </c>
      <c r="CH415">
        <v>0</v>
      </c>
      <c r="CI415">
        <v>2</v>
      </c>
      <c r="CJ415" t="s">
        <v>324</v>
      </c>
      <c r="CK415" t="s">
        <v>324</v>
      </c>
      <c r="CL415" t="s">
        <v>324</v>
      </c>
      <c r="CM415" t="s">
        <v>324</v>
      </c>
      <c r="CN415">
        <v>0</v>
      </c>
      <c r="CO415">
        <v>71.673000000000002</v>
      </c>
      <c r="CP415">
        <v>20.465</v>
      </c>
      <c r="CQ415">
        <v>4.8819999999999997</v>
      </c>
      <c r="CR415">
        <v>0</v>
      </c>
      <c r="CS415">
        <v>97.02</v>
      </c>
      <c r="CT415">
        <v>9037</v>
      </c>
      <c r="CU415">
        <v>312</v>
      </c>
      <c r="CV415">
        <v>9</v>
      </c>
      <c r="CW415">
        <v>0</v>
      </c>
      <c r="CX415">
        <v>9358</v>
      </c>
      <c r="CY415">
        <v>0</v>
      </c>
      <c r="CZ415">
        <v>0</v>
      </c>
      <c r="DA415">
        <v>0</v>
      </c>
      <c r="DB415">
        <v>0</v>
      </c>
      <c r="DC415">
        <v>0</v>
      </c>
    </row>
    <row r="416" spans="1:107" x14ac:dyDescent="0.45">
      <c r="A416">
        <v>2024</v>
      </c>
      <c r="B416">
        <v>2</v>
      </c>
      <c r="C416" t="s">
        <v>110</v>
      </c>
      <c r="D416">
        <v>5070</v>
      </c>
      <c r="E416" t="s">
        <v>377</v>
      </c>
      <c r="F416" t="s">
        <v>323</v>
      </c>
      <c r="G416" t="s">
        <v>247</v>
      </c>
      <c r="H416">
        <v>24.420999999999999</v>
      </c>
      <c r="I416">
        <v>7.62</v>
      </c>
      <c r="J416" t="s">
        <v>324</v>
      </c>
      <c r="K416" t="s">
        <v>324</v>
      </c>
      <c r="L416">
        <v>32.040999999999997</v>
      </c>
      <c r="M416">
        <v>2940</v>
      </c>
      <c r="N416">
        <v>128</v>
      </c>
      <c r="O416" t="s">
        <v>324</v>
      </c>
      <c r="P416" t="s">
        <v>324</v>
      </c>
      <c r="Q416">
        <v>3068</v>
      </c>
      <c r="R416" t="s">
        <v>324</v>
      </c>
      <c r="S416" t="s">
        <v>324</v>
      </c>
      <c r="T416" t="s">
        <v>324</v>
      </c>
      <c r="U416" t="s">
        <v>324</v>
      </c>
      <c r="V416">
        <v>0</v>
      </c>
      <c r="W416" t="s">
        <v>324</v>
      </c>
      <c r="X416" t="s">
        <v>324</v>
      </c>
      <c r="Y416" t="s">
        <v>324</v>
      </c>
      <c r="Z416" t="s">
        <v>324</v>
      </c>
      <c r="AA416">
        <v>0</v>
      </c>
      <c r="AB416" t="s">
        <v>324</v>
      </c>
      <c r="AC416" t="s">
        <v>324</v>
      </c>
      <c r="AD416" t="s">
        <v>324</v>
      </c>
      <c r="AE416" t="s">
        <v>324</v>
      </c>
      <c r="AF416">
        <v>0</v>
      </c>
      <c r="AG416" t="s">
        <v>324</v>
      </c>
      <c r="AH416" t="s">
        <v>324</v>
      </c>
      <c r="AI416" t="s">
        <v>324</v>
      </c>
      <c r="AJ416" t="s">
        <v>324</v>
      </c>
      <c r="AK416">
        <v>0</v>
      </c>
      <c r="AL416" t="s">
        <v>324</v>
      </c>
      <c r="AM416" t="s">
        <v>324</v>
      </c>
      <c r="AN416" t="s">
        <v>324</v>
      </c>
      <c r="AO416" t="s">
        <v>324</v>
      </c>
      <c r="AP416">
        <v>0</v>
      </c>
      <c r="AQ416" t="s">
        <v>324</v>
      </c>
      <c r="AR416" t="s">
        <v>324</v>
      </c>
      <c r="AS416" t="s">
        <v>324</v>
      </c>
      <c r="AT416" t="s">
        <v>324</v>
      </c>
      <c r="AU416">
        <v>0</v>
      </c>
      <c r="AV416" t="s">
        <v>324</v>
      </c>
      <c r="AW416" t="s">
        <v>324</v>
      </c>
      <c r="AX416" t="s">
        <v>324</v>
      </c>
      <c r="AY416" t="s">
        <v>324</v>
      </c>
      <c r="AZ416">
        <v>0</v>
      </c>
      <c r="BA416" t="s">
        <v>324</v>
      </c>
      <c r="BB416" t="s">
        <v>324</v>
      </c>
      <c r="BC416" t="s">
        <v>324</v>
      </c>
      <c r="BD416" t="s">
        <v>324</v>
      </c>
      <c r="BE416">
        <v>0</v>
      </c>
      <c r="BF416" t="s">
        <v>324</v>
      </c>
      <c r="BG416" t="s">
        <v>324</v>
      </c>
      <c r="BH416" t="s">
        <v>324</v>
      </c>
      <c r="BI416" t="s">
        <v>324</v>
      </c>
      <c r="BJ416">
        <v>0</v>
      </c>
      <c r="BK416">
        <v>1.7999999999999999E-2</v>
      </c>
      <c r="BL416">
        <v>5.0000000000000001E-3</v>
      </c>
      <c r="BM416" t="s">
        <v>324</v>
      </c>
      <c r="BN416" t="s">
        <v>324</v>
      </c>
      <c r="BO416">
        <v>2.3E-2</v>
      </c>
      <c r="BP416">
        <v>7</v>
      </c>
      <c r="BQ416">
        <v>1</v>
      </c>
      <c r="BR416" t="s">
        <v>324</v>
      </c>
      <c r="BS416" t="s">
        <v>324</v>
      </c>
      <c r="BT416">
        <v>8</v>
      </c>
      <c r="BU416" t="s">
        <v>324</v>
      </c>
      <c r="BV416" t="s">
        <v>324</v>
      </c>
      <c r="BW416" t="s">
        <v>324</v>
      </c>
      <c r="BX416" t="s">
        <v>324</v>
      </c>
      <c r="BY416">
        <v>0</v>
      </c>
      <c r="BZ416" t="s">
        <v>324</v>
      </c>
      <c r="CA416" t="s">
        <v>324</v>
      </c>
      <c r="CB416" t="s">
        <v>324</v>
      </c>
      <c r="CC416" t="s">
        <v>324</v>
      </c>
      <c r="CD416">
        <v>0</v>
      </c>
      <c r="CE416" t="s">
        <v>324</v>
      </c>
      <c r="CF416" t="s">
        <v>324</v>
      </c>
      <c r="CG416" t="s">
        <v>324</v>
      </c>
      <c r="CH416" t="s">
        <v>324</v>
      </c>
      <c r="CI416">
        <v>0</v>
      </c>
      <c r="CJ416" t="s">
        <v>324</v>
      </c>
      <c r="CK416" t="s">
        <v>324</v>
      </c>
      <c r="CL416" t="s">
        <v>324</v>
      </c>
      <c r="CM416" t="s">
        <v>324</v>
      </c>
      <c r="CN416">
        <v>0</v>
      </c>
      <c r="CO416">
        <v>24.439</v>
      </c>
      <c r="CP416">
        <v>7.625</v>
      </c>
      <c r="CQ416" t="s">
        <v>179</v>
      </c>
      <c r="CR416">
        <v>0</v>
      </c>
      <c r="CS416">
        <v>32.064</v>
      </c>
      <c r="CT416">
        <v>2947</v>
      </c>
      <c r="CU416">
        <v>129</v>
      </c>
      <c r="CV416">
        <v>0</v>
      </c>
      <c r="CW416">
        <v>0</v>
      </c>
      <c r="CX416">
        <v>3076</v>
      </c>
      <c r="CY416">
        <v>0</v>
      </c>
      <c r="CZ416">
        <v>0</v>
      </c>
      <c r="DA416">
        <v>0</v>
      </c>
      <c r="DB416">
        <v>0</v>
      </c>
      <c r="DC416">
        <v>0</v>
      </c>
    </row>
    <row r="417" spans="1:107" x14ac:dyDescent="0.45">
      <c r="A417">
        <v>2024</v>
      </c>
      <c r="B417">
        <v>2</v>
      </c>
      <c r="C417" t="s">
        <v>110</v>
      </c>
      <c r="D417">
        <v>5335</v>
      </c>
      <c r="E417" t="s">
        <v>378</v>
      </c>
      <c r="F417" t="s">
        <v>323</v>
      </c>
      <c r="G417" t="s">
        <v>244</v>
      </c>
      <c r="H417">
        <v>3.9609999999999999</v>
      </c>
      <c r="I417">
        <v>1.8620000000000001</v>
      </c>
      <c r="J417">
        <v>0</v>
      </c>
      <c r="K417">
        <v>0</v>
      </c>
      <c r="L417">
        <v>5.8230000000000004</v>
      </c>
      <c r="M417">
        <v>519</v>
      </c>
      <c r="N417">
        <v>30</v>
      </c>
      <c r="O417">
        <v>0</v>
      </c>
      <c r="P417">
        <v>0</v>
      </c>
      <c r="Q417">
        <v>549</v>
      </c>
      <c r="R417" t="s">
        <v>324</v>
      </c>
      <c r="S417" t="s">
        <v>324</v>
      </c>
      <c r="T417" t="s">
        <v>324</v>
      </c>
      <c r="U417" t="s">
        <v>324</v>
      </c>
      <c r="V417">
        <v>0</v>
      </c>
      <c r="W417" t="s">
        <v>324</v>
      </c>
      <c r="X417" t="s">
        <v>324</v>
      </c>
      <c r="Y417" t="s">
        <v>324</v>
      </c>
      <c r="Z417" t="s">
        <v>324</v>
      </c>
      <c r="AA417">
        <v>0</v>
      </c>
      <c r="AB417" t="s">
        <v>324</v>
      </c>
      <c r="AC417" t="s">
        <v>324</v>
      </c>
      <c r="AD417" t="s">
        <v>324</v>
      </c>
      <c r="AE417" t="s">
        <v>324</v>
      </c>
      <c r="AF417">
        <v>0</v>
      </c>
      <c r="AG417" t="s">
        <v>324</v>
      </c>
      <c r="AH417" t="s">
        <v>324</v>
      </c>
      <c r="AI417" t="s">
        <v>324</v>
      </c>
      <c r="AJ417" t="s">
        <v>324</v>
      </c>
      <c r="AK417">
        <v>0</v>
      </c>
      <c r="AL417" t="s">
        <v>324</v>
      </c>
      <c r="AM417" t="s">
        <v>324</v>
      </c>
      <c r="AN417" t="s">
        <v>324</v>
      </c>
      <c r="AO417" t="s">
        <v>324</v>
      </c>
      <c r="AP417">
        <v>0</v>
      </c>
      <c r="AQ417" t="s">
        <v>324</v>
      </c>
      <c r="AR417" t="s">
        <v>324</v>
      </c>
      <c r="AS417" t="s">
        <v>324</v>
      </c>
      <c r="AT417" t="s">
        <v>324</v>
      </c>
      <c r="AU417">
        <v>0</v>
      </c>
      <c r="AV417" t="s">
        <v>324</v>
      </c>
      <c r="AW417" t="s">
        <v>324</v>
      </c>
      <c r="AX417" t="s">
        <v>324</v>
      </c>
      <c r="AY417" t="s">
        <v>324</v>
      </c>
      <c r="AZ417">
        <v>0</v>
      </c>
      <c r="BA417" t="s">
        <v>324</v>
      </c>
      <c r="BB417" t="s">
        <v>324</v>
      </c>
      <c r="BC417" t="s">
        <v>324</v>
      </c>
      <c r="BD417" t="s">
        <v>324</v>
      </c>
      <c r="BE417">
        <v>0</v>
      </c>
      <c r="BF417" t="s">
        <v>324</v>
      </c>
      <c r="BG417" t="s">
        <v>324</v>
      </c>
      <c r="BH417" t="s">
        <v>324</v>
      </c>
      <c r="BI417" t="s">
        <v>324</v>
      </c>
      <c r="BJ417">
        <v>0</v>
      </c>
      <c r="BK417" t="s">
        <v>324</v>
      </c>
      <c r="BL417" t="s">
        <v>324</v>
      </c>
      <c r="BM417" t="s">
        <v>324</v>
      </c>
      <c r="BN417" t="s">
        <v>324</v>
      </c>
      <c r="BO417">
        <v>0</v>
      </c>
      <c r="BP417" t="s">
        <v>324</v>
      </c>
      <c r="BQ417" t="s">
        <v>324</v>
      </c>
      <c r="BR417" t="s">
        <v>324</v>
      </c>
      <c r="BS417" t="s">
        <v>324</v>
      </c>
      <c r="BT417">
        <v>0</v>
      </c>
      <c r="BU417" t="s">
        <v>324</v>
      </c>
      <c r="BV417" t="s">
        <v>324</v>
      </c>
      <c r="BW417" t="s">
        <v>324</v>
      </c>
      <c r="BX417" t="s">
        <v>324</v>
      </c>
      <c r="BY417">
        <v>0</v>
      </c>
      <c r="BZ417" t="s">
        <v>324</v>
      </c>
      <c r="CA417" t="s">
        <v>324</v>
      </c>
      <c r="CB417" t="s">
        <v>324</v>
      </c>
      <c r="CC417" t="s">
        <v>324</v>
      </c>
      <c r="CD417">
        <v>0</v>
      </c>
      <c r="CE417" t="s">
        <v>324</v>
      </c>
      <c r="CF417" t="s">
        <v>324</v>
      </c>
      <c r="CG417" t="s">
        <v>324</v>
      </c>
      <c r="CH417" t="s">
        <v>324</v>
      </c>
      <c r="CI417">
        <v>0</v>
      </c>
      <c r="CJ417" t="s">
        <v>324</v>
      </c>
      <c r="CK417" t="s">
        <v>324</v>
      </c>
      <c r="CL417" t="s">
        <v>324</v>
      </c>
      <c r="CM417" t="s">
        <v>324</v>
      </c>
      <c r="CN417">
        <v>0</v>
      </c>
      <c r="CO417">
        <v>3.9609999999999999</v>
      </c>
      <c r="CP417">
        <v>1.8620000000000001</v>
      </c>
      <c r="CQ417" t="s">
        <v>179</v>
      </c>
      <c r="CR417">
        <v>0</v>
      </c>
      <c r="CS417">
        <v>5.8230000000000004</v>
      </c>
      <c r="CT417">
        <v>519</v>
      </c>
      <c r="CU417">
        <v>30</v>
      </c>
      <c r="CV417">
        <v>0</v>
      </c>
      <c r="CW417">
        <v>0</v>
      </c>
      <c r="CX417">
        <v>549</v>
      </c>
      <c r="CY417">
        <v>0</v>
      </c>
      <c r="CZ417">
        <v>0</v>
      </c>
      <c r="DA417">
        <v>0</v>
      </c>
      <c r="DB417">
        <v>0</v>
      </c>
      <c r="DC417">
        <v>0</v>
      </c>
    </row>
    <row r="418" spans="1:107" x14ac:dyDescent="0.45">
      <c r="A418">
        <v>2024</v>
      </c>
      <c r="B418">
        <v>2</v>
      </c>
      <c r="C418" t="s">
        <v>110</v>
      </c>
      <c r="D418">
        <v>13519</v>
      </c>
      <c r="E418" t="s">
        <v>379</v>
      </c>
      <c r="F418" t="s">
        <v>323</v>
      </c>
      <c r="G418" t="s">
        <v>244</v>
      </c>
      <c r="H418">
        <v>1.5609999999999999</v>
      </c>
      <c r="I418">
        <v>0.26100000000000001</v>
      </c>
      <c r="J418">
        <v>1.458</v>
      </c>
      <c r="K418">
        <v>0</v>
      </c>
      <c r="L418">
        <v>3.28</v>
      </c>
      <c r="M418">
        <v>188</v>
      </c>
      <c r="N418">
        <v>13</v>
      </c>
      <c r="O418">
        <v>5</v>
      </c>
      <c r="P418">
        <v>0</v>
      </c>
      <c r="Q418">
        <v>206</v>
      </c>
      <c r="R418" t="s">
        <v>324</v>
      </c>
      <c r="S418" t="s">
        <v>324</v>
      </c>
      <c r="T418" t="s">
        <v>324</v>
      </c>
      <c r="U418" t="s">
        <v>324</v>
      </c>
      <c r="V418">
        <v>0</v>
      </c>
      <c r="W418" t="s">
        <v>324</v>
      </c>
      <c r="X418" t="s">
        <v>324</v>
      </c>
      <c r="Y418" t="s">
        <v>324</v>
      </c>
      <c r="Z418" t="s">
        <v>324</v>
      </c>
      <c r="AA418">
        <v>0</v>
      </c>
      <c r="AB418" t="s">
        <v>324</v>
      </c>
      <c r="AC418" t="s">
        <v>324</v>
      </c>
      <c r="AD418" t="s">
        <v>324</v>
      </c>
      <c r="AE418" t="s">
        <v>324</v>
      </c>
      <c r="AF418">
        <v>0</v>
      </c>
      <c r="AG418" t="s">
        <v>324</v>
      </c>
      <c r="AH418" t="s">
        <v>324</v>
      </c>
      <c r="AI418" t="s">
        <v>324</v>
      </c>
      <c r="AJ418" t="s">
        <v>324</v>
      </c>
      <c r="AK418">
        <v>0</v>
      </c>
      <c r="AL418" t="s">
        <v>324</v>
      </c>
      <c r="AM418" t="s">
        <v>324</v>
      </c>
      <c r="AN418" t="s">
        <v>324</v>
      </c>
      <c r="AO418" t="s">
        <v>324</v>
      </c>
      <c r="AP418">
        <v>0</v>
      </c>
      <c r="AQ418" t="s">
        <v>324</v>
      </c>
      <c r="AR418" t="s">
        <v>324</v>
      </c>
      <c r="AS418" t="s">
        <v>324</v>
      </c>
      <c r="AT418" t="s">
        <v>324</v>
      </c>
      <c r="AU418">
        <v>0</v>
      </c>
      <c r="AV418" t="s">
        <v>324</v>
      </c>
      <c r="AW418" t="s">
        <v>324</v>
      </c>
      <c r="AX418" t="s">
        <v>324</v>
      </c>
      <c r="AY418" t="s">
        <v>324</v>
      </c>
      <c r="AZ418">
        <v>0</v>
      </c>
      <c r="BA418" t="s">
        <v>324</v>
      </c>
      <c r="BB418" t="s">
        <v>324</v>
      </c>
      <c r="BC418" t="s">
        <v>324</v>
      </c>
      <c r="BD418" t="s">
        <v>324</v>
      </c>
      <c r="BE418">
        <v>0</v>
      </c>
      <c r="BF418" t="s">
        <v>324</v>
      </c>
      <c r="BG418" t="s">
        <v>324</v>
      </c>
      <c r="BH418" t="s">
        <v>324</v>
      </c>
      <c r="BI418" t="s">
        <v>324</v>
      </c>
      <c r="BJ418">
        <v>0</v>
      </c>
      <c r="BK418" t="s">
        <v>324</v>
      </c>
      <c r="BL418" t="s">
        <v>324</v>
      </c>
      <c r="BM418" t="s">
        <v>324</v>
      </c>
      <c r="BN418" t="s">
        <v>324</v>
      </c>
      <c r="BO418">
        <v>0</v>
      </c>
      <c r="BP418" t="s">
        <v>324</v>
      </c>
      <c r="BQ418" t="s">
        <v>324</v>
      </c>
      <c r="BR418" t="s">
        <v>324</v>
      </c>
      <c r="BS418" t="s">
        <v>324</v>
      </c>
      <c r="BT418">
        <v>0</v>
      </c>
      <c r="BU418" t="s">
        <v>324</v>
      </c>
      <c r="BV418" t="s">
        <v>324</v>
      </c>
      <c r="BW418" t="s">
        <v>324</v>
      </c>
      <c r="BX418" t="s">
        <v>324</v>
      </c>
      <c r="BY418">
        <v>0</v>
      </c>
      <c r="BZ418" t="s">
        <v>324</v>
      </c>
      <c r="CA418">
        <v>0.5</v>
      </c>
      <c r="CB418" t="s">
        <v>324</v>
      </c>
      <c r="CC418" t="s">
        <v>324</v>
      </c>
      <c r="CD418">
        <v>0.5</v>
      </c>
      <c r="CE418" t="s">
        <v>324</v>
      </c>
      <c r="CF418">
        <v>1</v>
      </c>
      <c r="CG418" t="s">
        <v>324</v>
      </c>
      <c r="CH418" t="s">
        <v>324</v>
      </c>
      <c r="CI418">
        <v>1</v>
      </c>
      <c r="CJ418" t="s">
        <v>324</v>
      </c>
      <c r="CK418" t="s">
        <v>324</v>
      </c>
      <c r="CL418" t="s">
        <v>324</v>
      </c>
      <c r="CM418" t="s">
        <v>324</v>
      </c>
      <c r="CN418">
        <v>0</v>
      </c>
      <c r="CO418">
        <v>1.5609999999999999</v>
      </c>
      <c r="CP418">
        <v>0.76100000000000001</v>
      </c>
      <c r="CQ418">
        <v>1.458</v>
      </c>
      <c r="CR418">
        <v>0</v>
      </c>
      <c r="CS418">
        <v>3.78</v>
      </c>
      <c r="CT418">
        <v>188</v>
      </c>
      <c r="CU418">
        <v>14</v>
      </c>
      <c r="CV418">
        <v>5</v>
      </c>
      <c r="CW418">
        <v>0</v>
      </c>
      <c r="CX418">
        <v>207</v>
      </c>
      <c r="CY418">
        <v>0</v>
      </c>
      <c r="CZ418">
        <v>0</v>
      </c>
      <c r="DA418">
        <v>0</v>
      </c>
      <c r="DB418">
        <v>0</v>
      </c>
      <c r="DC418">
        <v>0</v>
      </c>
    </row>
    <row r="419" spans="1:107" x14ac:dyDescent="0.45">
      <c r="A419">
        <v>2024</v>
      </c>
      <c r="B419">
        <v>2</v>
      </c>
      <c r="C419" t="s">
        <v>110</v>
      </c>
      <c r="D419">
        <v>99999</v>
      </c>
      <c r="E419" t="s">
        <v>329</v>
      </c>
      <c r="F419" t="s">
        <v>323</v>
      </c>
      <c r="H419">
        <v>1.405</v>
      </c>
      <c r="I419">
        <v>-0.123</v>
      </c>
      <c r="J419" t="s">
        <v>179</v>
      </c>
      <c r="K419" t="s">
        <v>324</v>
      </c>
      <c r="L419">
        <v>5.274</v>
      </c>
      <c r="M419" t="s">
        <v>324</v>
      </c>
      <c r="N419" t="s">
        <v>324</v>
      </c>
      <c r="O419" t="s">
        <v>324</v>
      </c>
      <c r="P419" t="s">
        <v>324</v>
      </c>
      <c r="Q419" t="s">
        <v>324</v>
      </c>
      <c r="R419" t="s">
        <v>324</v>
      </c>
      <c r="S419" t="s">
        <v>324</v>
      </c>
      <c r="T419" t="s">
        <v>324</v>
      </c>
      <c r="U419" t="s">
        <v>324</v>
      </c>
      <c r="V419">
        <v>0</v>
      </c>
      <c r="W419" t="s">
        <v>324</v>
      </c>
      <c r="X419" t="s">
        <v>324</v>
      </c>
      <c r="Y419" t="s">
        <v>324</v>
      </c>
      <c r="Z419" t="s">
        <v>324</v>
      </c>
      <c r="AA419" t="s">
        <v>324</v>
      </c>
      <c r="AB419" t="s">
        <v>324</v>
      </c>
      <c r="AC419" t="s">
        <v>324</v>
      </c>
      <c r="AD419" t="s">
        <v>324</v>
      </c>
      <c r="AE419" t="s">
        <v>324</v>
      </c>
      <c r="AF419" t="s">
        <v>324</v>
      </c>
      <c r="AG419" t="s">
        <v>324</v>
      </c>
      <c r="AH419" t="s">
        <v>324</v>
      </c>
      <c r="AI419" t="s">
        <v>324</v>
      </c>
      <c r="AJ419" t="s">
        <v>324</v>
      </c>
      <c r="AK419">
        <v>0</v>
      </c>
      <c r="AL419" t="s">
        <v>324</v>
      </c>
      <c r="AM419" t="s">
        <v>324</v>
      </c>
      <c r="AN419" t="s">
        <v>324</v>
      </c>
      <c r="AO419" t="s">
        <v>324</v>
      </c>
      <c r="AP419" t="s">
        <v>324</v>
      </c>
      <c r="AQ419" t="s">
        <v>324</v>
      </c>
      <c r="AR419" t="s">
        <v>324</v>
      </c>
      <c r="AS419" t="s">
        <v>324</v>
      </c>
      <c r="AT419" t="s">
        <v>324</v>
      </c>
      <c r="AU419" t="s">
        <v>324</v>
      </c>
      <c r="AV419" t="s">
        <v>324</v>
      </c>
      <c r="AW419" t="s">
        <v>324</v>
      </c>
      <c r="AX419" t="s">
        <v>324</v>
      </c>
      <c r="AY419" t="s">
        <v>324</v>
      </c>
      <c r="AZ419">
        <v>0</v>
      </c>
      <c r="BA419" t="s">
        <v>324</v>
      </c>
      <c r="BB419" t="s">
        <v>324</v>
      </c>
      <c r="BC419" t="s">
        <v>324</v>
      </c>
      <c r="BD419" t="s">
        <v>324</v>
      </c>
      <c r="BE419" t="s">
        <v>324</v>
      </c>
      <c r="BF419" t="s">
        <v>324</v>
      </c>
      <c r="BG419" t="s">
        <v>324</v>
      </c>
      <c r="BH419" t="s">
        <v>324</v>
      </c>
      <c r="BI419" t="s">
        <v>324</v>
      </c>
      <c r="BJ419" t="s">
        <v>324</v>
      </c>
      <c r="BK419" t="s">
        <v>324</v>
      </c>
      <c r="BL419" t="s">
        <v>324</v>
      </c>
      <c r="BM419" t="s">
        <v>324</v>
      </c>
      <c r="BN419" t="s">
        <v>324</v>
      </c>
      <c r="BO419" t="s">
        <v>324</v>
      </c>
      <c r="BP419" t="s">
        <v>324</v>
      </c>
      <c r="BQ419" t="s">
        <v>324</v>
      </c>
      <c r="BR419" t="s">
        <v>324</v>
      </c>
      <c r="BS419" t="s">
        <v>324</v>
      </c>
      <c r="BT419" t="s">
        <v>324</v>
      </c>
      <c r="BU419" t="s">
        <v>324</v>
      </c>
      <c r="BV419" t="s">
        <v>324</v>
      </c>
      <c r="BW419" t="s">
        <v>324</v>
      </c>
      <c r="BX419" t="s">
        <v>324</v>
      </c>
      <c r="BY419" t="s">
        <v>324</v>
      </c>
      <c r="BZ419" t="s">
        <v>324</v>
      </c>
      <c r="CA419" t="s">
        <v>324</v>
      </c>
      <c r="CB419" t="s">
        <v>324</v>
      </c>
      <c r="CC419" t="s">
        <v>324</v>
      </c>
      <c r="CD419" t="s">
        <v>324</v>
      </c>
      <c r="CE419" t="s">
        <v>324</v>
      </c>
      <c r="CF419" t="s">
        <v>324</v>
      </c>
      <c r="CG419" t="s">
        <v>324</v>
      </c>
      <c r="CH419" t="s">
        <v>324</v>
      </c>
      <c r="CI419" t="s">
        <v>324</v>
      </c>
      <c r="CJ419" t="s">
        <v>324</v>
      </c>
      <c r="CK419" t="s">
        <v>324</v>
      </c>
      <c r="CL419" t="s">
        <v>324</v>
      </c>
      <c r="CM419" t="s">
        <v>324</v>
      </c>
      <c r="CN419" t="s">
        <v>324</v>
      </c>
      <c r="CO419">
        <v>1.405</v>
      </c>
      <c r="CP419">
        <v>-0.123</v>
      </c>
      <c r="CQ419" t="s">
        <v>179</v>
      </c>
      <c r="CR419" t="s">
        <v>324</v>
      </c>
      <c r="CS419">
        <v>5.274</v>
      </c>
      <c r="CT419" t="s">
        <v>324</v>
      </c>
      <c r="CU419" t="s">
        <v>324</v>
      </c>
      <c r="CV419" t="s">
        <v>324</v>
      </c>
      <c r="CW419" t="s">
        <v>324</v>
      </c>
      <c r="CX419" t="s">
        <v>324</v>
      </c>
      <c r="CY419" t="s">
        <v>324</v>
      </c>
      <c r="CZ419" t="s">
        <v>324</v>
      </c>
      <c r="DA419" t="s">
        <v>324</v>
      </c>
      <c r="DB419" t="s">
        <v>324</v>
      </c>
      <c r="DC419" t="s">
        <v>324</v>
      </c>
    </row>
    <row r="420" spans="1:107" x14ac:dyDescent="0.45">
      <c r="A420">
        <v>2024</v>
      </c>
      <c r="B420">
        <v>2</v>
      </c>
      <c r="C420" t="s">
        <v>114</v>
      </c>
      <c r="D420">
        <v>6452</v>
      </c>
      <c r="E420" t="s">
        <v>380</v>
      </c>
      <c r="F420" t="s">
        <v>323</v>
      </c>
      <c r="G420" t="s">
        <v>244</v>
      </c>
      <c r="H420">
        <v>867.86599999999999</v>
      </c>
      <c r="I420">
        <v>65.733000000000004</v>
      </c>
      <c r="J420">
        <v>32.459000000000003</v>
      </c>
      <c r="K420" t="s">
        <v>324</v>
      </c>
      <c r="L420">
        <v>966.05799999999999</v>
      </c>
      <c r="M420">
        <v>95350</v>
      </c>
      <c r="N420">
        <v>831</v>
      </c>
      <c r="O420">
        <v>718</v>
      </c>
      <c r="P420" t="s">
        <v>324</v>
      </c>
      <c r="Q420">
        <v>96899</v>
      </c>
      <c r="R420" t="s">
        <v>324</v>
      </c>
      <c r="S420" t="s">
        <v>324</v>
      </c>
      <c r="T420" t="s">
        <v>324</v>
      </c>
      <c r="U420" t="s">
        <v>324</v>
      </c>
      <c r="V420">
        <v>0</v>
      </c>
      <c r="W420" t="s">
        <v>324</v>
      </c>
      <c r="X420" t="s">
        <v>324</v>
      </c>
      <c r="Y420" t="s">
        <v>324</v>
      </c>
      <c r="Z420" t="s">
        <v>324</v>
      </c>
      <c r="AA420">
        <v>0</v>
      </c>
      <c r="AB420">
        <v>41351.504000000001</v>
      </c>
      <c r="AC420">
        <v>1753.7339999999999</v>
      </c>
      <c r="AD420">
        <v>388.226</v>
      </c>
      <c r="AE420" t="s">
        <v>324</v>
      </c>
      <c r="AF420">
        <v>43493.464</v>
      </c>
      <c r="AG420" t="s">
        <v>324</v>
      </c>
      <c r="AH420" t="s">
        <v>324</v>
      </c>
      <c r="AI420" t="s">
        <v>324</v>
      </c>
      <c r="AJ420" t="s">
        <v>324</v>
      </c>
      <c r="AK420">
        <v>0</v>
      </c>
      <c r="AL420" t="s">
        <v>324</v>
      </c>
      <c r="AM420" t="s">
        <v>324</v>
      </c>
      <c r="AN420" t="s">
        <v>324</v>
      </c>
      <c r="AO420" t="s">
        <v>324</v>
      </c>
      <c r="AP420">
        <v>0</v>
      </c>
      <c r="AQ420" t="s">
        <v>324</v>
      </c>
      <c r="AR420" t="s">
        <v>324</v>
      </c>
      <c r="AS420" t="s">
        <v>324</v>
      </c>
      <c r="AT420" t="s">
        <v>324</v>
      </c>
      <c r="AU420">
        <v>0</v>
      </c>
      <c r="AV420" t="s">
        <v>324</v>
      </c>
      <c r="AW420" t="s">
        <v>324</v>
      </c>
      <c r="AX420" t="s">
        <v>324</v>
      </c>
      <c r="AY420" t="s">
        <v>324</v>
      </c>
      <c r="AZ420">
        <v>0</v>
      </c>
      <c r="BA420" t="s">
        <v>324</v>
      </c>
      <c r="BB420" t="s">
        <v>324</v>
      </c>
      <c r="BC420" t="s">
        <v>324</v>
      </c>
      <c r="BD420" t="s">
        <v>324</v>
      </c>
      <c r="BE420">
        <v>0</v>
      </c>
      <c r="BF420" t="s">
        <v>324</v>
      </c>
      <c r="BG420" t="s">
        <v>324</v>
      </c>
      <c r="BH420" t="s">
        <v>324</v>
      </c>
      <c r="BI420" t="s">
        <v>324</v>
      </c>
      <c r="BJ420">
        <v>0</v>
      </c>
      <c r="BK420">
        <v>1.9E-2</v>
      </c>
      <c r="BL420">
        <v>1.9E-2</v>
      </c>
      <c r="BM420">
        <v>4.2000000000000003E-2</v>
      </c>
      <c r="BN420" t="s">
        <v>324</v>
      </c>
      <c r="BO420">
        <v>0.08</v>
      </c>
      <c r="BP420">
        <v>6</v>
      </c>
      <c r="BQ420">
        <v>8</v>
      </c>
      <c r="BR420">
        <v>4</v>
      </c>
      <c r="BS420" t="s">
        <v>324</v>
      </c>
      <c r="BT420">
        <v>18</v>
      </c>
      <c r="BU420">
        <v>0.29399999999999998</v>
      </c>
      <c r="BV420">
        <v>0.17699999999999999</v>
      </c>
      <c r="BW420" t="s">
        <v>324</v>
      </c>
      <c r="BX420" t="s">
        <v>324</v>
      </c>
      <c r="BY420">
        <v>0.47099999999999997</v>
      </c>
      <c r="BZ420" t="s">
        <v>324</v>
      </c>
      <c r="CA420" t="s">
        <v>324</v>
      </c>
      <c r="CB420">
        <v>5.9489999999999998</v>
      </c>
      <c r="CC420" t="s">
        <v>324</v>
      </c>
      <c r="CD420">
        <v>5.9489999999999998</v>
      </c>
      <c r="CE420" t="s">
        <v>324</v>
      </c>
      <c r="CF420" t="s">
        <v>324</v>
      </c>
      <c r="CG420">
        <v>4</v>
      </c>
      <c r="CH420" t="s">
        <v>324</v>
      </c>
      <c r="CI420">
        <v>4</v>
      </c>
      <c r="CJ420" t="s">
        <v>324</v>
      </c>
      <c r="CK420" t="s">
        <v>324</v>
      </c>
      <c r="CL420" t="s">
        <v>324</v>
      </c>
      <c r="CM420" t="s">
        <v>324</v>
      </c>
      <c r="CN420">
        <v>0</v>
      </c>
      <c r="CO420">
        <v>867.88499999999999</v>
      </c>
      <c r="CP420">
        <v>65.751999999999995</v>
      </c>
      <c r="CQ420">
        <v>38.450000000000003</v>
      </c>
      <c r="CR420">
        <v>0</v>
      </c>
      <c r="CS420">
        <v>972.08699999999999</v>
      </c>
      <c r="CT420">
        <v>95356</v>
      </c>
      <c r="CU420">
        <v>839</v>
      </c>
      <c r="CV420">
        <v>726</v>
      </c>
      <c r="CW420">
        <v>0</v>
      </c>
      <c r="CX420">
        <v>96921</v>
      </c>
      <c r="CY420">
        <v>41351.798000000003</v>
      </c>
      <c r="CZ420">
        <v>1753.9110000000001</v>
      </c>
      <c r="DA420">
        <v>388.226</v>
      </c>
      <c r="DB420">
        <v>0</v>
      </c>
      <c r="DC420">
        <v>43493.934999999998</v>
      </c>
    </row>
    <row r="421" spans="1:107" x14ac:dyDescent="0.45">
      <c r="A421">
        <v>2024</v>
      </c>
      <c r="B421">
        <v>2</v>
      </c>
      <c r="C421" t="s">
        <v>114</v>
      </c>
      <c r="D421">
        <v>6455</v>
      </c>
      <c r="E421" t="s">
        <v>381</v>
      </c>
      <c r="F421" t="s">
        <v>323</v>
      </c>
      <c r="G421" t="s">
        <v>244</v>
      </c>
      <c r="H421">
        <v>744.976</v>
      </c>
      <c r="I421">
        <v>46.073999999999998</v>
      </c>
      <c r="J421">
        <v>11.608000000000001</v>
      </c>
      <c r="K421">
        <v>0</v>
      </c>
      <c r="L421">
        <v>802.65800000000002</v>
      </c>
      <c r="M421">
        <v>85237</v>
      </c>
      <c r="N421">
        <v>832</v>
      </c>
      <c r="O421">
        <v>29</v>
      </c>
      <c r="P421">
        <v>0</v>
      </c>
      <c r="Q421">
        <v>86098</v>
      </c>
      <c r="R421" t="s">
        <v>324</v>
      </c>
      <c r="S421" t="s">
        <v>324</v>
      </c>
      <c r="T421" t="s">
        <v>324</v>
      </c>
      <c r="U421" t="s">
        <v>324</v>
      </c>
      <c r="V421">
        <v>0</v>
      </c>
      <c r="W421" t="s">
        <v>324</v>
      </c>
      <c r="X421" t="s">
        <v>324</v>
      </c>
      <c r="Y421" t="s">
        <v>324</v>
      </c>
      <c r="Z421" t="s">
        <v>324</v>
      </c>
      <c r="AA421">
        <v>0</v>
      </c>
      <c r="AB421" t="s">
        <v>324</v>
      </c>
      <c r="AC421" t="s">
        <v>324</v>
      </c>
      <c r="AD421" t="s">
        <v>324</v>
      </c>
      <c r="AE421" t="s">
        <v>324</v>
      </c>
      <c r="AF421">
        <v>0</v>
      </c>
      <c r="AG421" t="s">
        <v>324</v>
      </c>
      <c r="AH421" t="s">
        <v>324</v>
      </c>
      <c r="AI421" t="s">
        <v>324</v>
      </c>
      <c r="AJ421" t="s">
        <v>324</v>
      </c>
      <c r="AK421">
        <v>0</v>
      </c>
      <c r="AL421" t="s">
        <v>324</v>
      </c>
      <c r="AM421" t="s">
        <v>324</v>
      </c>
      <c r="AN421" t="s">
        <v>324</v>
      </c>
      <c r="AO421" t="s">
        <v>324</v>
      </c>
      <c r="AP421">
        <v>0</v>
      </c>
      <c r="AQ421" t="s">
        <v>324</v>
      </c>
      <c r="AR421" t="s">
        <v>324</v>
      </c>
      <c r="AS421" t="s">
        <v>324</v>
      </c>
      <c r="AT421" t="s">
        <v>324</v>
      </c>
      <c r="AU421">
        <v>0</v>
      </c>
      <c r="AV421" t="s">
        <v>324</v>
      </c>
      <c r="AW421" t="s">
        <v>324</v>
      </c>
      <c r="AX421" t="s">
        <v>324</v>
      </c>
      <c r="AY421" t="s">
        <v>324</v>
      </c>
      <c r="AZ421">
        <v>0</v>
      </c>
      <c r="BA421" t="s">
        <v>324</v>
      </c>
      <c r="BB421" t="s">
        <v>324</v>
      </c>
      <c r="BC421" t="s">
        <v>324</v>
      </c>
      <c r="BD421" t="s">
        <v>324</v>
      </c>
      <c r="BE421">
        <v>0</v>
      </c>
      <c r="BF421" t="s">
        <v>324</v>
      </c>
      <c r="BG421" t="s">
        <v>324</v>
      </c>
      <c r="BH421" t="s">
        <v>324</v>
      </c>
      <c r="BI421" t="s">
        <v>324</v>
      </c>
      <c r="BJ421">
        <v>0</v>
      </c>
      <c r="BK421">
        <v>2E-3</v>
      </c>
      <c r="BL421">
        <v>1E-3</v>
      </c>
      <c r="BM421">
        <v>0</v>
      </c>
      <c r="BN421">
        <v>0</v>
      </c>
      <c r="BO421">
        <v>3.0000000000000001E-3</v>
      </c>
      <c r="BP421">
        <v>1</v>
      </c>
      <c r="BQ421">
        <v>1</v>
      </c>
      <c r="BR421">
        <v>0</v>
      </c>
      <c r="BS421">
        <v>0</v>
      </c>
      <c r="BT421">
        <v>2</v>
      </c>
      <c r="BU421" t="s">
        <v>324</v>
      </c>
      <c r="BV421" t="s">
        <v>324</v>
      </c>
      <c r="BW421" t="s">
        <v>324</v>
      </c>
      <c r="BX421" t="s">
        <v>324</v>
      </c>
      <c r="BY421">
        <v>0</v>
      </c>
      <c r="BZ421" t="s">
        <v>324</v>
      </c>
      <c r="CA421">
        <v>0.2</v>
      </c>
      <c r="CB421">
        <v>0.2</v>
      </c>
      <c r="CC421">
        <v>0</v>
      </c>
      <c r="CD421">
        <v>0.4</v>
      </c>
      <c r="CE421" t="s">
        <v>324</v>
      </c>
      <c r="CF421">
        <v>1</v>
      </c>
      <c r="CG421">
        <v>1</v>
      </c>
      <c r="CH421" t="s">
        <v>324</v>
      </c>
      <c r="CI421">
        <v>2</v>
      </c>
      <c r="CJ421" t="s">
        <v>324</v>
      </c>
      <c r="CK421" t="s">
        <v>324</v>
      </c>
      <c r="CL421" t="s">
        <v>324</v>
      </c>
      <c r="CM421" t="s">
        <v>324</v>
      </c>
      <c r="CN421">
        <v>0</v>
      </c>
      <c r="CO421">
        <v>744.97799999999995</v>
      </c>
      <c r="CP421">
        <v>46.274999999999999</v>
      </c>
      <c r="CQ421">
        <v>11.808</v>
      </c>
      <c r="CR421">
        <v>0</v>
      </c>
      <c r="CS421">
        <v>803.06100000000004</v>
      </c>
      <c r="CT421">
        <v>85238</v>
      </c>
      <c r="CU421">
        <v>834</v>
      </c>
      <c r="CV421">
        <v>30</v>
      </c>
      <c r="CW421">
        <v>0</v>
      </c>
      <c r="CX421">
        <v>86102</v>
      </c>
      <c r="CY421">
        <v>0</v>
      </c>
      <c r="CZ421">
        <v>0</v>
      </c>
      <c r="DA421">
        <v>0</v>
      </c>
      <c r="DB421">
        <v>0</v>
      </c>
      <c r="DC421">
        <v>0</v>
      </c>
    </row>
    <row r="422" spans="1:107" x14ac:dyDescent="0.45">
      <c r="A422">
        <v>2024</v>
      </c>
      <c r="B422">
        <v>2</v>
      </c>
      <c r="C422" t="s">
        <v>114</v>
      </c>
      <c r="D422">
        <v>6457</v>
      </c>
      <c r="E422" t="s">
        <v>382</v>
      </c>
      <c r="F422" t="s">
        <v>323</v>
      </c>
      <c r="G422" t="s">
        <v>244</v>
      </c>
      <c r="H422">
        <v>2.6240000000000001</v>
      </c>
      <c r="I422">
        <v>1.3069999999999999</v>
      </c>
      <c r="J422">
        <v>0</v>
      </c>
      <c r="K422">
        <v>0</v>
      </c>
      <c r="L422">
        <v>3.931</v>
      </c>
      <c r="M422">
        <v>557</v>
      </c>
      <c r="N422">
        <v>10</v>
      </c>
      <c r="O422">
        <v>0</v>
      </c>
      <c r="P422">
        <v>0</v>
      </c>
      <c r="Q422">
        <v>567</v>
      </c>
      <c r="R422">
        <v>0</v>
      </c>
      <c r="S422">
        <v>0</v>
      </c>
      <c r="T422">
        <v>0</v>
      </c>
      <c r="U422">
        <v>0</v>
      </c>
      <c r="V422">
        <v>0</v>
      </c>
      <c r="W422">
        <v>0</v>
      </c>
      <c r="X422">
        <v>0</v>
      </c>
      <c r="Y422">
        <v>0</v>
      </c>
      <c r="Z422">
        <v>0</v>
      </c>
      <c r="AA422">
        <v>0</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0</v>
      </c>
      <c r="BT422">
        <v>0</v>
      </c>
      <c r="BU422">
        <v>0</v>
      </c>
      <c r="BV422">
        <v>0</v>
      </c>
      <c r="BW422">
        <v>0</v>
      </c>
      <c r="BX422">
        <v>0</v>
      </c>
      <c r="BY422">
        <v>0</v>
      </c>
      <c r="BZ422">
        <v>0</v>
      </c>
      <c r="CA422">
        <v>0</v>
      </c>
      <c r="CB422">
        <v>0</v>
      </c>
      <c r="CC422">
        <v>0</v>
      </c>
      <c r="CD422">
        <v>0</v>
      </c>
      <c r="CE422">
        <v>0</v>
      </c>
      <c r="CF422">
        <v>0</v>
      </c>
      <c r="CG422">
        <v>0</v>
      </c>
      <c r="CH422">
        <v>0</v>
      </c>
      <c r="CI422">
        <v>0</v>
      </c>
      <c r="CJ422">
        <v>0</v>
      </c>
      <c r="CK422">
        <v>0</v>
      </c>
      <c r="CL422">
        <v>0</v>
      </c>
      <c r="CM422">
        <v>0</v>
      </c>
      <c r="CN422">
        <v>0</v>
      </c>
      <c r="CO422">
        <v>2.6240000000000001</v>
      </c>
      <c r="CP422">
        <v>1.3069999999999999</v>
      </c>
      <c r="CQ422" t="s">
        <v>179</v>
      </c>
      <c r="CR422">
        <v>0</v>
      </c>
      <c r="CS422">
        <v>3.931</v>
      </c>
      <c r="CT422">
        <v>557</v>
      </c>
      <c r="CU422">
        <v>10</v>
      </c>
      <c r="CV422">
        <v>0</v>
      </c>
      <c r="CW422">
        <v>0</v>
      </c>
      <c r="CX422">
        <v>567</v>
      </c>
      <c r="CY422">
        <v>0</v>
      </c>
      <c r="CZ422">
        <v>0</v>
      </c>
      <c r="DA422">
        <v>0</v>
      </c>
      <c r="DB422">
        <v>0</v>
      </c>
      <c r="DC422">
        <v>0</v>
      </c>
    </row>
    <row r="423" spans="1:107" x14ac:dyDescent="0.45">
      <c r="A423">
        <v>2024</v>
      </c>
      <c r="B423">
        <v>2</v>
      </c>
      <c r="C423" t="s">
        <v>114</v>
      </c>
      <c r="D423">
        <v>9617</v>
      </c>
      <c r="E423" t="s">
        <v>383</v>
      </c>
      <c r="F423" t="s">
        <v>323</v>
      </c>
      <c r="G423" t="s">
        <v>247</v>
      </c>
      <c r="H423">
        <v>48.868000000000002</v>
      </c>
      <c r="I423">
        <v>9.5549999999999997</v>
      </c>
      <c r="J423" t="s">
        <v>324</v>
      </c>
      <c r="K423" t="s">
        <v>324</v>
      </c>
      <c r="L423">
        <v>58.423000000000002</v>
      </c>
      <c r="M423">
        <v>5600</v>
      </c>
      <c r="N423">
        <v>119</v>
      </c>
      <c r="O423" t="s">
        <v>324</v>
      </c>
      <c r="P423" t="s">
        <v>324</v>
      </c>
      <c r="Q423">
        <v>5719</v>
      </c>
      <c r="R423" t="s">
        <v>324</v>
      </c>
      <c r="S423" t="s">
        <v>324</v>
      </c>
      <c r="T423" t="s">
        <v>324</v>
      </c>
      <c r="U423" t="s">
        <v>324</v>
      </c>
      <c r="V423">
        <v>0</v>
      </c>
      <c r="W423" t="s">
        <v>324</v>
      </c>
      <c r="X423" t="s">
        <v>324</v>
      </c>
      <c r="Y423" t="s">
        <v>324</v>
      </c>
      <c r="Z423" t="s">
        <v>324</v>
      </c>
      <c r="AA423">
        <v>0</v>
      </c>
      <c r="AB423">
        <v>1741.346</v>
      </c>
      <c r="AC423">
        <v>245.18600000000001</v>
      </c>
      <c r="AD423" t="s">
        <v>324</v>
      </c>
      <c r="AE423" t="s">
        <v>324</v>
      </c>
      <c r="AF423">
        <v>1986.5319999999999</v>
      </c>
      <c r="AG423" t="s">
        <v>324</v>
      </c>
      <c r="AH423" t="s">
        <v>324</v>
      </c>
      <c r="AI423" t="s">
        <v>324</v>
      </c>
      <c r="AJ423" t="s">
        <v>324</v>
      </c>
      <c r="AK423">
        <v>0</v>
      </c>
      <c r="AL423" t="s">
        <v>324</v>
      </c>
      <c r="AM423" t="s">
        <v>324</v>
      </c>
      <c r="AN423" t="s">
        <v>324</v>
      </c>
      <c r="AO423" t="s">
        <v>324</v>
      </c>
      <c r="AP423">
        <v>0</v>
      </c>
      <c r="AQ423" t="s">
        <v>324</v>
      </c>
      <c r="AR423" t="s">
        <v>324</v>
      </c>
      <c r="AS423" t="s">
        <v>324</v>
      </c>
      <c r="AT423" t="s">
        <v>324</v>
      </c>
      <c r="AU423">
        <v>0</v>
      </c>
      <c r="AV423" t="s">
        <v>324</v>
      </c>
      <c r="AW423" t="s">
        <v>324</v>
      </c>
      <c r="AX423" t="s">
        <v>324</v>
      </c>
      <c r="AY423" t="s">
        <v>324</v>
      </c>
      <c r="AZ423">
        <v>0</v>
      </c>
      <c r="BA423" t="s">
        <v>324</v>
      </c>
      <c r="BB423" t="s">
        <v>324</v>
      </c>
      <c r="BC423" t="s">
        <v>324</v>
      </c>
      <c r="BD423" t="s">
        <v>324</v>
      </c>
      <c r="BE423">
        <v>0</v>
      </c>
      <c r="BF423" t="s">
        <v>324</v>
      </c>
      <c r="BG423" t="s">
        <v>324</v>
      </c>
      <c r="BH423" t="s">
        <v>324</v>
      </c>
      <c r="BI423" t="s">
        <v>324</v>
      </c>
      <c r="BJ423">
        <v>0</v>
      </c>
      <c r="BK423" t="s">
        <v>324</v>
      </c>
      <c r="BL423" t="s">
        <v>324</v>
      </c>
      <c r="BM423" t="s">
        <v>324</v>
      </c>
      <c r="BN423" t="s">
        <v>324</v>
      </c>
      <c r="BO423">
        <v>0</v>
      </c>
      <c r="BP423" t="s">
        <v>324</v>
      </c>
      <c r="BQ423" t="s">
        <v>324</v>
      </c>
      <c r="BR423" t="s">
        <v>324</v>
      </c>
      <c r="BS423" t="s">
        <v>324</v>
      </c>
      <c r="BT423">
        <v>0</v>
      </c>
      <c r="BU423" t="s">
        <v>324</v>
      </c>
      <c r="BV423" t="s">
        <v>324</v>
      </c>
      <c r="BW423" t="s">
        <v>324</v>
      </c>
      <c r="BX423" t="s">
        <v>324</v>
      </c>
      <c r="BY423">
        <v>0</v>
      </c>
      <c r="BZ423" t="s">
        <v>324</v>
      </c>
      <c r="CA423" t="s">
        <v>324</v>
      </c>
      <c r="CB423" t="s">
        <v>324</v>
      </c>
      <c r="CC423" t="s">
        <v>324</v>
      </c>
      <c r="CD423">
        <v>0</v>
      </c>
      <c r="CE423" t="s">
        <v>324</v>
      </c>
      <c r="CF423" t="s">
        <v>324</v>
      </c>
      <c r="CG423" t="s">
        <v>324</v>
      </c>
      <c r="CH423" t="s">
        <v>324</v>
      </c>
      <c r="CI423">
        <v>0</v>
      </c>
      <c r="CJ423" t="s">
        <v>324</v>
      </c>
      <c r="CK423" t="s">
        <v>324</v>
      </c>
      <c r="CL423" t="s">
        <v>324</v>
      </c>
      <c r="CM423" t="s">
        <v>324</v>
      </c>
      <c r="CN423">
        <v>0</v>
      </c>
      <c r="CO423">
        <v>48.868000000000002</v>
      </c>
      <c r="CP423">
        <v>9.5549999999999997</v>
      </c>
      <c r="CQ423" t="s">
        <v>179</v>
      </c>
      <c r="CR423">
        <v>0</v>
      </c>
      <c r="CS423">
        <v>58.423000000000002</v>
      </c>
      <c r="CT423">
        <v>5600</v>
      </c>
      <c r="CU423">
        <v>119</v>
      </c>
      <c r="CV423">
        <v>0</v>
      </c>
      <c r="CW423">
        <v>0</v>
      </c>
      <c r="CX423">
        <v>5719</v>
      </c>
      <c r="CY423">
        <v>1741.346</v>
      </c>
      <c r="CZ423">
        <v>245.18600000000001</v>
      </c>
      <c r="DA423">
        <v>0</v>
      </c>
      <c r="DB423">
        <v>0</v>
      </c>
      <c r="DC423">
        <v>1986.5319999999999</v>
      </c>
    </row>
    <row r="424" spans="1:107" x14ac:dyDescent="0.45">
      <c r="A424">
        <v>2024</v>
      </c>
      <c r="B424">
        <v>2</v>
      </c>
      <c r="C424" t="s">
        <v>114</v>
      </c>
      <c r="D424">
        <v>18454</v>
      </c>
      <c r="E424" t="s">
        <v>384</v>
      </c>
      <c r="F424" t="s">
        <v>323</v>
      </c>
      <c r="G424" t="s">
        <v>247</v>
      </c>
      <c r="H424">
        <v>285.83800000000002</v>
      </c>
      <c r="I424">
        <v>29.19</v>
      </c>
      <c r="J424">
        <v>0.74</v>
      </c>
      <c r="K424">
        <v>0</v>
      </c>
      <c r="L424">
        <v>315.76799999999997</v>
      </c>
      <c r="M424">
        <v>25454</v>
      </c>
      <c r="N424">
        <v>272</v>
      </c>
      <c r="O424">
        <v>3</v>
      </c>
      <c r="P424">
        <v>0</v>
      </c>
      <c r="Q424">
        <v>25729</v>
      </c>
      <c r="R424">
        <v>30.8</v>
      </c>
      <c r="S424">
        <v>1</v>
      </c>
      <c r="T424">
        <v>0</v>
      </c>
      <c r="U424">
        <v>0</v>
      </c>
      <c r="V424">
        <v>31.8</v>
      </c>
      <c r="W424">
        <v>1013</v>
      </c>
      <c r="X424">
        <v>47</v>
      </c>
      <c r="Y424">
        <v>0</v>
      </c>
      <c r="Z424">
        <v>0</v>
      </c>
      <c r="AA424">
        <v>1060</v>
      </c>
      <c r="AB424">
        <v>14486.38</v>
      </c>
      <c r="AC424">
        <v>558.22900000000004</v>
      </c>
      <c r="AD424">
        <v>19.3</v>
      </c>
      <c r="AE424">
        <v>0</v>
      </c>
      <c r="AF424">
        <v>15063.909</v>
      </c>
      <c r="AG424">
        <v>10.858000000000001</v>
      </c>
      <c r="AH424">
        <v>2.9000000000000001E-2</v>
      </c>
      <c r="AI424">
        <v>0</v>
      </c>
      <c r="AJ424">
        <v>0</v>
      </c>
      <c r="AK424">
        <v>10.887</v>
      </c>
      <c r="AL424">
        <v>1147</v>
      </c>
      <c r="AM424">
        <v>1</v>
      </c>
      <c r="AN424">
        <v>0</v>
      </c>
      <c r="AO424">
        <v>0</v>
      </c>
      <c r="AP424">
        <v>1148</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0</v>
      </c>
      <c r="BT424">
        <v>0</v>
      </c>
      <c r="BU424">
        <v>0</v>
      </c>
      <c r="BV424">
        <v>0</v>
      </c>
      <c r="BW424">
        <v>0</v>
      </c>
      <c r="BX424">
        <v>0</v>
      </c>
      <c r="BY424">
        <v>0</v>
      </c>
      <c r="BZ424">
        <v>0</v>
      </c>
      <c r="CA424">
        <v>0.05</v>
      </c>
      <c r="CB424">
        <v>0</v>
      </c>
      <c r="CC424">
        <v>0</v>
      </c>
      <c r="CD424">
        <v>0.05</v>
      </c>
      <c r="CE424">
        <v>0</v>
      </c>
      <c r="CF424">
        <v>1</v>
      </c>
      <c r="CG424">
        <v>0</v>
      </c>
      <c r="CH424">
        <v>0</v>
      </c>
      <c r="CI424">
        <v>1</v>
      </c>
      <c r="CJ424">
        <v>0</v>
      </c>
      <c r="CK424">
        <v>0</v>
      </c>
      <c r="CL424">
        <v>0</v>
      </c>
      <c r="CM424">
        <v>0</v>
      </c>
      <c r="CN424">
        <v>0</v>
      </c>
      <c r="CO424">
        <v>316.63799999999998</v>
      </c>
      <c r="CP424">
        <v>30.24</v>
      </c>
      <c r="CQ424">
        <v>0.74</v>
      </c>
      <c r="CR424">
        <v>0</v>
      </c>
      <c r="CS424">
        <v>347.61799999999999</v>
      </c>
      <c r="CT424">
        <v>26467</v>
      </c>
      <c r="CU424">
        <v>320</v>
      </c>
      <c r="CV424">
        <v>3</v>
      </c>
      <c r="CW424">
        <v>0</v>
      </c>
      <c r="CX424">
        <v>26790</v>
      </c>
      <c r="CY424">
        <v>14486.38</v>
      </c>
      <c r="CZ424">
        <v>558.22900000000004</v>
      </c>
      <c r="DA424">
        <v>19.3</v>
      </c>
      <c r="DB424">
        <v>0</v>
      </c>
      <c r="DC424">
        <v>15063.909</v>
      </c>
    </row>
    <row r="425" spans="1:107" x14ac:dyDescent="0.45">
      <c r="A425">
        <v>2024</v>
      </c>
      <c r="B425">
        <v>2</v>
      </c>
      <c r="C425" t="s">
        <v>114</v>
      </c>
      <c r="D425">
        <v>99999</v>
      </c>
      <c r="E425" t="s">
        <v>329</v>
      </c>
      <c r="F425" t="s">
        <v>323</v>
      </c>
      <c r="H425">
        <v>284.57400000000001</v>
      </c>
      <c r="I425">
        <v>30.844000000000001</v>
      </c>
      <c r="J425">
        <v>0.46500000000000002</v>
      </c>
      <c r="K425">
        <v>0</v>
      </c>
      <c r="L425">
        <v>315.88299999999998</v>
      </c>
      <c r="M425" t="s">
        <v>324</v>
      </c>
      <c r="N425" t="s">
        <v>324</v>
      </c>
      <c r="O425" t="s">
        <v>324</v>
      </c>
      <c r="P425" t="s">
        <v>324</v>
      </c>
      <c r="Q425" t="s">
        <v>324</v>
      </c>
      <c r="R425">
        <v>-5.3719999999999999</v>
      </c>
      <c r="S425">
        <v>-0.17399999999999999</v>
      </c>
      <c r="T425">
        <v>0</v>
      </c>
      <c r="U425">
        <v>0</v>
      </c>
      <c r="V425">
        <v>-5.5460000000000003</v>
      </c>
      <c r="W425" t="s">
        <v>324</v>
      </c>
      <c r="X425" t="s">
        <v>324</v>
      </c>
      <c r="Y425" t="s">
        <v>324</v>
      </c>
      <c r="Z425" t="s">
        <v>324</v>
      </c>
      <c r="AA425" t="s">
        <v>324</v>
      </c>
      <c r="AB425" t="s">
        <v>324</v>
      </c>
      <c r="AC425" t="s">
        <v>324</v>
      </c>
      <c r="AD425" t="s">
        <v>324</v>
      </c>
      <c r="AE425" t="s">
        <v>324</v>
      </c>
      <c r="AF425" t="s">
        <v>324</v>
      </c>
      <c r="AG425">
        <v>-1.8939999999999999</v>
      </c>
      <c r="AH425">
        <v>-5.0000000000000001E-3</v>
      </c>
      <c r="AI425">
        <v>0</v>
      </c>
      <c r="AJ425">
        <v>0</v>
      </c>
      <c r="AK425">
        <v>-1.899</v>
      </c>
      <c r="AL425" t="s">
        <v>324</v>
      </c>
      <c r="AM425" t="s">
        <v>324</v>
      </c>
      <c r="AN425" t="s">
        <v>324</v>
      </c>
      <c r="AO425" t="s">
        <v>324</v>
      </c>
      <c r="AP425" t="s">
        <v>324</v>
      </c>
      <c r="AQ425" t="s">
        <v>324</v>
      </c>
      <c r="AR425" t="s">
        <v>324</v>
      </c>
      <c r="AS425" t="s">
        <v>324</v>
      </c>
      <c r="AT425" t="s">
        <v>324</v>
      </c>
      <c r="AU425" t="s">
        <v>324</v>
      </c>
      <c r="AV425">
        <v>0</v>
      </c>
      <c r="AW425">
        <v>0</v>
      </c>
      <c r="AX425">
        <v>0</v>
      </c>
      <c r="AY425">
        <v>0</v>
      </c>
      <c r="AZ425">
        <v>0</v>
      </c>
      <c r="BA425" t="s">
        <v>324</v>
      </c>
      <c r="BB425" t="s">
        <v>324</v>
      </c>
      <c r="BC425" t="s">
        <v>324</v>
      </c>
      <c r="BD425" t="s">
        <v>324</v>
      </c>
      <c r="BE425" t="s">
        <v>324</v>
      </c>
      <c r="BF425" t="s">
        <v>324</v>
      </c>
      <c r="BG425" t="s">
        <v>324</v>
      </c>
      <c r="BH425" t="s">
        <v>324</v>
      </c>
      <c r="BI425" t="s">
        <v>324</v>
      </c>
      <c r="BJ425" t="s">
        <v>324</v>
      </c>
      <c r="BK425" t="s">
        <v>324</v>
      </c>
      <c r="BL425" t="s">
        <v>324</v>
      </c>
      <c r="BM425" t="s">
        <v>324</v>
      </c>
      <c r="BN425" t="s">
        <v>324</v>
      </c>
      <c r="BO425" t="s">
        <v>324</v>
      </c>
      <c r="BP425" t="s">
        <v>324</v>
      </c>
      <c r="BQ425" t="s">
        <v>324</v>
      </c>
      <c r="BR425" t="s">
        <v>324</v>
      </c>
      <c r="BS425" t="s">
        <v>324</v>
      </c>
      <c r="BT425" t="s">
        <v>324</v>
      </c>
      <c r="BU425" t="s">
        <v>324</v>
      </c>
      <c r="BV425" t="s">
        <v>324</v>
      </c>
      <c r="BW425" t="s">
        <v>324</v>
      </c>
      <c r="BX425" t="s">
        <v>324</v>
      </c>
      <c r="BY425" t="s">
        <v>324</v>
      </c>
      <c r="BZ425" t="s">
        <v>324</v>
      </c>
      <c r="CA425" t="s">
        <v>324</v>
      </c>
      <c r="CB425" t="s">
        <v>324</v>
      </c>
      <c r="CC425" t="s">
        <v>324</v>
      </c>
      <c r="CD425" t="s">
        <v>324</v>
      </c>
      <c r="CE425" t="s">
        <v>324</v>
      </c>
      <c r="CF425" t="s">
        <v>324</v>
      </c>
      <c r="CG425" t="s">
        <v>324</v>
      </c>
      <c r="CH425" t="s">
        <v>324</v>
      </c>
      <c r="CI425" t="s">
        <v>324</v>
      </c>
      <c r="CJ425" t="s">
        <v>324</v>
      </c>
      <c r="CK425" t="s">
        <v>324</v>
      </c>
      <c r="CL425" t="s">
        <v>324</v>
      </c>
      <c r="CM425" t="s">
        <v>324</v>
      </c>
      <c r="CN425" t="s">
        <v>324</v>
      </c>
      <c r="CO425">
        <v>279.20299999999997</v>
      </c>
      <c r="CP425">
        <v>30.669</v>
      </c>
      <c r="CQ425">
        <v>0.46500000000000002</v>
      </c>
      <c r="CR425">
        <v>0</v>
      </c>
      <c r="CS425">
        <v>310.33699999999999</v>
      </c>
      <c r="CT425" t="s">
        <v>324</v>
      </c>
      <c r="CU425" t="s">
        <v>324</v>
      </c>
      <c r="CV425" t="s">
        <v>324</v>
      </c>
      <c r="CW425" t="s">
        <v>324</v>
      </c>
      <c r="CX425" t="s">
        <v>324</v>
      </c>
      <c r="CY425" t="s">
        <v>324</v>
      </c>
      <c r="CZ425" t="s">
        <v>324</v>
      </c>
      <c r="DA425" t="s">
        <v>324</v>
      </c>
      <c r="DB425" t="s">
        <v>324</v>
      </c>
      <c r="DC425" t="s">
        <v>324</v>
      </c>
    </row>
    <row r="426" spans="1:107" x14ac:dyDescent="0.45">
      <c r="A426">
        <v>2024</v>
      </c>
      <c r="B426">
        <v>2</v>
      </c>
      <c r="C426" t="s">
        <v>117</v>
      </c>
      <c r="D426">
        <v>3916</v>
      </c>
      <c r="E426" t="s">
        <v>385</v>
      </c>
      <c r="F426" t="s">
        <v>323</v>
      </c>
      <c r="G426" t="s">
        <v>244</v>
      </c>
      <c r="H426">
        <v>3.706</v>
      </c>
      <c r="I426">
        <v>3.5409999999999999</v>
      </c>
      <c r="J426" t="s">
        <v>324</v>
      </c>
      <c r="K426" t="s">
        <v>324</v>
      </c>
      <c r="L426">
        <v>7.2469999999999999</v>
      </c>
      <c r="M426">
        <v>573</v>
      </c>
      <c r="N426">
        <v>43</v>
      </c>
      <c r="O426" t="s">
        <v>324</v>
      </c>
      <c r="P426" t="s">
        <v>324</v>
      </c>
      <c r="Q426">
        <v>616</v>
      </c>
      <c r="R426" t="s">
        <v>324</v>
      </c>
      <c r="S426" t="s">
        <v>324</v>
      </c>
      <c r="T426" t="s">
        <v>324</v>
      </c>
      <c r="U426" t="s">
        <v>324</v>
      </c>
      <c r="V426">
        <v>0</v>
      </c>
      <c r="W426" t="s">
        <v>324</v>
      </c>
      <c r="X426" t="s">
        <v>324</v>
      </c>
      <c r="Y426" t="s">
        <v>324</v>
      </c>
      <c r="Z426" t="s">
        <v>324</v>
      </c>
      <c r="AA426">
        <v>0</v>
      </c>
      <c r="AB426">
        <v>5.1710000000000003</v>
      </c>
      <c r="AC426">
        <v>0</v>
      </c>
      <c r="AD426" t="s">
        <v>324</v>
      </c>
      <c r="AE426" t="s">
        <v>324</v>
      </c>
      <c r="AF426">
        <v>5.1710000000000003</v>
      </c>
      <c r="AG426" t="s">
        <v>324</v>
      </c>
      <c r="AH426">
        <v>1</v>
      </c>
      <c r="AI426" t="s">
        <v>324</v>
      </c>
      <c r="AJ426" t="s">
        <v>324</v>
      </c>
      <c r="AK426">
        <v>1</v>
      </c>
      <c r="AL426" t="s">
        <v>324</v>
      </c>
      <c r="AM426">
        <v>1</v>
      </c>
      <c r="AN426" t="s">
        <v>324</v>
      </c>
      <c r="AO426" t="s">
        <v>324</v>
      </c>
      <c r="AP426">
        <v>1</v>
      </c>
      <c r="AQ426" t="s">
        <v>324</v>
      </c>
      <c r="AR426">
        <v>4</v>
      </c>
      <c r="AS426" t="s">
        <v>324</v>
      </c>
      <c r="AT426" t="s">
        <v>324</v>
      </c>
      <c r="AU426">
        <v>4</v>
      </c>
      <c r="AV426" t="s">
        <v>324</v>
      </c>
      <c r="AW426" t="s">
        <v>324</v>
      </c>
      <c r="AX426" t="s">
        <v>324</v>
      </c>
      <c r="AY426" t="s">
        <v>324</v>
      </c>
      <c r="AZ426">
        <v>0</v>
      </c>
      <c r="BA426" t="s">
        <v>324</v>
      </c>
      <c r="BB426" t="s">
        <v>324</v>
      </c>
      <c r="BC426" t="s">
        <v>324</v>
      </c>
      <c r="BD426" t="s">
        <v>324</v>
      </c>
      <c r="BE426">
        <v>0</v>
      </c>
      <c r="BF426" t="s">
        <v>324</v>
      </c>
      <c r="BG426" t="s">
        <v>324</v>
      </c>
      <c r="BH426" t="s">
        <v>324</v>
      </c>
      <c r="BI426" t="s">
        <v>324</v>
      </c>
      <c r="BJ426">
        <v>0</v>
      </c>
      <c r="BK426" t="s">
        <v>324</v>
      </c>
      <c r="BL426" t="s">
        <v>324</v>
      </c>
      <c r="BM426" t="s">
        <v>324</v>
      </c>
      <c r="BN426" t="s">
        <v>324</v>
      </c>
      <c r="BO426">
        <v>0</v>
      </c>
      <c r="BP426" t="s">
        <v>324</v>
      </c>
      <c r="BQ426" t="s">
        <v>324</v>
      </c>
      <c r="BR426" t="s">
        <v>324</v>
      </c>
      <c r="BS426" t="s">
        <v>324</v>
      </c>
      <c r="BT426">
        <v>0</v>
      </c>
      <c r="BU426" t="s">
        <v>324</v>
      </c>
      <c r="BV426" t="s">
        <v>324</v>
      </c>
      <c r="BW426" t="s">
        <v>324</v>
      </c>
      <c r="BX426" t="s">
        <v>324</v>
      </c>
      <c r="BY426">
        <v>0</v>
      </c>
      <c r="BZ426" t="s">
        <v>324</v>
      </c>
      <c r="CA426" t="s">
        <v>324</v>
      </c>
      <c r="CB426" t="s">
        <v>324</v>
      </c>
      <c r="CC426" t="s">
        <v>324</v>
      </c>
      <c r="CD426">
        <v>0</v>
      </c>
      <c r="CE426" t="s">
        <v>324</v>
      </c>
      <c r="CF426" t="s">
        <v>324</v>
      </c>
      <c r="CG426" t="s">
        <v>324</v>
      </c>
      <c r="CH426" t="s">
        <v>324</v>
      </c>
      <c r="CI426">
        <v>0</v>
      </c>
      <c r="CJ426" t="s">
        <v>324</v>
      </c>
      <c r="CK426" t="s">
        <v>324</v>
      </c>
      <c r="CL426" t="s">
        <v>324</v>
      </c>
      <c r="CM426" t="s">
        <v>324</v>
      </c>
      <c r="CN426">
        <v>0</v>
      </c>
      <c r="CO426">
        <v>3.706</v>
      </c>
      <c r="CP426">
        <v>3.5409999999999999</v>
      </c>
      <c r="CQ426" t="s">
        <v>179</v>
      </c>
      <c r="CR426">
        <v>0</v>
      </c>
      <c r="CS426">
        <v>7.2469999999999999</v>
      </c>
      <c r="CT426">
        <v>573</v>
      </c>
      <c r="CU426">
        <v>43</v>
      </c>
      <c r="CV426">
        <v>0</v>
      </c>
      <c r="CW426">
        <v>0</v>
      </c>
      <c r="CX426">
        <v>616</v>
      </c>
      <c r="CY426">
        <v>5.1710000000000003</v>
      </c>
      <c r="CZ426">
        <v>0</v>
      </c>
      <c r="DA426">
        <v>0</v>
      </c>
      <c r="DB426">
        <v>0</v>
      </c>
      <c r="DC426">
        <v>5.1710000000000003</v>
      </c>
    </row>
    <row r="427" spans="1:107" x14ac:dyDescent="0.45">
      <c r="A427">
        <v>2024</v>
      </c>
      <c r="B427">
        <v>2</v>
      </c>
      <c r="C427" t="s">
        <v>117</v>
      </c>
      <c r="D427">
        <v>7140</v>
      </c>
      <c r="E427" t="s">
        <v>386</v>
      </c>
      <c r="F427" t="s">
        <v>323</v>
      </c>
      <c r="G427" t="s">
        <v>244</v>
      </c>
      <c r="H427">
        <v>65.358000000000004</v>
      </c>
      <c r="I427">
        <v>21.344999999999999</v>
      </c>
      <c r="J427">
        <v>3.173</v>
      </c>
      <c r="K427" t="s">
        <v>324</v>
      </c>
      <c r="L427">
        <v>89.876000000000005</v>
      </c>
      <c r="M427">
        <v>9974</v>
      </c>
      <c r="N427">
        <v>435</v>
      </c>
      <c r="O427">
        <v>33</v>
      </c>
      <c r="P427" t="s">
        <v>324</v>
      </c>
      <c r="Q427">
        <v>10442</v>
      </c>
      <c r="R427" t="s">
        <v>324</v>
      </c>
      <c r="S427" t="s">
        <v>324</v>
      </c>
      <c r="T427" t="s">
        <v>324</v>
      </c>
      <c r="U427" t="s">
        <v>324</v>
      </c>
      <c r="V427">
        <v>0</v>
      </c>
      <c r="W427" t="s">
        <v>324</v>
      </c>
      <c r="X427" t="s">
        <v>324</v>
      </c>
      <c r="Y427" t="s">
        <v>324</v>
      </c>
      <c r="Z427" t="s">
        <v>324</v>
      </c>
      <c r="AA427">
        <v>0</v>
      </c>
      <c r="AB427" t="s">
        <v>324</v>
      </c>
      <c r="AC427" t="s">
        <v>324</v>
      </c>
      <c r="AD427" t="s">
        <v>324</v>
      </c>
      <c r="AE427" t="s">
        <v>324</v>
      </c>
      <c r="AF427">
        <v>0</v>
      </c>
      <c r="AG427" t="s">
        <v>324</v>
      </c>
      <c r="AH427" t="s">
        <v>324</v>
      </c>
      <c r="AI427" t="s">
        <v>324</v>
      </c>
      <c r="AJ427" t="s">
        <v>324</v>
      </c>
      <c r="AK427">
        <v>0</v>
      </c>
      <c r="AL427" t="s">
        <v>324</v>
      </c>
      <c r="AM427" t="s">
        <v>324</v>
      </c>
      <c r="AN427" t="s">
        <v>324</v>
      </c>
      <c r="AO427" t="s">
        <v>324</v>
      </c>
      <c r="AP427">
        <v>0</v>
      </c>
      <c r="AQ427" t="s">
        <v>324</v>
      </c>
      <c r="AR427" t="s">
        <v>324</v>
      </c>
      <c r="AS427" t="s">
        <v>324</v>
      </c>
      <c r="AT427" t="s">
        <v>324</v>
      </c>
      <c r="AU427">
        <v>0</v>
      </c>
      <c r="AV427" t="s">
        <v>324</v>
      </c>
      <c r="AW427" t="s">
        <v>324</v>
      </c>
      <c r="AX427" t="s">
        <v>324</v>
      </c>
      <c r="AY427" t="s">
        <v>324</v>
      </c>
      <c r="AZ427">
        <v>0</v>
      </c>
      <c r="BA427" t="s">
        <v>324</v>
      </c>
      <c r="BB427" t="s">
        <v>324</v>
      </c>
      <c r="BC427" t="s">
        <v>324</v>
      </c>
      <c r="BD427" t="s">
        <v>324</v>
      </c>
      <c r="BE427">
        <v>0</v>
      </c>
      <c r="BF427" t="s">
        <v>324</v>
      </c>
      <c r="BG427" t="s">
        <v>324</v>
      </c>
      <c r="BH427" t="s">
        <v>324</v>
      </c>
      <c r="BI427" t="s">
        <v>324</v>
      </c>
      <c r="BJ427">
        <v>0</v>
      </c>
      <c r="BK427" t="s">
        <v>324</v>
      </c>
      <c r="BL427" t="s">
        <v>324</v>
      </c>
      <c r="BM427" t="s">
        <v>324</v>
      </c>
      <c r="BN427" t="s">
        <v>324</v>
      </c>
      <c r="BO427">
        <v>0</v>
      </c>
      <c r="BP427" t="s">
        <v>324</v>
      </c>
      <c r="BQ427" t="s">
        <v>324</v>
      </c>
      <c r="BR427" t="s">
        <v>324</v>
      </c>
      <c r="BS427" t="s">
        <v>324</v>
      </c>
      <c r="BT427">
        <v>0</v>
      </c>
      <c r="BU427" t="s">
        <v>324</v>
      </c>
      <c r="BV427" t="s">
        <v>324</v>
      </c>
      <c r="BW427" t="s">
        <v>324</v>
      </c>
      <c r="BX427" t="s">
        <v>324</v>
      </c>
      <c r="BY427">
        <v>0</v>
      </c>
      <c r="BZ427" t="s">
        <v>324</v>
      </c>
      <c r="CA427" t="s">
        <v>324</v>
      </c>
      <c r="CB427" t="s">
        <v>324</v>
      </c>
      <c r="CC427" t="s">
        <v>324</v>
      </c>
      <c r="CD427">
        <v>0</v>
      </c>
      <c r="CE427" t="s">
        <v>324</v>
      </c>
      <c r="CF427" t="s">
        <v>324</v>
      </c>
      <c r="CG427" t="s">
        <v>324</v>
      </c>
      <c r="CH427" t="s">
        <v>324</v>
      </c>
      <c r="CI427">
        <v>0</v>
      </c>
      <c r="CJ427" t="s">
        <v>324</v>
      </c>
      <c r="CK427" t="s">
        <v>324</v>
      </c>
      <c r="CL427" t="s">
        <v>324</v>
      </c>
      <c r="CM427" t="s">
        <v>324</v>
      </c>
      <c r="CN427">
        <v>0</v>
      </c>
      <c r="CO427">
        <v>65.358000000000004</v>
      </c>
      <c r="CP427">
        <v>21.344999999999999</v>
      </c>
      <c r="CQ427">
        <v>3.173</v>
      </c>
      <c r="CR427">
        <v>0</v>
      </c>
      <c r="CS427">
        <v>89.876000000000005</v>
      </c>
      <c r="CT427">
        <v>9974</v>
      </c>
      <c r="CU427">
        <v>435</v>
      </c>
      <c r="CV427">
        <v>33</v>
      </c>
      <c r="CW427">
        <v>0</v>
      </c>
      <c r="CX427">
        <v>10442</v>
      </c>
      <c r="CY427">
        <v>0</v>
      </c>
      <c r="CZ427">
        <v>0</v>
      </c>
      <c r="DA427">
        <v>0</v>
      </c>
      <c r="DB427">
        <v>0</v>
      </c>
      <c r="DC427">
        <v>0</v>
      </c>
    </row>
    <row r="428" spans="1:107" x14ac:dyDescent="0.45">
      <c r="A428">
        <v>2024</v>
      </c>
      <c r="B428">
        <v>2</v>
      </c>
      <c r="C428" t="s">
        <v>117</v>
      </c>
      <c r="D428">
        <v>9601</v>
      </c>
      <c r="E428" t="s">
        <v>387</v>
      </c>
      <c r="F428" t="s">
        <v>323</v>
      </c>
      <c r="G428" t="s">
        <v>247</v>
      </c>
      <c r="H428">
        <v>8.09</v>
      </c>
      <c r="I428">
        <v>3.5569999999999999</v>
      </c>
      <c r="J428" t="s">
        <v>324</v>
      </c>
      <c r="K428" t="s">
        <v>324</v>
      </c>
      <c r="L428">
        <v>11.647</v>
      </c>
      <c r="M428">
        <v>1024</v>
      </c>
      <c r="N428">
        <v>29</v>
      </c>
      <c r="O428" t="s">
        <v>324</v>
      </c>
      <c r="P428" t="s">
        <v>324</v>
      </c>
      <c r="Q428">
        <v>1053</v>
      </c>
      <c r="R428" t="s">
        <v>324</v>
      </c>
      <c r="S428" t="s">
        <v>324</v>
      </c>
      <c r="T428" t="s">
        <v>324</v>
      </c>
      <c r="U428" t="s">
        <v>324</v>
      </c>
      <c r="V428">
        <v>0</v>
      </c>
      <c r="W428" t="s">
        <v>324</v>
      </c>
      <c r="X428" t="s">
        <v>324</v>
      </c>
      <c r="Y428" t="s">
        <v>324</v>
      </c>
      <c r="Z428" t="s">
        <v>324</v>
      </c>
      <c r="AA428">
        <v>0</v>
      </c>
      <c r="AB428">
        <v>247.464</v>
      </c>
      <c r="AC428">
        <v>62.899000000000001</v>
      </c>
      <c r="AD428" t="s">
        <v>324</v>
      </c>
      <c r="AE428" t="s">
        <v>324</v>
      </c>
      <c r="AF428">
        <v>310.363</v>
      </c>
      <c r="AG428" t="s">
        <v>324</v>
      </c>
      <c r="AH428" t="s">
        <v>324</v>
      </c>
      <c r="AI428" t="s">
        <v>324</v>
      </c>
      <c r="AJ428" t="s">
        <v>324</v>
      </c>
      <c r="AK428">
        <v>0</v>
      </c>
      <c r="AL428" t="s">
        <v>324</v>
      </c>
      <c r="AM428" t="s">
        <v>324</v>
      </c>
      <c r="AN428" t="s">
        <v>324</v>
      </c>
      <c r="AO428" t="s">
        <v>324</v>
      </c>
      <c r="AP428">
        <v>0</v>
      </c>
      <c r="AQ428" t="s">
        <v>324</v>
      </c>
      <c r="AR428" t="s">
        <v>324</v>
      </c>
      <c r="AS428" t="s">
        <v>324</v>
      </c>
      <c r="AT428" t="s">
        <v>324</v>
      </c>
      <c r="AU428">
        <v>0</v>
      </c>
      <c r="AV428" t="s">
        <v>324</v>
      </c>
      <c r="AW428" t="s">
        <v>324</v>
      </c>
      <c r="AX428" t="s">
        <v>324</v>
      </c>
      <c r="AY428" t="s">
        <v>324</v>
      </c>
      <c r="AZ428">
        <v>0</v>
      </c>
      <c r="BA428" t="s">
        <v>324</v>
      </c>
      <c r="BB428" t="s">
        <v>324</v>
      </c>
      <c r="BC428" t="s">
        <v>324</v>
      </c>
      <c r="BD428" t="s">
        <v>324</v>
      </c>
      <c r="BE428">
        <v>0</v>
      </c>
      <c r="BF428" t="s">
        <v>324</v>
      </c>
      <c r="BG428" t="s">
        <v>324</v>
      </c>
      <c r="BH428" t="s">
        <v>324</v>
      </c>
      <c r="BI428" t="s">
        <v>324</v>
      </c>
      <c r="BJ428">
        <v>0</v>
      </c>
      <c r="BK428" t="s">
        <v>324</v>
      </c>
      <c r="BL428" t="s">
        <v>324</v>
      </c>
      <c r="BM428" t="s">
        <v>324</v>
      </c>
      <c r="BN428" t="s">
        <v>324</v>
      </c>
      <c r="BO428">
        <v>0</v>
      </c>
      <c r="BP428" t="s">
        <v>324</v>
      </c>
      <c r="BQ428" t="s">
        <v>324</v>
      </c>
      <c r="BR428" t="s">
        <v>324</v>
      </c>
      <c r="BS428" t="s">
        <v>324</v>
      </c>
      <c r="BT428">
        <v>0</v>
      </c>
      <c r="BU428" t="s">
        <v>324</v>
      </c>
      <c r="BV428" t="s">
        <v>324</v>
      </c>
      <c r="BW428" t="s">
        <v>324</v>
      </c>
      <c r="BX428" t="s">
        <v>324</v>
      </c>
      <c r="BY428">
        <v>0</v>
      </c>
      <c r="BZ428" t="s">
        <v>324</v>
      </c>
      <c r="CA428" t="s">
        <v>324</v>
      </c>
      <c r="CB428" t="s">
        <v>324</v>
      </c>
      <c r="CC428" t="s">
        <v>324</v>
      </c>
      <c r="CD428">
        <v>0</v>
      </c>
      <c r="CE428" t="s">
        <v>324</v>
      </c>
      <c r="CF428" t="s">
        <v>324</v>
      </c>
      <c r="CG428" t="s">
        <v>324</v>
      </c>
      <c r="CH428" t="s">
        <v>324</v>
      </c>
      <c r="CI428">
        <v>0</v>
      </c>
      <c r="CJ428" t="s">
        <v>324</v>
      </c>
      <c r="CK428" t="s">
        <v>324</v>
      </c>
      <c r="CL428" t="s">
        <v>324</v>
      </c>
      <c r="CM428" t="s">
        <v>324</v>
      </c>
      <c r="CN428">
        <v>0</v>
      </c>
      <c r="CO428">
        <v>8.09</v>
      </c>
      <c r="CP428">
        <v>3.5569999999999999</v>
      </c>
      <c r="CQ428" t="s">
        <v>179</v>
      </c>
      <c r="CR428">
        <v>0</v>
      </c>
      <c r="CS428">
        <v>11.647</v>
      </c>
      <c r="CT428">
        <v>1024</v>
      </c>
      <c r="CU428">
        <v>29</v>
      </c>
      <c r="CV428">
        <v>0</v>
      </c>
      <c r="CW428">
        <v>0</v>
      </c>
      <c r="CX428">
        <v>1053</v>
      </c>
      <c r="CY428">
        <v>247.464</v>
      </c>
      <c r="CZ428">
        <v>62.899000000000001</v>
      </c>
      <c r="DA428">
        <v>0</v>
      </c>
      <c r="DB428">
        <v>0</v>
      </c>
      <c r="DC428">
        <v>310.363</v>
      </c>
    </row>
    <row r="429" spans="1:107" x14ac:dyDescent="0.45">
      <c r="A429">
        <v>2024</v>
      </c>
      <c r="B429">
        <v>2</v>
      </c>
      <c r="C429" t="s">
        <v>117</v>
      </c>
      <c r="D429">
        <v>99999</v>
      </c>
      <c r="E429" t="s">
        <v>329</v>
      </c>
      <c r="F429" t="s">
        <v>323</v>
      </c>
      <c r="H429">
        <v>40.72</v>
      </c>
      <c r="I429">
        <v>8.3219999999999992</v>
      </c>
      <c r="J429">
        <v>2.8290000000000002</v>
      </c>
      <c r="K429" t="s">
        <v>324</v>
      </c>
      <c r="L429">
        <v>51.871000000000002</v>
      </c>
      <c r="M429" t="s">
        <v>324</v>
      </c>
      <c r="N429" t="s">
        <v>324</v>
      </c>
      <c r="O429" t="s">
        <v>324</v>
      </c>
      <c r="P429" t="s">
        <v>324</v>
      </c>
      <c r="Q429" t="s">
        <v>324</v>
      </c>
      <c r="R429" t="s">
        <v>324</v>
      </c>
      <c r="S429" t="s">
        <v>324</v>
      </c>
      <c r="T429" t="s">
        <v>324</v>
      </c>
      <c r="U429" t="s">
        <v>324</v>
      </c>
      <c r="V429">
        <v>0</v>
      </c>
      <c r="W429" t="s">
        <v>324</v>
      </c>
      <c r="X429" t="s">
        <v>324</v>
      </c>
      <c r="Y429" t="s">
        <v>324</v>
      </c>
      <c r="Z429" t="s">
        <v>324</v>
      </c>
      <c r="AA429" t="s">
        <v>324</v>
      </c>
      <c r="AB429" t="s">
        <v>324</v>
      </c>
      <c r="AC429" t="s">
        <v>324</v>
      </c>
      <c r="AD429" t="s">
        <v>324</v>
      </c>
      <c r="AE429" t="s">
        <v>324</v>
      </c>
      <c r="AF429" t="s">
        <v>324</v>
      </c>
      <c r="AG429" t="s">
        <v>324</v>
      </c>
      <c r="AH429" t="s">
        <v>324</v>
      </c>
      <c r="AI429" t="s">
        <v>324</v>
      </c>
      <c r="AJ429" t="s">
        <v>324</v>
      </c>
      <c r="AK429">
        <v>0</v>
      </c>
      <c r="AL429" t="s">
        <v>324</v>
      </c>
      <c r="AM429" t="s">
        <v>324</v>
      </c>
      <c r="AN429" t="s">
        <v>324</v>
      </c>
      <c r="AO429" t="s">
        <v>324</v>
      </c>
      <c r="AP429" t="s">
        <v>324</v>
      </c>
      <c r="AQ429" t="s">
        <v>324</v>
      </c>
      <c r="AR429" t="s">
        <v>324</v>
      </c>
      <c r="AS429" t="s">
        <v>324</v>
      </c>
      <c r="AT429" t="s">
        <v>324</v>
      </c>
      <c r="AU429" t="s">
        <v>324</v>
      </c>
      <c r="AV429" t="s">
        <v>324</v>
      </c>
      <c r="AW429" t="s">
        <v>324</v>
      </c>
      <c r="AX429" t="s">
        <v>324</v>
      </c>
      <c r="AY429" t="s">
        <v>324</v>
      </c>
      <c r="AZ429">
        <v>0</v>
      </c>
      <c r="BA429" t="s">
        <v>324</v>
      </c>
      <c r="BB429" t="s">
        <v>324</v>
      </c>
      <c r="BC429" t="s">
        <v>324</v>
      </c>
      <c r="BD429" t="s">
        <v>324</v>
      </c>
      <c r="BE429" t="s">
        <v>324</v>
      </c>
      <c r="BF429" t="s">
        <v>324</v>
      </c>
      <c r="BG429" t="s">
        <v>324</v>
      </c>
      <c r="BH429" t="s">
        <v>324</v>
      </c>
      <c r="BI429" t="s">
        <v>324</v>
      </c>
      <c r="BJ429" t="s">
        <v>324</v>
      </c>
      <c r="BK429" t="s">
        <v>324</v>
      </c>
      <c r="BL429" t="s">
        <v>324</v>
      </c>
      <c r="BM429" t="s">
        <v>324</v>
      </c>
      <c r="BN429" t="s">
        <v>324</v>
      </c>
      <c r="BO429" t="s">
        <v>324</v>
      </c>
      <c r="BP429" t="s">
        <v>324</v>
      </c>
      <c r="BQ429" t="s">
        <v>324</v>
      </c>
      <c r="BR429" t="s">
        <v>324</v>
      </c>
      <c r="BS429" t="s">
        <v>324</v>
      </c>
      <c r="BT429" t="s">
        <v>324</v>
      </c>
      <c r="BU429" t="s">
        <v>324</v>
      </c>
      <c r="BV429" t="s">
        <v>324</v>
      </c>
      <c r="BW429" t="s">
        <v>324</v>
      </c>
      <c r="BX429" t="s">
        <v>324</v>
      </c>
      <c r="BY429" t="s">
        <v>324</v>
      </c>
      <c r="BZ429" t="s">
        <v>324</v>
      </c>
      <c r="CA429" t="s">
        <v>324</v>
      </c>
      <c r="CB429" t="s">
        <v>324</v>
      </c>
      <c r="CC429" t="s">
        <v>324</v>
      </c>
      <c r="CD429" t="s">
        <v>324</v>
      </c>
      <c r="CE429" t="s">
        <v>324</v>
      </c>
      <c r="CF429" t="s">
        <v>324</v>
      </c>
      <c r="CG429" t="s">
        <v>324</v>
      </c>
      <c r="CH429" t="s">
        <v>324</v>
      </c>
      <c r="CI429" t="s">
        <v>324</v>
      </c>
      <c r="CJ429" t="s">
        <v>324</v>
      </c>
      <c r="CK429" t="s">
        <v>324</v>
      </c>
      <c r="CL429" t="s">
        <v>324</v>
      </c>
      <c r="CM429" t="s">
        <v>324</v>
      </c>
      <c r="CN429" t="s">
        <v>324</v>
      </c>
      <c r="CO429">
        <v>40.72</v>
      </c>
      <c r="CP429">
        <v>8.3219999999999992</v>
      </c>
      <c r="CQ429">
        <v>2.8290000000000002</v>
      </c>
      <c r="CR429" t="s">
        <v>324</v>
      </c>
      <c r="CS429">
        <v>51.871000000000002</v>
      </c>
      <c r="CT429" t="s">
        <v>324</v>
      </c>
      <c r="CU429" t="s">
        <v>324</v>
      </c>
      <c r="CV429" t="s">
        <v>324</v>
      </c>
      <c r="CW429" t="s">
        <v>324</v>
      </c>
      <c r="CX429" t="s">
        <v>324</v>
      </c>
      <c r="CY429" t="s">
        <v>324</v>
      </c>
      <c r="CZ429" t="s">
        <v>324</v>
      </c>
      <c r="DA429" t="s">
        <v>324</v>
      </c>
      <c r="DB429" t="s">
        <v>324</v>
      </c>
      <c r="DC429" t="s">
        <v>324</v>
      </c>
    </row>
    <row r="430" spans="1:107" x14ac:dyDescent="0.45">
      <c r="A430">
        <v>2024</v>
      </c>
      <c r="B430">
        <v>2</v>
      </c>
      <c r="C430" t="s">
        <v>388</v>
      </c>
      <c r="D430">
        <v>8287</v>
      </c>
      <c r="E430" t="s">
        <v>389</v>
      </c>
      <c r="F430" t="s">
        <v>323</v>
      </c>
      <c r="G430" t="s">
        <v>244</v>
      </c>
      <c r="H430">
        <v>77.149000000000001</v>
      </c>
      <c r="I430">
        <v>21.876999999999999</v>
      </c>
      <c r="J430">
        <v>1.431</v>
      </c>
      <c r="K430" t="s">
        <v>324</v>
      </c>
      <c r="L430">
        <v>100.45699999999999</v>
      </c>
      <c r="M430">
        <v>13719</v>
      </c>
      <c r="N430">
        <v>749</v>
      </c>
      <c r="O430">
        <v>31</v>
      </c>
      <c r="P430" t="s">
        <v>324</v>
      </c>
      <c r="Q430">
        <v>14499</v>
      </c>
      <c r="R430" t="s">
        <v>324</v>
      </c>
      <c r="S430" t="s">
        <v>324</v>
      </c>
      <c r="T430" t="s">
        <v>324</v>
      </c>
      <c r="U430" t="s">
        <v>324</v>
      </c>
      <c r="V430">
        <v>0</v>
      </c>
      <c r="W430" t="s">
        <v>324</v>
      </c>
      <c r="X430" t="s">
        <v>324</v>
      </c>
      <c r="Y430" t="s">
        <v>324</v>
      </c>
      <c r="Z430" t="s">
        <v>324</v>
      </c>
      <c r="AA430">
        <v>0</v>
      </c>
      <c r="AB430" t="s">
        <v>324</v>
      </c>
      <c r="AC430" t="s">
        <v>324</v>
      </c>
      <c r="AD430" t="s">
        <v>324</v>
      </c>
      <c r="AE430" t="s">
        <v>324</v>
      </c>
      <c r="AF430">
        <v>0</v>
      </c>
      <c r="AG430">
        <v>15.352</v>
      </c>
      <c r="AH430">
        <v>1.23</v>
      </c>
      <c r="AI430">
        <v>3.0000000000000001E-3</v>
      </c>
      <c r="AJ430" t="s">
        <v>324</v>
      </c>
      <c r="AK430">
        <v>16.585000000000001</v>
      </c>
      <c r="AL430">
        <v>2068</v>
      </c>
      <c r="AM430">
        <v>34</v>
      </c>
      <c r="AN430">
        <v>1</v>
      </c>
      <c r="AO430" t="s">
        <v>324</v>
      </c>
      <c r="AP430">
        <v>2103</v>
      </c>
      <c r="AQ430">
        <v>36.421999999999997</v>
      </c>
      <c r="AR430">
        <v>2.0049999999999999</v>
      </c>
      <c r="AS430" t="s">
        <v>324</v>
      </c>
      <c r="AT430" t="s">
        <v>324</v>
      </c>
      <c r="AU430">
        <v>38.427</v>
      </c>
      <c r="AV430" t="s">
        <v>324</v>
      </c>
      <c r="AW430" t="s">
        <v>324</v>
      </c>
      <c r="AX430" t="s">
        <v>324</v>
      </c>
      <c r="AY430" t="s">
        <v>324</v>
      </c>
      <c r="AZ430">
        <v>0</v>
      </c>
      <c r="BA430" t="s">
        <v>324</v>
      </c>
      <c r="BB430" t="s">
        <v>324</v>
      </c>
      <c r="BC430" t="s">
        <v>324</v>
      </c>
      <c r="BD430" t="s">
        <v>324</v>
      </c>
      <c r="BE430">
        <v>0</v>
      </c>
      <c r="BF430" t="s">
        <v>324</v>
      </c>
      <c r="BG430" t="s">
        <v>324</v>
      </c>
      <c r="BH430" t="s">
        <v>324</v>
      </c>
      <c r="BI430" t="s">
        <v>324</v>
      </c>
      <c r="BJ430">
        <v>0</v>
      </c>
      <c r="BK430">
        <v>0.05</v>
      </c>
      <c r="BL430" t="s">
        <v>324</v>
      </c>
      <c r="BM430">
        <v>0.16700000000000001</v>
      </c>
      <c r="BN430" t="s">
        <v>324</v>
      </c>
      <c r="BO430">
        <v>0.217</v>
      </c>
      <c r="BP430">
        <v>15</v>
      </c>
      <c r="BQ430" t="s">
        <v>324</v>
      </c>
      <c r="BR430">
        <v>3</v>
      </c>
      <c r="BS430" t="s">
        <v>324</v>
      </c>
      <c r="BT430">
        <v>18</v>
      </c>
      <c r="BU430" t="s">
        <v>324</v>
      </c>
      <c r="BV430" t="s">
        <v>324</v>
      </c>
      <c r="BW430" t="s">
        <v>324</v>
      </c>
      <c r="BX430" t="s">
        <v>324</v>
      </c>
      <c r="BY430">
        <v>0</v>
      </c>
      <c r="BZ430" t="s">
        <v>324</v>
      </c>
      <c r="CA430" t="s">
        <v>324</v>
      </c>
      <c r="CB430">
        <v>4.9000000000000002E-2</v>
      </c>
      <c r="CC430" t="s">
        <v>324</v>
      </c>
      <c r="CD430">
        <v>4.9000000000000002E-2</v>
      </c>
      <c r="CE430" t="s">
        <v>324</v>
      </c>
      <c r="CF430" t="s">
        <v>324</v>
      </c>
      <c r="CG430">
        <v>1</v>
      </c>
      <c r="CH430" t="s">
        <v>324</v>
      </c>
      <c r="CI430">
        <v>1</v>
      </c>
      <c r="CJ430" t="s">
        <v>324</v>
      </c>
      <c r="CK430" t="s">
        <v>324</v>
      </c>
      <c r="CL430" t="s">
        <v>324</v>
      </c>
      <c r="CM430" t="s">
        <v>324</v>
      </c>
      <c r="CN430">
        <v>0</v>
      </c>
      <c r="CO430">
        <v>77.198999999999998</v>
      </c>
      <c r="CP430">
        <v>21.876999999999999</v>
      </c>
      <c r="CQ430">
        <v>1.647</v>
      </c>
      <c r="CR430">
        <v>0</v>
      </c>
      <c r="CS430">
        <v>100.723</v>
      </c>
      <c r="CT430">
        <v>13734</v>
      </c>
      <c r="CU430">
        <v>749</v>
      </c>
      <c r="CV430">
        <v>35</v>
      </c>
      <c r="CW430">
        <v>0</v>
      </c>
      <c r="CX430">
        <v>14518</v>
      </c>
      <c r="CY430">
        <v>0</v>
      </c>
      <c r="CZ430">
        <v>0</v>
      </c>
      <c r="DA430">
        <v>0</v>
      </c>
      <c r="DB430">
        <v>0</v>
      </c>
      <c r="DC430">
        <v>0</v>
      </c>
    </row>
    <row r="431" spans="1:107" x14ac:dyDescent="0.45">
      <c r="A431">
        <v>2024</v>
      </c>
      <c r="B431">
        <v>2</v>
      </c>
      <c r="C431" t="s">
        <v>388</v>
      </c>
      <c r="D431">
        <v>10071</v>
      </c>
      <c r="E431" t="s">
        <v>390</v>
      </c>
      <c r="F431" t="s">
        <v>323</v>
      </c>
      <c r="G431" t="s">
        <v>244</v>
      </c>
      <c r="H431">
        <v>25.3</v>
      </c>
      <c r="I431">
        <v>10.826000000000001</v>
      </c>
      <c r="J431">
        <v>0</v>
      </c>
      <c r="K431">
        <v>0</v>
      </c>
      <c r="L431">
        <v>36.125999999999998</v>
      </c>
      <c r="M431">
        <v>5697</v>
      </c>
      <c r="N431">
        <v>413</v>
      </c>
      <c r="O431">
        <v>0</v>
      </c>
      <c r="P431">
        <v>0</v>
      </c>
      <c r="Q431">
        <v>6110</v>
      </c>
      <c r="R431">
        <v>0</v>
      </c>
      <c r="S431">
        <v>0</v>
      </c>
      <c r="T431">
        <v>0</v>
      </c>
      <c r="U431">
        <v>0</v>
      </c>
      <c r="V431">
        <v>0</v>
      </c>
      <c r="W431">
        <v>0</v>
      </c>
      <c r="X431">
        <v>0</v>
      </c>
      <c r="Y431">
        <v>0</v>
      </c>
      <c r="Z431">
        <v>0</v>
      </c>
      <c r="AA431">
        <v>0</v>
      </c>
      <c r="AB431">
        <v>1155.5899999999999</v>
      </c>
      <c r="AC431">
        <v>306.43299999999999</v>
      </c>
      <c r="AD431">
        <v>0</v>
      </c>
      <c r="AE431">
        <v>0</v>
      </c>
      <c r="AF431">
        <v>1462.0229999999999</v>
      </c>
      <c r="AG431">
        <v>13.019</v>
      </c>
      <c r="AH431">
        <v>1.234</v>
      </c>
      <c r="AI431">
        <v>0</v>
      </c>
      <c r="AJ431">
        <v>0</v>
      </c>
      <c r="AK431">
        <v>14.253</v>
      </c>
      <c r="AL431">
        <v>1821</v>
      </c>
      <c r="AM431">
        <v>38</v>
      </c>
      <c r="AN431">
        <v>0</v>
      </c>
      <c r="AO431">
        <v>0</v>
      </c>
      <c r="AP431">
        <v>1859</v>
      </c>
      <c r="AQ431">
        <v>33.575000000000003</v>
      </c>
      <c r="AR431">
        <v>3.0649999999999999</v>
      </c>
      <c r="AS431">
        <v>0</v>
      </c>
      <c r="AT431">
        <v>0</v>
      </c>
      <c r="AU431">
        <v>36.64</v>
      </c>
      <c r="AV431">
        <v>0</v>
      </c>
      <c r="AW431">
        <v>0</v>
      </c>
      <c r="AX431">
        <v>0</v>
      </c>
      <c r="AY431">
        <v>0</v>
      </c>
      <c r="AZ431">
        <v>0</v>
      </c>
      <c r="BA431">
        <v>0</v>
      </c>
      <c r="BB431">
        <v>0</v>
      </c>
      <c r="BC431">
        <v>0</v>
      </c>
      <c r="BD431">
        <v>0</v>
      </c>
      <c r="BE431">
        <v>0</v>
      </c>
      <c r="BF431">
        <v>0</v>
      </c>
      <c r="BG431">
        <v>0</v>
      </c>
      <c r="BH431">
        <v>0</v>
      </c>
      <c r="BI431">
        <v>0</v>
      </c>
      <c r="BJ431">
        <v>0</v>
      </c>
      <c r="BK431">
        <v>0.01</v>
      </c>
      <c r="BL431">
        <v>1E-3</v>
      </c>
      <c r="BM431">
        <v>0</v>
      </c>
      <c r="BN431">
        <v>0</v>
      </c>
      <c r="BO431">
        <v>1.0999999999999999E-2</v>
      </c>
      <c r="BP431">
        <v>6</v>
      </c>
      <c r="BQ431">
        <v>1</v>
      </c>
      <c r="BR431">
        <v>0</v>
      </c>
      <c r="BS431">
        <v>0</v>
      </c>
      <c r="BT431">
        <v>7</v>
      </c>
      <c r="BU431">
        <v>0.16400000000000001</v>
      </c>
      <c r="BV431">
        <v>0</v>
      </c>
      <c r="BW431">
        <v>0</v>
      </c>
      <c r="BX431">
        <v>0</v>
      </c>
      <c r="BY431">
        <v>0.16400000000000001</v>
      </c>
      <c r="BZ431">
        <v>0</v>
      </c>
      <c r="CA431">
        <v>0</v>
      </c>
      <c r="CB431">
        <v>0</v>
      </c>
      <c r="CC431">
        <v>0</v>
      </c>
      <c r="CD431">
        <v>0</v>
      </c>
      <c r="CE431">
        <v>0</v>
      </c>
      <c r="CF431">
        <v>0</v>
      </c>
      <c r="CG431">
        <v>0</v>
      </c>
      <c r="CH431">
        <v>0</v>
      </c>
      <c r="CI431">
        <v>0</v>
      </c>
      <c r="CJ431">
        <v>0</v>
      </c>
      <c r="CK431">
        <v>0</v>
      </c>
      <c r="CL431">
        <v>0</v>
      </c>
      <c r="CM431">
        <v>0</v>
      </c>
      <c r="CN431">
        <v>0</v>
      </c>
      <c r="CO431">
        <v>25.31</v>
      </c>
      <c r="CP431">
        <v>10.827</v>
      </c>
      <c r="CQ431" t="s">
        <v>179</v>
      </c>
      <c r="CR431">
        <v>0</v>
      </c>
      <c r="CS431">
        <v>36.137</v>
      </c>
      <c r="CT431">
        <v>5703</v>
      </c>
      <c r="CU431">
        <v>414</v>
      </c>
      <c r="CV431">
        <v>0</v>
      </c>
      <c r="CW431">
        <v>0</v>
      </c>
      <c r="CX431">
        <v>6117</v>
      </c>
      <c r="CY431">
        <v>1155.7539999999999</v>
      </c>
      <c r="CZ431">
        <v>306.43299999999999</v>
      </c>
      <c r="DA431">
        <v>0</v>
      </c>
      <c r="DB431">
        <v>0</v>
      </c>
      <c r="DC431">
        <v>1462.1869999999999</v>
      </c>
    </row>
    <row r="432" spans="1:107" x14ac:dyDescent="0.45">
      <c r="A432">
        <v>2024</v>
      </c>
      <c r="B432">
        <v>2</v>
      </c>
      <c r="C432" t="s">
        <v>388</v>
      </c>
      <c r="D432">
        <v>11843</v>
      </c>
      <c r="E432" t="s">
        <v>391</v>
      </c>
      <c r="F432" t="s">
        <v>323</v>
      </c>
      <c r="G432" t="s">
        <v>244</v>
      </c>
      <c r="H432">
        <v>68.600999999999999</v>
      </c>
      <c r="I432">
        <v>29.126999999999999</v>
      </c>
      <c r="J432" t="s">
        <v>324</v>
      </c>
      <c r="K432" t="s">
        <v>324</v>
      </c>
      <c r="L432">
        <v>97.727999999999994</v>
      </c>
      <c r="M432">
        <v>12684</v>
      </c>
      <c r="N432">
        <v>1031</v>
      </c>
      <c r="O432" t="s">
        <v>324</v>
      </c>
      <c r="P432" t="s">
        <v>324</v>
      </c>
      <c r="Q432">
        <v>13715</v>
      </c>
      <c r="R432" t="s">
        <v>324</v>
      </c>
      <c r="S432" t="s">
        <v>324</v>
      </c>
      <c r="T432" t="s">
        <v>324</v>
      </c>
      <c r="U432" t="s">
        <v>324</v>
      </c>
      <c r="V432">
        <v>0</v>
      </c>
      <c r="W432" t="s">
        <v>324</v>
      </c>
      <c r="X432" t="s">
        <v>324</v>
      </c>
      <c r="Y432" t="s">
        <v>324</v>
      </c>
      <c r="Z432" t="s">
        <v>324</v>
      </c>
      <c r="AA432">
        <v>0</v>
      </c>
      <c r="AB432" t="s">
        <v>324</v>
      </c>
      <c r="AC432" t="s">
        <v>324</v>
      </c>
      <c r="AD432" t="s">
        <v>324</v>
      </c>
      <c r="AE432" t="s">
        <v>324</v>
      </c>
      <c r="AF432">
        <v>0</v>
      </c>
      <c r="AG432">
        <v>14.651</v>
      </c>
      <c r="AH432">
        <v>1.129</v>
      </c>
      <c r="AI432" t="s">
        <v>324</v>
      </c>
      <c r="AJ432" t="s">
        <v>324</v>
      </c>
      <c r="AK432">
        <v>15.78</v>
      </c>
      <c r="AL432">
        <v>1838</v>
      </c>
      <c r="AM432">
        <v>39</v>
      </c>
      <c r="AN432" t="s">
        <v>324</v>
      </c>
      <c r="AO432" t="s">
        <v>324</v>
      </c>
      <c r="AP432">
        <v>1877</v>
      </c>
      <c r="AQ432">
        <v>38.53</v>
      </c>
      <c r="AR432">
        <v>2.7370000000000001</v>
      </c>
      <c r="AS432" t="s">
        <v>324</v>
      </c>
      <c r="AT432" t="s">
        <v>324</v>
      </c>
      <c r="AU432">
        <v>41.267000000000003</v>
      </c>
      <c r="AV432" t="s">
        <v>324</v>
      </c>
      <c r="AW432" t="s">
        <v>324</v>
      </c>
      <c r="AX432" t="s">
        <v>324</v>
      </c>
      <c r="AY432" t="s">
        <v>324</v>
      </c>
      <c r="AZ432">
        <v>0</v>
      </c>
      <c r="BA432" t="s">
        <v>324</v>
      </c>
      <c r="BB432" t="s">
        <v>324</v>
      </c>
      <c r="BC432" t="s">
        <v>324</v>
      </c>
      <c r="BD432" t="s">
        <v>324</v>
      </c>
      <c r="BE432">
        <v>0</v>
      </c>
      <c r="BF432" t="s">
        <v>324</v>
      </c>
      <c r="BG432" t="s">
        <v>324</v>
      </c>
      <c r="BH432" t="s">
        <v>324</v>
      </c>
      <c r="BI432" t="s">
        <v>324</v>
      </c>
      <c r="BJ432">
        <v>0</v>
      </c>
      <c r="BK432">
        <v>2.1000000000000001E-2</v>
      </c>
      <c r="BL432">
        <v>5.7000000000000002E-2</v>
      </c>
      <c r="BM432" t="s">
        <v>324</v>
      </c>
      <c r="BN432" t="s">
        <v>324</v>
      </c>
      <c r="BO432">
        <v>7.8E-2</v>
      </c>
      <c r="BP432">
        <v>7</v>
      </c>
      <c r="BQ432">
        <v>5</v>
      </c>
      <c r="BR432" t="s">
        <v>324</v>
      </c>
      <c r="BS432" t="s">
        <v>324</v>
      </c>
      <c r="BT432">
        <v>12</v>
      </c>
      <c r="BU432" t="s">
        <v>324</v>
      </c>
      <c r="BV432" t="s">
        <v>324</v>
      </c>
      <c r="BW432" t="s">
        <v>324</v>
      </c>
      <c r="BX432" t="s">
        <v>324</v>
      </c>
      <c r="BY432">
        <v>0</v>
      </c>
      <c r="BZ432" t="s">
        <v>324</v>
      </c>
      <c r="CA432" t="s">
        <v>324</v>
      </c>
      <c r="CB432" t="s">
        <v>324</v>
      </c>
      <c r="CC432" t="s">
        <v>324</v>
      </c>
      <c r="CD432">
        <v>0</v>
      </c>
      <c r="CE432" t="s">
        <v>324</v>
      </c>
      <c r="CF432" t="s">
        <v>324</v>
      </c>
      <c r="CG432" t="s">
        <v>324</v>
      </c>
      <c r="CH432" t="s">
        <v>324</v>
      </c>
      <c r="CI432">
        <v>0</v>
      </c>
      <c r="CJ432" t="s">
        <v>324</v>
      </c>
      <c r="CK432" t="s">
        <v>324</v>
      </c>
      <c r="CL432" t="s">
        <v>324</v>
      </c>
      <c r="CM432" t="s">
        <v>324</v>
      </c>
      <c r="CN432">
        <v>0</v>
      </c>
      <c r="CO432">
        <v>68.622</v>
      </c>
      <c r="CP432">
        <v>29.184000000000001</v>
      </c>
      <c r="CQ432" t="s">
        <v>179</v>
      </c>
      <c r="CR432">
        <v>0</v>
      </c>
      <c r="CS432">
        <v>97.805999999999997</v>
      </c>
      <c r="CT432">
        <v>12691</v>
      </c>
      <c r="CU432">
        <v>1036</v>
      </c>
      <c r="CV432">
        <v>0</v>
      </c>
      <c r="CW432">
        <v>0</v>
      </c>
      <c r="CX432">
        <v>13727</v>
      </c>
      <c r="CY432">
        <v>0</v>
      </c>
      <c r="CZ432">
        <v>0</v>
      </c>
      <c r="DA432">
        <v>0</v>
      </c>
      <c r="DB432">
        <v>0</v>
      </c>
      <c r="DC432">
        <v>0</v>
      </c>
    </row>
    <row r="433" spans="1:107" x14ac:dyDescent="0.45">
      <c r="A433">
        <v>2024</v>
      </c>
      <c r="B433">
        <v>2</v>
      </c>
      <c r="C433" t="s">
        <v>388</v>
      </c>
      <c r="D433">
        <v>19547</v>
      </c>
      <c r="E433" t="s">
        <v>392</v>
      </c>
      <c r="F433" t="s">
        <v>323</v>
      </c>
      <c r="G433" t="s">
        <v>244</v>
      </c>
      <c r="H433">
        <v>320.70100000000002</v>
      </c>
      <c r="I433">
        <v>66.611999999999995</v>
      </c>
      <c r="J433" t="s">
        <v>324</v>
      </c>
      <c r="K433" t="s">
        <v>324</v>
      </c>
      <c r="L433">
        <v>387.31299999999999</v>
      </c>
      <c r="M433">
        <v>62154</v>
      </c>
      <c r="N433">
        <v>1796</v>
      </c>
      <c r="O433" t="s">
        <v>324</v>
      </c>
      <c r="P433" t="s">
        <v>324</v>
      </c>
      <c r="Q433">
        <v>63950</v>
      </c>
      <c r="R433" t="s">
        <v>324</v>
      </c>
      <c r="S433" t="s">
        <v>324</v>
      </c>
      <c r="T433" t="s">
        <v>324</v>
      </c>
      <c r="U433" t="s">
        <v>324</v>
      </c>
      <c r="V433">
        <v>0</v>
      </c>
      <c r="W433" t="s">
        <v>324</v>
      </c>
      <c r="X433" t="s">
        <v>324</v>
      </c>
      <c r="Y433" t="s">
        <v>324</v>
      </c>
      <c r="Z433" t="s">
        <v>324</v>
      </c>
      <c r="AA433">
        <v>0</v>
      </c>
      <c r="AB433" t="s">
        <v>324</v>
      </c>
      <c r="AC433" t="s">
        <v>324</v>
      </c>
      <c r="AD433" t="s">
        <v>324</v>
      </c>
      <c r="AE433" t="s">
        <v>324</v>
      </c>
      <c r="AF433">
        <v>0</v>
      </c>
      <c r="AG433">
        <v>79.873000000000005</v>
      </c>
      <c r="AH433">
        <v>0.73599999999999999</v>
      </c>
      <c r="AI433" t="s">
        <v>324</v>
      </c>
      <c r="AJ433" t="s">
        <v>324</v>
      </c>
      <c r="AK433">
        <v>80.608999999999995</v>
      </c>
      <c r="AL433">
        <v>10272</v>
      </c>
      <c r="AM433">
        <v>33</v>
      </c>
      <c r="AN433" t="s">
        <v>324</v>
      </c>
      <c r="AO433" t="s">
        <v>324</v>
      </c>
      <c r="AP433">
        <v>10305</v>
      </c>
      <c r="AQ433">
        <v>212.15700000000001</v>
      </c>
      <c r="AR433">
        <v>2.5179999999999998</v>
      </c>
      <c r="AS433" t="s">
        <v>324</v>
      </c>
      <c r="AT433" t="s">
        <v>324</v>
      </c>
      <c r="AU433">
        <v>214.67500000000001</v>
      </c>
      <c r="AV433" t="s">
        <v>324</v>
      </c>
      <c r="AW433" t="s">
        <v>324</v>
      </c>
      <c r="AX433" t="s">
        <v>324</v>
      </c>
      <c r="AY433" t="s">
        <v>324</v>
      </c>
      <c r="AZ433">
        <v>0</v>
      </c>
      <c r="BA433" t="s">
        <v>324</v>
      </c>
      <c r="BB433" t="s">
        <v>324</v>
      </c>
      <c r="BC433" t="s">
        <v>324</v>
      </c>
      <c r="BD433" t="s">
        <v>324</v>
      </c>
      <c r="BE433">
        <v>0</v>
      </c>
      <c r="BF433" t="s">
        <v>324</v>
      </c>
      <c r="BG433" t="s">
        <v>324</v>
      </c>
      <c r="BH433" t="s">
        <v>324</v>
      </c>
      <c r="BI433" t="s">
        <v>324</v>
      </c>
      <c r="BJ433">
        <v>0</v>
      </c>
      <c r="BK433">
        <v>1E-3</v>
      </c>
      <c r="BL433">
        <v>2.4E-2</v>
      </c>
      <c r="BM433" t="s">
        <v>324</v>
      </c>
      <c r="BN433" t="s">
        <v>324</v>
      </c>
      <c r="BO433">
        <v>2.5000000000000001E-2</v>
      </c>
      <c r="BP433">
        <v>1</v>
      </c>
      <c r="BQ433">
        <v>3</v>
      </c>
      <c r="BR433" t="s">
        <v>324</v>
      </c>
      <c r="BS433" t="s">
        <v>324</v>
      </c>
      <c r="BT433">
        <v>4</v>
      </c>
      <c r="BU433" t="s">
        <v>324</v>
      </c>
      <c r="BV433" t="s">
        <v>324</v>
      </c>
      <c r="BW433" t="s">
        <v>324</v>
      </c>
      <c r="BX433" t="s">
        <v>324</v>
      </c>
      <c r="BY433">
        <v>0</v>
      </c>
      <c r="BZ433" t="s">
        <v>324</v>
      </c>
      <c r="CA433" t="s">
        <v>324</v>
      </c>
      <c r="CB433" t="s">
        <v>324</v>
      </c>
      <c r="CC433" t="s">
        <v>324</v>
      </c>
      <c r="CD433">
        <v>0</v>
      </c>
      <c r="CE433" t="s">
        <v>324</v>
      </c>
      <c r="CF433" t="s">
        <v>324</v>
      </c>
      <c r="CG433" t="s">
        <v>324</v>
      </c>
      <c r="CH433" t="s">
        <v>324</v>
      </c>
      <c r="CI433">
        <v>0</v>
      </c>
      <c r="CJ433" t="s">
        <v>324</v>
      </c>
      <c r="CK433" t="s">
        <v>324</v>
      </c>
      <c r="CL433" t="s">
        <v>324</v>
      </c>
      <c r="CM433" t="s">
        <v>324</v>
      </c>
      <c r="CN433">
        <v>0</v>
      </c>
      <c r="CO433">
        <v>320.702</v>
      </c>
      <c r="CP433">
        <v>66.635999999999996</v>
      </c>
      <c r="CQ433" t="s">
        <v>179</v>
      </c>
      <c r="CR433">
        <v>0</v>
      </c>
      <c r="CS433">
        <v>387.33800000000002</v>
      </c>
      <c r="CT433">
        <v>62155</v>
      </c>
      <c r="CU433">
        <v>1799</v>
      </c>
      <c r="CV433">
        <v>0</v>
      </c>
      <c r="CW433">
        <v>0</v>
      </c>
      <c r="CX433">
        <v>63954</v>
      </c>
      <c r="CY433">
        <v>0</v>
      </c>
      <c r="CZ433">
        <v>0</v>
      </c>
      <c r="DA433">
        <v>0</v>
      </c>
      <c r="DB433">
        <v>0</v>
      </c>
      <c r="DC433">
        <v>0</v>
      </c>
    </row>
    <row r="434" spans="1:107" x14ac:dyDescent="0.45">
      <c r="A434">
        <v>2024</v>
      </c>
      <c r="B434">
        <v>2</v>
      </c>
      <c r="C434" t="s">
        <v>388</v>
      </c>
      <c r="D434">
        <v>99999</v>
      </c>
      <c r="E434" t="s">
        <v>329</v>
      </c>
      <c r="F434" t="s">
        <v>323</v>
      </c>
      <c r="H434" t="s">
        <v>324</v>
      </c>
      <c r="I434" t="s">
        <v>324</v>
      </c>
      <c r="J434" t="s">
        <v>324</v>
      </c>
      <c r="K434" t="s">
        <v>324</v>
      </c>
      <c r="L434" t="s">
        <v>324</v>
      </c>
      <c r="M434" t="s">
        <v>324</v>
      </c>
      <c r="N434" t="s">
        <v>324</v>
      </c>
      <c r="O434" t="s">
        <v>324</v>
      </c>
      <c r="P434" t="s">
        <v>324</v>
      </c>
      <c r="Q434" t="s">
        <v>324</v>
      </c>
      <c r="R434" t="s">
        <v>324</v>
      </c>
      <c r="S434" t="s">
        <v>324</v>
      </c>
      <c r="T434" t="s">
        <v>324</v>
      </c>
      <c r="U434" t="s">
        <v>324</v>
      </c>
      <c r="V434" t="s">
        <v>324</v>
      </c>
      <c r="W434" t="s">
        <v>324</v>
      </c>
      <c r="X434" t="s">
        <v>324</v>
      </c>
      <c r="Y434" t="s">
        <v>324</v>
      </c>
      <c r="Z434" t="s">
        <v>324</v>
      </c>
      <c r="AA434" t="s">
        <v>324</v>
      </c>
      <c r="AB434" t="s">
        <v>324</v>
      </c>
      <c r="AC434" t="s">
        <v>324</v>
      </c>
      <c r="AD434" t="s">
        <v>324</v>
      </c>
      <c r="AE434" t="s">
        <v>324</v>
      </c>
      <c r="AF434" t="s">
        <v>324</v>
      </c>
      <c r="AG434" t="s">
        <v>324</v>
      </c>
      <c r="AH434" t="s">
        <v>324</v>
      </c>
      <c r="AI434" t="s">
        <v>324</v>
      </c>
      <c r="AJ434" t="s">
        <v>324</v>
      </c>
      <c r="AK434" t="s">
        <v>324</v>
      </c>
      <c r="AL434" t="s">
        <v>324</v>
      </c>
      <c r="AM434" t="s">
        <v>324</v>
      </c>
      <c r="AN434" t="s">
        <v>324</v>
      </c>
      <c r="AO434" t="s">
        <v>324</v>
      </c>
      <c r="AP434" t="s">
        <v>324</v>
      </c>
      <c r="AQ434" t="s">
        <v>324</v>
      </c>
      <c r="AR434" t="s">
        <v>324</v>
      </c>
      <c r="AS434" t="s">
        <v>324</v>
      </c>
      <c r="AT434" t="s">
        <v>324</v>
      </c>
      <c r="AU434" t="s">
        <v>324</v>
      </c>
      <c r="AV434" t="s">
        <v>324</v>
      </c>
      <c r="AW434" t="s">
        <v>324</v>
      </c>
      <c r="AX434" t="s">
        <v>324</v>
      </c>
      <c r="AY434" t="s">
        <v>324</v>
      </c>
      <c r="AZ434" t="s">
        <v>324</v>
      </c>
      <c r="BA434" t="s">
        <v>324</v>
      </c>
      <c r="BB434" t="s">
        <v>324</v>
      </c>
      <c r="BC434" t="s">
        <v>324</v>
      </c>
      <c r="BD434" t="s">
        <v>324</v>
      </c>
      <c r="BE434" t="s">
        <v>324</v>
      </c>
      <c r="BF434" t="s">
        <v>324</v>
      </c>
      <c r="BG434" t="s">
        <v>324</v>
      </c>
      <c r="BH434" t="s">
        <v>324</v>
      </c>
      <c r="BI434" t="s">
        <v>324</v>
      </c>
      <c r="BJ434" t="s">
        <v>324</v>
      </c>
      <c r="BK434" t="s">
        <v>324</v>
      </c>
      <c r="BL434" t="s">
        <v>324</v>
      </c>
      <c r="BM434" t="s">
        <v>324</v>
      </c>
      <c r="BN434" t="s">
        <v>324</v>
      </c>
      <c r="BO434" t="s">
        <v>324</v>
      </c>
      <c r="BP434" t="s">
        <v>324</v>
      </c>
      <c r="BQ434" t="s">
        <v>324</v>
      </c>
      <c r="BR434" t="s">
        <v>324</v>
      </c>
      <c r="BS434" t="s">
        <v>324</v>
      </c>
      <c r="BT434" t="s">
        <v>324</v>
      </c>
      <c r="BU434" t="s">
        <v>324</v>
      </c>
      <c r="BV434" t="s">
        <v>324</v>
      </c>
      <c r="BW434" t="s">
        <v>324</v>
      </c>
      <c r="BX434" t="s">
        <v>324</v>
      </c>
      <c r="BY434" t="s">
        <v>324</v>
      </c>
      <c r="BZ434" t="s">
        <v>324</v>
      </c>
      <c r="CA434" t="s">
        <v>324</v>
      </c>
      <c r="CB434" t="s">
        <v>324</v>
      </c>
      <c r="CC434" t="s">
        <v>324</v>
      </c>
      <c r="CD434" t="s">
        <v>324</v>
      </c>
      <c r="CE434" t="s">
        <v>324</v>
      </c>
      <c r="CF434" t="s">
        <v>324</v>
      </c>
      <c r="CG434" t="s">
        <v>324</v>
      </c>
      <c r="CH434" t="s">
        <v>324</v>
      </c>
      <c r="CI434" t="s">
        <v>324</v>
      </c>
      <c r="CJ434" t="s">
        <v>324</v>
      </c>
      <c r="CK434" t="s">
        <v>324</v>
      </c>
      <c r="CL434" t="s">
        <v>324</v>
      </c>
      <c r="CM434" t="s">
        <v>324</v>
      </c>
      <c r="CN434" t="s">
        <v>324</v>
      </c>
      <c r="CO434" t="s">
        <v>324</v>
      </c>
      <c r="CP434" t="s">
        <v>324</v>
      </c>
      <c r="CQ434" t="s">
        <v>324</v>
      </c>
      <c r="CR434" t="s">
        <v>324</v>
      </c>
      <c r="CS434" t="s">
        <v>324</v>
      </c>
      <c r="CT434" t="s">
        <v>324</v>
      </c>
      <c r="CU434" t="s">
        <v>324</v>
      </c>
      <c r="CV434" t="s">
        <v>324</v>
      </c>
      <c r="CW434" t="s">
        <v>324</v>
      </c>
      <c r="CX434" t="s">
        <v>324</v>
      </c>
      <c r="CY434" t="s">
        <v>324</v>
      </c>
      <c r="CZ434" t="s">
        <v>324</v>
      </c>
      <c r="DA434" t="s">
        <v>324</v>
      </c>
      <c r="DB434" t="s">
        <v>324</v>
      </c>
      <c r="DC434" t="s">
        <v>324</v>
      </c>
    </row>
    <row r="435" spans="1:107" x14ac:dyDescent="0.45">
      <c r="A435">
        <v>2024</v>
      </c>
      <c r="B435">
        <v>2</v>
      </c>
      <c r="C435" t="s">
        <v>130</v>
      </c>
      <c r="D435">
        <v>9417</v>
      </c>
      <c r="E435" t="s">
        <v>393</v>
      </c>
      <c r="F435" t="s">
        <v>323</v>
      </c>
      <c r="G435" t="s">
        <v>244</v>
      </c>
      <c r="H435">
        <v>71.611999999999995</v>
      </c>
      <c r="I435">
        <v>99.057000000000002</v>
      </c>
      <c r="J435">
        <v>1.6930000000000001</v>
      </c>
      <c r="K435" t="s">
        <v>324</v>
      </c>
      <c r="L435">
        <v>172.36199999999999</v>
      </c>
      <c r="M435">
        <v>8677</v>
      </c>
      <c r="N435">
        <v>2841</v>
      </c>
      <c r="O435">
        <v>14</v>
      </c>
      <c r="P435" t="s">
        <v>324</v>
      </c>
      <c r="Q435">
        <v>11532</v>
      </c>
      <c r="R435" t="s">
        <v>324</v>
      </c>
      <c r="S435" t="s">
        <v>324</v>
      </c>
      <c r="T435" t="s">
        <v>324</v>
      </c>
      <c r="U435" t="s">
        <v>324</v>
      </c>
      <c r="V435">
        <v>0</v>
      </c>
      <c r="W435" t="s">
        <v>324</v>
      </c>
      <c r="X435" t="s">
        <v>324</v>
      </c>
      <c r="Y435" t="s">
        <v>324</v>
      </c>
      <c r="Z435" t="s">
        <v>324</v>
      </c>
      <c r="AA435">
        <v>0</v>
      </c>
      <c r="AB435" t="s">
        <v>324</v>
      </c>
      <c r="AC435" t="s">
        <v>324</v>
      </c>
      <c r="AD435" t="s">
        <v>324</v>
      </c>
      <c r="AE435" t="s">
        <v>324</v>
      </c>
      <c r="AF435">
        <v>0</v>
      </c>
      <c r="AG435" t="s">
        <v>324</v>
      </c>
      <c r="AH435" t="s">
        <v>324</v>
      </c>
      <c r="AI435" t="s">
        <v>324</v>
      </c>
      <c r="AJ435" t="s">
        <v>324</v>
      </c>
      <c r="AK435">
        <v>0</v>
      </c>
      <c r="AL435" t="s">
        <v>324</v>
      </c>
      <c r="AM435" t="s">
        <v>324</v>
      </c>
      <c r="AN435" t="s">
        <v>324</v>
      </c>
      <c r="AO435" t="s">
        <v>324</v>
      </c>
      <c r="AP435">
        <v>0</v>
      </c>
      <c r="AQ435" t="s">
        <v>324</v>
      </c>
      <c r="AR435" t="s">
        <v>324</v>
      </c>
      <c r="AS435" t="s">
        <v>324</v>
      </c>
      <c r="AT435" t="s">
        <v>324</v>
      </c>
      <c r="AU435">
        <v>0</v>
      </c>
      <c r="AV435" t="s">
        <v>324</v>
      </c>
      <c r="AW435" t="s">
        <v>324</v>
      </c>
      <c r="AX435" t="s">
        <v>324</v>
      </c>
      <c r="AY435" t="s">
        <v>324</v>
      </c>
      <c r="AZ435">
        <v>0</v>
      </c>
      <c r="BA435" t="s">
        <v>324</v>
      </c>
      <c r="BB435" t="s">
        <v>324</v>
      </c>
      <c r="BC435" t="s">
        <v>324</v>
      </c>
      <c r="BD435" t="s">
        <v>324</v>
      </c>
      <c r="BE435">
        <v>0</v>
      </c>
      <c r="BF435" t="s">
        <v>324</v>
      </c>
      <c r="BG435" t="s">
        <v>324</v>
      </c>
      <c r="BH435" t="s">
        <v>324</v>
      </c>
      <c r="BI435" t="s">
        <v>324</v>
      </c>
      <c r="BJ435">
        <v>0</v>
      </c>
      <c r="BK435">
        <v>0.314</v>
      </c>
      <c r="BL435">
        <v>3.907</v>
      </c>
      <c r="BM435">
        <v>0.01</v>
      </c>
      <c r="BN435" t="s">
        <v>324</v>
      </c>
      <c r="BO435">
        <v>4.2309999999999999</v>
      </c>
      <c r="BP435">
        <v>42</v>
      </c>
      <c r="BQ435">
        <v>61</v>
      </c>
      <c r="BR435">
        <v>1</v>
      </c>
      <c r="BS435" t="s">
        <v>324</v>
      </c>
      <c r="BT435">
        <v>104</v>
      </c>
      <c r="BU435" t="s">
        <v>324</v>
      </c>
      <c r="BV435" t="s">
        <v>324</v>
      </c>
      <c r="BW435" t="s">
        <v>324</v>
      </c>
      <c r="BX435" t="s">
        <v>324</v>
      </c>
      <c r="BY435">
        <v>0</v>
      </c>
      <c r="BZ435" t="s">
        <v>324</v>
      </c>
      <c r="CA435">
        <v>0.4</v>
      </c>
      <c r="CB435" t="s">
        <v>324</v>
      </c>
      <c r="CC435" t="s">
        <v>324</v>
      </c>
      <c r="CD435">
        <v>0.4</v>
      </c>
      <c r="CE435" t="s">
        <v>324</v>
      </c>
      <c r="CF435">
        <v>1</v>
      </c>
      <c r="CG435" t="s">
        <v>324</v>
      </c>
      <c r="CH435" t="s">
        <v>324</v>
      </c>
      <c r="CI435">
        <v>1</v>
      </c>
      <c r="CJ435" t="s">
        <v>324</v>
      </c>
      <c r="CK435" t="s">
        <v>324</v>
      </c>
      <c r="CL435" t="s">
        <v>324</v>
      </c>
      <c r="CM435" t="s">
        <v>324</v>
      </c>
      <c r="CN435">
        <v>0</v>
      </c>
      <c r="CO435">
        <v>71.926000000000002</v>
      </c>
      <c r="CP435">
        <v>103.364</v>
      </c>
      <c r="CQ435">
        <v>1.7030000000000001</v>
      </c>
      <c r="CR435">
        <v>0</v>
      </c>
      <c r="CS435">
        <v>176.99299999999999</v>
      </c>
      <c r="CT435">
        <v>8719</v>
      </c>
      <c r="CU435">
        <v>2903</v>
      </c>
      <c r="CV435">
        <v>15</v>
      </c>
      <c r="CW435">
        <v>0</v>
      </c>
      <c r="CX435">
        <v>11637</v>
      </c>
      <c r="CY435">
        <v>0</v>
      </c>
      <c r="CZ435">
        <v>0</v>
      </c>
      <c r="DA435">
        <v>0</v>
      </c>
      <c r="DB435">
        <v>0</v>
      </c>
      <c r="DC435">
        <v>0</v>
      </c>
    </row>
    <row r="436" spans="1:107" x14ac:dyDescent="0.45">
      <c r="A436">
        <v>2024</v>
      </c>
      <c r="B436">
        <v>2</v>
      </c>
      <c r="C436" t="s">
        <v>130</v>
      </c>
      <c r="D436">
        <v>12341</v>
      </c>
      <c r="E436" t="s">
        <v>394</v>
      </c>
      <c r="F436" t="s">
        <v>323</v>
      </c>
      <c r="G436" t="s">
        <v>244</v>
      </c>
      <c r="H436">
        <v>32.64</v>
      </c>
      <c r="I436">
        <v>22.818000000000001</v>
      </c>
      <c r="J436">
        <v>6.8819999999999997</v>
      </c>
      <c r="K436" t="s">
        <v>324</v>
      </c>
      <c r="L436">
        <v>62.34</v>
      </c>
      <c r="M436">
        <v>4035</v>
      </c>
      <c r="N436">
        <v>526</v>
      </c>
      <c r="O436">
        <v>25</v>
      </c>
      <c r="P436" t="s">
        <v>324</v>
      </c>
      <c r="Q436">
        <v>4586</v>
      </c>
      <c r="R436" t="s">
        <v>324</v>
      </c>
      <c r="S436" t="s">
        <v>324</v>
      </c>
      <c r="T436" t="s">
        <v>324</v>
      </c>
      <c r="U436" t="s">
        <v>324</v>
      </c>
      <c r="V436">
        <v>0</v>
      </c>
      <c r="W436" t="s">
        <v>324</v>
      </c>
      <c r="X436" t="s">
        <v>324</v>
      </c>
      <c r="Y436" t="s">
        <v>324</v>
      </c>
      <c r="Z436" t="s">
        <v>324</v>
      </c>
      <c r="AA436">
        <v>0</v>
      </c>
      <c r="AB436">
        <v>778.87</v>
      </c>
      <c r="AC436">
        <v>220.803</v>
      </c>
      <c r="AD436">
        <v>9.0289999999999999</v>
      </c>
      <c r="AE436" t="s">
        <v>324</v>
      </c>
      <c r="AF436">
        <v>1008.702</v>
      </c>
      <c r="AG436" t="s">
        <v>324</v>
      </c>
      <c r="AH436" t="s">
        <v>324</v>
      </c>
      <c r="AI436" t="s">
        <v>324</v>
      </c>
      <c r="AJ436" t="s">
        <v>324</v>
      </c>
      <c r="AK436">
        <v>0</v>
      </c>
      <c r="AL436" t="s">
        <v>324</v>
      </c>
      <c r="AM436" t="s">
        <v>324</v>
      </c>
      <c r="AN436" t="s">
        <v>324</v>
      </c>
      <c r="AO436" t="s">
        <v>324</v>
      </c>
      <c r="AP436">
        <v>0</v>
      </c>
      <c r="AQ436" t="s">
        <v>324</v>
      </c>
      <c r="AR436" t="s">
        <v>324</v>
      </c>
      <c r="AS436" t="s">
        <v>324</v>
      </c>
      <c r="AT436" t="s">
        <v>324</v>
      </c>
      <c r="AU436">
        <v>0</v>
      </c>
      <c r="AV436" t="s">
        <v>324</v>
      </c>
      <c r="AW436" t="s">
        <v>324</v>
      </c>
      <c r="AX436" t="s">
        <v>324</v>
      </c>
      <c r="AY436" t="s">
        <v>324</v>
      </c>
      <c r="AZ436">
        <v>0</v>
      </c>
      <c r="BA436" t="s">
        <v>324</v>
      </c>
      <c r="BB436" t="s">
        <v>324</v>
      </c>
      <c r="BC436" t="s">
        <v>324</v>
      </c>
      <c r="BD436" t="s">
        <v>324</v>
      </c>
      <c r="BE436">
        <v>0</v>
      </c>
      <c r="BF436" t="s">
        <v>324</v>
      </c>
      <c r="BG436" t="s">
        <v>324</v>
      </c>
      <c r="BH436" t="s">
        <v>324</v>
      </c>
      <c r="BI436" t="s">
        <v>324</v>
      </c>
      <c r="BJ436">
        <v>0</v>
      </c>
      <c r="BK436">
        <v>0.40300000000000002</v>
      </c>
      <c r="BL436">
        <v>0.78</v>
      </c>
      <c r="BM436">
        <v>0.114</v>
      </c>
      <c r="BN436" t="s">
        <v>324</v>
      </c>
      <c r="BO436">
        <v>1.2969999999999999</v>
      </c>
      <c r="BP436">
        <v>42</v>
      </c>
      <c r="BQ436">
        <v>19</v>
      </c>
      <c r="BR436">
        <v>2</v>
      </c>
      <c r="BS436" t="s">
        <v>324</v>
      </c>
      <c r="BT436">
        <v>63</v>
      </c>
      <c r="BU436">
        <v>5.7759999999999998</v>
      </c>
      <c r="BV436">
        <v>6</v>
      </c>
      <c r="BW436">
        <v>0</v>
      </c>
      <c r="BX436" t="s">
        <v>324</v>
      </c>
      <c r="BY436">
        <v>11.776</v>
      </c>
      <c r="BZ436" t="s">
        <v>324</v>
      </c>
      <c r="CA436" t="s">
        <v>324</v>
      </c>
      <c r="CB436">
        <v>2</v>
      </c>
      <c r="CC436" t="s">
        <v>324</v>
      </c>
      <c r="CD436">
        <v>2</v>
      </c>
      <c r="CE436" t="s">
        <v>324</v>
      </c>
      <c r="CF436" t="s">
        <v>324</v>
      </c>
      <c r="CG436">
        <v>1</v>
      </c>
      <c r="CH436" t="s">
        <v>324</v>
      </c>
      <c r="CI436">
        <v>1</v>
      </c>
      <c r="CJ436" t="s">
        <v>324</v>
      </c>
      <c r="CK436" t="s">
        <v>324</v>
      </c>
      <c r="CL436">
        <v>0</v>
      </c>
      <c r="CM436" t="s">
        <v>324</v>
      </c>
      <c r="CN436">
        <v>0</v>
      </c>
      <c r="CO436">
        <v>33.042999999999999</v>
      </c>
      <c r="CP436">
        <v>23.597999999999999</v>
      </c>
      <c r="CQ436">
        <v>8.9960000000000004</v>
      </c>
      <c r="CR436">
        <v>0</v>
      </c>
      <c r="CS436">
        <v>65.637</v>
      </c>
      <c r="CT436">
        <v>4077</v>
      </c>
      <c r="CU436">
        <v>545</v>
      </c>
      <c r="CV436">
        <v>28</v>
      </c>
      <c r="CW436">
        <v>0</v>
      </c>
      <c r="CX436">
        <v>4650</v>
      </c>
      <c r="CY436">
        <v>784.64599999999996</v>
      </c>
      <c r="CZ436">
        <v>226.803</v>
      </c>
      <c r="DA436">
        <v>9.0289999999999999</v>
      </c>
      <c r="DB436">
        <v>0</v>
      </c>
      <c r="DC436">
        <v>1020.478</v>
      </c>
    </row>
    <row r="437" spans="1:107" x14ac:dyDescent="0.45">
      <c r="A437">
        <v>2024</v>
      </c>
      <c r="B437">
        <v>2</v>
      </c>
      <c r="C437" t="s">
        <v>130</v>
      </c>
      <c r="D437">
        <v>99999</v>
      </c>
      <c r="E437" t="s">
        <v>329</v>
      </c>
      <c r="F437" t="s">
        <v>323</v>
      </c>
      <c r="H437">
        <v>26.053999999999998</v>
      </c>
      <c r="I437">
        <v>13.935</v>
      </c>
      <c r="J437">
        <v>6.3E-2</v>
      </c>
      <c r="K437" t="s">
        <v>324</v>
      </c>
      <c r="L437">
        <v>40.052</v>
      </c>
      <c r="M437" t="s">
        <v>324</v>
      </c>
      <c r="N437" t="s">
        <v>324</v>
      </c>
      <c r="O437" t="s">
        <v>324</v>
      </c>
      <c r="P437" t="s">
        <v>324</v>
      </c>
      <c r="Q437" t="s">
        <v>324</v>
      </c>
      <c r="R437" t="s">
        <v>324</v>
      </c>
      <c r="S437" t="s">
        <v>324</v>
      </c>
      <c r="T437" t="s">
        <v>324</v>
      </c>
      <c r="U437" t="s">
        <v>324</v>
      </c>
      <c r="V437" t="s">
        <v>324</v>
      </c>
      <c r="W437" t="s">
        <v>324</v>
      </c>
      <c r="X437" t="s">
        <v>324</v>
      </c>
      <c r="Y437" t="s">
        <v>324</v>
      </c>
      <c r="Z437" t="s">
        <v>324</v>
      </c>
      <c r="AA437" t="s">
        <v>324</v>
      </c>
      <c r="AB437" t="s">
        <v>324</v>
      </c>
      <c r="AC437" t="s">
        <v>324</v>
      </c>
      <c r="AD437" t="s">
        <v>324</v>
      </c>
      <c r="AE437" t="s">
        <v>324</v>
      </c>
      <c r="AF437" t="s">
        <v>324</v>
      </c>
      <c r="AG437" t="s">
        <v>324</v>
      </c>
      <c r="AH437" t="s">
        <v>324</v>
      </c>
      <c r="AI437" t="s">
        <v>324</v>
      </c>
      <c r="AJ437" t="s">
        <v>324</v>
      </c>
      <c r="AK437" t="s">
        <v>324</v>
      </c>
      <c r="AL437" t="s">
        <v>324</v>
      </c>
      <c r="AM437" t="s">
        <v>324</v>
      </c>
      <c r="AN437" t="s">
        <v>324</v>
      </c>
      <c r="AO437" t="s">
        <v>324</v>
      </c>
      <c r="AP437" t="s">
        <v>324</v>
      </c>
      <c r="AQ437" t="s">
        <v>324</v>
      </c>
      <c r="AR437" t="s">
        <v>324</v>
      </c>
      <c r="AS437" t="s">
        <v>324</v>
      </c>
      <c r="AT437" t="s">
        <v>324</v>
      </c>
      <c r="AU437" t="s">
        <v>324</v>
      </c>
      <c r="AV437" t="s">
        <v>324</v>
      </c>
      <c r="AW437" t="s">
        <v>324</v>
      </c>
      <c r="AX437" t="s">
        <v>324</v>
      </c>
      <c r="AY437" t="s">
        <v>324</v>
      </c>
      <c r="AZ437" t="s">
        <v>324</v>
      </c>
      <c r="BA437" t="s">
        <v>324</v>
      </c>
      <c r="BB437" t="s">
        <v>324</v>
      </c>
      <c r="BC437" t="s">
        <v>324</v>
      </c>
      <c r="BD437" t="s">
        <v>324</v>
      </c>
      <c r="BE437" t="s">
        <v>324</v>
      </c>
      <c r="BF437" t="s">
        <v>324</v>
      </c>
      <c r="BG437" t="s">
        <v>324</v>
      </c>
      <c r="BH437" t="s">
        <v>324</v>
      </c>
      <c r="BI437" t="s">
        <v>324</v>
      </c>
      <c r="BJ437" t="s">
        <v>324</v>
      </c>
      <c r="BK437" t="s">
        <v>324</v>
      </c>
      <c r="BL437" t="s">
        <v>324</v>
      </c>
      <c r="BM437" t="s">
        <v>324</v>
      </c>
      <c r="BN437" t="s">
        <v>324</v>
      </c>
      <c r="BO437" t="s">
        <v>324</v>
      </c>
      <c r="BP437" t="s">
        <v>324</v>
      </c>
      <c r="BQ437" t="s">
        <v>324</v>
      </c>
      <c r="BR437" t="s">
        <v>324</v>
      </c>
      <c r="BS437" t="s">
        <v>324</v>
      </c>
      <c r="BT437" t="s">
        <v>324</v>
      </c>
      <c r="BU437" t="s">
        <v>324</v>
      </c>
      <c r="BV437" t="s">
        <v>324</v>
      </c>
      <c r="BW437" t="s">
        <v>324</v>
      </c>
      <c r="BX437" t="s">
        <v>324</v>
      </c>
      <c r="BY437" t="s">
        <v>324</v>
      </c>
      <c r="BZ437" t="s">
        <v>324</v>
      </c>
      <c r="CA437" t="s">
        <v>324</v>
      </c>
      <c r="CB437" t="s">
        <v>324</v>
      </c>
      <c r="CC437" t="s">
        <v>324</v>
      </c>
      <c r="CD437" t="s">
        <v>324</v>
      </c>
      <c r="CE437" t="s">
        <v>324</v>
      </c>
      <c r="CF437" t="s">
        <v>324</v>
      </c>
      <c r="CG437" t="s">
        <v>324</v>
      </c>
      <c r="CH437" t="s">
        <v>324</v>
      </c>
      <c r="CI437" t="s">
        <v>324</v>
      </c>
      <c r="CJ437" t="s">
        <v>324</v>
      </c>
      <c r="CK437" t="s">
        <v>324</v>
      </c>
      <c r="CL437" t="s">
        <v>324</v>
      </c>
      <c r="CM437" t="s">
        <v>324</v>
      </c>
      <c r="CN437" t="s">
        <v>324</v>
      </c>
      <c r="CO437">
        <v>26.053999999999998</v>
      </c>
      <c r="CP437">
        <v>13.935</v>
      </c>
      <c r="CQ437">
        <v>6.3E-2</v>
      </c>
      <c r="CR437" t="s">
        <v>324</v>
      </c>
      <c r="CS437">
        <v>40.052</v>
      </c>
      <c r="CT437" t="s">
        <v>324</v>
      </c>
      <c r="CU437" t="s">
        <v>324</v>
      </c>
      <c r="CV437" t="s">
        <v>324</v>
      </c>
      <c r="CW437" t="s">
        <v>324</v>
      </c>
      <c r="CX437" t="s">
        <v>324</v>
      </c>
      <c r="CY437" t="s">
        <v>324</v>
      </c>
      <c r="CZ437" t="s">
        <v>324</v>
      </c>
      <c r="DA437" t="s">
        <v>324</v>
      </c>
      <c r="DB437" t="s">
        <v>324</v>
      </c>
      <c r="DC437" t="s">
        <v>324</v>
      </c>
    </row>
    <row r="438" spans="1:107" x14ac:dyDescent="0.45">
      <c r="A438">
        <v>2024</v>
      </c>
      <c r="B438">
        <v>2</v>
      </c>
      <c r="C438" t="s">
        <v>120</v>
      </c>
      <c r="D438">
        <v>9187</v>
      </c>
      <c r="E438" t="s">
        <v>395</v>
      </c>
      <c r="F438" t="s">
        <v>323</v>
      </c>
      <c r="G438" t="s">
        <v>244</v>
      </c>
      <c r="H438">
        <v>1.117</v>
      </c>
      <c r="I438">
        <v>0.09</v>
      </c>
      <c r="J438">
        <v>0</v>
      </c>
      <c r="K438">
        <v>0</v>
      </c>
      <c r="L438">
        <v>1.2070000000000001</v>
      </c>
      <c r="M438">
        <v>154</v>
      </c>
      <c r="N438">
        <v>5</v>
      </c>
      <c r="O438">
        <v>0</v>
      </c>
      <c r="P438">
        <v>0</v>
      </c>
      <c r="Q438">
        <v>159</v>
      </c>
      <c r="R438">
        <v>0</v>
      </c>
      <c r="S438">
        <v>0</v>
      </c>
      <c r="T438">
        <v>0</v>
      </c>
      <c r="U438">
        <v>0</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0</v>
      </c>
      <c r="BT438">
        <v>0</v>
      </c>
      <c r="BU438">
        <v>0</v>
      </c>
      <c r="BV438">
        <v>0</v>
      </c>
      <c r="BW438">
        <v>0</v>
      </c>
      <c r="BX438">
        <v>0</v>
      </c>
      <c r="BY438">
        <v>0</v>
      </c>
      <c r="BZ438">
        <v>0</v>
      </c>
      <c r="CA438">
        <v>0</v>
      </c>
      <c r="CB438">
        <v>0</v>
      </c>
      <c r="CC438">
        <v>0</v>
      </c>
      <c r="CD438">
        <v>0</v>
      </c>
      <c r="CE438">
        <v>0</v>
      </c>
      <c r="CF438">
        <v>0</v>
      </c>
      <c r="CG438">
        <v>0</v>
      </c>
      <c r="CH438">
        <v>0</v>
      </c>
      <c r="CI438">
        <v>0</v>
      </c>
      <c r="CJ438">
        <v>0</v>
      </c>
      <c r="CK438">
        <v>0</v>
      </c>
      <c r="CL438">
        <v>0</v>
      </c>
      <c r="CM438">
        <v>0</v>
      </c>
      <c r="CN438">
        <v>0</v>
      </c>
      <c r="CO438">
        <v>1.117</v>
      </c>
      <c r="CP438">
        <v>0.09</v>
      </c>
      <c r="CQ438" t="s">
        <v>179</v>
      </c>
      <c r="CR438">
        <v>0</v>
      </c>
      <c r="CS438">
        <v>1.2070000000000001</v>
      </c>
      <c r="CT438">
        <v>154</v>
      </c>
      <c r="CU438">
        <v>5</v>
      </c>
      <c r="CV438">
        <v>0</v>
      </c>
      <c r="CW438">
        <v>0</v>
      </c>
      <c r="CX438">
        <v>159</v>
      </c>
      <c r="CY438">
        <v>0</v>
      </c>
      <c r="CZ438">
        <v>0</v>
      </c>
      <c r="DA438">
        <v>0</v>
      </c>
      <c r="DB438">
        <v>0</v>
      </c>
      <c r="DC438">
        <v>0</v>
      </c>
    </row>
    <row r="439" spans="1:107" x14ac:dyDescent="0.45">
      <c r="A439">
        <v>2024</v>
      </c>
      <c r="B439">
        <v>2</v>
      </c>
      <c r="C439" t="s">
        <v>120</v>
      </c>
      <c r="D439">
        <v>9191</v>
      </c>
      <c r="E439" t="s">
        <v>396</v>
      </c>
      <c r="F439" t="s">
        <v>323</v>
      </c>
      <c r="G439" t="s">
        <v>247</v>
      </c>
      <c r="H439">
        <v>129.47499999999999</v>
      </c>
      <c r="I439">
        <v>8.5250000000000004</v>
      </c>
      <c r="J439">
        <v>20.805</v>
      </c>
      <c r="K439" t="s">
        <v>324</v>
      </c>
      <c r="L439">
        <v>158.80500000000001</v>
      </c>
      <c r="M439">
        <v>16978</v>
      </c>
      <c r="N439">
        <v>301</v>
      </c>
      <c r="O439">
        <v>225</v>
      </c>
      <c r="P439" t="s">
        <v>324</v>
      </c>
      <c r="Q439">
        <v>17504</v>
      </c>
      <c r="R439" t="s">
        <v>324</v>
      </c>
      <c r="S439" t="s">
        <v>324</v>
      </c>
      <c r="T439" t="s">
        <v>324</v>
      </c>
      <c r="U439" t="s">
        <v>324</v>
      </c>
      <c r="V439">
        <v>0</v>
      </c>
      <c r="W439" t="s">
        <v>324</v>
      </c>
      <c r="X439" t="s">
        <v>324</v>
      </c>
      <c r="Y439" t="s">
        <v>324</v>
      </c>
      <c r="Z439" t="s">
        <v>324</v>
      </c>
      <c r="AA439">
        <v>0</v>
      </c>
      <c r="AB439" t="s">
        <v>324</v>
      </c>
      <c r="AC439" t="s">
        <v>324</v>
      </c>
      <c r="AD439" t="s">
        <v>324</v>
      </c>
      <c r="AE439" t="s">
        <v>324</v>
      </c>
      <c r="AF439">
        <v>0</v>
      </c>
      <c r="AG439" t="s">
        <v>324</v>
      </c>
      <c r="AH439" t="s">
        <v>324</v>
      </c>
      <c r="AI439" t="s">
        <v>324</v>
      </c>
      <c r="AJ439" t="s">
        <v>324</v>
      </c>
      <c r="AK439">
        <v>0</v>
      </c>
      <c r="AL439" t="s">
        <v>324</v>
      </c>
      <c r="AM439" t="s">
        <v>324</v>
      </c>
      <c r="AN439" t="s">
        <v>324</v>
      </c>
      <c r="AO439" t="s">
        <v>324</v>
      </c>
      <c r="AP439">
        <v>0</v>
      </c>
      <c r="AQ439" t="s">
        <v>324</v>
      </c>
      <c r="AR439" t="s">
        <v>324</v>
      </c>
      <c r="AS439" t="s">
        <v>324</v>
      </c>
      <c r="AT439" t="s">
        <v>324</v>
      </c>
      <c r="AU439">
        <v>0</v>
      </c>
      <c r="AV439" t="s">
        <v>324</v>
      </c>
      <c r="AW439" t="s">
        <v>324</v>
      </c>
      <c r="AX439" t="s">
        <v>324</v>
      </c>
      <c r="AY439" t="s">
        <v>324</v>
      </c>
      <c r="AZ439">
        <v>0</v>
      </c>
      <c r="BA439" t="s">
        <v>324</v>
      </c>
      <c r="BB439" t="s">
        <v>324</v>
      </c>
      <c r="BC439" t="s">
        <v>324</v>
      </c>
      <c r="BD439" t="s">
        <v>324</v>
      </c>
      <c r="BE439">
        <v>0</v>
      </c>
      <c r="BF439" t="s">
        <v>324</v>
      </c>
      <c r="BG439" t="s">
        <v>324</v>
      </c>
      <c r="BH439" t="s">
        <v>324</v>
      </c>
      <c r="BI439" t="s">
        <v>324</v>
      </c>
      <c r="BJ439">
        <v>0</v>
      </c>
      <c r="BK439">
        <v>0.10299999999999999</v>
      </c>
      <c r="BL439" t="s">
        <v>324</v>
      </c>
      <c r="BM439" t="s">
        <v>324</v>
      </c>
      <c r="BN439" t="s">
        <v>324</v>
      </c>
      <c r="BO439">
        <v>0.10299999999999999</v>
      </c>
      <c r="BP439">
        <v>23</v>
      </c>
      <c r="BQ439" t="s">
        <v>324</v>
      </c>
      <c r="BR439" t="s">
        <v>324</v>
      </c>
      <c r="BS439" t="s">
        <v>324</v>
      </c>
      <c r="BT439">
        <v>23</v>
      </c>
      <c r="BU439" t="s">
        <v>324</v>
      </c>
      <c r="BV439" t="s">
        <v>324</v>
      </c>
      <c r="BW439" t="s">
        <v>324</v>
      </c>
      <c r="BX439" t="s">
        <v>324</v>
      </c>
      <c r="BY439">
        <v>0</v>
      </c>
      <c r="BZ439">
        <v>7.5999999999999998E-2</v>
      </c>
      <c r="CA439">
        <v>8.5000000000000006E-2</v>
      </c>
      <c r="CB439" t="s">
        <v>324</v>
      </c>
      <c r="CC439" t="s">
        <v>324</v>
      </c>
      <c r="CD439">
        <v>0.161</v>
      </c>
      <c r="CE439">
        <v>7</v>
      </c>
      <c r="CF439">
        <v>4</v>
      </c>
      <c r="CG439" t="s">
        <v>324</v>
      </c>
      <c r="CH439" t="s">
        <v>324</v>
      </c>
      <c r="CI439">
        <v>11</v>
      </c>
      <c r="CJ439" t="s">
        <v>324</v>
      </c>
      <c r="CK439" t="s">
        <v>324</v>
      </c>
      <c r="CL439" t="s">
        <v>324</v>
      </c>
      <c r="CM439" t="s">
        <v>324</v>
      </c>
      <c r="CN439">
        <v>0</v>
      </c>
      <c r="CO439">
        <v>129.654</v>
      </c>
      <c r="CP439">
        <v>8.61</v>
      </c>
      <c r="CQ439">
        <v>20.805</v>
      </c>
      <c r="CR439">
        <v>0</v>
      </c>
      <c r="CS439">
        <v>159.06899999999999</v>
      </c>
      <c r="CT439">
        <v>17008</v>
      </c>
      <c r="CU439">
        <v>305</v>
      </c>
      <c r="CV439">
        <v>225</v>
      </c>
      <c r="CW439">
        <v>0</v>
      </c>
      <c r="CX439">
        <v>17538</v>
      </c>
      <c r="CY439">
        <v>0</v>
      </c>
      <c r="CZ439">
        <v>0</v>
      </c>
      <c r="DA439">
        <v>0</v>
      </c>
      <c r="DB439">
        <v>0</v>
      </c>
      <c r="DC439">
        <v>0</v>
      </c>
    </row>
    <row r="440" spans="1:107" x14ac:dyDescent="0.45">
      <c r="A440">
        <v>2024</v>
      </c>
      <c r="B440">
        <v>2</v>
      </c>
      <c r="C440" t="s">
        <v>120</v>
      </c>
      <c r="D440">
        <v>10454</v>
      </c>
      <c r="E440" t="s">
        <v>397</v>
      </c>
      <c r="F440" t="s">
        <v>323</v>
      </c>
      <c r="G440" t="s">
        <v>247</v>
      </c>
      <c r="H440">
        <v>1.3640000000000001</v>
      </c>
      <c r="I440" t="s">
        <v>324</v>
      </c>
      <c r="J440" t="s">
        <v>324</v>
      </c>
      <c r="K440" t="s">
        <v>324</v>
      </c>
      <c r="L440">
        <v>1.3640000000000001</v>
      </c>
      <c r="M440">
        <v>186</v>
      </c>
      <c r="N440" t="s">
        <v>324</v>
      </c>
      <c r="O440" t="s">
        <v>324</v>
      </c>
      <c r="P440" t="s">
        <v>324</v>
      </c>
      <c r="Q440">
        <v>186</v>
      </c>
      <c r="R440">
        <v>5.1999999999999998E-2</v>
      </c>
      <c r="S440" t="s">
        <v>324</v>
      </c>
      <c r="T440" t="s">
        <v>324</v>
      </c>
      <c r="U440" t="s">
        <v>324</v>
      </c>
      <c r="V440">
        <v>5.1999999999999998E-2</v>
      </c>
      <c r="W440">
        <v>54</v>
      </c>
      <c r="X440" t="s">
        <v>324</v>
      </c>
      <c r="Y440" t="s">
        <v>324</v>
      </c>
      <c r="Z440" t="s">
        <v>324</v>
      </c>
      <c r="AA440">
        <v>54</v>
      </c>
      <c r="AB440" t="s">
        <v>324</v>
      </c>
      <c r="AC440" t="s">
        <v>324</v>
      </c>
      <c r="AD440" t="s">
        <v>324</v>
      </c>
      <c r="AE440" t="s">
        <v>324</v>
      </c>
      <c r="AF440">
        <v>0</v>
      </c>
      <c r="AG440" t="s">
        <v>324</v>
      </c>
      <c r="AH440" t="s">
        <v>324</v>
      </c>
      <c r="AI440" t="s">
        <v>324</v>
      </c>
      <c r="AJ440" t="s">
        <v>324</v>
      </c>
      <c r="AK440">
        <v>0</v>
      </c>
      <c r="AL440" t="s">
        <v>324</v>
      </c>
      <c r="AM440" t="s">
        <v>324</v>
      </c>
      <c r="AN440" t="s">
        <v>324</v>
      </c>
      <c r="AO440" t="s">
        <v>324</v>
      </c>
      <c r="AP440">
        <v>0</v>
      </c>
      <c r="AQ440" t="s">
        <v>324</v>
      </c>
      <c r="AR440" t="s">
        <v>324</v>
      </c>
      <c r="AS440" t="s">
        <v>324</v>
      </c>
      <c r="AT440" t="s">
        <v>324</v>
      </c>
      <c r="AU440">
        <v>0</v>
      </c>
      <c r="AV440" t="s">
        <v>324</v>
      </c>
      <c r="AW440" t="s">
        <v>324</v>
      </c>
      <c r="AX440" t="s">
        <v>324</v>
      </c>
      <c r="AY440" t="s">
        <v>324</v>
      </c>
      <c r="AZ440">
        <v>0</v>
      </c>
      <c r="BA440" t="s">
        <v>324</v>
      </c>
      <c r="BB440" t="s">
        <v>324</v>
      </c>
      <c r="BC440" t="s">
        <v>324</v>
      </c>
      <c r="BD440" t="s">
        <v>324</v>
      </c>
      <c r="BE440">
        <v>0</v>
      </c>
      <c r="BF440" t="s">
        <v>324</v>
      </c>
      <c r="BG440" t="s">
        <v>324</v>
      </c>
      <c r="BH440" t="s">
        <v>324</v>
      </c>
      <c r="BI440" t="s">
        <v>324</v>
      </c>
      <c r="BJ440">
        <v>0</v>
      </c>
      <c r="BK440">
        <v>1.7999999999999999E-2</v>
      </c>
      <c r="BL440" t="s">
        <v>324</v>
      </c>
      <c r="BM440" t="s">
        <v>324</v>
      </c>
      <c r="BN440" t="s">
        <v>324</v>
      </c>
      <c r="BO440">
        <v>1.7999999999999999E-2</v>
      </c>
      <c r="BP440">
        <v>5</v>
      </c>
      <c r="BQ440" t="s">
        <v>324</v>
      </c>
      <c r="BR440" t="s">
        <v>324</v>
      </c>
      <c r="BS440" t="s">
        <v>324</v>
      </c>
      <c r="BT440">
        <v>5</v>
      </c>
      <c r="BU440" t="s">
        <v>324</v>
      </c>
      <c r="BV440" t="s">
        <v>324</v>
      </c>
      <c r="BW440" t="s">
        <v>324</v>
      </c>
      <c r="BX440" t="s">
        <v>324</v>
      </c>
      <c r="BY440">
        <v>0</v>
      </c>
      <c r="BZ440" t="s">
        <v>324</v>
      </c>
      <c r="CA440" t="s">
        <v>324</v>
      </c>
      <c r="CB440" t="s">
        <v>324</v>
      </c>
      <c r="CC440" t="s">
        <v>324</v>
      </c>
      <c r="CD440">
        <v>0</v>
      </c>
      <c r="CE440" t="s">
        <v>324</v>
      </c>
      <c r="CF440" t="s">
        <v>324</v>
      </c>
      <c r="CG440" t="s">
        <v>324</v>
      </c>
      <c r="CH440" t="s">
        <v>324</v>
      </c>
      <c r="CI440">
        <v>0</v>
      </c>
      <c r="CJ440" t="s">
        <v>324</v>
      </c>
      <c r="CK440" t="s">
        <v>324</v>
      </c>
      <c r="CL440" t="s">
        <v>324</v>
      </c>
      <c r="CM440" t="s">
        <v>324</v>
      </c>
      <c r="CN440">
        <v>0</v>
      </c>
      <c r="CO440">
        <v>1.4339999999999999</v>
      </c>
      <c r="CP440" t="s">
        <v>179</v>
      </c>
      <c r="CQ440" t="s">
        <v>179</v>
      </c>
      <c r="CR440">
        <v>0</v>
      </c>
      <c r="CS440">
        <v>1.4339999999999999</v>
      </c>
      <c r="CT440">
        <v>245</v>
      </c>
      <c r="CU440">
        <v>0</v>
      </c>
      <c r="CV440">
        <v>0</v>
      </c>
      <c r="CW440">
        <v>0</v>
      </c>
      <c r="CX440">
        <v>245</v>
      </c>
      <c r="CY440">
        <v>0</v>
      </c>
      <c r="CZ440">
        <v>0</v>
      </c>
      <c r="DA440">
        <v>0</v>
      </c>
      <c r="DB440">
        <v>0</v>
      </c>
      <c r="DC440">
        <v>0</v>
      </c>
    </row>
    <row r="441" spans="1:107" x14ac:dyDescent="0.45">
      <c r="A441">
        <v>2024</v>
      </c>
      <c r="B441">
        <v>2</v>
      </c>
      <c r="C441" t="s">
        <v>120</v>
      </c>
      <c r="D441">
        <v>11273</v>
      </c>
      <c r="E441" t="s">
        <v>398</v>
      </c>
      <c r="F441" t="s">
        <v>323</v>
      </c>
      <c r="G441" t="s">
        <v>244</v>
      </c>
      <c r="H441">
        <v>2.1999999999999999E-2</v>
      </c>
      <c r="I441" t="s">
        <v>324</v>
      </c>
      <c r="J441" t="s">
        <v>324</v>
      </c>
      <c r="K441" t="s">
        <v>324</v>
      </c>
      <c r="L441">
        <v>2.1999999999999999E-2</v>
      </c>
      <c r="M441">
        <v>2</v>
      </c>
      <c r="N441" t="s">
        <v>324</v>
      </c>
      <c r="O441" t="s">
        <v>324</v>
      </c>
      <c r="P441" t="s">
        <v>324</v>
      </c>
      <c r="Q441">
        <v>2</v>
      </c>
      <c r="R441" t="s">
        <v>324</v>
      </c>
      <c r="S441" t="s">
        <v>324</v>
      </c>
      <c r="T441" t="s">
        <v>324</v>
      </c>
      <c r="U441" t="s">
        <v>324</v>
      </c>
      <c r="V441">
        <v>0</v>
      </c>
      <c r="W441" t="s">
        <v>324</v>
      </c>
      <c r="X441" t="s">
        <v>324</v>
      </c>
      <c r="Y441" t="s">
        <v>324</v>
      </c>
      <c r="Z441" t="s">
        <v>324</v>
      </c>
      <c r="AA441">
        <v>0</v>
      </c>
      <c r="AB441" t="s">
        <v>324</v>
      </c>
      <c r="AC441" t="s">
        <v>324</v>
      </c>
      <c r="AD441" t="s">
        <v>324</v>
      </c>
      <c r="AE441" t="s">
        <v>324</v>
      </c>
      <c r="AF441">
        <v>0</v>
      </c>
      <c r="AG441" t="s">
        <v>324</v>
      </c>
      <c r="AH441" t="s">
        <v>324</v>
      </c>
      <c r="AI441" t="s">
        <v>324</v>
      </c>
      <c r="AJ441" t="s">
        <v>324</v>
      </c>
      <c r="AK441">
        <v>0</v>
      </c>
      <c r="AL441" t="s">
        <v>324</v>
      </c>
      <c r="AM441" t="s">
        <v>324</v>
      </c>
      <c r="AN441" t="s">
        <v>324</v>
      </c>
      <c r="AO441" t="s">
        <v>324</v>
      </c>
      <c r="AP441">
        <v>0</v>
      </c>
      <c r="AQ441" t="s">
        <v>324</v>
      </c>
      <c r="AR441" t="s">
        <v>324</v>
      </c>
      <c r="AS441" t="s">
        <v>324</v>
      </c>
      <c r="AT441" t="s">
        <v>324</v>
      </c>
      <c r="AU441">
        <v>0</v>
      </c>
      <c r="AV441" t="s">
        <v>324</v>
      </c>
      <c r="AW441" t="s">
        <v>324</v>
      </c>
      <c r="AX441" t="s">
        <v>324</v>
      </c>
      <c r="AY441" t="s">
        <v>324</v>
      </c>
      <c r="AZ441">
        <v>0</v>
      </c>
      <c r="BA441" t="s">
        <v>324</v>
      </c>
      <c r="BB441" t="s">
        <v>324</v>
      </c>
      <c r="BC441" t="s">
        <v>324</v>
      </c>
      <c r="BD441" t="s">
        <v>324</v>
      </c>
      <c r="BE441">
        <v>0</v>
      </c>
      <c r="BF441" t="s">
        <v>324</v>
      </c>
      <c r="BG441" t="s">
        <v>324</v>
      </c>
      <c r="BH441" t="s">
        <v>324</v>
      </c>
      <c r="BI441" t="s">
        <v>324</v>
      </c>
      <c r="BJ441">
        <v>0</v>
      </c>
      <c r="BK441">
        <v>2E-3</v>
      </c>
      <c r="BL441" t="s">
        <v>324</v>
      </c>
      <c r="BM441" t="s">
        <v>324</v>
      </c>
      <c r="BN441" t="s">
        <v>324</v>
      </c>
      <c r="BO441">
        <v>2E-3</v>
      </c>
      <c r="BP441">
        <v>1</v>
      </c>
      <c r="BQ441" t="s">
        <v>324</v>
      </c>
      <c r="BR441" t="s">
        <v>324</v>
      </c>
      <c r="BS441" t="s">
        <v>324</v>
      </c>
      <c r="BT441">
        <v>1</v>
      </c>
      <c r="BU441" t="s">
        <v>324</v>
      </c>
      <c r="BV441" t="s">
        <v>324</v>
      </c>
      <c r="BW441" t="s">
        <v>324</v>
      </c>
      <c r="BX441" t="s">
        <v>324</v>
      </c>
      <c r="BY441">
        <v>0</v>
      </c>
      <c r="BZ441" t="s">
        <v>324</v>
      </c>
      <c r="CA441" t="s">
        <v>324</v>
      </c>
      <c r="CB441" t="s">
        <v>324</v>
      </c>
      <c r="CC441" t="s">
        <v>324</v>
      </c>
      <c r="CD441">
        <v>0</v>
      </c>
      <c r="CE441" t="s">
        <v>324</v>
      </c>
      <c r="CF441" t="s">
        <v>324</v>
      </c>
      <c r="CG441" t="s">
        <v>324</v>
      </c>
      <c r="CH441" t="s">
        <v>324</v>
      </c>
      <c r="CI441">
        <v>0</v>
      </c>
      <c r="CJ441" t="s">
        <v>324</v>
      </c>
      <c r="CK441" t="s">
        <v>324</v>
      </c>
      <c r="CL441" t="s">
        <v>324</v>
      </c>
      <c r="CM441" t="s">
        <v>324</v>
      </c>
      <c r="CN441">
        <v>0</v>
      </c>
      <c r="CO441">
        <v>2.4E-2</v>
      </c>
      <c r="CP441" t="s">
        <v>179</v>
      </c>
      <c r="CQ441" t="s">
        <v>179</v>
      </c>
      <c r="CR441">
        <v>0</v>
      </c>
      <c r="CS441">
        <v>2.4E-2</v>
      </c>
      <c r="CT441">
        <v>3</v>
      </c>
      <c r="CU441">
        <v>0</v>
      </c>
      <c r="CV441">
        <v>0</v>
      </c>
      <c r="CW441">
        <v>0</v>
      </c>
      <c r="CX441">
        <v>3</v>
      </c>
      <c r="CY441">
        <v>0</v>
      </c>
      <c r="CZ441">
        <v>0</v>
      </c>
      <c r="DA441">
        <v>0</v>
      </c>
      <c r="DB441">
        <v>0</v>
      </c>
      <c r="DC441">
        <v>0</v>
      </c>
    </row>
    <row r="442" spans="1:107" x14ac:dyDescent="0.45">
      <c r="A442">
        <v>2024</v>
      </c>
      <c r="B442">
        <v>2</v>
      </c>
      <c r="C442" t="s">
        <v>120</v>
      </c>
      <c r="D442">
        <v>14354</v>
      </c>
      <c r="E442" t="s">
        <v>351</v>
      </c>
      <c r="F442" t="s">
        <v>323</v>
      </c>
      <c r="G442" t="s">
        <v>247</v>
      </c>
      <c r="H442">
        <v>21.643000000000001</v>
      </c>
      <c r="I442">
        <v>1.2729999999999999</v>
      </c>
      <c r="J442">
        <v>0.39900000000000002</v>
      </c>
      <c r="K442">
        <v>0</v>
      </c>
      <c r="L442">
        <v>23.315000000000001</v>
      </c>
      <c r="M442">
        <v>2592</v>
      </c>
      <c r="N442">
        <v>65</v>
      </c>
      <c r="O442">
        <v>7</v>
      </c>
      <c r="P442">
        <v>0</v>
      </c>
      <c r="Q442">
        <v>2664</v>
      </c>
      <c r="R442" t="s">
        <v>324</v>
      </c>
      <c r="S442" t="s">
        <v>324</v>
      </c>
      <c r="T442" t="s">
        <v>324</v>
      </c>
      <c r="U442" t="s">
        <v>324</v>
      </c>
      <c r="V442">
        <v>0</v>
      </c>
      <c r="W442" t="s">
        <v>324</v>
      </c>
      <c r="X442" t="s">
        <v>324</v>
      </c>
      <c r="Y442" t="s">
        <v>324</v>
      </c>
      <c r="Z442" t="s">
        <v>324</v>
      </c>
      <c r="AA442">
        <v>0</v>
      </c>
      <c r="AB442" t="s">
        <v>324</v>
      </c>
      <c r="AC442" t="s">
        <v>324</v>
      </c>
      <c r="AD442" t="s">
        <v>324</v>
      </c>
      <c r="AE442" t="s">
        <v>324</v>
      </c>
      <c r="AF442">
        <v>0</v>
      </c>
      <c r="AG442">
        <v>2.93</v>
      </c>
      <c r="AH442">
        <v>3.1E-2</v>
      </c>
      <c r="AI442">
        <v>0</v>
      </c>
      <c r="AJ442">
        <v>0</v>
      </c>
      <c r="AK442">
        <v>2.9609999999999999</v>
      </c>
      <c r="AL442">
        <v>311</v>
      </c>
      <c r="AM442">
        <v>2</v>
      </c>
      <c r="AN442">
        <v>0</v>
      </c>
      <c r="AO442">
        <v>0</v>
      </c>
      <c r="AP442">
        <v>313</v>
      </c>
      <c r="AQ442">
        <v>3.8439999999999999</v>
      </c>
      <c r="AR442">
        <v>6.2E-2</v>
      </c>
      <c r="AS442">
        <v>0</v>
      </c>
      <c r="AT442">
        <v>0</v>
      </c>
      <c r="AU442">
        <v>3.9060000000000001</v>
      </c>
      <c r="AV442" t="s">
        <v>324</v>
      </c>
      <c r="AW442" t="s">
        <v>324</v>
      </c>
      <c r="AX442" t="s">
        <v>324</v>
      </c>
      <c r="AY442" t="s">
        <v>324</v>
      </c>
      <c r="AZ442">
        <v>0</v>
      </c>
      <c r="BA442" t="s">
        <v>324</v>
      </c>
      <c r="BB442" t="s">
        <v>324</v>
      </c>
      <c r="BC442" t="s">
        <v>324</v>
      </c>
      <c r="BD442" t="s">
        <v>324</v>
      </c>
      <c r="BE442">
        <v>0</v>
      </c>
      <c r="BF442" t="s">
        <v>324</v>
      </c>
      <c r="BG442" t="s">
        <v>324</v>
      </c>
      <c r="BH442" t="s">
        <v>324</v>
      </c>
      <c r="BI442" t="s">
        <v>324</v>
      </c>
      <c r="BJ442">
        <v>0</v>
      </c>
      <c r="BK442">
        <v>0.222</v>
      </c>
      <c r="BL442">
        <v>5.7000000000000002E-2</v>
      </c>
      <c r="BM442">
        <v>0</v>
      </c>
      <c r="BN442">
        <v>0</v>
      </c>
      <c r="BO442">
        <v>0.27900000000000003</v>
      </c>
      <c r="BP442">
        <v>65</v>
      </c>
      <c r="BQ442">
        <v>8</v>
      </c>
      <c r="BR442">
        <v>0</v>
      </c>
      <c r="BS442">
        <v>0</v>
      </c>
      <c r="BT442">
        <v>73</v>
      </c>
      <c r="BU442" t="s">
        <v>324</v>
      </c>
      <c r="BV442" t="s">
        <v>324</v>
      </c>
      <c r="BW442" t="s">
        <v>324</v>
      </c>
      <c r="BX442" t="s">
        <v>324</v>
      </c>
      <c r="BY442">
        <v>0</v>
      </c>
      <c r="BZ442">
        <v>8.0000000000000002E-3</v>
      </c>
      <c r="CA442">
        <v>0</v>
      </c>
      <c r="CB442">
        <v>0</v>
      </c>
      <c r="CC442">
        <v>0</v>
      </c>
      <c r="CD442">
        <v>8.0000000000000002E-3</v>
      </c>
      <c r="CE442">
        <v>2</v>
      </c>
      <c r="CF442">
        <v>0</v>
      </c>
      <c r="CG442">
        <v>0</v>
      </c>
      <c r="CH442">
        <v>0</v>
      </c>
      <c r="CI442">
        <v>2</v>
      </c>
      <c r="CJ442" t="s">
        <v>324</v>
      </c>
      <c r="CK442" t="s">
        <v>324</v>
      </c>
      <c r="CL442" t="s">
        <v>324</v>
      </c>
      <c r="CM442" t="s">
        <v>324</v>
      </c>
      <c r="CN442">
        <v>0</v>
      </c>
      <c r="CO442">
        <v>21.873000000000001</v>
      </c>
      <c r="CP442">
        <v>1.33</v>
      </c>
      <c r="CQ442">
        <v>0.39900000000000002</v>
      </c>
      <c r="CR442">
        <v>0</v>
      </c>
      <c r="CS442">
        <v>23.602</v>
      </c>
      <c r="CT442">
        <v>2659</v>
      </c>
      <c r="CU442">
        <v>73</v>
      </c>
      <c r="CV442">
        <v>7</v>
      </c>
      <c r="CW442">
        <v>0</v>
      </c>
      <c r="CX442">
        <v>2739</v>
      </c>
      <c r="CY442">
        <v>0</v>
      </c>
      <c r="CZ442">
        <v>0</v>
      </c>
      <c r="DA442">
        <v>0</v>
      </c>
      <c r="DB442">
        <v>0</v>
      </c>
      <c r="DC442">
        <v>0</v>
      </c>
    </row>
    <row r="443" spans="1:107" x14ac:dyDescent="0.45">
      <c r="A443">
        <v>2024</v>
      </c>
      <c r="B443">
        <v>2</v>
      </c>
      <c r="C443" t="s">
        <v>120</v>
      </c>
      <c r="D443">
        <v>20169</v>
      </c>
      <c r="E443" t="s">
        <v>399</v>
      </c>
      <c r="F443" t="s">
        <v>323</v>
      </c>
      <c r="G443" t="s">
        <v>244</v>
      </c>
      <c r="H443">
        <v>3.6909999999999998</v>
      </c>
      <c r="I443">
        <v>0.629</v>
      </c>
      <c r="J443" t="s">
        <v>324</v>
      </c>
      <c r="K443" t="s">
        <v>324</v>
      </c>
      <c r="L443">
        <v>4.32</v>
      </c>
      <c r="M443">
        <v>574</v>
      </c>
      <c r="N443">
        <v>30</v>
      </c>
      <c r="O443" t="s">
        <v>324</v>
      </c>
      <c r="P443" t="s">
        <v>324</v>
      </c>
      <c r="Q443">
        <v>604</v>
      </c>
      <c r="R443" t="s">
        <v>324</v>
      </c>
      <c r="S443" t="s">
        <v>324</v>
      </c>
      <c r="T443" t="s">
        <v>324</v>
      </c>
      <c r="U443" t="s">
        <v>324</v>
      </c>
      <c r="V443">
        <v>0</v>
      </c>
      <c r="W443" t="s">
        <v>324</v>
      </c>
      <c r="X443" t="s">
        <v>324</v>
      </c>
      <c r="Y443" t="s">
        <v>324</v>
      </c>
      <c r="Z443" t="s">
        <v>324</v>
      </c>
      <c r="AA443">
        <v>0</v>
      </c>
      <c r="AB443" t="s">
        <v>324</v>
      </c>
      <c r="AC443" t="s">
        <v>324</v>
      </c>
      <c r="AD443" t="s">
        <v>324</v>
      </c>
      <c r="AE443" t="s">
        <v>324</v>
      </c>
      <c r="AF443">
        <v>0</v>
      </c>
      <c r="AG443" t="s">
        <v>324</v>
      </c>
      <c r="AH443" t="s">
        <v>324</v>
      </c>
      <c r="AI443" t="s">
        <v>324</v>
      </c>
      <c r="AJ443" t="s">
        <v>324</v>
      </c>
      <c r="AK443">
        <v>0</v>
      </c>
      <c r="AL443" t="s">
        <v>324</v>
      </c>
      <c r="AM443" t="s">
        <v>324</v>
      </c>
      <c r="AN443" t="s">
        <v>324</v>
      </c>
      <c r="AO443" t="s">
        <v>324</v>
      </c>
      <c r="AP443">
        <v>0</v>
      </c>
      <c r="AQ443" t="s">
        <v>324</v>
      </c>
      <c r="AR443" t="s">
        <v>324</v>
      </c>
      <c r="AS443" t="s">
        <v>324</v>
      </c>
      <c r="AT443" t="s">
        <v>324</v>
      </c>
      <c r="AU443">
        <v>0</v>
      </c>
      <c r="AV443" t="s">
        <v>324</v>
      </c>
      <c r="AW443" t="s">
        <v>324</v>
      </c>
      <c r="AX443" t="s">
        <v>324</v>
      </c>
      <c r="AY443" t="s">
        <v>324</v>
      </c>
      <c r="AZ443">
        <v>0</v>
      </c>
      <c r="BA443" t="s">
        <v>324</v>
      </c>
      <c r="BB443" t="s">
        <v>324</v>
      </c>
      <c r="BC443" t="s">
        <v>324</v>
      </c>
      <c r="BD443" t="s">
        <v>324</v>
      </c>
      <c r="BE443">
        <v>0</v>
      </c>
      <c r="BF443" t="s">
        <v>324</v>
      </c>
      <c r="BG443" t="s">
        <v>324</v>
      </c>
      <c r="BH443" t="s">
        <v>324</v>
      </c>
      <c r="BI443" t="s">
        <v>324</v>
      </c>
      <c r="BJ443">
        <v>0</v>
      </c>
      <c r="BK443">
        <v>1.2999999999999999E-2</v>
      </c>
      <c r="BL443">
        <v>2E-3</v>
      </c>
      <c r="BM443" t="s">
        <v>324</v>
      </c>
      <c r="BN443" t="s">
        <v>324</v>
      </c>
      <c r="BO443">
        <v>1.4999999999999999E-2</v>
      </c>
      <c r="BP443">
        <v>5</v>
      </c>
      <c r="BQ443">
        <v>1</v>
      </c>
      <c r="BR443" t="s">
        <v>324</v>
      </c>
      <c r="BS443" t="s">
        <v>324</v>
      </c>
      <c r="BT443">
        <v>6</v>
      </c>
      <c r="BU443" t="s">
        <v>324</v>
      </c>
      <c r="BV443" t="s">
        <v>324</v>
      </c>
      <c r="BW443" t="s">
        <v>324</v>
      </c>
      <c r="BX443" t="s">
        <v>324</v>
      </c>
      <c r="BY443">
        <v>0</v>
      </c>
      <c r="BZ443">
        <v>1.4E-2</v>
      </c>
      <c r="CA443">
        <v>6.5000000000000002E-2</v>
      </c>
      <c r="CB443" t="s">
        <v>324</v>
      </c>
      <c r="CC443" t="s">
        <v>324</v>
      </c>
      <c r="CD443">
        <v>7.9000000000000001E-2</v>
      </c>
      <c r="CE443">
        <v>3</v>
      </c>
      <c r="CF443">
        <v>1</v>
      </c>
      <c r="CG443" t="s">
        <v>324</v>
      </c>
      <c r="CH443" t="s">
        <v>324</v>
      </c>
      <c r="CI443">
        <v>4</v>
      </c>
      <c r="CJ443" t="s">
        <v>324</v>
      </c>
      <c r="CK443" t="s">
        <v>324</v>
      </c>
      <c r="CL443" t="s">
        <v>324</v>
      </c>
      <c r="CM443" t="s">
        <v>324</v>
      </c>
      <c r="CN443">
        <v>0</v>
      </c>
      <c r="CO443">
        <v>3.718</v>
      </c>
      <c r="CP443">
        <v>0.69599999999999995</v>
      </c>
      <c r="CQ443" t="s">
        <v>179</v>
      </c>
      <c r="CR443">
        <v>0</v>
      </c>
      <c r="CS443">
        <v>4.4139999999999997</v>
      </c>
      <c r="CT443">
        <v>582</v>
      </c>
      <c r="CU443">
        <v>32</v>
      </c>
      <c r="CV443">
        <v>0</v>
      </c>
      <c r="CW443">
        <v>0</v>
      </c>
      <c r="CX443">
        <v>614</v>
      </c>
      <c r="CY443">
        <v>0</v>
      </c>
      <c r="CZ443">
        <v>0</v>
      </c>
      <c r="DA443">
        <v>0</v>
      </c>
      <c r="DB443">
        <v>0</v>
      </c>
      <c r="DC443">
        <v>0</v>
      </c>
    </row>
    <row r="444" spans="1:107" x14ac:dyDescent="0.45">
      <c r="A444">
        <v>2024</v>
      </c>
      <c r="B444">
        <v>2</v>
      </c>
      <c r="C444" t="s">
        <v>120</v>
      </c>
      <c r="D444">
        <v>99999</v>
      </c>
      <c r="E444" t="s">
        <v>329</v>
      </c>
      <c r="F444" t="s">
        <v>323</v>
      </c>
      <c r="H444">
        <v>-24.577000000000002</v>
      </c>
      <c r="I444">
        <v>-1.331</v>
      </c>
      <c r="J444">
        <v>-3.698</v>
      </c>
      <c r="K444">
        <v>0</v>
      </c>
      <c r="L444">
        <v>-29.606000000000002</v>
      </c>
      <c r="M444" t="s">
        <v>324</v>
      </c>
      <c r="N444" t="s">
        <v>324</v>
      </c>
      <c r="O444" t="s">
        <v>324</v>
      </c>
      <c r="P444" t="s">
        <v>324</v>
      </c>
      <c r="Q444" t="s">
        <v>324</v>
      </c>
      <c r="R444">
        <v>-8.9999999999999993E-3</v>
      </c>
      <c r="S444" t="s">
        <v>324</v>
      </c>
      <c r="T444" t="s">
        <v>324</v>
      </c>
      <c r="U444" t="s">
        <v>324</v>
      </c>
      <c r="V444">
        <v>-8.9999999999999993E-3</v>
      </c>
      <c r="W444" t="s">
        <v>324</v>
      </c>
      <c r="X444" t="s">
        <v>324</v>
      </c>
      <c r="Y444" t="s">
        <v>324</v>
      </c>
      <c r="Z444" t="s">
        <v>324</v>
      </c>
      <c r="AA444" t="s">
        <v>324</v>
      </c>
      <c r="AB444" t="s">
        <v>324</v>
      </c>
      <c r="AC444" t="s">
        <v>324</v>
      </c>
      <c r="AD444" t="s">
        <v>324</v>
      </c>
      <c r="AE444" t="s">
        <v>324</v>
      </c>
      <c r="AF444" t="s">
        <v>324</v>
      </c>
      <c r="AG444">
        <v>-0.51100000000000001</v>
      </c>
      <c r="AH444">
        <v>-5.0000000000000001E-3</v>
      </c>
      <c r="AI444">
        <v>0</v>
      </c>
      <c r="AJ444">
        <v>0</v>
      </c>
      <c r="AK444">
        <v>-0.51600000000000001</v>
      </c>
      <c r="AL444" t="s">
        <v>324</v>
      </c>
      <c r="AM444" t="s">
        <v>324</v>
      </c>
      <c r="AN444" t="s">
        <v>324</v>
      </c>
      <c r="AO444" t="s">
        <v>324</v>
      </c>
      <c r="AP444" t="s">
        <v>324</v>
      </c>
      <c r="AQ444" t="s">
        <v>324</v>
      </c>
      <c r="AR444" t="s">
        <v>324</v>
      </c>
      <c r="AS444" t="s">
        <v>324</v>
      </c>
      <c r="AT444" t="s">
        <v>324</v>
      </c>
      <c r="AU444" t="s">
        <v>324</v>
      </c>
      <c r="AV444" t="s">
        <v>324</v>
      </c>
      <c r="AW444" t="s">
        <v>324</v>
      </c>
      <c r="AX444" t="s">
        <v>324</v>
      </c>
      <c r="AY444" t="s">
        <v>324</v>
      </c>
      <c r="AZ444">
        <v>0</v>
      </c>
      <c r="BA444" t="s">
        <v>324</v>
      </c>
      <c r="BB444" t="s">
        <v>324</v>
      </c>
      <c r="BC444" t="s">
        <v>324</v>
      </c>
      <c r="BD444" t="s">
        <v>324</v>
      </c>
      <c r="BE444" t="s">
        <v>324</v>
      </c>
      <c r="BF444" t="s">
        <v>324</v>
      </c>
      <c r="BG444" t="s">
        <v>324</v>
      </c>
      <c r="BH444" t="s">
        <v>324</v>
      </c>
      <c r="BI444" t="s">
        <v>324</v>
      </c>
      <c r="BJ444" t="s">
        <v>324</v>
      </c>
      <c r="BK444" t="s">
        <v>324</v>
      </c>
      <c r="BL444" t="s">
        <v>324</v>
      </c>
      <c r="BM444" t="s">
        <v>324</v>
      </c>
      <c r="BN444" t="s">
        <v>324</v>
      </c>
      <c r="BO444" t="s">
        <v>324</v>
      </c>
      <c r="BP444" t="s">
        <v>324</v>
      </c>
      <c r="BQ444" t="s">
        <v>324</v>
      </c>
      <c r="BR444" t="s">
        <v>324</v>
      </c>
      <c r="BS444" t="s">
        <v>324</v>
      </c>
      <c r="BT444" t="s">
        <v>324</v>
      </c>
      <c r="BU444" t="s">
        <v>324</v>
      </c>
      <c r="BV444" t="s">
        <v>324</v>
      </c>
      <c r="BW444" t="s">
        <v>324</v>
      </c>
      <c r="BX444" t="s">
        <v>324</v>
      </c>
      <c r="BY444" t="s">
        <v>324</v>
      </c>
      <c r="BZ444" t="s">
        <v>324</v>
      </c>
      <c r="CA444" t="s">
        <v>324</v>
      </c>
      <c r="CB444" t="s">
        <v>324</v>
      </c>
      <c r="CC444" t="s">
        <v>324</v>
      </c>
      <c r="CD444" t="s">
        <v>324</v>
      </c>
      <c r="CE444" t="s">
        <v>324</v>
      </c>
      <c r="CF444" t="s">
        <v>324</v>
      </c>
      <c r="CG444" t="s">
        <v>324</v>
      </c>
      <c r="CH444" t="s">
        <v>324</v>
      </c>
      <c r="CI444" t="s">
        <v>324</v>
      </c>
      <c r="CJ444" t="s">
        <v>324</v>
      </c>
      <c r="CK444" t="s">
        <v>324</v>
      </c>
      <c r="CL444" t="s">
        <v>324</v>
      </c>
      <c r="CM444" t="s">
        <v>324</v>
      </c>
      <c r="CN444" t="s">
        <v>324</v>
      </c>
      <c r="CO444">
        <v>-24.585999999999999</v>
      </c>
      <c r="CP444">
        <v>-1.331</v>
      </c>
      <c r="CQ444">
        <v>-3.698</v>
      </c>
      <c r="CR444">
        <v>0</v>
      </c>
      <c r="CS444">
        <v>-29.614999999999998</v>
      </c>
      <c r="CT444" t="s">
        <v>324</v>
      </c>
      <c r="CU444" t="s">
        <v>324</v>
      </c>
      <c r="CV444" t="s">
        <v>324</v>
      </c>
      <c r="CW444" t="s">
        <v>324</v>
      </c>
      <c r="CX444" t="s">
        <v>324</v>
      </c>
      <c r="CY444" t="s">
        <v>324</v>
      </c>
      <c r="CZ444" t="s">
        <v>324</v>
      </c>
      <c r="DA444" t="s">
        <v>324</v>
      </c>
      <c r="DB444" t="s">
        <v>324</v>
      </c>
      <c r="DC444" t="s">
        <v>324</v>
      </c>
    </row>
    <row r="445" spans="1:107" x14ac:dyDescent="0.45">
      <c r="A445">
        <v>2024</v>
      </c>
      <c r="B445">
        <v>2</v>
      </c>
      <c r="C445" t="s">
        <v>123</v>
      </c>
      <c r="D445">
        <v>4110</v>
      </c>
      <c r="E445" t="s">
        <v>400</v>
      </c>
      <c r="F445" t="s">
        <v>323</v>
      </c>
      <c r="G445" t="s">
        <v>244</v>
      </c>
      <c r="H445">
        <v>377.39699999999999</v>
      </c>
      <c r="I445">
        <v>205.39</v>
      </c>
      <c r="J445" t="s">
        <v>324</v>
      </c>
      <c r="K445" t="s">
        <v>324</v>
      </c>
      <c r="L445">
        <v>582.78700000000003</v>
      </c>
      <c r="M445">
        <v>52574</v>
      </c>
      <c r="N445">
        <v>1217</v>
      </c>
      <c r="O445" t="s">
        <v>324</v>
      </c>
      <c r="P445" t="s">
        <v>324</v>
      </c>
      <c r="Q445">
        <v>53791</v>
      </c>
      <c r="R445">
        <v>91.924000000000007</v>
      </c>
      <c r="S445">
        <v>70.319000000000003</v>
      </c>
      <c r="T445" t="s">
        <v>324</v>
      </c>
      <c r="U445" t="s">
        <v>324</v>
      </c>
      <c r="V445">
        <v>162.24299999999999</v>
      </c>
      <c r="W445">
        <v>19930</v>
      </c>
      <c r="X445">
        <v>4086</v>
      </c>
      <c r="Y445" t="s">
        <v>324</v>
      </c>
      <c r="Z445" t="s">
        <v>324</v>
      </c>
      <c r="AA445">
        <v>24016</v>
      </c>
      <c r="AB445" t="s">
        <v>324</v>
      </c>
      <c r="AC445" t="s">
        <v>324</v>
      </c>
      <c r="AD445" t="s">
        <v>324</v>
      </c>
      <c r="AE445" t="s">
        <v>324</v>
      </c>
      <c r="AF445">
        <v>0</v>
      </c>
      <c r="AG445" t="s">
        <v>324</v>
      </c>
      <c r="AH445" t="s">
        <v>324</v>
      </c>
      <c r="AI445" t="s">
        <v>324</v>
      </c>
      <c r="AJ445" t="s">
        <v>324</v>
      </c>
      <c r="AK445">
        <v>0</v>
      </c>
      <c r="AL445" t="s">
        <v>324</v>
      </c>
      <c r="AM445" t="s">
        <v>324</v>
      </c>
      <c r="AN445" t="s">
        <v>324</v>
      </c>
      <c r="AO445" t="s">
        <v>324</v>
      </c>
      <c r="AP445">
        <v>0</v>
      </c>
      <c r="AQ445" t="s">
        <v>324</v>
      </c>
      <c r="AR445" t="s">
        <v>324</v>
      </c>
      <c r="AS445" t="s">
        <v>324</v>
      </c>
      <c r="AT445" t="s">
        <v>324</v>
      </c>
      <c r="AU445">
        <v>0</v>
      </c>
      <c r="AV445" t="s">
        <v>324</v>
      </c>
      <c r="AW445" t="s">
        <v>324</v>
      </c>
      <c r="AX445" t="s">
        <v>324</v>
      </c>
      <c r="AY445" t="s">
        <v>324</v>
      </c>
      <c r="AZ445">
        <v>0</v>
      </c>
      <c r="BA445" t="s">
        <v>324</v>
      </c>
      <c r="BB445" t="s">
        <v>324</v>
      </c>
      <c r="BC445" t="s">
        <v>324</v>
      </c>
      <c r="BD445" t="s">
        <v>324</v>
      </c>
      <c r="BE445">
        <v>0</v>
      </c>
      <c r="BF445" t="s">
        <v>324</v>
      </c>
      <c r="BG445" t="s">
        <v>324</v>
      </c>
      <c r="BH445" t="s">
        <v>324</v>
      </c>
      <c r="BI445" t="s">
        <v>324</v>
      </c>
      <c r="BJ445">
        <v>0</v>
      </c>
      <c r="BK445">
        <v>0.18</v>
      </c>
      <c r="BL445">
        <v>2.4180000000000001</v>
      </c>
      <c r="BM445" t="s">
        <v>324</v>
      </c>
      <c r="BN445" t="s">
        <v>324</v>
      </c>
      <c r="BO445">
        <v>2.5979999999999999</v>
      </c>
      <c r="BP445">
        <v>32</v>
      </c>
      <c r="BQ445">
        <v>12</v>
      </c>
      <c r="BR445" t="s">
        <v>324</v>
      </c>
      <c r="BS445" t="s">
        <v>324</v>
      </c>
      <c r="BT445">
        <v>44</v>
      </c>
      <c r="BU445" t="s">
        <v>324</v>
      </c>
      <c r="BV445" t="s">
        <v>324</v>
      </c>
      <c r="BW445" t="s">
        <v>324</v>
      </c>
      <c r="BX445" t="s">
        <v>324</v>
      </c>
      <c r="BY445">
        <v>0</v>
      </c>
      <c r="BZ445" t="s">
        <v>324</v>
      </c>
      <c r="CA445">
        <v>0.375</v>
      </c>
      <c r="CB445" t="s">
        <v>324</v>
      </c>
      <c r="CC445" t="s">
        <v>324</v>
      </c>
      <c r="CD445">
        <v>0.375</v>
      </c>
      <c r="CE445" t="s">
        <v>324</v>
      </c>
      <c r="CF445">
        <v>1</v>
      </c>
      <c r="CG445" t="s">
        <v>324</v>
      </c>
      <c r="CH445" t="s">
        <v>324</v>
      </c>
      <c r="CI445">
        <v>1</v>
      </c>
      <c r="CJ445" t="s">
        <v>324</v>
      </c>
      <c r="CK445" t="s">
        <v>324</v>
      </c>
      <c r="CL445" t="s">
        <v>324</v>
      </c>
      <c r="CM445" t="s">
        <v>324</v>
      </c>
      <c r="CN445">
        <v>0</v>
      </c>
      <c r="CO445">
        <v>469.50099999999998</v>
      </c>
      <c r="CP445">
        <v>278.50200000000001</v>
      </c>
      <c r="CQ445" t="s">
        <v>179</v>
      </c>
      <c r="CR445">
        <v>0</v>
      </c>
      <c r="CS445">
        <v>748.00300000000004</v>
      </c>
      <c r="CT445">
        <v>72536</v>
      </c>
      <c r="CU445">
        <v>5316</v>
      </c>
      <c r="CV445">
        <v>0</v>
      </c>
      <c r="CW445">
        <v>0</v>
      </c>
      <c r="CX445">
        <v>77852</v>
      </c>
      <c r="CY445">
        <v>0</v>
      </c>
      <c r="CZ445">
        <v>0</v>
      </c>
      <c r="DA445">
        <v>0</v>
      </c>
      <c r="DB445">
        <v>0</v>
      </c>
      <c r="DC445">
        <v>0</v>
      </c>
    </row>
    <row r="446" spans="1:107" x14ac:dyDescent="0.45">
      <c r="A446">
        <v>2024</v>
      </c>
      <c r="B446">
        <v>2</v>
      </c>
      <c r="C446" t="s">
        <v>123</v>
      </c>
      <c r="D446">
        <v>12341</v>
      </c>
      <c r="E446" t="s">
        <v>394</v>
      </c>
      <c r="F446" t="s">
        <v>323</v>
      </c>
      <c r="G446" t="s">
        <v>244</v>
      </c>
      <c r="H446">
        <v>3.4569999999999999</v>
      </c>
      <c r="I446">
        <v>5.3609999999999998</v>
      </c>
      <c r="J446">
        <v>2.1800000000000002</v>
      </c>
      <c r="K446" t="s">
        <v>324</v>
      </c>
      <c r="L446">
        <v>10.997999999999999</v>
      </c>
      <c r="M446">
        <v>413</v>
      </c>
      <c r="N446">
        <v>88</v>
      </c>
      <c r="O446">
        <v>4</v>
      </c>
      <c r="P446" t="s">
        <v>324</v>
      </c>
      <c r="Q446">
        <v>505</v>
      </c>
      <c r="R446" t="s">
        <v>324</v>
      </c>
      <c r="S446" t="s">
        <v>324</v>
      </c>
      <c r="T446" t="s">
        <v>324</v>
      </c>
      <c r="U446" t="s">
        <v>324</v>
      </c>
      <c r="V446">
        <v>0</v>
      </c>
      <c r="W446" t="s">
        <v>324</v>
      </c>
      <c r="X446" t="s">
        <v>324</v>
      </c>
      <c r="Y446" t="s">
        <v>324</v>
      </c>
      <c r="Z446" t="s">
        <v>324</v>
      </c>
      <c r="AA446">
        <v>0</v>
      </c>
      <c r="AB446">
        <v>11.922000000000001</v>
      </c>
      <c r="AC446">
        <v>27.805</v>
      </c>
      <c r="AD446" t="s">
        <v>324</v>
      </c>
      <c r="AE446" t="s">
        <v>324</v>
      </c>
      <c r="AF446">
        <v>39.726999999999997</v>
      </c>
      <c r="AG446" t="s">
        <v>324</v>
      </c>
      <c r="AH446" t="s">
        <v>324</v>
      </c>
      <c r="AI446" t="s">
        <v>324</v>
      </c>
      <c r="AJ446" t="s">
        <v>324</v>
      </c>
      <c r="AK446">
        <v>0</v>
      </c>
      <c r="AL446" t="s">
        <v>324</v>
      </c>
      <c r="AM446" t="s">
        <v>324</v>
      </c>
      <c r="AN446" t="s">
        <v>324</v>
      </c>
      <c r="AO446" t="s">
        <v>324</v>
      </c>
      <c r="AP446">
        <v>0</v>
      </c>
      <c r="AQ446" t="s">
        <v>324</v>
      </c>
      <c r="AR446" t="s">
        <v>324</v>
      </c>
      <c r="AS446" t="s">
        <v>324</v>
      </c>
      <c r="AT446" t="s">
        <v>324</v>
      </c>
      <c r="AU446">
        <v>0</v>
      </c>
      <c r="AV446" t="s">
        <v>324</v>
      </c>
      <c r="AW446" t="s">
        <v>324</v>
      </c>
      <c r="AX446" t="s">
        <v>324</v>
      </c>
      <c r="AY446" t="s">
        <v>324</v>
      </c>
      <c r="AZ446">
        <v>0</v>
      </c>
      <c r="BA446" t="s">
        <v>324</v>
      </c>
      <c r="BB446" t="s">
        <v>324</v>
      </c>
      <c r="BC446" t="s">
        <v>324</v>
      </c>
      <c r="BD446" t="s">
        <v>324</v>
      </c>
      <c r="BE446">
        <v>0</v>
      </c>
      <c r="BF446" t="s">
        <v>324</v>
      </c>
      <c r="BG446" t="s">
        <v>324</v>
      </c>
      <c r="BH446" t="s">
        <v>324</v>
      </c>
      <c r="BI446" t="s">
        <v>324</v>
      </c>
      <c r="BJ446">
        <v>0</v>
      </c>
      <c r="BK446">
        <v>2E-3</v>
      </c>
      <c r="BL446">
        <v>0.62</v>
      </c>
      <c r="BM446" t="s">
        <v>324</v>
      </c>
      <c r="BN446" t="s">
        <v>324</v>
      </c>
      <c r="BO446">
        <v>0.622</v>
      </c>
      <c r="BP446">
        <v>1</v>
      </c>
      <c r="BQ446">
        <v>2</v>
      </c>
      <c r="BR446" t="s">
        <v>324</v>
      </c>
      <c r="BS446" t="s">
        <v>324</v>
      </c>
      <c r="BT446">
        <v>3</v>
      </c>
      <c r="BU446" t="s">
        <v>324</v>
      </c>
      <c r="BV446" t="s">
        <v>324</v>
      </c>
      <c r="BW446" t="s">
        <v>324</v>
      </c>
      <c r="BX446" t="s">
        <v>324</v>
      </c>
      <c r="BY446">
        <v>0</v>
      </c>
      <c r="BZ446" t="s">
        <v>324</v>
      </c>
      <c r="CA446" t="s">
        <v>324</v>
      </c>
      <c r="CB446" t="s">
        <v>324</v>
      </c>
      <c r="CC446" t="s">
        <v>324</v>
      </c>
      <c r="CD446">
        <v>0</v>
      </c>
      <c r="CE446" t="s">
        <v>324</v>
      </c>
      <c r="CF446" t="s">
        <v>324</v>
      </c>
      <c r="CG446" t="s">
        <v>324</v>
      </c>
      <c r="CH446" t="s">
        <v>324</v>
      </c>
      <c r="CI446">
        <v>0</v>
      </c>
      <c r="CJ446" t="s">
        <v>324</v>
      </c>
      <c r="CK446" t="s">
        <v>324</v>
      </c>
      <c r="CL446" t="s">
        <v>324</v>
      </c>
      <c r="CM446" t="s">
        <v>324</v>
      </c>
      <c r="CN446">
        <v>0</v>
      </c>
      <c r="CO446">
        <v>3.4590000000000001</v>
      </c>
      <c r="CP446">
        <v>5.9809999999999999</v>
      </c>
      <c r="CQ446">
        <v>2.1800000000000002</v>
      </c>
      <c r="CR446">
        <v>0</v>
      </c>
      <c r="CS446">
        <v>11.62</v>
      </c>
      <c r="CT446">
        <v>414</v>
      </c>
      <c r="CU446">
        <v>90</v>
      </c>
      <c r="CV446">
        <v>4</v>
      </c>
      <c r="CW446">
        <v>0</v>
      </c>
      <c r="CX446">
        <v>508</v>
      </c>
      <c r="CY446">
        <v>11.922000000000001</v>
      </c>
      <c r="CZ446">
        <v>27.805</v>
      </c>
      <c r="DA446">
        <v>0</v>
      </c>
      <c r="DB446">
        <v>0</v>
      </c>
      <c r="DC446">
        <v>39.726999999999997</v>
      </c>
    </row>
    <row r="447" spans="1:107" x14ac:dyDescent="0.45">
      <c r="A447">
        <v>2024</v>
      </c>
      <c r="B447">
        <v>2</v>
      </c>
      <c r="C447" t="s">
        <v>123</v>
      </c>
      <c r="D447">
        <v>13032</v>
      </c>
      <c r="E447" t="s">
        <v>401</v>
      </c>
      <c r="F447" t="s">
        <v>323</v>
      </c>
      <c r="G447" t="s">
        <v>244</v>
      </c>
      <c r="H447">
        <v>0.47899999999999998</v>
      </c>
      <c r="I447">
        <v>0.17100000000000001</v>
      </c>
      <c r="J447">
        <v>0</v>
      </c>
      <c r="K447">
        <v>0</v>
      </c>
      <c r="L447">
        <v>0.65</v>
      </c>
      <c r="M447">
        <v>43</v>
      </c>
      <c r="N447">
        <v>8</v>
      </c>
      <c r="O447">
        <v>0</v>
      </c>
      <c r="P447">
        <v>0</v>
      </c>
      <c r="Q447">
        <v>51</v>
      </c>
      <c r="R447" t="s">
        <v>324</v>
      </c>
      <c r="S447" t="s">
        <v>324</v>
      </c>
      <c r="T447" t="s">
        <v>324</v>
      </c>
      <c r="U447" t="s">
        <v>324</v>
      </c>
      <c r="V447" t="s">
        <v>324</v>
      </c>
      <c r="W447" t="s">
        <v>324</v>
      </c>
      <c r="X447" t="s">
        <v>324</v>
      </c>
      <c r="Y447" t="s">
        <v>324</v>
      </c>
      <c r="Z447" t="s">
        <v>324</v>
      </c>
      <c r="AA447" t="s">
        <v>324</v>
      </c>
      <c r="AB447">
        <v>22.501000000000001</v>
      </c>
      <c r="AC447">
        <v>4.5039999999999996</v>
      </c>
      <c r="AD447">
        <v>0</v>
      </c>
      <c r="AE447">
        <v>0</v>
      </c>
      <c r="AF447">
        <v>27.004999999999999</v>
      </c>
      <c r="AG447" t="s">
        <v>324</v>
      </c>
      <c r="AH447" t="s">
        <v>324</v>
      </c>
      <c r="AI447" t="s">
        <v>324</v>
      </c>
      <c r="AJ447" t="s">
        <v>324</v>
      </c>
      <c r="AK447" t="s">
        <v>324</v>
      </c>
      <c r="AL447" t="s">
        <v>324</v>
      </c>
      <c r="AM447" t="s">
        <v>324</v>
      </c>
      <c r="AN447" t="s">
        <v>324</v>
      </c>
      <c r="AO447" t="s">
        <v>324</v>
      </c>
      <c r="AP447" t="s">
        <v>324</v>
      </c>
      <c r="AQ447" t="s">
        <v>324</v>
      </c>
      <c r="AR447" t="s">
        <v>324</v>
      </c>
      <c r="AS447" t="s">
        <v>324</v>
      </c>
      <c r="AT447" t="s">
        <v>324</v>
      </c>
      <c r="AU447" t="s">
        <v>324</v>
      </c>
      <c r="AV447" t="s">
        <v>324</v>
      </c>
      <c r="AW447" t="s">
        <v>324</v>
      </c>
      <c r="AX447" t="s">
        <v>324</v>
      </c>
      <c r="AY447" t="s">
        <v>324</v>
      </c>
      <c r="AZ447" t="s">
        <v>324</v>
      </c>
      <c r="BA447" t="s">
        <v>324</v>
      </c>
      <c r="BB447" t="s">
        <v>324</v>
      </c>
      <c r="BC447" t="s">
        <v>324</v>
      </c>
      <c r="BD447" t="s">
        <v>324</v>
      </c>
      <c r="BE447" t="s">
        <v>324</v>
      </c>
      <c r="BF447" t="s">
        <v>324</v>
      </c>
      <c r="BG447" t="s">
        <v>324</v>
      </c>
      <c r="BH447" t="s">
        <v>324</v>
      </c>
      <c r="BI447" t="s">
        <v>324</v>
      </c>
      <c r="BJ447" t="s">
        <v>324</v>
      </c>
      <c r="BK447" t="s">
        <v>324</v>
      </c>
      <c r="BL447" t="s">
        <v>324</v>
      </c>
      <c r="BM447" t="s">
        <v>324</v>
      </c>
      <c r="BN447" t="s">
        <v>324</v>
      </c>
      <c r="BO447" t="s">
        <v>324</v>
      </c>
      <c r="BP447" t="s">
        <v>324</v>
      </c>
      <c r="BQ447" t="s">
        <v>324</v>
      </c>
      <c r="BR447" t="s">
        <v>324</v>
      </c>
      <c r="BS447" t="s">
        <v>324</v>
      </c>
      <c r="BT447" t="s">
        <v>324</v>
      </c>
      <c r="BU447" t="s">
        <v>324</v>
      </c>
      <c r="BV447" t="s">
        <v>324</v>
      </c>
      <c r="BW447" t="s">
        <v>324</v>
      </c>
      <c r="BX447" t="s">
        <v>324</v>
      </c>
      <c r="BY447" t="s">
        <v>324</v>
      </c>
      <c r="BZ447" t="s">
        <v>324</v>
      </c>
      <c r="CA447" t="s">
        <v>324</v>
      </c>
      <c r="CB447" t="s">
        <v>324</v>
      </c>
      <c r="CC447" t="s">
        <v>324</v>
      </c>
      <c r="CD447" t="s">
        <v>324</v>
      </c>
      <c r="CE447" t="s">
        <v>324</v>
      </c>
      <c r="CF447" t="s">
        <v>324</v>
      </c>
      <c r="CG447" t="s">
        <v>324</v>
      </c>
      <c r="CH447" t="s">
        <v>324</v>
      </c>
      <c r="CI447" t="s">
        <v>324</v>
      </c>
      <c r="CJ447" t="s">
        <v>324</v>
      </c>
      <c r="CK447" t="s">
        <v>324</v>
      </c>
      <c r="CL447" t="s">
        <v>324</v>
      </c>
      <c r="CM447" t="s">
        <v>324</v>
      </c>
      <c r="CN447" t="s">
        <v>324</v>
      </c>
      <c r="CO447">
        <v>0.47899999999999998</v>
      </c>
      <c r="CP447">
        <v>0.17100000000000001</v>
      </c>
      <c r="CQ447" t="s">
        <v>179</v>
      </c>
      <c r="CR447">
        <v>0</v>
      </c>
      <c r="CS447">
        <v>0.65</v>
      </c>
      <c r="CT447">
        <v>43</v>
      </c>
      <c r="CU447">
        <v>8</v>
      </c>
      <c r="CV447">
        <v>0</v>
      </c>
      <c r="CW447">
        <v>0</v>
      </c>
      <c r="CX447">
        <v>51</v>
      </c>
      <c r="CY447">
        <v>22.501000000000001</v>
      </c>
      <c r="CZ447">
        <v>4.5039999999999996</v>
      </c>
      <c r="DA447">
        <v>0</v>
      </c>
      <c r="DB447">
        <v>0</v>
      </c>
      <c r="DC447">
        <v>27.004999999999999</v>
      </c>
    </row>
    <row r="448" spans="1:107" x14ac:dyDescent="0.45">
      <c r="A448">
        <v>2024</v>
      </c>
      <c r="B448">
        <v>2</v>
      </c>
      <c r="C448" t="s">
        <v>123</v>
      </c>
      <c r="D448">
        <v>56697</v>
      </c>
      <c r="E448" t="s">
        <v>402</v>
      </c>
      <c r="F448" t="s">
        <v>323</v>
      </c>
      <c r="G448" t="s">
        <v>247</v>
      </c>
      <c r="H448">
        <v>189.70099999999999</v>
      </c>
      <c r="I448">
        <v>157.14699999999999</v>
      </c>
      <c r="J448" t="s">
        <v>324</v>
      </c>
      <c r="K448" t="s">
        <v>324</v>
      </c>
      <c r="L448">
        <v>346.84800000000001</v>
      </c>
      <c r="M448">
        <v>19255</v>
      </c>
      <c r="N448">
        <v>2113</v>
      </c>
      <c r="O448" t="s">
        <v>324</v>
      </c>
      <c r="P448" t="s">
        <v>324</v>
      </c>
      <c r="Q448">
        <v>21368</v>
      </c>
      <c r="R448">
        <v>39.238999999999997</v>
      </c>
      <c r="S448">
        <v>61.302</v>
      </c>
      <c r="T448" t="s">
        <v>324</v>
      </c>
      <c r="U448" t="s">
        <v>324</v>
      </c>
      <c r="V448">
        <v>100.541</v>
      </c>
      <c r="W448">
        <v>7506</v>
      </c>
      <c r="X448">
        <v>1726</v>
      </c>
      <c r="Y448" t="s">
        <v>324</v>
      </c>
      <c r="Z448" t="s">
        <v>324</v>
      </c>
      <c r="AA448">
        <v>9232</v>
      </c>
      <c r="AB448" t="s">
        <v>324</v>
      </c>
      <c r="AC448" t="s">
        <v>324</v>
      </c>
      <c r="AD448" t="s">
        <v>324</v>
      </c>
      <c r="AE448" t="s">
        <v>324</v>
      </c>
      <c r="AF448">
        <v>0</v>
      </c>
      <c r="AG448" t="s">
        <v>324</v>
      </c>
      <c r="AH448" t="s">
        <v>324</v>
      </c>
      <c r="AI448" t="s">
        <v>324</v>
      </c>
      <c r="AJ448" t="s">
        <v>324</v>
      </c>
      <c r="AK448">
        <v>0</v>
      </c>
      <c r="AL448" t="s">
        <v>324</v>
      </c>
      <c r="AM448" t="s">
        <v>324</v>
      </c>
      <c r="AN448" t="s">
        <v>324</v>
      </c>
      <c r="AO448" t="s">
        <v>324</v>
      </c>
      <c r="AP448">
        <v>0</v>
      </c>
      <c r="AQ448" t="s">
        <v>324</v>
      </c>
      <c r="AR448" t="s">
        <v>324</v>
      </c>
      <c r="AS448" t="s">
        <v>324</v>
      </c>
      <c r="AT448" t="s">
        <v>324</v>
      </c>
      <c r="AU448">
        <v>0</v>
      </c>
      <c r="AV448" t="s">
        <v>324</v>
      </c>
      <c r="AW448" t="s">
        <v>324</v>
      </c>
      <c r="AX448" t="s">
        <v>324</v>
      </c>
      <c r="AY448" t="s">
        <v>324</v>
      </c>
      <c r="AZ448">
        <v>0</v>
      </c>
      <c r="BA448" t="s">
        <v>324</v>
      </c>
      <c r="BB448" t="s">
        <v>324</v>
      </c>
      <c r="BC448" t="s">
        <v>324</v>
      </c>
      <c r="BD448" t="s">
        <v>324</v>
      </c>
      <c r="BE448">
        <v>0</v>
      </c>
      <c r="BF448" t="s">
        <v>324</v>
      </c>
      <c r="BG448" t="s">
        <v>324</v>
      </c>
      <c r="BH448" t="s">
        <v>324</v>
      </c>
      <c r="BI448" t="s">
        <v>324</v>
      </c>
      <c r="BJ448">
        <v>0</v>
      </c>
      <c r="BK448">
        <v>0.35299999999999998</v>
      </c>
      <c r="BL448">
        <v>0.126</v>
      </c>
      <c r="BM448" t="s">
        <v>324</v>
      </c>
      <c r="BN448" t="s">
        <v>324</v>
      </c>
      <c r="BO448">
        <v>0.47899999999999998</v>
      </c>
      <c r="BP448">
        <v>73</v>
      </c>
      <c r="BQ448">
        <v>20</v>
      </c>
      <c r="BR448" t="s">
        <v>324</v>
      </c>
      <c r="BS448" t="s">
        <v>324</v>
      </c>
      <c r="BT448">
        <v>93</v>
      </c>
      <c r="BU448" t="s">
        <v>324</v>
      </c>
      <c r="BV448" t="s">
        <v>324</v>
      </c>
      <c r="BW448" t="s">
        <v>324</v>
      </c>
      <c r="BX448" t="s">
        <v>324</v>
      </c>
      <c r="BY448">
        <v>0</v>
      </c>
      <c r="BZ448" t="s">
        <v>324</v>
      </c>
      <c r="CA448" t="s">
        <v>324</v>
      </c>
      <c r="CB448" t="s">
        <v>324</v>
      </c>
      <c r="CC448" t="s">
        <v>324</v>
      </c>
      <c r="CD448">
        <v>0</v>
      </c>
      <c r="CE448" t="s">
        <v>324</v>
      </c>
      <c r="CF448" t="s">
        <v>324</v>
      </c>
      <c r="CG448" t="s">
        <v>324</v>
      </c>
      <c r="CH448" t="s">
        <v>324</v>
      </c>
      <c r="CI448">
        <v>0</v>
      </c>
      <c r="CJ448" t="s">
        <v>324</v>
      </c>
      <c r="CK448" t="s">
        <v>324</v>
      </c>
      <c r="CL448" t="s">
        <v>324</v>
      </c>
      <c r="CM448" t="s">
        <v>324</v>
      </c>
      <c r="CN448">
        <v>0</v>
      </c>
      <c r="CO448">
        <v>229.29300000000001</v>
      </c>
      <c r="CP448">
        <v>218.57499999999999</v>
      </c>
      <c r="CQ448" t="s">
        <v>179</v>
      </c>
      <c r="CR448">
        <v>0</v>
      </c>
      <c r="CS448">
        <v>447.86799999999999</v>
      </c>
      <c r="CT448">
        <v>26834</v>
      </c>
      <c r="CU448">
        <v>3859</v>
      </c>
      <c r="CV448">
        <v>0</v>
      </c>
      <c r="CW448">
        <v>0</v>
      </c>
      <c r="CX448">
        <v>30693</v>
      </c>
      <c r="CY448">
        <v>0</v>
      </c>
      <c r="CZ448">
        <v>0</v>
      </c>
      <c r="DA448">
        <v>0</v>
      </c>
      <c r="DB448">
        <v>0</v>
      </c>
      <c r="DC448">
        <v>0</v>
      </c>
    </row>
    <row r="449" spans="1:107" x14ac:dyDescent="0.45">
      <c r="A449">
        <v>2024</v>
      </c>
      <c r="B449">
        <v>2</v>
      </c>
      <c r="C449" t="s">
        <v>123</v>
      </c>
      <c r="D449">
        <v>99999</v>
      </c>
      <c r="E449" t="s">
        <v>329</v>
      </c>
      <c r="F449" t="s">
        <v>323</v>
      </c>
      <c r="H449">
        <v>18.547999999999998</v>
      </c>
      <c r="I449">
        <v>-12.178000000000001</v>
      </c>
      <c r="J449">
        <v>0.80500000000000005</v>
      </c>
      <c r="K449" t="s">
        <v>324</v>
      </c>
      <c r="L449">
        <v>7.1749999999999998</v>
      </c>
      <c r="M449" t="s">
        <v>324</v>
      </c>
      <c r="N449" t="s">
        <v>324</v>
      </c>
      <c r="O449" t="s">
        <v>324</v>
      </c>
      <c r="P449" t="s">
        <v>324</v>
      </c>
      <c r="Q449" t="s">
        <v>324</v>
      </c>
      <c r="R449">
        <v>-6.843</v>
      </c>
      <c r="S449">
        <v>-10.691000000000001</v>
      </c>
      <c r="T449" t="s">
        <v>324</v>
      </c>
      <c r="U449" t="s">
        <v>324</v>
      </c>
      <c r="V449">
        <v>-17.533999999999999</v>
      </c>
      <c r="W449" t="s">
        <v>324</v>
      </c>
      <c r="X449" t="s">
        <v>324</v>
      </c>
      <c r="Y449" t="s">
        <v>324</v>
      </c>
      <c r="Z449" t="s">
        <v>324</v>
      </c>
      <c r="AA449" t="s">
        <v>324</v>
      </c>
      <c r="AB449" t="s">
        <v>324</v>
      </c>
      <c r="AC449" t="s">
        <v>324</v>
      </c>
      <c r="AD449" t="s">
        <v>324</v>
      </c>
      <c r="AE449" t="s">
        <v>324</v>
      </c>
      <c r="AF449" t="s">
        <v>324</v>
      </c>
      <c r="AG449" t="s">
        <v>324</v>
      </c>
      <c r="AH449" t="s">
        <v>324</v>
      </c>
      <c r="AI449" t="s">
        <v>324</v>
      </c>
      <c r="AJ449" t="s">
        <v>324</v>
      </c>
      <c r="AK449">
        <v>0</v>
      </c>
      <c r="AL449" t="s">
        <v>324</v>
      </c>
      <c r="AM449" t="s">
        <v>324</v>
      </c>
      <c r="AN449" t="s">
        <v>324</v>
      </c>
      <c r="AO449" t="s">
        <v>324</v>
      </c>
      <c r="AP449" t="s">
        <v>324</v>
      </c>
      <c r="AQ449" t="s">
        <v>324</v>
      </c>
      <c r="AR449" t="s">
        <v>324</v>
      </c>
      <c r="AS449" t="s">
        <v>324</v>
      </c>
      <c r="AT449" t="s">
        <v>324</v>
      </c>
      <c r="AU449" t="s">
        <v>324</v>
      </c>
      <c r="AV449" t="s">
        <v>324</v>
      </c>
      <c r="AW449" t="s">
        <v>324</v>
      </c>
      <c r="AX449" t="s">
        <v>324</v>
      </c>
      <c r="AY449" t="s">
        <v>324</v>
      </c>
      <c r="AZ449">
        <v>0</v>
      </c>
      <c r="BA449" t="s">
        <v>324</v>
      </c>
      <c r="BB449" t="s">
        <v>324</v>
      </c>
      <c r="BC449" t="s">
        <v>324</v>
      </c>
      <c r="BD449" t="s">
        <v>324</v>
      </c>
      <c r="BE449" t="s">
        <v>324</v>
      </c>
      <c r="BF449" t="s">
        <v>324</v>
      </c>
      <c r="BG449" t="s">
        <v>324</v>
      </c>
      <c r="BH449" t="s">
        <v>324</v>
      </c>
      <c r="BI449" t="s">
        <v>324</v>
      </c>
      <c r="BJ449" t="s">
        <v>324</v>
      </c>
      <c r="BK449" t="s">
        <v>324</v>
      </c>
      <c r="BL449" t="s">
        <v>324</v>
      </c>
      <c r="BM449" t="s">
        <v>324</v>
      </c>
      <c r="BN449" t="s">
        <v>324</v>
      </c>
      <c r="BO449" t="s">
        <v>324</v>
      </c>
      <c r="BP449" t="s">
        <v>324</v>
      </c>
      <c r="BQ449" t="s">
        <v>324</v>
      </c>
      <c r="BR449" t="s">
        <v>324</v>
      </c>
      <c r="BS449" t="s">
        <v>324</v>
      </c>
      <c r="BT449" t="s">
        <v>324</v>
      </c>
      <c r="BU449" t="s">
        <v>324</v>
      </c>
      <c r="BV449" t="s">
        <v>324</v>
      </c>
      <c r="BW449" t="s">
        <v>324</v>
      </c>
      <c r="BX449" t="s">
        <v>324</v>
      </c>
      <c r="BY449" t="s">
        <v>324</v>
      </c>
      <c r="BZ449" t="s">
        <v>324</v>
      </c>
      <c r="CA449" t="s">
        <v>324</v>
      </c>
      <c r="CB449" t="s">
        <v>324</v>
      </c>
      <c r="CC449" t="s">
        <v>324</v>
      </c>
      <c r="CD449" t="s">
        <v>324</v>
      </c>
      <c r="CE449" t="s">
        <v>324</v>
      </c>
      <c r="CF449" t="s">
        <v>324</v>
      </c>
      <c r="CG449" t="s">
        <v>324</v>
      </c>
      <c r="CH449" t="s">
        <v>324</v>
      </c>
      <c r="CI449" t="s">
        <v>324</v>
      </c>
      <c r="CJ449" t="s">
        <v>324</v>
      </c>
      <c r="CK449" t="s">
        <v>324</v>
      </c>
      <c r="CL449" t="s">
        <v>324</v>
      </c>
      <c r="CM449" t="s">
        <v>324</v>
      </c>
      <c r="CN449" t="s">
        <v>324</v>
      </c>
      <c r="CO449">
        <v>11.705</v>
      </c>
      <c r="CP449">
        <v>-22.87</v>
      </c>
      <c r="CQ449">
        <v>0.80500000000000005</v>
      </c>
      <c r="CR449" t="s">
        <v>324</v>
      </c>
      <c r="CS449">
        <v>-10.36</v>
      </c>
      <c r="CT449" t="s">
        <v>324</v>
      </c>
      <c r="CU449" t="s">
        <v>324</v>
      </c>
      <c r="CV449" t="s">
        <v>324</v>
      </c>
      <c r="CW449" t="s">
        <v>324</v>
      </c>
      <c r="CX449" t="s">
        <v>324</v>
      </c>
      <c r="CY449" t="s">
        <v>324</v>
      </c>
      <c r="CZ449" t="s">
        <v>324</v>
      </c>
      <c r="DA449" t="s">
        <v>324</v>
      </c>
      <c r="DB449" t="s">
        <v>324</v>
      </c>
      <c r="DC449" t="s">
        <v>324</v>
      </c>
    </row>
    <row r="450" spans="1:107" x14ac:dyDescent="0.45">
      <c r="A450">
        <v>2024</v>
      </c>
      <c r="B450">
        <v>2</v>
      </c>
      <c r="C450" t="s">
        <v>127</v>
      </c>
      <c r="D450">
        <v>9273</v>
      </c>
      <c r="E450" t="s">
        <v>403</v>
      </c>
      <c r="F450" t="s">
        <v>323</v>
      </c>
      <c r="G450" t="s">
        <v>244</v>
      </c>
      <c r="H450">
        <v>7.4290000000000003</v>
      </c>
      <c r="I450">
        <v>5.2190000000000003</v>
      </c>
      <c r="J450" t="s">
        <v>324</v>
      </c>
      <c r="K450" t="s">
        <v>324</v>
      </c>
      <c r="L450">
        <v>12.648</v>
      </c>
      <c r="M450">
        <v>1020</v>
      </c>
      <c r="N450">
        <v>89</v>
      </c>
      <c r="O450" t="s">
        <v>324</v>
      </c>
      <c r="P450" t="s">
        <v>324</v>
      </c>
      <c r="Q450">
        <v>1109</v>
      </c>
      <c r="R450" t="s">
        <v>324</v>
      </c>
      <c r="S450" t="s">
        <v>324</v>
      </c>
      <c r="T450" t="s">
        <v>324</v>
      </c>
      <c r="U450" t="s">
        <v>324</v>
      </c>
      <c r="V450">
        <v>0</v>
      </c>
      <c r="W450" t="s">
        <v>324</v>
      </c>
      <c r="X450" t="s">
        <v>324</v>
      </c>
      <c r="Y450" t="s">
        <v>324</v>
      </c>
      <c r="Z450" t="s">
        <v>324</v>
      </c>
      <c r="AA450">
        <v>0</v>
      </c>
      <c r="AB450" t="s">
        <v>324</v>
      </c>
      <c r="AC450" t="s">
        <v>324</v>
      </c>
      <c r="AD450" t="s">
        <v>324</v>
      </c>
      <c r="AE450" t="s">
        <v>324</v>
      </c>
      <c r="AF450">
        <v>0</v>
      </c>
      <c r="AG450" t="s">
        <v>324</v>
      </c>
      <c r="AH450" t="s">
        <v>324</v>
      </c>
      <c r="AI450" t="s">
        <v>324</v>
      </c>
      <c r="AJ450" t="s">
        <v>324</v>
      </c>
      <c r="AK450">
        <v>0</v>
      </c>
      <c r="AL450" t="s">
        <v>324</v>
      </c>
      <c r="AM450" t="s">
        <v>324</v>
      </c>
      <c r="AN450" t="s">
        <v>324</v>
      </c>
      <c r="AO450" t="s">
        <v>324</v>
      </c>
      <c r="AP450">
        <v>0</v>
      </c>
      <c r="AQ450" t="s">
        <v>324</v>
      </c>
      <c r="AR450" t="s">
        <v>324</v>
      </c>
      <c r="AS450" t="s">
        <v>324</v>
      </c>
      <c r="AT450" t="s">
        <v>324</v>
      </c>
      <c r="AU450">
        <v>0</v>
      </c>
      <c r="AV450" t="s">
        <v>324</v>
      </c>
      <c r="AW450" t="s">
        <v>324</v>
      </c>
      <c r="AX450" t="s">
        <v>324</v>
      </c>
      <c r="AY450" t="s">
        <v>324</v>
      </c>
      <c r="AZ450">
        <v>0</v>
      </c>
      <c r="BA450" t="s">
        <v>324</v>
      </c>
      <c r="BB450" t="s">
        <v>324</v>
      </c>
      <c r="BC450" t="s">
        <v>324</v>
      </c>
      <c r="BD450" t="s">
        <v>324</v>
      </c>
      <c r="BE450">
        <v>0</v>
      </c>
      <c r="BF450" t="s">
        <v>324</v>
      </c>
      <c r="BG450" t="s">
        <v>324</v>
      </c>
      <c r="BH450" t="s">
        <v>324</v>
      </c>
      <c r="BI450" t="s">
        <v>324</v>
      </c>
      <c r="BJ450">
        <v>0</v>
      </c>
      <c r="BK450" t="s">
        <v>324</v>
      </c>
      <c r="BL450">
        <v>0.05</v>
      </c>
      <c r="BM450" t="s">
        <v>324</v>
      </c>
      <c r="BN450" t="s">
        <v>324</v>
      </c>
      <c r="BO450">
        <v>0.05</v>
      </c>
      <c r="BP450" t="s">
        <v>324</v>
      </c>
      <c r="BQ450">
        <v>1</v>
      </c>
      <c r="BR450" t="s">
        <v>324</v>
      </c>
      <c r="BS450" t="s">
        <v>324</v>
      </c>
      <c r="BT450">
        <v>1</v>
      </c>
      <c r="BU450" t="s">
        <v>324</v>
      </c>
      <c r="BV450" t="s">
        <v>324</v>
      </c>
      <c r="BW450" t="s">
        <v>324</v>
      </c>
      <c r="BX450" t="s">
        <v>324</v>
      </c>
      <c r="BY450">
        <v>0</v>
      </c>
      <c r="BZ450" t="s">
        <v>324</v>
      </c>
      <c r="CA450" t="s">
        <v>324</v>
      </c>
      <c r="CB450" t="s">
        <v>324</v>
      </c>
      <c r="CC450" t="s">
        <v>324</v>
      </c>
      <c r="CD450">
        <v>0</v>
      </c>
      <c r="CE450" t="s">
        <v>324</v>
      </c>
      <c r="CF450" t="s">
        <v>324</v>
      </c>
      <c r="CG450" t="s">
        <v>324</v>
      </c>
      <c r="CH450" t="s">
        <v>324</v>
      </c>
      <c r="CI450">
        <v>0</v>
      </c>
      <c r="CJ450" t="s">
        <v>324</v>
      </c>
      <c r="CK450" t="s">
        <v>324</v>
      </c>
      <c r="CL450" t="s">
        <v>324</v>
      </c>
      <c r="CM450" t="s">
        <v>324</v>
      </c>
      <c r="CN450">
        <v>0</v>
      </c>
      <c r="CO450">
        <v>7.4290000000000003</v>
      </c>
      <c r="CP450">
        <v>5.2690000000000001</v>
      </c>
      <c r="CQ450" t="s">
        <v>179</v>
      </c>
      <c r="CR450">
        <v>0</v>
      </c>
      <c r="CS450">
        <v>12.698</v>
      </c>
      <c r="CT450">
        <v>1020</v>
      </c>
      <c r="CU450">
        <v>90</v>
      </c>
      <c r="CV450">
        <v>0</v>
      </c>
      <c r="CW450">
        <v>0</v>
      </c>
      <c r="CX450">
        <v>1110</v>
      </c>
      <c r="CY450">
        <v>0</v>
      </c>
      <c r="CZ450">
        <v>0</v>
      </c>
      <c r="DA450">
        <v>0</v>
      </c>
      <c r="DB450">
        <v>0</v>
      </c>
      <c r="DC450">
        <v>0</v>
      </c>
    </row>
    <row r="451" spans="1:107" x14ac:dyDescent="0.45">
      <c r="A451">
        <v>2024</v>
      </c>
      <c r="B451">
        <v>2</v>
      </c>
      <c r="C451" t="s">
        <v>127</v>
      </c>
      <c r="D451">
        <v>9324</v>
      </c>
      <c r="E451" t="s">
        <v>404</v>
      </c>
      <c r="F451" t="s">
        <v>323</v>
      </c>
      <c r="G451" t="s">
        <v>244</v>
      </c>
      <c r="H451">
        <v>13.339</v>
      </c>
      <c r="I451">
        <v>17.204999999999998</v>
      </c>
      <c r="J451">
        <v>5.0960000000000001</v>
      </c>
      <c r="K451">
        <v>0</v>
      </c>
      <c r="L451">
        <v>35.64</v>
      </c>
      <c r="M451">
        <v>1502</v>
      </c>
      <c r="N451">
        <v>223</v>
      </c>
      <c r="O451">
        <v>21</v>
      </c>
      <c r="P451" t="s">
        <v>324</v>
      </c>
      <c r="Q451">
        <v>1746</v>
      </c>
      <c r="R451">
        <v>0</v>
      </c>
      <c r="S451">
        <v>0</v>
      </c>
      <c r="T451">
        <v>0</v>
      </c>
      <c r="U451">
        <v>0</v>
      </c>
      <c r="V451">
        <v>0</v>
      </c>
      <c r="W451">
        <v>0</v>
      </c>
      <c r="X451">
        <v>0</v>
      </c>
      <c r="Y451">
        <v>0</v>
      </c>
      <c r="Z451">
        <v>0</v>
      </c>
      <c r="AA451">
        <v>0</v>
      </c>
      <c r="AB451">
        <v>477.76600000000002</v>
      </c>
      <c r="AC451">
        <v>475.86599999999999</v>
      </c>
      <c r="AD451">
        <v>111.85299999999999</v>
      </c>
      <c r="AE451">
        <v>0</v>
      </c>
      <c r="AF451">
        <v>1065.4849999999999</v>
      </c>
      <c r="AG451">
        <v>1.518</v>
      </c>
      <c r="AH451">
        <v>0</v>
      </c>
      <c r="AI451">
        <v>0.05</v>
      </c>
      <c r="AJ451">
        <v>0</v>
      </c>
      <c r="AK451">
        <v>1.5680000000000001</v>
      </c>
      <c r="AL451">
        <v>318</v>
      </c>
      <c r="AM451">
        <v>0</v>
      </c>
      <c r="AN451">
        <v>1</v>
      </c>
      <c r="AO451">
        <v>0</v>
      </c>
      <c r="AP451">
        <v>319</v>
      </c>
      <c r="AQ451">
        <v>3.7210000000000001</v>
      </c>
      <c r="AR451">
        <v>0</v>
      </c>
      <c r="AS451">
        <v>3.7999999999999999E-2</v>
      </c>
      <c r="AT451">
        <v>0</v>
      </c>
      <c r="AU451">
        <v>3.7589999999999999</v>
      </c>
      <c r="AV451">
        <v>0</v>
      </c>
      <c r="AW451">
        <v>0</v>
      </c>
      <c r="AX451">
        <v>0</v>
      </c>
      <c r="AY451">
        <v>0</v>
      </c>
      <c r="AZ451">
        <v>0</v>
      </c>
      <c r="BA451">
        <v>0</v>
      </c>
      <c r="BB451">
        <v>0</v>
      </c>
      <c r="BC451">
        <v>0</v>
      </c>
      <c r="BD451">
        <v>0</v>
      </c>
      <c r="BE451">
        <v>0</v>
      </c>
      <c r="BF451">
        <v>0</v>
      </c>
      <c r="BG451">
        <v>0</v>
      </c>
      <c r="BH451">
        <v>0</v>
      </c>
      <c r="BI451">
        <v>0</v>
      </c>
      <c r="BJ451">
        <v>0</v>
      </c>
      <c r="BK451">
        <v>9.5000000000000001E-2</v>
      </c>
      <c r="BL451">
        <v>2.5000000000000001E-2</v>
      </c>
      <c r="BM451">
        <v>0.01</v>
      </c>
      <c r="BN451">
        <v>0</v>
      </c>
      <c r="BO451">
        <v>0.13</v>
      </c>
      <c r="BP451">
        <v>23</v>
      </c>
      <c r="BQ451">
        <v>6</v>
      </c>
      <c r="BR451">
        <v>1</v>
      </c>
      <c r="BS451">
        <v>0</v>
      </c>
      <c r="BT451">
        <v>30</v>
      </c>
      <c r="BU451">
        <v>0.40899999999999997</v>
      </c>
      <c r="BV451">
        <v>0</v>
      </c>
      <c r="BW451">
        <v>0</v>
      </c>
      <c r="BX451">
        <v>0</v>
      </c>
      <c r="BY451">
        <v>0.40899999999999997</v>
      </c>
      <c r="BZ451">
        <v>0</v>
      </c>
      <c r="CA451">
        <v>0.24</v>
      </c>
      <c r="CB451">
        <v>0</v>
      </c>
      <c r="CC451">
        <v>0</v>
      </c>
      <c r="CD451">
        <v>0.24</v>
      </c>
      <c r="CE451">
        <v>0</v>
      </c>
      <c r="CF451">
        <v>1</v>
      </c>
      <c r="CG451">
        <v>0</v>
      </c>
      <c r="CH451">
        <v>0</v>
      </c>
      <c r="CI451">
        <v>1</v>
      </c>
      <c r="CJ451">
        <v>0</v>
      </c>
      <c r="CK451">
        <v>0</v>
      </c>
      <c r="CL451">
        <v>0</v>
      </c>
      <c r="CM451">
        <v>0</v>
      </c>
      <c r="CN451">
        <v>0</v>
      </c>
      <c r="CO451">
        <v>13.433999999999999</v>
      </c>
      <c r="CP451">
        <v>17.47</v>
      </c>
      <c r="CQ451">
        <v>5.1059999999999999</v>
      </c>
      <c r="CR451">
        <v>0</v>
      </c>
      <c r="CS451">
        <v>36.01</v>
      </c>
      <c r="CT451">
        <v>1525</v>
      </c>
      <c r="CU451">
        <v>230</v>
      </c>
      <c r="CV451">
        <v>22</v>
      </c>
      <c r="CW451">
        <v>0</v>
      </c>
      <c r="CX451">
        <v>1777</v>
      </c>
      <c r="CY451">
        <v>478.17500000000001</v>
      </c>
      <c r="CZ451">
        <v>475.86599999999999</v>
      </c>
      <c r="DA451">
        <v>111.85299999999999</v>
      </c>
      <c r="DB451">
        <v>0</v>
      </c>
      <c r="DC451">
        <v>1065.894</v>
      </c>
    </row>
    <row r="452" spans="1:107" x14ac:dyDescent="0.45">
      <c r="A452">
        <v>2024</v>
      </c>
      <c r="B452">
        <v>2</v>
      </c>
      <c r="C452" t="s">
        <v>127</v>
      </c>
      <c r="D452">
        <v>13756</v>
      </c>
      <c r="E452" t="s">
        <v>405</v>
      </c>
      <c r="F452" t="s">
        <v>323</v>
      </c>
      <c r="G452" t="s">
        <v>244</v>
      </c>
      <c r="H452">
        <v>12.510999999999999</v>
      </c>
      <c r="I452">
        <v>45.703000000000003</v>
      </c>
      <c r="J452" t="s">
        <v>324</v>
      </c>
      <c r="K452" t="s">
        <v>324</v>
      </c>
      <c r="L452">
        <v>58.213999999999999</v>
      </c>
      <c r="M452">
        <v>1347</v>
      </c>
      <c r="N452">
        <v>184</v>
      </c>
      <c r="O452" t="s">
        <v>324</v>
      </c>
      <c r="P452" t="s">
        <v>324</v>
      </c>
      <c r="Q452">
        <v>1531</v>
      </c>
      <c r="R452" t="s">
        <v>324</v>
      </c>
      <c r="S452" t="s">
        <v>324</v>
      </c>
      <c r="T452" t="s">
        <v>324</v>
      </c>
      <c r="U452" t="s">
        <v>324</v>
      </c>
      <c r="V452">
        <v>0</v>
      </c>
      <c r="W452" t="s">
        <v>324</v>
      </c>
      <c r="X452" t="s">
        <v>324</v>
      </c>
      <c r="Y452" t="s">
        <v>324</v>
      </c>
      <c r="Z452" t="s">
        <v>324</v>
      </c>
      <c r="AA452">
        <v>0</v>
      </c>
      <c r="AB452">
        <v>429.39499999999998</v>
      </c>
      <c r="AC452">
        <v>997.11599999999999</v>
      </c>
      <c r="AD452" t="s">
        <v>324</v>
      </c>
      <c r="AE452" t="s">
        <v>324</v>
      </c>
      <c r="AF452">
        <v>1426.511</v>
      </c>
      <c r="AG452" t="s">
        <v>324</v>
      </c>
      <c r="AH452" t="s">
        <v>324</v>
      </c>
      <c r="AI452" t="s">
        <v>324</v>
      </c>
      <c r="AJ452" t="s">
        <v>324</v>
      </c>
      <c r="AK452">
        <v>0</v>
      </c>
      <c r="AL452" t="s">
        <v>324</v>
      </c>
      <c r="AM452" t="s">
        <v>324</v>
      </c>
      <c r="AN452" t="s">
        <v>324</v>
      </c>
      <c r="AO452" t="s">
        <v>324</v>
      </c>
      <c r="AP452">
        <v>0</v>
      </c>
      <c r="AQ452" t="s">
        <v>324</v>
      </c>
      <c r="AR452" t="s">
        <v>324</v>
      </c>
      <c r="AS452" t="s">
        <v>324</v>
      </c>
      <c r="AT452" t="s">
        <v>324</v>
      </c>
      <c r="AU452">
        <v>0</v>
      </c>
      <c r="AV452" t="s">
        <v>324</v>
      </c>
      <c r="AW452" t="s">
        <v>324</v>
      </c>
      <c r="AX452" t="s">
        <v>324</v>
      </c>
      <c r="AY452" t="s">
        <v>324</v>
      </c>
      <c r="AZ452">
        <v>0</v>
      </c>
      <c r="BA452" t="s">
        <v>324</v>
      </c>
      <c r="BB452" t="s">
        <v>324</v>
      </c>
      <c r="BC452" t="s">
        <v>324</v>
      </c>
      <c r="BD452" t="s">
        <v>324</v>
      </c>
      <c r="BE452">
        <v>0</v>
      </c>
      <c r="BF452" t="s">
        <v>324</v>
      </c>
      <c r="BG452" t="s">
        <v>324</v>
      </c>
      <c r="BH452" t="s">
        <v>324</v>
      </c>
      <c r="BI452" t="s">
        <v>324</v>
      </c>
      <c r="BJ452">
        <v>0</v>
      </c>
      <c r="BK452">
        <v>9.5000000000000001E-2</v>
      </c>
      <c r="BL452">
        <v>1.8220000000000001</v>
      </c>
      <c r="BM452" t="s">
        <v>324</v>
      </c>
      <c r="BN452" t="s">
        <v>324</v>
      </c>
      <c r="BO452">
        <v>1.917</v>
      </c>
      <c r="BP452">
        <v>21</v>
      </c>
      <c r="BQ452">
        <v>6</v>
      </c>
      <c r="BR452" t="s">
        <v>324</v>
      </c>
      <c r="BS452" t="s">
        <v>324</v>
      </c>
      <c r="BT452">
        <v>27</v>
      </c>
      <c r="BU452">
        <v>0.432</v>
      </c>
      <c r="BV452">
        <v>103.4</v>
      </c>
      <c r="BW452" t="s">
        <v>324</v>
      </c>
      <c r="BX452" t="s">
        <v>324</v>
      </c>
      <c r="BY452">
        <v>103.83199999999999</v>
      </c>
      <c r="BZ452" t="s">
        <v>324</v>
      </c>
      <c r="CA452" t="s">
        <v>324</v>
      </c>
      <c r="CB452" t="s">
        <v>324</v>
      </c>
      <c r="CC452" t="s">
        <v>324</v>
      </c>
      <c r="CD452">
        <v>0</v>
      </c>
      <c r="CE452" t="s">
        <v>324</v>
      </c>
      <c r="CF452" t="s">
        <v>324</v>
      </c>
      <c r="CG452" t="s">
        <v>324</v>
      </c>
      <c r="CH452" t="s">
        <v>324</v>
      </c>
      <c r="CI452">
        <v>0</v>
      </c>
      <c r="CJ452" t="s">
        <v>324</v>
      </c>
      <c r="CK452" t="s">
        <v>324</v>
      </c>
      <c r="CL452" t="s">
        <v>324</v>
      </c>
      <c r="CM452" t="s">
        <v>324</v>
      </c>
      <c r="CN452">
        <v>0</v>
      </c>
      <c r="CO452">
        <v>12.606</v>
      </c>
      <c r="CP452">
        <v>47.524999999999999</v>
      </c>
      <c r="CQ452" t="s">
        <v>179</v>
      </c>
      <c r="CR452">
        <v>0</v>
      </c>
      <c r="CS452">
        <v>60.131</v>
      </c>
      <c r="CT452">
        <v>1368</v>
      </c>
      <c r="CU452">
        <v>190</v>
      </c>
      <c r="CV452">
        <v>0</v>
      </c>
      <c r="CW452">
        <v>0</v>
      </c>
      <c r="CX452">
        <v>1558</v>
      </c>
      <c r="CY452">
        <v>429.827</v>
      </c>
      <c r="CZ452">
        <v>1100.5160000000001</v>
      </c>
      <c r="DA452">
        <v>0</v>
      </c>
      <c r="DB452">
        <v>0</v>
      </c>
      <c r="DC452">
        <v>1530.3430000000001</v>
      </c>
    </row>
    <row r="453" spans="1:107" x14ac:dyDescent="0.45">
      <c r="A453">
        <v>2024</v>
      </c>
      <c r="B453">
        <v>2</v>
      </c>
      <c r="C453" t="s">
        <v>127</v>
      </c>
      <c r="D453">
        <v>15470</v>
      </c>
      <c r="E453" t="s">
        <v>406</v>
      </c>
      <c r="F453" t="s">
        <v>323</v>
      </c>
      <c r="G453" t="s">
        <v>244</v>
      </c>
      <c r="H453">
        <v>30.286999999999999</v>
      </c>
      <c r="I453">
        <v>47.865000000000002</v>
      </c>
      <c r="J453">
        <v>4.2990000000000004</v>
      </c>
      <c r="K453">
        <v>0</v>
      </c>
      <c r="L453">
        <v>82.450999999999993</v>
      </c>
      <c r="M453">
        <v>3785</v>
      </c>
      <c r="N453">
        <v>441</v>
      </c>
      <c r="O453">
        <v>9</v>
      </c>
      <c r="P453">
        <v>0</v>
      </c>
      <c r="Q453">
        <v>4235</v>
      </c>
      <c r="R453" t="s">
        <v>324</v>
      </c>
      <c r="S453" t="s">
        <v>324</v>
      </c>
      <c r="T453" t="s">
        <v>324</v>
      </c>
      <c r="U453" t="s">
        <v>324</v>
      </c>
      <c r="V453">
        <v>0</v>
      </c>
      <c r="W453" t="s">
        <v>324</v>
      </c>
      <c r="X453" t="s">
        <v>324</v>
      </c>
      <c r="Y453" t="s">
        <v>324</v>
      </c>
      <c r="Z453" t="s">
        <v>324</v>
      </c>
      <c r="AA453">
        <v>0</v>
      </c>
      <c r="AB453" t="s">
        <v>324</v>
      </c>
      <c r="AC453" t="s">
        <v>324</v>
      </c>
      <c r="AD453" t="s">
        <v>324</v>
      </c>
      <c r="AE453" t="s">
        <v>324</v>
      </c>
      <c r="AF453">
        <v>0</v>
      </c>
      <c r="AG453" t="s">
        <v>324</v>
      </c>
      <c r="AH453" t="s">
        <v>324</v>
      </c>
      <c r="AI453" t="s">
        <v>324</v>
      </c>
      <c r="AJ453" t="s">
        <v>324</v>
      </c>
      <c r="AK453">
        <v>0</v>
      </c>
      <c r="AL453" t="s">
        <v>324</v>
      </c>
      <c r="AM453" t="s">
        <v>324</v>
      </c>
      <c r="AN453" t="s">
        <v>324</v>
      </c>
      <c r="AO453" t="s">
        <v>324</v>
      </c>
      <c r="AP453">
        <v>0</v>
      </c>
      <c r="AQ453" t="s">
        <v>324</v>
      </c>
      <c r="AR453" t="s">
        <v>324</v>
      </c>
      <c r="AS453" t="s">
        <v>324</v>
      </c>
      <c r="AT453" t="s">
        <v>324</v>
      </c>
      <c r="AU453">
        <v>0</v>
      </c>
      <c r="AV453" t="s">
        <v>324</v>
      </c>
      <c r="AW453" t="s">
        <v>324</v>
      </c>
      <c r="AX453" t="s">
        <v>324</v>
      </c>
      <c r="AY453" t="s">
        <v>324</v>
      </c>
      <c r="AZ453">
        <v>0</v>
      </c>
      <c r="BA453" t="s">
        <v>324</v>
      </c>
      <c r="BB453" t="s">
        <v>324</v>
      </c>
      <c r="BC453" t="s">
        <v>324</v>
      </c>
      <c r="BD453" t="s">
        <v>324</v>
      </c>
      <c r="BE453">
        <v>0</v>
      </c>
      <c r="BF453" t="s">
        <v>324</v>
      </c>
      <c r="BG453" t="s">
        <v>324</v>
      </c>
      <c r="BH453" t="s">
        <v>324</v>
      </c>
      <c r="BI453" t="s">
        <v>324</v>
      </c>
      <c r="BJ453">
        <v>0</v>
      </c>
      <c r="BK453">
        <v>6.0999999999999999E-2</v>
      </c>
      <c r="BL453">
        <v>2.13</v>
      </c>
      <c r="BM453">
        <v>0</v>
      </c>
      <c r="BN453">
        <v>0</v>
      </c>
      <c r="BO453">
        <v>2.1909999999999998</v>
      </c>
      <c r="BP453">
        <v>22</v>
      </c>
      <c r="BQ453">
        <v>10</v>
      </c>
      <c r="BR453">
        <v>0</v>
      </c>
      <c r="BS453">
        <v>0</v>
      </c>
      <c r="BT453">
        <v>32</v>
      </c>
      <c r="BU453" t="s">
        <v>324</v>
      </c>
      <c r="BV453" t="s">
        <v>324</v>
      </c>
      <c r="BW453" t="s">
        <v>324</v>
      </c>
      <c r="BX453" t="s">
        <v>324</v>
      </c>
      <c r="BY453">
        <v>0</v>
      </c>
      <c r="BZ453" t="s">
        <v>324</v>
      </c>
      <c r="CA453" t="s">
        <v>324</v>
      </c>
      <c r="CB453" t="s">
        <v>324</v>
      </c>
      <c r="CC453" t="s">
        <v>324</v>
      </c>
      <c r="CD453">
        <v>0</v>
      </c>
      <c r="CE453" t="s">
        <v>324</v>
      </c>
      <c r="CF453" t="s">
        <v>324</v>
      </c>
      <c r="CG453" t="s">
        <v>324</v>
      </c>
      <c r="CH453" t="s">
        <v>324</v>
      </c>
      <c r="CI453">
        <v>0</v>
      </c>
      <c r="CJ453" t="s">
        <v>324</v>
      </c>
      <c r="CK453" t="s">
        <v>324</v>
      </c>
      <c r="CL453" t="s">
        <v>324</v>
      </c>
      <c r="CM453" t="s">
        <v>324</v>
      </c>
      <c r="CN453">
        <v>0</v>
      </c>
      <c r="CO453">
        <v>30.347999999999999</v>
      </c>
      <c r="CP453">
        <v>49.994999999999997</v>
      </c>
      <c r="CQ453">
        <v>4.2990000000000004</v>
      </c>
      <c r="CR453">
        <v>0</v>
      </c>
      <c r="CS453">
        <v>84.641999999999996</v>
      </c>
      <c r="CT453">
        <v>3807</v>
      </c>
      <c r="CU453">
        <v>451</v>
      </c>
      <c r="CV453">
        <v>9</v>
      </c>
      <c r="CW453">
        <v>0</v>
      </c>
      <c r="CX453">
        <v>4267</v>
      </c>
      <c r="CY453">
        <v>0</v>
      </c>
      <c r="CZ453">
        <v>0</v>
      </c>
      <c r="DA453">
        <v>0</v>
      </c>
      <c r="DB453">
        <v>0</v>
      </c>
      <c r="DC453">
        <v>0</v>
      </c>
    </row>
    <row r="454" spans="1:107" x14ac:dyDescent="0.45">
      <c r="A454">
        <v>2024</v>
      </c>
      <c r="B454">
        <v>2</v>
      </c>
      <c r="C454" t="s">
        <v>127</v>
      </c>
      <c r="D454">
        <v>17633</v>
      </c>
      <c r="E454" t="s">
        <v>407</v>
      </c>
      <c r="F454" t="s">
        <v>323</v>
      </c>
      <c r="G454" t="s">
        <v>244</v>
      </c>
      <c r="H454">
        <v>8.9160000000000004</v>
      </c>
      <c r="I454">
        <v>11.101000000000001</v>
      </c>
      <c r="J454" t="s">
        <v>324</v>
      </c>
      <c r="K454" t="s">
        <v>324</v>
      </c>
      <c r="L454">
        <v>20.016999999999999</v>
      </c>
      <c r="M454">
        <v>838</v>
      </c>
      <c r="N454">
        <v>126</v>
      </c>
      <c r="O454" t="s">
        <v>324</v>
      </c>
      <c r="P454" t="s">
        <v>324</v>
      </c>
      <c r="Q454">
        <v>964</v>
      </c>
      <c r="R454" t="s">
        <v>324</v>
      </c>
      <c r="S454" t="s">
        <v>324</v>
      </c>
      <c r="T454" t="s">
        <v>324</v>
      </c>
      <c r="U454" t="s">
        <v>324</v>
      </c>
      <c r="V454">
        <v>0</v>
      </c>
      <c r="W454" t="s">
        <v>324</v>
      </c>
      <c r="X454" t="s">
        <v>324</v>
      </c>
      <c r="Y454" t="s">
        <v>324</v>
      </c>
      <c r="Z454" t="s">
        <v>324</v>
      </c>
      <c r="AA454">
        <v>0</v>
      </c>
      <c r="AB454">
        <v>0</v>
      </c>
      <c r="AC454">
        <v>0</v>
      </c>
      <c r="AD454" t="s">
        <v>324</v>
      </c>
      <c r="AE454" t="s">
        <v>324</v>
      </c>
      <c r="AF454">
        <v>0</v>
      </c>
      <c r="AG454" t="s">
        <v>324</v>
      </c>
      <c r="AH454" t="s">
        <v>324</v>
      </c>
      <c r="AI454" t="s">
        <v>324</v>
      </c>
      <c r="AJ454" t="s">
        <v>324</v>
      </c>
      <c r="AK454">
        <v>0</v>
      </c>
      <c r="AL454" t="s">
        <v>324</v>
      </c>
      <c r="AM454" t="s">
        <v>324</v>
      </c>
      <c r="AN454" t="s">
        <v>324</v>
      </c>
      <c r="AO454" t="s">
        <v>324</v>
      </c>
      <c r="AP454">
        <v>0</v>
      </c>
      <c r="AQ454" t="s">
        <v>324</v>
      </c>
      <c r="AR454" t="s">
        <v>324</v>
      </c>
      <c r="AS454" t="s">
        <v>324</v>
      </c>
      <c r="AT454" t="s">
        <v>324</v>
      </c>
      <c r="AU454">
        <v>0</v>
      </c>
      <c r="AV454" t="s">
        <v>324</v>
      </c>
      <c r="AW454" t="s">
        <v>324</v>
      </c>
      <c r="AX454" t="s">
        <v>324</v>
      </c>
      <c r="AY454" t="s">
        <v>324</v>
      </c>
      <c r="AZ454">
        <v>0</v>
      </c>
      <c r="BA454" t="s">
        <v>324</v>
      </c>
      <c r="BB454" t="s">
        <v>324</v>
      </c>
      <c r="BC454" t="s">
        <v>324</v>
      </c>
      <c r="BD454" t="s">
        <v>324</v>
      </c>
      <c r="BE454">
        <v>0</v>
      </c>
      <c r="BF454" t="s">
        <v>324</v>
      </c>
      <c r="BG454" t="s">
        <v>324</v>
      </c>
      <c r="BH454" t="s">
        <v>324</v>
      </c>
      <c r="BI454" t="s">
        <v>324</v>
      </c>
      <c r="BJ454">
        <v>0</v>
      </c>
      <c r="BK454">
        <v>2E-3</v>
      </c>
      <c r="BL454">
        <v>2E-3</v>
      </c>
      <c r="BM454" t="s">
        <v>324</v>
      </c>
      <c r="BN454" t="s">
        <v>324</v>
      </c>
      <c r="BO454">
        <v>4.0000000000000001E-3</v>
      </c>
      <c r="BP454">
        <v>1</v>
      </c>
      <c r="BQ454">
        <v>1</v>
      </c>
      <c r="BR454" t="s">
        <v>324</v>
      </c>
      <c r="BS454" t="s">
        <v>324</v>
      </c>
      <c r="BT454">
        <v>2</v>
      </c>
      <c r="BU454">
        <v>0</v>
      </c>
      <c r="BV454">
        <v>0</v>
      </c>
      <c r="BW454" t="s">
        <v>324</v>
      </c>
      <c r="BX454" t="s">
        <v>324</v>
      </c>
      <c r="BY454">
        <v>0</v>
      </c>
      <c r="BZ454" t="s">
        <v>324</v>
      </c>
      <c r="CA454" t="s">
        <v>324</v>
      </c>
      <c r="CB454" t="s">
        <v>324</v>
      </c>
      <c r="CC454" t="s">
        <v>324</v>
      </c>
      <c r="CD454">
        <v>0</v>
      </c>
      <c r="CE454" t="s">
        <v>324</v>
      </c>
      <c r="CF454" t="s">
        <v>324</v>
      </c>
      <c r="CG454" t="s">
        <v>324</v>
      </c>
      <c r="CH454" t="s">
        <v>324</v>
      </c>
      <c r="CI454">
        <v>0</v>
      </c>
      <c r="CJ454" t="s">
        <v>324</v>
      </c>
      <c r="CK454" t="s">
        <v>324</v>
      </c>
      <c r="CL454" t="s">
        <v>324</v>
      </c>
      <c r="CM454" t="s">
        <v>324</v>
      </c>
      <c r="CN454">
        <v>0</v>
      </c>
      <c r="CO454">
        <v>8.9179999999999993</v>
      </c>
      <c r="CP454">
        <v>11.103</v>
      </c>
      <c r="CQ454" t="s">
        <v>179</v>
      </c>
      <c r="CR454">
        <v>0</v>
      </c>
      <c r="CS454">
        <v>20.021000000000001</v>
      </c>
      <c r="CT454">
        <v>839</v>
      </c>
      <c r="CU454">
        <v>127</v>
      </c>
      <c r="CV454">
        <v>0</v>
      </c>
      <c r="CW454">
        <v>0</v>
      </c>
      <c r="CX454">
        <v>966</v>
      </c>
      <c r="CY454">
        <v>0</v>
      </c>
      <c r="CZ454">
        <v>0</v>
      </c>
      <c r="DA454">
        <v>0</v>
      </c>
      <c r="DB454">
        <v>0</v>
      </c>
      <c r="DC454">
        <v>0</v>
      </c>
    </row>
    <row r="455" spans="1:107" x14ac:dyDescent="0.45">
      <c r="A455">
        <v>2024</v>
      </c>
      <c r="B455">
        <v>2</v>
      </c>
      <c r="C455" t="s">
        <v>127</v>
      </c>
      <c r="D455">
        <v>99999</v>
      </c>
      <c r="E455" t="s">
        <v>329</v>
      </c>
      <c r="F455" t="s">
        <v>323</v>
      </c>
      <c r="H455">
        <v>24.795000000000002</v>
      </c>
      <c r="I455">
        <v>1.67</v>
      </c>
      <c r="J455">
        <v>2.1059999999999999</v>
      </c>
      <c r="K455" t="s">
        <v>324</v>
      </c>
      <c r="L455">
        <v>28.571000000000002</v>
      </c>
      <c r="M455" t="s">
        <v>324</v>
      </c>
      <c r="N455" t="s">
        <v>324</v>
      </c>
      <c r="O455" t="s">
        <v>324</v>
      </c>
      <c r="P455" t="s">
        <v>324</v>
      </c>
      <c r="Q455" t="s">
        <v>324</v>
      </c>
      <c r="R455" t="s">
        <v>324</v>
      </c>
      <c r="S455" t="s">
        <v>324</v>
      </c>
      <c r="T455" t="s">
        <v>324</v>
      </c>
      <c r="U455" t="s">
        <v>324</v>
      </c>
      <c r="V455" t="s">
        <v>324</v>
      </c>
      <c r="W455" t="s">
        <v>324</v>
      </c>
      <c r="X455" t="s">
        <v>324</v>
      </c>
      <c r="Y455" t="s">
        <v>324</v>
      </c>
      <c r="Z455" t="s">
        <v>324</v>
      </c>
      <c r="AA455" t="s">
        <v>324</v>
      </c>
      <c r="AB455" t="s">
        <v>324</v>
      </c>
      <c r="AC455" t="s">
        <v>324</v>
      </c>
      <c r="AD455" t="s">
        <v>324</v>
      </c>
      <c r="AE455" t="s">
        <v>324</v>
      </c>
      <c r="AF455" t="s">
        <v>324</v>
      </c>
      <c r="AG455" t="s">
        <v>324</v>
      </c>
      <c r="AH455" t="s">
        <v>324</v>
      </c>
      <c r="AI455" t="s">
        <v>324</v>
      </c>
      <c r="AJ455" t="s">
        <v>324</v>
      </c>
      <c r="AK455" t="s">
        <v>324</v>
      </c>
      <c r="AL455" t="s">
        <v>324</v>
      </c>
      <c r="AM455" t="s">
        <v>324</v>
      </c>
      <c r="AN455" t="s">
        <v>324</v>
      </c>
      <c r="AO455" t="s">
        <v>324</v>
      </c>
      <c r="AP455" t="s">
        <v>324</v>
      </c>
      <c r="AQ455" t="s">
        <v>324</v>
      </c>
      <c r="AR455" t="s">
        <v>324</v>
      </c>
      <c r="AS455" t="s">
        <v>324</v>
      </c>
      <c r="AT455" t="s">
        <v>324</v>
      </c>
      <c r="AU455" t="s">
        <v>324</v>
      </c>
      <c r="AV455" t="s">
        <v>324</v>
      </c>
      <c r="AW455" t="s">
        <v>324</v>
      </c>
      <c r="AX455" t="s">
        <v>324</v>
      </c>
      <c r="AY455" t="s">
        <v>324</v>
      </c>
      <c r="AZ455" t="s">
        <v>324</v>
      </c>
      <c r="BA455" t="s">
        <v>324</v>
      </c>
      <c r="BB455" t="s">
        <v>324</v>
      </c>
      <c r="BC455" t="s">
        <v>324</v>
      </c>
      <c r="BD455" t="s">
        <v>324</v>
      </c>
      <c r="BE455" t="s">
        <v>324</v>
      </c>
      <c r="BF455" t="s">
        <v>324</v>
      </c>
      <c r="BG455" t="s">
        <v>324</v>
      </c>
      <c r="BH455" t="s">
        <v>324</v>
      </c>
      <c r="BI455" t="s">
        <v>324</v>
      </c>
      <c r="BJ455" t="s">
        <v>324</v>
      </c>
      <c r="BK455" t="s">
        <v>324</v>
      </c>
      <c r="BL455" t="s">
        <v>324</v>
      </c>
      <c r="BM455" t="s">
        <v>324</v>
      </c>
      <c r="BN455" t="s">
        <v>324</v>
      </c>
      <c r="BO455" t="s">
        <v>324</v>
      </c>
      <c r="BP455" t="s">
        <v>324</v>
      </c>
      <c r="BQ455" t="s">
        <v>324</v>
      </c>
      <c r="BR455" t="s">
        <v>324</v>
      </c>
      <c r="BS455" t="s">
        <v>324</v>
      </c>
      <c r="BT455" t="s">
        <v>324</v>
      </c>
      <c r="BU455" t="s">
        <v>324</v>
      </c>
      <c r="BV455" t="s">
        <v>324</v>
      </c>
      <c r="BW455" t="s">
        <v>324</v>
      </c>
      <c r="BX455" t="s">
        <v>324</v>
      </c>
      <c r="BY455" t="s">
        <v>324</v>
      </c>
      <c r="BZ455" t="s">
        <v>324</v>
      </c>
      <c r="CA455" t="s">
        <v>324</v>
      </c>
      <c r="CB455" t="s">
        <v>324</v>
      </c>
      <c r="CC455" t="s">
        <v>324</v>
      </c>
      <c r="CD455" t="s">
        <v>324</v>
      </c>
      <c r="CE455" t="s">
        <v>324</v>
      </c>
      <c r="CF455" t="s">
        <v>324</v>
      </c>
      <c r="CG455" t="s">
        <v>324</v>
      </c>
      <c r="CH455" t="s">
        <v>324</v>
      </c>
      <c r="CI455" t="s">
        <v>324</v>
      </c>
      <c r="CJ455" t="s">
        <v>324</v>
      </c>
      <c r="CK455" t="s">
        <v>324</v>
      </c>
      <c r="CL455" t="s">
        <v>324</v>
      </c>
      <c r="CM455" t="s">
        <v>324</v>
      </c>
      <c r="CN455" t="s">
        <v>324</v>
      </c>
      <c r="CO455">
        <v>24.795000000000002</v>
      </c>
      <c r="CP455">
        <v>1.67</v>
      </c>
      <c r="CQ455">
        <v>2.1059999999999999</v>
      </c>
      <c r="CR455" t="s">
        <v>324</v>
      </c>
      <c r="CS455">
        <v>28.571000000000002</v>
      </c>
      <c r="CT455" t="s">
        <v>324</v>
      </c>
      <c r="CU455" t="s">
        <v>324</v>
      </c>
      <c r="CV455" t="s">
        <v>324</v>
      </c>
      <c r="CW455" t="s">
        <v>324</v>
      </c>
      <c r="CX455" t="s">
        <v>324</v>
      </c>
      <c r="CY455" t="s">
        <v>324</v>
      </c>
      <c r="CZ455" t="s">
        <v>324</v>
      </c>
      <c r="DA455" t="s">
        <v>324</v>
      </c>
      <c r="DB455" t="s">
        <v>324</v>
      </c>
      <c r="DC455" t="s">
        <v>324</v>
      </c>
    </row>
    <row r="456" spans="1:107" x14ac:dyDescent="0.45">
      <c r="A456">
        <v>2024</v>
      </c>
      <c r="B456">
        <v>2</v>
      </c>
      <c r="C456" t="s">
        <v>134</v>
      </c>
      <c r="D456">
        <v>5860</v>
      </c>
      <c r="E456" t="s">
        <v>333</v>
      </c>
      <c r="F456" t="s">
        <v>323</v>
      </c>
      <c r="G456" t="s">
        <v>244</v>
      </c>
      <c r="H456">
        <v>0.86</v>
      </c>
      <c r="I456">
        <v>0.41899999999999998</v>
      </c>
      <c r="J456" t="s">
        <v>324</v>
      </c>
      <c r="K456" t="s">
        <v>324</v>
      </c>
      <c r="L456">
        <v>1.2789999999999999</v>
      </c>
      <c r="M456">
        <v>79</v>
      </c>
      <c r="N456">
        <v>18</v>
      </c>
      <c r="O456" t="s">
        <v>324</v>
      </c>
      <c r="P456" t="s">
        <v>324</v>
      </c>
      <c r="Q456">
        <v>97</v>
      </c>
      <c r="R456" t="s">
        <v>324</v>
      </c>
      <c r="S456" t="s">
        <v>324</v>
      </c>
      <c r="T456" t="s">
        <v>324</v>
      </c>
      <c r="U456" t="s">
        <v>324</v>
      </c>
      <c r="V456">
        <v>0</v>
      </c>
      <c r="W456" t="s">
        <v>324</v>
      </c>
      <c r="X456" t="s">
        <v>324</v>
      </c>
      <c r="Y456" t="s">
        <v>324</v>
      </c>
      <c r="Z456" t="s">
        <v>324</v>
      </c>
      <c r="AA456">
        <v>0</v>
      </c>
      <c r="AB456">
        <v>1.167</v>
      </c>
      <c r="AC456" t="s">
        <v>324</v>
      </c>
      <c r="AD456" t="s">
        <v>324</v>
      </c>
      <c r="AE456" t="s">
        <v>324</v>
      </c>
      <c r="AF456">
        <v>0</v>
      </c>
      <c r="AG456" t="s">
        <v>324</v>
      </c>
      <c r="AH456" t="s">
        <v>324</v>
      </c>
      <c r="AI456" t="s">
        <v>324</v>
      </c>
      <c r="AJ456" t="s">
        <v>324</v>
      </c>
      <c r="AK456">
        <v>0</v>
      </c>
      <c r="AL456" t="s">
        <v>324</v>
      </c>
      <c r="AM456" t="s">
        <v>324</v>
      </c>
      <c r="AN456" t="s">
        <v>324</v>
      </c>
      <c r="AO456" t="s">
        <v>324</v>
      </c>
      <c r="AP456">
        <v>0</v>
      </c>
      <c r="AQ456" t="s">
        <v>324</v>
      </c>
      <c r="AR456" t="s">
        <v>324</v>
      </c>
      <c r="AS456" t="s">
        <v>324</v>
      </c>
      <c r="AT456" t="s">
        <v>324</v>
      </c>
      <c r="AU456">
        <v>0</v>
      </c>
      <c r="AV456" t="s">
        <v>324</v>
      </c>
      <c r="AW456" t="s">
        <v>324</v>
      </c>
      <c r="AX456" t="s">
        <v>324</v>
      </c>
      <c r="AY456" t="s">
        <v>324</v>
      </c>
      <c r="AZ456">
        <v>0</v>
      </c>
      <c r="BA456" t="s">
        <v>324</v>
      </c>
      <c r="BB456" t="s">
        <v>324</v>
      </c>
      <c r="BC456" t="s">
        <v>324</v>
      </c>
      <c r="BD456" t="s">
        <v>324</v>
      </c>
      <c r="BE456">
        <v>0</v>
      </c>
      <c r="BF456" t="s">
        <v>324</v>
      </c>
      <c r="BG456" t="s">
        <v>324</v>
      </c>
      <c r="BH456" t="s">
        <v>324</v>
      </c>
      <c r="BI456" t="s">
        <v>324</v>
      </c>
      <c r="BJ456">
        <v>0</v>
      </c>
      <c r="BK456" t="s">
        <v>324</v>
      </c>
      <c r="BL456" t="s">
        <v>324</v>
      </c>
      <c r="BM456" t="s">
        <v>324</v>
      </c>
      <c r="BN456" t="s">
        <v>324</v>
      </c>
      <c r="BO456">
        <v>0</v>
      </c>
      <c r="BP456" t="s">
        <v>324</v>
      </c>
      <c r="BQ456" t="s">
        <v>324</v>
      </c>
      <c r="BR456" t="s">
        <v>324</v>
      </c>
      <c r="BS456" t="s">
        <v>324</v>
      </c>
      <c r="BT456">
        <v>0</v>
      </c>
      <c r="BU456" t="s">
        <v>324</v>
      </c>
      <c r="BV456" t="s">
        <v>324</v>
      </c>
      <c r="BW456" t="s">
        <v>324</v>
      </c>
      <c r="BX456" t="s">
        <v>324</v>
      </c>
      <c r="BY456">
        <v>0</v>
      </c>
      <c r="BZ456" t="s">
        <v>324</v>
      </c>
      <c r="CA456" t="s">
        <v>324</v>
      </c>
      <c r="CB456" t="s">
        <v>324</v>
      </c>
      <c r="CC456" t="s">
        <v>324</v>
      </c>
      <c r="CD456">
        <v>0</v>
      </c>
      <c r="CE456" t="s">
        <v>324</v>
      </c>
      <c r="CF456" t="s">
        <v>324</v>
      </c>
      <c r="CG456" t="s">
        <v>324</v>
      </c>
      <c r="CH456" t="s">
        <v>324</v>
      </c>
      <c r="CI456">
        <v>0</v>
      </c>
      <c r="CJ456" t="s">
        <v>324</v>
      </c>
      <c r="CK456" t="s">
        <v>324</v>
      </c>
      <c r="CL456" t="s">
        <v>324</v>
      </c>
      <c r="CM456" t="s">
        <v>324</v>
      </c>
      <c r="CN456">
        <v>0</v>
      </c>
      <c r="CO456">
        <v>0.86</v>
      </c>
      <c r="CP456">
        <v>0.41899999999999998</v>
      </c>
      <c r="CQ456" t="s">
        <v>179</v>
      </c>
      <c r="CR456">
        <v>0</v>
      </c>
      <c r="CS456">
        <v>1.2789999999999999</v>
      </c>
      <c r="CT456">
        <v>79</v>
      </c>
      <c r="CU456">
        <v>18</v>
      </c>
      <c r="CV456">
        <v>0</v>
      </c>
      <c r="CW456">
        <v>0</v>
      </c>
      <c r="CX456">
        <v>97</v>
      </c>
      <c r="CY456">
        <v>1.167</v>
      </c>
      <c r="CZ456">
        <v>0</v>
      </c>
      <c r="DA456">
        <v>0</v>
      </c>
      <c r="DB456">
        <v>0</v>
      </c>
      <c r="DC456">
        <v>1.167</v>
      </c>
    </row>
    <row r="457" spans="1:107" x14ac:dyDescent="0.45">
      <c r="A457">
        <v>2024</v>
      </c>
      <c r="B457">
        <v>2</v>
      </c>
      <c r="C457" t="s">
        <v>134</v>
      </c>
      <c r="D457">
        <v>9996</v>
      </c>
      <c r="E457" t="s">
        <v>408</v>
      </c>
      <c r="F457" t="s">
        <v>323</v>
      </c>
      <c r="G457" t="s">
        <v>244</v>
      </c>
      <c r="H457">
        <v>1.821</v>
      </c>
      <c r="I457">
        <v>1.0620000000000001</v>
      </c>
      <c r="J457" t="s">
        <v>324</v>
      </c>
      <c r="K457" t="s">
        <v>324</v>
      </c>
      <c r="L457">
        <v>2.883</v>
      </c>
      <c r="M457">
        <v>274</v>
      </c>
      <c r="N457">
        <v>20</v>
      </c>
      <c r="O457" t="s">
        <v>324</v>
      </c>
      <c r="P457" t="s">
        <v>324</v>
      </c>
      <c r="Q457">
        <v>294</v>
      </c>
      <c r="R457">
        <v>2.3E-2</v>
      </c>
      <c r="S457">
        <v>0.40200000000000002</v>
      </c>
      <c r="T457" t="s">
        <v>324</v>
      </c>
      <c r="U457" t="s">
        <v>324</v>
      </c>
      <c r="V457">
        <v>0.42499999999999999</v>
      </c>
      <c r="W457">
        <v>23</v>
      </c>
      <c r="X457">
        <v>3</v>
      </c>
      <c r="Y457" t="s">
        <v>324</v>
      </c>
      <c r="Z457" t="s">
        <v>324</v>
      </c>
      <c r="AA457">
        <v>26</v>
      </c>
      <c r="AB457">
        <v>53.863999999999997</v>
      </c>
      <c r="AC457">
        <v>7.0030000000000001</v>
      </c>
      <c r="AD457" t="s">
        <v>324</v>
      </c>
      <c r="AE457" t="s">
        <v>324</v>
      </c>
      <c r="AF457">
        <v>60.866999999999997</v>
      </c>
      <c r="AG457" t="s">
        <v>324</v>
      </c>
      <c r="AH457" t="s">
        <v>324</v>
      </c>
      <c r="AI457" t="s">
        <v>324</v>
      </c>
      <c r="AJ457" t="s">
        <v>324</v>
      </c>
      <c r="AK457">
        <v>0</v>
      </c>
      <c r="AL457" t="s">
        <v>324</v>
      </c>
      <c r="AM457" t="s">
        <v>324</v>
      </c>
      <c r="AN457" t="s">
        <v>324</v>
      </c>
      <c r="AO457" t="s">
        <v>324</v>
      </c>
      <c r="AP457">
        <v>0</v>
      </c>
      <c r="AQ457" t="s">
        <v>324</v>
      </c>
      <c r="AR457" t="s">
        <v>324</v>
      </c>
      <c r="AS457" t="s">
        <v>324</v>
      </c>
      <c r="AT457" t="s">
        <v>324</v>
      </c>
      <c r="AU457">
        <v>0</v>
      </c>
      <c r="AV457" t="s">
        <v>324</v>
      </c>
      <c r="AW457" t="s">
        <v>324</v>
      </c>
      <c r="AX457" t="s">
        <v>324</v>
      </c>
      <c r="AY457" t="s">
        <v>324</v>
      </c>
      <c r="AZ457">
        <v>0</v>
      </c>
      <c r="BA457" t="s">
        <v>324</v>
      </c>
      <c r="BB457" t="s">
        <v>324</v>
      </c>
      <c r="BC457" t="s">
        <v>324</v>
      </c>
      <c r="BD457" t="s">
        <v>324</v>
      </c>
      <c r="BE457">
        <v>0</v>
      </c>
      <c r="BF457" t="s">
        <v>324</v>
      </c>
      <c r="BG457" t="s">
        <v>324</v>
      </c>
      <c r="BH457" t="s">
        <v>324</v>
      </c>
      <c r="BI457" t="s">
        <v>324</v>
      </c>
      <c r="BJ457">
        <v>0</v>
      </c>
      <c r="BK457" t="s">
        <v>324</v>
      </c>
      <c r="BL457" t="s">
        <v>324</v>
      </c>
      <c r="BM457" t="s">
        <v>324</v>
      </c>
      <c r="BN457" t="s">
        <v>324</v>
      </c>
      <c r="BO457">
        <v>0</v>
      </c>
      <c r="BP457" t="s">
        <v>324</v>
      </c>
      <c r="BQ457" t="s">
        <v>324</v>
      </c>
      <c r="BR457" t="s">
        <v>324</v>
      </c>
      <c r="BS457" t="s">
        <v>324</v>
      </c>
      <c r="BT457">
        <v>0</v>
      </c>
      <c r="BU457" t="s">
        <v>324</v>
      </c>
      <c r="BV457" t="s">
        <v>324</v>
      </c>
      <c r="BW457" t="s">
        <v>324</v>
      </c>
      <c r="BX457" t="s">
        <v>324</v>
      </c>
      <c r="BY457">
        <v>0</v>
      </c>
      <c r="BZ457" t="s">
        <v>324</v>
      </c>
      <c r="CA457" t="s">
        <v>324</v>
      </c>
      <c r="CB457" t="s">
        <v>324</v>
      </c>
      <c r="CC457" t="s">
        <v>324</v>
      </c>
      <c r="CD457">
        <v>0</v>
      </c>
      <c r="CE457" t="s">
        <v>324</v>
      </c>
      <c r="CF457" t="s">
        <v>324</v>
      </c>
      <c r="CG457" t="s">
        <v>324</v>
      </c>
      <c r="CH457" t="s">
        <v>324</v>
      </c>
      <c r="CI457">
        <v>0</v>
      </c>
      <c r="CJ457" t="s">
        <v>324</v>
      </c>
      <c r="CK457" t="s">
        <v>324</v>
      </c>
      <c r="CL457" t="s">
        <v>324</v>
      </c>
      <c r="CM457" t="s">
        <v>324</v>
      </c>
      <c r="CN457">
        <v>0</v>
      </c>
      <c r="CO457">
        <v>1.8440000000000001</v>
      </c>
      <c r="CP457">
        <v>1.464</v>
      </c>
      <c r="CQ457" t="s">
        <v>179</v>
      </c>
      <c r="CR457">
        <v>0</v>
      </c>
      <c r="CS457">
        <v>3.3079999999999998</v>
      </c>
      <c r="CT457">
        <v>297</v>
      </c>
      <c r="CU457">
        <v>23</v>
      </c>
      <c r="CV457">
        <v>0</v>
      </c>
      <c r="CW457">
        <v>0</v>
      </c>
      <c r="CX457">
        <v>320</v>
      </c>
      <c r="CY457">
        <v>53.863999999999997</v>
      </c>
      <c r="CZ457">
        <v>7.0030000000000001</v>
      </c>
      <c r="DA457">
        <v>0</v>
      </c>
      <c r="DB457">
        <v>0</v>
      </c>
      <c r="DC457">
        <v>60.866999999999997</v>
      </c>
    </row>
    <row r="458" spans="1:107" x14ac:dyDescent="0.45">
      <c r="A458">
        <v>2024</v>
      </c>
      <c r="B458">
        <v>2</v>
      </c>
      <c r="C458" t="s">
        <v>134</v>
      </c>
      <c r="D458">
        <v>10000</v>
      </c>
      <c r="E458" t="s">
        <v>409</v>
      </c>
      <c r="F458" t="s">
        <v>323</v>
      </c>
      <c r="G458" t="s">
        <v>247</v>
      </c>
      <c r="H458">
        <v>11.944000000000001</v>
      </c>
      <c r="I458">
        <v>3.86</v>
      </c>
      <c r="J458">
        <v>0.439</v>
      </c>
      <c r="K458" t="s">
        <v>324</v>
      </c>
      <c r="L458">
        <v>16.242999999999999</v>
      </c>
      <c r="M458">
        <v>1349</v>
      </c>
      <c r="N458">
        <v>94</v>
      </c>
      <c r="O458">
        <v>6</v>
      </c>
      <c r="P458" t="s">
        <v>324</v>
      </c>
      <c r="Q458">
        <v>1449</v>
      </c>
      <c r="R458">
        <v>1.9319999999999999</v>
      </c>
      <c r="S458">
        <v>7.0000000000000001E-3</v>
      </c>
      <c r="T458" t="s">
        <v>324</v>
      </c>
      <c r="U458" t="s">
        <v>324</v>
      </c>
      <c r="V458">
        <v>1.9390000000000001</v>
      </c>
      <c r="W458">
        <v>503</v>
      </c>
      <c r="X458">
        <v>1</v>
      </c>
      <c r="Y458" t="s">
        <v>324</v>
      </c>
      <c r="Z458" t="s">
        <v>324</v>
      </c>
      <c r="AA458">
        <v>504</v>
      </c>
      <c r="AB458">
        <v>432.28399999999999</v>
      </c>
      <c r="AC458">
        <v>63.036999999999999</v>
      </c>
      <c r="AD458">
        <v>4.4119999999999999</v>
      </c>
      <c r="AE458" t="s">
        <v>324</v>
      </c>
      <c r="AF458">
        <v>499.733</v>
      </c>
      <c r="AG458" t="s">
        <v>324</v>
      </c>
      <c r="AH458" t="s">
        <v>324</v>
      </c>
      <c r="AI458" t="s">
        <v>324</v>
      </c>
      <c r="AJ458" t="s">
        <v>324</v>
      </c>
      <c r="AK458">
        <v>0</v>
      </c>
      <c r="AL458" t="s">
        <v>324</v>
      </c>
      <c r="AM458" t="s">
        <v>324</v>
      </c>
      <c r="AN458" t="s">
        <v>324</v>
      </c>
      <c r="AO458" t="s">
        <v>324</v>
      </c>
      <c r="AP458">
        <v>0</v>
      </c>
      <c r="AQ458" t="s">
        <v>324</v>
      </c>
      <c r="AR458" t="s">
        <v>324</v>
      </c>
      <c r="AS458" t="s">
        <v>324</v>
      </c>
      <c r="AT458" t="s">
        <v>324</v>
      </c>
      <c r="AU458">
        <v>0</v>
      </c>
      <c r="AV458" t="s">
        <v>324</v>
      </c>
      <c r="AW458" t="s">
        <v>324</v>
      </c>
      <c r="AX458" t="s">
        <v>324</v>
      </c>
      <c r="AY458" t="s">
        <v>324</v>
      </c>
      <c r="AZ458">
        <v>0</v>
      </c>
      <c r="BA458" t="s">
        <v>324</v>
      </c>
      <c r="BB458" t="s">
        <v>324</v>
      </c>
      <c r="BC458" t="s">
        <v>324</v>
      </c>
      <c r="BD458" t="s">
        <v>324</v>
      </c>
      <c r="BE458">
        <v>0</v>
      </c>
      <c r="BF458" t="s">
        <v>324</v>
      </c>
      <c r="BG458" t="s">
        <v>324</v>
      </c>
      <c r="BH458" t="s">
        <v>324</v>
      </c>
      <c r="BI458" t="s">
        <v>324</v>
      </c>
      <c r="BJ458">
        <v>0</v>
      </c>
      <c r="BK458">
        <v>0.01</v>
      </c>
      <c r="BL458">
        <v>2.1999999999999999E-2</v>
      </c>
      <c r="BM458" t="s">
        <v>324</v>
      </c>
      <c r="BN458" t="s">
        <v>324</v>
      </c>
      <c r="BO458">
        <v>3.2000000000000001E-2</v>
      </c>
      <c r="BP458">
        <v>3</v>
      </c>
      <c r="BQ458">
        <v>3</v>
      </c>
      <c r="BR458" t="s">
        <v>324</v>
      </c>
      <c r="BS458" t="s">
        <v>324</v>
      </c>
      <c r="BT458">
        <v>6</v>
      </c>
      <c r="BU458">
        <v>0.26300000000000001</v>
      </c>
      <c r="BV458">
        <v>1.0169999999999999</v>
      </c>
      <c r="BW458" t="s">
        <v>324</v>
      </c>
      <c r="BX458" t="s">
        <v>324</v>
      </c>
      <c r="BY458">
        <v>1.28</v>
      </c>
      <c r="BZ458" t="s">
        <v>324</v>
      </c>
      <c r="CA458" t="s">
        <v>324</v>
      </c>
      <c r="CB458" t="s">
        <v>324</v>
      </c>
      <c r="CC458" t="s">
        <v>324</v>
      </c>
      <c r="CD458">
        <v>0</v>
      </c>
      <c r="CE458" t="s">
        <v>324</v>
      </c>
      <c r="CF458" t="s">
        <v>324</v>
      </c>
      <c r="CG458" t="s">
        <v>324</v>
      </c>
      <c r="CH458" t="s">
        <v>324</v>
      </c>
      <c r="CI458">
        <v>0</v>
      </c>
      <c r="CJ458" t="s">
        <v>324</v>
      </c>
      <c r="CK458" t="s">
        <v>324</v>
      </c>
      <c r="CL458" t="s">
        <v>324</v>
      </c>
      <c r="CM458" t="s">
        <v>324</v>
      </c>
      <c r="CN458">
        <v>0</v>
      </c>
      <c r="CO458">
        <v>13.885999999999999</v>
      </c>
      <c r="CP458">
        <v>3.8889999999999998</v>
      </c>
      <c r="CQ458">
        <v>0.439</v>
      </c>
      <c r="CR458">
        <v>0</v>
      </c>
      <c r="CS458">
        <v>18.213999999999999</v>
      </c>
      <c r="CT458">
        <v>1855</v>
      </c>
      <c r="CU458">
        <v>98</v>
      </c>
      <c r="CV458">
        <v>6</v>
      </c>
      <c r="CW458">
        <v>0</v>
      </c>
      <c r="CX458">
        <v>1959</v>
      </c>
      <c r="CY458">
        <v>432.54700000000003</v>
      </c>
      <c r="CZ458">
        <v>64.054000000000002</v>
      </c>
      <c r="DA458">
        <v>4.4119999999999999</v>
      </c>
      <c r="DB458">
        <v>0</v>
      </c>
      <c r="DC458">
        <v>501.01299999999998</v>
      </c>
    </row>
    <row r="459" spans="1:107" x14ac:dyDescent="0.45">
      <c r="A459">
        <v>2024</v>
      </c>
      <c r="B459">
        <v>2</v>
      </c>
      <c r="C459" t="s">
        <v>134</v>
      </c>
      <c r="D459">
        <v>10005</v>
      </c>
      <c r="E459" t="s">
        <v>410</v>
      </c>
      <c r="F459" t="s">
        <v>323</v>
      </c>
      <c r="G459" t="s">
        <v>244</v>
      </c>
      <c r="H459">
        <v>18.442</v>
      </c>
      <c r="I459">
        <v>4.0199999999999996</v>
      </c>
      <c r="J459">
        <v>0.14199999999999999</v>
      </c>
      <c r="K459" t="s">
        <v>324</v>
      </c>
      <c r="L459">
        <v>22.603999999999999</v>
      </c>
      <c r="M459">
        <v>2333</v>
      </c>
      <c r="N459">
        <v>81</v>
      </c>
      <c r="O459">
        <v>5</v>
      </c>
      <c r="P459" t="s">
        <v>324</v>
      </c>
      <c r="Q459">
        <v>2419</v>
      </c>
      <c r="R459">
        <v>0.34300000000000003</v>
      </c>
      <c r="S459">
        <v>0.19800000000000001</v>
      </c>
      <c r="T459" t="s">
        <v>324</v>
      </c>
      <c r="U459" t="s">
        <v>324</v>
      </c>
      <c r="V459">
        <v>0.54100000000000004</v>
      </c>
      <c r="W459">
        <v>198</v>
      </c>
      <c r="X459">
        <v>8</v>
      </c>
      <c r="Y459" t="s">
        <v>324</v>
      </c>
      <c r="Z459" t="s">
        <v>324</v>
      </c>
      <c r="AA459">
        <v>206</v>
      </c>
      <c r="AB459">
        <v>687.048</v>
      </c>
      <c r="AC459">
        <v>86.144999999999996</v>
      </c>
      <c r="AD459">
        <v>1.5189999999999999</v>
      </c>
      <c r="AE459" t="s">
        <v>324</v>
      </c>
      <c r="AF459">
        <v>774.71199999999999</v>
      </c>
      <c r="AG459" t="s">
        <v>324</v>
      </c>
      <c r="AH459" t="s">
        <v>324</v>
      </c>
      <c r="AI459" t="s">
        <v>324</v>
      </c>
      <c r="AJ459" t="s">
        <v>324</v>
      </c>
      <c r="AK459">
        <v>0</v>
      </c>
      <c r="AL459" t="s">
        <v>324</v>
      </c>
      <c r="AM459" t="s">
        <v>324</v>
      </c>
      <c r="AN459" t="s">
        <v>324</v>
      </c>
      <c r="AO459" t="s">
        <v>324</v>
      </c>
      <c r="AP459">
        <v>0</v>
      </c>
      <c r="AQ459" t="s">
        <v>324</v>
      </c>
      <c r="AR459" t="s">
        <v>324</v>
      </c>
      <c r="AS459" t="s">
        <v>324</v>
      </c>
      <c r="AT459" t="s">
        <v>324</v>
      </c>
      <c r="AU459">
        <v>0</v>
      </c>
      <c r="AV459" t="s">
        <v>324</v>
      </c>
      <c r="AW459" t="s">
        <v>324</v>
      </c>
      <c r="AX459" t="s">
        <v>324</v>
      </c>
      <c r="AY459" t="s">
        <v>324</v>
      </c>
      <c r="AZ459">
        <v>0</v>
      </c>
      <c r="BA459" t="s">
        <v>324</v>
      </c>
      <c r="BB459" t="s">
        <v>324</v>
      </c>
      <c r="BC459" t="s">
        <v>324</v>
      </c>
      <c r="BD459" t="s">
        <v>324</v>
      </c>
      <c r="BE459">
        <v>0</v>
      </c>
      <c r="BF459" t="s">
        <v>324</v>
      </c>
      <c r="BG459" t="s">
        <v>324</v>
      </c>
      <c r="BH459" t="s">
        <v>324</v>
      </c>
      <c r="BI459" t="s">
        <v>324</v>
      </c>
      <c r="BJ459">
        <v>0</v>
      </c>
      <c r="BK459">
        <v>3.2000000000000001E-2</v>
      </c>
      <c r="BL459">
        <v>2E-3</v>
      </c>
      <c r="BM459" t="s">
        <v>324</v>
      </c>
      <c r="BN459" t="s">
        <v>324</v>
      </c>
      <c r="BO459">
        <v>3.4000000000000002E-2</v>
      </c>
      <c r="BP459">
        <v>9</v>
      </c>
      <c r="BQ459">
        <v>1</v>
      </c>
      <c r="BR459" t="s">
        <v>324</v>
      </c>
      <c r="BS459" t="s">
        <v>324</v>
      </c>
      <c r="BT459">
        <v>10</v>
      </c>
      <c r="BU459">
        <v>0.93500000000000005</v>
      </c>
      <c r="BV459">
        <v>0</v>
      </c>
      <c r="BW459" t="s">
        <v>324</v>
      </c>
      <c r="BX459" t="s">
        <v>324</v>
      </c>
      <c r="BY459">
        <v>0.93500000000000005</v>
      </c>
      <c r="BZ459">
        <v>0.2</v>
      </c>
      <c r="CA459" t="s">
        <v>324</v>
      </c>
      <c r="CB459" t="s">
        <v>324</v>
      </c>
      <c r="CC459" t="s">
        <v>324</v>
      </c>
      <c r="CD459">
        <v>0.2</v>
      </c>
      <c r="CE459">
        <v>3</v>
      </c>
      <c r="CF459" t="s">
        <v>324</v>
      </c>
      <c r="CG459" t="s">
        <v>324</v>
      </c>
      <c r="CH459" t="s">
        <v>324</v>
      </c>
      <c r="CI459">
        <v>3</v>
      </c>
      <c r="CJ459">
        <v>0.94499999999999995</v>
      </c>
      <c r="CK459" t="s">
        <v>324</v>
      </c>
      <c r="CL459" t="s">
        <v>324</v>
      </c>
      <c r="CM459" t="s">
        <v>324</v>
      </c>
      <c r="CN459">
        <v>0.94499999999999995</v>
      </c>
      <c r="CO459">
        <v>19.016999999999999</v>
      </c>
      <c r="CP459">
        <v>4.22</v>
      </c>
      <c r="CQ459">
        <v>0.14199999999999999</v>
      </c>
      <c r="CR459">
        <v>0</v>
      </c>
      <c r="CS459">
        <v>23.379000000000001</v>
      </c>
      <c r="CT459">
        <v>2543</v>
      </c>
      <c r="CU459">
        <v>90</v>
      </c>
      <c r="CV459">
        <v>5</v>
      </c>
      <c r="CW459">
        <v>0</v>
      </c>
      <c r="CX459">
        <v>2638</v>
      </c>
      <c r="CY459">
        <v>688.928</v>
      </c>
      <c r="CZ459">
        <v>86.144999999999996</v>
      </c>
      <c r="DA459">
        <v>1.5189999999999999</v>
      </c>
      <c r="DB459">
        <v>0</v>
      </c>
      <c r="DC459">
        <v>776.59199999999998</v>
      </c>
    </row>
    <row r="460" spans="1:107" x14ac:dyDescent="0.45">
      <c r="A460">
        <v>2024</v>
      </c>
      <c r="B460">
        <v>2</v>
      </c>
      <c r="C460" t="s">
        <v>134</v>
      </c>
      <c r="D460">
        <v>22500</v>
      </c>
      <c r="E460" t="s">
        <v>411</v>
      </c>
      <c r="F460" t="s">
        <v>323</v>
      </c>
      <c r="G460" t="s">
        <v>244</v>
      </c>
      <c r="H460">
        <v>20.716999999999999</v>
      </c>
      <c r="I460">
        <v>6.6050000000000004</v>
      </c>
      <c r="J460">
        <v>0.75900000000000001</v>
      </c>
      <c r="K460" t="s">
        <v>324</v>
      </c>
      <c r="L460">
        <v>28.081</v>
      </c>
      <c r="M460">
        <v>2489</v>
      </c>
      <c r="N460">
        <v>171</v>
      </c>
      <c r="O460">
        <v>5</v>
      </c>
      <c r="P460" t="s">
        <v>324</v>
      </c>
      <c r="Q460">
        <v>2665</v>
      </c>
      <c r="R460">
        <v>0.46100000000000002</v>
      </c>
      <c r="S460">
        <v>1.9E-2</v>
      </c>
      <c r="T460" t="s">
        <v>324</v>
      </c>
      <c r="U460" t="s">
        <v>324</v>
      </c>
      <c r="V460">
        <v>0.48</v>
      </c>
      <c r="W460">
        <v>309</v>
      </c>
      <c r="X460">
        <v>5</v>
      </c>
      <c r="Y460" t="s">
        <v>324</v>
      </c>
      <c r="Z460" t="s">
        <v>324</v>
      </c>
      <c r="AA460">
        <v>314</v>
      </c>
      <c r="AB460">
        <v>666.17899999999997</v>
      </c>
      <c r="AC460">
        <v>93.6</v>
      </c>
      <c r="AD460">
        <v>2.7469999999999999</v>
      </c>
      <c r="AE460" t="s">
        <v>324</v>
      </c>
      <c r="AF460">
        <v>762.52599999999995</v>
      </c>
      <c r="AG460" t="s">
        <v>324</v>
      </c>
      <c r="AH460" t="s">
        <v>324</v>
      </c>
      <c r="AI460" t="s">
        <v>324</v>
      </c>
      <c r="AJ460" t="s">
        <v>324</v>
      </c>
      <c r="AK460">
        <v>0</v>
      </c>
      <c r="AL460" t="s">
        <v>324</v>
      </c>
      <c r="AM460" t="s">
        <v>324</v>
      </c>
      <c r="AN460" t="s">
        <v>324</v>
      </c>
      <c r="AO460" t="s">
        <v>324</v>
      </c>
      <c r="AP460">
        <v>0</v>
      </c>
      <c r="AQ460" t="s">
        <v>324</v>
      </c>
      <c r="AR460" t="s">
        <v>324</v>
      </c>
      <c r="AS460" t="s">
        <v>324</v>
      </c>
      <c r="AT460" t="s">
        <v>324</v>
      </c>
      <c r="AU460">
        <v>0</v>
      </c>
      <c r="AV460" t="s">
        <v>324</v>
      </c>
      <c r="AW460" t="s">
        <v>324</v>
      </c>
      <c r="AX460" t="s">
        <v>324</v>
      </c>
      <c r="AY460" t="s">
        <v>324</v>
      </c>
      <c r="AZ460">
        <v>0</v>
      </c>
      <c r="BA460" t="s">
        <v>324</v>
      </c>
      <c r="BB460" t="s">
        <v>324</v>
      </c>
      <c r="BC460" t="s">
        <v>324</v>
      </c>
      <c r="BD460" t="s">
        <v>324</v>
      </c>
      <c r="BE460">
        <v>0</v>
      </c>
      <c r="BF460" t="s">
        <v>324</v>
      </c>
      <c r="BG460" t="s">
        <v>324</v>
      </c>
      <c r="BH460" t="s">
        <v>324</v>
      </c>
      <c r="BI460" t="s">
        <v>324</v>
      </c>
      <c r="BJ460">
        <v>0</v>
      </c>
      <c r="BK460">
        <v>8.5000000000000006E-2</v>
      </c>
      <c r="BL460">
        <v>0.35899999999999999</v>
      </c>
      <c r="BM460" t="s">
        <v>324</v>
      </c>
      <c r="BN460" t="s">
        <v>324</v>
      </c>
      <c r="BO460">
        <v>0.44400000000000001</v>
      </c>
      <c r="BP460">
        <v>15</v>
      </c>
      <c r="BQ460">
        <v>11</v>
      </c>
      <c r="BR460" t="s">
        <v>324</v>
      </c>
      <c r="BS460" t="s">
        <v>324</v>
      </c>
      <c r="BT460">
        <v>26</v>
      </c>
      <c r="BU460">
        <v>0.81799999999999995</v>
      </c>
      <c r="BV460">
        <v>1.04</v>
      </c>
      <c r="BW460" t="s">
        <v>324</v>
      </c>
      <c r="BX460" t="s">
        <v>324</v>
      </c>
      <c r="BY460">
        <v>1.8580000000000001</v>
      </c>
      <c r="BZ460">
        <v>8.0000000000000002E-3</v>
      </c>
      <c r="CA460">
        <v>0.01</v>
      </c>
      <c r="CB460" t="s">
        <v>324</v>
      </c>
      <c r="CC460" t="s">
        <v>324</v>
      </c>
      <c r="CD460">
        <v>1.7999999999999999E-2</v>
      </c>
      <c r="CE460">
        <v>3</v>
      </c>
      <c r="CF460">
        <v>1</v>
      </c>
      <c r="CG460" t="s">
        <v>324</v>
      </c>
      <c r="CH460" t="s">
        <v>324</v>
      </c>
      <c r="CI460">
        <v>4</v>
      </c>
      <c r="CJ460">
        <v>3.7999999999999999E-2</v>
      </c>
      <c r="CK460">
        <v>0</v>
      </c>
      <c r="CL460" t="s">
        <v>324</v>
      </c>
      <c r="CM460" t="s">
        <v>324</v>
      </c>
      <c r="CN460">
        <v>3.7999999999999999E-2</v>
      </c>
      <c r="CO460">
        <v>21.271000000000001</v>
      </c>
      <c r="CP460">
        <v>6.9930000000000003</v>
      </c>
      <c r="CQ460">
        <v>0.75900000000000001</v>
      </c>
      <c r="CR460">
        <v>0</v>
      </c>
      <c r="CS460">
        <v>29.023</v>
      </c>
      <c r="CT460">
        <v>2816</v>
      </c>
      <c r="CU460">
        <v>188</v>
      </c>
      <c r="CV460">
        <v>5</v>
      </c>
      <c r="CW460">
        <v>0</v>
      </c>
      <c r="CX460">
        <v>3009</v>
      </c>
      <c r="CY460">
        <v>667.03499999999997</v>
      </c>
      <c r="CZ460">
        <v>94.64</v>
      </c>
      <c r="DA460">
        <v>2.7469999999999999</v>
      </c>
      <c r="DB460">
        <v>0</v>
      </c>
      <c r="DC460">
        <v>764.42200000000003</v>
      </c>
    </row>
    <row r="461" spans="1:107" x14ac:dyDescent="0.45">
      <c r="A461">
        <v>2024</v>
      </c>
      <c r="B461">
        <v>2</v>
      </c>
      <c r="C461" t="s">
        <v>134</v>
      </c>
      <c r="D461">
        <v>99999</v>
      </c>
      <c r="E461" t="s">
        <v>329</v>
      </c>
      <c r="F461" t="s">
        <v>323</v>
      </c>
      <c r="H461">
        <v>7.2290000000000001</v>
      </c>
      <c r="I461">
        <v>0.874</v>
      </c>
      <c r="J461">
        <v>-7.6999999999999999E-2</v>
      </c>
      <c r="K461" t="s">
        <v>324</v>
      </c>
      <c r="L461">
        <v>8.0259999999999998</v>
      </c>
      <c r="M461" t="s">
        <v>324</v>
      </c>
      <c r="N461" t="s">
        <v>324</v>
      </c>
      <c r="O461" t="s">
        <v>324</v>
      </c>
      <c r="P461" t="s">
        <v>324</v>
      </c>
      <c r="Q461" t="s">
        <v>324</v>
      </c>
      <c r="R461">
        <v>-0.33700000000000002</v>
      </c>
      <c r="S461">
        <v>-1E-3</v>
      </c>
      <c r="T461" t="s">
        <v>324</v>
      </c>
      <c r="U461" t="s">
        <v>324</v>
      </c>
      <c r="V461">
        <v>-0.33800000000000002</v>
      </c>
      <c r="W461" t="s">
        <v>324</v>
      </c>
      <c r="X461" t="s">
        <v>324</v>
      </c>
      <c r="Y461" t="s">
        <v>324</v>
      </c>
      <c r="Z461" t="s">
        <v>324</v>
      </c>
      <c r="AA461" t="s">
        <v>324</v>
      </c>
      <c r="AB461" t="s">
        <v>324</v>
      </c>
      <c r="AC461" t="s">
        <v>324</v>
      </c>
      <c r="AD461" t="s">
        <v>324</v>
      </c>
      <c r="AE461" t="s">
        <v>324</v>
      </c>
      <c r="AF461" t="s">
        <v>324</v>
      </c>
      <c r="AG461" t="s">
        <v>324</v>
      </c>
      <c r="AH461" t="s">
        <v>324</v>
      </c>
      <c r="AI461" t="s">
        <v>324</v>
      </c>
      <c r="AJ461" t="s">
        <v>324</v>
      </c>
      <c r="AK461">
        <v>0</v>
      </c>
      <c r="AL461" t="s">
        <v>324</v>
      </c>
      <c r="AM461" t="s">
        <v>324</v>
      </c>
      <c r="AN461" t="s">
        <v>324</v>
      </c>
      <c r="AO461" t="s">
        <v>324</v>
      </c>
      <c r="AP461" t="s">
        <v>324</v>
      </c>
      <c r="AQ461" t="s">
        <v>324</v>
      </c>
      <c r="AR461" t="s">
        <v>324</v>
      </c>
      <c r="AS461" t="s">
        <v>324</v>
      </c>
      <c r="AT461" t="s">
        <v>324</v>
      </c>
      <c r="AU461" t="s">
        <v>324</v>
      </c>
      <c r="AV461" t="s">
        <v>324</v>
      </c>
      <c r="AW461" t="s">
        <v>324</v>
      </c>
      <c r="AX461" t="s">
        <v>324</v>
      </c>
      <c r="AY461" t="s">
        <v>324</v>
      </c>
      <c r="AZ461">
        <v>0</v>
      </c>
      <c r="BA461" t="s">
        <v>324</v>
      </c>
      <c r="BB461" t="s">
        <v>324</v>
      </c>
      <c r="BC461" t="s">
        <v>324</v>
      </c>
      <c r="BD461" t="s">
        <v>324</v>
      </c>
      <c r="BE461" t="s">
        <v>324</v>
      </c>
      <c r="BF461" t="s">
        <v>324</v>
      </c>
      <c r="BG461" t="s">
        <v>324</v>
      </c>
      <c r="BH461" t="s">
        <v>324</v>
      </c>
      <c r="BI461" t="s">
        <v>324</v>
      </c>
      <c r="BJ461" t="s">
        <v>324</v>
      </c>
      <c r="BK461" t="s">
        <v>324</v>
      </c>
      <c r="BL461" t="s">
        <v>324</v>
      </c>
      <c r="BM461" t="s">
        <v>324</v>
      </c>
      <c r="BN461" t="s">
        <v>324</v>
      </c>
      <c r="BO461" t="s">
        <v>324</v>
      </c>
      <c r="BP461" t="s">
        <v>324</v>
      </c>
      <c r="BQ461" t="s">
        <v>324</v>
      </c>
      <c r="BR461" t="s">
        <v>324</v>
      </c>
      <c r="BS461" t="s">
        <v>324</v>
      </c>
      <c r="BT461" t="s">
        <v>324</v>
      </c>
      <c r="BU461" t="s">
        <v>324</v>
      </c>
      <c r="BV461" t="s">
        <v>324</v>
      </c>
      <c r="BW461" t="s">
        <v>324</v>
      </c>
      <c r="BX461" t="s">
        <v>324</v>
      </c>
      <c r="BY461" t="s">
        <v>324</v>
      </c>
      <c r="BZ461" t="s">
        <v>324</v>
      </c>
      <c r="CA461" t="s">
        <v>324</v>
      </c>
      <c r="CB461" t="s">
        <v>324</v>
      </c>
      <c r="CC461" t="s">
        <v>324</v>
      </c>
      <c r="CD461" t="s">
        <v>324</v>
      </c>
      <c r="CE461" t="s">
        <v>324</v>
      </c>
      <c r="CF461" t="s">
        <v>324</v>
      </c>
      <c r="CG461" t="s">
        <v>324</v>
      </c>
      <c r="CH461" t="s">
        <v>324</v>
      </c>
      <c r="CI461" t="s">
        <v>324</v>
      </c>
      <c r="CJ461" t="s">
        <v>324</v>
      </c>
      <c r="CK461" t="s">
        <v>324</v>
      </c>
      <c r="CL461" t="s">
        <v>324</v>
      </c>
      <c r="CM461" t="s">
        <v>324</v>
      </c>
      <c r="CN461" t="s">
        <v>324</v>
      </c>
      <c r="CO461">
        <v>6.8920000000000003</v>
      </c>
      <c r="CP461">
        <v>0.873</v>
      </c>
      <c r="CQ461">
        <v>-7.6999999999999999E-2</v>
      </c>
      <c r="CR461" t="s">
        <v>324</v>
      </c>
      <c r="CS461">
        <v>7.6879999999999997</v>
      </c>
      <c r="CT461" t="s">
        <v>324</v>
      </c>
      <c r="CU461" t="s">
        <v>324</v>
      </c>
      <c r="CV461" t="s">
        <v>324</v>
      </c>
      <c r="CW461" t="s">
        <v>324</v>
      </c>
      <c r="CX461" t="s">
        <v>324</v>
      </c>
      <c r="CY461" t="s">
        <v>324</v>
      </c>
      <c r="CZ461" t="s">
        <v>324</v>
      </c>
      <c r="DA461" t="s">
        <v>324</v>
      </c>
      <c r="DB461" t="s">
        <v>324</v>
      </c>
      <c r="DC461" t="s">
        <v>324</v>
      </c>
    </row>
    <row r="462" spans="1:107" x14ac:dyDescent="0.45">
      <c r="A462">
        <v>2024</v>
      </c>
      <c r="B462">
        <v>2</v>
      </c>
      <c r="C462" t="s">
        <v>137</v>
      </c>
      <c r="D462">
        <v>9964</v>
      </c>
      <c r="E462" t="s">
        <v>412</v>
      </c>
      <c r="F462" t="s">
        <v>323</v>
      </c>
      <c r="G462" t="s">
        <v>244</v>
      </c>
      <c r="H462">
        <v>4.6369999999999996</v>
      </c>
      <c r="I462">
        <v>1.1120000000000001</v>
      </c>
      <c r="J462">
        <v>0</v>
      </c>
      <c r="K462">
        <v>0</v>
      </c>
      <c r="L462">
        <v>5.7489999999999997</v>
      </c>
      <c r="M462">
        <v>421</v>
      </c>
      <c r="N462">
        <v>50</v>
      </c>
      <c r="O462">
        <v>0</v>
      </c>
      <c r="P462">
        <v>0</v>
      </c>
      <c r="Q462">
        <v>471</v>
      </c>
      <c r="R462" t="s">
        <v>324</v>
      </c>
      <c r="S462" t="s">
        <v>324</v>
      </c>
      <c r="T462" t="s">
        <v>324</v>
      </c>
      <c r="U462" t="s">
        <v>324</v>
      </c>
      <c r="V462">
        <v>0</v>
      </c>
      <c r="W462" t="s">
        <v>324</v>
      </c>
      <c r="X462" t="s">
        <v>324</v>
      </c>
      <c r="Y462" t="s">
        <v>324</v>
      </c>
      <c r="Z462" t="s">
        <v>324</v>
      </c>
      <c r="AA462">
        <v>0</v>
      </c>
      <c r="AB462" t="s">
        <v>324</v>
      </c>
      <c r="AC462" t="s">
        <v>324</v>
      </c>
      <c r="AD462" t="s">
        <v>324</v>
      </c>
      <c r="AE462" t="s">
        <v>324</v>
      </c>
      <c r="AF462">
        <v>0</v>
      </c>
      <c r="AG462" t="s">
        <v>324</v>
      </c>
      <c r="AH462" t="s">
        <v>324</v>
      </c>
      <c r="AI462" t="s">
        <v>324</v>
      </c>
      <c r="AJ462" t="s">
        <v>324</v>
      </c>
      <c r="AK462">
        <v>0</v>
      </c>
      <c r="AL462" t="s">
        <v>324</v>
      </c>
      <c r="AM462" t="s">
        <v>324</v>
      </c>
      <c r="AN462" t="s">
        <v>324</v>
      </c>
      <c r="AO462" t="s">
        <v>324</v>
      </c>
      <c r="AP462">
        <v>0</v>
      </c>
      <c r="AQ462" t="s">
        <v>324</v>
      </c>
      <c r="AR462" t="s">
        <v>324</v>
      </c>
      <c r="AS462" t="s">
        <v>324</v>
      </c>
      <c r="AT462" t="s">
        <v>324</v>
      </c>
      <c r="AU462">
        <v>0</v>
      </c>
      <c r="AV462" t="s">
        <v>324</v>
      </c>
      <c r="AW462" t="s">
        <v>324</v>
      </c>
      <c r="AX462" t="s">
        <v>324</v>
      </c>
      <c r="AY462" t="s">
        <v>324</v>
      </c>
      <c r="AZ462">
        <v>0</v>
      </c>
      <c r="BA462" t="s">
        <v>324</v>
      </c>
      <c r="BB462" t="s">
        <v>324</v>
      </c>
      <c r="BC462" t="s">
        <v>324</v>
      </c>
      <c r="BD462" t="s">
        <v>324</v>
      </c>
      <c r="BE462">
        <v>0</v>
      </c>
      <c r="BF462" t="s">
        <v>324</v>
      </c>
      <c r="BG462" t="s">
        <v>324</v>
      </c>
      <c r="BH462" t="s">
        <v>324</v>
      </c>
      <c r="BI462" t="s">
        <v>324</v>
      </c>
      <c r="BJ462">
        <v>0</v>
      </c>
      <c r="BK462" t="s">
        <v>324</v>
      </c>
      <c r="BL462" t="s">
        <v>324</v>
      </c>
      <c r="BM462" t="s">
        <v>324</v>
      </c>
      <c r="BN462" t="s">
        <v>324</v>
      </c>
      <c r="BO462">
        <v>0</v>
      </c>
      <c r="BP462" t="s">
        <v>324</v>
      </c>
      <c r="BQ462" t="s">
        <v>324</v>
      </c>
      <c r="BR462" t="s">
        <v>324</v>
      </c>
      <c r="BS462" t="s">
        <v>324</v>
      </c>
      <c r="BT462">
        <v>0</v>
      </c>
      <c r="BU462" t="s">
        <v>324</v>
      </c>
      <c r="BV462" t="s">
        <v>324</v>
      </c>
      <c r="BW462" t="s">
        <v>324</v>
      </c>
      <c r="BX462" t="s">
        <v>324</v>
      </c>
      <c r="BY462">
        <v>0</v>
      </c>
      <c r="BZ462" t="s">
        <v>324</v>
      </c>
      <c r="CA462" t="s">
        <v>324</v>
      </c>
      <c r="CB462" t="s">
        <v>324</v>
      </c>
      <c r="CC462" t="s">
        <v>324</v>
      </c>
      <c r="CD462">
        <v>0</v>
      </c>
      <c r="CE462" t="s">
        <v>324</v>
      </c>
      <c r="CF462" t="s">
        <v>324</v>
      </c>
      <c r="CG462" t="s">
        <v>324</v>
      </c>
      <c r="CH462" t="s">
        <v>324</v>
      </c>
      <c r="CI462">
        <v>0</v>
      </c>
      <c r="CJ462" t="s">
        <v>324</v>
      </c>
      <c r="CK462" t="s">
        <v>324</v>
      </c>
      <c r="CL462" t="s">
        <v>324</v>
      </c>
      <c r="CM462" t="s">
        <v>324</v>
      </c>
      <c r="CN462">
        <v>0</v>
      </c>
      <c r="CO462">
        <v>4.6369999999999996</v>
      </c>
      <c r="CP462">
        <v>1.1120000000000001</v>
      </c>
      <c r="CQ462" t="s">
        <v>179</v>
      </c>
      <c r="CR462">
        <v>0</v>
      </c>
      <c r="CS462">
        <v>5.7489999999999997</v>
      </c>
      <c r="CT462">
        <v>421</v>
      </c>
      <c r="CU462">
        <v>50</v>
      </c>
      <c r="CV462">
        <v>0</v>
      </c>
      <c r="CW462">
        <v>0</v>
      </c>
      <c r="CX462">
        <v>471</v>
      </c>
      <c r="CY462">
        <v>0</v>
      </c>
      <c r="CZ462">
        <v>0</v>
      </c>
      <c r="DA462">
        <v>0</v>
      </c>
      <c r="DB462">
        <v>0</v>
      </c>
      <c r="DC462">
        <v>0</v>
      </c>
    </row>
    <row r="463" spans="1:107" x14ac:dyDescent="0.45">
      <c r="A463">
        <v>2024</v>
      </c>
      <c r="B463">
        <v>2</v>
      </c>
      <c r="C463" t="s">
        <v>137</v>
      </c>
      <c r="D463">
        <v>10171</v>
      </c>
      <c r="E463" t="s">
        <v>413</v>
      </c>
      <c r="F463" t="s">
        <v>323</v>
      </c>
      <c r="G463" t="s">
        <v>247</v>
      </c>
      <c r="H463">
        <v>18.873999999999999</v>
      </c>
      <c r="I463">
        <v>3.6680000000000001</v>
      </c>
      <c r="J463">
        <v>7.0000000000000007E-2</v>
      </c>
      <c r="K463">
        <v>0</v>
      </c>
      <c r="L463">
        <v>22.611999999999998</v>
      </c>
      <c r="M463">
        <v>2140</v>
      </c>
      <c r="N463">
        <v>215</v>
      </c>
      <c r="O463">
        <v>3</v>
      </c>
      <c r="P463">
        <v>0</v>
      </c>
      <c r="Q463">
        <v>2358</v>
      </c>
      <c r="R463" t="s">
        <v>324</v>
      </c>
      <c r="S463" t="s">
        <v>324</v>
      </c>
      <c r="T463" t="s">
        <v>324</v>
      </c>
      <c r="U463" t="s">
        <v>324</v>
      </c>
      <c r="V463">
        <v>0</v>
      </c>
      <c r="W463" t="s">
        <v>324</v>
      </c>
      <c r="X463" t="s">
        <v>324</v>
      </c>
      <c r="Y463" t="s">
        <v>324</v>
      </c>
      <c r="Z463" t="s">
        <v>324</v>
      </c>
      <c r="AA463">
        <v>0</v>
      </c>
      <c r="AB463">
        <v>703.90200000000004</v>
      </c>
      <c r="AC463">
        <v>136.15</v>
      </c>
      <c r="AD463">
        <v>0.8</v>
      </c>
      <c r="AE463">
        <v>0</v>
      </c>
      <c r="AF463">
        <v>840.85199999999998</v>
      </c>
      <c r="AG463">
        <v>1.006</v>
      </c>
      <c r="AH463">
        <v>5.7000000000000002E-2</v>
      </c>
      <c r="AI463" t="s">
        <v>324</v>
      </c>
      <c r="AJ463" t="s">
        <v>324</v>
      </c>
      <c r="AK463">
        <v>1.0629999999999999</v>
      </c>
      <c r="AL463">
        <v>164</v>
      </c>
      <c r="AM463">
        <v>5</v>
      </c>
      <c r="AN463" t="s">
        <v>324</v>
      </c>
      <c r="AO463" t="s">
        <v>324</v>
      </c>
      <c r="AP463">
        <v>169</v>
      </c>
      <c r="AQ463">
        <v>0</v>
      </c>
      <c r="AR463">
        <v>0</v>
      </c>
      <c r="AS463" t="s">
        <v>324</v>
      </c>
      <c r="AT463" t="s">
        <v>324</v>
      </c>
      <c r="AU463">
        <v>0</v>
      </c>
      <c r="AV463" t="s">
        <v>324</v>
      </c>
      <c r="AW463" t="s">
        <v>324</v>
      </c>
      <c r="AX463" t="s">
        <v>324</v>
      </c>
      <c r="AY463" t="s">
        <v>324</v>
      </c>
      <c r="AZ463">
        <v>0</v>
      </c>
      <c r="BA463" t="s">
        <v>324</v>
      </c>
      <c r="BB463" t="s">
        <v>324</v>
      </c>
      <c r="BC463" t="s">
        <v>324</v>
      </c>
      <c r="BD463" t="s">
        <v>324</v>
      </c>
      <c r="BE463">
        <v>0</v>
      </c>
      <c r="BF463" t="s">
        <v>324</v>
      </c>
      <c r="BG463" t="s">
        <v>324</v>
      </c>
      <c r="BH463" t="s">
        <v>324</v>
      </c>
      <c r="BI463" t="s">
        <v>324</v>
      </c>
      <c r="BJ463">
        <v>0</v>
      </c>
      <c r="BK463">
        <v>8.9999999999999993E-3</v>
      </c>
      <c r="BL463">
        <v>2E-3</v>
      </c>
      <c r="BM463" t="s">
        <v>324</v>
      </c>
      <c r="BN463" t="s">
        <v>324</v>
      </c>
      <c r="BO463">
        <v>1.0999999999999999E-2</v>
      </c>
      <c r="BP463">
        <v>4</v>
      </c>
      <c r="BQ463">
        <v>1</v>
      </c>
      <c r="BR463" t="s">
        <v>324</v>
      </c>
      <c r="BS463" t="s">
        <v>324</v>
      </c>
      <c r="BT463">
        <v>5</v>
      </c>
      <c r="BU463">
        <v>0</v>
      </c>
      <c r="BV463">
        <v>8.9999999999999993E-3</v>
      </c>
      <c r="BW463" t="s">
        <v>324</v>
      </c>
      <c r="BX463" t="s">
        <v>324</v>
      </c>
      <c r="BY463">
        <v>8.9999999999999993E-3</v>
      </c>
      <c r="BZ463" t="s">
        <v>324</v>
      </c>
      <c r="CA463" t="s">
        <v>324</v>
      </c>
      <c r="CB463">
        <v>0.05</v>
      </c>
      <c r="CC463" t="s">
        <v>324</v>
      </c>
      <c r="CD463">
        <v>0.05</v>
      </c>
      <c r="CE463" t="s">
        <v>324</v>
      </c>
      <c r="CF463" t="s">
        <v>324</v>
      </c>
      <c r="CG463">
        <v>1</v>
      </c>
      <c r="CH463" t="s">
        <v>324</v>
      </c>
      <c r="CI463">
        <v>1</v>
      </c>
      <c r="CJ463" t="s">
        <v>324</v>
      </c>
      <c r="CK463" t="s">
        <v>324</v>
      </c>
      <c r="CL463" t="s">
        <v>324</v>
      </c>
      <c r="CM463" t="s">
        <v>324</v>
      </c>
      <c r="CN463">
        <v>0</v>
      </c>
      <c r="CO463">
        <v>18.882999999999999</v>
      </c>
      <c r="CP463">
        <v>3.67</v>
      </c>
      <c r="CQ463">
        <v>0.12</v>
      </c>
      <c r="CR463">
        <v>0</v>
      </c>
      <c r="CS463">
        <v>22.672999999999998</v>
      </c>
      <c r="CT463">
        <v>2144</v>
      </c>
      <c r="CU463">
        <v>216</v>
      </c>
      <c r="CV463">
        <v>4</v>
      </c>
      <c r="CW463">
        <v>0</v>
      </c>
      <c r="CX463">
        <v>2364</v>
      </c>
      <c r="CY463">
        <v>703.90200000000004</v>
      </c>
      <c r="CZ463">
        <v>136.15899999999999</v>
      </c>
      <c r="DA463">
        <v>0.8</v>
      </c>
      <c r="DB463">
        <v>0</v>
      </c>
      <c r="DC463">
        <v>840.86099999999999</v>
      </c>
    </row>
    <row r="464" spans="1:107" x14ac:dyDescent="0.45">
      <c r="A464">
        <v>2024</v>
      </c>
      <c r="B464">
        <v>2</v>
      </c>
      <c r="C464" t="s">
        <v>137</v>
      </c>
      <c r="D464">
        <v>11249</v>
      </c>
      <c r="E464" t="s">
        <v>414</v>
      </c>
      <c r="F464" t="s">
        <v>323</v>
      </c>
      <c r="G464" t="s">
        <v>247</v>
      </c>
      <c r="H464">
        <v>20.259</v>
      </c>
      <c r="I464">
        <v>1.4630000000000001</v>
      </c>
      <c r="J464">
        <v>0</v>
      </c>
      <c r="K464" t="s">
        <v>324</v>
      </c>
      <c r="L464">
        <v>21.722000000000001</v>
      </c>
      <c r="M464">
        <v>2589</v>
      </c>
      <c r="N464">
        <v>77</v>
      </c>
      <c r="O464">
        <v>0</v>
      </c>
      <c r="P464" t="s">
        <v>324</v>
      </c>
      <c r="Q464">
        <v>2666</v>
      </c>
      <c r="R464" t="s">
        <v>324</v>
      </c>
      <c r="S464" t="s">
        <v>324</v>
      </c>
      <c r="T464" t="s">
        <v>324</v>
      </c>
      <c r="U464" t="s">
        <v>324</v>
      </c>
      <c r="V464">
        <v>0</v>
      </c>
      <c r="W464" t="s">
        <v>324</v>
      </c>
      <c r="X464" t="s">
        <v>324</v>
      </c>
      <c r="Y464" t="s">
        <v>324</v>
      </c>
      <c r="Z464" t="s">
        <v>324</v>
      </c>
      <c r="AA464">
        <v>0</v>
      </c>
      <c r="AB464">
        <v>588.12</v>
      </c>
      <c r="AC464">
        <v>33.542000000000002</v>
      </c>
      <c r="AD464">
        <v>0</v>
      </c>
      <c r="AE464" t="s">
        <v>324</v>
      </c>
      <c r="AF464">
        <v>621.66200000000003</v>
      </c>
      <c r="AG464">
        <v>0.627</v>
      </c>
      <c r="AH464">
        <v>0.02</v>
      </c>
      <c r="AI464" t="s">
        <v>324</v>
      </c>
      <c r="AJ464" t="s">
        <v>324</v>
      </c>
      <c r="AK464">
        <v>0.64700000000000002</v>
      </c>
      <c r="AL464">
        <v>92</v>
      </c>
      <c r="AM464">
        <v>2</v>
      </c>
      <c r="AN464" t="s">
        <v>324</v>
      </c>
      <c r="AO464" t="s">
        <v>324</v>
      </c>
      <c r="AP464">
        <v>94</v>
      </c>
      <c r="AQ464">
        <v>0</v>
      </c>
      <c r="AR464">
        <v>0</v>
      </c>
      <c r="AS464" t="s">
        <v>324</v>
      </c>
      <c r="AT464" t="s">
        <v>324</v>
      </c>
      <c r="AU464">
        <v>0</v>
      </c>
      <c r="AV464" t="s">
        <v>324</v>
      </c>
      <c r="AW464" t="s">
        <v>324</v>
      </c>
      <c r="AX464" t="s">
        <v>324</v>
      </c>
      <c r="AY464" t="s">
        <v>324</v>
      </c>
      <c r="AZ464">
        <v>0</v>
      </c>
      <c r="BA464" t="s">
        <v>324</v>
      </c>
      <c r="BB464" t="s">
        <v>324</v>
      </c>
      <c r="BC464" t="s">
        <v>324</v>
      </c>
      <c r="BD464" t="s">
        <v>324</v>
      </c>
      <c r="BE464">
        <v>0</v>
      </c>
      <c r="BF464" t="s">
        <v>324</v>
      </c>
      <c r="BG464" t="s">
        <v>324</v>
      </c>
      <c r="BH464" t="s">
        <v>324</v>
      </c>
      <c r="BI464" t="s">
        <v>324</v>
      </c>
      <c r="BJ464">
        <v>0</v>
      </c>
      <c r="BK464">
        <v>8.0000000000000002E-3</v>
      </c>
      <c r="BL464">
        <v>6.0000000000000001E-3</v>
      </c>
      <c r="BM464" t="s">
        <v>324</v>
      </c>
      <c r="BN464" t="s">
        <v>324</v>
      </c>
      <c r="BO464">
        <v>1.4E-2</v>
      </c>
      <c r="BP464">
        <v>3</v>
      </c>
      <c r="BQ464">
        <v>2</v>
      </c>
      <c r="BR464" t="s">
        <v>324</v>
      </c>
      <c r="BS464" t="s">
        <v>324</v>
      </c>
      <c r="BT464">
        <v>5</v>
      </c>
      <c r="BU464">
        <v>3.1E-2</v>
      </c>
      <c r="BV464">
        <v>6.0000000000000001E-3</v>
      </c>
      <c r="BW464" t="s">
        <v>324</v>
      </c>
      <c r="BX464" t="s">
        <v>324</v>
      </c>
      <c r="BY464">
        <v>3.6999999999999998E-2</v>
      </c>
      <c r="BZ464" t="s">
        <v>324</v>
      </c>
      <c r="CA464" t="s">
        <v>324</v>
      </c>
      <c r="CB464" t="s">
        <v>324</v>
      </c>
      <c r="CC464" t="s">
        <v>324</v>
      </c>
      <c r="CD464">
        <v>0</v>
      </c>
      <c r="CE464" t="s">
        <v>324</v>
      </c>
      <c r="CF464" t="s">
        <v>324</v>
      </c>
      <c r="CG464" t="s">
        <v>324</v>
      </c>
      <c r="CH464" t="s">
        <v>324</v>
      </c>
      <c r="CI464">
        <v>0</v>
      </c>
      <c r="CJ464" t="s">
        <v>324</v>
      </c>
      <c r="CK464" t="s">
        <v>324</v>
      </c>
      <c r="CL464" t="s">
        <v>324</v>
      </c>
      <c r="CM464" t="s">
        <v>324</v>
      </c>
      <c r="CN464">
        <v>0</v>
      </c>
      <c r="CO464">
        <v>20.266999999999999</v>
      </c>
      <c r="CP464">
        <v>1.4690000000000001</v>
      </c>
      <c r="CQ464" t="s">
        <v>179</v>
      </c>
      <c r="CR464">
        <v>0</v>
      </c>
      <c r="CS464">
        <v>21.736000000000001</v>
      </c>
      <c r="CT464">
        <v>2592</v>
      </c>
      <c r="CU464">
        <v>79</v>
      </c>
      <c r="CV464">
        <v>0</v>
      </c>
      <c r="CW464">
        <v>0</v>
      </c>
      <c r="CX464">
        <v>2671</v>
      </c>
      <c r="CY464">
        <v>588.15099999999995</v>
      </c>
      <c r="CZ464">
        <v>33.548000000000002</v>
      </c>
      <c r="DA464">
        <v>0</v>
      </c>
      <c r="DB464">
        <v>0</v>
      </c>
      <c r="DC464">
        <v>621.69899999999996</v>
      </c>
    </row>
    <row r="465" spans="1:107" x14ac:dyDescent="0.45">
      <c r="A465">
        <v>2024</v>
      </c>
      <c r="B465">
        <v>2</v>
      </c>
      <c r="C465" t="s">
        <v>137</v>
      </c>
      <c r="D465">
        <v>17564</v>
      </c>
      <c r="E465" t="s">
        <v>415</v>
      </c>
      <c r="F465" t="s">
        <v>323</v>
      </c>
      <c r="G465" t="s">
        <v>244</v>
      </c>
      <c r="H465">
        <v>1.258</v>
      </c>
      <c r="I465">
        <v>0.13300000000000001</v>
      </c>
      <c r="J465">
        <v>7.2999999999999995E-2</v>
      </c>
      <c r="K465" t="s">
        <v>324</v>
      </c>
      <c r="L465">
        <v>1.464</v>
      </c>
      <c r="M465">
        <v>143</v>
      </c>
      <c r="N465">
        <v>9</v>
      </c>
      <c r="O465">
        <v>2</v>
      </c>
      <c r="P465" t="s">
        <v>324</v>
      </c>
      <c r="Q465">
        <v>154</v>
      </c>
      <c r="R465" t="s">
        <v>324</v>
      </c>
      <c r="S465" t="s">
        <v>324</v>
      </c>
      <c r="T465" t="s">
        <v>324</v>
      </c>
      <c r="U465" t="s">
        <v>324</v>
      </c>
      <c r="V465">
        <v>0</v>
      </c>
      <c r="W465" t="s">
        <v>324</v>
      </c>
      <c r="X465" t="s">
        <v>324</v>
      </c>
      <c r="Y465" t="s">
        <v>324</v>
      </c>
      <c r="Z465" t="s">
        <v>324</v>
      </c>
      <c r="AA465">
        <v>0</v>
      </c>
      <c r="AB465">
        <v>30.751000000000001</v>
      </c>
      <c r="AC465">
        <v>4.5590000000000002</v>
      </c>
      <c r="AD465">
        <v>0.14099999999999999</v>
      </c>
      <c r="AE465" t="s">
        <v>324</v>
      </c>
      <c r="AF465">
        <v>35.451000000000001</v>
      </c>
      <c r="AG465" t="s">
        <v>324</v>
      </c>
      <c r="AH465" t="s">
        <v>324</v>
      </c>
      <c r="AI465" t="s">
        <v>324</v>
      </c>
      <c r="AJ465" t="s">
        <v>324</v>
      </c>
      <c r="AK465">
        <v>0</v>
      </c>
      <c r="AL465" t="s">
        <v>324</v>
      </c>
      <c r="AM465" t="s">
        <v>324</v>
      </c>
      <c r="AN465" t="s">
        <v>324</v>
      </c>
      <c r="AO465" t="s">
        <v>324</v>
      </c>
      <c r="AP465">
        <v>0</v>
      </c>
      <c r="AQ465" t="s">
        <v>324</v>
      </c>
      <c r="AR465" t="s">
        <v>324</v>
      </c>
      <c r="AS465" t="s">
        <v>324</v>
      </c>
      <c r="AT465" t="s">
        <v>324</v>
      </c>
      <c r="AU465">
        <v>0</v>
      </c>
      <c r="AV465" t="s">
        <v>324</v>
      </c>
      <c r="AW465" t="s">
        <v>324</v>
      </c>
      <c r="AX465" t="s">
        <v>324</v>
      </c>
      <c r="AY465" t="s">
        <v>324</v>
      </c>
      <c r="AZ465">
        <v>0</v>
      </c>
      <c r="BA465" t="s">
        <v>324</v>
      </c>
      <c r="BB465" t="s">
        <v>324</v>
      </c>
      <c r="BC465" t="s">
        <v>324</v>
      </c>
      <c r="BD465" t="s">
        <v>324</v>
      </c>
      <c r="BE465">
        <v>0</v>
      </c>
      <c r="BF465" t="s">
        <v>324</v>
      </c>
      <c r="BG465" t="s">
        <v>324</v>
      </c>
      <c r="BH465" t="s">
        <v>324</v>
      </c>
      <c r="BI465" t="s">
        <v>324</v>
      </c>
      <c r="BJ465">
        <v>0</v>
      </c>
      <c r="BK465" t="s">
        <v>324</v>
      </c>
      <c r="BL465" t="s">
        <v>324</v>
      </c>
      <c r="BM465" t="s">
        <v>324</v>
      </c>
      <c r="BN465" t="s">
        <v>324</v>
      </c>
      <c r="BO465">
        <v>0</v>
      </c>
      <c r="BP465" t="s">
        <v>324</v>
      </c>
      <c r="BQ465" t="s">
        <v>324</v>
      </c>
      <c r="BR465" t="s">
        <v>324</v>
      </c>
      <c r="BS465" t="s">
        <v>324</v>
      </c>
      <c r="BT465">
        <v>0</v>
      </c>
      <c r="BU465" t="s">
        <v>324</v>
      </c>
      <c r="BV465" t="s">
        <v>324</v>
      </c>
      <c r="BW465" t="s">
        <v>324</v>
      </c>
      <c r="BX465" t="s">
        <v>324</v>
      </c>
      <c r="BY465">
        <v>0</v>
      </c>
      <c r="BZ465" t="s">
        <v>324</v>
      </c>
      <c r="CA465" t="s">
        <v>324</v>
      </c>
      <c r="CB465" t="s">
        <v>324</v>
      </c>
      <c r="CC465" t="s">
        <v>324</v>
      </c>
      <c r="CD465">
        <v>0</v>
      </c>
      <c r="CE465" t="s">
        <v>324</v>
      </c>
      <c r="CF465" t="s">
        <v>324</v>
      </c>
      <c r="CG465" t="s">
        <v>324</v>
      </c>
      <c r="CH465" t="s">
        <v>324</v>
      </c>
      <c r="CI465">
        <v>0</v>
      </c>
      <c r="CJ465" t="s">
        <v>324</v>
      </c>
      <c r="CK465" t="s">
        <v>324</v>
      </c>
      <c r="CL465" t="s">
        <v>324</v>
      </c>
      <c r="CM465" t="s">
        <v>324</v>
      </c>
      <c r="CN465">
        <v>0</v>
      </c>
      <c r="CO465">
        <v>1.258</v>
      </c>
      <c r="CP465">
        <v>0.13300000000000001</v>
      </c>
      <c r="CQ465">
        <v>7.2999999999999995E-2</v>
      </c>
      <c r="CR465">
        <v>0</v>
      </c>
      <c r="CS465">
        <v>1.464</v>
      </c>
      <c r="CT465">
        <v>143</v>
      </c>
      <c r="CU465">
        <v>9</v>
      </c>
      <c r="CV465">
        <v>2</v>
      </c>
      <c r="CW465">
        <v>0</v>
      </c>
      <c r="CX465">
        <v>154</v>
      </c>
      <c r="CY465">
        <v>30.751000000000001</v>
      </c>
      <c r="CZ465">
        <v>4.5590000000000002</v>
      </c>
      <c r="DA465">
        <v>0.14099999999999999</v>
      </c>
      <c r="DB465">
        <v>0</v>
      </c>
      <c r="DC465">
        <v>35.451000000000001</v>
      </c>
    </row>
    <row r="466" spans="1:107" x14ac:dyDescent="0.45">
      <c r="A466">
        <v>2024</v>
      </c>
      <c r="B466">
        <v>2</v>
      </c>
      <c r="C466" t="s">
        <v>137</v>
      </c>
      <c r="D466">
        <v>19446</v>
      </c>
      <c r="E466" t="s">
        <v>416</v>
      </c>
      <c r="F466" t="s">
        <v>323</v>
      </c>
      <c r="G466" t="s">
        <v>244</v>
      </c>
      <c r="H466">
        <v>5.4550000000000001</v>
      </c>
      <c r="I466">
        <v>0.80600000000000005</v>
      </c>
      <c r="J466">
        <v>1.7000000000000001E-2</v>
      </c>
      <c r="K466" t="s">
        <v>324</v>
      </c>
      <c r="L466">
        <v>6.2779999999999996</v>
      </c>
      <c r="M466">
        <v>796</v>
      </c>
      <c r="N466">
        <v>18</v>
      </c>
      <c r="O466">
        <v>2</v>
      </c>
      <c r="P466" t="s">
        <v>324</v>
      </c>
      <c r="Q466">
        <v>816</v>
      </c>
      <c r="R466" t="s">
        <v>324</v>
      </c>
      <c r="S466" t="s">
        <v>324</v>
      </c>
      <c r="T466" t="s">
        <v>324</v>
      </c>
      <c r="U466" t="s">
        <v>324</v>
      </c>
      <c r="V466">
        <v>0</v>
      </c>
      <c r="W466" t="s">
        <v>324</v>
      </c>
      <c r="X466" t="s">
        <v>324</v>
      </c>
      <c r="Y466" t="s">
        <v>324</v>
      </c>
      <c r="Z466" t="s">
        <v>324</v>
      </c>
      <c r="AA466">
        <v>0</v>
      </c>
      <c r="AB466" t="s">
        <v>324</v>
      </c>
      <c r="AC466" t="s">
        <v>324</v>
      </c>
      <c r="AD466" t="s">
        <v>324</v>
      </c>
      <c r="AE466" t="s">
        <v>324</v>
      </c>
      <c r="AF466">
        <v>0</v>
      </c>
      <c r="AG466" t="s">
        <v>324</v>
      </c>
      <c r="AH466" t="s">
        <v>324</v>
      </c>
      <c r="AI466" t="s">
        <v>324</v>
      </c>
      <c r="AJ466" t="s">
        <v>324</v>
      </c>
      <c r="AK466">
        <v>0</v>
      </c>
      <c r="AL466" t="s">
        <v>324</v>
      </c>
      <c r="AM466" t="s">
        <v>324</v>
      </c>
      <c r="AN466" t="s">
        <v>324</v>
      </c>
      <c r="AO466" t="s">
        <v>324</v>
      </c>
      <c r="AP466">
        <v>0</v>
      </c>
      <c r="AQ466" t="s">
        <v>324</v>
      </c>
      <c r="AR466" t="s">
        <v>324</v>
      </c>
      <c r="AS466" t="s">
        <v>324</v>
      </c>
      <c r="AT466" t="s">
        <v>324</v>
      </c>
      <c r="AU466">
        <v>0</v>
      </c>
      <c r="AV466" t="s">
        <v>324</v>
      </c>
      <c r="AW466" t="s">
        <v>324</v>
      </c>
      <c r="AX466" t="s">
        <v>324</v>
      </c>
      <c r="AY466" t="s">
        <v>324</v>
      </c>
      <c r="AZ466">
        <v>0</v>
      </c>
      <c r="BA466" t="s">
        <v>324</v>
      </c>
      <c r="BB466" t="s">
        <v>324</v>
      </c>
      <c r="BC466" t="s">
        <v>324</v>
      </c>
      <c r="BD466" t="s">
        <v>324</v>
      </c>
      <c r="BE466">
        <v>0</v>
      </c>
      <c r="BF466" t="s">
        <v>324</v>
      </c>
      <c r="BG466" t="s">
        <v>324</v>
      </c>
      <c r="BH466" t="s">
        <v>324</v>
      </c>
      <c r="BI466" t="s">
        <v>324</v>
      </c>
      <c r="BJ466">
        <v>0</v>
      </c>
      <c r="BK466" t="s">
        <v>324</v>
      </c>
      <c r="BL466" t="s">
        <v>324</v>
      </c>
      <c r="BM466" t="s">
        <v>324</v>
      </c>
      <c r="BN466" t="s">
        <v>324</v>
      </c>
      <c r="BO466">
        <v>0</v>
      </c>
      <c r="BP466" t="s">
        <v>324</v>
      </c>
      <c r="BQ466" t="s">
        <v>324</v>
      </c>
      <c r="BR466" t="s">
        <v>324</v>
      </c>
      <c r="BS466" t="s">
        <v>324</v>
      </c>
      <c r="BT466">
        <v>0</v>
      </c>
      <c r="BU466" t="s">
        <v>324</v>
      </c>
      <c r="BV466" t="s">
        <v>324</v>
      </c>
      <c r="BW466" t="s">
        <v>324</v>
      </c>
      <c r="BX466" t="s">
        <v>324</v>
      </c>
      <c r="BY466">
        <v>0</v>
      </c>
      <c r="BZ466" t="s">
        <v>324</v>
      </c>
      <c r="CA466" t="s">
        <v>324</v>
      </c>
      <c r="CB466" t="s">
        <v>324</v>
      </c>
      <c r="CC466" t="s">
        <v>324</v>
      </c>
      <c r="CD466">
        <v>0</v>
      </c>
      <c r="CE466" t="s">
        <v>324</v>
      </c>
      <c r="CF466" t="s">
        <v>324</v>
      </c>
      <c r="CG466" t="s">
        <v>324</v>
      </c>
      <c r="CH466" t="s">
        <v>324</v>
      </c>
      <c r="CI466">
        <v>0</v>
      </c>
      <c r="CJ466" t="s">
        <v>324</v>
      </c>
      <c r="CK466" t="s">
        <v>324</v>
      </c>
      <c r="CL466" t="s">
        <v>324</v>
      </c>
      <c r="CM466" t="s">
        <v>324</v>
      </c>
      <c r="CN466">
        <v>0</v>
      </c>
      <c r="CO466">
        <v>5.4550000000000001</v>
      </c>
      <c r="CP466">
        <v>0.80600000000000005</v>
      </c>
      <c r="CQ466">
        <v>1.7000000000000001E-2</v>
      </c>
      <c r="CR466">
        <v>0</v>
      </c>
      <c r="CS466">
        <v>6.2779999999999996</v>
      </c>
      <c r="CT466">
        <v>796</v>
      </c>
      <c r="CU466">
        <v>18</v>
      </c>
      <c r="CV466">
        <v>2</v>
      </c>
      <c r="CW466">
        <v>0</v>
      </c>
      <c r="CX466">
        <v>816</v>
      </c>
      <c r="CY466">
        <v>0</v>
      </c>
      <c r="CZ466">
        <v>0</v>
      </c>
      <c r="DA466">
        <v>0</v>
      </c>
      <c r="DB466">
        <v>0</v>
      </c>
      <c r="DC466">
        <v>0</v>
      </c>
    </row>
    <row r="467" spans="1:107" x14ac:dyDescent="0.45">
      <c r="A467">
        <v>2024</v>
      </c>
      <c r="B467">
        <v>2</v>
      </c>
      <c r="C467" t="s">
        <v>137</v>
      </c>
      <c r="D467">
        <v>22053</v>
      </c>
      <c r="E467" t="s">
        <v>417</v>
      </c>
      <c r="F467" t="s">
        <v>323</v>
      </c>
      <c r="G467" t="s">
        <v>244</v>
      </c>
      <c r="H467">
        <v>2.4430000000000001</v>
      </c>
      <c r="I467">
        <v>0.879</v>
      </c>
      <c r="J467">
        <v>0.03</v>
      </c>
      <c r="K467" t="s">
        <v>324</v>
      </c>
      <c r="L467">
        <v>3.3519999999999999</v>
      </c>
      <c r="M467">
        <v>259</v>
      </c>
      <c r="N467">
        <v>32</v>
      </c>
      <c r="O467">
        <v>1</v>
      </c>
      <c r="P467" t="s">
        <v>324</v>
      </c>
      <c r="Q467">
        <v>292</v>
      </c>
      <c r="R467">
        <v>0</v>
      </c>
      <c r="S467">
        <v>0</v>
      </c>
      <c r="T467">
        <v>0</v>
      </c>
      <c r="U467">
        <v>0</v>
      </c>
      <c r="V467">
        <v>0</v>
      </c>
      <c r="W467">
        <v>0</v>
      </c>
      <c r="X467">
        <v>0</v>
      </c>
      <c r="Y467">
        <v>0</v>
      </c>
      <c r="Z467">
        <v>0</v>
      </c>
      <c r="AA467">
        <v>0</v>
      </c>
      <c r="AB467">
        <v>78.122</v>
      </c>
      <c r="AC467">
        <v>7.6539999999999999</v>
      </c>
      <c r="AD467">
        <v>0</v>
      </c>
      <c r="AE467">
        <v>0</v>
      </c>
      <c r="AF467">
        <v>85.775999999999996</v>
      </c>
      <c r="AG467">
        <v>0.28599999999999998</v>
      </c>
      <c r="AH467">
        <v>0</v>
      </c>
      <c r="AI467">
        <v>0.01</v>
      </c>
      <c r="AJ467">
        <v>0</v>
      </c>
      <c r="AK467">
        <v>0.29599999999999999</v>
      </c>
      <c r="AL467">
        <v>53</v>
      </c>
      <c r="AM467">
        <v>0</v>
      </c>
      <c r="AN467">
        <v>1</v>
      </c>
      <c r="AO467">
        <v>0</v>
      </c>
      <c r="AP467">
        <v>54</v>
      </c>
      <c r="AQ467">
        <v>0.755</v>
      </c>
      <c r="AR467">
        <v>0</v>
      </c>
      <c r="AS467">
        <v>0.01</v>
      </c>
      <c r="AT467">
        <v>0</v>
      </c>
      <c r="AU467">
        <v>0.76500000000000001</v>
      </c>
      <c r="AV467">
        <v>0</v>
      </c>
      <c r="AW467">
        <v>0</v>
      </c>
      <c r="AX467">
        <v>0</v>
      </c>
      <c r="AY467">
        <v>0</v>
      </c>
      <c r="AZ467">
        <v>0</v>
      </c>
      <c r="BA467">
        <v>0</v>
      </c>
      <c r="BB467">
        <v>0</v>
      </c>
      <c r="BC467">
        <v>0</v>
      </c>
      <c r="BD467">
        <v>0</v>
      </c>
      <c r="BE467">
        <v>0</v>
      </c>
      <c r="BF467">
        <v>0</v>
      </c>
      <c r="BG467">
        <v>0</v>
      </c>
      <c r="BH467">
        <v>0</v>
      </c>
      <c r="BI467">
        <v>0</v>
      </c>
      <c r="BJ467">
        <v>0</v>
      </c>
      <c r="BK467">
        <v>0</v>
      </c>
      <c r="BL467">
        <v>0</v>
      </c>
      <c r="BM467" t="s">
        <v>324</v>
      </c>
      <c r="BN467">
        <v>0</v>
      </c>
      <c r="BO467">
        <v>0</v>
      </c>
      <c r="BP467">
        <v>0</v>
      </c>
      <c r="BQ467">
        <v>0</v>
      </c>
      <c r="BR467">
        <v>0</v>
      </c>
      <c r="BS467">
        <v>0</v>
      </c>
      <c r="BT467">
        <v>0</v>
      </c>
      <c r="BU467">
        <v>0</v>
      </c>
      <c r="BV467">
        <v>0</v>
      </c>
      <c r="BW467">
        <v>0</v>
      </c>
      <c r="BX467">
        <v>0</v>
      </c>
      <c r="BY467">
        <v>0</v>
      </c>
      <c r="BZ467">
        <v>0</v>
      </c>
      <c r="CA467">
        <v>0</v>
      </c>
      <c r="CB467">
        <v>0</v>
      </c>
      <c r="CC467">
        <v>0</v>
      </c>
      <c r="CD467">
        <v>0</v>
      </c>
      <c r="CE467">
        <v>0</v>
      </c>
      <c r="CF467">
        <v>0</v>
      </c>
      <c r="CG467">
        <v>0</v>
      </c>
      <c r="CH467">
        <v>0</v>
      </c>
      <c r="CI467">
        <v>0</v>
      </c>
      <c r="CJ467">
        <v>0</v>
      </c>
      <c r="CK467">
        <v>0</v>
      </c>
      <c r="CL467">
        <v>0</v>
      </c>
      <c r="CM467">
        <v>0</v>
      </c>
      <c r="CN467">
        <v>0</v>
      </c>
      <c r="CO467">
        <v>2.4430000000000001</v>
      </c>
      <c r="CP467">
        <v>0.879</v>
      </c>
      <c r="CQ467">
        <v>0.03</v>
      </c>
      <c r="CR467">
        <v>0</v>
      </c>
      <c r="CS467">
        <v>3.3519999999999999</v>
      </c>
      <c r="CT467">
        <v>259</v>
      </c>
      <c r="CU467">
        <v>32</v>
      </c>
      <c r="CV467">
        <v>1</v>
      </c>
      <c r="CW467">
        <v>0</v>
      </c>
      <c r="CX467">
        <v>292</v>
      </c>
      <c r="CY467">
        <v>78.122</v>
      </c>
      <c r="CZ467">
        <v>7.6539999999999999</v>
      </c>
      <c r="DA467">
        <v>0</v>
      </c>
      <c r="DB467">
        <v>0</v>
      </c>
      <c r="DC467">
        <v>85.775999999999996</v>
      </c>
    </row>
    <row r="468" spans="1:107" x14ac:dyDescent="0.45">
      <c r="A468">
        <v>2024</v>
      </c>
      <c r="B468">
        <v>2</v>
      </c>
      <c r="C468" t="s">
        <v>137</v>
      </c>
      <c r="D468">
        <v>49998</v>
      </c>
      <c r="E468" t="s">
        <v>418</v>
      </c>
      <c r="F468" t="s">
        <v>323</v>
      </c>
      <c r="G468" t="s">
        <v>244</v>
      </c>
      <c r="H468">
        <v>0.126</v>
      </c>
      <c r="I468">
        <v>0.26100000000000001</v>
      </c>
      <c r="J468">
        <v>0</v>
      </c>
      <c r="K468">
        <v>0</v>
      </c>
      <c r="L468">
        <v>0.38700000000000001</v>
      </c>
      <c r="M468">
        <v>23</v>
      </c>
      <c r="N468">
        <v>8</v>
      </c>
      <c r="O468">
        <v>0</v>
      </c>
      <c r="P468">
        <v>0</v>
      </c>
      <c r="Q468">
        <v>31</v>
      </c>
      <c r="R468">
        <v>0</v>
      </c>
      <c r="S468">
        <v>0</v>
      </c>
      <c r="T468">
        <v>0</v>
      </c>
      <c r="U468">
        <v>0</v>
      </c>
      <c r="V468">
        <v>0</v>
      </c>
      <c r="W468">
        <v>0</v>
      </c>
      <c r="X468">
        <v>0</v>
      </c>
      <c r="Y468">
        <v>0</v>
      </c>
      <c r="Z468">
        <v>0</v>
      </c>
      <c r="AA468">
        <v>0</v>
      </c>
      <c r="AB468">
        <v>2.4660000000000002</v>
      </c>
      <c r="AC468">
        <v>0.307</v>
      </c>
      <c r="AD468">
        <v>0</v>
      </c>
      <c r="AE468">
        <v>0</v>
      </c>
      <c r="AF468">
        <v>2.7730000000000001</v>
      </c>
      <c r="AG468">
        <v>0</v>
      </c>
      <c r="AH468">
        <v>0</v>
      </c>
      <c r="AI468">
        <v>0</v>
      </c>
      <c r="AJ468">
        <v>0</v>
      </c>
      <c r="AK468">
        <v>0</v>
      </c>
      <c r="AL468">
        <v>0</v>
      </c>
      <c r="AM468">
        <v>0</v>
      </c>
      <c r="AN468">
        <v>0</v>
      </c>
      <c r="AO468">
        <v>0</v>
      </c>
      <c r="AP468">
        <v>0</v>
      </c>
      <c r="AQ468">
        <v>0</v>
      </c>
      <c r="AR468">
        <v>0</v>
      </c>
      <c r="AS468">
        <v>0</v>
      </c>
      <c r="AT468">
        <v>0</v>
      </c>
      <c r="AU468">
        <v>0</v>
      </c>
      <c r="AV468">
        <v>0</v>
      </c>
      <c r="AW468">
        <v>0</v>
      </c>
      <c r="AX468">
        <v>0</v>
      </c>
      <c r="AY468">
        <v>0</v>
      </c>
      <c r="AZ468">
        <v>0</v>
      </c>
      <c r="BA468">
        <v>0</v>
      </c>
      <c r="BB468">
        <v>0</v>
      </c>
      <c r="BC468">
        <v>0</v>
      </c>
      <c r="BD468">
        <v>0</v>
      </c>
      <c r="BE468">
        <v>0</v>
      </c>
      <c r="BF468">
        <v>0</v>
      </c>
      <c r="BG468">
        <v>0</v>
      </c>
      <c r="BH468">
        <v>0</v>
      </c>
      <c r="BI468">
        <v>0</v>
      </c>
      <c r="BJ468">
        <v>0</v>
      </c>
      <c r="BK468">
        <v>0</v>
      </c>
      <c r="BL468">
        <v>0</v>
      </c>
      <c r="BM468">
        <v>0</v>
      </c>
      <c r="BN468">
        <v>0</v>
      </c>
      <c r="BO468">
        <v>0</v>
      </c>
      <c r="BP468">
        <v>0</v>
      </c>
      <c r="BQ468">
        <v>0</v>
      </c>
      <c r="BR468">
        <v>0</v>
      </c>
      <c r="BS468">
        <v>0</v>
      </c>
      <c r="BT468">
        <v>0</v>
      </c>
      <c r="BU468">
        <v>0</v>
      </c>
      <c r="BV468">
        <v>0</v>
      </c>
      <c r="BW468">
        <v>0</v>
      </c>
      <c r="BX468">
        <v>0</v>
      </c>
      <c r="BY468">
        <v>0</v>
      </c>
      <c r="BZ468">
        <v>0</v>
      </c>
      <c r="CA468">
        <v>0</v>
      </c>
      <c r="CB468">
        <v>0</v>
      </c>
      <c r="CC468">
        <v>0</v>
      </c>
      <c r="CD468">
        <v>0</v>
      </c>
      <c r="CE468">
        <v>0</v>
      </c>
      <c r="CF468">
        <v>0</v>
      </c>
      <c r="CG468">
        <v>0</v>
      </c>
      <c r="CH468">
        <v>0</v>
      </c>
      <c r="CI468">
        <v>0</v>
      </c>
      <c r="CJ468">
        <v>0</v>
      </c>
      <c r="CK468">
        <v>0</v>
      </c>
      <c r="CL468">
        <v>0</v>
      </c>
      <c r="CM468">
        <v>0</v>
      </c>
      <c r="CN468">
        <v>0</v>
      </c>
      <c r="CO468">
        <v>0.126</v>
      </c>
      <c r="CP468">
        <v>0.26100000000000001</v>
      </c>
      <c r="CQ468" t="s">
        <v>179</v>
      </c>
      <c r="CR468">
        <v>0</v>
      </c>
      <c r="CS468">
        <v>0.38700000000000001</v>
      </c>
      <c r="CT468">
        <v>23</v>
      </c>
      <c r="CU468">
        <v>8</v>
      </c>
      <c r="CV468">
        <v>0</v>
      </c>
      <c r="CW468">
        <v>0</v>
      </c>
      <c r="CX468">
        <v>31</v>
      </c>
      <c r="CY468">
        <v>2.4660000000000002</v>
      </c>
      <c r="CZ468">
        <v>0.307</v>
      </c>
      <c r="DA468">
        <v>0</v>
      </c>
      <c r="DB468">
        <v>0</v>
      </c>
      <c r="DC468">
        <v>2.7730000000000001</v>
      </c>
    </row>
    <row r="469" spans="1:107" x14ac:dyDescent="0.45">
      <c r="A469">
        <v>2024</v>
      </c>
      <c r="B469">
        <v>2</v>
      </c>
      <c r="C469" t="s">
        <v>137</v>
      </c>
      <c r="D469">
        <v>99999</v>
      </c>
      <c r="E469" t="s">
        <v>329</v>
      </c>
      <c r="F469" t="s">
        <v>323</v>
      </c>
      <c r="H469">
        <v>20.245999999999999</v>
      </c>
      <c r="I469">
        <v>2.3450000000000002</v>
      </c>
      <c r="J469">
        <v>-1.2E-2</v>
      </c>
      <c r="K469">
        <v>0</v>
      </c>
      <c r="L469">
        <v>22.579000000000001</v>
      </c>
      <c r="M469" t="s">
        <v>324</v>
      </c>
      <c r="N469" t="s">
        <v>324</v>
      </c>
      <c r="O469" t="s">
        <v>324</v>
      </c>
      <c r="P469" t="s">
        <v>324</v>
      </c>
      <c r="Q469" t="s">
        <v>324</v>
      </c>
      <c r="R469" t="s">
        <v>324</v>
      </c>
      <c r="S469" t="s">
        <v>324</v>
      </c>
      <c r="T469" t="s">
        <v>324</v>
      </c>
      <c r="U469" t="s">
        <v>324</v>
      </c>
      <c r="V469">
        <v>0</v>
      </c>
      <c r="W469" t="s">
        <v>324</v>
      </c>
      <c r="X469" t="s">
        <v>324</v>
      </c>
      <c r="Y469" t="s">
        <v>324</v>
      </c>
      <c r="Z469" t="s">
        <v>324</v>
      </c>
      <c r="AA469" t="s">
        <v>324</v>
      </c>
      <c r="AB469" t="s">
        <v>324</v>
      </c>
      <c r="AC469" t="s">
        <v>324</v>
      </c>
      <c r="AD469" t="s">
        <v>324</v>
      </c>
      <c r="AE469" t="s">
        <v>324</v>
      </c>
      <c r="AF469" t="s">
        <v>324</v>
      </c>
      <c r="AG469">
        <v>-0.28499999999999998</v>
      </c>
      <c r="AH469">
        <v>-1.2999999999999999E-2</v>
      </c>
      <c r="AI469" t="s">
        <v>324</v>
      </c>
      <c r="AJ469" t="s">
        <v>324</v>
      </c>
      <c r="AK469">
        <v>-0.29799999999999999</v>
      </c>
      <c r="AL469" t="s">
        <v>324</v>
      </c>
      <c r="AM469" t="s">
        <v>324</v>
      </c>
      <c r="AN469" t="s">
        <v>324</v>
      </c>
      <c r="AO469" t="s">
        <v>324</v>
      </c>
      <c r="AP469" t="s">
        <v>324</v>
      </c>
      <c r="AQ469" t="s">
        <v>324</v>
      </c>
      <c r="AR469" t="s">
        <v>324</v>
      </c>
      <c r="AS469" t="s">
        <v>324</v>
      </c>
      <c r="AT469" t="s">
        <v>324</v>
      </c>
      <c r="AU469" t="s">
        <v>324</v>
      </c>
      <c r="AV469" t="s">
        <v>324</v>
      </c>
      <c r="AW469" t="s">
        <v>324</v>
      </c>
      <c r="AX469" t="s">
        <v>324</v>
      </c>
      <c r="AY469" t="s">
        <v>324</v>
      </c>
      <c r="AZ469">
        <v>0</v>
      </c>
      <c r="BA469" t="s">
        <v>324</v>
      </c>
      <c r="BB469" t="s">
        <v>324</v>
      </c>
      <c r="BC469" t="s">
        <v>324</v>
      </c>
      <c r="BD469" t="s">
        <v>324</v>
      </c>
      <c r="BE469" t="s">
        <v>324</v>
      </c>
      <c r="BF469" t="s">
        <v>324</v>
      </c>
      <c r="BG469" t="s">
        <v>324</v>
      </c>
      <c r="BH469" t="s">
        <v>324</v>
      </c>
      <c r="BI469" t="s">
        <v>324</v>
      </c>
      <c r="BJ469" t="s">
        <v>324</v>
      </c>
      <c r="BK469" t="s">
        <v>324</v>
      </c>
      <c r="BL469" t="s">
        <v>324</v>
      </c>
      <c r="BM469" t="s">
        <v>324</v>
      </c>
      <c r="BN469" t="s">
        <v>324</v>
      </c>
      <c r="BO469" t="s">
        <v>324</v>
      </c>
      <c r="BP469" t="s">
        <v>324</v>
      </c>
      <c r="BQ469" t="s">
        <v>324</v>
      </c>
      <c r="BR469" t="s">
        <v>324</v>
      </c>
      <c r="BS469" t="s">
        <v>324</v>
      </c>
      <c r="BT469" t="s">
        <v>324</v>
      </c>
      <c r="BU469" t="s">
        <v>324</v>
      </c>
      <c r="BV469" t="s">
        <v>324</v>
      </c>
      <c r="BW469" t="s">
        <v>324</v>
      </c>
      <c r="BX469" t="s">
        <v>324</v>
      </c>
      <c r="BY469" t="s">
        <v>324</v>
      </c>
      <c r="BZ469" t="s">
        <v>324</v>
      </c>
      <c r="CA469" t="s">
        <v>324</v>
      </c>
      <c r="CB469" t="s">
        <v>324</v>
      </c>
      <c r="CC469" t="s">
        <v>324</v>
      </c>
      <c r="CD469" t="s">
        <v>324</v>
      </c>
      <c r="CE469" t="s">
        <v>324</v>
      </c>
      <c r="CF469" t="s">
        <v>324</v>
      </c>
      <c r="CG469" t="s">
        <v>324</v>
      </c>
      <c r="CH469" t="s">
        <v>324</v>
      </c>
      <c r="CI469" t="s">
        <v>324</v>
      </c>
      <c r="CJ469" t="s">
        <v>324</v>
      </c>
      <c r="CK469" t="s">
        <v>324</v>
      </c>
      <c r="CL469" t="s">
        <v>324</v>
      </c>
      <c r="CM469" t="s">
        <v>324</v>
      </c>
      <c r="CN469" t="s">
        <v>324</v>
      </c>
      <c r="CO469">
        <v>20.245999999999999</v>
      </c>
      <c r="CP469">
        <v>2.3450000000000002</v>
      </c>
      <c r="CQ469">
        <v>-1.2E-2</v>
      </c>
      <c r="CR469">
        <v>0</v>
      </c>
      <c r="CS469">
        <v>22.579000000000001</v>
      </c>
      <c r="CT469" t="s">
        <v>324</v>
      </c>
      <c r="CU469" t="s">
        <v>324</v>
      </c>
      <c r="CV469" t="s">
        <v>324</v>
      </c>
      <c r="CW469" t="s">
        <v>324</v>
      </c>
      <c r="CX469" t="s">
        <v>324</v>
      </c>
      <c r="CY469" t="s">
        <v>324</v>
      </c>
      <c r="CZ469" t="s">
        <v>324</v>
      </c>
      <c r="DA469" t="s">
        <v>324</v>
      </c>
      <c r="DB469" t="s">
        <v>324</v>
      </c>
      <c r="DC469" t="s">
        <v>324</v>
      </c>
    </row>
    <row r="470" spans="1:107" x14ac:dyDescent="0.45">
      <c r="A470">
        <v>2024</v>
      </c>
      <c r="B470">
        <v>2</v>
      </c>
      <c r="C470" t="s">
        <v>140</v>
      </c>
      <c r="D470">
        <v>3265</v>
      </c>
      <c r="E470" t="s">
        <v>419</v>
      </c>
      <c r="F470" t="s">
        <v>323</v>
      </c>
      <c r="G470" t="s">
        <v>244</v>
      </c>
      <c r="H470">
        <v>20.768000000000001</v>
      </c>
      <c r="I470">
        <v>1.4630000000000001</v>
      </c>
      <c r="J470">
        <v>0</v>
      </c>
      <c r="K470">
        <v>0</v>
      </c>
      <c r="L470">
        <v>22.231000000000002</v>
      </c>
      <c r="M470">
        <v>3630</v>
      </c>
      <c r="N470">
        <v>124</v>
      </c>
      <c r="O470">
        <v>0</v>
      </c>
      <c r="P470">
        <v>0</v>
      </c>
      <c r="Q470">
        <v>3754</v>
      </c>
      <c r="R470" t="s">
        <v>324</v>
      </c>
      <c r="S470" t="s">
        <v>324</v>
      </c>
      <c r="T470" t="s">
        <v>324</v>
      </c>
      <c r="U470" t="s">
        <v>324</v>
      </c>
      <c r="V470">
        <v>0</v>
      </c>
      <c r="W470" t="s">
        <v>324</v>
      </c>
      <c r="X470" t="s">
        <v>324</v>
      </c>
      <c r="Y470" t="s">
        <v>324</v>
      </c>
      <c r="Z470" t="s">
        <v>324</v>
      </c>
      <c r="AA470">
        <v>0</v>
      </c>
      <c r="AB470" t="s">
        <v>324</v>
      </c>
      <c r="AC470" t="s">
        <v>324</v>
      </c>
      <c r="AD470" t="s">
        <v>324</v>
      </c>
      <c r="AE470" t="s">
        <v>324</v>
      </c>
      <c r="AF470">
        <v>0</v>
      </c>
      <c r="AG470" t="s">
        <v>324</v>
      </c>
      <c r="AH470" t="s">
        <v>324</v>
      </c>
      <c r="AI470" t="s">
        <v>324</v>
      </c>
      <c r="AJ470" t="s">
        <v>324</v>
      </c>
      <c r="AK470">
        <v>0</v>
      </c>
      <c r="AL470" t="s">
        <v>324</v>
      </c>
      <c r="AM470" t="s">
        <v>324</v>
      </c>
      <c r="AN470" t="s">
        <v>324</v>
      </c>
      <c r="AO470" t="s">
        <v>324</v>
      </c>
      <c r="AP470">
        <v>0</v>
      </c>
      <c r="AQ470" t="s">
        <v>324</v>
      </c>
      <c r="AR470" t="s">
        <v>324</v>
      </c>
      <c r="AS470" t="s">
        <v>324</v>
      </c>
      <c r="AT470" t="s">
        <v>324</v>
      </c>
      <c r="AU470">
        <v>0</v>
      </c>
      <c r="AV470" t="s">
        <v>324</v>
      </c>
      <c r="AW470" t="s">
        <v>324</v>
      </c>
      <c r="AX470" t="s">
        <v>324</v>
      </c>
      <c r="AY470" t="s">
        <v>324</v>
      </c>
      <c r="AZ470">
        <v>0</v>
      </c>
      <c r="BA470" t="s">
        <v>324</v>
      </c>
      <c r="BB470" t="s">
        <v>324</v>
      </c>
      <c r="BC470" t="s">
        <v>324</v>
      </c>
      <c r="BD470" t="s">
        <v>324</v>
      </c>
      <c r="BE470">
        <v>0</v>
      </c>
      <c r="BF470" t="s">
        <v>324</v>
      </c>
      <c r="BG470" t="s">
        <v>324</v>
      </c>
      <c r="BH470" t="s">
        <v>324</v>
      </c>
      <c r="BI470" t="s">
        <v>324</v>
      </c>
      <c r="BJ470">
        <v>0</v>
      </c>
      <c r="BK470">
        <v>8.0000000000000002E-3</v>
      </c>
      <c r="BL470" t="s">
        <v>324</v>
      </c>
      <c r="BM470" t="s">
        <v>324</v>
      </c>
      <c r="BN470" t="s">
        <v>324</v>
      </c>
      <c r="BO470">
        <v>8.0000000000000002E-3</v>
      </c>
      <c r="BP470">
        <v>4</v>
      </c>
      <c r="BQ470" t="s">
        <v>324</v>
      </c>
      <c r="BR470" t="s">
        <v>324</v>
      </c>
      <c r="BS470" t="s">
        <v>324</v>
      </c>
      <c r="BT470">
        <v>4</v>
      </c>
      <c r="BU470" t="s">
        <v>324</v>
      </c>
      <c r="BV470" t="s">
        <v>324</v>
      </c>
      <c r="BW470" t="s">
        <v>324</v>
      </c>
      <c r="BX470" t="s">
        <v>324</v>
      </c>
      <c r="BY470">
        <v>0</v>
      </c>
      <c r="BZ470" t="s">
        <v>324</v>
      </c>
      <c r="CA470" t="s">
        <v>324</v>
      </c>
      <c r="CB470" t="s">
        <v>324</v>
      </c>
      <c r="CC470" t="s">
        <v>324</v>
      </c>
      <c r="CD470">
        <v>0</v>
      </c>
      <c r="CE470" t="s">
        <v>324</v>
      </c>
      <c r="CF470" t="s">
        <v>324</v>
      </c>
      <c r="CG470" t="s">
        <v>324</v>
      </c>
      <c r="CH470" t="s">
        <v>324</v>
      </c>
      <c r="CI470">
        <v>0</v>
      </c>
      <c r="CJ470" t="s">
        <v>324</v>
      </c>
      <c r="CK470" t="s">
        <v>324</v>
      </c>
      <c r="CL470" t="s">
        <v>324</v>
      </c>
      <c r="CM470" t="s">
        <v>324</v>
      </c>
      <c r="CN470">
        <v>0</v>
      </c>
      <c r="CO470">
        <v>20.776</v>
      </c>
      <c r="CP470">
        <v>1.4630000000000001</v>
      </c>
      <c r="CQ470" t="s">
        <v>179</v>
      </c>
      <c r="CR470">
        <v>0</v>
      </c>
      <c r="CS470">
        <v>22.239000000000001</v>
      </c>
      <c r="CT470">
        <v>3634</v>
      </c>
      <c r="CU470">
        <v>124</v>
      </c>
      <c r="CV470">
        <v>0</v>
      </c>
      <c r="CW470">
        <v>0</v>
      </c>
      <c r="CX470">
        <v>3758</v>
      </c>
      <c r="CY470">
        <v>0</v>
      </c>
      <c r="CZ470">
        <v>0</v>
      </c>
      <c r="DA470">
        <v>0</v>
      </c>
      <c r="DB470">
        <v>0</v>
      </c>
      <c r="DC470">
        <v>0</v>
      </c>
    </row>
    <row r="471" spans="1:107" x14ac:dyDescent="0.45">
      <c r="A471">
        <v>2024</v>
      </c>
      <c r="B471">
        <v>2</v>
      </c>
      <c r="C471" t="s">
        <v>140</v>
      </c>
      <c r="D471">
        <v>11241</v>
      </c>
      <c r="E471" t="s">
        <v>420</v>
      </c>
      <c r="F471" t="s">
        <v>323</v>
      </c>
      <c r="G471" t="s">
        <v>247</v>
      </c>
      <c r="H471">
        <v>83.045000000000002</v>
      </c>
      <c r="I471">
        <v>7.992</v>
      </c>
      <c r="J471">
        <v>9.7000000000000003E-2</v>
      </c>
      <c r="K471" t="s">
        <v>324</v>
      </c>
      <c r="L471">
        <v>91.134</v>
      </c>
      <c r="M471">
        <v>12794</v>
      </c>
      <c r="N471">
        <v>581</v>
      </c>
      <c r="O471">
        <v>4</v>
      </c>
      <c r="P471" t="s">
        <v>324</v>
      </c>
      <c r="Q471">
        <v>13379</v>
      </c>
      <c r="R471" t="s">
        <v>324</v>
      </c>
      <c r="S471" t="s">
        <v>324</v>
      </c>
      <c r="T471" t="s">
        <v>324</v>
      </c>
      <c r="U471" t="s">
        <v>324</v>
      </c>
      <c r="V471">
        <v>0</v>
      </c>
      <c r="W471" t="s">
        <v>324</v>
      </c>
      <c r="X471" t="s">
        <v>324</v>
      </c>
      <c r="Y471" t="s">
        <v>324</v>
      </c>
      <c r="Z471" t="s">
        <v>324</v>
      </c>
      <c r="AA471">
        <v>0</v>
      </c>
      <c r="AB471" t="s">
        <v>324</v>
      </c>
      <c r="AC471" t="s">
        <v>324</v>
      </c>
      <c r="AD471" t="s">
        <v>324</v>
      </c>
      <c r="AE471" t="s">
        <v>324</v>
      </c>
      <c r="AF471">
        <v>0</v>
      </c>
      <c r="AG471" t="s">
        <v>324</v>
      </c>
      <c r="AH471" t="s">
        <v>324</v>
      </c>
      <c r="AI471" t="s">
        <v>324</v>
      </c>
      <c r="AJ471" t="s">
        <v>324</v>
      </c>
      <c r="AK471">
        <v>0</v>
      </c>
      <c r="AL471" t="s">
        <v>324</v>
      </c>
      <c r="AM471" t="s">
        <v>324</v>
      </c>
      <c r="AN471" t="s">
        <v>324</v>
      </c>
      <c r="AO471" t="s">
        <v>324</v>
      </c>
      <c r="AP471">
        <v>0</v>
      </c>
      <c r="AQ471" t="s">
        <v>324</v>
      </c>
      <c r="AR471" t="s">
        <v>324</v>
      </c>
      <c r="AS471" t="s">
        <v>324</v>
      </c>
      <c r="AT471" t="s">
        <v>324</v>
      </c>
      <c r="AU471">
        <v>0</v>
      </c>
      <c r="AV471" t="s">
        <v>324</v>
      </c>
      <c r="AW471" t="s">
        <v>324</v>
      </c>
      <c r="AX471" t="s">
        <v>324</v>
      </c>
      <c r="AY471" t="s">
        <v>324</v>
      </c>
      <c r="AZ471">
        <v>0</v>
      </c>
      <c r="BA471" t="s">
        <v>324</v>
      </c>
      <c r="BB471" t="s">
        <v>324</v>
      </c>
      <c r="BC471" t="s">
        <v>324</v>
      </c>
      <c r="BD471" t="s">
        <v>324</v>
      </c>
      <c r="BE471">
        <v>0</v>
      </c>
      <c r="BF471" t="s">
        <v>324</v>
      </c>
      <c r="BG471" t="s">
        <v>324</v>
      </c>
      <c r="BH471" t="s">
        <v>324</v>
      </c>
      <c r="BI471" t="s">
        <v>324</v>
      </c>
      <c r="BJ471">
        <v>0</v>
      </c>
      <c r="BK471" t="s">
        <v>324</v>
      </c>
      <c r="BL471" t="s">
        <v>324</v>
      </c>
      <c r="BM471" t="s">
        <v>324</v>
      </c>
      <c r="BN471" t="s">
        <v>324</v>
      </c>
      <c r="BO471">
        <v>0</v>
      </c>
      <c r="BP471" t="s">
        <v>324</v>
      </c>
      <c r="BQ471" t="s">
        <v>324</v>
      </c>
      <c r="BR471" t="s">
        <v>324</v>
      </c>
      <c r="BS471" t="s">
        <v>324</v>
      </c>
      <c r="BT471">
        <v>0</v>
      </c>
      <c r="BU471" t="s">
        <v>324</v>
      </c>
      <c r="BV471" t="s">
        <v>324</v>
      </c>
      <c r="BW471" t="s">
        <v>324</v>
      </c>
      <c r="BX471" t="s">
        <v>324</v>
      </c>
      <c r="BY471">
        <v>0</v>
      </c>
      <c r="BZ471" t="s">
        <v>324</v>
      </c>
      <c r="CA471" t="s">
        <v>324</v>
      </c>
      <c r="CB471" t="s">
        <v>324</v>
      </c>
      <c r="CC471" t="s">
        <v>324</v>
      </c>
      <c r="CD471">
        <v>0</v>
      </c>
      <c r="CE471" t="s">
        <v>324</v>
      </c>
      <c r="CF471" t="s">
        <v>324</v>
      </c>
      <c r="CG471" t="s">
        <v>324</v>
      </c>
      <c r="CH471" t="s">
        <v>324</v>
      </c>
      <c r="CI471">
        <v>0</v>
      </c>
      <c r="CJ471" t="s">
        <v>324</v>
      </c>
      <c r="CK471" t="s">
        <v>324</v>
      </c>
      <c r="CL471" t="s">
        <v>324</v>
      </c>
      <c r="CM471" t="s">
        <v>324</v>
      </c>
      <c r="CN471">
        <v>0</v>
      </c>
      <c r="CO471">
        <v>83.045000000000002</v>
      </c>
      <c r="CP471">
        <v>7.992</v>
      </c>
      <c r="CQ471">
        <v>9.7000000000000003E-2</v>
      </c>
      <c r="CR471">
        <v>0</v>
      </c>
      <c r="CS471">
        <v>91.134</v>
      </c>
      <c r="CT471">
        <v>12794</v>
      </c>
      <c r="CU471">
        <v>581</v>
      </c>
      <c r="CV471">
        <v>4</v>
      </c>
      <c r="CW471">
        <v>0</v>
      </c>
      <c r="CX471">
        <v>13379</v>
      </c>
      <c r="CY471">
        <v>0</v>
      </c>
      <c r="CZ471">
        <v>0</v>
      </c>
      <c r="DA471">
        <v>0</v>
      </c>
      <c r="DB471">
        <v>0</v>
      </c>
      <c r="DC471">
        <v>0</v>
      </c>
    </row>
    <row r="472" spans="1:107" x14ac:dyDescent="0.45">
      <c r="A472">
        <v>2024</v>
      </c>
      <c r="B472">
        <v>2</v>
      </c>
      <c r="C472" t="s">
        <v>140</v>
      </c>
      <c r="D472">
        <v>13478</v>
      </c>
      <c r="E472" t="s">
        <v>421</v>
      </c>
      <c r="F472" t="s">
        <v>323</v>
      </c>
      <c r="G472" t="s">
        <v>247</v>
      </c>
      <c r="H472">
        <v>53.631</v>
      </c>
      <c r="I472">
        <v>1.8120000000000001</v>
      </c>
      <c r="J472" t="s">
        <v>324</v>
      </c>
      <c r="K472" t="s">
        <v>324</v>
      </c>
      <c r="L472">
        <v>55.442999999999998</v>
      </c>
      <c r="M472">
        <v>9289</v>
      </c>
      <c r="N472">
        <v>76</v>
      </c>
      <c r="O472" t="s">
        <v>324</v>
      </c>
      <c r="P472" t="s">
        <v>324</v>
      </c>
      <c r="Q472">
        <v>9365</v>
      </c>
      <c r="R472" t="s">
        <v>324</v>
      </c>
      <c r="S472" t="s">
        <v>324</v>
      </c>
      <c r="T472" t="s">
        <v>324</v>
      </c>
      <c r="U472" t="s">
        <v>324</v>
      </c>
      <c r="V472">
        <v>0</v>
      </c>
      <c r="W472" t="s">
        <v>324</v>
      </c>
      <c r="X472" t="s">
        <v>324</v>
      </c>
      <c r="Y472" t="s">
        <v>324</v>
      </c>
      <c r="Z472" t="s">
        <v>324</v>
      </c>
      <c r="AA472">
        <v>0</v>
      </c>
      <c r="AB472" t="s">
        <v>324</v>
      </c>
      <c r="AC472" t="s">
        <v>324</v>
      </c>
      <c r="AD472" t="s">
        <v>324</v>
      </c>
      <c r="AE472" t="s">
        <v>324</v>
      </c>
      <c r="AF472">
        <v>0</v>
      </c>
      <c r="AG472" t="s">
        <v>324</v>
      </c>
      <c r="AH472" t="s">
        <v>324</v>
      </c>
      <c r="AI472" t="s">
        <v>324</v>
      </c>
      <c r="AJ472" t="s">
        <v>324</v>
      </c>
      <c r="AK472">
        <v>0</v>
      </c>
      <c r="AL472" t="s">
        <v>324</v>
      </c>
      <c r="AM472" t="s">
        <v>324</v>
      </c>
      <c r="AN472" t="s">
        <v>324</v>
      </c>
      <c r="AO472" t="s">
        <v>324</v>
      </c>
      <c r="AP472">
        <v>0</v>
      </c>
      <c r="AQ472" t="s">
        <v>324</v>
      </c>
      <c r="AR472" t="s">
        <v>324</v>
      </c>
      <c r="AS472" t="s">
        <v>324</v>
      </c>
      <c r="AT472" t="s">
        <v>324</v>
      </c>
      <c r="AU472">
        <v>0</v>
      </c>
      <c r="AV472" t="s">
        <v>324</v>
      </c>
      <c r="AW472" t="s">
        <v>324</v>
      </c>
      <c r="AX472" t="s">
        <v>324</v>
      </c>
      <c r="AY472" t="s">
        <v>324</v>
      </c>
      <c r="AZ472">
        <v>0</v>
      </c>
      <c r="BA472" t="s">
        <v>324</v>
      </c>
      <c r="BB472" t="s">
        <v>324</v>
      </c>
      <c r="BC472" t="s">
        <v>324</v>
      </c>
      <c r="BD472" t="s">
        <v>324</v>
      </c>
      <c r="BE472">
        <v>0</v>
      </c>
      <c r="BF472" t="s">
        <v>324</v>
      </c>
      <c r="BG472" t="s">
        <v>324</v>
      </c>
      <c r="BH472" t="s">
        <v>324</v>
      </c>
      <c r="BI472" t="s">
        <v>324</v>
      </c>
      <c r="BJ472">
        <v>0</v>
      </c>
      <c r="BK472" t="s">
        <v>324</v>
      </c>
      <c r="BL472" t="s">
        <v>324</v>
      </c>
      <c r="BM472" t="s">
        <v>324</v>
      </c>
      <c r="BN472" t="s">
        <v>324</v>
      </c>
      <c r="BO472">
        <v>0</v>
      </c>
      <c r="BP472" t="s">
        <v>324</v>
      </c>
      <c r="BQ472" t="s">
        <v>324</v>
      </c>
      <c r="BR472" t="s">
        <v>324</v>
      </c>
      <c r="BS472" t="s">
        <v>324</v>
      </c>
      <c r="BT472">
        <v>0</v>
      </c>
      <c r="BU472" t="s">
        <v>324</v>
      </c>
      <c r="BV472" t="s">
        <v>324</v>
      </c>
      <c r="BW472" t="s">
        <v>324</v>
      </c>
      <c r="BX472" t="s">
        <v>324</v>
      </c>
      <c r="BY472">
        <v>0</v>
      </c>
      <c r="BZ472" t="s">
        <v>324</v>
      </c>
      <c r="CA472" t="s">
        <v>324</v>
      </c>
      <c r="CB472" t="s">
        <v>324</v>
      </c>
      <c r="CC472" t="s">
        <v>324</v>
      </c>
      <c r="CD472">
        <v>0</v>
      </c>
      <c r="CE472" t="s">
        <v>324</v>
      </c>
      <c r="CF472" t="s">
        <v>324</v>
      </c>
      <c r="CG472" t="s">
        <v>324</v>
      </c>
      <c r="CH472" t="s">
        <v>324</v>
      </c>
      <c r="CI472">
        <v>0</v>
      </c>
      <c r="CJ472" t="s">
        <v>324</v>
      </c>
      <c r="CK472" t="s">
        <v>324</v>
      </c>
      <c r="CL472" t="s">
        <v>324</v>
      </c>
      <c r="CM472" t="s">
        <v>324</v>
      </c>
      <c r="CN472">
        <v>0</v>
      </c>
      <c r="CO472">
        <v>53.631</v>
      </c>
      <c r="CP472">
        <v>1.8120000000000001</v>
      </c>
      <c r="CQ472" t="s">
        <v>179</v>
      </c>
      <c r="CR472">
        <v>0</v>
      </c>
      <c r="CS472">
        <v>55.442999999999998</v>
      </c>
      <c r="CT472">
        <v>9289</v>
      </c>
      <c r="CU472">
        <v>76</v>
      </c>
      <c r="CV472">
        <v>0</v>
      </c>
      <c r="CW472">
        <v>0</v>
      </c>
      <c r="CX472">
        <v>9365</v>
      </c>
      <c r="CY472">
        <v>0</v>
      </c>
      <c r="CZ472">
        <v>0</v>
      </c>
      <c r="DA472">
        <v>0</v>
      </c>
      <c r="DB472">
        <v>0</v>
      </c>
      <c r="DC472">
        <v>0</v>
      </c>
    </row>
    <row r="473" spans="1:107" x14ac:dyDescent="0.45">
      <c r="A473">
        <v>2024</v>
      </c>
      <c r="B473">
        <v>2</v>
      </c>
      <c r="C473" t="s">
        <v>140</v>
      </c>
      <c r="D473">
        <v>17698</v>
      </c>
      <c r="E473" t="s">
        <v>337</v>
      </c>
      <c r="F473" t="s">
        <v>323</v>
      </c>
      <c r="G473" t="s">
        <v>244</v>
      </c>
      <c r="H473">
        <v>7.8239999999999998</v>
      </c>
      <c r="I473">
        <v>1.591</v>
      </c>
      <c r="J473">
        <v>6.0000000000000001E-3</v>
      </c>
      <c r="K473" t="s">
        <v>324</v>
      </c>
      <c r="L473">
        <v>9.4209999999999994</v>
      </c>
      <c r="M473">
        <v>1386</v>
      </c>
      <c r="N473">
        <v>103</v>
      </c>
      <c r="O473">
        <v>1</v>
      </c>
      <c r="P473" t="s">
        <v>324</v>
      </c>
      <c r="Q473">
        <v>1490</v>
      </c>
      <c r="R473" t="s">
        <v>324</v>
      </c>
      <c r="S473" t="s">
        <v>324</v>
      </c>
      <c r="T473" t="s">
        <v>324</v>
      </c>
      <c r="U473" t="s">
        <v>324</v>
      </c>
      <c r="V473">
        <v>0</v>
      </c>
      <c r="W473" t="s">
        <v>324</v>
      </c>
      <c r="X473" t="s">
        <v>324</v>
      </c>
      <c r="Y473" t="s">
        <v>324</v>
      </c>
      <c r="Z473" t="s">
        <v>324</v>
      </c>
      <c r="AA473">
        <v>0</v>
      </c>
      <c r="AB473">
        <v>211.761</v>
      </c>
      <c r="AC473">
        <v>7.1070000000000002</v>
      </c>
      <c r="AD473">
        <v>0.37</v>
      </c>
      <c r="AE473" t="s">
        <v>324</v>
      </c>
      <c r="AF473">
        <v>219.238</v>
      </c>
      <c r="AG473">
        <v>0.01</v>
      </c>
      <c r="AH473" t="s">
        <v>324</v>
      </c>
      <c r="AI473" t="s">
        <v>324</v>
      </c>
      <c r="AJ473" t="s">
        <v>324</v>
      </c>
      <c r="AK473">
        <v>0.01</v>
      </c>
      <c r="AL473">
        <v>1</v>
      </c>
      <c r="AM473" t="s">
        <v>324</v>
      </c>
      <c r="AN473" t="s">
        <v>324</v>
      </c>
      <c r="AO473" t="s">
        <v>324</v>
      </c>
      <c r="AP473">
        <v>1</v>
      </c>
      <c r="AQ473">
        <v>0.14799999999999999</v>
      </c>
      <c r="AR473" t="s">
        <v>324</v>
      </c>
      <c r="AS473" t="s">
        <v>324</v>
      </c>
      <c r="AT473" t="s">
        <v>324</v>
      </c>
      <c r="AU473">
        <v>0.14799999999999999</v>
      </c>
      <c r="AV473" t="s">
        <v>324</v>
      </c>
      <c r="AW473" t="s">
        <v>324</v>
      </c>
      <c r="AX473" t="s">
        <v>324</v>
      </c>
      <c r="AY473" t="s">
        <v>324</v>
      </c>
      <c r="AZ473">
        <v>0</v>
      </c>
      <c r="BA473" t="s">
        <v>324</v>
      </c>
      <c r="BB473" t="s">
        <v>324</v>
      </c>
      <c r="BC473" t="s">
        <v>324</v>
      </c>
      <c r="BD473" t="s">
        <v>324</v>
      </c>
      <c r="BE473">
        <v>0</v>
      </c>
      <c r="BF473" t="s">
        <v>324</v>
      </c>
      <c r="BG473" t="s">
        <v>324</v>
      </c>
      <c r="BH473" t="s">
        <v>324</v>
      </c>
      <c r="BI473" t="s">
        <v>324</v>
      </c>
      <c r="BJ473">
        <v>0</v>
      </c>
      <c r="BK473" t="s">
        <v>324</v>
      </c>
      <c r="BL473" t="s">
        <v>324</v>
      </c>
      <c r="BM473" t="s">
        <v>324</v>
      </c>
      <c r="BN473" t="s">
        <v>324</v>
      </c>
      <c r="BO473">
        <v>0</v>
      </c>
      <c r="BP473" t="s">
        <v>324</v>
      </c>
      <c r="BQ473" t="s">
        <v>324</v>
      </c>
      <c r="BR473" t="s">
        <v>324</v>
      </c>
      <c r="BS473" t="s">
        <v>324</v>
      </c>
      <c r="BT473">
        <v>0</v>
      </c>
      <c r="BU473" t="s">
        <v>324</v>
      </c>
      <c r="BV473" t="s">
        <v>324</v>
      </c>
      <c r="BW473" t="s">
        <v>324</v>
      </c>
      <c r="BX473" t="s">
        <v>324</v>
      </c>
      <c r="BY473">
        <v>0</v>
      </c>
      <c r="BZ473" t="s">
        <v>324</v>
      </c>
      <c r="CA473" t="s">
        <v>324</v>
      </c>
      <c r="CB473" t="s">
        <v>324</v>
      </c>
      <c r="CC473" t="s">
        <v>324</v>
      </c>
      <c r="CD473">
        <v>0</v>
      </c>
      <c r="CE473" t="s">
        <v>324</v>
      </c>
      <c r="CF473" t="s">
        <v>324</v>
      </c>
      <c r="CG473" t="s">
        <v>324</v>
      </c>
      <c r="CH473" t="s">
        <v>324</v>
      </c>
      <c r="CI473">
        <v>0</v>
      </c>
      <c r="CJ473" t="s">
        <v>324</v>
      </c>
      <c r="CK473" t="s">
        <v>324</v>
      </c>
      <c r="CL473" t="s">
        <v>324</v>
      </c>
      <c r="CM473" t="s">
        <v>324</v>
      </c>
      <c r="CN473">
        <v>0</v>
      </c>
      <c r="CO473">
        <v>7.8239999999999998</v>
      </c>
      <c r="CP473">
        <v>1.591</v>
      </c>
      <c r="CQ473">
        <v>6.0000000000000001E-3</v>
      </c>
      <c r="CR473">
        <v>0</v>
      </c>
      <c r="CS473">
        <v>9.4209999999999994</v>
      </c>
      <c r="CT473">
        <v>1386</v>
      </c>
      <c r="CU473">
        <v>103</v>
      </c>
      <c r="CV473">
        <v>1</v>
      </c>
      <c r="CW473">
        <v>0</v>
      </c>
      <c r="CX473">
        <v>1490</v>
      </c>
      <c r="CY473">
        <v>211.761</v>
      </c>
      <c r="CZ473">
        <v>7.1070000000000002</v>
      </c>
      <c r="DA473">
        <v>0.37</v>
      </c>
      <c r="DB473">
        <v>0</v>
      </c>
      <c r="DC473">
        <v>219.238</v>
      </c>
    </row>
    <row r="474" spans="1:107" x14ac:dyDescent="0.45">
      <c r="A474">
        <v>2024</v>
      </c>
      <c r="B474">
        <v>2</v>
      </c>
      <c r="C474" t="s">
        <v>140</v>
      </c>
      <c r="D474">
        <v>99999</v>
      </c>
      <c r="E474" t="s">
        <v>329</v>
      </c>
      <c r="F474" t="s">
        <v>323</v>
      </c>
      <c r="H474">
        <v>7.4340000000000002</v>
      </c>
      <c r="I474">
        <v>0.45900000000000002</v>
      </c>
      <c r="J474">
        <v>-1.7000000000000001E-2</v>
      </c>
      <c r="K474" t="s">
        <v>324</v>
      </c>
      <c r="L474">
        <v>7.8760000000000003</v>
      </c>
      <c r="M474" t="s">
        <v>324</v>
      </c>
      <c r="N474" t="s">
        <v>324</v>
      </c>
      <c r="O474" t="s">
        <v>324</v>
      </c>
      <c r="P474" t="s">
        <v>324</v>
      </c>
      <c r="Q474" t="s">
        <v>324</v>
      </c>
      <c r="R474" t="s">
        <v>324</v>
      </c>
      <c r="S474" t="s">
        <v>324</v>
      </c>
      <c r="T474" t="s">
        <v>324</v>
      </c>
      <c r="U474" t="s">
        <v>324</v>
      </c>
      <c r="V474">
        <v>0</v>
      </c>
      <c r="W474" t="s">
        <v>324</v>
      </c>
      <c r="X474" t="s">
        <v>324</v>
      </c>
      <c r="Y474" t="s">
        <v>324</v>
      </c>
      <c r="Z474" t="s">
        <v>324</v>
      </c>
      <c r="AA474" t="s">
        <v>324</v>
      </c>
      <c r="AB474" t="s">
        <v>324</v>
      </c>
      <c r="AC474" t="s">
        <v>324</v>
      </c>
      <c r="AD474" t="s">
        <v>324</v>
      </c>
      <c r="AE474" t="s">
        <v>324</v>
      </c>
      <c r="AF474" t="s">
        <v>324</v>
      </c>
      <c r="AG474" t="s">
        <v>324</v>
      </c>
      <c r="AH474" t="s">
        <v>324</v>
      </c>
      <c r="AI474" t="s">
        <v>324</v>
      </c>
      <c r="AJ474" t="s">
        <v>324</v>
      </c>
      <c r="AK474">
        <v>0</v>
      </c>
      <c r="AL474" t="s">
        <v>324</v>
      </c>
      <c r="AM474" t="s">
        <v>324</v>
      </c>
      <c r="AN474" t="s">
        <v>324</v>
      </c>
      <c r="AO474" t="s">
        <v>324</v>
      </c>
      <c r="AP474" t="s">
        <v>324</v>
      </c>
      <c r="AQ474" t="s">
        <v>324</v>
      </c>
      <c r="AR474" t="s">
        <v>324</v>
      </c>
      <c r="AS474" t="s">
        <v>324</v>
      </c>
      <c r="AT474" t="s">
        <v>324</v>
      </c>
      <c r="AU474" t="s">
        <v>324</v>
      </c>
      <c r="AV474" t="s">
        <v>324</v>
      </c>
      <c r="AW474" t="s">
        <v>324</v>
      </c>
      <c r="AX474" t="s">
        <v>324</v>
      </c>
      <c r="AY474" t="s">
        <v>324</v>
      </c>
      <c r="AZ474">
        <v>0</v>
      </c>
      <c r="BA474" t="s">
        <v>324</v>
      </c>
      <c r="BB474" t="s">
        <v>324</v>
      </c>
      <c r="BC474" t="s">
        <v>324</v>
      </c>
      <c r="BD474" t="s">
        <v>324</v>
      </c>
      <c r="BE474" t="s">
        <v>324</v>
      </c>
      <c r="BF474" t="s">
        <v>324</v>
      </c>
      <c r="BG474" t="s">
        <v>324</v>
      </c>
      <c r="BH474" t="s">
        <v>324</v>
      </c>
      <c r="BI474" t="s">
        <v>324</v>
      </c>
      <c r="BJ474" t="s">
        <v>324</v>
      </c>
      <c r="BK474" t="s">
        <v>324</v>
      </c>
      <c r="BL474" t="s">
        <v>324</v>
      </c>
      <c r="BM474" t="s">
        <v>324</v>
      </c>
      <c r="BN474" t="s">
        <v>324</v>
      </c>
      <c r="BO474" t="s">
        <v>324</v>
      </c>
      <c r="BP474" t="s">
        <v>324</v>
      </c>
      <c r="BQ474" t="s">
        <v>324</v>
      </c>
      <c r="BR474" t="s">
        <v>324</v>
      </c>
      <c r="BS474" t="s">
        <v>324</v>
      </c>
      <c r="BT474" t="s">
        <v>324</v>
      </c>
      <c r="BU474" t="s">
        <v>324</v>
      </c>
      <c r="BV474" t="s">
        <v>324</v>
      </c>
      <c r="BW474" t="s">
        <v>324</v>
      </c>
      <c r="BX474" t="s">
        <v>324</v>
      </c>
      <c r="BY474" t="s">
        <v>324</v>
      </c>
      <c r="BZ474" t="s">
        <v>324</v>
      </c>
      <c r="CA474" t="s">
        <v>324</v>
      </c>
      <c r="CB474" t="s">
        <v>324</v>
      </c>
      <c r="CC474" t="s">
        <v>324</v>
      </c>
      <c r="CD474" t="s">
        <v>324</v>
      </c>
      <c r="CE474" t="s">
        <v>324</v>
      </c>
      <c r="CF474" t="s">
        <v>324</v>
      </c>
      <c r="CG474" t="s">
        <v>324</v>
      </c>
      <c r="CH474" t="s">
        <v>324</v>
      </c>
      <c r="CI474" t="s">
        <v>324</v>
      </c>
      <c r="CJ474" t="s">
        <v>324</v>
      </c>
      <c r="CK474" t="s">
        <v>324</v>
      </c>
      <c r="CL474" t="s">
        <v>324</v>
      </c>
      <c r="CM474" t="s">
        <v>324</v>
      </c>
      <c r="CN474" t="s">
        <v>324</v>
      </c>
      <c r="CO474">
        <v>7.4340000000000002</v>
      </c>
      <c r="CP474">
        <v>0.45900000000000002</v>
      </c>
      <c r="CQ474">
        <v>-1.7000000000000001E-2</v>
      </c>
      <c r="CR474" t="s">
        <v>324</v>
      </c>
      <c r="CS474">
        <v>7.8760000000000003</v>
      </c>
      <c r="CT474" t="s">
        <v>324</v>
      </c>
      <c r="CU474" t="s">
        <v>324</v>
      </c>
      <c r="CV474" t="s">
        <v>324</v>
      </c>
      <c r="CW474" t="s">
        <v>324</v>
      </c>
      <c r="CX474" t="s">
        <v>324</v>
      </c>
      <c r="CY474" t="s">
        <v>324</v>
      </c>
      <c r="CZ474" t="s">
        <v>324</v>
      </c>
      <c r="DA474" t="s">
        <v>324</v>
      </c>
      <c r="DB474" t="s">
        <v>324</v>
      </c>
      <c r="DC474" t="s">
        <v>324</v>
      </c>
    </row>
    <row r="475" spans="1:107" x14ac:dyDescent="0.45">
      <c r="A475">
        <v>2024</v>
      </c>
      <c r="B475">
        <v>2</v>
      </c>
      <c r="C475" t="s">
        <v>149</v>
      </c>
      <c r="D475">
        <v>6374</v>
      </c>
      <c r="E475" t="s">
        <v>422</v>
      </c>
      <c r="F475" t="s">
        <v>323</v>
      </c>
      <c r="G475" t="s">
        <v>244</v>
      </c>
      <c r="H475">
        <v>20.401</v>
      </c>
      <c r="I475">
        <v>2.133</v>
      </c>
      <c r="J475">
        <v>0.99099999999999999</v>
      </c>
      <c r="K475" t="s">
        <v>324</v>
      </c>
      <c r="L475">
        <v>23.524999999999999</v>
      </c>
      <c r="M475">
        <v>3066</v>
      </c>
      <c r="N475">
        <v>37</v>
      </c>
      <c r="O475">
        <v>5</v>
      </c>
      <c r="P475" t="s">
        <v>324</v>
      </c>
      <c r="Q475">
        <v>3108</v>
      </c>
      <c r="R475">
        <v>0.40799999999999997</v>
      </c>
      <c r="S475">
        <v>11.055</v>
      </c>
      <c r="T475" t="s">
        <v>324</v>
      </c>
      <c r="U475" t="s">
        <v>324</v>
      </c>
      <c r="V475">
        <v>11.462999999999999</v>
      </c>
      <c r="W475">
        <v>46</v>
      </c>
      <c r="X475">
        <v>33</v>
      </c>
      <c r="Y475" t="s">
        <v>324</v>
      </c>
      <c r="Z475" t="s">
        <v>324</v>
      </c>
      <c r="AA475">
        <v>79</v>
      </c>
      <c r="AB475">
        <v>16.997</v>
      </c>
      <c r="AC475">
        <v>1.1639999999999999</v>
      </c>
      <c r="AD475" t="s">
        <v>324</v>
      </c>
      <c r="AE475" t="s">
        <v>324</v>
      </c>
      <c r="AF475">
        <v>18.161000000000001</v>
      </c>
      <c r="AG475">
        <v>0.129</v>
      </c>
      <c r="AH475" t="s">
        <v>324</v>
      </c>
      <c r="AI475" t="s">
        <v>324</v>
      </c>
      <c r="AJ475" t="s">
        <v>324</v>
      </c>
      <c r="AK475">
        <v>0.129</v>
      </c>
      <c r="AL475">
        <v>19</v>
      </c>
      <c r="AM475" t="s">
        <v>324</v>
      </c>
      <c r="AN475" t="s">
        <v>324</v>
      </c>
      <c r="AO475" t="s">
        <v>324</v>
      </c>
      <c r="AP475">
        <v>19</v>
      </c>
      <c r="AQ475">
        <v>0.23200000000000001</v>
      </c>
      <c r="AR475" t="s">
        <v>324</v>
      </c>
      <c r="AS475" t="s">
        <v>324</v>
      </c>
      <c r="AT475" t="s">
        <v>324</v>
      </c>
      <c r="AU475">
        <v>0.23200000000000001</v>
      </c>
      <c r="AV475" t="s">
        <v>324</v>
      </c>
      <c r="AW475" t="s">
        <v>324</v>
      </c>
      <c r="AX475" t="s">
        <v>324</v>
      </c>
      <c r="AY475" t="s">
        <v>324</v>
      </c>
      <c r="AZ475">
        <v>0</v>
      </c>
      <c r="BA475" t="s">
        <v>324</v>
      </c>
      <c r="BB475" t="s">
        <v>324</v>
      </c>
      <c r="BC475" t="s">
        <v>324</v>
      </c>
      <c r="BD475" t="s">
        <v>324</v>
      </c>
      <c r="BE475">
        <v>0</v>
      </c>
      <c r="BF475" t="s">
        <v>324</v>
      </c>
      <c r="BG475" t="s">
        <v>324</v>
      </c>
      <c r="BH475" t="s">
        <v>324</v>
      </c>
      <c r="BI475" t="s">
        <v>324</v>
      </c>
      <c r="BJ475">
        <v>0</v>
      </c>
      <c r="BK475" t="s">
        <v>324</v>
      </c>
      <c r="BL475" t="s">
        <v>324</v>
      </c>
      <c r="BM475" t="s">
        <v>324</v>
      </c>
      <c r="BN475" t="s">
        <v>324</v>
      </c>
      <c r="BO475">
        <v>0</v>
      </c>
      <c r="BP475" t="s">
        <v>324</v>
      </c>
      <c r="BQ475" t="s">
        <v>324</v>
      </c>
      <c r="BR475" t="s">
        <v>324</v>
      </c>
      <c r="BS475" t="s">
        <v>324</v>
      </c>
      <c r="BT475">
        <v>0</v>
      </c>
      <c r="BU475" t="s">
        <v>324</v>
      </c>
      <c r="BV475" t="s">
        <v>324</v>
      </c>
      <c r="BW475" t="s">
        <v>324</v>
      </c>
      <c r="BX475" t="s">
        <v>324</v>
      </c>
      <c r="BY475">
        <v>0</v>
      </c>
      <c r="BZ475">
        <v>2E-3</v>
      </c>
      <c r="CA475" t="s">
        <v>324</v>
      </c>
      <c r="CB475" t="s">
        <v>324</v>
      </c>
      <c r="CC475" t="s">
        <v>324</v>
      </c>
      <c r="CD475">
        <v>2E-3</v>
      </c>
      <c r="CE475">
        <v>2</v>
      </c>
      <c r="CF475" t="s">
        <v>324</v>
      </c>
      <c r="CG475" t="s">
        <v>324</v>
      </c>
      <c r="CH475" t="s">
        <v>324</v>
      </c>
      <c r="CI475">
        <v>2</v>
      </c>
      <c r="CJ475" t="s">
        <v>324</v>
      </c>
      <c r="CK475" t="s">
        <v>324</v>
      </c>
      <c r="CL475" t="s">
        <v>324</v>
      </c>
      <c r="CM475" t="s">
        <v>324</v>
      </c>
      <c r="CN475">
        <v>0</v>
      </c>
      <c r="CO475">
        <v>20.811</v>
      </c>
      <c r="CP475">
        <v>13.188000000000001</v>
      </c>
      <c r="CQ475">
        <v>0.99099999999999999</v>
      </c>
      <c r="CR475">
        <v>0</v>
      </c>
      <c r="CS475">
        <v>34.99</v>
      </c>
      <c r="CT475">
        <v>3114</v>
      </c>
      <c r="CU475">
        <v>70</v>
      </c>
      <c r="CV475">
        <v>5</v>
      </c>
      <c r="CW475">
        <v>0</v>
      </c>
      <c r="CX475">
        <v>3189</v>
      </c>
      <c r="CY475">
        <v>16.997</v>
      </c>
      <c r="CZ475">
        <v>1.1639999999999999</v>
      </c>
      <c r="DA475">
        <v>0</v>
      </c>
      <c r="DB475">
        <v>0</v>
      </c>
      <c r="DC475">
        <v>18.161000000000001</v>
      </c>
    </row>
    <row r="476" spans="1:107" x14ac:dyDescent="0.45">
      <c r="A476">
        <v>2024</v>
      </c>
      <c r="B476">
        <v>2</v>
      </c>
      <c r="C476" t="s">
        <v>149</v>
      </c>
      <c r="D476">
        <v>8774</v>
      </c>
      <c r="E476" t="s">
        <v>423</v>
      </c>
      <c r="F476" t="s">
        <v>323</v>
      </c>
      <c r="G476" t="s">
        <v>247</v>
      </c>
      <c r="H476">
        <v>8.7999999999999995E-2</v>
      </c>
      <c r="I476">
        <v>2.1000000000000001E-2</v>
      </c>
      <c r="J476" t="s">
        <v>324</v>
      </c>
      <c r="K476" t="s">
        <v>324</v>
      </c>
      <c r="L476">
        <v>0.109</v>
      </c>
      <c r="M476">
        <v>12</v>
      </c>
      <c r="N476">
        <v>3</v>
      </c>
      <c r="O476" t="s">
        <v>324</v>
      </c>
      <c r="P476" t="s">
        <v>324</v>
      </c>
      <c r="Q476">
        <v>15</v>
      </c>
      <c r="R476" t="s">
        <v>324</v>
      </c>
      <c r="S476" t="s">
        <v>324</v>
      </c>
      <c r="T476" t="s">
        <v>324</v>
      </c>
      <c r="U476" t="s">
        <v>324</v>
      </c>
      <c r="V476">
        <v>0</v>
      </c>
      <c r="W476" t="s">
        <v>324</v>
      </c>
      <c r="X476" t="s">
        <v>324</v>
      </c>
      <c r="Y476" t="s">
        <v>324</v>
      </c>
      <c r="Z476" t="s">
        <v>324</v>
      </c>
      <c r="AA476">
        <v>0</v>
      </c>
      <c r="AB476" t="s">
        <v>324</v>
      </c>
      <c r="AC476" t="s">
        <v>324</v>
      </c>
      <c r="AD476" t="s">
        <v>324</v>
      </c>
      <c r="AE476" t="s">
        <v>324</v>
      </c>
      <c r="AF476">
        <v>0</v>
      </c>
      <c r="AG476" t="s">
        <v>324</v>
      </c>
      <c r="AH476" t="s">
        <v>324</v>
      </c>
      <c r="AI476" t="s">
        <v>324</v>
      </c>
      <c r="AJ476" t="s">
        <v>324</v>
      </c>
      <c r="AK476">
        <v>0</v>
      </c>
      <c r="AL476" t="s">
        <v>324</v>
      </c>
      <c r="AM476" t="s">
        <v>324</v>
      </c>
      <c r="AN476" t="s">
        <v>324</v>
      </c>
      <c r="AO476" t="s">
        <v>324</v>
      </c>
      <c r="AP476">
        <v>0</v>
      </c>
      <c r="AQ476" t="s">
        <v>324</v>
      </c>
      <c r="AR476" t="s">
        <v>324</v>
      </c>
      <c r="AS476" t="s">
        <v>324</v>
      </c>
      <c r="AT476" t="s">
        <v>324</v>
      </c>
      <c r="AU476">
        <v>0</v>
      </c>
      <c r="AV476" t="s">
        <v>324</v>
      </c>
      <c r="AW476" t="s">
        <v>324</v>
      </c>
      <c r="AX476" t="s">
        <v>324</v>
      </c>
      <c r="AY476" t="s">
        <v>324</v>
      </c>
      <c r="AZ476">
        <v>0</v>
      </c>
      <c r="BA476" t="s">
        <v>324</v>
      </c>
      <c r="BB476" t="s">
        <v>324</v>
      </c>
      <c r="BC476" t="s">
        <v>324</v>
      </c>
      <c r="BD476" t="s">
        <v>324</v>
      </c>
      <c r="BE476">
        <v>0</v>
      </c>
      <c r="BF476" t="s">
        <v>324</v>
      </c>
      <c r="BG476" t="s">
        <v>324</v>
      </c>
      <c r="BH476" t="s">
        <v>324</v>
      </c>
      <c r="BI476" t="s">
        <v>324</v>
      </c>
      <c r="BJ476">
        <v>0</v>
      </c>
      <c r="BK476" t="s">
        <v>324</v>
      </c>
      <c r="BL476" t="s">
        <v>324</v>
      </c>
      <c r="BM476" t="s">
        <v>324</v>
      </c>
      <c r="BN476" t="s">
        <v>324</v>
      </c>
      <c r="BO476">
        <v>0</v>
      </c>
      <c r="BP476" t="s">
        <v>324</v>
      </c>
      <c r="BQ476" t="s">
        <v>324</v>
      </c>
      <c r="BR476" t="s">
        <v>324</v>
      </c>
      <c r="BS476" t="s">
        <v>324</v>
      </c>
      <c r="BT476">
        <v>0</v>
      </c>
      <c r="BU476" t="s">
        <v>324</v>
      </c>
      <c r="BV476" t="s">
        <v>324</v>
      </c>
      <c r="BW476" t="s">
        <v>324</v>
      </c>
      <c r="BX476" t="s">
        <v>324</v>
      </c>
      <c r="BY476">
        <v>0</v>
      </c>
      <c r="BZ476" t="s">
        <v>324</v>
      </c>
      <c r="CA476" t="s">
        <v>324</v>
      </c>
      <c r="CB476" t="s">
        <v>324</v>
      </c>
      <c r="CC476" t="s">
        <v>324</v>
      </c>
      <c r="CD476">
        <v>0</v>
      </c>
      <c r="CE476" t="s">
        <v>324</v>
      </c>
      <c r="CF476" t="s">
        <v>324</v>
      </c>
      <c r="CG476" t="s">
        <v>324</v>
      </c>
      <c r="CH476" t="s">
        <v>324</v>
      </c>
      <c r="CI476">
        <v>0</v>
      </c>
      <c r="CJ476" t="s">
        <v>324</v>
      </c>
      <c r="CK476" t="s">
        <v>324</v>
      </c>
      <c r="CL476" t="s">
        <v>324</v>
      </c>
      <c r="CM476" t="s">
        <v>324</v>
      </c>
      <c r="CN476">
        <v>0</v>
      </c>
      <c r="CO476">
        <v>8.7999999999999995E-2</v>
      </c>
      <c r="CP476">
        <v>2.1000000000000001E-2</v>
      </c>
      <c r="CQ476" t="s">
        <v>179</v>
      </c>
      <c r="CR476">
        <v>0</v>
      </c>
      <c r="CS476">
        <v>0.109</v>
      </c>
      <c r="CT476">
        <v>12</v>
      </c>
      <c r="CU476">
        <v>3</v>
      </c>
      <c r="CV476">
        <v>0</v>
      </c>
      <c r="CW476">
        <v>0</v>
      </c>
      <c r="CX476">
        <v>15</v>
      </c>
      <c r="CY476">
        <v>0</v>
      </c>
      <c r="CZ476">
        <v>0</v>
      </c>
      <c r="DA476">
        <v>0</v>
      </c>
      <c r="DB476">
        <v>0</v>
      </c>
      <c r="DC476">
        <v>0</v>
      </c>
    </row>
    <row r="477" spans="1:107" x14ac:dyDescent="0.45">
      <c r="A477">
        <v>2024</v>
      </c>
      <c r="B477">
        <v>2</v>
      </c>
      <c r="C477" t="s">
        <v>149</v>
      </c>
      <c r="D477">
        <v>11804</v>
      </c>
      <c r="E477" t="s">
        <v>424</v>
      </c>
      <c r="F477" t="s">
        <v>323</v>
      </c>
      <c r="G477" t="s">
        <v>244</v>
      </c>
      <c r="H477">
        <v>612.17100000000005</v>
      </c>
      <c r="I477">
        <v>691.82500000000005</v>
      </c>
      <c r="J477">
        <v>0.107</v>
      </c>
      <c r="K477" t="s">
        <v>324</v>
      </c>
      <c r="L477">
        <v>1304.1030000000001</v>
      </c>
      <c r="M477">
        <v>93047</v>
      </c>
      <c r="N477">
        <v>2459</v>
      </c>
      <c r="O477">
        <v>7</v>
      </c>
      <c r="P477" t="s">
        <v>324</v>
      </c>
      <c r="Q477">
        <v>95513</v>
      </c>
      <c r="R477" t="s">
        <v>324</v>
      </c>
      <c r="S477" t="s">
        <v>324</v>
      </c>
      <c r="T477" t="s">
        <v>324</v>
      </c>
      <c r="U477" t="s">
        <v>324</v>
      </c>
      <c r="V477">
        <v>0</v>
      </c>
      <c r="W477" t="s">
        <v>324</v>
      </c>
      <c r="X477" t="s">
        <v>324</v>
      </c>
      <c r="Y477" t="s">
        <v>324</v>
      </c>
      <c r="Z477" t="s">
        <v>324</v>
      </c>
      <c r="AA477">
        <v>0</v>
      </c>
      <c r="AB477" t="s">
        <v>324</v>
      </c>
      <c r="AC477" t="s">
        <v>324</v>
      </c>
      <c r="AD477" t="s">
        <v>324</v>
      </c>
      <c r="AE477" t="s">
        <v>324</v>
      </c>
      <c r="AF477">
        <v>0</v>
      </c>
      <c r="AG477">
        <v>0.47199999999999998</v>
      </c>
      <c r="AH477" t="s">
        <v>324</v>
      </c>
      <c r="AI477" t="s">
        <v>324</v>
      </c>
      <c r="AJ477" t="s">
        <v>324</v>
      </c>
      <c r="AK477">
        <v>0.47199999999999998</v>
      </c>
      <c r="AL477">
        <v>67</v>
      </c>
      <c r="AM477" t="s">
        <v>324</v>
      </c>
      <c r="AN477" t="s">
        <v>324</v>
      </c>
      <c r="AO477" t="s">
        <v>324</v>
      </c>
      <c r="AP477">
        <v>67</v>
      </c>
      <c r="AQ477" t="s">
        <v>324</v>
      </c>
      <c r="AR477" t="s">
        <v>324</v>
      </c>
      <c r="AS477" t="s">
        <v>324</v>
      </c>
      <c r="AT477" t="s">
        <v>324</v>
      </c>
      <c r="AU477">
        <v>0</v>
      </c>
      <c r="AV477" t="s">
        <v>324</v>
      </c>
      <c r="AW477" t="s">
        <v>324</v>
      </c>
      <c r="AX477" t="s">
        <v>324</v>
      </c>
      <c r="AY477" t="s">
        <v>324</v>
      </c>
      <c r="AZ477">
        <v>0</v>
      </c>
      <c r="BA477" t="s">
        <v>324</v>
      </c>
      <c r="BB477" t="s">
        <v>324</v>
      </c>
      <c r="BC477" t="s">
        <v>324</v>
      </c>
      <c r="BD477" t="s">
        <v>324</v>
      </c>
      <c r="BE477">
        <v>0</v>
      </c>
      <c r="BF477" t="s">
        <v>324</v>
      </c>
      <c r="BG477" t="s">
        <v>324</v>
      </c>
      <c r="BH477" t="s">
        <v>324</v>
      </c>
      <c r="BI477" t="s">
        <v>324</v>
      </c>
      <c r="BJ477">
        <v>0</v>
      </c>
      <c r="BK477">
        <v>0.19400000000000001</v>
      </c>
      <c r="BL477">
        <v>21.187000000000001</v>
      </c>
      <c r="BM477" t="s">
        <v>324</v>
      </c>
      <c r="BN477" t="s">
        <v>324</v>
      </c>
      <c r="BO477">
        <v>21.381</v>
      </c>
      <c r="BP477">
        <v>29</v>
      </c>
      <c r="BQ477">
        <v>23</v>
      </c>
      <c r="BR477" t="s">
        <v>324</v>
      </c>
      <c r="BS477" t="s">
        <v>324</v>
      </c>
      <c r="BT477">
        <v>52</v>
      </c>
      <c r="BU477" t="s">
        <v>324</v>
      </c>
      <c r="BV477" t="s">
        <v>324</v>
      </c>
      <c r="BW477" t="s">
        <v>324</v>
      </c>
      <c r="BX477" t="s">
        <v>324</v>
      </c>
      <c r="BY477">
        <v>0</v>
      </c>
      <c r="BZ477">
        <v>0.16900000000000001</v>
      </c>
      <c r="CA477">
        <v>4.5250000000000004</v>
      </c>
      <c r="CB477" t="s">
        <v>324</v>
      </c>
      <c r="CC477" t="s">
        <v>324</v>
      </c>
      <c r="CD477">
        <v>4.694</v>
      </c>
      <c r="CE477">
        <v>66</v>
      </c>
      <c r="CF477">
        <v>25</v>
      </c>
      <c r="CG477" t="s">
        <v>324</v>
      </c>
      <c r="CH477" t="s">
        <v>324</v>
      </c>
      <c r="CI477">
        <v>91</v>
      </c>
      <c r="CJ477" t="s">
        <v>324</v>
      </c>
      <c r="CK477" t="s">
        <v>324</v>
      </c>
      <c r="CL477" t="s">
        <v>324</v>
      </c>
      <c r="CM477" t="s">
        <v>324</v>
      </c>
      <c r="CN477">
        <v>0</v>
      </c>
      <c r="CO477">
        <v>612.53399999999999</v>
      </c>
      <c r="CP477">
        <v>717.53700000000003</v>
      </c>
      <c r="CQ477">
        <v>0.107</v>
      </c>
      <c r="CR477">
        <v>0</v>
      </c>
      <c r="CS477">
        <v>1330.1780000000001</v>
      </c>
      <c r="CT477">
        <v>93142</v>
      </c>
      <c r="CU477">
        <v>2507</v>
      </c>
      <c r="CV477">
        <v>7</v>
      </c>
      <c r="CW477">
        <v>0</v>
      </c>
      <c r="CX477">
        <v>95656</v>
      </c>
      <c r="CY477">
        <v>0</v>
      </c>
      <c r="CZ477">
        <v>0</v>
      </c>
      <c r="DA477">
        <v>0</v>
      </c>
      <c r="DB477">
        <v>0</v>
      </c>
      <c r="DC477">
        <v>0</v>
      </c>
    </row>
    <row r="478" spans="1:107" x14ac:dyDescent="0.45">
      <c r="A478">
        <v>2024</v>
      </c>
      <c r="B478">
        <v>2</v>
      </c>
      <c r="C478" t="s">
        <v>149</v>
      </c>
      <c r="D478">
        <v>13206</v>
      </c>
      <c r="E478" t="s">
        <v>425</v>
      </c>
      <c r="F478" t="s">
        <v>323</v>
      </c>
      <c r="G478" t="s">
        <v>244</v>
      </c>
      <c r="H478">
        <v>3.7240000000000002</v>
      </c>
      <c r="I478">
        <v>1.1459999999999999</v>
      </c>
      <c r="J478" t="s">
        <v>324</v>
      </c>
      <c r="K478" t="s">
        <v>324</v>
      </c>
      <c r="L478">
        <v>4.87</v>
      </c>
      <c r="M478">
        <v>251</v>
      </c>
      <c r="N478">
        <v>34</v>
      </c>
      <c r="O478" t="s">
        <v>324</v>
      </c>
      <c r="P478" t="s">
        <v>324</v>
      </c>
      <c r="Q478">
        <v>285</v>
      </c>
      <c r="R478" t="s">
        <v>324</v>
      </c>
      <c r="S478" t="s">
        <v>324</v>
      </c>
      <c r="T478" t="s">
        <v>324</v>
      </c>
      <c r="U478" t="s">
        <v>324</v>
      </c>
      <c r="V478">
        <v>0</v>
      </c>
      <c r="W478" t="s">
        <v>324</v>
      </c>
      <c r="X478" t="s">
        <v>324</v>
      </c>
      <c r="Y478" t="s">
        <v>324</v>
      </c>
      <c r="Z478" t="s">
        <v>324</v>
      </c>
      <c r="AA478">
        <v>0</v>
      </c>
      <c r="AB478" t="s">
        <v>324</v>
      </c>
      <c r="AC478" t="s">
        <v>324</v>
      </c>
      <c r="AD478" t="s">
        <v>324</v>
      </c>
      <c r="AE478" t="s">
        <v>324</v>
      </c>
      <c r="AF478">
        <v>0</v>
      </c>
      <c r="AG478" t="s">
        <v>324</v>
      </c>
      <c r="AH478" t="s">
        <v>324</v>
      </c>
      <c r="AI478" t="s">
        <v>324</v>
      </c>
      <c r="AJ478" t="s">
        <v>324</v>
      </c>
      <c r="AK478">
        <v>0</v>
      </c>
      <c r="AL478" t="s">
        <v>324</v>
      </c>
      <c r="AM478" t="s">
        <v>324</v>
      </c>
      <c r="AN478" t="s">
        <v>324</v>
      </c>
      <c r="AO478" t="s">
        <v>324</v>
      </c>
      <c r="AP478">
        <v>0</v>
      </c>
      <c r="AQ478" t="s">
        <v>324</v>
      </c>
      <c r="AR478" t="s">
        <v>324</v>
      </c>
      <c r="AS478" t="s">
        <v>324</v>
      </c>
      <c r="AT478" t="s">
        <v>324</v>
      </c>
      <c r="AU478">
        <v>0</v>
      </c>
      <c r="AV478" t="s">
        <v>324</v>
      </c>
      <c r="AW478" t="s">
        <v>324</v>
      </c>
      <c r="AX478" t="s">
        <v>324</v>
      </c>
      <c r="AY478" t="s">
        <v>324</v>
      </c>
      <c r="AZ478">
        <v>0</v>
      </c>
      <c r="BA478" t="s">
        <v>324</v>
      </c>
      <c r="BB478" t="s">
        <v>324</v>
      </c>
      <c r="BC478" t="s">
        <v>324</v>
      </c>
      <c r="BD478" t="s">
        <v>324</v>
      </c>
      <c r="BE478">
        <v>0</v>
      </c>
      <c r="BF478" t="s">
        <v>324</v>
      </c>
      <c r="BG478" t="s">
        <v>324</v>
      </c>
      <c r="BH478" t="s">
        <v>324</v>
      </c>
      <c r="BI478" t="s">
        <v>324</v>
      </c>
      <c r="BJ478">
        <v>0</v>
      </c>
      <c r="BK478">
        <v>1E-3</v>
      </c>
      <c r="BL478">
        <v>0.4</v>
      </c>
      <c r="BM478" t="s">
        <v>324</v>
      </c>
      <c r="BN478" t="s">
        <v>324</v>
      </c>
      <c r="BO478">
        <v>0.40100000000000002</v>
      </c>
      <c r="BP478">
        <v>1</v>
      </c>
      <c r="BQ478">
        <v>2</v>
      </c>
      <c r="BR478" t="s">
        <v>324</v>
      </c>
      <c r="BS478" t="s">
        <v>324</v>
      </c>
      <c r="BT478">
        <v>3</v>
      </c>
      <c r="BU478" t="s">
        <v>324</v>
      </c>
      <c r="BV478" t="s">
        <v>324</v>
      </c>
      <c r="BW478" t="s">
        <v>324</v>
      </c>
      <c r="BX478" t="s">
        <v>324</v>
      </c>
      <c r="BY478">
        <v>0</v>
      </c>
      <c r="BZ478" t="s">
        <v>324</v>
      </c>
      <c r="CA478" t="s">
        <v>324</v>
      </c>
      <c r="CB478" t="s">
        <v>324</v>
      </c>
      <c r="CC478" t="s">
        <v>324</v>
      </c>
      <c r="CD478">
        <v>0</v>
      </c>
      <c r="CE478" t="s">
        <v>324</v>
      </c>
      <c r="CF478" t="s">
        <v>324</v>
      </c>
      <c r="CG478" t="s">
        <v>324</v>
      </c>
      <c r="CH478" t="s">
        <v>324</v>
      </c>
      <c r="CI478">
        <v>0</v>
      </c>
      <c r="CJ478" t="s">
        <v>324</v>
      </c>
      <c r="CK478" t="s">
        <v>324</v>
      </c>
      <c r="CL478" t="s">
        <v>324</v>
      </c>
      <c r="CM478" t="s">
        <v>324</v>
      </c>
      <c r="CN478">
        <v>0</v>
      </c>
      <c r="CO478">
        <v>3.7250000000000001</v>
      </c>
      <c r="CP478">
        <v>1.546</v>
      </c>
      <c r="CQ478" t="s">
        <v>179</v>
      </c>
      <c r="CR478">
        <v>0</v>
      </c>
      <c r="CS478">
        <v>5.2709999999999999</v>
      </c>
      <c r="CT478">
        <v>252</v>
      </c>
      <c r="CU478">
        <v>36</v>
      </c>
      <c r="CV478">
        <v>0</v>
      </c>
      <c r="CW478">
        <v>0</v>
      </c>
      <c r="CX478">
        <v>288</v>
      </c>
      <c r="CY478">
        <v>0</v>
      </c>
      <c r="CZ478">
        <v>0</v>
      </c>
      <c r="DA478">
        <v>0</v>
      </c>
      <c r="DB478">
        <v>0</v>
      </c>
      <c r="DC478">
        <v>0</v>
      </c>
    </row>
    <row r="479" spans="1:107" x14ac:dyDescent="0.45">
      <c r="A479">
        <v>2024</v>
      </c>
      <c r="B479">
        <v>2</v>
      </c>
      <c r="C479" t="s">
        <v>149</v>
      </c>
      <c r="D479">
        <v>15748</v>
      </c>
      <c r="E479" t="s">
        <v>426</v>
      </c>
      <c r="F479" t="s">
        <v>323</v>
      </c>
      <c r="G479" t="s">
        <v>244</v>
      </c>
      <c r="H479">
        <v>2.1150000000000002</v>
      </c>
      <c r="I479">
        <v>2.5289999999999999</v>
      </c>
      <c r="J479">
        <v>0</v>
      </c>
      <c r="K479">
        <v>0</v>
      </c>
      <c r="L479">
        <v>4.6440000000000001</v>
      </c>
      <c r="M479">
        <v>270</v>
      </c>
      <c r="N479">
        <v>22</v>
      </c>
      <c r="O479">
        <v>0</v>
      </c>
      <c r="P479">
        <v>0</v>
      </c>
      <c r="Q479">
        <v>292</v>
      </c>
      <c r="R479">
        <v>0</v>
      </c>
      <c r="S479">
        <v>0</v>
      </c>
      <c r="T479">
        <v>0</v>
      </c>
      <c r="U479">
        <v>0</v>
      </c>
      <c r="V479" t="s">
        <v>324</v>
      </c>
      <c r="W479">
        <v>0</v>
      </c>
      <c r="X479">
        <v>0</v>
      </c>
      <c r="Y479">
        <v>0</v>
      </c>
      <c r="Z479">
        <v>0</v>
      </c>
      <c r="AA479" t="s">
        <v>324</v>
      </c>
      <c r="AB479">
        <v>39.195999999999998</v>
      </c>
      <c r="AC479">
        <v>19.109000000000002</v>
      </c>
      <c r="AD479">
        <v>0</v>
      </c>
      <c r="AE479">
        <v>0</v>
      </c>
      <c r="AF479">
        <v>58.305</v>
      </c>
      <c r="AG479">
        <v>0.219</v>
      </c>
      <c r="AH479">
        <v>0</v>
      </c>
      <c r="AI479">
        <v>0</v>
      </c>
      <c r="AJ479">
        <v>0</v>
      </c>
      <c r="AK479">
        <v>0.219</v>
      </c>
      <c r="AL479">
        <v>21</v>
      </c>
      <c r="AM479">
        <v>0</v>
      </c>
      <c r="AN479">
        <v>0</v>
      </c>
      <c r="AO479">
        <v>0</v>
      </c>
      <c r="AP479">
        <v>21</v>
      </c>
      <c r="AQ479">
        <v>0.437</v>
      </c>
      <c r="AR479">
        <v>0</v>
      </c>
      <c r="AS479">
        <v>0</v>
      </c>
      <c r="AT479">
        <v>0</v>
      </c>
      <c r="AU479">
        <v>0.437</v>
      </c>
      <c r="AV479">
        <v>0</v>
      </c>
      <c r="AW479">
        <v>0</v>
      </c>
      <c r="AX479">
        <v>0</v>
      </c>
      <c r="AY479">
        <v>0</v>
      </c>
      <c r="AZ479" t="s">
        <v>324</v>
      </c>
      <c r="BA479">
        <v>0</v>
      </c>
      <c r="BB479">
        <v>0</v>
      </c>
      <c r="BC479">
        <v>0</v>
      </c>
      <c r="BD479">
        <v>0</v>
      </c>
      <c r="BE479" t="s">
        <v>324</v>
      </c>
      <c r="BF479">
        <v>0</v>
      </c>
      <c r="BG479">
        <v>0</v>
      </c>
      <c r="BH479">
        <v>0</v>
      </c>
      <c r="BI479">
        <v>0</v>
      </c>
      <c r="BJ479" t="s">
        <v>324</v>
      </c>
      <c r="BK479">
        <v>0</v>
      </c>
      <c r="BL479">
        <v>0</v>
      </c>
      <c r="BM479">
        <v>0</v>
      </c>
      <c r="BN479">
        <v>0</v>
      </c>
      <c r="BO479" t="s">
        <v>324</v>
      </c>
      <c r="BP479">
        <v>0</v>
      </c>
      <c r="BQ479">
        <v>0</v>
      </c>
      <c r="BR479">
        <v>0</v>
      </c>
      <c r="BS479">
        <v>0</v>
      </c>
      <c r="BT479" t="s">
        <v>324</v>
      </c>
      <c r="BU479">
        <v>0</v>
      </c>
      <c r="BV479">
        <v>0</v>
      </c>
      <c r="BW479">
        <v>0</v>
      </c>
      <c r="BX479">
        <v>0</v>
      </c>
      <c r="BY479" t="s">
        <v>324</v>
      </c>
      <c r="BZ479">
        <v>0</v>
      </c>
      <c r="CA479">
        <v>0</v>
      </c>
      <c r="CB479">
        <v>0</v>
      </c>
      <c r="CC479">
        <v>0</v>
      </c>
      <c r="CD479" t="s">
        <v>324</v>
      </c>
      <c r="CE479">
        <v>0</v>
      </c>
      <c r="CF479">
        <v>0</v>
      </c>
      <c r="CG479">
        <v>0</v>
      </c>
      <c r="CH479">
        <v>0</v>
      </c>
      <c r="CI479" t="s">
        <v>324</v>
      </c>
      <c r="CJ479">
        <v>0</v>
      </c>
      <c r="CK479">
        <v>0</v>
      </c>
      <c r="CL479">
        <v>0</v>
      </c>
      <c r="CM479">
        <v>0</v>
      </c>
      <c r="CN479" t="s">
        <v>324</v>
      </c>
      <c r="CO479">
        <v>2.1150000000000002</v>
      </c>
      <c r="CP479">
        <v>2.5289999999999999</v>
      </c>
      <c r="CQ479" t="s">
        <v>179</v>
      </c>
      <c r="CR479">
        <v>0</v>
      </c>
      <c r="CS479">
        <v>4.6440000000000001</v>
      </c>
      <c r="CT479">
        <v>270</v>
      </c>
      <c r="CU479">
        <v>22</v>
      </c>
      <c r="CV479">
        <v>0</v>
      </c>
      <c r="CW479">
        <v>0</v>
      </c>
      <c r="CX479">
        <v>292</v>
      </c>
      <c r="CY479">
        <v>39.195999999999998</v>
      </c>
      <c r="CZ479">
        <v>19.109000000000002</v>
      </c>
      <c r="DA479">
        <v>0</v>
      </c>
      <c r="DB479">
        <v>0</v>
      </c>
      <c r="DC479">
        <v>58.305</v>
      </c>
    </row>
    <row r="480" spans="1:107" x14ac:dyDescent="0.45">
      <c r="A480">
        <v>2024</v>
      </c>
      <c r="B480">
        <v>2</v>
      </c>
      <c r="C480" t="s">
        <v>149</v>
      </c>
      <c r="D480">
        <v>54913</v>
      </c>
      <c r="E480" t="s">
        <v>427</v>
      </c>
      <c r="F480" t="s">
        <v>323</v>
      </c>
      <c r="G480" t="s">
        <v>244</v>
      </c>
      <c r="H480">
        <v>583.39099999999996</v>
      </c>
      <c r="I480">
        <v>714.21500000000003</v>
      </c>
      <c r="J480">
        <v>72.113</v>
      </c>
      <c r="K480" t="s">
        <v>324</v>
      </c>
      <c r="L480">
        <v>1369.7190000000001</v>
      </c>
      <c r="M480">
        <v>72905</v>
      </c>
      <c r="N480">
        <v>1866</v>
      </c>
      <c r="O480">
        <v>191</v>
      </c>
      <c r="P480" t="s">
        <v>324</v>
      </c>
      <c r="Q480">
        <v>74962</v>
      </c>
      <c r="R480" t="s">
        <v>324</v>
      </c>
      <c r="S480" t="s">
        <v>324</v>
      </c>
      <c r="T480" t="s">
        <v>324</v>
      </c>
      <c r="U480" t="s">
        <v>324</v>
      </c>
      <c r="V480">
        <v>0</v>
      </c>
      <c r="W480" t="s">
        <v>324</v>
      </c>
      <c r="X480" t="s">
        <v>324</v>
      </c>
      <c r="Y480" t="s">
        <v>324</v>
      </c>
      <c r="Z480" t="s">
        <v>324</v>
      </c>
      <c r="AA480">
        <v>0</v>
      </c>
      <c r="AB480" t="s">
        <v>324</v>
      </c>
      <c r="AC480" t="s">
        <v>324</v>
      </c>
      <c r="AD480" t="s">
        <v>324</v>
      </c>
      <c r="AE480" t="s">
        <v>324</v>
      </c>
      <c r="AF480">
        <v>0</v>
      </c>
      <c r="AG480">
        <v>18.748000000000001</v>
      </c>
      <c r="AH480">
        <v>118.565</v>
      </c>
      <c r="AI480">
        <v>1.1499999999999999</v>
      </c>
      <c r="AJ480" t="s">
        <v>324</v>
      </c>
      <c r="AK480">
        <v>138.46299999999999</v>
      </c>
      <c r="AL480">
        <v>1697</v>
      </c>
      <c r="AM480">
        <v>93</v>
      </c>
      <c r="AN480">
        <v>5</v>
      </c>
      <c r="AO480" t="s">
        <v>324</v>
      </c>
      <c r="AP480">
        <v>1795</v>
      </c>
      <c r="AQ480" t="s">
        <v>324</v>
      </c>
      <c r="AR480" t="s">
        <v>324</v>
      </c>
      <c r="AS480" t="s">
        <v>324</v>
      </c>
      <c r="AT480" t="s">
        <v>324</v>
      </c>
      <c r="AU480">
        <v>0</v>
      </c>
      <c r="AV480">
        <v>1.5820000000000001</v>
      </c>
      <c r="AW480">
        <v>5.5250000000000004</v>
      </c>
      <c r="AX480" t="s">
        <v>324</v>
      </c>
      <c r="AY480" t="s">
        <v>324</v>
      </c>
      <c r="AZ480">
        <v>7.1070000000000002</v>
      </c>
      <c r="BA480">
        <v>202</v>
      </c>
      <c r="BB480">
        <v>10</v>
      </c>
      <c r="BC480" t="s">
        <v>324</v>
      </c>
      <c r="BD480" t="s">
        <v>324</v>
      </c>
      <c r="BE480">
        <v>212</v>
      </c>
      <c r="BF480" t="s">
        <v>324</v>
      </c>
      <c r="BG480" t="s">
        <v>324</v>
      </c>
      <c r="BH480" t="s">
        <v>324</v>
      </c>
      <c r="BI480" t="s">
        <v>324</v>
      </c>
      <c r="BJ480">
        <v>0</v>
      </c>
      <c r="BK480">
        <v>0.54600000000000004</v>
      </c>
      <c r="BL480">
        <v>32.341000000000001</v>
      </c>
      <c r="BM480">
        <v>4.16</v>
      </c>
      <c r="BN480" t="s">
        <v>324</v>
      </c>
      <c r="BO480">
        <v>37.046999999999997</v>
      </c>
      <c r="BP480">
        <v>82</v>
      </c>
      <c r="BQ480">
        <v>26</v>
      </c>
      <c r="BR480">
        <v>3</v>
      </c>
      <c r="BS480" t="s">
        <v>324</v>
      </c>
      <c r="BT480">
        <v>111</v>
      </c>
      <c r="BU480" t="s">
        <v>324</v>
      </c>
      <c r="BV480" t="s">
        <v>324</v>
      </c>
      <c r="BW480" t="s">
        <v>324</v>
      </c>
      <c r="BX480" t="s">
        <v>324</v>
      </c>
      <c r="BY480">
        <v>0</v>
      </c>
      <c r="BZ480" t="s">
        <v>324</v>
      </c>
      <c r="CA480" t="s">
        <v>324</v>
      </c>
      <c r="CB480" t="s">
        <v>324</v>
      </c>
      <c r="CC480" t="s">
        <v>324</v>
      </c>
      <c r="CD480">
        <v>0</v>
      </c>
      <c r="CE480" t="s">
        <v>324</v>
      </c>
      <c r="CF480" t="s">
        <v>324</v>
      </c>
      <c r="CG480" t="s">
        <v>324</v>
      </c>
      <c r="CH480" t="s">
        <v>324</v>
      </c>
      <c r="CI480">
        <v>0</v>
      </c>
      <c r="CJ480" t="s">
        <v>324</v>
      </c>
      <c r="CK480" t="s">
        <v>324</v>
      </c>
      <c r="CL480" t="s">
        <v>324</v>
      </c>
      <c r="CM480" t="s">
        <v>324</v>
      </c>
      <c r="CN480">
        <v>0</v>
      </c>
      <c r="CO480">
        <v>583.93700000000001</v>
      </c>
      <c r="CP480">
        <v>746.55600000000004</v>
      </c>
      <c r="CQ480">
        <v>76.272999999999996</v>
      </c>
      <c r="CR480">
        <v>0</v>
      </c>
      <c r="CS480">
        <v>1406.7660000000001</v>
      </c>
      <c r="CT480">
        <v>72987</v>
      </c>
      <c r="CU480">
        <v>1892</v>
      </c>
      <c r="CV480">
        <v>194</v>
      </c>
      <c r="CW480">
        <v>0</v>
      </c>
      <c r="CX480">
        <v>75073</v>
      </c>
      <c r="CY480">
        <v>0</v>
      </c>
      <c r="CZ480">
        <v>0</v>
      </c>
      <c r="DA480">
        <v>0</v>
      </c>
      <c r="DB480">
        <v>0</v>
      </c>
      <c r="DC480">
        <v>0</v>
      </c>
    </row>
    <row r="481" spans="1:107" x14ac:dyDescent="0.45">
      <c r="A481">
        <v>2024</v>
      </c>
      <c r="B481">
        <v>2</v>
      </c>
      <c r="C481" t="s">
        <v>149</v>
      </c>
      <c r="D481">
        <v>99999</v>
      </c>
      <c r="E481" t="s">
        <v>329</v>
      </c>
      <c r="F481" t="s">
        <v>323</v>
      </c>
      <c r="H481">
        <v>18.2</v>
      </c>
      <c r="I481">
        <v>13.071</v>
      </c>
      <c r="J481">
        <v>11.949</v>
      </c>
      <c r="K481" t="s">
        <v>324</v>
      </c>
      <c r="L481">
        <v>43.22</v>
      </c>
      <c r="M481" t="s">
        <v>324</v>
      </c>
      <c r="N481" t="s">
        <v>324</v>
      </c>
      <c r="O481" t="s">
        <v>324</v>
      </c>
      <c r="P481" t="s">
        <v>324</v>
      </c>
      <c r="Q481" t="s">
        <v>324</v>
      </c>
      <c r="R481" t="s">
        <v>324</v>
      </c>
      <c r="S481" t="s">
        <v>324</v>
      </c>
      <c r="T481" t="s">
        <v>324</v>
      </c>
      <c r="U481" t="s">
        <v>324</v>
      </c>
      <c r="V481">
        <v>0</v>
      </c>
      <c r="W481" t="s">
        <v>324</v>
      </c>
      <c r="X481" t="s">
        <v>324</v>
      </c>
      <c r="Y481" t="s">
        <v>324</v>
      </c>
      <c r="Z481" t="s">
        <v>324</v>
      </c>
      <c r="AA481" t="s">
        <v>324</v>
      </c>
      <c r="AB481" t="s">
        <v>324</v>
      </c>
      <c r="AC481" t="s">
        <v>324</v>
      </c>
      <c r="AD481" t="s">
        <v>324</v>
      </c>
      <c r="AE481" t="s">
        <v>324</v>
      </c>
      <c r="AF481" t="s">
        <v>324</v>
      </c>
      <c r="AG481" t="s">
        <v>324</v>
      </c>
      <c r="AH481" t="s">
        <v>324</v>
      </c>
      <c r="AI481" t="s">
        <v>324</v>
      </c>
      <c r="AJ481" t="s">
        <v>324</v>
      </c>
      <c r="AK481">
        <v>0</v>
      </c>
      <c r="AL481" t="s">
        <v>324</v>
      </c>
      <c r="AM481" t="s">
        <v>324</v>
      </c>
      <c r="AN481" t="s">
        <v>324</v>
      </c>
      <c r="AO481" t="s">
        <v>324</v>
      </c>
      <c r="AP481" t="s">
        <v>324</v>
      </c>
      <c r="AQ481" t="s">
        <v>324</v>
      </c>
      <c r="AR481" t="s">
        <v>324</v>
      </c>
      <c r="AS481" t="s">
        <v>324</v>
      </c>
      <c r="AT481" t="s">
        <v>324</v>
      </c>
      <c r="AU481" t="s">
        <v>324</v>
      </c>
      <c r="AV481" t="s">
        <v>324</v>
      </c>
      <c r="AW481" t="s">
        <v>324</v>
      </c>
      <c r="AX481" t="s">
        <v>324</v>
      </c>
      <c r="AY481" t="s">
        <v>324</v>
      </c>
      <c r="AZ481">
        <v>0</v>
      </c>
      <c r="BA481" t="s">
        <v>324</v>
      </c>
      <c r="BB481" t="s">
        <v>324</v>
      </c>
      <c r="BC481" t="s">
        <v>324</v>
      </c>
      <c r="BD481" t="s">
        <v>324</v>
      </c>
      <c r="BE481" t="s">
        <v>324</v>
      </c>
      <c r="BF481" t="s">
        <v>324</v>
      </c>
      <c r="BG481" t="s">
        <v>324</v>
      </c>
      <c r="BH481" t="s">
        <v>324</v>
      </c>
      <c r="BI481" t="s">
        <v>324</v>
      </c>
      <c r="BJ481" t="s">
        <v>324</v>
      </c>
      <c r="BK481" t="s">
        <v>324</v>
      </c>
      <c r="BL481" t="s">
        <v>324</v>
      </c>
      <c r="BM481" t="s">
        <v>324</v>
      </c>
      <c r="BN481" t="s">
        <v>324</v>
      </c>
      <c r="BO481" t="s">
        <v>324</v>
      </c>
      <c r="BP481" t="s">
        <v>324</v>
      </c>
      <c r="BQ481" t="s">
        <v>324</v>
      </c>
      <c r="BR481" t="s">
        <v>324</v>
      </c>
      <c r="BS481" t="s">
        <v>324</v>
      </c>
      <c r="BT481" t="s">
        <v>324</v>
      </c>
      <c r="BU481" t="s">
        <v>324</v>
      </c>
      <c r="BV481" t="s">
        <v>324</v>
      </c>
      <c r="BW481" t="s">
        <v>324</v>
      </c>
      <c r="BX481" t="s">
        <v>324</v>
      </c>
      <c r="BY481" t="s">
        <v>324</v>
      </c>
      <c r="BZ481" t="s">
        <v>324</v>
      </c>
      <c r="CA481" t="s">
        <v>324</v>
      </c>
      <c r="CB481" t="s">
        <v>324</v>
      </c>
      <c r="CC481" t="s">
        <v>324</v>
      </c>
      <c r="CD481" t="s">
        <v>324</v>
      </c>
      <c r="CE481" t="s">
        <v>324</v>
      </c>
      <c r="CF481" t="s">
        <v>324</v>
      </c>
      <c r="CG481" t="s">
        <v>324</v>
      </c>
      <c r="CH481" t="s">
        <v>324</v>
      </c>
      <c r="CI481" t="s">
        <v>324</v>
      </c>
      <c r="CJ481" t="s">
        <v>324</v>
      </c>
      <c r="CK481" t="s">
        <v>324</v>
      </c>
      <c r="CL481" t="s">
        <v>324</v>
      </c>
      <c r="CM481" t="s">
        <v>324</v>
      </c>
      <c r="CN481" t="s">
        <v>324</v>
      </c>
      <c r="CO481">
        <v>18.2</v>
      </c>
      <c r="CP481">
        <v>13.071</v>
      </c>
      <c r="CQ481">
        <v>11.949</v>
      </c>
      <c r="CR481" t="s">
        <v>324</v>
      </c>
      <c r="CS481">
        <v>43.22</v>
      </c>
      <c r="CT481" t="s">
        <v>324</v>
      </c>
      <c r="CU481" t="s">
        <v>324</v>
      </c>
      <c r="CV481" t="s">
        <v>324</v>
      </c>
      <c r="CW481" t="s">
        <v>324</v>
      </c>
      <c r="CX481" t="s">
        <v>324</v>
      </c>
      <c r="CY481" t="s">
        <v>324</v>
      </c>
      <c r="CZ481" t="s">
        <v>324</v>
      </c>
      <c r="DA481" t="s">
        <v>324</v>
      </c>
      <c r="DB481" t="s">
        <v>324</v>
      </c>
      <c r="DC481" t="s">
        <v>324</v>
      </c>
    </row>
    <row r="482" spans="1:107" x14ac:dyDescent="0.45">
      <c r="A482">
        <v>2024</v>
      </c>
      <c r="B482">
        <v>2</v>
      </c>
      <c r="C482" t="s">
        <v>146</v>
      </c>
      <c r="D482">
        <v>1167</v>
      </c>
      <c r="E482" t="s">
        <v>428</v>
      </c>
      <c r="F482" t="s">
        <v>323</v>
      </c>
      <c r="G482" t="s">
        <v>244</v>
      </c>
      <c r="H482">
        <v>347.47800000000001</v>
      </c>
      <c r="I482">
        <v>83.831000000000003</v>
      </c>
      <c r="J482">
        <v>0</v>
      </c>
      <c r="K482">
        <v>0</v>
      </c>
      <c r="L482">
        <v>431.30900000000003</v>
      </c>
      <c r="M482">
        <v>44771</v>
      </c>
      <c r="N482">
        <v>946</v>
      </c>
      <c r="O482">
        <v>0</v>
      </c>
      <c r="P482">
        <v>0</v>
      </c>
      <c r="Q482">
        <v>45717</v>
      </c>
      <c r="R482">
        <v>0</v>
      </c>
      <c r="S482">
        <v>148.922</v>
      </c>
      <c r="T482">
        <v>0</v>
      </c>
      <c r="U482">
        <v>0</v>
      </c>
      <c r="V482">
        <v>148.922</v>
      </c>
      <c r="W482">
        <v>0</v>
      </c>
      <c r="X482">
        <v>1559</v>
      </c>
      <c r="Y482">
        <v>0</v>
      </c>
      <c r="Z482">
        <v>0</v>
      </c>
      <c r="AA482">
        <v>1559</v>
      </c>
      <c r="AB482" t="s">
        <v>324</v>
      </c>
      <c r="AC482" t="s">
        <v>324</v>
      </c>
      <c r="AD482" t="s">
        <v>324</v>
      </c>
      <c r="AE482" t="s">
        <v>324</v>
      </c>
      <c r="AF482">
        <v>0</v>
      </c>
      <c r="AG482" t="s">
        <v>324</v>
      </c>
      <c r="AH482" t="s">
        <v>324</v>
      </c>
      <c r="AI482" t="s">
        <v>324</v>
      </c>
      <c r="AJ482" t="s">
        <v>324</v>
      </c>
      <c r="AK482">
        <v>0</v>
      </c>
      <c r="AL482" t="s">
        <v>324</v>
      </c>
      <c r="AM482" t="s">
        <v>324</v>
      </c>
      <c r="AN482" t="s">
        <v>324</v>
      </c>
      <c r="AO482" t="s">
        <v>324</v>
      </c>
      <c r="AP482">
        <v>0</v>
      </c>
      <c r="AQ482" t="s">
        <v>324</v>
      </c>
      <c r="AR482" t="s">
        <v>324</v>
      </c>
      <c r="AS482" t="s">
        <v>324</v>
      </c>
      <c r="AT482" t="s">
        <v>324</v>
      </c>
      <c r="AU482">
        <v>0</v>
      </c>
      <c r="AV482" t="s">
        <v>324</v>
      </c>
      <c r="AW482" t="s">
        <v>324</v>
      </c>
      <c r="AX482" t="s">
        <v>324</v>
      </c>
      <c r="AY482" t="s">
        <v>324</v>
      </c>
      <c r="AZ482">
        <v>0</v>
      </c>
      <c r="BA482" t="s">
        <v>324</v>
      </c>
      <c r="BB482" t="s">
        <v>324</v>
      </c>
      <c r="BC482" t="s">
        <v>324</v>
      </c>
      <c r="BD482" t="s">
        <v>324</v>
      </c>
      <c r="BE482">
        <v>0</v>
      </c>
      <c r="BF482" t="s">
        <v>324</v>
      </c>
      <c r="BG482" t="s">
        <v>324</v>
      </c>
      <c r="BH482" t="s">
        <v>324</v>
      </c>
      <c r="BI482" t="s">
        <v>324</v>
      </c>
      <c r="BJ482">
        <v>0</v>
      </c>
      <c r="BK482">
        <v>7.9000000000000001E-2</v>
      </c>
      <c r="BL482">
        <v>2.1999999999999999E-2</v>
      </c>
      <c r="BM482">
        <v>0</v>
      </c>
      <c r="BN482">
        <v>0</v>
      </c>
      <c r="BO482">
        <v>0.10100000000000001</v>
      </c>
      <c r="BP482">
        <v>22</v>
      </c>
      <c r="BQ482">
        <v>5</v>
      </c>
      <c r="BR482">
        <v>0</v>
      </c>
      <c r="BS482">
        <v>0</v>
      </c>
      <c r="BT482">
        <v>27</v>
      </c>
      <c r="BU482" t="s">
        <v>324</v>
      </c>
      <c r="BV482" t="s">
        <v>324</v>
      </c>
      <c r="BW482" t="s">
        <v>324</v>
      </c>
      <c r="BX482" t="s">
        <v>324</v>
      </c>
      <c r="BY482">
        <v>0</v>
      </c>
      <c r="BZ482" t="s">
        <v>324</v>
      </c>
      <c r="CA482" t="s">
        <v>324</v>
      </c>
      <c r="CB482" t="s">
        <v>324</v>
      </c>
      <c r="CC482" t="s">
        <v>324</v>
      </c>
      <c r="CD482">
        <v>0</v>
      </c>
      <c r="CE482" t="s">
        <v>324</v>
      </c>
      <c r="CF482" t="s">
        <v>324</v>
      </c>
      <c r="CG482" t="s">
        <v>324</v>
      </c>
      <c r="CH482" t="s">
        <v>324</v>
      </c>
      <c r="CI482">
        <v>0</v>
      </c>
      <c r="CJ482" t="s">
        <v>324</v>
      </c>
      <c r="CK482" t="s">
        <v>324</v>
      </c>
      <c r="CL482" t="s">
        <v>324</v>
      </c>
      <c r="CM482" t="s">
        <v>324</v>
      </c>
      <c r="CN482">
        <v>0</v>
      </c>
      <c r="CO482">
        <v>347.55700000000002</v>
      </c>
      <c r="CP482">
        <v>232.77500000000001</v>
      </c>
      <c r="CQ482" t="s">
        <v>179</v>
      </c>
      <c r="CR482">
        <v>0</v>
      </c>
      <c r="CS482">
        <v>580.33199999999999</v>
      </c>
      <c r="CT482">
        <v>44793</v>
      </c>
      <c r="CU482">
        <v>2510</v>
      </c>
      <c r="CV482">
        <v>0</v>
      </c>
      <c r="CW482">
        <v>0</v>
      </c>
      <c r="CX482">
        <v>47303</v>
      </c>
      <c r="CY482">
        <v>0</v>
      </c>
      <c r="CZ482">
        <v>0</v>
      </c>
      <c r="DA482">
        <v>0</v>
      </c>
      <c r="DB482">
        <v>0</v>
      </c>
      <c r="DC482">
        <v>0</v>
      </c>
    </row>
    <row r="483" spans="1:107" x14ac:dyDescent="0.45">
      <c r="A483">
        <v>2024</v>
      </c>
      <c r="B483">
        <v>2</v>
      </c>
      <c r="C483" t="s">
        <v>146</v>
      </c>
      <c r="D483">
        <v>5027</v>
      </c>
      <c r="E483" t="s">
        <v>376</v>
      </c>
      <c r="F483" t="s">
        <v>323</v>
      </c>
      <c r="G483" t="s">
        <v>244</v>
      </c>
      <c r="H483">
        <v>59.88</v>
      </c>
      <c r="I483">
        <v>35.956000000000003</v>
      </c>
      <c r="J483">
        <v>2.7759999999999998</v>
      </c>
      <c r="K483">
        <v>0</v>
      </c>
      <c r="L483">
        <v>98.611999999999995</v>
      </c>
      <c r="M483">
        <v>6343</v>
      </c>
      <c r="N483">
        <v>234</v>
      </c>
      <c r="O483">
        <v>4</v>
      </c>
      <c r="P483">
        <v>0</v>
      </c>
      <c r="Q483">
        <v>6581</v>
      </c>
      <c r="R483" t="s">
        <v>324</v>
      </c>
      <c r="S483" t="s">
        <v>324</v>
      </c>
      <c r="T483" t="s">
        <v>324</v>
      </c>
      <c r="U483" t="s">
        <v>324</v>
      </c>
      <c r="V483">
        <v>0</v>
      </c>
      <c r="W483" t="s">
        <v>324</v>
      </c>
      <c r="X483" t="s">
        <v>324</v>
      </c>
      <c r="Y483" t="s">
        <v>324</v>
      </c>
      <c r="Z483" t="s">
        <v>324</v>
      </c>
      <c r="AA483">
        <v>0</v>
      </c>
      <c r="AB483" t="s">
        <v>324</v>
      </c>
      <c r="AC483" t="s">
        <v>324</v>
      </c>
      <c r="AD483" t="s">
        <v>324</v>
      </c>
      <c r="AE483" t="s">
        <v>324</v>
      </c>
      <c r="AF483">
        <v>0</v>
      </c>
      <c r="AG483" t="s">
        <v>324</v>
      </c>
      <c r="AH483" t="s">
        <v>324</v>
      </c>
      <c r="AI483" t="s">
        <v>324</v>
      </c>
      <c r="AJ483" t="s">
        <v>324</v>
      </c>
      <c r="AK483">
        <v>0</v>
      </c>
      <c r="AL483" t="s">
        <v>324</v>
      </c>
      <c r="AM483" t="s">
        <v>324</v>
      </c>
      <c r="AN483" t="s">
        <v>324</v>
      </c>
      <c r="AO483" t="s">
        <v>324</v>
      </c>
      <c r="AP483">
        <v>0</v>
      </c>
      <c r="AQ483" t="s">
        <v>324</v>
      </c>
      <c r="AR483" t="s">
        <v>324</v>
      </c>
      <c r="AS483" t="s">
        <v>324</v>
      </c>
      <c r="AT483" t="s">
        <v>324</v>
      </c>
      <c r="AU483">
        <v>0</v>
      </c>
      <c r="AV483" t="s">
        <v>324</v>
      </c>
      <c r="AW483" t="s">
        <v>324</v>
      </c>
      <c r="AX483" t="s">
        <v>324</v>
      </c>
      <c r="AY483" t="s">
        <v>324</v>
      </c>
      <c r="AZ483">
        <v>0</v>
      </c>
      <c r="BA483" t="s">
        <v>324</v>
      </c>
      <c r="BB483" t="s">
        <v>324</v>
      </c>
      <c r="BC483" t="s">
        <v>324</v>
      </c>
      <c r="BD483" t="s">
        <v>324</v>
      </c>
      <c r="BE483">
        <v>0</v>
      </c>
      <c r="BF483" t="s">
        <v>324</v>
      </c>
      <c r="BG483" t="s">
        <v>324</v>
      </c>
      <c r="BH483" t="s">
        <v>324</v>
      </c>
      <c r="BI483" t="s">
        <v>324</v>
      </c>
      <c r="BJ483">
        <v>0</v>
      </c>
      <c r="BK483">
        <v>0.10299999999999999</v>
      </c>
      <c r="BL483">
        <v>0.81200000000000006</v>
      </c>
      <c r="BM483">
        <v>0</v>
      </c>
      <c r="BN483">
        <v>0</v>
      </c>
      <c r="BO483">
        <v>0.91500000000000004</v>
      </c>
      <c r="BP483">
        <v>18</v>
      </c>
      <c r="BQ483">
        <v>4</v>
      </c>
      <c r="BR483">
        <v>0</v>
      </c>
      <c r="BS483">
        <v>0</v>
      </c>
      <c r="BT483">
        <v>22</v>
      </c>
      <c r="BU483" t="s">
        <v>324</v>
      </c>
      <c r="BV483" t="s">
        <v>324</v>
      </c>
      <c r="BW483" t="s">
        <v>324</v>
      </c>
      <c r="BX483" t="s">
        <v>324</v>
      </c>
      <c r="BY483">
        <v>0</v>
      </c>
      <c r="BZ483" t="s">
        <v>324</v>
      </c>
      <c r="CA483" t="s">
        <v>324</v>
      </c>
      <c r="CB483" t="s">
        <v>324</v>
      </c>
      <c r="CC483" t="s">
        <v>324</v>
      </c>
      <c r="CD483">
        <v>0</v>
      </c>
      <c r="CE483" t="s">
        <v>324</v>
      </c>
      <c r="CF483" t="s">
        <v>324</v>
      </c>
      <c r="CG483" t="s">
        <v>324</v>
      </c>
      <c r="CH483" t="s">
        <v>324</v>
      </c>
      <c r="CI483">
        <v>0</v>
      </c>
      <c r="CJ483" t="s">
        <v>324</v>
      </c>
      <c r="CK483" t="s">
        <v>324</v>
      </c>
      <c r="CL483" t="s">
        <v>324</v>
      </c>
      <c r="CM483" t="s">
        <v>324</v>
      </c>
      <c r="CN483">
        <v>0</v>
      </c>
      <c r="CO483">
        <v>59.982999999999997</v>
      </c>
      <c r="CP483">
        <v>36.768000000000001</v>
      </c>
      <c r="CQ483">
        <v>2.7759999999999998</v>
      </c>
      <c r="CR483">
        <v>0</v>
      </c>
      <c r="CS483">
        <v>99.527000000000001</v>
      </c>
      <c r="CT483">
        <v>6361</v>
      </c>
      <c r="CU483">
        <v>238</v>
      </c>
      <c r="CV483">
        <v>4</v>
      </c>
      <c r="CW483">
        <v>0</v>
      </c>
      <c r="CX483">
        <v>6603</v>
      </c>
      <c r="CY483">
        <v>0</v>
      </c>
      <c r="CZ483">
        <v>0</v>
      </c>
      <c r="DA483">
        <v>0</v>
      </c>
      <c r="DB483">
        <v>0</v>
      </c>
      <c r="DC483">
        <v>0</v>
      </c>
    </row>
    <row r="484" spans="1:107" x14ac:dyDescent="0.45">
      <c r="A484">
        <v>2024</v>
      </c>
      <c r="B484">
        <v>2</v>
      </c>
      <c r="C484" t="s">
        <v>146</v>
      </c>
      <c r="D484">
        <v>15263</v>
      </c>
      <c r="E484" t="s">
        <v>429</v>
      </c>
      <c r="F484" t="s">
        <v>323</v>
      </c>
      <c r="G484" t="s">
        <v>244</v>
      </c>
      <c r="H484">
        <v>71.293999999999997</v>
      </c>
      <c r="I484">
        <v>34.598999999999997</v>
      </c>
      <c r="J484">
        <v>15.311</v>
      </c>
      <c r="K484">
        <v>0</v>
      </c>
      <c r="L484">
        <v>121.20399999999999</v>
      </c>
      <c r="M484">
        <v>7722</v>
      </c>
      <c r="N484">
        <v>164</v>
      </c>
      <c r="O484">
        <v>13</v>
      </c>
      <c r="P484">
        <v>0</v>
      </c>
      <c r="Q484">
        <v>7899</v>
      </c>
      <c r="R484">
        <v>0.249</v>
      </c>
      <c r="S484">
        <v>3.2480000000000002</v>
      </c>
      <c r="T484">
        <v>0</v>
      </c>
      <c r="U484">
        <v>0</v>
      </c>
      <c r="V484">
        <v>3.4969999999999999</v>
      </c>
      <c r="W484">
        <v>8</v>
      </c>
      <c r="X484">
        <v>15</v>
      </c>
      <c r="Y484">
        <v>0</v>
      </c>
      <c r="Z484">
        <v>0</v>
      </c>
      <c r="AA484">
        <v>23</v>
      </c>
      <c r="AB484">
        <v>0</v>
      </c>
      <c r="AC484">
        <v>0</v>
      </c>
      <c r="AD484">
        <v>0</v>
      </c>
      <c r="AE484">
        <v>0</v>
      </c>
      <c r="AF484">
        <v>0</v>
      </c>
      <c r="AG484">
        <v>4.718</v>
      </c>
      <c r="AH484">
        <v>0.02</v>
      </c>
      <c r="AI484">
        <v>0</v>
      </c>
      <c r="AJ484">
        <v>0</v>
      </c>
      <c r="AK484">
        <v>4.7380000000000004</v>
      </c>
      <c r="AL484">
        <v>300</v>
      </c>
      <c r="AM484">
        <v>1</v>
      </c>
      <c r="AN484">
        <v>0</v>
      </c>
      <c r="AO484">
        <v>0</v>
      </c>
      <c r="AP484">
        <v>301</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9.5000000000000001E-2</v>
      </c>
      <c r="BL484">
        <v>2.3E-2</v>
      </c>
      <c r="BM484">
        <v>0</v>
      </c>
      <c r="BN484">
        <v>0</v>
      </c>
      <c r="BO484">
        <v>0.11799999999999999</v>
      </c>
      <c r="BP484">
        <v>28</v>
      </c>
      <c r="BQ484">
        <v>6</v>
      </c>
      <c r="BR484">
        <v>0</v>
      </c>
      <c r="BS484">
        <v>0</v>
      </c>
      <c r="BT484">
        <v>34</v>
      </c>
      <c r="BU484">
        <v>0</v>
      </c>
      <c r="BV484">
        <v>0</v>
      </c>
      <c r="BW484">
        <v>0</v>
      </c>
      <c r="BX484">
        <v>0</v>
      </c>
      <c r="BY484">
        <v>0</v>
      </c>
      <c r="BZ484">
        <v>0</v>
      </c>
      <c r="CA484">
        <v>0</v>
      </c>
      <c r="CB484">
        <v>0</v>
      </c>
      <c r="CC484">
        <v>0</v>
      </c>
      <c r="CD484">
        <v>0</v>
      </c>
      <c r="CE484">
        <v>0</v>
      </c>
      <c r="CF484">
        <v>0</v>
      </c>
      <c r="CG484">
        <v>0</v>
      </c>
      <c r="CH484">
        <v>0</v>
      </c>
      <c r="CI484">
        <v>0</v>
      </c>
      <c r="CJ484">
        <v>0</v>
      </c>
      <c r="CK484">
        <v>0</v>
      </c>
      <c r="CL484">
        <v>0</v>
      </c>
      <c r="CM484">
        <v>0</v>
      </c>
      <c r="CN484">
        <v>0</v>
      </c>
      <c r="CO484">
        <v>71.638000000000005</v>
      </c>
      <c r="CP484">
        <v>37.869999999999997</v>
      </c>
      <c r="CQ484">
        <v>15.311</v>
      </c>
      <c r="CR484">
        <v>0</v>
      </c>
      <c r="CS484">
        <v>124.819</v>
      </c>
      <c r="CT484">
        <v>7758</v>
      </c>
      <c r="CU484">
        <v>185</v>
      </c>
      <c r="CV484">
        <v>13</v>
      </c>
      <c r="CW484">
        <v>0</v>
      </c>
      <c r="CX484">
        <v>7956</v>
      </c>
      <c r="CY484">
        <v>0</v>
      </c>
      <c r="CZ484">
        <v>0</v>
      </c>
      <c r="DA484">
        <v>0</v>
      </c>
      <c r="DB484">
        <v>0</v>
      </c>
      <c r="DC484">
        <v>0</v>
      </c>
    </row>
    <row r="485" spans="1:107" x14ac:dyDescent="0.45">
      <c r="A485">
        <v>2024</v>
      </c>
      <c r="B485">
        <v>2</v>
      </c>
      <c r="C485" t="s">
        <v>146</v>
      </c>
      <c r="D485">
        <v>15270</v>
      </c>
      <c r="E485" t="s">
        <v>375</v>
      </c>
      <c r="F485" t="s">
        <v>323</v>
      </c>
      <c r="G485" t="s">
        <v>244</v>
      </c>
      <c r="H485">
        <v>264.45600000000002</v>
      </c>
      <c r="I485">
        <v>60.570999999999998</v>
      </c>
      <c r="J485" t="s">
        <v>324</v>
      </c>
      <c r="K485" t="s">
        <v>324</v>
      </c>
      <c r="L485">
        <v>325.02699999999999</v>
      </c>
      <c r="M485">
        <v>32511</v>
      </c>
      <c r="N485">
        <v>383</v>
      </c>
      <c r="O485" t="s">
        <v>324</v>
      </c>
      <c r="P485" t="s">
        <v>324</v>
      </c>
      <c r="Q485">
        <v>32894</v>
      </c>
      <c r="R485" t="s">
        <v>324</v>
      </c>
      <c r="S485" t="s">
        <v>324</v>
      </c>
      <c r="T485" t="s">
        <v>324</v>
      </c>
      <c r="U485" t="s">
        <v>324</v>
      </c>
      <c r="V485">
        <v>0</v>
      </c>
      <c r="W485" t="s">
        <v>324</v>
      </c>
      <c r="X485" t="s">
        <v>324</v>
      </c>
      <c r="Y485" t="s">
        <v>324</v>
      </c>
      <c r="Z485" t="s">
        <v>324</v>
      </c>
      <c r="AA485">
        <v>0</v>
      </c>
      <c r="AB485" t="s">
        <v>324</v>
      </c>
      <c r="AC485" t="s">
        <v>324</v>
      </c>
      <c r="AD485" t="s">
        <v>324</v>
      </c>
      <c r="AE485" t="s">
        <v>324</v>
      </c>
      <c r="AF485">
        <v>0</v>
      </c>
      <c r="AG485" t="s">
        <v>324</v>
      </c>
      <c r="AH485" t="s">
        <v>324</v>
      </c>
      <c r="AI485" t="s">
        <v>324</v>
      </c>
      <c r="AJ485" t="s">
        <v>324</v>
      </c>
      <c r="AK485">
        <v>0</v>
      </c>
      <c r="AL485" t="s">
        <v>324</v>
      </c>
      <c r="AM485" t="s">
        <v>324</v>
      </c>
      <c r="AN485" t="s">
        <v>324</v>
      </c>
      <c r="AO485" t="s">
        <v>324</v>
      </c>
      <c r="AP485">
        <v>0</v>
      </c>
      <c r="AQ485" t="s">
        <v>324</v>
      </c>
      <c r="AR485" t="s">
        <v>324</v>
      </c>
      <c r="AS485" t="s">
        <v>324</v>
      </c>
      <c r="AT485" t="s">
        <v>324</v>
      </c>
      <c r="AU485">
        <v>0</v>
      </c>
      <c r="AV485" t="s">
        <v>324</v>
      </c>
      <c r="AW485" t="s">
        <v>324</v>
      </c>
      <c r="AX485" t="s">
        <v>324</v>
      </c>
      <c r="AY485" t="s">
        <v>324</v>
      </c>
      <c r="AZ485">
        <v>0</v>
      </c>
      <c r="BA485" t="s">
        <v>324</v>
      </c>
      <c r="BB485" t="s">
        <v>324</v>
      </c>
      <c r="BC485" t="s">
        <v>324</v>
      </c>
      <c r="BD485" t="s">
        <v>324</v>
      </c>
      <c r="BE485">
        <v>0</v>
      </c>
      <c r="BF485" t="s">
        <v>324</v>
      </c>
      <c r="BG485" t="s">
        <v>324</v>
      </c>
      <c r="BH485" t="s">
        <v>324</v>
      </c>
      <c r="BI485" t="s">
        <v>324</v>
      </c>
      <c r="BJ485">
        <v>0</v>
      </c>
      <c r="BK485">
        <v>1.6E-2</v>
      </c>
      <c r="BL485">
        <v>2E-3</v>
      </c>
      <c r="BM485" t="s">
        <v>324</v>
      </c>
      <c r="BN485" t="s">
        <v>324</v>
      </c>
      <c r="BO485">
        <v>1.7999999999999999E-2</v>
      </c>
      <c r="BP485">
        <v>1</v>
      </c>
      <c r="BQ485">
        <v>1</v>
      </c>
      <c r="BR485" t="s">
        <v>324</v>
      </c>
      <c r="BS485" t="s">
        <v>324</v>
      </c>
      <c r="BT485">
        <v>2</v>
      </c>
      <c r="BU485" t="s">
        <v>324</v>
      </c>
      <c r="BV485" t="s">
        <v>324</v>
      </c>
      <c r="BW485" t="s">
        <v>324</v>
      </c>
      <c r="BX485" t="s">
        <v>324</v>
      </c>
      <c r="BY485">
        <v>0</v>
      </c>
      <c r="BZ485" t="s">
        <v>324</v>
      </c>
      <c r="CA485" t="s">
        <v>324</v>
      </c>
      <c r="CB485" t="s">
        <v>324</v>
      </c>
      <c r="CC485" t="s">
        <v>324</v>
      </c>
      <c r="CD485">
        <v>0</v>
      </c>
      <c r="CE485" t="s">
        <v>324</v>
      </c>
      <c r="CF485" t="s">
        <v>324</v>
      </c>
      <c r="CG485" t="s">
        <v>324</v>
      </c>
      <c r="CH485" t="s">
        <v>324</v>
      </c>
      <c r="CI485">
        <v>0</v>
      </c>
      <c r="CJ485" t="s">
        <v>324</v>
      </c>
      <c r="CK485" t="s">
        <v>324</v>
      </c>
      <c r="CL485" t="s">
        <v>324</v>
      </c>
      <c r="CM485" t="s">
        <v>324</v>
      </c>
      <c r="CN485">
        <v>0</v>
      </c>
      <c r="CO485">
        <v>264.47199999999998</v>
      </c>
      <c r="CP485">
        <v>60.573</v>
      </c>
      <c r="CQ485" t="s">
        <v>179</v>
      </c>
      <c r="CR485">
        <v>0</v>
      </c>
      <c r="CS485">
        <v>325.04500000000002</v>
      </c>
      <c r="CT485">
        <v>32512</v>
      </c>
      <c r="CU485">
        <v>384</v>
      </c>
      <c r="CV485">
        <v>0</v>
      </c>
      <c r="CW485">
        <v>0</v>
      </c>
      <c r="CX485">
        <v>32896</v>
      </c>
      <c r="CY485">
        <v>0</v>
      </c>
      <c r="CZ485">
        <v>0</v>
      </c>
      <c r="DA485">
        <v>0</v>
      </c>
      <c r="DB485">
        <v>0</v>
      </c>
      <c r="DC485">
        <v>0</v>
      </c>
    </row>
    <row r="486" spans="1:107" x14ac:dyDescent="0.45">
      <c r="A486">
        <v>2024</v>
      </c>
      <c r="B486">
        <v>2</v>
      </c>
      <c r="C486" t="s">
        <v>146</v>
      </c>
      <c r="D486">
        <v>17637</v>
      </c>
      <c r="E486" t="s">
        <v>430</v>
      </c>
      <c r="F486" t="s">
        <v>323</v>
      </c>
      <c r="G486" t="s">
        <v>244</v>
      </c>
      <c r="H486">
        <v>78.495000000000005</v>
      </c>
      <c r="I486">
        <v>4.851</v>
      </c>
      <c r="J486">
        <v>0</v>
      </c>
      <c r="K486">
        <v>0</v>
      </c>
      <c r="L486">
        <v>83.346000000000004</v>
      </c>
      <c r="M486">
        <v>8565</v>
      </c>
      <c r="N486">
        <v>66</v>
      </c>
      <c r="O486">
        <v>0</v>
      </c>
      <c r="P486">
        <v>0</v>
      </c>
      <c r="Q486">
        <v>8631</v>
      </c>
      <c r="R486">
        <v>0</v>
      </c>
      <c r="S486">
        <v>0</v>
      </c>
      <c r="T486">
        <v>0</v>
      </c>
      <c r="U486">
        <v>0</v>
      </c>
      <c r="V486">
        <v>0</v>
      </c>
      <c r="W486">
        <v>0</v>
      </c>
      <c r="X486">
        <v>0</v>
      </c>
      <c r="Y486">
        <v>0</v>
      </c>
      <c r="Z486">
        <v>0</v>
      </c>
      <c r="AA486">
        <v>0</v>
      </c>
      <c r="AB486">
        <v>2583.3339999999998</v>
      </c>
      <c r="AC486">
        <v>95.218000000000004</v>
      </c>
      <c r="AD486">
        <v>0</v>
      </c>
      <c r="AE486">
        <v>0</v>
      </c>
      <c r="AF486">
        <v>2678.5520000000001</v>
      </c>
      <c r="AG486">
        <v>1.085</v>
      </c>
      <c r="AH486">
        <v>0</v>
      </c>
      <c r="AI486">
        <v>0</v>
      </c>
      <c r="AJ486">
        <v>0</v>
      </c>
      <c r="AK486">
        <v>1.085</v>
      </c>
      <c r="AL486">
        <v>153</v>
      </c>
      <c r="AM486">
        <v>0</v>
      </c>
      <c r="AN486">
        <v>0</v>
      </c>
      <c r="AO486">
        <v>0</v>
      </c>
      <c r="AP486">
        <v>153</v>
      </c>
      <c r="AQ486">
        <v>2.5590000000000002</v>
      </c>
      <c r="AR486">
        <v>0</v>
      </c>
      <c r="AS486">
        <v>0</v>
      </c>
      <c r="AT486">
        <v>0</v>
      </c>
      <c r="AU486">
        <v>2.5590000000000002</v>
      </c>
      <c r="AV486">
        <v>0</v>
      </c>
      <c r="AW486">
        <v>0</v>
      </c>
      <c r="AX486">
        <v>0</v>
      </c>
      <c r="AY486">
        <v>0</v>
      </c>
      <c r="AZ486">
        <v>0</v>
      </c>
      <c r="BA486">
        <v>0</v>
      </c>
      <c r="BB486">
        <v>0</v>
      </c>
      <c r="BC486">
        <v>0</v>
      </c>
      <c r="BD486">
        <v>0</v>
      </c>
      <c r="BE486">
        <v>0</v>
      </c>
      <c r="BF486">
        <v>0</v>
      </c>
      <c r="BG486">
        <v>0</v>
      </c>
      <c r="BH486">
        <v>0</v>
      </c>
      <c r="BI486">
        <v>0</v>
      </c>
      <c r="BJ486">
        <v>0</v>
      </c>
      <c r="BK486">
        <v>0.02</v>
      </c>
      <c r="BL486">
        <v>1.6E-2</v>
      </c>
      <c r="BM486">
        <v>0</v>
      </c>
      <c r="BN486">
        <v>0</v>
      </c>
      <c r="BO486">
        <v>3.5999999999999997E-2</v>
      </c>
      <c r="BP486">
        <v>3</v>
      </c>
      <c r="BQ486">
        <v>3</v>
      </c>
      <c r="BR486">
        <v>0</v>
      </c>
      <c r="BS486">
        <v>0</v>
      </c>
      <c r="BT486">
        <v>6</v>
      </c>
      <c r="BU486">
        <v>0.78100000000000003</v>
      </c>
      <c r="BV486">
        <v>0.04</v>
      </c>
      <c r="BW486">
        <v>0</v>
      </c>
      <c r="BX486">
        <v>0</v>
      </c>
      <c r="BY486">
        <v>0.82099999999999995</v>
      </c>
      <c r="BZ486">
        <v>0</v>
      </c>
      <c r="CA486">
        <v>0.32</v>
      </c>
      <c r="CB486">
        <v>0</v>
      </c>
      <c r="CC486">
        <v>0</v>
      </c>
      <c r="CD486">
        <v>0.32</v>
      </c>
      <c r="CE486">
        <v>0</v>
      </c>
      <c r="CF486">
        <v>1</v>
      </c>
      <c r="CG486">
        <v>0</v>
      </c>
      <c r="CH486">
        <v>0</v>
      </c>
      <c r="CI486">
        <v>1</v>
      </c>
      <c r="CJ486">
        <v>0</v>
      </c>
      <c r="CK486">
        <v>0</v>
      </c>
      <c r="CL486">
        <v>0</v>
      </c>
      <c r="CM486">
        <v>0</v>
      </c>
      <c r="CN486">
        <v>0</v>
      </c>
      <c r="CO486">
        <v>78.515000000000001</v>
      </c>
      <c r="CP486">
        <v>5.1870000000000003</v>
      </c>
      <c r="CQ486" t="s">
        <v>179</v>
      </c>
      <c r="CR486">
        <v>0</v>
      </c>
      <c r="CS486">
        <v>83.701999999999998</v>
      </c>
      <c r="CT486">
        <v>8568</v>
      </c>
      <c r="CU486">
        <v>70</v>
      </c>
      <c r="CV486">
        <v>0</v>
      </c>
      <c r="CW486">
        <v>0</v>
      </c>
      <c r="CX486">
        <v>8638</v>
      </c>
      <c r="CY486">
        <v>2584.1149999999998</v>
      </c>
      <c r="CZ486">
        <v>95.257999999999996</v>
      </c>
      <c r="DA486">
        <v>0</v>
      </c>
      <c r="DB486">
        <v>0</v>
      </c>
      <c r="DC486">
        <v>2679.373</v>
      </c>
    </row>
    <row r="487" spans="1:107" x14ac:dyDescent="0.45">
      <c r="A487">
        <v>2024</v>
      </c>
      <c r="B487">
        <v>2</v>
      </c>
      <c r="C487" t="s">
        <v>146</v>
      </c>
      <c r="D487">
        <v>99999</v>
      </c>
      <c r="E487" t="s">
        <v>329</v>
      </c>
      <c r="F487" t="s">
        <v>323</v>
      </c>
      <c r="H487">
        <v>20.244</v>
      </c>
      <c r="I487">
        <v>18.5</v>
      </c>
      <c r="J487">
        <v>2.915</v>
      </c>
      <c r="K487" t="s">
        <v>324</v>
      </c>
      <c r="L487">
        <v>41.658999999999999</v>
      </c>
      <c r="M487" t="s">
        <v>324</v>
      </c>
      <c r="N487" t="s">
        <v>324</v>
      </c>
      <c r="O487" t="s">
        <v>324</v>
      </c>
      <c r="P487" t="s">
        <v>324</v>
      </c>
      <c r="Q487" t="s">
        <v>324</v>
      </c>
      <c r="R487" t="s">
        <v>324</v>
      </c>
      <c r="S487" t="s">
        <v>324</v>
      </c>
      <c r="T487" t="s">
        <v>324</v>
      </c>
      <c r="U487" t="s">
        <v>324</v>
      </c>
      <c r="V487" t="s">
        <v>324</v>
      </c>
      <c r="W487" t="s">
        <v>324</v>
      </c>
      <c r="X487" t="s">
        <v>324</v>
      </c>
      <c r="Y487" t="s">
        <v>324</v>
      </c>
      <c r="Z487" t="s">
        <v>324</v>
      </c>
      <c r="AA487" t="s">
        <v>324</v>
      </c>
      <c r="AB487" t="s">
        <v>324</v>
      </c>
      <c r="AC487" t="s">
        <v>324</v>
      </c>
      <c r="AD487" t="s">
        <v>324</v>
      </c>
      <c r="AE487" t="s">
        <v>324</v>
      </c>
      <c r="AF487" t="s">
        <v>324</v>
      </c>
      <c r="AG487" t="s">
        <v>324</v>
      </c>
      <c r="AH487" t="s">
        <v>324</v>
      </c>
      <c r="AI487" t="s">
        <v>324</v>
      </c>
      <c r="AJ487" t="s">
        <v>324</v>
      </c>
      <c r="AK487" t="s">
        <v>324</v>
      </c>
      <c r="AL487" t="s">
        <v>324</v>
      </c>
      <c r="AM487" t="s">
        <v>324</v>
      </c>
      <c r="AN487" t="s">
        <v>324</v>
      </c>
      <c r="AO487" t="s">
        <v>324</v>
      </c>
      <c r="AP487" t="s">
        <v>324</v>
      </c>
      <c r="AQ487" t="s">
        <v>324</v>
      </c>
      <c r="AR487" t="s">
        <v>324</v>
      </c>
      <c r="AS487" t="s">
        <v>324</v>
      </c>
      <c r="AT487" t="s">
        <v>324</v>
      </c>
      <c r="AU487" t="s">
        <v>324</v>
      </c>
      <c r="AV487" t="s">
        <v>324</v>
      </c>
      <c r="AW487" t="s">
        <v>324</v>
      </c>
      <c r="AX487" t="s">
        <v>324</v>
      </c>
      <c r="AY487" t="s">
        <v>324</v>
      </c>
      <c r="AZ487" t="s">
        <v>324</v>
      </c>
      <c r="BA487" t="s">
        <v>324</v>
      </c>
      <c r="BB487" t="s">
        <v>324</v>
      </c>
      <c r="BC487" t="s">
        <v>324</v>
      </c>
      <c r="BD487" t="s">
        <v>324</v>
      </c>
      <c r="BE487" t="s">
        <v>324</v>
      </c>
      <c r="BF487" t="s">
        <v>324</v>
      </c>
      <c r="BG487" t="s">
        <v>324</v>
      </c>
      <c r="BH487" t="s">
        <v>324</v>
      </c>
      <c r="BI487" t="s">
        <v>324</v>
      </c>
      <c r="BJ487" t="s">
        <v>324</v>
      </c>
      <c r="BK487" t="s">
        <v>324</v>
      </c>
      <c r="BL487" t="s">
        <v>324</v>
      </c>
      <c r="BM487" t="s">
        <v>324</v>
      </c>
      <c r="BN487" t="s">
        <v>324</v>
      </c>
      <c r="BO487" t="s">
        <v>324</v>
      </c>
      <c r="BP487" t="s">
        <v>324</v>
      </c>
      <c r="BQ487" t="s">
        <v>324</v>
      </c>
      <c r="BR487" t="s">
        <v>324</v>
      </c>
      <c r="BS487" t="s">
        <v>324</v>
      </c>
      <c r="BT487" t="s">
        <v>324</v>
      </c>
      <c r="BU487" t="s">
        <v>324</v>
      </c>
      <c r="BV487" t="s">
        <v>324</v>
      </c>
      <c r="BW487" t="s">
        <v>324</v>
      </c>
      <c r="BX487" t="s">
        <v>324</v>
      </c>
      <c r="BY487" t="s">
        <v>324</v>
      </c>
      <c r="BZ487" t="s">
        <v>324</v>
      </c>
      <c r="CA487" t="s">
        <v>324</v>
      </c>
      <c r="CB487" t="s">
        <v>324</v>
      </c>
      <c r="CC487" t="s">
        <v>324</v>
      </c>
      <c r="CD487" t="s">
        <v>324</v>
      </c>
      <c r="CE487" t="s">
        <v>324</v>
      </c>
      <c r="CF487" t="s">
        <v>324</v>
      </c>
      <c r="CG487" t="s">
        <v>324</v>
      </c>
      <c r="CH487" t="s">
        <v>324</v>
      </c>
      <c r="CI487" t="s">
        <v>324</v>
      </c>
      <c r="CJ487" t="s">
        <v>324</v>
      </c>
      <c r="CK487" t="s">
        <v>324</v>
      </c>
      <c r="CL487" t="s">
        <v>324</v>
      </c>
      <c r="CM487" t="s">
        <v>324</v>
      </c>
      <c r="CN487" t="s">
        <v>324</v>
      </c>
      <c r="CO487">
        <v>20.244</v>
      </c>
      <c r="CP487">
        <v>18.5</v>
      </c>
      <c r="CQ487">
        <v>2.915</v>
      </c>
      <c r="CR487" t="s">
        <v>324</v>
      </c>
      <c r="CS487">
        <v>41.658999999999999</v>
      </c>
      <c r="CT487" t="s">
        <v>324</v>
      </c>
      <c r="CU487" t="s">
        <v>324</v>
      </c>
      <c r="CV487" t="s">
        <v>324</v>
      </c>
      <c r="CW487" t="s">
        <v>324</v>
      </c>
      <c r="CX487" t="s">
        <v>324</v>
      </c>
      <c r="CY487" t="s">
        <v>324</v>
      </c>
      <c r="CZ487" t="s">
        <v>324</v>
      </c>
      <c r="DA487" t="s">
        <v>324</v>
      </c>
      <c r="DB487" t="s">
        <v>324</v>
      </c>
      <c r="DC487" t="s">
        <v>324</v>
      </c>
    </row>
    <row r="488" spans="1:107" x14ac:dyDescent="0.45">
      <c r="A488">
        <v>2024</v>
      </c>
      <c r="B488">
        <v>2</v>
      </c>
      <c r="C488" t="s">
        <v>143</v>
      </c>
      <c r="D488">
        <v>1179</v>
      </c>
      <c r="E488" t="s">
        <v>431</v>
      </c>
      <c r="F488" t="s">
        <v>323</v>
      </c>
      <c r="G488" t="s">
        <v>244</v>
      </c>
      <c r="H488">
        <v>10.715</v>
      </c>
      <c r="I488">
        <v>27.54</v>
      </c>
      <c r="J488">
        <v>2.5999999999999999E-2</v>
      </c>
      <c r="K488">
        <v>0</v>
      </c>
      <c r="L488">
        <v>38.280999999999999</v>
      </c>
      <c r="M488">
        <v>1504</v>
      </c>
      <c r="N488">
        <v>214</v>
      </c>
      <c r="O488">
        <v>1</v>
      </c>
      <c r="P488">
        <v>0</v>
      </c>
      <c r="Q488">
        <v>1719</v>
      </c>
      <c r="R488">
        <v>0.52300000000000002</v>
      </c>
      <c r="S488">
        <v>47.125</v>
      </c>
      <c r="T488">
        <v>0</v>
      </c>
      <c r="U488">
        <v>0</v>
      </c>
      <c r="V488">
        <v>47.648000000000003</v>
      </c>
      <c r="W488">
        <v>106</v>
      </c>
      <c r="X488">
        <v>4333</v>
      </c>
      <c r="Y488">
        <v>0</v>
      </c>
      <c r="Z488">
        <v>0</v>
      </c>
      <c r="AA488">
        <v>4439</v>
      </c>
      <c r="AB488" t="s">
        <v>324</v>
      </c>
      <c r="AC488" t="s">
        <v>324</v>
      </c>
      <c r="AD488" t="s">
        <v>324</v>
      </c>
      <c r="AE488" t="s">
        <v>324</v>
      </c>
      <c r="AF488">
        <v>0</v>
      </c>
      <c r="AG488">
        <v>0.13900000000000001</v>
      </c>
      <c r="AH488">
        <v>0</v>
      </c>
      <c r="AI488">
        <v>0</v>
      </c>
      <c r="AJ488">
        <v>0</v>
      </c>
      <c r="AK488">
        <v>0.13900000000000001</v>
      </c>
      <c r="AL488">
        <v>16</v>
      </c>
      <c r="AM488">
        <v>0</v>
      </c>
      <c r="AN488">
        <v>0</v>
      </c>
      <c r="AO488">
        <v>0</v>
      </c>
      <c r="AP488">
        <v>16</v>
      </c>
      <c r="AQ488">
        <v>0.25800000000000001</v>
      </c>
      <c r="AR488">
        <v>0</v>
      </c>
      <c r="AS488">
        <v>0</v>
      </c>
      <c r="AT488">
        <v>0</v>
      </c>
      <c r="AU488">
        <v>0.25800000000000001</v>
      </c>
      <c r="AV488">
        <v>0</v>
      </c>
      <c r="AW488">
        <v>0</v>
      </c>
      <c r="AX488">
        <v>0</v>
      </c>
      <c r="AY488">
        <v>0</v>
      </c>
      <c r="AZ488">
        <v>0</v>
      </c>
      <c r="BA488">
        <v>0</v>
      </c>
      <c r="BB488">
        <v>0</v>
      </c>
      <c r="BC488">
        <v>0</v>
      </c>
      <c r="BD488">
        <v>0</v>
      </c>
      <c r="BE488">
        <v>0</v>
      </c>
      <c r="BF488">
        <v>0</v>
      </c>
      <c r="BG488">
        <v>0</v>
      </c>
      <c r="BH488">
        <v>0</v>
      </c>
      <c r="BI488">
        <v>0</v>
      </c>
      <c r="BJ488">
        <v>0</v>
      </c>
      <c r="BK488">
        <v>0.33600000000000002</v>
      </c>
      <c r="BL488">
        <v>0.182</v>
      </c>
      <c r="BM488">
        <v>0.6</v>
      </c>
      <c r="BN488">
        <v>0</v>
      </c>
      <c r="BO488">
        <v>1.1180000000000001</v>
      </c>
      <c r="BP488">
        <v>95</v>
      </c>
      <c r="BQ488">
        <v>17</v>
      </c>
      <c r="BR488">
        <v>1</v>
      </c>
      <c r="BS488">
        <v>0</v>
      </c>
      <c r="BT488">
        <v>113</v>
      </c>
      <c r="BU488" t="s">
        <v>324</v>
      </c>
      <c r="BV488" t="s">
        <v>324</v>
      </c>
      <c r="BW488" t="s">
        <v>324</v>
      </c>
      <c r="BX488" t="s">
        <v>324</v>
      </c>
      <c r="BY488">
        <v>0</v>
      </c>
      <c r="BZ488">
        <v>0</v>
      </c>
      <c r="CA488">
        <v>4.3550000000000004</v>
      </c>
      <c r="CB488">
        <v>1.92</v>
      </c>
      <c r="CC488">
        <v>0</v>
      </c>
      <c r="CD488">
        <v>6.2750000000000004</v>
      </c>
      <c r="CE488">
        <v>0</v>
      </c>
      <c r="CF488">
        <v>7</v>
      </c>
      <c r="CG488">
        <v>1</v>
      </c>
      <c r="CH488">
        <v>0</v>
      </c>
      <c r="CI488">
        <v>8</v>
      </c>
      <c r="CJ488" t="s">
        <v>324</v>
      </c>
      <c r="CK488" t="s">
        <v>324</v>
      </c>
      <c r="CL488" t="s">
        <v>324</v>
      </c>
      <c r="CM488" t="s">
        <v>324</v>
      </c>
      <c r="CN488">
        <v>0</v>
      </c>
      <c r="CO488">
        <v>11.574</v>
      </c>
      <c r="CP488">
        <v>79.201999999999998</v>
      </c>
      <c r="CQ488">
        <v>2.5459999999999998</v>
      </c>
      <c r="CR488">
        <v>0</v>
      </c>
      <c r="CS488">
        <v>93.322000000000003</v>
      </c>
      <c r="CT488">
        <v>1705</v>
      </c>
      <c r="CU488">
        <v>4571</v>
      </c>
      <c r="CV488">
        <v>3</v>
      </c>
      <c r="CW488">
        <v>0</v>
      </c>
      <c r="CX488">
        <v>6279</v>
      </c>
      <c r="CY488">
        <v>0</v>
      </c>
      <c r="CZ488">
        <v>0</v>
      </c>
      <c r="DA488">
        <v>0</v>
      </c>
      <c r="DB488">
        <v>0</v>
      </c>
      <c r="DC488">
        <v>0</v>
      </c>
    </row>
    <row r="489" spans="1:107" x14ac:dyDescent="0.45">
      <c r="A489">
        <v>2024</v>
      </c>
      <c r="B489">
        <v>2</v>
      </c>
      <c r="C489" t="s">
        <v>143</v>
      </c>
      <c r="D489">
        <v>3266</v>
      </c>
      <c r="E489" t="s">
        <v>432</v>
      </c>
      <c r="F489" t="s">
        <v>323</v>
      </c>
      <c r="G489" t="s">
        <v>244</v>
      </c>
      <c r="H489">
        <v>78.430999999999997</v>
      </c>
      <c r="I489">
        <v>509.67500000000001</v>
      </c>
      <c r="J489">
        <v>0</v>
      </c>
      <c r="K489">
        <v>0</v>
      </c>
      <c r="L489">
        <v>588.10599999999999</v>
      </c>
      <c r="M489">
        <v>9650</v>
      </c>
      <c r="N489">
        <v>1160</v>
      </c>
      <c r="O489">
        <v>0</v>
      </c>
      <c r="P489">
        <v>0</v>
      </c>
      <c r="Q489">
        <v>10810</v>
      </c>
      <c r="R489">
        <v>0</v>
      </c>
      <c r="S489">
        <v>469.45699999999999</v>
      </c>
      <c r="T489">
        <v>0</v>
      </c>
      <c r="U489">
        <v>0</v>
      </c>
      <c r="V489">
        <v>469.45699999999999</v>
      </c>
      <c r="W489">
        <v>0</v>
      </c>
      <c r="X489">
        <v>40823</v>
      </c>
      <c r="Y489">
        <v>0</v>
      </c>
      <c r="Z489">
        <v>0</v>
      </c>
      <c r="AA489">
        <v>40823</v>
      </c>
      <c r="AB489">
        <v>2853.2049999999999</v>
      </c>
      <c r="AC489">
        <v>25997.471000000001</v>
      </c>
      <c r="AD489">
        <v>0</v>
      </c>
      <c r="AE489">
        <v>0</v>
      </c>
      <c r="AF489">
        <v>28850.675999999999</v>
      </c>
      <c r="AG489">
        <v>0</v>
      </c>
      <c r="AH489">
        <v>0</v>
      </c>
      <c r="AI489">
        <v>0</v>
      </c>
      <c r="AJ489">
        <v>0</v>
      </c>
      <c r="AK489">
        <v>0</v>
      </c>
      <c r="AL489">
        <v>0</v>
      </c>
      <c r="AM489">
        <v>0</v>
      </c>
      <c r="AN489">
        <v>0</v>
      </c>
      <c r="AO489">
        <v>0</v>
      </c>
      <c r="AP489">
        <v>0</v>
      </c>
      <c r="AQ489">
        <v>0</v>
      </c>
      <c r="AR489">
        <v>0</v>
      </c>
      <c r="AS489">
        <v>0</v>
      </c>
      <c r="AT489">
        <v>0</v>
      </c>
      <c r="AU489">
        <v>0</v>
      </c>
      <c r="AV489">
        <v>0</v>
      </c>
      <c r="AW489">
        <v>0</v>
      </c>
      <c r="AX489">
        <v>0</v>
      </c>
      <c r="AY489">
        <v>0</v>
      </c>
      <c r="AZ489">
        <v>0</v>
      </c>
      <c r="BA489">
        <v>0</v>
      </c>
      <c r="BB489">
        <v>0</v>
      </c>
      <c r="BC489">
        <v>0</v>
      </c>
      <c r="BD489">
        <v>0</v>
      </c>
      <c r="BE489">
        <v>0</v>
      </c>
      <c r="BF489">
        <v>0</v>
      </c>
      <c r="BG489">
        <v>0</v>
      </c>
      <c r="BH489">
        <v>0</v>
      </c>
      <c r="BI489">
        <v>0</v>
      </c>
      <c r="BJ489">
        <v>0</v>
      </c>
      <c r="BK489">
        <v>0.52200000000000002</v>
      </c>
      <c r="BL489">
        <v>4.8310000000000004</v>
      </c>
      <c r="BM489">
        <v>0</v>
      </c>
      <c r="BN489">
        <v>0</v>
      </c>
      <c r="BO489">
        <v>5.3529999999999998</v>
      </c>
      <c r="BP489">
        <v>193</v>
      </c>
      <c r="BQ489">
        <v>34</v>
      </c>
      <c r="BR489">
        <v>0</v>
      </c>
      <c r="BS489">
        <v>0</v>
      </c>
      <c r="BT489">
        <v>227</v>
      </c>
      <c r="BU489">
        <v>4.37</v>
      </c>
      <c r="BV489">
        <v>962.12300000000005</v>
      </c>
      <c r="BW489">
        <v>0</v>
      </c>
      <c r="BX489">
        <v>0</v>
      </c>
      <c r="BY489">
        <v>966.49300000000005</v>
      </c>
      <c r="BZ489">
        <v>0.13600000000000001</v>
      </c>
      <c r="CA489">
        <v>26.992999999999999</v>
      </c>
      <c r="CB489">
        <v>0</v>
      </c>
      <c r="CC489">
        <v>0</v>
      </c>
      <c r="CD489">
        <v>27.129000000000001</v>
      </c>
      <c r="CE489">
        <v>4</v>
      </c>
      <c r="CF489">
        <v>32</v>
      </c>
      <c r="CG489">
        <v>0</v>
      </c>
      <c r="CH489">
        <v>0</v>
      </c>
      <c r="CI489">
        <v>36</v>
      </c>
      <c r="CJ489">
        <v>0</v>
      </c>
      <c r="CK489">
        <v>9019.6869999999999</v>
      </c>
      <c r="CL489">
        <v>0</v>
      </c>
      <c r="CM489">
        <v>0</v>
      </c>
      <c r="CN489">
        <v>9019.6869999999999</v>
      </c>
      <c r="CO489">
        <v>79.088999999999999</v>
      </c>
      <c r="CP489">
        <v>1010.956</v>
      </c>
      <c r="CQ489" t="s">
        <v>179</v>
      </c>
      <c r="CR489">
        <v>0</v>
      </c>
      <c r="CS489">
        <v>1090.0450000000001</v>
      </c>
      <c r="CT489">
        <v>9847</v>
      </c>
      <c r="CU489">
        <v>42049</v>
      </c>
      <c r="CV489">
        <v>0</v>
      </c>
      <c r="CW489">
        <v>0</v>
      </c>
      <c r="CX489">
        <v>51896</v>
      </c>
      <c r="CY489">
        <v>2857.5749999999998</v>
      </c>
      <c r="CZ489">
        <v>35979.281000000003</v>
      </c>
      <c r="DA489">
        <v>0</v>
      </c>
      <c r="DB489">
        <v>0</v>
      </c>
      <c r="DC489">
        <v>38836.856</v>
      </c>
    </row>
    <row r="490" spans="1:107" x14ac:dyDescent="0.45">
      <c r="A490">
        <v>2024</v>
      </c>
      <c r="B490">
        <v>2</v>
      </c>
      <c r="C490" t="s">
        <v>143</v>
      </c>
      <c r="D490">
        <v>5609</v>
      </c>
      <c r="E490" t="s">
        <v>433</v>
      </c>
      <c r="F490" t="s">
        <v>323</v>
      </c>
      <c r="G490" t="s">
        <v>244</v>
      </c>
      <c r="H490">
        <v>0.17100000000000001</v>
      </c>
      <c r="I490">
        <v>0.105</v>
      </c>
      <c r="J490" t="s">
        <v>324</v>
      </c>
      <c r="K490" t="s">
        <v>324</v>
      </c>
      <c r="L490">
        <v>0.27600000000000002</v>
      </c>
      <c r="M490">
        <v>24</v>
      </c>
      <c r="N490">
        <v>3</v>
      </c>
      <c r="O490" t="s">
        <v>324</v>
      </c>
      <c r="P490" t="s">
        <v>324</v>
      </c>
      <c r="Q490">
        <v>27</v>
      </c>
      <c r="R490" t="s">
        <v>324</v>
      </c>
      <c r="S490" t="s">
        <v>324</v>
      </c>
      <c r="T490" t="s">
        <v>324</v>
      </c>
      <c r="U490" t="s">
        <v>324</v>
      </c>
      <c r="V490">
        <v>0</v>
      </c>
      <c r="W490" t="s">
        <v>324</v>
      </c>
      <c r="X490" t="s">
        <v>324</v>
      </c>
      <c r="Y490" t="s">
        <v>324</v>
      </c>
      <c r="Z490" t="s">
        <v>324</v>
      </c>
      <c r="AA490">
        <v>0</v>
      </c>
      <c r="AB490" t="s">
        <v>324</v>
      </c>
      <c r="AC490" t="s">
        <v>324</v>
      </c>
      <c r="AD490" t="s">
        <v>324</v>
      </c>
      <c r="AE490" t="s">
        <v>324</v>
      </c>
      <c r="AF490">
        <v>0</v>
      </c>
      <c r="AG490" t="s">
        <v>324</v>
      </c>
      <c r="AH490" t="s">
        <v>324</v>
      </c>
      <c r="AI490" t="s">
        <v>324</v>
      </c>
      <c r="AJ490" t="s">
        <v>324</v>
      </c>
      <c r="AK490">
        <v>0</v>
      </c>
      <c r="AL490" t="s">
        <v>324</v>
      </c>
      <c r="AM490" t="s">
        <v>324</v>
      </c>
      <c r="AN490" t="s">
        <v>324</v>
      </c>
      <c r="AO490" t="s">
        <v>324</v>
      </c>
      <c r="AP490">
        <v>0</v>
      </c>
      <c r="AQ490" t="s">
        <v>324</v>
      </c>
      <c r="AR490" t="s">
        <v>324</v>
      </c>
      <c r="AS490" t="s">
        <v>324</v>
      </c>
      <c r="AT490" t="s">
        <v>324</v>
      </c>
      <c r="AU490">
        <v>0</v>
      </c>
      <c r="AV490" t="s">
        <v>324</v>
      </c>
      <c r="AW490" t="s">
        <v>324</v>
      </c>
      <c r="AX490" t="s">
        <v>324</v>
      </c>
      <c r="AY490" t="s">
        <v>324</v>
      </c>
      <c r="AZ490">
        <v>0</v>
      </c>
      <c r="BA490" t="s">
        <v>324</v>
      </c>
      <c r="BB490" t="s">
        <v>324</v>
      </c>
      <c r="BC490" t="s">
        <v>324</v>
      </c>
      <c r="BD490" t="s">
        <v>324</v>
      </c>
      <c r="BE490">
        <v>0</v>
      </c>
      <c r="BF490" t="s">
        <v>324</v>
      </c>
      <c r="BG490" t="s">
        <v>324</v>
      </c>
      <c r="BH490" t="s">
        <v>324</v>
      </c>
      <c r="BI490" t="s">
        <v>324</v>
      </c>
      <c r="BJ490">
        <v>0</v>
      </c>
      <c r="BK490">
        <v>4.8000000000000001E-2</v>
      </c>
      <c r="BL490" t="s">
        <v>324</v>
      </c>
      <c r="BM490" t="s">
        <v>324</v>
      </c>
      <c r="BN490" t="s">
        <v>324</v>
      </c>
      <c r="BO490">
        <v>4.8000000000000001E-2</v>
      </c>
      <c r="BP490">
        <v>8</v>
      </c>
      <c r="BQ490" t="s">
        <v>324</v>
      </c>
      <c r="BR490" t="s">
        <v>324</v>
      </c>
      <c r="BS490" t="s">
        <v>324</v>
      </c>
      <c r="BT490">
        <v>8</v>
      </c>
      <c r="BU490" t="s">
        <v>324</v>
      </c>
      <c r="BV490" t="s">
        <v>324</v>
      </c>
      <c r="BW490" t="s">
        <v>324</v>
      </c>
      <c r="BX490" t="s">
        <v>324</v>
      </c>
      <c r="BY490">
        <v>0</v>
      </c>
      <c r="BZ490" t="s">
        <v>324</v>
      </c>
      <c r="CA490" t="s">
        <v>324</v>
      </c>
      <c r="CB490" t="s">
        <v>324</v>
      </c>
      <c r="CC490" t="s">
        <v>324</v>
      </c>
      <c r="CD490">
        <v>0</v>
      </c>
      <c r="CE490" t="s">
        <v>324</v>
      </c>
      <c r="CF490" t="s">
        <v>324</v>
      </c>
      <c r="CG490" t="s">
        <v>324</v>
      </c>
      <c r="CH490" t="s">
        <v>324</v>
      </c>
      <c r="CI490">
        <v>0</v>
      </c>
      <c r="CJ490" t="s">
        <v>324</v>
      </c>
      <c r="CK490" t="s">
        <v>324</v>
      </c>
      <c r="CL490" t="s">
        <v>324</v>
      </c>
      <c r="CM490" t="s">
        <v>324</v>
      </c>
      <c r="CN490">
        <v>0</v>
      </c>
      <c r="CO490">
        <v>0.219</v>
      </c>
      <c r="CP490">
        <v>0.105</v>
      </c>
      <c r="CQ490" t="s">
        <v>179</v>
      </c>
      <c r="CR490">
        <v>0</v>
      </c>
      <c r="CS490">
        <v>0.32400000000000001</v>
      </c>
      <c r="CT490">
        <v>32</v>
      </c>
      <c r="CU490">
        <v>3</v>
      </c>
      <c r="CV490">
        <v>0</v>
      </c>
      <c r="CW490">
        <v>0</v>
      </c>
      <c r="CX490">
        <v>35</v>
      </c>
      <c r="CY490">
        <v>0</v>
      </c>
      <c r="CZ490">
        <v>0</v>
      </c>
      <c r="DA490">
        <v>0</v>
      </c>
      <c r="DB490">
        <v>0</v>
      </c>
      <c r="DC490">
        <v>0</v>
      </c>
    </row>
    <row r="491" spans="1:107" x14ac:dyDescent="0.45">
      <c r="A491">
        <v>2024</v>
      </c>
      <c r="B491">
        <v>2</v>
      </c>
      <c r="C491" t="s">
        <v>143</v>
      </c>
      <c r="D491">
        <v>99999</v>
      </c>
      <c r="E491" t="s">
        <v>329</v>
      </c>
      <c r="F491" t="s">
        <v>323</v>
      </c>
      <c r="H491">
        <v>0.44600000000000001</v>
      </c>
      <c r="I491">
        <v>5.3999999999999999E-2</v>
      </c>
      <c r="J491" t="s">
        <v>324</v>
      </c>
      <c r="K491" t="s">
        <v>324</v>
      </c>
      <c r="L491">
        <v>0.5</v>
      </c>
      <c r="M491" t="s">
        <v>324</v>
      </c>
      <c r="N491" t="s">
        <v>324</v>
      </c>
      <c r="O491" t="s">
        <v>324</v>
      </c>
      <c r="P491" t="s">
        <v>324</v>
      </c>
      <c r="Q491" t="s">
        <v>324</v>
      </c>
      <c r="R491" t="s">
        <v>324</v>
      </c>
      <c r="S491" t="s">
        <v>324</v>
      </c>
      <c r="T491" t="s">
        <v>324</v>
      </c>
      <c r="U491" t="s">
        <v>324</v>
      </c>
      <c r="V491" t="s">
        <v>324</v>
      </c>
      <c r="W491" t="s">
        <v>324</v>
      </c>
      <c r="X491" t="s">
        <v>324</v>
      </c>
      <c r="Y491" t="s">
        <v>324</v>
      </c>
      <c r="Z491" t="s">
        <v>324</v>
      </c>
      <c r="AA491" t="s">
        <v>324</v>
      </c>
      <c r="AB491" t="s">
        <v>324</v>
      </c>
      <c r="AC491" t="s">
        <v>324</v>
      </c>
      <c r="AD491" t="s">
        <v>324</v>
      </c>
      <c r="AE491" t="s">
        <v>324</v>
      </c>
      <c r="AF491" t="s">
        <v>324</v>
      </c>
      <c r="AG491" t="s">
        <v>324</v>
      </c>
      <c r="AH491" t="s">
        <v>324</v>
      </c>
      <c r="AI491" t="s">
        <v>324</v>
      </c>
      <c r="AJ491" t="s">
        <v>324</v>
      </c>
      <c r="AK491" t="s">
        <v>324</v>
      </c>
      <c r="AL491" t="s">
        <v>324</v>
      </c>
      <c r="AM491" t="s">
        <v>324</v>
      </c>
      <c r="AN491" t="s">
        <v>324</v>
      </c>
      <c r="AO491" t="s">
        <v>324</v>
      </c>
      <c r="AP491" t="s">
        <v>324</v>
      </c>
      <c r="AQ491" t="s">
        <v>324</v>
      </c>
      <c r="AR491" t="s">
        <v>324</v>
      </c>
      <c r="AS491" t="s">
        <v>324</v>
      </c>
      <c r="AT491" t="s">
        <v>324</v>
      </c>
      <c r="AU491" t="s">
        <v>324</v>
      </c>
      <c r="AV491" t="s">
        <v>324</v>
      </c>
      <c r="AW491" t="s">
        <v>324</v>
      </c>
      <c r="AX491" t="s">
        <v>324</v>
      </c>
      <c r="AY491" t="s">
        <v>324</v>
      </c>
      <c r="AZ491" t="s">
        <v>324</v>
      </c>
      <c r="BA491" t="s">
        <v>324</v>
      </c>
      <c r="BB491" t="s">
        <v>324</v>
      </c>
      <c r="BC491" t="s">
        <v>324</v>
      </c>
      <c r="BD491" t="s">
        <v>324</v>
      </c>
      <c r="BE491" t="s">
        <v>324</v>
      </c>
      <c r="BF491" t="s">
        <v>324</v>
      </c>
      <c r="BG491" t="s">
        <v>324</v>
      </c>
      <c r="BH491" t="s">
        <v>324</v>
      </c>
      <c r="BI491" t="s">
        <v>324</v>
      </c>
      <c r="BJ491" t="s">
        <v>324</v>
      </c>
      <c r="BK491" t="s">
        <v>324</v>
      </c>
      <c r="BL491" t="s">
        <v>324</v>
      </c>
      <c r="BM491" t="s">
        <v>324</v>
      </c>
      <c r="BN491" t="s">
        <v>324</v>
      </c>
      <c r="BO491" t="s">
        <v>324</v>
      </c>
      <c r="BP491" t="s">
        <v>324</v>
      </c>
      <c r="BQ491" t="s">
        <v>324</v>
      </c>
      <c r="BR491" t="s">
        <v>324</v>
      </c>
      <c r="BS491" t="s">
        <v>324</v>
      </c>
      <c r="BT491" t="s">
        <v>324</v>
      </c>
      <c r="BU491" t="s">
        <v>324</v>
      </c>
      <c r="BV491" t="s">
        <v>324</v>
      </c>
      <c r="BW491" t="s">
        <v>324</v>
      </c>
      <c r="BX491" t="s">
        <v>324</v>
      </c>
      <c r="BY491" t="s">
        <v>324</v>
      </c>
      <c r="BZ491" t="s">
        <v>324</v>
      </c>
      <c r="CA491" t="s">
        <v>324</v>
      </c>
      <c r="CB491" t="s">
        <v>324</v>
      </c>
      <c r="CC491" t="s">
        <v>324</v>
      </c>
      <c r="CD491" t="s">
        <v>324</v>
      </c>
      <c r="CE491" t="s">
        <v>324</v>
      </c>
      <c r="CF491" t="s">
        <v>324</v>
      </c>
      <c r="CG491" t="s">
        <v>324</v>
      </c>
      <c r="CH491" t="s">
        <v>324</v>
      </c>
      <c r="CI491" t="s">
        <v>324</v>
      </c>
      <c r="CJ491" t="s">
        <v>324</v>
      </c>
      <c r="CK491" t="s">
        <v>324</v>
      </c>
      <c r="CL491" t="s">
        <v>324</v>
      </c>
      <c r="CM491" t="s">
        <v>324</v>
      </c>
      <c r="CN491" t="s">
        <v>324</v>
      </c>
      <c r="CO491">
        <v>0.44600000000000001</v>
      </c>
      <c r="CP491">
        <v>5.3999999999999999E-2</v>
      </c>
      <c r="CQ491" t="s">
        <v>324</v>
      </c>
      <c r="CR491" t="s">
        <v>324</v>
      </c>
      <c r="CS491">
        <v>0.5</v>
      </c>
      <c r="CT491" t="s">
        <v>324</v>
      </c>
      <c r="CU491" t="s">
        <v>324</v>
      </c>
      <c r="CV491" t="s">
        <v>324</v>
      </c>
      <c r="CW491" t="s">
        <v>324</v>
      </c>
      <c r="CX491" t="s">
        <v>324</v>
      </c>
      <c r="CY491" t="s">
        <v>324</v>
      </c>
      <c r="CZ491" t="s">
        <v>324</v>
      </c>
      <c r="DA491" t="s">
        <v>324</v>
      </c>
      <c r="DB491" t="s">
        <v>324</v>
      </c>
      <c r="DC491" t="s">
        <v>324</v>
      </c>
    </row>
    <row r="492" spans="1:107" x14ac:dyDescent="0.45">
      <c r="A492">
        <v>2024</v>
      </c>
      <c r="B492">
        <v>2</v>
      </c>
      <c r="C492" t="s">
        <v>151</v>
      </c>
      <c r="D492">
        <v>392</v>
      </c>
      <c r="E492" t="s">
        <v>434</v>
      </c>
      <c r="F492" t="s">
        <v>323</v>
      </c>
      <c r="G492" t="s">
        <v>244</v>
      </c>
      <c r="H492">
        <v>9.0999999999999998E-2</v>
      </c>
      <c r="I492">
        <v>1.7000000000000001E-2</v>
      </c>
      <c r="J492" t="s">
        <v>324</v>
      </c>
      <c r="K492" t="s">
        <v>324</v>
      </c>
      <c r="L492">
        <v>0.108</v>
      </c>
      <c r="M492">
        <v>10</v>
      </c>
      <c r="N492">
        <v>2</v>
      </c>
      <c r="O492" t="s">
        <v>324</v>
      </c>
      <c r="P492" t="s">
        <v>324</v>
      </c>
      <c r="Q492">
        <v>12</v>
      </c>
      <c r="R492" t="s">
        <v>324</v>
      </c>
      <c r="S492" t="s">
        <v>324</v>
      </c>
      <c r="T492" t="s">
        <v>324</v>
      </c>
      <c r="U492" t="s">
        <v>324</v>
      </c>
      <c r="V492">
        <v>0</v>
      </c>
      <c r="W492" t="s">
        <v>324</v>
      </c>
      <c r="X492" t="s">
        <v>324</v>
      </c>
      <c r="Y492" t="s">
        <v>324</v>
      </c>
      <c r="Z492" t="s">
        <v>324</v>
      </c>
      <c r="AA492">
        <v>0</v>
      </c>
      <c r="AB492" t="s">
        <v>324</v>
      </c>
      <c r="AC492" t="s">
        <v>324</v>
      </c>
      <c r="AD492" t="s">
        <v>324</v>
      </c>
      <c r="AE492" t="s">
        <v>324</v>
      </c>
      <c r="AF492">
        <v>0</v>
      </c>
      <c r="AG492" t="s">
        <v>324</v>
      </c>
      <c r="AH492" t="s">
        <v>324</v>
      </c>
      <c r="AI492" t="s">
        <v>324</v>
      </c>
      <c r="AJ492" t="s">
        <v>324</v>
      </c>
      <c r="AK492">
        <v>0</v>
      </c>
      <c r="AL492" t="s">
        <v>324</v>
      </c>
      <c r="AM492" t="s">
        <v>324</v>
      </c>
      <c r="AN492" t="s">
        <v>324</v>
      </c>
      <c r="AO492" t="s">
        <v>324</v>
      </c>
      <c r="AP492">
        <v>0</v>
      </c>
      <c r="AQ492" t="s">
        <v>324</v>
      </c>
      <c r="AR492" t="s">
        <v>324</v>
      </c>
      <c r="AS492" t="s">
        <v>324</v>
      </c>
      <c r="AT492" t="s">
        <v>324</v>
      </c>
      <c r="AU492">
        <v>0</v>
      </c>
      <c r="AV492" t="s">
        <v>324</v>
      </c>
      <c r="AW492" t="s">
        <v>324</v>
      </c>
      <c r="AX492" t="s">
        <v>324</v>
      </c>
      <c r="AY492" t="s">
        <v>324</v>
      </c>
      <c r="AZ492">
        <v>0</v>
      </c>
      <c r="BA492" t="s">
        <v>324</v>
      </c>
      <c r="BB492" t="s">
        <v>324</v>
      </c>
      <c r="BC492" t="s">
        <v>324</v>
      </c>
      <c r="BD492" t="s">
        <v>324</v>
      </c>
      <c r="BE492">
        <v>0</v>
      </c>
      <c r="BF492" t="s">
        <v>324</v>
      </c>
      <c r="BG492" t="s">
        <v>324</v>
      </c>
      <c r="BH492" t="s">
        <v>324</v>
      </c>
      <c r="BI492" t="s">
        <v>324</v>
      </c>
      <c r="BJ492">
        <v>0</v>
      </c>
      <c r="BK492">
        <v>3.7999999999999999E-2</v>
      </c>
      <c r="BL492" t="s">
        <v>324</v>
      </c>
      <c r="BM492" t="s">
        <v>324</v>
      </c>
      <c r="BN492" t="s">
        <v>324</v>
      </c>
      <c r="BO492">
        <v>3.7999999999999999E-2</v>
      </c>
      <c r="BP492">
        <v>15</v>
      </c>
      <c r="BQ492" t="s">
        <v>324</v>
      </c>
      <c r="BR492" t="s">
        <v>324</v>
      </c>
      <c r="BS492" t="s">
        <v>324</v>
      </c>
      <c r="BT492">
        <v>15</v>
      </c>
      <c r="BU492" t="s">
        <v>324</v>
      </c>
      <c r="BV492" t="s">
        <v>324</v>
      </c>
      <c r="BW492" t="s">
        <v>324</v>
      </c>
      <c r="BX492" t="s">
        <v>324</v>
      </c>
      <c r="BY492">
        <v>0</v>
      </c>
      <c r="BZ492" t="s">
        <v>324</v>
      </c>
      <c r="CA492" t="s">
        <v>324</v>
      </c>
      <c r="CB492" t="s">
        <v>324</v>
      </c>
      <c r="CC492" t="s">
        <v>324</v>
      </c>
      <c r="CD492">
        <v>0</v>
      </c>
      <c r="CE492" t="s">
        <v>324</v>
      </c>
      <c r="CF492" t="s">
        <v>324</v>
      </c>
      <c r="CG492" t="s">
        <v>324</v>
      </c>
      <c r="CH492" t="s">
        <v>324</v>
      </c>
      <c r="CI492">
        <v>0</v>
      </c>
      <c r="CJ492" t="s">
        <v>324</v>
      </c>
      <c r="CK492" t="s">
        <v>324</v>
      </c>
      <c r="CL492" t="s">
        <v>324</v>
      </c>
      <c r="CM492" t="s">
        <v>324</v>
      </c>
      <c r="CN492">
        <v>0</v>
      </c>
      <c r="CO492">
        <v>0.129</v>
      </c>
      <c r="CP492">
        <v>1.7000000000000001E-2</v>
      </c>
      <c r="CQ492" t="s">
        <v>179</v>
      </c>
      <c r="CR492">
        <v>0</v>
      </c>
      <c r="CS492">
        <v>0.14599999999999999</v>
      </c>
      <c r="CT492">
        <v>25</v>
      </c>
      <c r="CU492">
        <v>2</v>
      </c>
      <c r="CV492">
        <v>0</v>
      </c>
      <c r="CW492">
        <v>0</v>
      </c>
      <c r="CX492">
        <v>27</v>
      </c>
      <c r="CY492">
        <v>0</v>
      </c>
      <c r="CZ492">
        <v>0</v>
      </c>
      <c r="DA492">
        <v>0</v>
      </c>
      <c r="DB492">
        <v>0</v>
      </c>
      <c r="DC492">
        <v>0</v>
      </c>
    </row>
    <row r="493" spans="1:107" x14ac:dyDescent="0.45">
      <c r="A493">
        <v>2024</v>
      </c>
      <c r="B493">
        <v>2</v>
      </c>
      <c r="C493" t="s">
        <v>151</v>
      </c>
      <c r="D493">
        <v>3828</v>
      </c>
      <c r="E493" t="s">
        <v>435</v>
      </c>
      <c r="F493" t="s">
        <v>323</v>
      </c>
      <c r="G493" t="s">
        <v>244</v>
      </c>
      <c r="H493">
        <v>0.20899999999999999</v>
      </c>
      <c r="I493">
        <v>0.214</v>
      </c>
      <c r="J493">
        <v>0</v>
      </c>
      <c r="K493">
        <v>0</v>
      </c>
      <c r="L493">
        <v>0.42299999999999999</v>
      </c>
      <c r="M493">
        <v>32</v>
      </c>
      <c r="N493">
        <v>9</v>
      </c>
      <c r="O493">
        <v>0</v>
      </c>
      <c r="P493">
        <v>0</v>
      </c>
      <c r="Q493">
        <v>41</v>
      </c>
      <c r="R493" t="s">
        <v>324</v>
      </c>
      <c r="S493" t="s">
        <v>324</v>
      </c>
      <c r="T493" t="s">
        <v>324</v>
      </c>
      <c r="U493" t="s">
        <v>324</v>
      </c>
      <c r="V493">
        <v>0</v>
      </c>
      <c r="W493" t="s">
        <v>324</v>
      </c>
      <c r="X493" t="s">
        <v>324</v>
      </c>
      <c r="Y493" t="s">
        <v>324</v>
      </c>
      <c r="Z493" t="s">
        <v>324</v>
      </c>
      <c r="AA493">
        <v>0</v>
      </c>
      <c r="AB493">
        <v>4.0549999999999997</v>
      </c>
      <c r="AC493">
        <v>1.653</v>
      </c>
      <c r="AD493">
        <v>0</v>
      </c>
      <c r="AE493">
        <v>0</v>
      </c>
      <c r="AF493">
        <v>5.7080000000000002</v>
      </c>
      <c r="AG493" t="s">
        <v>324</v>
      </c>
      <c r="AH493" t="s">
        <v>324</v>
      </c>
      <c r="AI493" t="s">
        <v>324</v>
      </c>
      <c r="AJ493" t="s">
        <v>324</v>
      </c>
      <c r="AK493">
        <v>0</v>
      </c>
      <c r="AL493" t="s">
        <v>324</v>
      </c>
      <c r="AM493" t="s">
        <v>324</v>
      </c>
      <c r="AN493" t="s">
        <v>324</v>
      </c>
      <c r="AO493" t="s">
        <v>324</v>
      </c>
      <c r="AP493">
        <v>0</v>
      </c>
      <c r="AQ493" t="s">
        <v>324</v>
      </c>
      <c r="AR493" t="s">
        <v>324</v>
      </c>
      <c r="AS493" t="s">
        <v>324</v>
      </c>
      <c r="AT493" t="s">
        <v>324</v>
      </c>
      <c r="AU493">
        <v>0</v>
      </c>
      <c r="AV493" t="s">
        <v>324</v>
      </c>
      <c r="AW493" t="s">
        <v>324</v>
      </c>
      <c r="AX493" t="s">
        <v>324</v>
      </c>
      <c r="AY493" t="s">
        <v>324</v>
      </c>
      <c r="AZ493">
        <v>0</v>
      </c>
      <c r="BA493" t="s">
        <v>324</v>
      </c>
      <c r="BB493" t="s">
        <v>324</v>
      </c>
      <c r="BC493" t="s">
        <v>324</v>
      </c>
      <c r="BD493" t="s">
        <v>324</v>
      </c>
      <c r="BE493">
        <v>0</v>
      </c>
      <c r="BF493" t="s">
        <v>324</v>
      </c>
      <c r="BG493" t="s">
        <v>324</v>
      </c>
      <c r="BH493" t="s">
        <v>324</v>
      </c>
      <c r="BI493" t="s">
        <v>324</v>
      </c>
      <c r="BJ493">
        <v>0</v>
      </c>
      <c r="BK493">
        <v>0.05</v>
      </c>
      <c r="BL493">
        <v>1.0999999999999999E-2</v>
      </c>
      <c r="BM493">
        <v>0</v>
      </c>
      <c r="BN493">
        <v>0</v>
      </c>
      <c r="BO493">
        <v>6.0999999999999999E-2</v>
      </c>
      <c r="BP493">
        <v>15</v>
      </c>
      <c r="BQ493">
        <v>3</v>
      </c>
      <c r="BR493">
        <v>0</v>
      </c>
      <c r="BS493">
        <v>0</v>
      </c>
      <c r="BT493">
        <v>18</v>
      </c>
      <c r="BU493">
        <v>0.377</v>
      </c>
      <c r="BV493">
        <v>4.0000000000000001E-3</v>
      </c>
      <c r="BW493">
        <v>0</v>
      </c>
      <c r="BX493">
        <v>0</v>
      </c>
      <c r="BY493">
        <v>0.38100000000000001</v>
      </c>
      <c r="BZ493">
        <v>0</v>
      </c>
      <c r="CA493">
        <v>0.20799999999999999</v>
      </c>
      <c r="CB493">
        <v>0</v>
      </c>
      <c r="CC493">
        <v>0</v>
      </c>
      <c r="CD493">
        <v>0.20799999999999999</v>
      </c>
      <c r="CE493">
        <v>0</v>
      </c>
      <c r="CF493">
        <v>1</v>
      </c>
      <c r="CG493">
        <v>0</v>
      </c>
      <c r="CH493">
        <v>0</v>
      </c>
      <c r="CI493">
        <v>1</v>
      </c>
      <c r="CJ493">
        <v>0</v>
      </c>
      <c r="CK493">
        <v>0.18</v>
      </c>
      <c r="CL493">
        <v>0</v>
      </c>
      <c r="CM493">
        <v>0</v>
      </c>
      <c r="CN493">
        <v>0.18</v>
      </c>
      <c r="CO493">
        <v>0.25900000000000001</v>
      </c>
      <c r="CP493">
        <v>0.433</v>
      </c>
      <c r="CQ493" t="s">
        <v>179</v>
      </c>
      <c r="CR493">
        <v>0</v>
      </c>
      <c r="CS493">
        <v>0.69199999999999995</v>
      </c>
      <c r="CT493">
        <v>47</v>
      </c>
      <c r="CU493">
        <v>13</v>
      </c>
      <c r="CV493">
        <v>0</v>
      </c>
      <c r="CW493">
        <v>0</v>
      </c>
      <c r="CX493">
        <v>60</v>
      </c>
      <c r="CY493">
        <v>4.4320000000000004</v>
      </c>
      <c r="CZ493">
        <v>1.837</v>
      </c>
      <c r="DA493">
        <v>0</v>
      </c>
      <c r="DB493">
        <v>0</v>
      </c>
      <c r="DC493">
        <v>6.2690000000000001</v>
      </c>
    </row>
    <row r="494" spans="1:107" x14ac:dyDescent="0.45">
      <c r="A494">
        <v>2024</v>
      </c>
      <c r="B494">
        <v>2</v>
      </c>
      <c r="C494" t="s">
        <v>151</v>
      </c>
      <c r="D494">
        <v>4254</v>
      </c>
      <c r="E494" t="s">
        <v>436</v>
      </c>
      <c r="F494" t="s">
        <v>323</v>
      </c>
      <c r="G494" t="s">
        <v>247</v>
      </c>
      <c r="H494">
        <v>77.872</v>
      </c>
      <c r="I494">
        <v>35.344000000000001</v>
      </c>
      <c r="J494">
        <v>0.312</v>
      </c>
      <c r="K494" t="s">
        <v>324</v>
      </c>
      <c r="L494">
        <v>113.52800000000001</v>
      </c>
      <c r="M494">
        <v>9791</v>
      </c>
      <c r="N494">
        <v>666</v>
      </c>
      <c r="O494">
        <v>7</v>
      </c>
      <c r="P494" t="s">
        <v>324</v>
      </c>
      <c r="Q494">
        <v>10464</v>
      </c>
      <c r="R494">
        <v>2.83</v>
      </c>
      <c r="S494">
        <v>1.67</v>
      </c>
      <c r="T494" t="s">
        <v>324</v>
      </c>
      <c r="U494" t="s">
        <v>324</v>
      </c>
      <c r="V494">
        <v>4.5</v>
      </c>
      <c r="W494">
        <v>2464</v>
      </c>
      <c r="X494">
        <v>29</v>
      </c>
      <c r="Y494" t="s">
        <v>324</v>
      </c>
      <c r="Z494" t="s">
        <v>324</v>
      </c>
      <c r="AA494">
        <v>2493</v>
      </c>
      <c r="AB494">
        <v>633.62400000000002</v>
      </c>
      <c r="AC494" t="s">
        <v>324</v>
      </c>
      <c r="AD494" t="s">
        <v>324</v>
      </c>
      <c r="AE494" t="s">
        <v>324</v>
      </c>
      <c r="AF494">
        <v>633.62400000000002</v>
      </c>
      <c r="AG494">
        <v>9.952</v>
      </c>
      <c r="AH494">
        <v>0.26900000000000002</v>
      </c>
      <c r="AI494" t="s">
        <v>324</v>
      </c>
      <c r="AJ494" t="s">
        <v>324</v>
      </c>
      <c r="AK494">
        <v>10.221</v>
      </c>
      <c r="AL494">
        <v>1408</v>
      </c>
      <c r="AM494">
        <v>20</v>
      </c>
      <c r="AN494" t="s">
        <v>324</v>
      </c>
      <c r="AO494" t="s">
        <v>324</v>
      </c>
      <c r="AP494">
        <v>1428</v>
      </c>
      <c r="AQ494">
        <v>16.166</v>
      </c>
      <c r="AR494">
        <v>0.378</v>
      </c>
      <c r="AS494" t="s">
        <v>324</v>
      </c>
      <c r="AT494" t="s">
        <v>324</v>
      </c>
      <c r="AU494">
        <v>16.544</v>
      </c>
      <c r="AV494" t="s">
        <v>324</v>
      </c>
      <c r="AW494" t="s">
        <v>324</v>
      </c>
      <c r="AX494" t="s">
        <v>324</v>
      </c>
      <c r="AY494" t="s">
        <v>324</v>
      </c>
      <c r="AZ494">
        <v>0</v>
      </c>
      <c r="BA494" t="s">
        <v>324</v>
      </c>
      <c r="BB494" t="s">
        <v>324</v>
      </c>
      <c r="BC494" t="s">
        <v>324</v>
      </c>
      <c r="BD494" t="s">
        <v>324</v>
      </c>
      <c r="BE494">
        <v>0</v>
      </c>
      <c r="BF494" t="s">
        <v>324</v>
      </c>
      <c r="BG494" t="s">
        <v>324</v>
      </c>
      <c r="BH494" t="s">
        <v>324</v>
      </c>
      <c r="BI494" t="s">
        <v>324</v>
      </c>
      <c r="BJ494">
        <v>0</v>
      </c>
      <c r="BK494">
        <v>0.35299999999999998</v>
      </c>
      <c r="BL494">
        <v>0.17699999999999999</v>
      </c>
      <c r="BM494" t="s">
        <v>324</v>
      </c>
      <c r="BN494" t="s">
        <v>324</v>
      </c>
      <c r="BO494">
        <v>0.53</v>
      </c>
      <c r="BP494">
        <v>78</v>
      </c>
      <c r="BQ494">
        <v>17</v>
      </c>
      <c r="BR494" t="s">
        <v>324</v>
      </c>
      <c r="BS494" t="s">
        <v>324</v>
      </c>
      <c r="BT494">
        <v>95</v>
      </c>
      <c r="BU494" t="s">
        <v>324</v>
      </c>
      <c r="BV494" t="s">
        <v>324</v>
      </c>
      <c r="BW494" t="s">
        <v>324</v>
      </c>
      <c r="BX494" t="s">
        <v>324</v>
      </c>
      <c r="BY494">
        <v>0</v>
      </c>
      <c r="BZ494" t="s">
        <v>324</v>
      </c>
      <c r="CA494" t="s">
        <v>324</v>
      </c>
      <c r="CB494">
        <v>0.19</v>
      </c>
      <c r="CC494" t="s">
        <v>324</v>
      </c>
      <c r="CD494">
        <v>0.19</v>
      </c>
      <c r="CE494" t="s">
        <v>324</v>
      </c>
      <c r="CF494" t="s">
        <v>324</v>
      </c>
      <c r="CG494">
        <v>1</v>
      </c>
      <c r="CH494" t="s">
        <v>324</v>
      </c>
      <c r="CI494">
        <v>1</v>
      </c>
      <c r="CJ494" t="s">
        <v>324</v>
      </c>
      <c r="CK494" t="s">
        <v>324</v>
      </c>
      <c r="CL494" t="s">
        <v>324</v>
      </c>
      <c r="CM494" t="s">
        <v>324</v>
      </c>
      <c r="CN494">
        <v>0</v>
      </c>
      <c r="CO494">
        <v>81.055000000000007</v>
      </c>
      <c r="CP494">
        <v>37.191000000000003</v>
      </c>
      <c r="CQ494">
        <v>0.502</v>
      </c>
      <c r="CR494">
        <v>0</v>
      </c>
      <c r="CS494">
        <v>118.748</v>
      </c>
      <c r="CT494">
        <v>12333</v>
      </c>
      <c r="CU494">
        <v>712</v>
      </c>
      <c r="CV494">
        <v>8</v>
      </c>
      <c r="CW494">
        <v>0</v>
      </c>
      <c r="CX494">
        <v>13053</v>
      </c>
      <c r="CY494">
        <v>633.62400000000002</v>
      </c>
      <c r="CZ494">
        <v>0</v>
      </c>
      <c r="DA494">
        <v>0</v>
      </c>
      <c r="DB494">
        <v>0</v>
      </c>
      <c r="DC494">
        <v>633.62400000000002</v>
      </c>
    </row>
    <row r="495" spans="1:107" x14ac:dyDescent="0.45">
      <c r="A495">
        <v>2024</v>
      </c>
      <c r="B495">
        <v>2</v>
      </c>
      <c r="C495" t="s">
        <v>151</v>
      </c>
      <c r="D495">
        <v>5109</v>
      </c>
      <c r="E495" t="s">
        <v>437</v>
      </c>
      <c r="F495" t="s">
        <v>323</v>
      </c>
      <c r="G495" t="s">
        <v>244</v>
      </c>
      <c r="H495">
        <v>58.192999999999998</v>
      </c>
      <c r="I495">
        <v>14.430999999999999</v>
      </c>
      <c r="J495">
        <v>0.84399999999999997</v>
      </c>
      <c r="K495" t="s">
        <v>324</v>
      </c>
      <c r="L495">
        <v>73.468000000000004</v>
      </c>
      <c r="M495">
        <v>8887</v>
      </c>
      <c r="N495">
        <v>493</v>
      </c>
      <c r="O495">
        <v>31</v>
      </c>
      <c r="P495" t="s">
        <v>324</v>
      </c>
      <c r="Q495">
        <v>9411</v>
      </c>
      <c r="R495" t="s">
        <v>324</v>
      </c>
      <c r="S495" t="s">
        <v>324</v>
      </c>
      <c r="T495" t="s">
        <v>324</v>
      </c>
      <c r="U495" t="s">
        <v>324</v>
      </c>
      <c r="V495">
        <v>0</v>
      </c>
      <c r="W495" t="s">
        <v>324</v>
      </c>
      <c r="X495" t="s">
        <v>324</v>
      </c>
      <c r="Y495" t="s">
        <v>324</v>
      </c>
      <c r="Z495" t="s">
        <v>324</v>
      </c>
      <c r="AA495">
        <v>0</v>
      </c>
      <c r="AB495" t="s">
        <v>324</v>
      </c>
      <c r="AC495" t="s">
        <v>324</v>
      </c>
      <c r="AD495" t="s">
        <v>324</v>
      </c>
      <c r="AE495" t="s">
        <v>324</v>
      </c>
      <c r="AF495">
        <v>0</v>
      </c>
      <c r="AG495" t="s">
        <v>324</v>
      </c>
      <c r="AH495" t="s">
        <v>324</v>
      </c>
      <c r="AI495" t="s">
        <v>324</v>
      </c>
      <c r="AJ495" t="s">
        <v>324</v>
      </c>
      <c r="AK495">
        <v>0</v>
      </c>
      <c r="AL495" t="s">
        <v>324</v>
      </c>
      <c r="AM495" t="s">
        <v>324</v>
      </c>
      <c r="AN495" t="s">
        <v>324</v>
      </c>
      <c r="AO495" t="s">
        <v>324</v>
      </c>
      <c r="AP495">
        <v>0</v>
      </c>
      <c r="AQ495" t="s">
        <v>324</v>
      </c>
      <c r="AR495" t="s">
        <v>324</v>
      </c>
      <c r="AS495" t="s">
        <v>324</v>
      </c>
      <c r="AT495" t="s">
        <v>324</v>
      </c>
      <c r="AU495">
        <v>0</v>
      </c>
      <c r="AV495" t="s">
        <v>324</v>
      </c>
      <c r="AW495" t="s">
        <v>324</v>
      </c>
      <c r="AX495" t="s">
        <v>324</v>
      </c>
      <c r="AY495" t="s">
        <v>324</v>
      </c>
      <c r="AZ495">
        <v>0</v>
      </c>
      <c r="BA495" t="s">
        <v>324</v>
      </c>
      <c r="BB495" t="s">
        <v>324</v>
      </c>
      <c r="BC495" t="s">
        <v>324</v>
      </c>
      <c r="BD495" t="s">
        <v>324</v>
      </c>
      <c r="BE495">
        <v>0</v>
      </c>
      <c r="BF495" t="s">
        <v>324</v>
      </c>
      <c r="BG495" t="s">
        <v>324</v>
      </c>
      <c r="BH495" t="s">
        <v>324</v>
      </c>
      <c r="BI495" t="s">
        <v>324</v>
      </c>
      <c r="BJ495">
        <v>0</v>
      </c>
      <c r="BK495">
        <v>0.10100000000000001</v>
      </c>
      <c r="BL495">
        <v>0.20200000000000001</v>
      </c>
      <c r="BM495" t="s">
        <v>324</v>
      </c>
      <c r="BN495" t="s">
        <v>324</v>
      </c>
      <c r="BO495">
        <v>0.30299999999999999</v>
      </c>
      <c r="BP495">
        <v>32</v>
      </c>
      <c r="BQ495">
        <v>29</v>
      </c>
      <c r="BR495" t="s">
        <v>324</v>
      </c>
      <c r="BS495" t="s">
        <v>324</v>
      </c>
      <c r="BT495">
        <v>61</v>
      </c>
      <c r="BU495" t="s">
        <v>324</v>
      </c>
      <c r="BV495" t="s">
        <v>324</v>
      </c>
      <c r="BW495" t="s">
        <v>324</v>
      </c>
      <c r="BX495" t="s">
        <v>324</v>
      </c>
      <c r="BY495">
        <v>0</v>
      </c>
      <c r="BZ495">
        <v>2.4E-2</v>
      </c>
      <c r="CA495">
        <v>6.5000000000000002E-2</v>
      </c>
      <c r="CB495">
        <v>0.06</v>
      </c>
      <c r="CC495" t="s">
        <v>324</v>
      </c>
      <c r="CD495">
        <v>0.14899999999999999</v>
      </c>
      <c r="CE495">
        <v>4</v>
      </c>
      <c r="CF495">
        <v>3</v>
      </c>
      <c r="CG495">
        <v>1</v>
      </c>
      <c r="CH495" t="s">
        <v>324</v>
      </c>
      <c r="CI495">
        <v>8</v>
      </c>
      <c r="CJ495" t="s">
        <v>324</v>
      </c>
      <c r="CK495" t="s">
        <v>324</v>
      </c>
      <c r="CL495" t="s">
        <v>324</v>
      </c>
      <c r="CM495" t="s">
        <v>324</v>
      </c>
      <c r="CN495">
        <v>0</v>
      </c>
      <c r="CO495">
        <v>58.317999999999998</v>
      </c>
      <c r="CP495">
        <v>14.698</v>
      </c>
      <c r="CQ495">
        <v>0.90400000000000003</v>
      </c>
      <c r="CR495">
        <v>0</v>
      </c>
      <c r="CS495">
        <v>73.92</v>
      </c>
      <c r="CT495">
        <v>8923</v>
      </c>
      <c r="CU495">
        <v>525</v>
      </c>
      <c r="CV495">
        <v>32</v>
      </c>
      <c r="CW495">
        <v>0</v>
      </c>
      <c r="CX495">
        <v>9480</v>
      </c>
      <c r="CY495">
        <v>0</v>
      </c>
      <c r="CZ495">
        <v>0</v>
      </c>
      <c r="DA495">
        <v>0</v>
      </c>
      <c r="DB495">
        <v>0</v>
      </c>
      <c r="DC495">
        <v>0</v>
      </c>
    </row>
    <row r="496" spans="1:107" x14ac:dyDescent="0.45">
      <c r="A496">
        <v>2024</v>
      </c>
      <c r="B496">
        <v>2</v>
      </c>
      <c r="C496" t="s">
        <v>151</v>
      </c>
      <c r="D496">
        <v>9324</v>
      </c>
      <c r="E496" t="s">
        <v>404</v>
      </c>
      <c r="F496" t="s">
        <v>323</v>
      </c>
      <c r="G496" t="s">
        <v>244</v>
      </c>
      <c r="H496">
        <v>4.2480000000000002</v>
      </c>
      <c r="I496">
        <v>1.1779999999999999</v>
      </c>
      <c r="J496">
        <v>0.158</v>
      </c>
      <c r="K496" t="s">
        <v>324</v>
      </c>
      <c r="L496">
        <v>5.5839999999999996</v>
      </c>
      <c r="M496">
        <v>546</v>
      </c>
      <c r="N496">
        <v>49</v>
      </c>
      <c r="O496">
        <v>2</v>
      </c>
      <c r="P496" t="s">
        <v>324</v>
      </c>
      <c r="Q496">
        <v>597</v>
      </c>
      <c r="R496">
        <v>0</v>
      </c>
      <c r="S496">
        <v>0</v>
      </c>
      <c r="T496">
        <v>0</v>
      </c>
      <c r="U496">
        <v>0</v>
      </c>
      <c r="V496">
        <v>0</v>
      </c>
      <c r="W496">
        <v>0</v>
      </c>
      <c r="X496">
        <v>0</v>
      </c>
      <c r="Y496">
        <v>0</v>
      </c>
      <c r="Z496">
        <v>0</v>
      </c>
      <c r="AA496">
        <v>0</v>
      </c>
      <c r="AB496">
        <v>143.256</v>
      </c>
      <c r="AC496">
        <v>57.152000000000001</v>
      </c>
      <c r="AD496">
        <v>0.08</v>
      </c>
      <c r="AE496">
        <v>0</v>
      </c>
      <c r="AF496">
        <v>200.488</v>
      </c>
      <c r="AG496">
        <v>0.51400000000000001</v>
      </c>
      <c r="AH496">
        <v>0</v>
      </c>
      <c r="AI496">
        <v>0</v>
      </c>
      <c r="AJ496">
        <v>0</v>
      </c>
      <c r="AK496">
        <v>0.51400000000000001</v>
      </c>
      <c r="AL496">
        <v>106</v>
      </c>
      <c r="AM496">
        <v>0</v>
      </c>
      <c r="AN496">
        <v>0</v>
      </c>
      <c r="AO496">
        <v>0</v>
      </c>
      <c r="AP496">
        <v>106</v>
      </c>
      <c r="AQ496">
        <v>1.3520000000000001</v>
      </c>
      <c r="AR496">
        <v>0</v>
      </c>
      <c r="AS496">
        <v>0</v>
      </c>
      <c r="AT496">
        <v>0</v>
      </c>
      <c r="AU496">
        <v>1.3520000000000001</v>
      </c>
      <c r="AV496">
        <v>0</v>
      </c>
      <c r="AW496">
        <v>0</v>
      </c>
      <c r="AX496">
        <v>0</v>
      </c>
      <c r="AY496">
        <v>0</v>
      </c>
      <c r="AZ496">
        <v>0</v>
      </c>
      <c r="BA496">
        <v>0</v>
      </c>
      <c r="BB496">
        <v>0</v>
      </c>
      <c r="BC496">
        <v>0</v>
      </c>
      <c r="BD496">
        <v>0</v>
      </c>
      <c r="BE496">
        <v>0</v>
      </c>
      <c r="BF496">
        <v>0</v>
      </c>
      <c r="BG496">
        <v>0</v>
      </c>
      <c r="BH496">
        <v>0</v>
      </c>
      <c r="BI496">
        <v>0</v>
      </c>
      <c r="BJ496">
        <v>0</v>
      </c>
      <c r="BK496">
        <v>2.1999999999999999E-2</v>
      </c>
      <c r="BL496">
        <v>6.0000000000000001E-3</v>
      </c>
      <c r="BM496">
        <v>5.0000000000000001E-3</v>
      </c>
      <c r="BN496">
        <v>0</v>
      </c>
      <c r="BO496">
        <v>3.3000000000000002E-2</v>
      </c>
      <c r="BP496">
        <v>6</v>
      </c>
      <c r="BQ496">
        <v>1</v>
      </c>
      <c r="BR496">
        <v>1</v>
      </c>
      <c r="BS496">
        <v>0</v>
      </c>
      <c r="BT496">
        <v>8</v>
      </c>
      <c r="BU496">
        <v>0</v>
      </c>
      <c r="BV496">
        <v>0</v>
      </c>
      <c r="BW496">
        <v>0</v>
      </c>
      <c r="BX496">
        <v>0</v>
      </c>
      <c r="BY496">
        <v>0</v>
      </c>
      <c r="BZ496">
        <v>0</v>
      </c>
      <c r="CA496">
        <v>0</v>
      </c>
      <c r="CB496">
        <v>0</v>
      </c>
      <c r="CC496">
        <v>0</v>
      </c>
      <c r="CD496">
        <v>0</v>
      </c>
      <c r="CE496">
        <v>0</v>
      </c>
      <c r="CF496">
        <v>0</v>
      </c>
      <c r="CG496">
        <v>0</v>
      </c>
      <c r="CH496">
        <v>0</v>
      </c>
      <c r="CI496">
        <v>0</v>
      </c>
      <c r="CJ496">
        <v>0</v>
      </c>
      <c r="CK496">
        <v>0</v>
      </c>
      <c r="CL496">
        <v>0</v>
      </c>
      <c r="CM496">
        <v>0</v>
      </c>
      <c r="CN496">
        <v>0</v>
      </c>
      <c r="CO496">
        <v>4.2699999999999996</v>
      </c>
      <c r="CP496">
        <v>1.1839999999999999</v>
      </c>
      <c r="CQ496">
        <v>0.16300000000000001</v>
      </c>
      <c r="CR496">
        <v>0</v>
      </c>
      <c r="CS496">
        <v>5.617</v>
      </c>
      <c r="CT496">
        <v>552</v>
      </c>
      <c r="CU496">
        <v>50</v>
      </c>
      <c r="CV496">
        <v>3</v>
      </c>
      <c r="CW496">
        <v>0</v>
      </c>
      <c r="CX496">
        <v>605</v>
      </c>
      <c r="CY496">
        <v>143.256</v>
      </c>
      <c r="CZ496">
        <v>57.152000000000001</v>
      </c>
      <c r="DA496">
        <v>0.08</v>
      </c>
      <c r="DB496">
        <v>0</v>
      </c>
      <c r="DC496">
        <v>200.488</v>
      </c>
    </row>
    <row r="497" spans="1:107" x14ac:dyDescent="0.45">
      <c r="A497">
        <v>2024</v>
      </c>
      <c r="B497">
        <v>2</v>
      </c>
      <c r="C497" t="s">
        <v>151</v>
      </c>
      <c r="D497">
        <v>10704</v>
      </c>
      <c r="E497" t="s">
        <v>438</v>
      </c>
      <c r="F497" t="s">
        <v>323</v>
      </c>
      <c r="G497" t="s">
        <v>244</v>
      </c>
      <c r="H497">
        <v>2.0030000000000001</v>
      </c>
      <c r="I497">
        <v>1.18</v>
      </c>
      <c r="J497" t="s">
        <v>324</v>
      </c>
      <c r="K497" t="s">
        <v>324</v>
      </c>
      <c r="L497">
        <v>3.1829999999999998</v>
      </c>
      <c r="M497">
        <v>314</v>
      </c>
      <c r="N497">
        <v>25</v>
      </c>
      <c r="O497" t="s">
        <v>324</v>
      </c>
      <c r="P497" t="s">
        <v>324</v>
      </c>
      <c r="Q497">
        <v>339</v>
      </c>
      <c r="R497" t="s">
        <v>324</v>
      </c>
      <c r="S497" t="s">
        <v>324</v>
      </c>
      <c r="T497" t="s">
        <v>324</v>
      </c>
      <c r="U497" t="s">
        <v>324</v>
      </c>
      <c r="V497">
        <v>0</v>
      </c>
      <c r="W497" t="s">
        <v>324</v>
      </c>
      <c r="X497" t="s">
        <v>324</v>
      </c>
      <c r="Y497" t="s">
        <v>324</v>
      </c>
      <c r="Z497" t="s">
        <v>324</v>
      </c>
      <c r="AA497">
        <v>0</v>
      </c>
      <c r="AB497" t="s">
        <v>324</v>
      </c>
      <c r="AC497" t="s">
        <v>324</v>
      </c>
      <c r="AD497" t="s">
        <v>324</v>
      </c>
      <c r="AE497" t="s">
        <v>324</v>
      </c>
      <c r="AF497">
        <v>0</v>
      </c>
      <c r="AG497" t="s">
        <v>324</v>
      </c>
      <c r="AH497" t="s">
        <v>324</v>
      </c>
      <c r="AI497" t="s">
        <v>324</v>
      </c>
      <c r="AJ497" t="s">
        <v>324</v>
      </c>
      <c r="AK497">
        <v>0</v>
      </c>
      <c r="AL497" t="s">
        <v>324</v>
      </c>
      <c r="AM497" t="s">
        <v>324</v>
      </c>
      <c r="AN497" t="s">
        <v>324</v>
      </c>
      <c r="AO497" t="s">
        <v>324</v>
      </c>
      <c r="AP497">
        <v>0</v>
      </c>
      <c r="AQ497" t="s">
        <v>324</v>
      </c>
      <c r="AR497" t="s">
        <v>324</v>
      </c>
      <c r="AS497" t="s">
        <v>324</v>
      </c>
      <c r="AT497" t="s">
        <v>324</v>
      </c>
      <c r="AU497">
        <v>0</v>
      </c>
      <c r="AV497" t="s">
        <v>324</v>
      </c>
      <c r="AW497" t="s">
        <v>324</v>
      </c>
      <c r="AX497" t="s">
        <v>324</v>
      </c>
      <c r="AY497" t="s">
        <v>324</v>
      </c>
      <c r="AZ497">
        <v>0</v>
      </c>
      <c r="BA497" t="s">
        <v>324</v>
      </c>
      <c r="BB497" t="s">
        <v>324</v>
      </c>
      <c r="BC497" t="s">
        <v>324</v>
      </c>
      <c r="BD497" t="s">
        <v>324</v>
      </c>
      <c r="BE497">
        <v>0</v>
      </c>
      <c r="BF497" t="s">
        <v>324</v>
      </c>
      <c r="BG497" t="s">
        <v>324</v>
      </c>
      <c r="BH497" t="s">
        <v>324</v>
      </c>
      <c r="BI497" t="s">
        <v>324</v>
      </c>
      <c r="BJ497">
        <v>0</v>
      </c>
      <c r="BK497" t="s">
        <v>324</v>
      </c>
      <c r="BL497" t="s">
        <v>324</v>
      </c>
      <c r="BM497" t="s">
        <v>324</v>
      </c>
      <c r="BN497" t="s">
        <v>324</v>
      </c>
      <c r="BO497">
        <v>0</v>
      </c>
      <c r="BP497" t="s">
        <v>324</v>
      </c>
      <c r="BQ497" t="s">
        <v>324</v>
      </c>
      <c r="BR497" t="s">
        <v>324</v>
      </c>
      <c r="BS497" t="s">
        <v>324</v>
      </c>
      <c r="BT497">
        <v>0</v>
      </c>
      <c r="BU497" t="s">
        <v>324</v>
      </c>
      <c r="BV497" t="s">
        <v>324</v>
      </c>
      <c r="BW497" t="s">
        <v>324</v>
      </c>
      <c r="BX497" t="s">
        <v>324</v>
      </c>
      <c r="BY497">
        <v>0</v>
      </c>
      <c r="BZ497" t="s">
        <v>324</v>
      </c>
      <c r="CA497" t="s">
        <v>324</v>
      </c>
      <c r="CB497" t="s">
        <v>324</v>
      </c>
      <c r="CC497" t="s">
        <v>324</v>
      </c>
      <c r="CD497">
        <v>0</v>
      </c>
      <c r="CE497" t="s">
        <v>324</v>
      </c>
      <c r="CF497" t="s">
        <v>324</v>
      </c>
      <c r="CG497" t="s">
        <v>324</v>
      </c>
      <c r="CH497" t="s">
        <v>324</v>
      </c>
      <c r="CI497">
        <v>0</v>
      </c>
      <c r="CJ497" t="s">
        <v>324</v>
      </c>
      <c r="CK497" t="s">
        <v>324</v>
      </c>
      <c r="CL497" t="s">
        <v>324</v>
      </c>
      <c r="CM497" t="s">
        <v>324</v>
      </c>
      <c r="CN497">
        <v>0</v>
      </c>
      <c r="CO497">
        <v>2.0030000000000001</v>
      </c>
      <c r="CP497">
        <v>1.18</v>
      </c>
      <c r="CQ497" t="s">
        <v>179</v>
      </c>
      <c r="CR497">
        <v>0</v>
      </c>
      <c r="CS497">
        <v>3.1829999999999998</v>
      </c>
      <c r="CT497">
        <v>314</v>
      </c>
      <c r="CU497">
        <v>25</v>
      </c>
      <c r="CV497">
        <v>0</v>
      </c>
      <c r="CW497">
        <v>0</v>
      </c>
      <c r="CX497">
        <v>339</v>
      </c>
      <c r="CY497">
        <v>0</v>
      </c>
      <c r="CZ497">
        <v>0</v>
      </c>
      <c r="DA497">
        <v>0</v>
      </c>
      <c r="DB497">
        <v>0</v>
      </c>
      <c r="DC497">
        <v>0</v>
      </c>
    </row>
    <row r="498" spans="1:107" x14ac:dyDescent="0.45">
      <c r="A498">
        <v>2024</v>
      </c>
      <c r="B498">
        <v>2</v>
      </c>
      <c r="C498" t="s">
        <v>151</v>
      </c>
      <c r="D498">
        <v>19578</v>
      </c>
      <c r="E498" t="s">
        <v>439</v>
      </c>
      <c r="F498" t="s">
        <v>323</v>
      </c>
      <c r="G498" t="s">
        <v>244</v>
      </c>
      <c r="H498">
        <v>1.607</v>
      </c>
      <c r="I498">
        <v>0.28000000000000003</v>
      </c>
      <c r="J498" t="s">
        <v>324</v>
      </c>
      <c r="K498" t="s">
        <v>324</v>
      </c>
      <c r="L498">
        <v>1.887</v>
      </c>
      <c r="M498">
        <v>249</v>
      </c>
      <c r="N498">
        <v>7</v>
      </c>
      <c r="O498" t="s">
        <v>324</v>
      </c>
      <c r="P498" t="s">
        <v>324</v>
      </c>
      <c r="Q498">
        <v>256</v>
      </c>
      <c r="R498" t="s">
        <v>324</v>
      </c>
      <c r="S498" t="s">
        <v>324</v>
      </c>
      <c r="T498" t="s">
        <v>324</v>
      </c>
      <c r="U498" t="s">
        <v>324</v>
      </c>
      <c r="V498">
        <v>0</v>
      </c>
      <c r="W498" t="s">
        <v>324</v>
      </c>
      <c r="X498" t="s">
        <v>324</v>
      </c>
      <c r="Y498" t="s">
        <v>324</v>
      </c>
      <c r="Z498" t="s">
        <v>324</v>
      </c>
      <c r="AA498">
        <v>0</v>
      </c>
      <c r="AB498" t="s">
        <v>324</v>
      </c>
      <c r="AC498" t="s">
        <v>324</v>
      </c>
      <c r="AD498" t="s">
        <v>324</v>
      </c>
      <c r="AE498" t="s">
        <v>324</v>
      </c>
      <c r="AF498">
        <v>0</v>
      </c>
      <c r="AG498" t="s">
        <v>324</v>
      </c>
      <c r="AH498" t="s">
        <v>324</v>
      </c>
      <c r="AI498" t="s">
        <v>324</v>
      </c>
      <c r="AJ498" t="s">
        <v>324</v>
      </c>
      <c r="AK498">
        <v>0</v>
      </c>
      <c r="AL498" t="s">
        <v>324</v>
      </c>
      <c r="AM498" t="s">
        <v>324</v>
      </c>
      <c r="AN498" t="s">
        <v>324</v>
      </c>
      <c r="AO498" t="s">
        <v>324</v>
      </c>
      <c r="AP498">
        <v>0</v>
      </c>
      <c r="AQ498" t="s">
        <v>324</v>
      </c>
      <c r="AR498" t="s">
        <v>324</v>
      </c>
      <c r="AS498" t="s">
        <v>324</v>
      </c>
      <c r="AT498" t="s">
        <v>324</v>
      </c>
      <c r="AU498">
        <v>0</v>
      </c>
      <c r="AV498" t="s">
        <v>324</v>
      </c>
      <c r="AW498" t="s">
        <v>324</v>
      </c>
      <c r="AX498" t="s">
        <v>324</v>
      </c>
      <c r="AY498" t="s">
        <v>324</v>
      </c>
      <c r="AZ498">
        <v>0</v>
      </c>
      <c r="BA498" t="s">
        <v>324</v>
      </c>
      <c r="BB498" t="s">
        <v>324</v>
      </c>
      <c r="BC498" t="s">
        <v>324</v>
      </c>
      <c r="BD498" t="s">
        <v>324</v>
      </c>
      <c r="BE498">
        <v>0</v>
      </c>
      <c r="BF498" t="s">
        <v>324</v>
      </c>
      <c r="BG498" t="s">
        <v>324</v>
      </c>
      <c r="BH498" t="s">
        <v>324</v>
      </c>
      <c r="BI498" t="s">
        <v>324</v>
      </c>
      <c r="BJ498">
        <v>0</v>
      </c>
      <c r="BK498">
        <v>7.5999999999999998E-2</v>
      </c>
      <c r="BL498" t="s">
        <v>324</v>
      </c>
      <c r="BM498" t="s">
        <v>324</v>
      </c>
      <c r="BN498" t="s">
        <v>324</v>
      </c>
      <c r="BO498">
        <v>7.5999999999999998E-2</v>
      </c>
      <c r="BP498">
        <v>20</v>
      </c>
      <c r="BQ498" t="s">
        <v>324</v>
      </c>
      <c r="BR498" t="s">
        <v>324</v>
      </c>
      <c r="BS498" t="s">
        <v>324</v>
      </c>
      <c r="BT498">
        <v>20</v>
      </c>
      <c r="BU498" t="s">
        <v>324</v>
      </c>
      <c r="BV498" t="s">
        <v>324</v>
      </c>
      <c r="BW498" t="s">
        <v>324</v>
      </c>
      <c r="BX498" t="s">
        <v>324</v>
      </c>
      <c r="BY498">
        <v>0</v>
      </c>
      <c r="BZ498" t="s">
        <v>324</v>
      </c>
      <c r="CA498" t="s">
        <v>324</v>
      </c>
      <c r="CB498" t="s">
        <v>324</v>
      </c>
      <c r="CC498" t="s">
        <v>324</v>
      </c>
      <c r="CD498">
        <v>0</v>
      </c>
      <c r="CE498" t="s">
        <v>324</v>
      </c>
      <c r="CF498" t="s">
        <v>324</v>
      </c>
      <c r="CG498" t="s">
        <v>324</v>
      </c>
      <c r="CH498" t="s">
        <v>324</v>
      </c>
      <c r="CI498">
        <v>0</v>
      </c>
      <c r="CJ498" t="s">
        <v>324</v>
      </c>
      <c r="CK498" t="s">
        <v>324</v>
      </c>
      <c r="CL498" t="s">
        <v>324</v>
      </c>
      <c r="CM498" t="s">
        <v>324</v>
      </c>
      <c r="CN498">
        <v>0</v>
      </c>
      <c r="CO498">
        <v>1.6830000000000001</v>
      </c>
      <c r="CP498">
        <v>0.28000000000000003</v>
      </c>
      <c r="CQ498" t="s">
        <v>179</v>
      </c>
      <c r="CR498">
        <v>0</v>
      </c>
      <c r="CS498">
        <v>1.9630000000000001</v>
      </c>
      <c r="CT498">
        <v>269</v>
      </c>
      <c r="CU498">
        <v>7</v>
      </c>
      <c r="CV498">
        <v>0</v>
      </c>
      <c r="CW498">
        <v>0</v>
      </c>
      <c r="CX498">
        <v>276</v>
      </c>
      <c r="CY498">
        <v>0</v>
      </c>
      <c r="CZ498">
        <v>0</v>
      </c>
      <c r="DA498">
        <v>0</v>
      </c>
      <c r="DB498">
        <v>0</v>
      </c>
      <c r="DC498">
        <v>0</v>
      </c>
    </row>
    <row r="499" spans="1:107" x14ac:dyDescent="0.45">
      <c r="A499">
        <v>2024</v>
      </c>
      <c r="B499">
        <v>2</v>
      </c>
      <c r="C499" t="s">
        <v>151</v>
      </c>
      <c r="D499">
        <v>60631</v>
      </c>
      <c r="E499" t="s">
        <v>440</v>
      </c>
      <c r="F499" t="s">
        <v>323</v>
      </c>
      <c r="G499" t="s">
        <v>247</v>
      </c>
      <c r="H499">
        <v>0.59399999999999997</v>
      </c>
      <c r="I499">
        <v>0.121</v>
      </c>
      <c r="J499" t="s">
        <v>324</v>
      </c>
      <c r="K499" t="s">
        <v>324</v>
      </c>
      <c r="L499">
        <v>0.71499999999999997</v>
      </c>
      <c r="M499">
        <v>68</v>
      </c>
      <c r="N499">
        <v>3</v>
      </c>
      <c r="O499" t="s">
        <v>324</v>
      </c>
      <c r="P499" t="s">
        <v>324</v>
      </c>
      <c r="Q499">
        <v>71</v>
      </c>
      <c r="R499" t="s">
        <v>324</v>
      </c>
      <c r="S499" t="s">
        <v>324</v>
      </c>
      <c r="T499" t="s">
        <v>324</v>
      </c>
      <c r="U499" t="s">
        <v>324</v>
      </c>
      <c r="V499">
        <v>0</v>
      </c>
      <c r="W499" t="s">
        <v>324</v>
      </c>
      <c r="X499" t="s">
        <v>324</v>
      </c>
      <c r="Y499" t="s">
        <v>324</v>
      </c>
      <c r="Z499" t="s">
        <v>324</v>
      </c>
      <c r="AA499">
        <v>0</v>
      </c>
      <c r="AB499" t="s">
        <v>324</v>
      </c>
      <c r="AC499" t="s">
        <v>324</v>
      </c>
      <c r="AD499" t="s">
        <v>324</v>
      </c>
      <c r="AE499" t="s">
        <v>324</v>
      </c>
      <c r="AF499">
        <v>0</v>
      </c>
      <c r="AG499">
        <v>3.2000000000000001E-2</v>
      </c>
      <c r="AH499" t="s">
        <v>324</v>
      </c>
      <c r="AI499" t="s">
        <v>324</v>
      </c>
      <c r="AJ499" t="s">
        <v>324</v>
      </c>
      <c r="AK499">
        <v>3.2000000000000001E-2</v>
      </c>
      <c r="AL499">
        <v>3</v>
      </c>
      <c r="AM499" t="s">
        <v>324</v>
      </c>
      <c r="AN499" t="s">
        <v>324</v>
      </c>
      <c r="AO499" t="s">
        <v>324</v>
      </c>
      <c r="AP499">
        <v>3</v>
      </c>
      <c r="AQ499" t="s">
        <v>324</v>
      </c>
      <c r="AR499" t="s">
        <v>324</v>
      </c>
      <c r="AS499" t="s">
        <v>324</v>
      </c>
      <c r="AT499" t="s">
        <v>324</v>
      </c>
      <c r="AU499">
        <v>0</v>
      </c>
      <c r="AV499" t="s">
        <v>324</v>
      </c>
      <c r="AW499" t="s">
        <v>324</v>
      </c>
      <c r="AX499" t="s">
        <v>324</v>
      </c>
      <c r="AY499" t="s">
        <v>324</v>
      </c>
      <c r="AZ499">
        <v>0</v>
      </c>
      <c r="BA499" t="s">
        <v>324</v>
      </c>
      <c r="BB499" t="s">
        <v>324</v>
      </c>
      <c r="BC499" t="s">
        <v>324</v>
      </c>
      <c r="BD499" t="s">
        <v>324</v>
      </c>
      <c r="BE499">
        <v>0</v>
      </c>
      <c r="BF499" t="s">
        <v>324</v>
      </c>
      <c r="BG499" t="s">
        <v>324</v>
      </c>
      <c r="BH499" t="s">
        <v>324</v>
      </c>
      <c r="BI499" t="s">
        <v>324</v>
      </c>
      <c r="BJ499">
        <v>0</v>
      </c>
      <c r="BK499">
        <v>6.2E-2</v>
      </c>
      <c r="BL499">
        <v>0.02</v>
      </c>
      <c r="BM499" t="s">
        <v>324</v>
      </c>
      <c r="BN499" t="s">
        <v>324</v>
      </c>
      <c r="BO499">
        <v>8.2000000000000003E-2</v>
      </c>
      <c r="BP499">
        <v>9</v>
      </c>
      <c r="BQ499">
        <v>1</v>
      </c>
      <c r="BR499" t="s">
        <v>324</v>
      </c>
      <c r="BS499" t="s">
        <v>324</v>
      </c>
      <c r="BT499">
        <v>10</v>
      </c>
      <c r="BU499" t="s">
        <v>324</v>
      </c>
      <c r="BV499" t="s">
        <v>324</v>
      </c>
      <c r="BW499" t="s">
        <v>324</v>
      </c>
      <c r="BX499" t="s">
        <v>324</v>
      </c>
      <c r="BY499">
        <v>0</v>
      </c>
      <c r="BZ499">
        <v>0.01</v>
      </c>
      <c r="CA499">
        <v>5.0000000000000001E-3</v>
      </c>
      <c r="CB499" t="s">
        <v>324</v>
      </c>
      <c r="CC499" t="s">
        <v>324</v>
      </c>
      <c r="CD499">
        <v>1.4999999999999999E-2</v>
      </c>
      <c r="CE499">
        <v>1</v>
      </c>
      <c r="CF499">
        <v>2</v>
      </c>
      <c r="CG499" t="s">
        <v>324</v>
      </c>
      <c r="CH499" t="s">
        <v>324</v>
      </c>
      <c r="CI499">
        <v>3</v>
      </c>
      <c r="CJ499" t="s">
        <v>324</v>
      </c>
      <c r="CK499" t="s">
        <v>324</v>
      </c>
      <c r="CL499" t="s">
        <v>324</v>
      </c>
      <c r="CM499" t="s">
        <v>324</v>
      </c>
      <c r="CN499">
        <v>0</v>
      </c>
      <c r="CO499">
        <v>0.66600000000000004</v>
      </c>
      <c r="CP499">
        <v>0.14599999999999999</v>
      </c>
      <c r="CQ499" t="s">
        <v>179</v>
      </c>
      <c r="CR499">
        <v>0</v>
      </c>
      <c r="CS499">
        <v>0.81200000000000006</v>
      </c>
      <c r="CT499">
        <v>78</v>
      </c>
      <c r="CU499">
        <v>6</v>
      </c>
      <c r="CV499">
        <v>0</v>
      </c>
      <c r="CW499">
        <v>0</v>
      </c>
      <c r="CX499">
        <v>84</v>
      </c>
      <c r="CY499">
        <v>0</v>
      </c>
      <c r="CZ499">
        <v>0</v>
      </c>
      <c r="DA499">
        <v>0</v>
      </c>
      <c r="DB499">
        <v>0</v>
      </c>
      <c r="DC499">
        <v>0</v>
      </c>
    </row>
    <row r="500" spans="1:107" x14ac:dyDescent="0.45">
      <c r="A500">
        <v>2024</v>
      </c>
      <c r="B500">
        <v>2</v>
      </c>
      <c r="C500" t="s">
        <v>151</v>
      </c>
      <c r="D500">
        <v>99999</v>
      </c>
      <c r="E500" t="s">
        <v>329</v>
      </c>
      <c r="F500" t="s">
        <v>323</v>
      </c>
      <c r="H500">
        <v>-0.66500000000000004</v>
      </c>
      <c r="I500">
        <v>-1.9259999999999999</v>
      </c>
      <c r="J500" t="s">
        <v>179</v>
      </c>
      <c r="K500" t="s">
        <v>324</v>
      </c>
      <c r="L500">
        <v>-2.3149999999999999</v>
      </c>
      <c r="M500" t="s">
        <v>324</v>
      </c>
      <c r="N500" t="s">
        <v>324</v>
      </c>
      <c r="O500" t="s">
        <v>324</v>
      </c>
      <c r="P500" t="s">
        <v>324</v>
      </c>
      <c r="Q500" t="s">
        <v>324</v>
      </c>
      <c r="R500">
        <v>-0.49399999999999999</v>
      </c>
      <c r="S500">
        <v>-0.29099999999999998</v>
      </c>
      <c r="T500" t="s">
        <v>324</v>
      </c>
      <c r="U500" t="s">
        <v>324</v>
      </c>
      <c r="V500">
        <v>-0.78400000000000003</v>
      </c>
      <c r="W500" t="s">
        <v>324</v>
      </c>
      <c r="X500" t="s">
        <v>324</v>
      </c>
      <c r="Y500" t="s">
        <v>324</v>
      </c>
      <c r="Z500" t="s">
        <v>324</v>
      </c>
      <c r="AA500" t="s">
        <v>324</v>
      </c>
      <c r="AB500" t="s">
        <v>324</v>
      </c>
      <c r="AC500" t="s">
        <v>324</v>
      </c>
      <c r="AD500" t="s">
        <v>324</v>
      </c>
      <c r="AE500" t="s">
        <v>324</v>
      </c>
      <c r="AF500" t="s">
        <v>324</v>
      </c>
      <c r="AG500">
        <v>-1.7410000000000001</v>
      </c>
      <c r="AH500">
        <v>-4.7E-2</v>
      </c>
      <c r="AI500" t="s">
        <v>324</v>
      </c>
      <c r="AJ500" t="s">
        <v>324</v>
      </c>
      <c r="AK500">
        <v>-1.788</v>
      </c>
      <c r="AL500" t="s">
        <v>324</v>
      </c>
      <c r="AM500" t="s">
        <v>324</v>
      </c>
      <c r="AN500" t="s">
        <v>324</v>
      </c>
      <c r="AO500" t="s">
        <v>324</v>
      </c>
      <c r="AP500" t="s">
        <v>324</v>
      </c>
      <c r="AQ500" t="s">
        <v>324</v>
      </c>
      <c r="AR500" t="s">
        <v>324</v>
      </c>
      <c r="AS500" t="s">
        <v>324</v>
      </c>
      <c r="AT500" t="s">
        <v>324</v>
      </c>
      <c r="AU500" t="s">
        <v>324</v>
      </c>
      <c r="AV500" t="s">
        <v>324</v>
      </c>
      <c r="AW500" t="s">
        <v>324</v>
      </c>
      <c r="AX500" t="s">
        <v>324</v>
      </c>
      <c r="AY500" t="s">
        <v>324</v>
      </c>
      <c r="AZ500">
        <v>0</v>
      </c>
      <c r="BA500" t="s">
        <v>324</v>
      </c>
      <c r="BB500" t="s">
        <v>324</v>
      </c>
      <c r="BC500" t="s">
        <v>324</v>
      </c>
      <c r="BD500" t="s">
        <v>324</v>
      </c>
      <c r="BE500" t="s">
        <v>324</v>
      </c>
      <c r="BF500" t="s">
        <v>324</v>
      </c>
      <c r="BG500" t="s">
        <v>324</v>
      </c>
      <c r="BH500" t="s">
        <v>324</v>
      </c>
      <c r="BI500" t="s">
        <v>324</v>
      </c>
      <c r="BJ500" t="s">
        <v>324</v>
      </c>
      <c r="BK500" t="s">
        <v>324</v>
      </c>
      <c r="BL500" t="s">
        <v>324</v>
      </c>
      <c r="BM500" t="s">
        <v>324</v>
      </c>
      <c r="BN500" t="s">
        <v>324</v>
      </c>
      <c r="BO500" t="s">
        <v>324</v>
      </c>
      <c r="BP500" t="s">
        <v>324</v>
      </c>
      <c r="BQ500" t="s">
        <v>324</v>
      </c>
      <c r="BR500" t="s">
        <v>324</v>
      </c>
      <c r="BS500" t="s">
        <v>324</v>
      </c>
      <c r="BT500" t="s">
        <v>324</v>
      </c>
      <c r="BU500" t="s">
        <v>324</v>
      </c>
      <c r="BV500" t="s">
        <v>324</v>
      </c>
      <c r="BW500" t="s">
        <v>324</v>
      </c>
      <c r="BX500" t="s">
        <v>324</v>
      </c>
      <c r="BY500" t="s">
        <v>324</v>
      </c>
      <c r="BZ500" t="s">
        <v>324</v>
      </c>
      <c r="CA500" t="s">
        <v>324</v>
      </c>
      <c r="CB500" t="s">
        <v>324</v>
      </c>
      <c r="CC500" t="s">
        <v>324</v>
      </c>
      <c r="CD500" t="s">
        <v>324</v>
      </c>
      <c r="CE500" t="s">
        <v>324</v>
      </c>
      <c r="CF500" t="s">
        <v>324</v>
      </c>
      <c r="CG500" t="s">
        <v>324</v>
      </c>
      <c r="CH500" t="s">
        <v>324</v>
      </c>
      <c r="CI500" t="s">
        <v>324</v>
      </c>
      <c r="CJ500" t="s">
        <v>324</v>
      </c>
      <c r="CK500" t="s">
        <v>324</v>
      </c>
      <c r="CL500" t="s">
        <v>324</v>
      </c>
      <c r="CM500" t="s">
        <v>324</v>
      </c>
      <c r="CN500" t="s">
        <v>324</v>
      </c>
      <c r="CO500">
        <v>-1.159</v>
      </c>
      <c r="CP500">
        <v>-2.2170000000000001</v>
      </c>
      <c r="CQ500" t="s">
        <v>179</v>
      </c>
      <c r="CR500" t="s">
        <v>324</v>
      </c>
      <c r="CS500">
        <v>-3.1</v>
      </c>
      <c r="CT500" t="s">
        <v>324</v>
      </c>
      <c r="CU500" t="s">
        <v>324</v>
      </c>
      <c r="CV500" t="s">
        <v>324</v>
      </c>
      <c r="CW500" t="s">
        <v>324</v>
      </c>
      <c r="CX500" t="s">
        <v>324</v>
      </c>
      <c r="CY500" t="s">
        <v>324</v>
      </c>
      <c r="CZ500" t="s">
        <v>324</v>
      </c>
      <c r="DA500" t="s">
        <v>324</v>
      </c>
      <c r="DB500" t="s">
        <v>324</v>
      </c>
      <c r="DC500" t="s">
        <v>324</v>
      </c>
    </row>
    <row r="501" spans="1:107" x14ac:dyDescent="0.45">
      <c r="A501">
        <v>2024</v>
      </c>
      <c r="B501">
        <v>2</v>
      </c>
      <c r="C501" t="s">
        <v>154</v>
      </c>
      <c r="D501">
        <v>689</v>
      </c>
      <c r="E501" t="s">
        <v>441</v>
      </c>
      <c r="F501" t="s">
        <v>323</v>
      </c>
      <c r="G501" t="s">
        <v>244</v>
      </c>
      <c r="H501">
        <v>10.002000000000001</v>
      </c>
      <c r="I501">
        <v>2.1669999999999998</v>
      </c>
      <c r="J501">
        <v>0</v>
      </c>
      <c r="K501">
        <v>0</v>
      </c>
      <c r="L501">
        <v>12.169</v>
      </c>
      <c r="M501">
        <v>1127</v>
      </c>
      <c r="N501">
        <v>36</v>
      </c>
      <c r="O501">
        <v>0</v>
      </c>
      <c r="P501">
        <v>0</v>
      </c>
      <c r="Q501">
        <v>1163</v>
      </c>
      <c r="R501">
        <v>0.23200000000000001</v>
      </c>
      <c r="S501">
        <v>8.0000000000000002E-3</v>
      </c>
      <c r="T501">
        <v>0</v>
      </c>
      <c r="U501">
        <v>0</v>
      </c>
      <c r="V501">
        <v>0.24</v>
      </c>
      <c r="W501">
        <v>125</v>
      </c>
      <c r="X501">
        <v>4</v>
      </c>
      <c r="Y501">
        <v>0</v>
      </c>
      <c r="Z501">
        <v>0</v>
      </c>
      <c r="AA501">
        <v>129</v>
      </c>
      <c r="AB501" t="s">
        <v>324</v>
      </c>
      <c r="AC501" t="s">
        <v>324</v>
      </c>
      <c r="AD501" t="s">
        <v>324</v>
      </c>
      <c r="AE501" t="s">
        <v>324</v>
      </c>
      <c r="AF501">
        <v>0</v>
      </c>
      <c r="AG501" t="s">
        <v>324</v>
      </c>
      <c r="AH501" t="s">
        <v>324</v>
      </c>
      <c r="AI501" t="s">
        <v>324</v>
      </c>
      <c r="AJ501" t="s">
        <v>324</v>
      </c>
      <c r="AK501">
        <v>0</v>
      </c>
      <c r="AL501" t="s">
        <v>324</v>
      </c>
      <c r="AM501" t="s">
        <v>324</v>
      </c>
      <c r="AN501" t="s">
        <v>324</v>
      </c>
      <c r="AO501" t="s">
        <v>324</v>
      </c>
      <c r="AP501">
        <v>0</v>
      </c>
      <c r="AQ501" t="s">
        <v>324</v>
      </c>
      <c r="AR501" t="s">
        <v>324</v>
      </c>
      <c r="AS501" t="s">
        <v>324</v>
      </c>
      <c r="AT501" t="s">
        <v>324</v>
      </c>
      <c r="AU501">
        <v>0</v>
      </c>
      <c r="AV501" t="s">
        <v>324</v>
      </c>
      <c r="AW501" t="s">
        <v>324</v>
      </c>
      <c r="AX501" t="s">
        <v>324</v>
      </c>
      <c r="AY501" t="s">
        <v>324</v>
      </c>
      <c r="AZ501">
        <v>0</v>
      </c>
      <c r="BA501" t="s">
        <v>324</v>
      </c>
      <c r="BB501" t="s">
        <v>324</v>
      </c>
      <c r="BC501" t="s">
        <v>324</v>
      </c>
      <c r="BD501" t="s">
        <v>324</v>
      </c>
      <c r="BE501">
        <v>0</v>
      </c>
      <c r="BF501" t="s">
        <v>324</v>
      </c>
      <c r="BG501" t="s">
        <v>324</v>
      </c>
      <c r="BH501" t="s">
        <v>324</v>
      </c>
      <c r="BI501" t="s">
        <v>324</v>
      </c>
      <c r="BJ501">
        <v>0</v>
      </c>
      <c r="BK501">
        <v>5.8999999999999997E-2</v>
      </c>
      <c r="BL501">
        <v>0.01</v>
      </c>
      <c r="BM501">
        <v>0</v>
      </c>
      <c r="BN501">
        <v>0</v>
      </c>
      <c r="BO501">
        <v>6.9000000000000006E-2</v>
      </c>
      <c r="BP501">
        <v>5</v>
      </c>
      <c r="BQ501">
        <v>1</v>
      </c>
      <c r="BR501">
        <v>0</v>
      </c>
      <c r="BS501">
        <v>0</v>
      </c>
      <c r="BT501">
        <v>6</v>
      </c>
      <c r="BU501" t="s">
        <v>324</v>
      </c>
      <c r="BV501" t="s">
        <v>324</v>
      </c>
      <c r="BW501" t="s">
        <v>324</v>
      </c>
      <c r="BX501" t="s">
        <v>324</v>
      </c>
      <c r="BY501">
        <v>0</v>
      </c>
      <c r="BZ501">
        <v>2.5000000000000001E-2</v>
      </c>
      <c r="CA501" t="s">
        <v>324</v>
      </c>
      <c r="CB501" t="s">
        <v>324</v>
      </c>
      <c r="CC501" t="s">
        <v>324</v>
      </c>
      <c r="CD501">
        <v>2.5000000000000001E-2</v>
      </c>
      <c r="CE501">
        <v>5</v>
      </c>
      <c r="CF501" t="s">
        <v>324</v>
      </c>
      <c r="CG501" t="s">
        <v>324</v>
      </c>
      <c r="CH501" t="s">
        <v>324</v>
      </c>
      <c r="CI501">
        <v>5</v>
      </c>
      <c r="CJ501" t="s">
        <v>324</v>
      </c>
      <c r="CK501" t="s">
        <v>324</v>
      </c>
      <c r="CL501" t="s">
        <v>324</v>
      </c>
      <c r="CM501" t="s">
        <v>324</v>
      </c>
      <c r="CN501">
        <v>0</v>
      </c>
      <c r="CO501">
        <v>10.318</v>
      </c>
      <c r="CP501">
        <v>2.1850000000000001</v>
      </c>
      <c r="CQ501" t="s">
        <v>179</v>
      </c>
      <c r="CR501">
        <v>0</v>
      </c>
      <c r="CS501">
        <v>12.503</v>
      </c>
      <c r="CT501">
        <v>1262</v>
      </c>
      <c r="CU501">
        <v>41</v>
      </c>
      <c r="CV501">
        <v>0</v>
      </c>
      <c r="CW501">
        <v>0</v>
      </c>
      <c r="CX501">
        <v>1303</v>
      </c>
      <c r="CY501">
        <v>0</v>
      </c>
      <c r="CZ501">
        <v>0</v>
      </c>
      <c r="DA501">
        <v>0</v>
      </c>
      <c r="DB501">
        <v>0</v>
      </c>
      <c r="DC501">
        <v>0</v>
      </c>
    </row>
    <row r="502" spans="1:107" x14ac:dyDescent="0.45">
      <c r="A502">
        <v>2024</v>
      </c>
      <c r="B502">
        <v>2</v>
      </c>
      <c r="C502" t="s">
        <v>154</v>
      </c>
      <c r="D502">
        <v>5574</v>
      </c>
      <c r="E502" t="s">
        <v>442</v>
      </c>
      <c r="F502" t="s">
        <v>323</v>
      </c>
      <c r="G502" t="s">
        <v>244</v>
      </c>
      <c r="H502">
        <v>6.9059999999999997</v>
      </c>
      <c r="I502">
        <v>0.82599999999999996</v>
      </c>
      <c r="J502">
        <v>0</v>
      </c>
      <c r="K502">
        <v>0</v>
      </c>
      <c r="L502">
        <v>7.7320000000000002</v>
      </c>
      <c r="M502">
        <v>549</v>
      </c>
      <c r="N502">
        <v>38</v>
      </c>
      <c r="O502">
        <v>0</v>
      </c>
      <c r="P502">
        <v>0</v>
      </c>
      <c r="Q502">
        <v>587</v>
      </c>
      <c r="R502" t="s">
        <v>324</v>
      </c>
      <c r="S502" t="s">
        <v>324</v>
      </c>
      <c r="T502" t="s">
        <v>324</v>
      </c>
      <c r="U502" t="s">
        <v>324</v>
      </c>
      <c r="V502">
        <v>0</v>
      </c>
      <c r="W502" t="s">
        <v>324</v>
      </c>
      <c r="X502" t="s">
        <v>324</v>
      </c>
      <c r="Y502" t="s">
        <v>324</v>
      </c>
      <c r="Z502" t="s">
        <v>324</v>
      </c>
      <c r="AA502">
        <v>0</v>
      </c>
      <c r="AB502">
        <v>131.86199999999999</v>
      </c>
      <c r="AC502">
        <v>20.125</v>
      </c>
      <c r="AD502">
        <v>0</v>
      </c>
      <c r="AE502">
        <v>0</v>
      </c>
      <c r="AF502">
        <v>151.98699999999999</v>
      </c>
      <c r="AG502" t="s">
        <v>324</v>
      </c>
      <c r="AH502" t="s">
        <v>324</v>
      </c>
      <c r="AI502" t="s">
        <v>324</v>
      </c>
      <c r="AJ502" t="s">
        <v>324</v>
      </c>
      <c r="AK502">
        <v>0</v>
      </c>
      <c r="AL502" t="s">
        <v>324</v>
      </c>
      <c r="AM502" t="s">
        <v>324</v>
      </c>
      <c r="AN502" t="s">
        <v>324</v>
      </c>
      <c r="AO502" t="s">
        <v>324</v>
      </c>
      <c r="AP502">
        <v>0</v>
      </c>
      <c r="AQ502" t="s">
        <v>324</v>
      </c>
      <c r="AR502" t="s">
        <v>324</v>
      </c>
      <c r="AS502" t="s">
        <v>324</v>
      </c>
      <c r="AT502" t="s">
        <v>324</v>
      </c>
      <c r="AU502">
        <v>0</v>
      </c>
      <c r="AV502" t="s">
        <v>324</v>
      </c>
      <c r="AW502" t="s">
        <v>324</v>
      </c>
      <c r="AX502" t="s">
        <v>324</v>
      </c>
      <c r="AY502" t="s">
        <v>324</v>
      </c>
      <c r="AZ502">
        <v>0</v>
      </c>
      <c r="BA502" t="s">
        <v>324</v>
      </c>
      <c r="BB502" t="s">
        <v>324</v>
      </c>
      <c r="BC502" t="s">
        <v>324</v>
      </c>
      <c r="BD502" t="s">
        <v>324</v>
      </c>
      <c r="BE502">
        <v>0</v>
      </c>
      <c r="BF502" t="s">
        <v>324</v>
      </c>
      <c r="BG502" t="s">
        <v>324</v>
      </c>
      <c r="BH502" t="s">
        <v>324</v>
      </c>
      <c r="BI502" t="s">
        <v>324</v>
      </c>
      <c r="BJ502">
        <v>0</v>
      </c>
      <c r="BK502">
        <v>4.2000000000000003E-2</v>
      </c>
      <c r="BL502">
        <v>4.2000000000000003E-2</v>
      </c>
      <c r="BM502">
        <v>0</v>
      </c>
      <c r="BN502">
        <v>0</v>
      </c>
      <c r="BO502">
        <v>8.4000000000000005E-2</v>
      </c>
      <c r="BP502">
        <v>3</v>
      </c>
      <c r="BQ502">
        <v>3</v>
      </c>
      <c r="BR502">
        <v>0</v>
      </c>
      <c r="BS502">
        <v>0</v>
      </c>
      <c r="BT502">
        <v>6</v>
      </c>
      <c r="BU502">
        <v>0</v>
      </c>
      <c r="BV502">
        <v>0.92300000000000004</v>
      </c>
      <c r="BW502">
        <v>0</v>
      </c>
      <c r="BX502">
        <v>0</v>
      </c>
      <c r="BY502">
        <v>0.92300000000000004</v>
      </c>
      <c r="BZ502" t="s">
        <v>324</v>
      </c>
      <c r="CA502" t="s">
        <v>324</v>
      </c>
      <c r="CB502" t="s">
        <v>324</v>
      </c>
      <c r="CC502" t="s">
        <v>324</v>
      </c>
      <c r="CD502">
        <v>0</v>
      </c>
      <c r="CE502" t="s">
        <v>324</v>
      </c>
      <c r="CF502" t="s">
        <v>324</v>
      </c>
      <c r="CG502" t="s">
        <v>324</v>
      </c>
      <c r="CH502" t="s">
        <v>324</v>
      </c>
      <c r="CI502">
        <v>0</v>
      </c>
      <c r="CJ502" t="s">
        <v>324</v>
      </c>
      <c r="CK502" t="s">
        <v>324</v>
      </c>
      <c r="CL502" t="s">
        <v>324</v>
      </c>
      <c r="CM502" t="s">
        <v>324</v>
      </c>
      <c r="CN502">
        <v>0</v>
      </c>
      <c r="CO502">
        <v>6.9480000000000004</v>
      </c>
      <c r="CP502">
        <v>0.86799999999999999</v>
      </c>
      <c r="CQ502" t="s">
        <v>179</v>
      </c>
      <c r="CR502">
        <v>0</v>
      </c>
      <c r="CS502">
        <v>7.8159999999999998</v>
      </c>
      <c r="CT502">
        <v>552</v>
      </c>
      <c r="CU502">
        <v>41</v>
      </c>
      <c r="CV502">
        <v>0</v>
      </c>
      <c r="CW502">
        <v>0</v>
      </c>
      <c r="CX502">
        <v>593</v>
      </c>
      <c r="CY502">
        <v>131.86199999999999</v>
      </c>
      <c r="CZ502">
        <v>21.047999999999998</v>
      </c>
      <c r="DA502">
        <v>0</v>
      </c>
      <c r="DB502">
        <v>0</v>
      </c>
      <c r="DC502">
        <v>152.91</v>
      </c>
    </row>
    <row r="503" spans="1:107" x14ac:dyDescent="0.45">
      <c r="A503">
        <v>2024</v>
      </c>
      <c r="B503">
        <v>2</v>
      </c>
      <c r="C503" t="s">
        <v>154</v>
      </c>
      <c r="D503">
        <v>10596</v>
      </c>
      <c r="E503" t="s">
        <v>443</v>
      </c>
      <c r="F503" t="s">
        <v>323</v>
      </c>
      <c r="G503" t="s">
        <v>244</v>
      </c>
      <c r="H503">
        <v>5.2999999999999999E-2</v>
      </c>
      <c r="I503">
        <v>0.04</v>
      </c>
      <c r="J503" t="s">
        <v>324</v>
      </c>
      <c r="K503" t="s">
        <v>324</v>
      </c>
      <c r="L503">
        <v>9.2999999999999999E-2</v>
      </c>
      <c r="M503">
        <v>5</v>
      </c>
      <c r="N503">
        <v>1</v>
      </c>
      <c r="O503" t="s">
        <v>324</v>
      </c>
      <c r="P503" t="s">
        <v>324</v>
      </c>
      <c r="Q503">
        <v>6</v>
      </c>
      <c r="R503" t="s">
        <v>324</v>
      </c>
      <c r="S503" t="s">
        <v>324</v>
      </c>
      <c r="T503" t="s">
        <v>324</v>
      </c>
      <c r="U503" t="s">
        <v>324</v>
      </c>
      <c r="V503">
        <v>0</v>
      </c>
      <c r="W503" t="s">
        <v>324</v>
      </c>
      <c r="X503" t="s">
        <v>324</v>
      </c>
      <c r="Y503" t="s">
        <v>324</v>
      </c>
      <c r="Z503" t="s">
        <v>324</v>
      </c>
      <c r="AA503">
        <v>0</v>
      </c>
      <c r="AB503" t="s">
        <v>324</v>
      </c>
      <c r="AC503" t="s">
        <v>324</v>
      </c>
      <c r="AD503" t="s">
        <v>324</v>
      </c>
      <c r="AE503" t="s">
        <v>324</v>
      </c>
      <c r="AF503">
        <v>0</v>
      </c>
      <c r="AG503">
        <v>5.0000000000000001E-3</v>
      </c>
      <c r="AH503">
        <v>0.1</v>
      </c>
      <c r="AI503" t="s">
        <v>324</v>
      </c>
      <c r="AJ503" t="s">
        <v>324</v>
      </c>
      <c r="AK503">
        <v>0.105</v>
      </c>
      <c r="AL503">
        <v>1</v>
      </c>
      <c r="AM503">
        <v>1</v>
      </c>
      <c r="AN503" t="s">
        <v>324</v>
      </c>
      <c r="AO503" t="s">
        <v>324</v>
      </c>
      <c r="AP503">
        <v>2</v>
      </c>
      <c r="AQ503" t="s">
        <v>324</v>
      </c>
      <c r="AR503" t="s">
        <v>324</v>
      </c>
      <c r="AS503" t="s">
        <v>324</v>
      </c>
      <c r="AT503" t="s">
        <v>324</v>
      </c>
      <c r="AU503">
        <v>0</v>
      </c>
      <c r="AV503" t="s">
        <v>324</v>
      </c>
      <c r="AW503" t="s">
        <v>324</v>
      </c>
      <c r="AX503" t="s">
        <v>324</v>
      </c>
      <c r="AY503" t="s">
        <v>324</v>
      </c>
      <c r="AZ503">
        <v>0</v>
      </c>
      <c r="BA503" t="s">
        <v>324</v>
      </c>
      <c r="BB503" t="s">
        <v>324</v>
      </c>
      <c r="BC503" t="s">
        <v>324</v>
      </c>
      <c r="BD503" t="s">
        <v>324</v>
      </c>
      <c r="BE503">
        <v>0</v>
      </c>
      <c r="BF503" t="s">
        <v>324</v>
      </c>
      <c r="BG503" t="s">
        <v>324</v>
      </c>
      <c r="BH503" t="s">
        <v>324</v>
      </c>
      <c r="BI503" t="s">
        <v>324</v>
      </c>
      <c r="BJ503">
        <v>0</v>
      </c>
      <c r="BK503" t="s">
        <v>324</v>
      </c>
      <c r="BL503" t="s">
        <v>324</v>
      </c>
      <c r="BM503" t="s">
        <v>324</v>
      </c>
      <c r="BN503" t="s">
        <v>324</v>
      </c>
      <c r="BO503">
        <v>0</v>
      </c>
      <c r="BP503" t="s">
        <v>324</v>
      </c>
      <c r="BQ503" t="s">
        <v>324</v>
      </c>
      <c r="BR503" t="s">
        <v>324</v>
      </c>
      <c r="BS503" t="s">
        <v>324</v>
      </c>
      <c r="BT503">
        <v>0</v>
      </c>
      <c r="BU503" t="s">
        <v>324</v>
      </c>
      <c r="BV503" t="s">
        <v>324</v>
      </c>
      <c r="BW503" t="s">
        <v>324</v>
      </c>
      <c r="BX503" t="s">
        <v>324</v>
      </c>
      <c r="BY503">
        <v>0</v>
      </c>
      <c r="BZ503" t="s">
        <v>324</v>
      </c>
      <c r="CA503" t="s">
        <v>324</v>
      </c>
      <c r="CB503" t="s">
        <v>324</v>
      </c>
      <c r="CC503" t="s">
        <v>324</v>
      </c>
      <c r="CD503">
        <v>0</v>
      </c>
      <c r="CE503" t="s">
        <v>324</v>
      </c>
      <c r="CF503" t="s">
        <v>324</v>
      </c>
      <c r="CG503" t="s">
        <v>324</v>
      </c>
      <c r="CH503" t="s">
        <v>324</v>
      </c>
      <c r="CI503">
        <v>0</v>
      </c>
      <c r="CJ503" t="s">
        <v>324</v>
      </c>
      <c r="CK503" t="s">
        <v>324</v>
      </c>
      <c r="CL503" t="s">
        <v>324</v>
      </c>
      <c r="CM503" t="s">
        <v>324</v>
      </c>
      <c r="CN503">
        <v>0</v>
      </c>
      <c r="CO503">
        <v>5.2999999999999999E-2</v>
      </c>
      <c r="CP503">
        <v>0.04</v>
      </c>
      <c r="CQ503" t="s">
        <v>179</v>
      </c>
      <c r="CR503">
        <v>0</v>
      </c>
      <c r="CS503">
        <v>9.2999999999999999E-2</v>
      </c>
      <c r="CT503">
        <v>5</v>
      </c>
      <c r="CU503">
        <v>1</v>
      </c>
      <c r="CV503">
        <v>0</v>
      </c>
      <c r="CW503">
        <v>0</v>
      </c>
      <c r="CX503">
        <v>6</v>
      </c>
      <c r="CY503">
        <v>0</v>
      </c>
      <c r="CZ503">
        <v>0</v>
      </c>
      <c r="DA503">
        <v>0</v>
      </c>
      <c r="DB503">
        <v>0</v>
      </c>
      <c r="DC503">
        <v>0</v>
      </c>
    </row>
    <row r="504" spans="1:107" x14ac:dyDescent="0.45">
      <c r="A504">
        <v>2024</v>
      </c>
      <c r="B504">
        <v>2</v>
      </c>
      <c r="C504" t="s">
        <v>154</v>
      </c>
      <c r="D504">
        <v>12647</v>
      </c>
      <c r="E504" t="s">
        <v>444</v>
      </c>
      <c r="F504" t="s">
        <v>323</v>
      </c>
      <c r="G504" t="s">
        <v>244</v>
      </c>
      <c r="H504">
        <v>7.6849999999999996</v>
      </c>
      <c r="I504">
        <v>7.7439999999999998</v>
      </c>
      <c r="J504">
        <v>0.02</v>
      </c>
      <c r="K504" t="s">
        <v>324</v>
      </c>
      <c r="L504">
        <v>15.449</v>
      </c>
      <c r="M504">
        <v>838</v>
      </c>
      <c r="N504">
        <v>169</v>
      </c>
      <c r="O504">
        <v>1</v>
      </c>
      <c r="P504" t="s">
        <v>324</v>
      </c>
      <c r="Q504">
        <v>1008</v>
      </c>
      <c r="R504">
        <v>0.51800000000000002</v>
      </c>
      <c r="S504">
        <v>0.52200000000000002</v>
      </c>
      <c r="T504" t="s">
        <v>324</v>
      </c>
      <c r="U504" t="s">
        <v>324</v>
      </c>
      <c r="V504">
        <v>1.04</v>
      </c>
      <c r="W504">
        <v>94</v>
      </c>
      <c r="X504">
        <v>3</v>
      </c>
      <c r="Y504" t="s">
        <v>324</v>
      </c>
      <c r="Z504" t="s">
        <v>324</v>
      </c>
      <c r="AA504">
        <v>97</v>
      </c>
      <c r="AB504">
        <v>18.768000000000001</v>
      </c>
      <c r="AC504">
        <v>16.213000000000001</v>
      </c>
      <c r="AD504" t="s">
        <v>324</v>
      </c>
      <c r="AE504" t="s">
        <v>324</v>
      </c>
      <c r="AF504">
        <v>34.981000000000002</v>
      </c>
      <c r="AG504">
        <v>0.38</v>
      </c>
      <c r="AH504">
        <v>6.0000000000000001E-3</v>
      </c>
      <c r="AI504" t="s">
        <v>324</v>
      </c>
      <c r="AJ504" t="s">
        <v>324</v>
      </c>
      <c r="AK504">
        <v>0.38600000000000001</v>
      </c>
      <c r="AL504">
        <v>24</v>
      </c>
      <c r="AM504">
        <v>1</v>
      </c>
      <c r="AN504" t="s">
        <v>324</v>
      </c>
      <c r="AO504" t="s">
        <v>324</v>
      </c>
      <c r="AP504">
        <v>25</v>
      </c>
      <c r="AQ504" t="s">
        <v>324</v>
      </c>
      <c r="AR504" t="s">
        <v>324</v>
      </c>
      <c r="AS504" t="s">
        <v>324</v>
      </c>
      <c r="AT504" t="s">
        <v>324</v>
      </c>
      <c r="AU504">
        <v>0</v>
      </c>
      <c r="AV504" t="s">
        <v>324</v>
      </c>
      <c r="AW504" t="s">
        <v>324</v>
      </c>
      <c r="AX504" t="s">
        <v>324</v>
      </c>
      <c r="AY504" t="s">
        <v>324</v>
      </c>
      <c r="AZ504">
        <v>0</v>
      </c>
      <c r="BA504" t="s">
        <v>324</v>
      </c>
      <c r="BB504" t="s">
        <v>324</v>
      </c>
      <c r="BC504" t="s">
        <v>324</v>
      </c>
      <c r="BD504" t="s">
        <v>324</v>
      </c>
      <c r="BE504">
        <v>0</v>
      </c>
      <c r="BF504" t="s">
        <v>324</v>
      </c>
      <c r="BG504" t="s">
        <v>324</v>
      </c>
      <c r="BH504" t="s">
        <v>324</v>
      </c>
      <c r="BI504" t="s">
        <v>324</v>
      </c>
      <c r="BJ504">
        <v>0</v>
      </c>
      <c r="BK504">
        <v>8.2000000000000003E-2</v>
      </c>
      <c r="BL504">
        <v>9.2999999999999999E-2</v>
      </c>
      <c r="BM504" t="s">
        <v>324</v>
      </c>
      <c r="BN504" t="s">
        <v>324</v>
      </c>
      <c r="BO504">
        <v>0.17499999999999999</v>
      </c>
      <c r="BP504">
        <v>8</v>
      </c>
      <c r="BQ504">
        <v>7</v>
      </c>
      <c r="BR504" t="s">
        <v>324</v>
      </c>
      <c r="BS504" t="s">
        <v>324</v>
      </c>
      <c r="BT504">
        <v>15</v>
      </c>
      <c r="BU504" t="s">
        <v>324</v>
      </c>
      <c r="BV504" t="s">
        <v>324</v>
      </c>
      <c r="BW504" t="s">
        <v>324</v>
      </c>
      <c r="BX504" t="s">
        <v>324</v>
      </c>
      <c r="BY504">
        <v>0</v>
      </c>
      <c r="BZ504" t="s">
        <v>324</v>
      </c>
      <c r="CA504" t="s">
        <v>324</v>
      </c>
      <c r="CB504" t="s">
        <v>324</v>
      </c>
      <c r="CC504" t="s">
        <v>324</v>
      </c>
      <c r="CD504">
        <v>0</v>
      </c>
      <c r="CE504" t="s">
        <v>324</v>
      </c>
      <c r="CF504" t="s">
        <v>324</v>
      </c>
      <c r="CG504" t="s">
        <v>324</v>
      </c>
      <c r="CH504" t="s">
        <v>324</v>
      </c>
      <c r="CI504">
        <v>0</v>
      </c>
      <c r="CJ504" t="s">
        <v>324</v>
      </c>
      <c r="CK504" t="s">
        <v>324</v>
      </c>
      <c r="CL504" t="s">
        <v>324</v>
      </c>
      <c r="CM504" t="s">
        <v>324</v>
      </c>
      <c r="CN504">
        <v>0</v>
      </c>
      <c r="CO504">
        <v>8.2850000000000001</v>
      </c>
      <c r="CP504">
        <v>8.359</v>
      </c>
      <c r="CQ504">
        <v>0.02</v>
      </c>
      <c r="CR504">
        <v>0</v>
      </c>
      <c r="CS504">
        <v>16.664000000000001</v>
      </c>
      <c r="CT504">
        <v>940</v>
      </c>
      <c r="CU504">
        <v>179</v>
      </c>
      <c r="CV504">
        <v>1</v>
      </c>
      <c r="CW504">
        <v>0</v>
      </c>
      <c r="CX504">
        <v>1120</v>
      </c>
      <c r="CY504">
        <v>18.768000000000001</v>
      </c>
      <c r="CZ504">
        <v>16.213000000000001</v>
      </c>
      <c r="DA504">
        <v>0</v>
      </c>
      <c r="DB504">
        <v>0</v>
      </c>
      <c r="DC504">
        <v>34.981000000000002</v>
      </c>
    </row>
    <row r="505" spans="1:107" x14ac:dyDescent="0.45">
      <c r="A505">
        <v>2024</v>
      </c>
      <c r="B505">
        <v>2</v>
      </c>
      <c r="C505" t="s">
        <v>154</v>
      </c>
      <c r="D505">
        <v>13781</v>
      </c>
      <c r="E505" t="s">
        <v>445</v>
      </c>
      <c r="F505" t="s">
        <v>323</v>
      </c>
      <c r="G505" t="s">
        <v>247</v>
      </c>
      <c r="H505">
        <v>85.909000000000006</v>
      </c>
      <c r="I505">
        <v>54.834000000000003</v>
      </c>
      <c r="J505">
        <v>18.263999999999999</v>
      </c>
      <c r="K505">
        <v>0</v>
      </c>
      <c r="L505">
        <v>159.00700000000001</v>
      </c>
      <c r="M505">
        <v>11418</v>
      </c>
      <c r="N505">
        <v>1234</v>
      </c>
      <c r="O505">
        <v>229</v>
      </c>
      <c r="P505">
        <v>0</v>
      </c>
      <c r="Q505">
        <v>12881</v>
      </c>
      <c r="R505" t="s">
        <v>324</v>
      </c>
      <c r="S505" t="s">
        <v>324</v>
      </c>
      <c r="T505" t="s">
        <v>324</v>
      </c>
      <c r="U505" t="s">
        <v>324</v>
      </c>
      <c r="V505">
        <v>0</v>
      </c>
      <c r="W505" t="s">
        <v>324</v>
      </c>
      <c r="X505" t="s">
        <v>324</v>
      </c>
      <c r="Y505" t="s">
        <v>324</v>
      </c>
      <c r="Z505" t="s">
        <v>324</v>
      </c>
      <c r="AA505">
        <v>0</v>
      </c>
      <c r="AB505" t="s">
        <v>324</v>
      </c>
      <c r="AC505" t="s">
        <v>324</v>
      </c>
      <c r="AD505" t="s">
        <v>324</v>
      </c>
      <c r="AE505" t="s">
        <v>324</v>
      </c>
      <c r="AF505">
        <v>0</v>
      </c>
      <c r="AG505" t="s">
        <v>324</v>
      </c>
      <c r="AH505" t="s">
        <v>324</v>
      </c>
      <c r="AI505" t="s">
        <v>324</v>
      </c>
      <c r="AJ505" t="s">
        <v>324</v>
      </c>
      <c r="AK505">
        <v>0</v>
      </c>
      <c r="AL505" t="s">
        <v>324</v>
      </c>
      <c r="AM505" t="s">
        <v>324</v>
      </c>
      <c r="AN505" t="s">
        <v>324</v>
      </c>
      <c r="AO505" t="s">
        <v>324</v>
      </c>
      <c r="AP505">
        <v>0</v>
      </c>
      <c r="AQ505" t="s">
        <v>324</v>
      </c>
      <c r="AR505" t="s">
        <v>324</v>
      </c>
      <c r="AS505" t="s">
        <v>324</v>
      </c>
      <c r="AT505" t="s">
        <v>324</v>
      </c>
      <c r="AU505">
        <v>0</v>
      </c>
      <c r="AV505" t="s">
        <v>324</v>
      </c>
      <c r="AW505" t="s">
        <v>324</v>
      </c>
      <c r="AX505" t="s">
        <v>324</v>
      </c>
      <c r="AY505" t="s">
        <v>324</v>
      </c>
      <c r="AZ505">
        <v>0</v>
      </c>
      <c r="BA505" t="s">
        <v>324</v>
      </c>
      <c r="BB505" t="s">
        <v>324</v>
      </c>
      <c r="BC505" t="s">
        <v>324</v>
      </c>
      <c r="BD505" t="s">
        <v>324</v>
      </c>
      <c r="BE505">
        <v>0</v>
      </c>
      <c r="BF505" t="s">
        <v>324</v>
      </c>
      <c r="BG505" t="s">
        <v>324</v>
      </c>
      <c r="BH505" t="s">
        <v>324</v>
      </c>
      <c r="BI505" t="s">
        <v>324</v>
      </c>
      <c r="BJ505">
        <v>0</v>
      </c>
      <c r="BK505" t="s">
        <v>324</v>
      </c>
      <c r="BL505" t="s">
        <v>324</v>
      </c>
      <c r="BM505" t="s">
        <v>324</v>
      </c>
      <c r="BN505" t="s">
        <v>324</v>
      </c>
      <c r="BO505">
        <v>0</v>
      </c>
      <c r="BP505" t="s">
        <v>324</v>
      </c>
      <c r="BQ505" t="s">
        <v>324</v>
      </c>
      <c r="BR505" t="s">
        <v>324</v>
      </c>
      <c r="BS505" t="s">
        <v>324</v>
      </c>
      <c r="BT505">
        <v>0</v>
      </c>
      <c r="BU505" t="s">
        <v>324</v>
      </c>
      <c r="BV505" t="s">
        <v>324</v>
      </c>
      <c r="BW505" t="s">
        <v>324</v>
      </c>
      <c r="BX505" t="s">
        <v>324</v>
      </c>
      <c r="BY505">
        <v>0</v>
      </c>
      <c r="BZ505" t="s">
        <v>324</v>
      </c>
      <c r="CA505" t="s">
        <v>324</v>
      </c>
      <c r="CB505" t="s">
        <v>324</v>
      </c>
      <c r="CC505" t="s">
        <v>324</v>
      </c>
      <c r="CD505">
        <v>0</v>
      </c>
      <c r="CE505" t="s">
        <v>324</v>
      </c>
      <c r="CF505" t="s">
        <v>324</v>
      </c>
      <c r="CG505" t="s">
        <v>324</v>
      </c>
      <c r="CH505" t="s">
        <v>324</v>
      </c>
      <c r="CI505">
        <v>0</v>
      </c>
      <c r="CJ505" t="s">
        <v>324</v>
      </c>
      <c r="CK505" t="s">
        <v>324</v>
      </c>
      <c r="CL505" t="s">
        <v>324</v>
      </c>
      <c r="CM505" t="s">
        <v>324</v>
      </c>
      <c r="CN505">
        <v>0</v>
      </c>
      <c r="CO505">
        <v>85.909000000000006</v>
      </c>
      <c r="CP505">
        <v>54.834000000000003</v>
      </c>
      <c r="CQ505">
        <v>18.263999999999999</v>
      </c>
      <c r="CR505">
        <v>0</v>
      </c>
      <c r="CS505">
        <v>159.00700000000001</v>
      </c>
      <c r="CT505">
        <v>11418</v>
      </c>
      <c r="CU505">
        <v>1234</v>
      </c>
      <c r="CV505">
        <v>229</v>
      </c>
      <c r="CW505">
        <v>0</v>
      </c>
      <c r="CX505">
        <v>12881</v>
      </c>
      <c r="CY505">
        <v>0</v>
      </c>
      <c r="CZ505">
        <v>0</v>
      </c>
      <c r="DA505">
        <v>0</v>
      </c>
      <c r="DB505">
        <v>0</v>
      </c>
      <c r="DC505">
        <v>0</v>
      </c>
    </row>
    <row r="506" spans="1:107" x14ac:dyDescent="0.45">
      <c r="A506">
        <v>2024</v>
      </c>
      <c r="B506">
        <v>2</v>
      </c>
      <c r="C506" t="s">
        <v>154</v>
      </c>
      <c r="D506">
        <v>14232</v>
      </c>
      <c r="E506" t="s">
        <v>446</v>
      </c>
      <c r="F506" t="s">
        <v>323</v>
      </c>
      <c r="G506" t="s">
        <v>244</v>
      </c>
      <c r="H506">
        <v>0.69199999999999995</v>
      </c>
      <c r="I506">
        <v>2.0299999999999998</v>
      </c>
      <c r="J506">
        <v>0</v>
      </c>
      <c r="K506">
        <v>0</v>
      </c>
      <c r="L506">
        <v>2.722</v>
      </c>
      <c r="M506">
        <v>60</v>
      </c>
      <c r="N506">
        <v>40</v>
      </c>
      <c r="O506">
        <v>0</v>
      </c>
      <c r="P506">
        <v>0</v>
      </c>
      <c r="Q506">
        <v>100</v>
      </c>
      <c r="R506">
        <v>0</v>
      </c>
      <c r="S506">
        <v>0</v>
      </c>
      <c r="T506">
        <v>0</v>
      </c>
      <c r="U506">
        <v>0</v>
      </c>
      <c r="V506">
        <v>0</v>
      </c>
      <c r="W506">
        <v>0</v>
      </c>
      <c r="X506">
        <v>0</v>
      </c>
      <c r="Y506">
        <v>0</v>
      </c>
      <c r="Z506">
        <v>0</v>
      </c>
      <c r="AA506">
        <v>0</v>
      </c>
      <c r="AB506">
        <v>19.446000000000002</v>
      </c>
      <c r="AC506">
        <v>11.984</v>
      </c>
      <c r="AD506">
        <v>0</v>
      </c>
      <c r="AE506">
        <v>0</v>
      </c>
      <c r="AF506">
        <v>31.43</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2E-3</v>
      </c>
      <c r="BL506">
        <v>0.19900000000000001</v>
      </c>
      <c r="BM506">
        <v>0</v>
      </c>
      <c r="BN506">
        <v>0</v>
      </c>
      <c r="BO506">
        <v>0.20100000000000001</v>
      </c>
      <c r="BP506">
        <v>1</v>
      </c>
      <c r="BQ506">
        <v>8</v>
      </c>
      <c r="BR506">
        <v>0</v>
      </c>
      <c r="BS506">
        <v>0</v>
      </c>
      <c r="BT506">
        <v>9</v>
      </c>
      <c r="BU506">
        <v>0</v>
      </c>
      <c r="BV506">
        <v>0.5</v>
      </c>
      <c r="BW506">
        <v>0</v>
      </c>
      <c r="BX506">
        <v>0</v>
      </c>
      <c r="BY506">
        <v>0.5</v>
      </c>
      <c r="BZ506">
        <v>0</v>
      </c>
      <c r="CA506">
        <v>3.5000000000000003E-2</v>
      </c>
      <c r="CB506">
        <v>0</v>
      </c>
      <c r="CC506">
        <v>0</v>
      </c>
      <c r="CD506">
        <v>3.5000000000000003E-2</v>
      </c>
      <c r="CE506">
        <v>0</v>
      </c>
      <c r="CF506">
        <v>1</v>
      </c>
      <c r="CG506">
        <v>0</v>
      </c>
      <c r="CH506">
        <v>0</v>
      </c>
      <c r="CI506">
        <v>1</v>
      </c>
      <c r="CJ506">
        <v>0</v>
      </c>
      <c r="CK506">
        <v>0</v>
      </c>
      <c r="CL506">
        <v>0</v>
      </c>
      <c r="CM506">
        <v>0</v>
      </c>
      <c r="CN506">
        <v>0</v>
      </c>
      <c r="CO506">
        <v>0.69399999999999995</v>
      </c>
      <c r="CP506">
        <v>2.2639999999999998</v>
      </c>
      <c r="CQ506" t="s">
        <v>179</v>
      </c>
      <c r="CR506">
        <v>0</v>
      </c>
      <c r="CS506">
        <v>2.9580000000000002</v>
      </c>
      <c r="CT506">
        <v>61</v>
      </c>
      <c r="CU506">
        <v>49</v>
      </c>
      <c r="CV506">
        <v>0</v>
      </c>
      <c r="CW506">
        <v>0</v>
      </c>
      <c r="CX506">
        <v>110</v>
      </c>
      <c r="CY506">
        <v>19.446000000000002</v>
      </c>
      <c r="CZ506">
        <v>12.484</v>
      </c>
      <c r="DA506">
        <v>0</v>
      </c>
      <c r="DB506">
        <v>0</v>
      </c>
      <c r="DC506">
        <v>31.93</v>
      </c>
    </row>
    <row r="507" spans="1:107" x14ac:dyDescent="0.45">
      <c r="A507">
        <v>2024</v>
      </c>
      <c r="B507">
        <v>2</v>
      </c>
      <c r="C507" t="s">
        <v>154</v>
      </c>
      <c r="D507">
        <v>16181</v>
      </c>
      <c r="E507" t="s">
        <v>447</v>
      </c>
      <c r="F507" t="s">
        <v>323</v>
      </c>
      <c r="G507" t="s">
        <v>244</v>
      </c>
      <c r="H507">
        <v>4.0780000000000003</v>
      </c>
      <c r="I507">
        <v>0.73799999999999999</v>
      </c>
      <c r="J507">
        <v>0</v>
      </c>
      <c r="K507">
        <v>0</v>
      </c>
      <c r="L507">
        <v>4.8159999999999998</v>
      </c>
      <c r="M507">
        <v>519</v>
      </c>
      <c r="N507">
        <v>23</v>
      </c>
      <c r="O507">
        <v>0</v>
      </c>
      <c r="P507">
        <v>0</v>
      </c>
      <c r="Q507">
        <v>542</v>
      </c>
      <c r="R507">
        <v>0.28599999999999998</v>
      </c>
      <c r="S507">
        <v>0</v>
      </c>
      <c r="T507">
        <v>0</v>
      </c>
      <c r="U507">
        <v>0</v>
      </c>
      <c r="V507">
        <v>0.28599999999999998</v>
      </c>
      <c r="W507">
        <v>208</v>
      </c>
      <c r="X507">
        <v>0</v>
      </c>
      <c r="Y507">
        <v>0</v>
      </c>
      <c r="Z507">
        <v>0</v>
      </c>
      <c r="AA507">
        <v>208</v>
      </c>
      <c r="AB507">
        <v>171.33799999999999</v>
      </c>
      <c r="AC507">
        <v>15.814</v>
      </c>
      <c r="AD507">
        <v>0</v>
      </c>
      <c r="AE507">
        <v>0</v>
      </c>
      <c r="AF507">
        <v>187.15199999999999</v>
      </c>
      <c r="AG507">
        <v>3.6999999999999998E-2</v>
      </c>
      <c r="AH507">
        <v>0</v>
      </c>
      <c r="AI507">
        <v>0</v>
      </c>
      <c r="AJ507">
        <v>0</v>
      </c>
      <c r="AK507">
        <v>3.6999999999999998E-2</v>
      </c>
      <c r="AL507">
        <v>8</v>
      </c>
      <c r="AM507">
        <v>0</v>
      </c>
      <c r="AN507">
        <v>0</v>
      </c>
      <c r="AO507">
        <v>0</v>
      </c>
      <c r="AP507">
        <v>8</v>
      </c>
      <c r="AQ507">
        <v>6.6000000000000003E-2</v>
      </c>
      <c r="AR507">
        <v>0</v>
      </c>
      <c r="AS507">
        <v>0</v>
      </c>
      <c r="AT507">
        <v>0</v>
      </c>
      <c r="AU507">
        <v>6.6000000000000003E-2</v>
      </c>
      <c r="AV507">
        <v>0</v>
      </c>
      <c r="AW507">
        <v>0</v>
      </c>
      <c r="AX507">
        <v>0</v>
      </c>
      <c r="AY507">
        <v>0</v>
      </c>
      <c r="AZ507">
        <v>0</v>
      </c>
      <c r="BA507">
        <v>0</v>
      </c>
      <c r="BB507">
        <v>0</v>
      </c>
      <c r="BC507">
        <v>0</v>
      </c>
      <c r="BD507">
        <v>0</v>
      </c>
      <c r="BE507">
        <v>0</v>
      </c>
      <c r="BF507">
        <v>0</v>
      </c>
      <c r="BG507">
        <v>0</v>
      </c>
      <c r="BH507">
        <v>0</v>
      </c>
      <c r="BI507">
        <v>0</v>
      </c>
      <c r="BJ507">
        <v>0</v>
      </c>
      <c r="BK507">
        <v>3.0000000000000001E-3</v>
      </c>
      <c r="BL507">
        <v>0</v>
      </c>
      <c r="BM507">
        <v>0</v>
      </c>
      <c r="BN507">
        <v>0</v>
      </c>
      <c r="BO507">
        <v>3.0000000000000001E-3</v>
      </c>
      <c r="BP507">
        <v>1</v>
      </c>
      <c r="BQ507">
        <v>0</v>
      </c>
      <c r="BR507">
        <v>0</v>
      </c>
      <c r="BS507">
        <v>0</v>
      </c>
      <c r="BT507">
        <v>1</v>
      </c>
      <c r="BU507">
        <v>0</v>
      </c>
      <c r="BV507">
        <v>0</v>
      </c>
      <c r="BW507">
        <v>0</v>
      </c>
      <c r="BX507">
        <v>0</v>
      </c>
      <c r="BY507">
        <v>0</v>
      </c>
      <c r="BZ507">
        <v>0</v>
      </c>
      <c r="CA507">
        <v>0</v>
      </c>
      <c r="CB507">
        <v>0</v>
      </c>
      <c r="CC507">
        <v>0</v>
      </c>
      <c r="CD507">
        <v>0</v>
      </c>
      <c r="CE507">
        <v>0</v>
      </c>
      <c r="CF507">
        <v>0</v>
      </c>
      <c r="CG507">
        <v>0</v>
      </c>
      <c r="CH507">
        <v>0</v>
      </c>
      <c r="CI507">
        <v>0</v>
      </c>
      <c r="CJ507">
        <v>0</v>
      </c>
      <c r="CK507">
        <v>0</v>
      </c>
      <c r="CL507">
        <v>0</v>
      </c>
      <c r="CM507">
        <v>0</v>
      </c>
      <c r="CN507">
        <v>0</v>
      </c>
      <c r="CO507">
        <v>4.367</v>
      </c>
      <c r="CP507">
        <v>0.73799999999999999</v>
      </c>
      <c r="CQ507" t="s">
        <v>179</v>
      </c>
      <c r="CR507">
        <v>0</v>
      </c>
      <c r="CS507">
        <v>5.1050000000000004</v>
      </c>
      <c r="CT507">
        <v>728</v>
      </c>
      <c r="CU507">
        <v>23</v>
      </c>
      <c r="CV507">
        <v>0</v>
      </c>
      <c r="CW507">
        <v>0</v>
      </c>
      <c r="CX507">
        <v>751</v>
      </c>
      <c r="CY507">
        <v>171.33799999999999</v>
      </c>
      <c r="CZ507">
        <v>15.814</v>
      </c>
      <c r="DA507">
        <v>0</v>
      </c>
      <c r="DB507">
        <v>0</v>
      </c>
      <c r="DC507">
        <v>187.15199999999999</v>
      </c>
    </row>
    <row r="508" spans="1:107" x14ac:dyDescent="0.45">
      <c r="A508">
        <v>2024</v>
      </c>
      <c r="B508">
        <v>2</v>
      </c>
      <c r="C508" t="s">
        <v>154</v>
      </c>
      <c r="D508">
        <v>17267</v>
      </c>
      <c r="E508" t="s">
        <v>448</v>
      </c>
      <c r="F508" t="s">
        <v>323</v>
      </c>
      <c r="G508" t="s">
        <v>247</v>
      </c>
      <c r="H508">
        <v>0.46300000000000002</v>
      </c>
      <c r="I508">
        <v>6.8000000000000005E-2</v>
      </c>
      <c r="J508">
        <v>0</v>
      </c>
      <c r="K508">
        <v>0</v>
      </c>
      <c r="L508">
        <v>0.53100000000000003</v>
      </c>
      <c r="M508">
        <v>20</v>
      </c>
      <c r="N508">
        <v>3</v>
      </c>
      <c r="O508">
        <v>0</v>
      </c>
      <c r="P508">
        <v>0</v>
      </c>
      <c r="Q508">
        <v>23</v>
      </c>
      <c r="R508" t="s">
        <v>324</v>
      </c>
      <c r="S508" t="s">
        <v>324</v>
      </c>
      <c r="T508" t="s">
        <v>324</v>
      </c>
      <c r="U508" t="s">
        <v>324</v>
      </c>
      <c r="V508">
        <v>0</v>
      </c>
      <c r="W508" t="s">
        <v>324</v>
      </c>
      <c r="X508" t="s">
        <v>324</v>
      </c>
      <c r="Y508" t="s">
        <v>324</v>
      </c>
      <c r="Z508" t="s">
        <v>324</v>
      </c>
      <c r="AA508">
        <v>0</v>
      </c>
      <c r="AB508">
        <v>35.372999999999998</v>
      </c>
      <c r="AC508">
        <v>7.5810000000000004</v>
      </c>
      <c r="AD508" t="s">
        <v>324</v>
      </c>
      <c r="AE508" t="s">
        <v>324</v>
      </c>
      <c r="AF508">
        <v>42.954000000000001</v>
      </c>
      <c r="AG508" t="s">
        <v>324</v>
      </c>
      <c r="AH508" t="s">
        <v>324</v>
      </c>
      <c r="AI508" t="s">
        <v>324</v>
      </c>
      <c r="AJ508" t="s">
        <v>324</v>
      </c>
      <c r="AK508">
        <v>0</v>
      </c>
      <c r="AL508" t="s">
        <v>324</v>
      </c>
      <c r="AM508" t="s">
        <v>324</v>
      </c>
      <c r="AN508" t="s">
        <v>324</v>
      </c>
      <c r="AO508" t="s">
        <v>324</v>
      </c>
      <c r="AP508">
        <v>0</v>
      </c>
      <c r="AQ508" t="s">
        <v>324</v>
      </c>
      <c r="AR508" t="s">
        <v>324</v>
      </c>
      <c r="AS508" t="s">
        <v>324</v>
      </c>
      <c r="AT508" t="s">
        <v>324</v>
      </c>
      <c r="AU508">
        <v>0</v>
      </c>
      <c r="AV508" t="s">
        <v>324</v>
      </c>
      <c r="AW508" t="s">
        <v>324</v>
      </c>
      <c r="AX508" t="s">
        <v>324</v>
      </c>
      <c r="AY508" t="s">
        <v>324</v>
      </c>
      <c r="AZ508">
        <v>0</v>
      </c>
      <c r="BA508" t="s">
        <v>324</v>
      </c>
      <c r="BB508" t="s">
        <v>324</v>
      </c>
      <c r="BC508" t="s">
        <v>324</v>
      </c>
      <c r="BD508" t="s">
        <v>324</v>
      </c>
      <c r="BE508">
        <v>0</v>
      </c>
      <c r="BF508" t="s">
        <v>324</v>
      </c>
      <c r="BG508" t="s">
        <v>324</v>
      </c>
      <c r="BH508" t="s">
        <v>324</v>
      </c>
      <c r="BI508" t="s">
        <v>324</v>
      </c>
      <c r="BJ508">
        <v>0</v>
      </c>
      <c r="BK508">
        <v>6.9000000000000006E-2</v>
      </c>
      <c r="BL508">
        <v>0</v>
      </c>
      <c r="BM508" t="s">
        <v>324</v>
      </c>
      <c r="BN508" t="s">
        <v>324</v>
      </c>
      <c r="BO508">
        <v>6.9000000000000006E-2</v>
      </c>
      <c r="BP508">
        <v>3</v>
      </c>
      <c r="BQ508">
        <v>0</v>
      </c>
      <c r="BR508" t="s">
        <v>324</v>
      </c>
      <c r="BS508" t="s">
        <v>324</v>
      </c>
      <c r="BT508">
        <v>3</v>
      </c>
      <c r="BU508">
        <v>2.452</v>
      </c>
      <c r="BV508">
        <v>0</v>
      </c>
      <c r="BW508" t="s">
        <v>324</v>
      </c>
      <c r="BX508" t="s">
        <v>324</v>
      </c>
      <c r="BY508">
        <v>2.452</v>
      </c>
      <c r="BZ508" t="s">
        <v>324</v>
      </c>
      <c r="CA508" t="s">
        <v>324</v>
      </c>
      <c r="CB508" t="s">
        <v>324</v>
      </c>
      <c r="CC508" t="s">
        <v>324</v>
      </c>
      <c r="CD508">
        <v>0</v>
      </c>
      <c r="CE508" t="s">
        <v>324</v>
      </c>
      <c r="CF508" t="s">
        <v>324</v>
      </c>
      <c r="CG508" t="s">
        <v>324</v>
      </c>
      <c r="CH508" t="s">
        <v>324</v>
      </c>
      <c r="CI508">
        <v>0</v>
      </c>
      <c r="CJ508" t="s">
        <v>324</v>
      </c>
      <c r="CK508" t="s">
        <v>324</v>
      </c>
      <c r="CL508" t="s">
        <v>324</v>
      </c>
      <c r="CM508" t="s">
        <v>324</v>
      </c>
      <c r="CN508">
        <v>0</v>
      </c>
      <c r="CO508">
        <v>0.53200000000000003</v>
      </c>
      <c r="CP508">
        <v>6.8000000000000005E-2</v>
      </c>
      <c r="CQ508" t="s">
        <v>179</v>
      </c>
      <c r="CR508">
        <v>0</v>
      </c>
      <c r="CS508">
        <v>0.6</v>
      </c>
      <c r="CT508">
        <v>23</v>
      </c>
      <c r="CU508">
        <v>3</v>
      </c>
      <c r="CV508">
        <v>0</v>
      </c>
      <c r="CW508">
        <v>0</v>
      </c>
      <c r="CX508">
        <v>26</v>
      </c>
      <c r="CY508">
        <v>37.825000000000003</v>
      </c>
      <c r="CZ508">
        <v>7.5810000000000004</v>
      </c>
      <c r="DA508">
        <v>0</v>
      </c>
      <c r="DB508">
        <v>0</v>
      </c>
      <c r="DC508">
        <v>45.405999999999999</v>
      </c>
    </row>
    <row r="509" spans="1:107" x14ac:dyDescent="0.45">
      <c r="A509">
        <v>2024</v>
      </c>
      <c r="B509">
        <v>2</v>
      </c>
      <c r="C509" t="s">
        <v>154</v>
      </c>
      <c r="D509">
        <v>20996</v>
      </c>
      <c r="E509" t="s">
        <v>449</v>
      </c>
      <c r="F509" t="s">
        <v>323</v>
      </c>
      <c r="G509" t="s">
        <v>244</v>
      </c>
      <c r="H509">
        <v>3.585</v>
      </c>
      <c r="I509">
        <v>0.51</v>
      </c>
      <c r="J509" t="s">
        <v>324</v>
      </c>
      <c r="K509" t="s">
        <v>324</v>
      </c>
      <c r="L509">
        <v>4.0949999999999998</v>
      </c>
      <c r="M509">
        <v>284</v>
      </c>
      <c r="N509">
        <v>16</v>
      </c>
      <c r="O509" t="s">
        <v>324</v>
      </c>
      <c r="P509" t="s">
        <v>324</v>
      </c>
      <c r="Q509">
        <v>300</v>
      </c>
      <c r="R509">
        <v>7.4999999999999997E-2</v>
      </c>
      <c r="S509" t="s">
        <v>324</v>
      </c>
      <c r="T509" t="s">
        <v>324</v>
      </c>
      <c r="U509" t="s">
        <v>324</v>
      </c>
      <c r="V509">
        <v>7.4999999999999997E-2</v>
      </c>
      <c r="W509">
        <v>40</v>
      </c>
      <c r="X509" t="s">
        <v>324</v>
      </c>
      <c r="Y509" t="s">
        <v>324</v>
      </c>
      <c r="Z509" t="s">
        <v>324</v>
      </c>
      <c r="AA509">
        <v>40</v>
      </c>
      <c r="AB509">
        <v>90.74</v>
      </c>
      <c r="AC509">
        <v>4.8099999999999996</v>
      </c>
      <c r="AD509" t="s">
        <v>324</v>
      </c>
      <c r="AE509" t="s">
        <v>324</v>
      </c>
      <c r="AF509">
        <v>95.55</v>
      </c>
      <c r="AG509" t="s">
        <v>324</v>
      </c>
      <c r="AH509" t="s">
        <v>324</v>
      </c>
      <c r="AI509" t="s">
        <v>324</v>
      </c>
      <c r="AJ509" t="s">
        <v>324</v>
      </c>
      <c r="AK509">
        <v>0</v>
      </c>
      <c r="AL509" t="s">
        <v>324</v>
      </c>
      <c r="AM509" t="s">
        <v>324</v>
      </c>
      <c r="AN509" t="s">
        <v>324</v>
      </c>
      <c r="AO509" t="s">
        <v>324</v>
      </c>
      <c r="AP509">
        <v>0</v>
      </c>
      <c r="AQ509" t="s">
        <v>324</v>
      </c>
      <c r="AR509" t="s">
        <v>324</v>
      </c>
      <c r="AS509" t="s">
        <v>324</v>
      </c>
      <c r="AT509" t="s">
        <v>324</v>
      </c>
      <c r="AU509">
        <v>0</v>
      </c>
      <c r="AV509" t="s">
        <v>324</v>
      </c>
      <c r="AW509" t="s">
        <v>324</v>
      </c>
      <c r="AX509" t="s">
        <v>324</v>
      </c>
      <c r="AY509" t="s">
        <v>324</v>
      </c>
      <c r="AZ509">
        <v>0</v>
      </c>
      <c r="BA509" t="s">
        <v>324</v>
      </c>
      <c r="BB509" t="s">
        <v>324</v>
      </c>
      <c r="BC509" t="s">
        <v>324</v>
      </c>
      <c r="BD509" t="s">
        <v>324</v>
      </c>
      <c r="BE509">
        <v>0</v>
      </c>
      <c r="BF509" t="s">
        <v>324</v>
      </c>
      <c r="BG509" t="s">
        <v>324</v>
      </c>
      <c r="BH509" t="s">
        <v>324</v>
      </c>
      <c r="BI509" t="s">
        <v>324</v>
      </c>
      <c r="BJ509">
        <v>0</v>
      </c>
      <c r="BK509">
        <v>0.08</v>
      </c>
      <c r="BL509" t="s">
        <v>324</v>
      </c>
      <c r="BM509" t="s">
        <v>324</v>
      </c>
      <c r="BN509" t="s">
        <v>324</v>
      </c>
      <c r="BO509">
        <v>0.08</v>
      </c>
      <c r="BP509">
        <v>5</v>
      </c>
      <c r="BQ509" t="s">
        <v>324</v>
      </c>
      <c r="BR509" t="s">
        <v>324</v>
      </c>
      <c r="BS509" t="s">
        <v>324</v>
      </c>
      <c r="BT509">
        <v>5</v>
      </c>
      <c r="BU509">
        <v>0.84399999999999997</v>
      </c>
      <c r="BV509" t="s">
        <v>324</v>
      </c>
      <c r="BW509" t="s">
        <v>324</v>
      </c>
      <c r="BX509" t="s">
        <v>324</v>
      </c>
      <c r="BY509">
        <v>0.84399999999999997</v>
      </c>
      <c r="BZ509" t="s">
        <v>324</v>
      </c>
      <c r="CA509" t="s">
        <v>324</v>
      </c>
      <c r="CB509" t="s">
        <v>324</v>
      </c>
      <c r="CC509" t="s">
        <v>324</v>
      </c>
      <c r="CD509">
        <v>0</v>
      </c>
      <c r="CE509" t="s">
        <v>324</v>
      </c>
      <c r="CF509" t="s">
        <v>324</v>
      </c>
      <c r="CG509" t="s">
        <v>324</v>
      </c>
      <c r="CH509" t="s">
        <v>324</v>
      </c>
      <c r="CI509">
        <v>0</v>
      </c>
      <c r="CJ509" t="s">
        <v>324</v>
      </c>
      <c r="CK509" t="s">
        <v>324</v>
      </c>
      <c r="CL509" t="s">
        <v>324</v>
      </c>
      <c r="CM509" t="s">
        <v>324</v>
      </c>
      <c r="CN509">
        <v>0</v>
      </c>
      <c r="CO509">
        <v>3.74</v>
      </c>
      <c r="CP509">
        <v>0.51</v>
      </c>
      <c r="CQ509" t="s">
        <v>179</v>
      </c>
      <c r="CR509">
        <v>0</v>
      </c>
      <c r="CS509">
        <v>4.25</v>
      </c>
      <c r="CT509">
        <v>329</v>
      </c>
      <c r="CU509">
        <v>16</v>
      </c>
      <c r="CV509">
        <v>0</v>
      </c>
      <c r="CW509">
        <v>0</v>
      </c>
      <c r="CX509">
        <v>345</v>
      </c>
      <c r="CY509">
        <v>91.584000000000003</v>
      </c>
      <c r="CZ509">
        <v>4.8099999999999996</v>
      </c>
      <c r="DA509">
        <v>0</v>
      </c>
      <c r="DB509">
        <v>0</v>
      </c>
      <c r="DC509">
        <v>96.394000000000005</v>
      </c>
    </row>
    <row r="510" spans="1:107" x14ac:dyDescent="0.45">
      <c r="A510">
        <v>2024</v>
      </c>
      <c r="B510">
        <v>2</v>
      </c>
      <c r="C510" t="s">
        <v>154</v>
      </c>
      <c r="D510">
        <v>25177</v>
      </c>
      <c r="E510" t="s">
        <v>450</v>
      </c>
      <c r="F510" t="s">
        <v>323</v>
      </c>
      <c r="G510" t="s">
        <v>244</v>
      </c>
      <c r="H510">
        <v>13.757</v>
      </c>
      <c r="I510">
        <v>0.69299999999999995</v>
      </c>
      <c r="J510">
        <v>0</v>
      </c>
      <c r="K510">
        <v>0</v>
      </c>
      <c r="L510">
        <v>14.45</v>
      </c>
      <c r="M510">
        <v>1386</v>
      </c>
      <c r="N510">
        <v>21</v>
      </c>
      <c r="O510">
        <v>0</v>
      </c>
      <c r="P510">
        <v>0</v>
      </c>
      <c r="Q510">
        <v>1407</v>
      </c>
      <c r="R510" t="s">
        <v>324</v>
      </c>
      <c r="S510" t="s">
        <v>324</v>
      </c>
      <c r="T510" t="s">
        <v>324</v>
      </c>
      <c r="U510" t="s">
        <v>324</v>
      </c>
      <c r="V510">
        <v>0</v>
      </c>
      <c r="W510" t="s">
        <v>324</v>
      </c>
      <c r="X510" t="s">
        <v>324</v>
      </c>
      <c r="Y510" t="s">
        <v>324</v>
      </c>
      <c r="Z510" t="s">
        <v>324</v>
      </c>
      <c r="AA510">
        <v>0</v>
      </c>
      <c r="AB510" t="s">
        <v>324</v>
      </c>
      <c r="AC510" t="s">
        <v>324</v>
      </c>
      <c r="AD510" t="s">
        <v>324</v>
      </c>
      <c r="AE510" t="s">
        <v>324</v>
      </c>
      <c r="AF510">
        <v>0</v>
      </c>
      <c r="AG510" t="s">
        <v>324</v>
      </c>
      <c r="AH510" t="s">
        <v>324</v>
      </c>
      <c r="AI510" t="s">
        <v>324</v>
      </c>
      <c r="AJ510" t="s">
        <v>324</v>
      </c>
      <c r="AK510">
        <v>0</v>
      </c>
      <c r="AL510" t="s">
        <v>324</v>
      </c>
      <c r="AM510" t="s">
        <v>324</v>
      </c>
      <c r="AN510" t="s">
        <v>324</v>
      </c>
      <c r="AO510" t="s">
        <v>324</v>
      </c>
      <c r="AP510">
        <v>0</v>
      </c>
      <c r="AQ510" t="s">
        <v>324</v>
      </c>
      <c r="AR510" t="s">
        <v>324</v>
      </c>
      <c r="AS510" t="s">
        <v>324</v>
      </c>
      <c r="AT510" t="s">
        <v>324</v>
      </c>
      <c r="AU510">
        <v>0</v>
      </c>
      <c r="AV510" t="s">
        <v>324</v>
      </c>
      <c r="AW510" t="s">
        <v>324</v>
      </c>
      <c r="AX510" t="s">
        <v>324</v>
      </c>
      <c r="AY510" t="s">
        <v>324</v>
      </c>
      <c r="AZ510">
        <v>0</v>
      </c>
      <c r="BA510" t="s">
        <v>324</v>
      </c>
      <c r="BB510" t="s">
        <v>324</v>
      </c>
      <c r="BC510" t="s">
        <v>324</v>
      </c>
      <c r="BD510" t="s">
        <v>324</v>
      </c>
      <c r="BE510">
        <v>0</v>
      </c>
      <c r="BF510" t="s">
        <v>324</v>
      </c>
      <c r="BG510" t="s">
        <v>324</v>
      </c>
      <c r="BH510" t="s">
        <v>324</v>
      </c>
      <c r="BI510" t="s">
        <v>324</v>
      </c>
      <c r="BJ510">
        <v>0</v>
      </c>
      <c r="BK510">
        <v>0.11</v>
      </c>
      <c r="BL510">
        <v>9.5000000000000001E-2</v>
      </c>
      <c r="BM510">
        <v>0</v>
      </c>
      <c r="BN510">
        <v>0</v>
      </c>
      <c r="BO510">
        <v>0.20499999999999999</v>
      </c>
      <c r="BP510">
        <v>6</v>
      </c>
      <c r="BQ510">
        <v>4</v>
      </c>
      <c r="BR510">
        <v>0</v>
      </c>
      <c r="BS510">
        <v>0</v>
      </c>
      <c r="BT510">
        <v>10</v>
      </c>
      <c r="BU510" t="s">
        <v>324</v>
      </c>
      <c r="BV510" t="s">
        <v>324</v>
      </c>
      <c r="BW510" t="s">
        <v>324</v>
      </c>
      <c r="BX510" t="s">
        <v>324</v>
      </c>
      <c r="BY510">
        <v>0</v>
      </c>
      <c r="BZ510" t="s">
        <v>324</v>
      </c>
      <c r="CA510" t="s">
        <v>324</v>
      </c>
      <c r="CB510" t="s">
        <v>324</v>
      </c>
      <c r="CC510" t="s">
        <v>324</v>
      </c>
      <c r="CD510">
        <v>0</v>
      </c>
      <c r="CE510" t="s">
        <v>324</v>
      </c>
      <c r="CF510" t="s">
        <v>324</v>
      </c>
      <c r="CG510" t="s">
        <v>324</v>
      </c>
      <c r="CH510" t="s">
        <v>324</v>
      </c>
      <c r="CI510">
        <v>0</v>
      </c>
      <c r="CJ510" t="s">
        <v>324</v>
      </c>
      <c r="CK510" t="s">
        <v>324</v>
      </c>
      <c r="CL510" t="s">
        <v>324</v>
      </c>
      <c r="CM510" t="s">
        <v>324</v>
      </c>
      <c r="CN510">
        <v>0</v>
      </c>
      <c r="CO510">
        <v>13.867000000000001</v>
      </c>
      <c r="CP510">
        <v>0.78800000000000003</v>
      </c>
      <c r="CQ510" t="s">
        <v>179</v>
      </c>
      <c r="CR510">
        <v>0</v>
      </c>
      <c r="CS510">
        <v>14.654999999999999</v>
      </c>
      <c r="CT510">
        <v>1392</v>
      </c>
      <c r="CU510">
        <v>25</v>
      </c>
      <c r="CV510">
        <v>0</v>
      </c>
      <c r="CW510">
        <v>0</v>
      </c>
      <c r="CX510">
        <v>1417</v>
      </c>
      <c r="CY510">
        <v>0</v>
      </c>
      <c r="CZ510">
        <v>0</v>
      </c>
      <c r="DA510">
        <v>0</v>
      </c>
      <c r="DB510">
        <v>0</v>
      </c>
      <c r="DC510">
        <v>0</v>
      </c>
    </row>
    <row r="511" spans="1:107" x14ac:dyDescent="0.45">
      <c r="A511">
        <v>2024</v>
      </c>
      <c r="B511">
        <v>2</v>
      </c>
      <c r="C511" t="s">
        <v>154</v>
      </c>
      <c r="D511">
        <v>99999</v>
      </c>
      <c r="E511" t="s">
        <v>329</v>
      </c>
      <c r="F511" t="s">
        <v>323</v>
      </c>
      <c r="H511">
        <v>39.44</v>
      </c>
      <c r="I511">
        <v>4.3330000000000002</v>
      </c>
      <c r="J511">
        <v>-2.8679999999999999</v>
      </c>
      <c r="K511">
        <v>0</v>
      </c>
      <c r="L511">
        <v>40.905000000000001</v>
      </c>
      <c r="M511" t="s">
        <v>324</v>
      </c>
      <c r="N511" t="s">
        <v>324</v>
      </c>
      <c r="O511" t="s">
        <v>324</v>
      </c>
      <c r="P511" t="s">
        <v>324</v>
      </c>
      <c r="Q511" t="s">
        <v>324</v>
      </c>
      <c r="R511" t="s">
        <v>324</v>
      </c>
      <c r="S511" t="s">
        <v>324</v>
      </c>
      <c r="T511" t="s">
        <v>324</v>
      </c>
      <c r="U511" t="s">
        <v>324</v>
      </c>
      <c r="V511">
        <v>0</v>
      </c>
      <c r="W511" t="s">
        <v>324</v>
      </c>
      <c r="X511" t="s">
        <v>324</v>
      </c>
      <c r="Y511" t="s">
        <v>324</v>
      </c>
      <c r="Z511" t="s">
        <v>324</v>
      </c>
      <c r="AA511" t="s">
        <v>324</v>
      </c>
      <c r="AB511" t="s">
        <v>324</v>
      </c>
      <c r="AC511" t="s">
        <v>324</v>
      </c>
      <c r="AD511" t="s">
        <v>324</v>
      </c>
      <c r="AE511" t="s">
        <v>324</v>
      </c>
      <c r="AF511" t="s">
        <v>324</v>
      </c>
      <c r="AG511" t="s">
        <v>324</v>
      </c>
      <c r="AH511" t="s">
        <v>324</v>
      </c>
      <c r="AI511" t="s">
        <v>324</v>
      </c>
      <c r="AJ511" t="s">
        <v>324</v>
      </c>
      <c r="AK511">
        <v>0</v>
      </c>
      <c r="AL511" t="s">
        <v>324</v>
      </c>
      <c r="AM511" t="s">
        <v>324</v>
      </c>
      <c r="AN511" t="s">
        <v>324</v>
      </c>
      <c r="AO511" t="s">
        <v>324</v>
      </c>
      <c r="AP511" t="s">
        <v>324</v>
      </c>
      <c r="AQ511" t="s">
        <v>324</v>
      </c>
      <c r="AR511" t="s">
        <v>324</v>
      </c>
      <c r="AS511" t="s">
        <v>324</v>
      </c>
      <c r="AT511" t="s">
        <v>324</v>
      </c>
      <c r="AU511" t="s">
        <v>324</v>
      </c>
      <c r="AV511" t="s">
        <v>324</v>
      </c>
      <c r="AW511" t="s">
        <v>324</v>
      </c>
      <c r="AX511" t="s">
        <v>324</v>
      </c>
      <c r="AY511" t="s">
        <v>324</v>
      </c>
      <c r="AZ511">
        <v>0</v>
      </c>
      <c r="BA511" t="s">
        <v>324</v>
      </c>
      <c r="BB511" t="s">
        <v>324</v>
      </c>
      <c r="BC511" t="s">
        <v>324</v>
      </c>
      <c r="BD511" t="s">
        <v>324</v>
      </c>
      <c r="BE511" t="s">
        <v>324</v>
      </c>
      <c r="BF511" t="s">
        <v>324</v>
      </c>
      <c r="BG511" t="s">
        <v>324</v>
      </c>
      <c r="BH511" t="s">
        <v>324</v>
      </c>
      <c r="BI511" t="s">
        <v>324</v>
      </c>
      <c r="BJ511" t="s">
        <v>324</v>
      </c>
      <c r="BK511" t="s">
        <v>324</v>
      </c>
      <c r="BL511" t="s">
        <v>324</v>
      </c>
      <c r="BM511" t="s">
        <v>324</v>
      </c>
      <c r="BN511" t="s">
        <v>324</v>
      </c>
      <c r="BO511" t="s">
        <v>324</v>
      </c>
      <c r="BP511" t="s">
        <v>324</v>
      </c>
      <c r="BQ511" t="s">
        <v>324</v>
      </c>
      <c r="BR511" t="s">
        <v>324</v>
      </c>
      <c r="BS511" t="s">
        <v>324</v>
      </c>
      <c r="BT511" t="s">
        <v>324</v>
      </c>
      <c r="BU511" t="s">
        <v>324</v>
      </c>
      <c r="BV511" t="s">
        <v>324</v>
      </c>
      <c r="BW511" t="s">
        <v>324</v>
      </c>
      <c r="BX511" t="s">
        <v>324</v>
      </c>
      <c r="BY511" t="s">
        <v>324</v>
      </c>
      <c r="BZ511" t="s">
        <v>324</v>
      </c>
      <c r="CA511" t="s">
        <v>324</v>
      </c>
      <c r="CB511" t="s">
        <v>324</v>
      </c>
      <c r="CC511" t="s">
        <v>324</v>
      </c>
      <c r="CD511" t="s">
        <v>324</v>
      </c>
      <c r="CE511" t="s">
        <v>324</v>
      </c>
      <c r="CF511" t="s">
        <v>324</v>
      </c>
      <c r="CG511" t="s">
        <v>324</v>
      </c>
      <c r="CH511" t="s">
        <v>324</v>
      </c>
      <c r="CI511" t="s">
        <v>324</v>
      </c>
      <c r="CJ511" t="s">
        <v>324</v>
      </c>
      <c r="CK511" t="s">
        <v>324</v>
      </c>
      <c r="CL511" t="s">
        <v>324</v>
      </c>
      <c r="CM511" t="s">
        <v>324</v>
      </c>
      <c r="CN511" t="s">
        <v>324</v>
      </c>
      <c r="CO511">
        <v>39.44</v>
      </c>
      <c r="CP511">
        <v>4.3330000000000002</v>
      </c>
      <c r="CQ511">
        <v>-2.8679999999999999</v>
      </c>
      <c r="CR511">
        <v>0</v>
      </c>
      <c r="CS511">
        <v>40.905000000000001</v>
      </c>
      <c r="CT511" t="s">
        <v>324</v>
      </c>
      <c r="CU511" t="s">
        <v>324</v>
      </c>
      <c r="CV511" t="s">
        <v>324</v>
      </c>
      <c r="CW511" t="s">
        <v>324</v>
      </c>
      <c r="CX511" t="s">
        <v>324</v>
      </c>
      <c r="CY511" t="s">
        <v>324</v>
      </c>
      <c r="CZ511" t="s">
        <v>324</v>
      </c>
      <c r="DA511" t="s">
        <v>324</v>
      </c>
      <c r="DB511" t="s">
        <v>324</v>
      </c>
      <c r="DC511" t="s">
        <v>324</v>
      </c>
    </row>
    <row r="512" spans="1:107" x14ac:dyDescent="0.45">
      <c r="A512">
        <v>2024</v>
      </c>
      <c r="B512">
        <v>2</v>
      </c>
      <c r="C512" t="s">
        <v>160</v>
      </c>
      <c r="D512">
        <v>4675</v>
      </c>
      <c r="E512" t="s">
        <v>451</v>
      </c>
      <c r="F512" t="s">
        <v>323</v>
      </c>
      <c r="G512" t="s">
        <v>244</v>
      </c>
      <c r="H512">
        <v>2.0990000000000002</v>
      </c>
      <c r="I512">
        <v>8.0000000000000002E-3</v>
      </c>
      <c r="J512" t="s">
        <v>324</v>
      </c>
      <c r="K512" t="s">
        <v>324</v>
      </c>
      <c r="L512">
        <v>2.1070000000000002</v>
      </c>
      <c r="M512">
        <v>241</v>
      </c>
      <c r="N512">
        <v>1</v>
      </c>
      <c r="O512" t="s">
        <v>324</v>
      </c>
      <c r="P512" t="s">
        <v>324</v>
      </c>
      <c r="Q512">
        <v>242</v>
      </c>
      <c r="R512">
        <v>0</v>
      </c>
      <c r="S512">
        <v>0</v>
      </c>
      <c r="T512" t="s">
        <v>324</v>
      </c>
      <c r="U512" t="s">
        <v>324</v>
      </c>
      <c r="V512">
        <v>0</v>
      </c>
      <c r="W512">
        <v>0</v>
      </c>
      <c r="X512">
        <v>0</v>
      </c>
      <c r="Y512" t="s">
        <v>324</v>
      </c>
      <c r="Z512" t="s">
        <v>324</v>
      </c>
      <c r="AA512">
        <v>0</v>
      </c>
      <c r="AB512">
        <v>133.38499999999999</v>
      </c>
      <c r="AC512">
        <v>0.08</v>
      </c>
      <c r="AD512" t="s">
        <v>324</v>
      </c>
      <c r="AE512" t="s">
        <v>324</v>
      </c>
      <c r="AF512">
        <v>133.465</v>
      </c>
      <c r="AG512" t="s">
        <v>324</v>
      </c>
      <c r="AH512" t="s">
        <v>324</v>
      </c>
      <c r="AI512" t="s">
        <v>324</v>
      </c>
      <c r="AJ512" t="s">
        <v>324</v>
      </c>
      <c r="AK512">
        <v>0</v>
      </c>
      <c r="AL512" t="s">
        <v>324</v>
      </c>
      <c r="AM512" t="s">
        <v>324</v>
      </c>
      <c r="AN512" t="s">
        <v>324</v>
      </c>
      <c r="AO512" t="s">
        <v>324</v>
      </c>
      <c r="AP512">
        <v>0</v>
      </c>
      <c r="AQ512" t="s">
        <v>324</v>
      </c>
      <c r="AR512" t="s">
        <v>324</v>
      </c>
      <c r="AS512" t="s">
        <v>324</v>
      </c>
      <c r="AT512" t="s">
        <v>324</v>
      </c>
      <c r="AU512">
        <v>0</v>
      </c>
      <c r="AV512" t="s">
        <v>324</v>
      </c>
      <c r="AW512" t="s">
        <v>324</v>
      </c>
      <c r="AX512" t="s">
        <v>324</v>
      </c>
      <c r="AY512" t="s">
        <v>324</v>
      </c>
      <c r="AZ512">
        <v>0</v>
      </c>
      <c r="BA512" t="s">
        <v>324</v>
      </c>
      <c r="BB512" t="s">
        <v>324</v>
      </c>
      <c r="BC512" t="s">
        <v>324</v>
      </c>
      <c r="BD512" t="s">
        <v>324</v>
      </c>
      <c r="BE512">
        <v>0</v>
      </c>
      <c r="BF512" t="s">
        <v>324</v>
      </c>
      <c r="BG512" t="s">
        <v>324</v>
      </c>
      <c r="BH512" t="s">
        <v>324</v>
      </c>
      <c r="BI512" t="s">
        <v>324</v>
      </c>
      <c r="BJ512">
        <v>0</v>
      </c>
      <c r="BK512" t="s">
        <v>324</v>
      </c>
      <c r="BL512" t="s">
        <v>324</v>
      </c>
      <c r="BM512" t="s">
        <v>324</v>
      </c>
      <c r="BN512" t="s">
        <v>324</v>
      </c>
      <c r="BO512">
        <v>0</v>
      </c>
      <c r="BP512" t="s">
        <v>324</v>
      </c>
      <c r="BQ512" t="s">
        <v>324</v>
      </c>
      <c r="BR512" t="s">
        <v>324</v>
      </c>
      <c r="BS512" t="s">
        <v>324</v>
      </c>
      <c r="BT512">
        <v>0</v>
      </c>
      <c r="BU512" t="s">
        <v>324</v>
      </c>
      <c r="BV512" t="s">
        <v>324</v>
      </c>
      <c r="BW512" t="s">
        <v>324</v>
      </c>
      <c r="BX512" t="s">
        <v>324</v>
      </c>
      <c r="BY512">
        <v>0</v>
      </c>
      <c r="BZ512" t="s">
        <v>324</v>
      </c>
      <c r="CA512" t="s">
        <v>324</v>
      </c>
      <c r="CB512" t="s">
        <v>324</v>
      </c>
      <c r="CC512" t="s">
        <v>324</v>
      </c>
      <c r="CD512">
        <v>0</v>
      </c>
      <c r="CE512" t="s">
        <v>324</v>
      </c>
      <c r="CF512" t="s">
        <v>324</v>
      </c>
      <c r="CG512" t="s">
        <v>324</v>
      </c>
      <c r="CH512" t="s">
        <v>324</v>
      </c>
      <c r="CI512">
        <v>0</v>
      </c>
      <c r="CJ512" t="s">
        <v>324</v>
      </c>
      <c r="CK512" t="s">
        <v>324</v>
      </c>
      <c r="CL512" t="s">
        <v>324</v>
      </c>
      <c r="CM512" t="s">
        <v>324</v>
      </c>
      <c r="CN512">
        <v>0</v>
      </c>
      <c r="CO512">
        <v>2.0990000000000002</v>
      </c>
      <c r="CP512">
        <v>8.0000000000000002E-3</v>
      </c>
      <c r="CQ512" t="s">
        <v>179</v>
      </c>
      <c r="CR512">
        <v>0</v>
      </c>
      <c r="CS512">
        <v>2.1070000000000002</v>
      </c>
      <c r="CT512">
        <v>241</v>
      </c>
      <c r="CU512">
        <v>1</v>
      </c>
      <c r="CV512">
        <v>0</v>
      </c>
      <c r="CW512">
        <v>0</v>
      </c>
      <c r="CX512">
        <v>242</v>
      </c>
      <c r="CY512">
        <v>133.38499999999999</v>
      </c>
      <c r="CZ512">
        <v>0.08</v>
      </c>
      <c r="DA512">
        <v>0</v>
      </c>
      <c r="DB512">
        <v>0</v>
      </c>
      <c r="DC512">
        <v>133.465</v>
      </c>
    </row>
    <row r="513" spans="1:107" x14ac:dyDescent="0.45">
      <c r="A513">
        <v>2024</v>
      </c>
      <c r="B513">
        <v>2</v>
      </c>
      <c r="C513" t="s">
        <v>160</v>
      </c>
      <c r="D513">
        <v>5860</v>
      </c>
      <c r="E513" t="s">
        <v>333</v>
      </c>
      <c r="F513" t="s">
        <v>323</v>
      </c>
      <c r="G513" t="s">
        <v>244</v>
      </c>
      <c r="H513">
        <v>112.17700000000001</v>
      </c>
      <c r="I513">
        <v>36.777000000000001</v>
      </c>
      <c r="J513">
        <v>0.746</v>
      </c>
      <c r="K513" t="s">
        <v>324</v>
      </c>
      <c r="L513">
        <v>149.69999999999999</v>
      </c>
      <c r="M513">
        <v>4345</v>
      </c>
      <c r="N513">
        <v>466</v>
      </c>
      <c r="O513">
        <v>7</v>
      </c>
      <c r="P513" t="s">
        <v>324</v>
      </c>
      <c r="Q513">
        <v>4818</v>
      </c>
      <c r="R513" t="s">
        <v>324</v>
      </c>
      <c r="S513" t="s">
        <v>324</v>
      </c>
      <c r="T513" t="s">
        <v>324</v>
      </c>
      <c r="U513" t="s">
        <v>324</v>
      </c>
      <c r="V513">
        <v>0</v>
      </c>
      <c r="W513" t="s">
        <v>324</v>
      </c>
      <c r="X513" t="s">
        <v>324</v>
      </c>
      <c r="Y513" t="s">
        <v>324</v>
      </c>
      <c r="Z513" t="s">
        <v>324</v>
      </c>
      <c r="AA513">
        <v>0</v>
      </c>
      <c r="AB513">
        <v>40.898000000000003</v>
      </c>
      <c r="AC513">
        <v>15.117000000000001</v>
      </c>
      <c r="AD513" t="s">
        <v>324</v>
      </c>
      <c r="AE513" t="s">
        <v>324</v>
      </c>
      <c r="AF513">
        <v>56.015000000000001</v>
      </c>
      <c r="AG513" t="s">
        <v>324</v>
      </c>
      <c r="AH513" t="s">
        <v>324</v>
      </c>
      <c r="AI513" t="s">
        <v>324</v>
      </c>
      <c r="AJ513" t="s">
        <v>324</v>
      </c>
      <c r="AK513">
        <v>0</v>
      </c>
      <c r="AL513" t="s">
        <v>324</v>
      </c>
      <c r="AM513" t="s">
        <v>324</v>
      </c>
      <c r="AN513" t="s">
        <v>324</v>
      </c>
      <c r="AO513" t="s">
        <v>324</v>
      </c>
      <c r="AP513">
        <v>0</v>
      </c>
      <c r="AQ513" t="s">
        <v>324</v>
      </c>
      <c r="AR513" t="s">
        <v>324</v>
      </c>
      <c r="AS513" t="s">
        <v>324</v>
      </c>
      <c r="AT513" t="s">
        <v>324</v>
      </c>
      <c r="AU513">
        <v>0</v>
      </c>
      <c r="AV513" t="s">
        <v>324</v>
      </c>
      <c r="AW513" t="s">
        <v>324</v>
      </c>
      <c r="AX513" t="s">
        <v>324</v>
      </c>
      <c r="AY513" t="s">
        <v>324</v>
      </c>
      <c r="AZ513">
        <v>0</v>
      </c>
      <c r="BA513" t="s">
        <v>324</v>
      </c>
      <c r="BB513" t="s">
        <v>324</v>
      </c>
      <c r="BC513" t="s">
        <v>324</v>
      </c>
      <c r="BD513" t="s">
        <v>324</v>
      </c>
      <c r="BE513">
        <v>0</v>
      </c>
      <c r="BF513" t="s">
        <v>324</v>
      </c>
      <c r="BG513" t="s">
        <v>324</v>
      </c>
      <c r="BH513" t="s">
        <v>324</v>
      </c>
      <c r="BI513" t="s">
        <v>324</v>
      </c>
      <c r="BJ513">
        <v>0</v>
      </c>
      <c r="BK513">
        <v>2.5000000000000001E-2</v>
      </c>
      <c r="BL513">
        <v>2E-3</v>
      </c>
      <c r="BM513">
        <v>0</v>
      </c>
      <c r="BN513" t="s">
        <v>324</v>
      </c>
      <c r="BO513">
        <v>2.7E-2</v>
      </c>
      <c r="BP513">
        <v>4</v>
      </c>
      <c r="BQ513">
        <v>1</v>
      </c>
      <c r="BR513">
        <v>0</v>
      </c>
      <c r="BS513" t="s">
        <v>324</v>
      </c>
      <c r="BT513">
        <v>5</v>
      </c>
      <c r="BU513">
        <v>0</v>
      </c>
      <c r="BV513">
        <v>0</v>
      </c>
      <c r="BW513">
        <v>0</v>
      </c>
      <c r="BX513" t="s">
        <v>324</v>
      </c>
      <c r="BY513">
        <v>0</v>
      </c>
      <c r="BZ513" t="s">
        <v>324</v>
      </c>
      <c r="CA513" t="s">
        <v>324</v>
      </c>
      <c r="CB513" t="s">
        <v>324</v>
      </c>
      <c r="CC513" t="s">
        <v>324</v>
      </c>
      <c r="CD513">
        <v>0</v>
      </c>
      <c r="CE513" t="s">
        <v>324</v>
      </c>
      <c r="CF513" t="s">
        <v>324</v>
      </c>
      <c r="CG513" t="s">
        <v>324</v>
      </c>
      <c r="CH513" t="s">
        <v>324</v>
      </c>
      <c r="CI513">
        <v>0</v>
      </c>
      <c r="CJ513" t="s">
        <v>324</v>
      </c>
      <c r="CK513" t="s">
        <v>324</v>
      </c>
      <c r="CL513" t="s">
        <v>324</v>
      </c>
      <c r="CM513" t="s">
        <v>324</v>
      </c>
      <c r="CN513">
        <v>0</v>
      </c>
      <c r="CO513">
        <v>112.202</v>
      </c>
      <c r="CP513">
        <v>36.779000000000003</v>
      </c>
      <c r="CQ513">
        <v>0.746</v>
      </c>
      <c r="CR513">
        <v>0</v>
      </c>
      <c r="CS513">
        <v>149.727</v>
      </c>
      <c r="CT513">
        <v>4349</v>
      </c>
      <c r="CU513">
        <v>467</v>
      </c>
      <c r="CV513">
        <v>7</v>
      </c>
      <c r="CW513">
        <v>0</v>
      </c>
      <c r="CX513">
        <v>4823</v>
      </c>
      <c r="CY513">
        <v>40.898000000000003</v>
      </c>
      <c r="CZ513">
        <v>15.117000000000001</v>
      </c>
      <c r="DA513">
        <v>0</v>
      </c>
      <c r="DB513">
        <v>0</v>
      </c>
      <c r="DC513">
        <v>56.015000000000001</v>
      </c>
    </row>
    <row r="514" spans="1:107" x14ac:dyDescent="0.45">
      <c r="A514">
        <v>2024</v>
      </c>
      <c r="B514">
        <v>2</v>
      </c>
      <c r="C514" t="s">
        <v>160</v>
      </c>
      <c r="D514">
        <v>9231</v>
      </c>
      <c r="E514" t="s">
        <v>452</v>
      </c>
      <c r="F514" t="s">
        <v>323</v>
      </c>
      <c r="G514" t="s">
        <v>244</v>
      </c>
      <c r="H514">
        <v>4.5810000000000004</v>
      </c>
      <c r="I514">
        <v>1.105</v>
      </c>
      <c r="J514">
        <v>0</v>
      </c>
      <c r="K514">
        <v>0</v>
      </c>
      <c r="L514">
        <v>5.6859999999999999</v>
      </c>
      <c r="M514">
        <v>608</v>
      </c>
      <c r="N514">
        <v>42</v>
      </c>
      <c r="O514">
        <v>0</v>
      </c>
      <c r="P514">
        <v>0</v>
      </c>
      <c r="Q514">
        <v>650</v>
      </c>
      <c r="R514" t="s">
        <v>324</v>
      </c>
      <c r="S514" t="s">
        <v>324</v>
      </c>
      <c r="T514" t="s">
        <v>324</v>
      </c>
      <c r="U514" t="s">
        <v>324</v>
      </c>
      <c r="V514">
        <v>0</v>
      </c>
      <c r="W514" t="s">
        <v>324</v>
      </c>
      <c r="X514" t="s">
        <v>324</v>
      </c>
      <c r="Y514" t="s">
        <v>324</v>
      </c>
      <c r="Z514" t="s">
        <v>324</v>
      </c>
      <c r="AA514">
        <v>0</v>
      </c>
      <c r="AB514" t="s">
        <v>324</v>
      </c>
      <c r="AC514" t="s">
        <v>324</v>
      </c>
      <c r="AD514" t="s">
        <v>324</v>
      </c>
      <c r="AE514" t="s">
        <v>324</v>
      </c>
      <c r="AF514">
        <v>0</v>
      </c>
      <c r="AG514" t="s">
        <v>324</v>
      </c>
      <c r="AH514" t="s">
        <v>324</v>
      </c>
      <c r="AI514" t="s">
        <v>324</v>
      </c>
      <c r="AJ514" t="s">
        <v>324</v>
      </c>
      <c r="AK514">
        <v>0</v>
      </c>
      <c r="AL514" t="s">
        <v>324</v>
      </c>
      <c r="AM514" t="s">
        <v>324</v>
      </c>
      <c r="AN514" t="s">
        <v>324</v>
      </c>
      <c r="AO514" t="s">
        <v>324</v>
      </c>
      <c r="AP514">
        <v>0</v>
      </c>
      <c r="AQ514" t="s">
        <v>324</v>
      </c>
      <c r="AR514" t="s">
        <v>324</v>
      </c>
      <c r="AS514" t="s">
        <v>324</v>
      </c>
      <c r="AT514" t="s">
        <v>324</v>
      </c>
      <c r="AU514">
        <v>0</v>
      </c>
      <c r="AV514" t="s">
        <v>324</v>
      </c>
      <c r="AW514" t="s">
        <v>324</v>
      </c>
      <c r="AX514" t="s">
        <v>324</v>
      </c>
      <c r="AY514" t="s">
        <v>324</v>
      </c>
      <c r="AZ514">
        <v>0</v>
      </c>
      <c r="BA514" t="s">
        <v>324</v>
      </c>
      <c r="BB514" t="s">
        <v>324</v>
      </c>
      <c r="BC514" t="s">
        <v>324</v>
      </c>
      <c r="BD514" t="s">
        <v>324</v>
      </c>
      <c r="BE514">
        <v>0</v>
      </c>
      <c r="BF514" t="s">
        <v>324</v>
      </c>
      <c r="BG514" t="s">
        <v>324</v>
      </c>
      <c r="BH514" t="s">
        <v>324</v>
      </c>
      <c r="BI514" t="s">
        <v>324</v>
      </c>
      <c r="BJ514">
        <v>0</v>
      </c>
      <c r="BK514" t="s">
        <v>324</v>
      </c>
      <c r="BL514">
        <v>2E-3</v>
      </c>
      <c r="BM514" t="s">
        <v>324</v>
      </c>
      <c r="BN514" t="s">
        <v>324</v>
      </c>
      <c r="BO514">
        <v>2E-3</v>
      </c>
      <c r="BP514" t="s">
        <v>324</v>
      </c>
      <c r="BQ514">
        <v>1</v>
      </c>
      <c r="BR514" t="s">
        <v>324</v>
      </c>
      <c r="BS514" t="s">
        <v>324</v>
      </c>
      <c r="BT514">
        <v>1</v>
      </c>
      <c r="BU514" t="s">
        <v>324</v>
      </c>
      <c r="BV514" t="s">
        <v>324</v>
      </c>
      <c r="BW514" t="s">
        <v>324</v>
      </c>
      <c r="BX514" t="s">
        <v>324</v>
      </c>
      <c r="BY514">
        <v>0</v>
      </c>
      <c r="BZ514" t="s">
        <v>324</v>
      </c>
      <c r="CA514" t="s">
        <v>324</v>
      </c>
      <c r="CB514" t="s">
        <v>324</v>
      </c>
      <c r="CC514" t="s">
        <v>324</v>
      </c>
      <c r="CD514">
        <v>0</v>
      </c>
      <c r="CE514" t="s">
        <v>324</v>
      </c>
      <c r="CF514" t="s">
        <v>324</v>
      </c>
      <c r="CG514" t="s">
        <v>324</v>
      </c>
      <c r="CH514" t="s">
        <v>324</v>
      </c>
      <c r="CI514">
        <v>0</v>
      </c>
      <c r="CJ514" t="s">
        <v>324</v>
      </c>
      <c r="CK514" t="s">
        <v>324</v>
      </c>
      <c r="CL514" t="s">
        <v>324</v>
      </c>
      <c r="CM514" t="s">
        <v>324</v>
      </c>
      <c r="CN514">
        <v>0</v>
      </c>
      <c r="CO514">
        <v>4.5810000000000004</v>
      </c>
      <c r="CP514">
        <v>1.107</v>
      </c>
      <c r="CQ514" t="s">
        <v>179</v>
      </c>
      <c r="CR514">
        <v>0</v>
      </c>
      <c r="CS514">
        <v>5.6879999999999997</v>
      </c>
      <c r="CT514">
        <v>608</v>
      </c>
      <c r="CU514">
        <v>43</v>
      </c>
      <c r="CV514">
        <v>0</v>
      </c>
      <c r="CW514">
        <v>0</v>
      </c>
      <c r="CX514">
        <v>651</v>
      </c>
      <c r="CY514">
        <v>0</v>
      </c>
      <c r="CZ514">
        <v>0</v>
      </c>
      <c r="DA514">
        <v>0</v>
      </c>
      <c r="DB514">
        <v>0</v>
      </c>
      <c r="DC514">
        <v>0</v>
      </c>
    </row>
    <row r="515" spans="1:107" x14ac:dyDescent="0.45">
      <c r="A515">
        <v>2024</v>
      </c>
      <c r="B515">
        <v>2</v>
      </c>
      <c r="C515" t="s">
        <v>160</v>
      </c>
      <c r="D515">
        <v>10000</v>
      </c>
      <c r="E515" t="s">
        <v>409</v>
      </c>
      <c r="F515" t="s">
        <v>323</v>
      </c>
      <c r="G515" t="s">
        <v>244</v>
      </c>
      <c r="H515">
        <v>27.998999999999999</v>
      </c>
      <c r="I515">
        <v>20.814</v>
      </c>
      <c r="J515">
        <v>1.5269999999999999</v>
      </c>
      <c r="K515" t="s">
        <v>324</v>
      </c>
      <c r="L515">
        <v>50.34</v>
      </c>
      <c r="M515">
        <v>3237</v>
      </c>
      <c r="N515">
        <v>829</v>
      </c>
      <c r="O515">
        <v>53</v>
      </c>
      <c r="P515" t="s">
        <v>324</v>
      </c>
      <c r="Q515">
        <v>4119</v>
      </c>
      <c r="R515">
        <v>1.3640000000000001</v>
      </c>
      <c r="S515">
        <v>3.3000000000000002E-2</v>
      </c>
      <c r="T515" t="s">
        <v>324</v>
      </c>
      <c r="U515" t="s">
        <v>324</v>
      </c>
      <c r="V515">
        <v>1.397</v>
      </c>
      <c r="W515">
        <v>489</v>
      </c>
      <c r="X515">
        <v>2</v>
      </c>
      <c r="Y515" t="s">
        <v>324</v>
      </c>
      <c r="Z515" t="s">
        <v>324</v>
      </c>
      <c r="AA515">
        <v>491</v>
      </c>
      <c r="AB515">
        <v>666.50699999999995</v>
      </c>
      <c r="AC515">
        <v>178.89400000000001</v>
      </c>
      <c r="AD515">
        <v>12.064</v>
      </c>
      <c r="AE515" t="s">
        <v>324</v>
      </c>
      <c r="AF515">
        <v>857.46500000000003</v>
      </c>
      <c r="AG515">
        <v>6.4000000000000001E-2</v>
      </c>
      <c r="AH515" t="s">
        <v>324</v>
      </c>
      <c r="AI515" t="s">
        <v>324</v>
      </c>
      <c r="AJ515" t="s">
        <v>324</v>
      </c>
      <c r="AK515">
        <v>6.4000000000000001E-2</v>
      </c>
      <c r="AL515">
        <v>8</v>
      </c>
      <c r="AM515" t="s">
        <v>324</v>
      </c>
      <c r="AN515" t="s">
        <v>324</v>
      </c>
      <c r="AO515" t="s">
        <v>324</v>
      </c>
      <c r="AP515">
        <v>8</v>
      </c>
      <c r="AQ515" t="s">
        <v>324</v>
      </c>
      <c r="AR515" t="s">
        <v>324</v>
      </c>
      <c r="AS515" t="s">
        <v>324</v>
      </c>
      <c r="AT515" t="s">
        <v>324</v>
      </c>
      <c r="AU515">
        <v>0</v>
      </c>
      <c r="AV515" t="s">
        <v>324</v>
      </c>
      <c r="AW515" t="s">
        <v>324</v>
      </c>
      <c r="AX515" t="s">
        <v>324</v>
      </c>
      <c r="AY515" t="s">
        <v>324</v>
      </c>
      <c r="AZ515">
        <v>0</v>
      </c>
      <c r="BA515" t="s">
        <v>324</v>
      </c>
      <c r="BB515" t="s">
        <v>324</v>
      </c>
      <c r="BC515" t="s">
        <v>324</v>
      </c>
      <c r="BD515" t="s">
        <v>324</v>
      </c>
      <c r="BE515">
        <v>0</v>
      </c>
      <c r="BF515" t="s">
        <v>324</v>
      </c>
      <c r="BG515" t="s">
        <v>324</v>
      </c>
      <c r="BH515" t="s">
        <v>324</v>
      </c>
      <c r="BI515" t="s">
        <v>324</v>
      </c>
      <c r="BJ515">
        <v>0</v>
      </c>
      <c r="BK515">
        <v>1.0999999999999999E-2</v>
      </c>
      <c r="BL515" t="s">
        <v>324</v>
      </c>
      <c r="BM515">
        <v>0.05</v>
      </c>
      <c r="BN515" t="s">
        <v>324</v>
      </c>
      <c r="BO515">
        <v>6.0999999999999999E-2</v>
      </c>
      <c r="BP515">
        <v>4</v>
      </c>
      <c r="BQ515" t="s">
        <v>324</v>
      </c>
      <c r="BR515">
        <v>1</v>
      </c>
      <c r="BS515" t="s">
        <v>324</v>
      </c>
      <c r="BT515">
        <v>5</v>
      </c>
      <c r="BU515">
        <v>1.2999999999999999E-2</v>
      </c>
      <c r="BV515" t="s">
        <v>324</v>
      </c>
      <c r="BW515">
        <v>0</v>
      </c>
      <c r="BX515" t="s">
        <v>324</v>
      </c>
      <c r="BY515">
        <v>1.2999999999999999E-2</v>
      </c>
      <c r="BZ515" t="s">
        <v>324</v>
      </c>
      <c r="CA515" t="s">
        <v>324</v>
      </c>
      <c r="CB515" t="s">
        <v>324</v>
      </c>
      <c r="CC515" t="s">
        <v>324</v>
      </c>
      <c r="CD515">
        <v>0</v>
      </c>
      <c r="CE515" t="s">
        <v>324</v>
      </c>
      <c r="CF515" t="s">
        <v>324</v>
      </c>
      <c r="CG515" t="s">
        <v>324</v>
      </c>
      <c r="CH515" t="s">
        <v>324</v>
      </c>
      <c r="CI515">
        <v>0</v>
      </c>
      <c r="CJ515" t="s">
        <v>324</v>
      </c>
      <c r="CK515" t="s">
        <v>324</v>
      </c>
      <c r="CL515" t="s">
        <v>324</v>
      </c>
      <c r="CM515" t="s">
        <v>324</v>
      </c>
      <c r="CN515">
        <v>0</v>
      </c>
      <c r="CO515">
        <v>29.373999999999999</v>
      </c>
      <c r="CP515">
        <v>20.847000000000001</v>
      </c>
      <c r="CQ515">
        <v>1.577</v>
      </c>
      <c r="CR515">
        <v>0</v>
      </c>
      <c r="CS515">
        <v>51.798000000000002</v>
      </c>
      <c r="CT515">
        <v>3730</v>
      </c>
      <c r="CU515">
        <v>831</v>
      </c>
      <c r="CV515">
        <v>54</v>
      </c>
      <c r="CW515">
        <v>0</v>
      </c>
      <c r="CX515">
        <v>4615</v>
      </c>
      <c r="CY515">
        <v>666.52</v>
      </c>
      <c r="CZ515">
        <v>178.89400000000001</v>
      </c>
      <c r="DA515">
        <v>12.064</v>
      </c>
      <c r="DB515">
        <v>0</v>
      </c>
      <c r="DC515">
        <v>857.47799999999995</v>
      </c>
    </row>
    <row r="516" spans="1:107" x14ac:dyDescent="0.45">
      <c r="A516">
        <v>2024</v>
      </c>
      <c r="B516">
        <v>2</v>
      </c>
      <c r="C516" t="s">
        <v>160</v>
      </c>
      <c r="D516">
        <v>12698</v>
      </c>
      <c r="E516" t="s">
        <v>453</v>
      </c>
      <c r="F516" t="s">
        <v>323</v>
      </c>
      <c r="G516" t="s">
        <v>244</v>
      </c>
      <c r="H516">
        <v>49.857999999999997</v>
      </c>
      <c r="I516">
        <v>24.099</v>
      </c>
      <c r="J516">
        <v>0.89100000000000001</v>
      </c>
      <c r="K516" t="s">
        <v>324</v>
      </c>
      <c r="L516">
        <v>74.847999999999999</v>
      </c>
      <c r="M516">
        <v>4533</v>
      </c>
      <c r="N516">
        <v>860</v>
      </c>
      <c r="O516">
        <v>21</v>
      </c>
      <c r="P516" t="s">
        <v>324</v>
      </c>
      <c r="Q516">
        <v>5414</v>
      </c>
      <c r="R516">
        <v>0.84399999999999997</v>
      </c>
      <c r="S516">
        <v>4.5999999999999999E-2</v>
      </c>
      <c r="T516" t="s">
        <v>324</v>
      </c>
      <c r="U516" t="s">
        <v>324</v>
      </c>
      <c r="V516">
        <v>0.89</v>
      </c>
      <c r="W516">
        <v>255</v>
      </c>
      <c r="X516">
        <v>5</v>
      </c>
      <c r="Y516" t="s">
        <v>324</v>
      </c>
      <c r="Z516" t="s">
        <v>324</v>
      </c>
      <c r="AA516">
        <v>260</v>
      </c>
      <c r="AB516">
        <v>1364.4010000000001</v>
      </c>
      <c r="AC516">
        <v>320.55900000000003</v>
      </c>
      <c r="AD516">
        <v>8.0489999999999995</v>
      </c>
      <c r="AE516" t="s">
        <v>324</v>
      </c>
      <c r="AF516">
        <v>1693.009</v>
      </c>
      <c r="AG516">
        <v>4.3999999999999997E-2</v>
      </c>
      <c r="AH516" t="s">
        <v>324</v>
      </c>
      <c r="AI516" t="s">
        <v>324</v>
      </c>
      <c r="AJ516" t="s">
        <v>324</v>
      </c>
      <c r="AK516">
        <v>4.3999999999999997E-2</v>
      </c>
      <c r="AL516">
        <v>5</v>
      </c>
      <c r="AM516" t="s">
        <v>324</v>
      </c>
      <c r="AN516" t="s">
        <v>324</v>
      </c>
      <c r="AO516" t="s">
        <v>324</v>
      </c>
      <c r="AP516">
        <v>5</v>
      </c>
      <c r="AQ516" t="s">
        <v>324</v>
      </c>
      <c r="AR516" t="s">
        <v>324</v>
      </c>
      <c r="AS516" t="s">
        <v>324</v>
      </c>
      <c r="AT516" t="s">
        <v>324</v>
      </c>
      <c r="AU516">
        <v>0</v>
      </c>
      <c r="AV516" t="s">
        <v>324</v>
      </c>
      <c r="AW516" t="s">
        <v>324</v>
      </c>
      <c r="AX516" t="s">
        <v>324</v>
      </c>
      <c r="AY516" t="s">
        <v>324</v>
      </c>
      <c r="AZ516">
        <v>0</v>
      </c>
      <c r="BA516" t="s">
        <v>324</v>
      </c>
      <c r="BB516" t="s">
        <v>324</v>
      </c>
      <c r="BC516" t="s">
        <v>324</v>
      </c>
      <c r="BD516" t="s">
        <v>324</v>
      </c>
      <c r="BE516">
        <v>0</v>
      </c>
      <c r="BF516" t="s">
        <v>324</v>
      </c>
      <c r="BG516" t="s">
        <v>324</v>
      </c>
      <c r="BH516" t="s">
        <v>324</v>
      </c>
      <c r="BI516" t="s">
        <v>324</v>
      </c>
      <c r="BJ516">
        <v>0</v>
      </c>
      <c r="BK516">
        <v>2.3E-2</v>
      </c>
      <c r="BL516">
        <v>6.0000000000000001E-3</v>
      </c>
      <c r="BM516" t="s">
        <v>324</v>
      </c>
      <c r="BN516" t="s">
        <v>324</v>
      </c>
      <c r="BO516">
        <v>2.9000000000000001E-2</v>
      </c>
      <c r="BP516">
        <v>10</v>
      </c>
      <c r="BQ516">
        <v>2</v>
      </c>
      <c r="BR516" t="s">
        <v>324</v>
      </c>
      <c r="BS516" t="s">
        <v>324</v>
      </c>
      <c r="BT516">
        <v>12</v>
      </c>
      <c r="BU516">
        <v>1.095</v>
      </c>
      <c r="BV516">
        <v>0</v>
      </c>
      <c r="BW516" t="s">
        <v>324</v>
      </c>
      <c r="BX516" t="s">
        <v>324</v>
      </c>
      <c r="BY516">
        <v>1.095</v>
      </c>
      <c r="BZ516" t="s">
        <v>324</v>
      </c>
      <c r="CA516" t="s">
        <v>324</v>
      </c>
      <c r="CB516" t="s">
        <v>324</v>
      </c>
      <c r="CC516" t="s">
        <v>324</v>
      </c>
      <c r="CD516">
        <v>0</v>
      </c>
      <c r="CE516" t="s">
        <v>324</v>
      </c>
      <c r="CF516" t="s">
        <v>324</v>
      </c>
      <c r="CG516" t="s">
        <v>324</v>
      </c>
      <c r="CH516" t="s">
        <v>324</v>
      </c>
      <c r="CI516">
        <v>0</v>
      </c>
      <c r="CJ516" t="s">
        <v>324</v>
      </c>
      <c r="CK516" t="s">
        <v>324</v>
      </c>
      <c r="CL516" t="s">
        <v>324</v>
      </c>
      <c r="CM516" t="s">
        <v>324</v>
      </c>
      <c r="CN516">
        <v>0</v>
      </c>
      <c r="CO516">
        <v>50.725000000000001</v>
      </c>
      <c r="CP516">
        <v>24.151</v>
      </c>
      <c r="CQ516">
        <v>0.89100000000000001</v>
      </c>
      <c r="CR516">
        <v>0</v>
      </c>
      <c r="CS516">
        <v>75.766999999999996</v>
      </c>
      <c r="CT516">
        <v>4798</v>
      </c>
      <c r="CU516">
        <v>867</v>
      </c>
      <c r="CV516">
        <v>21</v>
      </c>
      <c r="CW516">
        <v>0</v>
      </c>
      <c r="CX516">
        <v>5686</v>
      </c>
      <c r="CY516">
        <v>1365.4960000000001</v>
      </c>
      <c r="CZ516">
        <v>320.55900000000003</v>
      </c>
      <c r="DA516">
        <v>8.0489999999999995</v>
      </c>
      <c r="DB516">
        <v>0</v>
      </c>
      <c r="DC516">
        <v>1694.104</v>
      </c>
    </row>
    <row r="517" spans="1:107" x14ac:dyDescent="0.45">
      <c r="A517">
        <v>2024</v>
      </c>
      <c r="B517">
        <v>2</v>
      </c>
      <c r="C517" t="s">
        <v>160</v>
      </c>
      <c r="D517">
        <v>17833</v>
      </c>
      <c r="E517" t="s">
        <v>454</v>
      </c>
      <c r="F517" t="s">
        <v>323</v>
      </c>
      <c r="G517" t="s">
        <v>244</v>
      </c>
      <c r="H517">
        <v>4.9530000000000003</v>
      </c>
      <c r="I517">
        <v>2.74</v>
      </c>
      <c r="J517">
        <v>0</v>
      </c>
      <c r="K517">
        <v>0</v>
      </c>
      <c r="L517">
        <v>7.6929999999999996</v>
      </c>
      <c r="M517">
        <v>636</v>
      </c>
      <c r="N517">
        <v>61</v>
      </c>
      <c r="O517">
        <v>0</v>
      </c>
      <c r="P517">
        <v>0</v>
      </c>
      <c r="Q517">
        <v>697</v>
      </c>
      <c r="R517" t="s">
        <v>324</v>
      </c>
      <c r="S517" t="s">
        <v>324</v>
      </c>
      <c r="T517" t="s">
        <v>324</v>
      </c>
      <c r="U517" t="s">
        <v>324</v>
      </c>
      <c r="V517">
        <v>0</v>
      </c>
      <c r="W517" t="s">
        <v>324</v>
      </c>
      <c r="X517" t="s">
        <v>324</v>
      </c>
      <c r="Y517" t="s">
        <v>324</v>
      </c>
      <c r="Z517" t="s">
        <v>324</v>
      </c>
      <c r="AA517">
        <v>0</v>
      </c>
      <c r="AB517">
        <v>10.523</v>
      </c>
      <c r="AC517">
        <v>23.975999999999999</v>
      </c>
      <c r="AD517" t="s">
        <v>324</v>
      </c>
      <c r="AE517" t="s">
        <v>324</v>
      </c>
      <c r="AF517">
        <v>34.499000000000002</v>
      </c>
      <c r="AG517" t="s">
        <v>324</v>
      </c>
      <c r="AH517" t="s">
        <v>324</v>
      </c>
      <c r="AI517" t="s">
        <v>324</v>
      </c>
      <c r="AJ517" t="s">
        <v>324</v>
      </c>
      <c r="AK517">
        <v>0</v>
      </c>
      <c r="AL517" t="s">
        <v>324</v>
      </c>
      <c r="AM517" t="s">
        <v>324</v>
      </c>
      <c r="AN517" t="s">
        <v>324</v>
      </c>
      <c r="AO517" t="s">
        <v>324</v>
      </c>
      <c r="AP517">
        <v>0</v>
      </c>
      <c r="AQ517" t="s">
        <v>324</v>
      </c>
      <c r="AR517" t="s">
        <v>324</v>
      </c>
      <c r="AS517" t="s">
        <v>324</v>
      </c>
      <c r="AT517" t="s">
        <v>324</v>
      </c>
      <c r="AU517">
        <v>0</v>
      </c>
      <c r="AV517" t="s">
        <v>324</v>
      </c>
      <c r="AW517" t="s">
        <v>324</v>
      </c>
      <c r="AX517" t="s">
        <v>324</v>
      </c>
      <c r="AY517" t="s">
        <v>324</v>
      </c>
      <c r="AZ517">
        <v>0</v>
      </c>
      <c r="BA517" t="s">
        <v>324</v>
      </c>
      <c r="BB517" t="s">
        <v>324</v>
      </c>
      <c r="BC517" t="s">
        <v>324</v>
      </c>
      <c r="BD517" t="s">
        <v>324</v>
      </c>
      <c r="BE517">
        <v>0</v>
      </c>
      <c r="BF517" t="s">
        <v>324</v>
      </c>
      <c r="BG517" t="s">
        <v>324</v>
      </c>
      <c r="BH517" t="s">
        <v>324</v>
      </c>
      <c r="BI517" t="s">
        <v>324</v>
      </c>
      <c r="BJ517">
        <v>0</v>
      </c>
      <c r="BK517" t="s">
        <v>324</v>
      </c>
      <c r="BL517" t="s">
        <v>324</v>
      </c>
      <c r="BM517" t="s">
        <v>324</v>
      </c>
      <c r="BN517" t="s">
        <v>324</v>
      </c>
      <c r="BO517">
        <v>0</v>
      </c>
      <c r="BP517" t="s">
        <v>324</v>
      </c>
      <c r="BQ517" t="s">
        <v>324</v>
      </c>
      <c r="BR517" t="s">
        <v>324</v>
      </c>
      <c r="BS517" t="s">
        <v>324</v>
      </c>
      <c r="BT517">
        <v>0</v>
      </c>
      <c r="BU517" t="s">
        <v>324</v>
      </c>
      <c r="BV517" t="s">
        <v>324</v>
      </c>
      <c r="BW517" t="s">
        <v>324</v>
      </c>
      <c r="BX517" t="s">
        <v>324</v>
      </c>
      <c r="BY517">
        <v>0</v>
      </c>
      <c r="BZ517" t="s">
        <v>324</v>
      </c>
      <c r="CA517" t="s">
        <v>324</v>
      </c>
      <c r="CB517" t="s">
        <v>324</v>
      </c>
      <c r="CC517" t="s">
        <v>324</v>
      </c>
      <c r="CD517">
        <v>0</v>
      </c>
      <c r="CE517" t="s">
        <v>324</v>
      </c>
      <c r="CF517" t="s">
        <v>324</v>
      </c>
      <c r="CG517" t="s">
        <v>324</v>
      </c>
      <c r="CH517" t="s">
        <v>324</v>
      </c>
      <c r="CI517">
        <v>0</v>
      </c>
      <c r="CJ517" t="s">
        <v>324</v>
      </c>
      <c r="CK517" t="s">
        <v>324</v>
      </c>
      <c r="CL517" t="s">
        <v>324</v>
      </c>
      <c r="CM517" t="s">
        <v>324</v>
      </c>
      <c r="CN517">
        <v>0</v>
      </c>
      <c r="CO517">
        <v>4.9530000000000003</v>
      </c>
      <c r="CP517">
        <v>2.74</v>
      </c>
      <c r="CQ517" t="s">
        <v>179</v>
      </c>
      <c r="CR517">
        <v>0</v>
      </c>
      <c r="CS517">
        <v>7.6929999999999996</v>
      </c>
      <c r="CT517">
        <v>636</v>
      </c>
      <c r="CU517">
        <v>61</v>
      </c>
      <c r="CV517">
        <v>0</v>
      </c>
      <c r="CW517">
        <v>0</v>
      </c>
      <c r="CX517">
        <v>697</v>
      </c>
      <c r="CY517">
        <v>10.523</v>
      </c>
      <c r="CZ517">
        <v>23.975999999999999</v>
      </c>
      <c r="DA517">
        <v>0</v>
      </c>
      <c r="DB517">
        <v>0</v>
      </c>
      <c r="DC517">
        <v>34.499000000000002</v>
      </c>
    </row>
    <row r="518" spans="1:107" x14ac:dyDescent="0.45">
      <c r="A518">
        <v>2024</v>
      </c>
      <c r="B518">
        <v>2</v>
      </c>
      <c r="C518" t="s">
        <v>160</v>
      </c>
      <c r="D518">
        <v>19436</v>
      </c>
      <c r="E518" t="s">
        <v>455</v>
      </c>
      <c r="F518" t="s">
        <v>323</v>
      </c>
      <c r="G518" t="s">
        <v>244</v>
      </c>
      <c r="H518">
        <v>68.578999999999994</v>
      </c>
      <c r="I518">
        <v>50.485999999999997</v>
      </c>
      <c r="J518">
        <v>3.266</v>
      </c>
      <c r="K518" t="s">
        <v>324</v>
      </c>
      <c r="L518">
        <v>122.331</v>
      </c>
      <c r="M518">
        <v>7301</v>
      </c>
      <c r="N518">
        <v>1833</v>
      </c>
      <c r="O518">
        <v>109</v>
      </c>
      <c r="P518" t="s">
        <v>324</v>
      </c>
      <c r="Q518">
        <v>9243</v>
      </c>
      <c r="R518" t="s">
        <v>324</v>
      </c>
      <c r="S518" t="s">
        <v>324</v>
      </c>
      <c r="T518" t="s">
        <v>324</v>
      </c>
      <c r="U518" t="s">
        <v>324</v>
      </c>
      <c r="V518">
        <v>0</v>
      </c>
      <c r="W518" t="s">
        <v>324</v>
      </c>
      <c r="X518" t="s">
        <v>324</v>
      </c>
      <c r="Y518" t="s">
        <v>324</v>
      </c>
      <c r="Z518" t="s">
        <v>324</v>
      </c>
      <c r="AA518">
        <v>0</v>
      </c>
      <c r="AB518" t="s">
        <v>324</v>
      </c>
      <c r="AC518" t="s">
        <v>324</v>
      </c>
      <c r="AD518" t="s">
        <v>324</v>
      </c>
      <c r="AE518" t="s">
        <v>324</v>
      </c>
      <c r="AF518">
        <v>0</v>
      </c>
      <c r="AG518" t="s">
        <v>324</v>
      </c>
      <c r="AH518" t="s">
        <v>324</v>
      </c>
      <c r="AI518" t="s">
        <v>324</v>
      </c>
      <c r="AJ518" t="s">
        <v>324</v>
      </c>
      <c r="AK518">
        <v>0</v>
      </c>
      <c r="AL518" t="s">
        <v>324</v>
      </c>
      <c r="AM518" t="s">
        <v>324</v>
      </c>
      <c r="AN518" t="s">
        <v>324</v>
      </c>
      <c r="AO518" t="s">
        <v>324</v>
      </c>
      <c r="AP518">
        <v>0</v>
      </c>
      <c r="AQ518" t="s">
        <v>324</v>
      </c>
      <c r="AR518" t="s">
        <v>324</v>
      </c>
      <c r="AS518" t="s">
        <v>324</v>
      </c>
      <c r="AT518" t="s">
        <v>324</v>
      </c>
      <c r="AU518">
        <v>0</v>
      </c>
      <c r="AV518" t="s">
        <v>324</v>
      </c>
      <c r="AW518" t="s">
        <v>324</v>
      </c>
      <c r="AX518" t="s">
        <v>324</v>
      </c>
      <c r="AY518" t="s">
        <v>324</v>
      </c>
      <c r="AZ518">
        <v>0</v>
      </c>
      <c r="BA518" t="s">
        <v>324</v>
      </c>
      <c r="BB518" t="s">
        <v>324</v>
      </c>
      <c r="BC518" t="s">
        <v>324</v>
      </c>
      <c r="BD518" t="s">
        <v>324</v>
      </c>
      <c r="BE518">
        <v>0</v>
      </c>
      <c r="BF518" t="s">
        <v>324</v>
      </c>
      <c r="BG518" t="s">
        <v>324</v>
      </c>
      <c r="BH518" t="s">
        <v>324</v>
      </c>
      <c r="BI518" t="s">
        <v>324</v>
      </c>
      <c r="BJ518">
        <v>0</v>
      </c>
      <c r="BK518">
        <v>4.8000000000000001E-2</v>
      </c>
      <c r="BL518">
        <v>1.7999999999999999E-2</v>
      </c>
      <c r="BM518" t="s">
        <v>324</v>
      </c>
      <c r="BN518" t="s">
        <v>324</v>
      </c>
      <c r="BO518">
        <v>6.6000000000000003E-2</v>
      </c>
      <c r="BP518">
        <v>18</v>
      </c>
      <c r="BQ518">
        <v>7</v>
      </c>
      <c r="BR518" t="s">
        <v>324</v>
      </c>
      <c r="BS518" t="s">
        <v>324</v>
      </c>
      <c r="BT518">
        <v>25</v>
      </c>
      <c r="BU518" t="s">
        <v>324</v>
      </c>
      <c r="BV518" t="s">
        <v>324</v>
      </c>
      <c r="BW518" t="s">
        <v>324</v>
      </c>
      <c r="BX518" t="s">
        <v>324</v>
      </c>
      <c r="BY518">
        <v>0</v>
      </c>
      <c r="BZ518" t="s">
        <v>324</v>
      </c>
      <c r="CA518" t="s">
        <v>324</v>
      </c>
      <c r="CB518" t="s">
        <v>324</v>
      </c>
      <c r="CC518" t="s">
        <v>324</v>
      </c>
      <c r="CD518">
        <v>0</v>
      </c>
      <c r="CE518" t="s">
        <v>324</v>
      </c>
      <c r="CF518" t="s">
        <v>324</v>
      </c>
      <c r="CG518" t="s">
        <v>324</v>
      </c>
      <c r="CH518" t="s">
        <v>324</v>
      </c>
      <c r="CI518">
        <v>0</v>
      </c>
      <c r="CJ518" t="s">
        <v>324</v>
      </c>
      <c r="CK518" t="s">
        <v>324</v>
      </c>
      <c r="CL518" t="s">
        <v>324</v>
      </c>
      <c r="CM518" t="s">
        <v>324</v>
      </c>
      <c r="CN518">
        <v>0</v>
      </c>
      <c r="CO518">
        <v>68.626999999999995</v>
      </c>
      <c r="CP518">
        <v>50.503999999999998</v>
      </c>
      <c r="CQ518">
        <v>3.266</v>
      </c>
      <c r="CR518">
        <v>0</v>
      </c>
      <c r="CS518">
        <v>122.39700000000001</v>
      </c>
      <c r="CT518">
        <v>7319</v>
      </c>
      <c r="CU518">
        <v>1840</v>
      </c>
      <c r="CV518">
        <v>109</v>
      </c>
      <c r="CW518">
        <v>0</v>
      </c>
      <c r="CX518">
        <v>9268</v>
      </c>
      <c r="CY518">
        <v>0</v>
      </c>
      <c r="CZ518">
        <v>0</v>
      </c>
      <c r="DA518">
        <v>0</v>
      </c>
      <c r="DB518">
        <v>0</v>
      </c>
      <c r="DC518">
        <v>0</v>
      </c>
    </row>
    <row r="519" spans="1:107" x14ac:dyDescent="0.45">
      <c r="A519">
        <v>2024</v>
      </c>
      <c r="B519">
        <v>2</v>
      </c>
      <c r="C519" t="s">
        <v>160</v>
      </c>
      <c r="D519">
        <v>99999</v>
      </c>
      <c r="E519" t="s">
        <v>329</v>
      </c>
      <c r="F519" t="s">
        <v>323</v>
      </c>
      <c r="H519">
        <v>80.301000000000002</v>
      </c>
      <c r="I519">
        <v>7.0759999999999996</v>
      </c>
      <c r="J519">
        <v>1.3140000000000001</v>
      </c>
      <c r="K519" t="s">
        <v>324</v>
      </c>
      <c r="L519">
        <v>88.691000000000003</v>
      </c>
      <c r="M519" t="s">
        <v>324</v>
      </c>
      <c r="N519" t="s">
        <v>324</v>
      </c>
      <c r="O519" t="s">
        <v>324</v>
      </c>
      <c r="P519" t="s">
        <v>324</v>
      </c>
      <c r="Q519" t="s">
        <v>324</v>
      </c>
      <c r="R519" t="s">
        <v>324</v>
      </c>
      <c r="S519" t="s">
        <v>324</v>
      </c>
      <c r="T519" t="s">
        <v>324</v>
      </c>
      <c r="U519" t="s">
        <v>324</v>
      </c>
      <c r="V519" t="s">
        <v>324</v>
      </c>
      <c r="W519" t="s">
        <v>324</v>
      </c>
      <c r="X519" t="s">
        <v>324</v>
      </c>
      <c r="Y519" t="s">
        <v>324</v>
      </c>
      <c r="Z519" t="s">
        <v>324</v>
      </c>
      <c r="AA519" t="s">
        <v>324</v>
      </c>
      <c r="AB519" t="s">
        <v>324</v>
      </c>
      <c r="AC519" t="s">
        <v>324</v>
      </c>
      <c r="AD519" t="s">
        <v>324</v>
      </c>
      <c r="AE519" t="s">
        <v>324</v>
      </c>
      <c r="AF519" t="s">
        <v>324</v>
      </c>
      <c r="AG519" t="s">
        <v>324</v>
      </c>
      <c r="AH519" t="s">
        <v>324</v>
      </c>
      <c r="AI519" t="s">
        <v>324</v>
      </c>
      <c r="AJ519" t="s">
        <v>324</v>
      </c>
      <c r="AK519" t="s">
        <v>324</v>
      </c>
      <c r="AL519" t="s">
        <v>324</v>
      </c>
      <c r="AM519" t="s">
        <v>324</v>
      </c>
      <c r="AN519" t="s">
        <v>324</v>
      </c>
      <c r="AO519" t="s">
        <v>324</v>
      </c>
      <c r="AP519" t="s">
        <v>324</v>
      </c>
      <c r="AQ519" t="s">
        <v>324</v>
      </c>
      <c r="AR519" t="s">
        <v>324</v>
      </c>
      <c r="AS519" t="s">
        <v>324</v>
      </c>
      <c r="AT519" t="s">
        <v>324</v>
      </c>
      <c r="AU519" t="s">
        <v>324</v>
      </c>
      <c r="AV519" t="s">
        <v>324</v>
      </c>
      <c r="AW519" t="s">
        <v>324</v>
      </c>
      <c r="AX519" t="s">
        <v>324</v>
      </c>
      <c r="AY519" t="s">
        <v>324</v>
      </c>
      <c r="AZ519" t="s">
        <v>324</v>
      </c>
      <c r="BA519" t="s">
        <v>324</v>
      </c>
      <c r="BB519" t="s">
        <v>324</v>
      </c>
      <c r="BC519" t="s">
        <v>324</v>
      </c>
      <c r="BD519" t="s">
        <v>324</v>
      </c>
      <c r="BE519" t="s">
        <v>324</v>
      </c>
      <c r="BF519" t="s">
        <v>324</v>
      </c>
      <c r="BG519" t="s">
        <v>324</v>
      </c>
      <c r="BH519" t="s">
        <v>324</v>
      </c>
      <c r="BI519" t="s">
        <v>324</v>
      </c>
      <c r="BJ519" t="s">
        <v>324</v>
      </c>
      <c r="BK519" t="s">
        <v>324</v>
      </c>
      <c r="BL519" t="s">
        <v>324</v>
      </c>
      <c r="BM519" t="s">
        <v>324</v>
      </c>
      <c r="BN519" t="s">
        <v>324</v>
      </c>
      <c r="BO519" t="s">
        <v>324</v>
      </c>
      <c r="BP519" t="s">
        <v>324</v>
      </c>
      <c r="BQ519" t="s">
        <v>324</v>
      </c>
      <c r="BR519" t="s">
        <v>324</v>
      </c>
      <c r="BS519" t="s">
        <v>324</v>
      </c>
      <c r="BT519" t="s">
        <v>324</v>
      </c>
      <c r="BU519" t="s">
        <v>324</v>
      </c>
      <c r="BV519" t="s">
        <v>324</v>
      </c>
      <c r="BW519" t="s">
        <v>324</v>
      </c>
      <c r="BX519" t="s">
        <v>324</v>
      </c>
      <c r="BY519" t="s">
        <v>324</v>
      </c>
      <c r="BZ519" t="s">
        <v>324</v>
      </c>
      <c r="CA519" t="s">
        <v>324</v>
      </c>
      <c r="CB519" t="s">
        <v>324</v>
      </c>
      <c r="CC519" t="s">
        <v>324</v>
      </c>
      <c r="CD519" t="s">
        <v>324</v>
      </c>
      <c r="CE519" t="s">
        <v>324</v>
      </c>
      <c r="CF519" t="s">
        <v>324</v>
      </c>
      <c r="CG519" t="s">
        <v>324</v>
      </c>
      <c r="CH519" t="s">
        <v>324</v>
      </c>
      <c r="CI519" t="s">
        <v>324</v>
      </c>
      <c r="CJ519" t="s">
        <v>324</v>
      </c>
      <c r="CK519" t="s">
        <v>324</v>
      </c>
      <c r="CL519" t="s">
        <v>324</v>
      </c>
      <c r="CM519" t="s">
        <v>324</v>
      </c>
      <c r="CN519" t="s">
        <v>324</v>
      </c>
      <c r="CO519">
        <v>80.301000000000002</v>
      </c>
      <c r="CP519">
        <v>7.0759999999999996</v>
      </c>
      <c r="CQ519">
        <v>1.3140000000000001</v>
      </c>
      <c r="CR519" t="s">
        <v>324</v>
      </c>
      <c r="CS519">
        <v>88.691000000000003</v>
      </c>
      <c r="CT519" t="s">
        <v>324</v>
      </c>
      <c r="CU519" t="s">
        <v>324</v>
      </c>
      <c r="CV519" t="s">
        <v>324</v>
      </c>
      <c r="CW519" t="s">
        <v>324</v>
      </c>
      <c r="CX519" t="s">
        <v>324</v>
      </c>
      <c r="CY519" t="s">
        <v>324</v>
      </c>
      <c r="CZ519" t="s">
        <v>324</v>
      </c>
      <c r="DA519" t="s">
        <v>324</v>
      </c>
      <c r="DB519" t="s">
        <v>324</v>
      </c>
      <c r="DC519" t="s">
        <v>324</v>
      </c>
    </row>
    <row r="520" spans="1:107" x14ac:dyDescent="0.45">
      <c r="A520">
        <v>2024</v>
      </c>
      <c r="B520">
        <v>2</v>
      </c>
      <c r="C520" t="s">
        <v>157</v>
      </c>
      <c r="D520">
        <v>3841</v>
      </c>
      <c r="E520" t="s">
        <v>456</v>
      </c>
      <c r="F520" t="s">
        <v>323</v>
      </c>
      <c r="G520" t="s">
        <v>244</v>
      </c>
      <c r="H520">
        <v>0.25900000000000001</v>
      </c>
      <c r="I520">
        <v>9.0999999999999998E-2</v>
      </c>
      <c r="J520">
        <v>0</v>
      </c>
      <c r="K520">
        <v>0</v>
      </c>
      <c r="L520">
        <v>0.35</v>
      </c>
      <c r="M520">
        <v>371</v>
      </c>
      <c r="N520">
        <v>1</v>
      </c>
      <c r="O520">
        <v>0</v>
      </c>
      <c r="P520">
        <v>0</v>
      </c>
      <c r="Q520">
        <v>372</v>
      </c>
      <c r="R520" t="s">
        <v>324</v>
      </c>
      <c r="S520" t="s">
        <v>324</v>
      </c>
      <c r="T520" t="s">
        <v>324</v>
      </c>
      <c r="U520" t="s">
        <v>324</v>
      </c>
      <c r="V520">
        <v>0</v>
      </c>
      <c r="W520" t="s">
        <v>324</v>
      </c>
      <c r="X520" t="s">
        <v>324</v>
      </c>
      <c r="Y520" t="s">
        <v>324</v>
      </c>
      <c r="Z520" t="s">
        <v>324</v>
      </c>
      <c r="AA520">
        <v>0</v>
      </c>
      <c r="AB520">
        <v>184.74</v>
      </c>
      <c r="AC520">
        <v>0</v>
      </c>
      <c r="AD520" t="s">
        <v>324</v>
      </c>
      <c r="AE520" t="s">
        <v>324</v>
      </c>
      <c r="AF520">
        <v>184.74</v>
      </c>
      <c r="AG520" t="s">
        <v>324</v>
      </c>
      <c r="AH520" t="s">
        <v>324</v>
      </c>
      <c r="AI520" t="s">
        <v>324</v>
      </c>
      <c r="AJ520" t="s">
        <v>324</v>
      </c>
      <c r="AK520">
        <v>0</v>
      </c>
      <c r="AL520" t="s">
        <v>324</v>
      </c>
      <c r="AM520" t="s">
        <v>324</v>
      </c>
      <c r="AN520" t="s">
        <v>324</v>
      </c>
      <c r="AO520" t="s">
        <v>324</v>
      </c>
      <c r="AP520">
        <v>0</v>
      </c>
      <c r="AQ520" t="s">
        <v>324</v>
      </c>
      <c r="AR520" t="s">
        <v>324</v>
      </c>
      <c r="AS520" t="s">
        <v>324</v>
      </c>
      <c r="AT520" t="s">
        <v>324</v>
      </c>
      <c r="AU520">
        <v>0</v>
      </c>
      <c r="AV520" t="s">
        <v>324</v>
      </c>
      <c r="AW520" t="s">
        <v>324</v>
      </c>
      <c r="AX520" t="s">
        <v>324</v>
      </c>
      <c r="AY520" t="s">
        <v>324</v>
      </c>
      <c r="AZ520">
        <v>0</v>
      </c>
      <c r="BA520" t="s">
        <v>324</v>
      </c>
      <c r="BB520" t="s">
        <v>324</v>
      </c>
      <c r="BC520" t="s">
        <v>324</v>
      </c>
      <c r="BD520" t="s">
        <v>324</v>
      </c>
      <c r="BE520">
        <v>0</v>
      </c>
      <c r="BF520" t="s">
        <v>324</v>
      </c>
      <c r="BG520" t="s">
        <v>324</v>
      </c>
      <c r="BH520" t="s">
        <v>324</v>
      </c>
      <c r="BI520" t="s">
        <v>324</v>
      </c>
      <c r="BJ520">
        <v>0</v>
      </c>
      <c r="BK520" t="s">
        <v>324</v>
      </c>
      <c r="BL520" t="s">
        <v>324</v>
      </c>
      <c r="BM520" t="s">
        <v>324</v>
      </c>
      <c r="BN520" t="s">
        <v>324</v>
      </c>
      <c r="BO520">
        <v>0</v>
      </c>
      <c r="BP520" t="s">
        <v>324</v>
      </c>
      <c r="BQ520" t="s">
        <v>324</v>
      </c>
      <c r="BR520" t="s">
        <v>324</v>
      </c>
      <c r="BS520" t="s">
        <v>324</v>
      </c>
      <c r="BT520">
        <v>0</v>
      </c>
      <c r="BU520" t="s">
        <v>324</v>
      </c>
      <c r="BV520" t="s">
        <v>324</v>
      </c>
      <c r="BW520" t="s">
        <v>324</v>
      </c>
      <c r="BX520" t="s">
        <v>324</v>
      </c>
      <c r="BY520">
        <v>0</v>
      </c>
      <c r="BZ520" t="s">
        <v>324</v>
      </c>
      <c r="CA520" t="s">
        <v>324</v>
      </c>
      <c r="CB520" t="s">
        <v>324</v>
      </c>
      <c r="CC520" t="s">
        <v>324</v>
      </c>
      <c r="CD520">
        <v>0</v>
      </c>
      <c r="CE520" t="s">
        <v>324</v>
      </c>
      <c r="CF520" t="s">
        <v>324</v>
      </c>
      <c r="CG520" t="s">
        <v>324</v>
      </c>
      <c r="CH520" t="s">
        <v>324</v>
      </c>
      <c r="CI520">
        <v>0</v>
      </c>
      <c r="CJ520" t="s">
        <v>324</v>
      </c>
      <c r="CK520" t="s">
        <v>324</v>
      </c>
      <c r="CL520" t="s">
        <v>324</v>
      </c>
      <c r="CM520" t="s">
        <v>324</v>
      </c>
      <c r="CN520">
        <v>0</v>
      </c>
      <c r="CO520">
        <v>0.25900000000000001</v>
      </c>
      <c r="CP520">
        <v>9.0999999999999998E-2</v>
      </c>
      <c r="CQ520" t="s">
        <v>179</v>
      </c>
      <c r="CR520">
        <v>0</v>
      </c>
      <c r="CS520">
        <v>0.35</v>
      </c>
      <c r="CT520">
        <v>371</v>
      </c>
      <c r="CU520">
        <v>1</v>
      </c>
      <c r="CV520">
        <v>0</v>
      </c>
      <c r="CW520">
        <v>0</v>
      </c>
      <c r="CX520">
        <v>372</v>
      </c>
      <c r="CY520">
        <v>184.74</v>
      </c>
      <c r="CZ520">
        <v>0</v>
      </c>
      <c r="DA520">
        <v>0</v>
      </c>
      <c r="DB520">
        <v>0</v>
      </c>
      <c r="DC520">
        <v>184.74</v>
      </c>
    </row>
    <row r="521" spans="1:107" x14ac:dyDescent="0.45">
      <c r="A521">
        <v>2024</v>
      </c>
      <c r="B521">
        <v>2</v>
      </c>
      <c r="C521" t="s">
        <v>157</v>
      </c>
      <c r="D521">
        <v>12685</v>
      </c>
      <c r="E521" t="s">
        <v>457</v>
      </c>
      <c r="F521" t="s">
        <v>323</v>
      </c>
      <c r="G521" t="s">
        <v>247</v>
      </c>
      <c r="H521">
        <v>1.141</v>
      </c>
      <c r="I521">
        <v>0.42099999999999999</v>
      </c>
      <c r="J521">
        <v>0.02</v>
      </c>
      <c r="K521" t="s">
        <v>324</v>
      </c>
      <c r="L521">
        <v>1.5820000000000001</v>
      </c>
      <c r="M521">
        <v>133</v>
      </c>
      <c r="N521">
        <v>18</v>
      </c>
      <c r="O521">
        <v>1</v>
      </c>
      <c r="P521" t="s">
        <v>324</v>
      </c>
      <c r="Q521">
        <v>152</v>
      </c>
      <c r="R521" t="s">
        <v>324</v>
      </c>
      <c r="S521" t="s">
        <v>324</v>
      </c>
      <c r="T521" t="s">
        <v>324</v>
      </c>
      <c r="U521" t="s">
        <v>324</v>
      </c>
      <c r="V521">
        <v>0</v>
      </c>
      <c r="W521" t="s">
        <v>324</v>
      </c>
      <c r="X521" t="s">
        <v>324</v>
      </c>
      <c r="Y521" t="s">
        <v>324</v>
      </c>
      <c r="Z521" t="s">
        <v>324</v>
      </c>
      <c r="AA521">
        <v>0</v>
      </c>
      <c r="AB521" t="s">
        <v>324</v>
      </c>
      <c r="AC521" t="s">
        <v>324</v>
      </c>
      <c r="AD521" t="s">
        <v>324</v>
      </c>
      <c r="AE521" t="s">
        <v>324</v>
      </c>
      <c r="AF521">
        <v>0</v>
      </c>
      <c r="AG521" t="s">
        <v>324</v>
      </c>
      <c r="AH521" t="s">
        <v>324</v>
      </c>
      <c r="AI521" t="s">
        <v>324</v>
      </c>
      <c r="AJ521" t="s">
        <v>324</v>
      </c>
      <c r="AK521">
        <v>0</v>
      </c>
      <c r="AL521" t="s">
        <v>324</v>
      </c>
      <c r="AM521" t="s">
        <v>324</v>
      </c>
      <c r="AN521" t="s">
        <v>324</v>
      </c>
      <c r="AO521" t="s">
        <v>324</v>
      </c>
      <c r="AP521">
        <v>0</v>
      </c>
      <c r="AQ521" t="s">
        <v>324</v>
      </c>
      <c r="AR521" t="s">
        <v>324</v>
      </c>
      <c r="AS521" t="s">
        <v>324</v>
      </c>
      <c r="AT521" t="s">
        <v>324</v>
      </c>
      <c r="AU521">
        <v>0</v>
      </c>
      <c r="AV521" t="s">
        <v>324</v>
      </c>
      <c r="AW521" t="s">
        <v>324</v>
      </c>
      <c r="AX521" t="s">
        <v>324</v>
      </c>
      <c r="AY521" t="s">
        <v>324</v>
      </c>
      <c r="AZ521">
        <v>0</v>
      </c>
      <c r="BA521" t="s">
        <v>324</v>
      </c>
      <c r="BB521" t="s">
        <v>324</v>
      </c>
      <c r="BC521" t="s">
        <v>324</v>
      </c>
      <c r="BD521" t="s">
        <v>324</v>
      </c>
      <c r="BE521">
        <v>0</v>
      </c>
      <c r="BF521" t="s">
        <v>324</v>
      </c>
      <c r="BG521" t="s">
        <v>324</v>
      </c>
      <c r="BH521" t="s">
        <v>324</v>
      </c>
      <c r="BI521" t="s">
        <v>324</v>
      </c>
      <c r="BJ521">
        <v>0</v>
      </c>
      <c r="BK521">
        <v>1.0999999999999999E-2</v>
      </c>
      <c r="BL521" t="s">
        <v>324</v>
      </c>
      <c r="BM521" t="s">
        <v>324</v>
      </c>
      <c r="BN521" t="s">
        <v>324</v>
      </c>
      <c r="BO521">
        <v>1.0999999999999999E-2</v>
      </c>
      <c r="BP521">
        <v>1</v>
      </c>
      <c r="BQ521" t="s">
        <v>324</v>
      </c>
      <c r="BR521" t="s">
        <v>324</v>
      </c>
      <c r="BS521" t="s">
        <v>324</v>
      </c>
      <c r="BT521">
        <v>1</v>
      </c>
      <c r="BU521" t="s">
        <v>324</v>
      </c>
      <c r="BV521" t="s">
        <v>324</v>
      </c>
      <c r="BW521" t="s">
        <v>324</v>
      </c>
      <c r="BX521" t="s">
        <v>324</v>
      </c>
      <c r="BY521">
        <v>0</v>
      </c>
      <c r="BZ521" t="s">
        <v>324</v>
      </c>
      <c r="CA521" t="s">
        <v>324</v>
      </c>
      <c r="CB521" t="s">
        <v>324</v>
      </c>
      <c r="CC521" t="s">
        <v>324</v>
      </c>
      <c r="CD521">
        <v>0</v>
      </c>
      <c r="CE521" t="s">
        <v>324</v>
      </c>
      <c r="CF521" t="s">
        <v>324</v>
      </c>
      <c r="CG521" t="s">
        <v>324</v>
      </c>
      <c r="CH521" t="s">
        <v>324</v>
      </c>
      <c r="CI521">
        <v>0</v>
      </c>
      <c r="CJ521" t="s">
        <v>324</v>
      </c>
      <c r="CK521" t="s">
        <v>324</v>
      </c>
      <c r="CL521" t="s">
        <v>324</v>
      </c>
      <c r="CM521" t="s">
        <v>324</v>
      </c>
      <c r="CN521">
        <v>0</v>
      </c>
      <c r="CO521">
        <v>1.1519999999999999</v>
      </c>
      <c r="CP521">
        <v>0.42099999999999999</v>
      </c>
      <c r="CQ521">
        <v>0.02</v>
      </c>
      <c r="CR521">
        <v>0</v>
      </c>
      <c r="CS521">
        <v>1.593</v>
      </c>
      <c r="CT521">
        <v>134</v>
      </c>
      <c r="CU521">
        <v>18</v>
      </c>
      <c r="CV521">
        <v>1</v>
      </c>
      <c r="CW521">
        <v>0</v>
      </c>
      <c r="CX521">
        <v>153</v>
      </c>
      <c r="CY521">
        <v>0</v>
      </c>
      <c r="CZ521">
        <v>0</v>
      </c>
      <c r="DA521">
        <v>0</v>
      </c>
      <c r="DB521">
        <v>0</v>
      </c>
      <c r="DC521">
        <v>0</v>
      </c>
    </row>
    <row r="522" spans="1:107" x14ac:dyDescent="0.45">
      <c r="A522">
        <v>2024</v>
      </c>
      <c r="B522">
        <v>2</v>
      </c>
      <c r="C522" t="s">
        <v>157</v>
      </c>
      <c r="D522">
        <v>12686</v>
      </c>
      <c r="E522" t="s">
        <v>458</v>
      </c>
      <c r="F522" t="s">
        <v>323</v>
      </c>
      <c r="G522" t="s">
        <v>247</v>
      </c>
      <c r="H522">
        <v>4.4290000000000003</v>
      </c>
      <c r="I522">
        <v>2.1120000000000001</v>
      </c>
      <c r="J522" t="s">
        <v>324</v>
      </c>
      <c r="K522" t="s">
        <v>324</v>
      </c>
      <c r="L522">
        <v>6.5410000000000004</v>
      </c>
      <c r="M522">
        <v>447</v>
      </c>
      <c r="N522">
        <v>37</v>
      </c>
      <c r="O522" t="s">
        <v>324</v>
      </c>
      <c r="P522" t="s">
        <v>324</v>
      </c>
      <c r="Q522">
        <v>484</v>
      </c>
      <c r="R522" t="s">
        <v>324</v>
      </c>
      <c r="S522" t="s">
        <v>324</v>
      </c>
      <c r="T522" t="s">
        <v>324</v>
      </c>
      <c r="U522" t="s">
        <v>324</v>
      </c>
      <c r="V522">
        <v>0</v>
      </c>
      <c r="W522" t="s">
        <v>324</v>
      </c>
      <c r="X522" t="s">
        <v>324</v>
      </c>
      <c r="Y522" t="s">
        <v>324</v>
      </c>
      <c r="Z522" t="s">
        <v>324</v>
      </c>
      <c r="AA522">
        <v>0</v>
      </c>
      <c r="AB522" t="s">
        <v>324</v>
      </c>
      <c r="AC522" t="s">
        <v>324</v>
      </c>
      <c r="AD522" t="s">
        <v>324</v>
      </c>
      <c r="AE522" t="s">
        <v>324</v>
      </c>
      <c r="AF522">
        <v>0</v>
      </c>
      <c r="AG522" t="s">
        <v>324</v>
      </c>
      <c r="AH522" t="s">
        <v>324</v>
      </c>
      <c r="AI522" t="s">
        <v>324</v>
      </c>
      <c r="AJ522" t="s">
        <v>324</v>
      </c>
      <c r="AK522">
        <v>0</v>
      </c>
      <c r="AL522" t="s">
        <v>324</v>
      </c>
      <c r="AM522" t="s">
        <v>324</v>
      </c>
      <c r="AN522" t="s">
        <v>324</v>
      </c>
      <c r="AO522" t="s">
        <v>324</v>
      </c>
      <c r="AP522">
        <v>0</v>
      </c>
      <c r="AQ522" t="s">
        <v>324</v>
      </c>
      <c r="AR522" t="s">
        <v>324</v>
      </c>
      <c r="AS522" t="s">
        <v>324</v>
      </c>
      <c r="AT522" t="s">
        <v>324</v>
      </c>
      <c r="AU522">
        <v>0</v>
      </c>
      <c r="AV522" t="s">
        <v>324</v>
      </c>
      <c r="AW522" t="s">
        <v>324</v>
      </c>
      <c r="AX522" t="s">
        <v>324</v>
      </c>
      <c r="AY522" t="s">
        <v>324</v>
      </c>
      <c r="AZ522">
        <v>0</v>
      </c>
      <c r="BA522" t="s">
        <v>324</v>
      </c>
      <c r="BB522" t="s">
        <v>324</v>
      </c>
      <c r="BC522" t="s">
        <v>324</v>
      </c>
      <c r="BD522" t="s">
        <v>324</v>
      </c>
      <c r="BE522">
        <v>0</v>
      </c>
      <c r="BF522" t="s">
        <v>324</v>
      </c>
      <c r="BG522" t="s">
        <v>324</v>
      </c>
      <c r="BH522" t="s">
        <v>324</v>
      </c>
      <c r="BI522" t="s">
        <v>324</v>
      </c>
      <c r="BJ522">
        <v>0</v>
      </c>
      <c r="BK522" t="s">
        <v>324</v>
      </c>
      <c r="BL522" t="s">
        <v>324</v>
      </c>
      <c r="BM522" t="s">
        <v>324</v>
      </c>
      <c r="BN522" t="s">
        <v>324</v>
      </c>
      <c r="BO522">
        <v>0</v>
      </c>
      <c r="BP522" t="s">
        <v>324</v>
      </c>
      <c r="BQ522" t="s">
        <v>324</v>
      </c>
      <c r="BR522" t="s">
        <v>324</v>
      </c>
      <c r="BS522" t="s">
        <v>324</v>
      </c>
      <c r="BT522">
        <v>0</v>
      </c>
      <c r="BU522" t="s">
        <v>324</v>
      </c>
      <c r="BV522" t="s">
        <v>324</v>
      </c>
      <c r="BW522" t="s">
        <v>324</v>
      </c>
      <c r="BX522" t="s">
        <v>324</v>
      </c>
      <c r="BY522">
        <v>0</v>
      </c>
      <c r="BZ522" t="s">
        <v>324</v>
      </c>
      <c r="CA522" t="s">
        <v>324</v>
      </c>
      <c r="CB522" t="s">
        <v>324</v>
      </c>
      <c r="CC522" t="s">
        <v>324</v>
      </c>
      <c r="CD522">
        <v>0</v>
      </c>
      <c r="CE522" t="s">
        <v>324</v>
      </c>
      <c r="CF522" t="s">
        <v>324</v>
      </c>
      <c r="CG522" t="s">
        <v>324</v>
      </c>
      <c r="CH522" t="s">
        <v>324</v>
      </c>
      <c r="CI522">
        <v>0</v>
      </c>
      <c r="CJ522" t="s">
        <v>324</v>
      </c>
      <c r="CK522" t="s">
        <v>324</v>
      </c>
      <c r="CL522" t="s">
        <v>324</v>
      </c>
      <c r="CM522" t="s">
        <v>324</v>
      </c>
      <c r="CN522">
        <v>0</v>
      </c>
      <c r="CO522">
        <v>4.4290000000000003</v>
      </c>
      <c r="CP522">
        <v>2.1120000000000001</v>
      </c>
      <c r="CQ522" t="s">
        <v>179</v>
      </c>
      <c r="CR522">
        <v>0</v>
      </c>
      <c r="CS522">
        <v>6.5410000000000004</v>
      </c>
      <c r="CT522">
        <v>447</v>
      </c>
      <c r="CU522">
        <v>37</v>
      </c>
      <c r="CV522">
        <v>0</v>
      </c>
      <c r="CW522">
        <v>0</v>
      </c>
      <c r="CX522">
        <v>484</v>
      </c>
      <c r="CY522">
        <v>0</v>
      </c>
      <c r="CZ522">
        <v>0</v>
      </c>
      <c r="DA522">
        <v>0</v>
      </c>
      <c r="DB522">
        <v>0</v>
      </c>
      <c r="DC522">
        <v>0</v>
      </c>
    </row>
    <row r="523" spans="1:107" x14ac:dyDescent="0.45">
      <c r="A523">
        <v>2024</v>
      </c>
      <c r="B523">
        <v>2</v>
      </c>
      <c r="C523" t="s">
        <v>157</v>
      </c>
      <c r="D523">
        <v>17647</v>
      </c>
      <c r="E523" t="s">
        <v>459</v>
      </c>
      <c r="F523" t="s">
        <v>323</v>
      </c>
      <c r="G523" t="s">
        <v>244</v>
      </c>
      <c r="H523">
        <v>0.47099999999999997</v>
      </c>
      <c r="I523">
        <v>0.77500000000000002</v>
      </c>
      <c r="J523" t="s">
        <v>324</v>
      </c>
      <c r="K523" t="s">
        <v>324</v>
      </c>
      <c r="L523">
        <v>1.246</v>
      </c>
      <c r="M523">
        <v>50</v>
      </c>
      <c r="N523">
        <v>11</v>
      </c>
      <c r="O523" t="s">
        <v>324</v>
      </c>
      <c r="P523" t="s">
        <v>324</v>
      </c>
      <c r="Q523">
        <v>61</v>
      </c>
      <c r="R523" t="s">
        <v>324</v>
      </c>
      <c r="S523" t="s">
        <v>324</v>
      </c>
      <c r="T523" t="s">
        <v>324</v>
      </c>
      <c r="U523" t="s">
        <v>324</v>
      </c>
      <c r="V523">
        <v>0</v>
      </c>
      <c r="W523" t="s">
        <v>324</v>
      </c>
      <c r="X523" t="s">
        <v>324</v>
      </c>
      <c r="Y523" t="s">
        <v>324</v>
      </c>
      <c r="Z523" t="s">
        <v>324</v>
      </c>
      <c r="AA523">
        <v>0</v>
      </c>
      <c r="AB523">
        <v>18.957999999999998</v>
      </c>
      <c r="AC523">
        <v>45.088000000000001</v>
      </c>
      <c r="AD523" t="s">
        <v>324</v>
      </c>
      <c r="AE523" t="s">
        <v>324</v>
      </c>
      <c r="AF523">
        <v>64.046000000000006</v>
      </c>
      <c r="AG523">
        <v>9.6000000000000002E-2</v>
      </c>
      <c r="AH523" t="s">
        <v>324</v>
      </c>
      <c r="AI523" t="s">
        <v>324</v>
      </c>
      <c r="AJ523" t="s">
        <v>324</v>
      </c>
      <c r="AK523">
        <v>9.6000000000000002E-2</v>
      </c>
      <c r="AL523">
        <v>10</v>
      </c>
      <c r="AM523" t="s">
        <v>324</v>
      </c>
      <c r="AN523" t="s">
        <v>324</v>
      </c>
      <c r="AO523" t="s">
        <v>324</v>
      </c>
      <c r="AP523">
        <v>10</v>
      </c>
      <c r="AQ523" t="s">
        <v>324</v>
      </c>
      <c r="AR523" t="s">
        <v>324</v>
      </c>
      <c r="AS523" t="s">
        <v>324</v>
      </c>
      <c r="AT523" t="s">
        <v>324</v>
      </c>
      <c r="AU523">
        <v>0</v>
      </c>
      <c r="AV523" t="s">
        <v>324</v>
      </c>
      <c r="AW523" t="s">
        <v>324</v>
      </c>
      <c r="AX523" t="s">
        <v>324</v>
      </c>
      <c r="AY523" t="s">
        <v>324</v>
      </c>
      <c r="AZ523">
        <v>0</v>
      </c>
      <c r="BA523" t="s">
        <v>324</v>
      </c>
      <c r="BB523" t="s">
        <v>324</v>
      </c>
      <c r="BC523" t="s">
        <v>324</v>
      </c>
      <c r="BD523" t="s">
        <v>324</v>
      </c>
      <c r="BE523">
        <v>0</v>
      </c>
      <c r="BF523" t="s">
        <v>324</v>
      </c>
      <c r="BG523" t="s">
        <v>324</v>
      </c>
      <c r="BH523" t="s">
        <v>324</v>
      </c>
      <c r="BI523" t="s">
        <v>324</v>
      </c>
      <c r="BJ523">
        <v>0</v>
      </c>
      <c r="BK523" t="s">
        <v>324</v>
      </c>
      <c r="BL523" t="s">
        <v>324</v>
      </c>
      <c r="BM523" t="s">
        <v>324</v>
      </c>
      <c r="BN523" t="s">
        <v>324</v>
      </c>
      <c r="BO523">
        <v>0</v>
      </c>
      <c r="BP523" t="s">
        <v>324</v>
      </c>
      <c r="BQ523" t="s">
        <v>324</v>
      </c>
      <c r="BR523" t="s">
        <v>324</v>
      </c>
      <c r="BS523" t="s">
        <v>324</v>
      </c>
      <c r="BT523">
        <v>0</v>
      </c>
      <c r="BU523" t="s">
        <v>324</v>
      </c>
      <c r="BV523" t="s">
        <v>324</v>
      </c>
      <c r="BW523" t="s">
        <v>324</v>
      </c>
      <c r="BX523" t="s">
        <v>324</v>
      </c>
      <c r="BY523">
        <v>0</v>
      </c>
      <c r="BZ523" t="s">
        <v>324</v>
      </c>
      <c r="CA523">
        <v>6.5000000000000002E-2</v>
      </c>
      <c r="CB523" t="s">
        <v>324</v>
      </c>
      <c r="CC523" t="s">
        <v>324</v>
      </c>
      <c r="CD523">
        <v>6.5000000000000002E-2</v>
      </c>
      <c r="CE523" t="s">
        <v>324</v>
      </c>
      <c r="CF523">
        <v>1</v>
      </c>
      <c r="CG523" t="s">
        <v>324</v>
      </c>
      <c r="CH523" t="s">
        <v>324</v>
      </c>
      <c r="CI523">
        <v>1</v>
      </c>
      <c r="CJ523" t="s">
        <v>324</v>
      </c>
      <c r="CK523" t="s">
        <v>324</v>
      </c>
      <c r="CL523" t="s">
        <v>324</v>
      </c>
      <c r="CM523" t="s">
        <v>324</v>
      </c>
      <c r="CN523">
        <v>0</v>
      </c>
      <c r="CO523">
        <v>0.47099999999999997</v>
      </c>
      <c r="CP523">
        <v>0.84</v>
      </c>
      <c r="CQ523" t="s">
        <v>179</v>
      </c>
      <c r="CR523">
        <v>0</v>
      </c>
      <c r="CS523">
        <v>1.3109999999999999</v>
      </c>
      <c r="CT523">
        <v>50</v>
      </c>
      <c r="CU523">
        <v>12</v>
      </c>
      <c r="CV523">
        <v>0</v>
      </c>
      <c r="CW523">
        <v>0</v>
      </c>
      <c r="CX523">
        <v>62</v>
      </c>
      <c r="CY523">
        <v>18.957999999999998</v>
      </c>
      <c r="CZ523">
        <v>45.088000000000001</v>
      </c>
      <c r="DA523">
        <v>0</v>
      </c>
      <c r="DB523">
        <v>0</v>
      </c>
      <c r="DC523">
        <v>64.046000000000006</v>
      </c>
    </row>
    <row r="524" spans="1:107" x14ac:dyDescent="0.45">
      <c r="A524">
        <v>2024</v>
      </c>
      <c r="B524">
        <v>2</v>
      </c>
      <c r="C524" t="s">
        <v>157</v>
      </c>
      <c r="D524">
        <v>99999</v>
      </c>
      <c r="E524" t="s">
        <v>329</v>
      </c>
      <c r="F524" t="s">
        <v>323</v>
      </c>
      <c r="H524">
        <v>1.0449999999999999</v>
      </c>
      <c r="I524">
        <v>0.77700000000000002</v>
      </c>
      <c r="J524" t="s">
        <v>179</v>
      </c>
      <c r="K524" t="s">
        <v>324</v>
      </c>
      <c r="L524">
        <v>1.9970000000000001</v>
      </c>
      <c r="M524" t="s">
        <v>324</v>
      </c>
      <c r="N524" t="s">
        <v>324</v>
      </c>
      <c r="O524" t="s">
        <v>324</v>
      </c>
      <c r="P524" t="s">
        <v>324</v>
      </c>
      <c r="Q524" t="s">
        <v>324</v>
      </c>
      <c r="R524" t="s">
        <v>324</v>
      </c>
      <c r="S524" t="s">
        <v>324</v>
      </c>
      <c r="T524" t="s">
        <v>324</v>
      </c>
      <c r="U524" t="s">
        <v>324</v>
      </c>
      <c r="V524">
        <v>0</v>
      </c>
      <c r="W524" t="s">
        <v>324</v>
      </c>
      <c r="X524" t="s">
        <v>324</v>
      </c>
      <c r="Y524" t="s">
        <v>324</v>
      </c>
      <c r="Z524" t="s">
        <v>324</v>
      </c>
      <c r="AA524" t="s">
        <v>324</v>
      </c>
      <c r="AB524" t="s">
        <v>324</v>
      </c>
      <c r="AC524" t="s">
        <v>324</v>
      </c>
      <c r="AD524" t="s">
        <v>324</v>
      </c>
      <c r="AE524" t="s">
        <v>324</v>
      </c>
      <c r="AF524" t="s">
        <v>324</v>
      </c>
      <c r="AG524" t="s">
        <v>324</v>
      </c>
      <c r="AH524" t="s">
        <v>324</v>
      </c>
      <c r="AI524" t="s">
        <v>324</v>
      </c>
      <c r="AJ524" t="s">
        <v>324</v>
      </c>
      <c r="AK524">
        <v>0</v>
      </c>
      <c r="AL524" t="s">
        <v>324</v>
      </c>
      <c r="AM524" t="s">
        <v>324</v>
      </c>
      <c r="AN524" t="s">
        <v>324</v>
      </c>
      <c r="AO524" t="s">
        <v>324</v>
      </c>
      <c r="AP524" t="s">
        <v>324</v>
      </c>
      <c r="AQ524" t="s">
        <v>324</v>
      </c>
      <c r="AR524" t="s">
        <v>324</v>
      </c>
      <c r="AS524" t="s">
        <v>324</v>
      </c>
      <c r="AT524" t="s">
        <v>324</v>
      </c>
      <c r="AU524" t="s">
        <v>324</v>
      </c>
      <c r="AV524" t="s">
        <v>324</v>
      </c>
      <c r="AW524" t="s">
        <v>324</v>
      </c>
      <c r="AX524" t="s">
        <v>324</v>
      </c>
      <c r="AY524" t="s">
        <v>324</v>
      </c>
      <c r="AZ524">
        <v>0</v>
      </c>
      <c r="BA524" t="s">
        <v>324</v>
      </c>
      <c r="BB524" t="s">
        <v>324</v>
      </c>
      <c r="BC524" t="s">
        <v>324</v>
      </c>
      <c r="BD524" t="s">
        <v>324</v>
      </c>
      <c r="BE524" t="s">
        <v>324</v>
      </c>
      <c r="BF524" t="s">
        <v>324</v>
      </c>
      <c r="BG524" t="s">
        <v>324</v>
      </c>
      <c r="BH524" t="s">
        <v>324</v>
      </c>
      <c r="BI524" t="s">
        <v>324</v>
      </c>
      <c r="BJ524" t="s">
        <v>324</v>
      </c>
      <c r="BK524" t="s">
        <v>324</v>
      </c>
      <c r="BL524" t="s">
        <v>324</v>
      </c>
      <c r="BM524" t="s">
        <v>324</v>
      </c>
      <c r="BN524" t="s">
        <v>324</v>
      </c>
      <c r="BO524" t="s">
        <v>324</v>
      </c>
      <c r="BP524" t="s">
        <v>324</v>
      </c>
      <c r="BQ524" t="s">
        <v>324</v>
      </c>
      <c r="BR524" t="s">
        <v>324</v>
      </c>
      <c r="BS524" t="s">
        <v>324</v>
      </c>
      <c r="BT524" t="s">
        <v>324</v>
      </c>
      <c r="BU524" t="s">
        <v>324</v>
      </c>
      <c r="BV524" t="s">
        <v>324</v>
      </c>
      <c r="BW524" t="s">
        <v>324</v>
      </c>
      <c r="BX524" t="s">
        <v>324</v>
      </c>
      <c r="BY524" t="s">
        <v>324</v>
      </c>
      <c r="BZ524" t="s">
        <v>324</v>
      </c>
      <c r="CA524" t="s">
        <v>324</v>
      </c>
      <c r="CB524" t="s">
        <v>324</v>
      </c>
      <c r="CC524" t="s">
        <v>324</v>
      </c>
      <c r="CD524" t="s">
        <v>324</v>
      </c>
      <c r="CE524" t="s">
        <v>324</v>
      </c>
      <c r="CF524" t="s">
        <v>324</v>
      </c>
      <c r="CG524" t="s">
        <v>324</v>
      </c>
      <c r="CH524" t="s">
        <v>324</v>
      </c>
      <c r="CI524" t="s">
        <v>324</v>
      </c>
      <c r="CJ524" t="s">
        <v>324</v>
      </c>
      <c r="CK524" t="s">
        <v>324</v>
      </c>
      <c r="CL524" t="s">
        <v>324</v>
      </c>
      <c r="CM524" t="s">
        <v>324</v>
      </c>
      <c r="CN524" t="s">
        <v>324</v>
      </c>
      <c r="CO524">
        <v>1.0449999999999999</v>
      </c>
      <c r="CP524">
        <v>0.77700000000000002</v>
      </c>
      <c r="CQ524" t="s">
        <v>179</v>
      </c>
      <c r="CR524" t="s">
        <v>324</v>
      </c>
      <c r="CS524">
        <v>1.9970000000000001</v>
      </c>
      <c r="CT524" t="s">
        <v>324</v>
      </c>
      <c r="CU524" t="s">
        <v>324</v>
      </c>
      <c r="CV524" t="s">
        <v>324</v>
      </c>
      <c r="CW524" t="s">
        <v>324</v>
      </c>
      <c r="CX524" t="s">
        <v>324</v>
      </c>
      <c r="CY524" t="s">
        <v>324</v>
      </c>
      <c r="CZ524" t="s">
        <v>324</v>
      </c>
      <c r="DA524" t="s">
        <v>324</v>
      </c>
      <c r="DB524" t="s">
        <v>324</v>
      </c>
      <c r="DC524" t="s">
        <v>324</v>
      </c>
    </row>
    <row r="525" spans="1:107" x14ac:dyDescent="0.45">
      <c r="A525">
        <v>2024</v>
      </c>
      <c r="B525">
        <v>2</v>
      </c>
      <c r="C525" t="s">
        <v>163</v>
      </c>
      <c r="D525">
        <v>6395</v>
      </c>
      <c r="E525" t="s">
        <v>460</v>
      </c>
      <c r="F525" t="s">
        <v>323</v>
      </c>
      <c r="G525" t="s">
        <v>247</v>
      </c>
      <c r="H525">
        <v>2.0369999999999999</v>
      </c>
      <c r="I525">
        <v>0.47399999999999998</v>
      </c>
      <c r="J525" t="s">
        <v>324</v>
      </c>
      <c r="K525" t="s">
        <v>324</v>
      </c>
      <c r="L525">
        <v>2.5110000000000001</v>
      </c>
      <c r="M525">
        <v>175</v>
      </c>
      <c r="N525">
        <v>28</v>
      </c>
      <c r="O525" t="s">
        <v>324</v>
      </c>
      <c r="P525" t="s">
        <v>324</v>
      </c>
      <c r="Q525">
        <v>203</v>
      </c>
      <c r="R525">
        <v>0.14299999999999999</v>
      </c>
      <c r="S525" t="s">
        <v>324</v>
      </c>
      <c r="T525" t="s">
        <v>324</v>
      </c>
      <c r="U525" t="s">
        <v>324</v>
      </c>
      <c r="V525">
        <v>0.14299999999999999</v>
      </c>
      <c r="W525">
        <v>350</v>
      </c>
      <c r="X525" t="s">
        <v>324</v>
      </c>
      <c r="Y525" t="s">
        <v>324</v>
      </c>
      <c r="Z525" t="s">
        <v>324</v>
      </c>
      <c r="AA525">
        <v>350</v>
      </c>
      <c r="AB525" t="s">
        <v>324</v>
      </c>
      <c r="AC525" t="s">
        <v>324</v>
      </c>
      <c r="AD525" t="s">
        <v>324</v>
      </c>
      <c r="AE525" t="s">
        <v>324</v>
      </c>
      <c r="AF525">
        <v>0</v>
      </c>
      <c r="AG525">
        <v>0.54500000000000004</v>
      </c>
      <c r="AH525">
        <v>2.7E-2</v>
      </c>
      <c r="AI525" t="s">
        <v>324</v>
      </c>
      <c r="AJ525" t="s">
        <v>324</v>
      </c>
      <c r="AK525">
        <v>0.57199999999999995</v>
      </c>
      <c r="AL525">
        <v>15</v>
      </c>
      <c r="AM525">
        <v>2</v>
      </c>
      <c r="AN525" t="s">
        <v>324</v>
      </c>
      <c r="AO525" t="s">
        <v>324</v>
      </c>
      <c r="AP525">
        <v>17</v>
      </c>
      <c r="AQ525">
        <v>0.72399999999999998</v>
      </c>
      <c r="AR525">
        <v>2.7E-2</v>
      </c>
      <c r="AS525" t="s">
        <v>324</v>
      </c>
      <c r="AT525" t="s">
        <v>324</v>
      </c>
      <c r="AU525">
        <v>0.751</v>
      </c>
      <c r="AV525" t="s">
        <v>324</v>
      </c>
      <c r="AW525" t="s">
        <v>324</v>
      </c>
      <c r="AX525" t="s">
        <v>324</v>
      </c>
      <c r="AY525" t="s">
        <v>324</v>
      </c>
      <c r="AZ525">
        <v>0</v>
      </c>
      <c r="BA525" t="s">
        <v>324</v>
      </c>
      <c r="BB525" t="s">
        <v>324</v>
      </c>
      <c r="BC525" t="s">
        <v>324</v>
      </c>
      <c r="BD525" t="s">
        <v>324</v>
      </c>
      <c r="BE525">
        <v>0</v>
      </c>
      <c r="BF525" t="s">
        <v>324</v>
      </c>
      <c r="BG525" t="s">
        <v>324</v>
      </c>
      <c r="BH525" t="s">
        <v>324</v>
      </c>
      <c r="BI525" t="s">
        <v>324</v>
      </c>
      <c r="BJ525">
        <v>0</v>
      </c>
      <c r="BK525">
        <v>5.0000000000000001E-3</v>
      </c>
      <c r="BL525" t="s">
        <v>324</v>
      </c>
      <c r="BM525" t="s">
        <v>324</v>
      </c>
      <c r="BN525" t="s">
        <v>324</v>
      </c>
      <c r="BO525">
        <v>5.0000000000000001E-3</v>
      </c>
      <c r="BP525">
        <v>4</v>
      </c>
      <c r="BQ525" t="s">
        <v>324</v>
      </c>
      <c r="BR525" t="s">
        <v>324</v>
      </c>
      <c r="BS525" t="s">
        <v>324</v>
      </c>
      <c r="BT525">
        <v>4</v>
      </c>
      <c r="BU525" t="s">
        <v>324</v>
      </c>
      <c r="BV525" t="s">
        <v>324</v>
      </c>
      <c r="BW525" t="s">
        <v>324</v>
      </c>
      <c r="BX525" t="s">
        <v>324</v>
      </c>
      <c r="BY525">
        <v>0</v>
      </c>
      <c r="BZ525" t="s">
        <v>324</v>
      </c>
      <c r="CA525" t="s">
        <v>324</v>
      </c>
      <c r="CB525" t="s">
        <v>324</v>
      </c>
      <c r="CC525" t="s">
        <v>324</v>
      </c>
      <c r="CD525">
        <v>0</v>
      </c>
      <c r="CE525" t="s">
        <v>324</v>
      </c>
      <c r="CF525" t="s">
        <v>324</v>
      </c>
      <c r="CG525" t="s">
        <v>324</v>
      </c>
      <c r="CH525" t="s">
        <v>324</v>
      </c>
      <c r="CI525">
        <v>0</v>
      </c>
      <c r="CJ525" t="s">
        <v>324</v>
      </c>
      <c r="CK525" t="s">
        <v>324</v>
      </c>
      <c r="CL525" t="s">
        <v>324</v>
      </c>
      <c r="CM525" t="s">
        <v>324</v>
      </c>
      <c r="CN525">
        <v>0</v>
      </c>
      <c r="CO525">
        <v>2.1850000000000001</v>
      </c>
      <c r="CP525">
        <v>0.47399999999999998</v>
      </c>
      <c r="CQ525" t="s">
        <v>179</v>
      </c>
      <c r="CR525">
        <v>0</v>
      </c>
      <c r="CS525">
        <v>2.6589999999999998</v>
      </c>
      <c r="CT525">
        <v>529</v>
      </c>
      <c r="CU525">
        <v>28</v>
      </c>
      <c r="CV525">
        <v>0</v>
      </c>
      <c r="CW525">
        <v>0</v>
      </c>
      <c r="CX525">
        <v>557</v>
      </c>
      <c r="CY525">
        <v>0</v>
      </c>
      <c r="CZ525">
        <v>0</v>
      </c>
      <c r="DA525">
        <v>0</v>
      </c>
      <c r="DB525">
        <v>0</v>
      </c>
      <c r="DC525">
        <v>0</v>
      </c>
    </row>
    <row r="526" spans="1:107" x14ac:dyDescent="0.45">
      <c r="A526">
        <v>2024</v>
      </c>
      <c r="B526">
        <v>2</v>
      </c>
      <c r="C526" t="s">
        <v>163</v>
      </c>
      <c r="D526">
        <v>12199</v>
      </c>
      <c r="E526" t="s">
        <v>461</v>
      </c>
      <c r="F526" t="s">
        <v>323</v>
      </c>
      <c r="G526" t="s">
        <v>244</v>
      </c>
      <c r="H526">
        <v>0.122</v>
      </c>
      <c r="I526">
        <v>7.3999999999999996E-2</v>
      </c>
      <c r="J526" t="s">
        <v>324</v>
      </c>
      <c r="K526" t="s">
        <v>324</v>
      </c>
      <c r="L526">
        <v>0.19600000000000001</v>
      </c>
      <c r="M526">
        <v>15</v>
      </c>
      <c r="N526">
        <v>4</v>
      </c>
      <c r="O526" t="s">
        <v>324</v>
      </c>
      <c r="P526" t="s">
        <v>324</v>
      </c>
      <c r="Q526">
        <v>19</v>
      </c>
      <c r="R526" t="s">
        <v>324</v>
      </c>
      <c r="S526" t="s">
        <v>324</v>
      </c>
      <c r="T526" t="s">
        <v>324</v>
      </c>
      <c r="U526" t="s">
        <v>324</v>
      </c>
      <c r="V526">
        <v>0</v>
      </c>
      <c r="W526" t="s">
        <v>324</v>
      </c>
      <c r="X526" t="s">
        <v>324</v>
      </c>
      <c r="Y526" t="s">
        <v>324</v>
      </c>
      <c r="Z526" t="s">
        <v>324</v>
      </c>
      <c r="AA526">
        <v>0</v>
      </c>
      <c r="AB526" t="s">
        <v>324</v>
      </c>
      <c r="AC526" t="s">
        <v>324</v>
      </c>
      <c r="AD526" t="s">
        <v>324</v>
      </c>
      <c r="AE526" t="s">
        <v>324</v>
      </c>
      <c r="AF526">
        <v>0</v>
      </c>
      <c r="AG526" t="s">
        <v>324</v>
      </c>
      <c r="AH526" t="s">
        <v>324</v>
      </c>
      <c r="AI526" t="s">
        <v>324</v>
      </c>
      <c r="AJ526" t="s">
        <v>324</v>
      </c>
      <c r="AK526">
        <v>0</v>
      </c>
      <c r="AL526" t="s">
        <v>324</v>
      </c>
      <c r="AM526" t="s">
        <v>324</v>
      </c>
      <c r="AN526" t="s">
        <v>324</v>
      </c>
      <c r="AO526" t="s">
        <v>324</v>
      </c>
      <c r="AP526">
        <v>0</v>
      </c>
      <c r="AQ526" t="s">
        <v>324</v>
      </c>
      <c r="AR526" t="s">
        <v>324</v>
      </c>
      <c r="AS526" t="s">
        <v>324</v>
      </c>
      <c r="AT526" t="s">
        <v>324</v>
      </c>
      <c r="AU526">
        <v>0</v>
      </c>
      <c r="AV526" t="s">
        <v>324</v>
      </c>
      <c r="AW526" t="s">
        <v>324</v>
      </c>
      <c r="AX526" t="s">
        <v>324</v>
      </c>
      <c r="AY526" t="s">
        <v>324</v>
      </c>
      <c r="AZ526">
        <v>0</v>
      </c>
      <c r="BA526" t="s">
        <v>324</v>
      </c>
      <c r="BB526" t="s">
        <v>324</v>
      </c>
      <c r="BC526" t="s">
        <v>324</v>
      </c>
      <c r="BD526" t="s">
        <v>324</v>
      </c>
      <c r="BE526">
        <v>0</v>
      </c>
      <c r="BF526" t="s">
        <v>324</v>
      </c>
      <c r="BG526" t="s">
        <v>324</v>
      </c>
      <c r="BH526" t="s">
        <v>324</v>
      </c>
      <c r="BI526" t="s">
        <v>324</v>
      </c>
      <c r="BJ526">
        <v>0</v>
      </c>
      <c r="BK526">
        <v>2E-3</v>
      </c>
      <c r="BL526">
        <v>5.0000000000000001E-3</v>
      </c>
      <c r="BM526" t="s">
        <v>324</v>
      </c>
      <c r="BN526" t="s">
        <v>324</v>
      </c>
      <c r="BO526">
        <v>7.0000000000000001E-3</v>
      </c>
      <c r="BP526">
        <v>3</v>
      </c>
      <c r="BQ526">
        <v>2</v>
      </c>
      <c r="BR526" t="s">
        <v>324</v>
      </c>
      <c r="BS526" t="s">
        <v>324</v>
      </c>
      <c r="BT526">
        <v>5</v>
      </c>
      <c r="BU526" t="s">
        <v>324</v>
      </c>
      <c r="BV526" t="s">
        <v>324</v>
      </c>
      <c r="BW526" t="s">
        <v>324</v>
      </c>
      <c r="BX526" t="s">
        <v>324</v>
      </c>
      <c r="BY526">
        <v>0</v>
      </c>
      <c r="BZ526" t="s">
        <v>324</v>
      </c>
      <c r="CA526" t="s">
        <v>324</v>
      </c>
      <c r="CB526" t="s">
        <v>324</v>
      </c>
      <c r="CC526" t="s">
        <v>324</v>
      </c>
      <c r="CD526">
        <v>0</v>
      </c>
      <c r="CE526" t="s">
        <v>324</v>
      </c>
      <c r="CF526" t="s">
        <v>324</v>
      </c>
      <c r="CG526" t="s">
        <v>324</v>
      </c>
      <c r="CH526" t="s">
        <v>324</v>
      </c>
      <c r="CI526">
        <v>0</v>
      </c>
      <c r="CJ526" t="s">
        <v>324</v>
      </c>
      <c r="CK526" t="s">
        <v>324</v>
      </c>
      <c r="CL526" t="s">
        <v>324</v>
      </c>
      <c r="CM526" t="s">
        <v>324</v>
      </c>
      <c r="CN526">
        <v>0</v>
      </c>
      <c r="CO526">
        <v>0.124</v>
      </c>
      <c r="CP526">
        <v>7.9000000000000001E-2</v>
      </c>
      <c r="CQ526" t="s">
        <v>179</v>
      </c>
      <c r="CR526">
        <v>0</v>
      </c>
      <c r="CS526">
        <v>0.20300000000000001</v>
      </c>
      <c r="CT526">
        <v>18</v>
      </c>
      <c r="CU526">
        <v>6</v>
      </c>
      <c r="CV526">
        <v>0</v>
      </c>
      <c r="CW526">
        <v>0</v>
      </c>
      <c r="CX526">
        <v>24</v>
      </c>
      <c r="CY526">
        <v>0</v>
      </c>
      <c r="CZ526">
        <v>0</v>
      </c>
      <c r="DA526">
        <v>0</v>
      </c>
      <c r="DB526">
        <v>0</v>
      </c>
      <c r="DC526">
        <v>0</v>
      </c>
    </row>
    <row r="527" spans="1:107" x14ac:dyDescent="0.45">
      <c r="A527">
        <v>2024</v>
      </c>
      <c r="B527">
        <v>2</v>
      </c>
      <c r="C527" t="s">
        <v>163</v>
      </c>
      <c r="D527">
        <v>12692</v>
      </c>
      <c r="E527" t="s">
        <v>462</v>
      </c>
      <c r="F527" t="s">
        <v>323</v>
      </c>
      <c r="G527" t="s">
        <v>244</v>
      </c>
      <c r="H527">
        <v>0.872</v>
      </c>
      <c r="I527">
        <v>8.3000000000000004E-2</v>
      </c>
      <c r="J527" t="s">
        <v>324</v>
      </c>
      <c r="K527" t="s">
        <v>324</v>
      </c>
      <c r="L527">
        <v>0.95499999999999996</v>
      </c>
      <c r="M527">
        <v>114</v>
      </c>
      <c r="N527">
        <v>6</v>
      </c>
      <c r="O527" t="s">
        <v>324</v>
      </c>
      <c r="P527" t="s">
        <v>324</v>
      </c>
      <c r="Q527">
        <v>120</v>
      </c>
      <c r="R527">
        <v>0.109</v>
      </c>
      <c r="S527">
        <v>4.5999999999999999E-2</v>
      </c>
      <c r="T527" t="s">
        <v>324</v>
      </c>
      <c r="U527" t="s">
        <v>324</v>
      </c>
      <c r="V527">
        <v>0.155</v>
      </c>
      <c r="W527">
        <v>142</v>
      </c>
      <c r="X527">
        <v>10</v>
      </c>
      <c r="Y527" t="s">
        <v>324</v>
      </c>
      <c r="Z527" t="s">
        <v>324</v>
      </c>
      <c r="AA527">
        <v>152</v>
      </c>
      <c r="AB527" t="s">
        <v>324</v>
      </c>
      <c r="AC527" t="s">
        <v>324</v>
      </c>
      <c r="AD527" t="s">
        <v>324</v>
      </c>
      <c r="AE527" t="s">
        <v>324</v>
      </c>
      <c r="AF527">
        <v>0</v>
      </c>
      <c r="AG527" t="s">
        <v>324</v>
      </c>
      <c r="AH527" t="s">
        <v>324</v>
      </c>
      <c r="AI527" t="s">
        <v>324</v>
      </c>
      <c r="AJ527" t="s">
        <v>324</v>
      </c>
      <c r="AK527">
        <v>0</v>
      </c>
      <c r="AL527" t="s">
        <v>324</v>
      </c>
      <c r="AM527" t="s">
        <v>324</v>
      </c>
      <c r="AN527" t="s">
        <v>324</v>
      </c>
      <c r="AO527" t="s">
        <v>324</v>
      </c>
      <c r="AP527">
        <v>0</v>
      </c>
      <c r="AQ527" t="s">
        <v>324</v>
      </c>
      <c r="AR527" t="s">
        <v>324</v>
      </c>
      <c r="AS527" t="s">
        <v>324</v>
      </c>
      <c r="AT527" t="s">
        <v>324</v>
      </c>
      <c r="AU527">
        <v>0</v>
      </c>
      <c r="AV527" t="s">
        <v>324</v>
      </c>
      <c r="AW527" t="s">
        <v>324</v>
      </c>
      <c r="AX527" t="s">
        <v>324</v>
      </c>
      <c r="AY527" t="s">
        <v>324</v>
      </c>
      <c r="AZ527">
        <v>0</v>
      </c>
      <c r="BA527" t="s">
        <v>324</v>
      </c>
      <c r="BB527" t="s">
        <v>324</v>
      </c>
      <c r="BC527" t="s">
        <v>324</v>
      </c>
      <c r="BD527" t="s">
        <v>324</v>
      </c>
      <c r="BE527">
        <v>0</v>
      </c>
      <c r="BF527" t="s">
        <v>324</v>
      </c>
      <c r="BG527" t="s">
        <v>324</v>
      </c>
      <c r="BH527" t="s">
        <v>324</v>
      </c>
      <c r="BI527" t="s">
        <v>324</v>
      </c>
      <c r="BJ527">
        <v>0</v>
      </c>
      <c r="BK527">
        <v>2E-3</v>
      </c>
      <c r="BL527" t="s">
        <v>324</v>
      </c>
      <c r="BM527" t="s">
        <v>324</v>
      </c>
      <c r="BN527" t="s">
        <v>324</v>
      </c>
      <c r="BO527">
        <v>2E-3</v>
      </c>
      <c r="BP527">
        <v>1</v>
      </c>
      <c r="BQ527" t="s">
        <v>324</v>
      </c>
      <c r="BR527" t="s">
        <v>324</v>
      </c>
      <c r="BS527" t="s">
        <v>324</v>
      </c>
      <c r="BT527">
        <v>1</v>
      </c>
      <c r="BU527" t="s">
        <v>324</v>
      </c>
      <c r="BV527" t="s">
        <v>324</v>
      </c>
      <c r="BW527" t="s">
        <v>324</v>
      </c>
      <c r="BX527" t="s">
        <v>324</v>
      </c>
      <c r="BY527">
        <v>0</v>
      </c>
      <c r="BZ527" t="s">
        <v>324</v>
      </c>
      <c r="CA527" t="s">
        <v>324</v>
      </c>
      <c r="CB527" t="s">
        <v>324</v>
      </c>
      <c r="CC527" t="s">
        <v>324</v>
      </c>
      <c r="CD527">
        <v>0</v>
      </c>
      <c r="CE527" t="s">
        <v>324</v>
      </c>
      <c r="CF527" t="s">
        <v>324</v>
      </c>
      <c r="CG527" t="s">
        <v>324</v>
      </c>
      <c r="CH527" t="s">
        <v>324</v>
      </c>
      <c r="CI527">
        <v>0</v>
      </c>
      <c r="CJ527" t="s">
        <v>324</v>
      </c>
      <c r="CK527" t="s">
        <v>324</v>
      </c>
      <c r="CL527" t="s">
        <v>324</v>
      </c>
      <c r="CM527" t="s">
        <v>324</v>
      </c>
      <c r="CN527">
        <v>0</v>
      </c>
      <c r="CO527">
        <v>0.98299999999999998</v>
      </c>
      <c r="CP527">
        <v>0.129</v>
      </c>
      <c r="CQ527" t="s">
        <v>179</v>
      </c>
      <c r="CR527">
        <v>0</v>
      </c>
      <c r="CS527">
        <v>1.1120000000000001</v>
      </c>
      <c r="CT527">
        <v>257</v>
      </c>
      <c r="CU527">
        <v>16</v>
      </c>
      <c r="CV527">
        <v>0</v>
      </c>
      <c r="CW527">
        <v>0</v>
      </c>
      <c r="CX527">
        <v>273</v>
      </c>
      <c r="CY527">
        <v>0</v>
      </c>
      <c r="CZ527">
        <v>0</v>
      </c>
      <c r="DA527">
        <v>0</v>
      </c>
      <c r="DB527">
        <v>0</v>
      </c>
      <c r="DC527">
        <v>0</v>
      </c>
    </row>
    <row r="528" spans="1:107" x14ac:dyDescent="0.45">
      <c r="A528">
        <v>2024</v>
      </c>
      <c r="B528">
        <v>2</v>
      </c>
      <c r="C528" t="s">
        <v>163</v>
      </c>
      <c r="D528">
        <v>12825</v>
      </c>
      <c r="E528" t="s">
        <v>463</v>
      </c>
      <c r="F528" t="s">
        <v>323</v>
      </c>
      <c r="G528" t="s">
        <v>244</v>
      </c>
      <c r="H528">
        <v>41.508000000000003</v>
      </c>
      <c r="I528">
        <v>10.475</v>
      </c>
      <c r="J528">
        <v>0</v>
      </c>
      <c r="K528">
        <v>0</v>
      </c>
      <c r="L528">
        <v>51.982999999999997</v>
      </c>
      <c r="M528">
        <v>5862</v>
      </c>
      <c r="N528">
        <v>667</v>
      </c>
      <c r="O528">
        <v>0</v>
      </c>
      <c r="P528">
        <v>0</v>
      </c>
      <c r="Q528">
        <v>6529</v>
      </c>
      <c r="R528">
        <v>0</v>
      </c>
      <c r="S528">
        <v>0</v>
      </c>
      <c r="T528">
        <v>0</v>
      </c>
      <c r="U528">
        <v>0</v>
      </c>
      <c r="V528">
        <v>0</v>
      </c>
      <c r="W528">
        <v>0</v>
      </c>
      <c r="X528">
        <v>0</v>
      </c>
      <c r="Y528">
        <v>0</v>
      </c>
      <c r="Z528">
        <v>0</v>
      </c>
      <c r="AA528">
        <v>0</v>
      </c>
      <c r="AB528">
        <v>0</v>
      </c>
      <c r="AC528">
        <v>0</v>
      </c>
      <c r="AD528">
        <v>0</v>
      </c>
      <c r="AE528">
        <v>0</v>
      </c>
      <c r="AF528">
        <v>0</v>
      </c>
      <c r="AG528">
        <v>0</v>
      </c>
      <c r="AH528">
        <v>0</v>
      </c>
      <c r="AI528">
        <v>0</v>
      </c>
      <c r="AJ528">
        <v>0</v>
      </c>
      <c r="AK528">
        <v>0</v>
      </c>
      <c r="AL528">
        <v>0</v>
      </c>
      <c r="AM528">
        <v>0</v>
      </c>
      <c r="AN528">
        <v>0</v>
      </c>
      <c r="AO528">
        <v>0</v>
      </c>
      <c r="AP528">
        <v>0</v>
      </c>
      <c r="AQ528">
        <v>0</v>
      </c>
      <c r="AR528">
        <v>0</v>
      </c>
      <c r="AS528">
        <v>0</v>
      </c>
      <c r="AT528">
        <v>0</v>
      </c>
      <c r="AU528">
        <v>0</v>
      </c>
      <c r="AV528">
        <v>0</v>
      </c>
      <c r="AW528">
        <v>0</v>
      </c>
      <c r="AX528">
        <v>0</v>
      </c>
      <c r="AY528">
        <v>0</v>
      </c>
      <c r="AZ528">
        <v>0</v>
      </c>
      <c r="BA528">
        <v>0</v>
      </c>
      <c r="BB528">
        <v>0</v>
      </c>
      <c r="BC528">
        <v>0</v>
      </c>
      <c r="BD528">
        <v>0</v>
      </c>
      <c r="BE528">
        <v>0</v>
      </c>
      <c r="BF528">
        <v>0</v>
      </c>
      <c r="BG528">
        <v>0</v>
      </c>
      <c r="BH528">
        <v>0</v>
      </c>
      <c r="BI528">
        <v>0</v>
      </c>
      <c r="BJ528">
        <v>0</v>
      </c>
      <c r="BK528">
        <v>0.41099999999999998</v>
      </c>
      <c r="BL528">
        <v>0.51300000000000001</v>
      </c>
      <c r="BM528">
        <v>0</v>
      </c>
      <c r="BN528">
        <v>0</v>
      </c>
      <c r="BO528">
        <v>0.92400000000000004</v>
      </c>
      <c r="BP528">
        <v>76</v>
      </c>
      <c r="BQ528">
        <v>35</v>
      </c>
      <c r="BR528">
        <v>0</v>
      </c>
      <c r="BS528">
        <v>0</v>
      </c>
      <c r="BT528">
        <v>111</v>
      </c>
      <c r="BU528">
        <v>0</v>
      </c>
      <c r="BV528">
        <v>0</v>
      </c>
      <c r="BW528">
        <v>0</v>
      </c>
      <c r="BX528">
        <v>0</v>
      </c>
      <c r="BY528">
        <v>0</v>
      </c>
      <c r="BZ528">
        <v>1.7999999999999999E-2</v>
      </c>
      <c r="CA528">
        <v>7.0000000000000007E-2</v>
      </c>
      <c r="CB528">
        <v>0</v>
      </c>
      <c r="CC528">
        <v>0</v>
      </c>
      <c r="CD528">
        <v>8.7999999999999995E-2</v>
      </c>
      <c r="CE528">
        <v>3</v>
      </c>
      <c r="CF528">
        <v>2</v>
      </c>
      <c r="CG528">
        <v>0</v>
      </c>
      <c r="CH528">
        <v>0</v>
      </c>
      <c r="CI528">
        <v>5</v>
      </c>
      <c r="CJ528">
        <v>0</v>
      </c>
      <c r="CK528">
        <v>0</v>
      </c>
      <c r="CL528">
        <v>0</v>
      </c>
      <c r="CM528">
        <v>0</v>
      </c>
      <c r="CN528">
        <v>0</v>
      </c>
      <c r="CO528">
        <v>41.936999999999998</v>
      </c>
      <c r="CP528">
        <v>11.058</v>
      </c>
      <c r="CQ528" t="s">
        <v>179</v>
      </c>
      <c r="CR528">
        <v>0</v>
      </c>
      <c r="CS528">
        <v>52.994999999999997</v>
      </c>
      <c r="CT528">
        <v>5941</v>
      </c>
      <c r="CU528">
        <v>704</v>
      </c>
      <c r="CV528">
        <v>0</v>
      </c>
      <c r="CW528">
        <v>0</v>
      </c>
      <c r="CX528">
        <v>6645</v>
      </c>
      <c r="CY528">
        <v>0</v>
      </c>
      <c r="CZ528">
        <v>0</v>
      </c>
      <c r="DA528">
        <v>0</v>
      </c>
      <c r="DB528">
        <v>0</v>
      </c>
      <c r="DC528">
        <v>0</v>
      </c>
    </row>
    <row r="529" spans="1:107" x14ac:dyDescent="0.45">
      <c r="A529">
        <v>2024</v>
      </c>
      <c r="B529">
        <v>2</v>
      </c>
      <c r="C529" t="s">
        <v>163</v>
      </c>
      <c r="D529">
        <v>19603</v>
      </c>
      <c r="E529" t="s">
        <v>464</v>
      </c>
      <c r="F529" t="s">
        <v>323</v>
      </c>
      <c r="G529" t="s">
        <v>244</v>
      </c>
      <c r="H529">
        <v>0.46800000000000003</v>
      </c>
      <c r="I529" t="s">
        <v>324</v>
      </c>
      <c r="J529" t="s">
        <v>324</v>
      </c>
      <c r="K529" t="s">
        <v>324</v>
      </c>
      <c r="L529">
        <v>0.46800000000000003</v>
      </c>
      <c r="M529">
        <v>70</v>
      </c>
      <c r="N529" t="s">
        <v>324</v>
      </c>
      <c r="O529" t="s">
        <v>324</v>
      </c>
      <c r="P529" t="s">
        <v>324</v>
      </c>
      <c r="Q529">
        <v>70</v>
      </c>
      <c r="R529" t="s">
        <v>324</v>
      </c>
      <c r="S529" t="s">
        <v>324</v>
      </c>
      <c r="T529" t="s">
        <v>324</v>
      </c>
      <c r="U529" t="s">
        <v>324</v>
      </c>
      <c r="V529">
        <v>0</v>
      </c>
      <c r="W529" t="s">
        <v>324</v>
      </c>
      <c r="X529" t="s">
        <v>324</v>
      </c>
      <c r="Y529" t="s">
        <v>324</v>
      </c>
      <c r="Z529" t="s">
        <v>324</v>
      </c>
      <c r="AA529">
        <v>0</v>
      </c>
      <c r="AB529" t="s">
        <v>324</v>
      </c>
      <c r="AC529" t="s">
        <v>324</v>
      </c>
      <c r="AD529" t="s">
        <v>324</v>
      </c>
      <c r="AE529" t="s">
        <v>324</v>
      </c>
      <c r="AF529">
        <v>0</v>
      </c>
      <c r="AG529" t="s">
        <v>324</v>
      </c>
      <c r="AH529" t="s">
        <v>324</v>
      </c>
      <c r="AI529" t="s">
        <v>324</v>
      </c>
      <c r="AJ529" t="s">
        <v>324</v>
      </c>
      <c r="AK529">
        <v>0</v>
      </c>
      <c r="AL529" t="s">
        <v>324</v>
      </c>
      <c r="AM529" t="s">
        <v>324</v>
      </c>
      <c r="AN529" t="s">
        <v>324</v>
      </c>
      <c r="AO529" t="s">
        <v>324</v>
      </c>
      <c r="AP529">
        <v>0</v>
      </c>
      <c r="AQ529" t="s">
        <v>324</v>
      </c>
      <c r="AR529" t="s">
        <v>324</v>
      </c>
      <c r="AS529" t="s">
        <v>324</v>
      </c>
      <c r="AT529" t="s">
        <v>324</v>
      </c>
      <c r="AU529">
        <v>0</v>
      </c>
      <c r="AV529" t="s">
        <v>324</v>
      </c>
      <c r="AW529" t="s">
        <v>324</v>
      </c>
      <c r="AX529" t="s">
        <v>324</v>
      </c>
      <c r="AY529" t="s">
        <v>324</v>
      </c>
      <c r="AZ529">
        <v>0</v>
      </c>
      <c r="BA529" t="s">
        <v>324</v>
      </c>
      <c r="BB529" t="s">
        <v>324</v>
      </c>
      <c r="BC529" t="s">
        <v>324</v>
      </c>
      <c r="BD529" t="s">
        <v>324</v>
      </c>
      <c r="BE529">
        <v>0</v>
      </c>
      <c r="BF529" t="s">
        <v>324</v>
      </c>
      <c r="BG529" t="s">
        <v>324</v>
      </c>
      <c r="BH529" t="s">
        <v>324</v>
      </c>
      <c r="BI529" t="s">
        <v>324</v>
      </c>
      <c r="BJ529">
        <v>0</v>
      </c>
      <c r="BK529" t="s">
        <v>324</v>
      </c>
      <c r="BL529" t="s">
        <v>324</v>
      </c>
      <c r="BM529" t="s">
        <v>324</v>
      </c>
      <c r="BN529" t="s">
        <v>324</v>
      </c>
      <c r="BO529">
        <v>0</v>
      </c>
      <c r="BP529" t="s">
        <v>324</v>
      </c>
      <c r="BQ529" t="s">
        <v>324</v>
      </c>
      <c r="BR529" t="s">
        <v>324</v>
      </c>
      <c r="BS529" t="s">
        <v>324</v>
      </c>
      <c r="BT529">
        <v>0</v>
      </c>
      <c r="BU529" t="s">
        <v>324</v>
      </c>
      <c r="BV529" t="s">
        <v>324</v>
      </c>
      <c r="BW529" t="s">
        <v>324</v>
      </c>
      <c r="BX529" t="s">
        <v>324</v>
      </c>
      <c r="BY529">
        <v>0</v>
      </c>
      <c r="BZ529" t="s">
        <v>324</v>
      </c>
      <c r="CA529" t="s">
        <v>324</v>
      </c>
      <c r="CB529" t="s">
        <v>324</v>
      </c>
      <c r="CC529" t="s">
        <v>324</v>
      </c>
      <c r="CD529">
        <v>0</v>
      </c>
      <c r="CE529" t="s">
        <v>324</v>
      </c>
      <c r="CF529" t="s">
        <v>324</v>
      </c>
      <c r="CG529" t="s">
        <v>324</v>
      </c>
      <c r="CH529" t="s">
        <v>324</v>
      </c>
      <c r="CI529">
        <v>0</v>
      </c>
      <c r="CJ529" t="s">
        <v>324</v>
      </c>
      <c r="CK529" t="s">
        <v>324</v>
      </c>
      <c r="CL529" t="s">
        <v>324</v>
      </c>
      <c r="CM529" t="s">
        <v>324</v>
      </c>
      <c r="CN529">
        <v>0</v>
      </c>
      <c r="CO529">
        <v>0.46800000000000003</v>
      </c>
      <c r="CP529" t="s">
        <v>179</v>
      </c>
      <c r="CQ529" t="s">
        <v>179</v>
      </c>
      <c r="CR529">
        <v>0</v>
      </c>
      <c r="CS529">
        <v>0.46800000000000003</v>
      </c>
      <c r="CT529">
        <v>70</v>
      </c>
      <c r="CU529">
        <v>0</v>
      </c>
      <c r="CV529">
        <v>0</v>
      </c>
      <c r="CW529">
        <v>0</v>
      </c>
      <c r="CX529">
        <v>70</v>
      </c>
      <c r="CY529">
        <v>0</v>
      </c>
      <c r="CZ529">
        <v>0</v>
      </c>
      <c r="DA529">
        <v>0</v>
      </c>
      <c r="DB529">
        <v>0</v>
      </c>
      <c r="DC529">
        <v>0</v>
      </c>
    </row>
    <row r="530" spans="1:107" x14ac:dyDescent="0.45">
      <c r="A530">
        <v>2024</v>
      </c>
      <c r="B530">
        <v>2</v>
      </c>
      <c r="C530" t="s">
        <v>163</v>
      </c>
      <c r="D530">
        <v>20997</v>
      </c>
      <c r="E530" t="s">
        <v>465</v>
      </c>
      <c r="F530" t="s">
        <v>323</v>
      </c>
      <c r="G530" t="s">
        <v>244</v>
      </c>
      <c r="H530">
        <v>1.94</v>
      </c>
      <c r="I530" t="s">
        <v>324</v>
      </c>
      <c r="J530" t="s">
        <v>324</v>
      </c>
      <c r="K530" t="s">
        <v>324</v>
      </c>
      <c r="L530">
        <v>1.94</v>
      </c>
      <c r="M530">
        <v>224</v>
      </c>
      <c r="N530" t="s">
        <v>324</v>
      </c>
      <c r="O530" t="s">
        <v>324</v>
      </c>
      <c r="P530" t="s">
        <v>324</v>
      </c>
      <c r="Q530">
        <v>224</v>
      </c>
      <c r="R530" t="s">
        <v>324</v>
      </c>
      <c r="S530" t="s">
        <v>324</v>
      </c>
      <c r="T530" t="s">
        <v>324</v>
      </c>
      <c r="U530" t="s">
        <v>324</v>
      </c>
      <c r="V530" t="s">
        <v>324</v>
      </c>
      <c r="W530" t="s">
        <v>324</v>
      </c>
      <c r="X530" t="s">
        <v>324</v>
      </c>
      <c r="Y530" t="s">
        <v>324</v>
      </c>
      <c r="Z530" t="s">
        <v>324</v>
      </c>
      <c r="AA530" t="s">
        <v>324</v>
      </c>
      <c r="AB530" t="s">
        <v>324</v>
      </c>
      <c r="AC530" t="s">
        <v>324</v>
      </c>
      <c r="AD530" t="s">
        <v>324</v>
      </c>
      <c r="AE530" t="s">
        <v>324</v>
      </c>
      <c r="AF530" t="s">
        <v>324</v>
      </c>
      <c r="AG530" t="s">
        <v>324</v>
      </c>
      <c r="AH530" t="s">
        <v>324</v>
      </c>
      <c r="AI530" t="s">
        <v>324</v>
      </c>
      <c r="AJ530" t="s">
        <v>324</v>
      </c>
      <c r="AK530" t="s">
        <v>324</v>
      </c>
      <c r="AL530" t="s">
        <v>324</v>
      </c>
      <c r="AM530" t="s">
        <v>324</v>
      </c>
      <c r="AN530" t="s">
        <v>324</v>
      </c>
      <c r="AO530" t="s">
        <v>324</v>
      </c>
      <c r="AP530" t="s">
        <v>324</v>
      </c>
      <c r="AQ530" t="s">
        <v>324</v>
      </c>
      <c r="AR530" t="s">
        <v>324</v>
      </c>
      <c r="AS530" t="s">
        <v>324</v>
      </c>
      <c r="AT530" t="s">
        <v>324</v>
      </c>
      <c r="AU530" t="s">
        <v>324</v>
      </c>
      <c r="AV530" t="s">
        <v>324</v>
      </c>
      <c r="AW530" t="s">
        <v>324</v>
      </c>
      <c r="AX530" t="s">
        <v>324</v>
      </c>
      <c r="AY530" t="s">
        <v>324</v>
      </c>
      <c r="AZ530" t="s">
        <v>324</v>
      </c>
      <c r="BA530" t="s">
        <v>324</v>
      </c>
      <c r="BB530" t="s">
        <v>324</v>
      </c>
      <c r="BC530" t="s">
        <v>324</v>
      </c>
      <c r="BD530" t="s">
        <v>324</v>
      </c>
      <c r="BE530" t="s">
        <v>324</v>
      </c>
      <c r="BF530" t="s">
        <v>324</v>
      </c>
      <c r="BG530" t="s">
        <v>324</v>
      </c>
      <c r="BH530" t="s">
        <v>324</v>
      </c>
      <c r="BI530" t="s">
        <v>324</v>
      </c>
      <c r="BJ530" t="s">
        <v>324</v>
      </c>
      <c r="BK530">
        <v>2.5000000000000001E-2</v>
      </c>
      <c r="BL530" t="s">
        <v>324</v>
      </c>
      <c r="BM530" t="s">
        <v>324</v>
      </c>
      <c r="BN530" t="s">
        <v>324</v>
      </c>
      <c r="BO530">
        <v>2.5000000000000001E-2</v>
      </c>
      <c r="BP530">
        <v>4</v>
      </c>
      <c r="BQ530" t="s">
        <v>324</v>
      </c>
      <c r="BR530" t="s">
        <v>324</v>
      </c>
      <c r="BS530" t="s">
        <v>324</v>
      </c>
      <c r="BT530">
        <v>4</v>
      </c>
      <c r="BU530" t="s">
        <v>324</v>
      </c>
      <c r="BV530" t="s">
        <v>324</v>
      </c>
      <c r="BW530" t="s">
        <v>324</v>
      </c>
      <c r="BX530" t="s">
        <v>324</v>
      </c>
      <c r="BY530" t="s">
        <v>324</v>
      </c>
      <c r="BZ530" t="s">
        <v>324</v>
      </c>
      <c r="CA530" t="s">
        <v>324</v>
      </c>
      <c r="CB530" t="s">
        <v>324</v>
      </c>
      <c r="CC530" t="s">
        <v>324</v>
      </c>
      <c r="CD530" t="s">
        <v>324</v>
      </c>
      <c r="CE530" t="s">
        <v>324</v>
      </c>
      <c r="CF530" t="s">
        <v>324</v>
      </c>
      <c r="CG530" t="s">
        <v>324</v>
      </c>
      <c r="CH530" t="s">
        <v>324</v>
      </c>
      <c r="CI530" t="s">
        <v>324</v>
      </c>
      <c r="CJ530" t="s">
        <v>324</v>
      </c>
      <c r="CK530" t="s">
        <v>324</v>
      </c>
      <c r="CL530" t="s">
        <v>324</v>
      </c>
      <c r="CM530" t="s">
        <v>324</v>
      </c>
      <c r="CN530" t="s">
        <v>324</v>
      </c>
      <c r="CO530">
        <v>1.9650000000000001</v>
      </c>
      <c r="CP530" t="s">
        <v>179</v>
      </c>
      <c r="CQ530" t="s">
        <v>179</v>
      </c>
      <c r="CR530">
        <v>0</v>
      </c>
      <c r="CS530">
        <v>1.9650000000000001</v>
      </c>
      <c r="CT530">
        <v>228</v>
      </c>
      <c r="CU530">
        <v>0</v>
      </c>
      <c r="CV530">
        <v>0</v>
      </c>
      <c r="CW530">
        <v>0</v>
      </c>
      <c r="CX530">
        <v>228</v>
      </c>
      <c r="CY530">
        <v>0</v>
      </c>
      <c r="CZ530">
        <v>0</v>
      </c>
      <c r="DA530">
        <v>0</v>
      </c>
      <c r="DB530">
        <v>0</v>
      </c>
      <c r="DC530">
        <v>0</v>
      </c>
    </row>
    <row r="531" spans="1:107" x14ac:dyDescent="0.45">
      <c r="A531">
        <v>2024</v>
      </c>
      <c r="B531">
        <v>2</v>
      </c>
      <c r="C531" t="s">
        <v>163</v>
      </c>
      <c r="D531">
        <v>99999</v>
      </c>
      <c r="E531" t="s">
        <v>329</v>
      </c>
      <c r="F531" t="s">
        <v>323</v>
      </c>
      <c r="H531">
        <v>1.8240000000000001</v>
      </c>
      <c r="I531">
        <v>4.8000000000000001E-2</v>
      </c>
      <c r="J531" t="s">
        <v>324</v>
      </c>
      <c r="K531" t="s">
        <v>324</v>
      </c>
      <c r="L531">
        <v>1.8720000000000001</v>
      </c>
      <c r="M531" t="s">
        <v>324</v>
      </c>
      <c r="N531" t="s">
        <v>324</v>
      </c>
      <c r="O531" t="s">
        <v>324</v>
      </c>
      <c r="P531" t="s">
        <v>324</v>
      </c>
      <c r="Q531" t="s">
        <v>324</v>
      </c>
      <c r="R531">
        <v>-2.5000000000000001E-2</v>
      </c>
      <c r="S531" t="s">
        <v>324</v>
      </c>
      <c r="T531" t="s">
        <v>324</v>
      </c>
      <c r="U531" t="s">
        <v>324</v>
      </c>
      <c r="V531">
        <v>-2.5000000000000001E-2</v>
      </c>
      <c r="W531" t="s">
        <v>324</v>
      </c>
      <c r="X531" t="s">
        <v>324</v>
      </c>
      <c r="Y531" t="s">
        <v>324</v>
      </c>
      <c r="Z531" t="s">
        <v>324</v>
      </c>
      <c r="AA531" t="s">
        <v>324</v>
      </c>
      <c r="AB531" t="s">
        <v>324</v>
      </c>
      <c r="AC531" t="s">
        <v>324</v>
      </c>
      <c r="AD531" t="s">
        <v>324</v>
      </c>
      <c r="AE531" t="s">
        <v>324</v>
      </c>
      <c r="AF531" t="s">
        <v>324</v>
      </c>
      <c r="AG531">
        <v>-9.5000000000000001E-2</v>
      </c>
      <c r="AH531">
        <v>-5.0000000000000001E-3</v>
      </c>
      <c r="AI531" t="s">
        <v>324</v>
      </c>
      <c r="AJ531" t="s">
        <v>324</v>
      </c>
      <c r="AK531">
        <v>-0.1</v>
      </c>
      <c r="AL531" t="s">
        <v>324</v>
      </c>
      <c r="AM531" t="s">
        <v>324</v>
      </c>
      <c r="AN531" t="s">
        <v>324</v>
      </c>
      <c r="AO531" t="s">
        <v>324</v>
      </c>
      <c r="AP531" t="s">
        <v>324</v>
      </c>
      <c r="AQ531" t="s">
        <v>324</v>
      </c>
      <c r="AR531" t="s">
        <v>324</v>
      </c>
      <c r="AS531" t="s">
        <v>324</v>
      </c>
      <c r="AT531" t="s">
        <v>324</v>
      </c>
      <c r="AU531" t="s">
        <v>324</v>
      </c>
      <c r="AV531" t="s">
        <v>324</v>
      </c>
      <c r="AW531" t="s">
        <v>324</v>
      </c>
      <c r="AX531" t="s">
        <v>324</v>
      </c>
      <c r="AY531" t="s">
        <v>324</v>
      </c>
      <c r="AZ531">
        <v>0</v>
      </c>
      <c r="BA531" t="s">
        <v>324</v>
      </c>
      <c r="BB531" t="s">
        <v>324</v>
      </c>
      <c r="BC531" t="s">
        <v>324</v>
      </c>
      <c r="BD531" t="s">
        <v>324</v>
      </c>
      <c r="BE531" t="s">
        <v>324</v>
      </c>
      <c r="BF531" t="s">
        <v>324</v>
      </c>
      <c r="BG531" t="s">
        <v>324</v>
      </c>
      <c r="BH531" t="s">
        <v>324</v>
      </c>
      <c r="BI531" t="s">
        <v>324</v>
      </c>
      <c r="BJ531" t="s">
        <v>324</v>
      </c>
      <c r="BK531" t="s">
        <v>324</v>
      </c>
      <c r="BL531" t="s">
        <v>324</v>
      </c>
      <c r="BM531" t="s">
        <v>324</v>
      </c>
      <c r="BN531" t="s">
        <v>324</v>
      </c>
      <c r="BO531" t="s">
        <v>324</v>
      </c>
      <c r="BP531" t="s">
        <v>324</v>
      </c>
      <c r="BQ531" t="s">
        <v>324</v>
      </c>
      <c r="BR531" t="s">
        <v>324</v>
      </c>
      <c r="BS531" t="s">
        <v>324</v>
      </c>
      <c r="BT531" t="s">
        <v>324</v>
      </c>
      <c r="BU531" t="s">
        <v>324</v>
      </c>
      <c r="BV531" t="s">
        <v>324</v>
      </c>
      <c r="BW531" t="s">
        <v>324</v>
      </c>
      <c r="BX531" t="s">
        <v>324</v>
      </c>
      <c r="BY531" t="s">
        <v>324</v>
      </c>
      <c r="BZ531" t="s">
        <v>324</v>
      </c>
      <c r="CA531" t="s">
        <v>324</v>
      </c>
      <c r="CB531" t="s">
        <v>324</v>
      </c>
      <c r="CC531" t="s">
        <v>324</v>
      </c>
      <c r="CD531" t="s">
        <v>324</v>
      </c>
      <c r="CE531" t="s">
        <v>324</v>
      </c>
      <c r="CF531" t="s">
        <v>324</v>
      </c>
      <c r="CG531" t="s">
        <v>324</v>
      </c>
      <c r="CH531" t="s">
        <v>324</v>
      </c>
      <c r="CI531" t="s">
        <v>324</v>
      </c>
      <c r="CJ531" t="s">
        <v>324</v>
      </c>
      <c r="CK531" t="s">
        <v>324</v>
      </c>
      <c r="CL531" t="s">
        <v>324</v>
      </c>
      <c r="CM531" t="s">
        <v>324</v>
      </c>
      <c r="CN531" t="s">
        <v>324</v>
      </c>
      <c r="CO531">
        <v>1.7989999999999999</v>
      </c>
      <c r="CP531">
        <v>4.8000000000000001E-2</v>
      </c>
      <c r="CQ531" t="s">
        <v>324</v>
      </c>
      <c r="CR531" t="s">
        <v>324</v>
      </c>
      <c r="CS531">
        <v>1.847</v>
      </c>
      <c r="CT531" t="s">
        <v>324</v>
      </c>
      <c r="CU531" t="s">
        <v>324</v>
      </c>
      <c r="CV531" t="s">
        <v>324</v>
      </c>
      <c r="CW531" t="s">
        <v>324</v>
      </c>
      <c r="CX531" t="s">
        <v>324</v>
      </c>
      <c r="CY531" t="s">
        <v>324</v>
      </c>
      <c r="CZ531" t="s">
        <v>324</v>
      </c>
      <c r="DA531" t="s">
        <v>324</v>
      </c>
      <c r="DB531" t="s">
        <v>324</v>
      </c>
      <c r="DC531" t="s">
        <v>324</v>
      </c>
    </row>
    <row r="532" spans="1:107" x14ac:dyDescent="0.45">
      <c r="A532">
        <v>2024</v>
      </c>
      <c r="B532">
        <v>2</v>
      </c>
      <c r="C532" t="s">
        <v>185</v>
      </c>
      <c r="D532">
        <v>3046</v>
      </c>
      <c r="E532" t="s">
        <v>466</v>
      </c>
      <c r="F532" t="s">
        <v>323</v>
      </c>
      <c r="G532" t="s">
        <v>244</v>
      </c>
      <c r="H532">
        <v>159.93600000000001</v>
      </c>
      <c r="I532">
        <v>26.600999999999999</v>
      </c>
      <c r="J532">
        <v>5.1180000000000003</v>
      </c>
      <c r="K532">
        <v>0</v>
      </c>
      <c r="L532">
        <v>191.655</v>
      </c>
      <c r="M532">
        <v>21932</v>
      </c>
      <c r="N532">
        <v>653</v>
      </c>
      <c r="O532">
        <v>19</v>
      </c>
      <c r="P532">
        <v>0</v>
      </c>
      <c r="Q532">
        <v>22604</v>
      </c>
      <c r="R532" t="s">
        <v>324</v>
      </c>
      <c r="S532" t="s">
        <v>324</v>
      </c>
      <c r="T532" t="s">
        <v>324</v>
      </c>
      <c r="U532" t="s">
        <v>324</v>
      </c>
      <c r="V532">
        <v>0</v>
      </c>
      <c r="W532" t="s">
        <v>324</v>
      </c>
      <c r="X532" t="s">
        <v>324</v>
      </c>
      <c r="Y532" t="s">
        <v>324</v>
      </c>
      <c r="Z532" t="s">
        <v>324</v>
      </c>
      <c r="AA532">
        <v>0</v>
      </c>
      <c r="AB532" t="s">
        <v>324</v>
      </c>
      <c r="AC532" t="s">
        <v>324</v>
      </c>
      <c r="AD532" t="s">
        <v>324</v>
      </c>
      <c r="AE532" t="s">
        <v>324</v>
      </c>
      <c r="AF532">
        <v>0</v>
      </c>
      <c r="AG532" t="s">
        <v>324</v>
      </c>
      <c r="AH532" t="s">
        <v>324</v>
      </c>
      <c r="AI532" t="s">
        <v>324</v>
      </c>
      <c r="AJ532" t="s">
        <v>324</v>
      </c>
      <c r="AK532">
        <v>0</v>
      </c>
      <c r="AL532" t="s">
        <v>324</v>
      </c>
      <c r="AM532" t="s">
        <v>324</v>
      </c>
      <c r="AN532" t="s">
        <v>324</v>
      </c>
      <c r="AO532" t="s">
        <v>324</v>
      </c>
      <c r="AP532">
        <v>0</v>
      </c>
      <c r="AQ532" t="s">
        <v>324</v>
      </c>
      <c r="AR532" t="s">
        <v>324</v>
      </c>
      <c r="AS532" t="s">
        <v>324</v>
      </c>
      <c r="AT532" t="s">
        <v>324</v>
      </c>
      <c r="AU532">
        <v>0</v>
      </c>
      <c r="AV532" t="s">
        <v>324</v>
      </c>
      <c r="AW532" t="s">
        <v>324</v>
      </c>
      <c r="AX532" t="s">
        <v>324</v>
      </c>
      <c r="AY532" t="s">
        <v>324</v>
      </c>
      <c r="AZ532">
        <v>0</v>
      </c>
      <c r="BA532" t="s">
        <v>324</v>
      </c>
      <c r="BB532" t="s">
        <v>324</v>
      </c>
      <c r="BC532" t="s">
        <v>324</v>
      </c>
      <c r="BD532" t="s">
        <v>324</v>
      </c>
      <c r="BE532">
        <v>0</v>
      </c>
      <c r="BF532" t="s">
        <v>324</v>
      </c>
      <c r="BG532" t="s">
        <v>324</v>
      </c>
      <c r="BH532" t="s">
        <v>324</v>
      </c>
      <c r="BI532" t="s">
        <v>324</v>
      </c>
      <c r="BJ532">
        <v>0</v>
      </c>
      <c r="BK532">
        <v>2E-3</v>
      </c>
      <c r="BL532">
        <v>0.01</v>
      </c>
      <c r="BM532">
        <v>0</v>
      </c>
      <c r="BN532">
        <v>0</v>
      </c>
      <c r="BO532">
        <v>1.2E-2</v>
      </c>
      <c r="BP532">
        <v>1</v>
      </c>
      <c r="BQ532">
        <v>1</v>
      </c>
      <c r="BR532">
        <v>0</v>
      </c>
      <c r="BS532">
        <v>0</v>
      </c>
      <c r="BT532">
        <v>2</v>
      </c>
      <c r="BU532" t="s">
        <v>324</v>
      </c>
      <c r="BV532" t="s">
        <v>324</v>
      </c>
      <c r="BW532" t="s">
        <v>324</v>
      </c>
      <c r="BX532" t="s">
        <v>324</v>
      </c>
      <c r="BY532">
        <v>0</v>
      </c>
      <c r="BZ532" t="s">
        <v>324</v>
      </c>
      <c r="CA532" t="s">
        <v>324</v>
      </c>
      <c r="CB532" t="s">
        <v>324</v>
      </c>
      <c r="CC532" t="s">
        <v>324</v>
      </c>
      <c r="CD532">
        <v>0</v>
      </c>
      <c r="CE532" t="s">
        <v>324</v>
      </c>
      <c r="CF532" t="s">
        <v>324</v>
      </c>
      <c r="CG532" t="s">
        <v>324</v>
      </c>
      <c r="CH532" t="s">
        <v>324</v>
      </c>
      <c r="CI532">
        <v>0</v>
      </c>
      <c r="CJ532" t="s">
        <v>324</v>
      </c>
      <c r="CK532" t="s">
        <v>324</v>
      </c>
      <c r="CL532" t="s">
        <v>324</v>
      </c>
      <c r="CM532" t="s">
        <v>324</v>
      </c>
      <c r="CN532">
        <v>0</v>
      </c>
      <c r="CO532">
        <v>159.93799999999999</v>
      </c>
      <c r="CP532">
        <v>26.611000000000001</v>
      </c>
      <c r="CQ532">
        <v>5.1180000000000003</v>
      </c>
      <c r="CR532">
        <v>0</v>
      </c>
      <c r="CS532">
        <v>191.667</v>
      </c>
      <c r="CT532">
        <v>21933</v>
      </c>
      <c r="CU532">
        <v>654</v>
      </c>
      <c r="CV532">
        <v>19</v>
      </c>
      <c r="CW532">
        <v>0</v>
      </c>
      <c r="CX532">
        <v>22606</v>
      </c>
      <c r="CY532">
        <v>0</v>
      </c>
      <c r="CZ532">
        <v>0</v>
      </c>
      <c r="DA532">
        <v>0</v>
      </c>
      <c r="DB532">
        <v>0</v>
      </c>
      <c r="DC532">
        <v>0</v>
      </c>
    </row>
    <row r="533" spans="1:107" x14ac:dyDescent="0.45">
      <c r="A533">
        <v>2024</v>
      </c>
      <c r="B533">
        <v>2</v>
      </c>
      <c r="C533" t="s">
        <v>185</v>
      </c>
      <c r="D533">
        <v>5416</v>
      </c>
      <c r="E533" t="s">
        <v>467</v>
      </c>
      <c r="F533" t="s">
        <v>323</v>
      </c>
      <c r="G533" t="s">
        <v>244</v>
      </c>
      <c r="H533">
        <v>152.40100000000001</v>
      </c>
      <c r="I533">
        <v>40.249000000000002</v>
      </c>
      <c r="J533">
        <v>5.8369999999999997</v>
      </c>
      <c r="K533" t="s">
        <v>324</v>
      </c>
      <c r="L533">
        <v>198.48699999999999</v>
      </c>
      <c r="M533">
        <v>22631</v>
      </c>
      <c r="N533">
        <v>877</v>
      </c>
      <c r="O533">
        <v>33</v>
      </c>
      <c r="P533" t="s">
        <v>324</v>
      </c>
      <c r="Q533">
        <v>23541</v>
      </c>
      <c r="R533" t="s">
        <v>324</v>
      </c>
      <c r="S533" t="s">
        <v>324</v>
      </c>
      <c r="T533" t="s">
        <v>324</v>
      </c>
      <c r="U533" t="s">
        <v>324</v>
      </c>
      <c r="V533">
        <v>0</v>
      </c>
      <c r="W533" t="s">
        <v>324</v>
      </c>
      <c r="X533" t="s">
        <v>324</v>
      </c>
      <c r="Y533" t="s">
        <v>324</v>
      </c>
      <c r="Z533" t="s">
        <v>324</v>
      </c>
      <c r="AA533">
        <v>0</v>
      </c>
      <c r="AB533" t="s">
        <v>324</v>
      </c>
      <c r="AC533" t="s">
        <v>324</v>
      </c>
      <c r="AD533" t="s">
        <v>324</v>
      </c>
      <c r="AE533" t="s">
        <v>324</v>
      </c>
      <c r="AF533">
        <v>0</v>
      </c>
      <c r="AG533" t="s">
        <v>324</v>
      </c>
      <c r="AH533" t="s">
        <v>324</v>
      </c>
      <c r="AI533" t="s">
        <v>324</v>
      </c>
      <c r="AJ533" t="s">
        <v>324</v>
      </c>
      <c r="AK533">
        <v>0</v>
      </c>
      <c r="AL533" t="s">
        <v>324</v>
      </c>
      <c r="AM533" t="s">
        <v>324</v>
      </c>
      <c r="AN533" t="s">
        <v>324</v>
      </c>
      <c r="AO533" t="s">
        <v>324</v>
      </c>
      <c r="AP533">
        <v>0</v>
      </c>
      <c r="AQ533" t="s">
        <v>324</v>
      </c>
      <c r="AR533" t="s">
        <v>324</v>
      </c>
      <c r="AS533" t="s">
        <v>324</v>
      </c>
      <c r="AT533" t="s">
        <v>324</v>
      </c>
      <c r="AU533">
        <v>0</v>
      </c>
      <c r="AV533" t="s">
        <v>324</v>
      </c>
      <c r="AW533" t="s">
        <v>324</v>
      </c>
      <c r="AX533" t="s">
        <v>324</v>
      </c>
      <c r="AY533" t="s">
        <v>324</v>
      </c>
      <c r="AZ533">
        <v>0</v>
      </c>
      <c r="BA533" t="s">
        <v>324</v>
      </c>
      <c r="BB533" t="s">
        <v>324</v>
      </c>
      <c r="BC533" t="s">
        <v>324</v>
      </c>
      <c r="BD533" t="s">
        <v>324</v>
      </c>
      <c r="BE533">
        <v>0</v>
      </c>
      <c r="BF533" t="s">
        <v>324</v>
      </c>
      <c r="BG533" t="s">
        <v>324</v>
      </c>
      <c r="BH533" t="s">
        <v>324</v>
      </c>
      <c r="BI533" t="s">
        <v>324</v>
      </c>
      <c r="BJ533">
        <v>0</v>
      </c>
      <c r="BK533">
        <v>7.0000000000000001E-3</v>
      </c>
      <c r="BL533">
        <v>2E-3</v>
      </c>
      <c r="BM533">
        <v>0</v>
      </c>
      <c r="BN533" t="s">
        <v>324</v>
      </c>
      <c r="BO533">
        <v>8.9999999999999993E-3</v>
      </c>
      <c r="BP533">
        <v>5</v>
      </c>
      <c r="BQ533">
        <v>1</v>
      </c>
      <c r="BR533">
        <v>0</v>
      </c>
      <c r="BS533" t="s">
        <v>324</v>
      </c>
      <c r="BT533">
        <v>6</v>
      </c>
      <c r="BU533" t="s">
        <v>324</v>
      </c>
      <c r="BV533" t="s">
        <v>324</v>
      </c>
      <c r="BW533" t="s">
        <v>324</v>
      </c>
      <c r="BX533" t="s">
        <v>324</v>
      </c>
      <c r="BY533">
        <v>0</v>
      </c>
      <c r="BZ533">
        <v>6.0000000000000001E-3</v>
      </c>
      <c r="CA533">
        <v>0.4</v>
      </c>
      <c r="CB533" t="s">
        <v>324</v>
      </c>
      <c r="CC533" t="s">
        <v>324</v>
      </c>
      <c r="CD533">
        <v>0.40600000000000003</v>
      </c>
      <c r="CE533">
        <v>1</v>
      </c>
      <c r="CF533">
        <v>1</v>
      </c>
      <c r="CG533" t="s">
        <v>324</v>
      </c>
      <c r="CH533" t="s">
        <v>324</v>
      </c>
      <c r="CI533">
        <v>2</v>
      </c>
      <c r="CJ533" t="s">
        <v>324</v>
      </c>
      <c r="CK533" t="s">
        <v>324</v>
      </c>
      <c r="CL533" t="s">
        <v>324</v>
      </c>
      <c r="CM533" t="s">
        <v>324</v>
      </c>
      <c r="CN533">
        <v>0</v>
      </c>
      <c r="CO533">
        <v>152.41399999999999</v>
      </c>
      <c r="CP533">
        <v>40.651000000000003</v>
      </c>
      <c r="CQ533">
        <v>5.8369999999999997</v>
      </c>
      <c r="CR533">
        <v>0</v>
      </c>
      <c r="CS533">
        <v>198.90199999999999</v>
      </c>
      <c r="CT533">
        <v>22637</v>
      </c>
      <c r="CU533">
        <v>879</v>
      </c>
      <c r="CV533">
        <v>33</v>
      </c>
      <c r="CW533">
        <v>0</v>
      </c>
      <c r="CX533">
        <v>23549</v>
      </c>
      <c r="CY533">
        <v>0</v>
      </c>
      <c r="CZ533">
        <v>0</v>
      </c>
      <c r="DA533">
        <v>0</v>
      </c>
      <c r="DB533">
        <v>0</v>
      </c>
      <c r="DC533">
        <v>0</v>
      </c>
    </row>
    <row r="534" spans="1:107" x14ac:dyDescent="0.45">
      <c r="A534">
        <v>2024</v>
      </c>
      <c r="B534">
        <v>2</v>
      </c>
      <c r="C534" t="s">
        <v>185</v>
      </c>
      <c r="D534">
        <v>6235</v>
      </c>
      <c r="E534" t="s">
        <v>589</v>
      </c>
      <c r="F534" t="s">
        <v>323</v>
      </c>
      <c r="G534" t="s">
        <v>244</v>
      </c>
      <c r="H534">
        <v>1.7330000000000001</v>
      </c>
      <c r="I534" t="s">
        <v>324</v>
      </c>
      <c r="J534" t="s">
        <v>324</v>
      </c>
      <c r="K534" t="s">
        <v>324</v>
      </c>
      <c r="L534">
        <v>1.7330000000000001</v>
      </c>
      <c r="M534">
        <v>284</v>
      </c>
      <c r="N534" t="s">
        <v>324</v>
      </c>
      <c r="O534" t="s">
        <v>324</v>
      </c>
      <c r="P534" t="s">
        <v>324</v>
      </c>
      <c r="Q534">
        <v>284</v>
      </c>
      <c r="R534" t="s">
        <v>324</v>
      </c>
      <c r="S534" t="s">
        <v>324</v>
      </c>
      <c r="T534" t="s">
        <v>324</v>
      </c>
      <c r="U534" t="s">
        <v>324</v>
      </c>
      <c r="V534">
        <v>0</v>
      </c>
      <c r="W534" t="s">
        <v>324</v>
      </c>
      <c r="X534" t="s">
        <v>324</v>
      </c>
      <c r="Y534" t="s">
        <v>324</v>
      </c>
      <c r="Z534" t="s">
        <v>324</v>
      </c>
      <c r="AA534">
        <v>0</v>
      </c>
      <c r="AB534" t="s">
        <v>324</v>
      </c>
      <c r="AC534" t="s">
        <v>324</v>
      </c>
      <c r="AD534" t="s">
        <v>324</v>
      </c>
      <c r="AE534" t="s">
        <v>324</v>
      </c>
      <c r="AF534">
        <v>0</v>
      </c>
      <c r="AG534" t="s">
        <v>324</v>
      </c>
      <c r="AH534" t="s">
        <v>324</v>
      </c>
      <c r="AI534" t="s">
        <v>324</v>
      </c>
      <c r="AJ534" t="s">
        <v>324</v>
      </c>
      <c r="AK534">
        <v>0</v>
      </c>
      <c r="AL534" t="s">
        <v>324</v>
      </c>
      <c r="AM534" t="s">
        <v>324</v>
      </c>
      <c r="AN534" t="s">
        <v>324</v>
      </c>
      <c r="AO534" t="s">
        <v>324</v>
      </c>
      <c r="AP534">
        <v>0</v>
      </c>
      <c r="AQ534" t="s">
        <v>324</v>
      </c>
      <c r="AR534" t="s">
        <v>324</v>
      </c>
      <c r="AS534" t="s">
        <v>324</v>
      </c>
      <c r="AT534" t="s">
        <v>324</v>
      </c>
      <c r="AU534">
        <v>0</v>
      </c>
      <c r="AV534" t="s">
        <v>324</v>
      </c>
      <c r="AW534" t="s">
        <v>324</v>
      </c>
      <c r="AX534" t="s">
        <v>324</v>
      </c>
      <c r="AY534" t="s">
        <v>324</v>
      </c>
      <c r="AZ534">
        <v>0</v>
      </c>
      <c r="BA534" t="s">
        <v>324</v>
      </c>
      <c r="BB534" t="s">
        <v>324</v>
      </c>
      <c r="BC534" t="s">
        <v>324</v>
      </c>
      <c r="BD534" t="s">
        <v>324</v>
      </c>
      <c r="BE534">
        <v>0</v>
      </c>
      <c r="BF534" t="s">
        <v>324</v>
      </c>
      <c r="BG534" t="s">
        <v>324</v>
      </c>
      <c r="BH534" t="s">
        <v>324</v>
      </c>
      <c r="BI534" t="s">
        <v>324</v>
      </c>
      <c r="BJ534">
        <v>0</v>
      </c>
      <c r="BK534" t="s">
        <v>324</v>
      </c>
      <c r="BL534" t="s">
        <v>324</v>
      </c>
      <c r="BM534" t="s">
        <v>324</v>
      </c>
      <c r="BN534" t="s">
        <v>324</v>
      </c>
      <c r="BO534">
        <v>0</v>
      </c>
      <c r="BP534" t="s">
        <v>324</v>
      </c>
      <c r="BQ534" t="s">
        <v>324</v>
      </c>
      <c r="BR534" t="s">
        <v>324</v>
      </c>
      <c r="BS534" t="s">
        <v>324</v>
      </c>
      <c r="BT534">
        <v>0</v>
      </c>
      <c r="BU534" t="s">
        <v>324</v>
      </c>
      <c r="BV534" t="s">
        <v>324</v>
      </c>
      <c r="BW534" t="s">
        <v>324</v>
      </c>
      <c r="BX534" t="s">
        <v>324</v>
      </c>
      <c r="BY534">
        <v>0</v>
      </c>
      <c r="BZ534" t="s">
        <v>324</v>
      </c>
      <c r="CA534" t="s">
        <v>324</v>
      </c>
      <c r="CB534" t="s">
        <v>324</v>
      </c>
      <c r="CC534" t="s">
        <v>324</v>
      </c>
      <c r="CD534">
        <v>0</v>
      </c>
      <c r="CE534" t="s">
        <v>324</v>
      </c>
      <c r="CF534" t="s">
        <v>324</v>
      </c>
      <c r="CG534" t="s">
        <v>324</v>
      </c>
      <c r="CH534" t="s">
        <v>324</v>
      </c>
      <c r="CI534">
        <v>0</v>
      </c>
      <c r="CJ534" t="s">
        <v>324</v>
      </c>
      <c r="CK534" t="s">
        <v>324</v>
      </c>
      <c r="CL534" t="s">
        <v>324</v>
      </c>
      <c r="CM534" t="s">
        <v>324</v>
      </c>
      <c r="CN534">
        <v>0</v>
      </c>
      <c r="CO534">
        <v>1.7330000000000001</v>
      </c>
      <c r="CP534" t="s">
        <v>179</v>
      </c>
      <c r="CQ534" t="s">
        <v>179</v>
      </c>
      <c r="CR534">
        <v>0</v>
      </c>
      <c r="CS534">
        <v>1.7330000000000001</v>
      </c>
      <c r="CT534">
        <v>284</v>
      </c>
      <c r="CU534">
        <v>0</v>
      </c>
      <c r="CV534">
        <v>0</v>
      </c>
      <c r="CW534">
        <v>0</v>
      </c>
      <c r="CX534">
        <v>284</v>
      </c>
      <c r="CY534">
        <v>0</v>
      </c>
      <c r="CZ534">
        <v>0</v>
      </c>
      <c r="DA534">
        <v>0</v>
      </c>
      <c r="DB534">
        <v>0</v>
      </c>
      <c r="DC534">
        <v>0</v>
      </c>
    </row>
    <row r="535" spans="1:107" x14ac:dyDescent="0.45">
      <c r="A535">
        <v>2024</v>
      </c>
      <c r="B535">
        <v>2</v>
      </c>
      <c r="C535" t="s">
        <v>185</v>
      </c>
      <c r="D535">
        <v>9837</v>
      </c>
      <c r="E535" t="s">
        <v>468</v>
      </c>
      <c r="F535" t="s">
        <v>323</v>
      </c>
      <c r="G535" t="s">
        <v>244</v>
      </c>
      <c r="H535">
        <v>3.6389999999999998</v>
      </c>
      <c r="I535" t="s">
        <v>324</v>
      </c>
      <c r="J535" t="s">
        <v>324</v>
      </c>
      <c r="K535" t="s">
        <v>324</v>
      </c>
      <c r="L535">
        <v>3.6389999999999998</v>
      </c>
      <c r="M535">
        <v>472</v>
      </c>
      <c r="N535" t="s">
        <v>324</v>
      </c>
      <c r="O535" t="s">
        <v>324</v>
      </c>
      <c r="P535" t="s">
        <v>324</v>
      </c>
      <c r="Q535">
        <v>472</v>
      </c>
      <c r="R535" t="s">
        <v>324</v>
      </c>
      <c r="S535" t="s">
        <v>324</v>
      </c>
      <c r="T535" t="s">
        <v>324</v>
      </c>
      <c r="U535" t="s">
        <v>324</v>
      </c>
      <c r="V535">
        <v>0</v>
      </c>
      <c r="W535" t="s">
        <v>324</v>
      </c>
      <c r="X535" t="s">
        <v>324</v>
      </c>
      <c r="Y535" t="s">
        <v>324</v>
      </c>
      <c r="Z535" t="s">
        <v>324</v>
      </c>
      <c r="AA535">
        <v>0</v>
      </c>
      <c r="AB535">
        <v>136.32400000000001</v>
      </c>
      <c r="AC535" t="s">
        <v>324</v>
      </c>
      <c r="AD535" t="s">
        <v>324</v>
      </c>
      <c r="AE535" t="s">
        <v>324</v>
      </c>
      <c r="AF535">
        <v>0</v>
      </c>
      <c r="AG535" t="s">
        <v>324</v>
      </c>
      <c r="AH535" t="s">
        <v>324</v>
      </c>
      <c r="AI535" t="s">
        <v>324</v>
      </c>
      <c r="AJ535" t="s">
        <v>324</v>
      </c>
      <c r="AK535">
        <v>0</v>
      </c>
      <c r="AL535" t="s">
        <v>324</v>
      </c>
      <c r="AM535" t="s">
        <v>324</v>
      </c>
      <c r="AN535" t="s">
        <v>324</v>
      </c>
      <c r="AO535" t="s">
        <v>324</v>
      </c>
      <c r="AP535">
        <v>0</v>
      </c>
      <c r="AQ535" t="s">
        <v>324</v>
      </c>
      <c r="AR535" t="s">
        <v>324</v>
      </c>
      <c r="AS535" t="s">
        <v>324</v>
      </c>
      <c r="AT535" t="s">
        <v>324</v>
      </c>
      <c r="AU535">
        <v>0</v>
      </c>
      <c r="AV535" t="s">
        <v>324</v>
      </c>
      <c r="AW535" t="s">
        <v>324</v>
      </c>
      <c r="AX535" t="s">
        <v>324</v>
      </c>
      <c r="AY535" t="s">
        <v>324</v>
      </c>
      <c r="AZ535">
        <v>0</v>
      </c>
      <c r="BA535" t="s">
        <v>324</v>
      </c>
      <c r="BB535" t="s">
        <v>324</v>
      </c>
      <c r="BC535" t="s">
        <v>324</v>
      </c>
      <c r="BD535" t="s">
        <v>324</v>
      </c>
      <c r="BE535">
        <v>0</v>
      </c>
      <c r="BF535" t="s">
        <v>324</v>
      </c>
      <c r="BG535" t="s">
        <v>324</v>
      </c>
      <c r="BH535" t="s">
        <v>324</v>
      </c>
      <c r="BI535" t="s">
        <v>324</v>
      </c>
      <c r="BJ535">
        <v>0</v>
      </c>
      <c r="BK535" t="s">
        <v>324</v>
      </c>
      <c r="BL535" t="s">
        <v>324</v>
      </c>
      <c r="BM535" t="s">
        <v>324</v>
      </c>
      <c r="BN535" t="s">
        <v>324</v>
      </c>
      <c r="BO535">
        <v>0</v>
      </c>
      <c r="BP535" t="s">
        <v>324</v>
      </c>
      <c r="BQ535" t="s">
        <v>324</v>
      </c>
      <c r="BR535" t="s">
        <v>324</v>
      </c>
      <c r="BS535" t="s">
        <v>324</v>
      </c>
      <c r="BT535">
        <v>0</v>
      </c>
      <c r="BU535" t="s">
        <v>324</v>
      </c>
      <c r="BV535" t="s">
        <v>324</v>
      </c>
      <c r="BW535" t="s">
        <v>324</v>
      </c>
      <c r="BX535" t="s">
        <v>324</v>
      </c>
      <c r="BY535">
        <v>0</v>
      </c>
      <c r="BZ535" t="s">
        <v>324</v>
      </c>
      <c r="CA535" t="s">
        <v>324</v>
      </c>
      <c r="CB535" t="s">
        <v>324</v>
      </c>
      <c r="CC535" t="s">
        <v>324</v>
      </c>
      <c r="CD535">
        <v>0</v>
      </c>
      <c r="CE535" t="s">
        <v>324</v>
      </c>
      <c r="CF535" t="s">
        <v>324</v>
      </c>
      <c r="CG535" t="s">
        <v>324</v>
      </c>
      <c r="CH535" t="s">
        <v>324</v>
      </c>
      <c r="CI535">
        <v>0</v>
      </c>
      <c r="CJ535" t="s">
        <v>324</v>
      </c>
      <c r="CK535" t="s">
        <v>324</v>
      </c>
      <c r="CL535" t="s">
        <v>324</v>
      </c>
      <c r="CM535" t="s">
        <v>324</v>
      </c>
      <c r="CN535">
        <v>0</v>
      </c>
      <c r="CO535">
        <v>3.6389999999999998</v>
      </c>
      <c r="CP535" t="s">
        <v>179</v>
      </c>
      <c r="CQ535" t="s">
        <v>179</v>
      </c>
      <c r="CR535">
        <v>0</v>
      </c>
      <c r="CS535">
        <v>3.6389999999999998</v>
      </c>
      <c r="CT535">
        <v>472</v>
      </c>
      <c r="CU535">
        <v>0</v>
      </c>
      <c r="CV535">
        <v>0</v>
      </c>
      <c r="CW535">
        <v>0</v>
      </c>
      <c r="CX535">
        <v>472</v>
      </c>
      <c r="CY535">
        <v>136.32400000000001</v>
      </c>
      <c r="CZ535">
        <v>0</v>
      </c>
      <c r="DA535">
        <v>0</v>
      </c>
      <c r="DB535">
        <v>0</v>
      </c>
      <c r="DC535">
        <v>136.32400000000001</v>
      </c>
    </row>
    <row r="536" spans="1:107" x14ac:dyDescent="0.45">
      <c r="A536">
        <v>2024</v>
      </c>
      <c r="B536">
        <v>2</v>
      </c>
      <c r="C536" t="s">
        <v>185</v>
      </c>
      <c r="D536">
        <v>16496</v>
      </c>
      <c r="E536" t="s">
        <v>469</v>
      </c>
      <c r="F536" t="s">
        <v>323</v>
      </c>
      <c r="G536" t="s">
        <v>244</v>
      </c>
      <c r="H536">
        <v>2.5529999999999999</v>
      </c>
      <c r="I536">
        <v>5.5E-2</v>
      </c>
      <c r="J536">
        <v>0.2</v>
      </c>
      <c r="K536">
        <v>0</v>
      </c>
      <c r="L536">
        <v>2.8079999999999998</v>
      </c>
      <c r="M536">
        <v>354</v>
      </c>
      <c r="N536">
        <v>2</v>
      </c>
      <c r="O536">
        <v>1</v>
      </c>
      <c r="P536">
        <v>0</v>
      </c>
      <c r="Q536">
        <v>357</v>
      </c>
      <c r="R536" t="s">
        <v>324</v>
      </c>
      <c r="S536" t="s">
        <v>324</v>
      </c>
      <c r="T536" t="s">
        <v>324</v>
      </c>
      <c r="U536" t="s">
        <v>324</v>
      </c>
      <c r="V536">
        <v>0</v>
      </c>
      <c r="W536" t="s">
        <v>324</v>
      </c>
      <c r="X536" t="s">
        <v>324</v>
      </c>
      <c r="Y536" t="s">
        <v>324</v>
      </c>
      <c r="Z536" t="s">
        <v>324</v>
      </c>
      <c r="AA536">
        <v>0</v>
      </c>
      <c r="AB536">
        <v>94.582999999999998</v>
      </c>
      <c r="AC536">
        <v>1.206</v>
      </c>
      <c r="AD536">
        <v>0</v>
      </c>
      <c r="AE536">
        <v>0</v>
      </c>
      <c r="AF536">
        <v>95.789000000000001</v>
      </c>
      <c r="AG536" t="s">
        <v>324</v>
      </c>
      <c r="AH536" t="s">
        <v>324</v>
      </c>
      <c r="AI536" t="s">
        <v>324</v>
      </c>
      <c r="AJ536" t="s">
        <v>324</v>
      </c>
      <c r="AK536">
        <v>0</v>
      </c>
      <c r="AL536" t="s">
        <v>324</v>
      </c>
      <c r="AM536" t="s">
        <v>324</v>
      </c>
      <c r="AN536" t="s">
        <v>324</v>
      </c>
      <c r="AO536" t="s">
        <v>324</v>
      </c>
      <c r="AP536">
        <v>0</v>
      </c>
      <c r="AQ536" t="s">
        <v>324</v>
      </c>
      <c r="AR536" t="s">
        <v>324</v>
      </c>
      <c r="AS536" t="s">
        <v>324</v>
      </c>
      <c r="AT536" t="s">
        <v>324</v>
      </c>
      <c r="AU536">
        <v>0</v>
      </c>
      <c r="AV536" t="s">
        <v>324</v>
      </c>
      <c r="AW536" t="s">
        <v>324</v>
      </c>
      <c r="AX536" t="s">
        <v>324</v>
      </c>
      <c r="AY536" t="s">
        <v>324</v>
      </c>
      <c r="AZ536">
        <v>0</v>
      </c>
      <c r="BA536" t="s">
        <v>324</v>
      </c>
      <c r="BB536" t="s">
        <v>324</v>
      </c>
      <c r="BC536" t="s">
        <v>324</v>
      </c>
      <c r="BD536" t="s">
        <v>324</v>
      </c>
      <c r="BE536">
        <v>0</v>
      </c>
      <c r="BF536" t="s">
        <v>324</v>
      </c>
      <c r="BG536" t="s">
        <v>324</v>
      </c>
      <c r="BH536" t="s">
        <v>324</v>
      </c>
      <c r="BI536" t="s">
        <v>324</v>
      </c>
      <c r="BJ536">
        <v>0</v>
      </c>
      <c r="BK536" t="s">
        <v>324</v>
      </c>
      <c r="BL536" t="s">
        <v>324</v>
      </c>
      <c r="BM536" t="s">
        <v>324</v>
      </c>
      <c r="BN536" t="s">
        <v>324</v>
      </c>
      <c r="BO536">
        <v>0</v>
      </c>
      <c r="BP536" t="s">
        <v>324</v>
      </c>
      <c r="BQ536" t="s">
        <v>324</v>
      </c>
      <c r="BR536" t="s">
        <v>324</v>
      </c>
      <c r="BS536" t="s">
        <v>324</v>
      </c>
      <c r="BT536">
        <v>0</v>
      </c>
      <c r="BU536" t="s">
        <v>324</v>
      </c>
      <c r="BV536" t="s">
        <v>324</v>
      </c>
      <c r="BW536" t="s">
        <v>324</v>
      </c>
      <c r="BX536" t="s">
        <v>324</v>
      </c>
      <c r="BY536">
        <v>0</v>
      </c>
      <c r="BZ536" t="s">
        <v>324</v>
      </c>
      <c r="CA536" t="s">
        <v>324</v>
      </c>
      <c r="CB536" t="s">
        <v>324</v>
      </c>
      <c r="CC536" t="s">
        <v>324</v>
      </c>
      <c r="CD536">
        <v>0</v>
      </c>
      <c r="CE536" t="s">
        <v>324</v>
      </c>
      <c r="CF536" t="s">
        <v>324</v>
      </c>
      <c r="CG536" t="s">
        <v>324</v>
      </c>
      <c r="CH536" t="s">
        <v>324</v>
      </c>
      <c r="CI536">
        <v>0</v>
      </c>
      <c r="CJ536" t="s">
        <v>324</v>
      </c>
      <c r="CK536" t="s">
        <v>324</v>
      </c>
      <c r="CL536" t="s">
        <v>324</v>
      </c>
      <c r="CM536" t="s">
        <v>324</v>
      </c>
      <c r="CN536">
        <v>0</v>
      </c>
      <c r="CO536">
        <v>2.5529999999999999</v>
      </c>
      <c r="CP536">
        <v>5.5E-2</v>
      </c>
      <c r="CQ536">
        <v>0.2</v>
      </c>
      <c r="CR536">
        <v>0</v>
      </c>
      <c r="CS536">
        <v>2.8079999999999998</v>
      </c>
      <c r="CT536">
        <v>354</v>
      </c>
      <c r="CU536">
        <v>2</v>
      </c>
      <c r="CV536">
        <v>1</v>
      </c>
      <c r="CW536">
        <v>0</v>
      </c>
      <c r="CX536">
        <v>357</v>
      </c>
      <c r="CY536">
        <v>94.582999999999998</v>
      </c>
      <c r="CZ536">
        <v>1.206</v>
      </c>
      <c r="DA536">
        <v>0</v>
      </c>
      <c r="DB536">
        <v>0</v>
      </c>
      <c r="DC536">
        <v>95.789000000000001</v>
      </c>
    </row>
    <row r="537" spans="1:107" x14ac:dyDescent="0.45">
      <c r="A537">
        <v>2024</v>
      </c>
      <c r="B537">
        <v>2</v>
      </c>
      <c r="C537" t="s">
        <v>185</v>
      </c>
      <c r="D537">
        <v>19876</v>
      </c>
      <c r="E537" t="s">
        <v>470</v>
      </c>
      <c r="F537" t="s">
        <v>323</v>
      </c>
      <c r="G537" t="s">
        <v>244</v>
      </c>
      <c r="H537">
        <v>4.7249999999999996</v>
      </c>
      <c r="I537">
        <v>0.98099999999999998</v>
      </c>
      <c r="J537" t="s">
        <v>324</v>
      </c>
      <c r="K537" t="s">
        <v>324</v>
      </c>
      <c r="L537">
        <v>5.7060000000000004</v>
      </c>
      <c r="M537">
        <v>643</v>
      </c>
      <c r="N537">
        <v>27</v>
      </c>
      <c r="O537" t="s">
        <v>324</v>
      </c>
      <c r="P537" t="s">
        <v>324</v>
      </c>
      <c r="Q537">
        <v>670</v>
      </c>
      <c r="R537" t="s">
        <v>324</v>
      </c>
      <c r="S537" t="s">
        <v>324</v>
      </c>
      <c r="T537" t="s">
        <v>324</v>
      </c>
      <c r="U537" t="s">
        <v>324</v>
      </c>
      <c r="V537">
        <v>0</v>
      </c>
      <c r="W537" t="s">
        <v>324</v>
      </c>
      <c r="X537" t="s">
        <v>324</v>
      </c>
      <c r="Y537" t="s">
        <v>324</v>
      </c>
      <c r="Z537" t="s">
        <v>324</v>
      </c>
      <c r="AA537">
        <v>0</v>
      </c>
      <c r="AB537" t="s">
        <v>324</v>
      </c>
      <c r="AC537" t="s">
        <v>324</v>
      </c>
      <c r="AD537" t="s">
        <v>324</v>
      </c>
      <c r="AE537" t="s">
        <v>324</v>
      </c>
      <c r="AF537">
        <v>0</v>
      </c>
      <c r="AG537" t="s">
        <v>324</v>
      </c>
      <c r="AH537" t="s">
        <v>324</v>
      </c>
      <c r="AI537" t="s">
        <v>324</v>
      </c>
      <c r="AJ537" t="s">
        <v>324</v>
      </c>
      <c r="AK537">
        <v>0</v>
      </c>
      <c r="AL537" t="s">
        <v>324</v>
      </c>
      <c r="AM537" t="s">
        <v>324</v>
      </c>
      <c r="AN537" t="s">
        <v>324</v>
      </c>
      <c r="AO537" t="s">
        <v>324</v>
      </c>
      <c r="AP537">
        <v>0</v>
      </c>
      <c r="AQ537" t="s">
        <v>324</v>
      </c>
      <c r="AR537" t="s">
        <v>324</v>
      </c>
      <c r="AS537" t="s">
        <v>324</v>
      </c>
      <c r="AT537" t="s">
        <v>324</v>
      </c>
      <c r="AU537">
        <v>0</v>
      </c>
      <c r="AV537" t="s">
        <v>324</v>
      </c>
      <c r="AW537" t="s">
        <v>324</v>
      </c>
      <c r="AX537" t="s">
        <v>324</v>
      </c>
      <c r="AY537" t="s">
        <v>324</v>
      </c>
      <c r="AZ537">
        <v>0</v>
      </c>
      <c r="BA537" t="s">
        <v>324</v>
      </c>
      <c r="BB537" t="s">
        <v>324</v>
      </c>
      <c r="BC537" t="s">
        <v>324</v>
      </c>
      <c r="BD537" t="s">
        <v>324</v>
      </c>
      <c r="BE537">
        <v>0</v>
      </c>
      <c r="BF537" t="s">
        <v>324</v>
      </c>
      <c r="BG537" t="s">
        <v>324</v>
      </c>
      <c r="BH537" t="s">
        <v>324</v>
      </c>
      <c r="BI537" t="s">
        <v>324</v>
      </c>
      <c r="BJ537">
        <v>0</v>
      </c>
      <c r="BK537">
        <v>4.5999999999999999E-2</v>
      </c>
      <c r="BL537">
        <v>4.5999999999999999E-2</v>
      </c>
      <c r="BM537" t="s">
        <v>324</v>
      </c>
      <c r="BN537" t="s">
        <v>324</v>
      </c>
      <c r="BO537">
        <v>9.1999999999999998E-2</v>
      </c>
      <c r="BP537">
        <v>112</v>
      </c>
      <c r="BQ537">
        <v>15</v>
      </c>
      <c r="BR537" t="s">
        <v>324</v>
      </c>
      <c r="BS537" t="s">
        <v>324</v>
      </c>
      <c r="BT537">
        <v>127</v>
      </c>
      <c r="BU537" t="s">
        <v>324</v>
      </c>
      <c r="BV537" t="s">
        <v>324</v>
      </c>
      <c r="BW537" t="s">
        <v>324</v>
      </c>
      <c r="BX537" t="s">
        <v>324</v>
      </c>
      <c r="BY537">
        <v>0</v>
      </c>
      <c r="BZ537" t="s">
        <v>324</v>
      </c>
      <c r="CA537" t="s">
        <v>324</v>
      </c>
      <c r="CB537" t="s">
        <v>324</v>
      </c>
      <c r="CC537" t="s">
        <v>324</v>
      </c>
      <c r="CD537">
        <v>0</v>
      </c>
      <c r="CE537" t="s">
        <v>324</v>
      </c>
      <c r="CF537" t="s">
        <v>324</v>
      </c>
      <c r="CG537" t="s">
        <v>324</v>
      </c>
      <c r="CH537" t="s">
        <v>324</v>
      </c>
      <c r="CI537">
        <v>0</v>
      </c>
      <c r="CJ537" t="s">
        <v>324</v>
      </c>
      <c r="CK537" t="s">
        <v>324</v>
      </c>
      <c r="CL537" t="s">
        <v>324</v>
      </c>
      <c r="CM537" t="s">
        <v>324</v>
      </c>
      <c r="CN537">
        <v>0</v>
      </c>
      <c r="CO537">
        <v>4.7709999999999999</v>
      </c>
      <c r="CP537">
        <v>1.0269999999999999</v>
      </c>
      <c r="CQ537" t="s">
        <v>179</v>
      </c>
      <c r="CR537">
        <v>0</v>
      </c>
      <c r="CS537">
        <v>5.798</v>
      </c>
      <c r="CT537">
        <v>755</v>
      </c>
      <c r="CU537">
        <v>42</v>
      </c>
      <c r="CV537">
        <v>0</v>
      </c>
      <c r="CW537">
        <v>0</v>
      </c>
      <c r="CX537">
        <v>797</v>
      </c>
      <c r="CY537">
        <v>0</v>
      </c>
      <c r="CZ537">
        <v>0</v>
      </c>
      <c r="DA537">
        <v>0</v>
      </c>
      <c r="DB537">
        <v>0</v>
      </c>
      <c r="DC537">
        <v>0</v>
      </c>
    </row>
    <row r="538" spans="1:107" x14ac:dyDescent="0.45">
      <c r="A538">
        <v>2024</v>
      </c>
      <c r="B538">
        <v>2</v>
      </c>
      <c r="C538" t="s">
        <v>185</v>
      </c>
      <c r="D538">
        <v>24889</v>
      </c>
      <c r="E538" t="s">
        <v>471</v>
      </c>
      <c r="F538" t="s">
        <v>323</v>
      </c>
      <c r="G538" t="s">
        <v>244</v>
      </c>
      <c r="H538">
        <v>6.2320000000000002</v>
      </c>
      <c r="I538" t="s">
        <v>324</v>
      </c>
      <c r="J538" t="s">
        <v>324</v>
      </c>
      <c r="K538" t="s">
        <v>324</v>
      </c>
      <c r="L538">
        <v>6.2320000000000002</v>
      </c>
      <c r="M538">
        <v>779</v>
      </c>
      <c r="N538" t="s">
        <v>324</v>
      </c>
      <c r="O538" t="s">
        <v>324</v>
      </c>
      <c r="P538" t="s">
        <v>324</v>
      </c>
      <c r="Q538">
        <v>779</v>
      </c>
      <c r="R538">
        <v>0.23</v>
      </c>
      <c r="S538" t="s">
        <v>324</v>
      </c>
      <c r="T538" t="s">
        <v>324</v>
      </c>
      <c r="U538" t="s">
        <v>324</v>
      </c>
      <c r="V538">
        <v>0.23</v>
      </c>
      <c r="W538">
        <v>146</v>
      </c>
      <c r="X538" t="s">
        <v>324</v>
      </c>
      <c r="Y538" t="s">
        <v>324</v>
      </c>
      <c r="Z538" t="s">
        <v>324</v>
      </c>
      <c r="AA538">
        <v>146</v>
      </c>
      <c r="AB538" t="s">
        <v>324</v>
      </c>
      <c r="AC538" t="s">
        <v>324</v>
      </c>
      <c r="AD538" t="s">
        <v>324</v>
      </c>
      <c r="AE538" t="s">
        <v>324</v>
      </c>
      <c r="AF538">
        <v>0</v>
      </c>
      <c r="AG538" t="s">
        <v>324</v>
      </c>
      <c r="AH538" t="s">
        <v>324</v>
      </c>
      <c r="AI538" t="s">
        <v>324</v>
      </c>
      <c r="AJ538" t="s">
        <v>324</v>
      </c>
      <c r="AK538">
        <v>0</v>
      </c>
      <c r="AL538" t="s">
        <v>324</v>
      </c>
      <c r="AM538" t="s">
        <v>324</v>
      </c>
      <c r="AN538" t="s">
        <v>324</v>
      </c>
      <c r="AO538" t="s">
        <v>324</v>
      </c>
      <c r="AP538">
        <v>0</v>
      </c>
      <c r="AQ538" t="s">
        <v>324</v>
      </c>
      <c r="AR538" t="s">
        <v>324</v>
      </c>
      <c r="AS538" t="s">
        <v>324</v>
      </c>
      <c r="AT538" t="s">
        <v>324</v>
      </c>
      <c r="AU538">
        <v>0</v>
      </c>
      <c r="AV538" t="s">
        <v>324</v>
      </c>
      <c r="AW538" t="s">
        <v>324</v>
      </c>
      <c r="AX538" t="s">
        <v>324</v>
      </c>
      <c r="AY538" t="s">
        <v>324</v>
      </c>
      <c r="AZ538">
        <v>0</v>
      </c>
      <c r="BA538" t="s">
        <v>324</v>
      </c>
      <c r="BB538" t="s">
        <v>324</v>
      </c>
      <c r="BC538" t="s">
        <v>324</v>
      </c>
      <c r="BD538" t="s">
        <v>324</v>
      </c>
      <c r="BE538">
        <v>0</v>
      </c>
      <c r="BF538" t="s">
        <v>324</v>
      </c>
      <c r="BG538" t="s">
        <v>324</v>
      </c>
      <c r="BH538" t="s">
        <v>324</v>
      </c>
      <c r="BI538" t="s">
        <v>324</v>
      </c>
      <c r="BJ538">
        <v>0</v>
      </c>
      <c r="BK538" t="s">
        <v>324</v>
      </c>
      <c r="BL538" t="s">
        <v>324</v>
      </c>
      <c r="BM538" t="s">
        <v>324</v>
      </c>
      <c r="BN538" t="s">
        <v>324</v>
      </c>
      <c r="BO538">
        <v>0</v>
      </c>
      <c r="BP538" t="s">
        <v>324</v>
      </c>
      <c r="BQ538" t="s">
        <v>324</v>
      </c>
      <c r="BR538" t="s">
        <v>324</v>
      </c>
      <c r="BS538" t="s">
        <v>324</v>
      </c>
      <c r="BT538">
        <v>0</v>
      </c>
      <c r="BU538" t="s">
        <v>324</v>
      </c>
      <c r="BV538" t="s">
        <v>324</v>
      </c>
      <c r="BW538" t="s">
        <v>324</v>
      </c>
      <c r="BX538" t="s">
        <v>324</v>
      </c>
      <c r="BY538">
        <v>0</v>
      </c>
      <c r="BZ538" t="s">
        <v>324</v>
      </c>
      <c r="CA538" t="s">
        <v>324</v>
      </c>
      <c r="CB538" t="s">
        <v>324</v>
      </c>
      <c r="CC538" t="s">
        <v>324</v>
      </c>
      <c r="CD538">
        <v>0</v>
      </c>
      <c r="CE538" t="s">
        <v>324</v>
      </c>
      <c r="CF538" t="s">
        <v>324</v>
      </c>
      <c r="CG538" t="s">
        <v>324</v>
      </c>
      <c r="CH538" t="s">
        <v>324</v>
      </c>
      <c r="CI538">
        <v>0</v>
      </c>
      <c r="CJ538" t="s">
        <v>324</v>
      </c>
      <c r="CK538" t="s">
        <v>324</v>
      </c>
      <c r="CL538" t="s">
        <v>324</v>
      </c>
      <c r="CM538" t="s">
        <v>324</v>
      </c>
      <c r="CN538">
        <v>0</v>
      </c>
      <c r="CO538">
        <v>6.4619999999999997</v>
      </c>
      <c r="CP538" t="s">
        <v>179</v>
      </c>
      <c r="CQ538" t="s">
        <v>179</v>
      </c>
      <c r="CR538">
        <v>0</v>
      </c>
      <c r="CS538">
        <v>6.4619999999999997</v>
      </c>
      <c r="CT538">
        <v>925</v>
      </c>
      <c r="CU538">
        <v>0</v>
      </c>
      <c r="CV538">
        <v>0</v>
      </c>
      <c r="CW538">
        <v>0</v>
      </c>
      <c r="CX538">
        <v>925</v>
      </c>
      <c r="CY538">
        <v>0</v>
      </c>
      <c r="CZ538">
        <v>0</v>
      </c>
      <c r="DA538">
        <v>0</v>
      </c>
      <c r="DB538">
        <v>0</v>
      </c>
      <c r="DC538">
        <v>0</v>
      </c>
    </row>
    <row r="539" spans="1:107" x14ac:dyDescent="0.45">
      <c r="A539">
        <v>2024</v>
      </c>
      <c r="B539">
        <v>2</v>
      </c>
      <c r="C539" t="s">
        <v>185</v>
      </c>
      <c r="D539">
        <v>99999</v>
      </c>
      <c r="E539" t="s">
        <v>329</v>
      </c>
      <c r="F539" t="s">
        <v>323</v>
      </c>
      <c r="H539">
        <v>35.058</v>
      </c>
      <c r="I539">
        <v>4.3470000000000004</v>
      </c>
      <c r="J539" t="s">
        <v>324</v>
      </c>
      <c r="K539" t="s">
        <v>324</v>
      </c>
      <c r="L539">
        <v>39.405000000000001</v>
      </c>
      <c r="M539" t="s">
        <v>324</v>
      </c>
      <c r="N539" t="s">
        <v>324</v>
      </c>
      <c r="O539" t="s">
        <v>324</v>
      </c>
      <c r="P539" t="s">
        <v>324</v>
      </c>
      <c r="Q539" t="s">
        <v>324</v>
      </c>
      <c r="R539" t="s">
        <v>324</v>
      </c>
      <c r="S539" t="s">
        <v>324</v>
      </c>
      <c r="T539" t="s">
        <v>324</v>
      </c>
      <c r="U539" t="s">
        <v>324</v>
      </c>
      <c r="V539" t="s">
        <v>324</v>
      </c>
      <c r="W539" t="s">
        <v>324</v>
      </c>
      <c r="X539" t="s">
        <v>324</v>
      </c>
      <c r="Y539" t="s">
        <v>324</v>
      </c>
      <c r="Z539" t="s">
        <v>324</v>
      </c>
      <c r="AA539" t="s">
        <v>324</v>
      </c>
      <c r="AB539" t="s">
        <v>324</v>
      </c>
      <c r="AC539" t="s">
        <v>324</v>
      </c>
      <c r="AD539" t="s">
        <v>324</v>
      </c>
      <c r="AE539" t="s">
        <v>324</v>
      </c>
      <c r="AF539" t="s">
        <v>324</v>
      </c>
      <c r="AG539" t="s">
        <v>324</v>
      </c>
      <c r="AH539" t="s">
        <v>324</v>
      </c>
      <c r="AI539" t="s">
        <v>324</v>
      </c>
      <c r="AJ539" t="s">
        <v>324</v>
      </c>
      <c r="AK539" t="s">
        <v>324</v>
      </c>
      <c r="AL539" t="s">
        <v>324</v>
      </c>
      <c r="AM539" t="s">
        <v>324</v>
      </c>
      <c r="AN539" t="s">
        <v>324</v>
      </c>
      <c r="AO539" t="s">
        <v>324</v>
      </c>
      <c r="AP539" t="s">
        <v>324</v>
      </c>
      <c r="AQ539" t="s">
        <v>324</v>
      </c>
      <c r="AR539" t="s">
        <v>324</v>
      </c>
      <c r="AS539" t="s">
        <v>324</v>
      </c>
      <c r="AT539" t="s">
        <v>324</v>
      </c>
      <c r="AU539" t="s">
        <v>324</v>
      </c>
      <c r="AV539" t="s">
        <v>324</v>
      </c>
      <c r="AW539" t="s">
        <v>324</v>
      </c>
      <c r="AX539" t="s">
        <v>324</v>
      </c>
      <c r="AY539" t="s">
        <v>324</v>
      </c>
      <c r="AZ539" t="s">
        <v>324</v>
      </c>
      <c r="BA539" t="s">
        <v>324</v>
      </c>
      <c r="BB539" t="s">
        <v>324</v>
      </c>
      <c r="BC539" t="s">
        <v>324</v>
      </c>
      <c r="BD539" t="s">
        <v>324</v>
      </c>
      <c r="BE539" t="s">
        <v>324</v>
      </c>
      <c r="BF539" t="s">
        <v>324</v>
      </c>
      <c r="BG539" t="s">
        <v>324</v>
      </c>
      <c r="BH539" t="s">
        <v>324</v>
      </c>
      <c r="BI539" t="s">
        <v>324</v>
      </c>
      <c r="BJ539" t="s">
        <v>324</v>
      </c>
      <c r="BK539" t="s">
        <v>324</v>
      </c>
      <c r="BL539" t="s">
        <v>324</v>
      </c>
      <c r="BM539" t="s">
        <v>324</v>
      </c>
      <c r="BN539" t="s">
        <v>324</v>
      </c>
      <c r="BO539" t="s">
        <v>324</v>
      </c>
      <c r="BP539" t="s">
        <v>324</v>
      </c>
      <c r="BQ539" t="s">
        <v>324</v>
      </c>
      <c r="BR539" t="s">
        <v>324</v>
      </c>
      <c r="BS539" t="s">
        <v>324</v>
      </c>
      <c r="BT539" t="s">
        <v>324</v>
      </c>
      <c r="BU539" t="s">
        <v>324</v>
      </c>
      <c r="BV539" t="s">
        <v>324</v>
      </c>
      <c r="BW539" t="s">
        <v>324</v>
      </c>
      <c r="BX539" t="s">
        <v>324</v>
      </c>
      <c r="BY539" t="s">
        <v>324</v>
      </c>
      <c r="BZ539" t="s">
        <v>324</v>
      </c>
      <c r="CA539" t="s">
        <v>324</v>
      </c>
      <c r="CB539" t="s">
        <v>324</v>
      </c>
      <c r="CC539" t="s">
        <v>324</v>
      </c>
      <c r="CD539" t="s">
        <v>324</v>
      </c>
      <c r="CE539" t="s">
        <v>324</v>
      </c>
      <c r="CF539" t="s">
        <v>324</v>
      </c>
      <c r="CG539" t="s">
        <v>324</v>
      </c>
      <c r="CH539" t="s">
        <v>324</v>
      </c>
      <c r="CI539" t="s">
        <v>324</v>
      </c>
      <c r="CJ539" t="s">
        <v>324</v>
      </c>
      <c r="CK539" t="s">
        <v>324</v>
      </c>
      <c r="CL539" t="s">
        <v>324</v>
      </c>
      <c r="CM539" t="s">
        <v>324</v>
      </c>
      <c r="CN539" t="s">
        <v>324</v>
      </c>
      <c r="CO539">
        <v>35.058</v>
      </c>
      <c r="CP539">
        <v>4.3470000000000004</v>
      </c>
      <c r="CQ539" t="s">
        <v>324</v>
      </c>
      <c r="CR539" t="s">
        <v>324</v>
      </c>
      <c r="CS539">
        <v>39.405000000000001</v>
      </c>
      <c r="CT539" t="s">
        <v>324</v>
      </c>
      <c r="CU539" t="s">
        <v>324</v>
      </c>
      <c r="CV539" t="s">
        <v>324</v>
      </c>
      <c r="CW539" t="s">
        <v>324</v>
      </c>
      <c r="CX539" t="s">
        <v>324</v>
      </c>
      <c r="CY539" t="s">
        <v>324</v>
      </c>
      <c r="CZ539" t="s">
        <v>324</v>
      </c>
      <c r="DA539" t="s">
        <v>324</v>
      </c>
      <c r="DB539" t="s">
        <v>324</v>
      </c>
      <c r="DC539" t="s">
        <v>324</v>
      </c>
    </row>
    <row r="540" spans="1:107" x14ac:dyDescent="0.45">
      <c r="A540">
        <v>2024</v>
      </c>
      <c r="B540">
        <v>2</v>
      </c>
      <c r="C540" t="s">
        <v>188</v>
      </c>
      <c r="D540">
        <v>12090</v>
      </c>
      <c r="E540" t="s">
        <v>472</v>
      </c>
      <c r="F540" t="s">
        <v>323</v>
      </c>
      <c r="G540" t="s">
        <v>244</v>
      </c>
      <c r="H540">
        <v>0.08</v>
      </c>
      <c r="I540" t="s">
        <v>324</v>
      </c>
      <c r="J540" t="s">
        <v>324</v>
      </c>
      <c r="K540" t="s">
        <v>324</v>
      </c>
      <c r="L540">
        <v>0.08</v>
      </c>
      <c r="M540">
        <v>7</v>
      </c>
      <c r="N540" t="s">
        <v>324</v>
      </c>
      <c r="O540" t="s">
        <v>324</v>
      </c>
      <c r="P540" t="s">
        <v>324</v>
      </c>
      <c r="Q540">
        <v>7</v>
      </c>
      <c r="R540" t="s">
        <v>324</v>
      </c>
      <c r="S540" t="s">
        <v>324</v>
      </c>
      <c r="T540" t="s">
        <v>324</v>
      </c>
      <c r="U540" t="s">
        <v>324</v>
      </c>
      <c r="V540">
        <v>0</v>
      </c>
      <c r="W540" t="s">
        <v>324</v>
      </c>
      <c r="X540" t="s">
        <v>324</v>
      </c>
      <c r="Y540" t="s">
        <v>324</v>
      </c>
      <c r="Z540" t="s">
        <v>324</v>
      </c>
      <c r="AA540">
        <v>0</v>
      </c>
      <c r="AB540">
        <v>2.06</v>
      </c>
      <c r="AC540" t="s">
        <v>324</v>
      </c>
      <c r="AD540" t="s">
        <v>324</v>
      </c>
      <c r="AE540" t="s">
        <v>324</v>
      </c>
      <c r="AF540">
        <v>2.06</v>
      </c>
      <c r="AG540" t="s">
        <v>324</v>
      </c>
      <c r="AH540" t="s">
        <v>324</v>
      </c>
      <c r="AI540" t="s">
        <v>324</v>
      </c>
      <c r="AJ540" t="s">
        <v>324</v>
      </c>
      <c r="AK540">
        <v>0</v>
      </c>
      <c r="AL540" t="s">
        <v>324</v>
      </c>
      <c r="AM540" t="s">
        <v>324</v>
      </c>
      <c r="AN540" t="s">
        <v>324</v>
      </c>
      <c r="AO540" t="s">
        <v>324</v>
      </c>
      <c r="AP540">
        <v>0</v>
      </c>
      <c r="AQ540" t="s">
        <v>324</v>
      </c>
      <c r="AR540" t="s">
        <v>324</v>
      </c>
      <c r="AS540" t="s">
        <v>324</v>
      </c>
      <c r="AT540" t="s">
        <v>324</v>
      </c>
      <c r="AU540">
        <v>0</v>
      </c>
      <c r="AV540" t="s">
        <v>324</v>
      </c>
      <c r="AW540" t="s">
        <v>324</v>
      </c>
      <c r="AX540" t="s">
        <v>324</v>
      </c>
      <c r="AY540" t="s">
        <v>324</v>
      </c>
      <c r="AZ540">
        <v>0</v>
      </c>
      <c r="BA540" t="s">
        <v>324</v>
      </c>
      <c r="BB540" t="s">
        <v>324</v>
      </c>
      <c r="BC540" t="s">
        <v>324</v>
      </c>
      <c r="BD540" t="s">
        <v>324</v>
      </c>
      <c r="BE540">
        <v>0</v>
      </c>
      <c r="BF540" t="s">
        <v>324</v>
      </c>
      <c r="BG540" t="s">
        <v>324</v>
      </c>
      <c r="BH540" t="s">
        <v>324</v>
      </c>
      <c r="BI540" t="s">
        <v>324</v>
      </c>
      <c r="BJ540">
        <v>0</v>
      </c>
      <c r="BK540" t="s">
        <v>324</v>
      </c>
      <c r="BL540" t="s">
        <v>324</v>
      </c>
      <c r="BM540" t="s">
        <v>324</v>
      </c>
      <c r="BN540" t="s">
        <v>324</v>
      </c>
      <c r="BO540">
        <v>0</v>
      </c>
      <c r="BP540" t="s">
        <v>324</v>
      </c>
      <c r="BQ540" t="s">
        <v>324</v>
      </c>
      <c r="BR540" t="s">
        <v>324</v>
      </c>
      <c r="BS540" t="s">
        <v>324</v>
      </c>
      <c r="BT540">
        <v>0</v>
      </c>
      <c r="BU540" t="s">
        <v>324</v>
      </c>
      <c r="BV540" t="s">
        <v>324</v>
      </c>
      <c r="BW540" t="s">
        <v>324</v>
      </c>
      <c r="BX540" t="s">
        <v>324</v>
      </c>
      <c r="BY540">
        <v>0</v>
      </c>
      <c r="BZ540" t="s">
        <v>324</v>
      </c>
      <c r="CA540" t="s">
        <v>324</v>
      </c>
      <c r="CB540" t="s">
        <v>324</v>
      </c>
      <c r="CC540" t="s">
        <v>324</v>
      </c>
      <c r="CD540">
        <v>0</v>
      </c>
      <c r="CE540" t="s">
        <v>324</v>
      </c>
      <c r="CF540" t="s">
        <v>324</v>
      </c>
      <c r="CG540" t="s">
        <v>324</v>
      </c>
      <c r="CH540" t="s">
        <v>324</v>
      </c>
      <c r="CI540">
        <v>0</v>
      </c>
      <c r="CJ540" t="s">
        <v>324</v>
      </c>
      <c r="CK540" t="s">
        <v>324</v>
      </c>
      <c r="CL540" t="s">
        <v>324</v>
      </c>
      <c r="CM540" t="s">
        <v>324</v>
      </c>
      <c r="CN540">
        <v>0</v>
      </c>
      <c r="CO540">
        <v>0.08</v>
      </c>
      <c r="CP540" t="s">
        <v>179</v>
      </c>
      <c r="CQ540" t="s">
        <v>179</v>
      </c>
      <c r="CR540">
        <v>0</v>
      </c>
      <c r="CS540">
        <v>0.08</v>
      </c>
      <c r="CT540">
        <v>7</v>
      </c>
      <c r="CU540">
        <v>0</v>
      </c>
      <c r="CV540">
        <v>0</v>
      </c>
      <c r="CW540">
        <v>0</v>
      </c>
      <c r="CX540">
        <v>7</v>
      </c>
      <c r="CY540">
        <v>2.06</v>
      </c>
      <c r="CZ540">
        <v>0</v>
      </c>
      <c r="DA540">
        <v>0</v>
      </c>
      <c r="DB540">
        <v>0</v>
      </c>
      <c r="DC540">
        <v>2.06</v>
      </c>
    </row>
    <row r="541" spans="1:107" x14ac:dyDescent="0.45">
      <c r="A541">
        <v>2024</v>
      </c>
      <c r="B541">
        <v>2</v>
      </c>
      <c r="C541" t="s">
        <v>188</v>
      </c>
      <c r="D541">
        <v>12301</v>
      </c>
      <c r="E541" t="s">
        <v>473</v>
      </c>
      <c r="F541" t="s">
        <v>323</v>
      </c>
      <c r="G541" t="s">
        <v>244</v>
      </c>
      <c r="H541">
        <v>9.1999999999999998E-2</v>
      </c>
      <c r="I541" t="s">
        <v>324</v>
      </c>
      <c r="J541" t="s">
        <v>324</v>
      </c>
      <c r="K541" t="s">
        <v>324</v>
      </c>
      <c r="L541">
        <v>9.1999999999999998E-2</v>
      </c>
      <c r="M541">
        <v>12</v>
      </c>
      <c r="N541" t="s">
        <v>324</v>
      </c>
      <c r="O541" t="s">
        <v>324</v>
      </c>
      <c r="P541" t="s">
        <v>324</v>
      </c>
      <c r="Q541">
        <v>12</v>
      </c>
      <c r="R541" t="s">
        <v>324</v>
      </c>
      <c r="S541" t="s">
        <v>324</v>
      </c>
      <c r="T541" t="s">
        <v>324</v>
      </c>
      <c r="U541" t="s">
        <v>324</v>
      </c>
      <c r="V541">
        <v>0</v>
      </c>
      <c r="W541" t="s">
        <v>324</v>
      </c>
      <c r="X541" t="s">
        <v>324</v>
      </c>
      <c r="Y541" t="s">
        <v>324</v>
      </c>
      <c r="Z541" t="s">
        <v>324</v>
      </c>
      <c r="AA541">
        <v>0</v>
      </c>
      <c r="AB541">
        <v>0.69199999999999995</v>
      </c>
      <c r="AC541" t="s">
        <v>324</v>
      </c>
      <c r="AD541" t="s">
        <v>324</v>
      </c>
      <c r="AE541" t="s">
        <v>324</v>
      </c>
      <c r="AF541">
        <v>0.69199999999999995</v>
      </c>
      <c r="AG541" t="s">
        <v>324</v>
      </c>
      <c r="AH541" t="s">
        <v>324</v>
      </c>
      <c r="AI541" t="s">
        <v>324</v>
      </c>
      <c r="AJ541" t="s">
        <v>324</v>
      </c>
      <c r="AK541">
        <v>0</v>
      </c>
      <c r="AL541" t="s">
        <v>324</v>
      </c>
      <c r="AM541" t="s">
        <v>324</v>
      </c>
      <c r="AN541" t="s">
        <v>324</v>
      </c>
      <c r="AO541" t="s">
        <v>324</v>
      </c>
      <c r="AP541">
        <v>0</v>
      </c>
      <c r="AQ541" t="s">
        <v>324</v>
      </c>
      <c r="AR541" t="s">
        <v>324</v>
      </c>
      <c r="AS541" t="s">
        <v>324</v>
      </c>
      <c r="AT541" t="s">
        <v>324</v>
      </c>
      <c r="AU541">
        <v>0</v>
      </c>
      <c r="AV541" t="s">
        <v>324</v>
      </c>
      <c r="AW541" t="s">
        <v>324</v>
      </c>
      <c r="AX541" t="s">
        <v>324</v>
      </c>
      <c r="AY541" t="s">
        <v>324</v>
      </c>
      <c r="AZ541">
        <v>0</v>
      </c>
      <c r="BA541" t="s">
        <v>324</v>
      </c>
      <c r="BB541" t="s">
        <v>324</v>
      </c>
      <c r="BC541" t="s">
        <v>324</v>
      </c>
      <c r="BD541" t="s">
        <v>324</v>
      </c>
      <c r="BE541">
        <v>0</v>
      </c>
      <c r="BF541" t="s">
        <v>324</v>
      </c>
      <c r="BG541" t="s">
        <v>324</v>
      </c>
      <c r="BH541" t="s">
        <v>324</v>
      </c>
      <c r="BI541" t="s">
        <v>324</v>
      </c>
      <c r="BJ541">
        <v>0</v>
      </c>
      <c r="BK541">
        <v>8.5999999999999993E-2</v>
      </c>
      <c r="BL541" t="s">
        <v>324</v>
      </c>
      <c r="BM541">
        <v>0.06</v>
      </c>
      <c r="BN541" t="s">
        <v>324</v>
      </c>
      <c r="BO541">
        <v>0.14599999999999999</v>
      </c>
      <c r="BP541">
        <v>5</v>
      </c>
      <c r="BQ541" t="s">
        <v>324</v>
      </c>
      <c r="BR541">
        <v>2</v>
      </c>
      <c r="BS541" t="s">
        <v>324</v>
      </c>
      <c r="BT541">
        <v>7</v>
      </c>
      <c r="BU541">
        <v>0</v>
      </c>
      <c r="BV541" t="s">
        <v>324</v>
      </c>
      <c r="BW541">
        <v>0</v>
      </c>
      <c r="BX541" t="s">
        <v>324</v>
      </c>
      <c r="BY541">
        <v>0</v>
      </c>
      <c r="BZ541" t="s">
        <v>324</v>
      </c>
      <c r="CA541" t="s">
        <v>324</v>
      </c>
      <c r="CB541" t="s">
        <v>324</v>
      </c>
      <c r="CC541" t="s">
        <v>324</v>
      </c>
      <c r="CD541">
        <v>0</v>
      </c>
      <c r="CE541" t="s">
        <v>324</v>
      </c>
      <c r="CF541" t="s">
        <v>324</v>
      </c>
      <c r="CG541" t="s">
        <v>324</v>
      </c>
      <c r="CH541" t="s">
        <v>324</v>
      </c>
      <c r="CI541">
        <v>0</v>
      </c>
      <c r="CJ541" t="s">
        <v>324</v>
      </c>
      <c r="CK541" t="s">
        <v>324</v>
      </c>
      <c r="CL541" t="s">
        <v>324</v>
      </c>
      <c r="CM541" t="s">
        <v>324</v>
      </c>
      <c r="CN541">
        <v>0</v>
      </c>
      <c r="CO541">
        <v>0.17799999999999999</v>
      </c>
      <c r="CP541" t="s">
        <v>179</v>
      </c>
      <c r="CQ541">
        <v>0.06</v>
      </c>
      <c r="CR541">
        <v>0</v>
      </c>
      <c r="CS541">
        <v>0.23799999999999999</v>
      </c>
      <c r="CT541">
        <v>17</v>
      </c>
      <c r="CU541">
        <v>0</v>
      </c>
      <c r="CV541">
        <v>2</v>
      </c>
      <c r="CW541">
        <v>0</v>
      </c>
      <c r="CX541">
        <v>19</v>
      </c>
      <c r="CY541">
        <v>0.69199999999999995</v>
      </c>
      <c r="CZ541">
        <v>0</v>
      </c>
      <c r="DA541">
        <v>0</v>
      </c>
      <c r="DB541">
        <v>0</v>
      </c>
      <c r="DC541">
        <v>0.69199999999999995</v>
      </c>
    </row>
    <row r="542" spans="1:107" x14ac:dyDescent="0.45">
      <c r="A542">
        <v>2024</v>
      </c>
      <c r="B542">
        <v>2</v>
      </c>
      <c r="C542" t="s">
        <v>188</v>
      </c>
      <c r="D542">
        <v>14232</v>
      </c>
      <c r="E542" t="s">
        <v>446</v>
      </c>
      <c r="F542" t="s">
        <v>323</v>
      </c>
      <c r="G542" t="s">
        <v>244</v>
      </c>
      <c r="H542">
        <v>8.9999999999999993E-3</v>
      </c>
      <c r="I542">
        <v>0.16400000000000001</v>
      </c>
      <c r="J542">
        <v>0</v>
      </c>
      <c r="K542">
        <v>0</v>
      </c>
      <c r="L542">
        <v>0.17299999999999999</v>
      </c>
      <c r="M542">
        <v>1</v>
      </c>
      <c r="N542">
        <v>6</v>
      </c>
      <c r="O542">
        <v>0</v>
      </c>
      <c r="P542">
        <v>0</v>
      </c>
      <c r="Q542">
        <v>7</v>
      </c>
      <c r="R542">
        <v>0</v>
      </c>
      <c r="S542">
        <v>0</v>
      </c>
      <c r="T542">
        <v>0</v>
      </c>
      <c r="U542">
        <v>0</v>
      </c>
      <c r="V542">
        <v>0</v>
      </c>
      <c r="W542">
        <v>0</v>
      </c>
      <c r="X542">
        <v>0</v>
      </c>
      <c r="Y542">
        <v>0</v>
      </c>
      <c r="Z542">
        <v>0</v>
      </c>
      <c r="AA542">
        <v>0</v>
      </c>
      <c r="AB542">
        <v>0.19900000000000001</v>
      </c>
      <c r="AC542">
        <v>2.0790000000000002</v>
      </c>
      <c r="AD542">
        <v>0</v>
      </c>
      <c r="AE542">
        <v>0</v>
      </c>
      <c r="AF542">
        <v>2.278</v>
      </c>
      <c r="AG542">
        <v>0</v>
      </c>
      <c r="AH542">
        <v>0</v>
      </c>
      <c r="AI542">
        <v>0</v>
      </c>
      <c r="AJ542">
        <v>0</v>
      </c>
      <c r="AK542">
        <v>0</v>
      </c>
      <c r="AL542">
        <v>0</v>
      </c>
      <c r="AM542">
        <v>0</v>
      </c>
      <c r="AN542">
        <v>0</v>
      </c>
      <c r="AO542">
        <v>0</v>
      </c>
      <c r="AP542">
        <v>0</v>
      </c>
      <c r="AQ542">
        <v>0</v>
      </c>
      <c r="AR542">
        <v>0</v>
      </c>
      <c r="AS542">
        <v>0</v>
      </c>
      <c r="AT542">
        <v>0</v>
      </c>
      <c r="AU542">
        <v>0</v>
      </c>
      <c r="AV542">
        <v>0</v>
      </c>
      <c r="AW542">
        <v>0</v>
      </c>
      <c r="AX542">
        <v>0</v>
      </c>
      <c r="AY542">
        <v>0</v>
      </c>
      <c r="AZ542">
        <v>0</v>
      </c>
      <c r="BA542">
        <v>0</v>
      </c>
      <c r="BB542">
        <v>0</v>
      </c>
      <c r="BC542">
        <v>0</v>
      </c>
      <c r="BD542">
        <v>0</v>
      </c>
      <c r="BE542">
        <v>0</v>
      </c>
      <c r="BF542">
        <v>0</v>
      </c>
      <c r="BG542">
        <v>0</v>
      </c>
      <c r="BH542">
        <v>0</v>
      </c>
      <c r="BI542">
        <v>0</v>
      </c>
      <c r="BJ542">
        <v>0</v>
      </c>
      <c r="BK542">
        <v>1.2E-2</v>
      </c>
      <c r="BL542">
        <v>0.03</v>
      </c>
      <c r="BM542">
        <v>0</v>
      </c>
      <c r="BN542">
        <v>0</v>
      </c>
      <c r="BO542">
        <v>4.2000000000000003E-2</v>
      </c>
      <c r="BP542">
        <v>1</v>
      </c>
      <c r="BQ542">
        <v>1</v>
      </c>
      <c r="BR542">
        <v>0</v>
      </c>
      <c r="BS542">
        <v>0</v>
      </c>
      <c r="BT542">
        <v>2</v>
      </c>
      <c r="BU542">
        <v>0</v>
      </c>
      <c r="BV542">
        <v>0</v>
      </c>
      <c r="BW542">
        <v>0</v>
      </c>
      <c r="BX542">
        <v>0</v>
      </c>
      <c r="BY542">
        <v>0</v>
      </c>
      <c r="BZ542">
        <v>0</v>
      </c>
      <c r="CA542">
        <v>0</v>
      </c>
      <c r="CB542">
        <v>0</v>
      </c>
      <c r="CC542">
        <v>0</v>
      </c>
      <c r="CD542">
        <v>0</v>
      </c>
      <c r="CE542">
        <v>0</v>
      </c>
      <c r="CF542">
        <v>0</v>
      </c>
      <c r="CG542">
        <v>0</v>
      </c>
      <c r="CH542">
        <v>0</v>
      </c>
      <c r="CI542">
        <v>0</v>
      </c>
      <c r="CJ542">
        <v>0</v>
      </c>
      <c r="CK542">
        <v>0</v>
      </c>
      <c r="CL542">
        <v>0</v>
      </c>
      <c r="CM542">
        <v>0</v>
      </c>
      <c r="CN542">
        <v>0</v>
      </c>
      <c r="CO542">
        <v>2.1000000000000001E-2</v>
      </c>
      <c r="CP542">
        <v>0.19400000000000001</v>
      </c>
      <c r="CQ542" t="s">
        <v>179</v>
      </c>
      <c r="CR542">
        <v>0</v>
      </c>
      <c r="CS542">
        <v>0.215</v>
      </c>
      <c r="CT542">
        <v>2</v>
      </c>
      <c r="CU542">
        <v>7</v>
      </c>
      <c r="CV542">
        <v>0</v>
      </c>
      <c r="CW542">
        <v>0</v>
      </c>
      <c r="CX542">
        <v>9</v>
      </c>
      <c r="CY542">
        <v>0.19900000000000001</v>
      </c>
      <c r="CZ542">
        <v>2.0790000000000002</v>
      </c>
      <c r="DA542">
        <v>0</v>
      </c>
      <c r="DB542">
        <v>0</v>
      </c>
      <c r="DC542">
        <v>2.278</v>
      </c>
    </row>
    <row r="543" spans="1:107" x14ac:dyDescent="0.45">
      <c r="A543">
        <v>2024</v>
      </c>
      <c r="B543">
        <v>2</v>
      </c>
      <c r="C543" t="s">
        <v>188</v>
      </c>
      <c r="D543">
        <v>19790</v>
      </c>
      <c r="E543" t="s">
        <v>474</v>
      </c>
      <c r="F543" t="s">
        <v>323</v>
      </c>
      <c r="G543" t="s">
        <v>244</v>
      </c>
      <c r="H543">
        <v>6.4000000000000001E-2</v>
      </c>
      <c r="I543" t="s">
        <v>324</v>
      </c>
      <c r="J543" t="s">
        <v>324</v>
      </c>
      <c r="K543" t="s">
        <v>324</v>
      </c>
      <c r="L543">
        <v>6.4000000000000001E-2</v>
      </c>
      <c r="M543">
        <v>7</v>
      </c>
      <c r="N543" t="s">
        <v>324</v>
      </c>
      <c r="O543" t="s">
        <v>324</v>
      </c>
      <c r="P543" t="s">
        <v>324</v>
      </c>
      <c r="Q543">
        <v>7</v>
      </c>
      <c r="R543" t="s">
        <v>324</v>
      </c>
      <c r="S543" t="s">
        <v>324</v>
      </c>
      <c r="T543" t="s">
        <v>324</v>
      </c>
      <c r="U543" t="s">
        <v>324</v>
      </c>
      <c r="V543">
        <v>0</v>
      </c>
      <c r="W543" t="s">
        <v>324</v>
      </c>
      <c r="X543" t="s">
        <v>324</v>
      </c>
      <c r="Y543" t="s">
        <v>324</v>
      </c>
      <c r="Z543" t="s">
        <v>324</v>
      </c>
      <c r="AA543">
        <v>0</v>
      </c>
      <c r="AB543">
        <v>2.806</v>
      </c>
      <c r="AC543" t="s">
        <v>324</v>
      </c>
      <c r="AD543" t="s">
        <v>324</v>
      </c>
      <c r="AE543" t="s">
        <v>324</v>
      </c>
      <c r="AF543">
        <v>2.806</v>
      </c>
      <c r="AG543" t="s">
        <v>324</v>
      </c>
      <c r="AH543" t="s">
        <v>324</v>
      </c>
      <c r="AI543" t="s">
        <v>324</v>
      </c>
      <c r="AJ543" t="s">
        <v>324</v>
      </c>
      <c r="AK543">
        <v>0</v>
      </c>
      <c r="AL543" t="s">
        <v>324</v>
      </c>
      <c r="AM543" t="s">
        <v>324</v>
      </c>
      <c r="AN543" t="s">
        <v>324</v>
      </c>
      <c r="AO543" t="s">
        <v>324</v>
      </c>
      <c r="AP543">
        <v>0</v>
      </c>
      <c r="AQ543" t="s">
        <v>324</v>
      </c>
      <c r="AR543" t="s">
        <v>324</v>
      </c>
      <c r="AS543" t="s">
        <v>324</v>
      </c>
      <c r="AT543" t="s">
        <v>324</v>
      </c>
      <c r="AU543">
        <v>0</v>
      </c>
      <c r="AV543" t="s">
        <v>324</v>
      </c>
      <c r="AW543" t="s">
        <v>324</v>
      </c>
      <c r="AX543" t="s">
        <v>324</v>
      </c>
      <c r="AY543" t="s">
        <v>324</v>
      </c>
      <c r="AZ543">
        <v>0</v>
      </c>
      <c r="BA543" t="s">
        <v>324</v>
      </c>
      <c r="BB543" t="s">
        <v>324</v>
      </c>
      <c r="BC543" t="s">
        <v>324</v>
      </c>
      <c r="BD543" t="s">
        <v>324</v>
      </c>
      <c r="BE543">
        <v>0</v>
      </c>
      <c r="BF543" t="s">
        <v>324</v>
      </c>
      <c r="BG543" t="s">
        <v>324</v>
      </c>
      <c r="BH543" t="s">
        <v>324</v>
      </c>
      <c r="BI543" t="s">
        <v>324</v>
      </c>
      <c r="BJ543">
        <v>0</v>
      </c>
      <c r="BK543">
        <v>4.0000000000000001E-3</v>
      </c>
      <c r="BL543" t="s">
        <v>324</v>
      </c>
      <c r="BM543" t="s">
        <v>324</v>
      </c>
      <c r="BN543" t="s">
        <v>324</v>
      </c>
      <c r="BO543">
        <v>4.0000000000000001E-3</v>
      </c>
      <c r="BP543">
        <v>1</v>
      </c>
      <c r="BQ543" t="s">
        <v>324</v>
      </c>
      <c r="BR543" t="s">
        <v>324</v>
      </c>
      <c r="BS543" t="s">
        <v>324</v>
      </c>
      <c r="BT543">
        <v>1</v>
      </c>
      <c r="BU543">
        <v>4.2999999999999997E-2</v>
      </c>
      <c r="BV543" t="s">
        <v>324</v>
      </c>
      <c r="BW543" t="s">
        <v>324</v>
      </c>
      <c r="BX543" t="s">
        <v>324</v>
      </c>
      <c r="BY543">
        <v>4.2999999999999997E-2</v>
      </c>
      <c r="BZ543" t="s">
        <v>324</v>
      </c>
      <c r="CA543" t="s">
        <v>324</v>
      </c>
      <c r="CB543" t="s">
        <v>324</v>
      </c>
      <c r="CC543" t="s">
        <v>324</v>
      </c>
      <c r="CD543">
        <v>0</v>
      </c>
      <c r="CE543" t="s">
        <v>324</v>
      </c>
      <c r="CF543" t="s">
        <v>324</v>
      </c>
      <c r="CG543" t="s">
        <v>324</v>
      </c>
      <c r="CH543" t="s">
        <v>324</v>
      </c>
      <c r="CI543">
        <v>0</v>
      </c>
      <c r="CJ543" t="s">
        <v>324</v>
      </c>
      <c r="CK543" t="s">
        <v>324</v>
      </c>
      <c r="CL543" t="s">
        <v>324</v>
      </c>
      <c r="CM543" t="s">
        <v>324</v>
      </c>
      <c r="CN543">
        <v>0</v>
      </c>
      <c r="CO543">
        <v>6.8000000000000005E-2</v>
      </c>
      <c r="CP543" t="s">
        <v>179</v>
      </c>
      <c r="CQ543" t="s">
        <v>179</v>
      </c>
      <c r="CR543">
        <v>0</v>
      </c>
      <c r="CS543">
        <v>6.8000000000000005E-2</v>
      </c>
      <c r="CT543">
        <v>8</v>
      </c>
      <c r="CU543">
        <v>0</v>
      </c>
      <c r="CV543">
        <v>0</v>
      </c>
      <c r="CW543">
        <v>0</v>
      </c>
      <c r="CX543">
        <v>8</v>
      </c>
      <c r="CY543">
        <v>2.8490000000000002</v>
      </c>
      <c r="CZ543">
        <v>0</v>
      </c>
      <c r="DA543">
        <v>0</v>
      </c>
      <c r="DB543">
        <v>0</v>
      </c>
      <c r="DC543">
        <v>2.8490000000000002</v>
      </c>
    </row>
    <row r="544" spans="1:107" x14ac:dyDescent="0.45">
      <c r="A544">
        <v>2024</v>
      </c>
      <c r="B544">
        <v>2</v>
      </c>
      <c r="C544" t="s">
        <v>188</v>
      </c>
      <c r="D544">
        <v>20413</v>
      </c>
      <c r="E544" t="s">
        <v>475</v>
      </c>
      <c r="F544" t="s">
        <v>323</v>
      </c>
      <c r="G544" t="s">
        <v>244</v>
      </c>
      <c r="H544">
        <v>0.152</v>
      </c>
      <c r="I544">
        <v>8.3000000000000004E-2</v>
      </c>
      <c r="J544">
        <v>0</v>
      </c>
      <c r="K544">
        <v>0</v>
      </c>
      <c r="L544">
        <v>0.23499999999999999</v>
      </c>
      <c r="M544">
        <v>6</v>
      </c>
      <c r="N544">
        <v>2</v>
      </c>
      <c r="O544">
        <v>0</v>
      </c>
      <c r="P544">
        <v>0</v>
      </c>
      <c r="Q544">
        <v>8</v>
      </c>
      <c r="R544" t="s">
        <v>324</v>
      </c>
      <c r="S544" t="s">
        <v>324</v>
      </c>
      <c r="T544" t="s">
        <v>324</v>
      </c>
      <c r="U544" t="s">
        <v>324</v>
      </c>
      <c r="V544">
        <v>0</v>
      </c>
      <c r="W544" t="s">
        <v>324</v>
      </c>
      <c r="X544" t="s">
        <v>324</v>
      </c>
      <c r="Y544" t="s">
        <v>324</v>
      </c>
      <c r="Z544" t="s">
        <v>324</v>
      </c>
      <c r="AA544">
        <v>0</v>
      </c>
      <c r="AB544">
        <v>5.2750000000000004</v>
      </c>
      <c r="AC544">
        <v>4.681</v>
      </c>
      <c r="AD544">
        <v>0</v>
      </c>
      <c r="AE544">
        <v>0</v>
      </c>
      <c r="AF544">
        <v>9.9559999999999995</v>
      </c>
      <c r="AG544" t="s">
        <v>324</v>
      </c>
      <c r="AH544" t="s">
        <v>324</v>
      </c>
      <c r="AI544" t="s">
        <v>324</v>
      </c>
      <c r="AJ544" t="s">
        <v>324</v>
      </c>
      <c r="AK544">
        <v>0</v>
      </c>
      <c r="AL544" t="s">
        <v>324</v>
      </c>
      <c r="AM544" t="s">
        <v>324</v>
      </c>
      <c r="AN544" t="s">
        <v>324</v>
      </c>
      <c r="AO544" t="s">
        <v>324</v>
      </c>
      <c r="AP544">
        <v>0</v>
      </c>
      <c r="AQ544" t="s">
        <v>324</v>
      </c>
      <c r="AR544" t="s">
        <v>324</v>
      </c>
      <c r="AS544" t="s">
        <v>324</v>
      </c>
      <c r="AT544" t="s">
        <v>324</v>
      </c>
      <c r="AU544">
        <v>0</v>
      </c>
      <c r="AV544" t="s">
        <v>324</v>
      </c>
      <c r="AW544" t="s">
        <v>324</v>
      </c>
      <c r="AX544" t="s">
        <v>324</v>
      </c>
      <c r="AY544" t="s">
        <v>324</v>
      </c>
      <c r="AZ544">
        <v>0</v>
      </c>
      <c r="BA544" t="s">
        <v>324</v>
      </c>
      <c r="BB544" t="s">
        <v>324</v>
      </c>
      <c r="BC544" t="s">
        <v>324</v>
      </c>
      <c r="BD544" t="s">
        <v>324</v>
      </c>
      <c r="BE544">
        <v>0</v>
      </c>
      <c r="BF544" t="s">
        <v>324</v>
      </c>
      <c r="BG544" t="s">
        <v>324</v>
      </c>
      <c r="BH544" t="s">
        <v>324</v>
      </c>
      <c r="BI544" t="s">
        <v>324</v>
      </c>
      <c r="BJ544">
        <v>0</v>
      </c>
      <c r="BK544">
        <v>0</v>
      </c>
      <c r="BL544">
        <v>2E-3</v>
      </c>
      <c r="BM544">
        <v>0</v>
      </c>
      <c r="BN544">
        <v>0</v>
      </c>
      <c r="BO544">
        <v>2E-3</v>
      </c>
      <c r="BP544">
        <v>0</v>
      </c>
      <c r="BQ544">
        <v>1</v>
      </c>
      <c r="BR544">
        <v>0</v>
      </c>
      <c r="BS544">
        <v>0</v>
      </c>
      <c r="BT544">
        <v>1</v>
      </c>
      <c r="BU544">
        <v>0</v>
      </c>
      <c r="BV544">
        <v>0</v>
      </c>
      <c r="BW544">
        <v>0</v>
      </c>
      <c r="BX544">
        <v>0</v>
      </c>
      <c r="BY544">
        <v>0</v>
      </c>
      <c r="BZ544" t="s">
        <v>324</v>
      </c>
      <c r="CA544" t="s">
        <v>324</v>
      </c>
      <c r="CB544" t="s">
        <v>324</v>
      </c>
      <c r="CC544" t="s">
        <v>324</v>
      </c>
      <c r="CD544">
        <v>0</v>
      </c>
      <c r="CE544" t="s">
        <v>324</v>
      </c>
      <c r="CF544" t="s">
        <v>324</v>
      </c>
      <c r="CG544" t="s">
        <v>324</v>
      </c>
      <c r="CH544" t="s">
        <v>324</v>
      </c>
      <c r="CI544">
        <v>0</v>
      </c>
      <c r="CJ544" t="s">
        <v>324</v>
      </c>
      <c r="CK544" t="s">
        <v>324</v>
      </c>
      <c r="CL544" t="s">
        <v>324</v>
      </c>
      <c r="CM544" t="s">
        <v>324</v>
      </c>
      <c r="CN544">
        <v>0</v>
      </c>
      <c r="CO544">
        <v>0.152</v>
      </c>
      <c r="CP544">
        <v>8.5000000000000006E-2</v>
      </c>
      <c r="CQ544" t="s">
        <v>179</v>
      </c>
      <c r="CR544">
        <v>0</v>
      </c>
      <c r="CS544">
        <v>0.23699999999999999</v>
      </c>
      <c r="CT544">
        <v>6</v>
      </c>
      <c r="CU544">
        <v>3</v>
      </c>
      <c r="CV544">
        <v>0</v>
      </c>
      <c r="CW544">
        <v>0</v>
      </c>
      <c r="CX544">
        <v>9</v>
      </c>
      <c r="CY544">
        <v>5.2750000000000004</v>
      </c>
      <c r="CZ544">
        <v>4.681</v>
      </c>
      <c r="DA544">
        <v>0</v>
      </c>
      <c r="DB544">
        <v>0</v>
      </c>
      <c r="DC544">
        <v>9.9559999999999995</v>
      </c>
    </row>
    <row r="545" spans="1:107" x14ac:dyDescent="0.45">
      <c r="A545">
        <v>2024</v>
      </c>
      <c r="B545">
        <v>2</v>
      </c>
      <c r="C545" t="s">
        <v>188</v>
      </c>
      <c r="D545">
        <v>24949</v>
      </c>
      <c r="E545" t="s">
        <v>476</v>
      </c>
      <c r="F545" t="s">
        <v>323</v>
      </c>
      <c r="G545" t="s">
        <v>247</v>
      </c>
      <c r="H545">
        <v>0.39600000000000002</v>
      </c>
      <c r="I545" t="s">
        <v>324</v>
      </c>
      <c r="J545" t="s">
        <v>324</v>
      </c>
      <c r="K545" t="s">
        <v>324</v>
      </c>
      <c r="L545">
        <v>0.39600000000000002</v>
      </c>
      <c r="M545">
        <v>33</v>
      </c>
      <c r="N545" t="s">
        <v>324</v>
      </c>
      <c r="O545" t="s">
        <v>324</v>
      </c>
      <c r="P545" t="s">
        <v>324</v>
      </c>
      <c r="Q545">
        <v>33</v>
      </c>
      <c r="R545">
        <v>0.10100000000000001</v>
      </c>
      <c r="S545" t="s">
        <v>324</v>
      </c>
      <c r="T545" t="s">
        <v>324</v>
      </c>
      <c r="U545" t="s">
        <v>324</v>
      </c>
      <c r="V545">
        <v>0.10100000000000001</v>
      </c>
      <c r="W545">
        <v>151</v>
      </c>
      <c r="X545" t="s">
        <v>324</v>
      </c>
      <c r="Y545" t="s">
        <v>324</v>
      </c>
      <c r="Z545" t="s">
        <v>324</v>
      </c>
      <c r="AA545">
        <v>151</v>
      </c>
      <c r="AB545">
        <v>4.4420000000000002</v>
      </c>
      <c r="AC545" t="s">
        <v>324</v>
      </c>
      <c r="AD545" t="s">
        <v>324</v>
      </c>
      <c r="AE545" t="s">
        <v>324</v>
      </c>
      <c r="AF545">
        <v>4.4420000000000002</v>
      </c>
      <c r="AG545" t="s">
        <v>324</v>
      </c>
      <c r="AH545" t="s">
        <v>324</v>
      </c>
      <c r="AI545" t="s">
        <v>324</v>
      </c>
      <c r="AJ545" t="s">
        <v>324</v>
      </c>
      <c r="AK545">
        <v>0</v>
      </c>
      <c r="AL545" t="s">
        <v>324</v>
      </c>
      <c r="AM545" t="s">
        <v>324</v>
      </c>
      <c r="AN545" t="s">
        <v>324</v>
      </c>
      <c r="AO545" t="s">
        <v>324</v>
      </c>
      <c r="AP545">
        <v>0</v>
      </c>
      <c r="AQ545" t="s">
        <v>324</v>
      </c>
      <c r="AR545" t="s">
        <v>324</v>
      </c>
      <c r="AS545" t="s">
        <v>324</v>
      </c>
      <c r="AT545" t="s">
        <v>324</v>
      </c>
      <c r="AU545">
        <v>0</v>
      </c>
      <c r="AV545" t="s">
        <v>324</v>
      </c>
      <c r="AW545" t="s">
        <v>324</v>
      </c>
      <c r="AX545" t="s">
        <v>324</v>
      </c>
      <c r="AY545" t="s">
        <v>324</v>
      </c>
      <c r="AZ545">
        <v>0</v>
      </c>
      <c r="BA545" t="s">
        <v>324</v>
      </c>
      <c r="BB545" t="s">
        <v>324</v>
      </c>
      <c r="BC545" t="s">
        <v>324</v>
      </c>
      <c r="BD545" t="s">
        <v>324</v>
      </c>
      <c r="BE545">
        <v>0</v>
      </c>
      <c r="BF545" t="s">
        <v>324</v>
      </c>
      <c r="BG545" t="s">
        <v>324</v>
      </c>
      <c r="BH545" t="s">
        <v>324</v>
      </c>
      <c r="BI545" t="s">
        <v>324</v>
      </c>
      <c r="BJ545">
        <v>0</v>
      </c>
      <c r="BK545">
        <v>0.157</v>
      </c>
      <c r="BL545" t="s">
        <v>324</v>
      </c>
      <c r="BM545" t="s">
        <v>324</v>
      </c>
      <c r="BN545" t="s">
        <v>324</v>
      </c>
      <c r="BO545">
        <v>0.157</v>
      </c>
      <c r="BP545">
        <v>14</v>
      </c>
      <c r="BQ545" t="s">
        <v>324</v>
      </c>
      <c r="BR545" t="s">
        <v>324</v>
      </c>
      <c r="BS545" t="s">
        <v>324</v>
      </c>
      <c r="BT545">
        <v>14</v>
      </c>
      <c r="BU545">
        <v>2.6429999999999998</v>
      </c>
      <c r="BV545" t="s">
        <v>324</v>
      </c>
      <c r="BW545" t="s">
        <v>324</v>
      </c>
      <c r="BX545" t="s">
        <v>324</v>
      </c>
      <c r="BY545">
        <v>2.6429999999999998</v>
      </c>
      <c r="BZ545" t="s">
        <v>324</v>
      </c>
      <c r="CA545" t="s">
        <v>324</v>
      </c>
      <c r="CB545" t="s">
        <v>324</v>
      </c>
      <c r="CC545" t="s">
        <v>324</v>
      </c>
      <c r="CD545">
        <v>0</v>
      </c>
      <c r="CE545" t="s">
        <v>324</v>
      </c>
      <c r="CF545" t="s">
        <v>324</v>
      </c>
      <c r="CG545" t="s">
        <v>324</v>
      </c>
      <c r="CH545" t="s">
        <v>324</v>
      </c>
      <c r="CI545">
        <v>0</v>
      </c>
      <c r="CJ545" t="s">
        <v>324</v>
      </c>
      <c r="CK545" t="s">
        <v>324</v>
      </c>
      <c r="CL545" t="s">
        <v>324</v>
      </c>
      <c r="CM545" t="s">
        <v>324</v>
      </c>
      <c r="CN545">
        <v>0</v>
      </c>
      <c r="CO545">
        <v>0.65400000000000003</v>
      </c>
      <c r="CP545" t="s">
        <v>179</v>
      </c>
      <c r="CQ545" t="s">
        <v>179</v>
      </c>
      <c r="CR545">
        <v>0</v>
      </c>
      <c r="CS545">
        <v>0.65400000000000003</v>
      </c>
      <c r="CT545">
        <v>198</v>
      </c>
      <c r="CU545">
        <v>0</v>
      </c>
      <c r="CV545">
        <v>0</v>
      </c>
      <c r="CW545">
        <v>0</v>
      </c>
      <c r="CX545">
        <v>198</v>
      </c>
      <c r="CY545">
        <v>7.085</v>
      </c>
      <c r="CZ545">
        <v>0</v>
      </c>
      <c r="DA545">
        <v>0</v>
      </c>
      <c r="DB545">
        <v>0</v>
      </c>
      <c r="DC545">
        <v>7.085</v>
      </c>
    </row>
    <row r="546" spans="1:107" x14ac:dyDescent="0.45">
      <c r="A546">
        <v>2024</v>
      </c>
      <c r="B546">
        <v>2</v>
      </c>
      <c r="C546" t="s">
        <v>188</v>
      </c>
      <c r="D546">
        <v>99999</v>
      </c>
      <c r="E546" t="s">
        <v>329</v>
      </c>
      <c r="F546" t="s">
        <v>323</v>
      </c>
      <c r="H546">
        <v>-6.9000000000000006E-2</v>
      </c>
      <c r="I546" t="s">
        <v>179</v>
      </c>
      <c r="J546" t="s">
        <v>324</v>
      </c>
      <c r="K546" t="s">
        <v>324</v>
      </c>
      <c r="L546" t="s">
        <v>179</v>
      </c>
      <c r="M546" t="s">
        <v>324</v>
      </c>
      <c r="N546" t="s">
        <v>324</v>
      </c>
      <c r="O546" t="s">
        <v>324</v>
      </c>
      <c r="P546" t="s">
        <v>324</v>
      </c>
      <c r="Q546" t="s">
        <v>324</v>
      </c>
      <c r="R546">
        <v>-1.7999999999999999E-2</v>
      </c>
      <c r="S546" t="s">
        <v>324</v>
      </c>
      <c r="T546" t="s">
        <v>324</v>
      </c>
      <c r="U546" t="s">
        <v>324</v>
      </c>
      <c r="V546">
        <v>-1.7999999999999999E-2</v>
      </c>
      <c r="W546" t="s">
        <v>324</v>
      </c>
      <c r="X546" t="s">
        <v>324</v>
      </c>
      <c r="Y546" t="s">
        <v>324</v>
      </c>
      <c r="Z546" t="s">
        <v>324</v>
      </c>
      <c r="AA546" t="s">
        <v>324</v>
      </c>
      <c r="AB546" t="s">
        <v>324</v>
      </c>
      <c r="AC546" t="s">
        <v>324</v>
      </c>
      <c r="AD546" t="s">
        <v>324</v>
      </c>
      <c r="AE546" t="s">
        <v>324</v>
      </c>
      <c r="AF546" t="s">
        <v>324</v>
      </c>
      <c r="AG546" t="s">
        <v>324</v>
      </c>
      <c r="AH546" t="s">
        <v>324</v>
      </c>
      <c r="AI546" t="s">
        <v>324</v>
      </c>
      <c r="AJ546" t="s">
        <v>324</v>
      </c>
      <c r="AK546">
        <v>0</v>
      </c>
      <c r="AL546" t="s">
        <v>324</v>
      </c>
      <c r="AM546" t="s">
        <v>324</v>
      </c>
      <c r="AN546" t="s">
        <v>324</v>
      </c>
      <c r="AO546" t="s">
        <v>324</v>
      </c>
      <c r="AP546" t="s">
        <v>324</v>
      </c>
      <c r="AQ546" t="s">
        <v>324</v>
      </c>
      <c r="AR546" t="s">
        <v>324</v>
      </c>
      <c r="AS546" t="s">
        <v>324</v>
      </c>
      <c r="AT546" t="s">
        <v>324</v>
      </c>
      <c r="AU546" t="s">
        <v>324</v>
      </c>
      <c r="AV546" t="s">
        <v>324</v>
      </c>
      <c r="AW546" t="s">
        <v>324</v>
      </c>
      <c r="AX546" t="s">
        <v>324</v>
      </c>
      <c r="AY546" t="s">
        <v>324</v>
      </c>
      <c r="AZ546">
        <v>0</v>
      </c>
      <c r="BA546" t="s">
        <v>324</v>
      </c>
      <c r="BB546" t="s">
        <v>324</v>
      </c>
      <c r="BC546" t="s">
        <v>324</v>
      </c>
      <c r="BD546" t="s">
        <v>324</v>
      </c>
      <c r="BE546" t="s">
        <v>324</v>
      </c>
      <c r="BF546" t="s">
        <v>324</v>
      </c>
      <c r="BG546" t="s">
        <v>324</v>
      </c>
      <c r="BH546" t="s">
        <v>324</v>
      </c>
      <c r="BI546" t="s">
        <v>324</v>
      </c>
      <c r="BJ546" t="s">
        <v>324</v>
      </c>
      <c r="BK546" t="s">
        <v>324</v>
      </c>
      <c r="BL546" t="s">
        <v>324</v>
      </c>
      <c r="BM546" t="s">
        <v>324</v>
      </c>
      <c r="BN546" t="s">
        <v>324</v>
      </c>
      <c r="BO546" t="s">
        <v>324</v>
      </c>
      <c r="BP546" t="s">
        <v>324</v>
      </c>
      <c r="BQ546" t="s">
        <v>324</v>
      </c>
      <c r="BR546" t="s">
        <v>324</v>
      </c>
      <c r="BS546" t="s">
        <v>324</v>
      </c>
      <c r="BT546" t="s">
        <v>324</v>
      </c>
      <c r="BU546" t="s">
        <v>324</v>
      </c>
      <c r="BV546" t="s">
        <v>324</v>
      </c>
      <c r="BW546" t="s">
        <v>324</v>
      </c>
      <c r="BX546" t="s">
        <v>324</v>
      </c>
      <c r="BY546" t="s">
        <v>324</v>
      </c>
      <c r="BZ546" t="s">
        <v>324</v>
      </c>
      <c r="CA546" t="s">
        <v>324</v>
      </c>
      <c r="CB546" t="s">
        <v>324</v>
      </c>
      <c r="CC546" t="s">
        <v>324</v>
      </c>
      <c r="CD546" t="s">
        <v>324</v>
      </c>
      <c r="CE546" t="s">
        <v>324</v>
      </c>
      <c r="CF546" t="s">
        <v>324</v>
      </c>
      <c r="CG546" t="s">
        <v>324</v>
      </c>
      <c r="CH546" t="s">
        <v>324</v>
      </c>
      <c r="CI546" t="s">
        <v>324</v>
      </c>
      <c r="CJ546" t="s">
        <v>324</v>
      </c>
      <c r="CK546" t="s">
        <v>324</v>
      </c>
      <c r="CL546" t="s">
        <v>324</v>
      </c>
      <c r="CM546" t="s">
        <v>324</v>
      </c>
      <c r="CN546" t="s">
        <v>324</v>
      </c>
      <c r="CO546">
        <v>-8.6999999999999994E-2</v>
      </c>
      <c r="CP546" t="s">
        <v>179</v>
      </c>
      <c r="CQ546" t="s">
        <v>324</v>
      </c>
      <c r="CR546" t="s">
        <v>324</v>
      </c>
      <c r="CS546" t="s">
        <v>179</v>
      </c>
      <c r="CT546" t="s">
        <v>324</v>
      </c>
      <c r="CU546" t="s">
        <v>324</v>
      </c>
      <c r="CV546" t="s">
        <v>324</v>
      </c>
      <c r="CW546" t="s">
        <v>324</v>
      </c>
      <c r="CX546" t="s">
        <v>324</v>
      </c>
      <c r="CY546" t="s">
        <v>324</v>
      </c>
      <c r="CZ546" t="s">
        <v>324</v>
      </c>
      <c r="DA546" t="s">
        <v>324</v>
      </c>
      <c r="DB546" t="s">
        <v>324</v>
      </c>
      <c r="DC546" t="s">
        <v>324</v>
      </c>
    </row>
    <row r="547" spans="1:107" x14ac:dyDescent="0.45">
      <c r="A547">
        <v>2024</v>
      </c>
      <c r="B547">
        <v>2</v>
      </c>
      <c r="C547" t="s">
        <v>166</v>
      </c>
      <c r="D547">
        <v>4373</v>
      </c>
      <c r="E547" t="s">
        <v>477</v>
      </c>
      <c r="F547" t="s">
        <v>323</v>
      </c>
      <c r="G547" t="s">
        <v>244</v>
      </c>
      <c r="H547">
        <v>0.79900000000000004</v>
      </c>
      <c r="I547" t="s">
        <v>324</v>
      </c>
      <c r="J547" t="s">
        <v>324</v>
      </c>
      <c r="K547" t="s">
        <v>324</v>
      </c>
      <c r="L547">
        <v>0.79900000000000004</v>
      </c>
      <c r="M547">
        <v>36</v>
      </c>
      <c r="N547" t="s">
        <v>324</v>
      </c>
      <c r="O547" t="s">
        <v>324</v>
      </c>
      <c r="P547" t="s">
        <v>324</v>
      </c>
      <c r="Q547">
        <v>36</v>
      </c>
      <c r="R547" t="s">
        <v>324</v>
      </c>
      <c r="S547" t="s">
        <v>324</v>
      </c>
      <c r="T547" t="s">
        <v>324</v>
      </c>
      <c r="U547" t="s">
        <v>324</v>
      </c>
      <c r="V547">
        <v>0</v>
      </c>
      <c r="W547" t="s">
        <v>324</v>
      </c>
      <c r="X547" t="s">
        <v>324</v>
      </c>
      <c r="Y547" t="s">
        <v>324</v>
      </c>
      <c r="Z547" t="s">
        <v>324</v>
      </c>
      <c r="AA547">
        <v>0</v>
      </c>
      <c r="AB547" t="s">
        <v>324</v>
      </c>
      <c r="AC547" t="s">
        <v>324</v>
      </c>
      <c r="AD547" t="s">
        <v>324</v>
      </c>
      <c r="AE547" t="s">
        <v>324</v>
      </c>
      <c r="AF547">
        <v>0</v>
      </c>
      <c r="AG547" t="s">
        <v>324</v>
      </c>
      <c r="AH547" t="s">
        <v>324</v>
      </c>
      <c r="AI547" t="s">
        <v>324</v>
      </c>
      <c r="AJ547" t="s">
        <v>324</v>
      </c>
      <c r="AK547">
        <v>0</v>
      </c>
      <c r="AL547" t="s">
        <v>324</v>
      </c>
      <c r="AM547" t="s">
        <v>324</v>
      </c>
      <c r="AN547" t="s">
        <v>324</v>
      </c>
      <c r="AO547" t="s">
        <v>324</v>
      </c>
      <c r="AP547">
        <v>0</v>
      </c>
      <c r="AQ547" t="s">
        <v>324</v>
      </c>
      <c r="AR547" t="s">
        <v>324</v>
      </c>
      <c r="AS547" t="s">
        <v>324</v>
      </c>
      <c r="AT547" t="s">
        <v>324</v>
      </c>
      <c r="AU547">
        <v>0</v>
      </c>
      <c r="AV547" t="s">
        <v>324</v>
      </c>
      <c r="AW547" t="s">
        <v>324</v>
      </c>
      <c r="AX547" t="s">
        <v>324</v>
      </c>
      <c r="AY547" t="s">
        <v>324</v>
      </c>
      <c r="AZ547">
        <v>0</v>
      </c>
      <c r="BA547" t="s">
        <v>324</v>
      </c>
      <c r="BB547" t="s">
        <v>324</v>
      </c>
      <c r="BC547" t="s">
        <v>324</v>
      </c>
      <c r="BD547" t="s">
        <v>324</v>
      </c>
      <c r="BE547">
        <v>0</v>
      </c>
      <c r="BF547" t="s">
        <v>324</v>
      </c>
      <c r="BG547" t="s">
        <v>324</v>
      </c>
      <c r="BH547" t="s">
        <v>324</v>
      </c>
      <c r="BI547" t="s">
        <v>324</v>
      </c>
      <c r="BJ547">
        <v>0</v>
      </c>
      <c r="BK547" t="s">
        <v>324</v>
      </c>
      <c r="BL547" t="s">
        <v>324</v>
      </c>
      <c r="BM547" t="s">
        <v>324</v>
      </c>
      <c r="BN547" t="s">
        <v>324</v>
      </c>
      <c r="BO547">
        <v>0</v>
      </c>
      <c r="BP547" t="s">
        <v>324</v>
      </c>
      <c r="BQ547" t="s">
        <v>324</v>
      </c>
      <c r="BR547" t="s">
        <v>324</v>
      </c>
      <c r="BS547" t="s">
        <v>324</v>
      </c>
      <c r="BT547">
        <v>0</v>
      </c>
      <c r="BU547" t="s">
        <v>324</v>
      </c>
      <c r="BV547" t="s">
        <v>324</v>
      </c>
      <c r="BW547" t="s">
        <v>324</v>
      </c>
      <c r="BX547" t="s">
        <v>324</v>
      </c>
      <c r="BY547">
        <v>0</v>
      </c>
      <c r="BZ547" t="s">
        <v>324</v>
      </c>
      <c r="CA547" t="s">
        <v>324</v>
      </c>
      <c r="CB547" t="s">
        <v>324</v>
      </c>
      <c r="CC547" t="s">
        <v>324</v>
      </c>
      <c r="CD547">
        <v>0</v>
      </c>
      <c r="CE547" t="s">
        <v>324</v>
      </c>
      <c r="CF547" t="s">
        <v>324</v>
      </c>
      <c r="CG547" t="s">
        <v>324</v>
      </c>
      <c r="CH547" t="s">
        <v>324</v>
      </c>
      <c r="CI547">
        <v>0</v>
      </c>
      <c r="CJ547" t="s">
        <v>324</v>
      </c>
      <c r="CK547" t="s">
        <v>324</v>
      </c>
      <c r="CL547" t="s">
        <v>324</v>
      </c>
      <c r="CM547" t="s">
        <v>324</v>
      </c>
      <c r="CN547">
        <v>0</v>
      </c>
      <c r="CO547">
        <v>0.79900000000000004</v>
      </c>
      <c r="CP547" t="s">
        <v>179</v>
      </c>
      <c r="CQ547" t="s">
        <v>179</v>
      </c>
      <c r="CR547">
        <v>0</v>
      </c>
      <c r="CS547">
        <v>0.79900000000000004</v>
      </c>
      <c r="CT547">
        <v>36</v>
      </c>
      <c r="CU547">
        <v>0</v>
      </c>
      <c r="CV547">
        <v>0</v>
      </c>
      <c r="CW547">
        <v>0</v>
      </c>
      <c r="CX547">
        <v>36</v>
      </c>
      <c r="CY547">
        <v>0</v>
      </c>
      <c r="CZ547">
        <v>0</v>
      </c>
      <c r="DA547">
        <v>0</v>
      </c>
      <c r="DB547">
        <v>0</v>
      </c>
      <c r="DC547">
        <v>0</v>
      </c>
    </row>
    <row r="548" spans="1:107" x14ac:dyDescent="0.45">
      <c r="A548">
        <v>2024</v>
      </c>
      <c r="B548">
        <v>2</v>
      </c>
      <c r="C548" t="s">
        <v>166</v>
      </c>
      <c r="D548">
        <v>4911</v>
      </c>
      <c r="E548" t="s">
        <v>478</v>
      </c>
      <c r="F548" t="s">
        <v>323</v>
      </c>
      <c r="G548" t="s">
        <v>244</v>
      </c>
      <c r="H548">
        <v>0.621</v>
      </c>
      <c r="I548">
        <v>0.28699999999999998</v>
      </c>
      <c r="J548" t="s">
        <v>324</v>
      </c>
      <c r="K548" t="s">
        <v>324</v>
      </c>
      <c r="L548">
        <v>0.90800000000000003</v>
      </c>
      <c r="M548">
        <v>53</v>
      </c>
      <c r="N548">
        <v>7</v>
      </c>
      <c r="O548" t="s">
        <v>324</v>
      </c>
      <c r="P548" t="s">
        <v>324</v>
      </c>
      <c r="Q548">
        <v>60</v>
      </c>
      <c r="R548" t="s">
        <v>324</v>
      </c>
      <c r="S548" t="s">
        <v>324</v>
      </c>
      <c r="T548" t="s">
        <v>324</v>
      </c>
      <c r="U548" t="s">
        <v>324</v>
      </c>
      <c r="V548">
        <v>0</v>
      </c>
      <c r="W548" t="s">
        <v>324</v>
      </c>
      <c r="X548" t="s">
        <v>324</v>
      </c>
      <c r="Y548" t="s">
        <v>324</v>
      </c>
      <c r="Z548" t="s">
        <v>324</v>
      </c>
      <c r="AA548">
        <v>0</v>
      </c>
      <c r="AB548" t="s">
        <v>324</v>
      </c>
      <c r="AC548" t="s">
        <v>324</v>
      </c>
      <c r="AD548" t="s">
        <v>324</v>
      </c>
      <c r="AE548" t="s">
        <v>324</v>
      </c>
      <c r="AF548">
        <v>0</v>
      </c>
      <c r="AG548">
        <v>0.11700000000000001</v>
      </c>
      <c r="AH548" t="s">
        <v>324</v>
      </c>
      <c r="AI548" t="s">
        <v>324</v>
      </c>
      <c r="AJ548" t="s">
        <v>324</v>
      </c>
      <c r="AK548">
        <v>0.11700000000000001</v>
      </c>
      <c r="AL548">
        <v>7</v>
      </c>
      <c r="AM548" t="s">
        <v>324</v>
      </c>
      <c r="AN548" t="s">
        <v>324</v>
      </c>
      <c r="AO548" t="s">
        <v>324</v>
      </c>
      <c r="AP548">
        <v>7</v>
      </c>
      <c r="AQ548">
        <v>0.21199999999999999</v>
      </c>
      <c r="AR548" t="s">
        <v>324</v>
      </c>
      <c r="AS548" t="s">
        <v>324</v>
      </c>
      <c r="AT548" t="s">
        <v>324</v>
      </c>
      <c r="AU548">
        <v>0.21199999999999999</v>
      </c>
      <c r="AV548" t="s">
        <v>324</v>
      </c>
      <c r="AW548" t="s">
        <v>324</v>
      </c>
      <c r="AX548" t="s">
        <v>324</v>
      </c>
      <c r="AY548" t="s">
        <v>324</v>
      </c>
      <c r="AZ548">
        <v>0</v>
      </c>
      <c r="BA548" t="s">
        <v>324</v>
      </c>
      <c r="BB548" t="s">
        <v>324</v>
      </c>
      <c r="BC548" t="s">
        <v>324</v>
      </c>
      <c r="BD548" t="s">
        <v>324</v>
      </c>
      <c r="BE548">
        <v>0</v>
      </c>
      <c r="BF548" t="s">
        <v>324</v>
      </c>
      <c r="BG548" t="s">
        <v>324</v>
      </c>
      <c r="BH548" t="s">
        <v>324</v>
      </c>
      <c r="BI548" t="s">
        <v>324</v>
      </c>
      <c r="BJ548">
        <v>0</v>
      </c>
      <c r="BK548" t="s">
        <v>324</v>
      </c>
      <c r="BL548">
        <v>2E-3</v>
      </c>
      <c r="BM548" t="s">
        <v>324</v>
      </c>
      <c r="BN548" t="s">
        <v>324</v>
      </c>
      <c r="BO548">
        <v>2E-3</v>
      </c>
      <c r="BP548" t="s">
        <v>324</v>
      </c>
      <c r="BQ548">
        <v>1</v>
      </c>
      <c r="BR548" t="s">
        <v>324</v>
      </c>
      <c r="BS548" t="s">
        <v>324</v>
      </c>
      <c r="BT548">
        <v>1</v>
      </c>
      <c r="BU548" t="s">
        <v>324</v>
      </c>
      <c r="BV548" t="s">
        <v>324</v>
      </c>
      <c r="BW548" t="s">
        <v>324</v>
      </c>
      <c r="BX548" t="s">
        <v>324</v>
      </c>
      <c r="BY548">
        <v>0</v>
      </c>
      <c r="BZ548" t="s">
        <v>324</v>
      </c>
      <c r="CA548" t="s">
        <v>324</v>
      </c>
      <c r="CB548" t="s">
        <v>324</v>
      </c>
      <c r="CC548" t="s">
        <v>324</v>
      </c>
      <c r="CD548">
        <v>0</v>
      </c>
      <c r="CE548" t="s">
        <v>324</v>
      </c>
      <c r="CF548" t="s">
        <v>324</v>
      </c>
      <c r="CG548" t="s">
        <v>324</v>
      </c>
      <c r="CH548" t="s">
        <v>324</v>
      </c>
      <c r="CI548">
        <v>0</v>
      </c>
      <c r="CJ548" t="s">
        <v>324</v>
      </c>
      <c r="CK548" t="s">
        <v>324</v>
      </c>
      <c r="CL548" t="s">
        <v>324</v>
      </c>
      <c r="CM548" t="s">
        <v>324</v>
      </c>
      <c r="CN548">
        <v>0</v>
      </c>
      <c r="CO548">
        <v>0.621</v>
      </c>
      <c r="CP548">
        <v>0.28899999999999998</v>
      </c>
      <c r="CQ548" t="s">
        <v>179</v>
      </c>
      <c r="CR548">
        <v>0</v>
      </c>
      <c r="CS548">
        <v>0.91</v>
      </c>
      <c r="CT548">
        <v>53</v>
      </c>
      <c r="CU548">
        <v>8</v>
      </c>
      <c r="CV548">
        <v>0</v>
      </c>
      <c r="CW548">
        <v>0</v>
      </c>
      <c r="CX548">
        <v>61</v>
      </c>
      <c r="CY548">
        <v>0</v>
      </c>
      <c r="CZ548">
        <v>0</v>
      </c>
      <c r="DA548">
        <v>0</v>
      </c>
      <c r="DB548">
        <v>0</v>
      </c>
      <c r="DC548">
        <v>0</v>
      </c>
    </row>
    <row r="549" spans="1:107" x14ac:dyDescent="0.45">
      <c r="A549">
        <v>2024</v>
      </c>
      <c r="B549">
        <v>2</v>
      </c>
      <c r="C549" t="s">
        <v>166</v>
      </c>
      <c r="D549">
        <v>6779</v>
      </c>
      <c r="E549" t="s">
        <v>479</v>
      </c>
      <c r="F549" t="s">
        <v>323</v>
      </c>
      <c r="G549" t="s">
        <v>244</v>
      </c>
      <c r="H549">
        <v>4.5999999999999999E-2</v>
      </c>
      <c r="I549">
        <v>2.5000000000000001E-2</v>
      </c>
      <c r="J549" t="s">
        <v>324</v>
      </c>
      <c r="K549" t="s">
        <v>324</v>
      </c>
      <c r="L549">
        <v>7.0999999999999994E-2</v>
      </c>
      <c r="M549">
        <v>8</v>
      </c>
      <c r="N549">
        <v>1</v>
      </c>
      <c r="O549" t="s">
        <v>324</v>
      </c>
      <c r="P549" t="s">
        <v>324</v>
      </c>
      <c r="Q549">
        <v>9</v>
      </c>
      <c r="R549">
        <v>1.1679999999999999</v>
      </c>
      <c r="S549">
        <v>0.28599999999999998</v>
      </c>
      <c r="T549" t="s">
        <v>324</v>
      </c>
      <c r="U549" t="s">
        <v>324</v>
      </c>
      <c r="V549">
        <v>1.454</v>
      </c>
      <c r="W549">
        <v>269</v>
      </c>
      <c r="X549">
        <v>12</v>
      </c>
      <c r="Y549" t="s">
        <v>324</v>
      </c>
      <c r="Z549" t="s">
        <v>324</v>
      </c>
      <c r="AA549">
        <v>281</v>
      </c>
      <c r="AB549" t="s">
        <v>324</v>
      </c>
      <c r="AC549" t="s">
        <v>324</v>
      </c>
      <c r="AD549" t="s">
        <v>324</v>
      </c>
      <c r="AE549" t="s">
        <v>324</v>
      </c>
      <c r="AF549" t="s">
        <v>324</v>
      </c>
      <c r="AG549" t="s">
        <v>324</v>
      </c>
      <c r="AH549" t="s">
        <v>324</v>
      </c>
      <c r="AI549" t="s">
        <v>324</v>
      </c>
      <c r="AJ549" t="s">
        <v>324</v>
      </c>
      <c r="AK549" t="s">
        <v>324</v>
      </c>
      <c r="AL549" t="s">
        <v>324</v>
      </c>
      <c r="AM549" t="s">
        <v>324</v>
      </c>
      <c r="AN549" t="s">
        <v>324</v>
      </c>
      <c r="AO549" t="s">
        <v>324</v>
      </c>
      <c r="AP549" t="s">
        <v>324</v>
      </c>
      <c r="AQ549" t="s">
        <v>324</v>
      </c>
      <c r="AR549" t="s">
        <v>324</v>
      </c>
      <c r="AS549" t="s">
        <v>324</v>
      </c>
      <c r="AT549" t="s">
        <v>324</v>
      </c>
      <c r="AU549" t="s">
        <v>324</v>
      </c>
      <c r="AV549" t="s">
        <v>324</v>
      </c>
      <c r="AW549" t="s">
        <v>324</v>
      </c>
      <c r="AX549" t="s">
        <v>324</v>
      </c>
      <c r="AY549" t="s">
        <v>324</v>
      </c>
      <c r="AZ549" t="s">
        <v>324</v>
      </c>
      <c r="BA549" t="s">
        <v>324</v>
      </c>
      <c r="BB549" t="s">
        <v>324</v>
      </c>
      <c r="BC549" t="s">
        <v>324</v>
      </c>
      <c r="BD549" t="s">
        <v>324</v>
      </c>
      <c r="BE549" t="s">
        <v>324</v>
      </c>
      <c r="BF549" t="s">
        <v>324</v>
      </c>
      <c r="BG549" t="s">
        <v>324</v>
      </c>
      <c r="BH549" t="s">
        <v>324</v>
      </c>
      <c r="BI549" t="s">
        <v>324</v>
      </c>
      <c r="BJ549" t="s">
        <v>324</v>
      </c>
      <c r="BK549" t="s">
        <v>324</v>
      </c>
      <c r="BL549" t="s">
        <v>324</v>
      </c>
      <c r="BM549" t="s">
        <v>324</v>
      </c>
      <c r="BN549" t="s">
        <v>324</v>
      </c>
      <c r="BO549" t="s">
        <v>324</v>
      </c>
      <c r="BP549" t="s">
        <v>324</v>
      </c>
      <c r="BQ549" t="s">
        <v>324</v>
      </c>
      <c r="BR549" t="s">
        <v>324</v>
      </c>
      <c r="BS549" t="s">
        <v>324</v>
      </c>
      <c r="BT549" t="s">
        <v>324</v>
      </c>
      <c r="BU549" t="s">
        <v>324</v>
      </c>
      <c r="BV549" t="s">
        <v>324</v>
      </c>
      <c r="BW549" t="s">
        <v>324</v>
      </c>
      <c r="BX549" t="s">
        <v>324</v>
      </c>
      <c r="BY549" t="s">
        <v>324</v>
      </c>
      <c r="BZ549" t="s">
        <v>324</v>
      </c>
      <c r="CA549" t="s">
        <v>324</v>
      </c>
      <c r="CB549" t="s">
        <v>324</v>
      </c>
      <c r="CC549" t="s">
        <v>324</v>
      </c>
      <c r="CD549" t="s">
        <v>324</v>
      </c>
      <c r="CE549" t="s">
        <v>324</v>
      </c>
      <c r="CF549" t="s">
        <v>324</v>
      </c>
      <c r="CG549" t="s">
        <v>324</v>
      </c>
      <c r="CH549" t="s">
        <v>324</v>
      </c>
      <c r="CI549" t="s">
        <v>324</v>
      </c>
      <c r="CJ549" t="s">
        <v>324</v>
      </c>
      <c r="CK549" t="s">
        <v>324</v>
      </c>
      <c r="CL549" t="s">
        <v>324</v>
      </c>
      <c r="CM549" t="s">
        <v>324</v>
      </c>
      <c r="CN549" t="s">
        <v>324</v>
      </c>
      <c r="CO549">
        <v>1.214</v>
      </c>
      <c r="CP549">
        <v>0.311</v>
      </c>
      <c r="CQ549" t="s">
        <v>179</v>
      </c>
      <c r="CR549">
        <v>0</v>
      </c>
      <c r="CS549">
        <v>1.5249999999999999</v>
      </c>
      <c r="CT549">
        <v>277</v>
      </c>
      <c r="CU549">
        <v>13</v>
      </c>
      <c r="CV549">
        <v>0</v>
      </c>
      <c r="CW549">
        <v>0</v>
      </c>
      <c r="CX549">
        <v>290</v>
      </c>
      <c r="CY549">
        <v>0</v>
      </c>
      <c r="CZ549">
        <v>0</v>
      </c>
      <c r="DA549">
        <v>0</v>
      </c>
      <c r="DB549">
        <v>0</v>
      </c>
      <c r="DC549">
        <v>0</v>
      </c>
    </row>
    <row r="550" spans="1:107" x14ac:dyDescent="0.45">
      <c r="A550">
        <v>2024</v>
      </c>
      <c r="B550">
        <v>2</v>
      </c>
      <c r="C550" t="s">
        <v>166</v>
      </c>
      <c r="D550">
        <v>11018</v>
      </c>
      <c r="E550" t="s">
        <v>480</v>
      </c>
      <c r="F550" t="s">
        <v>323</v>
      </c>
      <c r="G550" t="s">
        <v>244</v>
      </c>
      <c r="H550">
        <v>2.85</v>
      </c>
      <c r="I550">
        <v>0.66300000000000003</v>
      </c>
      <c r="J550">
        <v>5.0000000000000001E-3</v>
      </c>
      <c r="K550">
        <v>0</v>
      </c>
      <c r="L550">
        <v>3.5179999999999998</v>
      </c>
      <c r="M550">
        <v>394</v>
      </c>
      <c r="N550">
        <v>37</v>
      </c>
      <c r="O550">
        <v>1</v>
      </c>
      <c r="P550">
        <v>0</v>
      </c>
      <c r="Q550">
        <v>432</v>
      </c>
      <c r="R550">
        <v>3.3559999999999999</v>
      </c>
      <c r="S550">
        <v>0.24399999999999999</v>
      </c>
      <c r="T550">
        <v>0</v>
      </c>
      <c r="U550">
        <v>0</v>
      </c>
      <c r="V550">
        <v>3.6</v>
      </c>
      <c r="W550">
        <v>578</v>
      </c>
      <c r="X550">
        <v>42</v>
      </c>
      <c r="Y550">
        <v>0</v>
      </c>
      <c r="Z550">
        <v>0</v>
      </c>
      <c r="AA550">
        <v>620</v>
      </c>
      <c r="AB550" t="s">
        <v>324</v>
      </c>
      <c r="AC550" t="s">
        <v>324</v>
      </c>
      <c r="AD550" t="s">
        <v>324</v>
      </c>
      <c r="AE550" t="s">
        <v>324</v>
      </c>
      <c r="AF550">
        <v>0</v>
      </c>
      <c r="AG550" t="s">
        <v>324</v>
      </c>
      <c r="AH550" t="s">
        <v>324</v>
      </c>
      <c r="AI550" t="s">
        <v>324</v>
      </c>
      <c r="AJ550" t="s">
        <v>324</v>
      </c>
      <c r="AK550">
        <v>0</v>
      </c>
      <c r="AL550" t="s">
        <v>324</v>
      </c>
      <c r="AM550" t="s">
        <v>324</v>
      </c>
      <c r="AN550" t="s">
        <v>324</v>
      </c>
      <c r="AO550" t="s">
        <v>324</v>
      </c>
      <c r="AP550">
        <v>0</v>
      </c>
      <c r="AQ550" t="s">
        <v>324</v>
      </c>
      <c r="AR550" t="s">
        <v>324</v>
      </c>
      <c r="AS550" t="s">
        <v>324</v>
      </c>
      <c r="AT550" t="s">
        <v>324</v>
      </c>
      <c r="AU550">
        <v>0</v>
      </c>
      <c r="AV550" t="s">
        <v>324</v>
      </c>
      <c r="AW550" t="s">
        <v>324</v>
      </c>
      <c r="AX550" t="s">
        <v>324</v>
      </c>
      <c r="AY550" t="s">
        <v>324</v>
      </c>
      <c r="AZ550">
        <v>0</v>
      </c>
      <c r="BA550" t="s">
        <v>324</v>
      </c>
      <c r="BB550" t="s">
        <v>324</v>
      </c>
      <c r="BC550" t="s">
        <v>324</v>
      </c>
      <c r="BD550" t="s">
        <v>324</v>
      </c>
      <c r="BE550">
        <v>0</v>
      </c>
      <c r="BF550" t="s">
        <v>324</v>
      </c>
      <c r="BG550" t="s">
        <v>324</v>
      </c>
      <c r="BH550" t="s">
        <v>324</v>
      </c>
      <c r="BI550" t="s">
        <v>324</v>
      </c>
      <c r="BJ550">
        <v>0</v>
      </c>
      <c r="BK550" t="s">
        <v>324</v>
      </c>
      <c r="BL550">
        <v>2E-3</v>
      </c>
      <c r="BM550" t="s">
        <v>324</v>
      </c>
      <c r="BN550" t="s">
        <v>324</v>
      </c>
      <c r="BO550">
        <v>2E-3</v>
      </c>
      <c r="BP550" t="s">
        <v>324</v>
      </c>
      <c r="BQ550">
        <v>1</v>
      </c>
      <c r="BR550" t="s">
        <v>324</v>
      </c>
      <c r="BS550" t="s">
        <v>324</v>
      </c>
      <c r="BT550">
        <v>1</v>
      </c>
      <c r="BU550" t="s">
        <v>324</v>
      </c>
      <c r="BV550" t="s">
        <v>324</v>
      </c>
      <c r="BW550" t="s">
        <v>324</v>
      </c>
      <c r="BX550" t="s">
        <v>324</v>
      </c>
      <c r="BY550">
        <v>0</v>
      </c>
      <c r="BZ550" t="s">
        <v>324</v>
      </c>
      <c r="CA550" t="s">
        <v>324</v>
      </c>
      <c r="CB550" t="s">
        <v>324</v>
      </c>
      <c r="CC550" t="s">
        <v>324</v>
      </c>
      <c r="CD550">
        <v>0</v>
      </c>
      <c r="CE550" t="s">
        <v>324</v>
      </c>
      <c r="CF550" t="s">
        <v>324</v>
      </c>
      <c r="CG550" t="s">
        <v>324</v>
      </c>
      <c r="CH550" t="s">
        <v>324</v>
      </c>
      <c r="CI550">
        <v>0</v>
      </c>
      <c r="CJ550" t="s">
        <v>324</v>
      </c>
      <c r="CK550" t="s">
        <v>324</v>
      </c>
      <c r="CL550" t="s">
        <v>324</v>
      </c>
      <c r="CM550" t="s">
        <v>324</v>
      </c>
      <c r="CN550">
        <v>0</v>
      </c>
      <c r="CO550">
        <v>6.2060000000000004</v>
      </c>
      <c r="CP550">
        <v>0.90900000000000003</v>
      </c>
      <c r="CQ550">
        <v>5.0000000000000001E-3</v>
      </c>
      <c r="CR550">
        <v>0</v>
      </c>
      <c r="CS550">
        <v>7.12</v>
      </c>
      <c r="CT550">
        <v>972</v>
      </c>
      <c r="CU550">
        <v>80</v>
      </c>
      <c r="CV550">
        <v>1</v>
      </c>
      <c r="CW550">
        <v>0</v>
      </c>
      <c r="CX550">
        <v>1053</v>
      </c>
      <c r="CY550">
        <v>0</v>
      </c>
      <c r="CZ550">
        <v>0</v>
      </c>
      <c r="DA550">
        <v>0</v>
      </c>
      <c r="DB550">
        <v>0</v>
      </c>
      <c r="DC550">
        <v>0</v>
      </c>
    </row>
    <row r="551" spans="1:107" x14ac:dyDescent="0.45">
      <c r="A551">
        <v>2024</v>
      </c>
      <c r="B551">
        <v>2</v>
      </c>
      <c r="C551" t="s">
        <v>166</v>
      </c>
      <c r="D551">
        <v>11251</v>
      </c>
      <c r="E551" t="s">
        <v>481</v>
      </c>
      <c r="F551" t="s">
        <v>323</v>
      </c>
      <c r="G551" t="s">
        <v>244</v>
      </c>
      <c r="H551" t="s">
        <v>324</v>
      </c>
      <c r="I551" t="s">
        <v>324</v>
      </c>
      <c r="J551">
        <v>0.72899999999999998</v>
      </c>
      <c r="K551" t="s">
        <v>324</v>
      </c>
      <c r="L551">
        <v>0.72899999999999998</v>
      </c>
      <c r="M551" t="s">
        <v>324</v>
      </c>
      <c r="N551" t="s">
        <v>324</v>
      </c>
      <c r="O551">
        <v>45</v>
      </c>
      <c r="P551" t="s">
        <v>324</v>
      </c>
      <c r="Q551">
        <v>45</v>
      </c>
      <c r="R551" t="s">
        <v>324</v>
      </c>
      <c r="S551" t="s">
        <v>324</v>
      </c>
      <c r="T551" t="s">
        <v>324</v>
      </c>
      <c r="U551" t="s">
        <v>324</v>
      </c>
      <c r="V551">
        <v>0</v>
      </c>
      <c r="W551" t="s">
        <v>324</v>
      </c>
      <c r="X551" t="s">
        <v>324</v>
      </c>
      <c r="Y551" t="s">
        <v>324</v>
      </c>
      <c r="Z551" t="s">
        <v>324</v>
      </c>
      <c r="AA551">
        <v>0</v>
      </c>
      <c r="AB551" t="s">
        <v>324</v>
      </c>
      <c r="AC551" t="s">
        <v>324</v>
      </c>
      <c r="AD551">
        <v>24.861999999999998</v>
      </c>
      <c r="AE551" t="s">
        <v>324</v>
      </c>
      <c r="AF551">
        <v>24.861999999999998</v>
      </c>
      <c r="AG551" t="s">
        <v>324</v>
      </c>
      <c r="AH551" t="s">
        <v>324</v>
      </c>
      <c r="AI551" t="s">
        <v>324</v>
      </c>
      <c r="AJ551" t="s">
        <v>324</v>
      </c>
      <c r="AK551">
        <v>0</v>
      </c>
      <c r="AL551" t="s">
        <v>324</v>
      </c>
      <c r="AM551" t="s">
        <v>324</v>
      </c>
      <c r="AN551" t="s">
        <v>324</v>
      </c>
      <c r="AO551" t="s">
        <v>324</v>
      </c>
      <c r="AP551">
        <v>0</v>
      </c>
      <c r="AQ551" t="s">
        <v>324</v>
      </c>
      <c r="AR551" t="s">
        <v>324</v>
      </c>
      <c r="AS551" t="s">
        <v>324</v>
      </c>
      <c r="AT551" t="s">
        <v>324</v>
      </c>
      <c r="AU551">
        <v>0</v>
      </c>
      <c r="AV551" t="s">
        <v>324</v>
      </c>
      <c r="AW551" t="s">
        <v>324</v>
      </c>
      <c r="AX551" t="s">
        <v>324</v>
      </c>
      <c r="AY551" t="s">
        <v>324</v>
      </c>
      <c r="AZ551">
        <v>0</v>
      </c>
      <c r="BA551" t="s">
        <v>324</v>
      </c>
      <c r="BB551" t="s">
        <v>324</v>
      </c>
      <c r="BC551" t="s">
        <v>324</v>
      </c>
      <c r="BD551" t="s">
        <v>324</v>
      </c>
      <c r="BE551">
        <v>0</v>
      </c>
      <c r="BF551" t="s">
        <v>324</v>
      </c>
      <c r="BG551" t="s">
        <v>324</v>
      </c>
      <c r="BH551" t="s">
        <v>324</v>
      </c>
      <c r="BI551" t="s">
        <v>324</v>
      </c>
      <c r="BJ551">
        <v>0</v>
      </c>
      <c r="BK551" t="s">
        <v>324</v>
      </c>
      <c r="BL551" t="s">
        <v>324</v>
      </c>
      <c r="BM551" t="s">
        <v>324</v>
      </c>
      <c r="BN551" t="s">
        <v>324</v>
      </c>
      <c r="BO551">
        <v>0</v>
      </c>
      <c r="BP551" t="s">
        <v>324</v>
      </c>
      <c r="BQ551" t="s">
        <v>324</v>
      </c>
      <c r="BR551" t="s">
        <v>324</v>
      </c>
      <c r="BS551" t="s">
        <v>324</v>
      </c>
      <c r="BT551">
        <v>0</v>
      </c>
      <c r="BU551" t="s">
        <v>324</v>
      </c>
      <c r="BV551" t="s">
        <v>324</v>
      </c>
      <c r="BW551" t="s">
        <v>324</v>
      </c>
      <c r="BX551" t="s">
        <v>324</v>
      </c>
      <c r="BY551">
        <v>0</v>
      </c>
      <c r="BZ551" t="s">
        <v>324</v>
      </c>
      <c r="CA551" t="s">
        <v>324</v>
      </c>
      <c r="CB551" t="s">
        <v>324</v>
      </c>
      <c r="CC551" t="s">
        <v>324</v>
      </c>
      <c r="CD551">
        <v>0</v>
      </c>
      <c r="CE551" t="s">
        <v>324</v>
      </c>
      <c r="CF551" t="s">
        <v>324</v>
      </c>
      <c r="CG551" t="s">
        <v>324</v>
      </c>
      <c r="CH551" t="s">
        <v>324</v>
      </c>
      <c r="CI551">
        <v>0</v>
      </c>
      <c r="CJ551" t="s">
        <v>324</v>
      </c>
      <c r="CK551" t="s">
        <v>324</v>
      </c>
      <c r="CL551" t="s">
        <v>324</v>
      </c>
      <c r="CM551" t="s">
        <v>324</v>
      </c>
      <c r="CN551">
        <v>0</v>
      </c>
      <c r="CO551" t="s">
        <v>179</v>
      </c>
      <c r="CP551" t="s">
        <v>179</v>
      </c>
      <c r="CQ551">
        <v>0.72899999999999998</v>
      </c>
      <c r="CR551">
        <v>0</v>
      </c>
      <c r="CS551">
        <v>0.72899999999999998</v>
      </c>
      <c r="CT551">
        <v>0</v>
      </c>
      <c r="CU551">
        <v>0</v>
      </c>
      <c r="CV551">
        <v>45</v>
      </c>
      <c r="CW551">
        <v>0</v>
      </c>
      <c r="CX551">
        <v>45</v>
      </c>
      <c r="CY551">
        <v>0</v>
      </c>
      <c r="CZ551">
        <v>0</v>
      </c>
      <c r="DA551">
        <v>24.861999999999998</v>
      </c>
      <c r="DB551">
        <v>0</v>
      </c>
      <c r="DC551">
        <v>24.861999999999998</v>
      </c>
    </row>
    <row r="552" spans="1:107" x14ac:dyDescent="0.45">
      <c r="A552">
        <v>2024</v>
      </c>
      <c r="B552">
        <v>2</v>
      </c>
      <c r="C552" t="s">
        <v>166</v>
      </c>
      <c r="D552">
        <v>12539</v>
      </c>
      <c r="E552" t="s">
        <v>482</v>
      </c>
      <c r="F552" t="s">
        <v>323</v>
      </c>
      <c r="G552" t="s">
        <v>244</v>
      </c>
      <c r="H552">
        <v>0.316</v>
      </c>
      <c r="I552">
        <v>3.3000000000000002E-2</v>
      </c>
      <c r="J552">
        <v>0</v>
      </c>
      <c r="K552">
        <v>0</v>
      </c>
      <c r="L552">
        <v>0.34899999999999998</v>
      </c>
      <c r="M552">
        <v>27</v>
      </c>
      <c r="N552">
        <v>3</v>
      </c>
      <c r="O552">
        <v>0</v>
      </c>
      <c r="P552">
        <v>0</v>
      </c>
      <c r="Q552">
        <v>30</v>
      </c>
      <c r="R552">
        <v>0</v>
      </c>
      <c r="S552">
        <v>0</v>
      </c>
      <c r="T552">
        <v>0</v>
      </c>
      <c r="U552">
        <v>0</v>
      </c>
      <c r="V552">
        <v>0</v>
      </c>
      <c r="W552">
        <v>0</v>
      </c>
      <c r="X552">
        <v>0</v>
      </c>
      <c r="Y552">
        <v>0</v>
      </c>
      <c r="Z552">
        <v>0</v>
      </c>
      <c r="AA552">
        <v>0</v>
      </c>
      <c r="AB552">
        <v>18.919</v>
      </c>
      <c r="AC552">
        <v>2.161</v>
      </c>
      <c r="AD552">
        <v>0</v>
      </c>
      <c r="AE552">
        <v>0</v>
      </c>
      <c r="AF552">
        <v>21.08</v>
      </c>
      <c r="AG552">
        <v>0</v>
      </c>
      <c r="AH552">
        <v>0</v>
      </c>
      <c r="AI552">
        <v>0</v>
      </c>
      <c r="AJ552">
        <v>0</v>
      </c>
      <c r="AK552">
        <v>0</v>
      </c>
      <c r="AL552">
        <v>0</v>
      </c>
      <c r="AM552">
        <v>0</v>
      </c>
      <c r="AN552">
        <v>0</v>
      </c>
      <c r="AO552">
        <v>0</v>
      </c>
      <c r="AP552">
        <v>0</v>
      </c>
      <c r="AQ552">
        <v>0</v>
      </c>
      <c r="AR552">
        <v>0</v>
      </c>
      <c r="AS552">
        <v>0</v>
      </c>
      <c r="AT552">
        <v>0</v>
      </c>
      <c r="AU552">
        <v>0</v>
      </c>
      <c r="AV552">
        <v>0</v>
      </c>
      <c r="AW552">
        <v>0</v>
      </c>
      <c r="AX552">
        <v>0</v>
      </c>
      <c r="AY552">
        <v>0</v>
      </c>
      <c r="AZ552">
        <v>0</v>
      </c>
      <c r="BA552">
        <v>0</v>
      </c>
      <c r="BB552">
        <v>0</v>
      </c>
      <c r="BC552">
        <v>0</v>
      </c>
      <c r="BD552">
        <v>0</v>
      </c>
      <c r="BE552">
        <v>0</v>
      </c>
      <c r="BF552">
        <v>0</v>
      </c>
      <c r="BG552">
        <v>0</v>
      </c>
      <c r="BH552">
        <v>0</v>
      </c>
      <c r="BI552">
        <v>0</v>
      </c>
      <c r="BJ552">
        <v>0</v>
      </c>
      <c r="BK552">
        <v>3.5999999999999997E-2</v>
      </c>
      <c r="BL552">
        <v>0</v>
      </c>
      <c r="BM552">
        <v>0</v>
      </c>
      <c r="BN552">
        <v>0</v>
      </c>
      <c r="BO552">
        <v>3.5999999999999997E-2</v>
      </c>
      <c r="BP552">
        <v>2</v>
      </c>
      <c r="BQ552">
        <v>0</v>
      </c>
      <c r="BR552">
        <v>0</v>
      </c>
      <c r="BS552">
        <v>0</v>
      </c>
      <c r="BT552">
        <v>2</v>
      </c>
      <c r="BU552">
        <v>0.48</v>
      </c>
      <c r="BV552">
        <v>0</v>
      </c>
      <c r="BW552">
        <v>0</v>
      </c>
      <c r="BX552">
        <v>0</v>
      </c>
      <c r="BY552">
        <v>0.48</v>
      </c>
      <c r="BZ552">
        <v>0</v>
      </c>
      <c r="CA552">
        <v>0</v>
      </c>
      <c r="CB552">
        <v>0</v>
      </c>
      <c r="CC552">
        <v>0</v>
      </c>
      <c r="CD552">
        <v>0</v>
      </c>
      <c r="CE552">
        <v>0</v>
      </c>
      <c r="CF552">
        <v>0</v>
      </c>
      <c r="CG552">
        <v>0</v>
      </c>
      <c r="CH552">
        <v>0</v>
      </c>
      <c r="CI552">
        <v>0</v>
      </c>
      <c r="CJ552">
        <v>0</v>
      </c>
      <c r="CK552">
        <v>0</v>
      </c>
      <c r="CL552">
        <v>0</v>
      </c>
      <c r="CM552">
        <v>0</v>
      </c>
      <c r="CN552">
        <v>0</v>
      </c>
      <c r="CO552">
        <v>0.35199999999999998</v>
      </c>
      <c r="CP552">
        <v>3.3000000000000002E-2</v>
      </c>
      <c r="CQ552" t="s">
        <v>179</v>
      </c>
      <c r="CR552">
        <v>0</v>
      </c>
      <c r="CS552">
        <v>0.38500000000000001</v>
      </c>
      <c r="CT552">
        <v>29</v>
      </c>
      <c r="CU552">
        <v>3</v>
      </c>
      <c r="CV552">
        <v>0</v>
      </c>
      <c r="CW552">
        <v>0</v>
      </c>
      <c r="CX552">
        <v>32</v>
      </c>
      <c r="CY552">
        <v>19.399000000000001</v>
      </c>
      <c r="CZ552">
        <v>2.161</v>
      </c>
      <c r="DA552">
        <v>0</v>
      </c>
      <c r="DB552">
        <v>0</v>
      </c>
      <c r="DC552">
        <v>21.56</v>
      </c>
    </row>
    <row r="553" spans="1:107" x14ac:dyDescent="0.45">
      <c r="A553">
        <v>2024</v>
      </c>
      <c r="B553">
        <v>2</v>
      </c>
      <c r="C553" t="s">
        <v>166</v>
      </c>
      <c r="D553">
        <v>13337</v>
      </c>
      <c r="E553" t="s">
        <v>483</v>
      </c>
      <c r="F553" t="s">
        <v>323</v>
      </c>
      <c r="G553" t="s">
        <v>244</v>
      </c>
      <c r="H553">
        <v>1.4610000000000001</v>
      </c>
      <c r="I553">
        <v>0.872</v>
      </c>
      <c r="J553" t="s">
        <v>324</v>
      </c>
      <c r="K553" t="s">
        <v>324</v>
      </c>
      <c r="L553">
        <v>2.3330000000000002</v>
      </c>
      <c r="M553">
        <v>190</v>
      </c>
      <c r="N553">
        <v>55</v>
      </c>
      <c r="O553" t="s">
        <v>324</v>
      </c>
      <c r="P553" t="s">
        <v>324</v>
      </c>
      <c r="Q553">
        <v>245</v>
      </c>
      <c r="R553" t="s">
        <v>324</v>
      </c>
      <c r="S553" t="s">
        <v>324</v>
      </c>
      <c r="T553" t="s">
        <v>324</v>
      </c>
      <c r="U553" t="s">
        <v>324</v>
      </c>
      <c r="V553">
        <v>0</v>
      </c>
      <c r="W553" t="s">
        <v>324</v>
      </c>
      <c r="X553" t="s">
        <v>324</v>
      </c>
      <c r="Y553" t="s">
        <v>324</v>
      </c>
      <c r="Z553" t="s">
        <v>324</v>
      </c>
      <c r="AA553">
        <v>0</v>
      </c>
      <c r="AB553">
        <v>6.4610000000000003</v>
      </c>
      <c r="AC553">
        <v>6.3360000000000003</v>
      </c>
      <c r="AD553" t="s">
        <v>324</v>
      </c>
      <c r="AE553" t="s">
        <v>324</v>
      </c>
      <c r="AF553">
        <v>12.797000000000001</v>
      </c>
      <c r="AG553" t="s">
        <v>324</v>
      </c>
      <c r="AH553" t="s">
        <v>324</v>
      </c>
      <c r="AI553" t="s">
        <v>324</v>
      </c>
      <c r="AJ553" t="s">
        <v>324</v>
      </c>
      <c r="AK553">
        <v>0</v>
      </c>
      <c r="AL553" t="s">
        <v>324</v>
      </c>
      <c r="AM553" t="s">
        <v>324</v>
      </c>
      <c r="AN553" t="s">
        <v>324</v>
      </c>
      <c r="AO553" t="s">
        <v>324</v>
      </c>
      <c r="AP553">
        <v>0</v>
      </c>
      <c r="AQ553" t="s">
        <v>324</v>
      </c>
      <c r="AR553" t="s">
        <v>324</v>
      </c>
      <c r="AS553" t="s">
        <v>324</v>
      </c>
      <c r="AT553" t="s">
        <v>324</v>
      </c>
      <c r="AU553">
        <v>0</v>
      </c>
      <c r="AV553" t="s">
        <v>324</v>
      </c>
      <c r="AW553" t="s">
        <v>324</v>
      </c>
      <c r="AX553" t="s">
        <v>324</v>
      </c>
      <c r="AY553" t="s">
        <v>324</v>
      </c>
      <c r="AZ553">
        <v>0</v>
      </c>
      <c r="BA553" t="s">
        <v>324</v>
      </c>
      <c r="BB553" t="s">
        <v>324</v>
      </c>
      <c r="BC553" t="s">
        <v>324</v>
      </c>
      <c r="BD553" t="s">
        <v>324</v>
      </c>
      <c r="BE553">
        <v>0</v>
      </c>
      <c r="BF553" t="s">
        <v>324</v>
      </c>
      <c r="BG553" t="s">
        <v>324</v>
      </c>
      <c r="BH553" t="s">
        <v>324</v>
      </c>
      <c r="BI553" t="s">
        <v>324</v>
      </c>
      <c r="BJ553">
        <v>0</v>
      </c>
      <c r="BK553">
        <v>2.5000000000000001E-2</v>
      </c>
      <c r="BL553">
        <v>4.5999999999999999E-2</v>
      </c>
      <c r="BM553" t="s">
        <v>324</v>
      </c>
      <c r="BN553" t="s">
        <v>324</v>
      </c>
      <c r="BO553">
        <v>7.0999999999999994E-2</v>
      </c>
      <c r="BP553">
        <v>4</v>
      </c>
      <c r="BQ553">
        <v>14</v>
      </c>
      <c r="BR553" t="s">
        <v>324</v>
      </c>
      <c r="BS553" t="s">
        <v>324</v>
      </c>
      <c r="BT553">
        <v>18</v>
      </c>
      <c r="BU553" t="s">
        <v>324</v>
      </c>
      <c r="BV553" t="s">
        <v>324</v>
      </c>
      <c r="BW553" t="s">
        <v>324</v>
      </c>
      <c r="BX553" t="s">
        <v>324</v>
      </c>
      <c r="BY553">
        <v>0</v>
      </c>
      <c r="BZ553" t="s">
        <v>324</v>
      </c>
      <c r="CA553" t="s">
        <v>324</v>
      </c>
      <c r="CB553" t="s">
        <v>324</v>
      </c>
      <c r="CC553" t="s">
        <v>324</v>
      </c>
      <c r="CD553">
        <v>0</v>
      </c>
      <c r="CE553" t="s">
        <v>324</v>
      </c>
      <c r="CF553" t="s">
        <v>324</v>
      </c>
      <c r="CG553" t="s">
        <v>324</v>
      </c>
      <c r="CH553" t="s">
        <v>324</v>
      </c>
      <c r="CI553">
        <v>0</v>
      </c>
      <c r="CJ553" t="s">
        <v>324</v>
      </c>
      <c r="CK553" t="s">
        <v>324</v>
      </c>
      <c r="CL553" t="s">
        <v>324</v>
      </c>
      <c r="CM553" t="s">
        <v>324</v>
      </c>
      <c r="CN553">
        <v>0</v>
      </c>
      <c r="CO553">
        <v>1.486</v>
      </c>
      <c r="CP553">
        <v>0.91800000000000004</v>
      </c>
      <c r="CQ553" t="s">
        <v>179</v>
      </c>
      <c r="CR553">
        <v>0</v>
      </c>
      <c r="CS553">
        <v>2.4039999999999999</v>
      </c>
      <c r="CT553">
        <v>194</v>
      </c>
      <c r="CU553">
        <v>69</v>
      </c>
      <c r="CV553">
        <v>0</v>
      </c>
      <c r="CW553">
        <v>0</v>
      </c>
      <c r="CX553">
        <v>263</v>
      </c>
      <c r="CY553">
        <v>6.4610000000000003</v>
      </c>
      <c r="CZ553">
        <v>6.3360000000000003</v>
      </c>
      <c r="DA553">
        <v>0</v>
      </c>
      <c r="DB553">
        <v>0</v>
      </c>
      <c r="DC553">
        <v>12.797000000000001</v>
      </c>
    </row>
    <row r="554" spans="1:107" x14ac:dyDescent="0.45">
      <c r="A554">
        <v>2024</v>
      </c>
      <c r="B554">
        <v>2</v>
      </c>
      <c r="C554" t="s">
        <v>166</v>
      </c>
      <c r="D554">
        <v>13664</v>
      </c>
      <c r="E554" t="s">
        <v>484</v>
      </c>
      <c r="F554" t="s">
        <v>323</v>
      </c>
      <c r="G554" t="s">
        <v>247</v>
      </c>
      <c r="H554">
        <v>1.8149999999999999</v>
      </c>
      <c r="I554">
        <v>0.317</v>
      </c>
      <c r="J554" t="s">
        <v>324</v>
      </c>
      <c r="K554" t="s">
        <v>324</v>
      </c>
      <c r="L554">
        <v>2.1320000000000001</v>
      </c>
      <c r="M554">
        <v>156</v>
      </c>
      <c r="N554">
        <v>8</v>
      </c>
      <c r="O554" t="s">
        <v>324</v>
      </c>
      <c r="P554" t="s">
        <v>324</v>
      </c>
      <c r="Q554">
        <v>164</v>
      </c>
      <c r="R554" t="s">
        <v>324</v>
      </c>
      <c r="S554" t="s">
        <v>324</v>
      </c>
      <c r="T554" t="s">
        <v>324</v>
      </c>
      <c r="U554" t="s">
        <v>324</v>
      </c>
      <c r="V554">
        <v>0</v>
      </c>
      <c r="W554" t="s">
        <v>324</v>
      </c>
      <c r="X554" t="s">
        <v>324</v>
      </c>
      <c r="Y554" t="s">
        <v>324</v>
      </c>
      <c r="Z554" t="s">
        <v>324</v>
      </c>
      <c r="AA554">
        <v>0</v>
      </c>
      <c r="AB554">
        <v>113.68</v>
      </c>
      <c r="AC554">
        <v>19.128</v>
      </c>
      <c r="AD554" t="s">
        <v>324</v>
      </c>
      <c r="AE554" t="s">
        <v>324</v>
      </c>
      <c r="AF554">
        <v>132.80799999999999</v>
      </c>
      <c r="AG554" t="s">
        <v>324</v>
      </c>
      <c r="AH554" t="s">
        <v>324</v>
      </c>
      <c r="AI554" t="s">
        <v>324</v>
      </c>
      <c r="AJ554" t="s">
        <v>324</v>
      </c>
      <c r="AK554">
        <v>0</v>
      </c>
      <c r="AL554" t="s">
        <v>324</v>
      </c>
      <c r="AM554" t="s">
        <v>324</v>
      </c>
      <c r="AN554" t="s">
        <v>324</v>
      </c>
      <c r="AO554" t="s">
        <v>324</v>
      </c>
      <c r="AP554">
        <v>0</v>
      </c>
      <c r="AQ554" t="s">
        <v>324</v>
      </c>
      <c r="AR554" t="s">
        <v>324</v>
      </c>
      <c r="AS554" t="s">
        <v>324</v>
      </c>
      <c r="AT554" t="s">
        <v>324</v>
      </c>
      <c r="AU554">
        <v>0</v>
      </c>
      <c r="AV554" t="s">
        <v>324</v>
      </c>
      <c r="AW554" t="s">
        <v>324</v>
      </c>
      <c r="AX554" t="s">
        <v>324</v>
      </c>
      <c r="AY554" t="s">
        <v>324</v>
      </c>
      <c r="AZ554">
        <v>0</v>
      </c>
      <c r="BA554" t="s">
        <v>324</v>
      </c>
      <c r="BB554" t="s">
        <v>324</v>
      </c>
      <c r="BC554" t="s">
        <v>324</v>
      </c>
      <c r="BD554" t="s">
        <v>324</v>
      </c>
      <c r="BE554">
        <v>0</v>
      </c>
      <c r="BF554" t="s">
        <v>324</v>
      </c>
      <c r="BG554" t="s">
        <v>324</v>
      </c>
      <c r="BH554" t="s">
        <v>324</v>
      </c>
      <c r="BI554" t="s">
        <v>324</v>
      </c>
      <c r="BJ554">
        <v>0</v>
      </c>
      <c r="BK554">
        <v>0.13600000000000001</v>
      </c>
      <c r="BL554">
        <v>5.8000000000000003E-2</v>
      </c>
      <c r="BM554" t="s">
        <v>324</v>
      </c>
      <c r="BN554" t="s">
        <v>324</v>
      </c>
      <c r="BO554">
        <v>0.19400000000000001</v>
      </c>
      <c r="BP554">
        <v>17</v>
      </c>
      <c r="BQ554">
        <v>6</v>
      </c>
      <c r="BR554" t="s">
        <v>324</v>
      </c>
      <c r="BS554" t="s">
        <v>324</v>
      </c>
      <c r="BT554">
        <v>23</v>
      </c>
      <c r="BU554">
        <v>3.8410000000000002</v>
      </c>
      <c r="BV554">
        <v>3.2000000000000001E-2</v>
      </c>
      <c r="BW554" t="s">
        <v>324</v>
      </c>
      <c r="BX554" t="s">
        <v>324</v>
      </c>
      <c r="BY554">
        <v>3.8730000000000002</v>
      </c>
      <c r="BZ554" t="s">
        <v>324</v>
      </c>
      <c r="CA554" t="s">
        <v>324</v>
      </c>
      <c r="CB554" t="s">
        <v>324</v>
      </c>
      <c r="CC554" t="s">
        <v>324</v>
      </c>
      <c r="CD554">
        <v>0</v>
      </c>
      <c r="CE554" t="s">
        <v>324</v>
      </c>
      <c r="CF554" t="s">
        <v>324</v>
      </c>
      <c r="CG554" t="s">
        <v>324</v>
      </c>
      <c r="CH554" t="s">
        <v>324</v>
      </c>
      <c r="CI554">
        <v>0</v>
      </c>
      <c r="CJ554" t="s">
        <v>324</v>
      </c>
      <c r="CK554" t="s">
        <v>324</v>
      </c>
      <c r="CL554" t="s">
        <v>324</v>
      </c>
      <c r="CM554" t="s">
        <v>324</v>
      </c>
      <c r="CN554">
        <v>0</v>
      </c>
      <c r="CO554">
        <v>1.9510000000000001</v>
      </c>
      <c r="CP554">
        <v>0.375</v>
      </c>
      <c r="CQ554" t="s">
        <v>179</v>
      </c>
      <c r="CR554">
        <v>0</v>
      </c>
      <c r="CS554">
        <v>2.3260000000000001</v>
      </c>
      <c r="CT554">
        <v>173</v>
      </c>
      <c r="CU554">
        <v>14</v>
      </c>
      <c r="CV554">
        <v>0</v>
      </c>
      <c r="CW554">
        <v>0</v>
      </c>
      <c r="CX554">
        <v>187</v>
      </c>
      <c r="CY554">
        <v>117.521</v>
      </c>
      <c r="CZ554">
        <v>19.16</v>
      </c>
      <c r="DA554">
        <v>0</v>
      </c>
      <c r="DB554">
        <v>0</v>
      </c>
      <c r="DC554">
        <v>136.68100000000001</v>
      </c>
    </row>
    <row r="555" spans="1:107" x14ac:dyDescent="0.45">
      <c r="A555">
        <v>2024</v>
      </c>
      <c r="B555">
        <v>2</v>
      </c>
      <c r="C555" t="s">
        <v>166</v>
      </c>
      <c r="D555">
        <v>14127</v>
      </c>
      <c r="E555" t="s">
        <v>485</v>
      </c>
      <c r="F555" t="s">
        <v>323</v>
      </c>
      <c r="G555" t="s">
        <v>244</v>
      </c>
      <c r="H555">
        <v>10.994999999999999</v>
      </c>
      <c r="I555">
        <v>0.67300000000000004</v>
      </c>
      <c r="J555" t="s">
        <v>324</v>
      </c>
      <c r="K555" t="s">
        <v>324</v>
      </c>
      <c r="L555">
        <v>11.667999999999999</v>
      </c>
      <c r="M555">
        <v>1525</v>
      </c>
      <c r="N555">
        <v>41</v>
      </c>
      <c r="O555" t="s">
        <v>324</v>
      </c>
      <c r="P555" t="s">
        <v>324</v>
      </c>
      <c r="Q555">
        <v>1566</v>
      </c>
      <c r="R555" t="s">
        <v>324</v>
      </c>
      <c r="S555" t="s">
        <v>324</v>
      </c>
      <c r="T555" t="s">
        <v>324</v>
      </c>
      <c r="U555" t="s">
        <v>324</v>
      </c>
      <c r="V555">
        <v>0</v>
      </c>
      <c r="W555" t="s">
        <v>324</v>
      </c>
      <c r="X555" t="s">
        <v>324</v>
      </c>
      <c r="Y555" t="s">
        <v>324</v>
      </c>
      <c r="Z555" t="s">
        <v>324</v>
      </c>
      <c r="AA555">
        <v>0</v>
      </c>
      <c r="AB555">
        <v>25.547000000000001</v>
      </c>
      <c r="AC555">
        <v>1.7969999999999999</v>
      </c>
      <c r="AD555" t="s">
        <v>324</v>
      </c>
      <c r="AE555" t="s">
        <v>324</v>
      </c>
      <c r="AF555">
        <v>27.344000000000001</v>
      </c>
      <c r="AG555" t="s">
        <v>324</v>
      </c>
      <c r="AH555" t="s">
        <v>324</v>
      </c>
      <c r="AI555" t="s">
        <v>324</v>
      </c>
      <c r="AJ555" t="s">
        <v>324</v>
      </c>
      <c r="AK555">
        <v>0</v>
      </c>
      <c r="AL555" t="s">
        <v>324</v>
      </c>
      <c r="AM555" t="s">
        <v>324</v>
      </c>
      <c r="AN555" t="s">
        <v>324</v>
      </c>
      <c r="AO555" t="s">
        <v>324</v>
      </c>
      <c r="AP555">
        <v>0</v>
      </c>
      <c r="AQ555" t="s">
        <v>324</v>
      </c>
      <c r="AR555" t="s">
        <v>324</v>
      </c>
      <c r="AS555" t="s">
        <v>324</v>
      </c>
      <c r="AT555" t="s">
        <v>324</v>
      </c>
      <c r="AU555">
        <v>0</v>
      </c>
      <c r="AV555" t="s">
        <v>324</v>
      </c>
      <c r="AW555" t="s">
        <v>324</v>
      </c>
      <c r="AX555" t="s">
        <v>324</v>
      </c>
      <c r="AY555" t="s">
        <v>324</v>
      </c>
      <c r="AZ555">
        <v>0</v>
      </c>
      <c r="BA555" t="s">
        <v>324</v>
      </c>
      <c r="BB555" t="s">
        <v>324</v>
      </c>
      <c r="BC555" t="s">
        <v>324</v>
      </c>
      <c r="BD555" t="s">
        <v>324</v>
      </c>
      <c r="BE555">
        <v>0</v>
      </c>
      <c r="BF555" t="s">
        <v>324</v>
      </c>
      <c r="BG555" t="s">
        <v>324</v>
      </c>
      <c r="BH555" t="s">
        <v>324</v>
      </c>
      <c r="BI555" t="s">
        <v>324</v>
      </c>
      <c r="BJ555">
        <v>0</v>
      </c>
      <c r="BK555">
        <v>3.2000000000000001E-2</v>
      </c>
      <c r="BL555">
        <v>2E-3</v>
      </c>
      <c r="BM555" t="s">
        <v>324</v>
      </c>
      <c r="BN555" t="s">
        <v>324</v>
      </c>
      <c r="BO555">
        <v>3.4000000000000002E-2</v>
      </c>
      <c r="BP555">
        <v>7</v>
      </c>
      <c r="BQ555">
        <v>1</v>
      </c>
      <c r="BR555" t="s">
        <v>324</v>
      </c>
      <c r="BS555" t="s">
        <v>324</v>
      </c>
      <c r="BT555">
        <v>8</v>
      </c>
      <c r="BU555">
        <v>0.182</v>
      </c>
      <c r="BV555">
        <v>0</v>
      </c>
      <c r="BW555" t="s">
        <v>324</v>
      </c>
      <c r="BX555" t="s">
        <v>324</v>
      </c>
      <c r="BY555">
        <v>0.182</v>
      </c>
      <c r="BZ555" t="s">
        <v>324</v>
      </c>
      <c r="CA555" t="s">
        <v>324</v>
      </c>
      <c r="CB555" t="s">
        <v>324</v>
      </c>
      <c r="CC555" t="s">
        <v>324</v>
      </c>
      <c r="CD555">
        <v>0</v>
      </c>
      <c r="CE555" t="s">
        <v>324</v>
      </c>
      <c r="CF555" t="s">
        <v>324</v>
      </c>
      <c r="CG555" t="s">
        <v>324</v>
      </c>
      <c r="CH555" t="s">
        <v>324</v>
      </c>
      <c r="CI555">
        <v>0</v>
      </c>
      <c r="CJ555" t="s">
        <v>324</v>
      </c>
      <c r="CK555" t="s">
        <v>324</v>
      </c>
      <c r="CL555" t="s">
        <v>324</v>
      </c>
      <c r="CM555" t="s">
        <v>324</v>
      </c>
      <c r="CN555">
        <v>0</v>
      </c>
      <c r="CO555">
        <v>11.026999999999999</v>
      </c>
      <c r="CP555">
        <v>0.67500000000000004</v>
      </c>
      <c r="CQ555" t="s">
        <v>179</v>
      </c>
      <c r="CR555">
        <v>0</v>
      </c>
      <c r="CS555">
        <v>11.702</v>
      </c>
      <c r="CT555">
        <v>1532</v>
      </c>
      <c r="CU555">
        <v>42</v>
      </c>
      <c r="CV555">
        <v>0</v>
      </c>
      <c r="CW555">
        <v>0</v>
      </c>
      <c r="CX555">
        <v>1574</v>
      </c>
      <c r="CY555">
        <v>25.728999999999999</v>
      </c>
      <c r="CZ555">
        <v>1.7969999999999999</v>
      </c>
      <c r="DA555">
        <v>0</v>
      </c>
      <c r="DB555">
        <v>0</v>
      </c>
      <c r="DC555">
        <v>27.526</v>
      </c>
    </row>
    <row r="556" spans="1:107" x14ac:dyDescent="0.45">
      <c r="A556">
        <v>2024</v>
      </c>
      <c r="B556">
        <v>2</v>
      </c>
      <c r="C556" t="s">
        <v>166</v>
      </c>
      <c r="D556">
        <v>17642</v>
      </c>
      <c r="E556" t="s">
        <v>486</v>
      </c>
      <c r="F556" t="s">
        <v>323</v>
      </c>
      <c r="G556" t="s">
        <v>244</v>
      </c>
      <c r="H556">
        <v>0.55100000000000005</v>
      </c>
      <c r="I556">
        <v>2.5000000000000001E-2</v>
      </c>
      <c r="J556">
        <v>0</v>
      </c>
      <c r="K556">
        <v>0</v>
      </c>
      <c r="L556">
        <v>0.57599999999999996</v>
      </c>
      <c r="M556">
        <v>37</v>
      </c>
      <c r="N556">
        <v>1</v>
      </c>
      <c r="O556">
        <v>0</v>
      </c>
      <c r="P556">
        <v>0</v>
      </c>
      <c r="Q556">
        <v>38</v>
      </c>
      <c r="R556">
        <v>0</v>
      </c>
      <c r="S556">
        <v>0</v>
      </c>
      <c r="T556">
        <v>0</v>
      </c>
      <c r="U556">
        <v>0</v>
      </c>
      <c r="V556">
        <v>0</v>
      </c>
      <c r="W556">
        <v>0</v>
      </c>
      <c r="X556">
        <v>0</v>
      </c>
      <c r="Y556">
        <v>0</v>
      </c>
      <c r="Z556">
        <v>0</v>
      </c>
      <c r="AA556">
        <v>0</v>
      </c>
      <c r="AB556">
        <v>0</v>
      </c>
      <c r="AC556">
        <v>0</v>
      </c>
      <c r="AD556">
        <v>0</v>
      </c>
      <c r="AE556">
        <v>0</v>
      </c>
      <c r="AF556">
        <v>0</v>
      </c>
      <c r="AG556">
        <v>0</v>
      </c>
      <c r="AH556">
        <v>0</v>
      </c>
      <c r="AI556">
        <v>0</v>
      </c>
      <c r="AJ556">
        <v>0</v>
      </c>
      <c r="AK556">
        <v>0</v>
      </c>
      <c r="AL556">
        <v>0</v>
      </c>
      <c r="AM556">
        <v>0</v>
      </c>
      <c r="AN556">
        <v>0</v>
      </c>
      <c r="AO556">
        <v>0</v>
      </c>
      <c r="AP556">
        <v>0</v>
      </c>
      <c r="AQ556">
        <v>0</v>
      </c>
      <c r="AR556">
        <v>0</v>
      </c>
      <c r="AS556">
        <v>0</v>
      </c>
      <c r="AT556">
        <v>0</v>
      </c>
      <c r="AU556">
        <v>0</v>
      </c>
      <c r="AV556">
        <v>0</v>
      </c>
      <c r="AW556">
        <v>0</v>
      </c>
      <c r="AX556">
        <v>0</v>
      </c>
      <c r="AY556">
        <v>0</v>
      </c>
      <c r="AZ556">
        <v>0</v>
      </c>
      <c r="BA556">
        <v>0</v>
      </c>
      <c r="BB556">
        <v>0</v>
      </c>
      <c r="BC556">
        <v>0</v>
      </c>
      <c r="BD556">
        <v>0</v>
      </c>
      <c r="BE556">
        <v>0</v>
      </c>
      <c r="BF556">
        <v>0</v>
      </c>
      <c r="BG556">
        <v>0</v>
      </c>
      <c r="BH556">
        <v>0</v>
      </c>
      <c r="BI556">
        <v>0</v>
      </c>
      <c r="BJ556">
        <v>0</v>
      </c>
      <c r="BK556">
        <v>2.7E-2</v>
      </c>
      <c r="BL556">
        <v>0</v>
      </c>
      <c r="BM556">
        <v>0</v>
      </c>
      <c r="BN556">
        <v>0</v>
      </c>
      <c r="BO556">
        <v>2.7E-2</v>
      </c>
      <c r="BP556">
        <v>5</v>
      </c>
      <c r="BQ556">
        <v>0</v>
      </c>
      <c r="BR556">
        <v>0</v>
      </c>
      <c r="BS556">
        <v>0</v>
      </c>
      <c r="BT556">
        <v>5</v>
      </c>
      <c r="BU556">
        <v>0</v>
      </c>
      <c r="BV556">
        <v>0</v>
      </c>
      <c r="BW556">
        <v>0</v>
      </c>
      <c r="BX556">
        <v>0</v>
      </c>
      <c r="BY556">
        <v>0</v>
      </c>
      <c r="BZ556">
        <v>0</v>
      </c>
      <c r="CA556">
        <v>0</v>
      </c>
      <c r="CB556">
        <v>0</v>
      </c>
      <c r="CC556">
        <v>0</v>
      </c>
      <c r="CD556">
        <v>0</v>
      </c>
      <c r="CE556">
        <v>0</v>
      </c>
      <c r="CF556">
        <v>0</v>
      </c>
      <c r="CG556">
        <v>0</v>
      </c>
      <c r="CH556">
        <v>0</v>
      </c>
      <c r="CI556">
        <v>0</v>
      </c>
      <c r="CJ556">
        <v>0</v>
      </c>
      <c r="CK556">
        <v>0</v>
      </c>
      <c r="CL556">
        <v>0</v>
      </c>
      <c r="CM556">
        <v>0</v>
      </c>
      <c r="CN556">
        <v>0</v>
      </c>
      <c r="CO556">
        <v>0.57799999999999996</v>
      </c>
      <c r="CP556">
        <v>2.5000000000000001E-2</v>
      </c>
      <c r="CQ556" t="s">
        <v>179</v>
      </c>
      <c r="CR556">
        <v>0</v>
      </c>
      <c r="CS556">
        <v>0.60299999999999998</v>
      </c>
      <c r="CT556">
        <v>42</v>
      </c>
      <c r="CU556">
        <v>1</v>
      </c>
      <c r="CV556">
        <v>0</v>
      </c>
      <c r="CW556">
        <v>0</v>
      </c>
      <c r="CX556">
        <v>43</v>
      </c>
      <c r="CY556">
        <v>0</v>
      </c>
      <c r="CZ556">
        <v>0</v>
      </c>
      <c r="DA556">
        <v>0</v>
      </c>
      <c r="DB556">
        <v>0</v>
      </c>
      <c r="DC556">
        <v>0</v>
      </c>
    </row>
    <row r="557" spans="1:107" x14ac:dyDescent="0.45">
      <c r="A557">
        <v>2024</v>
      </c>
      <c r="B557">
        <v>2</v>
      </c>
      <c r="C557" t="s">
        <v>166</v>
      </c>
      <c r="D557">
        <v>27058</v>
      </c>
      <c r="E557" t="s">
        <v>369</v>
      </c>
      <c r="F557" t="s">
        <v>323</v>
      </c>
      <c r="G557" t="s">
        <v>244</v>
      </c>
      <c r="H557">
        <v>1.2E-2</v>
      </c>
      <c r="I557" t="s">
        <v>324</v>
      </c>
      <c r="J557" t="s">
        <v>324</v>
      </c>
      <c r="K557" t="s">
        <v>324</v>
      </c>
      <c r="L557">
        <v>1.2E-2</v>
      </c>
      <c r="M557">
        <v>6</v>
      </c>
      <c r="N557" t="s">
        <v>324</v>
      </c>
      <c r="O557" t="s">
        <v>324</v>
      </c>
      <c r="P557" t="s">
        <v>324</v>
      </c>
      <c r="Q557">
        <v>6</v>
      </c>
      <c r="R557" t="s">
        <v>324</v>
      </c>
      <c r="S557" t="s">
        <v>324</v>
      </c>
      <c r="T557" t="s">
        <v>324</v>
      </c>
      <c r="U557" t="s">
        <v>324</v>
      </c>
      <c r="V557">
        <v>0</v>
      </c>
      <c r="W557" t="s">
        <v>324</v>
      </c>
      <c r="X557" t="s">
        <v>324</v>
      </c>
      <c r="Y557" t="s">
        <v>324</v>
      </c>
      <c r="Z557" t="s">
        <v>324</v>
      </c>
      <c r="AA557">
        <v>0</v>
      </c>
      <c r="AB557" t="s">
        <v>324</v>
      </c>
      <c r="AC557" t="s">
        <v>324</v>
      </c>
      <c r="AD557" t="s">
        <v>324</v>
      </c>
      <c r="AE557" t="s">
        <v>324</v>
      </c>
      <c r="AF557">
        <v>0</v>
      </c>
      <c r="AG557" t="s">
        <v>324</v>
      </c>
      <c r="AH557" t="s">
        <v>324</v>
      </c>
      <c r="AI557" t="s">
        <v>324</v>
      </c>
      <c r="AJ557" t="s">
        <v>324</v>
      </c>
      <c r="AK557">
        <v>0</v>
      </c>
      <c r="AL557" t="s">
        <v>324</v>
      </c>
      <c r="AM557" t="s">
        <v>324</v>
      </c>
      <c r="AN557" t="s">
        <v>324</v>
      </c>
      <c r="AO557" t="s">
        <v>324</v>
      </c>
      <c r="AP557">
        <v>0</v>
      </c>
      <c r="AQ557" t="s">
        <v>324</v>
      </c>
      <c r="AR557" t="s">
        <v>324</v>
      </c>
      <c r="AS557" t="s">
        <v>324</v>
      </c>
      <c r="AT557" t="s">
        <v>324</v>
      </c>
      <c r="AU557">
        <v>0</v>
      </c>
      <c r="AV557" t="s">
        <v>324</v>
      </c>
      <c r="AW557" t="s">
        <v>324</v>
      </c>
      <c r="AX557" t="s">
        <v>324</v>
      </c>
      <c r="AY557" t="s">
        <v>324</v>
      </c>
      <c r="AZ557">
        <v>0</v>
      </c>
      <c r="BA557" t="s">
        <v>324</v>
      </c>
      <c r="BB557" t="s">
        <v>324</v>
      </c>
      <c r="BC557" t="s">
        <v>324</v>
      </c>
      <c r="BD557" t="s">
        <v>324</v>
      </c>
      <c r="BE557">
        <v>0</v>
      </c>
      <c r="BF557" t="s">
        <v>324</v>
      </c>
      <c r="BG557" t="s">
        <v>324</v>
      </c>
      <c r="BH557" t="s">
        <v>324</v>
      </c>
      <c r="BI557" t="s">
        <v>324</v>
      </c>
      <c r="BJ557">
        <v>0</v>
      </c>
      <c r="BK557" t="s">
        <v>324</v>
      </c>
      <c r="BL557" t="s">
        <v>324</v>
      </c>
      <c r="BM557" t="s">
        <v>324</v>
      </c>
      <c r="BN557" t="s">
        <v>324</v>
      </c>
      <c r="BO557">
        <v>0</v>
      </c>
      <c r="BP557" t="s">
        <v>324</v>
      </c>
      <c r="BQ557" t="s">
        <v>324</v>
      </c>
      <c r="BR557" t="s">
        <v>324</v>
      </c>
      <c r="BS557" t="s">
        <v>324</v>
      </c>
      <c r="BT557">
        <v>0</v>
      </c>
      <c r="BU557" t="s">
        <v>324</v>
      </c>
      <c r="BV557" t="s">
        <v>324</v>
      </c>
      <c r="BW557" t="s">
        <v>324</v>
      </c>
      <c r="BX557" t="s">
        <v>324</v>
      </c>
      <c r="BY557">
        <v>0</v>
      </c>
      <c r="BZ557" t="s">
        <v>324</v>
      </c>
      <c r="CA557" t="s">
        <v>324</v>
      </c>
      <c r="CB557" t="s">
        <v>324</v>
      </c>
      <c r="CC557" t="s">
        <v>324</v>
      </c>
      <c r="CD557">
        <v>0</v>
      </c>
      <c r="CE557" t="s">
        <v>324</v>
      </c>
      <c r="CF557" t="s">
        <v>324</v>
      </c>
      <c r="CG557" t="s">
        <v>324</v>
      </c>
      <c r="CH557" t="s">
        <v>324</v>
      </c>
      <c r="CI557">
        <v>0</v>
      </c>
      <c r="CJ557" t="s">
        <v>324</v>
      </c>
      <c r="CK557" t="s">
        <v>324</v>
      </c>
      <c r="CL557" t="s">
        <v>324</v>
      </c>
      <c r="CM557" t="s">
        <v>324</v>
      </c>
      <c r="CN557">
        <v>0</v>
      </c>
      <c r="CO557">
        <v>1.2E-2</v>
      </c>
      <c r="CP557" t="s">
        <v>179</v>
      </c>
      <c r="CQ557" t="s">
        <v>179</v>
      </c>
      <c r="CR557">
        <v>0</v>
      </c>
      <c r="CS557">
        <v>1.2E-2</v>
      </c>
      <c r="CT557">
        <v>6</v>
      </c>
      <c r="CU557">
        <v>0</v>
      </c>
      <c r="CV557">
        <v>0</v>
      </c>
      <c r="CW557">
        <v>0</v>
      </c>
      <c r="CX557">
        <v>6</v>
      </c>
      <c r="CY557">
        <v>0</v>
      </c>
      <c r="CZ557">
        <v>0</v>
      </c>
      <c r="DA557">
        <v>0</v>
      </c>
      <c r="DB557">
        <v>0</v>
      </c>
      <c r="DC557">
        <v>0</v>
      </c>
    </row>
    <row r="558" spans="1:107" x14ac:dyDescent="0.45">
      <c r="A558">
        <v>2024</v>
      </c>
      <c r="B558">
        <v>2</v>
      </c>
      <c r="C558" t="s">
        <v>166</v>
      </c>
      <c r="D558">
        <v>40606</v>
      </c>
      <c r="E558" t="s">
        <v>487</v>
      </c>
      <c r="F558" t="s">
        <v>323</v>
      </c>
      <c r="G558" t="s">
        <v>244</v>
      </c>
      <c r="H558">
        <v>9.8000000000000004E-2</v>
      </c>
      <c r="I558">
        <v>0</v>
      </c>
      <c r="J558">
        <v>1.2E-2</v>
      </c>
      <c r="K558">
        <v>0</v>
      </c>
      <c r="L558">
        <v>0.11</v>
      </c>
      <c r="M558">
        <v>9</v>
      </c>
      <c r="N558">
        <v>0</v>
      </c>
      <c r="O558">
        <v>1</v>
      </c>
      <c r="P558">
        <v>0</v>
      </c>
      <c r="Q558">
        <v>10</v>
      </c>
      <c r="R558" t="s">
        <v>324</v>
      </c>
      <c r="S558" t="s">
        <v>324</v>
      </c>
      <c r="T558" t="s">
        <v>324</v>
      </c>
      <c r="U558" t="s">
        <v>324</v>
      </c>
      <c r="V558" t="s">
        <v>324</v>
      </c>
      <c r="W558" t="s">
        <v>324</v>
      </c>
      <c r="X558" t="s">
        <v>324</v>
      </c>
      <c r="Y558" t="s">
        <v>324</v>
      </c>
      <c r="Z558" t="s">
        <v>324</v>
      </c>
      <c r="AA558" t="s">
        <v>324</v>
      </c>
      <c r="AB558" t="s">
        <v>324</v>
      </c>
      <c r="AC558" t="s">
        <v>324</v>
      </c>
      <c r="AD558" t="s">
        <v>324</v>
      </c>
      <c r="AE558" t="s">
        <v>324</v>
      </c>
      <c r="AF558" t="s">
        <v>324</v>
      </c>
      <c r="AG558" t="s">
        <v>324</v>
      </c>
      <c r="AH558" t="s">
        <v>324</v>
      </c>
      <c r="AI558" t="s">
        <v>324</v>
      </c>
      <c r="AJ558" t="s">
        <v>324</v>
      </c>
      <c r="AK558" t="s">
        <v>324</v>
      </c>
      <c r="AL558" t="s">
        <v>324</v>
      </c>
      <c r="AM558" t="s">
        <v>324</v>
      </c>
      <c r="AN558" t="s">
        <v>324</v>
      </c>
      <c r="AO558" t="s">
        <v>324</v>
      </c>
      <c r="AP558" t="s">
        <v>324</v>
      </c>
      <c r="AQ558" t="s">
        <v>324</v>
      </c>
      <c r="AR558" t="s">
        <v>324</v>
      </c>
      <c r="AS558" t="s">
        <v>324</v>
      </c>
      <c r="AT558" t="s">
        <v>324</v>
      </c>
      <c r="AU558" t="s">
        <v>324</v>
      </c>
      <c r="AV558" t="s">
        <v>324</v>
      </c>
      <c r="AW558" t="s">
        <v>324</v>
      </c>
      <c r="AX558" t="s">
        <v>324</v>
      </c>
      <c r="AY558" t="s">
        <v>324</v>
      </c>
      <c r="AZ558" t="s">
        <v>324</v>
      </c>
      <c r="BA558" t="s">
        <v>324</v>
      </c>
      <c r="BB558" t="s">
        <v>324</v>
      </c>
      <c r="BC558" t="s">
        <v>324</v>
      </c>
      <c r="BD558" t="s">
        <v>324</v>
      </c>
      <c r="BE558" t="s">
        <v>324</v>
      </c>
      <c r="BF558" t="s">
        <v>324</v>
      </c>
      <c r="BG558" t="s">
        <v>324</v>
      </c>
      <c r="BH558" t="s">
        <v>324</v>
      </c>
      <c r="BI558" t="s">
        <v>324</v>
      </c>
      <c r="BJ558" t="s">
        <v>324</v>
      </c>
      <c r="BK558" t="s">
        <v>324</v>
      </c>
      <c r="BL558" t="s">
        <v>324</v>
      </c>
      <c r="BM558" t="s">
        <v>324</v>
      </c>
      <c r="BN558" t="s">
        <v>324</v>
      </c>
      <c r="BO558" t="s">
        <v>324</v>
      </c>
      <c r="BP558" t="s">
        <v>324</v>
      </c>
      <c r="BQ558" t="s">
        <v>324</v>
      </c>
      <c r="BR558" t="s">
        <v>324</v>
      </c>
      <c r="BS558" t="s">
        <v>324</v>
      </c>
      <c r="BT558" t="s">
        <v>324</v>
      </c>
      <c r="BU558" t="s">
        <v>324</v>
      </c>
      <c r="BV558" t="s">
        <v>324</v>
      </c>
      <c r="BW558" t="s">
        <v>324</v>
      </c>
      <c r="BX558" t="s">
        <v>324</v>
      </c>
      <c r="BY558" t="s">
        <v>324</v>
      </c>
      <c r="BZ558" t="s">
        <v>324</v>
      </c>
      <c r="CA558" t="s">
        <v>324</v>
      </c>
      <c r="CB558" t="s">
        <v>324</v>
      </c>
      <c r="CC558" t="s">
        <v>324</v>
      </c>
      <c r="CD558" t="s">
        <v>324</v>
      </c>
      <c r="CE558" t="s">
        <v>324</v>
      </c>
      <c r="CF558" t="s">
        <v>324</v>
      </c>
      <c r="CG558" t="s">
        <v>324</v>
      </c>
      <c r="CH558" t="s">
        <v>324</v>
      </c>
      <c r="CI558" t="s">
        <v>324</v>
      </c>
      <c r="CJ558" t="s">
        <v>324</v>
      </c>
      <c r="CK558" t="s">
        <v>324</v>
      </c>
      <c r="CL558" t="s">
        <v>324</v>
      </c>
      <c r="CM558" t="s">
        <v>324</v>
      </c>
      <c r="CN558" t="s">
        <v>324</v>
      </c>
      <c r="CO558">
        <v>9.8000000000000004E-2</v>
      </c>
      <c r="CP558" t="s">
        <v>179</v>
      </c>
      <c r="CQ558">
        <v>1.2E-2</v>
      </c>
      <c r="CR558">
        <v>0</v>
      </c>
      <c r="CS558">
        <v>0.11</v>
      </c>
      <c r="CT558">
        <v>9</v>
      </c>
      <c r="CU558">
        <v>0</v>
      </c>
      <c r="CV558">
        <v>1</v>
      </c>
      <c r="CW558">
        <v>0</v>
      </c>
      <c r="CX558">
        <v>10</v>
      </c>
      <c r="CY558">
        <v>0</v>
      </c>
      <c r="CZ558">
        <v>0</v>
      </c>
      <c r="DA558">
        <v>0</v>
      </c>
      <c r="DB558">
        <v>0</v>
      </c>
      <c r="DC558">
        <v>0</v>
      </c>
    </row>
    <row r="559" spans="1:107" x14ac:dyDescent="0.45">
      <c r="A559">
        <v>2024</v>
      </c>
      <c r="B559">
        <v>2</v>
      </c>
      <c r="C559" t="s">
        <v>166</v>
      </c>
      <c r="D559">
        <v>99999</v>
      </c>
      <c r="E559" t="s">
        <v>329</v>
      </c>
      <c r="F559" t="s">
        <v>323</v>
      </c>
      <c r="H559">
        <v>3.02</v>
      </c>
      <c r="I559">
        <v>0.60499999999999998</v>
      </c>
      <c r="J559">
        <v>0.05</v>
      </c>
      <c r="K559" t="s">
        <v>324</v>
      </c>
      <c r="L559">
        <v>3.6749999999999998</v>
      </c>
      <c r="M559" t="s">
        <v>324</v>
      </c>
      <c r="N559" t="s">
        <v>324</v>
      </c>
      <c r="O559" t="s">
        <v>324</v>
      </c>
      <c r="P559" t="s">
        <v>324</v>
      </c>
      <c r="Q559" t="s">
        <v>324</v>
      </c>
      <c r="R559" t="s">
        <v>324</v>
      </c>
      <c r="S559" t="s">
        <v>324</v>
      </c>
      <c r="T559" t="s">
        <v>324</v>
      </c>
      <c r="U559" t="s">
        <v>324</v>
      </c>
      <c r="V559">
        <v>0</v>
      </c>
      <c r="W559" t="s">
        <v>324</v>
      </c>
      <c r="X559" t="s">
        <v>324</v>
      </c>
      <c r="Y559" t="s">
        <v>324</v>
      </c>
      <c r="Z559" t="s">
        <v>324</v>
      </c>
      <c r="AA559" t="s">
        <v>324</v>
      </c>
      <c r="AB559" t="s">
        <v>324</v>
      </c>
      <c r="AC559" t="s">
        <v>324</v>
      </c>
      <c r="AD559" t="s">
        <v>324</v>
      </c>
      <c r="AE559" t="s">
        <v>324</v>
      </c>
      <c r="AF559" t="s">
        <v>324</v>
      </c>
      <c r="AG559" t="s">
        <v>324</v>
      </c>
      <c r="AH559" t="s">
        <v>324</v>
      </c>
      <c r="AI559" t="s">
        <v>324</v>
      </c>
      <c r="AJ559" t="s">
        <v>324</v>
      </c>
      <c r="AK559">
        <v>0</v>
      </c>
      <c r="AL559" t="s">
        <v>324</v>
      </c>
      <c r="AM559" t="s">
        <v>324</v>
      </c>
      <c r="AN559" t="s">
        <v>324</v>
      </c>
      <c r="AO559" t="s">
        <v>324</v>
      </c>
      <c r="AP559" t="s">
        <v>324</v>
      </c>
      <c r="AQ559" t="s">
        <v>324</v>
      </c>
      <c r="AR559" t="s">
        <v>324</v>
      </c>
      <c r="AS559" t="s">
        <v>324</v>
      </c>
      <c r="AT559" t="s">
        <v>324</v>
      </c>
      <c r="AU559" t="s">
        <v>324</v>
      </c>
      <c r="AV559" t="s">
        <v>324</v>
      </c>
      <c r="AW559" t="s">
        <v>324</v>
      </c>
      <c r="AX559" t="s">
        <v>324</v>
      </c>
      <c r="AY559" t="s">
        <v>324</v>
      </c>
      <c r="AZ559">
        <v>0</v>
      </c>
      <c r="BA559" t="s">
        <v>324</v>
      </c>
      <c r="BB559" t="s">
        <v>324</v>
      </c>
      <c r="BC559" t="s">
        <v>324</v>
      </c>
      <c r="BD559" t="s">
        <v>324</v>
      </c>
      <c r="BE559" t="s">
        <v>324</v>
      </c>
      <c r="BF559" t="s">
        <v>324</v>
      </c>
      <c r="BG559" t="s">
        <v>324</v>
      </c>
      <c r="BH559" t="s">
        <v>324</v>
      </c>
      <c r="BI559" t="s">
        <v>324</v>
      </c>
      <c r="BJ559" t="s">
        <v>324</v>
      </c>
      <c r="BK559" t="s">
        <v>324</v>
      </c>
      <c r="BL559" t="s">
        <v>324</v>
      </c>
      <c r="BM559" t="s">
        <v>324</v>
      </c>
      <c r="BN559" t="s">
        <v>324</v>
      </c>
      <c r="BO559" t="s">
        <v>324</v>
      </c>
      <c r="BP559" t="s">
        <v>324</v>
      </c>
      <c r="BQ559" t="s">
        <v>324</v>
      </c>
      <c r="BR559" t="s">
        <v>324</v>
      </c>
      <c r="BS559" t="s">
        <v>324</v>
      </c>
      <c r="BT559" t="s">
        <v>324</v>
      </c>
      <c r="BU559" t="s">
        <v>324</v>
      </c>
      <c r="BV559" t="s">
        <v>324</v>
      </c>
      <c r="BW559" t="s">
        <v>324</v>
      </c>
      <c r="BX559" t="s">
        <v>324</v>
      </c>
      <c r="BY559" t="s">
        <v>324</v>
      </c>
      <c r="BZ559" t="s">
        <v>324</v>
      </c>
      <c r="CA559" t="s">
        <v>324</v>
      </c>
      <c r="CB559" t="s">
        <v>324</v>
      </c>
      <c r="CC559" t="s">
        <v>324</v>
      </c>
      <c r="CD559" t="s">
        <v>324</v>
      </c>
      <c r="CE559" t="s">
        <v>324</v>
      </c>
      <c r="CF559" t="s">
        <v>324</v>
      </c>
      <c r="CG559" t="s">
        <v>324</v>
      </c>
      <c r="CH559" t="s">
        <v>324</v>
      </c>
      <c r="CI559" t="s">
        <v>324</v>
      </c>
      <c r="CJ559" t="s">
        <v>324</v>
      </c>
      <c r="CK559" t="s">
        <v>324</v>
      </c>
      <c r="CL559" t="s">
        <v>324</v>
      </c>
      <c r="CM559" t="s">
        <v>324</v>
      </c>
      <c r="CN559" t="s">
        <v>324</v>
      </c>
      <c r="CO559">
        <v>3.02</v>
      </c>
      <c r="CP559">
        <v>0.60499999999999998</v>
      </c>
      <c r="CQ559">
        <v>0.05</v>
      </c>
      <c r="CR559" t="s">
        <v>324</v>
      </c>
      <c r="CS559">
        <v>3.6749999999999998</v>
      </c>
      <c r="CT559" t="s">
        <v>324</v>
      </c>
      <c r="CU559" t="s">
        <v>324</v>
      </c>
      <c r="CV559" t="s">
        <v>324</v>
      </c>
      <c r="CW559" t="s">
        <v>324</v>
      </c>
      <c r="CX559" t="s">
        <v>324</v>
      </c>
      <c r="CY559" t="s">
        <v>324</v>
      </c>
      <c r="CZ559" t="s">
        <v>324</v>
      </c>
      <c r="DA559" t="s">
        <v>324</v>
      </c>
      <c r="DB559" t="s">
        <v>324</v>
      </c>
      <c r="DC559" t="s">
        <v>324</v>
      </c>
    </row>
    <row r="560" spans="1:107" x14ac:dyDescent="0.45">
      <c r="A560">
        <v>2024</v>
      </c>
      <c r="B560">
        <v>2</v>
      </c>
      <c r="C560" t="s">
        <v>172</v>
      </c>
      <c r="D560">
        <v>13441</v>
      </c>
      <c r="E560" t="s">
        <v>488</v>
      </c>
      <c r="F560" t="s">
        <v>323</v>
      </c>
      <c r="G560" t="s">
        <v>244</v>
      </c>
      <c r="H560">
        <v>13.747</v>
      </c>
      <c r="I560">
        <v>3.548</v>
      </c>
      <c r="J560">
        <v>1.9610000000000001</v>
      </c>
      <c r="K560">
        <v>0</v>
      </c>
      <c r="L560">
        <v>19.256</v>
      </c>
      <c r="M560">
        <v>1732</v>
      </c>
      <c r="N560">
        <v>114</v>
      </c>
      <c r="O560">
        <v>7</v>
      </c>
      <c r="P560">
        <v>0</v>
      </c>
      <c r="Q560">
        <v>1853</v>
      </c>
      <c r="R560" t="s">
        <v>324</v>
      </c>
      <c r="S560">
        <v>0.997</v>
      </c>
      <c r="T560" t="s">
        <v>324</v>
      </c>
      <c r="U560" t="s">
        <v>324</v>
      </c>
      <c r="V560">
        <v>0.997</v>
      </c>
      <c r="W560" t="s">
        <v>324</v>
      </c>
      <c r="X560">
        <v>27</v>
      </c>
      <c r="Y560" t="s">
        <v>324</v>
      </c>
      <c r="Z560" t="s">
        <v>324</v>
      </c>
      <c r="AA560">
        <v>27</v>
      </c>
      <c r="AB560" t="s">
        <v>324</v>
      </c>
      <c r="AC560" t="s">
        <v>324</v>
      </c>
      <c r="AD560" t="s">
        <v>324</v>
      </c>
      <c r="AE560" t="s">
        <v>324</v>
      </c>
      <c r="AF560" t="s">
        <v>324</v>
      </c>
      <c r="AG560" t="s">
        <v>324</v>
      </c>
      <c r="AH560" t="s">
        <v>324</v>
      </c>
      <c r="AI560" t="s">
        <v>324</v>
      </c>
      <c r="AJ560" t="s">
        <v>324</v>
      </c>
      <c r="AK560" t="s">
        <v>324</v>
      </c>
      <c r="AL560" t="s">
        <v>324</v>
      </c>
      <c r="AM560" t="s">
        <v>324</v>
      </c>
      <c r="AN560" t="s">
        <v>324</v>
      </c>
      <c r="AO560" t="s">
        <v>324</v>
      </c>
      <c r="AP560" t="s">
        <v>324</v>
      </c>
      <c r="AQ560" t="s">
        <v>324</v>
      </c>
      <c r="AR560" t="s">
        <v>324</v>
      </c>
      <c r="AS560" t="s">
        <v>324</v>
      </c>
      <c r="AT560" t="s">
        <v>324</v>
      </c>
      <c r="AU560" t="s">
        <v>324</v>
      </c>
      <c r="AV560" t="s">
        <v>324</v>
      </c>
      <c r="AW560" t="s">
        <v>324</v>
      </c>
      <c r="AX560" t="s">
        <v>324</v>
      </c>
      <c r="AY560" t="s">
        <v>324</v>
      </c>
      <c r="AZ560" t="s">
        <v>324</v>
      </c>
      <c r="BA560" t="s">
        <v>324</v>
      </c>
      <c r="BB560" t="s">
        <v>324</v>
      </c>
      <c r="BC560" t="s">
        <v>324</v>
      </c>
      <c r="BD560" t="s">
        <v>324</v>
      </c>
      <c r="BE560" t="s">
        <v>324</v>
      </c>
      <c r="BF560" t="s">
        <v>324</v>
      </c>
      <c r="BG560" t="s">
        <v>324</v>
      </c>
      <c r="BH560" t="s">
        <v>324</v>
      </c>
      <c r="BI560" t="s">
        <v>324</v>
      </c>
      <c r="BJ560" t="s">
        <v>324</v>
      </c>
      <c r="BK560">
        <v>8.5999999999999993E-2</v>
      </c>
      <c r="BL560">
        <v>5.0000000000000001E-3</v>
      </c>
      <c r="BM560" t="s">
        <v>324</v>
      </c>
      <c r="BN560" t="s">
        <v>324</v>
      </c>
      <c r="BO560">
        <v>9.0999999999999998E-2</v>
      </c>
      <c r="BP560">
        <v>28</v>
      </c>
      <c r="BQ560">
        <v>2</v>
      </c>
      <c r="BR560" t="s">
        <v>324</v>
      </c>
      <c r="BS560" t="s">
        <v>324</v>
      </c>
      <c r="BT560">
        <v>30</v>
      </c>
      <c r="BU560" t="s">
        <v>324</v>
      </c>
      <c r="BV560" t="s">
        <v>324</v>
      </c>
      <c r="BW560" t="s">
        <v>324</v>
      </c>
      <c r="BX560" t="s">
        <v>324</v>
      </c>
      <c r="BY560" t="s">
        <v>324</v>
      </c>
      <c r="BZ560">
        <v>1.2E-2</v>
      </c>
      <c r="CA560">
        <v>4.0000000000000001E-3</v>
      </c>
      <c r="CB560" t="s">
        <v>324</v>
      </c>
      <c r="CC560" t="s">
        <v>324</v>
      </c>
      <c r="CD560">
        <v>1.6E-2</v>
      </c>
      <c r="CE560">
        <v>1</v>
      </c>
      <c r="CF560">
        <v>1</v>
      </c>
      <c r="CG560" t="s">
        <v>324</v>
      </c>
      <c r="CH560" t="s">
        <v>324</v>
      </c>
      <c r="CI560">
        <v>2</v>
      </c>
      <c r="CJ560" t="s">
        <v>324</v>
      </c>
      <c r="CK560" t="s">
        <v>324</v>
      </c>
      <c r="CL560" t="s">
        <v>324</v>
      </c>
      <c r="CM560" t="s">
        <v>324</v>
      </c>
      <c r="CN560" t="s">
        <v>324</v>
      </c>
      <c r="CO560">
        <v>13.845000000000001</v>
      </c>
      <c r="CP560">
        <v>4.5540000000000003</v>
      </c>
      <c r="CQ560">
        <v>1.9610000000000001</v>
      </c>
      <c r="CR560">
        <v>0</v>
      </c>
      <c r="CS560">
        <v>20.36</v>
      </c>
      <c r="CT560">
        <v>1761</v>
      </c>
      <c r="CU560">
        <v>144</v>
      </c>
      <c r="CV560">
        <v>7</v>
      </c>
      <c r="CW560">
        <v>0</v>
      </c>
      <c r="CX560">
        <v>1912</v>
      </c>
      <c r="CY560">
        <v>0</v>
      </c>
      <c r="CZ560">
        <v>0</v>
      </c>
      <c r="DA560">
        <v>0</v>
      </c>
      <c r="DB560">
        <v>0</v>
      </c>
      <c r="DC560">
        <v>0</v>
      </c>
    </row>
    <row r="561" spans="1:107" x14ac:dyDescent="0.45">
      <c r="A561">
        <v>2024</v>
      </c>
      <c r="B561">
        <v>2</v>
      </c>
      <c r="C561" t="s">
        <v>172</v>
      </c>
      <c r="D561">
        <v>15472</v>
      </c>
      <c r="E561" t="s">
        <v>489</v>
      </c>
      <c r="F561" t="s">
        <v>323</v>
      </c>
      <c r="G561" t="s">
        <v>244</v>
      </c>
      <c r="H561">
        <v>116.44499999999999</v>
      </c>
      <c r="I561">
        <v>55.558</v>
      </c>
      <c r="J561">
        <v>5.2140000000000004</v>
      </c>
      <c r="K561">
        <v>0</v>
      </c>
      <c r="L561">
        <v>177.21700000000001</v>
      </c>
      <c r="M561">
        <v>14743</v>
      </c>
      <c r="N561">
        <v>816</v>
      </c>
      <c r="O561">
        <v>39</v>
      </c>
      <c r="P561">
        <v>0</v>
      </c>
      <c r="Q561">
        <v>15598</v>
      </c>
      <c r="R561">
        <v>0</v>
      </c>
      <c r="S561">
        <v>0</v>
      </c>
      <c r="T561">
        <v>0</v>
      </c>
      <c r="U561">
        <v>0</v>
      </c>
      <c r="V561">
        <v>0</v>
      </c>
      <c r="W561">
        <v>0</v>
      </c>
      <c r="X561">
        <v>0</v>
      </c>
      <c r="Y561">
        <v>0</v>
      </c>
      <c r="Z561">
        <v>0</v>
      </c>
      <c r="AA561">
        <v>0</v>
      </c>
      <c r="AB561">
        <v>0</v>
      </c>
      <c r="AC561">
        <v>0</v>
      </c>
      <c r="AD561">
        <v>0</v>
      </c>
      <c r="AE561">
        <v>0</v>
      </c>
      <c r="AF561">
        <v>0</v>
      </c>
      <c r="AG561">
        <v>0</v>
      </c>
      <c r="AH561">
        <v>0</v>
      </c>
      <c r="AI561">
        <v>0</v>
      </c>
      <c r="AJ561">
        <v>0</v>
      </c>
      <c r="AK561">
        <v>0</v>
      </c>
      <c r="AL561">
        <v>0</v>
      </c>
      <c r="AM561">
        <v>0</v>
      </c>
      <c r="AN561">
        <v>0</v>
      </c>
      <c r="AO561">
        <v>0</v>
      </c>
      <c r="AP561">
        <v>0</v>
      </c>
      <c r="AQ561">
        <v>0</v>
      </c>
      <c r="AR561">
        <v>0</v>
      </c>
      <c r="AS561">
        <v>0</v>
      </c>
      <c r="AT561">
        <v>0</v>
      </c>
      <c r="AU561">
        <v>0</v>
      </c>
      <c r="AV561">
        <v>0</v>
      </c>
      <c r="AW561">
        <v>0</v>
      </c>
      <c r="AX561">
        <v>0</v>
      </c>
      <c r="AY561">
        <v>0</v>
      </c>
      <c r="AZ561">
        <v>0</v>
      </c>
      <c r="BA561">
        <v>0</v>
      </c>
      <c r="BB561">
        <v>0</v>
      </c>
      <c r="BC561">
        <v>0</v>
      </c>
      <c r="BD561">
        <v>0</v>
      </c>
      <c r="BE561">
        <v>0</v>
      </c>
      <c r="BF561">
        <v>0</v>
      </c>
      <c r="BG561">
        <v>0</v>
      </c>
      <c r="BH561">
        <v>0</v>
      </c>
      <c r="BI561">
        <v>0</v>
      </c>
      <c r="BJ561">
        <v>0</v>
      </c>
      <c r="BK561">
        <v>0.121</v>
      </c>
      <c r="BL561">
        <v>0.13</v>
      </c>
      <c r="BM561">
        <v>0</v>
      </c>
      <c r="BN561">
        <v>0</v>
      </c>
      <c r="BO561">
        <v>0.251</v>
      </c>
      <c r="BP561">
        <v>29</v>
      </c>
      <c r="BQ561">
        <v>7</v>
      </c>
      <c r="BR561">
        <v>0</v>
      </c>
      <c r="BS561">
        <v>0</v>
      </c>
      <c r="BT561">
        <v>36</v>
      </c>
      <c r="BU561">
        <v>0</v>
      </c>
      <c r="BV561">
        <v>0</v>
      </c>
      <c r="BW561">
        <v>0</v>
      </c>
      <c r="BX561">
        <v>0</v>
      </c>
      <c r="BY561">
        <v>0</v>
      </c>
      <c r="BZ561">
        <v>9.2999999999999999E-2</v>
      </c>
      <c r="CA561">
        <v>20.928999999999998</v>
      </c>
      <c r="CB561">
        <v>0.215</v>
      </c>
      <c r="CC561">
        <v>0</v>
      </c>
      <c r="CD561">
        <v>21.236999999999998</v>
      </c>
      <c r="CE561">
        <v>3</v>
      </c>
      <c r="CF561">
        <v>50</v>
      </c>
      <c r="CG561">
        <v>3</v>
      </c>
      <c r="CH561">
        <v>0</v>
      </c>
      <c r="CI561">
        <v>56</v>
      </c>
      <c r="CJ561">
        <v>0</v>
      </c>
      <c r="CK561">
        <v>0</v>
      </c>
      <c r="CL561">
        <v>0</v>
      </c>
      <c r="CM561">
        <v>0</v>
      </c>
      <c r="CN561">
        <v>0</v>
      </c>
      <c r="CO561">
        <v>116.65900000000001</v>
      </c>
      <c r="CP561">
        <v>76.617000000000004</v>
      </c>
      <c r="CQ561">
        <v>5.4290000000000003</v>
      </c>
      <c r="CR561">
        <v>0</v>
      </c>
      <c r="CS561">
        <v>198.70500000000001</v>
      </c>
      <c r="CT561">
        <v>14775</v>
      </c>
      <c r="CU561">
        <v>873</v>
      </c>
      <c r="CV561">
        <v>42</v>
      </c>
      <c r="CW561">
        <v>0</v>
      </c>
      <c r="CX561">
        <v>15690</v>
      </c>
      <c r="CY561">
        <v>0</v>
      </c>
      <c r="CZ561">
        <v>0</v>
      </c>
      <c r="DA561">
        <v>0</v>
      </c>
      <c r="DB561">
        <v>0</v>
      </c>
      <c r="DC561">
        <v>0</v>
      </c>
    </row>
    <row r="562" spans="1:107" x14ac:dyDescent="0.45">
      <c r="A562">
        <v>2024</v>
      </c>
      <c r="B562">
        <v>2</v>
      </c>
      <c r="C562" t="s">
        <v>172</v>
      </c>
      <c r="D562">
        <v>24590</v>
      </c>
      <c r="E562" t="s">
        <v>490</v>
      </c>
      <c r="F562" t="s">
        <v>323</v>
      </c>
      <c r="G562" t="s">
        <v>244</v>
      </c>
      <c r="H562">
        <v>16.908999999999999</v>
      </c>
      <c r="I562">
        <v>4.0359999999999996</v>
      </c>
      <c r="J562">
        <v>0.81200000000000006</v>
      </c>
      <c r="K562" t="s">
        <v>324</v>
      </c>
      <c r="L562">
        <v>21.757000000000001</v>
      </c>
      <c r="M562">
        <v>2129</v>
      </c>
      <c r="N562">
        <v>92</v>
      </c>
      <c r="O562">
        <v>7</v>
      </c>
      <c r="P562" t="s">
        <v>324</v>
      </c>
      <c r="Q562">
        <v>2228</v>
      </c>
      <c r="R562">
        <v>0.191</v>
      </c>
      <c r="S562">
        <v>0.628</v>
      </c>
      <c r="T562" t="s">
        <v>324</v>
      </c>
      <c r="U562" t="s">
        <v>324</v>
      </c>
      <c r="V562">
        <v>0.81899999999999995</v>
      </c>
      <c r="W562">
        <v>13</v>
      </c>
      <c r="X562">
        <v>14</v>
      </c>
      <c r="Y562" t="s">
        <v>324</v>
      </c>
      <c r="Z562" t="s">
        <v>324</v>
      </c>
      <c r="AA562">
        <v>27</v>
      </c>
      <c r="AB562">
        <v>23.417000000000002</v>
      </c>
      <c r="AC562">
        <v>36.816000000000003</v>
      </c>
      <c r="AD562" t="s">
        <v>324</v>
      </c>
      <c r="AE562" t="s">
        <v>324</v>
      </c>
      <c r="AF562">
        <v>60.232999999999997</v>
      </c>
      <c r="AG562">
        <v>0.74399999999999999</v>
      </c>
      <c r="AH562" t="s">
        <v>324</v>
      </c>
      <c r="AI562" t="s">
        <v>324</v>
      </c>
      <c r="AJ562" t="s">
        <v>324</v>
      </c>
      <c r="AK562">
        <v>0.74399999999999999</v>
      </c>
      <c r="AL562">
        <v>73</v>
      </c>
      <c r="AM562" t="s">
        <v>324</v>
      </c>
      <c r="AN562" t="s">
        <v>324</v>
      </c>
      <c r="AO562" t="s">
        <v>324</v>
      </c>
      <c r="AP562">
        <v>73</v>
      </c>
      <c r="AQ562">
        <v>0.92200000000000004</v>
      </c>
      <c r="AR562" t="s">
        <v>324</v>
      </c>
      <c r="AS562" t="s">
        <v>324</v>
      </c>
      <c r="AT562" t="s">
        <v>324</v>
      </c>
      <c r="AU562">
        <v>0.92200000000000004</v>
      </c>
      <c r="AV562" t="s">
        <v>324</v>
      </c>
      <c r="AW562" t="s">
        <v>324</v>
      </c>
      <c r="AX562" t="s">
        <v>324</v>
      </c>
      <c r="AY562" t="s">
        <v>324</v>
      </c>
      <c r="AZ562">
        <v>0</v>
      </c>
      <c r="BA562" t="s">
        <v>324</v>
      </c>
      <c r="BB562" t="s">
        <v>324</v>
      </c>
      <c r="BC562" t="s">
        <v>324</v>
      </c>
      <c r="BD562" t="s">
        <v>324</v>
      </c>
      <c r="BE562">
        <v>0</v>
      </c>
      <c r="BF562" t="s">
        <v>324</v>
      </c>
      <c r="BG562" t="s">
        <v>324</v>
      </c>
      <c r="BH562" t="s">
        <v>324</v>
      </c>
      <c r="BI562" t="s">
        <v>324</v>
      </c>
      <c r="BJ562">
        <v>0</v>
      </c>
      <c r="BK562">
        <v>1.4999999999999999E-2</v>
      </c>
      <c r="BL562" t="s">
        <v>324</v>
      </c>
      <c r="BM562" t="s">
        <v>324</v>
      </c>
      <c r="BN562" t="s">
        <v>324</v>
      </c>
      <c r="BO562">
        <v>1.4999999999999999E-2</v>
      </c>
      <c r="BP562">
        <v>3</v>
      </c>
      <c r="BQ562" t="s">
        <v>324</v>
      </c>
      <c r="BR562" t="s">
        <v>324</v>
      </c>
      <c r="BS562" t="s">
        <v>324</v>
      </c>
      <c r="BT562">
        <v>3</v>
      </c>
      <c r="BU562" t="s">
        <v>324</v>
      </c>
      <c r="BV562" t="s">
        <v>324</v>
      </c>
      <c r="BW562" t="s">
        <v>324</v>
      </c>
      <c r="BX562" t="s">
        <v>324</v>
      </c>
      <c r="BY562">
        <v>0</v>
      </c>
      <c r="BZ562" t="s">
        <v>324</v>
      </c>
      <c r="CA562">
        <v>9.0050000000000008</v>
      </c>
      <c r="CB562" t="s">
        <v>324</v>
      </c>
      <c r="CC562" t="s">
        <v>324</v>
      </c>
      <c r="CD562">
        <v>9.0050000000000008</v>
      </c>
      <c r="CE562" t="s">
        <v>324</v>
      </c>
      <c r="CF562">
        <v>3</v>
      </c>
      <c r="CG562" t="s">
        <v>324</v>
      </c>
      <c r="CH562" t="s">
        <v>324</v>
      </c>
      <c r="CI562">
        <v>3</v>
      </c>
      <c r="CJ562" t="s">
        <v>324</v>
      </c>
      <c r="CK562" t="s">
        <v>324</v>
      </c>
      <c r="CL562" t="s">
        <v>324</v>
      </c>
      <c r="CM562" t="s">
        <v>324</v>
      </c>
      <c r="CN562">
        <v>0</v>
      </c>
      <c r="CO562">
        <v>17.114999999999998</v>
      </c>
      <c r="CP562">
        <v>13.669</v>
      </c>
      <c r="CQ562">
        <v>0.81200000000000006</v>
      </c>
      <c r="CR562">
        <v>0</v>
      </c>
      <c r="CS562">
        <v>31.596</v>
      </c>
      <c r="CT562">
        <v>2145</v>
      </c>
      <c r="CU562">
        <v>109</v>
      </c>
      <c r="CV562">
        <v>7</v>
      </c>
      <c r="CW562">
        <v>0</v>
      </c>
      <c r="CX562">
        <v>2261</v>
      </c>
      <c r="CY562">
        <v>23.417000000000002</v>
      </c>
      <c r="CZ562">
        <v>36.816000000000003</v>
      </c>
      <c r="DA562">
        <v>0</v>
      </c>
      <c r="DB562">
        <v>0</v>
      </c>
      <c r="DC562">
        <v>60.232999999999997</v>
      </c>
    </row>
    <row r="563" spans="1:107" x14ac:dyDescent="0.45">
      <c r="A563">
        <v>2024</v>
      </c>
      <c r="B563">
        <v>2</v>
      </c>
      <c r="C563" t="s">
        <v>172</v>
      </c>
      <c r="D563">
        <v>26510</v>
      </c>
      <c r="E563" t="s">
        <v>491</v>
      </c>
      <c r="F563" t="s">
        <v>323</v>
      </c>
      <c r="G563" t="s">
        <v>244</v>
      </c>
      <c r="H563">
        <v>12.002000000000001</v>
      </c>
      <c r="I563">
        <v>7.4059999999999997</v>
      </c>
      <c r="J563">
        <v>0</v>
      </c>
      <c r="K563">
        <v>0</v>
      </c>
      <c r="L563">
        <v>19.408000000000001</v>
      </c>
      <c r="M563">
        <v>1451</v>
      </c>
      <c r="N563">
        <v>108</v>
      </c>
      <c r="O563">
        <v>0</v>
      </c>
      <c r="P563">
        <v>0</v>
      </c>
      <c r="Q563">
        <v>1559</v>
      </c>
      <c r="R563">
        <v>0.08</v>
      </c>
      <c r="S563">
        <v>0.309</v>
      </c>
      <c r="T563">
        <v>0</v>
      </c>
      <c r="U563">
        <v>0</v>
      </c>
      <c r="V563">
        <v>0.38900000000000001</v>
      </c>
      <c r="W563">
        <v>7</v>
      </c>
      <c r="X563">
        <v>7</v>
      </c>
      <c r="Y563">
        <v>0</v>
      </c>
      <c r="Z563">
        <v>0</v>
      </c>
      <c r="AA563">
        <v>14</v>
      </c>
      <c r="AB563" t="s">
        <v>324</v>
      </c>
      <c r="AC563" t="s">
        <v>324</v>
      </c>
      <c r="AD563" t="s">
        <v>324</v>
      </c>
      <c r="AE563" t="s">
        <v>324</v>
      </c>
      <c r="AF563">
        <v>0</v>
      </c>
      <c r="AG563" t="s">
        <v>324</v>
      </c>
      <c r="AH563" t="s">
        <v>324</v>
      </c>
      <c r="AI563" t="s">
        <v>324</v>
      </c>
      <c r="AJ563" t="s">
        <v>324</v>
      </c>
      <c r="AK563">
        <v>0</v>
      </c>
      <c r="AL563" t="s">
        <v>324</v>
      </c>
      <c r="AM563" t="s">
        <v>324</v>
      </c>
      <c r="AN563" t="s">
        <v>324</v>
      </c>
      <c r="AO563" t="s">
        <v>324</v>
      </c>
      <c r="AP563">
        <v>0</v>
      </c>
      <c r="AQ563" t="s">
        <v>324</v>
      </c>
      <c r="AR563" t="s">
        <v>324</v>
      </c>
      <c r="AS563" t="s">
        <v>324</v>
      </c>
      <c r="AT563" t="s">
        <v>324</v>
      </c>
      <c r="AU563">
        <v>0</v>
      </c>
      <c r="AV563" t="s">
        <v>324</v>
      </c>
      <c r="AW563" t="s">
        <v>324</v>
      </c>
      <c r="AX563" t="s">
        <v>324</v>
      </c>
      <c r="AY563" t="s">
        <v>324</v>
      </c>
      <c r="AZ563">
        <v>0</v>
      </c>
      <c r="BA563" t="s">
        <v>324</v>
      </c>
      <c r="BB563" t="s">
        <v>324</v>
      </c>
      <c r="BC563" t="s">
        <v>324</v>
      </c>
      <c r="BD563" t="s">
        <v>324</v>
      </c>
      <c r="BE563">
        <v>0</v>
      </c>
      <c r="BF563" t="s">
        <v>324</v>
      </c>
      <c r="BG563" t="s">
        <v>324</v>
      </c>
      <c r="BH563" t="s">
        <v>324</v>
      </c>
      <c r="BI563" t="s">
        <v>324</v>
      </c>
      <c r="BJ563">
        <v>0</v>
      </c>
      <c r="BK563">
        <v>0</v>
      </c>
      <c r="BL563">
        <v>6.0000000000000001E-3</v>
      </c>
      <c r="BM563">
        <v>0</v>
      </c>
      <c r="BN563">
        <v>0</v>
      </c>
      <c r="BO563">
        <v>6.0000000000000001E-3</v>
      </c>
      <c r="BP563">
        <v>0</v>
      </c>
      <c r="BQ563">
        <v>1</v>
      </c>
      <c r="BR563">
        <v>0</v>
      </c>
      <c r="BS563">
        <v>0</v>
      </c>
      <c r="BT563">
        <v>1</v>
      </c>
      <c r="BU563" t="s">
        <v>324</v>
      </c>
      <c r="BV563" t="s">
        <v>324</v>
      </c>
      <c r="BW563" t="s">
        <v>324</v>
      </c>
      <c r="BX563" t="s">
        <v>324</v>
      </c>
      <c r="BY563">
        <v>0</v>
      </c>
      <c r="BZ563">
        <v>0</v>
      </c>
      <c r="CA563">
        <v>2</v>
      </c>
      <c r="CB563">
        <v>0</v>
      </c>
      <c r="CC563">
        <v>0</v>
      </c>
      <c r="CD563">
        <v>2</v>
      </c>
      <c r="CE563">
        <v>0</v>
      </c>
      <c r="CF563">
        <v>1</v>
      </c>
      <c r="CG563">
        <v>0</v>
      </c>
      <c r="CH563">
        <v>0</v>
      </c>
      <c r="CI563">
        <v>1</v>
      </c>
      <c r="CJ563" t="s">
        <v>324</v>
      </c>
      <c r="CK563" t="s">
        <v>324</v>
      </c>
      <c r="CL563" t="s">
        <v>324</v>
      </c>
      <c r="CM563" t="s">
        <v>324</v>
      </c>
      <c r="CN563">
        <v>0</v>
      </c>
      <c r="CO563">
        <v>12.082000000000001</v>
      </c>
      <c r="CP563">
        <v>9.7210000000000001</v>
      </c>
      <c r="CQ563" t="s">
        <v>179</v>
      </c>
      <c r="CR563">
        <v>0</v>
      </c>
      <c r="CS563">
        <v>21.803000000000001</v>
      </c>
      <c r="CT563">
        <v>1458</v>
      </c>
      <c r="CU563">
        <v>117</v>
      </c>
      <c r="CV563">
        <v>0</v>
      </c>
      <c r="CW563">
        <v>0</v>
      </c>
      <c r="CX563">
        <v>1575</v>
      </c>
      <c r="CY563">
        <v>0</v>
      </c>
      <c r="CZ563">
        <v>0</v>
      </c>
      <c r="DA563">
        <v>0</v>
      </c>
      <c r="DB563">
        <v>0</v>
      </c>
      <c r="DC563">
        <v>0</v>
      </c>
    </row>
    <row r="564" spans="1:107" x14ac:dyDescent="0.45">
      <c r="A564">
        <v>2024</v>
      </c>
      <c r="B564">
        <v>2</v>
      </c>
      <c r="C564" t="s">
        <v>172</v>
      </c>
      <c r="D564">
        <v>99999</v>
      </c>
      <c r="E564" t="s">
        <v>329</v>
      </c>
      <c r="F564" t="s">
        <v>323</v>
      </c>
      <c r="H564">
        <v>0.45700000000000002</v>
      </c>
      <c r="I564">
        <v>3.5999999999999997E-2</v>
      </c>
      <c r="J564" t="s">
        <v>324</v>
      </c>
      <c r="K564" t="s">
        <v>324</v>
      </c>
      <c r="L564">
        <v>0.49299999999999999</v>
      </c>
      <c r="M564" t="s">
        <v>324</v>
      </c>
      <c r="N564" t="s">
        <v>324</v>
      </c>
      <c r="O564" t="s">
        <v>324</v>
      </c>
      <c r="P564" t="s">
        <v>324</v>
      </c>
      <c r="Q564" t="s">
        <v>324</v>
      </c>
      <c r="R564" t="s">
        <v>324</v>
      </c>
      <c r="S564" t="s">
        <v>324</v>
      </c>
      <c r="T564" t="s">
        <v>324</v>
      </c>
      <c r="U564" t="s">
        <v>324</v>
      </c>
      <c r="V564" t="s">
        <v>324</v>
      </c>
      <c r="W564" t="s">
        <v>324</v>
      </c>
      <c r="X564" t="s">
        <v>324</v>
      </c>
      <c r="Y564" t="s">
        <v>324</v>
      </c>
      <c r="Z564" t="s">
        <v>324</v>
      </c>
      <c r="AA564" t="s">
        <v>324</v>
      </c>
      <c r="AB564" t="s">
        <v>324</v>
      </c>
      <c r="AC564" t="s">
        <v>324</v>
      </c>
      <c r="AD564" t="s">
        <v>324</v>
      </c>
      <c r="AE564" t="s">
        <v>324</v>
      </c>
      <c r="AF564" t="s">
        <v>324</v>
      </c>
      <c r="AG564" t="s">
        <v>324</v>
      </c>
      <c r="AH564" t="s">
        <v>324</v>
      </c>
      <c r="AI564" t="s">
        <v>324</v>
      </c>
      <c r="AJ564" t="s">
        <v>324</v>
      </c>
      <c r="AK564" t="s">
        <v>324</v>
      </c>
      <c r="AL564" t="s">
        <v>324</v>
      </c>
      <c r="AM564" t="s">
        <v>324</v>
      </c>
      <c r="AN564" t="s">
        <v>324</v>
      </c>
      <c r="AO564" t="s">
        <v>324</v>
      </c>
      <c r="AP564" t="s">
        <v>324</v>
      </c>
      <c r="AQ564" t="s">
        <v>324</v>
      </c>
      <c r="AR564" t="s">
        <v>324</v>
      </c>
      <c r="AS564" t="s">
        <v>324</v>
      </c>
      <c r="AT564" t="s">
        <v>324</v>
      </c>
      <c r="AU564" t="s">
        <v>324</v>
      </c>
      <c r="AV564" t="s">
        <v>324</v>
      </c>
      <c r="AW564" t="s">
        <v>324</v>
      </c>
      <c r="AX564" t="s">
        <v>324</v>
      </c>
      <c r="AY564" t="s">
        <v>324</v>
      </c>
      <c r="AZ564" t="s">
        <v>324</v>
      </c>
      <c r="BA564" t="s">
        <v>324</v>
      </c>
      <c r="BB564" t="s">
        <v>324</v>
      </c>
      <c r="BC564" t="s">
        <v>324</v>
      </c>
      <c r="BD564" t="s">
        <v>324</v>
      </c>
      <c r="BE564" t="s">
        <v>324</v>
      </c>
      <c r="BF564" t="s">
        <v>324</v>
      </c>
      <c r="BG564" t="s">
        <v>324</v>
      </c>
      <c r="BH564" t="s">
        <v>324</v>
      </c>
      <c r="BI564" t="s">
        <v>324</v>
      </c>
      <c r="BJ564" t="s">
        <v>324</v>
      </c>
      <c r="BK564" t="s">
        <v>324</v>
      </c>
      <c r="BL564" t="s">
        <v>324</v>
      </c>
      <c r="BM564" t="s">
        <v>324</v>
      </c>
      <c r="BN564" t="s">
        <v>324</v>
      </c>
      <c r="BO564" t="s">
        <v>324</v>
      </c>
      <c r="BP564" t="s">
        <v>324</v>
      </c>
      <c r="BQ564" t="s">
        <v>324</v>
      </c>
      <c r="BR564" t="s">
        <v>324</v>
      </c>
      <c r="BS564" t="s">
        <v>324</v>
      </c>
      <c r="BT564" t="s">
        <v>324</v>
      </c>
      <c r="BU564" t="s">
        <v>324</v>
      </c>
      <c r="BV564" t="s">
        <v>324</v>
      </c>
      <c r="BW564" t="s">
        <v>324</v>
      </c>
      <c r="BX564" t="s">
        <v>324</v>
      </c>
      <c r="BY564" t="s">
        <v>324</v>
      </c>
      <c r="BZ564" t="s">
        <v>324</v>
      </c>
      <c r="CA564" t="s">
        <v>324</v>
      </c>
      <c r="CB564" t="s">
        <v>324</v>
      </c>
      <c r="CC564" t="s">
        <v>324</v>
      </c>
      <c r="CD564" t="s">
        <v>324</v>
      </c>
      <c r="CE564" t="s">
        <v>324</v>
      </c>
      <c r="CF564" t="s">
        <v>324</v>
      </c>
      <c r="CG564" t="s">
        <v>324</v>
      </c>
      <c r="CH564" t="s">
        <v>324</v>
      </c>
      <c r="CI564" t="s">
        <v>324</v>
      </c>
      <c r="CJ564" t="s">
        <v>324</v>
      </c>
      <c r="CK564" t="s">
        <v>324</v>
      </c>
      <c r="CL564" t="s">
        <v>324</v>
      </c>
      <c r="CM564" t="s">
        <v>324</v>
      </c>
      <c r="CN564" t="s">
        <v>324</v>
      </c>
      <c r="CO564">
        <v>0.45700000000000002</v>
      </c>
      <c r="CP564">
        <v>3.5999999999999997E-2</v>
      </c>
      <c r="CQ564" t="s">
        <v>324</v>
      </c>
      <c r="CR564" t="s">
        <v>324</v>
      </c>
      <c r="CS564">
        <v>0.49299999999999999</v>
      </c>
      <c r="CT564" t="s">
        <v>324</v>
      </c>
      <c r="CU564" t="s">
        <v>324</v>
      </c>
      <c r="CV564" t="s">
        <v>324</v>
      </c>
      <c r="CW564" t="s">
        <v>324</v>
      </c>
      <c r="CX564" t="s">
        <v>324</v>
      </c>
      <c r="CY564" t="s">
        <v>324</v>
      </c>
      <c r="CZ564" t="s">
        <v>324</v>
      </c>
      <c r="DA564" t="s">
        <v>324</v>
      </c>
      <c r="DB564" t="s">
        <v>324</v>
      </c>
      <c r="DC564" t="s">
        <v>324</v>
      </c>
    </row>
    <row r="565" spans="1:107" x14ac:dyDescent="0.45">
      <c r="A565">
        <v>2024</v>
      </c>
      <c r="B565">
        <v>2</v>
      </c>
      <c r="C565" t="s">
        <v>175</v>
      </c>
      <c r="D565">
        <v>963</v>
      </c>
      <c r="E565" t="s">
        <v>492</v>
      </c>
      <c r="F565" t="s">
        <v>323</v>
      </c>
      <c r="G565" t="s">
        <v>244</v>
      </c>
      <c r="H565">
        <v>405.72199999999998</v>
      </c>
      <c r="I565">
        <v>163.839</v>
      </c>
      <c r="J565">
        <v>22.349</v>
      </c>
      <c r="K565">
        <v>0</v>
      </c>
      <c r="L565">
        <v>591.91</v>
      </c>
      <c r="M565">
        <v>49372</v>
      </c>
      <c r="N565">
        <v>1675</v>
      </c>
      <c r="O565">
        <v>46</v>
      </c>
      <c r="P565">
        <v>0</v>
      </c>
      <c r="Q565">
        <v>51093</v>
      </c>
      <c r="R565" t="s">
        <v>324</v>
      </c>
      <c r="S565" t="s">
        <v>324</v>
      </c>
      <c r="T565" t="s">
        <v>324</v>
      </c>
      <c r="U565" t="s">
        <v>324</v>
      </c>
      <c r="V565">
        <v>0</v>
      </c>
      <c r="W565" t="s">
        <v>324</v>
      </c>
      <c r="X565" t="s">
        <v>324</v>
      </c>
      <c r="Y565" t="s">
        <v>324</v>
      </c>
      <c r="Z565" t="s">
        <v>324</v>
      </c>
      <c r="AA565">
        <v>0</v>
      </c>
      <c r="AB565" t="s">
        <v>324</v>
      </c>
      <c r="AC565" t="s">
        <v>324</v>
      </c>
      <c r="AD565" t="s">
        <v>324</v>
      </c>
      <c r="AE565" t="s">
        <v>324</v>
      </c>
      <c r="AF565">
        <v>0</v>
      </c>
      <c r="AG565" t="s">
        <v>324</v>
      </c>
      <c r="AH565" t="s">
        <v>324</v>
      </c>
      <c r="AI565" t="s">
        <v>324</v>
      </c>
      <c r="AJ565" t="s">
        <v>324</v>
      </c>
      <c r="AK565">
        <v>0</v>
      </c>
      <c r="AL565" t="s">
        <v>324</v>
      </c>
      <c r="AM565" t="s">
        <v>324</v>
      </c>
      <c r="AN565" t="s">
        <v>324</v>
      </c>
      <c r="AO565" t="s">
        <v>324</v>
      </c>
      <c r="AP565">
        <v>0</v>
      </c>
      <c r="AQ565" t="s">
        <v>324</v>
      </c>
      <c r="AR565" t="s">
        <v>324</v>
      </c>
      <c r="AS565" t="s">
        <v>324</v>
      </c>
      <c r="AT565" t="s">
        <v>324</v>
      </c>
      <c r="AU565">
        <v>0</v>
      </c>
      <c r="AV565" t="s">
        <v>324</v>
      </c>
      <c r="AW565" t="s">
        <v>324</v>
      </c>
      <c r="AX565" t="s">
        <v>324</v>
      </c>
      <c r="AY565" t="s">
        <v>324</v>
      </c>
      <c r="AZ565">
        <v>0</v>
      </c>
      <c r="BA565" t="s">
        <v>324</v>
      </c>
      <c r="BB565" t="s">
        <v>324</v>
      </c>
      <c r="BC565" t="s">
        <v>324</v>
      </c>
      <c r="BD565" t="s">
        <v>324</v>
      </c>
      <c r="BE565">
        <v>0</v>
      </c>
      <c r="BF565" t="s">
        <v>324</v>
      </c>
      <c r="BG565" t="s">
        <v>324</v>
      </c>
      <c r="BH565" t="s">
        <v>324</v>
      </c>
      <c r="BI565" t="s">
        <v>324</v>
      </c>
      <c r="BJ565">
        <v>0</v>
      </c>
      <c r="BK565">
        <v>0.20699999999999999</v>
      </c>
      <c r="BL565">
        <v>0.04</v>
      </c>
      <c r="BM565">
        <v>0</v>
      </c>
      <c r="BN565">
        <v>0</v>
      </c>
      <c r="BO565">
        <v>0.247</v>
      </c>
      <c r="BP565">
        <v>17</v>
      </c>
      <c r="BQ565">
        <v>2</v>
      </c>
      <c r="BR565">
        <v>0</v>
      </c>
      <c r="BS565">
        <v>0</v>
      </c>
      <c r="BT565">
        <v>19</v>
      </c>
      <c r="BU565" t="s">
        <v>324</v>
      </c>
      <c r="BV565" t="s">
        <v>324</v>
      </c>
      <c r="BW565" t="s">
        <v>324</v>
      </c>
      <c r="BX565" t="s">
        <v>324</v>
      </c>
      <c r="BY565">
        <v>0</v>
      </c>
      <c r="BZ565">
        <v>0.06</v>
      </c>
      <c r="CA565">
        <v>0</v>
      </c>
      <c r="CB565">
        <v>0</v>
      </c>
      <c r="CC565">
        <v>0</v>
      </c>
      <c r="CD565">
        <v>0.06</v>
      </c>
      <c r="CE565">
        <v>5</v>
      </c>
      <c r="CF565">
        <v>0</v>
      </c>
      <c r="CG565">
        <v>0</v>
      </c>
      <c r="CH565">
        <v>0</v>
      </c>
      <c r="CI565">
        <v>5</v>
      </c>
      <c r="CJ565" t="s">
        <v>324</v>
      </c>
      <c r="CK565" t="s">
        <v>324</v>
      </c>
      <c r="CL565" t="s">
        <v>324</v>
      </c>
      <c r="CM565" t="s">
        <v>324</v>
      </c>
      <c r="CN565">
        <v>0</v>
      </c>
      <c r="CO565">
        <v>405.98899999999998</v>
      </c>
      <c r="CP565">
        <v>163.87899999999999</v>
      </c>
      <c r="CQ565">
        <v>22.349</v>
      </c>
      <c r="CR565">
        <v>0</v>
      </c>
      <c r="CS565">
        <v>592.21699999999998</v>
      </c>
      <c r="CT565">
        <v>49394</v>
      </c>
      <c r="CU565">
        <v>1677</v>
      </c>
      <c r="CV565">
        <v>46</v>
      </c>
      <c r="CW565">
        <v>0</v>
      </c>
      <c r="CX565">
        <v>51117</v>
      </c>
      <c r="CY565">
        <v>0</v>
      </c>
      <c r="CZ565">
        <v>0</v>
      </c>
      <c r="DA565">
        <v>0</v>
      </c>
      <c r="DB565">
        <v>0</v>
      </c>
      <c r="DC565">
        <v>0</v>
      </c>
    </row>
    <row r="566" spans="1:107" x14ac:dyDescent="0.45">
      <c r="A566">
        <v>2024</v>
      </c>
      <c r="B566">
        <v>2</v>
      </c>
      <c r="C566" t="s">
        <v>175</v>
      </c>
      <c r="D566">
        <v>9726</v>
      </c>
      <c r="E566" t="s">
        <v>493</v>
      </c>
      <c r="F566" t="s">
        <v>323</v>
      </c>
      <c r="G566" t="s">
        <v>244</v>
      </c>
      <c r="H566">
        <v>426.13600000000002</v>
      </c>
      <c r="I566">
        <v>426.69900000000001</v>
      </c>
      <c r="J566">
        <v>23.634</v>
      </c>
      <c r="K566">
        <v>0</v>
      </c>
      <c r="L566">
        <v>876.46900000000005</v>
      </c>
      <c r="M566">
        <v>51177</v>
      </c>
      <c r="N566">
        <v>2484</v>
      </c>
      <c r="O566">
        <v>58</v>
      </c>
      <c r="P566">
        <v>0</v>
      </c>
      <c r="Q566">
        <v>53719</v>
      </c>
      <c r="R566">
        <v>6.7000000000000004E-2</v>
      </c>
      <c r="S566">
        <v>0</v>
      </c>
      <c r="T566">
        <v>0</v>
      </c>
      <c r="U566">
        <v>0</v>
      </c>
      <c r="V566">
        <v>6.7000000000000004E-2</v>
      </c>
      <c r="W566">
        <v>1</v>
      </c>
      <c r="X566">
        <v>0</v>
      </c>
      <c r="Y566">
        <v>0</v>
      </c>
      <c r="Z566">
        <v>0</v>
      </c>
      <c r="AA566">
        <v>1</v>
      </c>
      <c r="AB566">
        <v>0</v>
      </c>
      <c r="AC566">
        <v>0</v>
      </c>
      <c r="AD566">
        <v>0</v>
      </c>
      <c r="AE566">
        <v>0</v>
      </c>
      <c r="AF566">
        <v>0</v>
      </c>
      <c r="AG566">
        <v>12.1</v>
      </c>
      <c r="AH566">
        <v>7.1999999999999995E-2</v>
      </c>
      <c r="AI566">
        <v>0</v>
      </c>
      <c r="AJ566">
        <v>0</v>
      </c>
      <c r="AK566">
        <v>12.172000000000001</v>
      </c>
      <c r="AL566">
        <v>1278</v>
      </c>
      <c r="AM566">
        <v>6</v>
      </c>
      <c r="AN566">
        <v>0</v>
      </c>
      <c r="AO566">
        <v>0</v>
      </c>
      <c r="AP566">
        <v>1284</v>
      </c>
      <c r="AQ566">
        <v>0</v>
      </c>
      <c r="AR566">
        <v>0</v>
      </c>
      <c r="AS566">
        <v>0</v>
      </c>
      <c r="AT566">
        <v>0</v>
      </c>
      <c r="AU566">
        <v>0</v>
      </c>
      <c r="AV566">
        <v>8.5000000000000006E-2</v>
      </c>
      <c r="AW566">
        <v>0</v>
      </c>
      <c r="AX566">
        <v>0</v>
      </c>
      <c r="AY566">
        <v>0</v>
      </c>
      <c r="AZ566">
        <v>8.5000000000000006E-2</v>
      </c>
      <c r="BA566">
        <v>8</v>
      </c>
      <c r="BB566">
        <v>0</v>
      </c>
      <c r="BC566">
        <v>0</v>
      </c>
      <c r="BD566">
        <v>0</v>
      </c>
      <c r="BE566">
        <v>8</v>
      </c>
      <c r="BF566">
        <v>0</v>
      </c>
      <c r="BG566">
        <v>0</v>
      </c>
      <c r="BH566">
        <v>0</v>
      </c>
      <c r="BI566">
        <v>0</v>
      </c>
      <c r="BJ566">
        <v>0</v>
      </c>
      <c r="BK566">
        <v>0.22</v>
      </c>
      <c r="BL566">
        <v>5.7000000000000002E-2</v>
      </c>
      <c r="BM566">
        <v>0</v>
      </c>
      <c r="BN566">
        <v>0</v>
      </c>
      <c r="BO566">
        <v>0.27700000000000002</v>
      </c>
      <c r="BP566">
        <v>15</v>
      </c>
      <c r="BQ566">
        <v>4</v>
      </c>
      <c r="BR566">
        <v>0</v>
      </c>
      <c r="BS566">
        <v>0</v>
      </c>
      <c r="BT566">
        <v>19</v>
      </c>
      <c r="BU566">
        <v>0</v>
      </c>
      <c r="BV566">
        <v>0</v>
      </c>
      <c r="BW566">
        <v>0</v>
      </c>
      <c r="BX566">
        <v>0</v>
      </c>
      <c r="BY566">
        <v>0</v>
      </c>
      <c r="BZ566">
        <v>0</v>
      </c>
      <c r="CA566">
        <v>0.74</v>
      </c>
      <c r="CB566">
        <v>0</v>
      </c>
      <c r="CC566">
        <v>0</v>
      </c>
      <c r="CD566">
        <v>0.74</v>
      </c>
      <c r="CE566">
        <v>0</v>
      </c>
      <c r="CF566">
        <v>2</v>
      </c>
      <c r="CG566">
        <v>0</v>
      </c>
      <c r="CH566">
        <v>0</v>
      </c>
      <c r="CI566">
        <v>2</v>
      </c>
      <c r="CJ566">
        <v>0</v>
      </c>
      <c r="CK566">
        <v>0</v>
      </c>
      <c r="CL566">
        <v>0</v>
      </c>
      <c r="CM566">
        <v>0</v>
      </c>
      <c r="CN566">
        <v>0</v>
      </c>
      <c r="CO566">
        <v>426.423</v>
      </c>
      <c r="CP566">
        <v>427.49599999999998</v>
      </c>
      <c r="CQ566">
        <v>23.634</v>
      </c>
      <c r="CR566">
        <v>0</v>
      </c>
      <c r="CS566">
        <v>877.553</v>
      </c>
      <c r="CT566">
        <v>51193</v>
      </c>
      <c r="CU566">
        <v>2490</v>
      </c>
      <c r="CV566">
        <v>58</v>
      </c>
      <c r="CW566">
        <v>0</v>
      </c>
      <c r="CX566">
        <v>53741</v>
      </c>
      <c r="CY566">
        <v>0</v>
      </c>
      <c r="CZ566">
        <v>0</v>
      </c>
      <c r="DA566">
        <v>0</v>
      </c>
      <c r="DB566">
        <v>0</v>
      </c>
      <c r="DC566">
        <v>0</v>
      </c>
    </row>
    <row r="567" spans="1:107" x14ac:dyDescent="0.45">
      <c r="A567">
        <v>2024</v>
      </c>
      <c r="B567">
        <v>2</v>
      </c>
      <c r="C567" t="s">
        <v>175</v>
      </c>
      <c r="D567">
        <v>15477</v>
      </c>
      <c r="E567" t="s">
        <v>494</v>
      </c>
      <c r="F567" t="s">
        <v>323</v>
      </c>
      <c r="G567" t="s">
        <v>247</v>
      </c>
      <c r="H567">
        <v>530.83100000000002</v>
      </c>
      <c r="I567">
        <v>817.94799999999998</v>
      </c>
      <c r="J567">
        <v>92.727000000000004</v>
      </c>
      <c r="K567" t="s">
        <v>324</v>
      </c>
      <c r="L567">
        <v>1441.5060000000001</v>
      </c>
      <c r="M567">
        <v>82547</v>
      </c>
      <c r="N567">
        <v>4194</v>
      </c>
      <c r="O567">
        <v>169</v>
      </c>
      <c r="P567" t="s">
        <v>324</v>
      </c>
      <c r="Q567">
        <v>86910</v>
      </c>
      <c r="R567" t="s">
        <v>324</v>
      </c>
      <c r="S567" t="s">
        <v>324</v>
      </c>
      <c r="T567" t="s">
        <v>324</v>
      </c>
      <c r="U567" t="s">
        <v>324</v>
      </c>
      <c r="V567">
        <v>0</v>
      </c>
      <c r="W567" t="s">
        <v>324</v>
      </c>
      <c r="X567" t="s">
        <v>324</v>
      </c>
      <c r="Y567" t="s">
        <v>324</v>
      </c>
      <c r="Z567" t="s">
        <v>324</v>
      </c>
      <c r="AA567">
        <v>0</v>
      </c>
      <c r="AB567" t="s">
        <v>324</v>
      </c>
      <c r="AC567" t="s">
        <v>324</v>
      </c>
      <c r="AD567" t="s">
        <v>324</v>
      </c>
      <c r="AE567" t="s">
        <v>324</v>
      </c>
      <c r="AF567">
        <v>0</v>
      </c>
      <c r="AG567" t="s">
        <v>324</v>
      </c>
      <c r="AH567" t="s">
        <v>324</v>
      </c>
      <c r="AI567" t="s">
        <v>324</v>
      </c>
      <c r="AJ567" t="s">
        <v>324</v>
      </c>
      <c r="AK567">
        <v>0</v>
      </c>
      <c r="AL567" t="s">
        <v>324</v>
      </c>
      <c r="AM567" t="s">
        <v>324</v>
      </c>
      <c r="AN567" t="s">
        <v>324</v>
      </c>
      <c r="AO567" t="s">
        <v>324</v>
      </c>
      <c r="AP567">
        <v>0</v>
      </c>
      <c r="AQ567" t="s">
        <v>324</v>
      </c>
      <c r="AR567" t="s">
        <v>324</v>
      </c>
      <c r="AS567" t="s">
        <v>324</v>
      </c>
      <c r="AT567" t="s">
        <v>324</v>
      </c>
      <c r="AU567">
        <v>0</v>
      </c>
      <c r="AV567" t="s">
        <v>324</v>
      </c>
      <c r="AW567" t="s">
        <v>324</v>
      </c>
      <c r="AX567" t="s">
        <v>324</v>
      </c>
      <c r="AY567" t="s">
        <v>324</v>
      </c>
      <c r="AZ567">
        <v>0</v>
      </c>
      <c r="BA567" t="s">
        <v>324</v>
      </c>
      <c r="BB567" t="s">
        <v>324</v>
      </c>
      <c r="BC567" t="s">
        <v>324</v>
      </c>
      <c r="BD567" t="s">
        <v>324</v>
      </c>
      <c r="BE567">
        <v>0</v>
      </c>
      <c r="BF567" t="s">
        <v>324</v>
      </c>
      <c r="BG567" t="s">
        <v>324</v>
      </c>
      <c r="BH567" t="s">
        <v>324</v>
      </c>
      <c r="BI567" t="s">
        <v>324</v>
      </c>
      <c r="BJ567">
        <v>0</v>
      </c>
      <c r="BK567" t="s">
        <v>324</v>
      </c>
      <c r="BL567">
        <v>1.514</v>
      </c>
      <c r="BM567" t="s">
        <v>324</v>
      </c>
      <c r="BN567" t="s">
        <v>324</v>
      </c>
      <c r="BO567">
        <v>1.514</v>
      </c>
      <c r="BP567" t="s">
        <v>324</v>
      </c>
      <c r="BQ567">
        <v>4</v>
      </c>
      <c r="BR567" t="s">
        <v>324</v>
      </c>
      <c r="BS567" t="s">
        <v>324</v>
      </c>
      <c r="BT567">
        <v>4</v>
      </c>
      <c r="BU567" t="s">
        <v>324</v>
      </c>
      <c r="BV567" t="s">
        <v>324</v>
      </c>
      <c r="BW567" t="s">
        <v>324</v>
      </c>
      <c r="BX567" t="s">
        <v>324</v>
      </c>
      <c r="BY567">
        <v>0</v>
      </c>
      <c r="BZ567" t="s">
        <v>324</v>
      </c>
      <c r="CA567" t="s">
        <v>324</v>
      </c>
      <c r="CB567" t="s">
        <v>324</v>
      </c>
      <c r="CC567" t="s">
        <v>324</v>
      </c>
      <c r="CD567">
        <v>0</v>
      </c>
      <c r="CE567" t="s">
        <v>324</v>
      </c>
      <c r="CF567" t="s">
        <v>324</v>
      </c>
      <c r="CG567" t="s">
        <v>324</v>
      </c>
      <c r="CH567" t="s">
        <v>324</v>
      </c>
      <c r="CI567">
        <v>0</v>
      </c>
      <c r="CJ567" t="s">
        <v>324</v>
      </c>
      <c r="CK567" t="s">
        <v>324</v>
      </c>
      <c r="CL567" t="s">
        <v>324</v>
      </c>
      <c r="CM567" t="s">
        <v>324</v>
      </c>
      <c r="CN567">
        <v>0</v>
      </c>
      <c r="CO567">
        <v>530.83100000000002</v>
      </c>
      <c r="CP567">
        <v>819.46199999999999</v>
      </c>
      <c r="CQ567">
        <v>92.727000000000004</v>
      </c>
      <c r="CR567">
        <v>0</v>
      </c>
      <c r="CS567">
        <v>1443.02</v>
      </c>
      <c r="CT567">
        <v>82547</v>
      </c>
      <c r="CU567">
        <v>4198</v>
      </c>
      <c r="CV567">
        <v>169</v>
      </c>
      <c r="CW567">
        <v>0</v>
      </c>
      <c r="CX567">
        <v>86914</v>
      </c>
      <c r="CY567">
        <v>0</v>
      </c>
      <c r="CZ567">
        <v>0</v>
      </c>
      <c r="DA567">
        <v>0</v>
      </c>
      <c r="DB567">
        <v>0</v>
      </c>
      <c r="DC567">
        <v>0</v>
      </c>
    </row>
    <row r="568" spans="1:107" x14ac:dyDescent="0.45">
      <c r="A568">
        <v>2024</v>
      </c>
      <c r="B568">
        <v>2</v>
      </c>
      <c r="C568" t="s">
        <v>175</v>
      </c>
      <c r="D568">
        <v>16213</v>
      </c>
      <c r="E568" t="s">
        <v>495</v>
      </c>
      <c r="F568" t="s">
        <v>323</v>
      </c>
      <c r="G568" t="s">
        <v>244</v>
      </c>
      <c r="H568">
        <v>11.31</v>
      </c>
      <c r="I568">
        <v>27.943000000000001</v>
      </c>
      <c r="J568">
        <v>7.1999999999999995E-2</v>
      </c>
      <c r="K568">
        <v>0</v>
      </c>
      <c r="L568">
        <v>39.325000000000003</v>
      </c>
      <c r="M568">
        <v>1276</v>
      </c>
      <c r="N568">
        <v>157</v>
      </c>
      <c r="O568">
        <v>1</v>
      </c>
      <c r="P568">
        <v>0</v>
      </c>
      <c r="Q568">
        <v>1434</v>
      </c>
      <c r="R568">
        <v>0</v>
      </c>
      <c r="S568">
        <v>0</v>
      </c>
      <c r="T568">
        <v>0</v>
      </c>
      <c r="U568">
        <v>0</v>
      </c>
      <c r="V568">
        <v>0</v>
      </c>
      <c r="W568">
        <v>0</v>
      </c>
      <c r="X568">
        <v>0</v>
      </c>
      <c r="Y568">
        <v>0</v>
      </c>
      <c r="Z568">
        <v>0</v>
      </c>
      <c r="AA568">
        <v>0</v>
      </c>
      <c r="AB568" t="s">
        <v>324</v>
      </c>
      <c r="AC568" t="s">
        <v>324</v>
      </c>
      <c r="AD568" t="s">
        <v>324</v>
      </c>
      <c r="AE568" t="s">
        <v>324</v>
      </c>
      <c r="AF568">
        <v>0</v>
      </c>
      <c r="AG568">
        <v>0.14499999999999999</v>
      </c>
      <c r="AH568">
        <v>0</v>
      </c>
      <c r="AI568">
        <v>0</v>
      </c>
      <c r="AJ568">
        <v>0</v>
      </c>
      <c r="AK568">
        <v>0.14499999999999999</v>
      </c>
      <c r="AL568">
        <v>14</v>
      </c>
      <c r="AM568">
        <v>0</v>
      </c>
      <c r="AN568">
        <v>0</v>
      </c>
      <c r="AO568">
        <v>0</v>
      </c>
      <c r="AP568">
        <v>14</v>
      </c>
      <c r="AQ568">
        <v>0</v>
      </c>
      <c r="AR568">
        <v>0</v>
      </c>
      <c r="AS568">
        <v>0</v>
      </c>
      <c r="AT568">
        <v>0</v>
      </c>
      <c r="AU568">
        <v>0</v>
      </c>
      <c r="AV568">
        <v>0.79500000000000004</v>
      </c>
      <c r="AW568">
        <v>0</v>
      </c>
      <c r="AX568">
        <v>0</v>
      </c>
      <c r="AY568">
        <v>0</v>
      </c>
      <c r="AZ568">
        <v>0.79500000000000004</v>
      </c>
      <c r="BA568">
        <v>70</v>
      </c>
      <c r="BB568">
        <v>0</v>
      </c>
      <c r="BC568">
        <v>0</v>
      </c>
      <c r="BD568">
        <v>0</v>
      </c>
      <c r="BE568">
        <v>70</v>
      </c>
      <c r="BF568">
        <v>0</v>
      </c>
      <c r="BG568">
        <v>0</v>
      </c>
      <c r="BH568">
        <v>0</v>
      </c>
      <c r="BI568">
        <v>0</v>
      </c>
      <c r="BJ568">
        <v>0</v>
      </c>
      <c r="BK568">
        <v>0</v>
      </c>
      <c r="BL568">
        <v>0</v>
      </c>
      <c r="BM568">
        <v>0</v>
      </c>
      <c r="BN568">
        <v>0</v>
      </c>
      <c r="BO568">
        <v>0</v>
      </c>
      <c r="BP568">
        <v>0</v>
      </c>
      <c r="BQ568">
        <v>0</v>
      </c>
      <c r="BR568">
        <v>0</v>
      </c>
      <c r="BS568">
        <v>0</v>
      </c>
      <c r="BT568">
        <v>0</v>
      </c>
      <c r="BU568" t="s">
        <v>324</v>
      </c>
      <c r="BV568" t="s">
        <v>324</v>
      </c>
      <c r="BW568" t="s">
        <v>324</v>
      </c>
      <c r="BX568" t="s">
        <v>324</v>
      </c>
      <c r="BY568">
        <v>0</v>
      </c>
      <c r="BZ568">
        <v>0</v>
      </c>
      <c r="CA568">
        <v>0</v>
      </c>
      <c r="CB568">
        <v>0</v>
      </c>
      <c r="CC568">
        <v>0</v>
      </c>
      <c r="CD568">
        <v>0</v>
      </c>
      <c r="CE568">
        <v>0</v>
      </c>
      <c r="CF568">
        <v>0</v>
      </c>
      <c r="CG568">
        <v>0</v>
      </c>
      <c r="CH568">
        <v>0</v>
      </c>
      <c r="CI568">
        <v>0</v>
      </c>
      <c r="CJ568" t="s">
        <v>324</v>
      </c>
      <c r="CK568" t="s">
        <v>324</v>
      </c>
      <c r="CL568" t="s">
        <v>324</v>
      </c>
      <c r="CM568" t="s">
        <v>324</v>
      </c>
      <c r="CN568">
        <v>0</v>
      </c>
      <c r="CO568">
        <v>11.31</v>
      </c>
      <c r="CP568">
        <v>27.943000000000001</v>
      </c>
      <c r="CQ568">
        <v>7.1999999999999995E-2</v>
      </c>
      <c r="CR568">
        <v>0</v>
      </c>
      <c r="CS568">
        <v>39.325000000000003</v>
      </c>
      <c r="CT568">
        <v>1276</v>
      </c>
      <c r="CU568">
        <v>157</v>
      </c>
      <c r="CV568">
        <v>1</v>
      </c>
      <c r="CW568">
        <v>0</v>
      </c>
      <c r="CX568">
        <v>1434</v>
      </c>
      <c r="CY568">
        <v>0</v>
      </c>
      <c r="CZ568">
        <v>0</v>
      </c>
      <c r="DA568">
        <v>0</v>
      </c>
      <c r="DB568">
        <v>0</v>
      </c>
      <c r="DC568">
        <v>0</v>
      </c>
    </row>
    <row r="569" spans="1:107" x14ac:dyDescent="0.45">
      <c r="A569">
        <v>2024</v>
      </c>
      <c r="B569">
        <v>2</v>
      </c>
      <c r="C569" t="s">
        <v>175</v>
      </c>
      <c r="D569">
        <v>99999</v>
      </c>
      <c r="E569" t="s">
        <v>329</v>
      </c>
      <c r="F569" t="s">
        <v>323</v>
      </c>
      <c r="H569">
        <v>-83.361000000000004</v>
      </c>
      <c r="I569">
        <v>-133.71600000000001</v>
      </c>
      <c r="J569">
        <v>-6.8559999999999999</v>
      </c>
      <c r="K569" t="s">
        <v>324</v>
      </c>
      <c r="L569">
        <v>-223.93299999999999</v>
      </c>
      <c r="M569" t="s">
        <v>324</v>
      </c>
      <c r="N569" t="s">
        <v>324</v>
      </c>
      <c r="O569" t="s">
        <v>324</v>
      </c>
      <c r="P569" t="s">
        <v>324</v>
      </c>
      <c r="Q569" t="s">
        <v>324</v>
      </c>
      <c r="R569" t="s">
        <v>324</v>
      </c>
      <c r="S569" t="s">
        <v>324</v>
      </c>
      <c r="T569" t="s">
        <v>324</v>
      </c>
      <c r="U569" t="s">
        <v>324</v>
      </c>
      <c r="V569">
        <v>0</v>
      </c>
      <c r="W569" t="s">
        <v>324</v>
      </c>
      <c r="X569" t="s">
        <v>324</v>
      </c>
      <c r="Y569" t="s">
        <v>324</v>
      </c>
      <c r="Z569" t="s">
        <v>324</v>
      </c>
      <c r="AA569" t="s">
        <v>324</v>
      </c>
      <c r="AB569" t="s">
        <v>324</v>
      </c>
      <c r="AC569" t="s">
        <v>324</v>
      </c>
      <c r="AD569" t="s">
        <v>324</v>
      </c>
      <c r="AE569" t="s">
        <v>324</v>
      </c>
      <c r="AF569" t="s">
        <v>324</v>
      </c>
      <c r="AG569" t="s">
        <v>324</v>
      </c>
      <c r="AH569" t="s">
        <v>324</v>
      </c>
      <c r="AI569" t="s">
        <v>324</v>
      </c>
      <c r="AJ569" t="s">
        <v>324</v>
      </c>
      <c r="AK569">
        <v>0</v>
      </c>
      <c r="AL569" t="s">
        <v>324</v>
      </c>
      <c r="AM569" t="s">
        <v>324</v>
      </c>
      <c r="AN569" t="s">
        <v>324</v>
      </c>
      <c r="AO569" t="s">
        <v>324</v>
      </c>
      <c r="AP569" t="s">
        <v>324</v>
      </c>
      <c r="AQ569" t="s">
        <v>324</v>
      </c>
      <c r="AR569" t="s">
        <v>324</v>
      </c>
      <c r="AS569" t="s">
        <v>324</v>
      </c>
      <c r="AT569" t="s">
        <v>324</v>
      </c>
      <c r="AU569" t="s">
        <v>324</v>
      </c>
      <c r="AV569" t="s">
        <v>324</v>
      </c>
      <c r="AW569" t="s">
        <v>324</v>
      </c>
      <c r="AX569" t="s">
        <v>324</v>
      </c>
      <c r="AY569" t="s">
        <v>324</v>
      </c>
      <c r="AZ569">
        <v>0</v>
      </c>
      <c r="BA569" t="s">
        <v>324</v>
      </c>
      <c r="BB569" t="s">
        <v>324</v>
      </c>
      <c r="BC569" t="s">
        <v>324</v>
      </c>
      <c r="BD569" t="s">
        <v>324</v>
      </c>
      <c r="BE569" t="s">
        <v>324</v>
      </c>
      <c r="BF569" t="s">
        <v>324</v>
      </c>
      <c r="BG569" t="s">
        <v>324</v>
      </c>
      <c r="BH569" t="s">
        <v>324</v>
      </c>
      <c r="BI569" t="s">
        <v>324</v>
      </c>
      <c r="BJ569" t="s">
        <v>324</v>
      </c>
      <c r="BK569" t="s">
        <v>324</v>
      </c>
      <c r="BL569" t="s">
        <v>324</v>
      </c>
      <c r="BM569" t="s">
        <v>324</v>
      </c>
      <c r="BN569" t="s">
        <v>324</v>
      </c>
      <c r="BO569" t="s">
        <v>324</v>
      </c>
      <c r="BP569" t="s">
        <v>324</v>
      </c>
      <c r="BQ569" t="s">
        <v>324</v>
      </c>
      <c r="BR569" t="s">
        <v>324</v>
      </c>
      <c r="BS569" t="s">
        <v>324</v>
      </c>
      <c r="BT569" t="s">
        <v>324</v>
      </c>
      <c r="BU569" t="s">
        <v>324</v>
      </c>
      <c r="BV569" t="s">
        <v>324</v>
      </c>
      <c r="BW569" t="s">
        <v>324</v>
      </c>
      <c r="BX569" t="s">
        <v>324</v>
      </c>
      <c r="BY569" t="s">
        <v>324</v>
      </c>
      <c r="BZ569" t="s">
        <v>324</v>
      </c>
      <c r="CA569" t="s">
        <v>324</v>
      </c>
      <c r="CB569" t="s">
        <v>324</v>
      </c>
      <c r="CC569" t="s">
        <v>324</v>
      </c>
      <c r="CD569" t="s">
        <v>324</v>
      </c>
      <c r="CE569" t="s">
        <v>324</v>
      </c>
      <c r="CF569" t="s">
        <v>324</v>
      </c>
      <c r="CG569" t="s">
        <v>324</v>
      </c>
      <c r="CH569" t="s">
        <v>324</v>
      </c>
      <c r="CI569" t="s">
        <v>324</v>
      </c>
      <c r="CJ569" t="s">
        <v>324</v>
      </c>
      <c r="CK569" t="s">
        <v>324</v>
      </c>
      <c r="CL569" t="s">
        <v>324</v>
      </c>
      <c r="CM569" t="s">
        <v>324</v>
      </c>
      <c r="CN569" t="s">
        <v>324</v>
      </c>
      <c r="CO569">
        <v>-83.361000000000004</v>
      </c>
      <c r="CP569">
        <v>-133.71600000000001</v>
      </c>
      <c r="CQ569">
        <v>-6.8559999999999999</v>
      </c>
      <c r="CR569" t="s">
        <v>324</v>
      </c>
      <c r="CS569">
        <v>-223.93299999999999</v>
      </c>
      <c r="CT569" t="s">
        <v>324</v>
      </c>
      <c r="CU569" t="s">
        <v>324</v>
      </c>
      <c r="CV569" t="s">
        <v>324</v>
      </c>
      <c r="CW569" t="s">
        <v>324</v>
      </c>
      <c r="CX569" t="s">
        <v>324</v>
      </c>
      <c r="CY569" t="s">
        <v>324</v>
      </c>
      <c r="CZ569" t="s">
        <v>324</v>
      </c>
      <c r="DA569" t="s">
        <v>324</v>
      </c>
      <c r="DB569" t="s">
        <v>324</v>
      </c>
      <c r="DC569" t="s">
        <v>324</v>
      </c>
    </row>
    <row r="570" spans="1:107" x14ac:dyDescent="0.45">
      <c r="A570">
        <v>2024</v>
      </c>
      <c r="B570">
        <v>2</v>
      </c>
      <c r="C570" t="s">
        <v>179</v>
      </c>
      <c r="D570">
        <v>3287</v>
      </c>
      <c r="E570" t="s">
        <v>496</v>
      </c>
      <c r="F570" t="s">
        <v>323</v>
      </c>
      <c r="G570" t="s">
        <v>244</v>
      </c>
      <c r="H570">
        <v>0.55300000000000005</v>
      </c>
      <c r="I570" t="s">
        <v>324</v>
      </c>
      <c r="J570" t="s">
        <v>324</v>
      </c>
      <c r="K570" t="s">
        <v>324</v>
      </c>
      <c r="L570">
        <v>0.55300000000000005</v>
      </c>
      <c r="M570">
        <v>63</v>
      </c>
      <c r="N570" t="s">
        <v>324</v>
      </c>
      <c r="O570" t="s">
        <v>324</v>
      </c>
      <c r="P570" t="s">
        <v>324</v>
      </c>
      <c r="Q570">
        <v>63</v>
      </c>
      <c r="R570" t="s">
        <v>324</v>
      </c>
      <c r="S570" t="s">
        <v>324</v>
      </c>
      <c r="T570" t="s">
        <v>324</v>
      </c>
      <c r="U570" t="s">
        <v>324</v>
      </c>
      <c r="V570">
        <v>0</v>
      </c>
      <c r="W570" t="s">
        <v>324</v>
      </c>
      <c r="X570" t="s">
        <v>324</v>
      </c>
      <c r="Y570" t="s">
        <v>324</v>
      </c>
      <c r="Z570" t="s">
        <v>324</v>
      </c>
      <c r="AA570">
        <v>0</v>
      </c>
      <c r="AB570">
        <v>6.4489999999999998</v>
      </c>
      <c r="AC570" t="s">
        <v>324</v>
      </c>
      <c r="AD570" t="s">
        <v>324</v>
      </c>
      <c r="AE570" t="s">
        <v>324</v>
      </c>
      <c r="AF570">
        <v>6.4489999999999998</v>
      </c>
      <c r="AG570" t="s">
        <v>324</v>
      </c>
      <c r="AH570" t="s">
        <v>324</v>
      </c>
      <c r="AI570" t="s">
        <v>324</v>
      </c>
      <c r="AJ570" t="s">
        <v>324</v>
      </c>
      <c r="AK570">
        <v>0</v>
      </c>
      <c r="AL570" t="s">
        <v>324</v>
      </c>
      <c r="AM570" t="s">
        <v>324</v>
      </c>
      <c r="AN570" t="s">
        <v>324</v>
      </c>
      <c r="AO570" t="s">
        <v>324</v>
      </c>
      <c r="AP570">
        <v>0</v>
      </c>
      <c r="AQ570" t="s">
        <v>324</v>
      </c>
      <c r="AR570" t="s">
        <v>324</v>
      </c>
      <c r="AS570" t="s">
        <v>324</v>
      </c>
      <c r="AT570" t="s">
        <v>324</v>
      </c>
      <c r="AU570">
        <v>0</v>
      </c>
      <c r="AV570" t="s">
        <v>324</v>
      </c>
      <c r="AW570" t="s">
        <v>324</v>
      </c>
      <c r="AX570" t="s">
        <v>324</v>
      </c>
      <c r="AY570" t="s">
        <v>324</v>
      </c>
      <c r="AZ570">
        <v>0</v>
      </c>
      <c r="BA570" t="s">
        <v>324</v>
      </c>
      <c r="BB570" t="s">
        <v>324</v>
      </c>
      <c r="BC570" t="s">
        <v>324</v>
      </c>
      <c r="BD570" t="s">
        <v>324</v>
      </c>
      <c r="BE570">
        <v>0</v>
      </c>
      <c r="BF570" t="s">
        <v>324</v>
      </c>
      <c r="BG570" t="s">
        <v>324</v>
      </c>
      <c r="BH570" t="s">
        <v>324</v>
      </c>
      <c r="BI570" t="s">
        <v>324</v>
      </c>
      <c r="BJ570">
        <v>0</v>
      </c>
      <c r="BK570">
        <v>1E-3</v>
      </c>
      <c r="BL570" t="s">
        <v>324</v>
      </c>
      <c r="BM570" t="s">
        <v>324</v>
      </c>
      <c r="BN570" t="s">
        <v>324</v>
      </c>
      <c r="BO570">
        <v>1E-3</v>
      </c>
      <c r="BP570">
        <v>1</v>
      </c>
      <c r="BQ570" t="s">
        <v>324</v>
      </c>
      <c r="BR570" t="s">
        <v>324</v>
      </c>
      <c r="BS570" t="s">
        <v>324</v>
      </c>
      <c r="BT570">
        <v>1</v>
      </c>
      <c r="BU570" t="s">
        <v>324</v>
      </c>
      <c r="BV570" t="s">
        <v>324</v>
      </c>
      <c r="BW570" t="s">
        <v>324</v>
      </c>
      <c r="BX570" t="s">
        <v>324</v>
      </c>
      <c r="BY570">
        <v>0</v>
      </c>
      <c r="BZ570" t="s">
        <v>324</v>
      </c>
      <c r="CA570" t="s">
        <v>324</v>
      </c>
      <c r="CB570" t="s">
        <v>324</v>
      </c>
      <c r="CC570" t="s">
        <v>324</v>
      </c>
      <c r="CD570">
        <v>0</v>
      </c>
      <c r="CE570" t="s">
        <v>324</v>
      </c>
      <c r="CF570" t="s">
        <v>324</v>
      </c>
      <c r="CG570" t="s">
        <v>324</v>
      </c>
      <c r="CH570" t="s">
        <v>324</v>
      </c>
      <c r="CI570">
        <v>0</v>
      </c>
      <c r="CJ570" t="s">
        <v>324</v>
      </c>
      <c r="CK570" t="s">
        <v>324</v>
      </c>
      <c r="CL570" t="s">
        <v>324</v>
      </c>
      <c r="CM570" t="s">
        <v>324</v>
      </c>
      <c r="CN570">
        <v>0</v>
      </c>
      <c r="CO570">
        <v>0.55400000000000005</v>
      </c>
      <c r="CP570" t="s">
        <v>179</v>
      </c>
      <c r="CQ570" t="s">
        <v>179</v>
      </c>
      <c r="CR570">
        <v>0</v>
      </c>
      <c r="CS570">
        <v>0.55400000000000005</v>
      </c>
      <c r="CT570">
        <v>64</v>
      </c>
      <c r="CU570">
        <v>0</v>
      </c>
      <c r="CV570">
        <v>0</v>
      </c>
      <c r="CW570">
        <v>0</v>
      </c>
      <c r="CX570">
        <v>64</v>
      </c>
      <c r="CY570">
        <v>6.4489999999999998</v>
      </c>
      <c r="CZ570">
        <v>0</v>
      </c>
      <c r="DA570">
        <v>0</v>
      </c>
      <c r="DB570">
        <v>0</v>
      </c>
      <c r="DC570">
        <v>6.4489999999999998</v>
      </c>
    </row>
    <row r="571" spans="1:107" x14ac:dyDescent="0.45">
      <c r="A571">
        <v>2024</v>
      </c>
      <c r="B571">
        <v>2</v>
      </c>
      <c r="C571" t="s">
        <v>179</v>
      </c>
      <c r="D571">
        <v>5701</v>
      </c>
      <c r="E571" t="s">
        <v>497</v>
      </c>
      <c r="F571" t="s">
        <v>323</v>
      </c>
      <c r="G571" t="s">
        <v>244</v>
      </c>
      <c r="H571">
        <v>50.204999999999998</v>
      </c>
      <c r="I571">
        <v>7.5839999999999996</v>
      </c>
      <c r="J571" t="s">
        <v>324</v>
      </c>
      <c r="K571" t="s">
        <v>324</v>
      </c>
      <c r="L571">
        <v>57.789000000000001</v>
      </c>
      <c r="M571">
        <v>9216</v>
      </c>
      <c r="N571">
        <v>191</v>
      </c>
      <c r="O571" t="s">
        <v>324</v>
      </c>
      <c r="P571" t="s">
        <v>324</v>
      </c>
      <c r="Q571">
        <v>9407</v>
      </c>
      <c r="R571" t="s">
        <v>324</v>
      </c>
      <c r="S571" t="s">
        <v>324</v>
      </c>
      <c r="T571" t="s">
        <v>324</v>
      </c>
      <c r="U571" t="s">
        <v>324</v>
      </c>
      <c r="V571">
        <v>0</v>
      </c>
      <c r="W571" t="s">
        <v>324</v>
      </c>
      <c r="X571" t="s">
        <v>324</v>
      </c>
      <c r="Y571" t="s">
        <v>324</v>
      </c>
      <c r="Z571" t="s">
        <v>324</v>
      </c>
      <c r="AA571">
        <v>0</v>
      </c>
      <c r="AB571">
        <v>776.95699999999999</v>
      </c>
      <c r="AC571">
        <v>75.271000000000001</v>
      </c>
      <c r="AD571" t="s">
        <v>324</v>
      </c>
      <c r="AE571" t="s">
        <v>324</v>
      </c>
      <c r="AF571">
        <v>852.22799999999995</v>
      </c>
      <c r="AG571">
        <v>0.92900000000000005</v>
      </c>
      <c r="AH571" t="s">
        <v>324</v>
      </c>
      <c r="AI571" t="s">
        <v>324</v>
      </c>
      <c r="AJ571" t="s">
        <v>324</v>
      </c>
      <c r="AK571">
        <v>0.92900000000000005</v>
      </c>
      <c r="AL571">
        <v>107</v>
      </c>
      <c r="AM571" t="s">
        <v>324</v>
      </c>
      <c r="AN571" t="s">
        <v>324</v>
      </c>
      <c r="AO571" t="s">
        <v>324</v>
      </c>
      <c r="AP571">
        <v>107</v>
      </c>
      <c r="AQ571" t="s">
        <v>324</v>
      </c>
      <c r="AR571" t="s">
        <v>324</v>
      </c>
      <c r="AS571" t="s">
        <v>324</v>
      </c>
      <c r="AT571" t="s">
        <v>324</v>
      </c>
      <c r="AU571">
        <v>0</v>
      </c>
      <c r="AV571" t="s">
        <v>324</v>
      </c>
      <c r="AW571" t="s">
        <v>324</v>
      </c>
      <c r="AX571" t="s">
        <v>324</v>
      </c>
      <c r="AY571" t="s">
        <v>324</v>
      </c>
      <c r="AZ571">
        <v>0</v>
      </c>
      <c r="BA571" t="s">
        <v>324</v>
      </c>
      <c r="BB571" t="s">
        <v>324</v>
      </c>
      <c r="BC571" t="s">
        <v>324</v>
      </c>
      <c r="BD571" t="s">
        <v>324</v>
      </c>
      <c r="BE571">
        <v>0</v>
      </c>
      <c r="BF571" t="s">
        <v>324</v>
      </c>
      <c r="BG571" t="s">
        <v>324</v>
      </c>
      <c r="BH571" t="s">
        <v>324</v>
      </c>
      <c r="BI571" t="s">
        <v>324</v>
      </c>
      <c r="BJ571">
        <v>0</v>
      </c>
      <c r="BK571">
        <v>7.0000000000000001E-3</v>
      </c>
      <c r="BL571">
        <v>6.0000000000000001E-3</v>
      </c>
      <c r="BM571" t="s">
        <v>324</v>
      </c>
      <c r="BN571" t="s">
        <v>324</v>
      </c>
      <c r="BO571">
        <v>1.2999999999999999E-2</v>
      </c>
      <c r="BP571">
        <v>3</v>
      </c>
      <c r="BQ571">
        <v>2</v>
      </c>
      <c r="BR571" t="s">
        <v>324</v>
      </c>
      <c r="BS571" t="s">
        <v>324</v>
      </c>
      <c r="BT571">
        <v>5</v>
      </c>
      <c r="BU571" t="s">
        <v>324</v>
      </c>
      <c r="BV571" t="s">
        <v>324</v>
      </c>
      <c r="BW571" t="s">
        <v>324</v>
      </c>
      <c r="BX571" t="s">
        <v>324</v>
      </c>
      <c r="BY571">
        <v>0</v>
      </c>
      <c r="BZ571" t="s">
        <v>324</v>
      </c>
      <c r="CA571" t="s">
        <v>324</v>
      </c>
      <c r="CB571" t="s">
        <v>324</v>
      </c>
      <c r="CC571" t="s">
        <v>324</v>
      </c>
      <c r="CD571">
        <v>0</v>
      </c>
      <c r="CE571" t="s">
        <v>324</v>
      </c>
      <c r="CF571" t="s">
        <v>324</v>
      </c>
      <c r="CG571" t="s">
        <v>324</v>
      </c>
      <c r="CH571" t="s">
        <v>324</v>
      </c>
      <c r="CI571">
        <v>0</v>
      </c>
      <c r="CJ571" t="s">
        <v>324</v>
      </c>
      <c r="CK571" t="s">
        <v>324</v>
      </c>
      <c r="CL571" t="s">
        <v>324</v>
      </c>
      <c r="CM571" t="s">
        <v>324</v>
      </c>
      <c r="CN571">
        <v>0</v>
      </c>
      <c r="CO571">
        <v>50.212000000000003</v>
      </c>
      <c r="CP571">
        <v>7.59</v>
      </c>
      <c r="CQ571" t="s">
        <v>179</v>
      </c>
      <c r="CR571">
        <v>0</v>
      </c>
      <c r="CS571">
        <v>57.802</v>
      </c>
      <c r="CT571">
        <v>9219</v>
      </c>
      <c r="CU571">
        <v>193</v>
      </c>
      <c r="CV571">
        <v>0</v>
      </c>
      <c r="CW571">
        <v>0</v>
      </c>
      <c r="CX571">
        <v>9412</v>
      </c>
      <c r="CY571">
        <v>776.95699999999999</v>
      </c>
      <c r="CZ571">
        <v>75.271000000000001</v>
      </c>
      <c r="DA571">
        <v>0</v>
      </c>
      <c r="DB571">
        <v>0</v>
      </c>
      <c r="DC571">
        <v>852.22799999999995</v>
      </c>
    </row>
    <row r="572" spans="1:107" x14ac:dyDescent="0.45">
      <c r="A572">
        <v>2024</v>
      </c>
      <c r="B572">
        <v>2</v>
      </c>
      <c r="C572" t="s">
        <v>179</v>
      </c>
      <c r="D572">
        <v>6204</v>
      </c>
      <c r="E572" t="s">
        <v>498</v>
      </c>
      <c r="F572" t="s">
        <v>323</v>
      </c>
      <c r="G572" t="s">
        <v>244</v>
      </c>
      <c r="H572">
        <v>1.9530000000000001</v>
      </c>
      <c r="I572">
        <v>0.13100000000000001</v>
      </c>
      <c r="J572">
        <v>0</v>
      </c>
      <c r="K572">
        <v>0</v>
      </c>
      <c r="L572">
        <v>2.0840000000000001</v>
      </c>
      <c r="M572">
        <v>378</v>
      </c>
      <c r="N572">
        <v>16</v>
      </c>
      <c r="O572">
        <v>0</v>
      </c>
      <c r="P572">
        <v>0</v>
      </c>
      <c r="Q572">
        <v>394</v>
      </c>
      <c r="R572" t="s">
        <v>324</v>
      </c>
      <c r="S572" t="s">
        <v>324</v>
      </c>
      <c r="T572" t="s">
        <v>324</v>
      </c>
      <c r="U572" t="s">
        <v>324</v>
      </c>
      <c r="V572">
        <v>0</v>
      </c>
      <c r="W572" t="s">
        <v>324</v>
      </c>
      <c r="X572" t="s">
        <v>324</v>
      </c>
      <c r="Y572" t="s">
        <v>324</v>
      </c>
      <c r="Z572" t="s">
        <v>324</v>
      </c>
      <c r="AA572">
        <v>0</v>
      </c>
      <c r="AB572">
        <v>103.389</v>
      </c>
      <c r="AC572">
        <v>2.258</v>
      </c>
      <c r="AD572">
        <v>0</v>
      </c>
      <c r="AE572">
        <v>0</v>
      </c>
      <c r="AF572">
        <v>105.64700000000001</v>
      </c>
      <c r="AG572" t="s">
        <v>324</v>
      </c>
      <c r="AH572" t="s">
        <v>324</v>
      </c>
      <c r="AI572" t="s">
        <v>324</v>
      </c>
      <c r="AJ572" t="s">
        <v>324</v>
      </c>
      <c r="AK572">
        <v>0</v>
      </c>
      <c r="AL572" t="s">
        <v>324</v>
      </c>
      <c r="AM572" t="s">
        <v>324</v>
      </c>
      <c r="AN572" t="s">
        <v>324</v>
      </c>
      <c r="AO572" t="s">
        <v>324</v>
      </c>
      <c r="AP572">
        <v>0</v>
      </c>
      <c r="AQ572" t="s">
        <v>324</v>
      </c>
      <c r="AR572" t="s">
        <v>324</v>
      </c>
      <c r="AS572" t="s">
        <v>324</v>
      </c>
      <c r="AT572" t="s">
        <v>324</v>
      </c>
      <c r="AU572">
        <v>0</v>
      </c>
      <c r="AV572" t="s">
        <v>324</v>
      </c>
      <c r="AW572" t="s">
        <v>324</v>
      </c>
      <c r="AX572" t="s">
        <v>324</v>
      </c>
      <c r="AY572" t="s">
        <v>324</v>
      </c>
      <c r="AZ572">
        <v>0</v>
      </c>
      <c r="BA572" t="s">
        <v>324</v>
      </c>
      <c r="BB572" t="s">
        <v>324</v>
      </c>
      <c r="BC572" t="s">
        <v>324</v>
      </c>
      <c r="BD572" t="s">
        <v>324</v>
      </c>
      <c r="BE572">
        <v>0</v>
      </c>
      <c r="BF572" t="s">
        <v>324</v>
      </c>
      <c r="BG572" t="s">
        <v>324</v>
      </c>
      <c r="BH572" t="s">
        <v>324</v>
      </c>
      <c r="BI572" t="s">
        <v>324</v>
      </c>
      <c r="BJ572">
        <v>0</v>
      </c>
      <c r="BK572" t="s">
        <v>324</v>
      </c>
      <c r="BL572" t="s">
        <v>324</v>
      </c>
      <c r="BM572" t="s">
        <v>324</v>
      </c>
      <c r="BN572" t="s">
        <v>324</v>
      </c>
      <c r="BO572">
        <v>0</v>
      </c>
      <c r="BP572" t="s">
        <v>324</v>
      </c>
      <c r="BQ572" t="s">
        <v>324</v>
      </c>
      <c r="BR572" t="s">
        <v>324</v>
      </c>
      <c r="BS572" t="s">
        <v>324</v>
      </c>
      <c r="BT572">
        <v>0</v>
      </c>
      <c r="BU572" t="s">
        <v>324</v>
      </c>
      <c r="BV572" t="s">
        <v>324</v>
      </c>
      <c r="BW572" t="s">
        <v>324</v>
      </c>
      <c r="BX572" t="s">
        <v>324</v>
      </c>
      <c r="BY572">
        <v>0</v>
      </c>
      <c r="BZ572" t="s">
        <v>324</v>
      </c>
      <c r="CA572" t="s">
        <v>324</v>
      </c>
      <c r="CB572" t="s">
        <v>324</v>
      </c>
      <c r="CC572" t="s">
        <v>324</v>
      </c>
      <c r="CD572">
        <v>0</v>
      </c>
      <c r="CE572" t="s">
        <v>324</v>
      </c>
      <c r="CF572" t="s">
        <v>324</v>
      </c>
      <c r="CG572" t="s">
        <v>324</v>
      </c>
      <c r="CH572" t="s">
        <v>324</v>
      </c>
      <c r="CI572">
        <v>0</v>
      </c>
      <c r="CJ572" t="s">
        <v>324</v>
      </c>
      <c r="CK572" t="s">
        <v>324</v>
      </c>
      <c r="CL572" t="s">
        <v>324</v>
      </c>
      <c r="CM572" t="s">
        <v>324</v>
      </c>
      <c r="CN572">
        <v>0</v>
      </c>
      <c r="CO572">
        <v>1.9530000000000001</v>
      </c>
      <c r="CP572">
        <v>0.13100000000000001</v>
      </c>
      <c r="CQ572" t="s">
        <v>179</v>
      </c>
      <c r="CR572">
        <v>0</v>
      </c>
      <c r="CS572">
        <v>2.0840000000000001</v>
      </c>
      <c r="CT572">
        <v>378</v>
      </c>
      <c r="CU572">
        <v>16</v>
      </c>
      <c r="CV572">
        <v>0</v>
      </c>
      <c r="CW572">
        <v>0</v>
      </c>
      <c r="CX572">
        <v>394</v>
      </c>
      <c r="CY572">
        <v>103.389</v>
      </c>
      <c r="CZ572">
        <v>2.258</v>
      </c>
      <c r="DA572">
        <v>0</v>
      </c>
      <c r="DB572">
        <v>0</v>
      </c>
      <c r="DC572">
        <v>105.64700000000001</v>
      </c>
    </row>
    <row r="573" spans="1:107" x14ac:dyDescent="0.45">
      <c r="A573">
        <v>2024</v>
      </c>
      <c r="B573">
        <v>2</v>
      </c>
      <c r="C573" t="s">
        <v>179</v>
      </c>
      <c r="D573">
        <v>11204</v>
      </c>
      <c r="E573" t="s">
        <v>499</v>
      </c>
      <c r="F573" t="s">
        <v>323</v>
      </c>
      <c r="G573" t="s">
        <v>247</v>
      </c>
      <c r="H573">
        <v>2.5489999999999999</v>
      </c>
      <c r="I573">
        <v>0.71399999999999997</v>
      </c>
      <c r="J573" t="s">
        <v>324</v>
      </c>
      <c r="K573" t="s">
        <v>324</v>
      </c>
      <c r="L573">
        <v>3.2629999999999999</v>
      </c>
      <c r="M573">
        <v>442</v>
      </c>
      <c r="N573">
        <v>32</v>
      </c>
      <c r="O573" t="s">
        <v>324</v>
      </c>
      <c r="P573" t="s">
        <v>324</v>
      </c>
      <c r="Q573">
        <v>474</v>
      </c>
      <c r="R573" t="s">
        <v>324</v>
      </c>
      <c r="S573" t="s">
        <v>324</v>
      </c>
      <c r="T573" t="s">
        <v>324</v>
      </c>
      <c r="U573" t="s">
        <v>324</v>
      </c>
      <c r="V573">
        <v>0</v>
      </c>
      <c r="W573" t="s">
        <v>324</v>
      </c>
      <c r="X573" t="s">
        <v>324</v>
      </c>
      <c r="Y573" t="s">
        <v>324</v>
      </c>
      <c r="Z573" t="s">
        <v>324</v>
      </c>
      <c r="AA573">
        <v>0</v>
      </c>
      <c r="AB573">
        <v>0</v>
      </c>
      <c r="AC573">
        <v>0</v>
      </c>
      <c r="AD573" t="s">
        <v>324</v>
      </c>
      <c r="AE573" t="s">
        <v>324</v>
      </c>
      <c r="AF573">
        <v>0</v>
      </c>
      <c r="AG573" t="s">
        <v>324</v>
      </c>
      <c r="AH573" t="s">
        <v>324</v>
      </c>
      <c r="AI573" t="s">
        <v>324</v>
      </c>
      <c r="AJ573" t="s">
        <v>324</v>
      </c>
      <c r="AK573">
        <v>0</v>
      </c>
      <c r="AL573" t="s">
        <v>324</v>
      </c>
      <c r="AM573" t="s">
        <v>324</v>
      </c>
      <c r="AN573" t="s">
        <v>324</v>
      </c>
      <c r="AO573" t="s">
        <v>324</v>
      </c>
      <c r="AP573">
        <v>0</v>
      </c>
      <c r="AQ573" t="s">
        <v>324</v>
      </c>
      <c r="AR573" t="s">
        <v>324</v>
      </c>
      <c r="AS573" t="s">
        <v>324</v>
      </c>
      <c r="AT573" t="s">
        <v>324</v>
      </c>
      <c r="AU573">
        <v>0</v>
      </c>
      <c r="AV573" t="s">
        <v>324</v>
      </c>
      <c r="AW573" t="s">
        <v>324</v>
      </c>
      <c r="AX573" t="s">
        <v>324</v>
      </c>
      <c r="AY573" t="s">
        <v>324</v>
      </c>
      <c r="AZ573">
        <v>0</v>
      </c>
      <c r="BA573" t="s">
        <v>324</v>
      </c>
      <c r="BB573" t="s">
        <v>324</v>
      </c>
      <c r="BC573" t="s">
        <v>324</v>
      </c>
      <c r="BD573" t="s">
        <v>324</v>
      </c>
      <c r="BE573">
        <v>0</v>
      </c>
      <c r="BF573" t="s">
        <v>324</v>
      </c>
      <c r="BG573" t="s">
        <v>324</v>
      </c>
      <c r="BH573" t="s">
        <v>324</v>
      </c>
      <c r="BI573" t="s">
        <v>324</v>
      </c>
      <c r="BJ573">
        <v>0</v>
      </c>
      <c r="BK573" t="s">
        <v>324</v>
      </c>
      <c r="BL573" t="s">
        <v>324</v>
      </c>
      <c r="BM573" t="s">
        <v>324</v>
      </c>
      <c r="BN573" t="s">
        <v>324</v>
      </c>
      <c r="BO573">
        <v>0</v>
      </c>
      <c r="BP573" t="s">
        <v>324</v>
      </c>
      <c r="BQ573" t="s">
        <v>324</v>
      </c>
      <c r="BR573" t="s">
        <v>324</v>
      </c>
      <c r="BS573" t="s">
        <v>324</v>
      </c>
      <c r="BT573">
        <v>0</v>
      </c>
      <c r="BU573" t="s">
        <v>324</v>
      </c>
      <c r="BV573" t="s">
        <v>324</v>
      </c>
      <c r="BW573" t="s">
        <v>324</v>
      </c>
      <c r="BX573" t="s">
        <v>324</v>
      </c>
      <c r="BY573">
        <v>0</v>
      </c>
      <c r="BZ573" t="s">
        <v>324</v>
      </c>
      <c r="CA573" t="s">
        <v>324</v>
      </c>
      <c r="CB573" t="s">
        <v>324</v>
      </c>
      <c r="CC573" t="s">
        <v>324</v>
      </c>
      <c r="CD573">
        <v>0</v>
      </c>
      <c r="CE573" t="s">
        <v>324</v>
      </c>
      <c r="CF573" t="s">
        <v>324</v>
      </c>
      <c r="CG573" t="s">
        <v>324</v>
      </c>
      <c r="CH573" t="s">
        <v>324</v>
      </c>
      <c r="CI573">
        <v>0</v>
      </c>
      <c r="CJ573" t="s">
        <v>324</v>
      </c>
      <c r="CK573" t="s">
        <v>324</v>
      </c>
      <c r="CL573" t="s">
        <v>324</v>
      </c>
      <c r="CM573" t="s">
        <v>324</v>
      </c>
      <c r="CN573">
        <v>0</v>
      </c>
      <c r="CO573">
        <v>2.5489999999999999</v>
      </c>
      <c r="CP573">
        <v>0.71399999999999997</v>
      </c>
      <c r="CQ573" t="s">
        <v>179</v>
      </c>
      <c r="CR573">
        <v>0</v>
      </c>
      <c r="CS573">
        <v>3.2629999999999999</v>
      </c>
      <c r="CT573">
        <v>442</v>
      </c>
      <c r="CU573">
        <v>32</v>
      </c>
      <c r="CV573">
        <v>0</v>
      </c>
      <c r="CW573">
        <v>0</v>
      </c>
      <c r="CX573">
        <v>474</v>
      </c>
      <c r="CY573">
        <v>0</v>
      </c>
      <c r="CZ573">
        <v>0</v>
      </c>
      <c r="DA573">
        <v>0</v>
      </c>
      <c r="DB573">
        <v>0</v>
      </c>
      <c r="DC573">
        <v>0</v>
      </c>
    </row>
    <row r="574" spans="1:107" x14ac:dyDescent="0.45">
      <c r="A574">
        <v>2024</v>
      </c>
      <c r="B574">
        <v>2</v>
      </c>
      <c r="C574" t="s">
        <v>179</v>
      </c>
      <c r="D574">
        <v>15473</v>
      </c>
      <c r="E574" t="s">
        <v>500</v>
      </c>
      <c r="F574" t="s">
        <v>323</v>
      </c>
      <c r="G574" t="s">
        <v>247</v>
      </c>
      <c r="H574">
        <v>261.89</v>
      </c>
      <c r="I574">
        <v>88.02</v>
      </c>
      <c r="J574">
        <v>0</v>
      </c>
      <c r="K574">
        <v>0</v>
      </c>
      <c r="L574">
        <v>349.91</v>
      </c>
      <c r="M574">
        <v>42259</v>
      </c>
      <c r="N574">
        <v>1147</v>
      </c>
      <c r="O574">
        <v>0</v>
      </c>
      <c r="P574">
        <v>0</v>
      </c>
      <c r="Q574">
        <v>43406</v>
      </c>
      <c r="R574" t="s">
        <v>324</v>
      </c>
      <c r="S574" t="s">
        <v>324</v>
      </c>
      <c r="T574" t="s">
        <v>324</v>
      </c>
      <c r="U574" t="s">
        <v>324</v>
      </c>
      <c r="V574">
        <v>0</v>
      </c>
      <c r="W574" t="s">
        <v>324</v>
      </c>
      <c r="X574" t="s">
        <v>324</v>
      </c>
      <c r="Y574" t="s">
        <v>324</v>
      </c>
      <c r="Z574" t="s">
        <v>324</v>
      </c>
      <c r="AA574">
        <v>0</v>
      </c>
      <c r="AB574" t="s">
        <v>324</v>
      </c>
      <c r="AC574" t="s">
        <v>324</v>
      </c>
      <c r="AD574" t="s">
        <v>324</v>
      </c>
      <c r="AE574" t="s">
        <v>324</v>
      </c>
      <c r="AF574">
        <v>0</v>
      </c>
      <c r="AG574" t="s">
        <v>324</v>
      </c>
      <c r="AH574" t="s">
        <v>324</v>
      </c>
      <c r="AI574" t="s">
        <v>324</v>
      </c>
      <c r="AJ574" t="s">
        <v>324</v>
      </c>
      <c r="AK574">
        <v>0</v>
      </c>
      <c r="AL574" t="s">
        <v>324</v>
      </c>
      <c r="AM574" t="s">
        <v>324</v>
      </c>
      <c r="AN574" t="s">
        <v>324</v>
      </c>
      <c r="AO574" t="s">
        <v>324</v>
      </c>
      <c r="AP574">
        <v>0</v>
      </c>
      <c r="AQ574" t="s">
        <v>324</v>
      </c>
      <c r="AR574" t="s">
        <v>324</v>
      </c>
      <c r="AS574" t="s">
        <v>324</v>
      </c>
      <c r="AT574" t="s">
        <v>324</v>
      </c>
      <c r="AU574">
        <v>0</v>
      </c>
      <c r="AV574" t="s">
        <v>324</v>
      </c>
      <c r="AW574" t="s">
        <v>324</v>
      </c>
      <c r="AX574" t="s">
        <v>324</v>
      </c>
      <c r="AY574" t="s">
        <v>324</v>
      </c>
      <c r="AZ574">
        <v>0</v>
      </c>
      <c r="BA574" t="s">
        <v>324</v>
      </c>
      <c r="BB574" t="s">
        <v>324</v>
      </c>
      <c r="BC574" t="s">
        <v>324</v>
      </c>
      <c r="BD574" t="s">
        <v>324</v>
      </c>
      <c r="BE574">
        <v>0</v>
      </c>
      <c r="BF574" t="s">
        <v>324</v>
      </c>
      <c r="BG574" t="s">
        <v>324</v>
      </c>
      <c r="BH574" t="s">
        <v>324</v>
      </c>
      <c r="BI574" t="s">
        <v>324</v>
      </c>
      <c r="BJ574">
        <v>0</v>
      </c>
      <c r="BK574">
        <v>8.9999999999999993E-3</v>
      </c>
      <c r="BL574">
        <v>1.4999999999999999E-2</v>
      </c>
      <c r="BM574">
        <v>0</v>
      </c>
      <c r="BN574">
        <v>0</v>
      </c>
      <c r="BO574">
        <v>2.4E-2</v>
      </c>
      <c r="BP574">
        <v>3</v>
      </c>
      <c r="BQ574">
        <v>3</v>
      </c>
      <c r="BR574">
        <v>0</v>
      </c>
      <c r="BS574">
        <v>0</v>
      </c>
      <c r="BT574">
        <v>6</v>
      </c>
      <c r="BU574" t="s">
        <v>324</v>
      </c>
      <c r="BV574" t="s">
        <v>324</v>
      </c>
      <c r="BW574" t="s">
        <v>324</v>
      </c>
      <c r="BX574" t="s">
        <v>324</v>
      </c>
      <c r="BY574">
        <v>0</v>
      </c>
      <c r="BZ574" t="s">
        <v>324</v>
      </c>
      <c r="CA574" t="s">
        <v>324</v>
      </c>
      <c r="CB574" t="s">
        <v>324</v>
      </c>
      <c r="CC574" t="s">
        <v>324</v>
      </c>
      <c r="CD574">
        <v>0</v>
      </c>
      <c r="CE574" t="s">
        <v>324</v>
      </c>
      <c r="CF574" t="s">
        <v>324</v>
      </c>
      <c r="CG574" t="s">
        <v>324</v>
      </c>
      <c r="CH574" t="s">
        <v>324</v>
      </c>
      <c r="CI574">
        <v>0</v>
      </c>
      <c r="CJ574" t="s">
        <v>324</v>
      </c>
      <c r="CK574" t="s">
        <v>324</v>
      </c>
      <c r="CL574" t="s">
        <v>324</v>
      </c>
      <c r="CM574" t="s">
        <v>324</v>
      </c>
      <c r="CN574">
        <v>0</v>
      </c>
      <c r="CO574">
        <v>261.899</v>
      </c>
      <c r="CP574">
        <v>88.034999999999997</v>
      </c>
      <c r="CQ574" t="s">
        <v>179</v>
      </c>
      <c r="CR574">
        <v>0</v>
      </c>
      <c r="CS574">
        <v>349.93400000000003</v>
      </c>
      <c r="CT574">
        <v>42262</v>
      </c>
      <c r="CU574">
        <v>1150</v>
      </c>
      <c r="CV574">
        <v>0</v>
      </c>
      <c r="CW574">
        <v>0</v>
      </c>
      <c r="CX574">
        <v>43412</v>
      </c>
      <c r="CY574">
        <v>0</v>
      </c>
      <c r="CZ574">
        <v>0</v>
      </c>
      <c r="DA574">
        <v>0</v>
      </c>
      <c r="DB574">
        <v>0</v>
      </c>
      <c r="DC574">
        <v>0</v>
      </c>
    </row>
    <row r="575" spans="1:107" x14ac:dyDescent="0.45">
      <c r="A575">
        <v>2024</v>
      </c>
      <c r="B575">
        <v>2</v>
      </c>
      <c r="C575" t="s">
        <v>179</v>
      </c>
      <c r="D575">
        <v>17718</v>
      </c>
      <c r="E575" t="s">
        <v>501</v>
      </c>
      <c r="F575" t="s">
        <v>323</v>
      </c>
      <c r="G575" t="s">
        <v>247</v>
      </c>
      <c r="H575">
        <v>19.391999999999999</v>
      </c>
      <c r="I575">
        <v>7.5880000000000001</v>
      </c>
      <c r="J575">
        <v>0.49299999999999999</v>
      </c>
      <c r="K575">
        <v>0</v>
      </c>
      <c r="L575">
        <v>27.472999999999999</v>
      </c>
      <c r="M575">
        <v>2032</v>
      </c>
      <c r="N575">
        <v>107</v>
      </c>
      <c r="O575">
        <v>6</v>
      </c>
      <c r="P575">
        <v>0</v>
      </c>
      <c r="Q575">
        <v>2145</v>
      </c>
      <c r="R575" t="s">
        <v>324</v>
      </c>
      <c r="S575" t="s">
        <v>324</v>
      </c>
      <c r="T575" t="s">
        <v>324</v>
      </c>
      <c r="U575" t="s">
        <v>324</v>
      </c>
      <c r="V575">
        <v>0</v>
      </c>
      <c r="W575" t="s">
        <v>324</v>
      </c>
      <c r="X575" t="s">
        <v>324</v>
      </c>
      <c r="Y575" t="s">
        <v>324</v>
      </c>
      <c r="Z575" t="s">
        <v>324</v>
      </c>
      <c r="AA575">
        <v>0</v>
      </c>
      <c r="AB575" t="s">
        <v>324</v>
      </c>
      <c r="AC575" t="s">
        <v>324</v>
      </c>
      <c r="AD575" t="s">
        <v>324</v>
      </c>
      <c r="AE575" t="s">
        <v>324</v>
      </c>
      <c r="AF575">
        <v>0</v>
      </c>
      <c r="AG575" t="s">
        <v>324</v>
      </c>
      <c r="AH575" t="s">
        <v>324</v>
      </c>
      <c r="AI575" t="s">
        <v>324</v>
      </c>
      <c r="AJ575" t="s">
        <v>324</v>
      </c>
      <c r="AK575">
        <v>0</v>
      </c>
      <c r="AL575" t="s">
        <v>324</v>
      </c>
      <c r="AM575" t="s">
        <v>324</v>
      </c>
      <c r="AN575" t="s">
        <v>324</v>
      </c>
      <c r="AO575" t="s">
        <v>324</v>
      </c>
      <c r="AP575">
        <v>0</v>
      </c>
      <c r="AQ575" t="s">
        <v>324</v>
      </c>
      <c r="AR575" t="s">
        <v>324</v>
      </c>
      <c r="AS575" t="s">
        <v>324</v>
      </c>
      <c r="AT575" t="s">
        <v>324</v>
      </c>
      <c r="AU575">
        <v>0</v>
      </c>
      <c r="AV575" t="s">
        <v>324</v>
      </c>
      <c r="AW575" t="s">
        <v>324</v>
      </c>
      <c r="AX575" t="s">
        <v>324</v>
      </c>
      <c r="AY575" t="s">
        <v>324</v>
      </c>
      <c r="AZ575">
        <v>0</v>
      </c>
      <c r="BA575" t="s">
        <v>324</v>
      </c>
      <c r="BB575" t="s">
        <v>324</v>
      </c>
      <c r="BC575" t="s">
        <v>324</v>
      </c>
      <c r="BD575" t="s">
        <v>324</v>
      </c>
      <c r="BE575">
        <v>0</v>
      </c>
      <c r="BF575" t="s">
        <v>324</v>
      </c>
      <c r="BG575" t="s">
        <v>324</v>
      </c>
      <c r="BH575" t="s">
        <v>324</v>
      </c>
      <c r="BI575" t="s">
        <v>324</v>
      </c>
      <c r="BJ575">
        <v>0</v>
      </c>
      <c r="BK575" t="s">
        <v>324</v>
      </c>
      <c r="BL575" t="s">
        <v>324</v>
      </c>
      <c r="BM575" t="s">
        <v>324</v>
      </c>
      <c r="BN575" t="s">
        <v>324</v>
      </c>
      <c r="BO575">
        <v>0</v>
      </c>
      <c r="BP575" t="s">
        <v>324</v>
      </c>
      <c r="BQ575" t="s">
        <v>324</v>
      </c>
      <c r="BR575" t="s">
        <v>324</v>
      </c>
      <c r="BS575" t="s">
        <v>324</v>
      </c>
      <c r="BT575">
        <v>0</v>
      </c>
      <c r="BU575" t="s">
        <v>324</v>
      </c>
      <c r="BV575" t="s">
        <v>324</v>
      </c>
      <c r="BW575" t="s">
        <v>324</v>
      </c>
      <c r="BX575" t="s">
        <v>324</v>
      </c>
      <c r="BY575">
        <v>0</v>
      </c>
      <c r="BZ575" t="s">
        <v>324</v>
      </c>
      <c r="CA575" t="s">
        <v>324</v>
      </c>
      <c r="CB575" t="s">
        <v>324</v>
      </c>
      <c r="CC575" t="s">
        <v>324</v>
      </c>
      <c r="CD575">
        <v>0</v>
      </c>
      <c r="CE575" t="s">
        <v>324</v>
      </c>
      <c r="CF575" t="s">
        <v>324</v>
      </c>
      <c r="CG575" t="s">
        <v>324</v>
      </c>
      <c r="CH575" t="s">
        <v>324</v>
      </c>
      <c r="CI575">
        <v>0</v>
      </c>
      <c r="CJ575" t="s">
        <v>324</v>
      </c>
      <c r="CK575" t="s">
        <v>324</v>
      </c>
      <c r="CL575" t="s">
        <v>324</v>
      </c>
      <c r="CM575" t="s">
        <v>324</v>
      </c>
      <c r="CN575">
        <v>0</v>
      </c>
      <c r="CO575">
        <v>19.391999999999999</v>
      </c>
      <c r="CP575">
        <v>7.5880000000000001</v>
      </c>
      <c r="CQ575">
        <v>0.49299999999999999</v>
      </c>
      <c r="CR575">
        <v>0</v>
      </c>
      <c r="CS575">
        <v>27.472999999999999</v>
      </c>
      <c r="CT575">
        <v>2032</v>
      </c>
      <c r="CU575">
        <v>107</v>
      </c>
      <c r="CV575">
        <v>6</v>
      </c>
      <c r="CW575">
        <v>0</v>
      </c>
      <c r="CX575">
        <v>2145</v>
      </c>
      <c r="CY575">
        <v>0</v>
      </c>
      <c r="CZ575">
        <v>0</v>
      </c>
      <c r="DA575">
        <v>0</v>
      </c>
      <c r="DB575">
        <v>0</v>
      </c>
      <c r="DC575">
        <v>0</v>
      </c>
    </row>
    <row r="576" spans="1:107" x14ac:dyDescent="0.45">
      <c r="A576">
        <v>2024</v>
      </c>
      <c r="B576">
        <v>2</v>
      </c>
      <c r="C576" t="s">
        <v>179</v>
      </c>
      <c r="D576">
        <v>99999</v>
      </c>
      <c r="E576" t="s">
        <v>329</v>
      </c>
      <c r="F576" t="s">
        <v>323</v>
      </c>
      <c r="H576">
        <v>-27.835999999999999</v>
      </c>
      <c r="I576">
        <v>-11.569000000000001</v>
      </c>
      <c r="J576">
        <v>6.4000000000000001E-2</v>
      </c>
      <c r="K576">
        <v>0</v>
      </c>
      <c r="L576">
        <v>-39.341000000000001</v>
      </c>
      <c r="M576" t="s">
        <v>324</v>
      </c>
      <c r="N576" t="s">
        <v>324</v>
      </c>
      <c r="O576" t="s">
        <v>324</v>
      </c>
      <c r="P576" t="s">
        <v>324</v>
      </c>
      <c r="Q576" t="s">
        <v>324</v>
      </c>
      <c r="R576" t="s">
        <v>324</v>
      </c>
      <c r="S576" t="s">
        <v>324</v>
      </c>
      <c r="T576" t="s">
        <v>324</v>
      </c>
      <c r="U576" t="s">
        <v>324</v>
      </c>
      <c r="V576">
        <v>0</v>
      </c>
      <c r="W576" t="s">
        <v>324</v>
      </c>
      <c r="X576" t="s">
        <v>324</v>
      </c>
      <c r="Y576" t="s">
        <v>324</v>
      </c>
      <c r="Z576" t="s">
        <v>324</v>
      </c>
      <c r="AA576" t="s">
        <v>324</v>
      </c>
      <c r="AB576" t="s">
        <v>324</v>
      </c>
      <c r="AC576" t="s">
        <v>324</v>
      </c>
      <c r="AD576" t="s">
        <v>324</v>
      </c>
      <c r="AE576" t="s">
        <v>324</v>
      </c>
      <c r="AF576" t="s">
        <v>324</v>
      </c>
      <c r="AG576" t="s">
        <v>324</v>
      </c>
      <c r="AH576" t="s">
        <v>324</v>
      </c>
      <c r="AI576" t="s">
        <v>324</v>
      </c>
      <c r="AJ576" t="s">
        <v>324</v>
      </c>
      <c r="AK576">
        <v>0</v>
      </c>
      <c r="AL576" t="s">
        <v>324</v>
      </c>
      <c r="AM576" t="s">
        <v>324</v>
      </c>
      <c r="AN576" t="s">
        <v>324</v>
      </c>
      <c r="AO576" t="s">
        <v>324</v>
      </c>
      <c r="AP576" t="s">
        <v>324</v>
      </c>
      <c r="AQ576" t="s">
        <v>324</v>
      </c>
      <c r="AR576" t="s">
        <v>324</v>
      </c>
      <c r="AS576" t="s">
        <v>324</v>
      </c>
      <c r="AT576" t="s">
        <v>324</v>
      </c>
      <c r="AU576" t="s">
        <v>324</v>
      </c>
      <c r="AV576" t="s">
        <v>324</v>
      </c>
      <c r="AW576" t="s">
        <v>324</v>
      </c>
      <c r="AX576" t="s">
        <v>324</v>
      </c>
      <c r="AY576" t="s">
        <v>324</v>
      </c>
      <c r="AZ576">
        <v>0</v>
      </c>
      <c r="BA576" t="s">
        <v>324</v>
      </c>
      <c r="BB576" t="s">
        <v>324</v>
      </c>
      <c r="BC576" t="s">
        <v>324</v>
      </c>
      <c r="BD576" t="s">
        <v>324</v>
      </c>
      <c r="BE576" t="s">
        <v>324</v>
      </c>
      <c r="BF576" t="s">
        <v>324</v>
      </c>
      <c r="BG576" t="s">
        <v>324</v>
      </c>
      <c r="BH576" t="s">
        <v>324</v>
      </c>
      <c r="BI576" t="s">
        <v>324</v>
      </c>
      <c r="BJ576" t="s">
        <v>324</v>
      </c>
      <c r="BK576" t="s">
        <v>324</v>
      </c>
      <c r="BL576" t="s">
        <v>324</v>
      </c>
      <c r="BM576" t="s">
        <v>324</v>
      </c>
      <c r="BN576" t="s">
        <v>324</v>
      </c>
      <c r="BO576" t="s">
        <v>324</v>
      </c>
      <c r="BP576" t="s">
        <v>324</v>
      </c>
      <c r="BQ576" t="s">
        <v>324</v>
      </c>
      <c r="BR576" t="s">
        <v>324</v>
      </c>
      <c r="BS576" t="s">
        <v>324</v>
      </c>
      <c r="BT576" t="s">
        <v>324</v>
      </c>
      <c r="BU576" t="s">
        <v>324</v>
      </c>
      <c r="BV576" t="s">
        <v>324</v>
      </c>
      <c r="BW576" t="s">
        <v>324</v>
      </c>
      <c r="BX576" t="s">
        <v>324</v>
      </c>
      <c r="BY576" t="s">
        <v>324</v>
      </c>
      <c r="BZ576" t="s">
        <v>324</v>
      </c>
      <c r="CA576" t="s">
        <v>324</v>
      </c>
      <c r="CB576" t="s">
        <v>324</v>
      </c>
      <c r="CC576" t="s">
        <v>324</v>
      </c>
      <c r="CD576" t="s">
        <v>324</v>
      </c>
      <c r="CE576" t="s">
        <v>324</v>
      </c>
      <c r="CF576" t="s">
        <v>324</v>
      </c>
      <c r="CG576" t="s">
        <v>324</v>
      </c>
      <c r="CH576" t="s">
        <v>324</v>
      </c>
      <c r="CI576" t="s">
        <v>324</v>
      </c>
      <c r="CJ576" t="s">
        <v>324</v>
      </c>
      <c r="CK576" t="s">
        <v>324</v>
      </c>
      <c r="CL576" t="s">
        <v>324</v>
      </c>
      <c r="CM576" t="s">
        <v>324</v>
      </c>
      <c r="CN576" t="s">
        <v>324</v>
      </c>
      <c r="CO576">
        <v>-27.835999999999999</v>
      </c>
      <c r="CP576">
        <v>-11.569000000000001</v>
      </c>
      <c r="CQ576">
        <v>6.4000000000000001E-2</v>
      </c>
      <c r="CR576">
        <v>0</v>
      </c>
      <c r="CS576">
        <v>-39.341000000000001</v>
      </c>
      <c r="CT576" t="s">
        <v>324</v>
      </c>
      <c r="CU576" t="s">
        <v>324</v>
      </c>
      <c r="CV576" t="s">
        <v>324</v>
      </c>
      <c r="CW576" t="s">
        <v>324</v>
      </c>
      <c r="CX576" t="s">
        <v>324</v>
      </c>
      <c r="CY576" t="s">
        <v>324</v>
      </c>
      <c r="CZ576" t="s">
        <v>324</v>
      </c>
      <c r="DA576" t="s">
        <v>324</v>
      </c>
      <c r="DB576" t="s">
        <v>324</v>
      </c>
      <c r="DC576" t="s">
        <v>324</v>
      </c>
    </row>
    <row r="577" spans="1:107" x14ac:dyDescent="0.45">
      <c r="A577">
        <v>2024</v>
      </c>
      <c r="B577">
        <v>2</v>
      </c>
      <c r="C577" t="s">
        <v>169</v>
      </c>
      <c r="D577">
        <v>2008</v>
      </c>
      <c r="E577" t="s">
        <v>502</v>
      </c>
      <c r="F577" t="s">
        <v>323</v>
      </c>
      <c r="G577" t="s">
        <v>247</v>
      </c>
      <c r="H577">
        <v>1.1819999999999999</v>
      </c>
      <c r="I577">
        <v>1.1060000000000001</v>
      </c>
      <c r="J577">
        <v>0</v>
      </c>
      <c r="K577">
        <v>0</v>
      </c>
      <c r="L577">
        <v>2.2879999999999998</v>
      </c>
      <c r="M577">
        <v>140</v>
      </c>
      <c r="N577">
        <v>11</v>
      </c>
      <c r="O577">
        <v>0</v>
      </c>
      <c r="P577">
        <v>0</v>
      </c>
      <c r="Q577">
        <v>151</v>
      </c>
      <c r="R577" t="s">
        <v>324</v>
      </c>
      <c r="S577" t="s">
        <v>324</v>
      </c>
      <c r="T577" t="s">
        <v>324</v>
      </c>
      <c r="U577" t="s">
        <v>324</v>
      </c>
      <c r="V577">
        <v>0</v>
      </c>
      <c r="W577" t="s">
        <v>324</v>
      </c>
      <c r="X577" t="s">
        <v>324</v>
      </c>
      <c r="Y577" t="s">
        <v>324</v>
      </c>
      <c r="Z577" t="s">
        <v>324</v>
      </c>
      <c r="AA577">
        <v>0</v>
      </c>
      <c r="AB577" t="s">
        <v>324</v>
      </c>
      <c r="AC577" t="s">
        <v>324</v>
      </c>
      <c r="AD577" t="s">
        <v>324</v>
      </c>
      <c r="AE577" t="s">
        <v>324</v>
      </c>
      <c r="AF577">
        <v>0</v>
      </c>
      <c r="AG577" t="s">
        <v>324</v>
      </c>
      <c r="AH577" t="s">
        <v>324</v>
      </c>
      <c r="AI577" t="s">
        <v>324</v>
      </c>
      <c r="AJ577" t="s">
        <v>324</v>
      </c>
      <c r="AK577">
        <v>0</v>
      </c>
      <c r="AL577" t="s">
        <v>324</v>
      </c>
      <c r="AM577" t="s">
        <v>324</v>
      </c>
      <c r="AN577" t="s">
        <v>324</v>
      </c>
      <c r="AO577" t="s">
        <v>324</v>
      </c>
      <c r="AP577">
        <v>0</v>
      </c>
      <c r="AQ577" t="s">
        <v>324</v>
      </c>
      <c r="AR577" t="s">
        <v>324</v>
      </c>
      <c r="AS577" t="s">
        <v>324</v>
      </c>
      <c r="AT577" t="s">
        <v>324</v>
      </c>
      <c r="AU577">
        <v>0</v>
      </c>
      <c r="AV577" t="s">
        <v>324</v>
      </c>
      <c r="AW577" t="s">
        <v>324</v>
      </c>
      <c r="AX577" t="s">
        <v>324</v>
      </c>
      <c r="AY577" t="s">
        <v>324</v>
      </c>
      <c r="AZ577">
        <v>0</v>
      </c>
      <c r="BA577" t="s">
        <v>324</v>
      </c>
      <c r="BB577" t="s">
        <v>324</v>
      </c>
      <c r="BC577" t="s">
        <v>324</v>
      </c>
      <c r="BD577" t="s">
        <v>324</v>
      </c>
      <c r="BE577">
        <v>0</v>
      </c>
      <c r="BF577" t="s">
        <v>324</v>
      </c>
      <c r="BG577" t="s">
        <v>324</v>
      </c>
      <c r="BH577" t="s">
        <v>324</v>
      </c>
      <c r="BI577" t="s">
        <v>324</v>
      </c>
      <c r="BJ577">
        <v>0</v>
      </c>
      <c r="BK577" t="s">
        <v>324</v>
      </c>
      <c r="BL577" t="s">
        <v>324</v>
      </c>
      <c r="BM577" t="s">
        <v>324</v>
      </c>
      <c r="BN577" t="s">
        <v>324</v>
      </c>
      <c r="BO577">
        <v>0</v>
      </c>
      <c r="BP577" t="s">
        <v>324</v>
      </c>
      <c r="BQ577" t="s">
        <v>324</v>
      </c>
      <c r="BR577" t="s">
        <v>324</v>
      </c>
      <c r="BS577" t="s">
        <v>324</v>
      </c>
      <c r="BT577">
        <v>0</v>
      </c>
      <c r="BU577" t="s">
        <v>324</v>
      </c>
      <c r="BV577" t="s">
        <v>324</v>
      </c>
      <c r="BW577" t="s">
        <v>324</v>
      </c>
      <c r="BX577" t="s">
        <v>324</v>
      </c>
      <c r="BY577">
        <v>0</v>
      </c>
      <c r="BZ577" t="s">
        <v>324</v>
      </c>
      <c r="CA577" t="s">
        <v>324</v>
      </c>
      <c r="CB577" t="s">
        <v>324</v>
      </c>
      <c r="CC577" t="s">
        <v>324</v>
      </c>
      <c r="CD577">
        <v>0</v>
      </c>
      <c r="CE577" t="s">
        <v>324</v>
      </c>
      <c r="CF577" t="s">
        <v>324</v>
      </c>
      <c r="CG577" t="s">
        <v>324</v>
      </c>
      <c r="CH577" t="s">
        <v>324</v>
      </c>
      <c r="CI577">
        <v>0</v>
      </c>
      <c r="CJ577" t="s">
        <v>324</v>
      </c>
      <c r="CK577" t="s">
        <v>324</v>
      </c>
      <c r="CL577" t="s">
        <v>324</v>
      </c>
      <c r="CM577" t="s">
        <v>324</v>
      </c>
      <c r="CN577">
        <v>0</v>
      </c>
      <c r="CO577">
        <v>1.1819999999999999</v>
      </c>
      <c r="CP577">
        <v>1.1060000000000001</v>
      </c>
      <c r="CQ577" t="s">
        <v>179</v>
      </c>
      <c r="CR577">
        <v>0</v>
      </c>
      <c r="CS577">
        <v>2.2879999999999998</v>
      </c>
      <c r="CT577">
        <v>140</v>
      </c>
      <c r="CU577">
        <v>11</v>
      </c>
      <c r="CV577">
        <v>0</v>
      </c>
      <c r="CW577">
        <v>0</v>
      </c>
      <c r="CX577">
        <v>151</v>
      </c>
      <c r="CY577">
        <v>0</v>
      </c>
      <c r="CZ577">
        <v>0</v>
      </c>
      <c r="DA577">
        <v>0</v>
      </c>
      <c r="DB577">
        <v>0</v>
      </c>
      <c r="DC577">
        <v>0</v>
      </c>
    </row>
    <row r="578" spans="1:107" x14ac:dyDescent="0.45">
      <c r="A578">
        <v>2024</v>
      </c>
      <c r="B578">
        <v>2</v>
      </c>
      <c r="C578" t="s">
        <v>169</v>
      </c>
      <c r="D578">
        <v>13073</v>
      </c>
      <c r="E578" t="s">
        <v>503</v>
      </c>
      <c r="F578" t="s">
        <v>323</v>
      </c>
      <c r="G578" t="s">
        <v>244</v>
      </c>
      <c r="H578">
        <v>6.0999999999999999E-2</v>
      </c>
      <c r="I578">
        <v>0.157</v>
      </c>
      <c r="J578" t="s">
        <v>324</v>
      </c>
      <c r="K578" t="s">
        <v>324</v>
      </c>
      <c r="L578">
        <v>0.218</v>
      </c>
      <c r="M578">
        <v>14</v>
      </c>
      <c r="N578">
        <v>6</v>
      </c>
      <c r="O578" t="s">
        <v>324</v>
      </c>
      <c r="P578" t="s">
        <v>324</v>
      </c>
      <c r="Q578">
        <v>20</v>
      </c>
      <c r="R578" t="s">
        <v>324</v>
      </c>
      <c r="S578" t="s">
        <v>324</v>
      </c>
      <c r="T578" t="s">
        <v>324</v>
      </c>
      <c r="U578" t="s">
        <v>324</v>
      </c>
      <c r="V578">
        <v>0</v>
      </c>
      <c r="W578" t="s">
        <v>324</v>
      </c>
      <c r="X578" t="s">
        <v>324</v>
      </c>
      <c r="Y578" t="s">
        <v>324</v>
      </c>
      <c r="Z578" t="s">
        <v>324</v>
      </c>
      <c r="AA578">
        <v>0</v>
      </c>
      <c r="AB578" t="s">
        <v>324</v>
      </c>
      <c r="AC578" t="s">
        <v>324</v>
      </c>
      <c r="AD578" t="s">
        <v>324</v>
      </c>
      <c r="AE578" t="s">
        <v>324</v>
      </c>
      <c r="AF578">
        <v>0</v>
      </c>
      <c r="AG578" t="s">
        <v>324</v>
      </c>
      <c r="AH578" t="s">
        <v>324</v>
      </c>
      <c r="AI578" t="s">
        <v>324</v>
      </c>
      <c r="AJ578" t="s">
        <v>324</v>
      </c>
      <c r="AK578">
        <v>0</v>
      </c>
      <c r="AL578" t="s">
        <v>324</v>
      </c>
      <c r="AM578" t="s">
        <v>324</v>
      </c>
      <c r="AN578" t="s">
        <v>324</v>
      </c>
      <c r="AO578" t="s">
        <v>324</v>
      </c>
      <c r="AP578">
        <v>0</v>
      </c>
      <c r="AQ578" t="s">
        <v>324</v>
      </c>
      <c r="AR578" t="s">
        <v>324</v>
      </c>
      <c r="AS578" t="s">
        <v>324</v>
      </c>
      <c r="AT578" t="s">
        <v>324</v>
      </c>
      <c r="AU578">
        <v>0</v>
      </c>
      <c r="AV578" t="s">
        <v>324</v>
      </c>
      <c r="AW578" t="s">
        <v>324</v>
      </c>
      <c r="AX578" t="s">
        <v>324</v>
      </c>
      <c r="AY578" t="s">
        <v>324</v>
      </c>
      <c r="AZ578">
        <v>0</v>
      </c>
      <c r="BA578" t="s">
        <v>324</v>
      </c>
      <c r="BB578" t="s">
        <v>324</v>
      </c>
      <c r="BC578" t="s">
        <v>324</v>
      </c>
      <c r="BD578" t="s">
        <v>324</v>
      </c>
      <c r="BE578">
        <v>0</v>
      </c>
      <c r="BF578" t="s">
        <v>324</v>
      </c>
      <c r="BG578" t="s">
        <v>324</v>
      </c>
      <c r="BH578" t="s">
        <v>324</v>
      </c>
      <c r="BI578" t="s">
        <v>324</v>
      </c>
      <c r="BJ578">
        <v>0</v>
      </c>
      <c r="BK578" t="s">
        <v>324</v>
      </c>
      <c r="BL578">
        <v>1.0999999999999999E-2</v>
      </c>
      <c r="BM578" t="s">
        <v>324</v>
      </c>
      <c r="BN578" t="s">
        <v>324</v>
      </c>
      <c r="BO578">
        <v>1.0999999999999999E-2</v>
      </c>
      <c r="BP578" t="s">
        <v>324</v>
      </c>
      <c r="BQ578">
        <v>1</v>
      </c>
      <c r="BR578" t="s">
        <v>324</v>
      </c>
      <c r="BS578" t="s">
        <v>324</v>
      </c>
      <c r="BT578">
        <v>1</v>
      </c>
      <c r="BU578" t="s">
        <v>324</v>
      </c>
      <c r="BV578" t="s">
        <v>324</v>
      </c>
      <c r="BW578" t="s">
        <v>324</v>
      </c>
      <c r="BX578" t="s">
        <v>324</v>
      </c>
      <c r="BY578">
        <v>0</v>
      </c>
      <c r="BZ578" t="s">
        <v>324</v>
      </c>
      <c r="CA578" t="s">
        <v>324</v>
      </c>
      <c r="CB578" t="s">
        <v>324</v>
      </c>
      <c r="CC578" t="s">
        <v>324</v>
      </c>
      <c r="CD578">
        <v>0</v>
      </c>
      <c r="CE578" t="s">
        <v>324</v>
      </c>
      <c r="CF578" t="s">
        <v>324</v>
      </c>
      <c r="CG578" t="s">
        <v>324</v>
      </c>
      <c r="CH578" t="s">
        <v>324</v>
      </c>
      <c r="CI578">
        <v>0</v>
      </c>
      <c r="CJ578" t="s">
        <v>324</v>
      </c>
      <c r="CK578" t="s">
        <v>324</v>
      </c>
      <c r="CL578" t="s">
        <v>324</v>
      </c>
      <c r="CM578" t="s">
        <v>324</v>
      </c>
      <c r="CN578">
        <v>0</v>
      </c>
      <c r="CO578">
        <v>6.0999999999999999E-2</v>
      </c>
      <c r="CP578">
        <v>0.16800000000000001</v>
      </c>
      <c r="CQ578" t="s">
        <v>179</v>
      </c>
      <c r="CR578">
        <v>0</v>
      </c>
      <c r="CS578">
        <v>0.22900000000000001</v>
      </c>
      <c r="CT578">
        <v>14</v>
      </c>
      <c r="CU578">
        <v>7</v>
      </c>
      <c r="CV578">
        <v>0</v>
      </c>
      <c r="CW578">
        <v>0</v>
      </c>
      <c r="CX578">
        <v>21</v>
      </c>
      <c r="CY578">
        <v>0</v>
      </c>
      <c r="CZ578">
        <v>0</v>
      </c>
      <c r="DA578">
        <v>0</v>
      </c>
      <c r="DB578">
        <v>0</v>
      </c>
      <c r="DC578">
        <v>0</v>
      </c>
    </row>
    <row r="579" spans="1:107" x14ac:dyDescent="0.45">
      <c r="A579">
        <v>2024</v>
      </c>
      <c r="B579">
        <v>2</v>
      </c>
      <c r="C579" t="s">
        <v>169</v>
      </c>
      <c r="D579">
        <v>13407</v>
      </c>
      <c r="E579" t="s">
        <v>504</v>
      </c>
      <c r="F579" t="s">
        <v>323</v>
      </c>
      <c r="G579" t="s">
        <v>244</v>
      </c>
      <c r="H579">
        <v>789.74900000000002</v>
      </c>
      <c r="I579">
        <v>29.811</v>
      </c>
      <c r="J579">
        <v>33.259</v>
      </c>
      <c r="K579">
        <v>0</v>
      </c>
      <c r="L579">
        <v>852.81899999999996</v>
      </c>
      <c r="M579">
        <v>104094</v>
      </c>
      <c r="N579">
        <v>533</v>
      </c>
      <c r="O579">
        <v>117</v>
      </c>
      <c r="P579">
        <v>0</v>
      </c>
      <c r="Q579">
        <v>104744</v>
      </c>
      <c r="R579" t="s">
        <v>324</v>
      </c>
      <c r="S579" t="s">
        <v>324</v>
      </c>
      <c r="T579" t="s">
        <v>324</v>
      </c>
      <c r="U579" t="s">
        <v>324</v>
      </c>
      <c r="V579">
        <v>0</v>
      </c>
      <c r="W579" t="s">
        <v>324</v>
      </c>
      <c r="X579" t="s">
        <v>324</v>
      </c>
      <c r="Y579" t="s">
        <v>324</v>
      </c>
      <c r="Z579" t="s">
        <v>324</v>
      </c>
      <c r="AA579">
        <v>0</v>
      </c>
      <c r="AB579" t="s">
        <v>324</v>
      </c>
      <c r="AC579" t="s">
        <v>324</v>
      </c>
      <c r="AD579" t="s">
        <v>324</v>
      </c>
      <c r="AE579" t="s">
        <v>324</v>
      </c>
      <c r="AF579">
        <v>0</v>
      </c>
      <c r="AG579">
        <v>13.473000000000001</v>
      </c>
      <c r="AH579">
        <v>5.0000000000000001E-3</v>
      </c>
      <c r="AI579">
        <v>0.16300000000000001</v>
      </c>
      <c r="AJ579">
        <v>0</v>
      </c>
      <c r="AK579">
        <v>13.641</v>
      </c>
      <c r="AL579">
        <v>1693</v>
      </c>
      <c r="AM579">
        <v>1</v>
      </c>
      <c r="AN579">
        <v>1</v>
      </c>
      <c r="AO579">
        <v>0</v>
      </c>
      <c r="AP579">
        <v>1695</v>
      </c>
      <c r="AQ579">
        <v>34.601999999999997</v>
      </c>
      <c r="AR579">
        <v>0.01</v>
      </c>
      <c r="AS579">
        <v>0.84</v>
      </c>
      <c r="AT579">
        <v>0</v>
      </c>
      <c r="AU579">
        <v>35.451999999999998</v>
      </c>
      <c r="AV579" t="s">
        <v>324</v>
      </c>
      <c r="AW579" t="s">
        <v>324</v>
      </c>
      <c r="AX579" t="s">
        <v>324</v>
      </c>
      <c r="AY579" t="s">
        <v>324</v>
      </c>
      <c r="AZ579">
        <v>0</v>
      </c>
      <c r="BA579" t="s">
        <v>324</v>
      </c>
      <c r="BB579" t="s">
        <v>324</v>
      </c>
      <c r="BC579" t="s">
        <v>324</v>
      </c>
      <c r="BD579" t="s">
        <v>324</v>
      </c>
      <c r="BE579">
        <v>0</v>
      </c>
      <c r="BF579" t="s">
        <v>324</v>
      </c>
      <c r="BG579" t="s">
        <v>324</v>
      </c>
      <c r="BH579" t="s">
        <v>324</v>
      </c>
      <c r="BI579" t="s">
        <v>324</v>
      </c>
      <c r="BJ579">
        <v>0</v>
      </c>
      <c r="BK579">
        <v>1.6E-2</v>
      </c>
      <c r="BL579">
        <v>8.0000000000000002E-3</v>
      </c>
      <c r="BM579">
        <v>2E-3</v>
      </c>
      <c r="BN579">
        <v>0</v>
      </c>
      <c r="BO579">
        <v>2.5999999999999999E-2</v>
      </c>
      <c r="BP579">
        <v>2</v>
      </c>
      <c r="BQ579">
        <v>3</v>
      </c>
      <c r="BR579">
        <v>1</v>
      </c>
      <c r="BS579">
        <v>0</v>
      </c>
      <c r="BT579">
        <v>6</v>
      </c>
      <c r="BU579" t="s">
        <v>324</v>
      </c>
      <c r="BV579" t="s">
        <v>324</v>
      </c>
      <c r="BW579" t="s">
        <v>324</v>
      </c>
      <c r="BX579" t="s">
        <v>324</v>
      </c>
      <c r="BY579">
        <v>0</v>
      </c>
      <c r="BZ579" t="s">
        <v>324</v>
      </c>
      <c r="CA579" t="s">
        <v>324</v>
      </c>
      <c r="CB579" t="s">
        <v>324</v>
      </c>
      <c r="CC579" t="s">
        <v>324</v>
      </c>
      <c r="CD579">
        <v>0</v>
      </c>
      <c r="CE579" t="s">
        <v>324</v>
      </c>
      <c r="CF579" t="s">
        <v>324</v>
      </c>
      <c r="CG579" t="s">
        <v>324</v>
      </c>
      <c r="CH579" t="s">
        <v>324</v>
      </c>
      <c r="CI579">
        <v>0</v>
      </c>
      <c r="CJ579" t="s">
        <v>324</v>
      </c>
      <c r="CK579" t="s">
        <v>324</v>
      </c>
      <c r="CL579" t="s">
        <v>324</v>
      </c>
      <c r="CM579" t="s">
        <v>324</v>
      </c>
      <c r="CN579">
        <v>0</v>
      </c>
      <c r="CO579">
        <v>789.76499999999999</v>
      </c>
      <c r="CP579">
        <v>29.818999999999999</v>
      </c>
      <c r="CQ579">
        <v>33.261000000000003</v>
      </c>
      <c r="CR579">
        <v>0</v>
      </c>
      <c r="CS579">
        <v>852.84500000000003</v>
      </c>
      <c r="CT579">
        <v>104096</v>
      </c>
      <c r="CU579">
        <v>536</v>
      </c>
      <c r="CV579">
        <v>118</v>
      </c>
      <c r="CW579">
        <v>0</v>
      </c>
      <c r="CX579">
        <v>104750</v>
      </c>
      <c r="CY579">
        <v>0</v>
      </c>
      <c r="CZ579">
        <v>0</v>
      </c>
      <c r="DA579">
        <v>0</v>
      </c>
      <c r="DB579">
        <v>0</v>
      </c>
      <c r="DC579">
        <v>0</v>
      </c>
    </row>
    <row r="580" spans="1:107" x14ac:dyDescent="0.45">
      <c r="A580">
        <v>2024</v>
      </c>
      <c r="B580">
        <v>2</v>
      </c>
      <c r="C580" t="s">
        <v>169</v>
      </c>
      <c r="D580">
        <v>17166</v>
      </c>
      <c r="E580" t="s">
        <v>505</v>
      </c>
      <c r="F580" t="s">
        <v>323</v>
      </c>
      <c r="G580" t="s">
        <v>244</v>
      </c>
      <c r="H580">
        <v>73.406000000000006</v>
      </c>
      <c r="I580">
        <v>34.441000000000003</v>
      </c>
      <c r="J580">
        <v>1.073</v>
      </c>
      <c r="K580" t="s">
        <v>324</v>
      </c>
      <c r="L580">
        <v>108.92</v>
      </c>
      <c r="M580">
        <v>11984</v>
      </c>
      <c r="N580">
        <v>438</v>
      </c>
      <c r="O580">
        <v>5</v>
      </c>
      <c r="P580" t="s">
        <v>324</v>
      </c>
      <c r="Q580">
        <v>12427</v>
      </c>
      <c r="R580" t="s">
        <v>324</v>
      </c>
      <c r="S580" t="s">
        <v>324</v>
      </c>
      <c r="T580" t="s">
        <v>324</v>
      </c>
      <c r="U580" t="s">
        <v>324</v>
      </c>
      <c r="V580">
        <v>0</v>
      </c>
      <c r="W580" t="s">
        <v>324</v>
      </c>
      <c r="X580" t="s">
        <v>324</v>
      </c>
      <c r="Y580" t="s">
        <v>324</v>
      </c>
      <c r="Z580" t="s">
        <v>324</v>
      </c>
      <c r="AA580">
        <v>0</v>
      </c>
      <c r="AB580" t="s">
        <v>324</v>
      </c>
      <c r="AC580" t="s">
        <v>324</v>
      </c>
      <c r="AD580" t="s">
        <v>324</v>
      </c>
      <c r="AE580" t="s">
        <v>324</v>
      </c>
      <c r="AF580">
        <v>0</v>
      </c>
      <c r="AG580">
        <v>6.8010000000000002</v>
      </c>
      <c r="AH580">
        <v>4.2000000000000003E-2</v>
      </c>
      <c r="AI580" t="s">
        <v>324</v>
      </c>
      <c r="AJ580" t="s">
        <v>324</v>
      </c>
      <c r="AK580">
        <v>6.843</v>
      </c>
      <c r="AL580">
        <v>897</v>
      </c>
      <c r="AM580">
        <v>3</v>
      </c>
      <c r="AN580" t="s">
        <v>324</v>
      </c>
      <c r="AO580" t="s">
        <v>324</v>
      </c>
      <c r="AP580">
        <v>900</v>
      </c>
      <c r="AQ580">
        <v>17.547000000000001</v>
      </c>
      <c r="AR580">
        <v>8.6999999999999994E-2</v>
      </c>
      <c r="AS580" t="s">
        <v>324</v>
      </c>
      <c r="AT580" t="s">
        <v>324</v>
      </c>
      <c r="AU580">
        <v>17.634</v>
      </c>
      <c r="AV580" t="s">
        <v>324</v>
      </c>
      <c r="AW580" t="s">
        <v>324</v>
      </c>
      <c r="AX580" t="s">
        <v>324</v>
      </c>
      <c r="AY580" t="s">
        <v>324</v>
      </c>
      <c r="AZ580">
        <v>0</v>
      </c>
      <c r="BA580" t="s">
        <v>324</v>
      </c>
      <c r="BB580" t="s">
        <v>324</v>
      </c>
      <c r="BC580" t="s">
        <v>324</v>
      </c>
      <c r="BD580" t="s">
        <v>324</v>
      </c>
      <c r="BE580">
        <v>0</v>
      </c>
      <c r="BF580" t="s">
        <v>324</v>
      </c>
      <c r="BG580" t="s">
        <v>324</v>
      </c>
      <c r="BH580" t="s">
        <v>324</v>
      </c>
      <c r="BI580" t="s">
        <v>324</v>
      </c>
      <c r="BJ580">
        <v>0</v>
      </c>
      <c r="BK580">
        <v>0.307</v>
      </c>
      <c r="BL580">
        <v>9.3539999999999992</v>
      </c>
      <c r="BM580">
        <v>7.0000000000000001E-3</v>
      </c>
      <c r="BN580" t="s">
        <v>324</v>
      </c>
      <c r="BO580">
        <v>9.6679999999999993</v>
      </c>
      <c r="BP580">
        <v>49</v>
      </c>
      <c r="BQ580">
        <v>88</v>
      </c>
      <c r="BR580">
        <v>1</v>
      </c>
      <c r="BS580" t="s">
        <v>324</v>
      </c>
      <c r="BT580">
        <v>138</v>
      </c>
      <c r="BU580" t="s">
        <v>324</v>
      </c>
      <c r="BV580" t="s">
        <v>324</v>
      </c>
      <c r="BW580" t="s">
        <v>324</v>
      </c>
      <c r="BX580" t="s">
        <v>324</v>
      </c>
      <c r="BY580">
        <v>0</v>
      </c>
      <c r="BZ580">
        <v>0.05</v>
      </c>
      <c r="CA580">
        <v>0.108</v>
      </c>
      <c r="CB580">
        <v>0.05</v>
      </c>
      <c r="CC580" t="s">
        <v>324</v>
      </c>
      <c r="CD580">
        <v>0.20799999999999999</v>
      </c>
      <c r="CE580">
        <v>1</v>
      </c>
      <c r="CF580">
        <v>2</v>
      </c>
      <c r="CG580">
        <v>1</v>
      </c>
      <c r="CH580" t="s">
        <v>324</v>
      </c>
      <c r="CI580">
        <v>4</v>
      </c>
      <c r="CJ580" t="s">
        <v>324</v>
      </c>
      <c r="CK580" t="s">
        <v>324</v>
      </c>
      <c r="CL580" t="s">
        <v>324</v>
      </c>
      <c r="CM580" t="s">
        <v>324</v>
      </c>
      <c r="CN580">
        <v>0</v>
      </c>
      <c r="CO580">
        <v>73.763000000000005</v>
      </c>
      <c r="CP580">
        <v>43.902999999999999</v>
      </c>
      <c r="CQ580">
        <v>1.1299999999999999</v>
      </c>
      <c r="CR580">
        <v>0</v>
      </c>
      <c r="CS580">
        <v>118.79600000000001</v>
      </c>
      <c r="CT580">
        <v>12034</v>
      </c>
      <c r="CU580">
        <v>528</v>
      </c>
      <c r="CV580">
        <v>7</v>
      </c>
      <c r="CW580">
        <v>0</v>
      </c>
      <c r="CX580">
        <v>12569</v>
      </c>
      <c r="CY580">
        <v>0</v>
      </c>
      <c r="CZ580">
        <v>0</v>
      </c>
      <c r="DA580">
        <v>0</v>
      </c>
      <c r="DB580">
        <v>0</v>
      </c>
      <c r="DC580">
        <v>0</v>
      </c>
    </row>
    <row r="581" spans="1:107" x14ac:dyDescent="0.45">
      <c r="A581">
        <v>2024</v>
      </c>
      <c r="B581">
        <v>2</v>
      </c>
      <c r="C581" t="s">
        <v>169</v>
      </c>
      <c r="D581">
        <v>19840</v>
      </c>
      <c r="E581" t="s">
        <v>506</v>
      </c>
      <c r="F581" t="s">
        <v>323</v>
      </c>
      <c r="G581" t="s">
        <v>244</v>
      </c>
      <c r="H581">
        <v>20.129000000000001</v>
      </c>
      <c r="I581">
        <v>0.18099999999999999</v>
      </c>
      <c r="J581">
        <v>0</v>
      </c>
      <c r="K581">
        <v>0</v>
      </c>
      <c r="L581">
        <v>20.309999999999999</v>
      </c>
      <c r="M581">
        <v>2027</v>
      </c>
      <c r="N581">
        <v>20</v>
      </c>
      <c r="O581">
        <v>0</v>
      </c>
      <c r="P581">
        <v>0</v>
      </c>
      <c r="Q581">
        <v>2047</v>
      </c>
      <c r="R581">
        <v>0</v>
      </c>
      <c r="S581">
        <v>0</v>
      </c>
      <c r="T581">
        <v>0</v>
      </c>
      <c r="U581">
        <v>0</v>
      </c>
      <c r="V581">
        <v>0</v>
      </c>
      <c r="W581">
        <v>0</v>
      </c>
      <c r="X581">
        <v>0</v>
      </c>
      <c r="Y581">
        <v>0</v>
      </c>
      <c r="Z581">
        <v>0</v>
      </c>
      <c r="AA581">
        <v>0</v>
      </c>
      <c r="AB581">
        <v>1021.32</v>
      </c>
      <c r="AC581">
        <v>4.9000000000000004</v>
      </c>
      <c r="AD581">
        <v>0</v>
      </c>
      <c r="AE581">
        <v>0</v>
      </c>
      <c r="AF581">
        <v>1026.22</v>
      </c>
      <c r="AG581">
        <v>0</v>
      </c>
      <c r="AH581">
        <v>0</v>
      </c>
      <c r="AI581">
        <v>0</v>
      </c>
      <c r="AJ581">
        <v>0</v>
      </c>
      <c r="AK581">
        <v>0</v>
      </c>
      <c r="AL581">
        <v>0</v>
      </c>
      <c r="AM581">
        <v>0</v>
      </c>
      <c r="AN581">
        <v>0</v>
      </c>
      <c r="AO581">
        <v>0</v>
      </c>
      <c r="AP581">
        <v>0</v>
      </c>
      <c r="AQ581">
        <v>0</v>
      </c>
      <c r="AR581">
        <v>0</v>
      </c>
      <c r="AS581">
        <v>0</v>
      </c>
      <c r="AT581">
        <v>0</v>
      </c>
      <c r="AU581">
        <v>0</v>
      </c>
      <c r="AV581">
        <v>0</v>
      </c>
      <c r="AW581">
        <v>0</v>
      </c>
      <c r="AX581">
        <v>0</v>
      </c>
      <c r="AY581">
        <v>0</v>
      </c>
      <c r="AZ581">
        <v>0</v>
      </c>
      <c r="BA581">
        <v>0</v>
      </c>
      <c r="BB581">
        <v>0</v>
      </c>
      <c r="BC581">
        <v>0</v>
      </c>
      <c r="BD581">
        <v>0</v>
      </c>
      <c r="BE581">
        <v>0</v>
      </c>
      <c r="BF581">
        <v>0</v>
      </c>
      <c r="BG581">
        <v>0</v>
      </c>
      <c r="BH581">
        <v>0</v>
      </c>
      <c r="BI581">
        <v>0</v>
      </c>
      <c r="BJ581">
        <v>0</v>
      </c>
      <c r="BK581">
        <v>0.02</v>
      </c>
      <c r="BL581">
        <v>2E-3</v>
      </c>
      <c r="BM581">
        <v>0</v>
      </c>
      <c r="BN581">
        <v>0</v>
      </c>
      <c r="BO581">
        <v>2.1999999999999999E-2</v>
      </c>
      <c r="BP581">
        <v>9</v>
      </c>
      <c r="BQ581">
        <v>1</v>
      </c>
      <c r="BR581">
        <v>0</v>
      </c>
      <c r="BS581">
        <v>0</v>
      </c>
      <c r="BT581">
        <v>10</v>
      </c>
      <c r="BU581">
        <v>1.0109999999999999</v>
      </c>
      <c r="BV581">
        <v>1E-3</v>
      </c>
      <c r="BW581">
        <v>0</v>
      </c>
      <c r="BX581">
        <v>0</v>
      </c>
      <c r="BY581">
        <v>1.012</v>
      </c>
      <c r="BZ581">
        <v>7.4999999999999997E-2</v>
      </c>
      <c r="CA581">
        <v>6.0000000000000001E-3</v>
      </c>
      <c r="CB581">
        <v>0</v>
      </c>
      <c r="CC581">
        <v>0</v>
      </c>
      <c r="CD581">
        <v>8.1000000000000003E-2</v>
      </c>
      <c r="CE581">
        <v>9</v>
      </c>
      <c r="CF581">
        <v>1</v>
      </c>
      <c r="CG581">
        <v>0</v>
      </c>
      <c r="CH581">
        <v>0</v>
      </c>
      <c r="CI581">
        <v>10</v>
      </c>
      <c r="CJ581">
        <v>3.0249999999999999</v>
      </c>
      <c r="CK581">
        <v>8.0000000000000002E-3</v>
      </c>
      <c r="CL581">
        <v>0</v>
      </c>
      <c r="CM581">
        <v>0</v>
      </c>
      <c r="CN581">
        <v>3.0329999999999999</v>
      </c>
      <c r="CO581">
        <v>20.224</v>
      </c>
      <c r="CP581">
        <v>0.189</v>
      </c>
      <c r="CQ581" t="s">
        <v>179</v>
      </c>
      <c r="CR581">
        <v>0</v>
      </c>
      <c r="CS581">
        <v>20.413</v>
      </c>
      <c r="CT581">
        <v>2045</v>
      </c>
      <c r="CU581">
        <v>22</v>
      </c>
      <c r="CV581">
        <v>0</v>
      </c>
      <c r="CW581">
        <v>0</v>
      </c>
      <c r="CX581">
        <v>2067</v>
      </c>
      <c r="CY581">
        <v>1025.356</v>
      </c>
      <c r="CZ581">
        <v>4.9089999999999998</v>
      </c>
      <c r="DA581">
        <v>0</v>
      </c>
      <c r="DB581">
        <v>0</v>
      </c>
      <c r="DC581">
        <v>1030.2650000000001</v>
      </c>
    </row>
    <row r="582" spans="1:107" x14ac:dyDescent="0.45">
      <c r="A582">
        <v>2024</v>
      </c>
      <c r="B582">
        <v>2</v>
      </c>
      <c r="C582" t="s">
        <v>169</v>
      </c>
      <c r="D582">
        <v>99999</v>
      </c>
      <c r="E582" t="s">
        <v>329</v>
      </c>
      <c r="F582" t="s">
        <v>323</v>
      </c>
      <c r="H582">
        <v>6.2690000000000001</v>
      </c>
      <c r="I582">
        <v>-0.13400000000000001</v>
      </c>
      <c r="J582">
        <v>0</v>
      </c>
      <c r="K582">
        <v>0</v>
      </c>
      <c r="L582">
        <v>6.1349999999999998</v>
      </c>
      <c r="M582" t="s">
        <v>324</v>
      </c>
      <c r="N582" t="s">
        <v>324</v>
      </c>
      <c r="O582" t="s">
        <v>324</v>
      </c>
      <c r="P582" t="s">
        <v>324</v>
      </c>
      <c r="Q582" t="s">
        <v>324</v>
      </c>
      <c r="R582" t="s">
        <v>324</v>
      </c>
      <c r="S582" t="s">
        <v>324</v>
      </c>
      <c r="T582" t="s">
        <v>324</v>
      </c>
      <c r="U582" t="s">
        <v>324</v>
      </c>
      <c r="V582">
        <v>0</v>
      </c>
      <c r="W582" t="s">
        <v>324</v>
      </c>
      <c r="X582" t="s">
        <v>324</v>
      </c>
      <c r="Y582" t="s">
        <v>324</v>
      </c>
      <c r="Z582" t="s">
        <v>324</v>
      </c>
      <c r="AA582" t="s">
        <v>324</v>
      </c>
      <c r="AB582" t="s">
        <v>324</v>
      </c>
      <c r="AC582" t="s">
        <v>324</v>
      </c>
      <c r="AD582" t="s">
        <v>324</v>
      </c>
      <c r="AE582" t="s">
        <v>324</v>
      </c>
      <c r="AF582" t="s">
        <v>324</v>
      </c>
      <c r="AG582" t="s">
        <v>324</v>
      </c>
      <c r="AH582" t="s">
        <v>324</v>
      </c>
      <c r="AI582" t="s">
        <v>324</v>
      </c>
      <c r="AJ582" t="s">
        <v>324</v>
      </c>
      <c r="AK582">
        <v>0</v>
      </c>
      <c r="AL582" t="s">
        <v>324</v>
      </c>
      <c r="AM582" t="s">
        <v>324</v>
      </c>
      <c r="AN582" t="s">
        <v>324</v>
      </c>
      <c r="AO582" t="s">
        <v>324</v>
      </c>
      <c r="AP582" t="s">
        <v>324</v>
      </c>
      <c r="AQ582" t="s">
        <v>324</v>
      </c>
      <c r="AR582" t="s">
        <v>324</v>
      </c>
      <c r="AS582" t="s">
        <v>324</v>
      </c>
      <c r="AT582" t="s">
        <v>324</v>
      </c>
      <c r="AU582" t="s">
        <v>324</v>
      </c>
      <c r="AV582" t="s">
        <v>324</v>
      </c>
      <c r="AW582" t="s">
        <v>324</v>
      </c>
      <c r="AX582" t="s">
        <v>324</v>
      </c>
      <c r="AY582" t="s">
        <v>324</v>
      </c>
      <c r="AZ582">
        <v>0</v>
      </c>
      <c r="BA582" t="s">
        <v>324</v>
      </c>
      <c r="BB582" t="s">
        <v>324</v>
      </c>
      <c r="BC582" t="s">
        <v>324</v>
      </c>
      <c r="BD582" t="s">
        <v>324</v>
      </c>
      <c r="BE582" t="s">
        <v>324</v>
      </c>
      <c r="BF582" t="s">
        <v>324</v>
      </c>
      <c r="BG582" t="s">
        <v>324</v>
      </c>
      <c r="BH582" t="s">
        <v>324</v>
      </c>
      <c r="BI582" t="s">
        <v>324</v>
      </c>
      <c r="BJ582" t="s">
        <v>324</v>
      </c>
      <c r="BK582" t="s">
        <v>324</v>
      </c>
      <c r="BL582" t="s">
        <v>324</v>
      </c>
      <c r="BM582" t="s">
        <v>324</v>
      </c>
      <c r="BN582" t="s">
        <v>324</v>
      </c>
      <c r="BO582" t="s">
        <v>324</v>
      </c>
      <c r="BP582" t="s">
        <v>324</v>
      </c>
      <c r="BQ582" t="s">
        <v>324</v>
      </c>
      <c r="BR582" t="s">
        <v>324</v>
      </c>
      <c r="BS582" t="s">
        <v>324</v>
      </c>
      <c r="BT582" t="s">
        <v>324</v>
      </c>
      <c r="BU582" t="s">
        <v>324</v>
      </c>
      <c r="BV582" t="s">
        <v>324</v>
      </c>
      <c r="BW582" t="s">
        <v>324</v>
      </c>
      <c r="BX582" t="s">
        <v>324</v>
      </c>
      <c r="BY582" t="s">
        <v>324</v>
      </c>
      <c r="BZ582" t="s">
        <v>324</v>
      </c>
      <c r="CA582" t="s">
        <v>324</v>
      </c>
      <c r="CB582" t="s">
        <v>324</v>
      </c>
      <c r="CC582" t="s">
        <v>324</v>
      </c>
      <c r="CD582" t="s">
        <v>324</v>
      </c>
      <c r="CE582" t="s">
        <v>324</v>
      </c>
      <c r="CF582" t="s">
        <v>324</v>
      </c>
      <c r="CG582" t="s">
        <v>324</v>
      </c>
      <c r="CH582" t="s">
        <v>324</v>
      </c>
      <c r="CI582" t="s">
        <v>324</v>
      </c>
      <c r="CJ582" t="s">
        <v>324</v>
      </c>
      <c r="CK582" t="s">
        <v>324</v>
      </c>
      <c r="CL582" t="s">
        <v>324</v>
      </c>
      <c r="CM582" t="s">
        <v>324</v>
      </c>
      <c r="CN582" t="s">
        <v>324</v>
      </c>
      <c r="CO582">
        <v>6.2690000000000001</v>
      </c>
      <c r="CP582">
        <v>-0.13400000000000001</v>
      </c>
      <c r="CQ582" t="s">
        <v>179</v>
      </c>
      <c r="CR582">
        <v>0</v>
      </c>
      <c r="CS582">
        <v>6.1349999999999998</v>
      </c>
      <c r="CT582" t="s">
        <v>324</v>
      </c>
      <c r="CU582" t="s">
        <v>324</v>
      </c>
      <c r="CV582" t="s">
        <v>324</v>
      </c>
      <c r="CW582" t="s">
        <v>324</v>
      </c>
      <c r="CX582" t="s">
        <v>324</v>
      </c>
      <c r="CY582" t="s">
        <v>324</v>
      </c>
      <c r="CZ582" t="s">
        <v>324</v>
      </c>
      <c r="DA582" t="s">
        <v>324</v>
      </c>
      <c r="DB582" t="s">
        <v>324</v>
      </c>
      <c r="DC582" t="s">
        <v>324</v>
      </c>
    </row>
    <row r="583" spans="1:107" x14ac:dyDescent="0.45">
      <c r="A583">
        <v>2024</v>
      </c>
      <c r="B583">
        <v>2</v>
      </c>
      <c r="C583" t="s">
        <v>182</v>
      </c>
      <c r="D583">
        <v>3249</v>
      </c>
      <c r="E583" t="s">
        <v>507</v>
      </c>
      <c r="F583" t="s">
        <v>323</v>
      </c>
      <c r="G583" t="s">
        <v>244</v>
      </c>
      <c r="H583">
        <v>118.751</v>
      </c>
      <c r="I583">
        <v>199.464</v>
      </c>
      <c r="J583" t="s">
        <v>324</v>
      </c>
      <c r="K583" t="s">
        <v>324</v>
      </c>
      <c r="L583">
        <v>318.21499999999997</v>
      </c>
      <c r="M583">
        <v>14795</v>
      </c>
      <c r="N583">
        <v>735</v>
      </c>
      <c r="O583" t="s">
        <v>324</v>
      </c>
      <c r="P583" t="s">
        <v>324</v>
      </c>
      <c r="Q583">
        <v>15530</v>
      </c>
      <c r="R583" t="s">
        <v>324</v>
      </c>
      <c r="S583" t="s">
        <v>324</v>
      </c>
      <c r="T583" t="s">
        <v>324</v>
      </c>
      <c r="U583" t="s">
        <v>324</v>
      </c>
      <c r="V583">
        <v>0</v>
      </c>
      <c r="W583" t="s">
        <v>324</v>
      </c>
      <c r="X583" t="s">
        <v>324</v>
      </c>
      <c r="Y583" t="s">
        <v>324</v>
      </c>
      <c r="Z583" t="s">
        <v>324</v>
      </c>
      <c r="AA583">
        <v>0</v>
      </c>
      <c r="AB583" t="s">
        <v>324</v>
      </c>
      <c r="AC583" t="s">
        <v>324</v>
      </c>
      <c r="AD583" t="s">
        <v>324</v>
      </c>
      <c r="AE583" t="s">
        <v>324</v>
      </c>
      <c r="AF583">
        <v>0</v>
      </c>
      <c r="AG583" t="s">
        <v>324</v>
      </c>
      <c r="AH583" t="s">
        <v>324</v>
      </c>
      <c r="AI583" t="s">
        <v>324</v>
      </c>
      <c r="AJ583" t="s">
        <v>324</v>
      </c>
      <c r="AK583">
        <v>0</v>
      </c>
      <c r="AL583" t="s">
        <v>324</v>
      </c>
      <c r="AM583" t="s">
        <v>324</v>
      </c>
      <c r="AN583" t="s">
        <v>324</v>
      </c>
      <c r="AO583" t="s">
        <v>324</v>
      </c>
      <c r="AP583">
        <v>0</v>
      </c>
      <c r="AQ583" t="s">
        <v>324</v>
      </c>
      <c r="AR583" t="s">
        <v>324</v>
      </c>
      <c r="AS583" t="s">
        <v>324</v>
      </c>
      <c r="AT583" t="s">
        <v>324</v>
      </c>
      <c r="AU583">
        <v>0</v>
      </c>
      <c r="AV583" t="s">
        <v>324</v>
      </c>
      <c r="AW583" t="s">
        <v>324</v>
      </c>
      <c r="AX583" t="s">
        <v>324</v>
      </c>
      <c r="AY583" t="s">
        <v>324</v>
      </c>
      <c r="AZ583">
        <v>0</v>
      </c>
      <c r="BA583" t="s">
        <v>324</v>
      </c>
      <c r="BB583" t="s">
        <v>324</v>
      </c>
      <c r="BC583" t="s">
        <v>324</v>
      </c>
      <c r="BD583" t="s">
        <v>324</v>
      </c>
      <c r="BE583">
        <v>0</v>
      </c>
      <c r="BF583" t="s">
        <v>324</v>
      </c>
      <c r="BG583" t="s">
        <v>324</v>
      </c>
      <c r="BH583" t="s">
        <v>324</v>
      </c>
      <c r="BI583" t="s">
        <v>324</v>
      </c>
      <c r="BJ583">
        <v>0</v>
      </c>
      <c r="BK583">
        <v>0.14299999999999999</v>
      </c>
      <c r="BL583">
        <v>1.6E-2</v>
      </c>
      <c r="BM583" t="s">
        <v>324</v>
      </c>
      <c r="BN583" t="s">
        <v>324</v>
      </c>
      <c r="BO583">
        <v>0.159</v>
      </c>
      <c r="BP583">
        <v>13</v>
      </c>
      <c r="BQ583">
        <v>2</v>
      </c>
      <c r="BR583" t="s">
        <v>324</v>
      </c>
      <c r="BS583" t="s">
        <v>324</v>
      </c>
      <c r="BT583">
        <v>15</v>
      </c>
      <c r="BU583" t="s">
        <v>324</v>
      </c>
      <c r="BV583" t="s">
        <v>324</v>
      </c>
      <c r="BW583" t="s">
        <v>324</v>
      </c>
      <c r="BX583" t="s">
        <v>324</v>
      </c>
      <c r="BY583">
        <v>0</v>
      </c>
      <c r="BZ583" t="s">
        <v>324</v>
      </c>
      <c r="CA583" t="s">
        <v>324</v>
      </c>
      <c r="CB583" t="s">
        <v>324</v>
      </c>
      <c r="CC583" t="s">
        <v>324</v>
      </c>
      <c r="CD583">
        <v>0</v>
      </c>
      <c r="CE583" t="s">
        <v>324</v>
      </c>
      <c r="CF583" t="s">
        <v>324</v>
      </c>
      <c r="CG583" t="s">
        <v>324</v>
      </c>
      <c r="CH583" t="s">
        <v>324</v>
      </c>
      <c r="CI583">
        <v>0</v>
      </c>
      <c r="CJ583" t="s">
        <v>324</v>
      </c>
      <c r="CK583" t="s">
        <v>324</v>
      </c>
      <c r="CL583" t="s">
        <v>324</v>
      </c>
      <c r="CM583" t="s">
        <v>324</v>
      </c>
      <c r="CN583">
        <v>0</v>
      </c>
      <c r="CO583">
        <v>118.89400000000001</v>
      </c>
      <c r="CP583">
        <v>199.48</v>
      </c>
      <c r="CQ583" t="s">
        <v>179</v>
      </c>
      <c r="CR583">
        <v>0</v>
      </c>
      <c r="CS583">
        <v>318.37400000000002</v>
      </c>
      <c r="CT583">
        <v>14808</v>
      </c>
      <c r="CU583">
        <v>737</v>
      </c>
      <c r="CV583">
        <v>0</v>
      </c>
      <c r="CW583">
        <v>0</v>
      </c>
      <c r="CX583">
        <v>15545</v>
      </c>
      <c r="CY583">
        <v>0</v>
      </c>
      <c r="CZ583">
        <v>0</v>
      </c>
      <c r="DA583">
        <v>0</v>
      </c>
      <c r="DB583">
        <v>0</v>
      </c>
      <c r="DC583">
        <v>0</v>
      </c>
    </row>
    <row r="584" spans="1:107" x14ac:dyDescent="0.45">
      <c r="A584">
        <v>2024</v>
      </c>
      <c r="B584">
        <v>2</v>
      </c>
      <c r="C584" t="s">
        <v>182</v>
      </c>
      <c r="D584">
        <v>4226</v>
      </c>
      <c r="E584" t="s">
        <v>508</v>
      </c>
      <c r="F584" t="s">
        <v>323</v>
      </c>
      <c r="G584" t="s">
        <v>244</v>
      </c>
      <c r="H584">
        <v>349.41</v>
      </c>
      <c r="I584">
        <v>111.512</v>
      </c>
      <c r="J584" t="s">
        <v>324</v>
      </c>
      <c r="K584" t="s">
        <v>324</v>
      </c>
      <c r="L584">
        <v>460.92200000000003</v>
      </c>
      <c r="M584">
        <v>61577</v>
      </c>
      <c r="N584">
        <v>3326</v>
      </c>
      <c r="O584" t="s">
        <v>324</v>
      </c>
      <c r="P584" t="s">
        <v>324</v>
      </c>
      <c r="Q584">
        <v>64903</v>
      </c>
      <c r="R584" t="s">
        <v>324</v>
      </c>
      <c r="S584">
        <v>101.8</v>
      </c>
      <c r="T584" t="s">
        <v>324</v>
      </c>
      <c r="U584" t="s">
        <v>324</v>
      </c>
      <c r="V584">
        <v>101.8</v>
      </c>
      <c r="W584" t="s">
        <v>324</v>
      </c>
      <c r="X584">
        <v>742</v>
      </c>
      <c r="Y584" t="s">
        <v>324</v>
      </c>
      <c r="Z584" t="s">
        <v>324</v>
      </c>
      <c r="AA584">
        <v>742</v>
      </c>
      <c r="AB584" t="s">
        <v>324</v>
      </c>
      <c r="AC584" t="s">
        <v>324</v>
      </c>
      <c r="AD584" t="s">
        <v>324</v>
      </c>
      <c r="AE584" t="s">
        <v>324</v>
      </c>
      <c r="AF584">
        <v>0</v>
      </c>
      <c r="AG584">
        <v>3.8330000000000002</v>
      </c>
      <c r="AH584">
        <v>10.342000000000001</v>
      </c>
      <c r="AI584" t="s">
        <v>324</v>
      </c>
      <c r="AJ584" t="s">
        <v>324</v>
      </c>
      <c r="AK584">
        <v>14.175000000000001</v>
      </c>
      <c r="AL584">
        <v>472</v>
      </c>
      <c r="AM584">
        <v>25</v>
      </c>
      <c r="AN584" t="s">
        <v>324</v>
      </c>
      <c r="AO584" t="s">
        <v>324</v>
      </c>
      <c r="AP584">
        <v>497</v>
      </c>
      <c r="AQ584">
        <v>9.7550000000000008</v>
      </c>
      <c r="AR584">
        <v>49.661999999999999</v>
      </c>
      <c r="AS584" t="s">
        <v>324</v>
      </c>
      <c r="AT584" t="s">
        <v>324</v>
      </c>
      <c r="AU584">
        <v>59.417000000000002</v>
      </c>
      <c r="AV584">
        <v>0.19600000000000001</v>
      </c>
      <c r="AW584">
        <v>11.458</v>
      </c>
      <c r="AX584" t="s">
        <v>324</v>
      </c>
      <c r="AY584" t="s">
        <v>324</v>
      </c>
      <c r="AZ584">
        <v>11.654</v>
      </c>
      <c r="BA584">
        <v>25</v>
      </c>
      <c r="BB584">
        <v>9</v>
      </c>
      <c r="BC584" t="s">
        <v>324</v>
      </c>
      <c r="BD584" t="s">
        <v>324</v>
      </c>
      <c r="BE584">
        <v>34</v>
      </c>
      <c r="BF584">
        <v>0.48</v>
      </c>
      <c r="BG584">
        <v>11.654</v>
      </c>
      <c r="BH584" t="s">
        <v>324</v>
      </c>
      <c r="BI584" t="s">
        <v>324</v>
      </c>
      <c r="BJ584">
        <v>12.134</v>
      </c>
      <c r="BK584" t="s">
        <v>324</v>
      </c>
      <c r="BL584">
        <v>0.14299999999999999</v>
      </c>
      <c r="BM584" t="s">
        <v>324</v>
      </c>
      <c r="BN584" t="s">
        <v>324</v>
      </c>
      <c r="BO584">
        <v>0.14299999999999999</v>
      </c>
      <c r="BP584" t="s">
        <v>324</v>
      </c>
      <c r="BQ584">
        <v>6</v>
      </c>
      <c r="BR584" t="s">
        <v>324</v>
      </c>
      <c r="BS584" t="s">
        <v>324</v>
      </c>
      <c r="BT584">
        <v>6</v>
      </c>
      <c r="BU584" t="s">
        <v>324</v>
      </c>
      <c r="BV584" t="s">
        <v>324</v>
      </c>
      <c r="BW584" t="s">
        <v>324</v>
      </c>
      <c r="BX584" t="s">
        <v>324</v>
      </c>
      <c r="BY584">
        <v>0</v>
      </c>
      <c r="BZ584">
        <v>1.4999999999999999E-2</v>
      </c>
      <c r="CA584">
        <v>39.122</v>
      </c>
      <c r="CB584" t="s">
        <v>324</v>
      </c>
      <c r="CC584" t="s">
        <v>324</v>
      </c>
      <c r="CD584">
        <v>39.137</v>
      </c>
      <c r="CE584">
        <v>3</v>
      </c>
      <c r="CF584">
        <v>41</v>
      </c>
      <c r="CG584" t="s">
        <v>324</v>
      </c>
      <c r="CH584" t="s">
        <v>324</v>
      </c>
      <c r="CI584">
        <v>44</v>
      </c>
      <c r="CJ584" t="s">
        <v>324</v>
      </c>
      <c r="CK584" t="s">
        <v>324</v>
      </c>
      <c r="CL584" t="s">
        <v>324</v>
      </c>
      <c r="CM584" t="s">
        <v>324</v>
      </c>
      <c r="CN584">
        <v>0</v>
      </c>
      <c r="CO584">
        <v>349.42500000000001</v>
      </c>
      <c r="CP584">
        <v>252.577</v>
      </c>
      <c r="CQ584" t="s">
        <v>179</v>
      </c>
      <c r="CR584">
        <v>0</v>
      </c>
      <c r="CS584">
        <v>602.00199999999995</v>
      </c>
      <c r="CT584">
        <v>61580</v>
      </c>
      <c r="CU584">
        <v>4115</v>
      </c>
      <c r="CV584">
        <v>0</v>
      </c>
      <c r="CW584">
        <v>0</v>
      </c>
      <c r="CX584">
        <v>65695</v>
      </c>
      <c r="CY584">
        <v>0</v>
      </c>
      <c r="CZ584">
        <v>0</v>
      </c>
      <c r="DA584">
        <v>0</v>
      </c>
      <c r="DB584">
        <v>0</v>
      </c>
      <c r="DC584">
        <v>0</v>
      </c>
    </row>
    <row r="585" spans="1:107" x14ac:dyDescent="0.45">
      <c r="A585">
        <v>2024</v>
      </c>
      <c r="B585">
        <v>2</v>
      </c>
      <c r="C585" t="s">
        <v>182</v>
      </c>
      <c r="D585">
        <v>11171</v>
      </c>
      <c r="E585" t="s">
        <v>509</v>
      </c>
      <c r="F585" t="s">
        <v>323</v>
      </c>
      <c r="G585" t="s">
        <v>244</v>
      </c>
      <c r="H585">
        <v>582.97199999999998</v>
      </c>
      <c r="I585">
        <v>96.503</v>
      </c>
      <c r="J585" t="s">
        <v>324</v>
      </c>
      <c r="K585" t="s">
        <v>324</v>
      </c>
      <c r="L585">
        <v>679.47500000000002</v>
      </c>
      <c r="M585">
        <v>82347</v>
      </c>
      <c r="N585">
        <v>1646</v>
      </c>
      <c r="O585" t="s">
        <v>324</v>
      </c>
      <c r="P585" t="s">
        <v>324</v>
      </c>
      <c r="Q585">
        <v>83993</v>
      </c>
      <c r="R585" t="s">
        <v>324</v>
      </c>
      <c r="S585">
        <v>10.414999999999999</v>
      </c>
      <c r="T585" t="s">
        <v>324</v>
      </c>
      <c r="U585" t="s">
        <v>324</v>
      </c>
      <c r="V585">
        <v>10.414999999999999</v>
      </c>
      <c r="W585" t="s">
        <v>324</v>
      </c>
      <c r="X585">
        <v>43</v>
      </c>
      <c r="Y585" t="s">
        <v>324</v>
      </c>
      <c r="Z585" t="s">
        <v>324</v>
      </c>
      <c r="AA585">
        <v>43</v>
      </c>
      <c r="AB585" t="s">
        <v>324</v>
      </c>
      <c r="AC585" t="s">
        <v>324</v>
      </c>
      <c r="AD585" t="s">
        <v>324</v>
      </c>
      <c r="AE585" t="s">
        <v>324</v>
      </c>
      <c r="AF585">
        <v>0</v>
      </c>
      <c r="AG585">
        <v>14.958</v>
      </c>
      <c r="AH585">
        <v>0.63800000000000001</v>
      </c>
      <c r="AI585" t="s">
        <v>324</v>
      </c>
      <c r="AJ585" t="s">
        <v>324</v>
      </c>
      <c r="AK585">
        <v>15.596</v>
      </c>
      <c r="AL585">
        <v>1732</v>
      </c>
      <c r="AM585">
        <v>9</v>
      </c>
      <c r="AN585" t="s">
        <v>324</v>
      </c>
      <c r="AO585" t="s">
        <v>324</v>
      </c>
      <c r="AP585">
        <v>1741</v>
      </c>
      <c r="AQ585" t="s">
        <v>324</v>
      </c>
      <c r="AR585" t="s">
        <v>324</v>
      </c>
      <c r="AS585" t="s">
        <v>324</v>
      </c>
      <c r="AT585" t="s">
        <v>324</v>
      </c>
      <c r="AU585">
        <v>0</v>
      </c>
      <c r="AV585" t="s">
        <v>324</v>
      </c>
      <c r="AW585" t="s">
        <v>324</v>
      </c>
      <c r="AX585" t="s">
        <v>324</v>
      </c>
      <c r="AY585" t="s">
        <v>324</v>
      </c>
      <c r="AZ585">
        <v>0</v>
      </c>
      <c r="BA585" t="s">
        <v>324</v>
      </c>
      <c r="BB585" t="s">
        <v>324</v>
      </c>
      <c r="BC585" t="s">
        <v>324</v>
      </c>
      <c r="BD585" t="s">
        <v>324</v>
      </c>
      <c r="BE585">
        <v>0</v>
      </c>
      <c r="BF585" t="s">
        <v>324</v>
      </c>
      <c r="BG585" t="s">
        <v>324</v>
      </c>
      <c r="BH585" t="s">
        <v>324</v>
      </c>
      <c r="BI585" t="s">
        <v>324</v>
      </c>
      <c r="BJ585">
        <v>0</v>
      </c>
      <c r="BK585">
        <v>2.4E-2</v>
      </c>
      <c r="BL585">
        <v>0.35599999999999998</v>
      </c>
      <c r="BM585" t="s">
        <v>324</v>
      </c>
      <c r="BN585" t="s">
        <v>324</v>
      </c>
      <c r="BO585">
        <v>0.38</v>
      </c>
      <c r="BP585">
        <v>5</v>
      </c>
      <c r="BQ585">
        <v>16</v>
      </c>
      <c r="BR585" t="s">
        <v>324</v>
      </c>
      <c r="BS585" t="s">
        <v>324</v>
      </c>
      <c r="BT585">
        <v>21</v>
      </c>
      <c r="BU585" t="s">
        <v>324</v>
      </c>
      <c r="BV585" t="s">
        <v>324</v>
      </c>
      <c r="BW585" t="s">
        <v>324</v>
      </c>
      <c r="BX585" t="s">
        <v>324</v>
      </c>
      <c r="BY585">
        <v>0</v>
      </c>
      <c r="BZ585">
        <v>3.0659999999999998</v>
      </c>
      <c r="CA585">
        <v>21.286999999999999</v>
      </c>
      <c r="CB585" t="s">
        <v>324</v>
      </c>
      <c r="CC585" t="s">
        <v>324</v>
      </c>
      <c r="CD585">
        <v>24.353000000000002</v>
      </c>
      <c r="CE585">
        <v>314</v>
      </c>
      <c r="CF585">
        <v>46</v>
      </c>
      <c r="CG585" t="s">
        <v>324</v>
      </c>
      <c r="CH585" t="s">
        <v>324</v>
      </c>
      <c r="CI585">
        <v>360</v>
      </c>
      <c r="CJ585" t="s">
        <v>324</v>
      </c>
      <c r="CK585" t="s">
        <v>324</v>
      </c>
      <c r="CL585" t="s">
        <v>324</v>
      </c>
      <c r="CM585" t="s">
        <v>324</v>
      </c>
      <c r="CN585">
        <v>0</v>
      </c>
      <c r="CO585">
        <v>586.06200000000001</v>
      </c>
      <c r="CP585">
        <v>128.56100000000001</v>
      </c>
      <c r="CQ585" t="s">
        <v>179</v>
      </c>
      <c r="CR585">
        <v>0</v>
      </c>
      <c r="CS585">
        <v>714.62300000000005</v>
      </c>
      <c r="CT585">
        <v>82666</v>
      </c>
      <c r="CU585">
        <v>1751</v>
      </c>
      <c r="CV585">
        <v>0</v>
      </c>
      <c r="CW585">
        <v>0</v>
      </c>
      <c r="CX585">
        <v>84417</v>
      </c>
      <c r="CY585">
        <v>0</v>
      </c>
      <c r="CZ585">
        <v>0</v>
      </c>
      <c r="DA585">
        <v>0</v>
      </c>
      <c r="DB585">
        <v>0</v>
      </c>
      <c r="DC585">
        <v>0</v>
      </c>
    </row>
    <row r="586" spans="1:107" x14ac:dyDescent="0.45">
      <c r="A586">
        <v>2024</v>
      </c>
      <c r="B586">
        <v>2</v>
      </c>
      <c r="C586" t="s">
        <v>182</v>
      </c>
      <c r="D586">
        <v>13511</v>
      </c>
      <c r="E586" t="s">
        <v>510</v>
      </c>
      <c r="F586" t="s">
        <v>323</v>
      </c>
      <c r="G586" t="s">
        <v>244</v>
      </c>
      <c r="H586">
        <v>83.652000000000001</v>
      </c>
      <c r="I586">
        <v>520.88400000000001</v>
      </c>
      <c r="J586" t="s">
        <v>324</v>
      </c>
      <c r="K586" t="s">
        <v>324</v>
      </c>
      <c r="L586">
        <v>604.53599999999994</v>
      </c>
      <c r="M586">
        <v>10241</v>
      </c>
      <c r="N586">
        <v>1195</v>
      </c>
      <c r="O586" t="s">
        <v>324</v>
      </c>
      <c r="P586" t="s">
        <v>324</v>
      </c>
      <c r="Q586">
        <v>11436</v>
      </c>
      <c r="R586">
        <v>0.154</v>
      </c>
      <c r="S586">
        <v>439.18900000000002</v>
      </c>
      <c r="T586" t="s">
        <v>324</v>
      </c>
      <c r="U586" t="s">
        <v>324</v>
      </c>
      <c r="V586">
        <v>439.34300000000002</v>
      </c>
      <c r="W586">
        <v>4</v>
      </c>
      <c r="X586">
        <v>246</v>
      </c>
      <c r="Y586" t="s">
        <v>324</v>
      </c>
      <c r="Z586" t="s">
        <v>324</v>
      </c>
      <c r="AA586">
        <v>250</v>
      </c>
      <c r="AB586" t="s">
        <v>324</v>
      </c>
      <c r="AC586" t="s">
        <v>324</v>
      </c>
      <c r="AD586" t="s">
        <v>324</v>
      </c>
      <c r="AE586" t="s">
        <v>324</v>
      </c>
      <c r="AF586">
        <v>0</v>
      </c>
      <c r="AG586">
        <v>5.8410000000000002</v>
      </c>
      <c r="AH586">
        <v>27.388000000000002</v>
      </c>
      <c r="AI586" t="s">
        <v>324</v>
      </c>
      <c r="AJ586" t="s">
        <v>324</v>
      </c>
      <c r="AK586">
        <v>33.228999999999999</v>
      </c>
      <c r="AL586">
        <v>433</v>
      </c>
      <c r="AM586">
        <v>10</v>
      </c>
      <c r="AN586" t="s">
        <v>324</v>
      </c>
      <c r="AO586" t="s">
        <v>324</v>
      </c>
      <c r="AP586">
        <v>443</v>
      </c>
      <c r="AQ586" t="s">
        <v>324</v>
      </c>
      <c r="AR586" t="s">
        <v>324</v>
      </c>
      <c r="AS586" t="s">
        <v>324</v>
      </c>
      <c r="AT586" t="s">
        <v>324</v>
      </c>
      <c r="AU586">
        <v>0</v>
      </c>
      <c r="AV586">
        <v>0.32300000000000001</v>
      </c>
      <c r="AW586">
        <v>0.42</v>
      </c>
      <c r="AX586" t="s">
        <v>324</v>
      </c>
      <c r="AY586" t="s">
        <v>324</v>
      </c>
      <c r="AZ586">
        <v>0.74299999999999999</v>
      </c>
      <c r="BA586">
        <v>35</v>
      </c>
      <c r="BB586">
        <v>4</v>
      </c>
      <c r="BC586" t="s">
        <v>324</v>
      </c>
      <c r="BD586" t="s">
        <v>324</v>
      </c>
      <c r="BE586">
        <v>39</v>
      </c>
      <c r="BF586" t="s">
        <v>324</v>
      </c>
      <c r="BG586" t="s">
        <v>324</v>
      </c>
      <c r="BH586" t="s">
        <v>324</v>
      </c>
      <c r="BI586" t="s">
        <v>324</v>
      </c>
      <c r="BJ586">
        <v>0</v>
      </c>
      <c r="BK586">
        <v>0.64900000000000002</v>
      </c>
      <c r="BL586">
        <v>0.75600000000000001</v>
      </c>
      <c r="BM586" t="s">
        <v>324</v>
      </c>
      <c r="BN586" t="s">
        <v>324</v>
      </c>
      <c r="BO586">
        <v>1.405</v>
      </c>
      <c r="BP586">
        <v>75</v>
      </c>
      <c r="BQ586">
        <v>28</v>
      </c>
      <c r="BR586" t="s">
        <v>324</v>
      </c>
      <c r="BS586" t="s">
        <v>324</v>
      </c>
      <c r="BT586">
        <v>103</v>
      </c>
      <c r="BU586" t="s">
        <v>324</v>
      </c>
      <c r="BV586" t="s">
        <v>324</v>
      </c>
      <c r="BW586" t="s">
        <v>324</v>
      </c>
      <c r="BX586" t="s">
        <v>324</v>
      </c>
      <c r="BY586">
        <v>0</v>
      </c>
      <c r="BZ586" t="s">
        <v>324</v>
      </c>
      <c r="CA586">
        <v>10.897</v>
      </c>
      <c r="CB586" t="s">
        <v>324</v>
      </c>
      <c r="CC586" t="s">
        <v>324</v>
      </c>
      <c r="CD586">
        <v>10.897</v>
      </c>
      <c r="CE586" t="s">
        <v>324</v>
      </c>
      <c r="CF586">
        <v>20</v>
      </c>
      <c r="CG586" t="s">
        <v>324</v>
      </c>
      <c r="CH586" t="s">
        <v>324</v>
      </c>
      <c r="CI586">
        <v>20</v>
      </c>
      <c r="CJ586" t="s">
        <v>324</v>
      </c>
      <c r="CK586" t="s">
        <v>324</v>
      </c>
      <c r="CL586" t="s">
        <v>324</v>
      </c>
      <c r="CM586" t="s">
        <v>324</v>
      </c>
      <c r="CN586">
        <v>0</v>
      </c>
      <c r="CO586">
        <v>84.454999999999998</v>
      </c>
      <c r="CP586">
        <v>971.726</v>
      </c>
      <c r="CQ586" t="s">
        <v>179</v>
      </c>
      <c r="CR586">
        <v>0</v>
      </c>
      <c r="CS586">
        <v>1056.181</v>
      </c>
      <c r="CT586">
        <v>10320</v>
      </c>
      <c r="CU586">
        <v>1489</v>
      </c>
      <c r="CV586">
        <v>0</v>
      </c>
      <c r="CW586">
        <v>0</v>
      </c>
      <c r="CX586">
        <v>11809</v>
      </c>
      <c r="CY586">
        <v>0</v>
      </c>
      <c r="CZ586">
        <v>0</v>
      </c>
      <c r="DA586">
        <v>0</v>
      </c>
      <c r="DB586">
        <v>0</v>
      </c>
      <c r="DC586">
        <v>0</v>
      </c>
    </row>
    <row r="587" spans="1:107" x14ac:dyDescent="0.45">
      <c r="A587">
        <v>2024</v>
      </c>
      <c r="B587">
        <v>2</v>
      </c>
      <c r="C587" t="s">
        <v>182</v>
      </c>
      <c r="D587">
        <v>13573</v>
      </c>
      <c r="E587" t="s">
        <v>511</v>
      </c>
      <c r="F587" t="s">
        <v>323</v>
      </c>
      <c r="G587" t="s">
        <v>244</v>
      </c>
      <c r="H587">
        <v>188.30600000000001</v>
      </c>
      <c r="I587">
        <v>316.60399999999998</v>
      </c>
      <c r="J587">
        <v>9.4220000000000006</v>
      </c>
      <c r="K587" t="s">
        <v>324</v>
      </c>
      <c r="L587">
        <v>514.33199999999999</v>
      </c>
      <c r="M587">
        <v>24119</v>
      </c>
      <c r="N587">
        <v>2240</v>
      </c>
      <c r="O587">
        <v>29</v>
      </c>
      <c r="P587" t="s">
        <v>324</v>
      </c>
      <c r="Q587">
        <v>26388</v>
      </c>
      <c r="R587">
        <v>1.0999999999999999E-2</v>
      </c>
      <c r="S587">
        <v>894.67100000000005</v>
      </c>
      <c r="T587" t="s">
        <v>324</v>
      </c>
      <c r="U587" t="s">
        <v>324</v>
      </c>
      <c r="V587">
        <v>894.68200000000002</v>
      </c>
      <c r="W587">
        <v>1</v>
      </c>
      <c r="X587">
        <v>273</v>
      </c>
      <c r="Y587" t="s">
        <v>324</v>
      </c>
      <c r="Z587" t="s">
        <v>324</v>
      </c>
      <c r="AA587">
        <v>274</v>
      </c>
      <c r="AB587" t="s">
        <v>324</v>
      </c>
      <c r="AC587" t="s">
        <v>324</v>
      </c>
      <c r="AD587" t="s">
        <v>324</v>
      </c>
      <c r="AE587" t="s">
        <v>324</v>
      </c>
      <c r="AF587">
        <v>0</v>
      </c>
      <c r="AG587">
        <v>2.4E-2</v>
      </c>
      <c r="AH587" t="s">
        <v>324</v>
      </c>
      <c r="AI587" t="s">
        <v>324</v>
      </c>
      <c r="AJ587" t="s">
        <v>324</v>
      </c>
      <c r="AK587">
        <v>2.4E-2</v>
      </c>
      <c r="AL587">
        <v>4</v>
      </c>
      <c r="AM587" t="s">
        <v>324</v>
      </c>
      <c r="AN587" t="s">
        <v>324</v>
      </c>
      <c r="AO587" t="s">
        <v>324</v>
      </c>
      <c r="AP587">
        <v>4</v>
      </c>
      <c r="AQ587" t="s">
        <v>324</v>
      </c>
      <c r="AR587" t="s">
        <v>324</v>
      </c>
      <c r="AS587" t="s">
        <v>324</v>
      </c>
      <c r="AT587" t="s">
        <v>324</v>
      </c>
      <c r="AU587">
        <v>0</v>
      </c>
      <c r="AV587" t="s">
        <v>324</v>
      </c>
      <c r="AW587" t="s">
        <v>324</v>
      </c>
      <c r="AX587" t="s">
        <v>324</v>
      </c>
      <c r="AY587" t="s">
        <v>324</v>
      </c>
      <c r="AZ587">
        <v>0</v>
      </c>
      <c r="BA587" t="s">
        <v>324</v>
      </c>
      <c r="BB587" t="s">
        <v>324</v>
      </c>
      <c r="BC587" t="s">
        <v>324</v>
      </c>
      <c r="BD587" t="s">
        <v>324</v>
      </c>
      <c r="BE587">
        <v>0</v>
      </c>
      <c r="BF587" t="s">
        <v>324</v>
      </c>
      <c r="BG587" t="s">
        <v>324</v>
      </c>
      <c r="BH587" t="s">
        <v>324</v>
      </c>
      <c r="BI587" t="s">
        <v>324</v>
      </c>
      <c r="BJ587">
        <v>0</v>
      </c>
      <c r="BK587">
        <v>2.4079999999999999</v>
      </c>
      <c r="BL587">
        <v>4.0010000000000003</v>
      </c>
      <c r="BM587">
        <v>0.15</v>
      </c>
      <c r="BN587" t="s">
        <v>324</v>
      </c>
      <c r="BO587">
        <v>6.5590000000000002</v>
      </c>
      <c r="BP587">
        <v>195</v>
      </c>
      <c r="BQ587">
        <v>63</v>
      </c>
      <c r="BR587">
        <v>2</v>
      </c>
      <c r="BS587" t="s">
        <v>324</v>
      </c>
      <c r="BT587">
        <v>260</v>
      </c>
      <c r="BU587" t="s">
        <v>324</v>
      </c>
      <c r="BV587" t="s">
        <v>324</v>
      </c>
      <c r="BW587" t="s">
        <v>324</v>
      </c>
      <c r="BX587" t="s">
        <v>324</v>
      </c>
      <c r="BY587">
        <v>0</v>
      </c>
      <c r="BZ587">
        <v>0.115</v>
      </c>
      <c r="CA587">
        <v>19.222000000000001</v>
      </c>
      <c r="CB587">
        <v>1.155</v>
      </c>
      <c r="CC587" t="s">
        <v>324</v>
      </c>
      <c r="CD587">
        <v>20.492000000000001</v>
      </c>
      <c r="CE587">
        <v>24</v>
      </c>
      <c r="CF587">
        <v>51</v>
      </c>
      <c r="CG587">
        <v>3</v>
      </c>
      <c r="CH587" t="s">
        <v>324</v>
      </c>
      <c r="CI587">
        <v>78</v>
      </c>
      <c r="CJ587" t="s">
        <v>324</v>
      </c>
      <c r="CK587" t="s">
        <v>324</v>
      </c>
      <c r="CL587" t="s">
        <v>324</v>
      </c>
      <c r="CM587" t="s">
        <v>324</v>
      </c>
      <c r="CN587">
        <v>0</v>
      </c>
      <c r="CO587">
        <v>190.84</v>
      </c>
      <c r="CP587">
        <v>1234.498</v>
      </c>
      <c r="CQ587">
        <v>10.727</v>
      </c>
      <c r="CR587">
        <v>0</v>
      </c>
      <c r="CS587">
        <v>1436.0650000000001</v>
      </c>
      <c r="CT587">
        <v>24339</v>
      </c>
      <c r="CU587">
        <v>2627</v>
      </c>
      <c r="CV587">
        <v>34</v>
      </c>
      <c r="CW587">
        <v>0</v>
      </c>
      <c r="CX587">
        <v>27000</v>
      </c>
      <c r="CY587">
        <v>0</v>
      </c>
      <c r="CZ587">
        <v>0</v>
      </c>
      <c r="DA587">
        <v>0</v>
      </c>
      <c r="DB587">
        <v>0</v>
      </c>
      <c r="DC587">
        <v>0</v>
      </c>
    </row>
    <row r="588" spans="1:107" x14ac:dyDescent="0.45">
      <c r="A588">
        <v>2024</v>
      </c>
      <c r="B588">
        <v>2</v>
      </c>
      <c r="C588" t="s">
        <v>182</v>
      </c>
      <c r="D588">
        <v>14154</v>
      </c>
      <c r="E588" t="s">
        <v>512</v>
      </c>
      <c r="F588" t="s">
        <v>323</v>
      </c>
      <c r="G588" t="s">
        <v>244</v>
      </c>
      <c r="H588">
        <v>93.07</v>
      </c>
      <c r="I588">
        <v>94.382000000000005</v>
      </c>
      <c r="J588">
        <v>3.4279999999999999</v>
      </c>
      <c r="K588">
        <v>0</v>
      </c>
      <c r="L588">
        <v>190.88</v>
      </c>
      <c r="M588">
        <v>12133</v>
      </c>
      <c r="N588">
        <v>205</v>
      </c>
      <c r="O588">
        <v>5</v>
      </c>
      <c r="P588">
        <v>0</v>
      </c>
      <c r="Q588">
        <v>12343</v>
      </c>
      <c r="R588">
        <v>0</v>
      </c>
      <c r="S588">
        <v>16.916</v>
      </c>
      <c r="T588">
        <v>0</v>
      </c>
      <c r="U588">
        <v>0</v>
      </c>
      <c r="V588">
        <v>16.916</v>
      </c>
      <c r="W588">
        <v>0</v>
      </c>
      <c r="X588">
        <v>35</v>
      </c>
      <c r="Y588">
        <v>0</v>
      </c>
      <c r="Z588">
        <v>0</v>
      </c>
      <c r="AA588">
        <v>35</v>
      </c>
      <c r="AB588" t="s">
        <v>324</v>
      </c>
      <c r="AC588" t="s">
        <v>324</v>
      </c>
      <c r="AD588" t="s">
        <v>324</v>
      </c>
      <c r="AE588" t="s">
        <v>324</v>
      </c>
      <c r="AF588">
        <v>0</v>
      </c>
      <c r="AG588">
        <v>5.0119999999999996</v>
      </c>
      <c r="AH588">
        <v>15.91</v>
      </c>
      <c r="AI588">
        <v>0</v>
      </c>
      <c r="AJ588">
        <v>0</v>
      </c>
      <c r="AK588">
        <v>20.922000000000001</v>
      </c>
      <c r="AL588">
        <v>590</v>
      </c>
      <c r="AM588">
        <v>7</v>
      </c>
      <c r="AN588">
        <v>0</v>
      </c>
      <c r="AO588">
        <v>0</v>
      </c>
      <c r="AP588">
        <v>597</v>
      </c>
      <c r="AQ588">
        <v>4.1950000000000003</v>
      </c>
      <c r="AR588">
        <v>7.99</v>
      </c>
      <c r="AS588">
        <v>0</v>
      </c>
      <c r="AT588">
        <v>0</v>
      </c>
      <c r="AU588">
        <v>12.185</v>
      </c>
      <c r="AV588">
        <v>4.4999999999999998E-2</v>
      </c>
      <c r="AW588">
        <v>15</v>
      </c>
      <c r="AX588">
        <v>0</v>
      </c>
      <c r="AY588">
        <v>0</v>
      </c>
      <c r="AZ588">
        <v>15.045</v>
      </c>
      <c r="BA588">
        <v>3</v>
      </c>
      <c r="BB588">
        <v>4</v>
      </c>
      <c r="BC588">
        <v>0</v>
      </c>
      <c r="BD588">
        <v>0</v>
      </c>
      <c r="BE588">
        <v>7</v>
      </c>
      <c r="BF588">
        <v>0.04</v>
      </c>
      <c r="BG588">
        <v>12</v>
      </c>
      <c r="BH588">
        <v>0</v>
      </c>
      <c r="BI588">
        <v>0</v>
      </c>
      <c r="BJ588">
        <v>12.04</v>
      </c>
      <c r="BK588">
        <v>0</v>
      </c>
      <c r="BL588">
        <v>1.2E-2</v>
      </c>
      <c r="BM588">
        <v>0</v>
      </c>
      <c r="BN588">
        <v>0</v>
      </c>
      <c r="BO588">
        <v>1.2E-2</v>
      </c>
      <c r="BP588">
        <v>0</v>
      </c>
      <c r="BQ588">
        <v>2</v>
      </c>
      <c r="BR588">
        <v>0</v>
      </c>
      <c r="BS588">
        <v>0</v>
      </c>
      <c r="BT588">
        <v>2</v>
      </c>
      <c r="BU588" t="s">
        <v>324</v>
      </c>
      <c r="BV588" t="s">
        <v>324</v>
      </c>
      <c r="BW588" t="s">
        <v>324</v>
      </c>
      <c r="BX588" t="s">
        <v>324</v>
      </c>
      <c r="BY588">
        <v>0</v>
      </c>
      <c r="BZ588">
        <v>0</v>
      </c>
      <c r="CA588">
        <v>0.02</v>
      </c>
      <c r="CB588">
        <v>0</v>
      </c>
      <c r="CC588">
        <v>0</v>
      </c>
      <c r="CD588">
        <v>0.02</v>
      </c>
      <c r="CE588">
        <v>0</v>
      </c>
      <c r="CF588">
        <v>1</v>
      </c>
      <c r="CG588">
        <v>0</v>
      </c>
      <c r="CH588">
        <v>0</v>
      </c>
      <c r="CI588">
        <v>1</v>
      </c>
      <c r="CJ588" t="s">
        <v>324</v>
      </c>
      <c r="CK588" t="s">
        <v>324</v>
      </c>
      <c r="CL588" t="s">
        <v>324</v>
      </c>
      <c r="CM588" t="s">
        <v>324</v>
      </c>
      <c r="CN588">
        <v>0</v>
      </c>
      <c r="CO588">
        <v>93.07</v>
      </c>
      <c r="CP588">
        <v>111.33</v>
      </c>
      <c r="CQ588">
        <v>3.4279999999999999</v>
      </c>
      <c r="CR588">
        <v>0</v>
      </c>
      <c r="CS588">
        <v>207.828</v>
      </c>
      <c r="CT588">
        <v>12133</v>
      </c>
      <c r="CU588">
        <v>243</v>
      </c>
      <c r="CV588">
        <v>5</v>
      </c>
      <c r="CW588">
        <v>0</v>
      </c>
      <c r="CX588">
        <v>12381</v>
      </c>
      <c r="CY588">
        <v>0</v>
      </c>
      <c r="CZ588">
        <v>0</v>
      </c>
      <c r="DA588">
        <v>0</v>
      </c>
      <c r="DB588">
        <v>0</v>
      </c>
      <c r="DC588">
        <v>0</v>
      </c>
    </row>
    <row r="589" spans="1:107" x14ac:dyDescent="0.45">
      <c r="A589">
        <v>2024</v>
      </c>
      <c r="B589">
        <v>2</v>
      </c>
      <c r="C589" t="s">
        <v>182</v>
      </c>
      <c r="D589">
        <v>16183</v>
      </c>
      <c r="E589" t="s">
        <v>514</v>
      </c>
      <c r="F589" t="s">
        <v>323</v>
      </c>
      <c r="G589" t="s">
        <v>244</v>
      </c>
      <c r="H589">
        <v>20.481000000000002</v>
      </c>
      <c r="I589">
        <v>173.08699999999999</v>
      </c>
      <c r="J589" t="s">
        <v>324</v>
      </c>
      <c r="K589" t="s">
        <v>324</v>
      </c>
      <c r="L589">
        <v>193.56800000000001</v>
      </c>
      <c r="M589">
        <v>2557</v>
      </c>
      <c r="N589">
        <v>251</v>
      </c>
      <c r="O589" t="s">
        <v>324</v>
      </c>
      <c r="P589" t="s">
        <v>324</v>
      </c>
      <c r="Q589">
        <v>2808</v>
      </c>
      <c r="R589">
        <v>4.3999999999999997E-2</v>
      </c>
      <c r="S589">
        <v>24.302</v>
      </c>
      <c r="T589" t="s">
        <v>324</v>
      </c>
      <c r="U589" t="s">
        <v>324</v>
      </c>
      <c r="V589">
        <v>24.346</v>
      </c>
      <c r="W589">
        <v>6</v>
      </c>
      <c r="X589">
        <v>378</v>
      </c>
      <c r="Y589" t="s">
        <v>324</v>
      </c>
      <c r="Z589" t="s">
        <v>324</v>
      </c>
      <c r="AA589">
        <v>384</v>
      </c>
      <c r="AB589" t="s">
        <v>324</v>
      </c>
      <c r="AC589" t="s">
        <v>324</v>
      </c>
      <c r="AD589" t="s">
        <v>324</v>
      </c>
      <c r="AE589" t="s">
        <v>324</v>
      </c>
      <c r="AF589">
        <v>0</v>
      </c>
      <c r="AG589" t="s">
        <v>324</v>
      </c>
      <c r="AH589">
        <v>1</v>
      </c>
      <c r="AI589" t="s">
        <v>324</v>
      </c>
      <c r="AJ589" t="s">
        <v>324</v>
      </c>
      <c r="AK589">
        <v>1</v>
      </c>
      <c r="AL589" t="s">
        <v>324</v>
      </c>
      <c r="AM589">
        <v>1</v>
      </c>
      <c r="AN589" t="s">
        <v>324</v>
      </c>
      <c r="AO589" t="s">
        <v>324</v>
      </c>
      <c r="AP589">
        <v>1</v>
      </c>
      <c r="AQ589" t="s">
        <v>324</v>
      </c>
      <c r="AR589" t="s">
        <v>324</v>
      </c>
      <c r="AS589" t="s">
        <v>324</v>
      </c>
      <c r="AT589" t="s">
        <v>324</v>
      </c>
      <c r="AU589">
        <v>0</v>
      </c>
      <c r="AV589" t="s">
        <v>324</v>
      </c>
      <c r="AW589" t="s">
        <v>324</v>
      </c>
      <c r="AX589" t="s">
        <v>324</v>
      </c>
      <c r="AY589" t="s">
        <v>324</v>
      </c>
      <c r="AZ589">
        <v>0</v>
      </c>
      <c r="BA589" t="s">
        <v>324</v>
      </c>
      <c r="BB589" t="s">
        <v>324</v>
      </c>
      <c r="BC589" t="s">
        <v>324</v>
      </c>
      <c r="BD589" t="s">
        <v>324</v>
      </c>
      <c r="BE589">
        <v>0</v>
      </c>
      <c r="BF589" t="s">
        <v>324</v>
      </c>
      <c r="BG589" t="s">
        <v>324</v>
      </c>
      <c r="BH589" t="s">
        <v>324</v>
      </c>
      <c r="BI589" t="s">
        <v>324</v>
      </c>
      <c r="BJ589">
        <v>0</v>
      </c>
      <c r="BK589">
        <v>7.3999999999999996E-2</v>
      </c>
      <c r="BL589">
        <v>0.88</v>
      </c>
      <c r="BM589" t="s">
        <v>324</v>
      </c>
      <c r="BN589" t="s">
        <v>324</v>
      </c>
      <c r="BO589">
        <v>0.95399999999999996</v>
      </c>
      <c r="BP589">
        <v>12</v>
      </c>
      <c r="BQ589">
        <v>5</v>
      </c>
      <c r="BR589" t="s">
        <v>324</v>
      </c>
      <c r="BS589" t="s">
        <v>324</v>
      </c>
      <c r="BT589">
        <v>17</v>
      </c>
      <c r="BU589" t="s">
        <v>324</v>
      </c>
      <c r="BV589" t="s">
        <v>324</v>
      </c>
      <c r="BW589" t="s">
        <v>324</v>
      </c>
      <c r="BX589" t="s">
        <v>324</v>
      </c>
      <c r="BY589">
        <v>0</v>
      </c>
      <c r="BZ589">
        <v>0.70699999999999996</v>
      </c>
      <c r="CA589">
        <v>1.464</v>
      </c>
      <c r="CB589" t="s">
        <v>324</v>
      </c>
      <c r="CC589" t="s">
        <v>324</v>
      </c>
      <c r="CD589">
        <v>2.1709999999999998</v>
      </c>
      <c r="CE589">
        <v>61</v>
      </c>
      <c r="CF589">
        <v>3</v>
      </c>
      <c r="CG589" t="s">
        <v>324</v>
      </c>
      <c r="CH589" t="s">
        <v>324</v>
      </c>
      <c r="CI589">
        <v>64</v>
      </c>
      <c r="CJ589" t="s">
        <v>324</v>
      </c>
      <c r="CK589" t="s">
        <v>324</v>
      </c>
      <c r="CL589" t="s">
        <v>324</v>
      </c>
      <c r="CM589" t="s">
        <v>324</v>
      </c>
      <c r="CN589">
        <v>0</v>
      </c>
      <c r="CO589">
        <v>21.306000000000001</v>
      </c>
      <c r="CP589">
        <v>199.733</v>
      </c>
      <c r="CQ589" t="s">
        <v>179</v>
      </c>
      <c r="CR589">
        <v>0</v>
      </c>
      <c r="CS589">
        <v>221.03899999999999</v>
      </c>
      <c r="CT589">
        <v>2636</v>
      </c>
      <c r="CU589">
        <v>637</v>
      </c>
      <c r="CV589">
        <v>0</v>
      </c>
      <c r="CW589">
        <v>0</v>
      </c>
      <c r="CX589">
        <v>3273</v>
      </c>
      <c r="CY589">
        <v>0</v>
      </c>
      <c r="CZ589">
        <v>0</v>
      </c>
      <c r="DA589">
        <v>0</v>
      </c>
      <c r="DB589">
        <v>0</v>
      </c>
      <c r="DC589">
        <v>0</v>
      </c>
    </row>
    <row r="590" spans="1:107" x14ac:dyDescent="0.45">
      <c r="A590">
        <v>2024</v>
      </c>
      <c r="B590">
        <v>2</v>
      </c>
      <c r="C590" t="s">
        <v>182</v>
      </c>
      <c r="D590">
        <v>66101</v>
      </c>
      <c r="E590" t="s">
        <v>515</v>
      </c>
      <c r="F590" t="s">
        <v>323</v>
      </c>
      <c r="G590" t="s">
        <v>244</v>
      </c>
      <c r="H590">
        <v>8.6999999999999994E-2</v>
      </c>
      <c r="I590">
        <v>1E-3</v>
      </c>
      <c r="J590">
        <v>0</v>
      </c>
      <c r="K590">
        <v>0</v>
      </c>
      <c r="L590">
        <v>8.7999999999999995E-2</v>
      </c>
      <c r="M590">
        <v>11</v>
      </c>
      <c r="N590">
        <v>1</v>
      </c>
      <c r="O590">
        <v>0</v>
      </c>
      <c r="P590">
        <v>0</v>
      </c>
      <c r="Q590">
        <v>12</v>
      </c>
      <c r="R590">
        <v>0</v>
      </c>
      <c r="S590">
        <v>0</v>
      </c>
      <c r="T590">
        <v>0</v>
      </c>
      <c r="U590">
        <v>0</v>
      </c>
      <c r="V590">
        <v>0</v>
      </c>
      <c r="W590">
        <v>0</v>
      </c>
      <c r="X590">
        <v>0</v>
      </c>
      <c r="Y590">
        <v>0</v>
      </c>
      <c r="Z590">
        <v>0</v>
      </c>
      <c r="AA590">
        <v>0</v>
      </c>
      <c r="AB590">
        <v>0</v>
      </c>
      <c r="AC590">
        <v>0</v>
      </c>
      <c r="AD590">
        <v>0</v>
      </c>
      <c r="AE590">
        <v>0</v>
      </c>
      <c r="AF590">
        <v>0</v>
      </c>
      <c r="AG590">
        <v>0</v>
      </c>
      <c r="AH590">
        <v>0</v>
      </c>
      <c r="AI590">
        <v>0</v>
      </c>
      <c r="AJ590">
        <v>0</v>
      </c>
      <c r="AK590">
        <v>0</v>
      </c>
      <c r="AL590">
        <v>0</v>
      </c>
      <c r="AM590">
        <v>0</v>
      </c>
      <c r="AN590">
        <v>0</v>
      </c>
      <c r="AO590">
        <v>0</v>
      </c>
      <c r="AP590">
        <v>0</v>
      </c>
      <c r="AQ590">
        <v>0</v>
      </c>
      <c r="AR590">
        <v>0</v>
      </c>
      <c r="AS590">
        <v>0</v>
      </c>
      <c r="AT590">
        <v>0</v>
      </c>
      <c r="AU590">
        <v>0</v>
      </c>
      <c r="AV590">
        <v>0</v>
      </c>
      <c r="AW590">
        <v>0</v>
      </c>
      <c r="AX590">
        <v>0</v>
      </c>
      <c r="AY590">
        <v>0</v>
      </c>
      <c r="AZ590">
        <v>0</v>
      </c>
      <c r="BA590">
        <v>0</v>
      </c>
      <c r="BB590">
        <v>0</v>
      </c>
      <c r="BC590">
        <v>0</v>
      </c>
      <c r="BD590">
        <v>0</v>
      </c>
      <c r="BE590">
        <v>0</v>
      </c>
      <c r="BF590">
        <v>0</v>
      </c>
      <c r="BG590">
        <v>0</v>
      </c>
      <c r="BH590">
        <v>0</v>
      </c>
      <c r="BI590">
        <v>0</v>
      </c>
      <c r="BJ590">
        <v>0</v>
      </c>
      <c r="BK590">
        <v>0</v>
      </c>
      <c r="BL590">
        <v>4.0000000000000001E-3</v>
      </c>
      <c r="BM590">
        <v>0</v>
      </c>
      <c r="BN590">
        <v>0</v>
      </c>
      <c r="BO590">
        <v>4.0000000000000001E-3</v>
      </c>
      <c r="BP590">
        <v>0</v>
      </c>
      <c r="BQ590">
        <v>1</v>
      </c>
      <c r="BR590">
        <v>0</v>
      </c>
      <c r="BS590">
        <v>0</v>
      </c>
      <c r="BT590">
        <v>1</v>
      </c>
      <c r="BU590">
        <v>0</v>
      </c>
      <c r="BV590">
        <v>0</v>
      </c>
      <c r="BW590">
        <v>0</v>
      </c>
      <c r="BX590">
        <v>0</v>
      </c>
      <c r="BY590">
        <v>0</v>
      </c>
      <c r="BZ590">
        <v>0</v>
      </c>
      <c r="CA590">
        <v>0</v>
      </c>
      <c r="CB590">
        <v>0</v>
      </c>
      <c r="CC590">
        <v>0</v>
      </c>
      <c r="CD590">
        <v>0</v>
      </c>
      <c r="CE590">
        <v>0</v>
      </c>
      <c r="CF590">
        <v>0</v>
      </c>
      <c r="CG590">
        <v>0</v>
      </c>
      <c r="CH590">
        <v>0</v>
      </c>
      <c r="CI590">
        <v>0</v>
      </c>
      <c r="CJ590">
        <v>0</v>
      </c>
      <c r="CK590">
        <v>0</v>
      </c>
      <c r="CL590">
        <v>0</v>
      </c>
      <c r="CM590">
        <v>0</v>
      </c>
      <c r="CN590">
        <v>0</v>
      </c>
      <c r="CO590">
        <v>8.6999999999999994E-2</v>
      </c>
      <c r="CP590">
        <v>5.0000000000000001E-3</v>
      </c>
      <c r="CQ590" t="s">
        <v>179</v>
      </c>
      <c r="CR590">
        <v>0</v>
      </c>
      <c r="CS590">
        <v>9.1999999999999998E-2</v>
      </c>
      <c r="CT590">
        <v>11</v>
      </c>
      <c r="CU590">
        <v>2</v>
      </c>
      <c r="CV590">
        <v>0</v>
      </c>
      <c r="CW590">
        <v>0</v>
      </c>
      <c r="CX590">
        <v>13</v>
      </c>
      <c r="CY590">
        <v>0</v>
      </c>
      <c r="CZ590">
        <v>0</v>
      </c>
      <c r="DA590">
        <v>0</v>
      </c>
      <c r="DB590">
        <v>0</v>
      </c>
      <c r="DC590">
        <v>0</v>
      </c>
    </row>
    <row r="591" spans="1:107" x14ac:dyDescent="0.45">
      <c r="A591">
        <v>2024</v>
      </c>
      <c r="B591">
        <v>2</v>
      </c>
      <c r="C591" t="s">
        <v>182</v>
      </c>
      <c r="D591">
        <v>99999</v>
      </c>
      <c r="E591" t="s">
        <v>329</v>
      </c>
      <c r="F591" t="s">
        <v>323</v>
      </c>
      <c r="H591">
        <v>0.307</v>
      </c>
      <c r="I591">
        <v>1.2999999999999999E-2</v>
      </c>
      <c r="J591">
        <v>2.4E-2</v>
      </c>
      <c r="K591" t="s">
        <v>324</v>
      </c>
      <c r="L591">
        <v>0.34399999999999997</v>
      </c>
      <c r="M591" t="s">
        <v>324</v>
      </c>
      <c r="N591" t="s">
        <v>324</v>
      </c>
      <c r="O591" t="s">
        <v>324</v>
      </c>
      <c r="P591" t="s">
        <v>324</v>
      </c>
      <c r="Q591" t="s">
        <v>324</v>
      </c>
      <c r="R591" t="s">
        <v>324</v>
      </c>
      <c r="S591" t="s">
        <v>324</v>
      </c>
      <c r="T591" t="s">
        <v>324</v>
      </c>
      <c r="U591" t="s">
        <v>324</v>
      </c>
      <c r="V591" t="s">
        <v>324</v>
      </c>
      <c r="W591" t="s">
        <v>324</v>
      </c>
      <c r="X591" t="s">
        <v>324</v>
      </c>
      <c r="Y591" t="s">
        <v>324</v>
      </c>
      <c r="Z591" t="s">
        <v>324</v>
      </c>
      <c r="AA591" t="s">
        <v>324</v>
      </c>
      <c r="AB591" t="s">
        <v>324</v>
      </c>
      <c r="AC591" t="s">
        <v>324</v>
      </c>
      <c r="AD591" t="s">
        <v>324</v>
      </c>
      <c r="AE591" t="s">
        <v>324</v>
      </c>
      <c r="AF591" t="s">
        <v>324</v>
      </c>
      <c r="AG591" t="s">
        <v>324</v>
      </c>
      <c r="AH591" t="s">
        <v>324</v>
      </c>
      <c r="AI591" t="s">
        <v>324</v>
      </c>
      <c r="AJ591" t="s">
        <v>324</v>
      </c>
      <c r="AK591" t="s">
        <v>324</v>
      </c>
      <c r="AL591" t="s">
        <v>324</v>
      </c>
      <c r="AM591" t="s">
        <v>324</v>
      </c>
      <c r="AN591" t="s">
        <v>324</v>
      </c>
      <c r="AO591" t="s">
        <v>324</v>
      </c>
      <c r="AP591" t="s">
        <v>324</v>
      </c>
      <c r="AQ591" t="s">
        <v>324</v>
      </c>
      <c r="AR591" t="s">
        <v>324</v>
      </c>
      <c r="AS591" t="s">
        <v>324</v>
      </c>
      <c r="AT591" t="s">
        <v>324</v>
      </c>
      <c r="AU591" t="s">
        <v>324</v>
      </c>
      <c r="AV591" t="s">
        <v>324</v>
      </c>
      <c r="AW591" t="s">
        <v>324</v>
      </c>
      <c r="AX591" t="s">
        <v>324</v>
      </c>
      <c r="AY591" t="s">
        <v>324</v>
      </c>
      <c r="AZ591" t="s">
        <v>324</v>
      </c>
      <c r="BA591" t="s">
        <v>324</v>
      </c>
      <c r="BB591" t="s">
        <v>324</v>
      </c>
      <c r="BC591" t="s">
        <v>324</v>
      </c>
      <c r="BD591" t="s">
        <v>324</v>
      </c>
      <c r="BE591" t="s">
        <v>324</v>
      </c>
      <c r="BF591" t="s">
        <v>324</v>
      </c>
      <c r="BG591" t="s">
        <v>324</v>
      </c>
      <c r="BH591" t="s">
        <v>324</v>
      </c>
      <c r="BI591" t="s">
        <v>324</v>
      </c>
      <c r="BJ591" t="s">
        <v>324</v>
      </c>
      <c r="BK591" t="s">
        <v>324</v>
      </c>
      <c r="BL591" t="s">
        <v>324</v>
      </c>
      <c r="BM591" t="s">
        <v>324</v>
      </c>
      <c r="BN591" t="s">
        <v>324</v>
      </c>
      <c r="BO591" t="s">
        <v>324</v>
      </c>
      <c r="BP591" t="s">
        <v>324</v>
      </c>
      <c r="BQ591" t="s">
        <v>324</v>
      </c>
      <c r="BR591" t="s">
        <v>324</v>
      </c>
      <c r="BS591" t="s">
        <v>324</v>
      </c>
      <c r="BT591" t="s">
        <v>324</v>
      </c>
      <c r="BU591" t="s">
        <v>324</v>
      </c>
      <c r="BV591" t="s">
        <v>324</v>
      </c>
      <c r="BW591" t="s">
        <v>324</v>
      </c>
      <c r="BX591" t="s">
        <v>324</v>
      </c>
      <c r="BY591" t="s">
        <v>324</v>
      </c>
      <c r="BZ591" t="s">
        <v>324</v>
      </c>
      <c r="CA591" t="s">
        <v>324</v>
      </c>
      <c r="CB591" t="s">
        <v>324</v>
      </c>
      <c r="CC591" t="s">
        <v>324</v>
      </c>
      <c r="CD591" t="s">
        <v>324</v>
      </c>
      <c r="CE591" t="s">
        <v>324</v>
      </c>
      <c r="CF591" t="s">
        <v>324</v>
      </c>
      <c r="CG591" t="s">
        <v>324</v>
      </c>
      <c r="CH591" t="s">
        <v>324</v>
      </c>
      <c r="CI591" t="s">
        <v>324</v>
      </c>
      <c r="CJ591" t="s">
        <v>324</v>
      </c>
      <c r="CK591" t="s">
        <v>324</v>
      </c>
      <c r="CL591" t="s">
        <v>324</v>
      </c>
      <c r="CM591" t="s">
        <v>324</v>
      </c>
      <c r="CN591" t="s">
        <v>324</v>
      </c>
      <c r="CO591">
        <v>0.307</v>
      </c>
      <c r="CP591">
        <v>1.2999999999999999E-2</v>
      </c>
      <c r="CQ591">
        <v>2.4E-2</v>
      </c>
      <c r="CR591" t="s">
        <v>324</v>
      </c>
      <c r="CS591">
        <v>0.34399999999999997</v>
      </c>
      <c r="CT591" t="s">
        <v>324</v>
      </c>
      <c r="CU591" t="s">
        <v>324</v>
      </c>
      <c r="CV591" t="s">
        <v>324</v>
      </c>
      <c r="CW591" t="s">
        <v>324</v>
      </c>
      <c r="CX591" t="s">
        <v>324</v>
      </c>
      <c r="CY591" t="s">
        <v>324</v>
      </c>
      <c r="CZ591" t="s">
        <v>324</v>
      </c>
      <c r="DA591" t="s">
        <v>324</v>
      </c>
      <c r="DB591" t="s">
        <v>324</v>
      </c>
      <c r="DC591" t="s">
        <v>324</v>
      </c>
    </row>
    <row r="592" spans="1:107" x14ac:dyDescent="0.45">
      <c r="A592">
        <v>2024</v>
      </c>
      <c r="B592">
        <v>2</v>
      </c>
      <c r="C592" t="s">
        <v>191</v>
      </c>
      <c r="D592">
        <v>3542</v>
      </c>
      <c r="E592" t="s">
        <v>516</v>
      </c>
      <c r="F592" t="s">
        <v>323</v>
      </c>
      <c r="G592" t="s">
        <v>244</v>
      </c>
      <c r="H592">
        <v>35.933999999999997</v>
      </c>
      <c r="I592">
        <v>19.265999999999998</v>
      </c>
      <c r="J592">
        <v>1.171</v>
      </c>
      <c r="K592" t="s">
        <v>324</v>
      </c>
      <c r="L592">
        <v>56.371000000000002</v>
      </c>
      <c r="M592">
        <v>4649</v>
      </c>
      <c r="N592">
        <v>231</v>
      </c>
      <c r="O592">
        <v>20</v>
      </c>
      <c r="P592" t="s">
        <v>324</v>
      </c>
      <c r="Q592">
        <v>4900</v>
      </c>
      <c r="R592" t="s">
        <v>324</v>
      </c>
      <c r="S592" t="s">
        <v>324</v>
      </c>
      <c r="T592" t="s">
        <v>324</v>
      </c>
      <c r="U592" t="s">
        <v>324</v>
      </c>
      <c r="V592">
        <v>0</v>
      </c>
      <c r="W592" t="s">
        <v>324</v>
      </c>
      <c r="X592" t="s">
        <v>324</v>
      </c>
      <c r="Y592" t="s">
        <v>324</v>
      </c>
      <c r="Z592" t="s">
        <v>324</v>
      </c>
      <c r="AA592">
        <v>0</v>
      </c>
      <c r="AB592" t="s">
        <v>324</v>
      </c>
      <c r="AC592" t="s">
        <v>324</v>
      </c>
      <c r="AD592" t="s">
        <v>324</v>
      </c>
      <c r="AE592" t="s">
        <v>324</v>
      </c>
      <c r="AF592">
        <v>0</v>
      </c>
      <c r="AG592" t="s">
        <v>324</v>
      </c>
      <c r="AH592" t="s">
        <v>324</v>
      </c>
      <c r="AI592" t="s">
        <v>324</v>
      </c>
      <c r="AJ592" t="s">
        <v>324</v>
      </c>
      <c r="AK592">
        <v>0</v>
      </c>
      <c r="AL592" t="s">
        <v>324</v>
      </c>
      <c r="AM592" t="s">
        <v>324</v>
      </c>
      <c r="AN592" t="s">
        <v>324</v>
      </c>
      <c r="AO592" t="s">
        <v>324</v>
      </c>
      <c r="AP592">
        <v>0</v>
      </c>
      <c r="AQ592" t="s">
        <v>324</v>
      </c>
      <c r="AR592" t="s">
        <v>324</v>
      </c>
      <c r="AS592" t="s">
        <v>324</v>
      </c>
      <c r="AT592" t="s">
        <v>324</v>
      </c>
      <c r="AU592">
        <v>0</v>
      </c>
      <c r="AV592" t="s">
        <v>324</v>
      </c>
      <c r="AW592" t="s">
        <v>324</v>
      </c>
      <c r="AX592" t="s">
        <v>324</v>
      </c>
      <c r="AY592" t="s">
        <v>324</v>
      </c>
      <c r="AZ592">
        <v>0</v>
      </c>
      <c r="BA592" t="s">
        <v>324</v>
      </c>
      <c r="BB592" t="s">
        <v>324</v>
      </c>
      <c r="BC592" t="s">
        <v>324</v>
      </c>
      <c r="BD592" t="s">
        <v>324</v>
      </c>
      <c r="BE592">
        <v>0</v>
      </c>
      <c r="BF592" t="s">
        <v>324</v>
      </c>
      <c r="BG592" t="s">
        <v>324</v>
      </c>
      <c r="BH592" t="s">
        <v>324</v>
      </c>
      <c r="BI592" t="s">
        <v>324</v>
      </c>
      <c r="BJ592">
        <v>0</v>
      </c>
      <c r="BK592">
        <v>3.6999999999999998E-2</v>
      </c>
      <c r="BL592">
        <v>3.5999999999999997E-2</v>
      </c>
      <c r="BM592" t="s">
        <v>324</v>
      </c>
      <c r="BN592" t="s">
        <v>324</v>
      </c>
      <c r="BO592">
        <v>7.2999999999999995E-2</v>
      </c>
      <c r="BP592">
        <v>8</v>
      </c>
      <c r="BQ592">
        <v>1</v>
      </c>
      <c r="BR592" t="s">
        <v>324</v>
      </c>
      <c r="BS592" t="s">
        <v>324</v>
      </c>
      <c r="BT592">
        <v>9</v>
      </c>
      <c r="BU592" t="s">
        <v>324</v>
      </c>
      <c r="BV592" t="s">
        <v>324</v>
      </c>
      <c r="BW592" t="s">
        <v>324</v>
      </c>
      <c r="BX592" t="s">
        <v>324</v>
      </c>
      <c r="BY592">
        <v>0</v>
      </c>
      <c r="BZ592" t="s">
        <v>324</v>
      </c>
      <c r="CA592" t="s">
        <v>324</v>
      </c>
      <c r="CB592" t="s">
        <v>324</v>
      </c>
      <c r="CC592" t="s">
        <v>324</v>
      </c>
      <c r="CD592">
        <v>0</v>
      </c>
      <c r="CE592" t="s">
        <v>324</v>
      </c>
      <c r="CF592" t="s">
        <v>324</v>
      </c>
      <c r="CG592" t="s">
        <v>324</v>
      </c>
      <c r="CH592" t="s">
        <v>324</v>
      </c>
      <c r="CI592">
        <v>0</v>
      </c>
      <c r="CJ592" t="s">
        <v>324</v>
      </c>
      <c r="CK592" t="s">
        <v>324</v>
      </c>
      <c r="CL592" t="s">
        <v>324</v>
      </c>
      <c r="CM592" t="s">
        <v>324</v>
      </c>
      <c r="CN592">
        <v>0</v>
      </c>
      <c r="CO592">
        <v>35.970999999999997</v>
      </c>
      <c r="CP592">
        <v>19.302</v>
      </c>
      <c r="CQ592">
        <v>1.171</v>
      </c>
      <c r="CR592">
        <v>0</v>
      </c>
      <c r="CS592">
        <v>56.444000000000003</v>
      </c>
      <c r="CT592">
        <v>4657</v>
      </c>
      <c r="CU592">
        <v>232</v>
      </c>
      <c r="CV592">
        <v>20</v>
      </c>
      <c r="CW592">
        <v>0</v>
      </c>
      <c r="CX592">
        <v>4909</v>
      </c>
      <c r="CY592">
        <v>0</v>
      </c>
      <c r="CZ592">
        <v>0</v>
      </c>
      <c r="DA592">
        <v>0</v>
      </c>
      <c r="DB592">
        <v>0</v>
      </c>
      <c r="DC592">
        <v>0</v>
      </c>
    </row>
    <row r="593" spans="1:107" x14ac:dyDescent="0.45">
      <c r="A593">
        <v>2024</v>
      </c>
      <c r="B593">
        <v>2</v>
      </c>
      <c r="C593" t="s">
        <v>191</v>
      </c>
      <c r="D593">
        <v>3755</v>
      </c>
      <c r="E593" t="s">
        <v>517</v>
      </c>
      <c r="F593" t="s">
        <v>323</v>
      </c>
      <c r="G593" t="s">
        <v>244</v>
      </c>
      <c r="H593">
        <v>13.968</v>
      </c>
      <c r="I593">
        <v>10.679</v>
      </c>
      <c r="J593">
        <v>0.72099999999999997</v>
      </c>
      <c r="K593">
        <v>0</v>
      </c>
      <c r="L593">
        <v>25.367999999999999</v>
      </c>
      <c r="M593">
        <v>1996</v>
      </c>
      <c r="N593">
        <v>135</v>
      </c>
      <c r="O593">
        <v>7</v>
      </c>
      <c r="P593">
        <v>0</v>
      </c>
      <c r="Q593">
        <v>2138</v>
      </c>
      <c r="R593">
        <v>0</v>
      </c>
      <c r="S593">
        <v>0</v>
      </c>
      <c r="T593">
        <v>0</v>
      </c>
      <c r="U593">
        <v>0</v>
      </c>
      <c r="V593">
        <v>0</v>
      </c>
      <c r="W593">
        <v>0</v>
      </c>
      <c r="X593">
        <v>0</v>
      </c>
      <c r="Y593">
        <v>0</v>
      </c>
      <c r="Z593">
        <v>0</v>
      </c>
      <c r="AA593">
        <v>0</v>
      </c>
      <c r="AB593">
        <v>0</v>
      </c>
      <c r="AC593">
        <v>0</v>
      </c>
      <c r="AD593">
        <v>0</v>
      </c>
      <c r="AE593">
        <v>0</v>
      </c>
      <c r="AF593">
        <v>0</v>
      </c>
      <c r="AG593">
        <v>1.512</v>
      </c>
      <c r="AH593">
        <v>1.0109999999999999</v>
      </c>
      <c r="AI593">
        <v>0.109</v>
      </c>
      <c r="AJ593">
        <v>0</v>
      </c>
      <c r="AK593">
        <v>2.6320000000000001</v>
      </c>
      <c r="AL593">
        <v>237</v>
      </c>
      <c r="AM593">
        <v>3</v>
      </c>
      <c r="AN593">
        <v>1</v>
      </c>
      <c r="AO593">
        <v>0</v>
      </c>
      <c r="AP593">
        <v>241</v>
      </c>
      <c r="AQ593">
        <v>0</v>
      </c>
      <c r="AR593">
        <v>0</v>
      </c>
      <c r="AS593">
        <v>0</v>
      </c>
      <c r="AT593">
        <v>0</v>
      </c>
      <c r="AU593">
        <v>0</v>
      </c>
      <c r="AV593">
        <v>0</v>
      </c>
      <c r="AW593">
        <v>0</v>
      </c>
      <c r="AX593">
        <v>0</v>
      </c>
      <c r="AY593">
        <v>0</v>
      </c>
      <c r="AZ593">
        <v>0</v>
      </c>
      <c r="BA593">
        <v>0</v>
      </c>
      <c r="BB593">
        <v>0</v>
      </c>
      <c r="BC593">
        <v>0</v>
      </c>
      <c r="BD593">
        <v>0</v>
      </c>
      <c r="BE593">
        <v>0</v>
      </c>
      <c r="BF593">
        <v>0</v>
      </c>
      <c r="BG593">
        <v>0</v>
      </c>
      <c r="BH593">
        <v>0</v>
      </c>
      <c r="BI593">
        <v>0</v>
      </c>
      <c r="BJ593">
        <v>0</v>
      </c>
      <c r="BK593">
        <v>2.1000000000000001E-2</v>
      </c>
      <c r="BL593">
        <v>3.2149999999999999</v>
      </c>
      <c r="BM593">
        <v>1.2250000000000001</v>
      </c>
      <c r="BN593">
        <v>0</v>
      </c>
      <c r="BO593">
        <v>4.4610000000000003</v>
      </c>
      <c r="BP593">
        <v>5</v>
      </c>
      <c r="BQ593">
        <v>16</v>
      </c>
      <c r="BR593">
        <v>2</v>
      </c>
      <c r="BS593">
        <v>0</v>
      </c>
      <c r="BT593">
        <v>23</v>
      </c>
      <c r="BU593">
        <v>0</v>
      </c>
      <c r="BV593">
        <v>0</v>
      </c>
      <c r="BW593">
        <v>0</v>
      </c>
      <c r="BX593">
        <v>0</v>
      </c>
      <c r="BY593">
        <v>0</v>
      </c>
      <c r="BZ593">
        <v>0</v>
      </c>
      <c r="CA593">
        <v>0</v>
      </c>
      <c r="CB593">
        <v>0</v>
      </c>
      <c r="CC593">
        <v>0</v>
      </c>
      <c r="CD593">
        <v>0</v>
      </c>
      <c r="CE593">
        <v>0</v>
      </c>
      <c r="CF593">
        <v>0</v>
      </c>
      <c r="CG593">
        <v>0</v>
      </c>
      <c r="CH593">
        <v>0</v>
      </c>
      <c r="CI593">
        <v>0</v>
      </c>
      <c r="CJ593">
        <v>0</v>
      </c>
      <c r="CK593">
        <v>0</v>
      </c>
      <c r="CL593">
        <v>0</v>
      </c>
      <c r="CM593">
        <v>0</v>
      </c>
      <c r="CN593">
        <v>0</v>
      </c>
      <c r="CO593">
        <v>13.989000000000001</v>
      </c>
      <c r="CP593">
        <v>13.894</v>
      </c>
      <c r="CQ593">
        <v>1.946</v>
      </c>
      <c r="CR593">
        <v>0</v>
      </c>
      <c r="CS593">
        <v>29.829000000000001</v>
      </c>
      <c r="CT593">
        <v>2001</v>
      </c>
      <c r="CU593">
        <v>151</v>
      </c>
      <c r="CV593">
        <v>9</v>
      </c>
      <c r="CW593">
        <v>0</v>
      </c>
      <c r="CX593">
        <v>2161</v>
      </c>
      <c r="CY593">
        <v>0</v>
      </c>
      <c r="CZ593">
        <v>0</v>
      </c>
      <c r="DA593">
        <v>0</v>
      </c>
      <c r="DB593">
        <v>0</v>
      </c>
      <c r="DC593">
        <v>0</v>
      </c>
    </row>
    <row r="594" spans="1:107" x14ac:dyDescent="0.45">
      <c r="A594">
        <v>2024</v>
      </c>
      <c r="B594">
        <v>2</v>
      </c>
      <c r="C594" t="s">
        <v>191</v>
      </c>
      <c r="D594">
        <v>4922</v>
      </c>
      <c r="E594" t="s">
        <v>518</v>
      </c>
      <c r="F594" t="s">
        <v>323</v>
      </c>
      <c r="G594" t="s">
        <v>244</v>
      </c>
      <c r="H594">
        <v>2.6019999999999999</v>
      </c>
      <c r="I594">
        <v>7.2850000000000001</v>
      </c>
      <c r="J594" t="s">
        <v>324</v>
      </c>
      <c r="K594" t="s">
        <v>324</v>
      </c>
      <c r="L594">
        <v>9.8870000000000005</v>
      </c>
      <c r="M594">
        <v>388</v>
      </c>
      <c r="N594">
        <v>76</v>
      </c>
      <c r="O594" t="s">
        <v>324</v>
      </c>
      <c r="P594" t="s">
        <v>324</v>
      </c>
      <c r="Q594">
        <v>464</v>
      </c>
      <c r="R594" t="s">
        <v>324</v>
      </c>
      <c r="S594" t="s">
        <v>324</v>
      </c>
      <c r="T594" t="s">
        <v>324</v>
      </c>
      <c r="U594" t="s">
        <v>324</v>
      </c>
      <c r="V594">
        <v>0</v>
      </c>
      <c r="W594" t="s">
        <v>324</v>
      </c>
      <c r="X594" t="s">
        <v>324</v>
      </c>
      <c r="Y594" t="s">
        <v>324</v>
      </c>
      <c r="Z594" t="s">
        <v>324</v>
      </c>
      <c r="AA594">
        <v>0</v>
      </c>
      <c r="AB594" t="s">
        <v>324</v>
      </c>
      <c r="AC594" t="s">
        <v>324</v>
      </c>
      <c r="AD594" t="s">
        <v>324</v>
      </c>
      <c r="AE594" t="s">
        <v>324</v>
      </c>
      <c r="AF594">
        <v>0</v>
      </c>
      <c r="AG594" t="s">
        <v>324</v>
      </c>
      <c r="AH594" t="s">
        <v>324</v>
      </c>
      <c r="AI594" t="s">
        <v>324</v>
      </c>
      <c r="AJ594" t="s">
        <v>324</v>
      </c>
      <c r="AK594">
        <v>0</v>
      </c>
      <c r="AL594" t="s">
        <v>324</v>
      </c>
      <c r="AM594" t="s">
        <v>324</v>
      </c>
      <c r="AN594" t="s">
        <v>324</v>
      </c>
      <c r="AO594" t="s">
        <v>324</v>
      </c>
      <c r="AP594">
        <v>0</v>
      </c>
      <c r="AQ594" t="s">
        <v>324</v>
      </c>
      <c r="AR594" t="s">
        <v>324</v>
      </c>
      <c r="AS594" t="s">
        <v>324</v>
      </c>
      <c r="AT594" t="s">
        <v>324</v>
      </c>
      <c r="AU594">
        <v>0</v>
      </c>
      <c r="AV594" t="s">
        <v>324</v>
      </c>
      <c r="AW594" t="s">
        <v>324</v>
      </c>
      <c r="AX594" t="s">
        <v>324</v>
      </c>
      <c r="AY594" t="s">
        <v>324</v>
      </c>
      <c r="AZ594">
        <v>0</v>
      </c>
      <c r="BA594" t="s">
        <v>324</v>
      </c>
      <c r="BB594" t="s">
        <v>324</v>
      </c>
      <c r="BC594" t="s">
        <v>324</v>
      </c>
      <c r="BD594" t="s">
        <v>324</v>
      </c>
      <c r="BE594">
        <v>0</v>
      </c>
      <c r="BF594" t="s">
        <v>324</v>
      </c>
      <c r="BG594" t="s">
        <v>324</v>
      </c>
      <c r="BH594" t="s">
        <v>324</v>
      </c>
      <c r="BI594" t="s">
        <v>324</v>
      </c>
      <c r="BJ594">
        <v>0</v>
      </c>
      <c r="BK594">
        <v>9.9000000000000005E-2</v>
      </c>
      <c r="BL594">
        <v>4.6680000000000001</v>
      </c>
      <c r="BM594" t="s">
        <v>324</v>
      </c>
      <c r="BN594" t="s">
        <v>324</v>
      </c>
      <c r="BO594">
        <v>4.7670000000000003</v>
      </c>
      <c r="BP594">
        <v>20</v>
      </c>
      <c r="BQ594">
        <v>10</v>
      </c>
      <c r="BR594" t="s">
        <v>324</v>
      </c>
      <c r="BS594" t="s">
        <v>324</v>
      </c>
      <c r="BT594">
        <v>30</v>
      </c>
      <c r="BU594" t="s">
        <v>324</v>
      </c>
      <c r="BV594" t="s">
        <v>324</v>
      </c>
      <c r="BW594" t="s">
        <v>324</v>
      </c>
      <c r="BX594" t="s">
        <v>324</v>
      </c>
      <c r="BY594">
        <v>0</v>
      </c>
      <c r="BZ594" t="s">
        <v>324</v>
      </c>
      <c r="CA594">
        <v>0.57499999999999996</v>
      </c>
      <c r="CB594" t="s">
        <v>324</v>
      </c>
      <c r="CC594" t="s">
        <v>324</v>
      </c>
      <c r="CD594">
        <v>0.57499999999999996</v>
      </c>
      <c r="CE594" t="s">
        <v>324</v>
      </c>
      <c r="CF594">
        <v>1</v>
      </c>
      <c r="CG594" t="s">
        <v>324</v>
      </c>
      <c r="CH594" t="s">
        <v>324</v>
      </c>
      <c r="CI594">
        <v>1</v>
      </c>
      <c r="CJ594" t="s">
        <v>324</v>
      </c>
      <c r="CK594" t="s">
        <v>324</v>
      </c>
      <c r="CL594" t="s">
        <v>324</v>
      </c>
      <c r="CM594" t="s">
        <v>324</v>
      </c>
      <c r="CN594">
        <v>0</v>
      </c>
      <c r="CO594">
        <v>2.7010000000000001</v>
      </c>
      <c r="CP594">
        <v>12.528</v>
      </c>
      <c r="CQ594" t="s">
        <v>179</v>
      </c>
      <c r="CR594">
        <v>0</v>
      </c>
      <c r="CS594">
        <v>15.228999999999999</v>
      </c>
      <c r="CT594">
        <v>408</v>
      </c>
      <c r="CU594">
        <v>87</v>
      </c>
      <c r="CV594">
        <v>0</v>
      </c>
      <c r="CW594">
        <v>0</v>
      </c>
      <c r="CX594">
        <v>495</v>
      </c>
      <c r="CY594">
        <v>0</v>
      </c>
      <c r="CZ594">
        <v>0</v>
      </c>
      <c r="DA594">
        <v>0</v>
      </c>
      <c r="DB594">
        <v>0</v>
      </c>
      <c r="DC594">
        <v>0</v>
      </c>
    </row>
    <row r="595" spans="1:107" x14ac:dyDescent="0.45">
      <c r="A595">
        <v>2024</v>
      </c>
      <c r="B595">
        <v>2</v>
      </c>
      <c r="C595" t="s">
        <v>191</v>
      </c>
      <c r="D595">
        <v>13998</v>
      </c>
      <c r="E595" t="s">
        <v>519</v>
      </c>
      <c r="F595" t="s">
        <v>323</v>
      </c>
      <c r="G595" t="s">
        <v>244</v>
      </c>
      <c r="H595">
        <v>25.530999999999999</v>
      </c>
      <c r="I595">
        <v>27.891999999999999</v>
      </c>
      <c r="J595">
        <v>0.59199999999999997</v>
      </c>
      <c r="K595">
        <v>0</v>
      </c>
      <c r="L595">
        <v>54.015000000000001</v>
      </c>
      <c r="M595">
        <v>3130</v>
      </c>
      <c r="N595">
        <v>158</v>
      </c>
      <c r="O595">
        <v>4</v>
      </c>
      <c r="P595">
        <v>0</v>
      </c>
      <c r="Q595">
        <v>3292</v>
      </c>
      <c r="R595">
        <v>0</v>
      </c>
      <c r="S595">
        <v>0</v>
      </c>
      <c r="T595">
        <v>0</v>
      </c>
      <c r="U595">
        <v>0</v>
      </c>
      <c r="V595">
        <v>0</v>
      </c>
      <c r="W595">
        <v>0</v>
      </c>
      <c r="X595">
        <v>0</v>
      </c>
      <c r="Y595">
        <v>0</v>
      </c>
      <c r="Z595">
        <v>0</v>
      </c>
      <c r="AA595">
        <v>0</v>
      </c>
      <c r="AB595">
        <v>0</v>
      </c>
      <c r="AC595">
        <v>0</v>
      </c>
      <c r="AD595">
        <v>0</v>
      </c>
      <c r="AE595">
        <v>0</v>
      </c>
      <c r="AF595">
        <v>0</v>
      </c>
      <c r="AG595">
        <v>4.3</v>
      </c>
      <c r="AH595">
        <v>0.30299999999999999</v>
      </c>
      <c r="AI595">
        <v>0</v>
      </c>
      <c r="AJ595">
        <v>0</v>
      </c>
      <c r="AK595">
        <v>4.6029999999999998</v>
      </c>
      <c r="AL595">
        <v>517</v>
      </c>
      <c r="AM595">
        <v>4</v>
      </c>
      <c r="AN595">
        <v>0</v>
      </c>
      <c r="AO595">
        <v>0</v>
      </c>
      <c r="AP595">
        <v>521</v>
      </c>
      <c r="AQ595">
        <v>0</v>
      </c>
      <c r="AR595">
        <v>0</v>
      </c>
      <c r="AS595">
        <v>0</v>
      </c>
      <c r="AT595">
        <v>0</v>
      </c>
      <c r="AU595">
        <v>0</v>
      </c>
      <c r="AV595">
        <v>0</v>
      </c>
      <c r="AW595">
        <v>0</v>
      </c>
      <c r="AX595">
        <v>0</v>
      </c>
      <c r="AY595">
        <v>0</v>
      </c>
      <c r="AZ595">
        <v>0</v>
      </c>
      <c r="BA595">
        <v>0</v>
      </c>
      <c r="BB595">
        <v>0</v>
      </c>
      <c r="BC595">
        <v>0</v>
      </c>
      <c r="BD595">
        <v>0</v>
      </c>
      <c r="BE595">
        <v>0</v>
      </c>
      <c r="BF595">
        <v>0</v>
      </c>
      <c r="BG595">
        <v>0</v>
      </c>
      <c r="BH595">
        <v>0</v>
      </c>
      <c r="BI595">
        <v>0</v>
      </c>
      <c r="BJ595">
        <v>0</v>
      </c>
      <c r="BK595">
        <v>0.75800000000000001</v>
      </c>
      <c r="BL595">
        <v>1.7829999999999999</v>
      </c>
      <c r="BM595">
        <v>1.05</v>
      </c>
      <c r="BN595">
        <v>0</v>
      </c>
      <c r="BO595">
        <v>3.5910000000000002</v>
      </c>
      <c r="BP595">
        <v>73</v>
      </c>
      <c r="BQ595">
        <v>34</v>
      </c>
      <c r="BR595">
        <v>3</v>
      </c>
      <c r="BS595">
        <v>0</v>
      </c>
      <c r="BT595">
        <v>110</v>
      </c>
      <c r="BU595">
        <v>0</v>
      </c>
      <c r="BV595">
        <v>0</v>
      </c>
      <c r="BW595">
        <v>0</v>
      </c>
      <c r="BX595">
        <v>0</v>
      </c>
      <c r="BY595">
        <v>0</v>
      </c>
      <c r="BZ595">
        <v>0</v>
      </c>
      <c r="CA595">
        <v>0.91500000000000004</v>
      </c>
      <c r="CB595">
        <v>0</v>
      </c>
      <c r="CC595">
        <v>0</v>
      </c>
      <c r="CD595">
        <v>0.91500000000000004</v>
      </c>
      <c r="CE595">
        <v>0</v>
      </c>
      <c r="CF595">
        <v>4</v>
      </c>
      <c r="CG595">
        <v>0</v>
      </c>
      <c r="CH595">
        <v>0</v>
      </c>
      <c r="CI595">
        <v>4</v>
      </c>
      <c r="CJ595">
        <v>0</v>
      </c>
      <c r="CK595">
        <v>0</v>
      </c>
      <c r="CL595">
        <v>0</v>
      </c>
      <c r="CM595">
        <v>0</v>
      </c>
      <c r="CN595">
        <v>0</v>
      </c>
      <c r="CO595">
        <v>26.289000000000001</v>
      </c>
      <c r="CP595">
        <v>30.59</v>
      </c>
      <c r="CQ595">
        <v>1.6419999999999999</v>
      </c>
      <c r="CR595">
        <v>0</v>
      </c>
      <c r="CS595">
        <v>58.521000000000001</v>
      </c>
      <c r="CT595">
        <v>3203</v>
      </c>
      <c r="CU595">
        <v>196</v>
      </c>
      <c r="CV595">
        <v>7</v>
      </c>
      <c r="CW595">
        <v>0</v>
      </c>
      <c r="CX595">
        <v>3406</v>
      </c>
      <c r="CY595">
        <v>0</v>
      </c>
      <c r="CZ595">
        <v>0</v>
      </c>
      <c r="DA595">
        <v>0</v>
      </c>
      <c r="DB595">
        <v>0</v>
      </c>
      <c r="DC595">
        <v>0</v>
      </c>
    </row>
    <row r="596" spans="1:107" x14ac:dyDescent="0.45">
      <c r="A596">
        <v>2024</v>
      </c>
      <c r="B596">
        <v>2</v>
      </c>
      <c r="C596" t="s">
        <v>191</v>
      </c>
      <c r="D596">
        <v>14006</v>
      </c>
      <c r="E596" t="s">
        <v>520</v>
      </c>
      <c r="F596" t="s">
        <v>323</v>
      </c>
      <c r="G596" t="s">
        <v>244</v>
      </c>
      <c r="H596">
        <v>62.89</v>
      </c>
      <c r="I596">
        <v>62.707999999999998</v>
      </c>
      <c r="J596">
        <v>5.7130000000000001</v>
      </c>
      <c r="K596">
        <v>0</v>
      </c>
      <c r="L596">
        <v>131.31100000000001</v>
      </c>
      <c r="M596">
        <v>9054</v>
      </c>
      <c r="N596">
        <v>486</v>
      </c>
      <c r="O596">
        <v>38</v>
      </c>
      <c r="P596">
        <v>0</v>
      </c>
      <c r="Q596">
        <v>9578</v>
      </c>
      <c r="R596">
        <v>0</v>
      </c>
      <c r="S596">
        <v>0</v>
      </c>
      <c r="T596">
        <v>0</v>
      </c>
      <c r="U596">
        <v>0</v>
      </c>
      <c r="V596">
        <v>0</v>
      </c>
      <c r="W596">
        <v>0</v>
      </c>
      <c r="X596">
        <v>0</v>
      </c>
      <c r="Y596">
        <v>0</v>
      </c>
      <c r="Z596">
        <v>0</v>
      </c>
      <c r="AA596">
        <v>0</v>
      </c>
      <c r="AB596">
        <v>2418.6419999999998</v>
      </c>
      <c r="AC596">
        <v>1423.182</v>
      </c>
      <c r="AD596">
        <v>70.283000000000001</v>
      </c>
      <c r="AE596">
        <v>0</v>
      </c>
      <c r="AF596">
        <v>3912.107</v>
      </c>
      <c r="AG596">
        <v>3.2210000000000001</v>
      </c>
      <c r="AH596">
        <v>0.28999999999999998</v>
      </c>
      <c r="AI596">
        <v>0</v>
      </c>
      <c r="AJ596">
        <v>0</v>
      </c>
      <c r="AK596">
        <v>3.5110000000000001</v>
      </c>
      <c r="AL596">
        <v>714</v>
      </c>
      <c r="AM596">
        <v>9</v>
      </c>
      <c r="AN596">
        <v>0</v>
      </c>
      <c r="AO596">
        <v>0</v>
      </c>
      <c r="AP596">
        <v>723</v>
      </c>
      <c r="AQ596">
        <v>7.9009999999999998</v>
      </c>
      <c r="AR596">
        <v>0.67900000000000005</v>
      </c>
      <c r="AS596">
        <v>0</v>
      </c>
      <c r="AT596">
        <v>0</v>
      </c>
      <c r="AU596">
        <v>8.58</v>
      </c>
      <c r="AV596">
        <v>0</v>
      </c>
      <c r="AW596">
        <v>0</v>
      </c>
      <c r="AX596">
        <v>0</v>
      </c>
      <c r="AY596">
        <v>0</v>
      </c>
      <c r="AZ596">
        <v>0</v>
      </c>
      <c r="BA596">
        <v>0</v>
      </c>
      <c r="BB596">
        <v>0</v>
      </c>
      <c r="BC596">
        <v>0</v>
      </c>
      <c r="BD596" t="s">
        <v>324</v>
      </c>
      <c r="BE596">
        <v>0</v>
      </c>
      <c r="BF596">
        <v>0</v>
      </c>
      <c r="BG596">
        <v>0</v>
      </c>
      <c r="BH596">
        <v>0</v>
      </c>
      <c r="BI596">
        <v>0</v>
      </c>
      <c r="BJ596">
        <v>0</v>
      </c>
      <c r="BK596">
        <v>0.29899999999999999</v>
      </c>
      <c r="BL596">
        <v>2.0179999999999998</v>
      </c>
      <c r="BM596">
        <v>25.733000000000001</v>
      </c>
      <c r="BN596">
        <v>0</v>
      </c>
      <c r="BO596">
        <v>28.05</v>
      </c>
      <c r="BP596">
        <v>56</v>
      </c>
      <c r="BQ596">
        <v>22</v>
      </c>
      <c r="BR596">
        <v>7</v>
      </c>
      <c r="BS596">
        <v>0</v>
      </c>
      <c r="BT596">
        <v>85</v>
      </c>
      <c r="BU596">
        <v>2.702</v>
      </c>
      <c r="BV596">
        <v>2.7770000000000001</v>
      </c>
      <c r="BW596">
        <v>601</v>
      </c>
      <c r="BX596">
        <v>0</v>
      </c>
      <c r="BY596">
        <v>606.47900000000004</v>
      </c>
      <c r="BZ596">
        <v>0</v>
      </c>
      <c r="CA596">
        <v>2.74</v>
      </c>
      <c r="CB596">
        <v>1</v>
      </c>
      <c r="CC596">
        <v>0</v>
      </c>
      <c r="CD596">
        <v>3.74</v>
      </c>
      <c r="CE596">
        <v>0</v>
      </c>
      <c r="CF596">
        <v>6</v>
      </c>
      <c r="CG596">
        <v>1</v>
      </c>
      <c r="CH596">
        <v>0</v>
      </c>
      <c r="CI596">
        <v>7</v>
      </c>
      <c r="CJ596">
        <v>0</v>
      </c>
      <c r="CK596">
        <v>0</v>
      </c>
      <c r="CL596">
        <v>0</v>
      </c>
      <c r="CM596">
        <v>0</v>
      </c>
      <c r="CN596">
        <v>0</v>
      </c>
      <c r="CO596">
        <v>63.189</v>
      </c>
      <c r="CP596">
        <v>67.465999999999994</v>
      </c>
      <c r="CQ596">
        <v>32.445999999999998</v>
      </c>
      <c r="CR596">
        <v>0</v>
      </c>
      <c r="CS596">
        <v>163.101</v>
      </c>
      <c r="CT596">
        <v>9110</v>
      </c>
      <c r="CU596">
        <v>514</v>
      </c>
      <c r="CV596">
        <v>46</v>
      </c>
      <c r="CW596">
        <v>0</v>
      </c>
      <c r="CX596">
        <v>9670</v>
      </c>
      <c r="CY596">
        <v>2421.3440000000001</v>
      </c>
      <c r="CZ596">
        <v>1425.9590000000001</v>
      </c>
      <c r="DA596">
        <v>671.28300000000002</v>
      </c>
      <c r="DB596">
        <v>0</v>
      </c>
      <c r="DC596">
        <v>4518.5860000000002</v>
      </c>
    </row>
    <row r="597" spans="1:107" x14ac:dyDescent="0.45">
      <c r="A597">
        <v>2024</v>
      </c>
      <c r="B597">
        <v>2</v>
      </c>
      <c r="C597" t="s">
        <v>191</v>
      </c>
      <c r="D597">
        <v>18997</v>
      </c>
      <c r="E597" t="s">
        <v>521</v>
      </c>
      <c r="F597" t="s">
        <v>323</v>
      </c>
      <c r="G597" t="s">
        <v>244</v>
      </c>
      <c r="H597">
        <v>4.2469999999999999</v>
      </c>
      <c r="I597">
        <v>14.448</v>
      </c>
      <c r="J597">
        <v>23.806000000000001</v>
      </c>
      <c r="K597">
        <v>0</v>
      </c>
      <c r="L597">
        <v>42.500999999999998</v>
      </c>
      <c r="M597">
        <v>564</v>
      </c>
      <c r="N597">
        <v>81</v>
      </c>
      <c r="O597">
        <v>16</v>
      </c>
      <c r="P597">
        <v>0</v>
      </c>
      <c r="Q597">
        <v>661</v>
      </c>
      <c r="R597">
        <v>0</v>
      </c>
      <c r="S597">
        <v>0</v>
      </c>
      <c r="T597">
        <v>0</v>
      </c>
      <c r="U597">
        <v>0</v>
      </c>
      <c r="V597">
        <v>0</v>
      </c>
      <c r="W597">
        <v>0</v>
      </c>
      <c r="X597">
        <v>0</v>
      </c>
      <c r="Y597">
        <v>0</v>
      </c>
      <c r="Z597">
        <v>0</v>
      </c>
      <c r="AA597">
        <v>0</v>
      </c>
      <c r="AB597">
        <v>0</v>
      </c>
      <c r="AC597">
        <v>0</v>
      </c>
      <c r="AD597">
        <v>0</v>
      </c>
      <c r="AE597">
        <v>0</v>
      </c>
      <c r="AF597">
        <v>0</v>
      </c>
      <c r="AG597">
        <v>0.38300000000000001</v>
      </c>
      <c r="AH597">
        <v>0</v>
      </c>
      <c r="AI597">
        <v>0</v>
      </c>
      <c r="AJ597">
        <v>0</v>
      </c>
      <c r="AK597">
        <v>0.38300000000000001</v>
      </c>
      <c r="AL597">
        <v>47</v>
      </c>
      <c r="AM597">
        <v>0</v>
      </c>
      <c r="AN597">
        <v>0</v>
      </c>
      <c r="AO597">
        <v>0</v>
      </c>
      <c r="AP597">
        <v>47</v>
      </c>
      <c r="AQ597">
        <v>0</v>
      </c>
      <c r="AR597">
        <v>0</v>
      </c>
      <c r="AS597">
        <v>0</v>
      </c>
      <c r="AT597">
        <v>0</v>
      </c>
      <c r="AU597">
        <v>0</v>
      </c>
      <c r="AV597">
        <v>0</v>
      </c>
      <c r="AW597">
        <v>0</v>
      </c>
      <c r="AX597">
        <v>0</v>
      </c>
      <c r="AY597">
        <v>0</v>
      </c>
      <c r="AZ597">
        <v>0</v>
      </c>
      <c r="BA597">
        <v>0</v>
      </c>
      <c r="BB597">
        <v>0</v>
      </c>
      <c r="BC597">
        <v>0</v>
      </c>
      <c r="BD597">
        <v>0</v>
      </c>
      <c r="BE597">
        <v>0</v>
      </c>
      <c r="BF597">
        <v>0</v>
      </c>
      <c r="BG597">
        <v>0</v>
      </c>
      <c r="BH597">
        <v>0</v>
      </c>
      <c r="BI597">
        <v>0</v>
      </c>
      <c r="BJ597">
        <v>0</v>
      </c>
      <c r="BK597">
        <v>0.27300000000000002</v>
      </c>
      <c r="BL597">
        <v>3.3450000000000002</v>
      </c>
      <c r="BM597">
        <v>4.5</v>
      </c>
      <c r="BN597">
        <v>0</v>
      </c>
      <c r="BO597">
        <v>8.1180000000000003</v>
      </c>
      <c r="BP597">
        <v>41</v>
      </c>
      <c r="BQ597">
        <v>20</v>
      </c>
      <c r="BR597">
        <v>1</v>
      </c>
      <c r="BS597">
        <v>0</v>
      </c>
      <c r="BT597">
        <v>62</v>
      </c>
      <c r="BU597">
        <v>0</v>
      </c>
      <c r="BV597">
        <v>0</v>
      </c>
      <c r="BW597">
        <v>0</v>
      </c>
      <c r="BX597">
        <v>0</v>
      </c>
      <c r="BY597">
        <v>0</v>
      </c>
      <c r="BZ597">
        <v>0</v>
      </c>
      <c r="CA597">
        <v>0.78</v>
      </c>
      <c r="CB597">
        <v>2.8</v>
      </c>
      <c r="CC597">
        <v>0</v>
      </c>
      <c r="CD597">
        <v>3.58</v>
      </c>
      <c r="CE597">
        <v>0</v>
      </c>
      <c r="CF597">
        <v>4</v>
      </c>
      <c r="CG597">
        <v>1</v>
      </c>
      <c r="CH597">
        <v>0</v>
      </c>
      <c r="CI597">
        <v>5</v>
      </c>
      <c r="CJ597">
        <v>0</v>
      </c>
      <c r="CK597">
        <v>0</v>
      </c>
      <c r="CL597">
        <v>0</v>
      </c>
      <c r="CM597">
        <v>0</v>
      </c>
      <c r="CN597">
        <v>0</v>
      </c>
      <c r="CO597">
        <v>4.5199999999999996</v>
      </c>
      <c r="CP597">
        <v>18.573</v>
      </c>
      <c r="CQ597">
        <v>31.106000000000002</v>
      </c>
      <c r="CR597">
        <v>0</v>
      </c>
      <c r="CS597">
        <v>54.198999999999998</v>
      </c>
      <c r="CT597">
        <v>605</v>
      </c>
      <c r="CU597">
        <v>105</v>
      </c>
      <c r="CV597">
        <v>18</v>
      </c>
      <c r="CW597">
        <v>0</v>
      </c>
      <c r="CX597">
        <v>728</v>
      </c>
      <c r="CY597">
        <v>0</v>
      </c>
      <c r="CZ597">
        <v>0</v>
      </c>
      <c r="DA597">
        <v>0</v>
      </c>
      <c r="DB597">
        <v>0</v>
      </c>
      <c r="DC597">
        <v>0</v>
      </c>
    </row>
    <row r="598" spans="1:107" x14ac:dyDescent="0.45">
      <c r="A598">
        <v>2024</v>
      </c>
      <c r="B598">
        <v>2</v>
      </c>
      <c r="C598" t="s">
        <v>191</v>
      </c>
      <c r="D598">
        <v>99999</v>
      </c>
      <c r="E598" t="s">
        <v>329</v>
      </c>
      <c r="F598" t="s">
        <v>323</v>
      </c>
      <c r="H598">
        <v>36.811</v>
      </c>
      <c r="I598">
        <v>6.6070000000000002</v>
      </c>
      <c r="J598">
        <v>7.5999999999999998E-2</v>
      </c>
      <c r="K598" t="s">
        <v>324</v>
      </c>
      <c r="L598">
        <v>43.494</v>
      </c>
      <c r="M598" t="s">
        <v>324</v>
      </c>
      <c r="N598" t="s">
        <v>324</v>
      </c>
      <c r="O598" t="s">
        <v>324</v>
      </c>
      <c r="P598" t="s">
        <v>324</v>
      </c>
      <c r="Q598" t="s">
        <v>324</v>
      </c>
      <c r="R598" t="s">
        <v>324</v>
      </c>
      <c r="S598" t="s">
        <v>324</v>
      </c>
      <c r="T598" t="s">
        <v>324</v>
      </c>
      <c r="U598" t="s">
        <v>324</v>
      </c>
      <c r="V598" t="s">
        <v>324</v>
      </c>
      <c r="W598" t="s">
        <v>324</v>
      </c>
      <c r="X598" t="s">
        <v>324</v>
      </c>
      <c r="Y598" t="s">
        <v>324</v>
      </c>
      <c r="Z598" t="s">
        <v>324</v>
      </c>
      <c r="AA598" t="s">
        <v>324</v>
      </c>
      <c r="AB598" t="s">
        <v>324</v>
      </c>
      <c r="AC598" t="s">
        <v>324</v>
      </c>
      <c r="AD598" t="s">
        <v>324</v>
      </c>
      <c r="AE598" t="s">
        <v>324</v>
      </c>
      <c r="AF598" t="s">
        <v>324</v>
      </c>
      <c r="AG598" t="s">
        <v>324</v>
      </c>
      <c r="AH598" t="s">
        <v>324</v>
      </c>
      <c r="AI598" t="s">
        <v>324</v>
      </c>
      <c r="AJ598" t="s">
        <v>324</v>
      </c>
      <c r="AK598" t="s">
        <v>324</v>
      </c>
      <c r="AL598" t="s">
        <v>324</v>
      </c>
      <c r="AM598" t="s">
        <v>324</v>
      </c>
      <c r="AN598" t="s">
        <v>324</v>
      </c>
      <c r="AO598" t="s">
        <v>324</v>
      </c>
      <c r="AP598" t="s">
        <v>324</v>
      </c>
      <c r="AQ598" t="s">
        <v>324</v>
      </c>
      <c r="AR598" t="s">
        <v>324</v>
      </c>
      <c r="AS598" t="s">
        <v>324</v>
      </c>
      <c r="AT598" t="s">
        <v>324</v>
      </c>
      <c r="AU598" t="s">
        <v>324</v>
      </c>
      <c r="AV598" t="s">
        <v>324</v>
      </c>
      <c r="AW598" t="s">
        <v>324</v>
      </c>
      <c r="AX598" t="s">
        <v>324</v>
      </c>
      <c r="AY598" t="s">
        <v>324</v>
      </c>
      <c r="AZ598" t="s">
        <v>324</v>
      </c>
      <c r="BA598" t="s">
        <v>324</v>
      </c>
      <c r="BB598" t="s">
        <v>324</v>
      </c>
      <c r="BC598" t="s">
        <v>324</v>
      </c>
      <c r="BD598" t="s">
        <v>324</v>
      </c>
      <c r="BE598" t="s">
        <v>324</v>
      </c>
      <c r="BF598" t="s">
        <v>324</v>
      </c>
      <c r="BG598" t="s">
        <v>324</v>
      </c>
      <c r="BH598" t="s">
        <v>324</v>
      </c>
      <c r="BI598" t="s">
        <v>324</v>
      </c>
      <c r="BJ598" t="s">
        <v>324</v>
      </c>
      <c r="BK598" t="s">
        <v>324</v>
      </c>
      <c r="BL598" t="s">
        <v>324</v>
      </c>
      <c r="BM598" t="s">
        <v>324</v>
      </c>
      <c r="BN598" t="s">
        <v>324</v>
      </c>
      <c r="BO598" t="s">
        <v>324</v>
      </c>
      <c r="BP598" t="s">
        <v>324</v>
      </c>
      <c r="BQ598" t="s">
        <v>324</v>
      </c>
      <c r="BR598" t="s">
        <v>324</v>
      </c>
      <c r="BS598" t="s">
        <v>324</v>
      </c>
      <c r="BT598" t="s">
        <v>324</v>
      </c>
      <c r="BU598" t="s">
        <v>324</v>
      </c>
      <c r="BV598" t="s">
        <v>324</v>
      </c>
      <c r="BW598" t="s">
        <v>324</v>
      </c>
      <c r="BX598" t="s">
        <v>324</v>
      </c>
      <c r="BY598" t="s">
        <v>324</v>
      </c>
      <c r="BZ598" t="s">
        <v>324</v>
      </c>
      <c r="CA598" t="s">
        <v>324</v>
      </c>
      <c r="CB598" t="s">
        <v>324</v>
      </c>
      <c r="CC598" t="s">
        <v>324</v>
      </c>
      <c r="CD598" t="s">
        <v>324</v>
      </c>
      <c r="CE598" t="s">
        <v>324</v>
      </c>
      <c r="CF598" t="s">
        <v>324</v>
      </c>
      <c r="CG598" t="s">
        <v>324</v>
      </c>
      <c r="CH598" t="s">
        <v>324</v>
      </c>
      <c r="CI598" t="s">
        <v>324</v>
      </c>
      <c r="CJ598" t="s">
        <v>324</v>
      </c>
      <c r="CK598" t="s">
        <v>324</v>
      </c>
      <c r="CL598" t="s">
        <v>324</v>
      </c>
      <c r="CM598" t="s">
        <v>324</v>
      </c>
      <c r="CN598" t="s">
        <v>324</v>
      </c>
      <c r="CO598">
        <v>36.811</v>
      </c>
      <c r="CP598">
        <v>6.6070000000000002</v>
      </c>
      <c r="CQ598">
        <v>7.5999999999999998E-2</v>
      </c>
      <c r="CR598" t="s">
        <v>324</v>
      </c>
      <c r="CS598">
        <v>43.494</v>
      </c>
      <c r="CT598" t="s">
        <v>324</v>
      </c>
      <c r="CU598" t="s">
        <v>324</v>
      </c>
      <c r="CV598" t="s">
        <v>324</v>
      </c>
      <c r="CW598" t="s">
        <v>324</v>
      </c>
      <c r="CX598" t="s">
        <v>324</v>
      </c>
      <c r="CY598" t="s">
        <v>324</v>
      </c>
      <c r="CZ598" t="s">
        <v>324</v>
      </c>
      <c r="DA598" t="s">
        <v>324</v>
      </c>
      <c r="DB598" t="s">
        <v>324</v>
      </c>
      <c r="DC598" t="s">
        <v>324</v>
      </c>
    </row>
    <row r="599" spans="1:107" x14ac:dyDescent="0.45">
      <c r="A599">
        <v>2024</v>
      </c>
      <c r="B599">
        <v>2</v>
      </c>
      <c r="C599" t="s">
        <v>194</v>
      </c>
      <c r="D599">
        <v>817</v>
      </c>
      <c r="E599" t="s">
        <v>331</v>
      </c>
      <c r="F599" t="s">
        <v>323</v>
      </c>
      <c r="G599" t="s">
        <v>244</v>
      </c>
      <c r="H599">
        <v>0.35899999999999999</v>
      </c>
      <c r="I599" t="s">
        <v>324</v>
      </c>
      <c r="J599" t="s">
        <v>324</v>
      </c>
      <c r="K599" t="s">
        <v>324</v>
      </c>
      <c r="L599">
        <v>0.35899999999999999</v>
      </c>
      <c r="M599">
        <v>38</v>
      </c>
      <c r="N599" t="s">
        <v>324</v>
      </c>
      <c r="O599" t="s">
        <v>324</v>
      </c>
      <c r="P599" t="s">
        <v>324</v>
      </c>
      <c r="Q599">
        <v>38</v>
      </c>
      <c r="R599" t="s">
        <v>324</v>
      </c>
      <c r="S599" t="s">
        <v>324</v>
      </c>
      <c r="T599" t="s">
        <v>324</v>
      </c>
      <c r="U599" t="s">
        <v>324</v>
      </c>
      <c r="V599">
        <v>0</v>
      </c>
      <c r="W599" t="s">
        <v>324</v>
      </c>
      <c r="X599" t="s">
        <v>324</v>
      </c>
      <c r="Y599" t="s">
        <v>324</v>
      </c>
      <c r="Z599" t="s">
        <v>324</v>
      </c>
      <c r="AA599">
        <v>0</v>
      </c>
      <c r="AB599">
        <v>15.808999999999999</v>
      </c>
      <c r="AC599" t="s">
        <v>324</v>
      </c>
      <c r="AD599" t="s">
        <v>324</v>
      </c>
      <c r="AE599" t="s">
        <v>324</v>
      </c>
      <c r="AF599">
        <v>15.808999999999999</v>
      </c>
      <c r="AG599" t="s">
        <v>324</v>
      </c>
      <c r="AH599" t="s">
        <v>324</v>
      </c>
      <c r="AI599" t="s">
        <v>324</v>
      </c>
      <c r="AJ599" t="s">
        <v>324</v>
      </c>
      <c r="AK599">
        <v>0</v>
      </c>
      <c r="AL599" t="s">
        <v>324</v>
      </c>
      <c r="AM599" t="s">
        <v>324</v>
      </c>
      <c r="AN599" t="s">
        <v>324</v>
      </c>
      <c r="AO599" t="s">
        <v>324</v>
      </c>
      <c r="AP599">
        <v>0</v>
      </c>
      <c r="AQ599" t="s">
        <v>324</v>
      </c>
      <c r="AR599" t="s">
        <v>324</v>
      </c>
      <c r="AS599" t="s">
        <v>324</v>
      </c>
      <c r="AT599" t="s">
        <v>324</v>
      </c>
      <c r="AU599">
        <v>0</v>
      </c>
      <c r="AV599" t="s">
        <v>324</v>
      </c>
      <c r="AW599" t="s">
        <v>324</v>
      </c>
      <c r="AX599" t="s">
        <v>324</v>
      </c>
      <c r="AY599" t="s">
        <v>324</v>
      </c>
      <c r="AZ599">
        <v>0</v>
      </c>
      <c r="BA599" t="s">
        <v>324</v>
      </c>
      <c r="BB599" t="s">
        <v>324</v>
      </c>
      <c r="BC599" t="s">
        <v>324</v>
      </c>
      <c r="BD599" t="s">
        <v>324</v>
      </c>
      <c r="BE599">
        <v>0</v>
      </c>
      <c r="BF599" t="s">
        <v>324</v>
      </c>
      <c r="BG599" t="s">
        <v>324</v>
      </c>
      <c r="BH599" t="s">
        <v>324</v>
      </c>
      <c r="BI599" t="s">
        <v>324</v>
      </c>
      <c r="BJ599">
        <v>0</v>
      </c>
      <c r="BK599" t="s">
        <v>324</v>
      </c>
      <c r="BL599" t="s">
        <v>324</v>
      </c>
      <c r="BM599" t="s">
        <v>324</v>
      </c>
      <c r="BN599" t="s">
        <v>324</v>
      </c>
      <c r="BO599">
        <v>0</v>
      </c>
      <c r="BP599" t="s">
        <v>324</v>
      </c>
      <c r="BQ599" t="s">
        <v>324</v>
      </c>
      <c r="BR599" t="s">
        <v>324</v>
      </c>
      <c r="BS599" t="s">
        <v>324</v>
      </c>
      <c r="BT599">
        <v>0</v>
      </c>
      <c r="BU599" t="s">
        <v>324</v>
      </c>
      <c r="BV599" t="s">
        <v>324</v>
      </c>
      <c r="BW599" t="s">
        <v>324</v>
      </c>
      <c r="BX599" t="s">
        <v>324</v>
      </c>
      <c r="BY599">
        <v>0</v>
      </c>
      <c r="BZ599" t="s">
        <v>324</v>
      </c>
      <c r="CA599" t="s">
        <v>324</v>
      </c>
      <c r="CB599" t="s">
        <v>324</v>
      </c>
      <c r="CC599" t="s">
        <v>324</v>
      </c>
      <c r="CD599">
        <v>0</v>
      </c>
      <c r="CE599" t="s">
        <v>324</v>
      </c>
      <c r="CF599" t="s">
        <v>324</v>
      </c>
      <c r="CG599" t="s">
        <v>324</v>
      </c>
      <c r="CH599" t="s">
        <v>324</v>
      </c>
      <c r="CI599">
        <v>0</v>
      </c>
      <c r="CJ599" t="s">
        <v>324</v>
      </c>
      <c r="CK599" t="s">
        <v>324</v>
      </c>
      <c r="CL599" t="s">
        <v>324</v>
      </c>
      <c r="CM599" t="s">
        <v>324</v>
      </c>
      <c r="CN599">
        <v>0</v>
      </c>
      <c r="CO599">
        <v>0.35899999999999999</v>
      </c>
      <c r="CP599" t="s">
        <v>179</v>
      </c>
      <c r="CQ599" t="s">
        <v>179</v>
      </c>
      <c r="CR599">
        <v>0</v>
      </c>
      <c r="CS599">
        <v>0.35899999999999999</v>
      </c>
      <c r="CT599">
        <v>38</v>
      </c>
      <c r="CU599">
        <v>0</v>
      </c>
      <c r="CV599">
        <v>0</v>
      </c>
      <c r="CW599">
        <v>0</v>
      </c>
      <c r="CX599">
        <v>38</v>
      </c>
      <c r="CY599">
        <v>15.808999999999999</v>
      </c>
      <c r="CZ599">
        <v>0</v>
      </c>
      <c r="DA599">
        <v>0</v>
      </c>
      <c r="DB599">
        <v>0</v>
      </c>
      <c r="DC599">
        <v>15.808999999999999</v>
      </c>
    </row>
    <row r="600" spans="1:107" x14ac:dyDescent="0.45">
      <c r="A600">
        <v>2024</v>
      </c>
      <c r="B600">
        <v>2</v>
      </c>
      <c r="C600" t="s">
        <v>194</v>
      </c>
      <c r="D600">
        <v>5860</v>
      </c>
      <c r="E600" t="s">
        <v>333</v>
      </c>
      <c r="F600" t="s">
        <v>323</v>
      </c>
      <c r="G600" t="s">
        <v>244</v>
      </c>
      <c r="H600">
        <v>0.19</v>
      </c>
      <c r="I600">
        <v>3.2000000000000001E-2</v>
      </c>
      <c r="J600" t="s">
        <v>324</v>
      </c>
      <c r="K600" t="s">
        <v>324</v>
      </c>
      <c r="L600">
        <v>0.222</v>
      </c>
      <c r="M600">
        <v>20</v>
      </c>
      <c r="N600">
        <v>3</v>
      </c>
      <c r="O600" t="s">
        <v>324</v>
      </c>
      <c r="P600" t="s">
        <v>324</v>
      </c>
      <c r="Q600">
        <v>23</v>
      </c>
      <c r="R600" t="s">
        <v>324</v>
      </c>
      <c r="S600" t="s">
        <v>324</v>
      </c>
      <c r="T600" t="s">
        <v>324</v>
      </c>
      <c r="U600" t="s">
        <v>324</v>
      </c>
      <c r="V600">
        <v>0</v>
      </c>
      <c r="W600" t="s">
        <v>324</v>
      </c>
      <c r="X600" t="s">
        <v>324</v>
      </c>
      <c r="Y600" t="s">
        <v>324</v>
      </c>
      <c r="Z600" t="s">
        <v>324</v>
      </c>
      <c r="AA600">
        <v>0</v>
      </c>
      <c r="AB600">
        <v>1.2E-2</v>
      </c>
      <c r="AC600">
        <v>0</v>
      </c>
      <c r="AD600" t="s">
        <v>324</v>
      </c>
      <c r="AE600" t="s">
        <v>324</v>
      </c>
      <c r="AF600">
        <v>1.2E-2</v>
      </c>
      <c r="AG600" t="s">
        <v>324</v>
      </c>
      <c r="AH600" t="s">
        <v>324</v>
      </c>
      <c r="AI600" t="s">
        <v>324</v>
      </c>
      <c r="AJ600" t="s">
        <v>324</v>
      </c>
      <c r="AK600">
        <v>0</v>
      </c>
      <c r="AL600" t="s">
        <v>324</v>
      </c>
      <c r="AM600" t="s">
        <v>324</v>
      </c>
      <c r="AN600" t="s">
        <v>324</v>
      </c>
      <c r="AO600" t="s">
        <v>324</v>
      </c>
      <c r="AP600">
        <v>0</v>
      </c>
      <c r="AQ600" t="s">
        <v>324</v>
      </c>
      <c r="AR600" t="s">
        <v>324</v>
      </c>
      <c r="AS600" t="s">
        <v>324</v>
      </c>
      <c r="AT600" t="s">
        <v>324</v>
      </c>
      <c r="AU600">
        <v>0</v>
      </c>
      <c r="AV600" t="s">
        <v>324</v>
      </c>
      <c r="AW600" t="s">
        <v>324</v>
      </c>
      <c r="AX600" t="s">
        <v>324</v>
      </c>
      <c r="AY600" t="s">
        <v>324</v>
      </c>
      <c r="AZ600">
        <v>0</v>
      </c>
      <c r="BA600" t="s">
        <v>324</v>
      </c>
      <c r="BB600" t="s">
        <v>324</v>
      </c>
      <c r="BC600" t="s">
        <v>324</v>
      </c>
      <c r="BD600" t="s">
        <v>324</v>
      </c>
      <c r="BE600">
        <v>0</v>
      </c>
      <c r="BF600" t="s">
        <v>324</v>
      </c>
      <c r="BG600" t="s">
        <v>324</v>
      </c>
      <c r="BH600" t="s">
        <v>324</v>
      </c>
      <c r="BI600" t="s">
        <v>324</v>
      </c>
      <c r="BJ600">
        <v>0</v>
      </c>
      <c r="BK600" t="s">
        <v>324</v>
      </c>
      <c r="BL600" t="s">
        <v>324</v>
      </c>
      <c r="BM600" t="s">
        <v>324</v>
      </c>
      <c r="BN600" t="s">
        <v>324</v>
      </c>
      <c r="BO600">
        <v>0</v>
      </c>
      <c r="BP600" t="s">
        <v>324</v>
      </c>
      <c r="BQ600" t="s">
        <v>324</v>
      </c>
      <c r="BR600" t="s">
        <v>324</v>
      </c>
      <c r="BS600" t="s">
        <v>324</v>
      </c>
      <c r="BT600">
        <v>0</v>
      </c>
      <c r="BU600" t="s">
        <v>324</v>
      </c>
      <c r="BV600" t="s">
        <v>324</v>
      </c>
      <c r="BW600" t="s">
        <v>324</v>
      </c>
      <c r="BX600" t="s">
        <v>324</v>
      </c>
      <c r="BY600">
        <v>0</v>
      </c>
      <c r="BZ600" t="s">
        <v>324</v>
      </c>
      <c r="CA600" t="s">
        <v>324</v>
      </c>
      <c r="CB600" t="s">
        <v>324</v>
      </c>
      <c r="CC600" t="s">
        <v>324</v>
      </c>
      <c r="CD600">
        <v>0</v>
      </c>
      <c r="CE600" t="s">
        <v>324</v>
      </c>
      <c r="CF600" t="s">
        <v>324</v>
      </c>
      <c r="CG600" t="s">
        <v>324</v>
      </c>
      <c r="CH600" t="s">
        <v>324</v>
      </c>
      <c r="CI600">
        <v>0</v>
      </c>
      <c r="CJ600" t="s">
        <v>324</v>
      </c>
      <c r="CK600" t="s">
        <v>324</v>
      </c>
      <c r="CL600" t="s">
        <v>324</v>
      </c>
      <c r="CM600" t="s">
        <v>324</v>
      </c>
      <c r="CN600">
        <v>0</v>
      </c>
      <c r="CO600">
        <v>0.19</v>
      </c>
      <c r="CP600">
        <v>3.2000000000000001E-2</v>
      </c>
      <c r="CQ600" t="s">
        <v>179</v>
      </c>
      <c r="CR600">
        <v>0</v>
      </c>
      <c r="CS600">
        <v>0.222</v>
      </c>
      <c r="CT600">
        <v>20</v>
      </c>
      <c r="CU600">
        <v>3</v>
      </c>
      <c r="CV600">
        <v>0</v>
      </c>
      <c r="CW600">
        <v>0</v>
      </c>
      <c r="CX600">
        <v>23</v>
      </c>
      <c r="CY600">
        <v>1.2E-2</v>
      </c>
      <c r="CZ600">
        <v>0</v>
      </c>
      <c r="DA600">
        <v>0</v>
      </c>
      <c r="DB600">
        <v>0</v>
      </c>
      <c r="DC600">
        <v>1.2E-2</v>
      </c>
    </row>
    <row r="601" spans="1:107" x14ac:dyDescent="0.45">
      <c r="A601">
        <v>2024</v>
      </c>
      <c r="B601">
        <v>2</v>
      </c>
      <c r="C601" t="s">
        <v>194</v>
      </c>
      <c r="D601">
        <v>13734</v>
      </c>
      <c r="E601" t="s">
        <v>522</v>
      </c>
      <c r="F601" t="s">
        <v>323</v>
      </c>
      <c r="G601" t="s">
        <v>244</v>
      </c>
      <c r="H601">
        <v>1.788</v>
      </c>
      <c r="I601">
        <v>0.98099999999999998</v>
      </c>
      <c r="J601">
        <v>0</v>
      </c>
      <c r="K601">
        <v>0</v>
      </c>
      <c r="L601">
        <v>2.7690000000000001</v>
      </c>
      <c r="M601">
        <v>200</v>
      </c>
      <c r="N601">
        <v>15</v>
      </c>
      <c r="O601">
        <v>0</v>
      </c>
      <c r="P601">
        <v>0</v>
      </c>
      <c r="Q601">
        <v>215</v>
      </c>
      <c r="R601" t="s">
        <v>324</v>
      </c>
      <c r="S601" t="s">
        <v>324</v>
      </c>
      <c r="T601" t="s">
        <v>324</v>
      </c>
      <c r="U601" t="s">
        <v>324</v>
      </c>
      <c r="V601">
        <v>0</v>
      </c>
      <c r="W601" t="s">
        <v>324</v>
      </c>
      <c r="X601" t="s">
        <v>324</v>
      </c>
      <c r="Y601" t="s">
        <v>324</v>
      </c>
      <c r="Z601" t="s">
        <v>324</v>
      </c>
      <c r="AA601">
        <v>0</v>
      </c>
      <c r="AB601">
        <v>54.277000000000001</v>
      </c>
      <c r="AC601">
        <v>22.454000000000001</v>
      </c>
      <c r="AD601">
        <v>0</v>
      </c>
      <c r="AE601">
        <v>0</v>
      </c>
      <c r="AF601">
        <v>76.730999999999995</v>
      </c>
      <c r="AG601" t="s">
        <v>324</v>
      </c>
      <c r="AH601" t="s">
        <v>324</v>
      </c>
      <c r="AI601" t="s">
        <v>324</v>
      </c>
      <c r="AJ601" t="s">
        <v>324</v>
      </c>
      <c r="AK601">
        <v>0</v>
      </c>
      <c r="AL601" t="s">
        <v>324</v>
      </c>
      <c r="AM601" t="s">
        <v>324</v>
      </c>
      <c r="AN601" t="s">
        <v>324</v>
      </c>
      <c r="AO601" t="s">
        <v>324</v>
      </c>
      <c r="AP601">
        <v>0</v>
      </c>
      <c r="AQ601" t="s">
        <v>324</v>
      </c>
      <c r="AR601" t="s">
        <v>324</v>
      </c>
      <c r="AS601" t="s">
        <v>324</v>
      </c>
      <c r="AT601" t="s">
        <v>324</v>
      </c>
      <c r="AU601">
        <v>0</v>
      </c>
      <c r="AV601" t="s">
        <v>324</v>
      </c>
      <c r="AW601" t="s">
        <v>324</v>
      </c>
      <c r="AX601" t="s">
        <v>324</v>
      </c>
      <c r="AY601" t="s">
        <v>324</v>
      </c>
      <c r="AZ601">
        <v>0</v>
      </c>
      <c r="BA601" t="s">
        <v>324</v>
      </c>
      <c r="BB601" t="s">
        <v>324</v>
      </c>
      <c r="BC601" t="s">
        <v>324</v>
      </c>
      <c r="BD601" t="s">
        <v>324</v>
      </c>
      <c r="BE601">
        <v>0</v>
      </c>
      <c r="BF601" t="s">
        <v>324</v>
      </c>
      <c r="BG601" t="s">
        <v>324</v>
      </c>
      <c r="BH601" t="s">
        <v>324</v>
      </c>
      <c r="BI601" t="s">
        <v>324</v>
      </c>
      <c r="BJ601">
        <v>0</v>
      </c>
      <c r="BK601">
        <v>0.01</v>
      </c>
      <c r="BL601">
        <v>0</v>
      </c>
      <c r="BM601">
        <v>0</v>
      </c>
      <c r="BN601">
        <v>0</v>
      </c>
      <c r="BO601">
        <v>0.01</v>
      </c>
      <c r="BP601">
        <v>1</v>
      </c>
      <c r="BQ601">
        <v>0</v>
      </c>
      <c r="BR601">
        <v>0</v>
      </c>
      <c r="BS601">
        <v>0</v>
      </c>
      <c r="BT601">
        <v>1</v>
      </c>
      <c r="BU601">
        <v>0</v>
      </c>
      <c r="BV601">
        <v>0</v>
      </c>
      <c r="BW601">
        <v>0</v>
      </c>
      <c r="BX601">
        <v>0</v>
      </c>
      <c r="BY601">
        <v>0</v>
      </c>
      <c r="BZ601" t="s">
        <v>324</v>
      </c>
      <c r="CA601" t="s">
        <v>324</v>
      </c>
      <c r="CB601" t="s">
        <v>324</v>
      </c>
      <c r="CC601" t="s">
        <v>324</v>
      </c>
      <c r="CD601">
        <v>0</v>
      </c>
      <c r="CE601" t="s">
        <v>324</v>
      </c>
      <c r="CF601" t="s">
        <v>324</v>
      </c>
      <c r="CG601" t="s">
        <v>324</v>
      </c>
      <c r="CH601" t="s">
        <v>324</v>
      </c>
      <c r="CI601">
        <v>0</v>
      </c>
      <c r="CJ601" t="s">
        <v>324</v>
      </c>
      <c r="CK601" t="s">
        <v>324</v>
      </c>
      <c r="CL601" t="s">
        <v>324</v>
      </c>
      <c r="CM601" t="s">
        <v>324</v>
      </c>
      <c r="CN601">
        <v>0</v>
      </c>
      <c r="CO601">
        <v>1.798</v>
      </c>
      <c r="CP601">
        <v>0.98099999999999998</v>
      </c>
      <c r="CQ601" t="s">
        <v>179</v>
      </c>
      <c r="CR601">
        <v>0</v>
      </c>
      <c r="CS601">
        <v>2.7789999999999999</v>
      </c>
      <c r="CT601">
        <v>201</v>
      </c>
      <c r="CU601">
        <v>15</v>
      </c>
      <c r="CV601">
        <v>0</v>
      </c>
      <c r="CW601">
        <v>0</v>
      </c>
      <c r="CX601">
        <v>216</v>
      </c>
      <c r="CY601">
        <v>54.277000000000001</v>
      </c>
      <c r="CZ601">
        <v>22.454000000000001</v>
      </c>
      <c r="DA601">
        <v>0</v>
      </c>
      <c r="DB601">
        <v>0</v>
      </c>
      <c r="DC601">
        <v>76.730999999999995</v>
      </c>
    </row>
    <row r="602" spans="1:107" x14ac:dyDescent="0.45">
      <c r="A602">
        <v>2024</v>
      </c>
      <c r="B602">
        <v>2</v>
      </c>
      <c r="C602" t="s">
        <v>194</v>
      </c>
      <c r="D602">
        <v>14062</v>
      </c>
      <c r="E602" t="s">
        <v>523</v>
      </c>
      <c r="F602" t="s">
        <v>323</v>
      </c>
      <c r="G602" t="s">
        <v>244</v>
      </c>
      <c r="H602">
        <v>6.52</v>
      </c>
      <c r="I602">
        <v>0.26</v>
      </c>
      <c r="J602" t="s">
        <v>324</v>
      </c>
      <c r="K602" t="s">
        <v>324</v>
      </c>
      <c r="L602">
        <v>6.78</v>
      </c>
      <c r="M602">
        <v>745</v>
      </c>
      <c r="N602">
        <v>8</v>
      </c>
      <c r="O602" t="s">
        <v>324</v>
      </c>
      <c r="P602" t="s">
        <v>324</v>
      </c>
      <c r="Q602">
        <v>753</v>
      </c>
      <c r="R602" t="s">
        <v>324</v>
      </c>
      <c r="S602" t="s">
        <v>324</v>
      </c>
      <c r="T602" t="s">
        <v>324</v>
      </c>
      <c r="U602" t="s">
        <v>324</v>
      </c>
      <c r="V602">
        <v>0</v>
      </c>
      <c r="W602" t="s">
        <v>324</v>
      </c>
      <c r="X602" t="s">
        <v>324</v>
      </c>
      <c r="Y602" t="s">
        <v>324</v>
      </c>
      <c r="Z602" t="s">
        <v>324</v>
      </c>
      <c r="AA602">
        <v>0</v>
      </c>
      <c r="AB602" t="s">
        <v>324</v>
      </c>
      <c r="AC602" t="s">
        <v>324</v>
      </c>
      <c r="AD602" t="s">
        <v>324</v>
      </c>
      <c r="AE602" t="s">
        <v>324</v>
      </c>
      <c r="AF602">
        <v>0</v>
      </c>
      <c r="AG602" t="s">
        <v>324</v>
      </c>
      <c r="AH602" t="s">
        <v>324</v>
      </c>
      <c r="AI602" t="s">
        <v>324</v>
      </c>
      <c r="AJ602" t="s">
        <v>324</v>
      </c>
      <c r="AK602">
        <v>0</v>
      </c>
      <c r="AL602" t="s">
        <v>324</v>
      </c>
      <c r="AM602" t="s">
        <v>324</v>
      </c>
      <c r="AN602" t="s">
        <v>324</v>
      </c>
      <c r="AO602" t="s">
        <v>324</v>
      </c>
      <c r="AP602">
        <v>0</v>
      </c>
      <c r="AQ602" t="s">
        <v>324</v>
      </c>
      <c r="AR602" t="s">
        <v>324</v>
      </c>
      <c r="AS602" t="s">
        <v>324</v>
      </c>
      <c r="AT602" t="s">
        <v>324</v>
      </c>
      <c r="AU602">
        <v>0</v>
      </c>
      <c r="AV602" t="s">
        <v>324</v>
      </c>
      <c r="AW602" t="s">
        <v>324</v>
      </c>
      <c r="AX602" t="s">
        <v>324</v>
      </c>
      <c r="AY602" t="s">
        <v>324</v>
      </c>
      <c r="AZ602">
        <v>0</v>
      </c>
      <c r="BA602" t="s">
        <v>324</v>
      </c>
      <c r="BB602" t="s">
        <v>324</v>
      </c>
      <c r="BC602" t="s">
        <v>324</v>
      </c>
      <c r="BD602" t="s">
        <v>324</v>
      </c>
      <c r="BE602">
        <v>0</v>
      </c>
      <c r="BF602" t="s">
        <v>324</v>
      </c>
      <c r="BG602" t="s">
        <v>324</v>
      </c>
      <c r="BH602" t="s">
        <v>324</v>
      </c>
      <c r="BI602" t="s">
        <v>324</v>
      </c>
      <c r="BJ602">
        <v>0</v>
      </c>
      <c r="BK602">
        <v>0.122</v>
      </c>
      <c r="BL602" t="s">
        <v>324</v>
      </c>
      <c r="BM602" t="s">
        <v>324</v>
      </c>
      <c r="BN602" t="s">
        <v>324</v>
      </c>
      <c r="BO602">
        <v>0.122</v>
      </c>
      <c r="BP602">
        <v>14</v>
      </c>
      <c r="BQ602" t="s">
        <v>324</v>
      </c>
      <c r="BR602" t="s">
        <v>324</v>
      </c>
      <c r="BS602" t="s">
        <v>324</v>
      </c>
      <c r="BT602">
        <v>14</v>
      </c>
      <c r="BU602" t="s">
        <v>324</v>
      </c>
      <c r="BV602" t="s">
        <v>324</v>
      </c>
      <c r="BW602" t="s">
        <v>324</v>
      </c>
      <c r="BX602" t="s">
        <v>324</v>
      </c>
      <c r="BY602">
        <v>0</v>
      </c>
      <c r="BZ602" t="s">
        <v>324</v>
      </c>
      <c r="CA602" t="s">
        <v>324</v>
      </c>
      <c r="CB602">
        <v>1.2999999999999999E-2</v>
      </c>
      <c r="CC602" t="s">
        <v>324</v>
      </c>
      <c r="CD602">
        <v>1.2999999999999999E-2</v>
      </c>
      <c r="CE602" t="s">
        <v>324</v>
      </c>
      <c r="CF602" t="s">
        <v>324</v>
      </c>
      <c r="CG602">
        <v>3</v>
      </c>
      <c r="CH602" t="s">
        <v>324</v>
      </c>
      <c r="CI602">
        <v>3</v>
      </c>
      <c r="CJ602" t="s">
        <v>324</v>
      </c>
      <c r="CK602" t="s">
        <v>324</v>
      </c>
      <c r="CL602" t="s">
        <v>324</v>
      </c>
      <c r="CM602" t="s">
        <v>324</v>
      </c>
      <c r="CN602">
        <v>0</v>
      </c>
      <c r="CO602">
        <v>6.6420000000000003</v>
      </c>
      <c r="CP602">
        <v>0.26</v>
      </c>
      <c r="CQ602">
        <v>1.2999999999999999E-2</v>
      </c>
      <c r="CR602">
        <v>0</v>
      </c>
      <c r="CS602">
        <v>6.915</v>
      </c>
      <c r="CT602">
        <v>759</v>
      </c>
      <c r="CU602">
        <v>8</v>
      </c>
      <c r="CV602">
        <v>3</v>
      </c>
      <c r="CW602">
        <v>0</v>
      </c>
      <c r="CX602">
        <v>770</v>
      </c>
      <c r="CY602">
        <v>0</v>
      </c>
      <c r="CZ602">
        <v>0</v>
      </c>
      <c r="DA602">
        <v>0</v>
      </c>
      <c r="DB602">
        <v>0</v>
      </c>
      <c r="DC602">
        <v>0</v>
      </c>
    </row>
    <row r="603" spans="1:107" x14ac:dyDescent="0.45">
      <c r="A603">
        <v>2024</v>
      </c>
      <c r="B603">
        <v>2</v>
      </c>
      <c r="C603" t="s">
        <v>194</v>
      </c>
      <c r="D603">
        <v>14063</v>
      </c>
      <c r="E603" t="s">
        <v>336</v>
      </c>
      <c r="F603" t="s">
        <v>323</v>
      </c>
      <c r="G603" t="s">
        <v>244</v>
      </c>
      <c r="H603">
        <v>50.866999999999997</v>
      </c>
      <c r="I603">
        <v>9.5960000000000001</v>
      </c>
      <c r="J603">
        <v>0.48799999999999999</v>
      </c>
      <c r="K603">
        <v>0</v>
      </c>
      <c r="L603">
        <v>60.951000000000001</v>
      </c>
      <c r="M603">
        <v>7172</v>
      </c>
      <c r="N603">
        <v>194</v>
      </c>
      <c r="O603">
        <v>4</v>
      </c>
      <c r="P603">
        <v>0</v>
      </c>
      <c r="Q603">
        <v>7370</v>
      </c>
      <c r="R603">
        <v>10.57</v>
      </c>
      <c r="S603">
        <v>14.837999999999999</v>
      </c>
      <c r="T603">
        <v>0.78600000000000003</v>
      </c>
      <c r="U603">
        <v>0</v>
      </c>
      <c r="V603">
        <v>26.193999999999999</v>
      </c>
      <c r="W603">
        <v>2947</v>
      </c>
      <c r="X603">
        <v>1790</v>
      </c>
      <c r="Y603">
        <v>24</v>
      </c>
      <c r="Z603">
        <v>0</v>
      </c>
      <c r="AA603">
        <v>4761</v>
      </c>
      <c r="AB603">
        <v>0</v>
      </c>
      <c r="AC603">
        <v>0</v>
      </c>
      <c r="AD603">
        <v>0</v>
      </c>
      <c r="AE603">
        <v>0</v>
      </c>
      <c r="AF603">
        <v>0</v>
      </c>
      <c r="AG603">
        <v>0</v>
      </c>
      <c r="AH603">
        <v>0</v>
      </c>
      <c r="AI603">
        <v>0</v>
      </c>
      <c r="AJ603">
        <v>0</v>
      </c>
      <c r="AK603">
        <v>0</v>
      </c>
      <c r="AL603">
        <v>0</v>
      </c>
      <c r="AM603">
        <v>0</v>
      </c>
      <c r="AN603">
        <v>0</v>
      </c>
      <c r="AO603">
        <v>0</v>
      </c>
      <c r="AP603">
        <v>0</v>
      </c>
      <c r="AQ603">
        <v>0</v>
      </c>
      <c r="AR603">
        <v>0</v>
      </c>
      <c r="AS603">
        <v>0</v>
      </c>
      <c r="AT603">
        <v>0</v>
      </c>
      <c r="AU603">
        <v>0</v>
      </c>
      <c r="AV603">
        <v>0</v>
      </c>
      <c r="AW603">
        <v>0</v>
      </c>
      <c r="AX603">
        <v>0</v>
      </c>
      <c r="AY603">
        <v>0</v>
      </c>
      <c r="AZ603">
        <v>0</v>
      </c>
      <c r="BA603">
        <v>0</v>
      </c>
      <c r="BB603">
        <v>0</v>
      </c>
      <c r="BC603">
        <v>0</v>
      </c>
      <c r="BD603">
        <v>0</v>
      </c>
      <c r="BE603">
        <v>0</v>
      </c>
      <c r="BF603">
        <v>0</v>
      </c>
      <c r="BG603">
        <v>0</v>
      </c>
      <c r="BH603">
        <v>0</v>
      </c>
      <c r="BI603">
        <v>0</v>
      </c>
      <c r="BJ603">
        <v>0</v>
      </c>
      <c r="BK603">
        <v>0.125</v>
      </c>
      <c r="BL603">
        <v>0.505</v>
      </c>
      <c r="BM603">
        <v>0</v>
      </c>
      <c r="BN603">
        <v>0</v>
      </c>
      <c r="BO603">
        <v>0.63</v>
      </c>
      <c r="BP603">
        <v>20</v>
      </c>
      <c r="BQ603">
        <v>8</v>
      </c>
      <c r="BR603">
        <v>0</v>
      </c>
      <c r="BS603">
        <v>0</v>
      </c>
      <c r="BT603">
        <v>28</v>
      </c>
      <c r="BU603">
        <v>0</v>
      </c>
      <c r="BV603">
        <v>0</v>
      </c>
      <c r="BW603">
        <v>0</v>
      </c>
      <c r="BX603">
        <v>0</v>
      </c>
      <c r="BY603">
        <v>0</v>
      </c>
      <c r="BZ603">
        <v>0</v>
      </c>
      <c r="CA603">
        <v>0</v>
      </c>
      <c r="CB603">
        <v>0</v>
      </c>
      <c r="CC603">
        <v>0</v>
      </c>
      <c r="CD603">
        <v>0</v>
      </c>
      <c r="CE603">
        <v>0</v>
      </c>
      <c r="CF603">
        <v>0</v>
      </c>
      <c r="CG603">
        <v>0</v>
      </c>
      <c r="CH603">
        <v>0</v>
      </c>
      <c r="CI603">
        <v>0</v>
      </c>
      <c r="CJ603">
        <v>0</v>
      </c>
      <c r="CK603">
        <v>0</v>
      </c>
      <c r="CL603">
        <v>0</v>
      </c>
      <c r="CM603">
        <v>0</v>
      </c>
      <c r="CN603">
        <v>0</v>
      </c>
      <c r="CO603">
        <v>61.561999999999998</v>
      </c>
      <c r="CP603">
        <v>24.939</v>
      </c>
      <c r="CQ603">
        <v>1.274</v>
      </c>
      <c r="CR603">
        <v>0</v>
      </c>
      <c r="CS603">
        <v>87.775000000000006</v>
      </c>
      <c r="CT603">
        <v>10139</v>
      </c>
      <c r="CU603">
        <v>1992</v>
      </c>
      <c r="CV603">
        <v>28</v>
      </c>
      <c r="CW603">
        <v>0</v>
      </c>
      <c r="CX603">
        <v>12159</v>
      </c>
      <c r="CY603">
        <v>0</v>
      </c>
      <c r="CZ603">
        <v>0</v>
      </c>
      <c r="DA603">
        <v>0</v>
      </c>
      <c r="DB603">
        <v>0</v>
      </c>
      <c r="DC603">
        <v>0</v>
      </c>
    </row>
    <row r="604" spans="1:107" x14ac:dyDescent="0.45">
      <c r="A604">
        <v>2024</v>
      </c>
      <c r="B604">
        <v>2</v>
      </c>
      <c r="C604" t="s">
        <v>194</v>
      </c>
      <c r="D604">
        <v>15474</v>
      </c>
      <c r="E604" t="s">
        <v>524</v>
      </c>
      <c r="F604" t="s">
        <v>323</v>
      </c>
      <c r="G604" t="s">
        <v>244</v>
      </c>
      <c r="H604">
        <v>22.904</v>
      </c>
      <c r="I604">
        <v>1.4430000000000001</v>
      </c>
      <c r="J604">
        <v>0.66300000000000003</v>
      </c>
      <c r="K604" t="s">
        <v>324</v>
      </c>
      <c r="L604">
        <v>25.01</v>
      </c>
      <c r="M604">
        <v>3378</v>
      </c>
      <c r="N604">
        <v>64</v>
      </c>
      <c r="O604">
        <v>3</v>
      </c>
      <c r="P604" t="s">
        <v>324</v>
      </c>
      <c r="Q604">
        <v>3445</v>
      </c>
      <c r="R604" t="s">
        <v>324</v>
      </c>
      <c r="S604" t="s">
        <v>324</v>
      </c>
      <c r="T604" t="s">
        <v>324</v>
      </c>
      <c r="U604" t="s">
        <v>324</v>
      </c>
      <c r="V604">
        <v>0</v>
      </c>
      <c r="W604" t="s">
        <v>324</v>
      </c>
      <c r="X604" t="s">
        <v>324</v>
      </c>
      <c r="Y604" t="s">
        <v>324</v>
      </c>
      <c r="Z604" t="s">
        <v>324</v>
      </c>
      <c r="AA604">
        <v>0</v>
      </c>
      <c r="AB604">
        <v>1625</v>
      </c>
      <c r="AC604">
        <v>56.631999999999998</v>
      </c>
      <c r="AD604">
        <v>0.47099999999999997</v>
      </c>
      <c r="AE604" t="s">
        <v>324</v>
      </c>
      <c r="AF604">
        <v>1682.1030000000001</v>
      </c>
      <c r="AG604">
        <v>1.19</v>
      </c>
      <c r="AH604">
        <v>1.4999999999999999E-2</v>
      </c>
      <c r="AI604" t="s">
        <v>324</v>
      </c>
      <c r="AJ604" t="s">
        <v>324</v>
      </c>
      <c r="AK604">
        <v>1.2050000000000001</v>
      </c>
      <c r="AL604">
        <v>176</v>
      </c>
      <c r="AM604">
        <v>1</v>
      </c>
      <c r="AN604" t="s">
        <v>324</v>
      </c>
      <c r="AO604" t="s">
        <v>324</v>
      </c>
      <c r="AP604">
        <v>177</v>
      </c>
      <c r="AQ604">
        <v>2.8119999999999998</v>
      </c>
      <c r="AR604">
        <v>2.7E-2</v>
      </c>
      <c r="AS604" t="s">
        <v>324</v>
      </c>
      <c r="AT604" t="s">
        <v>324</v>
      </c>
      <c r="AU604">
        <v>2.839</v>
      </c>
      <c r="AV604">
        <v>7.0000000000000001E-3</v>
      </c>
      <c r="AW604" t="s">
        <v>324</v>
      </c>
      <c r="AX604" t="s">
        <v>324</v>
      </c>
      <c r="AY604" t="s">
        <v>324</v>
      </c>
      <c r="AZ604">
        <v>7.0000000000000001E-3</v>
      </c>
      <c r="BA604">
        <v>1</v>
      </c>
      <c r="BB604" t="s">
        <v>324</v>
      </c>
      <c r="BC604" t="s">
        <v>324</v>
      </c>
      <c r="BD604" t="s">
        <v>324</v>
      </c>
      <c r="BE604">
        <v>1</v>
      </c>
      <c r="BF604">
        <v>1.6E-2</v>
      </c>
      <c r="BG604" t="s">
        <v>324</v>
      </c>
      <c r="BH604" t="s">
        <v>324</v>
      </c>
      <c r="BI604" t="s">
        <v>324</v>
      </c>
      <c r="BJ604">
        <v>1.6E-2</v>
      </c>
      <c r="BK604">
        <v>2.9000000000000001E-2</v>
      </c>
      <c r="BL604" t="s">
        <v>324</v>
      </c>
      <c r="BM604" t="s">
        <v>324</v>
      </c>
      <c r="BN604" t="s">
        <v>324</v>
      </c>
      <c r="BO604">
        <v>2.9000000000000001E-2</v>
      </c>
      <c r="BP604">
        <v>9</v>
      </c>
      <c r="BQ604" t="s">
        <v>324</v>
      </c>
      <c r="BR604" t="s">
        <v>324</v>
      </c>
      <c r="BS604" t="s">
        <v>324</v>
      </c>
      <c r="BT604">
        <v>9</v>
      </c>
      <c r="BU604">
        <v>0.59299999999999997</v>
      </c>
      <c r="BV604" t="s">
        <v>324</v>
      </c>
      <c r="BW604" t="s">
        <v>324</v>
      </c>
      <c r="BX604" t="s">
        <v>324</v>
      </c>
      <c r="BY604">
        <v>0.59299999999999997</v>
      </c>
      <c r="BZ604">
        <v>0.01</v>
      </c>
      <c r="CA604" t="s">
        <v>324</v>
      </c>
      <c r="CB604" t="s">
        <v>324</v>
      </c>
      <c r="CC604" t="s">
        <v>324</v>
      </c>
      <c r="CD604">
        <v>0.01</v>
      </c>
      <c r="CE604">
        <v>9</v>
      </c>
      <c r="CF604" t="s">
        <v>324</v>
      </c>
      <c r="CG604" t="s">
        <v>324</v>
      </c>
      <c r="CH604" t="s">
        <v>324</v>
      </c>
      <c r="CI604">
        <v>9</v>
      </c>
      <c r="CJ604">
        <v>1.4419999999999999</v>
      </c>
      <c r="CK604" t="s">
        <v>324</v>
      </c>
      <c r="CL604" t="s">
        <v>324</v>
      </c>
      <c r="CM604" t="s">
        <v>324</v>
      </c>
      <c r="CN604">
        <v>1.4419999999999999</v>
      </c>
      <c r="CO604">
        <v>22.943000000000001</v>
      </c>
      <c r="CP604">
        <v>1.4430000000000001</v>
      </c>
      <c r="CQ604">
        <v>0.66300000000000003</v>
      </c>
      <c r="CR604">
        <v>0</v>
      </c>
      <c r="CS604">
        <v>25.048999999999999</v>
      </c>
      <c r="CT604">
        <v>3396</v>
      </c>
      <c r="CU604">
        <v>64</v>
      </c>
      <c r="CV604">
        <v>3</v>
      </c>
      <c r="CW604">
        <v>0</v>
      </c>
      <c r="CX604">
        <v>3463</v>
      </c>
      <c r="CY604">
        <v>1627.0350000000001</v>
      </c>
      <c r="CZ604">
        <v>56.631999999999998</v>
      </c>
      <c r="DA604">
        <v>0.47099999999999997</v>
      </c>
      <c r="DB604">
        <v>0</v>
      </c>
      <c r="DC604">
        <v>1684.1379999999999</v>
      </c>
    </row>
    <row r="605" spans="1:107" x14ac:dyDescent="0.45">
      <c r="A605">
        <v>2024</v>
      </c>
      <c r="B605">
        <v>2</v>
      </c>
      <c r="C605" t="s">
        <v>194</v>
      </c>
      <c r="D605">
        <v>19785</v>
      </c>
      <c r="E605" t="s">
        <v>525</v>
      </c>
      <c r="F605" t="s">
        <v>323</v>
      </c>
      <c r="G605" t="s">
        <v>244</v>
      </c>
      <c r="H605">
        <v>1.8819999999999999</v>
      </c>
      <c r="I605" t="s">
        <v>324</v>
      </c>
      <c r="J605" t="s">
        <v>324</v>
      </c>
      <c r="K605" t="s">
        <v>324</v>
      </c>
      <c r="L605">
        <v>1.8819999999999999</v>
      </c>
      <c r="M605">
        <v>202</v>
      </c>
      <c r="N605" t="s">
        <v>324</v>
      </c>
      <c r="O605" t="s">
        <v>324</v>
      </c>
      <c r="P605" t="s">
        <v>324</v>
      </c>
      <c r="Q605">
        <v>202</v>
      </c>
      <c r="R605" t="s">
        <v>324</v>
      </c>
      <c r="S605" t="s">
        <v>324</v>
      </c>
      <c r="T605" t="s">
        <v>324</v>
      </c>
      <c r="U605" t="s">
        <v>324</v>
      </c>
      <c r="V605">
        <v>0</v>
      </c>
      <c r="W605" t="s">
        <v>324</v>
      </c>
      <c r="X605" t="s">
        <v>324</v>
      </c>
      <c r="Y605" t="s">
        <v>324</v>
      </c>
      <c r="Z605" t="s">
        <v>324</v>
      </c>
      <c r="AA605">
        <v>0</v>
      </c>
      <c r="AB605" t="s">
        <v>324</v>
      </c>
      <c r="AC605" t="s">
        <v>324</v>
      </c>
      <c r="AD605" t="s">
        <v>324</v>
      </c>
      <c r="AE605" t="s">
        <v>324</v>
      </c>
      <c r="AF605">
        <v>0</v>
      </c>
      <c r="AG605" t="s">
        <v>324</v>
      </c>
      <c r="AH605" t="s">
        <v>324</v>
      </c>
      <c r="AI605" t="s">
        <v>324</v>
      </c>
      <c r="AJ605" t="s">
        <v>324</v>
      </c>
      <c r="AK605">
        <v>0</v>
      </c>
      <c r="AL605" t="s">
        <v>324</v>
      </c>
      <c r="AM605" t="s">
        <v>324</v>
      </c>
      <c r="AN605" t="s">
        <v>324</v>
      </c>
      <c r="AO605" t="s">
        <v>324</v>
      </c>
      <c r="AP605">
        <v>0</v>
      </c>
      <c r="AQ605" t="s">
        <v>324</v>
      </c>
      <c r="AR605" t="s">
        <v>324</v>
      </c>
      <c r="AS605" t="s">
        <v>324</v>
      </c>
      <c r="AT605" t="s">
        <v>324</v>
      </c>
      <c r="AU605">
        <v>0</v>
      </c>
      <c r="AV605" t="s">
        <v>324</v>
      </c>
      <c r="AW605" t="s">
        <v>324</v>
      </c>
      <c r="AX605" t="s">
        <v>324</v>
      </c>
      <c r="AY605" t="s">
        <v>324</v>
      </c>
      <c r="AZ605">
        <v>0</v>
      </c>
      <c r="BA605" t="s">
        <v>324</v>
      </c>
      <c r="BB605" t="s">
        <v>324</v>
      </c>
      <c r="BC605" t="s">
        <v>324</v>
      </c>
      <c r="BD605" t="s">
        <v>324</v>
      </c>
      <c r="BE605">
        <v>0</v>
      </c>
      <c r="BF605" t="s">
        <v>324</v>
      </c>
      <c r="BG605" t="s">
        <v>324</v>
      </c>
      <c r="BH605" t="s">
        <v>324</v>
      </c>
      <c r="BI605" t="s">
        <v>324</v>
      </c>
      <c r="BJ605">
        <v>0</v>
      </c>
      <c r="BK605" t="s">
        <v>324</v>
      </c>
      <c r="BL605" t="s">
        <v>324</v>
      </c>
      <c r="BM605" t="s">
        <v>324</v>
      </c>
      <c r="BN605" t="s">
        <v>324</v>
      </c>
      <c r="BO605">
        <v>0</v>
      </c>
      <c r="BP605" t="s">
        <v>324</v>
      </c>
      <c r="BQ605" t="s">
        <v>324</v>
      </c>
      <c r="BR605" t="s">
        <v>324</v>
      </c>
      <c r="BS605" t="s">
        <v>324</v>
      </c>
      <c r="BT605">
        <v>0</v>
      </c>
      <c r="BU605" t="s">
        <v>324</v>
      </c>
      <c r="BV605" t="s">
        <v>324</v>
      </c>
      <c r="BW605" t="s">
        <v>324</v>
      </c>
      <c r="BX605" t="s">
        <v>324</v>
      </c>
      <c r="BY605">
        <v>0</v>
      </c>
      <c r="BZ605" t="s">
        <v>324</v>
      </c>
      <c r="CA605" t="s">
        <v>324</v>
      </c>
      <c r="CB605" t="s">
        <v>324</v>
      </c>
      <c r="CC605" t="s">
        <v>324</v>
      </c>
      <c r="CD605">
        <v>0</v>
      </c>
      <c r="CE605" t="s">
        <v>324</v>
      </c>
      <c r="CF605" t="s">
        <v>324</v>
      </c>
      <c r="CG605" t="s">
        <v>324</v>
      </c>
      <c r="CH605" t="s">
        <v>324</v>
      </c>
      <c r="CI605">
        <v>0</v>
      </c>
      <c r="CJ605" t="s">
        <v>324</v>
      </c>
      <c r="CK605" t="s">
        <v>324</v>
      </c>
      <c r="CL605" t="s">
        <v>324</v>
      </c>
      <c r="CM605" t="s">
        <v>324</v>
      </c>
      <c r="CN605">
        <v>0</v>
      </c>
      <c r="CO605">
        <v>1.8819999999999999</v>
      </c>
      <c r="CP605" t="s">
        <v>179</v>
      </c>
      <c r="CQ605" t="s">
        <v>179</v>
      </c>
      <c r="CR605">
        <v>0</v>
      </c>
      <c r="CS605">
        <v>1.8819999999999999</v>
      </c>
      <c r="CT605">
        <v>202</v>
      </c>
      <c r="CU605">
        <v>0</v>
      </c>
      <c r="CV605">
        <v>0</v>
      </c>
      <c r="CW605">
        <v>0</v>
      </c>
      <c r="CX605">
        <v>202</v>
      </c>
      <c r="CY605">
        <v>0</v>
      </c>
      <c r="CZ605">
        <v>0</v>
      </c>
      <c r="DA605">
        <v>0</v>
      </c>
      <c r="DB605">
        <v>0</v>
      </c>
      <c r="DC605">
        <v>0</v>
      </c>
    </row>
    <row r="606" spans="1:107" x14ac:dyDescent="0.45">
      <c r="A606">
        <v>2024</v>
      </c>
      <c r="B606">
        <v>2</v>
      </c>
      <c r="C606" t="s">
        <v>194</v>
      </c>
      <c r="D606">
        <v>99999</v>
      </c>
      <c r="E606" t="s">
        <v>329</v>
      </c>
      <c r="F606" t="s">
        <v>323</v>
      </c>
      <c r="H606">
        <v>18.832999999999998</v>
      </c>
      <c r="I606">
        <v>1.1779999999999999</v>
      </c>
      <c r="J606" t="s">
        <v>324</v>
      </c>
      <c r="K606" t="s">
        <v>324</v>
      </c>
      <c r="L606">
        <v>20.010999999999999</v>
      </c>
      <c r="M606" t="s">
        <v>324</v>
      </c>
      <c r="N606" t="s">
        <v>324</v>
      </c>
      <c r="O606" t="s">
        <v>324</v>
      </c>
      <c r="P606" t="s">
        <v>324</v>
      </c>
      <c r="Q606" t="s">
        <v>324</v>
      </c>
      <c r="R606" t="s">
        <v>324</v>
      </c>
      <c r="S606" t="s">
        <v>324</v>
      </c>
      <c r="T606" t="s">
        <v>324</v>
      </c>
      <c r="U606" t="s">
        <v>324</v>
      </c>
      <c r="V606" t="s">
        <v>324</v>
      </c>
      <c r="W606" t="s">
        <v>324</v>
      </c>
      <c r="X606" t="s">
        <v>324</v>
      </c>
      <c r="Y606" t="s">
        <v>324</v>
      </c>
      <c r="Z606" t="s">
        <v>324</v>
      </c>
      <c r="AA606" t="s">
        <v>324</v>
      </c>
      <c r="AB606" t="s">
        <v>324</v>
      </c>
      <c r="AC606" t="s">
        <v>324</v>
      </c>
      <c r="AD606" t="s">
        <v>324</v>
      </c>
      <c r="AE606" t="s">
        <v>324</v>
      </c>
      <c r="AF606" t="s">
        <v>324</v>
      </c>
      <c r="AG606" t="s">
        <v>324</v>
      </c>
      <c r="AH606" t="s">
        <v>324</v>
      </c>
      <c r="AI606" t="s">
        <v>324</v>
      </c>
      <c r="AJ606" t="s">
        <v>324</v>
      </c>
      <c r="AK606" t="s">
        <v>324</v>
      </c>
      <c r="AL606" t="s">
        <v>324</v>
      </c>
      <c r="AM606" t="s">
        <v>324</v>
      </c>
      <c r="AN606" t="s">
        <v>324</v>
      </c>
      <c r="AO606" t="s">
        <v>324</v>
      </c>
      <c r="AP606" t="s">
        <v>324</v>
      </c>
      <c r="AQ606" t="s">
        <v>324</v>
      </c>
      <c r="AR606" t="s">
        <v>324</v>
      </c>
      <c r="AS606" t="s">
        <v>324</v>
      </c>
      <c r="AT606" t="s">
        <v>324</v>
      </c>
      <c r="AU606" t="s">
        <v>324</v>
      </c>
      <c r="AV606" t="s">
        <v>324</v>
      </c>
      <c r="AW606" t="s">
        <v>324</v>
      </c>
      <c r="AX606" t="s">
        <v>324</v>
      </c>
      <c r="AY606" t="s">
        <v>324</v>
      </c>
      <c r="AZ606" t="s">
        <v>324</v>
      </c>
      <c r="BA606" t="s">
        <v>324</v>
      </c>
      <c r="BB606" t="s">
        <v>324</v>
      </c>
      <c r="BC606" t="s">
        <v>324</v>
      </c>
      <c r="BD606" t="s">
        <v>324</v>
      </c>
      <c r="BE606" t="s">
        <v>324</v>
      </c>
      <c r="BF606" t="s">
        <v>324</v>
      </c>
      <c r="BG606" t="s">
        <v>324</v>
      </c>
      <c r="BH606" t="s">
        <v>324</v>
      </c>
      <c r="BI606" t="s">
        <v>324</v>
      </c>
      <c r="BJ606" t="s">
        <v>324</v>
      </c>
      <c r="BK606" t="s">
        <v>324</v>
      </c>
      <c r="BL606" t="s">
        <v>324</v>
      </c>
      <c r="BM606" t="s">
        <v>324</v>
      </c>
      <c r="BN606" t="s">
        <v>324</v>
      </c>
      <c r="BO606" t="s">
        <v>324</v>
      </c>
      <c r="BP606" t="s">
        <v>324</v>
      </c>
      <c r="BQ606" t="s">
        <v>324</v>
      </c>
      <c r="BR606" t="s">
        <v>324</v>
      </c>
      <c r="BS606" t="s">
        <v>324</v>
      </c>
      <c r="BT606" t="s">
        <v>324</v>
      </c>
      <c r="BU606" t="s">
        <v>324</v>
      </c>
      <c r="BV606" t="s">
        <v>324</v>
      </c>
      <c r="BW606" t="s">
        <v>324</v>
      </c>
      <c r="BX606" t="s">
        <v>324</v>
      </c>
      <c r="BY606" t="s">
        <v>324</v>
      </c>
      <c r="BZ606" t="s">
        <v>324</v>
      </c>
      <c r="CA606" t="s">
        <v>324</v>
      </c>
      <c r="CB606" t="s">
        <v>324</v>
      </c>
      <c r="CC606" t="s">
        <v>324</v>
      </c>
      <c r="CD606" t="s">
        <v>324</v>
      </c>
      <c r="CE606" t="s">
        <v>324</v>
      </c>
      <c r="CF606" t="s">
        <v>324</v>
      </c>
      <c r="CG606" t="s">
        <v>324</v>
      </c>
      <c r="CH606" t="s">
        <v>324</v>
      </c>
      <c r="CI606" t="s">
        <v>324</v>
      </c>
      <c r="CJ606" t="s">
        <v>324</v>
      </c>
      <c r="CK606" t="s">
        <v>324</v>
      </c>
      <c r="CL606" t="s">
        <v>324</v>
      </c>
      <c r="CM606" t="s">
        <v>324</v>
      </c>
      <c r="CN606" t="s">
        <v>324</v>
      </c>
      <c r="CO606">
        <v>18.832999999999998</v>
      </c>
      <c r="CP606">
        <v>1.1779999999999999</v>
      </c>
      <c r="CQ606" t="s">
        <v>324</v>
      </c>
      <c r="CR606" t="s">
        <v>324</v>
      </c>
      <c r="CS606">
        <v>20.010999999999999</v>
      </c>
      <c r="CT606" t="s">
        <v>324</v>
      </c>
      <c r="CU606" t="s">
        <v>324</v>
      </c>
      <c r="CV606" t="s">
        <v>324</v>
      </c>
      <c r="CW606" t="s">
        <v>324</v>
      </c>
      <c r="CX606" t="s">
        <v>324</v>
      </c>
      <c r="CY606" t="s">
        <v>324</v>
      </c>
      <c r="CZ606" t="s">
        <v>324</v>
      </c>
      <c r="DA606" t="s">
        <v>324</v>
      </c>
      <c r="DB606" t="s">
        <v>324</v>
      </c>
      <c r="DC606" t="s">
        <v>324</v>
      </c>
    </row>
    <row r="607" spans="1:107" x14ac:dyDescent="0.45">
      <c r="A607">
        <v>2024</v>
      </c>
      <c r="B607">
        <v>2</v>
      </c>
      <c r="C607" t="s">
        <v>197</v>
      </c>
      <c r="D607">
        <v>6022</v>
      </c>
      <c r="E607" t="s">
        <v>526</v>
      </c>
      <c r="F607" t="s">
        <v>323</v>
      </c>
      <c r="G607" t="s">
        <v>244</v>
      </c>
      <c r="H607">
        <v>7.37</v>
      </c>
      <c r="I607">
        <v>2.0350000000000001</v>
      </c>
      <c r="J607" t="s">
        <v>324</v>
      </c>
      <c r="K607" t="s">
        <v>324</v>
      </c>
      <c r="L607">
        <v>9.4049999999999994</v>
      </c>
      <c r="M607">
        <v>1107</v>
      </c>
      <c r="N607">
        <v>100</v>
      </c>
      <c r="O607" t="s">
        <v>324</v>
      </c>
      <c r="P607" t="s">
        <v>324</v>
      </c>
      <c r="Q607">
        <v>1207</v>
      </c>
      <c r="R607" t="s">
        <v>324</v>
      </c>
      <c r="S607" t="s">
        <v>324</v>
      </c>
      <c r="T607" t="s">
        <v>324</v>
      </c>
      <c r="U607" t="s">
        <v>324</v>
      </c>
      <c r="V607">
        <v>0</v>
      </c>
      <c r="W607" t="s">
        <v>324</v>
      </c>
      <c r="X607" t="s">
        <v>324</v>
      </c>
      <c r="Y607" t="s">
        <v>324</v>
      </c>
      <c r="Z607" t="s">
        <v>324</v>
      </c>
      <c r="AA607">
        <v>0</v>
      </c>
      <c r="AB607" t="s">
        <v>324</v>
      </c>
      <c r="AC607" t="s">
        <v>324</v>
      </c>
      <c r="AD607" t="s">
        <v>324</v>
      </c>
      <c r="AE607" t="s">
        <v>324</v>
      </c>
      <c r="AF607">
        <v>0</v>
      </c>
      <c r="AG607" t="s">
        <v>324</v>
      </c>
      <c r="AH607" t="s">
        <v>324</v>
      </c>
      <c r="AI607" t="s">
        <v>324</v>
      </c>
      <c r="AJ607" t="s">
        <v>324</v>
      </c>
      <c r="AK607">
        <v>0</v>
      </c>
      <c r="AL607" t="s">
        <v>324</v>
      </c>
      <c r="AM607" t="s">
        <v>324</v>
      </c>
      <c r="AN607" t="s">
        <v>324</v>
      </c>
      <c r="AO607" t="s">
        <v>324</v>
      </c>
      <c r="AP607">
        <v>0</v>
      </c>
      <c r="AQ607" t="s">
        <v>324</v>
      </c>
      <c r="AR607" t="s">
        <v>324</v>
      </c>
      <c r="AS607" t="s">
        <v>324</v>
      </c>
      <c r="AT607" t="s">
        <v>324</v>
      </c>
      <c r="AU607">
        <v>0</v>
      </c>
      <c r="AV607" t="s">
        <v>324</v>
      </c>
      <c r="AW607" t="s">
        <v>324</v>
      </c>
      <c r="AX607" t="s">
        <v>324</v>
      </c>
      <c r="AY607" t="s">
        <v>324</v>
      </c>
      <c r="AZ607">
        <v>0</v>
      </c>
      <c r="BA607" t="s">
        <v>324</v>
      </c>
      <c r="BB607" t="s">
        <v>324</v>
      </c>
      <c r="BC607" t="s">
        <v>324</v>
      </c>
      <c r="BD607" t="s">
        <v>324</v>
      </c>
      <c r="BE607">
        <v>0</v>
      </c>
      <c r="BF607" t="s">
        <v>324</v>
      </c>
      <c r="BG607" t="s">
        <v>324</v>
      </c>
      <c r="BH607" t="s">
        <v>324</v>
      </c>
      <c r="BI607" t="s">
        <v>324</v>
      </c>
      <c r="BJ607">
        <v>0</v>
      </c>
      <c r="BK607" t="s">
        <v>324</v>
      </c>
      <c r="BL607" t="s">
        <v>324</v>
      </c>
      <c r="BM607" t="s">
        <v>324</v>
      </c>
      <c r="BN607" t="s">
        <v>324</v>
      </c>
      <c r="BO607">
        <v>0</v>
      </c>
      <c r="BP607" t="s">
        <v>324</v>
      </c>
      <c r="BQ607" t="s">
        <v>324</v>
      </c>
      <c r="BR607" t="s">
        <v>324</v>
      </c>
      <c r="BS607" t="s">
        <v>324</v>
      </c>
      <c r="BT607">
        <v>0</v>
      </c>
      <c r="BU607" t="s">
        <v>324</v>
      </c>
      <c r="BV607" t="s">
        <v>324</v>
      </c>
      <c r="BW607" t="s">
        <v>324</v>
      </c>
      <c r="BX607" t="s">
        <v>324</v>
      </c>
      <c r="BY607">
        <v>0</v>
      </c>
      <c r="BZ607" t="s">
        <v>324</v>
      </c>
      <c r="CA607" t="s">
        <v>324</v>
      </c>
      <c r="CB607" t="s">
        <v>324</v>
      </c>
      <c r="CC607" t="s">
        <v>324</v>
      </c>
      <c r="CD607">
        <v>0</v>
      </c>
      <c r="CE607" t="s">
        <v>324</v>
      </c>
      <c r="CF607" t="s">
        <v>324</v>
      </c>
      <c r="CG607" t="s">
        <v>324</v>
      </c>
      <c r="CH607" t="s">
        <v>324</v>
      </c>
      <c r="CI607">
        <v>0</v>
      </c>
      <c r="CJ607" t="s">
        <v>324</v>
      </c>
      <c r="CK607" t="s">
        <v>324</v>
      </c>
      <c r="CL607" t="s">
        <v>324</v>
      </c>
      <c r="CM607" t="s">
        <v>324</v>
      </c>
      <c r="CN607">
        <v>0</v>
      </c>
      <c r="CO607">
        <v>7.37</v>
      </c>
      <c r="CP607">
        <v>2.0350000000000001</v>
      </c>
      <c r="CQ607" t="s">
        <v>179</v>
      </c>
      <c r="CR607">
        <v>0</v>
      </c>
      <c r="CS607">
        <v>9.4049999999999994</v>
      </c>
      <c r="CT607">
        <v>1107</v>
      </c>
      <c r="CU607">
        <v>100</v>
      </c>
      <c r="CV607">
        <v>0</v>
      </c>
      <c r="CW607">
        <v>0</v>
      </c>
      <c r="CX607">
        <v>1207</v>
      </c>
      <c r="CY607">
        <v>0</v>
      </c>
      <c r="CZ607">
        <v>0</v>
      </c>
      <c r="DA607">
        <v>0</v>
      </c>
      <c r="DB607">
        <v>0</v>
      </c>
      <c r="DC607">
        <v>0</v>
      </c>
    </row>
    <row r="608" spans="1:107" x14ac:dyDescent="0.45">
      <c r="A608">
        <v>2024</v>
      </c>
      <c r="B608">
        <v>2</v>
      </c>
      <c r="C608" t="s">
        <v>197</v>
      </c>
      <c r="D608">
        <v>9191</v>
      </c>
      <c r="E608" t="s">
        <v>396</v>
      </c>
      <c r="F608" t="s">
        <v>323</v>
      </c>
      <c r="G608" t="s">
        <v>247</v>
      </c>
      <c r="H608">
        <v>1.804</v>
      </c>
      <c r="I608">
        <v>0.38200000000000001</v>
      </c>
      <c r="J608">
        <v>1.2529999999999999</v>
      </c>
      <c r="K608" t="s">
        <v>324</v>
      </c>
      <c r="L608">
        <v>3.4390000000000001</v>
      </c>
      <c r="M608">
        <v>207</v>
      </c>
      <c r="N608">
        <v>15</v>
      </c>
      <c r="O608">
        <v>20</v>
      </c>
      <c r="P608" t="s">
        <v>324</v>
      </c>
      <c r="Q608">
        <v>242</v>
      </c>
      <c r="R608" t="s">
        <v>324</v>
      </c>
      <c r="S608" t="s">
        <v>324</v>
      </c>
      <c r="T608" t="s">
        <v>324</v>
      </c>
      <c r="U608" t="s">
        <v>324</v>
      </c>
      <c r="V608">
        <v>0</v>
      </c>
      <c r="W608" t="s">
        <v>324</v>
      </c>
      <c r="X608" t="s">
        <v>324</v>
      </c>
      <c r="Y608" t="s">
        <v>324</v>
      </c>
      <c r="Z608" t="s">
        <v>324</v>
      </c>
      <c r="AA608">
        <v>0</v>
      </c>
      <c r="AB608" t="s">
        <v>324</v>
      </c>
      <c r="AC608" t="s">
        <v>324</v>
      </c>
      <c r="AD608" t="s">
        <v>324</v>
      </c>
      <c r="AE608" t="s">
        <v>324</v>
      </c>
      <c r="AF608">
        <v>0</v>
      </c>
      <c r="AG608" t="s">
        <v>324</v>
      </c>
      <c r="AH608" t="s">
        <v>324</v>
      </c>
      <c r="AI608" t="s">
        <v>324</v>
      </c>
      <c r="AJ608" t="s">
        <v>324</v>
      </c>
      <c r="AK608">
        <v>0</v>
      </c>
      <c r="AL608" t="s">
        <v>324</v>
      </c>
      <c r="AM608" t="s">
        <v>324</v>
      </c>
      <c r="AN608" t="s">
        <v>324</v>
      </c>
      <c r="AO608" t="s">
        <v>324</v>
      </c>
      <c r="AP608">
        <v>0</v>
      </c>
      <c r="AQ608" t="s">
        <v>324</v>
      </c>
      <c r="AR608" t="s">
        <v>324</v>
      </c>
      <c r="AS608" t="s">
        <v>324</v>
      </c>
      <c r="AT608" t="s">
        <v>324</v>
      </c>
      <c r="AU608">
        <v>0</v>
      </c>
      <c r="AV608" t="s">
        <v>324</v>
      </c>
      <c r="AW608" t="s">
        <v>324</v>
      </c>
      <c r="AX608" t="s">
        <v>324</v>
      </c>
      <c r="AY608" t="s">
        <v>324</v>
      </c>
      <c r="AZ608">
        <v>0</v>
      </c>
      <c r="BA608" t="s">
        <v>324</v>
      </c>
      <c r="BB608" t="s">
        <v>324</v>
      </c>
      <c r="BC608" t="s">
        <v>324</v>
      </c>
      <c r="BD608" t="s">
        <v>324</v>
      </c>
      <c r="BE608">
        <v>0</v>
      </c>
      <c r="BF608" t="s">
        <v>324</v>
      </c>
      <c r="BG608" t="s">
        <v>324</v>
      </c>
      <c r="BH608" t="s">
        <v>324</v>
      </c>
      <c r="BI608" t="s">
        <v>324</v>
      </c>
      <c r="BJ608">
        <v>0</v>
      </c>
      <c r="BK608" t="s">
        <v>324</v>
      </c>
      <c r="BL608" t="s">
        <v>324</v>
      </c>
      <c r="BM608" t="s">
        <v>324</v>
      </c>
      <c r="BN608" t="s">
        <v>324</v>
      </c>
      <c r="BO608">
        <v>0</v>
      </c>
      <c r="BP608" t="s">
        <v>324</v>
      </c>
      <c r="BQ608" t="s">
        <v>324</v>
      </c>
      <c r="BR608" t="s">
        <v>324</v>
      </c>
      <c r="BS608" t="s">
        <v>324</v>
      </c>
      <c r="BT608">
        <v>0</v>
      </c>
      <c r="BU608" t="s">
        <v>324</v>
      </c>
      <c r="BV608" t="s">
        <v>324</v>
      </c>
      <c r="BW608" t="s">
        <v>324</v>
      </c>
      <c r="BX608" t="s">
        <v>324</v>
      </c>
      <c r="BY608">
        <v>0</v>
      </c>
      <c r="BZ608" t="s">
        <v>324</v>
      </c>
      <c r="CA608" t="s">
        <v>324</v>
      </c>
      <c r="CB608" t="s">
        <v>324</v>
      </c>
      <c r="CC608" t="s">
        <v>324</v>
      </c>
      <c r="CD608">
        <v>0</v>
      </c>
      <c r="CE608" t="s">
        <v>324</v>
      </c>
      <c r="CF608" t="s">
        <v>324</v>
      </c>
      <c r="CG608" t="s">
        <v>324</v>
      </c>
      <c r="CH608" t="s">
        <v>324</v>
      </c>
      <c r="CI608">
        <v>0</v>
      </c>
      <c r="CJ608" t="s">
        <v>324</v>
      </c>
      <c r="CK608" t="s">
        <v>324</v>
      </c>
      <c r="CL608" t="s">
        <v>324</v>
      </c>
      <c r="CM608" t="s">
        <v>324</v>
      </c>
      <c r="CN608">
        <v>0</v>
      </c>
      <c r="CO608">
        <v>1.804</v>
      </c>
      <c r="CP608">
        <v>0.38200000000000001</v>
      </c>
      <c r="CQ608">
        <v>1.2529999999999999</v>
      </c>
      <c r="CR608">
        <v>0</v>
      </c>
      <c r="CS608">
        <v>3.4390000000000001</v>
      </c>
      <c r="CT608">
        <v>207</v>
      </c>
      <c r="CU608">
        <v>15</v>
      </c>
      <c r="CV608">
        <v>20</v>
      </c>
      <c r="CW608">
        <v>0</v>
      </c>
      <c r="CX608">
        <v>242</v>
      </c>
      <c r="CY608">
        <v>0</v>
      </c>
      <c r="CZ608">
        <v>0</v>
      </c>
      <c r="DA608">
        <v>0</v>
      </c>
      <c r="DB608">
        <v>0</v>
      </c>
      <c r="DC608">
        <v>0</v>
      </c>
    </row>
    <row r="609" spans="1:107" x14ac:dyDescent="0.45">
      <c r="A609">
        <v>2024</v>
      </c>
      <c r="B609">
        <v>2</v>
      </c>
      <c r="C609" t="s">
        <v>197</v>
      </c>
      <c r="D609">
        <v>14354</v>
      </c>
      <c r="E609" t="s">
        <v>351</v>
      </c>
      <c r="F609" t="s">
        <v>323</v>
      </c>
      <c r="G609" t="s">
        <v>247</v>
      </c>
      <c r="H609">
        <v>133.71</v>
      </c>
      <c r="I609">
        <v>52.896000000000001</v>
      </c>
      <c r="J609">
        <v>5</v>
      </c>
      <c r="K609">
        <v>0</v>
      </c>
      <c r="L609">
        <v>191.60599999999999</v>
      </c>
      <c r="M609">
        <v>17371</v>
      </c>
      <c r="N609">
        <v>1133</v>
      </c>
      <c r="O609">
        <v>178</v>
      </c>
      <c r="P609">
        <v>0</v>
      </c>
      <c r="Q609">
        <v>18682</v>
      </c>
      <c r="R609" t="s">
        <v>324</v>
      </c>
      <c r="S609" t="s">
        <v>324</v>
      </c>
      <c r="T609" t="s">
        <v>324</v>
      </c>
      <c r="U609" t="s">
        <v>324</v>
      </c>
      <c r="V609">
        <v>0</v>
      </c>
      <c r="W609" t="s">
        <v>324</v>
      </c>
      <c r="X609" t="s">
        <v>324</v>
      </c>
      <c r="Y609" t="s">
        <v>324</v>
      </c>
      <c r="Z609" t="s">
        <v>324</v>
      </c>
      <c r="AA609">
        <v>0</v>
      </c>
      <c r="AB609" t="s">
        <v>324</v>
      </c>
      <c r="AC609" t="s">
        <v>324</v>
      </c>
      <c r="AD609" t="s">
        <v>324</v>
      </c>
      <c r="AE609" t="s">
        <v>324</v>
      </c>
      <c r="AF609">
        <v>0</v>
      </c>
      <c r="AG609">
        <v>5.8579999999999997</v>
      </c>
      <c r="AH609">
        <v>0.28399999999999997</v>
      </c>
      <c r="AI609">
        <v>0</v>
      </c>
      <c r="AJ609">
        <v>0</v>
      </c>
      <c r="AK609">
        <v>6.1420000000000003</v>
      </c>
      <c r="AL609">
        <v>555</v>
      </c>
      <c r="AM609">
        <v>11</v>
      </c>
      <c r="AN609">
        <v>0</v>
      </c>
      <c r="AO609">
        <v>0</v>
      </c>
      <c r="AP609">
        <v>566</v>
      </c>
      <c r="AQ609">
        <v>18.202000000000002</v>
      </c>
      <c r="AR609">
        <v>0.49199999999999999</v>
      </c>
      <c r="AS609">
        <v>0</v>
      </c>
      <c r="AT609">
        <v>0</v>
      </c>
      <c r="AU609">
        <v>18.693999999999999</v>
      </c>
      <c r="AV609">
        <v>3.9E-2</v>
      </c>
      <c r="AW609">
        <v>0</v>
      </c>
      <c r="AX609">
        <v>0</v>
      </c>
      <c r="AY609">
        <v>0</v>
      </c>
      <c r="AZ609">
        <v>3.9E-2</v>
      </c>
      <c r="BA609">
        <v>4</v>
      </c>
      <c r="BB609">
        <v>0</v>
      </c>
      <c r="BC609">
        <v>0</v>
      </c>
      <c r="BD609">
        <v>0</v>
      </c>
      <c r="BE609">
        <v>4</v>
      </c>
      <c r="BF609">
        <v>9.6000000000000002E-2</v>
      </c>
      <c r="BG609">
        <v>0</v>
      </c>
      <c r="BH609">
        <v>0</v>
      </c>
      <c r="BI609">
        <v>0</v>
      </c>
      <c r="BJ609">
        <v>9.6000000000000002E-2</v>
      </c>
      <c r="BK609">
        <v>7.8E-2</v>
      </c>
      <c r="BL609">
        <v>8.6999999999999994E-2</v>
      </c>
      <c r="BM609">
        <v>0</v>
      </c>
      <c r="BN609">
        <v>0</v>
      </c>
      <c r="BO609">
        <v>0.16500000000000001</v>
      </c>
      <c r="BP609">
        <v>18</v>
      </c>
      <c r="BQ609">
        <v>9</v>
      </c>
      <c r="BR609">
        <v>0</v>
      </c>
      <c r="BS609">
        <v>0</v>
      </c>
      <c r="BT609">
        <v>27</v>
      </c>
      <c r="BU609" t="s">
        <v>324</v>
      </c>
      <c r="BV609" t="s">
        <v>324</v>
      </c>
      <c r="BW609" t="s">
        <v>324</v>
      </c>
      <c r="BX609" t="s">
        <v>324</v>
      </c>
      <c r="BY609">
        <v>0</v>
      </c>
      <c r="BZ609">
        <v>0.14199999999999999</v>
      </c>
      <c r="CA609">
        <v>2.7610000000000001</v>
      </c>
      <c r="CB609">
        <v>0</v>
      </c>
      <c r="CC609">
        <v>0</v>
      </c>
      <c r="CD609">
        <v>2.903</v>
      </c>
      <c r="CE609">
        <v>9</v>
      </c>
      <c r="CF609">
        <v>16</v>
      </c>
      <c r="CG609">
        <v>0</v>
      </c>
      <c r="CH609">
        <v>0</v>
      </c>
      <c r="CI609">
        <v>25</v>
      </c>
      <c r="CJ609" t="s">
        <v>324</v>
      </c>
      <c r="CK609" t="s">
        <v>324</v>
      </c>
      <c r="CL609" t="s">
        <v>324</v>
      </c>
      <c r="CM609" t="s">
        <v>324</v>
      </c>
      <c r="CN609">
        <v>0</v>
      </c>
      <c r="CO609">
        <v>133.93</v>
      </c>
      <c r="CP609">
        <v>55.744</v>
      </c>
      <c r="CQ609">
        <v>5</v>
      </c>
      <c r="CR609">
        <v>0</v>
      </c>
      <c r="CS609">
        <v>194.67400000000001</v>
      </c>
      <c r="CT609">
        <v>17398</v>
      </c>
      <c r="CU609">
        <v>1158</v>
      </c>
      <c r="CV609">
        <v>178</v>
      </c>
      <c r="CW609">
        <v>0</v>
      </c>
      <c r="CX609">
        <v>18734</v>
      </c>
      <c r="CY609">
        <v>0</v>
      </c>
      <c r="CZ609">
        <v>0</v>
      </c>
      <c r="DA609">
        <v>0</v>
      </c>
      <c r="DB609">
        <v>0</v>
      </c>
      <c r="DC609">
        <v>0</v>
      </c>
    </row>
    <row r="610" spans="1:107" x14ac:dyDescent="0.45">
      <c r="A610">
        <v>2024</v>
      </c>
      <c r="B610">
        <v>2</v>
      </c>
      <c r="C610" t="s">
        <v>197</v>
      </c>
      <c r="D610">
        <v>15248</v>
      </c>
      <c r="E610" t="s">
        <v>527</v>
      </c>
      <c r="F610" t="s">
        <v>323</v>
      </c>
      <c r="G610" t="s">
        <v>247</v>
      </c>
      <c r="H610">
        <v>180.923</v>
      </c>
      <c r="I610">
        <v>45.628999999999998</v>
      </c>
      <c r="J610">
        <v>10.955</v>
      </c>
      <c r="K610" t="s">
        <v>324</v>
      </c>
      <c r="L610">
        <v>237.50700000000001</v>
      </c>
      <c r="M610">
        <v>24702</v>
      </c>
      <c r="N610">
        <v>959</v>
      </c>
      <c r="O610">
        <v>66</v>
      </c>
      <c r="P610" t="s">
        <v>324</v>
      </c>
      <c r="Q610">
        <v>25727</v>
      </c>
      <c r="R610" t="s">
        <v>324</v>
      </c>
      <c r="S610" t="s">
        <v>324</v>
      </c>
      <c r="T610" t="s">
        <v>324</v>
      </c>
      <c r="U610" t="s">
        <v>324</v>
      </c>
      <c r="V610">
        <v>0</v>
      </c>
      <c r="W610" t="s">
        <v>324</v>
      </c>
      <c r="X610" t="s">
        <v>324</v>
      </c>
      <c r="Y610" t="s">
        <v>324</v>
      </c>
      <c r="Z610" t="s">
        <v>324</v>
      </c>
      <c r="AA610">
        <v>0</v>
      </c>
      <c r="AB610" t="s">
        <v>324</v>
      </c>
      <c r="AC610" t="s">
        <v>324</v>
      </c>
      <c r="AD610" t="s">
        <v>324</v>
      </c>
      <c r="AE610" t="s">
        <v>324</v>
      </c>
      <c r="AF610">
        <v>0</v>
      </c>
      <c r="AG610" t="s">
        <v>324</v>
      </c>
      <c r="AH610" t="s">
        <v>324</v>
      </c>
      <c r="AI610" t="s">
        <v>324</v>
      </c>
      <c r="AJ610" t="s">
        <v>324</v>
      </c>
      <c r="AK610">
        <v>0</v>
      </c>
      <c r="AL610" t="s">
        <v>324</v>
      </c>
      <c r="AM610" t="s">
        <v>324</v>
      </c>
      <c r="AN610" t="s">
        <v>324</v>
      </c>
      <c r="AO610" t="s">
        <v>324</v>
      </c>
      <c r="AP610">
        <v>0</v>
      </c>
      <c r="AQ610" t="s">
        <v>324</v>
      </c>
      <c r="AR610" t="s">
        <v>324</v>
      </c>
      <c r="AS610" t="s">
        <v>324</v>
      </c>
      <c r="AT610" t="s">
        <v>324</v>
      </c>
      <c r="AU610">
        <v>0</v>
      </c>
      <c r="AV610" t="s">
        <v>324</v>
      </c>
      <c r="AW610" t="s">
        <v>324</v>
      </c>
      <c r="AX610" t="s">
        <v>324</v>
      </c>
      <c r="AY610" t="s">
        <v>324</v>
      </c>
      <c r="AZ610">
        <v>0</v>
      </c>
      <c r="BA610" t="s">
        <v>324</v>
      </c>
      <c r="BB610" t="s">
        <v>324</v>
      </c>
      <c r="BC610" t="s">
        <v>324</v>
      </c>
      <c r="BD610" t="s">
        <v>324</v>
      </c>
      <c r="BE610">
        <v>0</v>
      </c>
      <c r="BF610" t="s">
        <v>324</v>
      </c>
      <c r="BG610" t="s">
        <v>324</v>
      </c>
      <c r="BH610" t="s">
        <v>324</v>
      </c>
      <c r="BI610" t="s">
        <v>324</v>
      </c>
      <c r="BJ610">
        <v>0</v>
      </c>
      <c r="BK610">
        <v>0.28899999999999998</v>
      </c>
      <c r="BL610">
        <v>0.38200000000000001</v>
      </c>
      <c r="BM610" t="s">
        <v>324</v>
      </c>
      <c r="BN610" t="s">
        <v>324</v>
      </c>
      <c r="BO610">
        <v>0.67100000000000004</v>
      </c>
      <c r="BP610">
        <v>31</v>
      </c>
      <c r="BQ610">
        <v>11</v>
      </c>
      <c r="BR610" t="s">
        <v>324</v>
      </c>
      <c r="BS610" t="s">
        <v>324</v>
      </c>
      <c r="BT610">
        <v>42</v>
      </c>
      <c r="BU610" t="s">
        <v>324</v>
      </c>
      <c r="BV610" t="s">
        <v>324</v>
      </c>
      <c r="BW610" t="s">
        <v>324</v>
      </c>
      <c r="BX610" t="s">
        <v>324</v>
      </c>
      <c r="BY610">
        <v>0</v>
      </c>
      <c r="BZ610">
        <v>1.2999999999999999E-2</v>
      </c>
      <c r="CA610">
        <v>1.359</v>
      </c>
      <c r="CB610">
        <v>4.4390000000000001</v>
      </c>
      <c r="CC610" t="s">
        <v>324</v>
      </c>
      <c r="CD610">
        <v>5.8109999999999999</v>
      </c>
      <c r="CE610">
        <v>2</v>
      </c>
      <c r="CF610">
        <v>7</v>
      </c>
      <c r="CG610">
        <v>5</v>
      </c>
      <c r="CH610" t="s">
        <v>324</v>
      </c>
      <c r="CI610">
        <v>14</v>
      </c>
      <c r="CJ610" t="s">
        <v>324</v>
      </c>
      <c r="CK610" t="s">
        <v>324</v>
      </c>
      <c r="CL610" t="s">
        <v>324</v>
      </c>
      <c r="CM610" t="s">
        <v>324</v>
      </c>
      <c r="CN610">
        <v>0</v>
      </c>
      <c r="CO610">
        <v>181.22499999999999</v>
      </c>
      <c r="CP610">
        <v>47.37</v>
      </c>
      <c r="CQ610">
        <v>15.394</v>
      </c>
      <c r="CR610">
        <v>0</v>
      </c>
      <c r="CS610">
        <v>243.989</v>
      </c>
      <c r="CT610">
        <v>24735</v>
      </c>
      <c r="CU610">
        <v>977</v>
      </c>
      <c r="CV610">
        <v>71</v>
      </c>
      <c r="CW610">
        <v>0</v>
      </c>
      <c r="CX610">
        <v>25783</v>
      </c>
      <c r="CY610">
        <v>0</v>
      </c>
      <c r="CZ610">
        <v>0</v>
      </c>
      <c r="DA610">
        <v>0</v>
      </c>
      <c r="DB610">
        <v>0</v>
      </c>
      <c r="DC610">
        <v>0</v>
      </c>
    </row>
    <row r="611" spans="1:107" x14ac:dyDescent="0.45">
      <c r="A611">
        <v>2024</v>
      </c>
      <c r="B611">
        <v>2</v>
      </c>
      <c r="C611" t="s">
        <v>197</v>
      </c>
      <c r="D611">
        <v>18260</v>
      </c>
      <c r="E611" t="s">
        <v>358</v>
      </c>
      <c r="F611" t="s">
        <v>323</v>
      </c>
      <c r="G611" t="s">
        <v>244</v>
      </c>
      <c r="H611">
        <v>7.2999999999999995E-2</v>
      </c>
      <c r="I611">
        <v>1.4999999999999999E-2</v>
      </c>
      <c r="J611" t="s">
        <v>324</v>
      </c>
      <c r="K611" t="s">
        <v>324</v>
      </c>
      <c r="L611">
        <v>8.7999999999999995E-2</v>
      </c>
      <c r="M611">
        <v>6</v>
      </c>
      <c r="N611">
        <v>1</v>
      </c>
      <c r="O611" t="s">
        <v>324</v>
      </c>
      <c r="P611" t="s">
        <v>324</v>
      </c>
      <c r="Q611">
        <v>7</v>
      </c>
      <c r="R611" t="s">
        <v>324</v>
      </c>
      <c r="S611" t="s">
        <v>324</v>
      </c>
      <c r="T611" t="s">
        <v>324</v>
      </c>
      <c r="U611" t="s">
        <v>324</v>
      </c>
      <c r="V611">
        <v>0</v>
      </c>
      <c r="W611" t="s">
        <v>324</v>
      </c>
      <c r="X611" t="s">
        <v>324</v>
      </c>
      <c r="Y611" t="s">
        <v>324</v>
      </c>
      <c r="Z611" t="s">
        <v>324</v>
      </c>
      <c r="AA611">
        <v>0</v>
      </c>
      <c r="AB611" t="s">
        <v>324</v>
      </c>
      <c r="AC611" t="s">
        <v>324</v>
      </c>
      <c r="AD611" t="s">
        <v>324</v>
      </c>
      <c r="AE611" t="s">
        <v>324</v>
      </c>
      <c r="AF611">
        <v>0</v>
      </c>
      <c r="AG611" t="s">
        <v>324</v>
      </c>
      <c r="AH611" t="s">
        <v>324</v>
      </c>
      <c r="AI611" t="s">
        <v>324</v>
      </c>
      <c r="AJ611" t="s">
        <v>324</v>
      </c>
      <c r="AK611">
        <v>0</v>
      </c>
      <c r="AL611" t="s">
        <v>324</v>
      </c>
      <c r="AM611" t="s">
        <v>324</v>
      </c>
      <c r="AN611" t="s">
        <v>324</v>
      </c>
      <c r="AO611" t="s">
        <v>324</v>
      </c>
      <c r="AP611">
        <v>0</v>
      </c>
      <c r="AQ611" t="s">
        <v>324</v>
      </c>
      <c r="AR611" t="s">
        <v>324</v>
      </c>
      <c r="AS611" t="s">
        <v>324</v>
      </c>
      <c r="AT611" t="s">
        <v>324</v>
      </c>
      <c r="AU611">
        <v>0</v>
      </c>
      <c r="AV611" t="s">
        <v>324</v>
      </c>
      <c r="AW611" t="s">
        <v>324</v>
      </c>
      <c r="AX611" t="s">
        <v>324</v>
      </c>
      <c r="AY611" t="s">
        <v>324</v>
      </c>
      <c r="AZ611">
        <v>0</v>
      </c>
      <c r="BA611" t="s">
        <v>324</v>
      </c>
      <c r="BB611" t="s">
        <v>324</v>
      </c>
      <c r="BC611" t="s">
        <v>324</v>
      </c>
      <c r="BD611" t="s">
        <v>324</v>
      </c>
      <c r="BE611">
        <v>0</v>
      </c>
      <c r="BF611" t="s">
        <v>324</v>
      </c>
      <c r="BG611" t="s">
        <v>324</v>
      </c>
      <c r="BH611" t="s">
        <v>324</v>
      </c>
      <c r="BI611" t="s">
        <v>324</v>
      </c>
      <c r="BJ611">
        <v>0</v>
      </c>
      <c r="BK611" t="s">
        <v>324</v>
      </c>
      <c r="BL611" t="s">
        <v>324</v>
      </c>
      <c r="BM611" t="s">
        <v>324</v>
      </c>
      <c r="BN611" t="s">
        <v>324</v>
      </c>
      <c r="BO611">
        <v>0</v>
      </c>
      <c r="BP611" t="s">
        <v>324</v>
      </c>
      <c r="BQ611" t="s">
        <v>324</v>
      </c>
      <c r="BR611" t="s">
        <v>324</v>
      </c>
      <c r="BS611" t="s">
        <v>324</v>
      </c>
      <c r="BT611">
        <v>0</v>
      </c>
      <c r="BU611" t="s">
        <v>324</v>
      </c>
      <c r="BV611" t="s">
        <v>324</v>
      </c>
      <c r="BW611" t="s">
        <v>324</v>
      </c>
      <c r="BX611" t="s">
        <v>324</v>
      </c>
      <c r="BY611">
        <v>0</v>
      </c>
      <c r="BZ611" t="s">
        <v>324</v>
      </c>
      <c r="CA611" t="s">
        <v>324</v>
      </c>
      <c r="CB611" t="s">
        <v>324</v>
      </c>
      <c r="CC611" t="s">
        <v>324</v>
      </c>
      <c r="CD611">
        <v>0</v>
      </c>
      <c r="CE611" t="s">
        <v>324</v>
      </c>
      <c r="CF611" t="s">
        <v>324</v>
      </c>
      <c r="CG611" t="s">
        <v>324</v>
      </c>
      <c r="CH611" t="s">
        <v>324</v>
      </c>
      <c r="CI611">
        <v>0</v>
      </c>
      <c r="CJ611" t="s">
        <v>324</v>
      </c>
      <c r="CK611" t="s">
        <v>324</v>
      </c>
      <c r="CL611" t="s">
        <v>324</v>
      </c>
      <c r="CM611" t="s">
        <v>324</v>
      </c>
      <c r="CN611">
        <v>0</v>
      </c>
      <c r="CO611">
        <v>7.2999999999999995E-2</v>
      </c>
      <c r="CP611">
        <v>1.4999999999999999E-2</v>
      </c>
      <c r="CQ611" t="s">
        <v>179</v>
      </c>
      <c r="CR611">
        <v>0</v>
      </c>
      <c r="CS611">
        <v>8.7999999999999995E-2</v>
      </c>
      <c r="CT611">
        <v>6</v>
      </c>
      <c r="CU611">
        <v>1</v>
      </c>
      <c r="CV611">
        <v>0</v>
      </c>
      <c r="CW611">
        <v>0</v>
      </c>
      <c r="CX611">
        <v>7</v>
      </c>
      <c r="CY611">
        <v>0</v>
      </c>
      <c r="CZ611">
        <v>0</v>
      </c>
      <c r="DA611">
        <v>0</v>
      </c>
      <c r="DB611">
        <v>0</v>
      </c>
      <c r="DC611">
        <v>0</v>
      </c>
    </row>
    <row r="612" spans="1:107" x14ac:dyDescent="0.45">
      <c r="A612">
        <v>2024</v>
      </c>
      <c r="B612">
        <v>2</v>
      </c>
      <c r="C612" t="s">
        <v>197</v>
      </c>
      <c r="D612">
        <v>28541</v>
      </c>
      <c r="E612" t="s">
        <v>528</v>
      </c>
      <c r="F612" t="s">
        <v>323</v>
      </c>
      <c r="G612" t="s">
        <v>244</v>
      </c>
      <c r="H612">
        <v>0.11799999999999999</v>
      </c>
      <c r="I612" t="s">
        <v>324</v>
      </c>
      <c r="J612" t="s">
        <v>324</v>
      </c>
      <c r="K612" t="s">
        <v>324</v>
      </c>
      <c r="L612">
        <v>0.11799999999999999</v>
      </c>
      <c r="M612">
        <v>15</v>
      </c>
      <c r="N612" t="s">
        <v>324</v>
      </c>
      <c r="O612" t="s">
        <v>324</v>
      </c>
      <c r="P612" t="s">
        <v>324</v>
      </c>
      <c r="Q612">
        <v>15</v>
      </c>
      <c r="R612" t="s">
        <v>324</v>
      </c>
      <c r="S612" t="s">
        <v>324</v>
      </c>
      <c r="T612" t="s">
        <v>324</v>
      </c>
      <c r="U612" t="s">
        <v>324</v>
      </c>
      <c r="V612">
        <v>0</v>
      </c>
      <c r="W612" t="s">
        <v>324</v>
      </c>
      <c r="X612" t="s">
        <v>324</v>
      </c>
      <c r="Y612" t="s">
        <v>324</v>
      </c>
      <c r="Z612" t="s">
        <v>324</v>
      </c>
      <c r="AA612">
        <v>0</v>
      </c>
      <c r="AB612" t="s">
        <v>324</v>
      </c>
      <c r="AC612" t="s">
        <v>324</v>
      </c>
      <c r="AD612" t="s">
        <v>324</v>
      </c>
      <c r="AE612" t="s">
        <v>324</v>
      </c>
      <c r="AF612">
        <v>0</v>
      </c>
      <c r="AG612" t="s">
        <v>324</v>
      </c>
      <c r="AH612" t="s">
        <v>324</v>
      </c>
      <c r="AI612" t="s">
        <v>324</v>
      </c>
      <c r="AJ612" t="s">
        <v>324</v>
      </c>
      <c r="AK612">
        <v>0</v>
      </c>
      <c r="AL612" t="s">
        <v>324</v>
      </c>
      <c r="AM612" t="s">
        <v>324</v>
      </c>
      <c r="AN612" t="s">
        <v>324</v>
      </c>
      <c r="AO612" t="s">
        <v>324</v>
      </c>
      <c r="AP612">
        <v>0</v>
      </c>
      <c r="AQ612" t="s">
        <v>324</v>
      </c>
      <c r="AR612" t="s">
        <v>324</v>
      </c>
      <c r="AS612" t="s">
        <v>324</v>
      </c>
      <c r="AT612" t="s">
        <v>324</v>
      </c>
      <c r="AU612">
        <v>0</v>
      </c>
      <c r="AV612" t="s">
        <v>324</v>
      </c>
      <c r="AW612" t="s">
        <v>324</v>
      </c>
      <c r="AX612" t="s">
        <v>324</v>
      </c>
      <c r="AY612" t="s">
        <v>324</v>
      </c>
      <c r="AZ612">
        <v>0</v>
      </c>
      <c r="BA612" t="s">
        <v>324</v>
      </c>
      <c r="BB612" t="s">
        <v>324</v>
      </c>
      <c r="BC612" t="s">
        <v>324</v>
      </c>
      <c r="BD612" t="s">
        <v>324</v>
      </c>
      <c r="BE612">
        <v>0</v>
      </c>
      <c r="BF612" t="s">
        <v>324</v>
      </c>
      <c r="BG612" t="s">
        <v>324</v>
      </c>
      <c r="BH612" t="s">
        <v>324</v>
      </c>
      <c r="BI612" t="s">
        <v>324</v>
      </c>
      <c r="BJ612">
        <v>0</v>
      </c>
      <c r="BK612" t="s">
        <v>324</v>
      </c>
      <c r="BL612" t="s">
        <v>324</v>
      </c>
      <c r="BM612" t="s">
        <v>324</v>
      </c>
      <c r="BN612" t="s">
        <v>324</v>
      </c>
      <c r="BO612">
        <v>0</v>
      </c>
      <c r="BP612" t="s">
        <v>324</v>
      </c>
      <c r="BQ612" t="s">
        <v>324</v>
      </c>
      <c r="BR612" t="s">
        <v>324</v>
      </c>
      <c r="BS612" t="s">
        <v>324</v>
      </c>
      <c r="BT612">
        <v>0</v>
      </c>
      <c r="BU612" t="s">
        <v>324</v>
      </c>
      <c r="BV612" t="s">
        <v>324</v>
      </c>
      <c r="BW612" t="s">
        <v>324</v>
      </c>
      <c r="BX612" t="s">
        <v>324</v>
      </c>
      <c r="BY612">
        <v>0</v>
      </c>
      <c r="BZ612">
        <v>3.0000000000000001E-3</v>
      </c>
      <c r="CA612" t="s">
        <v>324</v>
      </c>
      <c r="CB612" t="s">
        <v>324</v>
      </c>
      <c r="CC612" t="s">
        <v>324</v>
      </c>
      <c r="CD612">
        <v>3.0000000000000001E-3</v>
      </c>
      <c r="CE612">
        <v>1</v>
      </c>
      <c r="CF612" t="s">
        <v>324</v>
      </c>
      <c r="CG612" t="s">
        <v>324</v>
      </c>
      <c r="CH612" t="s">
        <v>324</v>
      </c>
      <c r="CI612">
        <v>1</v>
      </c>
      <c r="CJ612" t="s">
        <v>324</v>
      </c>
      <c r="CK612" t="s">
        <v>324</v>
      </c>
      <c r="CL612" t="s">
        <v>324</v>
      </c>
      <c r="CM612" t="s">
        <v>324</v>
      </c>
      <c r="CN612">
        <v>0</v>
      </c>
      <c r="CO612">
        <v>0.121</v>
      </c>
      <c r="CP612" t="s">
        <v>179</v>
      </c>
      <c r="CQ612" t="s">
        <v>179</v>
      </c>
      <c r="CR612">
        <v>0</v>
      </c>
      <c r="CS612">
        <v>0.121</v>
      </c>
      <c r="CT612">
        <v>16</v>
      </c>
      <c r="CU612">
        <v>0</v>
      </c>
      <c r="CV612">
        <v>0</v>
      </c>
      <c r="CW612">
        <v>0</v>
      </c>
      <c r="CX612">
        <v>16</v>
      </c>
      <c r="CY612">
        <v>0</v>
      </c>
      <c r="CZ612">
        <v>0</v>
      </c>
      <c r="DA612">
        <v>0</v>
      </c>
      <c r="DB612">
        <v>0</v>
      </c>
      <c r="DC612">
        <v>0</v>
      </c>
    </row>
    <row r="613" spans="1:107" x14ac:dyDescent="0.45">
      <c r="A613">
        <v>2024</v>
      </c>
      <c r="B613">
        <v>2</v>
      </c>
      <c r="C613" t="s">
        <v>197</v>
      </c>
      <c r="D613">
        <v>40437</v>
      </c>
      <c r="E613" t="s">
        <v>529</v>
      </c>
      <c r="F613" t="s">
        <v>323</v>
      </c>
      <c r="G613" t="s">
        <v>244</v>
      </c>
      <c r="H613">
        <v>1.58</v>
      </c>
      <c r="I613">
        <v>0.253</v>
      </c>
      <c r="J613" t="s">
        <v>324</v>
      </c>
      <c r="K613" t="s">
        <v>324</v>
      </c>
      <c r="L613">
        <v>1.833</v>
      </c>
      <c r="M613">
        <v>226</v>
      </c>
      <c r="N613">
        <v>23</v>
      </c>
      <c r="O613" t="s">
        <v>324</v>
      </c>
      <c r="P613" t="s">
        <v>324</v>
      </c>
      <c r="Q613">
        <v>249</v>
      </c>
      <c r="R613">
        <v>0.17</v>
      </c>
      <c r="S613" t="s">
        <v>324</v>
      </c>
      <c r="T613" t="s">
        <v>324</v>
      </c>
      <c r="U613" t="s">
        <v>324</v>
      </c>
      <c r="V613">
        <v>0.17</v>
      </c>
      <c r="W613">
        <v>111</v>
      </c>
      <c r="X613" t="s">
        <v>324</v>
      </c>
      <c r="Y613" t="s">
        <v>324</v>
      </c>
      <c r="Z613" t="s">
        <v>324</v>
      </c>
      <c r="AA613">
        <v>111</v>
      </c>
      <c r="AB613" t="s">
        <v>324</v>
      </c>
      <c r="AC613" t="s">
        <v>324</v>
      </c>
      <c r="AD613" t="s">
        <v>324</v>
      </c>
      <c r="AE613" t="s">
        <v>324</v>
      </c>
      <c r="AF613">
        <v>0</v>
      </c>
      <c r="AG613" t="s">
        <v>324</v>
      </c>
      <c r="AH613" t="s">
        <v>324</v>
      </c>
      <c r="AI613" t="s">
        <v>324</v>
      </c>
      <c r="AJ613" t="s">
        <v>324</v>
      </c>
      <c r="AK613">
        <v>0</v>
      </c>
      <c r="AL613" t="s">
        <v>324</v>
      </c>
      <c r="AM613" t="s">
        <v>324</v>
      </c>
      <c r="AN613" t="s">
        <v>324</v>
      </c>
      <c r="AO613" t="s">
        <v>324</v>
      </c>
      <c r="AP613">
        <v>0</v>
      </c>
      <c r="AQ613" t="s">
        <v>324</v>
      </c>
      <c r="AR613" t="s">
        <v>324</v>
      </c>
      <c r="AS613" t="s">
        <v>324</v>
      </c>
      <c r="AT613" t="s">
        <v>324</v>
      </c>
      <c r="AU613">
        <v>0</v>
      </c>
      <c r="AV613" t="s">
        <v>324</v>
      </c>
      <c r="AW613" t="s">
        <v>324</v>
      </c>
      <c r="AX613" t="s">
        <v>324</v>
      </c>
      <c r="AY613" t="s">
        <v>324</v>
      </c>
      <c r="AZ613">
        <v>0</v>
      </c>
      <c r="BA613" t="s">
        <v>324</v>
      </c>
      <c r="BB613" t="s">
        <v>324</v>
      </c>
      <c r="BC613" t="s">
        <v>324</v>
      </c>
      <c r="BD613" t="s">
        <v>324</v>
      </c>
      <c r="BE613">
        <v>0</v>
      </c>
      <c r="BF613" t="s">
        <v>324</v>
      </c>
      <c r="BG613" t="s">
        <v>324</v>
      </c>
      <c r="BH613" t="s">
        <v>324</v>
      </c>
      <c r="BI613" t="s">
        <v>324</v>
      </c>
      <c r="BJ613">
        <v>0</v>
      </c>
      <c r="BK613" t="s">
        <v>324</v>
      </c>
      <c r="BL613" t="s">
        <v>324</v>
      </c>
      <c r="BM613" t="s">
        <v>324</v>
      </c>
      <c r="BN613" t="s">
        <v>324</v>
      </c>
      <c r="BO613">
        <v>0</v>
      </c>
      <c r="BP613" t="s">
        <v>324</v>
      </c>
      <c r="BQ613" t="s">
        <v>324</v>
      </c>
      <c r="BR613" t="s">
        <v>324</v>
      </c>
      <c r="BS613" t="s">
        <v>324</v>
      </c>
      <c r="BT613">
        <v>0</v>
      </c>
      <c r="BU613" t="s">
        <v>324</v>
      </c>
      <c r="BV613" t="s">
        <v>324</v>
      </c>
      <c r="BW613" t="s">
        <v>324</v>
      </c>
      <c r="BX613" t="s">
        <v>324</v>
      </c>
      <c r="BY613">
        <v>0</v>
      </c>
      <c r="BZ613" t="s">
        <v>324</v>
      </c>
      <c r="CA613" t="s">
        <v>324</v>
      </c>
      <c r="CB613" t="s">
        <v>324</v>
      </c>
      <c r="CC613" t="s">
        <v>324</v>
      </c>
      <c r="CD613">
        <v>0</v>
      </c>
      <c r="CE613" t="s">
        <v>324</v>
      </c>
      <c r="CF613" t="s">
        <v>324</v>
      </c>
      <c r="CG613" t="s">
        <v>324</v>
      </c>
      <c r="CH613" t="s">
        <v>324</v>
      </c>
      <c r="CI613">
        <v>0</v>
      </c>
      <c r="CJ613" t="s">
        <v>324</v>
      </c>
      <c r="CK613" t="s">
        <v>324</v>
      </c>
      <c r="CL613" t="s">
        <v>324</v>
      </c>
      <c r="CM613" t="s">
        <v>324</v>
      </c>
      <c r="CN613">
        <v>0</v>
      </c>
      <c r="CO613">
        <v>1.75</v>
      </c>
      <c r="CP613">
        <v>0.253</v>
      </c>
      <c r="CQ613" t="s">
        <v>179</v>
      </c>
      <c r="CR613">
        <v>0</v>
      </c>
      <c r="CS613">
        <v>2.0030000000000001</v>
      </c>
      <c r="CT613">
        <v>337</v>
      </c>
      <c r="CU613">
        <v>23</v>
      </c>
      <c r="CV613">
        <v>0</v>
      </c>
      <c r="CW613">
        <v>0</v>
      </c>
      <c r="CX613">
        <v>360</v>
      </c>
      <c r="CY613">
        <v>0</v>
      </c>
      <c r="CZ613">
        <v>0</v>
      </c>
      <c r="DA613">
        <v>0</v>
      </c>
      <c r="DB613">
        <v>0</v>
      </c>
      <c r="DC613">
        <v>0</v>
      </c>
    </row>
    <row r="614" spans="1:107" x14ac:dyDescent="0.45">
      <c r="A614">
        <v>2024</v>
      </c>
      <c r="B614">
        <v>2</v>
      </c>
      <c r="C614" t="s">
        <v>197</v>
      </c>
      <c r="D614">
        <v>99999</v>
      </c>
      <c r="E614" t="s">
        <v>329</v>
      </c>
      <c r="F614" t="s">
        <v>323</v>
      </c>
      <c r="H614">
        <v>-38.411000000000001</v>
      </c>
      <c r="I614">
        <v>-14.009</v>
      </c>
      <c r="J614">
        <v>-2.7</v>
      </c>
      <c r="K614">
        <v>0</v>
      </c>
      <c r="L614">
        <v>-55.12</v>
      </c>
      <c r="M614" t="s">
        <v>324</v>
      </c>
      <c r="N614" t="s">
        <v>324</v>
      </c>
      <c r="O614" t="s">
        <v>324</v>
      </c>
      <c r="P614" t="s">
        <v>324</v>
      </c>
      <c r="Q614" t="s">
        <v>324</v>
      </c>
      <c r="R614" t="s">
        <v>324</v>
      </c>
      <c r="S614" t="s">
        <v>324</v>
      </c>
      <c r="T614" t="s">
        <v>324</v>
      </c>
      <c r="U614" t="s">
        <v>324</v>
      </c>
      <c r="V614">
        <v>0</v>
      </c>
      <c r="W614" t="s">
        <v>324</v>
      </c>
      <c r="X614" t="s">
        <v>324</v>
      </c>
      <c r="Y614" t="s">
        <v>324</v>
      </c>
      <c r="Z614" t="s">
        <v>324</v>
      </c>
      <c r="AA614" t="s">
        <v>324</v>
      </c>
      <c r="AB614" t="s">
        <v>324</v>
      </c>
      <c r="AC614" t="s">
        <v>324</v>
      </c>
      <c r="AD614" t="s">
        <v>324</v>
      </c>
      <c r="AE614" t="s">
        <v>324</v>
      </c>
      <c r="AF614" t="s">
        <v>324</v>
      </c>
      <c r="AG614">
        <v>-1.022</v>
      </c>
      <c r="AH614">
        <v>-0.05</v>
      </c>
      <c r="AI614">
        <v>0</v>
      </c>
      <c r="AJ614">
        <v>0</v>
      </c>
      <c r="AK614">
        <v>-1.071</v>
      </c>
      <c r="AL614" t="s">
        <v>324</v>
      </c>
      <c r="AM614" t="s">
        <v>324</v>
      </c>
      <c r="AN614" t="s">
        <v>324</v>
      </c>
      <c r="AO614" t="s">
        <v>324</v>
      </c>
      <c r="AP614" t="s">
        <v>324</v>
      </c>
      <c r="AQ614" t="s">
        <v>324</v>
      </c>
      <c r="AR614" t="s">
        <v>324</v>
      </c>
      <c r="AS614" t="s">
        <v>324</v>
      </c>
      <c r="AT614" t="s">
        <v>324</v>
      </c>
      <c r="AU614" t="s">
        <v>324</v>
      </c>
      <c r="AV614">
        <v>-7.0000000000000001E-3</v>
      </c>
      <c r="AW614">
        <v>0</v>
      </c>
      <c r="AX614">
        <v>0</v>
      </c>
      <c r="AY614">
        <v>0</v>
      </c>
      <c r="AZ614">
        <v>-7.0000000000000001E-3</v>
      </c>
      <c r="BA614" t="s">
        <v>324</v>
      </c>
      <c r="BB614" t="s">
        <v>324</v>
      </c>
      <c r="BC614" t="s">
        <v>324</v>
      </c>
      <c r="BD614" t="s">
        <v>324</v>
      </c>
      <c r="BE614" t="s">
        <v>324</v>
      </c>
      <c r="BF614" t="s">
        <v>324</v>
      </c>
      <c r="BG614" t="s">
        <v>324</v>
      </c>
      <c r="BH614" t="s">
        <v>324</v>
      </c>
      <c r="BI614" t="s">
        <v>324</v>
      </c>
      <c r="BJ614" t="s">
        <v>324</v>
      </c>
      <c r="BK614" t="s">
        <v>324</v>
      </c>
      <c r="BL614" t="s">
        <v>324</v>
      </c>
      <c r="BM614" t="s">
        <v>324</v>
      </c>
      <c r="BN614" t="s">
        <v>324</v>
      </c>
      <c r="BO614" t="s">
        <v>324</v>
      </c>
      <c r="BP614" t="s">
        <v>324</v>
      </c>
      <c r="BQ614" t="s">
        <v>324</v>
      </c>
      <c r="BR614" t="s">
        <v>324</v>
      </c>
      <c r="BS614" t="s">
        <v>324</v>
      </c>
      <c r="BT614" t="s">
        <v>324</v>
      </c>
      <c r="BU614" t="s">
        <v>324</v>
      </c>
      <c r="BV614" t="s">
        <v>324</v>
      </c>
      <c r="BW614" t="s">
        <v>324</v>
      </c>
      <c r="BX614" t="s">
        <v>324</v>
      </c>
      <c r="BY614" t="s">
        <v>324</v>
      </c>
      <c r="BZ614" t="s">
        <v>324</v>
      </c>
      <c r="CA614" t="s">
        <v>324</v>
      </c>
      <c r="CB614" t="s">
        <v>324</v>
      </c>
      <c r="CC614" t="s">
        <v>324</v>
      </c>
      <c r="CD614" t="s">
        <v>324</v>
      </c>
      <c r="CE614" t="s">
        <v>324</v>
      </c>
      <c r="CF614" t="s">
        <v>324</v>
      </c>
      <c r="CG614" t="s">
        <v>324</v>
      </c>
      <c r="CH614" t="s">
        <v>324</v>
      </c>
      <c r="CI614" t="s">
        <v>324</v>
      </c>
      <c r="CJ614" t="s">
        <v>324</v>
      </c>
      <c r="CK614" t="s">
        <v>324</v>
      </c>
      <c r="CL614" t="s">
        <v>324</v>
      </c>
      <c r="CM614" t="s">
        <v>324</v>
      </c>
      <c r="CN614" t="s">
        <v>324</v>
      </c>
      <c r="CO614">
        <v>-38.411000000000001</v>
      </c>
      <c r="CP614">
        <v>-14.009</v>
      </c>
      <c r="CQ614">
        <v>-2.7</v>
      </c>
      <c r="CR614">
        <v>0</v>
      </c>
      <c r="CS614">
        <v>-55.12</v>
      </c>
      <c r="CT614" t="s">
        <v>324</v>
      </c>
      <c r="CU614" t="s">
        <v>324</v>
      </c>
      <c r="CV614" t="s">
        <v>324</v>
      </c>
      <c r="CW614" t="s">
        <v>324</v>
      </c>
      <c r="CX614" t="s">
        <v>324</v>
      </c>
      <c r="CY614" t="s">
        <v>324</v>
      </c>
      <c r="CZ614" t="s">
        <v>324</v>
      </c>
      <c r="DA614" t="s">
        <v>324</v>
      </c>
      <c r="DB614" t="s">
        <v>324</v>
      </c>
      <c r="DC614" t="s">
        <v>324</v>
      </c>
    </row>
    <row r="615" spans="1:107" x14ac:dyDescent="0.45">
      <c r="A615">
        <v>2024</v>
      </c>
      <c r="B615">
        <v>2</v>
      </c>
      <c r="C615" t="s">
        <v>200</v>
      </c>
      <c r="D615">
        <v>3597</v>
      </c>
      <c r="E615" t="s">
        <v>530</v>
      </c>
      <c r="F615" t="s">
        <v>323</v>
      </c>
      <c r="G615" t="s">
        <v>244</v>
      </c>
      <c r="H615">
        <v>0.82</v>
      </c>
      <c r="I615">
        <v>2.5299999999999998</v>
      </c>
      <c r="J615">
        <v>0.84099999999999997</v>
      </c>
      <c r="K615" t="s">
        <v>324</v>
      </c>
      <c r="L615">
        <v>4.1909999999999998</v>
      </c>
      <c r="M615">
        <v>63</v>
      </c>
      <c r="N615">
        <v>11</v>
      </c>
      <c r="O615">
        <v>3</v>
      </c>
      <c r="P615" t="s">
        <v>324</v>
      </c>
      <c r="Q615">
        <v>77</v>
      </c>
      <c r="R615" t="s">
        <v>324</v>
      </c>
      <c r="S615" t="s">
        <v>324</v>
      </c>
      <c r="T615" t="s">
        <v>324</v>
      </c>
      <c r="U615" t="s">
        <v>324</v>
      </c>
      <c r="V615">
        <v>0</v>
      </c>
      <c r="W615" t="s">
        <v>324</v>
      </c>
      <c r="X615" t="s">
        <v>324</v>
      </c>
      <c r="Y615" t="s">
        <v>324</v>
      </c>
      <c r="Z615" t="s">
        <v>324</v>
      </c>
      <c r="AA615">
        <v>0</v>
      </c>
      <c r="AB615" t="s">
        <v>324</v>
      </c>
      <c r="AC615" t="s">
        <v>324</v>
      </c>
      <c r="AD615" t="s">
        <v>324</v>
      </c>
      <c r="AE615" t="s">
        <v>324</v>
      </c>
      <c r="AF615">
        <v>0</v>
      </c>
      <c r="AG615" t="s">
        <v>324</v>
      </c>
      <c r="AH615" t="s">
        <v>324</v>
      </c>
      <c r="AI615" t="s">
        <v>324</v>
      </c>
      <c r="AJ615" t="s">
        <v>324</v>
      </c>
      <c r="AK615">
        <v>0</v>
      </c>
      <c r="AL615" t="s">
        <v>324</v>
      </c>
      <c r="AM615" t="s">
        <v>324</v>
      </c>
      <c r="AN615" t="s">
        <v>324</v>
      </c>
      <c r="AO615" t="s">
        <v>324</v>
      </c>
      <c r="AP615">
        <v>0</v>
      </c>
      <c r="AQ615" t="s">
        <v>324</v>
      </c>
      <c r="AR615" t="s">
        <v>324</v>
      </c>
      <c r="AS615" t="s">
        <v>324</v>
      </c>
      <c r="AT615" t="s">
        <v>324</v>
      </c>
      <c r="AU615">
        <v>0</v>
      </c>
      <c r="AV615" t="s">
        <v>324</v>
      </c>
      <c r="AW615" t="s">
        <v>324</v>
      </c>
      <c r="AX615" t="s">
        <v>324</v>
      </c>
      <c r="AY615" t="s">
        <v>324</v>
      </c>
      <c r="AZ615">
        <v>0</v>
      </c>
      <c r="BA615" t="s">
        <v>324</v>
      </c>
      <c r="BB615" t="s">
        <v>324</v>
      </c>
      <c r="BC615" t="s">
        <v>324</v>
      </c>
      <c r="BD615" t="s">
        <v>324</v>
      </c>
      <c r="BE615">
        <v>0</v>
      </c>
      <c r="BF615" t="s">
        <v>324</v>
      </c>
      <c r="BG615" t="s">
        <v>324</v>
      </c>
      <c r="BH615" t="s">
        <v>324</v>
      </c>
      <c r="BI615" t="s">
        <v>324</v>
      </c>
      <c r="BJ615">
        <v>0</v>
      </c>
      <c r="BK615" t="s">
        <v>324</v>
      </c>
      <c r="BL615" t="s">
        <v>324</v>
      </c>
      <c r="BM615" t="s">
        <v>324</v>
      </c>
      <c r="BN615" t="s">
        <v>324</v>
      </c>
      <c r="BO615">
        <v>0</v>
      </c>
      <c r="BP615" t="s">
        <v>324</v>
      </c>
      <c r="BQ615" t="s">
        <v>324</v>
      </c>
      <c r="BR615" t="s">
        <v>324</v>
      </c>
      <c r="BS615" t="s">
        <v>324</v>
      </c>
      <c r="BT615">
        <v>0</v>
      </c>
      <c r="BU615" t="s">
        <v>324</v>
      </c>
      <c r="BV615" t="s">
        <v>324</v>
      </c>
      <c r="BW615" t="s">
        <v>324</v>
      </c>
      <c r="BX615" t="s">
        <v>324</v>
      </c>
      <c r="BY615">
        <v>0</v>
      </c>
      <c r="BZ615" t="s">
        <v>324</v>
      </c>
      <c r="CA615" t="s">
        <v>324</v>
      </c>
      <c r="CB615" t="s">
        <v>324</v>
      </c>
      <c r="CC615" t="s">
        <v>324</v>
      </c>
      <c r="CD615">
        <v>0</v>
      </c>
      <c r="CE615" t="s">
        <v>324</v>
      </c>
      <c r="CF615" t="s">
        <v>324</v>
      </c>
      <c r="CG615" t="s">
        <v>324</v>
      </c>
      <c r="CH615" t="s">
        <v>324</v>
      </c>
      <c r="CI615">
        <v>0</v>
      </c>
      <c r="CJ615" t="s">
        <v>324</v>
      </c>
      <c r="CK615" t="s">
        <v>324</v>
      </c>
      <c r="CL615" t="s">
        <v>324</v>
      </c>
      <c r="CM615" t="s">
        <v>324</v>
      </c>
      <c r="CN615">
        <v>0</v>
      </c>
      <c r="CO615">
        <v>0.82</v>
      </c>
      <c r="CP615">
        <v>2.5299999999999998</v>
      </c>
      <c r="CQ615">
        <v>0.84099999999999997</v>
      </c>
      <c r="CR615">
        <v>0</v>
      </c>
      <c r="CS615">
        <v>4.1909999999999998</v>
      </c>
      <c r="CT615">
        <v>63</v>
      </c>
      <c r="CU615">
        <v>11</v>
      </c>
      <c r="CV615">
        <v>3</v>
      </c>
      <c r="CW615">
        <v>0</v>
      </c>
      <c r="CX615">
        <v>77</v>
      </c>
      <c r="CY615">
        <v>0</v>
      </c>
      <c r="CZ615">
        <v>0</v>
      </c>
      <c r="DA615">
        <v>0</v>
      </c>
      <c r="DB615">
        <v>0</v>
      </c>
      <c r="DC615">
        <v>0</v>
      </c>
    </row>
    <row r="616" spans="1:107" x14ac:dyDescent="0.45">
      <c r="A616">
        <v>2024</v>
      </c>
      <c r="B616">
        <v>2</v>
      </c>
      <c r="C616" t="s">
        <v>200</v>
      </c>
      <c r="D616">
        <v>5487</v>
      </c>
      <c r="E616" t="s">
        <v>531</v>
      </c>
      <c r="F616" t="s">
        <v>323</v>
      </c>
      <c r="G616" t="s">
        <v>244</v>
      </c>
      <c r="H616">
        <v>53.89</v>
      </c>
      <c r="I616">
        <v>21.18</v>
      </c>
      <c r="J616">
        <v>1.292</v>
      </c>
      <c r="K616" t="s">
        <v>324</v>
      </c>
      <c r="L616">
        <v>76.361999999999995</v>
      </c>
      <c r="M616">
        <v>7759</v>
      </c>
      <c r="N616">
        <v>149</v>
      </c>
      <c r="O616">
        <v>4</v>
      </c>
      <c r="P616" t="s">
        <v>324</v>
      </c>
      <c r="Q616">
        <v>7912</v>
      </c>
      <c r="R616">
        <v>0.16900000000000001</v>
      </c>
      <c r="S616">
        <v>5.5789999999999997</v>
      </c>
      <c r="T616" t="s">
        <v>324</v>
      </c>
      <c r="U616" t="s">
        <v>324</v>
      </c>
      <c r="V616">
        <v>5.7480000000000002</v>
      </c>
      <c r="W616">
        <v>11</v>
      </c>
      <c r="X616">
        <v>16</v>
      </c>
      <c r="Y616" t="s">
        <v>324</v>
      </c>
      <c r="Z616" t="s">
        <v>324</v>
      </c>
      <c r="AA616">
        <v>27</v>
      </c>
      <c r="AB616" t="s">
        <v>324</v>
      </c>
      <c r="AC616" t="s">
        <v>324</v>
      </c>
      <c r="AD616" t="s">
        <v>324</v>
      </c>
      <c r="AE616" t="s">
        <v>324</v>
      </c>
      <c r="AF616">
        <v>0</v>
      </c>
      <c r="AG616" t="s">
        <v>324</v>
      </c>
      <c r="AH616" t="s">
        <v>324</v>
      </c>
      <c r="AI616" t="s">
        <v>324</v>
      </c>
      <c r="AJ616" t="s">
        <v>324</v>
      </c>
      <c r="AK616">
        <v>0</v>
      </c>
      <c r="AL616" t="s">
        <v>324</v>
      </c>
      <c r="AM616" t="s">
        <v>324</v>
      </c>
      <c r="AN616" t="s">
        <v>324</v>
      </c>
      <c r="AO616" t="s">
        <v>324</v>
      </c>
      <c r="AP616">
        <v>0</v>
      </c>
      <c r="AQ616" t="s">
        <v>324</v>
      </c>
      <c r="AR616" t="s">
        <v>324</v>
      </c>
      <c r="AS616" t="s">
        <v>324</v>
      </c>
      <c r="AT616" t="s">
        <v>324</v>
      </c>
      <c r="AU616">
        <v>0</v>
      </c>
      <c r="AV616" t="s">
        <v>324</v>
      </c>
      <c r="AW616" t="s">
        <v>324</v>
      </c>
      <c r="AX616" t="s">
        <v>324</v>
      </c>
      <c r="AY616" t="s">
        <v>324</v>
      </c>
      <c r="AZ616">
        <v>0</v>
      </c>
      <c r="BA616" t="s">
        <v>324</v>
      </c>
      <c r="BB616" t="s">
        <v>324</v>
      </c>
      <c r="BC616" t="s">
        <v>324</v>
      </c>
      <c r="BD616" t="s">
        <v>324</v>
      </c>
      <c r="BE616">
        <v>0</v>
      </c>
      <c r="BF616" t="s">
        <v>324</v>
      </c>
      <c r="BG616" t="s">
        <v>324</v>
      </c>
      <c r="BH616" t="s">
        <v>324</v>
      </c>
      <c r="BI616" t="s">
        <v>324</v>
      </c>
      <c r="BJ616">
        <v>0</v>
      </c>
      <c r="BK616">
        <v>6.7000000000000004E-2</v>
      </c>
      <c r="BL616">
        <v>0.02</v>
      </c>
      <c r="BM616" t="s">
        <v>324</v>
      </c>
      <c r="BN616" t="s">
        <v>324</v>
      </c>
      <c r="BO616">
        <v>8.6999999999999994E-2</v>
      </c>
      <c r="BP616">
        <v>13</v>
      </c>
      <c r="BQ616">
        <v>4</v>
      </c>
      <c r="BR616" t="s">
        <v>324</v>
      </c>
      <c r="BS616" t="s">
        <v>324</v>
      </c>
      <c r="BT616">
        <v>17</v>
      </c>
      <c r="BU616" t="s">
        <v>324</v>
      </c>
      <c r="BV616" t="s">
        <v>324</v>
      </c>
      <c r="BW616" t="s">
        <v>324</v>
      </c>
      <c r="BX616" t="s">
        <v>324</v>
      </c>
      <c r="BY616">
        <v>0</v>
      </c>
      <c r="BZ616">
        <v>4.0000000000000001E-3</v>
      </c>
      <c r="CA616">
        <v>0.49</v>
      </c>
      <c r="CB616" t="s">
        <v>324</v>
      </c>
      <c r="CC616" t="s">
        <v>324</v>
      </c>
      <c r="CD616">
        <v>0.49399999999999999</v>
      </c>
      <c r="CE616">
        <v>1</v>
      </c>
      <c r="CF616">
        <v>5</v>
      </c>
      <c r="CG616" t="s">
        <v>324</v>
      </c>
      <c r="CH616" t="s">
        <v>324</v>
      </c>
      <c r="CI616">
        <v>6</v>
      </c>
      <c r="CJ616" t="s">
        <v>324</v>
      </c>
      <c r="CK616" t="s">
        <v>324</v>
      </c>
      <c r="CL616" t="s">
        <v>324</v>
      </c>
      <c r="CM616" t="s">
        <v>324</v>
      </c>
      <c r="CN616">
        <v>0</v>
      </c>
      <c r="CO616">
        <v>54.13</v>
      </c>
      <c r="CP616">
        <v>27.268999999999998</v>
      </c>
      <c r="CQ616">
        <v>1.292</v>
      </c>
      <c r="CR616">
        <v>0</v>
      </c>
      <c r="CS616">
        <v>82.691000000000003</v>
      </c>
      <c r="CT616">
        <v>7784</v>
      </c>
      <c r="CU616">
        <v>174</v>
      </c>
      <c r="CV616">
        <v>4</v>
      </c>
      <c r="CW616">
        <v>0</v>
      </c>
      <c r="CX616">
        <v>7962</v>
      </c>
      <c r="CY616">
        <v>0</v>
      </c>
      <c r="CZ616">
        <v>0</v>
      </c>
      <c r="DA616">
        <v>0</v>
      </c>
      <c r="DB616">
        <v>0</v>
      </c>
      <c r="DC616">
        <v>0</v>
      </c>
    </row>
    <row r="617" spans="1:107" x14ac:dyDescent="0.45">
      <c r="A617">
        <v>2024</v>
      </c>
      <c r="B617">
        <v>2</v>
      </c>
      <c r="C617" t="s">
        <v>200</v>
      </c>
      <c r="D617">
        <v>14715</v>
      </c>
      <c r="E617" t="s">
        <v>533</v>
      </c>
      <c r="F617" t="s">
        <v>323</v>
      </c>
      <c r="G617" t="s">
        <v>244</v>
      </c>
      <c r="H617">
        <v>220.62700000000001</v>
      </c>
      <c r="I617">
        <v>118.07899999999999</v>
      </c>
      <c r="J617">
        <v>16.908000000000001</v>
      </c>
      <c r="K617" t="s">
        <v>324</v>
      </c>
      <c r="L617">
        <v>355.61399999999998</v>
      </c>
      <c r="M617">
        <v>24080</v>
      </c>
      <c r="N617">
        <v>995</v>
      </c>
      <c r="O617">
        <v>60</v>
      </c>
      <c r="P617" t="s">
        <v>324</v>
      </c>
      <c r="Q617">
        <v>25135</v>
      </c>
      <c r="R617">
        <v>1.087</v>
      </c>
      <c r="S617">
        <v>13.836</v>
      </c>
      <c r="T617" t="s">
        <v>324</v>
      </c>
      <c r="U617" t="s">
        <v>324</v>
      </c>
      <c r="V617">
        <v>14.923</v>
      </c>
      <c r="W617">
        <v>47</v>
      </c>
      <c r="X617">
        <v>133</v>
      </c>
      <c r="Y617" t="s">
        <v>324</v>
      </c>
      <c r="Z617" t="s">
        <v>324</v>
      </c>
      <c r="AA617">
        <v>180</v>
      </c>
      <c r="AB617" t="s">
        <v>324</v>
      </c>
      <c r="AC617" t="s">
        <v>324</v>
      </c>
      <c r="AD617" t="s">
        <v>324</v>
      </c>
      <c r="AE617" t="s">
        <v>324</v>
      </c>
      <c r="AF617">
        <v>0</v>
      </c>
      <c r="AG617" t="s">
        <v>324</v>
      </c>
      <c r="AH617" t="s">
        <v>324</v>
      </c>
      <c r="AI617" t="s">
        <v>324</v>
      </c>
      <c r="AJ617" t="s">
        <v>324</v>
      </c>
      <c r="AK617">
        <v>0</v>
      </c>
      <c r="AL617" t="s">
        <v>324</v>
      </c>
      <c r="AM617" t="s">
        <v>324</v>
      </c>
      <c r="AN617" t="s">
        <v>324</v>
      </c>
      <c r="AO617" t="s">
        <v>324</v>
      </c>
      <c r="AP617">
        <v>0</v>
      </c>
      <c r="AQ617" t="s">
        <v>324</v>
      </c>
      <c r="AR617" t="s">
        <v>324</v>
      </c>
      <c r="AS617" t="s">
        <v>324</v>
      </c>
      <c r="AT617" t="s">
        <v>324</v>
      </c>
      <c r="AU617">
        <v>0</v>
      </c>
      <c r="AV617" t="s">
        <v>324</v>
      </c>
      <c r="AW617" t="s">
        <v>324</v>
      </c>
      <c r="AX617" t="s">
        <v>324</v>
      </c>
      <c r="AY617" t="s">
        <v>324</v>
      </c>
      <c r="AZ617">
        <v>0</v>
      </c>
      <c r="BA617" t="s">
        <v>324</v>
      </c>
      <c r="BB617" t="s">
        <v>324</v>
      </c>
      <c r="BC617" t="s">
        <v>324</v>
      </c>
      <c r="BD617" t="s">
        <v>324</v>
      </c>
      <c r="BE617">
        <v>0</v>
      </c>
      <c r="BF617" t="s">
        <v>324</v>
      </c>
      <c r="BG617" t="s">
        <v>324</v>
      </c>
      <c r="BH617" t="s">
        <v>324</v>
      </c>
      <c r="BI617" t="s">
        <v>324</v>
      </c>
      <c r="BJ617">
        <v>0</v>
      </c>
      <c r="BK617">
        <v>0.313</v>
      </c>
      <c r="BL617">
        <v>0.129</v>
      </c>
      <c r="BM617" t="s">
        <v>324</v>
      </c>
      <c r="BN617" t="s">
        <v>324</v>
      </c>
      <c r="BO617">
        <v>0.442</v>
      </c>
      <c r="BP617">
        <v>97</v>
      </c>
      <c r="BQ617">
        <v>20</v>
      </c>
      <c r="BR617" t="s">
        <v>324</v>
      </c>
      <c r="BS617" t="s">
        <v>324</v>
      </c>
      <c r="BT617">
        <v>117</v>
      </c>
      <c r="BU617" t="s">
        <v>324</v>
      </c>
      <c r="BV617" t="s">
        <v>324</v>
      </c>
      <c r="BW617" t="s">
        <v>324</v>
      </c>
      <c r="BX617" t="s">
        <v>324</v>
      </c>
      <c r="BY617">
        <v>0</v>
      </c>
      <c r="BZ617">
        <v>0.14299999999999999</v>
      </c>
      <c r="CA617">
        <v>35.445</v>
      </c>
      <c r="CB617">
        <v>2.4289999999999998</v>
      </c>
      <c r="CC617" t="s">
        <v>324</v>
      </c>
      <c r="CD617">
        <v>38.017000000000003</v>
      </c>
      <c r="CE617">
        <v>8</v>
      </c>
      <c r="CF617">
        <v>38</v>
      </c>
      <c r="CG617">
        <v>2</v>
      </c>
      <c r="CH617" t="s">
        <v>324</v>
      </c>
      <c r="CI617">
        <v>48</v>
      </c>
      <c r="CJ617" t="s">
        <v>324</v>
      </c>
      <c r="CK617" t="s">
        <v>324</v>
      </c>
      <c r="CL617" t="s">
        <v>324</v>
      </c>
      <c r="CM617" t="s">
        <v>324</v>
      </c>
      <c r="CN617">
        <v>0</v>
      </c>
      <c r="CO617">
        <v>222.17</v>
      </c>
      <c r="CP617">
        <v>167.489</v>
      </c>
      <c r="CQ617">
        <v>19.337</v>
      </c>
      <c r="CR617">
        <v>0</v>
      </c>
      <c r="CS617">
        <v>408.99599999999998</v>
      </c>
      <c r="CT617">
        <v>24232</v>
      </c>
      <c r="CU617">
        <v>1186</v>
      </c>
      <c r="CV617">
        <v>62</v>
      </c>
      <c r="CW617">
        <v>0</v>
      </c>
      <c r="CX617">
        <v>25480</v>
      </c>
      <c r="CY617">
        <v>0</v>
      </c>
      <c r="CZ617">
        <v>0</v>
      </c>
      <c r="DA617">
        <v>0</v>
      </c>
      <c r="DB617">
        <v>0</v>
      </c>
      <c r="DC617">
        <v>0</v>
      </c>
    </row>
    <row r="618" spans="1:107" x14ac:dyDescent="0.45">
      <c r="A618">
        <v>2024</v>
      </c>
      <c r="B618">
        <v>2</v>
      </c>
      <c r="C618" t="s">
        <v>200</v>
      </c>
      <c r="D618">
        <v>14940</v>
      </c>
      <c r="E618" t="s">
        <v>535</v>
      </c>
      <c r="F618" t="s">
        <v>323</v>
      </c>
      <c r="G618" t="s">
        <v>244</v>
      </c>
      <c r="H618">
        <v>131.15</v>
      </c>
      <c r="I618">
        <v>25.63</v>
      </c>
      <c r="J618">
        <v>25.22</v>
      </c>
      <c r="K618" t="s">
        <v>324</v>
      </c>
      <c r="L618">
        <v>182</v>
      </c>
      <c r="M618">
        <v>18915</v>
      </c>
      <c r="N618">
        <v>378</v>
      </c>
      <c r="O618">
        <v>44</v>
      </c>
      <c r="P618" t="s">
        <v>324</v>
      </c>
      <c r="Q618">
        <v>19337</v>
      </c>
      <c r="R618">
        <v>1.05</v>
      </c>
      <c r="S618">
        <v>1.94</v>
      </c>
      <c r="T618" t="s">
        <v>324</v>
      </c>
      <c r="U618" t="s">
        <v>324</v>
      </c>
      <c r="V618">
        <v>2.99</v>
      </c>
      <c r="W618">
        <v>62</v>
      </c>
      <c r="X618">
        <v>44</v>
      </c>
      <c r="Y618" t="s">
        <v>324</v>
      </c>
      <c r="Z618" t="s">
        <v>324</v>
      </c>
      <c r="AA618">
        <v>106</v>
      </c>
      <c r="AB618" t="s">
        <v>324</v>
      </c>
      <c r="AC618" t="s">
        <v>324</v>
      </c>
      <c r="AD618" t="s">
        <v>324</v>
      </c>
      <c r="AE618" t="s">
        <v>324</v>
      </c>
      <c r="AF618">
        <v>0</v>
      </c>
      <c r="AG618" t="s">
        <v>324</v>
      </c>
      <c r="AH618" t="s">
        <v>324</v>
      </c>
      <c r="AI618" t="s">
        <v>324</v>
      </c>
      <c r="AJ618" t="s">
        <v>324</v>
      </c>
      <c r="AK618">
        <v>0</v>
      </c>
      <c r="AL618" t="s">
        <v>324</v>
      </c>
      <c r="AM618" t="s">
        <v>324</v>
      </c>
      <c r="AN618" t="s">
        <v>324</v>
      </c>
      <c r="AO618" t="s">
        <v>324</v>
      </c>
      <c r="AP618">
        <v>0</v>
      </c>
      <c r="AQ618" t="s">
        <v>324</v>
      </c>
      <c r="AR618" t="s">
        <v>324</v>
      </c>
      <c r="AS618" t="s">
        <v>324</v>
      </c>
      <c r="AT618" t="s">
        <v>324</v>
      </c>
      <c r="AU618">
        <v>0</v>
      </c>
      <c r="AV618" t="s">
        <v>324</v>
      </c>
      <c r="AW618" t="s">
        <v>324</v>
      </c>
      <c r="AX618" t="s">
        <v>324</v>
      </c>
      <c r="AY618" t="s">
        <v>324</v>
      </c>
      <c r="AZ618">
        <v>0</v>
      </c>
      <c r="BA618" t="s">
        <v>324</v>
      </c>
      <c r="BB618" t="s">
        <v>324</v>
      </c>
      <c r="BC618" t="s">
        <v>324</v>
      </c>
      <c r="BD618" t="s">
        <v>324</v>
      </c>
      <c r="BE618">
        <v>0</v>
      </c>
      <c r="BF618" t="s">
        <v>324</v>
      </c>
      <c r="BG618" t="s">
        <v>324</v>
      </c>
      <c r="BH618" t="s">
        <v>324</v>
      </c>
      <c r="BI618" t="s">
        <v>324</v>
      </c>
      <c r="BJ618">
        <v>0</v>
      </c>
      <c r="BK618" t="s">
        <v>324</v>
      </c>
      <c r="BL618" t="s">
        <v>324</v>
      </c>
      <c r="BM618" t="s">
        <v>324</v>
      </c>
      <c r="BN618" t="s">
        <v>324</v>
      </c>
      <c r="BO618">
        <v>0</v>
      </c>
      <c r="BP618" t="s">
        <v>324</v>
      </c>
      <c r="BQ618" t="s">
        <v>324</v>
      </c>
      <c r="BR618" t="s">
        <v>324</v>
      </c>
      <c r="BS618" t="s">
        <v>324</v>
      </c>
      <c r="BT618">
        <v>0</v>
      </c>
      <c r="BU618" t="s">
        <v>324</v>
      </c>
      <c r="BV618" t="s">
        <v>324</v>
      </c>
      <c r="BW618" t="s">
        <v>324</v>
      </c>
      <c r="BX618" t="s">
        <v>324</v>
      </c>
      <c r="BY618">
        <v>0</v>
      </c>
      <c r="BZ618" t="s">
        <v>324</v>
      </c>
      <c r="CA618" t="s">
        <v>324</v>
      </c>
      <c r="CB618" t="s">
        <v>324</v>
      </c>
      <c r="CC618" t="s">
        <v>324</v>
      </c>
      <c r="CD618">
        <v>0</v>
      </c>
      <c r="CE618" t="s">
        <v>324</v>
      </c>
      <c r="CF618" t="s">
        <v>324</v>
      </c>
      <c r="CG618" t="s">
        <v>324</v>
      </c>
      <c r="CH618" t="s">
        <v>324</v>
      </c>
      <c r="CI618">
        <v>0</v>
      </c>
      <c r="CJ618" t="s">
        <v>324</v>
      </c>
      <c r="CK618" t="s">
        <v>324</v>
      </c>
      <c r="CL618" t="s">
        <v>324</v>
      </c>
      <c r="CM618" t="s">
        <v>324</v>
      </c>
      <c r="CN618">
        <v>0</v>
      </c>
      <c r="CO618">
        <v>132.19999999999999</v>
      </c>
      <c r="CP618">
        <v>27.57</v>
      </c>
      <c r="CQ618">
        <v>25.22</v>
      </c>
      <c r="CR618">
        <v>0</v>
      </c>
      <c r="CS618">
        <v>184.99</v>
      </c>
      <c r="CT618">
        <v>18977</v>
      </c>
      <c r="CU618">
        <v>422</v>
      </c>
      <c r="CV618">
        <v>44</v>
      </c>
      <c r="CW618">
        <v>0</v>
      </c>
      <c r="CX618">
        <v>19443</v>
      </c>
      <c r="CY618">
        <v>0</v>
      </c>
      <c r="CZ618">
        <v>0</v>
      </c>
      <c r="DA618">
        <v>0</v>
      </c>
      <c r="DB618">
        <v>0</v>
      </c>
      <c r="DC618">
        <v>0</v>
      </c>
    </row>
    <row r="619" spans="1:107" x14ac:dyDescent="0.45">
      <c r="A619">
        <v>2024</v>
      </c>
      <c r="B619">
        <v>2</v>
      </c>
      <c r="C619" t="s">
        <v>200</v>
      </c>
      <c r="D619">
        <v>15045</v>
      </c>
      <c r="E619" t="s">
        <v>536</v>
      </c>
      <c r="F619" t="s">
        <v>323</v>
      </c>
      <c r="G619" t="s">
        <v>244</v>
      </c>
      <c r="H619">
        <v>0.318</v>
      </c>
      <c r="I619">
        <v>0.02</v>
      </c>
      <c r="J619">
        <v>0</v>
      </c>
      <c r="K619">
        <v>0</v>
      </c>
      <c r="L619">
        <v>0.33800000000000002</v>
      </c>
      <c r="M619">
        <v>30</v>
      </c>
      <c r="N619">
        <v>1</v>
      </c>
      <c r="O619">
        <v>0</v>
      </c>
      <c r="P619">
        <v>0</v>
      </c>
      <c r="Q619">
        <v>31</v>
      </c>
      <c r="R619" t="s">
        <v>324</v>
      </c>
      <c r="S619" t="s">
        <v>324</v>
      </c>
      <c r="T619" t="s">
        <v>324</v>
      </c>
      <c r="U619" t="s">
        <v>324</v>
      </c>
      <c r="V619">
        <v>0</v>
      </c>
      <c r="W619" t="s">
        <v>324</v>
      </c>
      <c r="X619" t="s">
        <v>324</v>
      </c>
      <c r="Y619" t="s">
        <v>324</v>
      </c>
      <c r="Z619" t="s">
        <v>324</v>
      </c>
      <c r="AA619">
        <v>0</v>
      </c>
      <c r="AB619" t="s">
        <v>324</v>
      </c>
      <c r="AC619" t="s">
        <v>324</v>
      </c>
      <c r="AD619" t="s">
        <v>324</v>
      </c>
      <c r="AE619" t="s">
        <v>324</v>
      </c>
      <c r="AF619">
        <v>0</v>
      </c>
      <c r="AG619" t="s">
        <v>324</v>
      </c>
      <c r="AH619" t="s">
        <v>324</v>
      </c>
      <c r="AI619" t="s">
        <v>324</v>
      </c>
      <c r="AJ619" t="s">
        <v>324</v>
      </c>
      <c r="AK619">
        <v>0</v>
      </c>
      <c r="AL619" t="s">
        <v>324</v>
      </c>
      <c r="AM619" t="s">
        <v>324</v>
      </c>
      <c r="AN619" t="s">
        <v>324</v>
      </c>
      <c r="AO619" t="s">
        <v>324</v>
      </c>
      <c r="AP619">
        <v>0</v>
      </c>
      <c r="AQ619" t="s">
        <v>324</v>
      </c>
      <c r="AR619" t="s">
        <v>324</v>
      </c>
      <c r="AS619" t="s">
        <v>324</v>
      </c>
      <c r="AT619" t="s">
        <v>324</v>
      </c>
      <c r="AU619">
        <v>0</v>
      </c>
      <c r="AV619" t="s">
        <v>324</v>
      </c>
      <c r="AW619" t="s">
        <v>324</v>
      </c>
      <c r="AX619" t="s">
        <v>324</v>
      </c>
      <c r="AY619" t="s">
        <v>324</v>
      </c>
      <c r="AZ619">
        <v>0</v>
      </c>
      <c r="BA619" t="s">
        <v>324</v>
      </c>
      <c r="BB619" t="s">
        <v>324</v>
      </c>
      <c r="BC619" t="s">
        <v>324</v>
      </c>
      <c r="BD619" t="s">
        <v>324</v>
      </c>
      <c r="BE619">
        <v>0</v>
      </c>
      <c r="BF619" t="s">
        <v>324</v>
      </c>
      <c r="BG619" t="s">
        <v>324</v>
      </c>
      <c r="BH619" t="s">
        <v>324</v>
      </c>
      <c r="BI619" t="s">
        <v>324</v>
      </c>
      <c r="BJ619">
        <v>0</v>
      </c>
      <c r="BK619" t="s">
        <v>324</v>
      </c>
      <c r="BL619" t="s">
        <v>324</v>
      </c>
      <c r="BM619" t="s">
        <v>324</v>
      </c>
      <c r="BN619" t="s">
        <v>324</v>
      </c>
      <c r="BO619">
        <v>0</v>
      </c>
      <c r="BP619" t="s">
        <v>324</v>
      </c>
      <c r="BQ619" t="s">
        <v>324</v>
      </c>
      <c r="BR619" t="s">
        <v>324</v>
      </c>
      <c r="BS619" t="s">
        <v>324</v>
      </c>
      <c r="BT619">
        <v>0</v>
      </c>
      <c r="BU619" t="s">
        <v>324</v>
      </c>
      <c r="BV619" t="s">
        <v>324</v>
      </c>
      <c r="BW619" t="s">
        <v>324</v>
      </c>
      <c r="BX619" t="s">
        <v>324</v>
      </c>
      <c r="BY619">
        <v>0</v>
      </c>
      <c r="BZ619" t="s">
        <v>324</v>
      </c>
      <c r="CA619" t="s">
        <v>324</v>
      </c>
      <c r="CB619" t="s">
        <v>324</v>
      </c>
      <c r="CC619" t="s">
        <v>324</v>
      </c>
      <c r="CD619">
        <v>0</v>
      </c>
      <c r="CE619" t="s">
        <v>324</v>
      </c>
      <c r="CF619" t="s">
        <v>324</v>
      </c>
      <c r="CG619" t="s">
        <v>324</v>
      </c>
      <c r="CH619" t="s">
        <v>324</v>
      </c>
      <c r="CI619">
        <v>0</v>
      </c>
      <c r="CJ619" t="s">
        <v>324</v>
      </c>
      <c r="CK619" t="s">
        <v>324</v>
      </c>
      <c r="CL619" t="s">
        <v>324</v>
      </c>
      <c r="CM619" t="s">
        <v>324</v>
      </c>
      <c r="CN619">
        <v>0</v>
      </c>
      <c r="CO619">
        <v>0.318</v>
      </c>
      <c r="CP619">
        <v>0.02</v>
      </c>
      <c r="CQ619" t="s">
        <v>179</v>
      </c>
      <c r="CR619">
        <v>0</v>
      </c>
      <c r="CS619">
        <v>0.33800000000000002</v>
      </c>
      <c r="CT619">
        <v>30</v>
      </c>
      <c r="CU619">
        <v>1</v>
      </c>
      <c r="CV619">
        <v>0</v>
      </c>
      <c r="CW619">
        <v>0</v>
      </c>
      <c r="CX619">
        <v>31</v>
      </c>
      <c r="CY619">
        <v>0</v>
      </c>
      <c r="CZ619">
        <v>0</v>
      </c>
      <c r="DA619">
        <v>0</v>
      </c>
      <c r="DB619">
        <v>0</v>
      </c>
      <c r="DC619">
        <v>0</v>
      </c>
    </row>
    <row r="620" spans="1:107" x14ac:dyDescent="0.45">
      <c r="A620">
        <v>2024</v>
      </c>
      <c r="B620">
        <v>2</v>
      </c>
      <c r="C620" t="s">
        <v>200</v>
      </c>
      <c r="D620">
        <v>19390</v>
      </c>
      <c r="E620" t="s">
        <v>537</v>
      </c>
      <c r="F620" t="s">
        <v>323</v>
      </c>
      <c r="G620" t="s">
        <v>244</v>
      </c>
      <c r="H620">
        <v>1.756</v>
      </c>
      <c r="I620">
        <v>0.22500000000000001</v>
      </c>
      <c r="J620">
        <v>0.12</v>
      </c>
      <c r="K620">
        <v>0</v>
      </c>
      <c r="L620">
        <v>2.101</v>
      </c>
      <c r="M620">
        <v>198</v>
      </c>
      <c r="N620">
        <v>10</v>
      </c>
      <c r="O620">
        <v>2</v>
      </c>
      <c r="P620">
        <v>0</v>
      </c>
      <c r="Q620">
        <v>210</v>
      </c>
      <c r="R620">
        <v>0.159</v>
      </c>
      <c r="S620">
        <v>0.26</v>
      </c>
      <c r="T620">
        <v>0</v>
      </c>
      <c r="U620">
        <v>0</v>
      </c>
      <c r="V620">
        <v>0.41899999999999998</v>
      </c>
      <c r="W620">
        <v>12</v>
      </c>
      <c r="X620">
        <v>3</v>
      </c>
      <c r="Y620">
        <v>0</v>
      </c>
      <c r="Z620">
        <v>0</v>
      </c>
      <c r="AA620">
        <v>15</v>
      </c>
      <c r="AB620">
        <v>0</v>
      </c>
      <c r="AC620">
        <v>0</v>
      </c>
      <c r="AD620">
        <v>0</v>
      </c>
      <c r="AE620">
        <v>0</v>
      </c>
      <c r="AF620">
        <v>0</v>
      </c>
      <c r="AG620">
        <v>0</v>
      </c>
      <c r="AH620">
        <v>0</v>
      </c>
      <c r="AI620">
        <v>0</v>
      </c>
      <c r="AJ620">
        <v>0</v>
      </c>
      <c r="AK620">
        <v>0</v>
      </c>
      <c r="AL620">
        <v>0</v>
      </c>
      <c r="AM620">
        <v>0</v>
      </c>
      <c r="AN620">
        <v>0</v>
      </c>
      <c r="AO620">
        <v>0</v>
      </c>
      <c r="AP620">
        <v>0</v>
      </c>
      <c r="AQ620">
        <v>0</v>
      </c>
      <c r="AR620">
        <v>0</v>
      </c>
      <c r="AS620">
        <v>0</v>
      </c>
      <c r="AT620">
        <v>0</v>
      </c>
      <c r="AU620">
        <v>0</v>
      </c>
      <c r="AV620">
        <v>0</v>
      </c>
      <c r="AW620">
        <v>0</v>
      </c>
      <c r="AX620">
        <v>0</v>
      </c>
      <c r="AY620">
        <v>0</v>
      </c>
      <c r="AZ620">
        <v>0</v>
      </c>
      <c r="BA620">
        <v>0</v>
      </c>
      <c r="BB620">
        <v>0</v>
      </c>
      <c r="BC620">
        <v>0</v>
      </c>
      <c r="BD620">
        <v>0</v>
      </c>
      <c r="BE620">
        <v>0</v>
      </c>
      <c r="BF620">
        <v>0</v>
      </c>
      <c r="BG620">
        <v>0</v>
      </c>
      <c r="BH620">
        <v>0</v>
      </c>
      <c r="BI620">
        <v>0</v>
      </c>
      <c r="BJ620">
        <v>0</v>
      </c>
      <c r="BK620">
        <v>1.7000000000000001E-2</v>
      </c>
      <c r="BL620">
        <v>0</v>
      </c>
      <c r="BM620">
        <v>0</v>
      </c>
      <c r="BN620">
        <v>0</v>
      </c>
      <c r="BO620">
        <v>1.7000000000000001E-2</v>
      </c>
      <c r="BP620">
        <v>5</v>
      </c>
      <c r="BQ620">
        <v>0</v>
      </c>
      <c r="BR620">
        <v>0</v>
      </c>
      <c r="BS620">
        <v>0</v>
      </c>
      <c r="BT620">
        <v>5</v>
      </c>
      <c r="BU620">
        <v>0</v>
      </c>
      <c r="BV620">
        <v>0</v>
      </c>
      <c r="BW620">
        <v>0</v>
      </c>
      <c r="BX620">
        <v>0</v>
      </c>
      <c r="BY620">
        <v>0</v>
      </c>
      <c r="BZ620">
        <v>0.02</v>
      </c>
      <c r="CA620">
        <v>0</v>
      </c>
      <c r="CB620">
        <v>0</v>
      </c>
      <c r="CC620">
        <v>0</v>
      </c>
      <c r="CD620">
        <v>0.02</v>
      </c>
      <c r="CE620">
        <v>1</v>
      </c>
      <c r="CF620">
        <v>0</v>
      </c>
      <c r="CG620">
        <v>0</v>
      </c>
      <c r="CH620">
        <v>0</v>
      </c>
      <c r="CI620">
        <v>1</v>
      </c>
      <c r="CJ620">
        <v>0</v>
      </c>
      <c r="CK620">
        <v>0</v>
      </c>
      <c r="CL620">
        <v>0</v>
      </c>
      <c r="CM620">
        <v>0</v>
      </c>
      <c r="CN620">
        <v>0</v>
      </c>
      <c r="CO620">
        <v>1.952</v>
      </c>
      <c r="CP620">
        <v>0.48499999999999999</v>
      </c>
      <c r="CQ620">
        <v>0.12</v>
      </c>
      <c r="CR620">
        <v>0</v>
      </c>
      <c r="CS620">
        <v>2.5569999999999999</v>
      </c>
      <c r="CT620">
        <v>216</v>
      </c>
      <c r="CU620">
        <v>13</v>
      </c>
      <c r="CV620">
        <v>2</v>
      </c>
      <c r="CW620">
        <v>0</v>
      </c>
      <c r="CX620">
        <v>231</v>
      </c>
      <c r="CY620">
        <v>0</v>
      </c>
      <c r="CZ620">
        <v>0</v>
      </c>
      <c r="DA620">
        <v>0</v>
      </c>
      <c r="DB620">
        <v>0</v>
      </c>
      <c r="DC620">
        <v>0</v>
      </c>
    </row>
    <row r="621" spans="1:107" x14ac:dyDescent="0.45">
      <c r="A621">
        <v>2024</v>
      </c>
      <c r="B621">
        <v>2</v>
      </c>
      <c r="C621" t="s">
        <v>200</v>
      </c>
      <c r="D621">
        <v>20334</v>
      </c>
      <c r="E621" t="s">
        <v>538</v>
      </c>
      <c r="F621" t="s">
        <v>323</v>
      </c>
      <c r="G621" t="s">
        <v>244</v>
      </c>
      <c r="H621">
        <v>9.1999999999999998E-2</v>
      </c>
      <c r="I621">
        <v>0.125</v>
      </c>
      <c r="J621">
        <v>1.125</v>
      </c>
      <c r="K621">
        <v>0</v>
      </c>
      <c r="L621">
        <v>1.3420000000000001</v>
      </c>
      <c r="M621">
        <v>12</v>
      </c>
      <c r="N621">
        <v>5</v>
      </c>
      <c r="O621">
        <v>1</v>
      </c>
      <c r="P621">
        <v>0</v>
      </c>
      <c r="Q621">
        <v>18</v>
      </c>
      <c r="R621">
        <v>0</v>
      </c>
      <c r="S621">
        <v>0</v>
      </c>
      <c r="T621">
        <v>0</v>
      </c>
      <c r="U621">
        <v>0</v>
      </c>
      <c r="V621">
        <v>0</v>
      </c>
      <c r="W621">
        <v>0</v>
      </c>
      <c r="X621">
        <v>0</v>
      </c>
      <c r="Y621">
        <v>0</v>
      </c>
      <c r="Z621">
        <v>0</v>
      </c>
      <c r="AA621">
        <v>0</v>
      </c>
      <c r="AB621">
        <v>0</v>
      </c>
      <c r="AC621">
        <v>0</v>
      </c>
      <c r="AD621">
        <v>0</v>
      </c>
      <c r="AE621">
        <v>0</v>
      </c>
      <c r="AF621">
        <v>0</v>
      </c>
      <c r="AG621">
        <v>0</v>
      </c>
      <c r="AH621">
        <v>0</v>
      </c>
      <c r="AI621">
        <v>0</v>
      </c>
      <c r="AJ621">
        <v>0</v>
      </c>
      <c r="AK621">
        <v>0</v>
      </c>
      <c r="AL621">
        <v>0</v>
      </c>
      <c r="AM621">
        <v>0</v>
      </c>
      <c r="AN621">
        <v>0</v>
      </c>
      <c r="AO621">
        <v>0</v>
      </c>
      <c r="AP621">
        <v>0</v>
      </c>
      <c r="AQ621">
        <v>0</v>
      </c>
      <c r="AR621">
        <v>0</v>
      </c>
      <c r="AS621">
        <v>0</v>
      </c>
      <c r="AT621">
        <v>0</v>
      </c>
      <c r="AU621">
        <v>0</v>
      </c>
      <c r="AV621">
        <v>0</v>
      </c>
      <c r="AW621">
        <v>0</v>
      </c>
      <c r="AX621">
        <v>0</v>
      </c>
      <c r="AY621">
        <v>0</v>
      </c>
      <c r="AZ621">
        <v>0</v>
      </c>
      <c r="BA621">
        <v>0</v>
      </c>
      <c r="BB621">
        <v>0</v>
      </c>
      <c r="BC621">
        <v>0</v>
      </c>
      <c r="BD621">
        <v>0</v>
      </c>
      <c r="BE621">
        <v>0</v>
      </c>
      <c r="BF621">
        <v>0</v>
      </c>
      <c r="BG621">
        <v>0</v>
      </c>
      <c r="BH621">
        <v>0</v>
      </c>
      <c r="BI621">
        <v>0</v>
      </c>
      <c r="BJ621">
        <v>0</v>
      </c>
      <c r="BK621">
        <v>1.4999999999999999E-2</v>
      </c>
      <c r="BL621">
        <v>2E-3</v>
      </c>
      <c r="BM621">
        <v>0</v>
      </c>
      <c r="BN621">
        <v>0</v>
      </c>
      <c r="BO621">
        <v>1.7000000000000001E-2</v>
      </c>
      <c r="BP621">
        <v>3</v>
      </c>
      <c r="BQ621">
        <v>1</v>
      </c>
      <c r="BR621">
        <v>0</v>
      </c>
      <c r="BS621">
        <v>0</v>
      </c>
      <c r="BT621">
        <v>4</v>
      </c>
      <c r="BU621">
        <v>0</v>
      </c>
      <c r="BV621">
        <v>0</v>
      </c>
      <c r="BW621">
        <v>0</v>
      </c>
      <c r="BX621">
        <v>0</v>
      </c>
      <c r="BY621">
        <v>0</v>
      </c>
      <c r="BZ621">
        <v>0</v>
      </c>
      <c r="CA621">
        <v>0</v>
      </c>
      <c r="CB621">
        <v>0</v>
      </c>
      <c r="CC621">
        <v>0</v>
      </c>
      <c r="CD621">
        <v>0</v>
      </c>
      <c r="CE621">
        <v>0</v>
      </c>
      <c r="CF621">
        <v>0</v>
      </c>
      <c r="CG621">
        <v>0</v>
      </c>
      <c r="CH621">
        <v>0</v>
      </c>
      <c r="CI621">
        <v>0</v>
      </c>
      <c r="CJ621">
        <v>0</v>
      </c>
      <c r="CK621">
        <v>0</v>
      </c>
      <c r="CL621">
        <v>0</v>
      </c>
      <c r="CM621">
        <v>0</v>
      </c>
      <c r="CN621">
        <v>0</v>
      </c>
      <c r="CO621">
        <v>0.107</v>
      </c>
      <c r="CP621">
        <v>0.127</v>
      </c>
      <c r="CQ621">
        <v>1.125</v>
      </c>
      <c r="CR621">
        <v>0</v>
      </c>
      <c r="CS621">
        <v>1.359</v>
      </c>
      <c r="CT621">
        <v>15</v>
      </c>
      <c r="CU621">
        <v>6</v>
      </c>
      <c r="CV621">
        <v>1</v>
      </c>
      <c r="CW621">
        <v>0</v>
      </c>
      <c r="CX621">
        <v>22</v>
      </c>
      <c r="CY621">
        <v>0</v>
      </c>
      <c r="CZ621">
        <v>0</v>
      </c>
      <c r="DA621">
        <v>0</v>
      </c>
      <c r="DB621">
        <v>0</v>
      </c>
      <c r="DC621">
        <v>0</v>
      </c>
    </row>
    <row r="622" spans="1:107" x14ac:dyDescent="0.45">
      <c r="A622">
        <v>2024</v>
      </c>
      <c r="B622">
        <v>2</v>
      </c>
      <c r="C622" t="s">
        <v>200</v>
      </c>
      <c r="D622">
        <v>66101</v>
      </c>
      <c r="E622" t="s">
        <v>515</v>
      </c>
      <c r="F622" t="s">
        <v>323</v>
      </c>
      <c r="G622" t="s">
        <v>244</v>
      </c>
      <c r="H622">
        <v>164.732</v>
      </c>
      <c r="I622">
        <v>48.164999999999999</v>
      </c>
      <c r="J622">
        <v>22.875</v>
      </c>
      <c r="K622">
        <v>0</v>
      </c>
      <c r="L622">
        <v>235.77199999999999</v>
      </c>
      <c r="M622">
        <v>18071</v>
      </c>
      <c r="N622">
        <v>658</v>
      </c>
      <c r="O622">
        <v>53</v>
      </c>
      <c r="P622">
        <v>0</v>
      </c>
      <c r="Q622">
        <v>18782</v>
      </c>
      <c r="R622">
        <v>1.839</v>
      </c>
      <c r="S622">
        <v>7.98</v>
      </c>
      <c r="T622">
        <v>3.7090000000000001</v>
      </c>
      <c r="U622">
        <v>0</v>
      </c>
      <c r="V622">
        <v>13.528</v>
      </c>
      <c r="W622">
        <v>113</v>
      </c>
      <c r="X622">
        <v>69</v>
      </c>
      <c r="Y622">
        <v>4</v>
      </c>
      <c r="Z622">
        <v>0</v>
      </c>
      <c r="AA622">
        <v>186</v>
      </c>
      <c r="AB622">
        <v>0</v>
      </c>
      <c r="AC622">
        <v>0</v>
      </c>
      <c r="AD622">
        <v>0</v>
      </c>
      <c r="AE622">
        <v>0</v>
      </c>
      <c r="AF622">
        <v>0</v>
      </c>
      <c r="AG622">
        <v>9.7620000000000005</v>
      </c>
      <c r="AH622">
        <v>4.3999999999999997E-2</v>
      </c>
      <c r="AI622">
        <v>0</v>
      </c>
      <c r="AJ622">
        <v>0</v>
      </c>
      <c r="AK622">
        <v>9.8059999999999992</v>
      </c>
      <c r="AL622">
        <v>1182</v>
      </c>
      <c r="AM622">
        <v>7</v>
      </c>
      <c r="AN622">
        <v>0</v>
      </c>
      <c r="AO622">
        <v>0</v>
      </c>
      <c r="AP622">
        <v>1189</v>
      </c>
      <c r="AQ622">
        <v>0</v>
      </c>
      <c r="AR622">
        <v>0</v>
      </c>
      <c r="AS622">
        <v>0</v>
      </c>
      <c r="AT622">
        <v>0</v>
      </c>
      <c r="AU622">
        <v>0</v>
      </c>
      <c r="AV622">
        <v>3.5000000000000003E-2</v>
      </c>
      <c r="AW622">
        <v>0</v>
      </c>
      <c r="AX622">
        <v>0</v>
      </c>
      <c r="AY622">
        <v>0</v>
      </c>
      <c r="AZ622">
        <v>3.5000000000000003E-2</v>
      </c>
      <c r="BA622">
        <v>3</v>
      </c>
      <c r="BB622">
        <v>0</v>
      </c>
      <c r="BC622">
        <v>0</v>
      </c>
      <c r="BD622">
        <v>0</v>
      </c>
      <c r="BE622">
        <v>3</v>
      </c>
      <c r="BF622">
        <v>0</v>
      </c>
      <c r="BG622">
        <v>0</v>
      </c>
      <c r="BH622">
        <v>0</v>
      </c>
      <c r="BI622">
        <v>0</v>
      </c>
      <c r="BJ622">
        <v>0</v>
      </c>
      <c r="BK622">
        <v>0.377</v>
      </c>
      <c r="BL622">
        <v>0.26500000000000001</v>
      </c>
      <c r="BM622">
        <v>3.0000000000000001E-3</v>
      </c>
      <c r="BN622">
        <v>0</v>
      </c>
      <c r="BO622">
        <v>0.64500000000000002</v>
      </c>
      <c r="BP622">
        <v>94</v>
      </c>
      <c r="BQ622">
        <v>27</v>
      </c>
      <c r="BR622">
        <v>1</v>
      </c>
      <c r="BS622">
        <v>0</v>
      </c>
      <c r="BT622">
        <v>122</v>
      </c>
      <c r="BU622">
        <v>0</v>
      </c>
      <c r="BV622">
        <v>0</v>
      </c>
      <c r="BW622">
        <v>0</v>
      </c>
      <c r="BX622">
        <v>0</v>
      </c>
      <c r="BY622">
        <v>0</v>
      </c>
      <c r="BZ622">
        <v>2.9000000000000001E-2</v>
      </c>
      <c r="CA622">
        <v>8.0020000000000007</v>
      </c>
      <c r="CB622">
        <v>17.472999999999999</v>
      </c>
      <c r="CC622">
        <v>0</v>
      </c>
      <c r="CD622">
        <v>25.504000000000001</v>
      </c>
      <c r="CE622">
        <v>7</v>
      </c>
      <c r="CF622">
        <v>19</v>
      </c>
      <c r="CG622">
        <v>11</v>
      </c>
      <c r="CH622">
        <v>0</v>
      </c>
      <c r="CI622">
        <v>37</v>
      </c>
      <c r="CJ622">
        <v>0</v>
      </c>
      <c r="CK622">
        <v>0</v>
      </c>
      <c r="CL622">
        <v>0</v>
      </c>
      <c r="CM622">
        <v>0</v>
      </c>
      <c r="CN622">
        <v>0</v>
      </c>
      <c r="CO622">
        <v>166.977</v>
      </c>
      <c r="CP622">
        <v>64.412000000000006</v>
      </c>
      <c r="CQ622">
        <v>44.06</v>
      </c>
      <c r="CR622">
        <v>0</v>
      </c>
      <c r="CS622">
        <v>275.44900000000001</v>
      </c>
      <c r="CT622">
        <v>18285</v>
      </c>
      <c r="CU622">
        <v>773</v>
      </c>
      <c r="CV622">
        <v>69</v>
      </c>
      <c r="CW622">
        <v>0</v>
      </c>
      <c r="CX622">
        <v>19127</v>
      </c>
      <c r="CY622">
        <v>0</v>
      </c>
      <c r="CZ622">
        <v>0</v>
      </c>
      <c r="DA622">
        <v>0</v>
      </c>
      <c r="DB622">
        <v>0</v>
      </c>
      <c r="DC622">
        <v>0</v>
      </c>
    </row>
    <row r="623" spans="1:107" x14ac:dyDescent="0.45">
      <c r="A623">
        <v>2024</v>
      </c>
      <c r="B623">
        <v>2</v>
      </c>
      <c r="C623" t="s">
        <v>200</v>
      </c>
      <c r="D623">
        <v>99999</v>
      </c>
      <c r="E623" t="s">
        <v>329</v>
      </c>
      <c r="F623" t="s">
        <v>323</v>
      </c>
      <c r="H623">
        <v>153.024</v>
      </c>
      <c r="I623">
        <v>53.771000000000001</v>
      </c>
      <c r="J623">
        <v>21.51</v>
      </c>
      <c r="K623" t="s">
        <v>324</v>
      </c>
      <c r="L623">
        <v>228.30500000000001</v>
      </c>
      <c r="M623" t="s">
        <v>324</v>
      </c>
      <c r="N623" t="s">
        <v>324</v>
      </c>
      <c r="O623" t="s">
        <v>324</v>
      </c>
      <c r="P623" t="s">
        <v>324</v>
      </c>
      <c r="Q623" t="s">
        <v>324</v>
      </c>
      <c r="R623" t="s">
        <v>324</v>
      </c>
      <c r="S623" t="s">
        <v>324</v>
      </c>
      <c r="T623" t="s">
        <v>324</v>
      </c>
      <c r="U623" t="s">
        <v>324</v>
      </c>
      <c r="V623" t="s">
        <v>324</v>
      </c>
      <c r="W623" t="s">
        <v>324</v>
      </c>
      <c r="X623" t="s">
        <v>324</v>
      </c>
      <c r="Y623" t="s">
        <v>324</v>
      </c>
      <c r="Z623" t="s">
        <v>324</v>
      </c>
      <c r="AA623" t="s">
        <v>324</v>
      </c>
      <c r="AB623" t="s">
        <v>324</v>
      </c>
      <c r="AC623" t="s">
        <v>324</v>
      </c>
      <c r="AD623" t="s">
        <v>324</v>
      </c>
      <c r="AE623" t="s">
        <v>324</v>
      </c>
      <c r="AF623" t="s">
        <v>324</v>
      </c>
      <c r="AG623" t="s">
        <v>324</v>
      </c>
      <c r="AH623" t="s">
        <v>324</v>
      </c>
      <c r="AI623" t="s">
        <v>324</v>
      </c>
      <c r="AJ623" t="s">
        <v>324</v>
      </c>
      <c r="AK623" t="s">
        <v>324</v>
      </c>
      <c r="AL623" t="s">
        <v>324</v>
      </c>
      <c r="AM623" t="s">
        <v>324</v>
      </c>
      <c r="AN623" t="s">
        <v>324</v>
      </c>
      <c r="AO623" t="s">
        <v>324</v>
      </c>
      <c r="AP623" t="s">
        <v>324</v>
      </c>
      <c r="AQ623" t="s">
        <v>324</v>
      </c>
      <c r="AR623" t="s">
        <v>324</v>
      </c>
      <c r="AS623" t="s">
        <v>324</v>
      </c>
      <c r="AT623" t="s">
        <v>324</v>
      </c>
      <c r="AU623" t="s">
        <v>324</v>
      </c>
      <c r="AV623" t="s">
        <v>324</v>
      </c>
      <c r="AW623" t="s">
        <v>324</v>
      </c>
      <c r="AX623" t="s">
        <v>324</v>
      </c>
      <c r="AY623" t="s">
        <v>324</v>
      </c>
      <c r="AZ623" t="s">
        <v>324</v>
      </c>
      <c r="BA623" t="s">
        <v>324</v>
      </c>
      <c r="BB623" t="s">
        <v>324</v>
      </c>
      <c r="BC623" t="s">
        <v>324</v>
      </c>
      <c r="BD623" t="s">
        <v>324</v>
      </c>
      <c r="BE623" t="s">
        <v>324</v>
      </c>
      <c r="BF623" t="s">
        <v>324</v>
      </c>
      <c r="BG623" t="s">
        <v>324</v>
      </c>
      <c r="BH623" t="s">
        <v>324</v>
      </c>
      <c r="BI623" t="s">
        <v>324</v>
      </c>
      <c r="BJ623" t="s">
        <v>324</v>
      </c>
      <c r="BK623" t="s">
        <v>324</v>
      </c>
      <c r="BL623" t="s">
        <v>324</v>
      </c>
      <c r="BM623" t="s">
        <v>324</v>
      </c>
      <c r="BN623" t="s">
        <v>324</v>
      </c>
      <c r="BO623" t="s">
        <v>324</v>
      </c>
      <c r="BP623" t="s">
        <v>324</v>
      </c>
      <c r="BQ623" t="s">
        <v>324</v>
      </c>
      <c r="BR623" t="s">
        <v>324</v>
      </c>
      <c r="BS623" t="s">
        <v>324</v>
      </c>
      <c r="BT623" t="s">
        <v>324</v>
      </c>
      <c r="BU623" t="s">
        <v>324</v>
      </c>
      <c r="BV623" t="s">
        <v>324</v>
      </c>
      <c r="BW623" t="s">
        <v>324</v>
      </c>
      <c r="BX623" t="s">
        <v>324</v>
      </c>
      <c r="BY623" t="s">
        <v>324</v>
      </c>
      <c r="BZ623" t="s">
        <v>324</v>
      </c>
      <c r="CA623" t="s">
        <v>324</v>
      </c>
      <c r="CB623" t="s">
        <v>324</v>
      </c>
      <c r="CC623" t="s">
        <v>324</v>
      </c>
      <c r="CD623" t="s">
        <v>324</v>
      </c>
      <c r="CE623" t="s">
        <v>324</v>
      </c>
      <c r="CF623" t="s">
        <v>324</v>
      </c>
      <c r="CG623" t="s">
        <v>324</v>
      </c>
      <c r="CH623" t="s">
        <v>324</v>
      </c>
      <c r="CI623" t="s">
        <v>324</v>
      </c>
      <c r="CJ623" t="s">
        <v>324</v>
      </c>
      <c r="CK623" t="s">
        <v>324</v>
      </c>
      <c r="CL623" t="s">
        <v>324</v>
      </c>
      <c r="CM623" t="s">
        <v>324</v>
      </c>
      <c r="CN623" t="s">
        <v>324</v>
      </c>
      <c r="CO623">
        <v>153.024</v>
      </c>
      <c r="CP623">
        <v>53.771000000000001</v>
      </c>
      <c r="CQ623">
        <v>21.51</v>
      </c>
      <c r="CR623" t="s">
        <v>324</v>
      </c>
      <c r="CS623">
        <v>228.30500000000001</v>
      </c>
      <c r="CT623" t="s">
        <v>324</v>
      </c>
      <c r="CU623" t="s">
        <v>324</v>
      </c>
      <c r="CV623" t="s">
        <v>324</v>
      </c>
      <c r="CW623" t="s">
        <v>324</v>
      </c>
      <c r="CX623" t="s">
        <v>324</v>
      </c>
      <c r="CY623" t="s">
        <v>324</v>
      </c>
      <c r="CZ623" t="s">
        <v>324</v>
      </c>
      <c r="DA623" t="s">
        <v>324</v>
      </c>
      <c r="DB623" t="s">
        <v>324</v>
      </c>
      <c r="DC623" t="s">
        <v>324</v>
      </c>
    </row>
    <row r="624" spans="1:107" x14ac:dyDescent="0.45">
      <c r="A624">
        <v>2024</v>
      </c>
      <c r="B624">
        <v>2</v>
      </c>
      <c r="C624" t="s">
        <v>203</v>
      </c>
      <c r="D624">
        <v>1857</v>
      </c>
      <c r="E624" t="s">
        <v>540</v>
      </c>
      <c r="F624" t="s">
        <v>323</v>
      </c>
      <c r="G624" t="s">
        <v>244</v>
      </c>
      <c r="H624">
        <v>0.44</v>
      </c>
      <c r="I624">
        <v>0.03</v>
      </c>
      <c r="J624" t="s">
        <v>324</v>
      </c>
      <c r="K624" t="s">
        <v>324</v>
      </c>
      <c r="L624">
        <v>0.47</v>
      </c>
      <c r="M624">
        <v>54</v>
      </c>
      <c r="N624">
        <v>5</v>
      </c>
      <c r="O624" t="s">
        <v>324</v>
      </c>
      <c r="P624" t="s">
        <v>324</v>
      </c>
      <c r="Q624">
        <v>59</v>
      </c>
      <c r="R624" t="s">
        <v>324</v>
      </c>
      <c r="S624" t="s">
        <v>324</v>
      </c>
      <c r="T624" t="s">
        <v>324</v>
      </c>
      <c r="U624" t="s">
        <v>324</v>
      </c>
      <c r="V624">
        <v>0</v>
      </c>
      <c r="W624" t="s">
        <v>324</v>
      </c>
      <c r="X624" t="s">
        <v>324</v>
      </c>
      <c r="Y624" t="s">
        <v>324</v>
      </c>
      <c r="Z624" t="s">
        <v>324</v>
      </c>
      <c r="AA624">
        <v>0</v>
      </c>
      <c r="AB624" t="s">
        <v>324</v>
      </c>
      <c r="AC624" t="s">
        <v>324</v>
      </c>
      <c r="AD624" t="s">
        <v>324</v>
      </c>
      <c r="AE624" t="s">
        <v>324</v>
      </c>
      <c r="AF624">
        <v>0</v>
      </c>
      <c r="AG624" t="s">
        <v>324</v>
      </c>
      <c r="AH624" t="s">
        <v>324</v>
      </c>
      <c r="AI624" t="s">
        <v>324</v>
      </c>
      <c r="AJ624" t="s">
        <v>324</v>
      </c>
      <c r="AK624">
        <v>0</v>
      </c>
      <c r="AL624" t="s">
        <v>324</v>
      </c>
      <c r="AM624" t="s">
        <v>324</v>
      </c>
      <c r="AN624" t="s">
        <v>324</v>
      </c>
      <c r="AO624" t="s">
        <v>324</v>
      </c>
      <c r="AP624">
        <v>0</v>
      </c>
      <c r="AQ624" t="s">
        <v>324</v>
      </c>
      <c r="AR624" t="s">
        <v>324</v>
      </c>
      <c r="AS624" t="s">
        <v>324</v>
      </c>
      <c r="AT624" t="s">
        <v>324</v>
      </c>
      <c r="AU624">
        <v>0</v>
      </c>
      <c r="AV624" t="s">
        <v>324</v>
      </c>
      <c r="AW624" t="s">
        <v>324</v>
      </c>
      <c r="AX624" t="s">
        <v>324</v>
      </c>
      <c r="AY624" t="s">
        <v>324</v>
      </c>
      <c r="AZ624">
        <v>0</v>
      </c>
      <c r="BA624" t="s">
        <v>324</v>
      </c>
      <c r="BB624" t="s">
        <v>324</v>
      </c>
      <c r="BC624" t="s">
        <v>324</v>
      </c>
      <c r="BD624" t="s">
        <v>324</v>
      </c>
      <c r="BE624">
        <v>0</v>
      </c>
      <c r="BF624" t="s">
        <v>324</v>
      </c>
      <c r="BG624" t="s">
        <v>324</v>
      </c>
      <c r="BH624" t="s">
        <v>324</v>
      </c>
      <c r="BI624" t="s">
        <v>324</v>
      </c>
      <c r="BJ624">
        <v>0</v>
      </c>
      <c r="BK624" t="s">
        <v>324</v>
      </c>
      <c r="BL624" t="s">
        <v>324</v>
      </c>
      <c r="BM624" t="s">
        <v>324</v>
      </c>
      <c r="BN624" t="s">
        <v>324</v>
      </c>
      <c r="BO624">
        <v>0</v>
      </c>
      <c r="BP624" t="s">
        <v>324</v>
      </c>
      <c r="BQ624" t="s">
        <v>324</v>
      </c>
      <c r="BR624" t="s">
        <v>324</v>
      </c>
      <c r="BS624" t="s">
        <v>324</v>
      </c>
      <c r="BT624">
        <v>0</v>
      </c>
      <c r="BU624" t="s">
        <v>324</v>
      </c>
      <c r="BV624" t="s">
        <v>324</v>
      </c>
      <c r="BW624" t="s">
        <v>324</v>
      </c>
      <c r="BX624" t="s">
        <v>324</v>
      </c>
      <c r="BY624">
        <v>0</v>
      </c>
      <c r="BZ624" t="s">
        <v>324</v>
      </c>
      <c r="CA624" t="s">
        <v>324</v>
      </c>
      <c r="CB624" t="s">
        <v>324</v>
      </c>
      <c r="CC624" t="s">
        <v>324</v>
      </c>
      <c r="CD624">
        <v>0</v>
      </c>
      <c r="CE624" t="s">
        <v>324</v>
      </c>
      <c r="CF624" t="s">
        <v>324</v>
      </c>
      <c r="CG624" t="s">
        <v>324</v>
      </c>
      <c r="CH624" t="s">
        <v>324</v>
      </c>
      <c r="CI624">
        <v>0</v>
      </c>
      <c r="CJ624" t="s">
        <v>324</v>
      </c>
      <c r="CK624" t="s">
        <v>324</v>
      </c>
      <c r="CL624" t="s">
        <v>324</v>
      </c>
      <c r="CM624" t="s">
        <v>324</v>
      </c>
      <c r="CN624">
        <v>0</v>
      </c>
      <c r="CO624">
        <v>0.44</v>
      </c>
      <c r="CP624">
        <v>0.03</v>
      </c>
      <c r="CQ624" t="s">
        <v>179</v>
      </c>
      <c r="CR624">
        <v>0</v>
      </c>
      <c r="CS624">
        <v>0.47</v>
      </c>
      <c r="CT624">
        <v>54</v>
      </c>
      <c r="CU624">
        <v>5</v>
      </c>
      <c r="CV624">
        <v>0</v>
      </c>
      <c r="CW624">
        <v>0</v>
      </c>
      <c r="CX624">
        <v>59</v>
      </c>
      <c r="CY624">
        <v>0</v>
      </c>
      <c r="CZ624">
        <v>0</v>
      </c>
      <c r="DA624">
        <v>0</v>
      </c>
      <c r="DB624">
        <v>0</v>
      </c>
      <c r="DC624">
        <v>0</v>
      </c>
    </row>
    <row r="625" spans="1:107" x14ac:dyDescent="0.45">
      <c r="A625">
        <v>2024</v>
      </c>
      <c r="B625">
        <v>2</v>
      </c>
      <c r="C625" t="s">
        <v>203</v>
      </c>
      <c r="D625">
        <v>13214</v>
      </c>
      <c r="E625" t="s">
        <v>541</v>
      </c>
      <c r="F625" t="s">
        <v>323</v>
      </c>
      <c r="G625" t="s">
        <v>244</v>
      </c>
      <c r="H625">
        <v>100.7</v>
      </c>
      <c r="I625">
        <v>309.952</v>
      </c>
      <c r="J625">
        <v>5.6040000000000001</v>
      </c>
      <c r="K625" t="s">
        <v>324</v>
      </c>
      <c r="L625">
        <v>416.25599999999997</v>
      </c>
      <c r="M625">
        <v>14464</v>
      </c>
      <c r="N625">
        <v>518</v>
      </c>
      <c r="O625">
        <v>30</v>
      </c>
      <c r="P625" t="s">
        <v>324</v>
      </c>
      <c r="Q625">
        <v>15012</v>
      </c>
      <c r="R625">
        <v>0.01</v>
      </c>
      <c r="S625">
        <v>9.5039999999999996</v>
      </c>
      <c r="T625" t="s">
        <v>324</v>
      </c>
      <c r="U625" t="s">
        <v>324</v>
      </c>
      <c r="V625">
        <v>9.5139999999999993</v>
      </c>
      <c r="W625">
        <v>1</v>
      </c>
      <c r="X625">
        <v>4</v>
      </c>
      <c r="Y625" t="s">
        <v>324</v>
      </c>
      <c r="Z625" t="s">
        <v>324</v>
      </c>
      <c r="AA625">
        <v>5</v>
      </c>
      <c r="AB625" t="s">
        <v>324</v>
      </c>
      <c r="AC625" t="s">
        <v>324</v>
      </c>
      <c r="AD625" t="s">
        <v>324</v>
      </c>
      <c r="AE625" t="s">
        <v>324</v>
      </c>
      <c r="AF625">
        <v>0</v>
      </c>
      <c r="AG625">
        <v>7.0999999999999994E-2</v>
      </c>
      <c r="AH625" t="s">
        <v>324</v>
      </c>
      <c r="AI625" t="s">
        <v>324</v>
      </c>
      <c r="AJ625" t="s">
        <v>324</v>
      </c>
      <c r="AK625">
        <v>7.0999999999999994E-2</v>
      </c>
      <c r="AL625">
        <v>10</v>
      </c>
      <c r="AM625" t="s">
        <v>324</v>
      </c>
      <c r="AN625" t="s">
        <v>324</v>
      </c>
      <c r="AO625" t="s">
        <v>324</v>
      </c>
      <c r="AP625">
        <v>10</v>
      </c>
      <c r="AQ625">
        <v>8.6999999999999994E-2</v>
      </c>
      <c r="AR625" t="s">
        <v>324</v>
      </c>
      <c r="AS625" t="s">
        <v>324</v>
      </c>
      <c r="AT625" t="s">
        <v>324</v>
      </c>
      <c r="AU625">
        <v>8.6999999999999994E-2</v>
      </c>
      <c r="AV625" t="s">
        <v>324</v>
      </c>
      <c r="AW625" t="s">
        <v>324</v>
      </c>
      <c r="AX625" t="s">
        <v>324</v>
      </c>
      <c r="AY625" t="s">
        <v>324</v>
      </c>
      <c r="AZ625">
        <v>0</v>
      </c>
      <c r="BA625" t="s">
        <v>324</v>
      </c>
      <c r="BB625" t="s">
        <v>324</v>
      </c>
      <c r="BC625" t="s">
        <v>324</v>
      </c>
      <c r="BD625" t="s">
        <v>324</v>
      </c>
      <c r="BE625">
        <v>0</v>
      </c>
      <c r="BF625" t="s">
        <v>324</v>
      </c>
      <c r="BG625" t="s">
        <v>324</v>
      </c>
      <c r="BH625" t="s">
        <v>324</v>
      </c>
      <c r="BI625" t="s">
        <v>324</v>
      </c>
      <c r="BJ625">
        <v>0</v>
      </c>
      <c r="BK625">
        <v>9.2999999999999999E-2</v>
      </c>
      <c r="BL625">
        <v>26.875</v>
      </c>
      <c r="BM625" t="s">
        <v>324</v>
      </c>
      <c r="BN625" t="s">
        <v>324</v>
      </c>
      <c r="BO625">
        <v>26.968</v>
      </c>
      <c r="BP625">
        <v>20</v>
      </c>
      <c r="BQ625">
        <v>24</v>
      </c>
      <c r="BR625" t="s">
        <v>324</v>
      </c>
      <c r="BS625" t="s">
        <v>324</v>
      </c>
      <c r="BT625">
        <v>44</v>
      </c>
      <c r="BU625" t="s">
        <v>324</v>
      </c>
      <c r="BV625" t="s">
        <v>324</v>
      </c>
      <c r="BW625" t="s">
        <v>324</v>
      </c>
      <c r="BX625" t="s">
        <v>324</v>
      </c>
      <c r="BY625">
        <v>0</v>
      </c>
      <c r="BZ625" t="s">
        <v>324</v>
      </c>
      <c r="CA625">
        <v>2.93</v>
      </c>
      <c r="CB625" t="s">
        <v>324</v>
      </c>
      <c r="CC625" t="s">
        <v>324</v>
      </c>
      <c r="CD625">
        <v>2.93</v>
      </c>
      <c r="CE625" t="s">
        <v>324</v>
      </c>
      <c r="CF625">
        <v>4</v>
      </c>
      <c r="CG625" t="s">
        <v>324</v>
      </c>
      <c r="CH625" t="s">
        <v>324</v>
      </c>
      <c r="CI625">
        <v>4</v>
      </c>
      <c r="CJ625" t="s">
        <v>324</v>
      </c>
      <c r="CK625" t="s">
        <v>324</v>
      </c>
      <c r="CL625" t="s">
        <v>324</v>
      </c>
      <c r="CM625" t="s">
        <v>324</v>
      </c>
      <c r="CN625">
        <v>0</v>
      </c>
      <c r="CO625">
        <v>100.803</v>
      </c>
      <c r="CP625">
        <v>349.26100000000002</v>
      </c>
      <c r="CQ625">
        <v>5.6040000000000001</v>
      </c>
      <c r="CR625">
        <v>0</v>
      </c>
      <c r="CS625">
        <v>455.66800000000001</v>
      </c>
      <c r="CT625">
        <v>14485</v>
      </c>
      <c r="CU625">
        <v>550</v>
      </c>
      <c r="CV625">
        <v>30</v>
      </c>
      <c r="CW625">
        <v>0</v>
      </c>
      <c r="CX625">
        <v>15065</v>
      </c>
      <c r="CY625">
        <v>0</v>
      </c>
      <c r="CZ625">
        <v>0</v>
      </c>
      <c r="DA625">
        <v>0</v>
      </c>
      <c r="DB625">
        <v>0</v>
      </c>
      <c r="DC625">
        <v>0</v>
      </c>
    </row>
    <row r="626" spans="1:107" x14ac:dyDescent="0.45">
      <c r="A626">
        <v>2024</v>
      </c>
      <c r="B626">
        <v>2</v>
      </c>
      <c r="C626" t="s">
        <v>203</v>
      </c>
      <c r="D626">
        <v>14537</v>
      </c>
      <c r="E626" t="s">
        <v>542</v>
      </c>
      <c r="F626" t="s">
        <v>323</v>
      </c>
      <c r="G626" t="s">
        <v>244</v>
      </c>
      <c r="H626">
        <v>3.2000000000000001E-2</v>
      </c>
      <c r="I626" t="s">
        <v>324</v>
      </c>
      <c r="J626" t="s">
        <v>324</v>
      </c>
      <c r="K626" t="s">
        <v>324</v>
      </c>
      <c r="L626">
        <v>3.2000000000000001E-2</v>
      </c>
      <c r="M626">
        <v>7</v>
      </c>
      <c r="N626" t="s">
        <v>324</v>
      </c>
      <c r="O626" t="s">
        <v>324</v>
      </c>
      <c r="P626" t="s">
        <v>324</v>
      </c>
      <c r="Q626">
        <v>7</v>
      </c>
      <c r="R626" t="s">
        <v>324</v>
      </c>
      <c r="S626" t="s">
        <v>324</v>
      </c>
      <c r="T626" t="s">
        <v>324</v>
      </c>
      <c r="U626" t="s">
        <v>324</v>
      </c>
      <c r="V626" t="s">
        <v>324</v>
      </c>
      <c r="W626" t="s">
        <v>324</v>
      </c>
      <c r="X626" t="s">
        <v>324</v>
      </c>
      <c r="Y626" t="s">
        <v>324</v>
      </c>
      <c r="Z626" t="s">
        <v>324</v>
      </c>
      <c r="AA626" t="s">
        <v>324</v>
      </c>
      <c r="AB626">
        <v>1.8260000000000001</v>
      </c>
      <c r="AC626" t="s">
        <v>324</v>
      </c>
      <c r="AD626" t="s">
        <v>324</v>
      </c>
      <c r="AE626" t="s">
        <v>324</v>
      </c>
      <c r="AF626">
        <v>1.8260000000000001</v>
      </c>
      <c r="AG626" t="s">
        <v>324</v>
      </c>
      <c r="AH626" t="s">
        <v>324</v>
      </c>
      <c r="AI626" t="s">
        <v>324</v>
      </c>
      <c r="AJ626" t="s">
        <v>324</v>
      </c>
      <c r="AK626" t="s">
        <v>324</v>
      </c>
      <c r="AL626" t="s">
        <v>324</v>
      </c>
      <c r="AM626" t="s">
        <v>324</v>
      </c>
      <c r="AN626" t="s">
        <v>324</v>
      </c>
      <c r="AO626" t="s">
        <v>324</v>
      </c>
      <c r="AP626" t="s">
        <v>324</v>
      </c>
      <c r="AQ626" t="s">
        <v>324</v>
      </c>
      <c r="AR626" t="s">
        <v>324</v>
      </c>
      <c r="AS626" t="s">
        <v>324</v>
      </c>
      <c r="AT626" t="s">
        <v>324</v>
      </c>
      <c r="AU626" t="s">
        <v>324</v>
      </c>
      <c r="AV626" t="s">
        <v>324</v>
      </c>
      <c r="AW626" t="s">
        <v>324</v>
      </c>
      <c r="AX626" t="s">
        <v>324</v>
      </c>
      <c r="AY626" t="s">
        <v>324</v>
      </c>
      <c r="AZ626" t="s">
        <v>324</v>
      </c>
      <c r="BA626" t="s">
        <v>324</v>
      </c>
      <c r="BB626" t="s">
        <v>324</v>
      </c>
      <c r="BC626" t="s">
        <v>324</v>
      </c>
      <c r="BD626" t="s">
        <v>324</v>
      </c>
      <c r="BE626" t="s">
        <v>324</v>
      </c>
      <c r="BF626" t="s">
        <v>324</v>
      </c>
      <c r="BG626" t="s">
        <v>324</v>
      </c>
      <c r="BH626" t="s">
        <v>324</v>
      </c>
      <c r="BI626" t="s">
        <v>324</v>
      </c>
      <c r="BJ626" t="s">
        <v>324</v>
      </c>
      <c r="BK626" t="s">
        <v>324</v>
      </c>
      <c r="BL626" t="s">
        <v>324</v>
      </c>
      <c r="BM626" t="s">
        <v>324</v>
      </c>
      <c r="BN626" t="s">
        <v>324</v>
      </c>
      <c r="BO626" t="s">
        <v>324</v>
      </c>
      <c r="BP626" t="s">
        <v>324</v>
      </c>
      <c r="BQ626" t="s">
        <v>324</v>
      </c>
      <c r="BR626" t="s">
        <v>324</v>
      </c>
      <c r="BS626" t="s">
        <v>324</v>
      </c>
      <c r="BT626" t="s">
        <v>324</v>
      </c>
      <c r="BU626" t="s">
        <v>324</v>
      </c>
      <c r="BV626" t="s">
        <v>324</v>
      </c>
      <c r="BW626" t="s">
        <v>324</v>
      </c>
      <c r="BX626" t="s">
        <v>324</v>
      </c>
      <c r="BY626" t="s">
        <v>324</v>
      </c>
      <c r="BZ626" t="s">
        <v>324</v>
      </c>
      <c r="CA626" t="s">
        <v>324</v>
      </c>
      <c r="CB626" t="s">
        <v>324</v>
      </c>
      <c r="CC626" t="s">
        <v>324</v>
      </c>
      <c r="CD626" t="s">
        <v>324</v>
      </c>
      <c r="CE626" t="s">
        <v>324</v>
      </c>
      <c r="CF626" t="s">
        <v>324</v>
      </c>
      <c r="CG626" t="s">
        <v>324</v>
      </c>
      <c r="CH626" t="s">
        <v>324</v>
      </c>
      <c r="CI626" t="s">
        <v>324</v>
      </c>
      <c r="CJ626" t="s">
        <v>324</v>
      </c>
      <c r="CK626" t="s">
        <v>324</v>
      </c>
      <c r="CL626" t="s">
        <v>324</v>
      </c>
      <c r="CM626" t="s">
        <v>324</v>
      </c>
      <c r="CN626" t="s">
        <v>324</v>
      </c>
      <c r="CO626">
        <v>3.2000000000000001E-2</v>
      </c>
      <c r="CP626" t="s">
        <v>179</v>
      </c>
      <c r="CQ626" t="s">
        <v>179</v>
      </c>
      <c r="CR626">
        <v>0</v>
      </c>
      <c r="CS626">
        <v>3.2000000000000001E-2</v>
      </c>
      <c r="CT626">
        <v>7</v>
      </c>
      <c r="CU626">
        <v>0</v>
      </c>
      <c r="CV626">
        <v>0</v>
      </c>
      <c r="CW626">
        <v>0</v>
      </c>
      <c r="CX626">
        <v>7</v>
      </c>
      <c r="CY626">
        <v>1.8260000000000001</v>
      </c>
      <c r="CZ626">
        <v>0</v>
      </c>
      <c r="DA626">
        <v>0</v>
      </c>
      <c r="DB626">
        <v>0</v>
      </c>
      <c r="DC626">
        <v>1.8260000000000001</v>
      </c>
    </row>
    <row r="627" spans="1:107" x14ac:dyDescent="0.45">
      <c r="A627">
        <v>2024</v>
      </c>
      <c r="B627">
        <v>2</v>
      </c>
      <c r="C627" t="s">
        <v>203</v>
      </c>
      <c r="D627">
        <v>99999</v>
      </c>
      <c r="E627" t="s">
        <v>329</v>
      </c>
      <c r="F627" t="s">
        <v>323</v>
      </c>
      <c r="H627" t="s">
        <v>324</v>
      </c>
      <c r="I627" t="s">
        <v>324</v>
      </c>
      <c r="J627" t="s">
        <v>324</v>
      </c>
      <c r="K627" t="s">
        <v>324</v>
      </c>
      <c r="L627" t="s">
        <v>324</v>
      </c>
      <c r="M627" t="s">
        <v>324</v>
      </c>
      <c r="N627" t="s">
        <v>324</v>
      </c>
      <c r="O627" t="s">
        <v>324</v>
      </c>
      <c r="P627" t="s">
        <v>324</v>
      </c>
      <c r="Q627" t="s">
        <v>324</v>
      </c>
      <c r="R627" t="s">
        <v>324</v>
      </c>
      <c r="S627" t="s">
        <v>324</v>
      </c>
      <c r="T627" t="s">
        <v>324</v>
      </c>
      <c r="U627" t="s">
        <v>324</v>
      </c>
      <c r="V627" t="s">
        <v>324</v>
      </c>
      <c r="W627" t="s">
        <v>324</v>
      </c>
      <c r="X627" t="s">
        <v>324</v>
      </c>
      <c r="Y627" t="s">
        <v>324</v>
      </c>
      <c r="Z627" t="s">
        <v>324</v>
      </c>
      <c r="AA627" t="s">
        <v>324</v>
      </c>
      <c r="AB627" t="s">
        <v>324</v>
      </c>
      <c r="AC627" t="s">
        <v>324</v>
      </c>
      <c r="AD627" t="s">
        <v>324</v>
      </c>
      <c r="AE627" t="s">
        <v>324</v>
      </c>
      <c r="AF627" t="s">
        <v>324</v>
      </c>
      <c r="AG627" t="s">
        <v>324</v>
      </c>
      <c r="AH627" t="s">
        <v>324</v>
      </c>
      <c r="AI627" t="s">
        <v>324</v>
      </c>
      <c r="AJ627" t="s">
        <v>324</v>
      </c>
      <c r="AK627" t="s">
        <v>324</v>
      </c>
      <c r="AL627" t="s">
        <v>324</v>
      </c>
      <c r="AM627" t="s">
        <v>324</v>
      </c>
      <c r="AN627" t="s">
        <v>324</v>
      </c>
      <c r="AO627" t="s">
        <v>324</v>
      </c>
      <c r="AP627" t="s">
        <v>324</v>
      </c>
      <c r="AQ627" t="s">
        <v>324</v>
      </c>
      <c r="AR627" t="s">
        <v>324</v>
      </c>
      <c r="AS627" t="s">
        <v>324</v>
      </c>
      <c r="AT627" t="s">
        <v>324</v>
      </c>
      <c r="AU627" t="s">
        <v>324</v>
      </c>
      <c r="AV627" t="s">
        <v>324</v>
      </c>
      <c r="AW627" t="s">
        <v>324</v>
      </c>
      <c r="AX627" t="s">
        <v>324</v>
      </c>
      <c r="AY627" t="s">
        <v>324</v>
      </c>
      <c r="AZ627" t="s">
        <v>324</v>
      </c>
      <c r="BA627" t="s">
        <v>324</v>
      </c>
      <c r="BB627" t="s">
        <v>324</v>
      </c>
      <c r="BC627" t="s">
        <v>324</v>
      </c>
      <c r="BD627" t="s">
        <v>324</v>
      </c>
      <c r="BE627" t="s">
        <v>324</v>
      </c>
      <c r="BF627" t="s">
        <v>324</v>
      </c>
      <c r="BG627" t="s">
        <v>324</v>
      </c>
      <c r="BH627" t="s">
        <v>324</v>
      </c>
      <c r="BI627" t="s">
        <v>324</v>
      </c>
      <c r="BJ627" t="s">
        <v>324</v>
      </c>
      <c r="BK627" t="s">
        <v>324</v>
      </c>
      <c r="BL627" t="s">
        <v>324</v>
      </c>
      <c r="BM627" t="s">
        <v>324</v>
      </c>
      <c r="BN627" t="s">
        <v>324</v>
      </c>
      <c r="BO627" t="s">
        <v>324</v>
      </c>
      <c r="BP627" t="s">
        <v>324</v>
      </c>
      <c r="BQ627" t="s">
        <v>324</v>
      </c>
      <c r="BR627" t="s">
        <v>324</v>
      </c>
      <c r="BS627" t="s">
        <v>324</v>
      </c>
      <c r="BT627" t="s">
        <v>324</v>
      </c>
      <c r="BU627" t="s">
        <v>324</v>
      </c>
      <c r="BV627" t="s">
        <v>324</v>
      </c>
      <c r="BW627" t="s">
        <v>324</v>
      </c>
      <c r="BX627" t="s">
        <v>324</v>
      </c>
      <c r="BY627" t="s">
        <v>324</v>
      </c>
      <c r="BZ627" t="s">
        <v>324</v>
      </c>
      <c r="CA627" t="s">
        <v>324</v>
      </c>
      <c r="CB627" t="s">
        <v>324</v>
      </c>
      <c r="CC627" t="s">
        <v>324</v>
      </c>
      <c r="CD627" t="s">
        <v>324</v>
      </c>
      <c r="CE627" t="s">
        <v>324</v>
      </c>
      <c r="CF627" t="s">
        <v>324</v>
      </c>
      <c r="CG627" t="s">
        <v>324</v>
      </c>
      <c r="CH627" t="s">
        <v>324</v>
      </c>
      <c r="CI627" t="s">
        <v>324</v>
      </c>
      <c r="CJ627" t="s">
        <v>324</v>
      </c>
      <c r="CK627" t="s">
        <v>324</v>
      </c>
      <c r="CL627" t="s">
        <v>324</v>
      </c>
      <c r="CM627" t="s">
        <v>324</v>
      </c>
      <c r="CN627" t="s">
        <v>324</v>
      </c>
      <c r="CO627" t="s">
        <v>324</v>
      </c>
      <c r="CP627" t="s">
        <v>324</v>
      </c>
      <c r="CQ627" t="s">
        <v>324</v>
      </c>
      <c r="CR627" t="s">
        <v>324</v>
      </c>
      <c r="CS627" t="s">
        <v>324</v>
      </c>
      <c r="CT627" t="s">
        <v>324</v>
      </c>
      <c r="CU627" t="s">
        <v>324</v>
      </c>
      <c r="CV627" t="s">
        <v>324</v>
      </c>
      <c r="CW627" t="s">
        <v>324</v>
      </c>
      <c r="CX627" t="s">
        <v>324</v>
      </c>
      <c r="CY627" t="s">
        <v>324</v>
      </c>
      <c r="CZ627" t="s">
        <v>324</v>
      </c>
      <c r="DA627" t="s">
        <v>324</v>
      </c>
      <c r="DB627" t="s">
        <v>324</v>
      </c>
      <c r="DC627" t="s">
        <v>324</v>
      </c>
    </row>
    <row r="628" spans="1:107" x14ac:dyDescent="0.45">
      <c r="A628">
        <v>2024</v>
      </c>
      <c r="B628">
        <v>2</v>
      </c>
      <c r="C628" t="s">
        <v>206</v>
      </c>
      <c r="D628">
        <v>1613</v>
      </c>
      <c r="E628" t="s">
        <v>543</v>
      </c>
      <c r="F628" t="s">
        <v>323</v>
      </c>
      <c r="G628" t="s">
        <v>244</v>
      </c>
      <c r="H628">
        <v>11.221</v>
      </c>
      <c r="I628">
        <v>0.191</v>
      </c>
      <c r="J628" t="s">
        <v>324</v>
      </c>
      <c r="K628" t="s">
        <v>324</v>
      </c>
      <c r="L628">
        <v>11.412000000000001</v>
      </c>
      <c r="M628">
        <v>1759</v>
      </c>
      <c r="N628">
        <v>6</v>
      </c>
      <c r="O628" t="s">
        <v>324</v>
      </c>
      <c r="P628" t="s">
        <v>324</v>
      </c>
      <c r="Q628">
        <v>1765</v>
      </c>
      <c r="R628" t="s">
        <v>324</v>
      </c>
      <c r="S628" t="s">
        <v>324</v>
      </c>
      <c r="T628" t="s">
        <v>324</v>
      </c>
      <c r="U628" t="s">
        <v>324</v>
      </c>
      <c r="V628">
        <v>0</v>
      </c>
      <c r="W628" t="s">
        <v>324</v>
      </c>
      <c r="X628" t="s">
        <v>324</v>
      </c>
      <c r="Y628" t="s">
        <v>324</v>
      </c>
      <c r="Z628" t="s">
        <v>324</v>
      </c>
      <c r="AA628">
        <v>0</v>
      </c>
      <c r="AB628" t="s">
        <v>324</v>
      </c>
      <c r="AC628" t="s">
        <v>324</v>
      </c>
      <c r="AD628" t="s">
        <v>324</v>
      </c>
      <c r="AE628" t="s">
        <v>324</v>
      </c>
      <c r="AF628">
        <v>0</v>
      </c>
      <c r="AG628" t="s">
        <v>324</v>
      </c>
      <c r="AH628" t="s">
        <v>324</v>
      </c>
      <c r="AI628" t="s">
        <v>324</v>
      </c>
      <c r="AJ628" t="s">
        <v>324</v>
      </c>
      <c r="AK628">
        <v>0</v>
      </c>
      <c r="AL628" t="s">
        <v>324</v>
      </c>
      <c r="AM628" t="s">
        <v>324</v>
      </c>
      <c r="AN628" t="s">
        <v>324</v>
      </c>
      <c r="AO628" t="s">
        <v>324</v>
      </c>
      <c r="AP628">
        <v>0</v>
      </c>
      <c r="AQ628" t="s">
        <v>324</v>
      </c>
      <c r="AR628" t="s">
        <v>324</v>
      </c>
      <c r="AS628" t="s">
        <v>324</v>
      </c>
      <c r="AT628" t="s">
        <v>324</v>
      </c>
      <c r="AU628">
        <v>0</v>
      </c>
      <c r="AV628" t="s">
        <v>324</v>
      </c>
      <c r="AW628" t="s">
        <v>324</v>
      </c>
      <c r="AX628" t="s">
        <v>324</v>
      </c>
      <c r="AY628" t="s">
        <v>324</v>
      </c>
      <c r="AZ628">
        <v>0</v>
      </c>
      <c r="BA628" t="s">
        <v>324</v>
      </c>
      <c r="BB628" t="s">
        <v>324</v>
      </c>
      <c r="BC628" t="s">
        <v>324</v>
      </c>
      <c r="BD628" t="s">
        <v>324</v>
      </c>
      <c r="BE628">
        <v>0</v>
      </c>
      <c r="BF628" t="s">
        <v>324</v>
      </c>
      <c r="BG628" t="s">
        <v>324</v>
      </c>
      <c r="BH628" t="s">
        <v>324</v>
      </c>
      <c r="BI628" t="s">
        <v>324</v>
      </c>
      <c r="BJ628">
        <v>0</v>
      </c>
      <c r="BK628" t="s">
        <v>324</v>
      </c>
      <c r="BL628" t="s">
        <v>324</v>
      </c>
      <c r="BM628" t="s">
        <v>324</v>
      </c>
      <c r="BN628" t="s">
        <v>324</v>
      </c>
      <c r="BO628">
        <v>0</v>
      </c>
      <c r="BP628" t="s">
        <v>324</v>
      </c>
      <c r="BQ628" t="s">
        <v>324</v>
      </c>
      <c r="BR628" t="s">
        <v>324</v>
      </c>
      <c r="BS628" t="s">
        <v>324</v>
      </c>
      <c r="BT628">
        <v>0</v>
      </c>
      <c r="BU628" t="s">
        <v>324</v>
      </c>
      <c r="BV628" t="s">
        <v>324</v>
      </c>
      <c r="BW628" t="s">
        <v>324</v>
      </c>
      <c r="BX628" t="s">
        <v>324</v>
      </c>
      <c r="BY628">
        <v>0</v>
      </c>
      <c r="BZ628" t="s">
        <v>324</v>
      </c>
      <c r="CA628" t="s">
        <v>324</v>
      </c>
      <c r="CB628" t="s">
        <v>324</v>
      </c>
      <c r="CC628" t="s">
        <v>324</v>
      </c>
      <c r="CD628">
        <v>0</v>
      </c>
      <c r="CE628" t="s">
        <v>324</v>
      </c>
      <c r="CF628" t="s">
        <v>324</v>
      </c>
      <c r="CG628" t="s">
        <v>324</v>
      </c>
      <c r="CH628" t="s">
        <v>324</v>
      </c>
      <c r="CI628">
        <v>0</v>
      </c>
      <c r="CJ628" t="s">
        <v>324</v>
      </c>
      <c r="CK628" t="s">
        <v>324</v>
      </c>
      <c r="CL628" t="s">
        <v>324</v>
      </c>
      <c r="CM628" t="s">
        <v>324</v>
      </c>
      <c r="CN628">
        <v>0</v>
      </c>
      <c r="CO628">
        <v>11.221</v>
      </c>
      <c r="CP628">
        <v>0.191</v>
      </c>
      <c r="CQ628" t="s">
        <v>179</v>
      </c>
      <c r="CR628">
        <v>0</v>
      </c>
      <c r="CS628">
        <v>11.412000000000001</v>
      </c>
      <c r="CT628">
        <v>1759</v>
      </c>
      <c r="CU628">
        <v>6</v>
      </c>
      <c r="CV628">
        <v>0</v>
      </c>
      <c r="CW628">
        <v>0</v>
      </c>
      <c r="CX628">
        <v>1765</v>
      </c>
      <c r="CY628">
        <v>0</v>
      </c>
      <c r="CZ628">
        <v>0</v>
      </c>
      <c r="DA628">
        <v>0</v>
      </c>
      <c r="DB628">
        <v>0</v>
      </c>
      <c r="DC628">
        <v>0</v>
      </c>
    </row>
    <row r="629" spans="1:107" x14ac:dyDescent="0.45">
      <c r="A629">
        <v>2024</v>
      </c>
      <c r="B629">
        <v>2</v>
      </c>
      <c r="C629" t="s">
        <v>206</v>
      </c>
      <c r="D629">
        <v>3046</v>
      </c>
      <c r="E629" t="s">
        <v>466</v>
      </c>
      <c r="F629" t="s">
        <v>323</v>
      </c>
      <c r="G629" t="s">
        <v>244</v>
      </c>
      <c r="H629">
        <v>17.925000000000001</v>
      </c>
      <c r="I629">
        <v>3.3679999999999999</v>
      </c>
      <c r="J629">
        <v>5.2690000000000001</v>
      </c>
      <c r="K629" t="s">
        <v>324</v>
      </c>
      <c r="L629">
        <v>26.562000000000001</v>
      </c>
      <c r="M629">
        <v>2224</v>
      </c>
      <c r="N629">
        <v>68</v>
      </c>
      <c r="O629">
        <v>11</v>
      </c>
      <c r="P629" t="s">
        <v>324</v>
      </c>
      <c r="Q629">
        <v>2303</v>
      </c>
      <c r="R629" t="s">
        <v>324</v>
      </c>
      <c r="S629" t="s">
        <v>324</v>
      </c>
      <c r="T629" t="s">
        <v>324</v>
      </c>
      <c r="U629" t="s">
        <v>324</v>
      </c>
      <c r="V629">
        <v>0</v>
      </c>
      <c r="W629" t="s">
        <v>324</v>
      </c>
      <c r="X629" t="s">
        <v>324</v>
      </c>
      <c r="Y629" t="s">
        <v>324</v>
      </c>
      <c r="Z629" t="s">
        <v>324</v>
      </c>
      <c r="AA629">
        <v>0</v>
      </c>
      <c r="AB629" t="s">
        <v>324</v>
      </c>
      <c r="AC629" t="s">
        <v>324</v>
      </c>
      <c r="AD629" t="s">
        <v>324</v>
      </c>
      <c r="AE629" t="s">
        <v>324</v>
      </c>
      <c r="AF629">
        <v>0</v>
      </c>
      <c r="AG629" t="s">
        <v>324</v>
      </c>
      <c r="AH629" t="s">
        <v>324</v>
      </c>
      <c r="AI629" t="s">
        <v>324</v>
      </c>
      <c r="AJ629" t="s">
        <v>324</v>
      </c>
      <c r="AK629">
        <v>0</v>
      </c>
      <c r="AL629" t="s">
        <v>324</v>
      </c>
      <c r="AM629" t="s">
        <v>324</v>
      </c>
      <c r="AN629" t="s">
        <v>324</v>
      </c>
      <c r="AO629" t="s">
        <v>324</v>
      </c>
      <c r="AP629">
        <v>0</v>
      </c>
      <c r="AQ629" t="s">
        <v>324</v>
      </c>
      <c r="AR629" t="s">
        <v>324</v>
      </c>
      <c r="AS629" t="s">
        <v>324</v>
      </c>
      <c r="AT629" t="s">
        <v>324</v>
      </c>
      <c r="AU629">
        <v>0</v>
      </c>
      <c r="AV629" t="s">
        <v>324</v>
      </c>
      <c r="AW629" t="s">
        <v>324</v>
      </c>
      <c r="AX629" t="s">
        <v>324</v>
      </c>
      <c r="AY629" t="s">
        <v>324</v>
      </c>
      <c r="AZ629">
        <v>0</v>
      </c>
      <c r="BA629" t="s">
        <v>324</v>
      </c>
      <c r="BB629" t="s">
        <v>324</v>
      </c>
      <c r="BC629" t="s">
        <v>324</v>
      </c>
      <c r="BD629" t="s">
        <v>324</v>
      </c>
      <c r="BE629">
        <v>0</v>
      </c>
      <c r="BF629" t="s">
        <v>324</v>
      </c>
      <c r="BG629" t="s">
        <v>324</v>
      </c>
      <c r="BH629" t="s">
        <v>324</v>
      </c>
      <c r="BI629" t="s">
        <v>324</v>
      </c>
      <c r="BJ629">
        <v>0</v>
      </c>
      <c r="BK629">
        <v>0</v>
      </c>
      <c r="BL629">
        <v>0</v>
      </c>
      <c r="BM629">
        <v>0</v>
      </c>
      <c r="BN629">
        <v>0</v>
      </c>
      <c r="BO629">
        <v>0</v>
      </c>
      <c r="BP629">
        <v>0</v>
      </c>
      <c r="BQ629">
        <v>0</v>
      </c>
      <c r="BR629">
        <v>0</v>
      </c>
      <c r="BS629">
        <v>0</v>
      </c>
      <c r="BT629">
        <v>0</v>
      </c>
      <c r="BU629" t="s">
        <v>324</v>
      </c>
      <c r="BV629" t="s">
        <v>324</v>
      </c>
      <c r="BW629" t="s">
        <v>324</v>
      </c>
      <c r="BX629" t="s">
        <v>324</v>
      </c>
      <c r="BY629">
        <v>0</v>
      </c>
      <c r="BZ629" t="s">
        <v>324</v>
      </c>
      <c r="CA629" t="s">
        <v>324</v>
      </c>
      <c r="CB629" t="s">
        <v>324</v>
      </c>
      <c r="CC629" t="s">
        <v>324</v>
      </c>
      <c r="CD629">
        <v>0</v>
      </c>
      <c r="CE629" t="s">
        <v>324</v>
      </c>
      <c r="CF629" t="s">
        <v>324</v>
      </c>
      <c r="CG629" t="s">
        <v>324</v>
      </c>
      <c r="CH629" t="s">
        <v>324</v>
      </c>
      <c r="CI629">
        <v>0</v>
      </c>
      <c r="CJ629" t="s">
        <v>324</v>
      </c>
      <c r="CK629" t="s">
        <v>324</v>
      </c>
      <c r="CL629" t="s">
        <v>324</v>
      </c>
      <c r="CM629" t="s">
        <v>324</v>
      </c>
      <c r="CN629">
        <v>0</v>
      </c>
      <c r="CO629">
        <v>17.925000000000001</v>
      </c>
      <c r="CP629">
        <v>3.3679999999999999</v>
      </c>
      <c r="CQ629">
        <v>5.2690000000000001</v>
      </c>
      <c r="CR629">
        <v>0</v>
      </c>
      <c r="CS629">
        <v>26.562000000000001</v>
      </c>
      <c r="CT629">
        <v>2224</v>
      </c>
      <c r="CU629">
        <v>68</v>
      </c>
      <c r="CV629">
        <v>11</v>
      </c>
      <c r="CW629">
        <v>0</v>
      </c>
      <c r="CX629">
        <v>2303</v>
      </c>
      <c r="CY629">
        <v>0</v>
      </c>
      <c r="CZ629">
        <v>0</v>
      </c>
      <c r="DA629">
        <v>0</v>
      </c>
      <c r="DB629">
        <v>0</v>
      </c>
      <c r="DC629">
        <v>0</v>
      </c>
    </row>
    <row r="630" spans="1:107" x14ac:dyDescent="0.45">
      <c r="A630">
        <v>2024</v>
      </c>
      <c r="B630">
        <v>2</v>
      </c>
      <c r="C630" t="s">
        <v>206</v>
      </c>
      <c r="D630">
        <v>5416</v>
      </c>
      <c r="E630" t="s">
        <v>467</v>
      </c>
      <c r="F630" t="s">
        <v>323</v>
      </c>
      <c r="G630" t="s">
        <v>244</v>
      </c>
      <c r="H630">
        <v>97.954999999999998</v>
      </c>
      <c r="I630">
        <v>19.616</v>
      </c>
      <c r="J630">
        <v>10.577</v>
      </c>
      <c r="K630" t="s">
        <v>324</v>
      </c>
      <c r="L630">
        <v>128.148</v>
      </c>
      <c r="M630">
        <v>12133</v>
      </c>
      <c r="N630">
        <v>361</v>
      </c>
      <c r="O630">
        <v>29</v>
      </c>
      <c r="P630" t="s">
        <v>324</v>
      </c>
      <c r="Q630">
        <v>12523</v>
      </c>
      <c r="R630" t="s">
        <v>324</v>
      </c>
      <c r="S630" t="s">
        <v>324</v>
      </c>
      <c r="T630" t="s">
        <v>324</v>
      </c>
      <c r="U630" t="s">
        <v>324</v>
      </c>
      <c r="V630">
        <v>0</v>
      </c>
      <c r="W630" t="s">
        <v>324</v>
      </c>
      <c r="X630" t="s">
        <v>324</v>
      </c>
      <c r="Y630" t="s">
        <v>324</v>
      </c>
      <c r="Z630" t="s">
        <v>324</v>
      </c>
      <c r="AA630">
        <v>0</v>
      </c>
      <c r="AB630" t="s">
        <v>324</v>
      </c>
      <c r="AC630" t="s">
        <v>324</v>
      </c>
      <c r="AD630" t="s">
        <v>324</v>
      </c>
      <c r="AE630" t="s">
        <v>324</v>
      </c>
      <c r="AF630">
        <v>0</v>
      </c>
      <c r="AG630" t="s">
        <v>324</v>
      </c>
      <c r="AH630" t="s">
        <v>324</v>
      </c>
      <c r="AI630" t="s">
        <v>324</v>
      </c>
      <c r="AJ630" t="s">
        <v>324</v>
      </c>
      <c r="AK630">
        <v>0</v>
      </c>
      <c r="AL630" t="s">
        <v>324</v>
      </c>
      <c r="AM630" t="s">
        <v>324</v>
      </c>
      <c r="AN630" t="s">
        <v>324</v>
      </c>
      <c r="AO630" t="s">
        <v>324</v>
      </c>
      <c r="AP630">
        <v>0</v>
      </c>
      <c r="AQ630" t="s">
        <v>324</v>
      </c>
      <c r="AR630" t="s">
        <v>324</v>
      </c>
      <c r="AS630" t="s">
        <v>324</v>
      </c>
      <c r="AT630" t="s">
        <v>324</v>
      </c>
      <c r="AU630">
        <v>0</v>
      </c>
      <c r="AV630" t="s">
        <v>324</v>
      </c>
      <c r="AW630" t="s">
        <v>324</v>
      </c>
      <c r="AX630" t="s">
        <v>324</v>
      </c>
      <c r="AY630" t="s">
        <v>324</v>
      </c>
      <c r="AZ630">
        <v>0</v>
      </c>
      <c r="BA630" t="s">
        <v>324</v>
      </c>
      <c r="BB630" t="s">
        <v>324</v>
      </c>
      <c r="BC630" t="s">
        <v>324</v>
      </c>
      <c r="BD630" t="s">
        <v>324</v>
      </c>
      <c r="BE630">
        <v>0</v>
      </c>
      <c r="BF630" t="s">
        <v>324</v>
      </c>
      <c r="BG630" t="s">
        <v>324</v>
      </c>
      <c r="BH630" t="s">
        <v>324</v>
      </c>
      <c r="BI630" t="s">
        <v>324</v>
      </c>
      <c r="BJ630">
        <v>0</v>
      </c>
      <c r="BK630">
        <v>0</v>
      </c>
      <c r="BL630">
        <v>1E-3</v>
      </c>
      <c r="BM630">
        <v>0</v>
      </c>
      <c r="BN630" t="s">
        <v>324</v>
      </c>
      <c r="BO630">
        <v>1E-3</v>
      </c>
      <c r="BP630">
        <v>0</v>
      </c>
      <c r="BQ630">
        <v>1</v>
      </c>
      <c r="BR630">
        <v>0</v>
      </c>
      <c r="BS630" t="s">
        <v>324</v>
      </c>
      <c r="BT630">
        <v>1</v>
      </c>
      <c r="BU630" t="s">
        <v>324</v>
      </c>
      <c r="BV630" t="s">
        <v>324</v>
      </c>
      <c r="BW630" t="s">
        <v>324</v>
      </c>
      <c r="BX630" t="s">
        <v>324</v>
      </c>
      <c r="BY630">
        <v>0</v>
      </c>
      <c r="BZ630" t="s">
        <v>324</v>
      </c>
      <c r="CA630" t="s">
        <v>324</v>
      </c>
      <c r="CB630" t="s">
        <v>324</v>
      </c>
      <c r="CC630" t="s">
        <v>324</v>
      </c>
      <c r="CD630">
        <v>0</v>
      </c>
      <c r="CE630" t="s">
        <v>324</v>
      </c>
      <c r="CF630" t="s">
        <v>324</v>
      </c>
      <c r="CG630" t="s">
        <v>324</v>
      </c>
      <c r="CH630" t="s">
        <v>324</v>
      </c>
      <c r="CI630">
        <v>0</v>
      </c>
      <c r="CJ630" t="s">
        <v>324</v>
      </c>
      <c r="CK630" t="s">
        <v>324</v>
      </c>
      <c r="CL630" t="s">
        <v>324</v>
      </c>
      <c r="CM630" t="s">
        <v>324</v>
      </c>
      <c r="CN630">
        <v>0</v>
      </c>
      <c r="CO630">
        <v>97.954999999999998</v>
      </c>
      <c r="CP630">
        <v>19.617000000000001</v>
      </c>
      <c r="CQ630">
        <v>10.577</v>
      </c>
      <c r="CR630">
        <v>0</v>
      </c>
      <c r="CS630">
        <v>128.149</v>
      </c>
      <c r="CT630">
        <v>12133</v>
      </c>
      <c r="CU630">
        <v>362</v>
      </c>
      <c r="CV630">
        <v>29</v>
      </c>
      <c r="CW630">
        <v>0</v>
      </c>
      <c r="CX630">
        <v>12524</v>
      </c>
      <c r="CY630">
        <v>0</v>
      </c>
      <c r="CZ630">
        <v>0</v>
      </c>
      <c r="DA630">
        <v>0</v>
      </c>
      <c r="DB630">
        <v>0</v>
      </c>
      <c r="DC630">
        <v>0</v>
      </c>
    </row>
    <row r="631" spans="1:107" x14ac:dyDescent="0.45">
      <c r="A631">
        <v>2024</v>
      </c>
      <c r="B631">
        <v>2</v>
      </c>
      <c r="C631" t="s">
        <v>206</v>
      </c>
      <c r="D631">
        <v>14398</v>
      </c>
      <c r="E631" t="s">
        <v>544</v>
      </c>
      <c r="F631" t="s">
        <v>323</v>
      </c>
      <c r="G631" t="s">
        <v>247</v>
      </c>
      <c r="H631">
        <v>2.0539999999999998</v>
      </c>
      <c r="I631">
        <v>0.53400000000000003</v>
      </c>
      <c r="J631">
        <v>0</v>
      </c>
      <c r="K631">
        <v>0</v>
      </c>
      <c r="L631">
        <v>2.5880000000000001</v>
      </c>
      <c r="M631">
        <v>235</v>
      </c>
      <c r="N631">
        <v>12</v>
      </c>
      <c r="O631" t="s">
        <v>324</v>
      </c>
      <c r="P631" t="s">
        <v>324</v>
      </c>
      <c r="Q631">
        <v>247</v>
      </c>
      <c r="R631">
        <v>0.24</v>
      </c>
      <c r="S631" t="s">
        <v>324</v>
      </c>
      <c r="T631" t="s">
        <v>324</v>
      </c>
      <c r="U631" t="s">
        <v>324</v>
      </c>
      <c r="V631">
        <v>0.24</v>
      </c>
      <c r="W631">
        <v>87</v>
      </c>
      <c r="X631" t="s">
        <v>324</v>
      </c>
      <c r="Y631" t="s">
        <v>324</v>
      </c>
      <c r="Z631" t="s">
        <v>324</v>
      </c>
      <c r="AA631">
        <v>87</v>
      </c>
      <c r="AB631">
        <v>34.799999999999997</v>
      </c>
      <c r="AC631" t="s">
        <v>324</v>
      </c>
      <c r="AD631" t="s">
        <v>324</v>
      </c>
      <c r="AE631" t="s">
        <v>324</v>
      </c>
      <c r="AF631">
        <v>34.799999999999997</v>
      </c>
      <c r="AG631">
        <v>0.434</v>
      </c>
      <c r="AH631" t="s">
        <v>324</v>
      </c>
      <c r="AI631" t="s">
        <v>324</v>
      </c>
      <c r="AJ631" t="s">
        <v>324</v>
      </c>
      <c r="AK631">
        <v>0.434</v>
      </c>
      <c r="AL631">
        <v>36</v>
      </c>
      <c r="AM631" t="s">
        <v>324</v>
      </c>
      <c r="AN631" t="s">
        <v>324</v>
      </c>
      <c r="AO631" t="s">
        <v>324</v>
      </c>
      <c r="AP631">
        <v>36</v>
      </c>
      <c r="AQ631">
        <v>0.81200000000000006</v>
      </c>
      <c r="AR631" t="s">
        <v>324</v>
      </c>
      <c r="AS631" t="s">
        <v>324</v>
      </c>
      <c r="AT631" t="s">
        <v>324</v>
      </c>
      <c r="AU631">
        <v>0.81200000000000006</v>
      </c>
      <c r="AV631" t="s">
        <v>324</v>
      </c>
      <c r="AW631" t="s">
        <v>324</v>
      </c>
      <c r="AX631" t="s">
        <v>324</v>
      </c>
      <c r="AY631" t="s">
        <v>324</v>
      </c>
      <c r="AZ631">
        <v>0</v>
      </c>
      <c r="BA631" t="s">
        <v>324</v>
      </c>
      <c r="BB631" t="s">
        <v>324</v>
      </c>
      <c r="BC631" t="s">
        <v>324</v>
      </c>
      <c r="BD631" t="s">
        <v>324</v>
      </c>
      <c r="BE631">
        <v>0</v>
      </c>
      <c r="BF631" t="s">
        <v>324</v>
      </c>
      <c r="BG631" t="s">
        <v>324</v>
      </c>
      <c r="BH631" t="s">
        <v>324</v>
      </c>
      <c r="BI631" t="s">
        <v>324</v>
      </c>
      <c r="BJ631">
        <v>0</v>
      </c>
      <c r="BK631" t="s">
        <v>324</v>
      </c>
      <c r="BL631" t="s">
        <v>324</v>
      </c>
      <c r="BM631" t="s">
        <v>324</v>
      </c>
      <c r="BN631" t="s">
        <v>324</v>
      </c>
      <c r="BO631">
        <v>0</v>
      </c>
      <c r="BP631" t="s">
        <v>324</v>
      </c>
      <c r="BQ631" t="s">
        <v>324</v>
      </c>
      <c r="BR631" t="s">
        <v>324</v>
      </c>
      <c r="BS631" t="s">
        <v>324</v>
      </c>
      <c r="BT631">
        <v>0</v>
      </c>
      <c r="BU631" t="s">
        <v>324</v>
      </c>
      <c r="BV631" t="s">
        <v>324</v>
      </c>
      <c r="BW631" t="s">
        <v>324</v>
      </c>
      <c r="BX631" t="s">
        <v>324</v>
      </c>
      <c r="BY631">
        <v>0</v>
      </c>
      <c r="BZ631" t="s">
        <v>324</v>
      </c>
      <c r="CA631" t="s">
        <v>324</v>
      </c>
      <c r="CB631" t="s">
        <v>324</v>
      </c>
      <c r="CC631" t="s">
        <v>324</v>
      </c>
      <c r="CD631">
        <v>0</v>
      </c>
      <c r="CE631" t="s">
        <v>324</v>
      </c>
      <c r="CF631" t="s">
        <v>324</v>
      </c>
      <c r="CG631" t="s">
        <v>324</v>
      </c>
      <c r="CH631" t="s">
        <v>324</v>
      </c>
      <c r="CI631">
        <v>0</v>
      </c>
      <c r="CJ631" t="s">
        <v>324</v>
      </c>
      <c r="CK631" t="s">
        <v>324</v>
      </c>
      <c r="CL631" t="s">
        <v>324</v>
      </c>
      <c r="CM631" t="s">
        <v>324</v>
      </c>
      <c r="CN631">
        <v>0</v>
      </c>
      <c r="CO631">
        <v>2.294</v>
      </c>
      <c r="CP631">
        <v>0.53400000000000003</v>
      </c>
      <c r="CQ631" t="s">
        <v>179</v>
      </c>
      <c r="CR631">
        <v>0</v>
      </c>
      <c r="CS631">
        <v>2.8279999999999998</v>
      </c>
      <c r="CT631">
        <v>322</v>
      </c>
      <c r="CU631">
        <v>12</v>
      </c>
      <c r="CV631">
        <v>0</v>
      </c>
      <c r="CW631">
        <v>0</v>
      </c>
      <c r="CX631">
        <v>334</v>
      </c>
      <c r="CY631">
        <v>34.799999999999997</v>
      </c>
      <c r="CZ631">
        <v>0</v>
      </c>
      <c r="DA631">
        <v>0</v>
      </c>
      <c r="DB631">
        <v>0</v>
      </c>
      <c r="DC631">
        <v>34.799999999999997</v>
      </c>
    </row>
    <row r="632" spans="1:107" x14ac:dyDescent="0.45">
      <c r="A632">
        <v>2024</v>
      </c>
      <c r="B632">
        <v>2</v>
      </c>
      <c r="C632" t="s">
        <v>206</v>
      </c>
      <c r="D632">
        <v>17539</v>
      </c>
      <c r="E632" t="s">
        <v>545</v>
      </c>
      <c r="F632" t="s">
        <v>323</v>
      </c>
      <c r="G632" t="s">
        <v>244</v>
      </c>
      <c r="H632">
        <v>111.92400000000001</v>
      </c>
      <c r="I632">
        <v>20.623000000000001</v>
      </c>
      <c r="J632">
        <v>2.056</v>
      </c>
      <c r="K632" t="s">
        <v>324</v>
      </c>
      <c r="L632">
        <v>134.60300000000001</v>
      </c>
      <c r="M632">
        <v>15528</v>
      </c>
      <c r="N632">
        <v>240</v>
      </c>
      <c r="O632">
        <v>7</v>
      </c>
      <c r="P632" t="s">
        <v>324</v>
      </c>
      <c r="Q632">
        <v>15775</v>
      </c>
      <c r="R632" t="s">
        <v>324</v>
      </c>
      <c r="S632" t="s">
        <v>324</v>
      </c>
      <c r="T632" t="s">
        <v>324</v>
      </c>
      <c r="U632" t="s">
        <v>324</v>
      </c>
      <c r="V632">
        <v>0</v>
      </c>
      <c r="W632" t="s">
        <v>324</v>
      </c>
      <c r="X632" t="s">
        <v>324</v>
      </c>
      <c r="Y632" t="s">
        <v>324</v>
      </c>
      <c r="Z632" t="s">
        <v>324</v>
      </c>
      <c r="AA632">
        <v>0</v>
      </c>
      <c r="AB632">
        <v>5167.652</v>
      </c>
      <c r="AC632">
        <v>732.70600000000002</v>
      </c>
      <c r="AD632">
        <v>32.619999999999997</v>
      </c>
      <c r="AE632" t="s">
        <v>324</v>
      </c>
      <c r="AF632">
        <v>5932.9780000000001</v>
      </c>
      <c r="AG632">
        <v>4.3479999999999999</v>
      </c>
      <c r="AH632">
        <v>3.2000000000000001E-2</v>
      </c>
      <c r="AI632" t="s">
        <v>324</v>
      </c>
      <c r="AJ632" t="s">
        <v>324</v>
      </c>
      <c r="AK632">
        <v>4.38</v>
      </c>
      <c r="AL632">
        <v>590</v>
      </c>
      <c r="AM632">
        <v>4</v>
      </c>
      <c r="AN632" t="s">
        <v>324</v>
      </c>
      <c r="AO632" t="s">
        <v>324</v>
      </c>
      <c r="AP632">
        <v>594</v>
      </c>
      <c r="AQ632">
        <v>10.29</v>
      </c>
      <c r="AR632">
        <v>9.8000000000000004E-2</v>
      </c>
      <c r="AS632" t="s">
        <v>324</v>
      </c>
      <c r="AT632" t="s">
        <v>324</v>
      </c>
      <c r="AU632">
        <v>10.388</v>
      </c>
      <c r="AV632" t="s">
        <v>324</v>
      </c>
      <c r="AW632" t="s">
        <v>324</v>
      </c>
      <c r="AX632" t="s">
        <v>324</v>
      </c>
      <c r="AY632" t="s">
        <v>324</v>
      </c>
      <c r="AZ632">
        <v>0</v>
      </c>
      <c r="BA632" t="s">
        <v>324</v>
      </c>
      <c r="BB632" t="s">
        <v>324</v>
      </c>
      <c r="BC632" t="s">
        <v>324</v>
      </c>
      <c r="BD632" t="s">
        <v>324</v>
      </c>
      <c r="BE632">
        <v>0</v>
      </c>
      <c r="BF632" t="s">
        <v>324</v>
      </c>
      <c r="BG632" t="s">
        <v>324</v>
      </c>
      <c r="BH632" t="s">
        <v>324</v>
      </c>
      <c r="BI632" t="s">
        <v>324</v>
      </c>
      <c r="BJ632">
        <v>0</v>
      </c>
      <c r="BK632" t="s">
        <v>324</v>
      </c>
      <c r="BL632" t="s">
        <v>324</v>
      </c>
      <c r="BM632" t="s">
        <v>324</v>
      </c>
      <c r="BN632" t="s">
        <v>324</v>
      </c>
      <c r="BO632">
        <v>0</v>
      </c>
      <c r="BP632" t="s">
        <v>324</v>
      </c>
      <c r="BQ632" t="s">
        <v>324</v>
      </c>
      <c r="BR632" t="s">
        <v>324</v>
      </c>
      <c r="BS632" t="s">
        <v>324</v>
      </c>
      <c r="BT632">
        <v>0</v>
      </c>
      <c r="BU632" t="s">
        <v>324</v>
      </c>
      <c r="BV632" t="s">
        <v>324</v>
      </c>
      <c r="BW632" t="s">
        <v>324</v>
      </c>
      <c r="BX632" t="s">
        <v>324</v>
      </c>
      <c r="BY632">
        <v>0</v>
      </c>
      <c r="BZ632" t="s">
        <v>324</v>
      </c>
      <c r="CA632" t="s">
        <v>324</v>
      </c>
      <c r="CB632" t="s">
        <v>324</v>
      </c>
      <c r="CC632" t="s">
        <v>324</v>
      </c>
      <c r="CD632">
        <v>0</v>
      </c>
      <c r="CE632" t="s">
        <v>324</v>
      </c>
      <c r="CF632" t="s">
        <v>324</v>
      </c>
      <c r="CG632" t="s">
        <v>324</v>
      </c>
      <c r="CH632" t="s">
        <v>324</v>
      </c>
      <c r="CI632">
        <v>0</v>
      </c>
      <c r="CJ632" t="s">
        <v>324</v>
      </c>
      <c r="CK632" t="s">
        <v>324</v>
      </c>
      <c r="CL632" t="s">
        <v>324</v>
      </c>
      <c r="CM632" t="s">
        <v>324</v>
      </c>
      <c r="CN632">
        <v>0</v>
      </c>
      <c r="CO632">
        <v>111.92400000000001</v>
      </c>
      <c r="CP632">
        <v>20.623000000000001</v>
      </c>
      <c r="CQ632">
        <v>2.056</v>
      </c>
      <c r="CR632">
        <v>0</v>
      </c>
      <c r="CS632">
        <v>134.60300000000001</v>
      </c>
      <c r="CT632">
        <v>15528</v>
      </c>
      <c r="CU632">
        <v>240</v>
      </c>
      <c r="CV632">
        <v>7</v>
      </c>
      <c r="CW632">
        <v>0</v>
      </c>
      <c r="CX632">
        <v>15775</v>
      </c>
      <c r="CY632">
        <v>5167.652</v>
      </c>
      <c r="CZ632">
        <v>732.70600000000002</v>
      </c>
      <c r="DA632">
        <v>32.619999999999997</v>
      </c>
      <c r="DB632">
        <v>0</v>
      </c>
      <c r="DC632">
        <v>5932.9780000000001</v>
      </c>
    </row>
    <row r="633" spans="1:107" x14ac:dyDescent="0.45">
      <c r="A633">
        <v>2024</v>
      </c>
      <c r="B633">
        <v>2</v>
      </c>
      <c r="C633" t="s">
        <v>206</v>
      </c>
      <c r="D633">
        <v>17543</v>
      </c>
      <c r="E633" t="s">
        <v>546</v>
      </c>
      <c r="F633" t="s">
        <v>323</v>
      </c>
      <c r="G633" t="s">
        <v>244</v>
      </c>
      <c r="H633">
        <v>11.855</v>
      </c>
      <c r="I633" t="s">
        <v>324</v>
      </c>
      <c r="J633" t="s">
        <v>324</v>
      </c>
      <c r="K633" t="s">
        <v>324</v>
      </c>
      <c r="L633">
        <v>11.855</v>
      </c>
      <c r="M633">
        <v>1710</v>
      </c>
      <c r="N633" t="s">
        <v>324</v>
      </c>
      <c r="O633" t="s">
        <v>324</v>
      </c>
      <c r="P633" t="s">
        <v>324</v>
      </c>
      <c r="Q633">
        <v>1710</v>
      </c>
      <c r="R633" t="s">
        <v>324</v>
      </c>
      <c r="S633" t="s">
        <v>324</v>
      </c>
      <c r="T633" t="s">
        <v>324</v>
      </c>
      <c r="U633" t="s">
        <v>324</v>
      </c>
      <c r="V633">
        <v>0</v>
      </c>
      <c r="W633" t="s">
        <v>324</v>
      </c>
      <c r="X633" t="s">
        <v>324</v>
      </c>
      <c r="Y633" t="s">
        <v>324</v>
      </c>
      <c r="Z633" t="s">
        <v>324</v>
      </c>
      <c r="AA633">
        <v>0</v>
      </c>
      <c r="AB633" t="s">
        <v>324</v>
      </c>
      <c r="AC633" t="s">
        <v>324</v>
      </c>
      <c r="AD633" t="s">
        <v>324</v>
      </c>
      <c r="AE633" t="s">
        <v>324</v>
      </c>
      <c r="AF633">
        <v>0</v>
      </c>
      <c r="AG633" t="s">
        <v>324</v>
      </c>
      <c r="AH633" t="s">
        <v>324</v>
      </c>
      <c r="AI633" t="s">
        <v>324</v>
      </c>
      <c r="AJ633" t="s">
        <v>324</v>
      </c>
      <c r="AK633">
        <v>0</v>
      </c>
      <c r="AL633" t="s">
        <v>324</v>
      </c>
      <c r="AM633" t="s">
        <v>324</v>
      </c>
      <c r="AN633" t="s">
        <v>324</v>
      </c>
      <c r="AO633" t="s">
        <v>324</v>
      </c>
      <c r="AP633">
        <v>0</v>
      </c>
      <c r="AQ633" t="s">
        <v>324</v>
      </c>
      <c r="AR633" t="s">
        <v>324</v>
      </c>
      <c r="AS633" t="s">
        <v>324</v>
      </c>
      <c r="AT633" t="s">
        <v>324</v>
      </c>
      <c r="AU633">
        <v>0</v>
      </c>
      <c r="AV633" t="s">
        <v>324</v>
      </c>
      <c r="AW633" t="s">
        <v>324</v>
      </c>
      <c r="AX633" t="s">
        <v>324</v>
      </c>
      <c r="AY633" t="s">
        <v>324</v>
      </c>
      <c r="AZ633">
        <v>0</v>
      </c>
      <c r="BA633" t="s">
        <v>324</v>
      </c>
      <c r="BB633" t="s">
        <v>324</v>
      </c>
      <c r="BC633" t="s">
        <v>324</v>
      </c>
      <c r="BD633" t="s">
        <v>324</v>
      </c>
      <c r="BE633">
        <v>0</v>
      </c>
      <c r="BF633" t="s">
        <v>324</v>
      </c>
      <c r="BG633" t="s">
        <v>324</v>
      </c>
      <c r="BH633" t="s">
        <v>324</v>
      </c>
      <c r="BI633" t="s">
        <v>324</v>
      </c>
      <c r="BJ633">
        <v>0</v>
      </c>
      <c r="BK633" t="s">
        <v>324</v>
      </c>
      <c r="BL633" t="s">
        <v>324</v>
      </c>
      <c r="BM633" t="s">
        <v>324</v>
      </c>
      <c r="BN633" t="s">
        <v>324</v>
      </c>
      <c r="BO633">
        <v>0</v>
      </c>
      <c r="BP633" t="s">
        <v>324</v>
      </c>
      <c r="BQ633" t="s">
        <v>324</v>
      </c>
      <c r="BR633" t="s">
        <v>324</v>
      </c>
      <c r="BS633" t="s">
        <v>324</v>
      </c>
      <c r="BT633">
        <v>0</v>
      </c>
      <c r="BU633" t="s">
        <v>324</v>
      </c>
      <c r="BV633" t="s">
        <v>324</v>
      </c>
      <c r="BW633" t="s">
        <v>324</v>
      </c>
      <c r="BX633" t="s">
        <v>324</v>
      </c>
      <c r="BY633">
        <v>0</v>
      </c>
      <c r="BZ633" t="s">
        <v>324</v>
      </c>
      <c r="CA633" t="s">
        <v>324</v>
      </c>
      <c r="CB633" t="s">
        <v>324</v>
      </c>
      <c r="CC633" t="s">
        <v>324</v>
      </c>
      <c r="CD633">
        <v>0</v>
      </c>
      <c r="CE633" t="s">
        <v>324</v>
      </c>
      <c r="CF633" t="s">
        <v>324</v>
      </c>
      <c r="CG633" t="s">
        <v>324</v>
      </c>
      <c r="CH633" t="s">
        <v>324</v>
      </c>
      <c r="CI633">
        <v>0</v>
      </c>
      <c r="CJ633" t="s">
        <v>324</v>
      </c>
      <c r="CK633" t="s">
        <v>324</v>
      </c>
      <c r="CL633" t="s">
        <v>324</v>
      </c>
      <c r="CM633" t="s">
        <v>324</v>
      </c>
      <c r="CN633">
        <v>0</v>
      </c>
      <c r="CO633">
        <v>11.855</v>
      </c>
      <c r="CP633" t="s">
        <v>179</v>
      </c>
      <c r="CQ633" t="s">
        <v>179</v>
      </c>
      <c r="CR633">
        <v>0</v>
      </c>
      <c r="CS633">
        <v>11.855</v>
      </c>
      <c r="CT633">
        <v>1710</v>
      </c>
      <c r="CU633">
        <v>0</v>
      </c>
      <c r="CV633">
        <v>0</v>
      </c>
      <c r="CW633">
        <v>0</v>
      </c>
      <c r="CX633">
        <v>1710</v>
      </c>
      <c r="CY633">
        <v>0</v>
      </c>
      <c r="CZ633">
        <v>0</v>
      </c>
      <c r="DA633">
        <v>0</v>
      </c>
      <c r="DB633">
        <v>0</v>
      </c>
      <c r="DC633">
        <v>0</v>
      </c>
    </row>
    <row r="634" spans="1:107" x14ac:dyDescent="0.45">
      <c r="A634">
        <v>2024</v>
      </c>
      <c r="B634">
        <v>2</v>
      </c>
      <c r="C634" t="s">
        <v>206</v>
      </c>
      <c r="D634">
        <v>99999</v>
      </c>
      <c r="E634" t="s">
        <v>329</v>
      </c>
      <c r="F634" t="s">
        <v>323</v>
      </c>
      <c r="H634">
        <v>45.612000000000002</v>
      </c>
      <c r="I634">
        <v>4.1130000000000004</v>
      </c>
      <c r="J634">
        <v>0</v>
      </c>
      <c r="K634">
        <v>0</v>
      </c>
      <c r="L634">
        <v>49.725000000000001</v>
      </c>
      <c r="M634" t="s">
        <v>324</v>
      </c>
      <c r="N634" t="s">
        <v>324</v>
      </c>
      <c r="O634" t="s">
        <v>324</v>
      </c>
      <c r="P634" t="s">
        <v>324</v>
      </c>
      <c r="Q634" t="s">
        <v>324</v>
      </c>
      <c r="R634">
        <v>-4.2000000000000003E-2</v>
      </c>
      <c r="S634" t="s">
        <v>324</v>
      </c>
      <c r="T634" t="s">
        <v>324</v>
      </c>
      <c r="U634" t="s">
        <v>324</v>
      </c>
      <c r="V634">
        <v>-4.2000000000000003E-2</v>
      </c>
      <c r="W634" t="s">
        <v>324</v>
      </c>
      <c r="X634" t="s">
        <v>324</v>
      </c>
      <c r="Y634" t="s">
        <v>324</v>
      </c>
      <c r="Z634" t="s">
        <v>324</v>
      </c>
      <c r="AA634" t="s">
        <v>324</v>
      </c>
      <c r="AB634" t="s">
        <v>324</v>
      </c>
      <c r="AC634" t="s">
        <v>324</v>
      </c>
      <c r="AD634" t="s">
        <v>324</v>
      </c>
      <c r="AE634" t="s">
        <v>324</v>
      </c>
      <c r="AF634" t="s">
        <v>324</v>
      </c>
      <c r="AG634">
        <v>-7.5999999999999998E-2</v>
      </c>
      <c r="AH634" t="s">
        <v>324</v>
      </c>
      <c r="AI634" t="s">
        <v>324</v>
      </c>
      <c r="AJ634" t="s">
        <v>324</v>
      </c>
      <c r="AK634">
        <v>-7.5999999999999998E-2</v>
      </c>
      <c r="AL634" t="s">
        <v>324</v>
      </c>
      <c r="AM634" t="s">
        <v>324</v>
      </c>
      <c r="AN634" t="s">
        <v>324</v>
      </c>
      <c r="AO634" t="s">
        <v>324</v>
      </c>
      <c r="AP634" t="s">
        <v>324</v>
      </c>
      <c r="AQ634" t="s">
        <v>324</v>
      </c>
      <c r="AR634" t="s">
        <v>324</v>
      </c>
      <c r="AS634" t="s">
        <v>324</v>
      </c>
      <c r="AT634" t="s">
        <v>324</v>
      </c>
      <c r="AU634" t="s">
        <v>324</v>
      </c>
      <c r="AV634" t="s">
        <v>324</v>
      </c>
      <c r="AW634" t="s">
        <v>324</v>
      </c>
      <c r="AX634" t="s">
        <v>324</v>
      </c>
      <c r="AY634" t="s">
        <v>324</v>
      </c>
      <c r="AZ634">
        <v>0</v>
      </c>
      <c r="BA634" t="s">
        <v>324</v>
      </c>
      <c r="BB634" t="s">
        <v>324</v>
      </c>
      <c r="BC634" t="s">
        <v>324</v>
      </c>
      <c r="BD634" t="s">
        <v>324</v>
      </c>
      <c r="BE634" t="s">
        <v>324</v>
      </c>
      <c r="BF634" t="s">
        <v>324</v>
      </c>
      <c r="BG634" t="s">
        <v>324</v>
      </c>
      <c r="BH634" t="s">
        <v>324</v>
      </c>
      <c r="BI634" t="s">
        <v>324</v>
      </c>
      <c r="BJ634" t="s">
        <v>324</v>
      </c>
      <c r="BK634" t="s">
        <v>324</v>
      </c>
      <c r="BL634" t="s">
        <v>324</v>
      </c>
      <c r="BM634" t="s">
        <v>324</v>
      </c>
      <c r="BN634" t="s">
        <v>324</v>
      </c>
      <c r="BO634" t="s">
        <v>324</v>
      </c>
      <c r="BP634" t="s">
        <v>324</v>
      </c>
      <c r="BQ634" t="s">
        <v>324</v>
      </c>
      <c r="BR634" t="s">
        <v>324</v>
      </c>
      <c r="BS634" t="s">
        <v>324</v>
      </c>
      <c r="BT634" t="s">
        <v>324</v>
      </c>
      <c r="BU634" t="s">
        <v>324</v>
      </c>
      <c r="BV634" t="s">
        <v>324</v>
      </c>
      <c r="BW634" t="s">
        <v>324</v>
      </c>
      <c r="BX634" t="s">
        <v>324</v>
      </c>
      <c r="BY634" t="s">
        <v>324</v>
      </c>
      <c r="BZ634" t="s">
        <v>324</v>
      </c>
      <c r="CA634" t="s">
        <v>324</v>
      </c>
      <c r="CB634" t="s">
        <v>324</v>
      </c>
      <c r="CC634" t="s">
        <v>324</v>
      </c>
      <c r="CD634" t="s">
        <v>324</v>
      </c>
      <c r="CE634" t="s">
        <v>324</v>
      </c>
      <c r="CF634" t="s">
        <v>324</v>
      </c>
      <c r="CG634" t="s">
        <v>324</v>
      </c>
      <c r="CH634" t="s">
        <v>324</v>
      </c>
      <c r="CI634" t="s">
        <v>324</v>
      </c>
      <c r="CJ634" t="s">
        <v>324</v>
      </c>
      <c r="CK634" t="s">
        <v>324</v>
      </c>
      <c r="CL634" t="s">
        <v>324</v>
      </c>
      <c r="CM634" t="s">
        <v>324</v>
      </c>
      <c r="CN634" t="s">
        <v>324</v>
      </c>
      <c r="CO634">
        <v>45.57</v>
      </c>
      <c r="CP634">
        <v>4.1130000000000004</v>
      </c>
      <c r="CQ634" t="s">
        <v>179</v>
      </c>
      <c r="CR634">
        <v>0</v>
      </c>
      <c r="CS634">
        <v>49.683</v>
      </c>
      <c r="CT634" t="s">
        <v>324</v>
      </c>
      <c r="CU634" t="s">
        <v>324</v>
      </c>
      <c r="CV634" t="s">
        <v>324</v>
      </c>
      <c r="CW634" t="s">
        <v>324</v>
      </c>
      <c r="CX634" t="s">
        <v>324</v>
      </c>
      <c r="CY634" t="s">
        <v>324</v>
      </c>
      <c r="CZ634" t="s">
        <v>324</v>
      </c>
      <c r="DA634" t="s">
        <v>324</v>
      </c>
      <c r="DB634" t="s">
        <v>324</v>
      </c>
      <c r="DC634" t="s">
        <v>324</v>
      </c>
    </row>
    <row r="635" spans="1:107" x14ac:dyDescent="0.45">
      <c r="A635">
        <v>2024</v>
      </c>
      <c r="B635">
        <v>2</v>
      </c>
      <c r="C635" t="s">
        <v>209</v>
      </c>
      <c r="D635">
        <v>1769</v>
      </c>
      <c r="E635" t="s">
        <v>547</v>
      </c>
      <c r="F635" t="s">
        <v>323</v>
      </c>
      <c r="G635" t="s">
        <v>244</v>
      </c>
      <c r="H635">
        <v>0.58199999999999996</v>
      </c>
      <c r="I635">
        <v>2.3E-2</v>
      </c>
      <c r="J635">
        <v>0</v>
      </c>
      <c r="K635">
        <v>0</v>
      </c>
      <c r="L635">
        <v>0.60499999999999998</v>
      </c>
      <c r="M635">
        <v>72</v>
      </c>
      <c r="N635">
        <v>2</v>
      </c>
      <c r="O635">
        <v>0</v>
      </c>
      <c r="P635">
        <v>0</v>
      </c>
      <c r="Q635">
        <v>74</v>
      </c>
      <c r="R635">
        <v>0</v>
      </c>
      <c r="S635">
        <v>0</v>
      </c>
      <c r="T635">
        <v>0</v>
      </c>
      <c r="U635">
        <v>0</v>
      </c>
      <c r="V635">
        <v>0</v>
      </c>
      <c r="W635">
        <v>0</v>
      </c>
      <c r="X635">
        <v>0</v>
      </c>
      <c r="Y635">
        <v>0</v>
      </c>
      <c r="Z635">
        <v>0</v>
      </c>
      <c r="AA635">
        <v>0</v>
      </c>
      <c r="AB635">
        <v>17.332000000000001</v>
      </c>
      <c r="AC635">
        <v>0.08</v>
      </c>
      <c r="AD635">
        <v>0</v>
      </c>
      <c r="AE635">
        <v>0</v>
      </c>
      <c r="AF635">
        <v>17.411999999999999</v>
      </c>
      <c r="AG635">
        <v>0</v>
      </c>
      <c r="AH635">
        <v>0</v>
      </c>
      <c r="AI635">
        <v>0</v>
      </c>
      <c r="AJ635">
        <v>0</v>
      </c>
      <c r="AK635">
        <v>0</v>
      </c>
      <c r="AL635">
        <v>0</v>
      </c>
      <c r="AM635">
        <v>0</v>
      </c>
      <c r="AN635">
        <v>0</v>
      </c>
      <c r="AO635">
        <v>0</v>
      </c>
      <c r="AP635">
        <v>0</v>
      </c>
      <c r="AQ635">
        <v>0</v>
      </c>
      <c r="AR635">
        <v>0</v>
      </c>
      <c r="AS635">
        <v>0</v>
      </c>
      <c r="AT635">
        <v>0</v>
      </c>
      <c r="AU635">
        <v>0</v>
      </c>
      <c r="AV635">
        <v>0</v>
      </c>
      <c r="AW635">
        <v>0</v>
      </c>
      <c r="AX635">
        <v>0</v>
      </c>
      <c r="AY635">
        <v>0</v>
      </c>
      <c r="AZ635">
        <v>0</v>
      </c>
      <c r="BA635">
        <v>0</v>
      </c>
      <c r="BB635">
        <v>0</v>
      </c>
      <c r="BC635">
        <v>0</v>
      </c>
      <c r="BD635">
        <v>0</v>
      </c>
      <c r="BE635">
        <v>0</v>
      </c>
      <c r="BF635">
        <v>0</v>
      </c>
      <c r="BG635">
        <v>0</v>
      </c>
      <c r="BH635">
        <v>0</v>
      </c>
      <c r="BI635">
        <v>0</v>
      </c>
      <c r="BJ635">
        <v>0</v>
      </c>
      <c r="BK635">
        <v>2E-3</v>
      </c>
      <c r="BL635">
        <v>0</v>
      </c>
      <c r="BM635">
        <v>0</v>
      </c>
      <c r="BN635">
        <v>0</v>
      </c>
      <c r="BO635">
        <v>2E-3</v>
      </c>
      <c r="BP635">
        <v>1</v>
      </c>
      <c r="BQ635">
        <v>0</v>
      </c>
      <c r="BR635">
        <v>0</v>
      </c>
      <c r="BS635">
        <v>0</v>
      </c>
      <c r="BT635">
        <v>1</v>
      </c>
      <c r="BU635">
        <v>5.0000000000000001E-3</v>
      </c>
      <c r="BV635">
        <v>0</v>
      </c>
      <c r="BW635">
        <v>0</v>
      </c>
      <c r="BX635">
        <v>0</v>
      </c>
      <c r="BY635">
        <v>5.0000000000000001E-3</v>
      </c>
      <c r="BZ635" t="s">
        <v>324</v>
      </c>
      <c r="CA635" t="s">
        <v>324</v>
      </c>
      <c r="CB635" t="s">
        <v>324</v>
      </c>
      <c r="CC635" t="s">
        <v>324</v>
      </c>
      <c r="CD635">
        <v>0</v>
      </c>
      <c r="CE635" t="s">
        <v>324</v>
      </c>
      <c r="CF635" t="s">
        <v>324</v>
      </c>
      <c r="CG635" t="s">
        <v>324</v>
      </c>
      <c r="CH635" t="s">
        <v>324</v>
      </c>
      <c r="CI635">
        <v>0</v>
      </c>
      <c r="CJ635" t="s">
        <v>324</v>
      </c>
      <c r="CK635" t="s">
        <v>324</v>
      </c>
      <c r="CL635" t="s">
        <v>324</v>
      </c>
      <c r="CM635" t="s">
        <v>324</v>
      </c>
      <c r="CN635">
        <v>0</v>
      </c>
      <c r="CO635">
        <v>0.58399999999999996</v>
      </c>
      <c r="CP635">
        <v>2.3E-2</v>
      </c>
      <c r="CQ635" t="s">
        <v>179</v>
      </c>
      <c r="CR635">
        <v>0</v>
      </c>
      <c r="CS635">
        <v>0.60699999999999998</v>
      </c>
      <c r="CT635">
        <v>73</v>
      </c>
      <c r="CU635">
        <v>2</v>
      </c>
      <c r="CV635">
        <v>0</v>
      </c>
      <c r="CW635">
        <v>0</v>
      </c>
      <c r="CX635">
        <v>75</v>
      </c>
      <c r="CY635">
        <v>17.337</v>
      </c>
      <c r="CZ635">
        <v>0.08</v>
      </c>
      <c r="DA635">
        <v>0</v>
      </c>
      <c r="DB635">
        <v>0</v>
      </c>
      <c r="DC635">
        <v>17.417000000000002</v>
      </c>
    </row>
    <row r="636" spans="1:107" x14ac:dyDescent="0.45">
      <c r="A636">
        <v>2024</v>
      </c>
      <c r="B636">
        <v>2</v>
      </c>
      <c r="C636" t="s">
        <v>209</v>
      </c>
      <c r="D636">
        <v>14232</v>
      </c>
      <c r="E636" t="s">
        <v>446</v>
      </c>
      <c r="F636" t="s">
        <v>323</v>
      </c>
      <c r="G636" t="s">
        <v>244</v>
      </c>
      <c r="H636">
        <v>0.01</v>
      </c>
      <c r="I636">
        <v>0.04</v>
      </c>
      <c r="J636">
        <v>0</v>
      </c>
      <c r="K636">
        <v>0</v>
      </c>
      <c r="L636">
        <v>0.05</v>
      </c>
      <c r="M636">
        <v>1</v>
      </c>
      <c r="N636">
        <v>2</v>
      </c>
      <c r="O636">
        <v>0</v>
      </c>
      <c r="P636">
        <v>0</v>
      </c>
      <c r="Q636">
        <v>3</v>
      </c>
      <c r="R636">
        <v>0</v>
      </c>
      <c r="S636">
        <v>0</v>
      </c>
      <c r="T636">
        <v>0</v>
      </c>
      <c r="U636">
        <v>0</v>
      </c>
      <c r="V636">
        <v>0</v>
      </c>
      <c r="W636">
        <v>0</v>
      </c>
      <c r="X636">
        <v>0</v>
      </c>
      <c r="Y636">
        <v>0</v>
      </c>
      <c r="Z636">
        <v>0</v>
      </c>
      <c r="AA636">
        <v>0</v>
      </c>
      <c r="AB636">
        <v>0.16</v>
      </c>
      <c r="AC636">
        <v>0.20499999999999999</v>
      </c>
      <c r="AD636">
        <v>0</v>
      </c>
      <c r="AE636">
        <v>0</v>
      </c>
      <c r="AF636">
        <v>0.36499999999999999</v>
      </c>
      <c r="AG636">
        <v>0</v>
      </c>
      <c r="AH636">
        <v>0</v>
      </c>
      <c r="AI636">
        <v>0</v>
      </c>
      <c r="AJ636">
        <v>0</v>
      </c>
      <c r="AK636">
        <v>0</v>
      </c>
      <c r="AL636">
        <v>0</v>
      </c>
      <c r="AM636">
        <v>0</v>
      </c>
      <c r="AN636">
        <v>0</v>
      </c>
      <c r="AO636">
        <v>0</v>
      </c>
      <c r="AP636">
        <v>0</v>
      </c>
      <c r="AQ636">
        <v>0</v>
      </c>
      <c r="AR636">
        <v>0</v>
      </c>
      <c r="AS636">
        <v>0</v>
      </c>
      <c r="AT636">
        <v>0</v>
      </c>
      <c r="AU636">
        <v>0</v>
      </c>
      <c r="AV636">
        <v>0</v>
      </c>
      <c r="AW636">
        <v>0</v>
      </c>
      <c r="AX636">
        <v>0</v>
      </c>
      <c r="AY636">
        <v>0</v>
      </c>
      <c r="AZ636">
        <v>0</v>
      </c>
      <c r="BA636">
        <v>0</v>
      </c>
      <c r="BB636">
        <v>0</v>
      </c>
      <c r="BC636">
        <v>0</v>
      </c>
      <c r="BD636">
        <v>0</v>
      </c>
      <c r="BE636">
        <v>0</v>
      </c>
      <c r="BF636">
        <v>0</v>
      </c>
      <c r="BG636">
        <v>0</v>
      </c>
      <c r="BH636">
        <v>0</v>
      </c>
      <c r="BI636">
        <v>0</v>
      </c>
      <c r="BJ636">
        <v>0</v>
      </c>
      <c r="BK636">
        <v>2.3E-2</v>
      </c>
      <c r="BL636">
        <v>9.1999999999999998E-2</v>
      </c>
      <c r="BM636">
        <v>0</v>
      </c>
      <c r="BN636">
        <v>0</v>
      </c>
      <c r="BO636">
        <v>0.115</v>
      </c>
      <c r="BP636">
        <v>2</v>
      </c>
      <c r="BQ636">
        <v>2</v>
      </c>
      <c r="BR636">
        <v>0</v>
      </c>
      <c r="BS636">
        <v>0</v>
      </c>
      <c r="BT636">
        <v>4</v>
      </c>
      <c r="BU636">
        <v>0</v>
      </c>
      <c r="BV636">
        <v>0.08</v>
      </c>
      <c r="BW636">
        <v>0</v>
      </c>
      <c r="BX636">
        <v>0</v>
      </c>
      <c r="BY636">
        <v>0.08</v>
      </c>
      <c r="BZ636">
        <v>0</v>
      </c>
      <c r="CA636">
        <v>0</v>
      </c>
      <c r="CB636">
        <v>0</v>
      </c>
      <c r="CC636">
        <v>0</v>
      </c>
      <c r="CD636">
        <v>0</v>
      </c>
      <c r="CE636">
        <v>0</v>
      </c>
      <c r="CF636">
        <v>0</v>
      </c>
      <c r="CG636">
        <v>0</v>
      </c>
      <c r="CH636">
        <v>0</v>
      </c>
      <c r="CI636">
        <v>0</v>
      </c>
      <c r="CJ636">
        <v>0</v>
      </c>
      <c r="CK636">
        <v>0</v>
      </c>
      <c r="CL636">
        <v>0</v>
      </c>
      <c r="CM636">
        <v>0</v>
      </c>
      <c r="CN636">
        <v>0</v>
      </c>
      <c r="CO636">
        <v>3.3000000000000002E-2</v>
      </c>
      <c r="CP636">
        <v>0.13200000000000001</v>
      </c>
      <c r="CQ636" t="s">
        <v>179</v>
      </c>
      <c r="CR636">
        <v>0</v>
      </c>
      <c r="CS636">
        <v>0.16500000000000001</v>
      </c>
      <c r="CT636">
        <v>3</v>
      </c>
      <c r="CU636">
        <v>4</v>
      </c>
      <c r="CV636">
        <v>0</v>
      </c>
      <c r="CW636">
        <v>0</v>
      </c>
      <c r="CX636">
        <v>7</v>
      </c>
      <c r="CY636">
        <v>0.16</v>
      </c>
      <c r="CZ636">
        <v>0.28499999999999998</v>
      </c>
      <c r="DA636">
        <v>0</v>
      </c>
      <c r="DB636">
        <v>0</v>
      </c>
      <c r="DC636">
        <v>0.44500000000000001</v>
      </c>
    </row>
    <row r="637" spans="1:107" x14ac:dyDescent="0.45">
      <c r="A637">
        <v>2024</v>
      </c>
      <c r="B637">
        <v>2</v>
      </c>
      <c r="C637" t="s">
        <v>209</v>
      </c>
      <c r="D637">
        <v>17267</v>
      </c>
      <c r="E637" t="s">
        <v>448</v>
      </c>
      <c r="F637" t="s">
        <v>323</v>
      </c>
      <c r="G637" t="s">
        <v>247</v>
      </c>
      <c r="H637">
        <v>0.26600000000000001</v>
      </c>
      <c r="I637">
        <v>7.8E-2</v>
      </c>
      <c r="J637" t="s">
        <v>324</v>
      </c>
      <c r="K637" t="s">
        <v>324</v>
      </c>
      <c r="L637">
        <v>0.34399999999999997</v>
      </c>
      <c r="M637">
        <v>25</v>
      </c>
      <c r="N637">
        <v>6</v>
      </c>
      <c r="O637" t="s">
        <v>324</v>
      </c>
      <c r="P637" t="s">
        <v>324</v>
      </c>
      <c r="Q637">
        <v>31</v>
      </c>
      <c r="R637" t="s">
        <v>324</v>
      </c>
      <c r="S637" t="s">
        <v>324</v>
      </c>
      <c r="T637" t="s">
        <v>324</v>
      </c>
      <c r="U637" t="s">
        <v>324</v>
      </c>
      <c r="V637">
        <v>0</v>
      </c>
      <c r="W637" t="s">
        <v>324</v>
      </c>
      <c r="X637" t="s">
        <v>324</v>
      </c>
      <c r="Y637" t="s">
        <v>324</v>
      </c>
      <c r="Z637" t="s">
        <v>324</v>
      </c>
      <c r="AA637">
        <v>0</v>
      </c>
      <c r="AB637">
        <v>3.5489999999999999</v>
      </c>
      <c r="AC637">
        <v>0.14000000000000001</v>
      </c>
      <c r="AD637" t="s">
        <v>324</v>
      </c>
      <c r="AE637" t="s">
        <v>324</v>
      </c>
      <c r="AF637">
        <v>3.6890000000000001</v>
      </c>
      <c r="AG637" t="s">
        <v>324</v>
      </c>
      <c r="AH637" t="s">
        <v>324</v>
      </c>
      <c r="AI637" t="s">
        <v>324</v>
      </c>
      <c r="AJ637" t="s">
        <v>324</v>
      </c>
      <c r="AK637">
        <v>0</v>
      </c>
      <c r="AL637" t="s">
        <v>324</v>
      </c>
      <c r="AM637" t="s">
        <v>324</v>
      </c>
      <c r="AN637" t="s">
        <v>324</v>
      </c>
      <c r="AO637" t="s">
        <v>324</v>
      </c>
      <c r="AP637">
        <v>0</v>
      </c>
      <c r="AQ637" t="s">
        <v>324</v>
      </c>
      <c r="AR637" t="s">
        <v>324</v>
      </c>
      <c r="AS637" t="s">
        <v>324</v>
      </c>
      <c r="AT637" t="s">
        <v>324</v>
      </c>
      <c r="AU637">
        <v>0</v>
      </c>
      <c r="AV637" t="s">
        <v>324</v>
      </c>
      <c r="AW637" t="s">
        <v>324</v>
      </c>
      <c r="AX637" t="s">
        <v>324</v>
      </c>
      <c r="AY637" t="s">
        <v>324</v>
      </c>
      <c r="AZ637">
        <v>0</v>
      </c>
      <c r="BA637" t="s">
        <v>324</v>
      </c>
      <c r="BB637" t="s">
        <v>324</v>
      </c>
      <c r="BC637" t="s">
        <v>324</v>
      </c>
      <c r="BD637" t="s">
        <v>324</v>
      </c>
      <c r="BE637">
        <v>0</v>
      </c>
      <c r="BF637" t="s">
        <v>324</v>
      </c>
      <c r="BG637" t="s">
        <v>324</v>
      </c>
      <c r="BH637" t="s">
        <v>324</v>
      </c>
      <c r="BI637" t="s">
        <v>324</v>
      </c>
      <c r="BJ637">
        <v>0</v>
      </c>
      <c r="BK637">
        <v>2.3E-2</v>
      </c>
      <c r="BL637">
        <v>0</v>
      </c>
      <c r="BM637" t="s">
        <v>324</v>
      </c>
      <c r="BN637" t="s">
        <v>324</v>
      </c>
      <c r="BO637">
        <v>2.3E-2</v>
      </c>
      <c r="BP637">
        <v>4</v>
      </c>
      <c r="BQ637">
        <v>0</v>
      </c>
      <c r="BR637" t="s">
        <v>324</v>
      </c>
      <c r="BS637" t="s">
        <v>324</v>
      </c>
      <c r="BT637">
        <v>4</v>
      </c>
      <c r="BU637">
        <v>9.0999999999999998E-2</v>
      </c>
      <c r="BV637">
        <v>0</v>
      </c>
      <c r="BW637" t="s">
        <v>324</v>
      </c>
      <c r="BX637" t="s">
        <v>324</v>
      </c>
      <c r="BY637">
        <v>9.0999999999999998E-2</v>
      </c>
      <c r="BZ637" t="s">
        <v>324</v>
      </c>
      <c r="CA637" t="s">
        <v>324</v>
      </c>
      <c r="CB637" t="s">
        <v>324</v>
      </c>
      <c r="CC637" t="s">
        <v>324</v>
      </c>
      <c r="CD637">
        <v>0</v>
      </c>
      <c r="CE637" t="s">
        <v>324</v>
      </c>
      <c r="CF637" t="s">
        <v>324</v>
      </c>
      <c r="CG637" t="s">
        <v>324</v>
      </c>
      <c r="CH637" t="s">
        <v>324</v>
      </c>
      <c r="CI637">
        <v>0</v>
      </c>
      <c r="CJ637" t="s">
        <v>324</v>
      </c>
      <c r="CK637" t="s">
        <v>324</v>
      </c>
      <c r="CL637" t="s">
        <v>324</v>
      </c>
      <c r="CM637" t="s">
        <v>324</v>
      </c>
      <c r="CN637">
        <v>0</v>
      </c>
      <c r="CO637">
        <v>0.28899999999999998</v>
      </c>
      <c r="CP637">
        <v>7.8E-2</v>
      </c>
      <c r="CQ637" t="s">
        <v>179</v>
      </c>
      <c r="CR637">
        <v>0</v>
      </c>
      <c r="CS637">
        <v>0.36699999999999999</v>
      </c>
      <c r="CT637">
        <v>29</v>
      </c>
      <c r="CU637">
        <v>6</v>
      </c>
      <c r="CV637">
        <v>0</v>
      </c>
      <c r="CW637">
        <v>0</v>
      </c>
      <c r="CX637">
        <v>35</v>
      </c>
      <c r="CY637">
        <v>3.64</v>
      </c>
      <c r="CZ637">
        <v>0.14000000000000001</v>
      </c>
      <c r="DA637">
        <v>0</v>
      </c>
      <c r="DB637">
        <v>0</v>
      </c>
      <c r="DC637">
        <v>3.78</v>
      </c>
    </row>
    <row r="638" spans="1:107" x14ac:dyDescent="0.45">
      <c r="A638">
        <v>2024</v>
      </c>
      <c r="B638">
        <v>2</v>
      </c>
      <c r="C638" t="s">
        <v>209</v>
      </c>
      <c r="D638">
        <v>19293</v>
      </c>
      <c r="E638" t="s">
        <v>548</v>
      </c>
      <c r="F638" t="s">
        <v>323</v>
      </c>
      <c r="G638" t="s">
        <v>244</v>
      </c>
      <c r="H638">
        <v>0.115</v>
      </c>
      <c r="I638">
        <v>3.4000000000000002E-2</v>
      </c>
      <c r="J638" t="s">
        <v>324</v>
      </c>
      <c r="K638" t="s">
        <v>324</v>
      </c>
      <c r="L638">
        <v>0.14899999999999999</v>
      </c>
      <c r="M638">
        <v>14</v>
      </c>
      <c r="N638">
        <v>4</v>
      </c>
      <c r="O638" t="s">
        <v>324</v>
      </c>
      <c r="P638" t="s">
        <v>324</v>
      </c>
      <c r="Q638">
        <v>18</v>
      </c>
      <c r="R638" t="s">
        <v>324</v>
      </c>
      <c r="S638" t="s">
        <v>324</v>
      </c>
      <c r="T638" t="s">
        <v>324</v>
      </c>
      <c r="U638" t="s">
        <v>324</v>
      </c>
      <c r="V638">
        <v>0</v>
      </c>
      <c r="W638" t="s">
        <v>324</v>
      </c>
      <c r="X638" t="s">
        <v>324</v>
      </c>
      <c r="Y638" t="s">
        <v>324</v>
      </c>
      <c r="Z638" t="s">
        <v>324</v>
      </c>
      <c r="AA638">
        <v>0</v>
      </c>
      <c r="AB638">
        <v>5.5229999999999997</v>
      </c>
      <c r="AC638">
        <v>0.29899999999999999</v>
      </c>
      <c r="AD638" t="s">
        <v>324</v>
      </c>
      <c r="AE638" t="s">
        <v>324</v>
      </c>
      <c r="AF638">
        <v>5.8220000000000001</v>
      </c>
      <c r="AG638" t="s">
        <v>324</v>
      </c>
      <c r="AH638" t="s">
        <v>324</v>
      </c>
      <c r="AI638" t="s">
        <v>324</v>
      </c>
      <c r="AJ638" t="s">
        <v>324</v>
      </c>
      <c r="AK638">
        <v>0</v>
      </c>
      <c r="AL638" t="s">
        <v>324</v>
      </c>
      <c r="AM638" t="s">
        <v>324</v>
      </c>
      <c r="AN638" t="s">
        <v>324</v>
      </c>
      <c r="AO638" t="s">
        <v>324</v>
      </c>
      <c r="AP638">
        <v>0</v>
      </c>
      <c r="AQ638" t="s">
        <v>324</v>
      </c>
      <c r="AR638" t="s">
        <v>324</v>
      </c>
      <c r="AS638" t="s">
        <v>324</v>
      </c>
      <c r="AT638" t="s">
        <v>324</v>
      </c>
      <c r="AU638">
        <v>0</v>
      </c>
      <c r="AV638" t="s">
        <v>324</v>
      </c>
      <c r="AW638" t="s">
        <v>324</v>
      </c>
      <c r="AX638" t="s">
        <v>324</v>
      </c>
      <c r="AY638" t="s">
        <v>324</v>
      </c>
      <c r="AZ638">
        <v>0</v>
      </c>
      <c r="BA638" t="s">
        <v>324</v>
      </c>
      <c r="BB638" t="s">
        <v>324</v>
      </c>
      <c r="BC638" t="s">
        <v>324</v>
      </c>
      <c r="BD638" t="s">
        <v>324</v>
      </c>
      <c r="BE638">
        <v>0</v>
      </c>
      <c r="BF638" t="s">
        <v>324</v>
      </c>
      <c r="BG638" t="s">
        <v>324</v>
      </c>
      <c r="BH638" t="s">
        <v>324</v>
      </c>
      <c r="BI638" t="s">
        <v>324</v>
      </c>
      <c r="BJ638">
        <v>0</v>
      </c>
      <c r="BK638" t="s">
        <v>324</v>
      </c>
      <c r="BL638" t="s">
        <v>324</v>
      </c>
      <c r="BM638" t="s">
        <v>324</v>
      </c>
      <c r="BN638" t="s">
        <v>324</v>
      </c>
      <c r="BO638">
        <v>0</v>
      </c>
      <c r="BP638" t="s">
        <v>324</v>
      </c>
      <c r="BQ638" t="s">
        <v>324</v>
      </c>
      <c r="BR638" t="s">
        <v>324</v>
      </c>
      <c r="BS638" t="s">
        <v>324</v>
      </c>
      <c r="BT638">
        <v>0</v>
      </c>
      <c r="BU638" t="s">
        <v>324</v>
      </c>
      <c r="BV638" t="s">
        <v>324</v>
      </c>
      <c r="BW638" t="s">
        <v>324</v>
      </c>
      <c r="BX638" t="s">
        <v>324</v>
      </c>
      <c r="BY638">
        <v>0</v>
      </c>
      <c r="BZ638" t="s">
        <v>324</v>
      </c>
      <c r="CA638" t="s">
        <v>324</v>
      </c>
      <c r="CB638" t="s">
        <v>324</v>
      </c>
      <c r="CC638" t="s">
        <v>324</v>
      </c>
      <c r="CD638">
        <v>0</v>
      </c>
      <c r="CE638" t="s">
        <v>324</v>
      </c>
      <c r="CF638" t="s">
        <v>324</v>
      </c>
      <c r="CG638" t="s">
        <v>324</v>
      </c>
      <c r="CH638" t="s">
        <v>324</v>
      </c>
      <c r="CI638">
        <v>0</v>
      </c>
      <c r="CJ638" t="s">
        <v>324</v>
      </c>
      <c r="CK638" t="s">
        <v>324</v>
      </c>
      <c r="CL638" t="s">
        <v>324</v>
      </c>
      <c r="CM638" t="s">
        <v>324</v>
      </c>
      <c r="CN638">
        <v>0</v>
      </c>
      <c r="CO638">
        <v>0.115</v>
      </c>
      <c r="CP638">
        <v>3.4000000000000002E-2</v>
      </c>
      <c r="CQ638" t="s">
        <v>179</v>
      </c>
      <c r="CR638">
        <v>0</v>
      </c>
      <c r="CS638">
        <v>0.14899999999999999</v>
      </c>
      <c r="CT638">
        <v>14</v>
      </c>
      <c r="CU638">
        <v>4</v>
      </c>
      <c r="CV638">
        <v>0</v>
      </c>
      <c r="CW638">
        <v>0</v>
      </c>
      <c r="CX638">
        <v>18</v>
      </c>
      <c r="CY638">
        <v>5.5229999999999997</v>
      </c>
      <c r="CZ638">
        <v>0.29899999999999999</v>
      </c>
      <c r="DA638">
        <v>0</v>
      </c>
      <c r="DB638">
        <v>0</v>
      </c>
      <c r="DC638">
        <v>5.8220000000000001</v>
      </c>
    </row>
    <row r="639" spans="1:107" x14ac:dyDescent="0.45">
      <c r="A639">
        <v>2024</v>
      </c>
      <c r="B639">
        <v>2</v>
      </c>
      <c r="C639" t="s">
        <v>209</v>
      </c>
      <c r="D639">
        <v>19545</v>
      </c>
      <c r="E639" t="s">
        <v>549</v>
      </c>
      <c r="F639" t="s">
        <v>323</v>
      </c>
      <c r="G639" t="s">
        <v>247</v>
      </c>
      <c r="H639">
        <v>1.2529999999999999</v>
      </c>
      <c r="I639">
        <v>0.70199999999999996</v>
      </c>
      <c r="J639">
        <v>0</v>
      </c>
      <c r="K639">
        <v>0</v>
      </c>
      <c r="L639">
        <v>1.9550000000000001</v>
      </c>
      <c r="M639">
        <v>202</v>
      </c>
      <c r="N639">
        <v>19</v>
      </c>
      <c r="O639">
        <v>0</v>
      </c>
      <c r="P639">
        <v>0</v>
      </c>
      <c r="Q639">
        <v>221</v>
      </c>
      <c r="R639" t="s">
        <v>324</v>
      </c>
      <c r="S639" t="s">
        <v>324</v>
      </c>
      <c r="T639" t="s">
        <v>324</v>
      </c>
      <c r="U639" t="s">
        <v>324</v>
      </c>
      <c r="V639">
        <v>0</v>
      </c>
      <c r="W639" t="s">
        <v>324</v>
      </c>
      <c r="X639" t="s">
        <v>324</v>
      </c>
      <c r="Y639" t="s">
        <v>324</v>
      </c>
      <c r="Z639" t="s">
        <v>324</v>
      </c>
      <c r="AA639">
        <v>0</v>
      </c>
      <c r="AB639" t="s">
        <v>324</v>
      </c>
      <c r="AC639" t="s">
        <v>324</v>
      </c>
      <c r="AD639" t="s">
        <v>324</v>
      </c>
      <c r="AE639" t="s">
        <v>324</v>
      </c>
      <c r="AF639">
        <v>0</v>
      </c>
      <c r="AG639" t="s">
        <v>324</v>
      </c>
      <c r="AH639" t="s">
        <v>324</v>
      </c>
      <c r="AI639" t="s">
        <v>324</v>
      </c>
      <c r="AJ639" t="s">
        <v>324</v>
      </c>
      <c r="AK639">
        <v>0</v>
      </c>
      <c r="AL639" t="s">
        <v>324</v>
      </c>
      <c r="AM639" t="s">
        <v>324</v>
      </c>
      <c r="AN639" t="s">
        <v>324</v>
      </c>
      <c r="AO639" t="s">
        <v>324</v>
      </c>
      <c r="AP639">
        <v>0</v>
      </c>
      <c r="AQ639" t="s">
        <v>324</v>
      </c>
      <c r="AR639" t="s">
        <v>324</v>
      </c>
      <c r="AS639" t="s">
        <v>324</v>
      </c>
      <c r="AT639" t="s">
        <v>324</v>
      </c>
      <c r="AU639">
        <v>0</v>
      </c>
      <c r="AV639" t="s">
        <v>324</v>
      </c>
      <c r="AW639" t="s">
        <v>324</v>
      </c>
      <c r="AX639" t="s">
        <v>324</v>
      </c>
      <c r="AY639" t="s">
        <v>324</v>
      </c>
      <c r="AZ639">
        <v>0</v>
      </c>
      <c r="BA639" t="s">
        <v>324</v>
      </c>
      <c r="BB639" t="s">
        <v>324</v>
      </c>
      <c r="BC639" t="s">
        <v>324</v>
      </c>
      <c r="BD639" t="s">
        <v>324</v>
      </c>
      <c r="BE639">
        <v>0</v>
      </c>
      <c r="BF639" t="s">
        <v>324</v>
      </c>
      <c r="BG639" t="s">
        <v>324</v>
      </c>
      <c r="BH639" t="s">
        <v>324</v>
      </c>
      <c r="BI639" t="s">
        <v>324</v>
      </c>
      <c r="BJ639">
        <v>0</v>
      </c>
      <c r="BK639">
        <v>1.0999999999999999E-2</v>
      </c>
      <c r="BL639">
        <v>1.2E-2</v>
      </c>
      <c r="BM639" t="s">
        <v>324</v>
      </c>
      <c r="BN639" t="s">
        <v>324</v>
      </c>
      <c r="BO639">
        <v>2.3E-2</v>
      </c>
      <c r="BP639">
        <v>4</v>
      </c>
      <c r="BQ639">
        <v>4</v>
      </c>
      <c r="BR639" t="s">
        <v>324</v>
      </c>
      <c r="BS639" t="s">
        <v>324</v>
      </c>
      <c r="BT639">
        <v>8</v>
      </c>
      <c r="BU639" t="s">
        <v>324</v>
      </c>
      <c r="BV639" t="s">
        <v>324</v>
      </c>
      <c r="BW639" t="s">
        <v>324</v>
      </c>
      <c r="BX639" t="s">
        <v>324</v>
      </c>
      <c r="BY639">
        <v>0</v>
      </c>
      <c r="BZ639" t="s">
        <v>324</v>
      </c>
      <c r="CA639" t="s">
        <v>324</v>
      </c>
      <c r="CB639" t="s">
        <v>324</v>
      </c>
      <c r="CC639" t="s">
        <v>324</v>
      </c>
      <c r="CD639">
        <v>0</v>
      </c>
      <c r="CE639" t="s">
        <v>324</v>
      </c>
      <c r="CF639" t="s">
        <v>324</v>
      </c>
      <c r="CG639" t="s">
        <v>324</v>
      </c>
      <c r="CH639" t="s">
        <v>324</v>
      </c>
      <c r="CI639">
        <v>0</v>
      </c>
      <c r="CJ639" t="s">
        <v>324</v>
      </c>
      <c r="CK639" t="s">
        <v>324</v>
      </c>
      <c r="CL639" t="s">
        <v>324</v>
      </c>
      <c r="CM639" t="s">
        <v>324</v>
      </c>
      <c r="CN639">
        <v>0</v>
      </c>
      <c r="CO639">
        <v>1.264</v>
      </c>
      <c r="CP639">
        <v>0.71399999999999997</v>
      </c>
      <c r="CQ639" t="s">
        <v>179</v>
      </c>
      <c r="CR639">
        <v>0</v>
      </c>
      <c r="CS639">
        <v>1.978</v>
      </c>
      <c r="CT639">
        <v>206</v>
      </c>
      <c r="CU639">
        <v>23</v>
      </c>
      <c r="CV639">
        <v>0</v>
      </c>
      <c r="CW639">
        <v>0</v>
      </c>
      <c r="CX639">
        <v>229</v>
      </c>
      <c r="CY639">
        <v>0</v>
      </c>
      <c r="CZ639">
        <v>0</v>
      </c>
      <c r="DA639">
        <v>0</v>
      </c>
      <c r="DB639">
        <v>0</v>
      </c>
      <c r="DC639">
        <v>0</v>
      </c>
    </row>
    <row r="640" spans="1:107" x14ac:dyDescent="0.45">
      <c r="A640">
        <v>2024</v>
      </c>
      <c r="B640">
        <v>2</v>
      </c>
      <c r="C640" t="s">
        <v>209</v>
      </c>
      <c r="D640">
        <v>20401</v>
      </c>
      <c r="E640" t="s">
        <v>550</v>
      </c>
      <c r="F640" t="s">
        <v>323</v>
      </c>
      <c r="G640" t="s">
        <v>247</v>
      </c>
      <c r="H640">
        <v>0.63800000000000001</v>
      </c>
      <c r="I640">
        <v>0.15</v>
      </c>
      <c r="J640" t="s">
        <v>324</v>
      </c>
      <c r="K640" t="s">
        <v>324</v>
      </c>
      <c r="L640">
        <v>0.78800000000000003</v>
      </c>
      <c r="M640">
        <v>78</v>
      </c>
      <c r="N640">
        <v>1</v>
      </c>
      <c r="O640" t="s">
        <v>324</v>
      </c>
      <c r="P640" t="s">
        <v>324</v>
      </c>
      <c r="Q640">
        <v>79</v>
      </c>
      <c r="R640" t="s">
        <v>324</v>
      </c>
      <c r="S640" t="s">
        <v>324</v>
      </c>
      <c r="T640" t="s">
        <v>324</v>
      </c>
      <c r="U640" t="s">
        <v>324</v>
      </c>
      <c r="V640">
        <v>0</v>
      </c>
      <c r="W640" t="s">
        <v>324</v>
      </c>
      <c r="X640" t="s">
        <v>324</v>
      </c>
      <c r="Y640" t="s">
        <v>324</v>
      </c>
      <c r="Z640" t="s">
        <v>324</v>
      </c>
      <c r="AA640">
        <v>0</v>
      </c>
      <c r="AB640">
        <v>16.806000000000001</v>
      </c>
      <c r="AC640">
        <v>0</v>
      </c>
      <c r="AD640" t="s">
        <v>324</v>
      </c>
      <c r="AE640" t="s">
        <v>324</v>
      </c>
      <c r="AF640">
        <v>16.806000000000001</v>
      </c>
      <c r="AG640" t="s">
        <v>324</v>
      </c>
      <c r="AH640" t="s">
        <v>324</v>
      </c>
      <c r="AI640" t="s">
        <v>324</v>
      </c>
      <c r="AJ640" t="s">
        <v>324</v>
      </c>
      <c r="AK640">
        <v>0</v>
      </c>
      <c r="AL640" t="s">
        <v>324</v>
      </c>
      <c r="AM640" t="s">
        <v>324</v>
      </c>
      <c r="AN640" t="s">
        <v>324</v>
      </c>
      <c r="AO640" t="s">
        <v>324</v>
      </c>
      <c r="AP640">
        <v>0</v>
      </c>
      <c r="AQ640" t="s">
        <v>324</v>
      </c>
      <c r="AR640" t="s">
        <v>324</v>
      </c>
      <c r="AS640" t="s">
        <v>324</v>
      </c>
      <c r="AT640" t="s">
        <v>324</v>
      </c>
      <c r="AU640">
        <v>0</v>
      </c>
      <c r="AV640" t="s">
        <v>324</v>
      </c>
      <c r="AW640" t="s">
        <v>324</v>
      </c>
      <c r="AX640" t="s">
        <v>324</v>
      </c>
      <c r="AY640" t="s">
        <v>324</v>
      </c>
      <c r="AZ640">
        <v>0</v>
      </c>
      <c r="BA640" t="s">
        <v>324</v>
      </c>
      <c r="BB640" t="s">
        <v>324</v>
      </c>
      <c r="BC640" t="s">
        <v>324</v>
      </c>
      <c r="BD640" t="s">
        <v>324</v>
      </c>
      <c r="BE640">
        <v>0</v>
      </c>
      <c r="BF640" t="s">
        <v>324</v>
      </c>
      <c r="BG640" t="s">
        <v>324</v>
      </c>
      <c r="BH640" t="s">
        <v>324</v>
      </c>
      <c r="BI640" t="s">
        <v>324</v>
      </c>
      <c r="BJ640">
        <v>0</v>
      </c>
      <c r="BK640">
        <v>2.1999999999999999E-2</v>
      </c>
      <c r="BL640">
        <v>0.01</v>
      </c>
      <c r="BM640" t="s">
        <v>324</v>
      </c>
      <c r="BN640" t="s">
        <v>324</v>
      </c>
      <c r="BO640">
        <v>3.2000000000000001E-2</v>
      </c>
      <c r="BP640">
        <v>7</v>
      </c>
      <c r="BQ640">
        <v>1</v>
      </c>
      <c r="BR640" t="s">
        <v>324</v>
      </c>
      <c r="BS640" t="s">
        <v>324</v>
      </c>
      <c r="BT640">
        <v>8</v>
      </c>
      <c r="BU640">
        <v>0.11600000000000001</v>
      </c>
      <c r="BV640">
        <v>4.4999999999999998E-2</v>
      </c>
      <c r="BW640" t="s">
        <v>324</v>
      </c>
      <c r="BX640" t="s">
        <v>324</v>
      </c>
      <c r="BY640">
        <v>0.161</v>
      </c>
      <c r="BZ640" t="s">
        <v>324</v>
      </c>
      <c r="CA640" t="s">
        <v>324</v>
      </c>
      <c r="CB640" t="s">
        <v>324</v>
      </c>
      <c r="CC640" t="s">
        <v>324</v>
      </c>
      <c r="CD640">
        <v>0</v>
      </c>
      <c r="CE640" t="s">
        <v>324</v>
      </c>
      <c r="CF640" t="s">
        <v>324</v>
      </c>
      <c r="CG640" t="s">
        <v>324</v>
      </c>
      <c r="CH640" t="s">
        <v>324</v>
      </c>
      <c r="CI640">
        <v>0</v>
      </c>
      <c r="CJ640" t="s">
        <v>324</v>
      </c>
      <c r="CK640" t="s">
        <v>324</v>
      </c>
      <c r="CL640" t="s">
        <v>324</v>
      </c>
      <c r="CM640" t="s">
        <v>324</v>
      </c>
      <c r="CN640">
        <v>0</v>
      </c>
      <c r="CO640">
        <v>0.66</v>
      </c>
      <c r="CP640">
        <v>0.16</v>
      </c>
      <c r="CQ640" t="s">
        <v>179</v>
      </c>
      <c r="CR640">
        <v>0</v>
      </c>
      <c r="CS640">
        <v>0.82</v>
      </c>
      <c r="CT640">
        <v>85</v>
      </c>
      <c r="CU640">
        <v>2</v>
      </c>
      <c r="CV640">
        <v>0</v>
      </c>
      <c r="CW640">
        <v>0</v>
      </c>
      <c r="CX640">
        <v>87</v>
      </c>
      <c r="CY640">
        <v>16.922000000000001</v>
      </c>
      <c r="CZ640">
        <v>4.4999999999999998E-2</v>
      </c>
      <c r="DA640">
        <v>0</v>
      </c>
      <c r="DB640">
        <v>0</v>
      </c>
      <c r="DC640">
        <v>16.966999999999999</v>
      </c>
    </row>
    <row r="641" spans="1:107" x14ac:dyDescent="0.45">
      <c r="A641">
        <v>2024</v>
      </c>
      <c r="B641">
        <v>2</v>
      </c>
      <c r="C641" t="s">
        <v>209</v>
      </c>
      <c r="D641">
        <v>99999</v>
      </c>
      <c r="E641" t="s">
        <v>329</v>
      </c>
      <c r="F641" t="s">
        <v>323</v>
      </c>
      <c r="H641">
        <v>-0.376</v>
      </c>
      <c r="I641">
        <v>-0.16200000000000001</v>
      </c>
      <c r="J641">
        <v>0</v>
      </c>
      <c r="K641">
        <v>0</v>
      </c>
      <c r="L641">
        <v>-0.53800000000000003</v>
      </c>
      <c r="M641" t="s">
        <v>324</v>
      </c>
      <c r="N641" t="s">
        <v>324</v>
      </c>
      <c r="O641" t="s">
        <v>324</v>
      </c>
      <c r="P641" t="s">
        <v>324</v>
      </c>
      <c r="Q641" t="s">
        <v>324</v>
      </c>
      <c r="R641" t="s">
        <v>324</v>
      </c>
      <c r="S641" t="s">
        <v>324</v>
      </c>
      <c r="T641" t="s">
        <v>324</v>
      </c>
      <c r="U641" t="s">
        <v>324</v>
      </c>
      <c r="V641">
        <v>0</v>
      </c>
      <c r="W641" t="s">
        <v>324</v>
      </c>
      <c r="X641" t="s">
        <v>324</v>
      </c>
      <c r="Y641" t="s">
        <v>324</v>
      </c>
      <c r="Z641" t="s">
        <v>324</v>
      </c>
      <c r="AA641" t="s">
        <v>324</v>
      </c>
      <c r="AB641" t="s">
        <v>324</v>
      </c>
      <c r="AC641" t="s">
        <v>324</v>
      </c>
      <c r="AD641" t="s">
        <v>324</v>
      </c>
      <c r="AE641" t="s">
        <v>324</v>
      </c>
      <c r="AF641" t="s">
        <v>324</v>
      </c>
      <c r="AG641" t="s">
        <v>324</v>
      </c>
      <c r="AH641" t="s">
        <v>324</v>
      </c>
      <c r="AI641" t="s">
        <v>324</v>
      </c>
      <c r="AJ641" t="s">
        <v>324</v>
      </c>
      <c r="AK641">
        <v>0</v>
      </c>
      <c r="AL641" t="s">
        <v>324</v>
      </c>
      <c r="AM641" t="s">
        <v>324</v>
      </c>
      <c r="AN641" t="s">
        <v>324</v>
      </c>
      <c r="AO641" t="s">
        <v>324</v>
      </c>
      <c r="AP641" t="s">
        <v>324</v>
      </c>
      <c r="AQ641" t="s">
        <v>324</v>
      </c>
      <c r="AR641" t="s">
        <v>324</v>
      </c>
      <c r="AS641" t="s">
        <v>324</v>
      </c>
      <c r="AT641" t="s">
        <v>324</v>
      </c>
      <c r="AU641" t="s">
        <v>324</v>
      </c>
      <c r="AV641" t="s">
        <v>324</v>
      </c>
      <c r="AW641" t="s">
        <v>324</v>
      </c>
      <c r="AX641" t="s">
        <v>324</v>
      </c>
      <c r="AY641" t="s">
        <v>324</v>
      </c>
      <c r="AZ641">
        <v>0</v>
      </c>
      <c r="BA641" t="s">
        <v>324</v>
      </c>
      <c r="BB641" t="s">
        <v>324</v>
      </c>
      <c r="BC641" t="s">
        <v>324</v>
      </c>
      <c r="BD641" t="s">
        <v>324</v>
      </c>
      <c r="BE641" t="s">
        <v>324</v>
      </c>
      <c r="BF641" t="s">
        <v>324</v>
      </c>
      <c r="BG641" t="s">
        <v>324</v>
      </c>
      <c r="BH641" t="s">
        <v>324</v>
      </c>
      <c r="BI641" t="s">
        <v>324</v>
      </c>
      <c r="BJ641" t="s">
        <v>324</v>
      </c>
      <c r="BK641" t="s">
        <v>324</v>
      </c>
      <c r="BL641" t="s">
        <v>324</v>
      </c>
      <c r="BM641" t="s">
        <v>324</v>
      </c>
      <c r="BN641" t="s">
        <v>324</v>
      </c>
      <c r="BO641" t="s">
        <v>324</v>
      </c>
      <c r="BP641" t="s">
        <v>324</v>
      </c>
      <c r="BQ641" t="s">
        <v>324</v>
      </c>
      <c r="BR641" t="s">
        <v>324</v>
      </c>
      <c r="BS641" t="s">
        <v>324</v>
      </c>
      <c r="BT641" t="s">
        <v>324</v>
      </c>
      <c r="BU641" t="s">
        <v>324</v>
      </c>
      <c r="BV641" t="s">
        <v>324</v>
      </c>
      <c r="BW641" t="s">
        <v>324</v>
      </c>
      <c r="BX641" t="s">
        <v>324</v>
      </c>
      <c r="BY641" t="s">
        <v>324</v>
      </c>
      <c r="BZ641" t="s">
        <v>324</v>
      </c>
      <c r="CA641" t="s">
        <v>324</v>
      </c>
      <c r="CB641" t="s">
        <v>324</v>
      </c>
      <c r="CC641" t="s">
        <v>324</v>
      </c>
      <c r="CD641" t="s">
        <v>324</v>
      </c>
      <c r="CE641" t="s">
        <v>324</v>
      </c>
      <c r="CF641" t="s">
        <v>324</v>
      </c>
      <c r="CG641" t="s">
        <v>324</v>
      </c>
      <c r="CH641" t="s">
        <v>324</v>
      </c>
      <c r="CI641" t="s">
        <v>324</v>
      </c>
      <c r="CJ641" t="s">
        <v>324</v>
      </c>
      <c r="CK641" t="s">
        <v>324</v>
      </c>
      <c r="CL641" t="s">
        <v>324</v>
      </c>
      <c r="CM641" t="s">
        <v>324</v>
      </c>
      <c r="CN641" t="s">
        <v>324</v>
      </c>
      <c r="CO641">
        <v>-0.376</v>
      </c>
      <c r="CP641">
        <v>-0.16200000000000001</v>
      </c>
      <c r="CQ641" t="s">
        <v>179</v>
      </c>
      <c r="CR641">
        <v>0</v>
      </c>
      <c r="CS641">
        <v>-0.53800000000000003</v>
      </c>
      <c r="CT641" t="s">
        <v>324</v>
      </c>
      <c r="CU641" t="s">
        <v>324</v>
      </c>
      <c r="CV641" t="s">
        <v>324</v>
      </c>
      <c r="CW641" t="s">
        <v>324</v>
      </c>
      <c r="CX641" t="s">
        <v>324</v>
      </c>
      <c r="CY641" t="s">
        <v>324</v>
      </c>
      <c r="CZ641" t="s">
        <v>324</v>
      </c>
      <c r="DA641" t="s">
        <v>324</v>
      </c>
      <c r="DB641" t="s">
        <v>324</v>
      </c>
      <c r="DC641" t="s">
        <v>324</v>
      </c>
    </row>
    <row r="642" spans="1:107" x14ac:dyDescent="0.45">
      <c r="A642">
        <v>2024</v>
      </c>
      <c r="B642">
        <v>2</v>
      </c>
      <c r="C642" t="s">
        <v>212</v>
      </c>
      <c r="D642">
        <v>10331</v>
      </c>
      <c r="E642" t="s">
        <v>551</v>
      </c>
      <c r="F642" t="s">
        <v>323</v>
      </c>
      <c r="G642" t="s">
        <v>244</v>
      </c>
      <c r="H642">
        <v>0.54400000000000004</v>
      </c>
      <c r="I642">
        <v>0.42499999999999999</v>
      </c>
      <c r="J642">
        <v>0</v>
      </c>
      <c r="K642">
        <v>0</v>
      </c>
      <c r="L642">
        <v>0.96899999999999997</v>
      </c>
      <c r="M642">
        <v>80</v>
      </c>
      <c r="N642">
        <v>12</v>
      </c>
      <c r="O642">
        <v>0</v>
      </c>
      <c r="P642">
        <v>0</v>
      </c>
      <c r="Q642">
        <v>92</v>
      </c>
      <c r="R642">
        <v>0</v>
      </c>
      <c r="S642">
        <v>0</v>
      </c>
      <c r="T642">
        <v>0</v>
      </c>
      <c r="U642">
        <v>0</v>
      </c>
      <c r="V642">
        <v>0</v>
      </c>
      <c r="W642">
        <v>0</v>
      </c>
      <c r="X642">
        <v>0</v>
      </c>
      <c r="Y642">
        <v>0</v>
      </c>
      <c r="Z642">
        <v>0</v>
      </c>
      <c r="AA642">
        <v>0</v>
      </c>
      <c r="AB642">
        <v>18.631</v>
      </c>
      <c r="AC642">
        <v>28.658000000000001</v>
      </c>
      <c r="AD642">
        <v>0</v>
      </c>
      <c r="AE642">
        <v>0</v>
      </c>
      <c r="AF642">
        <v>47.289000000000001</v>
      </c>
      <c r="AG642">
        <v>0.19600000000000001</v>
      </c>
      <c r="AH642">
        <v>0</v>
      </c>
      <c r="AI642">
        <v>0</v>
      </c>
      <c r="AJ642">
        <v>0</v>
      </c>
      <c r="AK642">
        <v>0.19600000000000001</v>
      </c>
      <c r="AL642">
        <v>32</v>
      </c>
      <c r="AM642">
        <v>0</v>
      </c>
      <c r="AN642">
        <v>0</v>
      </c>
      <c r="AO642">
        <v>0</v>
      </c>
      <c r="AP642">
        <v>32</v>
      </c>
      <c r="AQ642">
        <v>0.39500000000000002</v>
      </c>
      <c r="AR642">
        <v>0</v>
      </c>
      <c r="AS642">
        <v>0</v>
      </c>
      <c r="AT642">
        <v>0</v>
      </c>
      <c r="AU642">
        <v>0.39500000000000002</v>
      </c>
      <c r="AV642">
        <v>0</v>
      </c>
      <c r="AW642">
        <v>0</v>
      </c>
      <c r="AX642">
        <v>0</v>
      </c>
      <c r="AY642" t="s">
        <v>324</v>
      </c>
      <c r="AZ642">
        <v>0</v>
      </c>
      <c r="BA642">
        <v>0</v>
      </c>
      <c r="BB642">
        <v>0</v>
      </c>
      <c r="BC642">
        <v>0</v>
      </c>
      <c r="BD642">
        <v>0</v>
      </c>
      <c r="BE642">
        <v>0</v>
      </c>
      <c r="BF642">
        <v>0</v>
      </c>
      <c r="BG642">
        <v>0</v>
      </c>
      <c r="BH642">
        <v>0</v>
      </c>
      <c r="BI642">
        <v>0</v>
      </c>
      <c r="BJ642">
        <v>0</v>
      </c>
      <c r="BK642">
        <v>0</v>
      </c>
      <c r="BL642">
        <v>0</v>
      </c>
      <c r="BM642">
        <v>0</v>
      </c>
      <c r="BN642">
        <v>0</v>
      </c>
      <c r="BO642">
        <v>0</v>
      </c>
      <c r="BP642">
        <v>0</v>
      </c>
      <c r="BQ642">
        <v>0</v>
      </c>
      <c r="BR642">
        <v>0</v>
      </c>
      <c r="BS642">
        <v>0</v>
      </c>
      <c r="BT642">
        <v>0</v>
      </c>
      <c r="BU642">
        <v>0</v>
      </c>
      <c r="BV642">
        <v>0</v>
      </c>
      <c r="BW642">
        <v>0</v>
      </c>
      <c r="BX642">
        <v>0</v>
      </c>
      <c r="BY642">
        <v>0</v>
      </c>
      <c r="BZ642">
        <v>0</v>
      </c>
      <c r="CA642">
        <v>0</v>
      </c>
      <c r="CB642">
        <v>0</v>
      </c>
      <c r="CC642">
        <v>0</v>
      </c>
      <c r="CD642">
        <v>0</v>
      </c>
      <c r="CE642">
        <v>0</v>
      </c>
      <c r="CF642">
        <v>0</v>
      </c>
      <c r="CG642">
        <v>0</v>
      </c>
      <c r="CH642">
        <v>0</v>
      </c>
      <c r="CI642">
        <v>0</v>
      </c>
      <c r="CJ642">
        <v>0</v>
      </c>
      <c r="CK642">
        <v>0</v>
      </c>
      <c r="CL642">
        <v>0</v>
      </c>
      <c r="CM642">
        <v>0</v>
      </c>
      <c r="CN642">
        <v>0</v>
      </c>
      <c r="CO642">
        <v>0.54400000000000004</v>
      </c>
      <c r="CP642">
        <v>0.42499999999999999</v>
      </c>
      <c r="CQ642" t="s">
        <v>179</v>
      </c>
      <c r="CR642">
        <v>0</v>
      </c>
      <c r="CS642">
        <v>0.96899999999999997</v>
      </c>
      <c r="CT642">
        <v>80</v>
      </c>
      <c r="CU642">
        <v>12</v>
      </c>
      <c r="CV642">
        <v>0</v>
      </c>
      <c r="CW642">
        <v>0</v>
      </c>
      <c r="CX642">
        <v>92</v>
      </c>
      <c r="CY642">
        <v>18.631</v>
      </c>
      <c r="CZ642">
        <v>28.658000000000001</v>
      </c>
      <c r="DA642">
        <v>0</v>
      </c>
      <c r="DB642">
        <v>0</v>
      </c>
      <c r="DC642">
        <v>47.289000000000001</v>
      </c>
    </row>
    <row r="643" spans="1:107" x14ac:dyDescent="0.45">
      <c r="A643">
        <v>2024</v>
      </c>
      <c r="B643">
        <v>2</v>
      </c>
      <c r="C643" t="s">
        <v>212</v>
      </c>
      <c r="D643">
        <v>99999</v>
      </c>
      <c r="E643" t="s">
        <v>329</v>
      </c>
      <c r="F643" t="s">
        <v>323</v>
      </c>
      <c r="H643" t="s">
        <v>324</v>
      </c>
      <c r="I643" t="s">
        <v>324</v>
      </c>
      <c r="J643" t="s">
        <v>179</v>
      </c>
      <c r="K643" t="s">
        <v>324</v>
      </c>
      <c r="L643" t="s">
        <v>324</v>
      </c>
      <c r="M643" t="s">
        <v>324</v>
      </c>
      <c r="N643" t="s">
        <v>324</v>
      </c>
      <c r="O643" t="s">
        <v>324</v>
      </c>
      <c r="P643" t="s">
        <v>324</v>
      </c>
      <c r="Q643" t="s">
        <v>324</v>
      </c>
      <c r="R643" t="s">
        <v>324</v>
      </c>
      <c r="S643" t="s">
        <v>324</v>
      </c>
      <c r="T643" t="s">
        <v>324</v>
      </c>
      <c r="U643" t="s">
        <v>324</v>
      </c>
      <c r="V643" t="s">
        <v>324</v>
      </c>
      <c r="W643" t="s">
        <v>324</v>
      </c>
      <c r="X643" t="s">
        <v>324</v>
      </c>
      <c r="Y643" t="s">
        <v>324</v>
      </c>
      <c r="Z643" t="s">
        <v>324</v>
      </c>
      <c r="AA643" t="s">
        <v>324</v>
      </c>
      <c r="AB643" t="s">
        <v>324</v>
      </c>
      <c r="AC643" t="s">
        <v>324</v>
      </c>
      <c r="AD643" t="s">
        <v>324</v>
      </c>
      <c r="AE643" t="s">
        <v>324</v>
      </c>
      <c r="AF643" t="s">
        <v>324</v>
      </c>
      <c r="AG643" t="s">
        <v>324</v>
      </c>
      <c r="AH643" t="s">
        <v>324</v>
      </c>
      <c r="AI643" t="s">
        <v>324</v>
      </c>
      <c r="AJ643" t="s">
        <v>324</v>
      </c>
      <c r="AK643" t="s">
        <v>324</v>
      </c>
      <c r="AL643" t="s">
        <v>324</v>
      </c>
      <c r="AM643" t="s">
        <v>324</v>
      </c>
      <c r="AN643" t="s">
        <v>324</v>
      </c>
      <c r="AO643" t="s">
        <v>324</v>
      </c>
      <c r="AP643" t="s">
        <v>324</v>
      </c>
      <c r="AQ643" t="s">
        <v>324</v>
      </c>
      <c r="AR643" t="s">
        <v>324</v>
      </c>
      <c r="AS643" t="s">
        <v>324</v>
      </c>
      <c r="AT643" t="s">
        <v>324</v>
      </c>
      <c r="AU643" t="s">
        <v>324</v>
      </c>
      <c r="AV643" t="s">
        <v>324</v>
      </c>
      <c r="AW643" t="s">
        <v>324</v>
      </c>
      <c r="AX643" t="s">
        <v>324</v>
      </c>
      <c r="AY643" t="s">
        <v>324</v>
      </c>
      <c r="AZ643" t="s">
        <v>324</v>
      </c>
      <c r="BA643" t="s">
        <v>324</v>
      </c>
      <c r="BB643" t="s">
        <v>324</v>
      </c>
      <c r="BC643" t="s">
        <v>324</v>
      </c>
      <c r="BD643" t="s">
        <v>324</v>
      </c>
      <c r="BE643" t="s">
        <v>324</v>
      </c>
      <c r="BF643" t="s">
        <v>324</v>
      </c>
      <c r="BG643" t="s">
        <v>324</v>
      </c>
      <c r="BH643" t="s">
        <v>324</v>
      </c>
      <c r="BI643" t="s">
        <v>324</v>
      </c>
      <c r="BJ643" t="s">
        <v>324</v>
      </c>
      <c r="BK643" t="s">
        <v>324</v>
      </c>
      <c r="BL643" t="s">
        <v>324</v>
      </c>
      <c r="BM643" t="s">
        <v>324</v>
      </c>
      <c r="BN643" t="s">
        <v>324</v>
      </c>
      <c r="BO643" t="s">
        <v>324</v>
      </c>
      <c r="BP643" t="s">
        <v>324</v>
      </c>
      <c r="BQ643" t="s">
        <v>324</v>
      </c>
      <c r="BR643" t="s">
        <v>324</v>
      </c>
      <c r="BS643" t="s">
        <v>324</v>
      </c>
      <c r="BT643" t="s">
        <v>324</v>
      </c>
      <c r="BU643" t="s">
        <v>324</v>
      </c>
      <c r="BV643" t="s">
        <v>324</v>
      </c>
      <c r="BW643" t="s">
        <v>324</v>
      </c>
      <c r="BX643" t="s">
        <v>324</v>
      </c>
      <c r="BY643" t="s">
        <v>324</v>
      </c>
      <c r="BZ643" t="s">
        <v>324</v>
      </c>
      <c r="CA643" t="s">
        <v>324</v>
      </c>
      <c r="CB643" t="s">
        <v>324</v>
      </c>
      <c r="CC643" t="s">
        <v>324</v>
      </c>
      <c r="CD643" t="s">
        <v>324</v>
      </c>
      <c r="CE643" t="s">
        <v>324</v>
      </c>
      <c r="CF643" t="s">
        <v>324</v>
      </c>
      <c r="CG643" t="s">
        <v>324</v>
      </c>
      <c r="CH643" t="s">
        <v>324</v>
      </c>
      <c r="CI643" t="s">
        <v>324</v>
      </c>
      <c r="CJ643" t="s">
        <v>324</v>
      </c>
      <c r="CK643" t="s">
        <v>324</v>
      </c>
      <c r="CL643" t="s">
        <v>324</v>
      </c>
      <c r="CM643" t="s">
        <v>324</v>
      </c>
      <c r="CN643" t="s">
        <v>324</v>
      </c>
      <c r="CO643" t="s">
        <v>324</v>
      </c>
      <c r="CP643" t="s">
        <v>324</v>
      </c>
      <c r="CQ643" t="s">
        <v>179</v>
      </c>
      <c r="CR643" t="s">
        <v>324</v>
      </c>
      <c r="CS643" t="s">
        <v>324</v>
      </c>
      <c r="CT643" t="s">
        <v>324</v>
      </c>
      <c r="CU643" t="s">
        <v>324</v>
      </c>
      <c r="CV643" t="s">
        <v>324</v>
      </c>
      <c r="CW643" t="s">
        <v>324</v>
      </c>
      <c r="CX643" t="s">
        <v>324</v>
      </c>
      <c r="CY643" t="s">
        <v>324</v>
      </c>
      <c r="CZ643" t="s">
        <v>324</v>
      </c>
      <c r="DA643" t="s">
        <v>324</v>
      </c>
      <c r="DB643" t="s">
        <v>324</v>
      </c>
      <c r="DC643" t="s">
        <v>324</v>
      </c>
    </row>
    <row r="644" spans="1:107" x14ac:dyDescent="0.45">
      <c r="A644">
        <v>2024</v>
      </c>
      <c r="B644">
        <v>2</v>
      </c>
      <c r="C644" t="s">
        <v>215</v>
      </c>
      <c r="D644">
        <v>5701</v>
      </c>
      <c r="E644" t="s">
        <v>497</v>
      </c>
      <c r="F644" t="s">
        <v>323</v>
      </c>
      <c r="G644" t="s">
        <v>244</v>
      </c>
      <c r="H644">
        <v>125.054</v>
      </c>
      <c r="I644">
        <v>5.6849999999999996</v>
      </c>
      <c r="J644" t="s">
        <v>324</v>
      </c>
      <c r="K644" t="s">
        <v>324</v>
      </c>
      <c r="L644">
        <v>130.739</v>
      </c>
      <c r="M644">
        <v>23983</v>
      </c>
      <c r="N644">
        <v>162</v>
      </c>
      <c r="O644" t="s">
        <v>324</v>
      </c>
      <c r="P644" t="s">
        <v>324</v>
      </c>
      <c r="Q644">
        <v>24145</v>
      </c>
      <c r="R644">
        <v>1.4999999999999999E-2</v>
      </c>
      <c r="S644" t="s">
        <v>324</v>
      </c>
      <c r="T644" t="s">
        <v>324</v>
      </c>
      <c r="U644" t="s">
        <v>324</v>
      </c>
      <c r="V644">
        <v>1.4999999999999999E-2</v>
      </c>
      <c r="W644">
        <v>7</v>
      </c>
      <c r="X644" t="s">
        <v>324</v>
      </c>
      <c r="Y644" t="s">
        <v>324</v>
      </c>
      <c r="Z644" t="s">
        <v>324</v>
      </c>
      <c r="AA644">
        <v>7</v>
      </c>
      <c r="AB644">
        <v>2595.6460000000002</v>
      </c>
      <c r="AC644">
        <v>113.88800000000001</v>
      </c>
      <c r="AD644" t="s">
        <v>324</v>
      </c>
      <c r="AE644" t="s">
        <v>324</v>
      </c>
      <c r="AF644">
        <v>2709.5340000000001</v>
      </c>
      <c r="AG644">
        <v>1.399</v>
      </c>
      <c r="AH644">
        <v>8.0000000000000002E-3</v>
      </c>
      <c r="AI644" t="s">
        <v>324</v>
      </c>
      <c r="AJ644" t="s">
        <v>324</v>
      </c>
      <c r="AK644">
        <v>1.407</v>
      </c>
      <c r="AL644">
        <v>173</v>
      </c>
      <c r="AM644">
        <v>1</v>
      </c>
      <c r="AN644" t="s">
        <v>324</v>
      </c>
      <c r="AO644" t="s">
        <v>324</v>
      </c>
      <c r="AP644">
        <v>174</v>
      </c>
      <c r="AQ644" t="s">
        <v>324</v>
      </c>
      <c r="AR644" t="s">
        <v>324</v>
      </c>
      <c r="AS644" t="s">
        <v>324</v>
      </c>
      <c r="AT644" t="s">
        <v>324</v>
      </c>
      <c r="AU644">
        <v>0</v>
      </c>
      <c r="AV644" t="s">
        <v>324</v>
      </c>
      <c r="AW644" t="s">
        <v>324</v>
      </c>
      <c r="AX644" t="s">
        <v>324</v>
      </c>
      <c r="AY644" t="s">
        <v>324</v>
      </c>
      <c r="AZ644">
        <v>0</v>
      </c>
      <c r="BA644" t="s">
        <v>324</v>
      </c>
      <c r="BB644" t="s">
        <v>324</v>
      </c>
      <c r="BC644" t="s">
        <v>324</v>
      </c>
      <c r="BD644" t="s">
        <v>324</v>
      </c>
      <c r="BE644">
        <v>0</v>
      </c>
      <c r="BF644" t="s">
        <v>324</v>
      </c>
      <c r="BG644" t="s">
        <v>324</v>
      </c>
      <c r="BH644" t="s">
        <v>324</v>
      </c>
      <c r="BI644" t="s">
        <v>324</v>
      </c>
      <c r="BJ644">
        <v>0</v>
      </c>
      <c r="BK644">
        <v>8.0000000000000002E-3</v>
      </c>
      <c r="BL644">
        <v>4.8000000000000001E-2</v>
      </c>
      <c r="BM644" t="s">
        <v>324</v>
      </c>
      <c r="BN644" t="s">
        <v>324</v>
      </c>
      <c r="BO644">
        <v>5.6000000000000001E-2</v>
      </c>
      <c r="BP644">
        <v>2</v>
      </c>
      <c r="BQ644">
        <v>4</v>
      </c>
      <c r="BR644" t="s">
        <v>324</v>
      </c>
      <c r="BS644" t="s">
        <v>324</v>
      </c>
      <c r="BT644">
        <v>6</v>
      </c>
      <c r="BU644" t="s">
        <v>324</v>
      </c>
      <c r="BV644" t="s">
        <v>324</v>
      </c>
      <c r="BW644" t="s">
        <v>324</v>
      </c>
      <c r="BX644" t="s">
        <v>324</v>
      </c>
      <c r="BY644">
        <v>0</v>
      </c>
      <c r="BZ644" t="s">
        <v>324</v>
      </c>
      <c r="CA644" t="s">
        <v>324</v>
      </c>
      <c r="CB644" t="s">
        <v>324</v>
      </c>
      <c r="CC644" t="s">
        <v>324</v>
      </c>
      <c r="CD644">
        <v>0</v>
      </c>
      <c r="CE644" t="s">
        <v>324</v>
      </c>
      <c r="CF644" t="s">
        <v>324</v>
      </c>
      <c r="CG644" t="s">
        <v>324</v>
      </c>
      <c r="CH644" t="s">
        <v>324</v>
      </c>
      <c r="CI644">
        <v>0</v>
      </c>
      <c r="CJ644" t="s">
        <v>324</v>
      </c>
      <c r="CK644" t="s">
        <v>324</v>
      </c>
      <c r="CL644" t="s">
        <v>324</v>
      </c>
      <c r="CM644" t="s">
        <v>324</v>
      </c>
      <c r="CN644">
        <v>0</v>
      </c>
      <c r="CO644">
        <v>125.077</v>
      </c>
      <c r="CP644">
        <v>5.7329999999999997</v>
      </c>
      <c r="CQ644" t="s">
        <v>179</v>
      </c>
      <c r="CR644">
        <v>0</v>
      </c>
      <c r="CS644">
        <v>130.81</v>
      </c>
      <c r="CT644">
        <v>23992</v>
      </c>
      <c r="CU644">
        <v>166</v>
      </c>
      <c r="CV644">
        <v>0</v>
      </c>
      <c r="CW644">
        <v>0</v>
      </c>
      <c r="CX644">
        <v>24158</v>
      </c>
      <c r="CY644">
        <v>2595.6460000000002</v>
      </c>
      <c r="CZ644">
        <v>113.88800000000001</v>
      </c>
      <c r="DA644">
        <v>0</v>
      </c>
      <c r="DB644">
        <v>0</v>
      </c>
      <c r="DC644">
        <v>2709.5340000000001</v>
      </c>
    </row>
    <row r="645" spans="1:107" x14ac:dyDescent="0.45">
      <c r="A645">
        <v>2024</v>
      </c>
      <c r="B645">
        <v>2</v>
      </c>
      <c r="C645" t="s">
        <v>215</v>
      </c>
      <c r="D645">
        <v>16604</v>
      </c>
      <c r="E645" t="s">
        <v>552</v>
      </c>
      <c r="F645" t="s">
        <v>323</v>
      </c>
      <c r="G645" t="s">
        <v>244</v>
      </c>
      <c r="H645">
        <v>371.43799999999999</v>
      </c>
      <c r="I645">
        <v>118.861</v>
      </c>
      <c r="J645">
        <v>0</v>
      </c>
      <c r="K645">
        <v>0</v>
      </c>
      <c r="L645">
        <v>490.29899999999998</v>
      </c>
      <c r="M645">
        <v>43681</v>
      </c>
      <c r="N645">
        <v>867</v>
      </c>
      <c r="O645">
        <v>0</v>
      </c>
      <c r="P645">
        <v>0</v>
      </c>
      <c r="Q645">
        <v>44548</v>
      </c>
      <c r="R645" t="s">
        <v>324</v>
      </c>
      <c r="S645" t="s">
        <v>324</v>
      </c>
      <c r="T645" t="s">
        <v>324</v>
      </c>
      <c r="U645" t="s">
        <v>324</v>
      </c>
      <c r="V645">
        <v>0</v>
      </c>
      <c r="W645" t="s">
        <v>324</v>
      </c>
      <c r="X645" t="s">
        <v>324</v>
      </c>
      <c r="Y645" t="s">
        <v>324</v>
      </c>
      <c r="Z645" t="s">
        <v>324</v>
      </c>
      <c r="AA645">
        <v>0</v>
      </c>
      <c r="AB645" t="s">
        <v>324</v>
      </c>
      <c r="AC645" t="s">
        <v>324</v>
      </c>
      <c r="AD645" t="s">
        <v>324</v>
      </c>
      <c r="AE645" t="s">
        <v>324</v>
      </c>
      <c r="AF645">
        <v>0</v>
      </c>
      <c r="AG645" t="s">
        <v>324</v>
      </c>
      <c r="AH645" t="s">
        <v>324</v>
      </c>
      <c r="AI645" t="s">
        <v>324</v>
      </c>
      <c r="AJ645" t="s">
        <v>324</v>
      </c>
      <c r="AK645">
        <v>0</v>
      </c>
      <c r="AL645" t="s">
        <v>324</v>
      </c>
      <c r="AM645" t="s">
        <v>324</v>
      </c>
      <c r="AN645" t="s">
        <v>324</v>
      </c>
      <c r="AO645" t="s">
        <v>324</v>
      </c>
      <c r="AP645">
        <v>0</v>
      </c>
      <c r="AQ645" t="s">
        <v>324</v>
      </c>
      <c r="AR645" t="s">
        <v>324</v>
      </c>
      <c r="AS645" t="s">
        <v>324</v>
      </c>
      <c r="AT645" t="s">
        <v>324</v>
      </c>
      <c r="AU645">
        <v>0</v>
      </c>
      <c r="AV645" t="s">
        <v>324</v>
      </c>
      <c r="AW645" t="s">
        <v>324</v>
      </c>
      <c r="AX645" t="s">
        <v>324</v>
      </c>
      <c r="AY645" t="s">
        <v>324</v>
      </c>
      <c r="AZ645">
        <v>0</v>
      </c>
      <c r="BA645" t="s">
        <v>324</v>
      </c>
      <c r="BB645" t="s">
        <v>324</v>
      </c>
      <c r="BC645" t="s">
        <v>324</v>
      </c>
      <c r="BD645" t="s">
        <v>324</v>
      </c>
      <c r="BE645">
        <v>0</v>
      </c>
      <c r="BF645" t="s">
        <v>324</v>
      </c>
      <c r="BG645" t="s">
        <v>324</v>
      </c>
      <c r="BH645" t="s">
        <v>324</v>
      </c>
      <c r="BI645" t="s">
        <v>324</v>
      </c>
      <c r="BJ645">
        <v>0</v>
      </c>
      <c r="BK645" t="s">
        <v>324</v>
      </c>
      <c r="BL645" t="s">
        <v>324</v>
      </c>
      <c r="BM645" t="s">
        <v>324</v>
      </c>
      <c r="BN645" t="s">
        <v>324</v>
      </c>
      <c r="BO645">
        <v>0</v>
      </c>
      <c r="BP645" t="s">
        <v>324</v>
      </c>
      <c r="BQ645" t="s">
        <v>324</v>
      </c>
      <c r="BR645" t="s">
        <v>324</v>
      </c>
      <c r="BS645" t="s">
        <v>324</v>
      </c>
      <c r="BT645">
        <v>0</v>
      </c>
      <c r="BU645" t="s">
        <v>324</v>
      </c>
      <c r="BV645" t="s">
        <v>324</v>
      </c>
      <c r="BW645" t="s">
        <v>324</v>
      </c>
      <c r="BX645" t="s">
        <v>324</v>
      </c>
      <c r="BY645">
        <v>0</v>
      </c>
      <c r="BZ645" t="s">
        <v>324</v>
      </c>
      <c r="CA645" t="s">
        <v>324</v>
      </c>
      <c r="CB645" t="s">
        <v>324</v>
      </c>
      <c r="CC645" t="s">
        <v>324</v>
      </c>
      <c r="CD645">
        <v>0</v>
      </c>
      <c r="CE645" t="s">
        <v>324</v>
      </c>
      <c r="CF645" t="s">
        <v>324</v>
      </c>
      <c r="CG645" t="s">
        <v>324</v>
      </c>
      <c r="CH645" t="s">
        <v>324</v>
      </c>
      <c r="CI645">
        <v>0</v>
      </c>
      <c r="CJ645" t="s">
        <v>324</v>
      </c>
      <c r="CK645" t="s">
        <v>324</v>
      </c>
      <c r="CL645" t="s">
        <v>324</v>
      </c>
      <c r="CM645" t="s">
        <v>324</v>
      </c>
      <c r="CN645">
        <v>0</v>
      </c>
      <c r="CO645">
        <v>371.43799999999999</v>
      </c>
      <c r="CP645">
        <v>118.861</v>
      </c>
      <c r="CQ645" t="s">
        <v>179</v>
      </c>
      <c r="CR645">
        <v>0</v>
      </c>
      <c r="CS645">
        <v>490.29899999999998</v>
      </c>
      <c r="CT645">
        <v>43681</v>
      </c>
      <c r="CU645">
        <v>867</v>
      </c>
      <c r="CV645">
        <v>0</v>
      </c>
      <c r="CW645">
        <v>0</v>
      </c>
      <c r="CX645">
        <v>44548</v>
      </c>
      <c r="CY645">
        <v>0</v>
      </c>
      <c r="CZ645">
        <v>0</v>
      </c>
      <c r="DA645">
        <v>0</v>
      </c>
      <c r="DB645">
        <v>0</v>
      </c>
      <c r="DC645">
        <v>0</v>
      </c>
    </row>
    <row r="646" spans="1:107" x14ac:dyDescent="0.45">
      <c r="A646">
        <v>2024</v>
      </c>
      <c r="B646">
        <v>2</v>
      </c>
      <c r="C646" t="s">
        <v>215</v>
      </c>
      <c r="D646">
        <v>55937</v>
      </c>
      <c r="E646" t="s">
        <v>553</v>
      </c>
      <c r="F646" t="s">
        <v>323</v>
      </c>
      <c r="G646" t="s">
        <v>247</v>
      </c>
      <c r="H646">
        <v>47.448999999999998</v>
      </c>
      <c r="I646">
        <v>1.0369999999999999</v>
      </c>
      <c r="J646">
        <v>0.23599999999999999</v>
      </c>
      <c r="K646" t="s">
        <v>324</v>
      </c>
      <c r="L646">
        <v>48.722000000000001</v>
      </c>
      <c r="M646">
        <v>4851</v>
      </c>
      <c r="N646">
        <v>40</v>
      </c>
      <c r="O646">
        <v>11</v>
      </c>
      <c r="P646" t="s">
        <v>324</v>
      </c>
      <c r="Q646">
        <v>4902</v>
      </c>
      <c r="R646" t="s">
        <v>324</v>
      </c>
      <c r="S646" t="s">
        <v>324</v>
      </c>
      <c r="T646" t="s">
        <v>324</v>
      </c>
      <c r="U646" t="s">
        <v>324</v>
      </c>
      <c r="V646">
        <v>0</v>
      </c>
      <c r="W646" t="s">
        <v>324</v>
      </c>
      <c r="X646" t="s">
        <v>324</v>
      </c>
      <c r="Y646" t="s">
        <v>324</v>
      </c>
      <c r="Z646" t="s">
        <v>324</v>
      </c>
      <c r="AA646">
        <v>0</v>
      </c>
      <c r="AB646" t="s">
        <v>324</v>
      </c>
      <c r="AC646" t="s">
        <v>324</v>
      </c>
      <c r="AD646" t="s">
        <v>324</v>
      </c>
      <c r="AE646" t="s">
        <v>324</v>
      </c>
      <c r="AF646">
        <v>0</v>
      </c>
      <c r="AG646" t="s">
        <v>324</v>
      </c>
      <c r="AH646" t="s">
        <v>324</v>
      </c>
      <c r="AI646" t="s">
        <v>324</v>
      </c>
      <c r="AJ646" t="s">
        <v>324</v>
      </c>
      <c r="AK646">
        <v>0</v>
      </c>
      <c r="AL646" t="s">
        <v>324</v>
      </c>
      <c r="AM646" t="s">
        <v>324</v>
      </c>
      <c r="AN646" t="s">
        <v>324</v>
      </c>
      <c r="AO646" t="s">
        <v>324</v>
      </c>
      <c r="AP646">
        <v>0</v>
      </c>
      <c r="AQ646" t="s">
        <v>324</v>
      </c>
      <c r="AR646" t="s">
        <v>324</v>
      </c>
      <c r="AS646" t="s">
        <v>324</v>
      </c>
      <c r="AT646" t="s">
        <v>324</v>
      </c>
      <c r="AU646">
        <v>0</v>
      </c>
      <c r="AV646" t="s">
        <v>324</v>
      </c>
      <c r="AW646" t="s">
        <v>324</v>
      </c>
      <c r="AX646" t="s">
        <v>324</v>
      </c>
      <c r="AY646" t="s">
        <v>324</v>
      </c>
      <c r="AZ646">
        <v>0</v>
      </c>
      <c r="BA646" t="s">
        <v>324</v>
      </c>
      <c r="BB646" t="s">
        <v>324</v>
      </c>
      <c r="BC646" t="s">
        <v>324</v>
      </c>
      <c r="BD646" t="s">
        <v>324</v>
      </c>
      <c r="BE646">
        <v>0</v>
      </c>
      <c r="BF646" t="s">
        <v>324</v>
      </c>
      <c r="BG646" t="s">
        <v>324</v>
      </c>
      <c r="BH646" t="s">
        <v>324</v>
      </c>
      <c r="BI646" t="s">
        <v>324</v>
      </c>
      <c r="BJ646">
        <v>0</v>
      </c>
      <c r="BK646">
        <v>6.0000000000000001E-3</v>
      </c>
      <c r="BL646" t="s">
        <v>324</v>
      </c>
      <c r="BM646" t="s">
        <v>324</v>
      </c>
      <c r="BN646" t="s">
        <v>324</v>
      </c>
      <c r="BO646">
        <v>6.0000000000000001E-3</v>
      </c>
      <c r="BP646">
        <v>3</v>
      </c>
      <c r="BQ646" t="s">
        <v>324</v>
      </c>
      <c r="BR646" t="s">
        <v>324</v>
      </c>
      <c r="BS646" t="s">
        <v>324</v>
      </c>
      <c r="BT646">
        <v>3</v>
      </c>
      <c r="BU646" t="s">
        <v>324</v>
      </c>
      <c r="BV646" t="s">
        <v>324</v>
      </c>
      <c r="BW646" t="s">
        <v>324</v>
      </c>
      <c r="BX646" t="s">
        <v>324</v>
      </c>
      <c r="BY646">
        <v>0</v>
      </c>
      <c r="BZ646" t="s">
        <v>324</v>
      </c>
      <c r="CA646" t="s">
        <v>324</v>
      </c>
      <c r="CB646" t="s">
        <v>324</v>
      </c>
      <c r="CC646" t="s">
        <v>324</v>
      </c>
      <c r="CD646">
        <v>0</v>
      </c>
      <c r="CE646" t="s">
        <v>324</v>
      </c>
      <c r="CF646" t="s">
        <v>324</v>
      </c>
      <c r="CG646" t="s">
        <v>324</v>
      </c>
      <c r="CH646" t="s">
        <v>324</v>
      </c>
      <c r="CI646">
        <v>0</v>
      </c>
      <c r="CJ646" t="s">
        <v>324</v>
      </c>
      <c r="CK646" t="s">
        <v>324</v>
      </c>
      <c r="CL646" t="s">
        <v>324</v>
      </c>
      <c r="CM646" t="s">
        <v>324</v>
      </c>
      <c r="CN646">
        <v>0</v>
      </c>
      <c r="CO646">
        <v>47.454999999999998</v>
      </c>
      <c r="CP646">
        <v>1.0369999999999999</v>
      </c>
      <c r="CQ646">
        <v>0.23599999999999999</v>
      </c>
      <c r="CR646">
        <v>0</v>
      </c>
      <c r="CS646">
        <v>48.728000000000002</v>
      </c>
      <c r="CT646">
        <v>4854</v>
      </c>
      <c r="CU646">
        <v>40</v>
      </c>
      <c r="CV646">
        <v>11</v>
      </c>
      <c r="CW646">
        <v>0</v>
      </c>
      <c r="CX646">
        <v>4905</v>
      </c>
      <c r="CY646">
        <v>0</v>
      </c>
      <c r="CZ646">
        <v>0</v>
      </c>
      <c r="DA646">
        <v>0</v>
      </c>
      <c r="DB646">
        <v>0</v>
      </c>
      <c r="DC646">
        <v>0</v>
      </c>
    </row>
    <row r="647" spans="1:107" x14ac:dyDescent="0.45">
      <c r="A647">
        <v>2024</v>
      </c>
      <c r="B647">
        <v>2</v>
      </c>
      <c r="C647" t="s">
        <v>215</v>
      </c>
      <c r="D647">
        <v>65610</v>
      </c>
      <c r="E647" t="s">
        <v>554</v>
      </c>
      <c r="F647" t="s">
        <v>323</v>
      </c>
      <c r="G647" t="s">
        <v>244</v>
      </c>
      <c r="H647">
        <v>0</v>
      </c>
      <c r="I647">
        <v>0.2</v>
      </c>
      <c r="J647">
        <v>0</v>
      </c>
      <c r="K647">
        <v>0</v>
      </c>
      <c r="L647">
        <v>0.2</v>
      </c>
      <c r="M647">
        <v>0</v>
      </c>
      <c r="N647">
        <v>2</v>
      </c>
      <c r="O647">
        <v>0</v>
      </c>
      <c r="P647">
        <v>0</v>
      </c>
      <c r="Q647">
        <v>2</v>
      </c>
      <c r="R647">
        <v>0</v>
      </c>
      <c r="S647">
        <v>0</v>
      </c>
      <c r="T647">
        <v>0</v>
      </c>
      <c r="U647">
        <v>0</v>
      </c>
      <c r="V647" t="s">
        <v>324</v>
      </c>
      <c r="W647">
        <v>0</v>
      </c>
      <c r="X647">
        <v>0</v>
      </c>
      <c r="Y647">
        <v>0</v>
      </c>
      <c r="Z647">
        <v>0</v>
      </c>
      <c r="AA647" t="s">
        <v>324</v>
      </c>
      <c r="AB647">
        <v>0</v>
      </c>
      <c r="AC647">
        <v>12.528</v>
      </c>
      <c r="AD647">
        <v>0</v>
      </c>
      <c r="AE647">
        <v>0</v>
      </c>
      <c r="AF647">
        <v>12.528</v>
      </c>
      <c r="AG647">
        <v>0</v>
      </c>
      <c r="AH647">
        <v>0</v>
      </c>
      <c r="AI647">
        <v>0</v>
      </c>
      <c r="AJ647">
        <v>0</v>
      </c>
      <c r="AK647" t="s">
        <v>324</v>
      </c>
      <c r="AL647">
        <v>0</v>
      </c>
      <c r="AM647">
        <v>0</v>
      </c>
      <c r="AN647">
        <v>0</v>
      </c>
      <c r="AO647">
        <v>0</v>
      </c>
      <c r="AP647" t="s">
        <v>324</v>
      </c>
      <c r="AQ647">
        <v>0</v>
      </c>
      <c r="AR647">
        <v>0</v>
      </c>
      <c r="AS647">
        <v>0</v>
      </c>
      <c r="AT647">
        <v>0</v>
      </c>
      <c r="AU647" t="s">
        <v>324</v>
      </c>
      <c r="AV647">
        <v>0</v>
      </c>
      <c r="AW647">
        <v>0</v>
      </c>
      <c r="AX647">
        <v>0</v>
      </c>
      <c r="AY647">
        <v>0</v>
      </c>
      <c r="AZ647" t="s">
        <v>324</v>
      </c>
      <c r="BA647">
        <v>0</v>
      </c>
      <c r="BB647">
        <v>0</v>
      </c>
      <c r="BC647">
        <v>0</v>
      </c>
      <c r="BD647">
        <v>0</v>
      </c>
      <c r="BE647" t="s">
        <v>324</v>
      </c>
      <c r="BF647">
        <v>0</v>
      </c>
      <c r="BG647">
        <v>0</v>
      </c>
      <c r="BH647">
        <v>0</v>
      </c>
      <c r="BI647">
        <v>0</v>
      </c>
      <c r="BJ647" t="s">
        <v>324</v>
      </c>
      <c r="BK647">
        <v>0</v>
      </c>
      <c r="BL647">
        <v>0</v>
      </c>
      <c r="BM647">
        <v>0</v>
      </c>
      <c r="BN647">
        <v>0</v>
      </c>
      <c r="BO647" t="s">
        <v>324</v>
      </c>
      <c r="BP647">
        <v>0</v>
      </c>
      <c r="BQ647">
        <v>0</v>
      </c>
      <c r="BR647">
        <v>0</v>
      </c>
      <c r="BS647">
        <v>0</v>
      </c>
      <c r="BT647" t="s">
        <v>324</v>
      </c>
      <c r="BU647">
        <v>0</v>
      </c>
      <c r="BV647">
        <v>0</v>
      </c>
      <c r="BW647">
        <v>0</v>
      </c>
      <c r="BX647">
        <v>0</v>
      </c>
      <c r="BY647" t="s">
        <v>324</v>
      </c>
      <c r="BZ647">
        <v>0</v>
      </c>
      <c r="CA647">
        <v>0.4</v>
      </c>
      <c r="CB647">
        <v>0</v>
      </c>
      <c r="CC647">
        <v>0</v>
      </c>
      <c r="CD647">
        <v>0.4</v>
      </c>
      <c r="CE647">
        <v>0</v>
      </c>
      <c r="CF647">
        <v>1</v>
      </c>
      <c r="CG647">
        <v>0</v>
      </c>
      <c r="CH647">
        <v>0</v>
      </c>
      <c r="CI647">
        <v>1</v>
      </c>
      <c r="CJ647">
        <v>0</v>
      </c>
      <c r="CK647">
        <v>0.57999999999999996</v>
      </c>
      <c r="CL647">
        <v>0</v>
      </c>
      <c r="CM647">
        <v>0</v>
      </c>
      <c r="CN647">
        <v>0.57999999999999996</v>
      </c>
      <c r="CO647" t="s">
        <v>179</v>
      </c>
      <c r="CP647">
        <v>0.6</v>
      </c>
      <c r="CQ647" t="s">
        <v>179</v>
      </c>
      <c r="CR647">
        <v>0</v>
      </c>
      <c r="CS647">
        <v>0.6</v>
      </c>
      <c r="CT647">
        <v>0</v>
      </c>
      <c r="CU647">
        <v>3</v>
      </c>
      <c r="CV647">
        <v>0</v>
      </c>
      <c r="CW647">
        <v>0</v>
      </c>
      <c r="CX647">
        <v>3</v>
      </c>
      <c r="CY647">
        <v>0</v>
      </c>
      <c r="CZ647">
        <v>13.108000000000001</v>
      </c>
      <c r="DA647">
        <v>0</v>
      </c>
      <c r="DB647">
        <v>0</v>
      </c>
      <c r="DC647">
        <v>13.108000000000001</v>
      </c>
    </row>
    <row r="648" spans="1:107" x14ac:dyDescent="0.45">
      <c r="A648">
        <v>2024</v>
      </c>
      <c r="B648">
        <v>2</v>
      </c>
      <c r="C648" t="s">
        <v>215</v>
      </c>
      <c r="D648">
        <v>99999</v>
      </c>
      <c r="E648" t="s">
        <v>329</v>
      </c>
      <c r="F648" t="s">
        <v>323</v>
      </c>
      <c r="H648">
        <v>451.33100000000002</v>
      </c>
      <c r="I648">
        <v>48.902999999999999</v>
      </c>
      <c r="J648" t="s">
        <v>179</v>
      </c>
      <c r="K648" t="s">
        <v>324</v>
      </c>
      <c r="L648">
        <v>502.46899999999999</v>
      </c>
      <c r="M648" t="s">
        <v>324</v>
      </c>
      <c r="N648" t="s">
        <v>324</v>
      </c>
      <c r="O648" t="s">
        <v>324</v>
      </c>
      <c r="P648" t="s">
        <v>324</v>
      </c>
      <c r="Q648" t="s">
        <v>324</v>
      </c>
      <c r="R648" t="s">
        <v>324</v>
      </c>
      <c r="S648" t="s">
        <v>324</v>
      </c>
      <c r="T648" t="s">
        <v>324</v>
      </c>
      <c r="U648" t="s">
        <v>324</v>
      </c>
      <c r="V648">
        <v>0</v>
      </c>
      <c r="W648" t="s">
        <v>324</v>
      </c>
      <c r="X648" t="s">
        <v>324</v>
      </c>
      <c r="Y648" t="s">
        <v>324</v>
      </c>
      <c r="Z648" t="s">
        <v>324</v>
      </c>
      <c r="AA648" t="s">
        <v>324</v>
      </c>
      <c r="AB648" t="s">
        <v>324</v>
      </c>
      <c r="AC648" t="s">
        <v>324</v>
      </c>
      <c r="AD648" t="s">
        <v>324</v>
      </c>
      <c r="AE648" t="s">
        <v>324</v>
      </c>
      <c r="AF648" t="s">
        <v>324</v>
      </c>
      <c r="AG648" t="s">
        <v>324</v>
      </c>
      <c r="AH648" t="s">
        <v>324</v>
      </c>
      <c r="AI648" t="s">
        <v>324</v>
      </c>
      <c r="AJ648" t="s">
        <v>324</v>
      </c>
      <c r="AK648">
        <v>0</v>
      </c>
      <c r="AL648" t="s">
        <v>324</v>
      </c>
      <c r="AM648" t="s">
        <v>324</v>
      </c>
      <c r="AN648" t="s">
        <v>324</v>
      </c>
      <c r="AO648" t="s">
        <v>324</v>
      </c>
      <c r="AP648" t="s">
        <v>324</v>
      </c>
      <c r="AQ648" t="s">
        <v>324</v>
      </c>
      <c r="AR648" t="s">
        <v>324</v>
      </c>
      <c r="AS648" t="s">
        <v>324</v>
      </c>
      <c r="AT648" t="s">
        <v>324</v>
      </c>
      <c r="AU648" t="s">
        <v>324</v>
      </c>
      <c r="AV648" t="s">
        <v>324</v>
      </c>
      <c r="AW648" t="s">
        <v>324</v>
      </c>
      <c r="AX648" t="s">
        <v>324</v>
      </c>
      <c r="AY648" t="s">
        <v>324</v>
      </c>
      <c r="AZ648">
        <v>0</v>
      </c>
      <c r="BA648" t="s">
        <v>324</v>
      </c>
      <c r="BB648" t="s">
        <v>324</v>
      </c>
      <c r="BC648" t="s">
        <v>324</v>
      </c>
      <c r="BD648" t="s">
        <v>324</v>
      </c>
      <c r="BE648" t="s">
        <v>324</v>
      </c>
      <c r="BF648" t="s">
        <v>324</v>
      </c>
      <c r="BG648" t="s">
        <v>324</v>
      </c>
      <c r="BH648" t="s">
        <v>324</v>
      </c>
      <c r="BI648" t="s">
        <v>324</v>
      </c>
      <c r="BJ648" t="s">
        <v>324</v>
      </c>
      <c r="BK648" t="s">
        <v>324</v>
      </c>
      <c r="BL648" t="s">
        <v>324</v>
      </c>
      <c r="BM648" t="s">
        <v>324</v>
      </c>
      <c r="BN648" t="s">
        <v>324</v>
      </c>
      <c r="BO648" t="s">
        <v>324</v>
      </c>
      <c r="BP648" t="s">
        <v>324</v>
      </c>
      <c r="BQ648" t="s">
        <v>324</v>
      </c>
      <c r="BR648" t="s">
        <v>324</v>
      </c>
      <c r="BS648" t="s">
        <v>324</v>
      </c>
      <c r="BT648" t="s">
        <v>324</v>
      </c>
      <c r="BU648" t="s">
        <v>324</v>
      </c>
      <c r="BV648" t="s">
        <v>324</v>
      </c>
      <c r="BW648" t="s">
        <v>324</v>
      </c>
      <c r="BX648" t="s">
        <v>324</v>
      </c>
      <c r="BY648" t="s">
        <v>324</v>
      </c>
      <c r="BZ648" t="s">
        <v>324</v>
      </c>
      <c r="CA648" t="s">
        <v>324</v>
      </c>
      <c r="CB648" t="s">
        <v>324</v>
      </c>
      <c r="CC648" t="s">
        <v>324</v>
      </c>
      <c r="CD648" t="s">
        <v>324</v>
      </c>
      <c r="CE648" t="s">
        <v>324</v>
      </c>
      <c r="CF648" t="s">
        <v>324</v>
      </c>
      <c r="CG648" t="s">
        <v>324</v>
      </c>
      <c r="CH648" t="s">
        <v>324</v>
      </c>
      <c r="CI648" t="s">
        <v>324</v>
      </c>
      <c r="CJ648" t="s">
        <v>324</v>
      </c>
      <c r="CK648" t="s">
        <v>324</v>
      </c>
      <c r="CL648" t="s">
        <v>324</v>
      </c>
      <c r="CM648" t="s">
        <v>324</v>
      </c>
      <c r="CN648" t="s">
        <v>324</v>
      </c>
      <c r="CO648">
        <v>451.33100000000002</v>
      </c>
      <c r="CP648">
        <v>48.902999999999999</v>
      </c>
      <c r="CQ648" t="s">
        <v>179</v>
      </c>
      <c r="CR648" t="s">
        <v>324</v>
      </c>
      <c r="CS648">
        <v>502.46899999999999</v>
      </c>
      <c r="CT648" t="s">
        <v>324</v>
      </c>
      <c r="CU648" t="s">
        <v>324</v>
      </c>
      <c r="CV648" t="s">
        <v>324</v>
      </c>
      <c r="CW648" t="s">
        <v>324</v>
      </c>
      <c r="CX648" t="s">
        <v>324</v>
      </c>
      <c r="CY648" t="s">
        <v>324</v>
      </c>
      <c r="CZ648" t="s">
        <v>324</v>
      </c>
      <c r="DA648" t="s">
        <v>324</v>
      </c>
      <c r="DB648" t="s">
        <v>324</v>
      </c>
      <c r="DC648" t="s">
        <v>324</v>
      </c>
    </row>
    <row r="649" spans="1:107" x14ac:dyDescent="0.45">
      <c r="A649">
        <v>2024</v>
      </c>
      <c r="B649">
        <v>2</v>
      </c>
      <c r="C649" t="s">
        <v>218</v>
      </c>
      <c r="D649">
        <v>2010</v>
      </c>
      <c r="E649" t="s">
        <v>555</v>
      </c>
      <c r="F649" t="s">
        <v>323</v>
      </c>
      <c r="G649" t="s">
        <v>247</v>
      </c>
      <c r="H649">
        <v>1.8169999999999999</v>
      </c>
      <c r="I649">
        <v>8.5999999999999993E-2</v>
      </c>
      <c r="J649" t="s">
        <v>324</v>
      </c>
      <c r="K649" t="s">
        <v>324</v>
      </c>
      <c r="L649">
        <v>1.903</v>
      </c>
      <c r="M649">
        <v>261</v>
      </c>
      <c r="N649">
        <v>6</v>
      </c>
      <c r="O649" t="s">
        <v>324</v>
      </c>
      <c r="P649" t="s">
        <v>324</v>
      </c>
      <c r="Q649">
        <v>267</v>
      </c>
      <c r="R649" t="s">
        <v>324</v>
      </c>
      <c r="S649" t="s">
        <v>324</v>
      </c>
      <c r="T649" t="s">
        <v>324</v>
      </c>
      <c r="U649" t="s">
        <v>324</v>
      </c>
      <c r="V649">
        <v>0</v>
      </c>
      <c r="W649" t="s">
        <v>324</v>
      </c>
      <c r="X649" t="s">
        <v>324</v>
      </c>
      <c r="Y649" t="s">
        <v>324</v>
      </c>
      <c r="Z649" t="s">
        <v>324</v>
      </c>
      <c r="AA649">
        <v>0</v>
      </c>
      <c r="AB649" t="s">
        <v>324</v>
      </c>
      <c r="AC649" t="s">
        <v>324</v>
      </c>
      <c r="AD649" t="s">
        <v>324</v>
      </c>
      <c r="AE649" t="s">
        <v>324</v>
      </c>
      <c r="AF649">
        <v>0</v>
      </c>
      <c r="AG649" t="s">
        <v>324</v>
      </c>
      <c r="AH649" t="s">
        <v>324</v>
      </c>
      <c r="AI649" t="s">
        <v>324</v>
      </c>
      <c r="AJ649" t="s">
        <v>324</v>
      </c>
      <c r="AK649">
        <v>0</v>
      </c>
      <c r="AL649" t="s">
        <v>324</v>
      </c>
      <c r="AM649" t="s">
        <v>324</v>
      </c>
      <c r="AN649" t="s">
        <v>324</v>
      </c>
      <c r="AO649" t="s">
        <v>324</v>
      </c>
      <c r="AP649">
        <v>0</v>
      </c>
      <c r="AQ649" t="s">
        <v>324</v>
      </c>
      <c r="AR649" t="s">
        <v>324</v>
      </c>
      <c r="AS649" t="s">
        <v>324</v>
      </c>
      <c r="AT649" t="s">
        <v>324</v>
      </c>
      <c r="AU649">
        <v>0</v>
      </c>
      <c r="AV649" t="s">
        <v>324</v>
      </c>
      <c r="AW649" t="s">
        <v>324</v>
      </c>
      <c r="AX649" t="s">
        <v>324</v>
      </c>
      <c r="AY649" t="s">
        <v>324</v>
      </c>
      <c r="AZ649">
        <v>0</v>
      </c>
      <c r="BA649" t="s">
        <v>324</v>
      </c>
      <c r="BB649" t="s">
        <v>324</v>
      </c>
      <c r="BC649" t="s">
        <v>324</v>
      </c>
      <c r="BD649" t="s">
        <v>324</v>
      </c>
      <c r="BE649">
        <v>0</v>
      </c>
      <c r="BF649" t="s">
        <v>324</v>
      </c>
      <c r="BG649" t="s">
        <v>324</v>
      </c>
      <c r="BH649" t="s">
        <v>324</v>
      </c>
      <c r="BI649" t="s">
        <v>324</v>
      </c>
      <c r="BJ649">
        <v>0</v>
      </c>
      <c r="BK649" t="s">
        <v>324</v>
      </c>
      <c r="BL649" t="s">
        <v>324</v>
      </c>
      <c r="BM649" t="s">
        <v>324</v>
      </c>
      <c r="BN649" t="s">
        <v>324</v>
      </c>
      <c r="BO649">
        <v>0</v>
      </c>
      <c r="BP649" t="s">
        <v>324</v>
      </c>
      <c r="BQ649" t="s">
        <v>324</v>
      </c>
      <c r="BR649" t="s">
        <v>324</v>
      </c>
      <c r="BS649" t="s">
        <v>324</v>
      </c>
      <c r="BT649">
        <v>0</v>
      </c>
      <c r="BU649" t="s">
        <v>324</v>
      </c>
      <c r="BV649" t="s">
        <v>324</v>
      </c>
      <c r="BW649" t="s">
        <v>324</v>
      </c>
      <c r="BX649" t="s">
        <v>324</v>
      </c>
      <c r="BY649">
        <v>0</v>
      </c>
      <c r="BZ649" t="s">
        <v>324</v>
      </c>
      <c r="CA649" t="s">
        <v>324</v>
      </c>
      <c r="CB649" t="s">
        <v>324</v>
      </c>
      <c r="CC649" t="s">
        <v>324</v>
      </c>
      <c r="CD649">
        <v>0</v>
      </c>
      <c r="CE649" t="s">
        <v>324</v>
      </c>
      <c r="CF649" t="s">
        <v>324</v>
      </c>
      <c r="CG649" t="s">
        <v>324</v>
      </c>
      <c r="CH649" t="s">
        <v>324</v>
      </c>
      <c r="CI649">
        <v>0</v>
      </c>
      <c r="CJ649" t="s">
        <v>324</v>
      </c>
      <c r="CK649" t="s">
        <v>324</v>
      </c>
      <c r="CL649" t="s">
        <v>324</v>
      </c>
      <c r="CM649" t="s">
        <v>324</v>
      </c>
      <c r="CN649">
        <v>0</v>
      </c>
      <c r="CO649">
        <v>1.8169999999999999</v>
      </c>
      <c r="CP649">
        <v>8.5999999999999993E-2</v>
      </c>
      <c r="CQ649" t="s">
        <v>179</v>
      </c>
      <c r="CR649">
        <v>0</v>
      </c>
      <c r="CS649">
        <v>1.903</v>
      </c>
      <c r="CT649">
        <v>261</v>
      </c>
      <c r="CU649">
        <v>6</v>
      </c>
      <c r="CV649">
        <v>0</v>
      </c>
      <c r="CW649">
        <v>0</v>
      </c>
      <c r="CX649">
        <v>267</v>
      </c>
      <c r="CY649">
        <v>0</v>
      </c>
      <c r="CZ649">
        <v>0</v>
      </c>
      <c r="DA649">
        <v>0</v>
      </c>
      <c r="DB649">
        <v>0</v>
      </c>
      <c r="DC649">
        <v>0</v>
      </c>
    </row>
    <row r="650" spans="1:107" x14ac:dyDescent="0.45">
      <c r="A650">
        <v>2024</v>
      </c>
      <c r="B650">
        <v>2</v>
      </c>
      <c r="C650" t="s">
        <v>218</v>
      </c>
      <c r="D650">
        <v>11135</v>
      </c>
      <c r="E650" t="s">
        <v>556</v>
      </c>
      <c r="F650" t="s">
        <v>323</v>
      </c>
      <c r="G650" t="s">
        <v>247</v>
      </c>
      <c r="H650">
        <v>3.5720000000000001</v>
      </c>
      <c r="I650">
        <v>1.401</v>
      </c>
      <c r="J650">
        <v>0</v>
      </c>
      <c r="K650">
        <v>0</v>
      </c>
      <c r="L650">
        <v>4.9729999999999999</v>
      </c>
      <c r="M650">
        <v>459</v>
      </c>
      <c r="N650">
        <v>36</v>
      </c>
      <c r="O650">
        <v>0</v>
      </c>
      <c r="P650">
        <v>0</v>
      </c>
      <c r="Q650">
        <v>495</v>
      </c>
      <c r="R650" t="s">
        <v>324</v>
      </c>
      <c r="S650" t="s">
        <v>324</v>
      </c>
      <c r="T650" t="s">
        <v>324</v>
      </c>
      <c r="U650" t="s">
        <v>324</v>
      </c>
      <c r="V650" t="s">
        <v>324</v>
      </c>
      <c r="W650" t="s">
        <v>324</v>
      </c>
      <c r="X650" t="s">
        <v>324</v>
      </c>
      <c r="Y650" t="s">
        <v>324</v>
      </c>
      <c r="Z650" t="s">
        <v>324</v>
      </c>
      <c r="AA650" t="s">
        <v>324</v>
      </c>
      <c r="AB650" t="s">
        <v>324</v>
      </c>
      <c r="AC650" t="s">
        <v>324</v>
      </c>
      <c r="AD650" t="s">
        <v>324</v>
      </c>
      <c r="AE650" t="s">
        <v>324</v>
      </c>
      <c r="AF650" t="s">
        <v>324</v>
      </c>
      <c r="AG650" t="s">
        <v>324</v>
      </c>
      <c r="AH650" t="s">
        <v>324</v>
      </c>
      <c r="AI650" t="s">
        <v>324</v>
      </c>
      <c r="AJ650" t="s">
        <v>324</v>
      </c>
      <c r="AK650" t="s">
        <v>324</v>
      </c>
      <c r="AL650" t="s">
        <v>324</v>
      </c>
      <c r="AM650" t="s">
        <v>324</v>
      </c>
      <c r="AN650" t="s">
        <v>324</v>
      </c>
      <c r="AO650" t="s">
        <v>324</v>
      </c>
      <c r="AP650" t="s">
        <v>324</v>
      </c>
      <c r="AQ650" t="s">
        <v>324</v>
      </c>
      <c r="AR650" t="s">
        <v>324</v>
      </c>
      <c r="AS650" t="s">
        <v>324</v>
      </c>
      <c r="AT650" t="s">
        <v>324</v>
      </c>
      <c r="AU650" t="s">
        <v>324</v>
      </c>
      <c r="AV650" t="s">
        <v>324</v>
      </c>
      <c r="AW650" t="s">
        <v>324</v>
      </c>
      <c r="AX650" t="s">
        <v>324</v>
      </c>
      <c r="AY650" t="s">
        <v>324</v>
      </c>
      <c r="AZ650" t="s">
        <v>324</v>
      </c>
      <c r="BA650" t="s">
        <v>324</v>
      </c>
      <c r="BB650" t="s">
        <v>324</v>
      </c>
      <c r="BC650" t="s">
        <v>324</v>
      </c>
      <c r="BD650" t="s">
        <v>324</v>
      </c>
      <c r="BE650" t="s">
        <v>324</v>
      </c>
      <c r="BF650" t="s">
        <v>324</v>
      </c>
      <c r="BG650" t="s">
        <v>324</v>
      </c>
      <c r="BH650" t="s">
        <v>324</v>
      </c>
      <c r="BI650" t="s">
        <v>324</v>
      </c>
      <c r="BJ650" t="s">
        <v>324</v>
      </c>
      <c r="BK650" t="s">
        <v>324</v>
      </c>
      <c r="BL650" t="s">
        <v>324</v>
      </c>
      <c r="BM650" t="s">
        <v>324</v>
      </c>
      <c r="BN650" t="s">
        <v>324</v>
      </c>
      <c r="BO650" t="s">
        <v>324</v>
      </c>
      <c r="BP650" t="s">
        <v>324</v>
      </c>
      <c r="BQ650" t="s">
        <v>324</v>
      </c>
      <c r="BR650" t="s">
        <v>324</v>
      </c>
      <c r="BS650" t="s">
        <v>324</v>
      </c>
      <c r="BT650" t="s">
        <v>324</v>
      </c>
      <c r="BU650" t="s">
        <v>324</v>
      </c>
      <c r="BV650" t="s">
        <v>324</v>
      </c>
      <c r="BW650" t="s">
        <v>324</v>
      </c>
      <c r="BX650" t="s">
        <v>324</v>
      </c>
      <c r="BY650" t="s">
        <v>324</v>
      </c>
      <c r="BZ650" t="s">
        <v>324</v>
      </c>
      <c r="CA650" t="s">
        <v>324</v>
      </c>
      <c r="CB650" t="s">
        <v>324</v>
      </c>
      <c r="CC650" t="s">
        <v>324</v>
      </c>
      <c r="CD650" t="s">
        <v>324</v>
      </c>
      <c r="CE650" t="s">
        <v>324</v>
      </c>
      <c r="CF650" t="s">
        <v>324</v>
      </c>
      <c r="CG650" t="s">
        <v>324</v>
      </c>
      <c r="CH650" t="s">
        <v>324</v>
      </c>
      <c r="CI650" t="s">
        <v>324</v>
      </c>
      <c r="CJ650" t="s">
        <v>324</v>
      </c>
      <c r="CK650" t="s">
        <v>324</v>
      </c>
      <c r="CL650" t="s">
        <v>324</v>
      </c>
      <c r="CM650" t="s">
        <v>324</v>
      </c>
      <c r="CN650" t="s">
        <v>324</v>
      </c>
      <c r="CO650">
        <v>3.5720000000000001</v>
      </c>
      <c r="CP650">
        <v>1.401</v>
      </c>
      <c r="CQ650" t="s">
        <v>179</v>
      </c>
      <c r="CR650">
        <v>0</v>
      </c>
      <c r="CS650">
        <v>4.9729999999999999</v>
      </c>
      <c r="CT650">
        <v>459</v>
      </c>
      <c r="CU650">
        <v>36</v>
      </c>
      <c r="CV650">
        <v>0</v>
      </c>
      <c r="CW650">
        <v>0</v>
      </c>
      <c r="CX650">
        <v>495</v>
      </c>
      <c r="CY650">
        <v>0</v>
      </c>
      <c r="CZ650">
        <v>0</v>
      </c>
      <c r="DA650">
        <v>0</v>
      </c>
      <c r="DB650">
        <v>0</v>
      </c>
      <c r="DC650">
        <v>0</v>
      </c>
    </row>
    <row r="651" spans="1:107" x14ac:dyDescent="0.45">
      <c r="A651">
        <v>2024</v>
      </c>
      <c r="B651">
        <v>2</v>
      </c>
      <c r="C651" t="s">
        <v>218</v>
      </c>
      <c r="D651">
        <v>12866</v>
      </c>
      <c r="E651" t="s">
        <v>364</v>
      </c>
      <c r="F651" t="s">
        <v>323</v>
      </c>
      <c r="G651" t="s">
        <v>244</v>
      </c>
      <c r="H651">
        <v>0.63900000000000001</v>
      </c>
      <c r="I651">
        <v>4.5999999999999999E-2</v>
      </c>
      <c r="J651">
        <v>0</v>
      </c>
      <c r="K651">
        <v>0</v>
      </c>
      <c r="L651">
        <v>0.68500000000000005</v>
      </c>
      <c r="M651">
        <v>80</v>
      </c>
      <c r="N651">
        <v>4</v>
      </c>
      <c r="O651">
        <v>0</v>
      </c>
      <c r="P651">
        <v>0</v>
      </c>
      <c r="Q651">
        <v>84</v>
      </c>
      <c r="R651">
        <v>0</v>
      </c>
      <c r="S651">
        <v>0</v>
      </c>
      <c r="T651">
        <v>0</v>
      </c>
      <c r="U651">
        <v>0</v>
      </c>
      <c r="V651">
        <v>0</v>
      </c>
      <c r="W651">
        <v>0</v>
      </c>
      <c r="X651">
        <v>0</v>
      </c>
      <c r="Y651">
        <v>0</v>
      </c>
      <c r="Z651">
        <v>0</v>
      </c>
      <c r="AA651">
        <v>0</v>
      </c>
      <c r="AB651">
        <v>0</v>
      </c>
      <c r="AC651">
        <v>0</v>
      </c>
      <c r="AD651">
        <v>0</v>
      </c>
      <c r="AE651">
        <v>0</v>
      </c>
      <c r="AF651">
        <v>0</v>
      </c>
      <c r="AG651" t="s">
        <v>324</v>
      </c>
      <c r="AH651" t="s">
        <v>324</v>
      </c>
      <c r="AI651" t="s">
        <v>324</v>
      </c>
      <c r="AJ651" t="s">
        <v>324</v>
      </c>
      <c r="AK651">
        <v>0</v>
      </c>
      <c r="AL651" t="s">
        <v>324</v>
      </c>
      <c r="AM651" t="s">
        <v>324</v>
      </c>
      <c r="AN651" t="s">
        <v>324</v>
      </c>
      <c r="AO651" t="s">
        <v>324</v>
      </c>
      <c r="AP651">
        <v>0</v>
      </c>
      <c r="AQ651" t="s">
        <v>324</v>
      </c>
      <c r="AR651" t="s">
        <v>324</v>
      </c>
      <c r="AS651" t="s">
        <v>324</v>
      </c>
      <c r="AT651" t="s">
        <v>324</v>
      </c>
      <c r="AU651">
        <v>0</v>
      </c>
      <c r="AV651" t="s">
        <v>324</v>
      </c>
      <c r="AW651" t="s">
        <v>324</v>
      </c>
      <c r="AX651" t="s">
        <v>324</v>
      </c>
      <c r="AY651" t="s">
        <v>324</v>
      </c>
      <c r="AZ651">
        <v>0</v>
      </c>
      <c r="BA651" t="s">
        <v>324</v>
      </c>
      <c r="BB651" t="s">
        <v>324</v>
      </c>
      <c r="BC651" t="s">
        <v>324</v>
      </c>
      <c r="BD651" t="s">
        <v>324</v>
      </c>
      <c r="BE651">
        <v>0</v>
      </c>
      <c r="BF651" t="s">
        <v>324</v>
      </c>
      <c r="BG651" t="s">
        <v>324</v>
      </c>
      <c r="BH651" t="s">
        <v>324</v>
      </c>
      <c r="BI651" t="s">
        <v>324</v>
      </c>
      <c r="BJ651">
        <v>0</v>
      </c>
      <c r="BK651" t="s">
        <v>324</v>
      </c>
      <c r="BL651" t="s">
        <v>324</v>
      </c>
      <c r="BM651" t="s">
        <v>324</v>
      </c>
      <c r="BN651" t="s">
        <v>324</v>
      </c>
      <c r="BO651">
        <v>0</v>
      </c>
      <c r="BP651" t="s">
        <v>324</v>
      </c>
      <c r="BQ651" t="s">
        <v>324</v>
      </c>
      <c r="BR651" t="s">
        <v>324</v>
      </c>
      <c r="BS651" t="s">
        <v>324</v>
      </c>
      <c r="BT651">
        <v>0</v>
      </c>
      <c r="BU651" t="s">
        <v>324</v>
      </c>
      <c r="BV651" t="s">
        <v>324</v>
      </c>
      <c r="BW651" t="s">
        <v>324</v>
      </c>
      <c r="BX651" t="s">
        <v>324</v>
      </c>
      <c r="BY651">
        <v>0</v>
      </c>
      <c r="BZ651" t="s">
        <v>324</v>
      </c>
      <c r="CA651" t="s">
        <v>324</v>
      </c>
      <c r="CB651" t="s">
        <v>324</v>
      </c>
      <c r="CC651" t="s">
        <v>324</v>
      </c>
      <c r="CD651">
        <v>0</v>
      </c>
      <c r="CE651" t="s">
        <v>324</v>
      </c>
      <c r="CF651" t="s">
        <v>324</v>
      </c>
      <c r="CG651" t="s">
        <v>324</v>
      </c>
      <c r="CH651" t="s">
        <v>324</v>
      </c>
      <c r="CI651">
        <v>0</v>
      </c>
      <c r="CJ651" t="s">
        <v>324</v>
      </c>
      <c r="CK651" t="s">
        <v>324</v>
      </c>
      <c r="CL651" t="s">
        <v>324</v>
      </c>
      <c r="CM651" t="s">
        <v>324</v>
      </c>
      <c r="CN651">
        <v>0</v>
      </c>
      <c r="CO651">
        <v>0.63900000000000001</v>
      </c>
      <c r="CP651">
        <v>4.5999999999999999E-2</v>
      </c>
      <c r="CQ651" t="s">
        <v>179</v>
      </c>
      <c r="CR651">
        <v>0</v>
      </c>
      <c r="CS651">
        <v>0.68500000000000005</v>
      </c>
      <c r="CT651">
        <v>80</v>
      </c>
      <c r="CU651">
        <v>4</v>
      </c>
      <c r="CV651">
        <v>0</v>
      </c>
      <c r="CW651">
        <v>0</v>
      </c>
      <c r="CX651">
        <v>84</v>
      </c>
      <c r="CY651">
        <v>0</v>
      </c>
      <c r="CZ651">
        <v>0</v>
      </c>
      <c r="DA651">
        <v>0</v>
      </c>
      <c r="DB651">
        <v>0</v>
      </c>
      <c r="DC651">
        <v>0</v>
      </c>
    </row>
    <row r="652" spans="1:107" x14ac:dyDescent="0.45">
      <c r="A652">
        <v>2024</v>
      </c>
      <c r="B652">
        <v>2</v>
      </c>
      <c r="C652" t="s">
        <v>218</v>
      </c>
      <c r="D652">
        <v>14354</v>
      </c>
      <c r="E652" t="s">
        <v>351</v>
      </c>
      <c r="F652" t="s">
        <v>323</v>
      </c>
      <c r="G652" t="s">
        <v>247</v>
      </c>
      <c r="H652">
        <v>482.87</v>
      </c>
      <c r="I652">
        <v>90.68</v>
      </c>
      <c r="J652">
        <v>10.375999999999999</v>
      </c>
      <c r="K652">
        <v>0</v>
      </c>
      <c r="L652">
        <v>583.92600000000004</v>
      </c>
      <c r="M652">
        <v>68229</v>
      </c>
      <c r="N652">
        <v>1408</v>
      </c>
      <c r="O652">
        <v>100</v>
      </c>
      <c r="P652">
        <v>0</v>
      </c>
      <c r="Q652">
        <v>69737</v>
      </c>
      <c r="R652" t="s">
        <v>324</v>
      </c>
      <c r="S652" t="s">
        <v>324</v>
      </c>
      <c r="T652" t="s">
        <v>324</v>
      </c>
      <c r="U652" t="s">
        <v>324</v>
      </c>
      <c r="V652">
        <v>0</v>
      </c>
      <c r="W652" t="s">
        <v>324</v>
      </c>
      <c r="X652" t="s">
        <v>324</v>
      </c>
      <c r="Y652" t="s">
        <v>324</v>
      </c>
      <c r="Z652" t="s">
        <v>324</v>
      </c>
      <c r="AA652">
        <v>0</v>
      </c>
      <c r="AB652" t="s">
        <v>324</v>
      </c>
      <c r="AC652" t="s">
        <v>324</v>
      </c>
      <c r="AD652" t="s">
        <v>324</v>
      </c>
      <c r="AE652" t="s">
        <v>324</v>
      </c>
      <c r="AF652">
        <v>0</v>
      </c>
      <c r="AG652">
        <v>51.948</v>
      </c>
      <c r="AH652">
        <v>1.516</v>
      </c>
      <c r="AI652">
        <v>0</v>
      </c>
      <c r="AJ652">
        <v>0</v>
      </c>
      <c r="AK652">
        <v>53.463999999999999</v>
      </c>
      <c r="AL652">
        <v>6194</v>
      </c>
      <c r="AM652">
        <v>33</v>
      </c>
      <c r="AN652">
        <v>0</v>
      </c>
      <c r="AO652">
        <v>0</v>
      </c>
      <c r="AP652">
        <v>6227</v>
      </c>
      <c r="AQ652">
        <v>132.501</v>
      </c>
      <c r="AR652">
        <v>3.5219999999999998</v>
      </c>
      <c r="AS652">
        <v>0</v>
      </c>
      <c r="AT652">
        <v>0</v>
      </c>
      <c r="AU652">
        <v>136.023</v>
      </c>
      <c r="AV652">
        <v>5.3999999999999999E-2</v>
      </c>
      <c r="AW652">
        <v>0</v>
      </c>
      <c r="AX652">
        <v>0</v>
      </c>
      <c r="AY652">
        <v>0</v>
      </c>
      <c r="AZ652">
        <v>5.3999999999999999E-2</v>
      </c>
      <c r="BA652">
        <v>5</v>
      </c>
      <c r="BB652">
        <v>0</v>
      </c>
      <c r="BC652">
        <v>0</v>
      </c>
      <c r="BD652">
        <v>0</v>
      </c>
      <c r="BE652">
        <v>5</v>
      </c>
      <c r="BF652">
        <v>0.123</v>
      </c>
      <c r="BG652">
        <v>0</v>
      </c>
      <c r="BH652">
        <v>0</v>
      </c>
      <c r="BI652">
        <v>0</v>
      </c>
      <c r="BJ652">
        <v>0.123</v>
      </c>
      <c r="BK652">
        <v>0.15</v>
      </c>
      <c r="BL652">
        <v>3.1E-2</v>
      </c>
      <c r="BM652">
        <v>0</v>
      </c>
      <c r="BN652">
        <v>0</v>
      </c>
      <c r="BO652">
        <v>0.18099999999999999</v>
      </c>
      <c r="BP652">
        <v>45</v>
      </c>
      <c r="BQ652">
        <v>9</v>
      </c>
      <c r="BR652">
        <v>0</v>
      </c>
      <c r="BS652">
        <v>0</v>
      </c>
      <c r="BT652">
        <v>54</v>
      </c>
      <c r="BU652" t="s">
        <v>324</v>
      </c>
      <c r="BV652" t="s">
        <v>324</v>
      </c>
      <c r="BW652" t="s">
        <v>324</v>
      </c>
      <c r="BX652" t="s">
        <v>324</v>
      </c>
      <c r="BY652">
        <v>0</v>
      </c>
      <c r="BZ652">
        <v>0.11700000000000001</v>
      </c>
      <c r="CA652">
        <v>0.36299999999999999</v>
      </c>
      <c r="CB652">
        <v>1.0999999999999999E-2</v>
      </c>
      <c r="CC652">
        <v>0</v>
      </c>
      <c r="CD652">
        <v>0.49099999999999999</v>
      </c>
      <c r="CE652">
        <v>19</v>
      </c>
      <c r="CF652">
        <v>11</v>
      </c>
      <c r="CG652">
        <v>2</v>
      </c>
      <c r="CH652">
        <v>0</v>
      </c>
      <c r="CI652">
        <v>32</v>
      </c>
      <c r="CJ652" t="s">
        <v>324</v>
      </c>
      <c r="CK652" t="s">
        <v>324</v>
      </c>
      <c r="CL652" t="s">
        <v>324</v>
      </c>
      <c r="CM652" t="s">
        <v>324</v>
      </c>
      <c r="CN652">
        <v>0</v>
      </c>
      <c r="CO652">
        <v>483.137</v>
      </c>
      <c r="CP652">
        <v>91.073999999999998</v>
      </c>
      <c r="CQ652">
        <v>10.387</v>
      </c>
      <c r="CR652">
        <v>0</v>
      </c>
      <c r="CS652">
        <v>584.59799999999996</v>
      </c>
      <c r="CT652">
        <v>68293</v>
      </c>
      <c r="CU652">
        <v>1428</v>
      </c>
      <c r="CV652">
        <v>102</v>
      </c>
      <c r="CW652">
        <v>0</v>
      </c>
      <c r="CX652">
        <v>69823</v>
      </c>
      <c r="CY652">
        <v>0</v>
      </c>
      <c r="CZ652">
        <v>0</v>
      </c>
      <c r="DA652">
        <v>0</v>
      </c>
      <c r="DB652">
        <v>0</v>
      </c>
      <c r="DC652">
        <v>0</v>
      </c>
    </row>
    <row r="653" spans="1:107" x14ac:dyDescent="0.45">
      <c r="A653">
        <v>2024</v>
      </c>
      <c r="B653">
        <v>2</v>
      </c>
      <c r="C653" t="s">
        <v>218</v>
      </c>
      <c r="D653">
        <v>15444</v>
      </c>
      <c r="E653" t="s">
        <v>557</v>
      </c>
      <c r="F653" t="s">
        <v>323</v>
      </c>
      <c r="G653" t="s">
        <v>244</v>
      </c>
      <c r="H653">
        <v>8.08</v>
      </c>
      <c r="I653">
        <v>0.47699999999999998</v>
      </c>
      <c r="J653" t="s">
        <v>324</v>
      </c>
      <c r="K653" t="s">
        <v>324</v>
      </c>
      <c r="L653">
        <v>8.5570000000000004</v>
      </c>
      <c r="M653">
        <v>1176</v>
      </c>
      <c r="N653">
        <v>20</v>
      </c>
      <c r="O653" t="s">
        <v>324</v>
      </c>
      <c r="P653" t="s">
        <v>324</v>
      </c>
      <c r="Q653">
        <v>1196</v>
      </c>
      <c r="R653" t="s">
        <v>324</v>
      </c>
      <c r="S653" t="s">
        <v>324</v>
      </c>
      <c r="T653" t="s">
        <v>324</v>
      </c>
      <c r="U653" t="s">
        <v>324</v>
      </c>
      <c r="V653">
        <v>0</v>
      </c>
      <c r="W653" t="s">
        <v>324</v>
      </c>
      <c r="X653" t="s">
        <v>324</v>
      </c>
      <c r="Y653" t="s">
        <v>324</v>
      </c>
      <c r="Z653" t="s">
        <v>324</v>
      </c>
      <c r="AA653">
        <v>0</v>
      </c>
      <c r="AB653">
        <v>200.14599999999999</v>
      </c>
      <c r="AC653">
        <v>2.8170000000000002</v>
      </c>
      <c r="AD653" t="s">
        <v>324</v>
      </c>
      <c r="AE653" t="s">
        <v>324</v>
      </c>
      <c r="AF653">
        <v>202.96299999999999</v>
      </c>
      <c r="AG653" t="s">
        <v>324</v>
      </c>
      <c r="AH653" t="s">
        <v>324</v>
      </c>
      <c r="AI653" t="s">
        <v>324</v>
      </c>
      <c r="AJ653" t="s">
        <v>324</v>
      </c>
      <c r="AK653">
        <v>0</v>
      </c>
      <c r="AL653" t="s">
        <v>324</v>
      </c>
      <c r="AM653" t="s">
        <v>324</v>
      </c>
      <c r="AN653" t="s">
        <v>324</v>
      </c>
      <c r="AO653" t="s">
        <v>324</v>
      </c>
      <c r="AP653">
        <v>0</v>
      </c>
      <c r="AQ653" t="s">
        <v>324</v>
      </c>
      <c r="AR653" t="s">
        <v>324</v>
      </c>
      <c r="AS653" t="s">
        <v>324</v>
      </c>
      <c r="AT653" t="s">
        <v>324</v>
      </c>
      <c r="AU653">
        <v>0</v>
      </c>
      <c r="AV653" t="s">
        <v>324</v>
      </c>
      <c r="AW653" t="s">
        <v>324</v>
      </c>
      <c r="AX653" t="s">
        <v>324</v>
      </c>
      <c r="AY653" t="s">
        <v>324</v>
      </c>
      <c r="AZ653">
        <v>0</v>
      </c>
      <c r="BA653" t="s">
        <v>324</v>
      </c>
      <c r="BB653" t="s">
        <v>324</v>
      </c>
      <c r="BC653" t="s">
        <v>324</v>
      </c>
      <c r="BD653" t="s">
        <v>324</v>
      </c>
      <c r="BE653">
        <v>0</v>
      </c>
      <c r="BF653" t="s">
        <v>324</v>
      </c>
      <c r="BG653" t="s">
        <v>324</v>
      </c>
      <c r="BH653" t="s">
        <v>324</v>
      </c>
      <c r="BI653" t="s">
        <v>324</v>
      </c>
      <c r="BJ653">
        <v>0</v>
      </c>
      <c r="BK653" t="s">
        <v>324</v>
      </c>
      <c r="BL653" t="s">
        <v>324</v>
      </c>
      <c r="BM653" t="s">
        <v>324</v>
      </c>
      <c r="BN653" t="s">
        <v>324</v>
      </c>
      <c r="BO653">
        <v>0</v>
      </c>
      <c r="BP653" t="s">
        <v>324</v>
      </c>
      <c r="BQ653" t="s">
        <v>324</v>
      </c>
      <c r="BR653" t="s">
        <v>324</v>
      </c>
      <c r="BS653" t="s">
        <v>324</v>
      </c>
      <c r="BT653">
        <v>0</v>
      </c>
      <c r="BU653" t="s">
        <v>324</v>
      </c>
      <c r="BV653" t="s">
        <v>324</v>
      </c>
      <c r="BW653" t="s">
        <v>324</v>
      </c>
      <c r="BX653" t="s">
        <v>324</v>
      </c>
      <c r="BY653">
        <v>0</v>
      </c>
      <c r="BZ653" t="s">
        <v>324</v>
      </c>
      <c r="CA653" t="s">
        <v>324</v>
      </c>
      <c r="CB653" t="s">
        <v>324</v>
      </c>
      <c r="CC653" t="s">
        <v>324</v>
      </c>
      <c r="CD653">
        <v>0</v>
      </c>
      <c r="CE653" t="s">
        <v>324</v>
      </c>
      <c r="CF653" t="s">
        <v>324</v>
      </c>
      <c r="CG653" t="s">
        <v>324</v>
      </c>
      <c r="CH653" t="s">
        <v>324</v>
      </c>
      <c r="CI653">
        <v>0</v>
      </c>
      <c r="CJ653" t="s">
        <v>324</v>
      </c>
      <c r="CK653" t="s">
        <v>324</v>
      </c>
      <c r="CL653" t="s">
        <v>324</v>
      </c>
      <c r="CM653" t="s">
        <v>324</v>
      </c>
      <c r="CN653">
        <v>0</v>
      </c>
      <c r="CO653">
        <v>8.08</v>
      </c>
      <c r="CP653">
        <v>0.47699999999999998</v>
      </c>
      <c r="CQ653" t="s">
        <v>179</v>
      </c>
      <c r="CR653">
        <v>0</v>
      </c>
      <c r="CS653">
        <v>8.5570000000000004</v>
      </c>
      <c r="CT653">
        <v>1176</v>
      </c>
      <c r="CU653">
        <v>20</v>
      </c>
      <c r="CV653">
        <v>0</v>
      </c>
      <c r="CW653">
        <v>0</v>
      </c>
      <c r="CX653">
        <v>1196</v>
      </c>
      <c r="CY653">
        <v>200.14599999999999</v>
      </c>
      <c r="CZ653">
        <v>2.8170000000000002</v>
      </c>
      <c r="DA653">
        <v>0</v>
      </c>
      <c r="DB653">
        <v>0</v>
      </c>
      <c r="DC653">
        <v>202.96299999999999</v>
      </c>
    </row>
    <row r="654" spans="1:107" x14ac:dyDescent="0.45">
      <c r="A654">
        <v>2024</v>
      </c>
      <c r="B654">
        <v>2</v>
      </c>
      <c r="C654" t="s">
        <v>218</v>
      </c>
      <c r="D654">
        <v>17845</v>
      </c>
      <c r="E654" t="s">
        <v>558</v>
      </c>
      <c r="F654" t="s">
        <v>323</v>
      </c>
      <c r="G654" t="s">
        <v>244</v>
      </c>
      <c r="H654">
        <v>1.877</v>
      </c>
      <c r="I654">
        <v>0.58699999999999997</v>
      </c>
      <c r="J654" t="s">
        <v>324</v>
      </c>
      <c r="K654" t="s">
        <v>324</v>
      </c>
      <c r="L654">
        <v>2.464</v>
      </c>
      <c r="M654">
        <v>281</v>
      </c>
      <c r="N654">
        <v>3</v>
      </c>
      <c r="O654" t="s">
        <v>324</v>
      </c>
      <c r="P654" t="s">
        <v>324</v>
      </c>
      <c r="Q654">
        <v>284</v>
      </c>
      <c r="R654" t="s">
        <v>324</v>
      </c>
      <c r="S654" t="s">
        <v>324</v>
      </c>
      <c r="T654" t="s">
        <v>324</v>
      </c>
      <c r="U654" t="s">
        <v>324</v>
      </c>
      <c r="V654" t="s">
        <v>324</v>
      </c>
      <c r="W654" t="s">
        <v>324</v>
      </c>
      <c r="X654" t="s">
        <v>324</v>
      </c>
      <c r="Y654" t="s">
        <v>324</v>
      </c>
      <c r="Z654" t="s">
        <v>324</v>
      </c>
      <c r="AA654" t="s">
        <v>324</v>
      </c>
      <c r="AB654" t="s">
        <v>324</v>
      </c>
      <c r="AC654" t="s">
        <v>324</v>
      </c>
      <c r="AD654" t="s">
        <v>324</v>
      </c>
      <c r="AE654" t="s">
        <v>324</v>
      </c>
      <c r="AF654" t="s">
        <v>324</v>
      </c>
      <c r="AG654" t="s">
        <v>324</v>
      </c>
      <c r="AH654" t="s">
        <v>324</v>
      </c>
      <c r="AI654" t="s">
        <v>324</v>
      </c>
      <c r="AJ654" t="s">
        <v>324</v>
      </c>
      <c r="AK654" t="s">
        <v>324</v>
      </c>
      <c r="AL654" t="s">
        <v>324</v>
      </c>
      <c r="AM654" t="s">
        <v>324</v>
      </c>
      <c r="AN654" t="s">
        <v>324</v>
      </c>
      <c r="AO654" t="s">
        <v>324</v>
      </c>
      <c r="AP654" t="s">
        <v>324</v>
      </c>
      <c r="AQ654" t="s">
        <v>324</v>
      </c>
      <c r="AR654" t="s">
        <v>324</v>
      </c>
      <c r="AS654" t="s">
        <v>324</v>
      </c>
      <c r="AT654" t="s">
        <v>324</v>
      </c>
      <c r="AU654" t="s">
        <v>324</v>
      </c>
      <c r="AV654" t="s">
        <v>324</v>
      </c>
      <c r="AW654" t="s">
        <v>324</v>
      </c>
      <c r="AX654" t="s">
        <v>324</v>
      </c>
      <c r="AY654" t="s">
        <v>324</v>
      </c>
      <c r="AZ654" t="s">
        <v>324</v>
      </c>
      <c r="BA654" t="s">
        <v>324</v>
      </c>
      <c r="BB654" t="s">
        <v>324</v>
      </c>
      <c r="BC654" t="s">
        <v>324</v>
      </c>
      <c r="BD654" t="s">
        <v>324</v>
      </c>
      <c r="BE654" t="s">
        <v>324</v>
      </c>
      <c r="BF654" t="s">
        <v>324</v>
      </c>
      <c r="BG654" t="s">
        <v>324</v>
      </c>
      <c r="BH654" t="s">
        <v>324</v>
      </c>
      <c r="BI654" t="s">
        <v>324</v>
      </c>
      <c r="BJ654" t="s">
        <v>324</v>
      </c>
      <c r="BK654">
        <v>3.0000000000000001E-3</v>
      </c>
      <c r="BL654" t="s">
        <v>324</v>
      </c>
      <c r="BM654" t="s">
        <v>324</v>
      </c>
      <c r="BN654" t="s">
        <v>324</v>
      </c>
      <c r="BO654">
        <v>3.0000000000000001E-3</v>
      </c>
      <c r="BP654">
        <v>1</v>
      </c>
      <c r="BQ654" t="s">
        <v>324</v>
      </c>
      <c r="BR654" t="s">
        <v>324</v>
      </c>
      <c r="BS654" t="s">
        <v>324</v>
      </c>
      <c r="BT654">
        <v>1</v>
      </c>
      <c r="BU654" t="s">
        <v>324</v>
      </c>
      <c r="BV654" t="s">
        <v>324</v>
      </c>
      <c r="BW654" t="s">
        <v>324</v>
      </c>
      <c r="BX654" t="s">
        <v>324</v>
      </c>
      <c r="BY654" t="s">
        <v>324</v>
      </c>
      <c r="BZ654" t="s">
        <v>324</v>
      </c>
      <c r="CA654" t="s">
        <v>324</v>
      </c>
      <c r="CB654" t="s">
        <v>324</v>
      </c>
      <c r="CC654" t="s">
        <v>324</v>
      </c>
      <c r="CD654" t="s">
        <v>324</v>
      </c>
      <c r="CE654" t="s">
        <v>324</v>
      </c>
      <c r="CF654" t="s">
        <v>324</v>
      </c>
      <c r="CG654" t="s">
        <v>324</v>
      </c>
      <c r="CH654" t="s">
        <v>324</v>
      </c>
      <c r="CI654" t="s">
        <v>324</v>
      </c>
      <c r="CJ654" t="s">
        <v>324</v>
      </c>
      <c r="CK654" t="s">
        <v>324</v>
      </c>
      <c r="CL654" t="s">
        <v>324</v>
      </c>
      <c r="CM654" t="s">
        <v>324</v>
      </c>
      <c r="CN654" t="s">
        <v>324</v>
      </c>
      <c r="CO654">
        <v>1.88</v>
      </c>
      <c r="CP654">
        <v>0.58699999999999997</v>
      </c>
      <c r="CQ654" t="s">
        <v>179</v>
      </c>
      <c r="CR654">
        <v>0</v>
      </c>
      <c r="CS654">
        <v>2.4670000000000001</v>
      </c>
      <c r="CT654">
        <v>282</v>
      </c>
      <c r="CU654">
        <v>3</v>
      </c>
      <c r="CV654">
        <v>0</v>
      </c>
      <c r="CW654">
        <v>0</v>
      </c>
      <c r="CX654">
        <v>285</v>
      </c>
      <c r="CY654">
        <v>0</v>
      </c>
      <c r="CZ654">
        <v>0</v>
      </c>
      <c r="DA654">
        <v>0</v>
      </c>
      <c r="DB654">
        <v>0</v>
      </c>
      <c r="DC654">
        <v>0</v>
      </c>
    </row>
    <row r="655" spans="1:107" x14ac:dyDescent="0.45">
      <c r="A655">
        <v>2024</v>
      </c>
      <c r="B655">
        <v>2</v>
      </c>
      <c r="C655" t="s">
        <v>218</v>
      </c>
      <c r="D655">
        <v>17874</v>
      </c>
      <c r="E655" t="s">
        <v>559</v>
      </c>
      <c r="F655" t="s">
        <v>323</v>
      </c>
      <c r="G655" t="s">
        <v>247</v>
      </c>
      <c r="H655">
        <v>6.27</v>
      </c>
      <c r="I655">
        <v>1.5229999999999999</v>
      </c>
      <c r="J655">
        <v>0</v>
      </c>
      <c r="K655">
        <v>0</v>
      </c>
      <c r="L655">
        <v>7.7930000000000001</v>
      </c>
      <c r="M655">
        <v>745</v>
      </c>
      <c r="N655">
        <v>32</v>
      </c>
      <c r="O655">
        <v>0</v>
      </c>
      <c r="P655">
        <v>0</v>
      </c>
      <c r="Q655">
        <v>777</v>
      </c>
      <c r="R655" t="s">
        <v>324</v>
      </c>
      <c r="S655" t="s">
        <v>324</v>
      </c>
      <c r="T655" t="s">
        <v>324</v>
      </c>
      <c r="U655" t="s">
        <v>324</v>
      </c>
      <c r="V655">
        <v>0</v>
      </c>
      <c r="W655" t="s">
        <v>324</v>
      </c>
      <c r="X655" t="s">
        <v>324</v>
      </c>
      <c r="Y655" t="s">
        <v>324</v>
      </c>
      <c r="Z655" t="s">
        <v>324</v>
      </c>
      <c r="AA655">
        <v>0</v>
      </c>
      <c r="AB655" t="s">
        <v>324</v>
      </c>
      <c r="AC655" t="s">
        <v>324</v>
      </c>
      <c r="AD655" t="s">
        <v>324</v>
      </c>
      <c r="AE655" t="s">
        <v>324</v>
      </c>
      <c r="AF655">
        <v>0</v>
      </c>
      <c r="AG655" t="s">
        <v>324</v>
      </c>
      <c r="AH655" t="s">
        <v>324</v>
      </c>
      <c r="AI655" t="s">
        <v>324</v>
      </c>
      <c r="AJ655" t="s">
        <v>324</v>
      </c>
      <c r="AK655">
        <v>0</v>
      </c>
      <c r="AL655" t="s">
        <v>324</v>
      </c>
      <c r="AM655" t="s">
        <v>324</v>
      </c>
      <c r="AN655" t="s">
        <v>324</v>
      </c>
      <c r="AO655" t="s">
        <v>324</v>
      </c>
      <c r="AP655">
        <v>0</v>
      </c>
      <c r="AQ655" t="s">
        <v>324</v>
      </c>
      <c r="AR655" t="s">
        <v>324</v>
      </c>
      <c r="AS655" t="s">
        <v>324</v>
      </c>
      <c r="AT655" t="s">
        <v>324</v>
      </c>
      <c r="AU655">
        <v>0</v>
      </c>
      <c r="AV655" t="s">
        <v>324</v>
      </c>
      <c r="AW655" t="s">
        <v>324</v>
      </c>
      <c r="AX655" t="s">
        <v>324</v>
      </c>
      <c r="AY655" t="s">
        <v>324</v>
      </c>
      <c r="AZ655">
        <v>0</v>
      </c>
      <c r="BA655" t="s">
        <v>324</v>
      </c>
      <c r="BB655" t="s">
        <v>324</v>
      </c>
      <c r="BC655" t="s">
        <v>324</v>
      </c>
      <c r="BD655" t="s">
        <v>324</v>
      </c>
      <c r="BE655">
        <v>0</v>
      </c>
      <c r="BF655" t="s">
        <v>324</v>
      </c>
      <c r="BG655" t="s">
        <v>324</v>
      </c>
      <c r="BH655" t="s">
        <v>324</v>
      </c>
      <c r="BI655" t="s">
        <v>324</v>
      </c>
      <c r="BJ655">
        <v>0</v>
      </c>
      <c r="BK655" t="s">
        <v>324</v>
      </c>
      <c r="BL655" t="s">
        <v>324</v>
      </c>
      <c r="BM655" t="s">
        <v>324</v>
      </c>
      <c r="BN655" t="s">
        <v>324</v>
      </c>
      <c r="BO655">
        <v>0</v>
      </c>
      <c r="BP655" t="s">
        <v>324</v>
      </c>
      <c r="BQ655" t="s">
        <v>324</v>
      </c>
      <c r="BR655" t="s">
        <v>324</v>
      </c>
      <c r="BS655" t="s">
        <v>324</v>
      </c>
      <c r="BT655">
        <v>0</v>
      </c>
      <c r="BU655" t="s">
        <v>324</v>
      </c>
      <c r="BV655" t="s">
        <v>324</v>
      </c>
      <c r="BW655" t="s">
        <v>324</v>
      </c>
      <c r="BX655" t="s">
        <v>324</v>
      </c>
      <c r="BY655">
        <v>0</v>
      </c>
      <c r="BZ655" t="s">
        <v>324</v>
      </c>
      <c r="CA655" t="s">
        <v>324</v>
      </c>
      <c r="CB655" t="s">
        <v>324</v>
      </c>
      <c r="CC655" t="s">
        <v>324</v>
      </c>
      <c r="CD655">
        <v>0</v>
      </c>
      <c r="CE655" t="s">
        <v>324</v>
      </c>
      <c r="CF655" t="s">
        <v>324</v>
      </c>
      <c r="CG655" t="s">
        <v>324</v>
      </c>
      <c r="CH655" t="s">
        <v>324</v>
      </c>
      <c r="CI655">
        <v>0</v>
      </c>
      <c r="CJ655" t="s">
        <v>324</v>
      </c>
      <c r="CK655" t="s">
        <v>324</v>
      </c>
      <c r="CL655" t="s">
        <v>324</v>
      </c>
      <c r="CM655" t="s">
        <v>324</v>
      </c>
      <c r="CN655">
        <v>0</v>
      </c>
      <c r="CO655">
        <v>6.27</v>
      </c>
      <c r="CP655">
        <v>1.5229999999999999</v>
      </c>
      <c r="CQ655" t="s">
        <v>179</v>
      </c>
      <c r="CR655">
        <v>0</v>
      </c>
      <c r="CS655">
        <v>7.7930000000000001</v>
      </c>
      <c r="CT655">
        <v>745</v>
      </c>
      <c r="CU655">
        <v>32</v>
      </c>
      <c r="CV655">
        <v>0</v>
      </c>
      <c r="CW655">
        <v>0</v>
      </c>
      <c r="CX655">
        <v>777</v>
      </c>
      <c r="CY655">
        <v>0</v>
      </c>
      <c r="CZ655">
        <v>0</v>
      </c>
      <c r="DA655">
        <v>0</v>
      </c>
      <c r="DB655">
        <v>0</v>
      </c>
      <c r="DC655">
        <v>0</v>
      </c>
    </row>
    <row r="656" spans="1:107" x14ac:dyDescent="0.45">
      <c r="A656">
        <v>2024</v>
      </c>
      <c r="B656">
        <v>2</v>
      </c>
      <c r="C656" t="s">
        <v>218</v>
      </c>
      <c r="D656">
        <v>18206</v>
      </c>
      <c r="E656" t="s">
        <v>560</v>
      </c>
      <c r="F656" t="s">
        <v>323</v>
      </c>
      <c r="G656" t="s">
        <v>244</v>
      </c>
      <c r="H656">
        <v>1.4419999999999999</v>
      </c>
      <c r="I656">
        <v>0.03</v>
      </c>
      <c r="J656" t="s">
        <v>324</v>
      </c>
      <c r="K656" t="s">
        <v>324</v>
      </c>
      <c r="L656">
        <v>1.472</v>
      </c>
      <c r="M656">
        <v>207</v>
      </c>
      <c r="N656">
        <v>3</v>
      </c>
      <c r="O656" t="s">
        <v>324</v>
      </c>
      <c r="P656" t="s">
        <v>324</v>
      </c>
      <c r="Q656">
        <v>210</v>
      </c>
      <c r="R656" t="s">
        <v>324</v>
      </c>
      <c r="S656" t="s">
        <v>324</v>
      </c>
      <c r="T656" t="s">
        <v>324</v>
      </c>
      <c r="U656" t="s">
        <v>324</v>
      </c>
      <c r="V656">
        <v>0</v>
      </c>
      <c r="W656" t="s">
        <v>324</v>
      </c>
      <c r="X656" t="s">
        <v>324</v>
      </c>
      <c r="Y656" t="s">
        <v>324</v>
      </c>
      <c r="Z656" t="s">
        <v>324</v>
      </c>
      <c r="AA656">
        <v>0</v>
      </c>
      <c r="AB656">
        <v>41.334000000000003</v>
      </c>
      <c r="AC656">
        <v>0.96299999999999997</v>
      </c>
      <c r="AD656" t="s">
        <v>324</v>
      </c>
      <c r="AE656" t="s">
        <v>324</v>
      </c>
      <c r="AF656">
        <v>42.296999999999997</v>
      </c>
      <c r="AG656" t="s">
        <v>324</v>
      </c>
      <c r="AH656" t="s">
        <v>324</v>
      </c>
      <c r="AI656" t="s">
        <v>324</v>
      </c>
      <c r="AJ656" t="s">
        <v>324</v>
      </c>
      <c r="AK656">
        <v>0</v>
      </c>
      <c r="AL656" t="s">
        <v>324</v>
      </c>
      <c r="AM656" t="s">
        <v>324</v>
      </c>
      <c r="AN656" t="s">
        <v>324</v>
      </c>
      <c r="AO656" t="s">
        <v>324</v>
      </c>
      <c r="AP656">
        <v>0</v>
      </c>
      <c r="AQ656" t="s">
        <v>324</v>
      </c>
      <c r="AR656" t="s">
        <v>324</v>
      </c>
      <c r="AS656" t="s">
        <v>324</v>
      </c>
      <c r="AT656" t="s">
        <v>324</v>
      </c>
      <c r="AU656">
        <v>0</v>
      </c>
      <c r="AV656" t="s">
        <v>324</v>
      </c>
      <c r="AW656" t="s">
        <v>324</v>
      </c>
      <c r="AX656" t="s">
        <v>324</v>
      </c>
      <c r="AY656" t="s">
        <v>324</v>
      </c>
      <c r="AZ656">
        <v>0</v>
      </c>
      <c r="BA656" t="s">
        <v>324</v>
      </c>
      <c r="BB656" t="s">
        <v>324</v>
      </c>
      <c r="BC656" t="s">
        <v>324</v>
      </c>
      <c r="BD656" t="s">
        <v>324</v>
      </c>
      <c r="BE656">
        <v>0</v>
      </c>
      <c r="BF656" t="s">
        <v>324</v>
      </c>
      <c r="BG656" t="s">
        <v>324</v>
      </c>
      <c r="BH656" t="s">
        <v>324</v>
      </c>
      <c r="BI656" t="s">
        <v>324</v>
      </c>
      <c r="BJ656">
        <v>0</v>
      </c>
      <c r="BK656">
        <v>2.5999999999999999E-2</v>
      </c>
      <c r="BL656" t="s">
        <v>324</v>
      </c>
      <c r="BM656" t="s">
        <v>324</v>
      </c>
      <c r="BN656" t="s">
        <v>324</v>
      </c>
      <c r="BO656">
        <v>2.5999999999999999E-2</v>
      </c>
      <c r="BP656">
        <v>10</v>
      </c>
      <c r="BQ656" t="s">
        <v>324</v>
      </c>
      <c r="BR656" t="s">
        <v>324</v>
      </c>
      <c r="BS656" t="s">
        <v>324</v>
      </c>
      <c r="BT656">
        <v>10</v>
      </c>
      <c r="BU656">
        <v>0</v>
      </c>
      <c r="BV656" t="s">
        <v>324</v>
      </c>
      <c r="BW656" t="s">
        <v>324</v>
      </c>
      <c r="BX656" t="s">
        <v>324</v>
      </c>
      <c r="BY656">
        <v>0</v>
      </c>
      <c r="BZ656" t="s">
        <v>324</v>
      </c>
      <c r="CA656" t="s">
        <v>324</v>
      </c>
      <c r="CB656" t="s">
        <v>324</v>
      </c>
      <c r="CC656" t="s">
        <v>324</v>
      </c>
      <c r="CD656">
        <v>0</v>
      </c>
      <c r="CE656" t="s">
        <v>324</v>
      </c>
      <c r="CF656" t="s">
        <v>324</v>
      </c>
      <c r="CG656" t="s">
        <v>324</v>
      </c>
      <c r="CH656" t="s">
        <v>324</v>
      </c>
      <c r="CI656">
        <v>0</v>
      </c>
      <c r="CJ656" t="s">
        <v>324</v>
      </c>
      <c r="CK656" t="s">
        <v>324</v>
      </c>
      <c r="CL656" t="s">
        <v>324</v>
      </c>
      <c r="CM656" t="s">
        <v>324</v>
      </c>
      <c r="CN656">
        <v>0</v>
      </c>
      <c r="CO656">
        <v>1.468</v>
      </c>
      <c r="CP656">
        <v>0.03</v>
      </c>
      <c r="CQ656" t="s">
        <v>179</v>
      </c>
      <c r="CR656">
        <v>0</v>
      </c>
      <c r="CS656">
        <v>1.498</v>
      </c>
      <c r="CT656">
        <v>217</v>
      </c>
      <c r="CU656">
        <v>3</v>
      </c>
      <c r="CV656">
        <v>0</v>
      </c>
      <c r="CW656">
        <v>0</v>
      </c>
      <c r="CX656">
        <v>220</v>
      </c>
      <c r="CY656">
        <v>41.334000000000003</v>
      </c>
      <c r="CZ656">
        <v>0.96299999999999997</v>
      </c>
      <c r="DA656">
        <v>0</v>
      </c>
      <c r="DB656">
        <v>0</v>
      </c>
      <c r="DC656">
        <v>42.296999999999997</v>
      </c>
    </row>
    <row r="657" spans="1:107" x14ac:dyDescent="0.45">
      <c r="A657">
        <v>2024</v>
      </c>
      <c r="B657">
        <v>2</v>
      </c>
      <c r="C657" t="s">
        <v>218</v>
      </c>
      <c r="D657">
        <v>99999</v>
      </c>
      <c r="E657" t="s">
        <v>329</v>
      </c>
      <c r="F657" t="s">
        <v>323</v>
      </c>
      <c r="H657">
        <v>-65.623000000000005</v>
      </c>
      <c r="I657">
        <v>-12.26</v>
      </c>
      <c r="J657">
        <v>-1.81</v>
      </c>
      <c r="K657">
        <v>0</v>
      </c>
      <c r="L657">
        <v>-79.691999999999993</v>
      </c>
      <c r="M657" t="s">
        <v>324</v>
      </c>
      <c r="N657" t="s">
        <v>324</v>
      </c>
      <c r="O657" t="s">
        <v>324</v>
      </c>
      <c r="P657" t="s">
        <v>324</v>
      </c>
      <c r="Q657" t="s">
        <v>324</v>
      </c>
      <c r="R657" t="s">
        <v>324</v>
      </c>
      <c r="S657" t="s">
        <v>324</v>
      </c>
      <c r="T657" t="s">
        <v>324</v>
      </c>
      <c r="U657" t="s">
        <v>324</v>
      </c>
      <c r="V657">
        <v>0</v>
      </c>
      <c r="W657" t="s">
        <v>324</v>
      </c>
      <c r="X657" t="s">
        <v>324</v>
      </c>
      <c r="Y657" t="s">
        <v>324</v>
      </c>
      <c r="Z657" t="s">
        <v>324</v>
      </c>
      <c r="AA657" t="s">
        <v>324</v>
      </c>
      <c r="AB657" t="s">
        <v>324</v>
      </c>
      <c r="AC657" t="s">
        <v>324</v>
      </c>
      <c r="AD657" t="s">
        <v>324</v>
      </c>
      <c r="AE657" t="s">
        <v>324</v>
      </c>
      <c r="AF657" t="s">
        <v>324</v>
      </c>
      <c r="AG657">
        <v>-9.06</v>
      </c>
      <c r="AH657">
        <v>-0.26400000000000001</v>
      </c>
      <c r="AI657">
        <v>0</v>
      </c>
      <c r="AJ657">
        <v>0</v>
      </c>
      <c r="AK657">
        <v>-9.3239999999999998</v>
      </c>
      <c r="AL657" t="s">
        <v>324</v>
      </c>
      <c r="AM657" t="s">
        <v>324</v>
      </c>
      <c r="AN657" t="s">
        <v>324</v>
      </c>
      <c r="AO657" t="s">
        <v>324</v>
      </c>
      <c r="AP657" t="s">
        <v>324</v>
      </c>
      <c r="AQ657" t="s">
        <v>324</v>
      </c>
      <c r="AR657" t="s">
        <v>324</v>
      </c>
      <c r="AS657" t="s">
        <v>324</v>
      </c>
      <c r="AT657" t="s">
        <v>324</v>
      </c>
      <c r="AU657" t="s">
        <v>324</v>
      </c>
      <c r="AV657">
        <v>-8.9999999999999993E-3</v>
      </c>
      <c r="AW657">
        <v>0</v>
      </c>
      <c r="AX657">
        <v>0</v>
      </c>
      <c r="AY657">
        <v>0</v>
      </c>
      <c r="AZ657">
        <v>-8.9999999999999993E-3</v>
      </c>
      <c r="BA657" t="s">
        <v>324</v>
      </c>
      <c r="BB657" t="s">
        <v>324</v>
      </c>
      <c r="BC657" t="s">
        <v>324</v>
      </c>
      <c r="BD657" t="s">
        <v>324</v>
      </c>
      <c r="BE657" t="s">
        <v>324</v>
      </c>
      <c r="BF657" t="s">
        <v>324</v>
      </c>
      <c r="BG657" t="s">
        <v>324</v>
      </c>
      <c r="BH657" t="s">
        <v>324</v>
      </c>
      <c r="BI657" t="s">
        <v>324</v>
      </c>
      <c r="BJ657" t="s">
        <v>324</v>
      </c>
      <c r="BK657" t="s">
        <v>324</v>
      </c>
      <c r="BL657" t="s">
        <v>324</v>
      </c>
      <c r="BM657" t="s">
        <v>324</v>
      </c>
      <c r="BN657" t="s">
        <v>324</v>
      </c>
      <c r="BO657" t="s">
        <v>324</v>
      </c>
      <c r="BP657" t="s">
        <v>324</v>
      </c>
      <c r="BQ657" t="s">
        <v>324</v>
      </c>
      <c r="BR657" t="s">
        <v>324</v>
      </c>
      <c r="BS657" t="s">
        <v>324</v>
      </c>
      <c r="BT657" t="s">
        <v>324</v>
      </c>
      <c r="BU657" t="s">
        <v>324</v>
      </c>
      <c r="BV657" t="s">
        <v>324</v>
      </c>
      <c r="BW657" t="s">
        <v>324</v>
      </c>
      <c r="BX657" t="s">
        <v>324</v>
      </c>
      <c r="BY657" t="s">
        <v>324</v>
      </c>
      <c r="BZ657" t="s">
        <v>324</v>
      </c>
      <c r="CA657" t="s">
        <v>324</v>
      </c>
      <c r="CB657" t="s">
        <v>324</v>
      </c>
      <c r="CC657" t="s">
        <v>324</v>
      </c>
      <c r="CD657" t="s">
        <v>324</v>
      </c>
      <c r="CE657" t="s">
        <v>324</v>
      </c>
      <c r="CF657" t="s">
        <v>324</v>
      </c>
      <c r="CG657" t="s">
        <v>324</v>
      </c>
      <c r="CH657" t="s">
        <v>324</v>
      </c>
      <c r="CI657" t="s">
        <v>324</v>
      </c>
      <c r="CJ657" t="s">
        <v>324</v>
      </c>
      <c r="CK657" t="s">
        <v>324</v>
      </c>
      <c r="CL657" t="s">
        <v>324</v>
      </c>
      <c r="CM657" t="s">
        <v>324</v>
      </c>
      <c r="CN657" t="s">
        <v>324</v>
      </c>
      <c r="CO657">
        <v>-65.623000000000005</v>
      </c>
      <c r="CP657">
        <v>-12.26</v>
      </c>
      <c r="CQ657">
        <v>-1.81</v>
      </c>
      <c r="CR657">
        <v>0</v>
      </c>
      <c r="CS657">
        <v>-79.691999999999993</v>
      </c>
      <c r="CT657" t="s">
        <v>324</v>
      </c>
      <c r="CU657" t="s">
        <v>324</v>
      </c>
      <c r="CV657" t="s">
        <v>324</v>
      </c>
      <c r="CW657" t="s">
        <v>324</v>
      </c>
      <c r="CX657" t="s">
        <v>324</v>
      </c>
      <c r="CY657" t="s">
        <v>324</v>
      </c>
      <c r="CZ657" t="s">
        <v>324</v>
      </c>
      <c r="DA657" t="s">
        <v>324</v>
      </c>
      <c r="DB657" t="s">
        <v>324</v>
      </c>
      <c r="DC657" t="s">
        <v>324</v>
      </c>
    </row>
    <row r="658" spans="1:107" x14ac:dyDescent="0.45">
      <c r="A658">
        <v>2024</v>
      </c>
      <c r="B658">
        <v>2</v>
      </c>
      <c r="C658" t="s">
        <v>224</v>
      </c>
      <c r="D658">
        <v>84</v>
      </c>
      <c r="E658" t="s">
        <v>561</v>
      </c>
      <c r="F658" t="s">
        <v>323</v>
      </c>
      <c r="G658" t="s">
        <v>244</v>
      </c>
      <c r="H658">
        <v>1.1970000000000001</v>
      </c>
      <c r="I658">
        <v>0.439</v>
      </c>
      <c r="J658">
        <v>0</v>
      </c>
      <c r="K658">
        <v>0</v>
      </c>
      <c r="L658">
        <v>1.6359999999999999</v>
      </c>
      <c r="M658">
        <v>157</v>
      </c>
      <c r="N658">
        <v>25</v>
      </c>
      <c r="O658">
        <v>0</v>
      </c>
      <c r="P658">
        <v>0</v>
      </c>
      <c r="Q658">
        <v>182</v>
      </c>
      <c r="R658">
        <v>0</v>
      </c>
      <c r="S658">
        <v>0</v>
      </c>
      <c r="T658">
        <v>0</v>
      </c>
      <c r="U658">
        <v>0</v>
      </c>
      <c r="V658">
        <v>0</v>
      </c>
      <c r="W658">
        <v>0</v>
      </c>
      <c r="X658">
        <v>0</v>
      </c>
      <c r="Y658">
        <v>0</v>
      </c>
      <c r="Z658">
        <v>0</v>
      </c>
      <c r="AA658">
        <v>0</v>
      </c>
      <c r="AB658">
        <v>0</v>
      </c>
      <c r="AC658">
        <v>0</v>
      </c>
      <c r="AD658">
        <v>0</v>
      </c>
      <c r="AE658">
        <v>0</v>
      </c>
      <c r="AF658">
        <v>0</v>
      </c>
      <c r="AG658">
        <v>0</v>
      </c>
      <c r="AH658">
        <v>0</v>
      </c>
      <c r="AI658">
        <v>0</v>
      </c>
      <c r="AJ658">
        <v>0</v>
      </c>
      <c r="AK658">
        <v>0</v>
      </c>
      <c r="AL658">
        <v>0</v>
      </c>
      <c r="AM658">
        <v>0</v>
      </c>
      <c r="AN658">
        <v>0</v>
      </c>
      <c r="AO658">
        <v>0</v>
      </c>
      <c r="AP658">
        <v>0</v>
      </c>
      <c r="AQ658">
        <v>0</v>
      </c>
      <c r="AR658">
        <v>0</v>
      </c>
      <c r="AS658">
        <v>0</v>
      </c>
      <c r="AT658">
        <v>0</v>
      </c>
      <c r="AU658">
        <v>0</v>
      </c>
      <c r="AV658">
        <v>0</v>
      </c>
      <c r="AW658">
        <v>0</v>
      </c>
      <c r="AX658">
        <v>0</v>
      </c>
      <c r="AY658">
        <v>0</v>
      </c>
      <c r="AZ658">
        <v>0</v>
      </c>
      <c r="BA658">
        <v>0</v>
      </c>
      <c r="BB658">
        <v>0</v>
      </c>
      <c r="BC658">
        <v>0</v>
      </c>
      <c r="BD658">
        <v>0</v>
      </c>
      <c r="BE658">
        <v>0</v>
      </c>
      <c r="BF658">
        <v>0</v>
      </c>
      <c r="BG658">
        <v>0</v>
      </c>
      <c r="BH658">
        <v>0</v>
      </c>
      <c r="BI658">
        <v>0</v>
      </c>
      <c r="BJ658">
        <v>0</v>
      </c>
      <c r="BK658">
        <v>1.2E-2</v>
      </c>
      <c r="BL658">
        <v>2E-3</v>
      </c>
      <c r="BM658">
        <v>0</v>
      </c>
      <c r="BN658">
        <v>0</v>
      </c>
      <c r="BO658">
        <v>1.4E-2</v>
      </c>
      <c r="BP658">
        <v>5</v>
      </c>
      <c r="BQ658">
        <v>1</v>
      </c>
      <c r="BR658">
        <v>0</v>
      </c>
      <c r="BS658">
        <v>0</v>
      </c>
      <c r="BT658">
        <v>6</v>
      </c>
      <c r="BU658">
        <v>0</v>
      </c>
      <c r="BV658">
        <v>0</v>
      </c>
      <c r="BW658">
        <v>0</v>
      </c>
      <c r="BX658">
        <v>0</v>
      </c>
      <c r="BY658">
        <v>0</v>
      </c>
      <c r="BZ658">
        <v>0</v>
      </c>
      <c r="CA658">
        <v>0</v>
      </c>
      <c r="CB658">
        <v>0</v>
      </c>
      <c r="CC658">
        <v>0</v>
      </c>
      <c r="CD658">
        <v>0</v>
      </c>
      <c r="CE658">
        <v>0</v>
      </c>
      <c r="CF658">
        <v>0</v>
      </c>
      <c r="CG658">
        <v>0</v>
      </c>
      <c r="CH658">
        <v>0</v>
      </c>
      <c r="CI658">
        <v>0</v>
      </c>
      <c r="CJ658">
        <v>0</v>
      </c>
      <c r="CK658">
        <v>0</v>
      </c>
      <c r="CL658">
        <v>0</v>
      </c>
      <c r="CM658">
        <v>0</v>
      </c>
      <c r="CN658">
        <v>0</v>
      </c>
      <c r="CO658">
        <v>1.2090000000000001</v>
      </c>
      <c r="CP658">
        <v>0.441</v>
      </c>
      <c r="CQ658" t="s">
        <v>179</v>
      </c>
      <c r="CR658">
        <v>0</v>
      </c>
      <c r="CS658">
        <v>1.65</v>
      </c>
      <c r="CT658">
        <v>162</v>
      </c>
      <c r="CU658">
        <v>26</v>
      </c>
      <c r="CV658">
        <v>0</v>
      </c>
      <c r="CW658">
        <v>0</v>
      </c>
      <c r="CX658">
        <v>188</v>
      </c>
      <c r="CY658">
        <v>0</v>
      </c>
      <c r="CZ658">
        <v>0</v>
      </c>
      <c r="DA658">
        <v>0</v>
      </c>
      <c r="DB658">
        <v>0</v>
      </c>
      <c r="DC658">
        <v>0</v>
      </c>
    </row>
    <row r="659" spans="1:107" x14ac:dyDescent="0.45">
      <c r="A659">
        <v>2024</v>
      </c>
      <c r="B659">
        <v>2</v>
      </c>
      <c r="C659" t="s">
        <v>224</v>
      </c>
      <c r="D659">
        <v>733</v>
      </c>
      <c r="E659" t="s">
        <v>562</v>
      </c>
      <c r="F659" t="s">
        <v>323</v>
      </c>
      <c r="G659" t="s">
        <v>244</v>
      </c>
      <c r="H659">
        <v>29.350999999999999</v>
      </c>
      <c r="I659">
        <v>5.8529999999999998</v>
      </c>
      <c r="J659">
        <v>0.19</v>
      </c>
      <c r="K659">
        <v>0</v>
      </c>
      <c r="L659">
        <v>35.393999999999998</v>
      </c>
      <c r="M659">
        <v>4014</v>
      </c>
      <c r="N659">
        <v>160</v>
      </c>
      <c r="O659">
        <v>6</v>
      </c>
      <c r="P659">
        <v>0</v>
      </c>
      <c r="Q659">
        <v>4180</v>
      </c>
      <c r="R659">
        <v>0</v>
      </c>
      <c r="S659">
        <v>0.94499999999999995</v>
      </c>
      <c r="T659">
        <v>0</v>
      </c>
      <c r="U659">
        <v>0</v>
      </c>
      <c r="V659">
        <v>0.94499999999999995</v>
      </c>
      <c r="W659">
        <v>0</v>
      </c>
      <c r="X659">
        <v>3</v>
      </c>
      <c r="Y659">
        <v>0</v>
      </c>
      <c r="Z659">
        <v>0</v>
      </c>
      <c r="AA659">
        <v>3</v>
      </c>
      <c r="AB659">
        <v>1303.9380000000001</v>
      </c>
      <c r="AC659">
        <v>282.26100000000002</v>
      </c>
      <c r="AD659">
        <v>3.5649999999999999</v>
      </c>
      <c r="AE659">
        <v>0</v>
      </c>
      <c r="AF659">
        <v>1589.7639999999999</v>
      </c>
      <c r="AG659">
        <v>2.9630000000000001</v>
      </c>
      <c r="AH659">
        <v>0.09</v>
      </c>
      <c r="AI659">
        <v>0</v>
      </c>
      <c r="AJ659">
        <v>0</v>
      </c>
      <c r="AK659">
        <v>3.0529999999999999</v>
      </c>
      <c r="AL659">
        <v>625</v>
      </c>
      <c r="AM659">
        <v>10</v>
      </c>
      <c r="AN659">
        <v>0</v>
      </c>
      <c r="AO659">
        <v>0</v>
      </c>
      <c r="AP659">
        <v>635</v>
      </c>
      <c r="AQ659">
        <v>6.3760000000000003</v>
      </c>
      <c r="AR659">
        <v>0.23499999999999999</v>
      </c>
      <c r="AS659">
        <v>0</v>
      </c>
      <c r="AT659">
        <v>0</v>
      </c>
      <c r="AU659">
        <v>6.6109999999999998</v>
      </c>
      <c r="AV659">
        <v>0</v>
      </c>
      <c r="AW659">
        <v>3.0000000000000001E-3</v>
      </c>
      <c r="AX659">
        <v>0</v>
      </c>
      <c r="AY659">
        <v>0</v>
      </c>
      <c r="AZ659">
        <v>3.0000000000000001E-3</v>
      </c>
      <c r="BA659">
        <v>0</v>
      </c>
      <c r="BB659">
        <v>1</v>
      </c>
      <c r="BC659">
        <v>0</v>
      </c>
      <c r="BD659">
        <v>0</v>
      </c>
      <c r="BE659">
        <v>1</v>
      </c>
      <c r="BF659">
        <v>0</v>
      </c>
      <c r="BG659">
        <v>3.0000000000000001E-3</v>
      </c>
      <c r="BH659">
        <v>0</v>
      </c>
      <c r="BI659">
        <v>0</v>
      </c>
      <c r="BJ659">
        <v>3.0000000000000001E-3</v>
      </c>
      <c r="BK659">
        <v>0.06</v>
      </c>
      <c r="BL659">
        <v>3.5000000000000003E-2</v>
      </c>
      <c r="BM659">
        <v>0</v>
      </c>
      <c r="BN659">
        <v>0</v>
      </c>
      <c r="BO659">
        <v>9.5000000000000001E-2</v>
      </c>
      <c r="BP659">
        <v>15</v>
      </c>
      <c r="BQ659">
        <v>4</v>
      </c>
      <c r="BR659">
        <v>0</v>
      </c>
      <c r="BS659">
        <v>0</v>
      </c>
      <c r="BT659">
        <v>19</v>
      </c>
      <c r="BU659">
        <v>0.74399999999999999</v>
      </c>
      <c r="BV659">
        <v>0.16</v>
      </c>
      <c r="BW659">
        <v>0</v>
      </c>
      <c r="BX659">
        <v>0</v>
      </c>
      <c r="BY659">
        <v>0.90400000000000003</v>
      </c>
      <c r="BZ659">
        <v>0</v>
      </c>
      <c r="CA659">
        <v>1E-3</v>
      </c>
      <c r="CB659">
        <v>0</v>
      </c>
      <c r="CC659">
        <v>0</v>
      </c>
      <c r="CD659">
        <v>1E-3</v>
      </c>
      <c r="CE659">
        <v>0</v>
      </c>
      <c r="CF659">
        <v>1</v>
      </c>
      <c r="CG659">
        <v>0</v>
      </c>
      <c r="CH659">
        <v>0</v>
      </c>
      <c r="CI659">
        <v>1</v>
      </c>
      <c r="CJ659">
        <v>0</v>
      </c>
      <c r="CK659">
        <v>0</v>
      </c>
      <c r="CL659">
        <v>0</v>
      </c>
      <c r="CM659">
        <v>0</v>
      </c>
      <c r="CN659">
        <v>0</v>
      </c>
      <c r="CO659">
        <v>29.411000000000001</v>
      </c>
      <c r="CP659">
        <v>6.8339999999999996</v>
      </c>
      <c r="CQ659">
        <v>0.19</v>
      </c>
      <c r="CR659">
        <v>0</v>
      </c>
      <c r="CS659">
        <v>36.435000000000002</v>
      </c>
      <c r="CT659">
        <v>4029</v>
      </c>
      <c r="CU659">
        <v>168</v>
      </c>
      <c r="CV659">
        <v>6</v>
      </c>
      <c r="CW659">
        <v>0</v>
      </c>
      <c r="CX659">
        <v>4203</v>
      </c>
      <c r="CY659">
        <v>1304.682</v>
      </c>
      <c r="CZ659">
        <v>282.42099999999999</v>
      </c>
      <c r="DA659">
        <v>3.5649999999999999</v>
      </c>
      <c r="DB659">
        <v>0</v>
      </c>
      <c r="DC659">
        <v>1590.6679999999999</v>
      </c>
    </row>
    <row r="660" spans="1:107" x14ac:dyDescent="0.45">
      <c r="A660">
        <v>2024</v>
      </c>
      <c r="B660">
        <v>2</v>
      </c>
      <c r="C660" t="s">
        <v>224</v>
      </c>
      <c r="D660">
        <v>10171</v>
      </c>
      <c r="E660" t="s">
        <v>413</v>
      </c>
      <c r="F660" t="s">
        <v>323</v>
      </c>
      <c r="G660" t="s">
        <v>247</v>
      </c>
      <c r="H660">
        <v>0.51100000000000001</v>
      </c>
      <c r="I660">
        <v>7.1379999999999999</v>
      </c>
      <c r="J660" t="s">
        <v>324</v>
      </c>
      <c r="K660" t="s">
        <v>324</v>
      </c>
      <c r="L660">
        <v>7.649</v>
      </c>
      <c r="M660">
        <v>58</v>
      </c>
      <c r="N660">
        <v>18</v>
      </c>
      <c r="O660" t="s">
        <v>324</v>
      </c>
      <c r="P660" t="s">
        <v>324</v>
      </c>
      <c r="Q660">
        <v>76</v>
      </c>
      <c r="R660" t="s">
        <v>324</v>
      </c>
      <c r="S660" t="s">
        <v>324</v>
      </c>
      <c r="T660" t="s">
        <v>324</v>
      </c>
      <c r="U660" t="s">
        <v>324</v>
      </c>
      <c r="V660">
        <v>0</v>
      </c>
      <c r="W660" t="s">
        <v>324</v>
      </c>
      <c r="X660" t="s">
        <v>324</v>
      </c>
      <c r="Y660" t="s">
        <v>324</v>
      </c>
      <c r="Z660" t="s">
        <v>324</v>
      </c>
      <c r="AA660">
        <v>0</v>
      </c>
      <c r="AB660">
        <v>16.440000000000001</v>
      </c>
      <c r="AC660">
        <v>258.49099999999999</v>
      </c>
      <c r="AD660" t="s">
        <v>324</v>
      </c>
      <c r="AE660" t="s">
        <v>324</v>
      </c>
      <c r="AF660">
        <v>274.93099999999998</v>
      </c>
      <c r="AG660">
        <v>0.114</v>
      </c>
      <c r="AH660" t="s">
        <v>324</v>
      </c>
      <c r="AI660" t="s">
        <v>324</v>
      </c>
      <c r="AJ660" t="s">
        <v>324</v>
      </c>
      <c r="AK660">
        <v>0.114</v>
      </c>
      <c r="AL660">
        <v>22</v>
      </c>
      <c r="AM660" t="s">
        <v>324</v>
      </c>
      <c r="AN660" t="s">
        <v>324</v>
      </c>
      <c r="AO660" t="s">
        <v>324</v>
      </c>
      <c r="AP660">
        <v>22</v>
      </c>
      <c r="AQ660">
        <v>0</v>
      </c>
      <c r="AR660" t="s">
        <v>324</v>
      </c>
      <c r="AS660" t="s">
        <v>324</v>
      </c>
      <c r="AT660" t="s">
        <v>324</v>
      </c>
      <c r="AU660">
        <v>0</v>
      </c>
      <c r="AV660" t="s">
        <v>324</v>
      </c>
      <c r="AW660" t="s">
        <v>324</v>
      </c>
      <c r="AX660" t="s">
        <v>324</v>
      </c>
      <c r="AY660" t="s">
        <v>324</v>
      </c>
      <c r="AZ660">
        <v>0</v>
      </c>
      <c r="BA660" t="s">
        <v>324</v>
      </c>
      <c r="BB660" t="s">
        <v>324</v>
      </c>
      <c r="BC660" t="s">
        <v>324</v>
      </c>
      <c r="BD660" t="s">
        <v>324</v>
      </c>
      <c r="BE660">
        <v>0</v>
      </c>
      <c r="BF660" t="s">
        <v>324</v>
      </c>
      <c r="BG660" t="s">
        <v>324</v>
      </c>
      <c r="BH660" t="s">
        <v>324</v>
      </c>
      <c r="BI660" t="s">
        <v>324</v>
      </c>
      <c r="BJ660">
        <v>0</v>
      </c>
      <c r="BK660" t="s">
        <v>324</v>
      </c>
      <c r="BL660" t="s">
        <v>324</v>
      </c>
      <c r="BM660" t="s">
        <v>324</v>
      </c>
      <c r="BN660" t="s">
        <v>324</v>
      </c>
      <c r="BO660">
        <v>0</v>
      </c>
      <c r="BP660" t="s">
        <v>324</v>
      </c>
      <c r="BQ660" t="s">
        <v>324</v>
      </c>
      <c r="BR660" t="s">
        <v>324</v>
      </c>
      <c r="BS660" t="s">
        <v>324</v>
      </c>
      <c r="BT660">
        <v>0</v>
      </c>
      <c r="BU660" t="s">
        <v>324</v>
      </c>
      <c r="BV660" t="s">
        <v>324</v>
      </c>
      <c r="BW660" t="s">
        <v>324</v>
      </c>
      <c r="BX660" t="s">
        <v>324</v>
      </c>
      <c r="BY660">
        <v>0</v>
      </c>
      <c r="BZ660" t="s">
        <v>324</v>
      </c>
      <c r="CA660" t="s">
        <v>324</v>
      </c>
      <c r="CB660" t="s">
        <v>324</v>
      </c>
      <c r="CC660" t="s">
        <v>324</v>
      </c>
      <c r="CD660">
        <v>0</v>
      </c>
      <c r="CE660" t="s">
        <v>324</v>
      </c>
      <c r="CF660" t="s">
        <v>324</v>
      </c>
      <c r="CG660" t="s">
        <v>324</v>
      </c>
      <c r="CH660" t="s">
        <v>324</v>
      </c>
      <c r="CI660">
        <v>0</v>
      </c>
      <c r="CJ660" t="s">
        <v>324</v>
      </c>
      <c r="CK660" t="s">
        <v>324</v>
      </c>
      <c r="CL660" t="s">
        <v>324</v>
      </c>
      <c r="CM660" t="s">
        <v>324</v>
      </c>
      <c r="CN660">
        <v>0</v>
      </c>
      <c r="CO660">
        <v>0.51100000000000001</v>
      </c>
      <c r="CP660">
        <v>7.1379999999999999</v>
      </c>
      <c r="CQ660" t="s">
        <v>179</v>
      </c>
      <c r="CR660">
        <v>0</v>
      </c>
      <c r="CS660">
        <v>7.649</v>
      </c>
      <c r="CT660">
        <v>58</v>
      </c>
      <c r="CU660">
        <v>18</v>
      </c>
      <c r="CV660">
        <v>0</v>
      </c>
      <c r="CW660">
        <v>0</v>
      </c>
      <c r="CX660">
        <v>76</v>
      </c>
      <c r="CY660">
        <v>16.440000000000001</v>
      </c>
      <c r="CZ660">
        <v>258.49099999999999</v>
      </c>
      <c r="DA660">
        <v>0</v>
      </c>
      <c r="DB660">
        <v>0</v>
      </c>
      <c r="DC660">
        <v>274.93099999999998</v>
      </c>
    </row>
    <row r="661" spans="1:107" x14ac:dyDescent="0.45">
      <c r="A661">
        <v>2024</v>
      </c>
      <c r="B661">
        <v>2</v>
      </c>
      <c r="C661" t="s">
        <v>224</v>
      </c>
      <c r="D661">
        <v>17066</v>
      </c>
      <c r="E661" t="s">
        <v>563</v>
      </c>
      <c r="F661" t="s">
        <v>323</v>
      </c>
      <c r="G661" t="s">
        <v>244</v>
      </c>
      <c r="H661">
        <v>9.1720000000000006</v>
      </c>
      <c r="I661">
        <v>4.9489999999999998</v>
      </c>
      <c r="J661">
        <v>3.7559999999999998</v>
      </c>
      <c r="K661">
        <v>0</v>
      </c>
      <c r="L661">
        <v>17.876999999999999</v>
      </c>
      <c r="M661">
        <v>1147</v>
      </c>
      <c r="N661">
        <v>71</v>
      </c>
      <c r="O661">
        <v>23</v>
      </c>
      <c r="P661">
        <v>0</v>
      </c>
      <c r="Q661">
        <v>1241</v>
      </c>
      <c r="R661" t="s">
        <v>324</v>
      </c>
      <c r="S661" t="s">
        <v>324</v>
      </c>
      <c r="T661" t="s">
        <v>324</v>
      </c>
      <c r="U661" t="s">
        <v>324</v>
      </c>
      <c r="V661">
        <v>0</v>
      </c>
      <c r="W661" t="s">
        <v>324</v>
      </c>
      <c r="X661" t="s">
        <v>324</v>
      </c>
      <c r="Y661" t="s">
        <v>324</v>
      </c>
      <c r="Z661" t="s">
        <v>324</v>
      </c>
      <c r="AA661">
        <v>0</v>
      </c>
      <c r="AB661" t="s">
        <v>324</v>
      </c>
      <c r="AC661" t="s">
        <v>324</v>
      </c>
      <c r="AD661" t="s">
        <v>324</v>
      </c>
      <c r="AE661" t="s">
        <v>324</v>
      </c>
      <c r="AF661">
        <v>0</v>
      </c>
      <c r="AG661" t="s">
        <v>324</v>
      </c>
      <c r="AH661" t="s">
        <v>324</v>
      </c>
      <c r="AI661" t="s">
        <v>324</v>
      </c>
      <c r="AJ661" t="s">
        <v>324</v>
      </c>
      <c r="AK661">
        <v>0</v>
      </c>
      <c r="AL661" t="s">
        <v>324</v>
      </c>
      <c r="AM661" t="s">
        <v>324</v>
      </c>
      <c r="AN661" t="s">
        <v>324</v>
      </c>
      <c r="AO661" t="s">
        <v>324</v>
      </c>
      <c r="AP661">
        <v>0</v>
      </c>
      <c r="AQ661" t="s">
        <v>324</v>
      </c>
      <c r="AR661" t="s">
        <v>324</v>
      </c>
      <c r="AS661" t="s">
        <v>324</v>
      </c>
      <c r="AT661" t="s">
        <v>324</v>
      </c>
      <c r="AU661">
        <v>0</v>
      </c>
      <c r="AV661" t="s">
        <v>324</v>
      </c>
      <c r="AW661" t="s">
        <v>324</v>
      </c>
      <c r="AX661" t="s">
        <v>324</v>
      </c>
      <c r="AY661" t="s">
        <v>324</v>
      </c>
      <c r="AZ661">
        <v>0</v>
      </c>
      <c r="BA661" t="s">
        <v>324</v>
      </c>
      <c r="BB661" t="s">
        <v>324</v>
      </c>
      <c r="BC661" t="s">
        <v>324</v>
      </c>
      <c r="BD661" t="s">
        <v>324</v>
      </c>
      <c r="BE661">
        <v>0</v>
      </c>
      <c r="BF661" t="s">
        <v>324</v>
      </c>
      <c r="BG661" t="s">
        <v>324</v>
      </c>
      <c r="BH661" t="s">
        <v>324</v>
      </c>
      <c r="BI661" t="s">
        <v>324</v>
      </c>
      <c r="BJ661">
        <v>0</v>
      </c>
      <c r="BK661">
        <v>3.4000000000000002E-2</v>
      </c>
      <c r="BL661" t="s">
        <v>324</v>
      </c>
      <c r="BM661" t="s">
        <v>324</v>
      </c>
      <c r="BN661" t="s">
        <v>324</v>
      </c>
      <c r="BO661">
        <v>3.4000000000000002E-2</v>
      </c>
      <c r="BP661">
        <v>8</v>
      </c>
      <c r="BQ661" t="s">
        <v>324</v>
      </c>
      <c r="BR661" t="s">
        <v>324</v>
      </c>
      <c r="BS661" t="s">
        <v>324</v>
      </c>
      <c r="BT661">
        <v>8</v>
      </c>
      <c r="BU661" t="s">
        <v>324</v>
      </c>
      <c r="BV661" t="s">
        <v>324</v>
      </c>
      <c r="BW661" t="s">
        <v>324</v>
      </c>
      <c r="BX661" t="s">
        <v>324</v>
      </c>
      <c r="BY661">
        <v>0</v>
      </c>
      <c r="BZ661" t="s">
        <v>324</v>
      </c>
      <c r="CA661" t="s">
        <v>324</v>
      </c>
      <c r="CB661" t="s">
        <v>324</v>
      </c>
      <c r="CC661" t="s">
        <v>324</v>
      </c>
      <c r="CD661">
        <v>0</v>
      </c>
      <c r="CE661" t="s">
        <v>324</v>
      </c>
      <c r="CF661" t="s">
        <v>324</v>
      </c>
      <c r="CG661" t="s">
        <v>324</v>
      </c>
      <c r="CH661" t="s">
        <v>324</v>
      </c>
      <c r="CI661">
        <v>0</v>
      </c>
      <c r="CJ661" t="s">
        <v>324</v>
      </c>
      <c r="CK661" t="s">
        <v>324</v>
      </c>
      <c r="CL661" t="s">
        <v>324</v>
      </c>
      <c r="CM661" t="s">
        <v>324</v>
      </c>
      <c r="CN661">
        <v>0</v>
      </c>
      <c r="CO661">
        <v>9.2059999999999995</v>
      </c>
      <c r="CP661">
        <v>4.9489999999999998</v>
      </c>
      <c r="CQ661">
        <v>3.7559999999999998</v>
      </c>
      <c r="CR661">
        <v>0</v>
      </c>
      <c r="CS661">
        <v>17.911000000000001</v>
      </c>
      <c r="CT661">
        <v>1155</v>
      </c>
      <c r="CU661">
        <v>71</v>
      </c>
      <c r="CV661">
        <v>23</v>
      </c>
      <c r="CW661">
        <v>0</v>
      </c>
      <c r="CX661">
        <v>1249</v>
      </c>
      <c r="CY661">
        <v>0</v>
      </c>
      <c r="CZ661">
        <v>0</v>
      </c>
      <c r="DA661">
        <v>0</v>
      </c>
      <c r="DB661">
        <v>0</v>
      </c>
      <c r="DC661">
        <v>0</v>
      </c>
    </row>
    <row r="662" spans="1:107" x14ac:dyDescent="0.45">
      <c r="A662">
        <v>2024</v>
      </c>
      <c r="B662">
        <v>2</v>
      </c>
      <c r="C662" t="s">
        <v>224</v>
      </c>
      <c r="D662">
        <v>19876</v>
      </c>
      <c r="E662" t="s">
        <v>470</v>
      </c>
      <c r="F662" t="s">
        <v>323</v>
      </c>
      <c r="G662" t="s">
        <v>244</v>
      </c>
      <c r="H662">
        <v>332.15300000000002</v>
      </c>
      <c r="I662">
        <v>152.09200000000001</v>
      </c>
      <c r="J662">
        <v>0.121</v>
      </c>
      <c r="K662" t="s">
        <v>324</v>
      </c>
      <c r="L662">
        <v>484.36599999999999</v>
      </c>
      <c r="M662">
        <v>44993</v>
      </c>
      <c r="N662">
        <v>1062</v>
      </c>
      <c r="O662">
        <v>8</v>
      </c>
      <c r="P662" t="s">
        <v>324</v>
      </c>
      <c r="Q662">
        <v>46063</v>
      </c>
      <c r="R662" t="s">
        <v>324</v>
      </c>
      <c r="S662" t="s">
        <v>324</v>
      </c>
      <c r="T662" t="s">
        <v>324</v>
      </c>
      <c r="U662" t="s">
        <v>324</v>
      </c>
      <c r="V662">
        <v>0</v>
      </c>
      <c r="W662" t="s">
        <v>324</v>
      </c>
      <c r="X662" t="s">
        <v>324</v>
      </c>
      <c r="Y662" t="s">
        <v>324</v>
      </c>
      <c r="Z662" t="s">
        <v>324</v>
      </c>
      <c r="AA662">
        <v>0</v>
      </c>
      <c r="AB662" t="s">
        <v>324</v>
      </c>
      <c r="AC662" t="s">
        <v>324</v>
      </c>
      <c r="AD662" t="s">
        <v>324</v>
      </c>
      <c r="AE662" t="s">
        <v>324</v>
      </c>
      <c r="AF662">
        <v>0</v>
      </c>
      <c r="AG662" t="s">
        <v>324</v>
      </c>
      <c r="AH662" t="s">
        <v>324</v>
      </c>
      <c r="AI662" t="s">
        <v>324</v>
      </c>
      <c r="AJ662" t="s">
        <v>324</v>
      </c>
      <c r="AK662">
        <v>0</v>
      </c>
      <c r="AL662" t="s">
        <v>324</v>
      </c>
      <c r="AM662" t="s">
        <v>324</v>
      </c>
      <c r="AN662" t="s">
        <v>324</v>
      </c>
      <c r="AO662" t="s">
        <v>324</v>
      </c>
      <c r="AP662">
        <v>0</v>
      </c>
      <c r="AQ662" t="s">
        <v>324</v>
      </c>
      <c r="AR662" t="s">
        <v>324</v>
      </c>
      <c r="AS662" t="s">
        <v>324</v>
      </c>
      <c r="AT662" t="s">
        <v>324</v>
      </c>
      <c r="AU662">
        <v>0</v>
      </c>
      <c r="AV662" t="s">
        <v>324</v>
      </c>
      <c r="AW662" t="s">
        <v>324</v>
      </c>
      <c r="AX662" t="s">
        <v>324</v>
      </c>
      <c r="AY662" t="s">
        <v>324</v>
      </c>
      <c r="AZ662">
        <v>0</v>
      </c>
      <c r="BA662" t="s">
        <v>324</v>
      </c>
      <c r="BB662" t="s">
        <v>324</v>
      </c>
      <c r="BC662" t="s">
        <v>324</v>
      </c>
      <c r="BD662" t="s">
        <v>324</v>
      </c>
      <c r="BE662">
        <v>0</v>
      </c>
      <c r="BF662" t="s">
        <v>324</v>
      </c>
      <c r="BG662" t="s">
        <v>324</v>
      </c>
      <c r="BH662" t="s">
        <v>324</v>
      </c>
      <c r="BI662" t="s">
        <v>324</v>
      </c>
      <c r="BJ662">
        <v>0</v>
      </c>
      <c r="BK662">
        <v>7.8E-2</v>
      </c>
      <c r="BL662">
        <v>0.112</v>
      </c>
      <c r="BM662" t="s">
        <v>324</v>
      </c>
      <c r="BN662" t="s">
        <v>324</v>
      </c>
      <c r="BO662">
        <v>0.19</v>
      </c>
      <c r="BP662">
        <v>29</v>
      </c>
      <c r="BQ662">
        <v>10</v>
      </c>
      <c r="BR662" t="s">
        <v>324</v>
      </c>
      <c r="BS662" t="s">
        <v>324</v>
      </c>
      <c r="BT662">
        <v>39</v>
      </c>
      <c r="BU662" t="s">
        <v>324</v>
      </c>
      <c r="BV662" t="s">
        <v>324</v>
      </c>
      <c r="BW662" t="s">
        <v>324</v>
      </c>
      <c r="BX662" t="s">
        <v>324</v>
      </c>
      <c r="BY662">
        <v>0</v>
      </c>
      <c r="BZ662" t="s">
        <v>324</v>
      </c>
      <c r="CA662" t="s">
        <v>324</v>
      </c>
      <c r="CB662" t="s">
        <v>324</v>
      </c>
      <c r="CC662" t="s">
        <v>324</v>
      </c>
      <c r="CD662">
        <v>0</v>
      </c>
      <c r="CE662" t="s">
        <v>324</v>
      </c>
      <c r="CF662" t="s">
        <v>324</v>
      </c>
      <c r="CG662" t="s">
        <v>324</v>
      </c>
      <c r="CH662" t="s">
        <v>324</v>
      </c>
      <c r="CI662">
        <v>0</v>
      </c>
      <c r="CJ662" t="s">
        <v>324</v>
      </c>
      <c r="CK662" t="s">
        <v>324</v>
      </c>
      <c r="CL662" t="s">
        <v>324</v>
      </c>
      <c r="CM662" t="s">
        <v>324</v>
      </c>
      <c r="CN662">
        <v>0</v>
      </c>
      <c r="CO662">
        <v>332.23099999999999</v>
      </c>
      <c r="CP662">
        <v>152.20400000000001</v>
      </c>
      <c r="CQ662">
        <v>0.121</v>
      </c>
      <c r="CR662">
        <v>0</v>
      </c>
      <c r="CS662">
        <v>484.55599999999998</v>
      </c>
      <c r="CT662">
        <v>45022</v>
      </c>
      <c r="CU662">
        <v>1072</v>
      </c>
      <c r="CV662">
        <v>8</v>
      </c>
      <c r="CW662">
        <v>0</v>
      </c>
      <c r="CX662">
        <v>46102</v>
      </c>
      <c r="CY662">
        <v>0</v>
      </c>
      <c r="CZ662">
        <v>0</v>
      </c>
      <c r="DA662">
        <v>0</v>
      </c>
      <c r="DB662">
        <v>0</v>
      </c>
      <c r="DC662">
        <v>0</v>
      </c>
    </row>
    <row r="663" spans="1:107" x14ac:dyDescent="0.45">
      <c r="A663">
        <v>2024</v>
      </c>
      <c r="B663">
        <v>2</v>
      </c>
      <c r="C663" t="s">
        <v>224</v>
      </c>
      <c r="D663">
        <v>19882</v>
      </c>
      <c r="E663" t="s">
        <v>564</v>
      </c>
      <c r="F663" t="s">
        <v>323</v>
      </c>
      <c r="G663" t="s">
        <v>244</v>
      </c>
      <c r="H663">
        <v>0.44600000000000001</v>
      </c>
      <c r="I663">
        <v>0.14499999999999999</v>
      </c>
      <c r="J663">
        <v>0</v>
      </c>
      <c r="K663">
        <v>0</v>
      </c>
      <c r="L663">
        <v>0.59099999999999997</v>
      </c>
      <c r="M663">
        <v>81</v>
      </c>
      <c r="N663">
        <v>5</v>
      </c>
      <c r="O663">
        <v>0</v>
      </c>
      <c r="P663">
        <v>0</v>
      </c>
      <c r="Q663">
        <v>86</v>
      </c>
      <c r="R663">
        <v>0</v>
      </c>
      <c r="S663">
        <v>0</v>
      </c>
      <c r="T663">
        <v>0</v>
      </c>
      <c r="U663">
        <v>0</v>
      </c>
      <c r="V663">
        <v>0</v>
      </c>
      <c r="W663">
        <v>0</v>
      </c>
      <c r="X663">
        <v>0</v>
      </c>
      <c r="Y663">
        <v>0</v>
      </c>
      <c r="Z663">
        <v>0</v>
      </c>
      <c r="AA663">
        <v>0</v>
      </c>
      <c r="AB663">
        <v>0</v>
      </c>
      <c r="AC663">
        <v>0</v>
      </c>
      <c r="AD663">
        <v>0</v>
      </c>
      <c r="AE663">
        <v>0</v>
      </c>
      <c r="AF663">
        <v>0</v>
      </c>
      <c r="AG663">
        <v>0</v>
      </c>
      <c r="AH663">
        <v>0</v>
      </c>
      <c r="AI663">
        <v>0</v>
      </c>
      <c r="AJ663">
        <v>0</v>
      </c>
      <c r="AK663">
        <v>0</v>
      </c>
      <c r="AL663">
        <v>0</v>
      </c>
      <c r="AM663">
        <v>0</v>
      </c>
      <c r="AN663">
        <v>0</v>
      </c>
      <c r="AO663">
        <v>0</v>
      </c>
      <c r="AP663">
        <v>0</v>
      </c>
      <c r="AQ663">
        <v>0</v>
      </c>
      <c r="AR663">
        <v>0</v>
      </c>
      <c r="AS663">
        <v>0</v>
      </c>
      <c r="AT663">
        <v>0</v>
      </c>
      <c r="AU663">
        <v>0</v>
      </c>
      <c r="AV663">
        <v>0</v>
      </c>
      <c r="AW663">
        <v>0</v>
      </c>
      <c r="AX663">
        <v>0</v>
      </c>
      <c r="AY663">
        <v>0</v>
      </c>
      <c r="AZ663">
        <v>0</v>
      </c>
      <c r="BA663">
        <v>0</v>
      </c>
      <c r="BB663">
        <v>0</v>
      </c>
      <c r="BC663">
        <v>0</v>
      </c>
      <c r="BD663">
        <v>0</v>
      </c>
      <c r="BE663">
        <v>0</v>
      </c>
      <c r="BF663">
        <v>0</v>
      </c>
      <c r="BG663">
        <v>0</v>
      </c>
      <c r="BH663">
        <v>0</v>
      </c>
      <c r="BI663">
        <v>0</v>
      </c>
      <c r="BJ663">
        <v>0</v>
      </c>
      <c r="BK663">
        <v>0</v>
      </c>
      <c r="BL663">
        <v>0</v>
      </c>
      <c r="BM663">
        <v>0</v>
      </c>
      <c r="BN663">
        <v>0</v>
      </c>
      <c r="BO663">
        <v>0</v>
      </c>
      <c r="BP663">
        <v>0</v>
      </c>
      <c r="BQ663">
        <v>0</v>
      </c>
      <c r="BR663">
        <v>0</v>
      </c>
      <c r="BS663">
        <v>0</v>
      </c>
      <c r="BT663">
        <v>0</v>
      </c>
      <c r="BU663">
        <v>0</v>
      </c>
      <c r="BV663">
        <v>0</v>
      </c>
      <c r="BW663">
        <v>0</v>
      </c>
      <c r="BX663">
        <v>0</v>
      </c>
      <c r="BY663">
        <v>0</v>
      </c>
      <c r="BZ663">
        <v>0</v>
      </c>
      <c r="CA663">
        <v>0</v>
      </c>
      <c r="CB663">
        <v>0</v>
      </c>
      <c r="CC663">
        <v>0</v>
      </c>
      <c r="CD663">
        <v>0</v>
      </c>
      <c r="CE663">
        <v>0</v>
      </c>
      <c r="CF663">
        <v>0</v>
      </c>
      <c r="CG663">
        <v>0</v>
      </c>
      <c r="CH663">
        <v>0</v>
      </c>
      <c r="CI663">
        <v>0</v>
      </c>
      <c r="CJ663">
        <v>0</v>
      </c>
      <c r="CK663">
        <v>0</v>
      </c>
      <c r="CL663">
        <v>0</v>
      </c>
      <c r="CM663">
        <v>0</v>
      </c>
      <c r="CN663">
        <v>0</v>
      </c>
      <c r="CO663">
        <v>0.44600000000000001</v>
      </c>
      <c r="CP663">
        <v>0.14499999999999999</v>
      </c>
      <c r="CQ663" t="s">
        <v>179</v>
      </c>
      <c r="CR663">
        <v>0</v>
      </c>
      <c r="CS663">
        <v>0.59099999999999997</v>
      </c>
      <c r="CT663">
        <v>81</v>
      </c>
      <c r="CU663">
        <v>5</v>
      </c>
      <c r="CV663">
        <v>0</v>
      </c>
      <c r="CW663">
        <v>0</v>
      </c>
      <c r="CX663">
        <v>86</v>
      </c>
      <c r="CY663">
        <v>0</v>
      </c>
      <c r="CZ663">
        <v>0</v>
      </c>
      <c r="DA663">
        <v>0</v>
      </c>
      <c r="DB663">
        <v>0</v>
      </c>
      <c r="DC663">
        <v>0</v>
      </c>
    </row>
    <row r="664" spans="1:107" x14ac:dyDescent="0.45">
      <c r="A664">
        <v>2024</v>
      </c>
      <c r="B664">
        <v>2</v>
      </c>
      <c r="C664" t="s">
        <v>224</v>
      </c>
      <c r="D664">
        <v>40228</v>
      </c>
      <c r="E664" t="s">
        <v>565</v>
      </c>
      <c r="F664" t="s">
        <v>323</v>
      </c>
      <c r="G664" t="s">
        <v>244</v>
      </c>
      <c r="H664">
        <v>23.268999999999998</v>
      </c>
      <c r="I664">
        <v>6.14</v>
      </c>
      <c r="J664" t="s">
        <v>324</v>
      </c>
      <c r="K664" t="s">
        <v>324</v>
      </c>
      <c r="L664">
        <v>29.408999999999999</v>
      </c>
      <c r="M664">
        <v>2985</v>
      </c>
      <c r="N664">
        <v>90</v>
      </c>
      <c r="O664" t="s">
        <v>324</v>
      </c>
      <c r="P664" t="s">
        <v>324</v>
      </c>
      <c r="Q664">
        <v>3075</v>
      </c>
      <c r="R664" t="s">
        <v>324</v>
      </c>
      <c r="S664" t="s">
        <v>324</v>
      </c>
      <c r="T664" t="s">
        <v>324</v>
      </c>
      <c r="U664" t="s">
        <v>324</v>
      </c>
      <c r="V664">
        <v>0</v>
      </c>
      <c r="W664" t="s">
        <v>324</v>
      </c>
      <c r="X664" t="s">
        <v>324</v>
      </c>
      <c r="Y664" t="s">
        <v>324</v>
      </c>
      <c r="Z664" t="s">
        <v>324</v>
      </c>
      <c r="AA664">
        <v>0</v>
      </c>
      <c r="AB664" t="s">
        <v>324</v>
      </c>
      <c r="AC664" t="s">
        <v>324</v>
      </c>
      <c r="AD664" t="s">
        <v>324</v>
      </c>
      <c r="AE664" t="s">
        <v>324</v>
      </c>
      <c r="AF664">
        <v>0</v>
      </c>
      <c r="AG664" t="s">
        <v>324</v>
      </c>
      <c r="AH664" t="s">
        <v>324</v>
      </c>
      <c r="AI664" t="s">
        <v>324</v>
      </c>
      <c r="AJ664" t="s">
        <v>324</v>
      </c>
      <c r="AK664">
        <v>0</v>
      </c>
      <c r="AL664" t="s">
        <v>324</v>
      </c>
      <c r="AM664" t="s">
        <v>324</v>
      </c>
      <c r="AN664" t="s">
        <v>324</v>
      </c>
      <c r="AO664" t="s">
        <v>324</v>
      </c>
      <c r="AP664">
        <v>0</v>
      </c>
      <c r="AQ664" t="s">
        <v>324</v>
      </c>
      <c r="AR664" t="s">
        <v>324</v>
      </c>
      <c r="AS664" t="s">
        <v>324</v>
      </c>
      <c r="AT664" t="s">
        <v>324</v>
      </c>
      <c r="AU664">
        <v>0</v>
      </c>
      <c r="AV664" t="s">
        <v>324</v>
      </c>
      <c r="AW664" t="s">
        <v>324</v>
      </c>
      <c r="AX664" t="s">
        <v>324</v>
      </c>
      <c r="AY664" t="s">
        <v>324</v>
      </c>
      <c r="AZ664">
        <v>0</v>
      </c>
      <c r="BA664" t="s">
        <v>324</v>
      </c>
      <c r="BB664" t="s">
        <v>324</v>
      </c>
      <c r="BC664" t="s">
        <v>324</v>
      </c>
      <c r="BD664" t="s">
        <v>324</v>
      </c>
      <c r="BE664">
        <v>0</v>
      </c>
      <c r="BF664" t="s">
        <v>324</v>
      </c>
      <c r="BG664" t="s">
        <v>324</v>
      </c>
      <c r="BH664" t="s">
        <v>324</v>
      </c>
      <c r="BI664" t="s">
        <v>324</v>
      </c>
      <c r="BJ664">
        <v>0</v>
      </c>
      <c r="BK664">
        <v>2.1999999999999999E-2</v>
      </c>
      <c r="BL664" t="s">
        <v>324</v>
      </c>
      <c r="BM664" t="s">
        <v>324</v>
      </c>
      <c r="BN664" t="s">
        <v>324</v>
      </c>
      <c r="BO664">
        <v>2.1999999999999999E-2</v>
      </c>
      <c r="BP664">
        <v>6</v>
      </c>
      <c r="BQ664" t="s">
        <v>324</v>
      </c>
      <c r="BR664" t="s">
        <v>324</v>
      </c>
      <c r="BS664" t="s">
        <v>324</v>
      </c>
      <c r="BT664">
        <v>6</v>
      </c>
      <c r="BU664" t="s">
        <v>324</v>
      </c>
      <c r="BV664" t="s">
        <v>324</v>
      </c>
      <c r="BW664" t="s">
        <v>324</v>
      </c>
      <c r="BX664" t="s">
        <v>324</v>
      </c>
      <c r="BY664">
        <v>0</v>
      </c>
      <c r="BZ664" t="s">
        <v>324</v>
      </c>
      <c r="CA664">
        <v>0.83899999999999997</v>
      </c>
      <c r="CB664" t="s">
        <v>324</v>
      </c>
      <c r="CC664" t="s">
        <v>324</v>
      </c>
      <c r="CD664">
        <v>0.83899999999999997</v>
      </c>
      <c r="CE664" t="s">
        <v>324</v>
      </c>
      <c r="CF664">
        <v>1</v>
      </c>
      <c r="CG664" t="s">
        <v>324</v>
      </c>
      <c r="CH664" t="s">
        <v>324</v>
      </c>
      <c r="CI664">
        <v>1</v>
      </c>
      <c r="CJ664" t="s">
        <v>324</v>
      </c>
      <c r="CK664" t="s">
        <v>324</v>
      </c>
      <c r="CL664" t="s">
        <v>324</v>
      </c>
      <c r="CM664" t="s">
        <v>324</v>
      </c>
      <c r="CN664">
        <v>0</v>
      </c>
      <c r="CO664">
        <v>23.291</v>
      </c>
      <c r="CP664">
        <v>6.9790000000000001</v>
      </c>
      <c r="CQ664" t="s">
        <v>179</v>
      </c>
      <c r="CR664">
        <v>0</v>
      </c>
      <c r="CS664">
        <v>30.27</v>
      </c>
      <c r="CT664">
        <v>2991</v>
      </c>
      <c r="CU664">
        <v>91</v>
      </c>
      <c r="CV664">
        <v>0</v>
      </c>
      <c r="CW664">
        <v>0</v>
      </c>
      <c r="CX664">
        <v>3082</v>
      </c>
      <c r="CY664">
        <v>0</v>
      </c>
      <c r="CZ664">
        <v>0</v>
      </c>
      <c r="DA664">
        <v>0</v>
      </c>
      <c r="DB664">
        <v>0</v>
      </c>
      <c r="DC664">
        <v>0</v>
      </c>
    </row>
    <row r="665" spans="1:107" x14ac:dyDescent="0.45">
      <c r="A665">
        <v>2024</v>
      </c>
      <c r="B665">
        <v>2</v>
      </c>
      <c r="C665" t="s">
        <v>224</v>
      </c>
      <c r="D665">
        <v>99999</v>
      </c>
      <c r="E665" t="s">
        <v>329</v>
      </c>
      <c r="F665" t="s">
        <v>323</v>
      </c>
      <c r="H665">
        <v>46.18</v>
      </c>
      <c r="I665">
        <v>7.3879999999999999</v>
      </c>
      <c r="J665">
        <v>0.01</v>
      </c>
      <c r="K665" t="s">
        <v>324</v>
      </c>
      <c r="L665">
        <v>53.578000000000003</v>
      </c>
      <c r="M665" t="s">
        <v>324</v>
      </c>
      <c r="N665" t="s">
        <v>324</v>
      </c>
      <c r="O665" t="s">
        <v>324</v>
      </c>
      <c r="P665" t="s">
        <v>324</v>
      </c>
      <c r="Q665" t="s">
        <v>324</v>
      </c>
      <c r="R665" t="s">
        <v>324</v>
      </c>
      <c r="S665" t="s">
        <v>324</v>
      </c>
      <c r="T665" t="s">
        <v>324</v>
      </c>
      <c r="U665" t="s">
        <v>324</v>
      </c>
      <c r="V665">
        <v>0</v>
      </c>
      <c r="W665" t="s">
        <v>324</v>
      </c>
      <c r="X665" t="s">
        <v>324</v>
      </c>
      <c r="Y665" t="s">
        <v>324</v>
      </c>
      <c r="Z665" t="s">
        <v>324</v>
      </c>
      <c r="AA665" t="s">
        <v>324</v>
      </c>
      <c r="AB665" t="s">
        <v>324</v>
      </c>
      <c r="AC665" t="s">
        <v>324</v>
      </c>
      <c r="AD665" t="s">
        <v>324</v>
      </c>
      <c r="AE665" t="s">
        <v>324</v>
      </c>
      <c r="AF665" t="s">
        <v>324</v>
      </c>
      <c r="AG665">
        <v>-0.02</v>
      </c>
      <c r="AH665" t="s">
        <v>324</v>
      </c>
      <c r="AI665" t="s">
        <v>324</v>
      </c>
      <c r="AJ665" t="s">
        <v>324</v>
      </c>
      <c r="AK665">
        <v>-0.02</v>
      </c>
      <c r="AL665" t="s">
        <v>324</v>
      </c>
      <c r="AM665" t="s">
        <v>324</v>
      </c>
      <c r="AN665" t="s">
        <v>324</v>
      </c>
      <c r="AO665" t="s">
        <v>324</v>
      </c>
      <c r="AP665" t="s">
        <v>324</v>
      </c>
      <c r="AQ665" t="s">
        <v>324</v>
      </c>
      <c r="AR665" t="s">
        <v>324</v>
      </c>
      <c r="AS665" t="s">
        <v>324</v>
      </c>
      <c r="AT665" t="s">
        <v>324</v>
      </c>
      <c r="AU665" t="s">
        <v>324</v>
      </c>
      <c r="AV665" t="s">
        <v>324</v>
      </c>
      <c r="AW665" t="s">
        <v>324</v>
      </c>
      <c r="AX665" t="s">
        <v>324</v>
      </c>
      <c r="AY665" t="s">
        <v>324</v>
      </c>
      <c r="AZ665">
        <v>0</v>
      </c>
      <c r="BA665" t="s">
        <v>324</v>
      </c>
      <c r="BB665" t="s">
        <v>324</v>
      </c>
      <c r="BC665" t="s">
        <v>324</v>
      </c>
      <c r="BD665" t="s">
        <v>324</v>
      </c>
      <c r="BE665" t="s">
        <v>324</v>
      </c>
      <c r="BF665" t="s">
        <v>324</v>
      </c>
      <c r="BG665" t="s">
        <v>324</v>
      </c>
      <c r="BH665" t="s">
        <v>324</v>
      </c>
      <c r="BI665" t="s">
        <v>324</v>
      </c>
      <c r="BJ665" t="s">
        <v>324</v>
      </c>
      <c r="BK665" t="s">
        <v>324</v>
      </c>
      <c r="BL665" t="s">
        <v>324</v>
      </c>
      <c r="BM665" t="s">
        <v>324</v>
      </c>
      <c r="BN665" t="s">
        <v>324</v>
      </c>
      <c r="BO665" t="s">
        <v>324</v>
      </c>
      <c r="BP665" t="s">
        <v>324</v>
      </c>
      <c r="BQ665" t="s">
        <v>324</v>
      </c>
      <c r="BR665" t="s">
        <v>324</v>
      </c>
      <c r="BS665" t="s">
        <v>324</v>
      </c>
      <c r="BT665" t="s">
        <v>324</v>
      </c>
      <c r="BU665" t="s">
        <v>324</v>
      </c>
      <c r="BV665" t="s">
        <v>324</v>
      </c>
      <c r="BW665" t="s">
        <v>324</v>
      </c>
      <c r="BX665" t="s">
        <v>324</v>
      </c>
      <c r="BY665" t="s">
        <v>324</v>
      </c>
      <c r="BZ665" t="s">
        <v>324</v>
      </c>
      <c r="CA665" t="s">
        <v>324</v>
      </c>
      <c r="CB665" t="s">
        <v>324</v>
      </c>
      <c r="CC665" t="s">
        <v>324</v>
      </c>
      <c r="CD665" t="s">
        <v>324</v>
      </c>
      <c r="CE665" t="s">
        <v>324</v>
      </c>
      <c r="CF665" t="s">
        <v>324</v>
      </c>
      <c r="CG665" t="s">
        <v>324</v>
      </c>
      <c r="CH665" t="s">
        <v>324</v>
      </c>
      <c r="CI665" t="s">
        <v>324</v>
      </c>
      <c r="CJ665" t="s">
        <v>324</v>
      </c>
      <c r="CK665" t="s">
        <v>324</v>
      </c>
      <c r="CL665" t="s">
        <v>324</v>
      </c>
      <c r="CM665" t="s">
        <v>324</v>
      </c>
      <c r="CN665" t="s">
        <v>324</v>
      </c>
      <c r="CO665">
        <v>46.18</v>
      </c>
      <c r="CP665">
        <v>7.3879999999999999</v>
      </c>
      <c r="CQ665">
        <v>0.01</v>
      </c>
      <c r="CR665" t="s">
        <v>324</v>
      </c>
      <c r="CS665">
        <v>53.578000000000003</v>
      </c>
      <c r="CT665" t="s">
        <v>324</v>
      </c>
      <c r="CU665" t="s">
        <v>324</v>
      </c>
      <c r="CV665" t="s">
        <v>324</v>
      </c>
      <c r="CW665" t="s">
        <v>324</v>
      </c>
      <c r="CX665" t="s">
        <v>324</v>
      </c>
      <c r="CY665" t="s">
        <v>324</v>
      </c>
      <c r="CZ665" t="s">
        <v>324</v>
      </c>
      <c r="DA665" t="s">
        <v>324</v>
      </c>
      <c r="DB665" t="s">
        <v>324</v>
      </c>
      <c r="DC665" t="s">
        <v>324</v>
      </c>
    </row>
    <row r="666" spans="1:107" x14ac:dyDescent="0.45">
      <c r="A666">
        <v>2024</v>
      </c>
      <c r="B666">
        <v>2</v>
      </c>
      <c r="C666" t="s">
        <v>221</v>
      </c>
      <c r="D666">
        <v>2548</v>
      </c>
      <c r="E666" t="s">
        <v>566</v>
      </c>
      <c r="F666" t="s">
        <v>323</v>
      </c>
      <c r="G666" t="s">
        <v>244</v>
      </c>
      <c r="H666">
        <v>1.7290000000000001</v>
      </c>
      <c r="I666">
        <v>0.42599999999999999</v>
      </c>
      <c r="J666">
        <v>3.7999999999999999E-2</v>
      </c>
      <c r="K666" t="s">
        <v>324</v>
      </c>
      <c r="L666">
        <v>2.1930000000000001</v>
      </c>
      <c r="M666">
        <v>318</v>
      </c>
      <c r="N666">
        <v>23</v>
      </c>
      <c r="O666">
        <v>1</v>
      </c>
      <c r="P666" t="s">
        <v>324</v>
      </c>
      <c r="Q666">
        <v>342</v>
      </c>
      <c r="R666">
        <v>0.17499999999999999</v>
      </c>
      <c r="S666">
        <v>3.5659999999999998</v>
      </c>
      <c r="T666">
        <v>0</v>
      </c>
      <c r="U666" t="s">
        <v>324</v>
      </c>
      <c r="V666">
        <v>3.7410000000000001</v>
      </c>
      <c r="W666">
        <v>68</v>
      </c>
      <c r="X666">
        <v>87</v>
      </c>
      <c r="Y666">
        <v>0</v>
      </c>
      <c r="Z666" t="s">
        <v>324</v>
      </c>
      <c r="AA666">
        <v>155</v>
      </c>
      <c r="AB666">
        <v>17.408999999999999</v>
      </c>
      <c r="AC666">
        <v>125.92</v>
      </c>
      <c r="AD666">
        <v>0</v>
      </c>
      <c r="AE666" t="s">
        <v>324</v>
      </c>
      <c r="AF666">
        <v>143.32900000000001</v>
      </c>
      <c r="AG666" t="s">
        <v>324</v>
      </c>
      <c r="AH666" t="s">
        <v>324</v>
      </c>
      <c r="AI666" t="s">
        <v>324</v>
      </c>
      <c r="AJ666" t="s">
        <v>324</v>
      </c>
      <c r="AK666">
        <v>0</v>
      </c>
      <c r="AL666" t="s">
        <v>324</v>
      </c>
      <c r="AM666" t="s">
        <v>324</v>
      </c>
      <c r="AN666" t="s">
        <v>324</v>
      </c>
      <c r="AO666" t="s">
        <v>324</v>
      </c>
      <c r="AP666">
        <v>0</v>
      </c>
      <c r="AQ666" t="s">
        <v>324</v>
      </c>
      <c r="AR666" t="s">
        <v>324</v>
      </c>
      <c r="AS666" t="s">
        <v>324</v>
      </c>
      <c r="AT666" t="s">
        <v>324</v>
      </c>
      <c r="AU666">
        <v>0</v>
      </c>
      <c r="AV666" t="s">
        <v>324</v>
      </c>
      <c r="AW666" t="s">
        <v>324</v>
      </c>
      <c r="AX666" t="s">
        <v>324</v>
      </c>
      <c r="AY666" t="s">
        <v>324</v>
      </c>
      <c r="AZ666">
        <v>0</v>
      </c>
      <c r="BA666" t="s">
        <v>324</v>
      </c>
      <c r="BB666" t="s">
        <v>324</v>
      </c>
      <c r="BC666" t="s">
        <v>324</v>
      </c>
      <c r="BD666" t="s">
        <v>324</v>
      </c>
      <c r="BE666">
        <v>0</v>
      </c>
      <c r="BF666" t="s">
        <v>324</v>
      </c>
      <c r="BG666" t="s">
        <v>324</v>
      </c>
      <c r="BH666" t="s">
        <v>324</v>
      </c>
      <c r="BI666" t="s">
        <v>324</v>
      </c>
      <c r="BJ666">
        <v>0</v>
      </c>
      <c r="BK666" t="s">
        <v>324</v>
      </c>
      <c r="BL666">
        <v>0.01</v>
      </c>
      <c r="BM666" t="s">
        <v>324</v>
      </c>
      <c r="BN666" t="s">
        <v>324</v>
      </c>
      <c r="BO666">
        <v>0.01</v>
      </c>
      <c r="BP666" t="s">
        <v>324</v>
      </c>
      <c r="BQ666">
        <v>1</v>
      </c>
      <c r="BR666" t="s">
        <v>324</v>
      </c>
      <c r="BS666" t="s">
        <v>324</v>
      </c>
      <c r="BT666">
        <v>1</v>
      </c>
      <c r="BU666" t="s">
        <v>324</v>
      </c>
      <c r="BV666" t="s">
        <v>324</v>
      </c>
      <c r="BW666" t="s">
        <v>324</v>
      </c>
      <c r="BX666" t="s">
        <v>324</v>
      </c>
      <c r="BY666">
        <v>0</v>
      </c>
      <c r="BZ666" t="s">
        <v>324</v>
      </c>
      <c r="CA666" t="s">
        <v>324</v>
      </c>
      <c r="CB666" t="s">
        <v>324</v>
      </c>
      <c r="CC666" t="s">
        <v>324</v>
      </c>
      <c r="CD666">
        <v>0</v>
      </c>
      <c r="CE666" t="s">
        <v>324</v>
      </c>
      <c r="CF666" t="s">
        <v>324</v>
      </c>
      <c r="CG666" t="s">
        <v>324</v>
      </c>
      <c r="CH666" t="s">
        <v>324</v>
      </c>
      <c r="CI666">
        <v>0</v>
      </c>
      <c r="CJ666" t="s">
        <v>324</v>
      </c>
      <c r="CK666" t="s">
        <v>324</v>
      </c>
      <c r="CL666" t="s">
        <v>324</v>
      </c>
      <c r="CM666" t="s">
        <v>324</v>
      </c>
      <c r="CN666">
        <v>0</v>
      </c>
      <c r="CO666">
        <v>1.9039999999999999</v>
      </c>
      <c r="CP666">
        <v>4.0019999999999998</v>
      </c>
      <c r="CQ666">
        <v>3.7999999999999999E-2</v>
      </c>
      <c r="CR666">
        <v>0</v>
      </c>
      <c r="CS666">
        <v>5.944</v>
      </c>
      <c r="CT666">
        <v>386</v>
      </c>
      <c r="CU666">
        <v>111</v>
      </c>
      <c r="CV666">
        <v>1</v>
      </c>
      <c r="CW666">
        <v>0</v>
      </c>
      <c r="CX666">
        <v>498</v>
      </c>
      <c r="CY666">
        <v>17.408999999999999</v>
      </c>
      <c r="CZ666">
        <v>125.92</v>
      </c>
      <c r="DA666">
        <v>0</v>
      </c>
      <c r="DB666">
        <v>0</v>
      </c>
      <c r="DC666">
        <v>143.32900000000001</v>
      </c>
    </row>
    <row r="667" spans="1:107" x14ac:dyDescent="0.45">
      <c r="A667">
        <v>2024</v>
      </c>
      <c r="B667">
        <v>2</v>
      </c>
      <c r="C667" t="s">
        <v>221</v>
      </c>
      <c r="D667">
        <v>7601</v>
      </c>
      <c r="E667" t="s">
        <v>567</v>
      </c>
      <c r="F667" t="s">
        <v>323</v>
      </c>
      <c r="G667" t="s">
        <v>244</v>
      </c>
      <c r="H667">
        <v>75.06</v>
      </c>
      <c r="I667">
        <v>54.103999999999999</v>
      </c>
      <c r="J667">
        <v>0.19700000000000001</v>
      </c>
      <c r="K667">
        <v>0</v>
      </c>
      <c r="L667">
        <v>129.36099999999999</v>
      </c>
      <c r="M667">
        <v>6217</v>
      </c>
      <c r="N667">
        <v>548</v>
      </c>
      <c r="O667">
        <v>4</v>
      </c>
      <c r="P667">
        <v>0</v>
      </c>
      <c r="Q667">
        <v>6769</v>
      </c>
      <c r="R667" t="s">
        <v>324</v>
      </c>
      <c r="S667" t="s">
        <v>324</v>
      </c>
      <c r="T667" t="s">
        <v>324</v>
      </c>
      <c r="U667" t="s">
        <v>324</v>
      </c>
      <c r="V667">
        <v>0</v>
      </c>
      <c r="W667" t="s">
        <v>324</v>
      </c>
      <c r="X667" t="s">
        <v>324</v>
      </c>
      <c r="Y667" t="s">
        <v>324</v>
      </c>
      <c r="Z667" t="s">
        <v>324</v>
      </c>
      <c r="AA667">
        <v>0</v>
      </c>
      <c r="AB667" t="s">
        <v>324</v>
      </c>
      <c r="AC667" t="s">
        <v>324</v>
      </c>
      <c r="AD667" t="s">
        <v>324</v>
      </c>
      <c r="AE667" t="s">
        <v>324</v>
      </c>
      <c r="AF667">
        <v>0</v>
      </c>
      <c r="AG667" t="s">
        <v>324</v>
      </c>
      <c r="AH667" t="s">
        <v>324</v>
      </c>
      <c r="AI667" t="s">
        <v>324</v>
      </c>
      <c r="AJ667" t="s">
        <v>324</v>
      </c>
      <c r="AK667">
        <v>0</v>
      </c>
      <c r="AL667" t="s">
        <v>324</v>
      </c>
      <c r="AM667" t="s">
        <v>324</v>
      </c>
      <c r="AN667" t="s">
        <v>324</v>
      </c>
      <c r="AO667" t="s">
        <v>324</v>
      </c>
      <c r="AP667">
        <v>0</v>
      </c>
      <c r="AQ667" t="s">
        <v>324</v>
      </c>
      <c r="AR667" t="s">
        <v>324</v>
      </c>
      <c r="AS667" t="s">
        <v>324</v>
      </c>
      <c r="AT667" t="s">
        <v>324</v>
      </c>
      <c r="AU667">
        <v>0</v>
      </c>
      <c r="AV667" t="s">
        <v>324</v>
      </c>
      <c r="AW667" t="s">
        <v>324</v>
      </c>
      <c r="AX667" t="s">
        <v>324</v>
      </c>
      <c r="AY667" t="s">
        <v>324</v>
      </c>
      <c r="AZ667">
        <v>0</v>
      </c>
      <c r="BA667" t="s">
        <v>324</v>
      </c>
      <c r="BB667" t="s">
        <v>324</v>
      </c>
      <c r="BC667" t="s">
        <v>324</v>
      </c>
      <c r="BD667" t="s">
        <v>324</v>
      </c>
      <c r="BE667">
        <v>0</v>
      </c>
      <c r="BF667" t="s">
        <v>324</v>
      </c>
      <c r="BG667" t="s">
        <v>324</v>
      </c>
      <c r="BH667" t="s">
        <v>324</v>
      </c>
      <c r="BI667" t="s">
        <v>324</v>
      </c>
      <c r="BJ667">
        <v>0</v>
      </c>
      <c r="BK667">
        <v>0.192</v>
      </c>
      <c r="BL667" t="s">
        <v>324</v>
      </c>
      <c r="BM667" t="s">
        <v>324</v>
      </c>
      <c r="BN667" t="s">
        <v>324</v>
      </c>
      <c r="BO667">
        <v>0.192</v>
      </c>
      <c r="BP667">
        <v>14</v>
      </c>
      <c r="BQ667" t="s">
        <v>324</v>
      </c>
      <c r="BR667" t="s">
        <v>324</v>
      </c>
      <c r="BS667" t="s">
        <v>324</v>
      </c>
      <c r="BT667">
        <v>14</v>
      </c>
      <c r="BU667" t="s">
        <v>324</v>
      </c>
      <c r="BV667" t="s">
        <v>324</v>
      </c>
      <c r="BW667" t="s">
        <v>324</v>
      </c>
      <c r="BX667" t="s">
        <v>324</v>
      </c>
      <c r="BY667">
        <v>0</v>
      </c>
      <c r="BZ667">
        <v>0.91600000000000004</v>
      </c>
      <c r="CA667">
        <v>0.22</v>
      </c>
      <c r="CB667" t="s">
        <v>324</v>
      </c>
      <c r="CC667" t="s">
        <v>324</v>
      </c>
      <c r="CD667">
        <v>1.1359999999999999</v>
      </c>
      <c r="CE667">
        <v>55</v>
      </c>
      <c r="CF667">
        <v>2</v>
      </c>
      <c r="CG667" t="s">
        <v>324</v>
      </c>
      <c r="CH667" t="s">
        <v>324</v>
      </c>
      <c r="CI667">
        <v>57</v>
      </c>
      <c r="CJ667" t="s">
        <v>324</v>
      </c>
      <c r="CK667" t="s">
        <v>324</v>
      </c>
      <c r="CL667" t="s">
        <v>324</v>
      </c>
      <c r="CM667" t="s">
        <v>324</v>
      </c>
      <c r="CN667">
        <v>0</v>
      </c>
      <c r="CO667">
        <v>76.168000000000006</v>
      </c>
      <c r="CP667">
        <v>54.323999999999998</v>
      </c>
      <c r="CQ667">
        <v>0.19700000000000001</v>
      </c>
      <c r="CR667">
        <v>0</v>
      </c>
      <c r="CS667">
        <v>130.68899999999999</v>
      </c>
      <c r="CT667">
        <v>6286</v>
      </c>
      <c r="CU667">
        <v>550</v>
      </c>
      <c r="CV667">
        <v>4</v>
      </c>
      <c r="CW667">
        <v>0</v>
      </c>
      <c r="CX667">
        <v>6840</v>
      </c>
      <c r="CY667">
        <v>0</v>
      </c>
      <c r="CZ667">
        <v>0</v>
      </c>
      <c r="DA667">
        <v>0</v>
      </c>
      <c r="DB667">
        <v>0</v>
      </c>
      <c r="DC667">
        <v>0</v>
      </c>
    </row>
    <row r="668" spans="1:107" x14ac:dyDescent="0.45">
      <c r="A668">
        <v>2024</v>
      </c>
      <c r="B668">
        <v>2</v>
      </c>
      <c r="C668" t="s">
        <v>221</v>
      </c>
      <c r="D668">
        <v>19791</v>
      </c>
      <c r="E668" t="s">
        <v>568</v>
      </c>
      <c r="F668" t="s">
        <v>323</v>
      </c>
      <c r="G668" t="s">
        <v>244</v>
      </c>
      <c r="H668">
        <v>19.722999999999999</v>
      </c>
      <c r="I668">
        <v>1.6339999999999999</v>
      </c>
      <c r="J668">
        <v>0</v>
      </c>
      <c r="K668">
        <v>0</v>
      </c>
      <c r="L668">
        <v>21.356999999999999</v>
      </c>
      <c r="M668">
        <v>2437</v>
      </c>
      <c r="N668">
        <v>28</v>
      </c>
      <c r="O668">
        <v>0</v>
      </c>
      <c r="P668">
        <v>0</v>
      </c>
      <c r="Q668">
        <v>2465</v>
      </c>
      <c r="R668">
        <v>1.6659999999999999</v>
      </c>
      <c r="S668">
        <v>7.2560000000000002</v>
      </c>
      <c r="T668">
        <v>0</v>
      </c>
      <c r="U668">
        <v>0</v>
      </c>
      <c r="V668">
        <v>8.9220000000000006</v>
      </c>
      <c r="W668">
        <v>108</v>
      </c>
      <c r="X668">
        <v>51</v>
      </c>
      <c r="Y668">
        <v>0</v>
      </c>
      <c r="Z668">
        <v>0</v>
      </c>
      <c r="AA668">
        <v>159</v>
      </c>
      <c r="AB668" t="s">
        <v>324</v>
      </c>
      <c r="AC668" t="s">
        <v>324</v>
      </c>
      <c r="AD668" t="s">
        <v>324</v>
      </c>
      <c r="AE668" t="s">
        <v>324</v>
      </c>
      <c r="AF668" t="s">
        <v>324</v>
      </c>
      <c r="AG668" t="s">
        <v>324</v>
      </c>
      <c r="AH668" t="s">
        <v>324</v>
      </c>
      <c r="AI668" t="s">
        <v>324</v>
      </c>
      <c r="AJ668" t="s">
        <v>324</v>
      </c>
      <c r="AK668" t="s">
        <v>324</v>
      </c>
      <c r="AL668" t="s">
        <v>324</v>
      </c>
      <c r="AM668" t="s">
        <v>324</v>
      </c>
      <c r="AN668" t="s">
        <v>324</v>
      </c>
      <c r="AO668" t="s">
        <v>324</v>
      </c>
      <c r="AP668" t="s">
        <v>324</v>
      </c>
      <c r="AQ668" t="s">
        <v>324</v>
      </c>
      <c r="AR668" t="s">
        <v>324</v>
      </c>
      <c r="AS668" t="s">
        <v>324</v>
      </c>
      <c r="AT668" t="s">
        <v>324</v>
      </c>
      <c r="AU668" t="s">
        <v>324</v>
      </c>
      <c r="AV668" t="s">
        <v>324</v>
      </c>
      <c r="AW668" t="s">
        <v>324</v>
      </c>
      <c r="AX668" t="s">
        <v>324</v>
      </c>
      <c r="AY668" t="s">
        <v>324</v>
      </c>
      <c r="AZ668" t="s">
        <v>324</v>
      </c>
      <c r="BA668" t="s">
        <v>324</v>
      </c>
      <c r="BB668" t="s">
        <v>324</v>
      </c>
      <c r="BC668" t="s">
        <v>324</v>
      </c>
      <c r="BD668" t="s">
        <v>324</v>
      </c>
      <c r="BE668" t="s">
        <v>324</v>
      </c>
      <c r="BF668" t="s">
        <v>324</v>
      </c>
      <c r="BG668" t="s">
        <v>324</v>
      </c>
      <c r="BH668" t="s">
        <v>324</v>
      </c>
      <c r="BI668" t="s">
        <v>324</v>
      </c>
      <c r="BJ668" t="s">
        <v>324</v>
      </c>
      <c r="BK668">
        <v>0.159</v>
      </c>
      <c r="BL668">
        <v>7.8E-2</v>
      </c>
      <c r="BM668">
        <v>0</v>
      </c>
      <c r="BN668">
        <v>0</v>
      </c>
      <c r="BO668">
        <v>0.23699999999999999</v>
      </c>
      <c r="BP668">
        <v>28</v>
      </c>
      <c r="BQ668">
        <v>5</v>
      </c>
      <c r="BR668">
        <v>0</v>
      </c>
      <c r="BS668">
        <v>0</v>
      </c>
      <c r="BT668">
        <v>33</v>
      </c>
      <c r="BU668" t="s">
        <v>324</v>
      </c>
      <c r="BV668" t="s">
        <v>324</v>
      </c>
      <c r="BW668" t="s">
        <v>324</v>
      </c>
      <c r="BX668" t="s">
        <v>324</v>
      </c>
      <c r="BY668" t="s">
        <v>324</v>
      </c>
      <c r="BZ668">
        <v>8.9999999999999993E-3</v>
      </c>
      <c r="CA668">
        <v>0.28199999999999997</v>
      </c>
      <c r="CB668">
        <v>0</v>
      </c>
      <c r="CC668">
        <v>0</v>
      </c>
      <c r="CD668">
        <v>0.29099999999999998</v>
      </c>
      <c r="CE668">
        <v>1</v>
      </c>
      <c r="CF668">
        <v>2</v>
      </c>
      <c r="CG668">
        <v>0</v>
      </c>
      <c r="CH668">
        <v>0</v>
      </c>
      <c r="CI668">
        <v>3</v>
      </c>
      <c r="CJ668" t="s">
        <v>324</v>
      </c>
      <c r="CK668" t="s">
        <v>324</v>
      </c>
      <c r="CL668" t="s">
        <v>324</v>
      </c>
      <c r="CM668" t="s">
        <v>324</v>
      </c>
      <c r="CN668" t="s">
        <v>324</v>
      </c>
      <c r="CO668">
        <v>21.556999999999999</v>
      </c>
      <c r="CP668">
        <v>9.25</v>
      </c>
      <c r="CQ668" t="s">
        <v>179</v>
      </c>
      <c r="CR668">
        <v>0</v>
      </c>
      <c r="CS668">
        <v>30.806999999999999</v>
      </c>
      <c r="CT668">
        <v>2574</v>
      </c>
      <c r="CU668">
        <v>86</v>
      </c>
      <c r="CV668">
        <v>0</v>
      </c>
      <c r="CW668">
        <v>0</v>
      </c>
      <c r="CX668">
        <v>2660</v>
      </c>
      <c r="CY668">
        <v>0</v>
      </c>
      <c r="CZ668">
        <v>0</v>
      </c>
      <c r="DA668">
        <v>0</v>
      </c>
      <c r="DB668">
        <v>0</v>
      </c>
      <c r="DC668">
        <v>0</v>
      </c>
    </row>
    <row r="669" spans="1:107" x14ac:dyDescent="0.45">
      <c r="A669">
        <v>2024</v>
      </c>
      <c r="B669">
        <v>2</v>
      </c>
      <c r="C669" t="s">
        <v>221</v>
      </c>
      <c r="D669">
        <v>99999</v>
      </c>
      <c r="E669" t="s">
        <v>329</v>
      </c>
      <c r="F669" t="s">
        <v>323</v>
      </c>
      <c r="H669">
        <v>14.432</v>
      </c>
      <c r="I669">
        <v>4.1280000000000001</v>
      </c>
      <c r="J669">
        <v>1.1519999999999999</v>
      </c>
      <c r="K669" t="s">
        <v>324</v>
      </c>
      <c r="L669">
        <v>19.712</v>
      </c>
      <c r="M669" t="s">
        <v>324</v>
      </c>
      <c r="N669" t="s">
        <v>324</v>
      </c>
      <c r="O669" t="s">
        <v>324</v>
      </c>
      <c r="P669" t="s">
        <v>324</v>
      </c>
      <c r="Q669" t="s">
        <v>324</v>
      </c>
      <c r="R669" t="s">
        <v>324</v>
      </c>
      <c r="S669" t="s">
        <v>324</v>
      </c>
      <c r="T669" t="s">
        <v>324</v>
      </c>
      <c r="U669" t="s">
        <v>324</v>
      </c>
      <c r="V669" t="s">
        <v>324</v>
      </c>
      <c r="W669" t="s">
        <v>324</v>
      </c>
      <c r="X669" t="s">
        <v>324</v>
      </c>
      <c r="Y669" t="s">
        <v>324</v>
      </c>
      <c r="Z669" t="s">
        <v>324</v>
      </c>
      <c r="AA669" t="s">
        <v>324</v>
      </c>
      <c r="AB669" t="s">
        <v>324</v>
      </c>
      <c r="AC669" t="s">
        <v>324</v>
      </c>
      <c r="AD669" t="s">
        <v>324</v>
      </c>
      <c r="AE669" t="s">
        <v>324</v>
      </c>
      <c r="AF669" t="s">
        <v>324</v>
      </c>
      <c r="AG669" t="s">
        <v>324</v>
      </c>
      <c r="AH669" t="s">
        <v>324</v>
      </c>
      <c r="AI669" t="s">
        <v>324</v>
      </c>
      <c r="AJ669" t="s">
        <v>324</v>
      </c>
      <c r="AK669" t="s">
        <v>324</v>
      </c>
      <c r="AL669" t="s">
        <v>324</v>
      </c>
      <c r="AM669" t="s">
        <v>324</v>
      </c>
      <c r="AN669" t="s">
        <v>324</v>
      </c>
      <c r="AO669" t="s">
        <v>324</v>
      </c>
      <c r="AP669" t="s">
        <v>324</v>
      </c>
      <c r="AQ669" t="s">
        <v>324</v>
      </c>
      <c r="AR669" t="s">
        <v>324</v>
      </c>
      <c r="AS669" t="s">
        <v>324</v>
      </c>
      <c r="AT669" t="s">
        <v>324</v>
      </c>
      <c r="AU669" t="s">
        <v>324</v>
      </c>
      <c r="AV669" t="s">
        <v>324</v>
      </c>
      <c r="AW669" t="s">
        <v>324</v>
      </c>
      <c r="AX669" t="s">
        <v>324</v>
      </c>
      <c r="AY669" t="s">
        <v>324</v>
      </c>
      <c r="AZ669" t="s">
        <v>324</v>
      </c>
      <c r="BA669" t="s">
        <v>324</v>
      </c>
      <c r="BB669" t="s">
        <v>324</v>
      </c>
      <c r="BC669" t="s">
        <v>324</v>
      </c>
      <c r="BD669" t="s">
        <v>324</v>
      </c>
      <c r="BE669" t="s">
        <v>324</v>
      </c>
      <c r="BF669" t="s">
        <v>324</v>
      </c>
      <c r="BG669" t="s">
        <v>324</v>
      </c>
      <c r="BH669" t="s">
        <v>324</v>
      </c>
      <c r="BI669" t="s">
        <v>324</v>
      </c>
      <c r="BJ669" t="s">
        <v>324</v>
      </c>
      <c r="BK669" t="s">
        <v>324</v>
      </c>
      <c r="BL669" t="s">
        <v>324</v>
      </c>
      <c r="BM669" t="s">
        <v>324</v>
      </c>
      <c r="BN669" t="s">
        <v>324</v>
      </c>
      <c r="BO669" t="s">
        <v>324</v>
      </c>
      <c r="BP669" t="s">
        <v>324</v>
      </c>
      <c r="BQ669" t="s">
        <v>324</v>
      </c>
      <c r="BR669" t="s">
        <v>324</v>
      </c>
      <c r="BS669" t="s">
        <v>324</v>
      </c>
      <c r="BT669" t="s">
        <v>324</v>
      </c>
      <c r="BU669" t="s">
        <v>324</v>
      </c>
      <c r="BV669" t="s">
        <v>324</v>
      </c>
      <c r="BW669" t="s">
        <v>324</v>
      </c>
      <c r="BX669" t="s">
        <v>324</v>
      </c>
      <c r="BY669" t="s">
        <v>324</v>
      </c>
      <c r="BZ669" t="s">
        <v>324</v>
      </c>
      <c r="CA669" t="s">
        <v>324</v>
      </c>
      <c r="CB669" t="s">
        <v>324</v>
      </c>
      <c r="CC669" t="s">
        <v>324</v>
      </c>
      <c r="CD669" t="s">
        <v>324</v>
      </c>
      <c r="CE669" t="s">
        <v>324</v>
      </c>
      <c r="CF669" t="s">
        <v>324</v>
      </c>
      <c r="CG669" t="s">
        <v>324</v>
      </c>
      <c r="CH669" t="s">
        <v>324</v>
      </c>
      <c r="CI669" t="s">
        <v>324</v>
      </c>
      <c r="CJ669" t="s">
        <v>324</v>
      </c>
      <c r="CK669" t="s">
        <v>324</v>
      </c>
      <c r="CL669" t="s">
        <v>324</v>
      </c>
      <c r="CM669" t="s">
        <v>324</v>
      </c>
      <c r="CN669" t="s">
        <v>324</v>
      </c>
      <c r="CO669">
        <v>14.432</v>
      </c>
      <c r="CP669">
        <v>4.1280000000000001</v>
      </c>
      <c r="CQ669">
        <v>1.1519999999999999</v>
      </c>
      <c r="CR669" t="s">
        <v>324</v>
      </c>
      <c r="CS669">
        <v>19.712</v>
      </c>
      <c r="CT669" t="s">
        <v>324</v>
      </c>
      <c r="CU669" t="s">
        <v>324</v>
      </c>
      <c r="CV669" t="s">
        <v>324</v>
      </c>
      <c r="CW669" t="s">
        <v>324</v>
      </c>
      <c r="CX669" t="s">
        <v>324</v>
      </c>
      <c r="CY669" t="s">
        <v>324</v>
      </c>
      <c r="CZ669" t="s">
        <v>324</v>
      </c>
      <c r="DA669" t="s">
        <v>324</v>
      </c>
      <c r="DB669" t="s">
        <v>324</v>
      </c>
      <c r="DC669" t="s">
        <v>324</v>
      </c>
    </row>
    <row r="670" spans="1:107" x14ac:dyDescent="0.45">
      <c r="A670">
        <v>2024</v>
      </c>
      <c r="B670">
        <v>2</v>
      </c>
      <c r="C670" t="s">
        <v>227</v>
      </c>
      <c r="D670">
        <v>3660</v>
      </c>
      <c r="E670" t="s">
        <v>569</v>
      </c>
      <c r="F670" t="s">
        <v>323</v>
      </c>
      <c r="G670" t="s">
        <v>244</v>
      </c>
      <c r="H670">
        <v>20.358000000000001</v>
      </c>
      <c r="I670">
        <v>0.91400000000000003</v>
      </c>
      <c r="J670" t="s">
        <v>324</v>
      </c>
      <c r="K670" t="s">
        <v>324</v>
      </c>
      <c r="L670">
        <v>21.271999999999998</v>
      </c>
      <c r="M670">
        <v>2807</v>
      </c>
      <c r="N670">
        <v>37</v>
      </c>
      <c r="O670" t="s">
        <v>324</v>
      </c>
      <c r="P670" t="s">
        <v>324</v>
      </c>
      <c r="Q670">
        <v>2844</v>
      </c>
      <c r="R670">
        <v>0.40600000000000003</v>
      </c>
      <c r="S670">
        <v>5.2999999999999999E-2</v>
      </c>
      <c r="T670" t="s">
        <v>324</v>
      </c>
      <c r="U670" t="s">
        <v>324</v>
      </c>
      <c r="V670">
        <v>0.45900000000000002</v>
      </c>
      <c r="W670">
        <v>696</v>
      </c>
      <c r="X670">
        <v>5</v>
      </c>
      <c r="Y670" t="s">
        <v>324</v>
      </c>
      <c r="Z670" t="s">
        <v>324</v>
      </c>
      <c r="AA670">
        <v>701</v>
      </c>
      <c r="AB670">
        <v>287.64</v>
      </c>
      <c r="AC670">
        <v>15.15</v>
      </c>
      <c r="AD670" t="s">
        <v>324</v>
      </c>
      <c r="AE670" t="s">
        <v>324</v>
      </c>
      <c r="AF670">
        <v>302.79000000000002</v>
      </c>
      <c r="AG670">
        <v>1.29</v>
      </c>
      <c r="AH670">
        <v>7.0000000000000001E-3</v>
      </c>
      <c r="AI670" t="s">
        <v>324</v>
      </c>
      <c r="AJ670" t="s">
        <v>324</v>
      </c>
      <c r="AK670">
        <v>1.2969999999999999</v>
      </c>
      <c r="AL670">
        <v>146</v>
      </c>
      <c r="AM670">
        <v>1</v>
      </c>
      <c r="AN670" t="s">
        <v>324</v>
      </c>
      <c r="AO670" t="s">
        <v>324</v>
      </c>
      <c r="AP670">
        <v>147</v>
      </c>
      <c r="AQ670">
        <v>3.1720000000000002</v>
      </c>
      <c r="AR670">
        <v>0.02</v>
      </c>
      <c r="AS670" t="s">
        <v>324</v>
      </c>
      <c r="AT670" t="s">
        <v>324</v>
      </c>
      <c r="AU670">
        <v>3.1920000000000002</v>
      </c>
      <c r="AV670">
        <v>0.03</v>
      </c>
      <c r="AW670" t="s">
        <v>324</v>
      </c>
      <c r="AX670" t="s">
        <v>324</v>
      </c>
      <c r="AY670" t="s">
        <v>324</v>
      </c>
      <c r="AZ670">
        <v>0.03</v>
      </c>
      <c r="BA670">
        <v>3</v>
      </c>
      <c r="BB670" t="s">
        <v>324</v>
      </c>
      <c r="BC670" t="s">
        <v>324</v>
      </c>
      <c r="BD670" t="s">
        <v>324</v>
      </c>
      <c r="BE670">
        <v>3</v>
      </c>
      <c r="BF670">
        <v>8.1000000000000003E-2</v>
      </c>
      <c r="BG670" t="s">
        <v>324</v>
      </c>
      <c r="BH670" t="s">
        <v>324</v>
      </c>
      <c r="BI670" t="s">
        <v>324</v>
      </c>
      <c r="BJ670">
        <v>8.1000000000000003E-2</v>
      </c>
      <c r="BK670">
        <v>6.6000000000000003E-2</v>
      </c>
      <c r="BL670">
        <v>2E-3</v>
      </c>
      <c r="BM670" t="s">
        <v>324</v>
      </c>
      <c r="BN670" t="s">
        <v>324</v>
      </c>
      <c r="BO670">
        <v>6.8000000000000005E-2</v>
      </c>
      <c r="BP670">
        <v>4</v>
      </c>
      <c r="BQ670">
        <v>1</v>
      </c>
      <c r="BR670" t="s">
        <v>324</v>
      </c>
      <c r="BS670" t="s">
        <v>324</v>
      </c>
      <c r="BT670">
        <v>5</v>
      </c>
      <c r="BU670">
        <v>0.26</v>
      </c>
      <c r="BV670">
        <v>0</v>
      </c>
      <c r="BW670" t="s">
        <v>324</v>
      </c>
      <c r="BX670" t="s">
        <v>324</v>
      </c>
      <c r="BY670">
        <v>0.26</v>
      </c>
      <c r="BZ670">
        <v>1.6E-2</v>
      </c>
      <c r="CA670" t="s">
        <v>324</v>
      </c>
      <c r="CB670" t="s">
        <v>324</v>
      </c>
      <c r="CC670" t="s">
        <v>324</v>
      </c>
      <c r="CD670">
        <v>1.6E-2</v>
      </c>
      <c r="CE670">
        <v>1</v>
      </c>
      <c r="CF670" t="s">
        <v>324</v>
      </c>
      <c r="CG670" t="s">
        <v>324</v>
      </c>
      <c r="CH670" t="s">
        <v>324</v>
      </c>
      <c r="CI670">
        <v>1</v>
      </c>
      <c r="CJ670">
        <v>3.31</v>
      </c>
      <c r="CK670" t="s">
        <v>324</v>
      </c>
      <c r="CL670" t="s">
        <v>324</v>
      </c>
      <c r="CM670" t="s">
        <v>324</v>
      </c>
      <c r="CN670">
        <v>3.31</v>
      </c>
      <c r="CO670">
        <v>20.846</v>
      </c>
      <c r="CP670">
        <v>0.96899999999999997</v>
      </c>
      <c r="CQ670" t="s">
        <v>179</v>
      </c>
      <c r="CR670">
        <v>0</v>
      </c>
      <c r="CS670">
        <v>21.815000000000001</v>
      </c>
      <c r="CT670">
        <v>3508</v>
      </c>
      <c r="CU670">
        <v>43</v>
      </c>
      <c r="CV670">
        <v>0</v>
      </c>
      <c r="CW670">
        <v>0</v>
      </c>
      <c r="CX670">
        <v>3551</v>
      </c>
      <c r="CY670">
        <v>291.20999999999998</v>
      </c>
      <c r="CZ670">
        <v>15.15</v>
      </c>
      <c r="DA670">
        <v>0</v>
      </c>
      <c r="DB670">
        <v>0</v>
      </c>
      <c r="DC670">
        <v>306.36</v>
      </c>
    </row>
    <row r="671" spans="1:107" x14ac:dyDescent="0.45">
      <c r="A671">
        <v>2024</v>
      </c>
      <c r="B671">
        <v>2</v>
      </c>
      <c r="C671" t="s">
        <v>227</v>
      </c>
      <c r="D671">
        <v>4442</v>
      </c>
      <c r="E671" t="s">
        <v>570</v>
      </c>
      <c r="F671" t="s">
        <v>323</v>
      </c>
      <c r="G671" t="s">
        <v>244</v>
      </c>
      <c r="H671">
        <v>4.6539999999999999</v>
      </c>
      <c r="I671">
        <v>1.2E-2</v>
      </c>
      <c r="J671" t="s">
        <v>324</v>
      </c>
      <c r="K671" t="s">
        <v>324</v>
      </c>
      <c r="L671">
        <v>4.6660000000000004</v>
      </c>
      <c r="M671">
        <v>507</v>
      </c>
      <c r="N671">
        <v>1</v>
      </c>
      <c r="O671" t="s">
        <v>324</v>
      </c>
      <c r="P671" t="s">
        <v>324</v>
      </c>
      <c r="Q671">
        <v>508</v>
      </c>
      <c r="R671">
        <v>5.8999999999999997E-2</v>
      </c>
      <c r="S671" t="s">
        <v>324</v>
      </c>
      <c r="T671" t="s">
        <v>324</v>
      </c>
      <c r="U671" t="s">
        <v>324</v>
      </c>
      <c r="V671">
        <v>5.8999999999999997E-2</v>
      </c>
      <c r="W671">
        <v>78</v>
      </c>
      <c r="X671" t="s">
        <v>324</v>
      </c>
      <c r="Y671" t="s">
        <v>324</v>
      </c>
      <c r="Z671" t="s">
        <v>324</v>
      </c>
      <c r="AA671">
        <v>78</v>
      </c>
      <c r="AB671" t="s">
        <v>324</v>
      </c>
      <c r="AC671" t="s">
        <v>324</v>
      </c>
      <c r="AD671" t="s">
        <v>324</v>
      </c>
      <c r="AE671" t="s">
        <v>324</v>
      </c>
      <c r="AF671">
        <v>0</v>
      </c>
      <c r="AG671">
        <v>0.13700000000000001</v>
      </c>
      <c r="AH671" t="s">
        <v>324</v>
      </c>
      <c r="AI671" t="s">
        <v>324</v>
      </c>
      <c r="AJ671" t="s">
        <v>324</v>
      </c>
      <c r="AK671">
        <v>0.13700000000000001</v>
      </c>
      <c r="AL671">
        <v>11</v>
      </c>
      <c r="AM671" t="s">
        <v>324</v>
      </c>
      <c r="AN671" t="s">
        <v>324</v>
      </c>
      <c r="AO671" t="s">
        <v>324</v>
      </c>
      <c r="AP671">
        <v>11</v>
      </c>
      <c r="AQ671">
        <v>0.17599999999999999</v>
      </c>
      <c r="AR671" t="s">
        <v>324</v>
      </c>
      <c r="AS671" t="s">
        <v>324</v>
      </c>
      <c r="AT671" t="s">
        <v>324</v>
      </c>
      <c r="AU671">
        <v>0.17599999999999999</v>
      </c>
      <c r="AV671" t="s">
        <v>324</v>
      </c>
      <c r="AW671" t="s">
        <v>324</v>
      </c>
      <c r="AX671" t="s">
        <v>324</v>
      </c>
      <c r="AY671" t="s">
        <v>324</v>
      </c>
      <c r="AZ671">
        <v>0</v>
      </c>
      <c r="BA671" t="s">
        <v>324</v>
      </c>
      <c r="BB671" t="s">
        <v>324</v>
      </c>
      <c r="BC671" t="s">
        <v>324</v>
      </c>
      <c r="BD671" t="s">
        <v>324</v>
      </c>
      <c r="BE671">
        <v>0</v>
      </c>
      <c r="BF671" t="s">
        <v>324</v>
      </c>
      <c r="BG671" t="s">
        <v>324</v>
      </c>
      <c r="BH671" t="s">
        <v>324</v>
      </c>
      <c r="BI671" t="s">
        <v>324</v>
      </c>
      <c r="BJ671">
        <v>0</v>
      </c>
      <c r="BK671">
        <v>7.0000000000000001E-3</v>
      </c>
      <c r="BL671" t="s">
        <v>324</v>
      </c>
      <c r="BM671" t="s">
        <v>324</v>
      </c>
      <c r="BN671" t="s">
        <v>324</v>
      </c>
      <c r="BO671">
        <v>7.0000000000000001E-3</v>
      </c>
      <c r="BP671">
        <v>3</v>
      </c>
      <c r="BQ671" t="s">
        <v>324</v>
      </c>
      <c r="BR671" t="s">
        <v>324</v>
      </c>
      <c r="BS671" t="s">
        <v>324</v>
      </c>
      <c r="BT671">
        <v>3</v>
      </c>
      <c r="BU671" t="s">
        <v>324</v>
      </c>
      <c r="BV671" t="s">
        <v>324</v>
      </c>
      <c r="BW671" t="s">
        <v>324</v>
      </c>
      <c r="BX671" t="s">
        <v>324</v>
      </c>
      <c r="BY671">
        <v>0</v>
      </c>
      <c r="BZ671">
        <v>4.0000000000000001E-3</v>
      </c>
      <c r="CA671" t="s">
        <v>324</v>
      </c>
      <c r="CB671" t="s">
        <v>324</v>
      </c>
      <c r="CC671" t="s">
        <v>324</v>
      </c>
      <c r="CD671">
        <v>4.0000000000000001E-3</v>
      </c>
      <c r="CE671">
        <v>1</v>
      </c>
      <c r="CF671" t="s">
        <v>324</v>
      </c>
      <c r="CG671" t="s">
        <v>324</v>
      </c>
      <c r="CH671" t="s">
        <v>324</v>
      </c>
      <c r="CI671">
        <v>1</v>
      </c>
      <c r="CJ671" t="s">
        <v>324</v>
      </c>
      <c r="CK671" t="s">
        <v>324</v>
      </c>
      <c r="CL671" t="s">
        <v>324</v>
      </c>
      <c r="CM671" t="s">
        <v>324</v>
      </c>
      <c r="CN671">
        <v>0</v>
      </c>
      <c r="CO671">
        <v>4.7240000000000002</v>
      </c>
      <c r="CP671">
        <v>1.2E-2</v>
      </c>
      <c r="CQ671" t="s">
        <v>179</v>
      </c>
      <c r="CR671">
        <v>0</v>
      </c>
      <c r="CS671">
        <v>4.7359999999999998</v>
      </c>
      <c r="CT671">
        <v>589</v>
      </c>
      <c r="CU671">
        <v>1</v>
      </c>
      <c r="CV671">
        <v>0</v>
      </c>
      <c r="CW671">
        <v>0</v>
      </c>
      <c r="CX671">
        <v>590</v>
      </c>
      <c r="CY671">
        <v>0</v>
      </c>
      <c r="CZ671">
        <v>0</v>
      </c>
      <c r="DA671">
        <v>0</v>
      </c>
      <c r="DB671">
        <v>0</v>
      </c>
      <c r="DC671">
        <v>0</v>
      </c>
    </row>
    <row r="672" spans="1:107" x14ac:dyDescent="0.45">
      <c r="A672">
        <v>2024</v>
      </c>
      <c r="B672">
        <v>2</v>
      </c>
      <c r="C672" t="s">
        <v>227</v>
      </c>
      <c r="D672">
        <v>14354</v>
      </c>
      <c r="E672" t="s">
        <v>351</v>
      </c>
      <c r="F672" t="s">
        <v>323</v>
      </c>
      <c r="G672" t="s">
        <v>247</v>
      </c>
      <c r="H672">
        <v>29.323</v>
      </c>
      <c r="I672">
        <v>8.6430000000000007</v>
      </c>
      <c r="J672">
        <v>1.006</v>
      </c>
      <c r="K672">
        <v>0</v>
      </c>
      <c r="L672">
        <v>38.972000000000001</v>
      </c>
      <c r="M672">
        <v>2651</v>
      </c>
      <c r="N672">
        <v>227</v>
      </c>
      <c r="O672">
        <v>21</v>
      </c>
      <c r="P672">
        <v>0</v>
      </c>
      <c r="Q672">
        <v>2899</v>
      </c>
      <c r="R672" t="s">
        <v>324</v>
      </c>
      <c r="S672" t="s">
        <v>324</v>
      </c>
      <c r="T672" t="s">
        <v>324</v>
      </c>
      <c r="U672" t="s">
        <v>324</v>
      </c>
      <c r="V672">
        <v>0</v>
      </c>
      <c r="W672" t="s">
        <v>324</v>
      </c>
      <c r="X672" t="s">
        <v>324</v>
      </c>
      <c r="Y672" t="s">
        <v>324</v>
      </c>
      <c r="Z672" t="s">
        <v>324</v>
      </c>
      <c r="AA672">
        <v>0</v>
      </c>
      <c r="AB672" t="s">
        <v>324</v>
      </c>
      <c r="AC672" t="s">
        <v>324</v>
      </c>
      <c r="AD672" t="s">
        <v>324</v>
      </c>
      <c r="AE672" t="s">
        <v>324</v>
      </c>
      <c r="AF672">
        <v>0</v>
      </c>
      <c r="AG672">
        <v>0.52300000000000002</v>
      </c>
      <c r="AH672">
        <v>8.0000000000000002E-3</v>
      </c>
      <c r="AI672">
        <v>0</v>
      </c>
      <c r="AJ672">
        <v>0</v>
      </c>
      <c r="AK672">
        <v>0.53100000000000003</v>
      </c>
      <c r="AL672">
        <v>50</v>
      </c>
      <c r="AM672">
        <v>1</v>
      </c>
      <c r="AN672">
        <v>0</v>
      </c>
      <c r="AO672">
        <v>0</v>
      </c>
      <c r="AP672">
        <v>51</v>
      </c>
      <c r="AQ672">
        <v>0.76400000000000001</v>
      </c>
      <c r="AR672">
        <v>1.9E-2</v>
      </c>
      <c r="AS672">
        <v>0</v>
      </c>
      <c r="AT672">
        <v>0</v>
      </c>
      <c r="AU672">
        <v>0.78300000000000003</v>
      </c>
      <c r="AV672" t="s">
        <v>324</v>
      </c>
      <c r="AW672" t="s">
        <v>324</v>
      </c>
      <c r="AX672" t="s">
        <v>324</v>
      </c>
      <c r="AY672" t="s">
        <v>324</v>
      </c>
      <c r="AZ672">
        <v>0</v>
      </c>
      <c r="BA672" t="s">
        <v>324</v>
      </c>
      <c r="BB672" t="s">
        <v>324</v>
      </c>
      <c r="BC672" t="s">
        <v>324</v>
      </c>
      <c r="BD672" t="s">
        <v>324</v>
      </c>
      <c r="BE672">
        <v>0</v>
      </c>
      <c r="BF672" t="s">
        <v>324</v>
      </c>
      <c r="BG672" t="s">
        <v>324</v>
      </c>
      <c r="BH672" t="s">
        <v>324</v>
      </c>
      <c r="BI672" t="s">
        <v>324</v>
      </c>
      <c r="BJ672">
        <v>0</v>
      </c>
      <c r="BK672">
        <v>0.03</v>
      </c>
      <c r="BL672">
        <v>0</v>
      </c>
      <c r="BM672">
        <v>0</v>
      </c>
      <c r="BN672">
        <v>0</v>
      </c>
      <c r="BO672">
        <v>0.03</v>
      </c>
      <c r="BP672">
        <v>4</v>
      </c>
      <c r="BQ672">
        <v>0</v>
      </c>
      <c r="BR672">
        <v>0</v>
      </c>
      <c r="BS672">
        <v>0</v>
      </c>
      <c r="BT672">
        <v>4</v>
      </c>
      <c r="BU672" t="s">
        <v>324</v>
      </c>
      <c r="BV672" t="s">
        <v>324</v>
      </c>
      <c r="BW672" t="s">
        <v>324</v>
      </c>
      <c r="BX672" t="s">
        <v>324</v>
      </c>
      <c r="BY672">
        <v>0</v>
      </c>
      <c r="BZ672" t="s">
        <v>324</v>
      </c>
      <c r="CA672" t="s">
        <v>324</v>
      </c>
      <c r="CB672" t="s">
        <v>324</v>
      </c>
      <c r="CC672" t="s">
        <v>324</v>
      </c>
      <c r="CD672">
        <v>0</v>
      </c>
      <c r="CE672" t="s">
        <v>324</v>
      </c>
      <c r="CF672" t="s">
        <v>324</v>
      </c>
      <c r="CG672" t="s">
        <v>324</v>
      </c>
      <c r="CH672" t="s">
        <v>324</v>
      </c>
      <c r="CI672">
        <v>0</v>
      </c>
      <c r="CJ672" t="s">
        <v>324</v>
      </c>
      <c r="CK672" t="s">
        <v>324</v>
      </c>
      <c r="CL672" t="s">
        <v>324</v>
      </c>
      <c r="CM672" t="s">
        <v>324</v>
      </c>
      <c r="CN672">
        <v>0</v>
      </c>
      <c r="CO672">
        <v>29.353000000000002</v>
      </c>
      <c r="CP672">
        <v>8.6430000000000007</v>
      </c>
      <c r="CQ672">
        <v>1.006</v>
      </c>
      <c r="CR672">
        <v>0</v>
      </c>
      <c r="CS672">
        <v>39.002000000000002</v>
      </c>
      <c r="CT672">
        <v>2655</v>
      </c>
      <c r="CU672">
        <v>227</v>
      </c>
      <c r="CV672">
        <v>21</v>
      </c>
      <c r="CW672">
        <v>0</v>
      </c>
      <c r="CX672">
        <v>2903</v>
      </c>
      <c r="CY672">
        <v>0</v>
      </c>
      <c r="CZ672">
        <v>0</v>
      </c>
      <c r="DA672">
        <v>0</v>
      </c>
      <c r="DB672">
        <v>0</v>
      </c>
      <c r="DC672">
        <v>0</v>
      </c>
    </row>
    <row r="673" spans="1:107" x14ac:dyDescent="0.45">
      <c r="A673">
        <v>2024</v>
      </c>
      <c r="B673">
        <v>2</v>
      </c>
      <c r="C673" t="s">
        <v>227</v>
      </c>
      <c r="D673">
        <v>15500</v>
      </c>
      <c r="E673" t="s">
        <v>571</v>
      </c>
      <c r="F673" t="s">
        <v>323</v>
      </c>
      <c r="G673" t="s">
        <v>244</v>
      </c>
      <c r="H673">
        <v>152.72499999999999</v>
      </c>
      <c r="I673">
        <v>24.228999999999999</v>
      </c>
      <c r="J673">
        <v>0.30399999999999999</v>
      </c>
      <c r="K673">
        <v>0</v>
      </c>
      <c r="L673">
        <v>177.25800000000001</v>
      </c>
      <c r="M673">
        <v>20736</v>
      </c>
      <c r="N673">
        <v>1298</v>
      </c>
      <c r="O673">
        <v>7</v>
      </c>
      <c r="P673">
        <v>0</v>
      </c>
      <c r="Q673">
        <v>22041</v>
      </c>
      <c r="R673">
        <v>0</v>
      </c>
      <c r="S673">
        <v>0</v>
      </c>
      <c r="T673">
        <v>0</v>
      </c>
      <c r="U673">
        <v>0</v>
      </c>
      <c r="V673">
        <v>0</v>
      </c>
      <c r="W673">
        <v>0</v>
      </c>
      <c r="X673">
        <v>0</v>
      </c>
      <c r="Y673">
        <v>0</v>
      </c>
      <c r="Z673">
        <v>0</v>
      </c>
      <c r="AA673">
        <v>0</v>
      </c>
      <c r="AB673">
        <v>0</v>
      </c>
      <c r="AC673">
        <v>0</v>
      </c>
      <c r="AD673">
        <v>0</v>
      </c>
      <c r="AE673">
        <v>0</v>
      </c>
      <c r="AF673">
        <v>0</v>
      </c>
      <c r="AG673">
        <v>9.1519999999999992</v>
      </c>
      <c r="AH673">
        <v>0.254</v>
      </c>
      <c r="AI673">
        <v>0</v>
      </c>
      <c r="AJ673">
        <v>0</v>
      </c>
      <c r="AK673">
        <v>9.4060000000000006</v>
      </c>
      <c r="AL673">
        <v>1393</v>
      </c>
      <c r="AM673">
        <v>52</v>
      </c>
      <c r="AN673">
        <v>0</v>
      </c>
      <c r="AO673">
        <v>0</v>
      </c>
      <c r="AP673">
        <v>1445</v>
      </c>
      <c r="AQ673">
        <v>18.507000000000001</v>
      </c>
      <c r="AR673">
        <v>0.437</v>
      </c>
      <c r="AS673">
        <v>0</v>
      </c>
      <c r="AT673">
        <v>0</v>
      </c>
      <c r="AU673">
        <v>18.943999999999999</v>
      </c>
      <c r="AV673">
        <v>0</v>
      </c>
      <c r="AW673">
        <v>0</v>
      </c>
      <c r="AX673">
        <v>0</v>
      </c>
      <c r="AY673">
        <v>0</v>
      </c>
      <c r="AZ673">
        <v>0</v>
      </c>
      <c r="BA673">
        <v>0</v>
      </c>
      <c r="BB673">
        <v>0</v>
      </c>
      <c r="BC673">
        <v>0</v>
      </c>
      <c r="BD673">
        <v>0</v>
      </c>
      <c r="BE673">
        <v>0</v>
      </c>
      <c r="BF673">
        <v>0</v>
      </c>
      <c r="BG673">
        <v>0</v>
      </c>
      <c r="BH673">
        <v>0</v>
      </c>
      <c r="BI673">
        <v>0</v>
      </c>
      <c r="BJ673">
        <v>0</v>
      </c>
      <c r="BK673">
        <v>5.8000000000000003E-2</v>
      </c>
      <c r="BL673">
        <v>1.6E-2</v>
      </c>
      <c r="BM673">
        <v>0</v>
      </c>
      <c r="BN673">
        <v>0</v>
      </c>
      <c r="BO673">
        <v>7.3999999999999996E-2</v>
      </c>
      <c r="BP673">
        <v>20</v>
      </c>
      <c r="BQ673">
        <v>7</v>
      </c>
      <c r="BR673">
        <v>0</v>
      </c>
      <c r="BS673">
        <v>0</v>
      </c>
      <c r="BT673">
        <v>27</v>
      </c>
      <c r="BU673">
        <v>0</v>
      </c>
      <c r="BV673">
        <v>0</v>
      </c>
      <c r="BW673">
        <v>0</v>
      </c>
      <c r="BX673">
        <v>0</v>
      </c>
      <c r="BY673">
        <v>0</v>
      </c>
      <c r="BZ673">
        <v>0.11600000000000001</v>
      </c>
      <c r="CA673">
        <v>0.223</v>
      </c>
      <c r="CB673">
        <v>1.4E-2</v>
      </c>
      <c r="CC673">
        <v>0</v>
      </c>
      <c r="CD673">
        <v>0.35299999999999998</v>
      </c>
      <c r="CE673">
        <v>15</v>
      </c>
      <c r="CF673">
        <v>7</v>
      </c>
      <c r="CG673">
        <v>1</v>
      </c>
      <c r="CH673">
        <v>0</v>
      </c>
      <c r="CI673">
        <v>23</v>
      </c>
      <c r="CJ673">
        <v>0</v>
      </c>
      <c r="CK673">
        <v>0</v>
      </c>
      <c r="CL673">
        <v>0</v>
      </c>
      <c r="CM673">
        <v>0</v>
      </c>
      <c r="CN673">
        <v>0</v>
      </c>
      <c r="CO673">
        <v>152.899</v>
      </c>
      <c r="CP673">
        <v>24.468</v>
      </c>
      <c r="CQ673">
        <v>0.318</v>
      </c>
      <c r="CR673">
        <v>0</v>
      </c>
      <c r="CS673">
        <v>177.685</v>
      </c>
      <c r="CT673">
        <v>20771</v>
      </c>
      <c r="CU673">
        <v>1312</v>
      </c>
      <c r="CV673">
        <v>8</v>
      </c>
      <c r="CW673">
        <v>0</v>
      </c>
      <c r="CX673">
        <v>22091</v>
      </c>
      <c r="CY673">
        <v>0</v>
      </c>
      <c r="CZ673">
        <v>0</v>
      </c>
      <c r="DA673">
        <v>0</v>
      </c>
      <c r="DB673">
        <v>0</v>
      </c>
      <c r="DC673">
        <v>0</v>
      </c>
    </row>
    <row r="674" spans="1:107" x14ac:dyDescent="0.45">
      <c r="A674">
        <v>2024</v>
      </c>
      <c r="B674">
        <v>2</v>
      </c>
      <c r="C674" t="s">
        <v>227</v>
      </c>
      <c r="D674">
        <v>16868</v>
      </c>
      <c r="E674" t="s">
        <v>572</v>
      </c>
      <c r="F674" t="s">
        <v>323</v>
      </c>
      <c r="G674" t="s">
        <v>247</v>
      </c>
      <c r="H674">
        <v>50.942</v>
      </c>
      <c r="I674">
        <v>8.6289999999999996</v>
      </c>
      <c r="J674" t="s">
        <v>324</v>
      </c>
      <c r="K674" t="s">
        <v>324</v>
      </c>
      <c r="L674">
        <v>59.570999999999998</v>
      </c>
      <c r="M674">
        <v>6970</v>
      </c>
      <c r="N674">
        <v>431</v>
      </c>
      <c r="O674" t="s">
        <v>324</v>
      </c>
      <c r="P674" t="s">
        <v>324</v>
      </c>
      <c r="Q674">
        <v>7401</v>
      </c>
      <c r="R674" t="s">
        <v>324</v>
      </c>
      <c r="S674" t="s">
        <v>324</v>
      </c>
      <c r="T674" t="s">
        <v>324</v>
      </c>
      <c r="U674" t="s">
        <v>324</v>
      </c>
      <c r="V674">
        <v>0</v>
      </c>
      <c r="W674" t="s">
        <v>324</v>
      </c>
      <c r="X674" t="s">
        <v>324</v>
      </c>
      <c r="Y674" t="s">
        <v>324</v>
      </c>
      <c r="Z674" t="s">
        <v>324</v>
      </c>
      <c r="AA674">
        <v>0</v>
      </c>
      <c r="AB674" t="s">
        <v>324</v>
      </c>
      <c r="AC674" t="s">
        <v>324</v>
      </c>
      <c r="AD674" t="s">
        <v>324</v>
      </c>
      <c r="AE674" t="s">
        <v>324</v>
      </c>
      <c r="AF674">
        <v>0</v>
      </c>
      <c r="AG674">
        <v>1.712</v>
      </c>
      <c r="AH674">
        <v>2.1999999999999999E-2</v>
      </c>
      <c r="AI674" t="s">
        <v>324</v>
      </c>
      <c r="AJ674" t="s">
        <v>324</v>
      </c>
      <c r="AK674">
        <v>1.734</v>
      </c>
      <c r="AL674">
        <v>74</v>
      </c>
      <c r="AM674">
        <v>2</v>
      </c>
      <c r="AN674" t="s">
        <v>324</v>
      </c>
      <c r="AO674" t="s">
        <v>324</v>
      </c>
      <c r="AP674">
        <v>76</v>
      </c>
      <c r="AQ674" t="s">
        <v>324</v>
      </c>
      <c r="AR674" t="s">
        <v>324</v>
      </c>
      <c r="AS674" t="s">
        <v>324</v>
      </c>
      <c r="AT674" t="s">
        <v>324</v>
      </c>
      <c r="AU674">
        <v>0</v>
      </c>
      <c r="AV674" t="s">
        <v>324</v>
      </c>
      <c r="AW674" t="s">
        <v>324</v>
      </c>
      <c r="AX674" t="s">
        <v>324</v>
      </c>
      <c r="AY674" t="s">
        <v>324</v>
      </c>
      <c r="AZ674">
        <v>0</v>
      </c>
      <c r="BA674" t="s">
        <v>324</v>
      </c>
      <c r="BB674" t="s">
        <v>324</v>
      </c>
      <c r="BC674" t="s">
        <v>324</v>
      </c>
      <c r="BD674" t="s">
        <v>324</v>
      </c>
      <c r="BE674">
        <v>0</v>
      </c>
      <c r="BF674" t="s">
        <v>324</v>
      </c>
      <c r="BG674" t="s">
        <v>324</v>
      </c>
      <c r="BH674" t="s">
        <v>324</v>
      </c>
      <c r="BI674" t="s">
        <v>324</v>
      </c>
      <c r="BJ674">
        <v>0</v>
      </c>
      <c r="BK674" t="s">
        <v>324</v>
      </c>
      <c r="BL674" t="s">
        <v>324</v>
      </c>
      <c r="BM674" t="s">
        <v>324</v>
      </c>
      <c r="BN674" t="s">
        <v>324</v>
      </c>
      <c r="BO674">
        <v>0</v>
      </c>
      <c r="BP674" t="s">
        <v>324</v>
      </c>
      <c r="BQ674" t="s">
        <v>324</v>
      </c>
      <c r="BR674" t="s">
        <v>324</v>
      </c>
      <c r="BS674" t="s">
        <v>324</v>
      </c>
      <c r="BT674">
        <v>0</v>
      </c>
      <c r="BU674" t="s">
        <v>324</v>
      </c>
      <c r="BV674" t="s">
        <v>324</v>
      </c>
      <c r="BW674" t="s">
        <v>324</v>
      </c>
      <c r="BX674" t="s">
        <v>324</v>
      </c>
      <c r="BY674">
        <v>0</v>
      </c>
      <c r="BZ674" t="s">
        <v>324</v>
      </c>
      <c r="CA674" t="s">
        <v>324</v>
      </c>
      <c r="CB674" t="s">
        <v>324</v>
      </c>
      <c r="CC674" t="s">
        <v>324</v>
      </c>
      <c r="CD674">
        <v>0</v>
      </c>
      <c r="CE674" t="s">
        <v>324</v>
      </c>
      <c r="CF674" t="s">
        <v>324</v>
      </c>
      <c r="CG674" t="s">
        <v>324</v>
      </c>
      <c r="CH674" t="s">
        <v>324</v>
      </c>
      <c r="CI674">
        <v>0</v>
      </c>
      <c r="CJ674" t="s">
        <v>324</v>
      </c>
      <c r="CK674" t="s">
        <v>324</v>
      </c>
      <c r="CL674" t="s">
        <v>324</v>
      </c>
      <c r="CM674" t="s">
        <v>324</v>
      </c>
      <c r="CN674">
        <v>0</v>
      </c>
      <c r="CO674">
        <v>50.942</v>
      </c>
      <c r="CP674">
        <v>8.6289999999999996</v>
      </c>
      <c r="CQ674" t="s">
        <v>179</v>
      </c>
      <c r="CR674">
        <v>0</v>
      </c>
      <c r="CS674">
        <v>59.570999999999998</v>
      </c>
      <c r="CT674">
        <v>6970</v>
      </c>
      <c r="CU674">
        <v>431</v>
      </c>
      <c r="CV674">
        <v>0</v>
      </c>
      <c r="CW674">
        <v>0</v>
      </c>
      <c r="CX674">
        <v>7401</v>
      </c>
      <c r="CY674">
        <v>0</v>
      </c>
      <c r="CZ674">
        <v>0</v>
      </c>
      <c r="DA674">
        <v>0</v>
      </c>
      <c r="DB674">
        <v>0</v>
      </c>
      <c r="DC674">
        <v>0</v>
      </c>
    </row>
    <row r="675" spans="1:107" x14ac:dyDescent="0.45">
      <c r="A675">
        <v>2024</v>
      </c>
      <c r="B675">
        <v>2</v>
      </c>
      <c r="C675" t="s">
        <v>227</v>
      </c>
      <c r="D675">
        <v>17470</v>
      </c>
      <c r="E675" t="s">
        <v>573</v>
      </c>
      <c r="F675" t="s">
        <v>323</v>
      </c>
      <c r="G675" t="s">
        <v>247</v>
      </c>
      <c r="H675">
        <v>37.570999999999998</v>
      </c>
      <c r="I675">
        <v>4.3330000000000002</v>
      </c>
      <c r="J675" t="s">
        <v>324</v>
      </c>
      <c r="K675" t="s">
        <v>324</v>
      </c>
      <c r="L675">
        <v>41.904000000000003</v>
      </c>
      <c r="M675">
        <v>4291</v>
      </c>
      <c r="N675">
        <v>171</v>
      </c>
      <c r="O675" t="s">
        <v>324</v>
      </c>
      <c r="P675" t="s">
        <v>324</v>
      </c>
      <c r="Q675">
        <v>4462</v>
      </c>
      <c r="R675" t="s">
        <v>324</v>
      </c>
      <c r="S675" t="s">
        <v>324</v>
      </c>
      <c r="T675" t="s">
        <v>324</v>
      </c>
      <c r="U675" t="s">
        <v>324</v>
      </c>
      <c r="V675">
        <v>0</v>
      </c>
      <c r="W675" t="s">
        <v>324</v>
      </c>
      <c r="X675" t="s">
        <v>324</v>
      </c>
      <c r="Y675" t="s">
        <v>324</v>
      </c>
      <c r="Z675" t="s">
        <v>324</v>
      </c>
      <c r="AA675">
        <v>0</v>
      </c>
      <c r="AB675" t="s">
        <v>324</v>
      </c>
      <c r="AC675" t="s">
        <v>324</v>
      </c>
      <c r="AD675" t="s">
        <v>324</v>
      </c>
      <c r="AE675" t="s">
        <v>324</v>
      </c>
      <c r="AF675">
        <v>0</v>
      </c>
      <c r="AG675">
        <v>0.66600000000000004</v>
      </c>
      <c r="AH675" t="s">
        <v>324</v>
      </c>
      <c r="AI675" t="s">
        <v>324</v>
      </c>
      <c r="AJ675" t="s">
        <v>324</v>
      </c>
      <c r="AK675">
        <v>0.66600000000000004</v>
      </c>
      <c r="AL675">
        <v>291</v>
      </c>
      <c r="AM675" t="s">
        <v>324</v>
      </c>
      <c r="AN675" t="s">
        <v>324</v>
      </c>
      <c r="AO675" t="s">
        <v>324</v>
      </c>
      <c r="AP675">
        <v>291</v>
      </c>
      <c r="AQ675">
        <v>5.5369999999999999</v>
      </c>
      <c r="AR675" t="s">
        <v>324</v>
      </c>
      <c r="AS675" t="s">
        <v>324</v>
      </c>
      <c r="AT675" t="s">
        <v>324</v>
      </c>
      <c r="AU675">
        <v>5.5369999999999999</v>
      </c>
      <c r="AV675" t="s">
        <v>324</v>
      </c>
      <c r="AW675" t="s">
        <v>324</v>
      </c>
      <c r="AX675" t="s">
        <v>324</v>
      </c>
      <c r="AY675" t="s">
        <v>324</v>
      </c>
      <c r="AZ675">
        <v>0</v>
      </c>
      <c r="BA675" t="s">
        <v>324</v>
      </c>
      <c r="BB675" t="s">
        <v>324</v>
      </c>
      <c r="BC675" t="s">
        <v>324</v>
      </c>
      <c r="BD675" t="s">
        <v>324</v>
      </c>
      <c r="BE675">
        <v>0</v>
      </c>
      <c r="BF675" t="s">
        <v>324</v>
      </c>
      <c r="BG675" t="s">
        <v>324</v>
      </c>
      <c r="BH675" t="s">
        <v>324</v>
      </c>
      <c r="BI675" t="s">
        <v>324</v>
      </c>
      <c r="BJ675">
        <v>0</v>
      </c>
      <c r="BK675" t="s">
        <v>324</v>
      </c>
      <c r="BL675" t="s">
        <v>324</v>
      </c>
      <c r="BM675" t="s">
        <v>324</v>
      </c>
      <c r="BN675" t="s">
        <v>324</v>
      </c>
      <c r="BO675">
        <v>0</v>
      </c>
      <c r="BP675" t="s">
        <v>324</v>
      </c>
      <c r="BQ675" t="s">
        <v>324</v>
      </c>
      <c r="BR675" t="s">
        <v>324</v>
      </c>
      <c r="BS675" t="s">
        <v>324</v>
      </c>
      <c r="BT675">
        <v>0</v>
      </c>
      <c r="BU675" t="s">
        <v>324</v>
      </c>
      <c r="BV675" t="s">
        <v>324</v>
      </c>
      <c r="BW675" t="s">
        <v>324</v>
      </c>
      <c r="BX675" t="s">
        <v>324</v>
      </c>
      <c r="BY675">
        <v>0</v>
      </c>
      <c r="BZ675" t="s">
        <v>324</v>
      </c>
      <c r="CA675" t="s">
        <v>324</v>
      </c>
      <c r="CB675" t="s">
        <v>324</v>
      </c>
      <c r="CC675" t="s">
        <v>324</v>
      </c>
      <c r="CD675">
        <v>0</v>
      </c>
      <c r="CE675" t="s">
        <v>324</v>
      </c>
      <c r="CF675" t="s">
        <v>324</v>
      </c>
      <c r="CG675" t="s">
        <v>324</v>
      </c>
      <c r="CH675" t="s">
        <v>324</v>
      </c>
      <c r="CI675">
        <v>0</v>
      </c>
      <c r="CJ675" t="s">
        <v>324</v>
      </c>
      <c r="CK675" t="s">
        <v>324</v>
      </c>
      <c r="CL675" t="s">
        <v>324</v>
      </c>
      <c r="CM675" t="s">
        <v>324</v>
      </c>
      <c r="CN675">
        <v>0</v>
      </c>
      <c r="CO675">
        <v>37.570999999999998</v>
      </c>
      <c r="CP675">
        <v>4.3330000000000002</v>
      </c>
      <c r="CQ675" t="s">
        <v>179</v>
      </c>
      <c r="CR675">
        <v>0</v>
      </c>
      <c r="CS675">
        <v>41.904000000000003</v>
      </c>
      <c r="CT675">
        <v>4291</v>
      </c>
      <c r="CU675">
        <v>171</v>
      </c>
      <c r="CV675">
        <v>0</v>
      </c>
      <c r="CW675">
        <v>0</v>
      </c>
      <c r="CX675">
        <v>4462</v>
      </c>
      <c r="CY675">
        <v>0</v>
      </c>
      <c r="CZ675">
        <v>0</v>
      </c>
      <c r="DA675">
        <v>0</v>
      </c>
      <c r="DB675">
        <v>0</v>
      </c>
      <c r="DC675">
        <v>0</v>
      </c>
    </row>
    <row r="676" spans="1:107" x14ac:dyDescent="0.45">
      <c r="A676">
        <v>2024</v>
      </c>
      <c r="B676">
        <v>2</v>
      </c>
      <c r="C676" t="s">
        <v>227</v>
      </c>
      <c r="D676">
        <v>18429</v>
      </c>
      <c r="E676" t="s">
        <v>574</v>
      </c>
      <c r="F676" t="s">
        <v>323</v>
      </c>
      <c r="G676" t="s">
        <v>244</v>
      </c>
      <c r="H676">
        <v>16.73</v>
      </c>
      <c r="I676">
        <v>1.022</v>
      </c>
      <c r="J676" t="s">
        <v>324</v>
      </c>
      <c r="K676" t="s">
        <v>324</v>
      </c>
      <c r="L676">
        <v>17.751999999999999</v>
      </c>
      <c r="M676">
        <v>2509</v>
      </c>
      <c r="N676">
        <v>64</v>
      </c>
      <c r="O676" t="s">
        <v>324</v>
      </c>
      <c r="P676" t="s">
        <v>324</v>
      </c>
      <c r="Q676">
        <v>2573</v>
      </c>
      <c r="R676" t="s">
        <v>324</v>
      </c>
      <c r="S676" t="s">
        <v>324</v>
      </c>
      <c r="T676" t="s">
        <v>324</v>
      </c>
      <c r="U676" t="s">
        <v>324</v>
      </c>
      <c r="V676">
        <v>0</v>
      </c>
      <c r="W676" t="s">
        <v>324</v>
      </c>
      <c r="X676" t="s">
        <v>324</v>
      </c>
      <c r="Y676" t="s">
        <v>324</v>
      </c>
      <c r="Z676" t="s">
        <v>324</v>
      </c>
      <c r="AA676">
        <v>0</v>
      </c>
      <c r="AB676" t="s">
        <v>324</v>
      </c>
      <c r="AC676" t="s">
        <v>324</v>
      </c>
      <c r="AD676" t="s">
        <v>324</v>
      </c>
      <c r="AE676" t="s">
        <v>324</v>
      </c>
      <c r="AF676">
        <v>0</v>
      </c>
      <c r="AG676" t="s">
        <v>324</v>
      </c>
      <c r="AH676" t="s">
        <v>324</v>
      </c>
      <c r="AI676" t="s">
        <v>324</v>
      </c>
      <c r="AJ676" t="s">
        <v>324</v>
      </c>
      <c r="AK676">
        <v>0</v>
      </c>
      <c r="AL676" t="s">
        <v>324</v>
      </c>
      <c r="AM676" t="s">
        <v>324</v>
      </c>
      <c r="AN676" t="s">
        <v>324</v>
      </c>
      <c r="AO676" t="s">
        <v>324</v>
      </c>
      <c r="AP676">
        <v>0</v>
      </c>
      <c r="AQ676" t="s">
        <v>324</v>
      </c>
      <c r="AR676" t="s">
        <v>324</v>
      </c>
      <c r="AS676" t="s">
        <v>324</v>
      </c>
      <c r="AT676" t="s">
        <v>324</v>
      </c>
      <c r="AU676">
        <v>0</v>
      </c>
      <c r="AV676" t="s">
        <v>324</v>
      </c>
      <c r="AW676" t="s">
        <v>324</v>
      </c>
      <c r="AX676" t="s">
        <v>324</v>
      </c>
      <c r="AY676" t="s">
        <v>324</v>
      </c>
      <c r="AZ676">
        <v>0</v>
      </c>
      <c r="BA676" t="s">
        <v>324</v>
      </c>
      <c r="BB676" t="s">
        <v>324</v>
      </c>
      <c r="BC676" t="s">
        <v>324</v>
      </c>
      <c r="BD676" t="s">
        <v>324</v>
      </c>
      <c r="BE676">
        <v>0</v>
      </c>
      <c r="BF676" t="s">
        <v>324</v>
      </c>
      <c r="BG676" t="s">
        <v>324</v>
      </c>
      <c r="BH676" t="s">
        <v>324</v>
      </c>
      <c r="BI676" t="s">
        <v>324</v>
      </c>
      <c r="BJ676">
        <v>0</v>
      </c>
      <c r="BK676" t="s">
        <v>324</v>
      </c>
      <c r="BL676" t="s">
        <v>324</v>
      </c>
      <c r="BM676" t="s">
        <v>324</v>
      </c>
      <c r="BN676" t="s">
        <v>324</v>
      </c>
      <c r="BO676">
        <v>0</v>
      </c>
      <c r="BP676" t="s">
        <v>324</v>
      </c>
      <c r="BQ676" t="s">
        <v>324</v>
      </c>
      <c r="BR676" t="s">
        <v>324</v>
      </c>
      <c r="BS676" t="s">
        <v>324</v>
      </c>
      <c r="BT676">
        <v>0</v>
      </c>
      <c r="BU676" t="s">
        <v>324</v>
      </c>
      <c r="BV676" t="s">
        <v>324</v>
      </c>
      <c r="BW676" t="s">
        <v>324</v>
      </c>
      <c r="BX676" t="s">
        <v>324</v>
      </c>
      <c r="BY676">
        <v>0</v>
      </c>
      <c r="BZ676" t="s">
        <v>324</v>
      </c>
      <c r="CA676" t="s">
        <v>324</v>
      </c>
      <c r="CB676" t="s">
        <v>324</v>
      </c>
      <c r="CC676" t="s">
        <v>324</v>
      </c>
      <c r="CD676">
        <v>0</v>
      </c>
      <c r="CE676" t="s">
        <v>324</v>
      </c>
      <c r="CF676" t="s">
        <v>324</v>
      </c>
      <c r="CG676" t="s">
        <v>324</v>
      </c>
      <c r="CH676" t="s">
        <v>324</v>
      </c>
      <c r="CI676">
        <v>0</v>
      </c>
      <c r="CJ676" t="s">
        <v>324</v>
      </c>
      <c r="CK676" t="s">
        <v>324</v>
      </c>
      <c r="CL676" t="s">
        <v>324</v>
      </c>
      <c r="CM676" t="s">
        <v>324</v>
      </c>
      <c r="CN676">
        <v>0</v>
      </c>
      <c r="CO676">
        <v>16.73</v>
      </c>
      <c r="CP676">
        <v>1.022</v>
      </c>
      <c r="CQ676" t="s">
        <v>179</v>
      </c>
      <c r="CR676">
        <v>0</v>
      </c>
      <c r="CS676">
        <v>17.751999999999999</v>
      </c>
      <c r="CT676">
        <v>2509</v>
      </c>
      <c r="CU676">
        <v>64</v>
      </c>
      <c r="CV676">
        <v>0</v>
      </c>
      <c r="CW676">
        <v>0</v>
      </c>
      <c r="CX676">
        <v>2573</v>
      </c>
      <c r="CY676">
        <v>0</v>
      </c>
      <c r="CZ676">
        <v>0</v>
      </c>
      <c r="DA676">
        <v>0</v>
      </c>
      <c r="DB676">
        <v>0</v>
      </c>
      <c r="DC676">
        <v>0</v>
      </c>
    </row>
    <row r="677" spans="1:107" x14ac:dyDescent="0.45">
      <c r="A677">
        <v>2024</v>
      </c>
      <c r="B677">
        <v>2</v>
      </c>
      <c r="C677" t="s">
        <v>227</v>
      </c>
      <c r="D677">
        <v>20169</v>
      </c>
      <c r="E677" t="s">
        <v>399</v>
      </c>
      <c r="F677" t="s">
        <v>323</v>
      </c>
      <c r="G677" t="s">
        <v>244</v>
      </c>
      <c r="H677">
        <v>28.5</v>
      </c>
      <c r="I677">
        <v>3.98</v>
      </c>
      <c r="J677" t="s">
        <v>324</v>
      </c>
      <c r="K677" t="s">
        <v>324</v>
      </c>
      <c r="L677">
        <v>32.479999999999997</v>
      </c>
      <c r="M677">
        <v>3793</v>
      </c>
      <c r="N677">
        <v>201</v>
      </c>
      <c r="O677" t="s">
        <v>324</v>
      </c>
      <c r="P677" t="s">
        <v>324</v>
      </c>
      <c r="Q677">
        <v>3994</v>
      </c>
      <c r="R677" t="s">
        <v>324</v>
      </c>
      <c r="S677" t="s">
        <v>324</v>
      </c>
      <c r="T677" t="s">
        <v>324</v>
      </c>
      <c r="U677" t="s">
        <v>324</v>
      </c>
      <c r="V677" t="s">
        <v>324</v>
      </c>
      <c r="W677" t="s">
        <v>324</v>
      </c>
      <c r="X677" t="s">
        <v>324</v>
      </c>
      <c r="Y677" t="s">
        <v>324</v>
      </c>
      <c r="Z677" t="s">
        <v>324</v>
      </c>
      <c r="AA677" t="s">
        <v>324</v>
      </c>
      <c r="AB677" t="s">
        <v>324</v>
      </c>
      <c r="AC677" t="s">
        <v>324</v>
      </c>
      <c r="AD677" t="s">
        <v>324</v>
      </c>
      <c r="AE677" t="s">
        <v>324</v>
      </c>
      <c r="AF677" t="s">
        <v>324</v>
      </c>
      <c r="AG677" t="s">
        <v>324</v>
      </c>
      <c r="AH677" t="s">
        <v>324</v>
      </c>
      <c r="AI677" t="s">
        <v>324</v>
      </c>
      <c r="AJ677" t="s">
        <v>324</v>
      </c>
      <c r="AK677" t="s">
        <v>324</v>
      </c>
      <c r="AL677" t="s">
        <v>324</v>
      </c>
      <c r="AM677" t="s">
        <v>324</v>
      </c>
      <c r="AN677" t="s">
        <v>324</v>
      </c>
      <c r="AO677" t="s">
        <v>324</v>
      </c>
      <c r="AP677" t="s">
        <v>324</v>
      </c>
      <c r="AQ677" t="s">
        <v>324</v>
      </c>
      <c r="AR677" t="s">
        <v>324</v>
      </c>
      <c r="AS677" t="s">
        <v>324</v>
      </c>
      <c r="AT677" t="s">
        <v>324</v>
      </c>
      <c r="AU677" t="s">
        <v>324</v>
      </c>
      <c r="AV677" t="s">
        <v>324</v>
      </c>
      <c r="AW677" t="s">
        <v>324</v>
      </c>
      <c r="AX677" t="s">
        <v>324</v>
      </c>
      <c r="AY677" t="s">
        <v>324</v>
      </c>
      <c r="AZ677" t="s">
        <v>324</v>
      </c>
      <c r="BA677" t="s">
        <v>324</v>
      </c>
      <c r="BB677" t="s">
        <v>324</v>
      </c>
      <c r="BC677" t="s">
        <v>324</v>
      </c>
      <c r="BD677" t="s">
        <v>324</v>
      </c>
      <c r="BE677" t="s">
        <v>324</v>
      </c>
      <c r="BF677" t="s">
        <v>324</v>
      </c>
      <c r="BG677" t="s">
        <v>324</v>
      </c>
      <c r="BH677" t="s">
        <v>324</v>
      </c>
      <c r="BI677" t="s">
        <v>324</v>
      </c>
      <c r="BJ677" t="s">
        <v>324</v>
      </c>
      <c r="BK677">
        <v>6.6000000000000003E-2</v>
      </c>
      <c r="BL677" t="s">
        <v>324</v>
      </c>
      <c r="BM677" t="s">
        <v>324</v>
      </c>
      <c r="BN677" t="s">
        <v>324</v>
      </c>
      <c r="BO677">
        <v>6.6000000000000003E-2</v>
      </c>
      <c r="BP677">
        <v>10</v>
      </c>
      <c r="BQ677" t="s">
        <v>324</v>
      </c>
      <c r="BR677" t="s">
        <v>324</v>
      </c>
      <c r="BS677" t="s">
        <v>324</v>
      </c>
      <c r="BT677">
        <v>10</v>
      </c>
      <c r="BU677" t="s">
        <v>324</v>
      </c>
      <c r="BV677" t="s">
        <v>324</v>
      </c>
      <c r="BW677" t="s">
        <v>324</v>
      </c>
      <c r="BX677" t="s">
        <v>324</v>
      </c>
      <c r="BY677" t="s">
        <v>324</v>
      </c>
      <c r="BZ677">
        <v>9.7000000000000003E-2</v>
      </c>
      <c r="CA677" t="s">
        <v>324</v>
      </c>
      <c r="CB677" t="s">
        <v>324</v>
      </c>
      <c r="CC677" t="s">
        <v>324</v>
      </c>
      <c r="CD677">
        <v>9.7000000000000003E-2</v>
      </c>
      <c r="CE677">
        <v>11</v>
      </c>
      <c r="CF677" t="s">
        <v>324</v>
      </c>
      <c r="CG677" t="s">
        <v>324</v>
      </c>
      <c r="CH677" t="s">
        <v>324</v>
      </c>
      <c r="CI677">
        <v>11</v>
      </c>
      <c r="CJ677" t="s">
        <v>324</v>
      </c>
      <c r="CK677" t="s">
        <v>324</v>
      </c>
      <c r="CL677" t="s">
        <v>324</v>
      </c>
      <c r="CM677" t="s">
        <v>324</v>
      </c>
      <c r="CN677" t="s">
        <v>324</v>
      </c>
      <c r="CO677">
        <v>28.663</v>
      </c>
      <c r="CP677">
        <v>3.98</v>
      </c>
      <c r="CQ677" t="s">
        <v>179</v>
      </c>
      <c r="CR677">
        <v>0</v>
      </c>
      <c r="CS677">
        <v>32.643000000000001</v>
      </c>
      <c r="CT677">
        <v>3814</v>
      </c>
      <c r="CU677">
        <v>201</v>
      </c>
      <c r="CV677">
        <v>0</v>
      </c>
      <c r="CW677">
        <v>0</v>
      </c>
      <c r="CX677">
        <v>4015</v>
      </c>
      <c r="CY677">
        <v>0</v>
      </c>
      <c r="CZ677">
        <v>0</v>
      </c>
      <c r="DA677">
        <v>0</v>
      </c>
      <c r="DB677">
        <v>0</v>
      </c>
      <c r="DC677">
        <v>0</v>
      </c>
    </row>
    <row r="678" spans="1:107" x14ac:dyDescent="0.45">
      <c r="A678">
        <v>2024</v>
      </c>
      <c r="B678">
        <v>2</v>
      </c>
      <c r="C678" t="s">
        <v>227</v>
      </c>
      <c r="D678">
        <v>99999</v>
      </c>
      <c r="E678" t="s">
        <v>329</v>
      </c>
      <c r="F678" t="s">
        <v>323</v>
      </c>
      <c r="H678">
        <v>46.847999999999999</v>
      </c>
      <c r="I678">
        <v>2.129</v>
      </c>
      <c r="J678">
        <v>-0.13400000000000001</v>
      </c>
      <c r="K678">
        <v>0</v>
      </c>
      <c r="L678">
        <v>48.843000000000004</v>
      </c>
      <c r="M678" t="s">
        <v>324</v>
      </c>
      <c r="N678" t="s">
        <v>324</v>
      </c>
      <c r="O678" t="s">
        <v>324</v>
      </c>
      <c r="P678" t="s">
        <v>324</v>
      </c>
      <c r="Q678" t="s">
        <v>324</v>
      </c>
      <c r="R678" t="s">
        <v>324</v>
      </c>
      <c r="S678" t="s">
        <v>324</v>
      </c>
      <c r="T678" t="s">
        <v>324</v>
      </c>
      <c r="U678" t="s">
        <v>324</v>
      </c>
      <c r="V678">
        <v>0</v>
      </c>
      <c r="W678" t="s">
        <v>324</v>
      </c>
      <c r="X678" t="s">
        <v>324</v>
      </c>
      <c r="Y678" t="s">
        <v>324</v>
      </c>
      <c r="Z678" t="s">
        <v>324</v>
      </c>
      <c r="AA678" t="s">
        <v>324</v>
      </c>
      <c r="AB678" t="s">
        <v>324</v>
      </c>
      <c r="AC678" t="s">
        <v>324</v>
      </c>
      <c r="AD678" t="s">
        <v>324</v>
      </c>
      <c r="AE678" t="s">
        <v>324</v>
      </c>
      <c r="AF678" t="s">
        <v>324</v>
      </c>
      <c r="AG678">
        <v>-0.50600000000000001</v>
      </c>
      <c r="AH678">
        <v>-5.0000000000000001E-3</v>
      </c>
      <c r="AI678">
        <v>0</v>
      </c>
      <c r="AJ678">
        <v>0</v>
      </c>
      <c r="AK678">
        <v>-0.51100000000000001</v>
      </c>
      <c r="AL678" t="s">
        <v>324</v>
      </c>
      <c r="AM678" t="s">
        <v>324</v>
      </c>
      <c r="AN678" t="s">
        <v>324</v>
      </c>
      <c r="AO678" t="s">
        <v>324</v>
      </c>
      <c r="AP678" t="s">
        <v>324</v>
      </c>
      <c r="AQ678" t="s">
        <v>324</v>
      </c>
      <c r="AR678" t="s">
        <v>324</v>
      </c>
      <c r="AS678" t="s">
        <v>324</v>
      </c>
      <c r="AT678" t="s">
        <v>324</v>
      </c>
      <c r="AU678" t="s">
        <v>324</v>
      </c>
      <c r="AV678" t="s">
        <v>324</v>
      </c>
      <c r="AW678" t="s">
        <v>324</v>
      </c>
      <c r="AX678" t="s">
        <v>324</v>
      </c>
      <c r="AY678" t="s">
        <v>324</v>
      </c>
      <c r="AZ678">
        <v>0</v>
      </c>
      <c r="BA678" t="s">
        <v>324</v>
      </c>
      <c r="BB678" t="s">
        <v>324</v>
      </c>
      <c r="BC678" t="s">
        <v>324</v>
      </c>
      <c r="BD678" t="s">
        <v>324</v>
      </c>
      <c r="BE678" t="s">
        <v>324</v>
      </c>
      <c r="BF678" t="s">
        <v>324</v>
      </c>
      <c r="BG678" t="s">
        <v>324</v>
      </c>
      <c r="BH678" t="s">
        <v>324</v>
      </c>
      <c r="BI678" t="s">
        <v>324</v>
      </c>
      <c r="BJ678" t="s">
        <v>324</v>
      </c>
      <c r="BK678" t="s">
        <v>324</v>
      </c>
      <c r="BL678" t="s">
        <v>324</v>
      </c>
      <c r="BM678" t="s">
        <v>324</v>
      </c>
      <c r="BN678" t="s">
        <v>324</v>
      </c>
      <c r="BO678" t="s">
        <v>324</v>
      </c>
      <c r="BP678" t="s">
        <v>324</v>
      </c>
      <c r="BQ678" t="s">
        <v>324</v>
      </c>
      <c r="BR678" t="s">
        <v>324</v>
      </c>
      <c r="BS678" t="s">
        <v>324</v>
      </c>
      <c r="BT678" t="s">
        <v>324</v>
      </c>
      <c r="BU678" t="s">
        <v>324</v>
      </c>
      <c r="BV678" t="s">
        <v>324</v>
      </c>
      <c r="BW678" t="s">
        <v>324</v>
      </c>
      <c r="BX678" t="s">
        <v>324</v>
      </c>
      <c r="BY678" t="s">
        <v>324</v>
      </c>
      <c r="BZ678" t="s">
        <v>324</v>
      </c>
      <c r="CA678" t="s">
        <v>324</v>
      </c>
      <c r="CB678" t="s">
        <v>324</v>
      </c>
      <c r="CC678" t="s">
        <v>324</v>
      </c>
      <c r="CD678" t="s">
        <v>324</v>
      </c>
      <c r="CE678" t="s">
        <v>324</v>
      </c>
      <c r="CF678" t="s">
        <v>324</v>
      </c>
      <c r="CG678" t="s">
        <v>324</v>
      </c>
      <c r="CH678" t="s">
        <v>324</v>
      </c>
      <c r="CI678" t="s">
        <v>324</v>
      </c>
      <c r="CJ678" t="s">
        <v>324</v>
      </c>
      <c r="CK678" t="s">
        <v>324</v>
      </c>
      <c r="CL678" t="s">
        <v>324</v>
      </c>
      <c r="CM678" t="s">
        <v>324</v>
      </c>
      <c r="CN678" t="s">
        <v>324</v>
      </c>
      <c r="CO678">
        <v>46.847999999999999</v>
      </c>
      <c r="CP678">
        <v>2.129</v>
      </c>
      <c r="CQ678">
        <v>-0.13400000000000001</v>
      </c>
      <c r="CR678">
        <v>0</v>
      </c>
      <c r="CS678">
        <v>48.843000000000004</v>
      </c>
      <c r="CT678" t="s">
        <v>324</v>
      </c>
      <c r="CU678" t="s">
        <v>324</v>
      </c>
      <c r="CV678" t="s">
        <v>324</v>
      </c>
      <c r="CW678" t="s">
        <v>324</v>
      </c>
      <c r="CX678" t="s">
        <v>324</v>
      </c>
      <c r="CY678" t="s">
        <v>324</v>
      </c>
      <c r="CZ678" t="s">
        <v>324</v>
      </c>
      <c r="DA678" t="s">
        <v>324</v>
      </c>
      <c r="DB678" t="s">
        <v>324</v>
      </c>
      <c r="DC678" t="s">
        <v>324</v>
      </c>
    </row>
    <row r="679" spans="1:107" x14ac:dyDescent="0.45">
      <c r="A679">
        <v>2024</v>
      </c>
      <c r="B679">
        <v>2</v>
      </c>
      <c r="C679" t="s">
        <v>233</v>
      </c>
      <c r="D679">
        <v>4715</v>
      </c>
      <c r="E679" t="s">
        <v>575</v>
      </c>
      <c r="F679" t="s">
        <v>323</v>
      </c>
      <c r="G679" t="s">
        <v>244</v>
      </c>
      <c r="H679">
        <v>0.41099999999999998</v>
      </c>
      <c r="I679">
        <v>0.123</v>
      </c>
      <c r="J679" t="s">
        <v>324</v>
      </c>
      <c r="K679" t="s">
        <v>324</v>
      </c>
      <c r="L679">
        <v>0.53400000000000003</v>
      </c>
      <c r="M679">
        <v>58</v>
      </c>
      <c r="N679">
        <v>2</v>
      </c>
      <c r="O679" t="s">
        <v>324</v>
      </c>
      <c r="P679" t="s">
        <v>324</v>
      </c>
      <c r="Q679">
        <v>60</v>
      </c>
      <c r="R679" t="s">
        <v>324</v>
      </c>
      <c r="S679" t="s">
        <v>324</v>
      </c>
      <c r="T679" t="s">
        <v>324</v>
      </c>
      <c r="U679" t="s">
        <v>324</v>
      </c>
      <c r="V679">
        <v>0</v>
      </c>
      <c r="W679" t="s">
        <v>324</v>
      </c>
      <c r="X679" t="s">
        <v>324</v>
      </c>
      <c r="Y679" t="s">
        <v>324</v>
      </c>
      <c r="Z679" t="s">
        <v>324</v>
      </c>
      <c r="AA679">
        <v>0</v>
      </c>
      <c r="AB679">
        <v>1.0549999999999999</v>
      </c>
      <c r="AC679">
        <v>0</v>
      </c>
      <c r="AD679" t="s">
        <v>324</v>
      </c>
      <c r="AE679" t="s">
        <v>324</v>
      </c>
      <c r="AF679">
        <v>1.0549999999999999</v>
      </c>
      <c r="AG679" t="s">
        <v>324</v>
      </c>
      <c r="AH679" t="s">
        <v>324</v>
      </c>
      <c r="AI679" t="s">
        <v>324</v>
      </c>
      <c r="AJ679" t="s">
        <v>324</v>
      </c>
      <c r="AK679">
        <v>0</v>
      </c>
      <c r="AL679" t="s">
        <v>324</v>
      </c>
      <c r="AM679" t="s">
        <v>324</v>
      </c>
      <c r="AN679" t="s">
        <v>324</v>
      </c>
      <c r="AO679" t="s">
        <v>324</v>
      </c>
      <c r="AP679">
        <v>0</v>
      </c>
      <c r="AQ679" t="s">
        <v>324</v>
      </c>
      <c r="AR679" t="s">
        <v>324</v>
      </c>
      <c r="AS679" t="s">
        <v>324</v>
      </c>
      <c r="AT679" t="s">
        <v>324</v>
      </c>
      <c r="AU679">
        <v>0</v>
      </c>
      <c r="AV679" t="s">
        <v>324</v>
      </c>
      <c r="AW679" t="s">
        <v>324</v>
      </c>
      <c r="AX679" t="s">
        <v>324</v>
      </c>
      <c r="AY679" t="s">
        <v>324</v>
      </c>
      <c r="AZ679">
        <v>0</v>
      </c>
      <c r="BA679" t="s">
        <v>324</v>
      </c>
      <c r="BB679" t="s">
        <v>324</v>
      </c>
      <c r="BC679" t="s">
        <v>324</v>
      </c>
      <c r="BD679" t="s">
        <v>324</v>
      </c>
      <c r="BE679">
        <v>0</v>
      </c>
      <c r="BF679" t="s">
        <v>324</v>
      </c>
      <c r="BG679" t="s">
        <v>324</v>
      </c>
      <c r="BH679" t="s">
        <v>324</v>
      </c>
      <c r="BI679" t="s">
        <v>324</v>
      </c>
      <c r="BJ679">
        <v>0</v>
      </c>
      <c r="BK679" t="s">
        <v>324</v>
      </c>
      <c r="BL679" t="s">
        <v>324</v>
      </c>
      <c r="BM679" t="s">
        <v>324</v>
      </c>
      <c r="BN679" t="s">
        <v>324</v>
      </c>
      <c r="BO679">
        <v>0</v>
      </c>
      <c r="BP679" t="s">
        <v>324</v>
      </c>
      <c r="BQ679" t="s">
        <v>324</v>
      </c>
      <c r="BR679" t="s">
        <v>324</v>
      </c>
      <c r="BS679" t="s">
        <v>324</v>
      </c>
      <c r="BT679">
        <v>0</v>
      </c>
      <c r="BU679" t="s">
        <v>324</v>
      </c>
      <c r="BV679" t="s">
        <v>324</v>
      </c>
      <c r="BW679" t="s">
        <v>324</v>
      </c>
      <c r="BX679" t="s">
        <v>324</v>
      </c>
      <c r="BY679">
        <v>0</v>
      </c>
      <c r="BZ679" t="s">
        <v>324</v>
      </c>
      <c r="CA679" t="s">
        <v>324</v>
      </c>
      <c r="CB679" t="s">
        <v>324</v>
      </c>
      <c r="CC679" t="s">
        <v>324</v>
      </c>
      <c r="CD679">
        <v>0</v>
      </c>
      <c r="CE679" t="s">
        <v>324</v>
      </c>
      <c r="CF679" t="s">
        <v>324</v>
      </c>
      <c r="CG679" t="s">
        <v>324</v>
      </c>
      <c r="CH679" t="s">
        <v>324</v>
      </c>
      <c r="CI679">
        <v>0</v>
      </c>
      <c r="CJ679" t="s">
        <v>324</v>
      </c>
      <c r="CK679" t="s">
        <v>324</v>
      </c>
      <c r="CL679" t="s">
        <v>324</v>
      </c>
      <c r="CM679" t="s">
        <v>324</v>
      </c>
      <c r="CN679">
        <v>0</v>
      </c>
      <c r="CO679">
        <v>0.41099999999999998</v>
      </c>
      <c r="CP679">
        <v>0.123</v>
      </c>
      <c r="CQ679" t="s">
        <v>179</v>
      </c>
      <c r="CR679">
        <v>0</v>
      </c>
      <c r="CS679">
        <v>0.53400000000000003</v>
      </c>
      <c r="CT679">
        <v>58</v>
      </c>
      <c r="CU679">
        <v>2</v>
      </c>
      <c r="CV679">
        <v>0</v>
      </c>
      <c r="CW679">
        <v>0</v>
      </c>
      <c r="CX679">
        <v>60</v>
      </c>
      <c r="CY679">
        <v>1.0549999999999999</v>
      </c>
      <c r="CZ679">
        <v>0</v>
      </c>
      <c r="DA679">
        <v>0</v>
      </c>
      <c r="DB679">
        <v>0</v>
      </c>
      <c r="DC679">
        <v>1.0549999999999999</v>
      </c>
    </row>
    <row r="680" spans="1:107" x14ac:dyDescent="0.45">
      <c r="A680">
        <v>2024</v>
      </c>
      <c r="B680">
        <v>2</v>
      </c>
      <c r="C680" t="s">
        <v>233</v>
      </c>
      <c r="D680">
        <v>5574</v>
      </c>
      <c r="E680" t="s">
        <v>442</v>
      </c>
      <c r="F680" t="s">
        <v>323</v>
      </c>
      <c r="G680" t="s">
        <v>244</v>
      </c>
      <c r="H680">
        <v>0.31</v>
      </c>
      <c r="I680">
        <v>0.02</v>
      </c>
      <c r="J680">
        <v>0</v>
      </c>
      <c r="K680">
        <v>0</v>
      </c>
      <c r="L680">
        <v>0.33</v>
      </c>
      <c r="M680">
        <v>37</v>
      </c>
      <c r="N680">
        <v>1</v>
      </c>
      <c r="O680">
        <v>0</v>
      </c>
      <c r="P680">
        <v>0</v>
      </c>
      <c r="Q680">
        <v>38</v>
      </c>
      <c r="R680" t="s">
        <v>324</v>
      </c>
      <c r="S680" t="s">
        <v>324</v>
      </c>
      <c r="T680" t="s">
        <v>324</v>
      </c>
      <c r="U680" t="s">
        <v>324</v>
      </c>
      <c r="V680">
        <v>0</v>
      </c>
      <c r="W680" t="s">
        <v>324</v>
      </c>
      <c r="X680" t="s">
        <v>324</v>
      </c>
      <c r="Y680" t="s">
        <v>324</v>
      </c>
      <c r="Z680" t="s">
        <v>324</v>
      </c>
      <c r="AA680">
        <v>0</v>
      </c>
      <c r="AB680">
        <v>1.5880000000000001</v>
      </c>
      <c r="AC680">
        <v>0</v>
      </c>
      <c r="AD680">
        <v>0</v>
      </c>
      <c r="AE680">
        <v>0</v>
      </c>
      <c r="AF680">
        <v>1.5880000000000001</v>
      </c>
      <c r="AG680" t="s">
        <v>324</v>
      </c>
      <c r="AH680" t="s">
        <v>324</v>
      </c>
      <c r="AI680" t="s">
        <v>324</v>
      </c>
      <c r="AJ680" t="s">
        <v>324</v>
      </c>
      <c r="AK680">
        <v>0</v>
      </c>
      <c r="AL680" t="s">
        <v>324</v>
      </c>
      <c r="AM680" t="s">
        <v>324</v>
      </c>
      <c r="AN680" t="s">
        <v>324</v>
      </c>
      <c r="AO680" t="s">
        <v>324</v>
      </c>
      <c r="AP680">
        <v>0</v>
      </c>
      <c r="AQ680" t="s">
        <v>324</v>
      </c>
      <c r="AR680" t="s">
        <v>324</v>
      </c>
      <c r="AS680" t="s">
        <v>324</v>
      </c>
      <c r="AT680" t="s">
        <v>324</v>
      </c>
      <c r="AU680">
        <v>0</v>
      </c>
      <c r="AV680" t="s">
        <v>324</v>
      </c>
      <c r="AW680" t="s">
        <v>324</v>
      </c>
      <c r="AX680" t="s">
        <v>324</v>
      </c>
      <c r="AY680" t="s">
        <v>324</v>
      </c>
      <c r="AZ680">
        <v>0</v>
      </c>
      <c r="BA680" t="s">
        <v>324</v>
      </c>
      <c r="BB680" t="s">
        <v>324</v>
      </c>
      <c r="BC680" t="s">
        <v>324</v>
      </c>
      <c r="BD680" t="s">
        <v>324</v>
      </c>
      <c r="BE680">
        <v>0</v>
      </c>
      <c r="BF680" t="s">
        <v>324</v>
      </c>
      <c r="BG680" t="s">
        <v>324</v>
      </c>
      <c r="BH680" t="s">
        <v>324</v>
      </c>
      <c r="BI680" t="s">
        <v>324</v>
      </c>
      <c r="BJ680">
        <v>0</v>
      </c>
      <c r="BK680">
        <v>2.1999999999999999E-2</v>
      </c>
      <c r="BL680">
        <v>0</v>
      </c>
      <c r="BM680">
        <v>0</v>
      </c>
      <c r="BN680">
        <v>0</v>
      </c>
      <c r="BO680">
        <v>2.1999999999999999E-2</v>
      </c>
      <c r="BP680">
        <v>2</v>
      </c>
      <c r="BQ680">
        <v>0</v>
      </c>
      <c r="BR680">
        <v>0</v>
      </c>
      <c r="BS680">
        <v>0</v>
      </c>
      <c r="BT680">
        <v>2</v>
      </c>
      <c r="BU680">
        <v>0</v>
      </c>
      <c r="BV680">
        <v>0</v>
      </c>
      <c r="BW680">
        <v>0</v>
      </c>
      <c r="BX680">
        <v>0</v>
      </c>
      <c r="BY680">
        <v>0</v>
      </c>
      <c r="BZ680" t="s">
        <v>324</v>
      </c>
      <c r="CA680" t="s">
        <v>324</v>
      </c>
      <c r="CB680" t="s">
        <v>324</v>
      </c>
      <c r="CC680" t="s">
        <v>324</v>
      </c>
      <c r="CD680">
        <v>0</v>
      </c>
      <c r="CE680" t="s">
        <v>324</v>
      </c>
      <c r="CF680" t="s">
        <v>324</v>
      </c>
      <c r="CG680" t="s">
        <v>324</v>
      </c>
      <c r="CH680" t="s">
        <v>324</v>
      </c>
      <c r="CI680">
        <v>0</v>
      </c>
      <c r="CJ680" t="s">
        <v>324</v>
      </c>
      <c r="CK680" t="s">
        <v>324</v>
      </c>
      <c r="CL680" t="s">
        <v>324</v>
      </c>
      <c r="CM680" t="s">
        <v>324</v>
      </c>
      <c r="CN680">
        <v>0</v>
      </c>
      <c r="CO680">
        <v>0.33200000000000002</v>
      </c>
      <c r="CP680">
        <v>0.02</v>
      </c>
      <c r="CQ680" t="s">
        <v>179</v>
      </c>
      <c r="CR680">
        <v>0</v>
      </c>
      <c r="CS680">
        <v>0.35199999999999998</v>
      </c>
      <c r="CT680">
        <v>39</v>
      </c>
      <c r="CU680">
        <v>1</v>
      </c>
      <c r="CV680">
        <v>0</v>
      </c>
      <c r="CW680">
        <v>0</v>
      </c>
      <c r="CX680">
        <v>40</v>
      </c>
      <c r="CY680">
        <v>1.5880000000000001</v>
      </c>
      <c r="CZ680">
        <v>0</v>
      </c>
      <c r="DA680">
        <v>0</v>
      </c>
      <c r="DB680">
        <v>0</v>
      </c>
      <c r="DC680">
        <v>1.5880000000000001</v>
      </c>
    </row>
    <row r="681" spans="1:107" x14ac:dyDescent="0.45">
      <c r="A681">
        <v>2024</v>
      </c>
      <c r="B681">
        <v>2</v>
      </c>
      <c r="C681" t="s">
        <v>233</v>
      </c>
      <c r="D681">
        <v>11479</v>
      </c>
      <c r="E681" t="s">
        <v>576</v>
      </c>
      <c r="F681" t="s">
        <v>323</v>
      </c>
      <c r="G681" t="s">
        <v>244</v>
      </c>
      <c r="H681">
        <v>14.166</v>
      </c>
      <c r="I681">
        <v>36.557000000000002</v>
      </c>
      <c r="J681" t="s">
        <v>324</v>
      </c>
      <c r="K681" t="s">
        <v>324</v>
      </c>
      <c r="L681">
        <v>50.722999999999999</v>
      </c>
      <c r="M681">
        <v>2276</v>
      </c>
      <c r="N681">
        <v>303</v>
      </c>
      <c r="O681" t="s">
        <v>324</v>
      </c>
      <c r="P681" t="s">
        <v>324</v>
      </c>
      <c r="Q681">
        <v>2579</v>
      </c>
      <c r="R681" t="s">
        <v>324</v>
      </c>
      <c r="S681" t="s">
        <v>324</v>
      </c>
      <c r="T681" t="s">
        <v>324</v>
      </c>
      <c r="U681" t="s">
        <v>324</v>
      </c>
      <c r="V681">
        <v>0</v>
      </c>
      <c r="W681" t="s">
        <v>324</v>
      </c>
      <c r="X681" t="s">
        <v>324</v>
      </c>
      <c r="Y681" t="s">
        <v>324</v>
      </c>
      <c r="Z681" t="s">
        <v>324</v>
      </c>
      <c r="AA681">
        <v>0</v>
      </c>
      <c r="AB681">
        <v>505.16300000000001</v>
      </c>
      <c r="AC681">
        <v>194.63399999999999</v>
      </c>
      <c r="AD681" t="s">
        <v>324</v>
      </c>
      <c r="AE681" t="s">
        <v>324</v>
      </c>
      <c r="AF681">
        <v>699.79700000000003</v>
      </c>
      <c r="AG681" t="s">
        <v>324</v>
      </c>
      <c r="AH681" t="s">
        <v>324</v>
      </c>
      <c r="AI681" t="s">
        <v>324</v>
      </c>
      <c r="AJ681" t="s">
        <v>324</v>
      </c>
      <c r="AK681">
        <v>0</v>
      </c>
      <c r="AL681" t="s">
        <v>324</v>
      </c>
      <c r="AM681" t="s">
        <v>324</v>
      </c>
      <c r="AN681" t="s">
        <v>324</v>
      </c>
      <c r="AO681" t="s">
        <v>324</v>
      </c>
      <c r="AP681">
        <v>0</v>
      </c>
      <c r="AQ681" t="s">
        <v>324</v>
      </c>
      <c r="AR681" t="s">
        <v>324</v>
      </c>
      <c r="AS681" t="s">
        <v>324</v>
      </c>
      <c r="AT681" t="s">
        <v>324</v>
      </c>
      <c r="AU681">
        <v>0</v>
      </c>
      <c r="AV681" t="s">
        <v>324</v>
      </c>
      <c r="AW681" t="s">
        <v>324</v>
      </c>
      <c r="AX681" t="s">
        <v>324</v>
      </c>
      <c r="AY681" t="s">
        <v>324</v>
      </c>
      <c r="AZ681">
        <v>0</v>
      </c>
      <c r="BA681" t="s">
        <v>324</v>
      </c>
      <c r="BB681" t="s">
        <v>324</v>
      </c>
      <c r="BC681" t="s">
        <v>324</v>
      </c>
      <c r="BD681" t="s">
        <v>324</v>
      </c>
      <c r="BE681">
        <v>0</v>
      </c>
      <c r="BF681" t="s">
        <v>324</v>
      </c>
      <c r="BG681" t="s">
        <v>324</v>
      </c>
      <c r="BH681" t="s">
        <v>324</v>
      </c>
      <c r="BI681" t="s">
        <v>324</v>
      </c>
      <c r="BJ681">
        <v>0</v>
      </c>
      <c r="BK681">
        <v>0.04</v>
      </c>
      <c r="BL681">
        <v>0.02</v>
      </c>
      <c r="BM681" t="s">
        <v>324</v>
      </c>
      <c r="BN681" t="s">
        <v>324</v>
      </c>
      <c r="BO681">
        <v>0.06</v>
      </c>
      <c r="BP681">
        <v>4</v>
      </c>
      <c r="BQ681">
        <v>1</v>
      </c>
      <c r="BR681" t="s">
        <v>324</v>
      </c>
      <c r="BS681" t="s">
        <v>324</v>
      </c>
      <c r="BT681">
        <v>5</v>
      </c>
      <c r="BU681">
        <v>0.39300000000000002</v>
      </c>
      <c r="BV681">
        <v>0</v>
      </c>
      <c r="BW681" t="s">
        <v>324</v>
      </c>
      <c r="BX681" t="s">
        <v>324</v>
      </c>
      <c r="BY681">
        <v>0.39300000000000002</v>
      </c>
      <c r="BZ681" t="s">
        <v>324</v>
      </c>
      <c r="CA681">
        <v>0.4</v>
      </c>
      <c r="CB681" t="s">
        <v>324</v>
      </c>
      <c r="CC681" t="s">
        <v>324</v>
      </c>
      <c r="CD681">
        <v>0.4</v>
      </c>
      <c r="CE681" t="s">
        <v>324</v>
      </c>
      <c r="CF681">
        <v>1</v>
      </c>
      <c r="CG681" t="s">
        <v>324</v>
      </c>
      <c r="CH681" t="s">
        <v>324</v>
      </c>
      <c r="CI681">
        <v>1</v>
      </c>
      <c r="CJ681" t="s">
        <v>324</v>
      </c>
      <c r="CK681" t="s">
        <v>324</v>
      </c>
      <c r="CL681" t="s">
        <v>324</v>
      </c>
      <c r="CM681" t="s">
        <v>324</v>
      </c>
      <c r="CN681">
        <v>0</v>
      </c>
      <c r="CO681">
        <v>14.206</v>
      </c>
      <c r="CP681">
        <v>36.976999999999997</v>
      </c>
      <c r="CQ681" t="s">
        <v>179</v>
      </c>
      <c r="CR681">
        <v>0</v>
      </c>
      <c r="CS681">
        <v>51.183</v>
      </c>
      <c r="CT681">
        <v>2280</v>
      </c>
      <c r="CU681">
        <v>305</v>
      </c>
      <c r="CV681">
        <v>0</v>
      </c>
      <c r="CW681">
        <v>0</v>
      </c>
      <c r="CX681">
        <v>2585</v>
      </c>
      <c r="CY681">
        <v>505.55599999999998</v>
      </c>
      <c r="CZ681">
        <v>194.63399999999999</v>
      </c>
      <c r="DA681">
        <v>0</v>
      </c>
      <c r="DB681">
        <v>0</v>
      </c>
      <c r="DC681">
        <v>700.19</v>
      </c>
    </row>
    <row r="682" spans="1:107" x14ac:dyDescent="0.45">
      <c r="A682">
        <v>2024</v>
      </c>
      <c r="B682">
        <v>2</v>
      </c>
      <c r="C682" t="s">
        <v>233</v>
      </c>
      <c r="D682">
        <v>13697</v>
      </c>
      <c r="E682" t="s">
        <v>577</v>
      </c>
      <c r="F682" t="s">
        <v>323</v>
      </c>
      <c r="G682" t="s">
        <v>244</v>
      </c>
      <c r="H682">
        <v>0.46100000000000002</v>
      </c>
      <c r="I682" t="s">
        <v>324</v>
      </c>
      <c r="J682" t="s">
        <v>324</v>
      </c>
      <c r="K682" t="s">
        <v>324</v>
      </c>
      <c r="L682">
        <v>0.46100000000000002</v>
      </c>
      <c r="M682">
        <v>50</v>
      </c>
      <c r="N682" t="s">
        <v>324</v>
      </c>
      <c r="O682" t="s">
        <v>324</v>
      </c>
      <c r="P682" t="s">
        <v>324</v>
      </c>
      <c r="Q682">
        <v>50</v>
      </c>
      <c r="R682" t="s">
        <v>324</v>
      </c>
      <c r="S682" t="s">
        <v>324</v>
      </c>
      <c r="T682" t="s">
        <v>324</v>
      </c>
      <c r="U682" t="s">
        <v>324</v>
      </c>
      <c r="V682">
        <v>0</v>
      </c>
      <c r="W682" t="s">
        <v>324</v>
      </c>
      <c r="X682" t="s">
        <v>324</v>
      </c>
      <c r="Y682" t="s">
        <v>324</v>
      </c>
      <c r="Z682" t="s">
        <v>324</v>
      </c>
      <c r="AA682">
        <v>0</v>
      </c>
      <c r="AB682">
        <v>0</v>
      </c>
      <c r="AC682" t="s">
        <v>324</v>
      </c>
      <c r="AD682" t="s">
        <v>324</v>
      </c>
      <c r="AE682" t="s">
        <v>324</v>
      </c>
      <c r="AF682">
        <v>0</v>
      </c>
      <c r="AG682" t="s">
        <v>324</v>
      </c>
      <c r="AH682" t="s">
        <v>324</v>
      </c>
      <c r="AI682" t="s">
        <v>324</v>
      </c>
      <c r="AJ682" t="s">
        <v>324</v>
      </c>
      <c r="AK682">
        <v>0</v>
      </c>
      <c r="AL682" t="s">
        <v>324</v>
      </c>
      <c r="AM682" t="s">
        <v>324</v>
      </c>
      <c r="AN682" t="s">
        <v>324</v>
      </c>
      <c r="AO682" t="s">
        <v>324</v>
      </c>
      <c r="AP682">
        <v>0</v>
      </c>
      <c r="AQ682" t="s">
        <v>324</v>
      </c>
      <c r="AR682" t="s">
        <v>324</v>
      </c>
      <c r="AS682" t="s">
        <v>324</v>
      </c>
      <c r="AT682" t="s">
        <v>324</v>
      </c>
      <c r="AU682">
        <v>0</v>
      </c>
      <c r="AV682" t="s">
        <v>324</v>
      </c>
      <c r="AW682" t="s">
        <v>324</v>
      </c>
      <c r="AX682" t="s">
        <v>324</v>
      </c>
      <c r="AY682" t="s">
        <v>324</v>
      </c>
      <c r="AZ682">
        <v>0</v>
      </c>
      <c r="BA682" t="s">
        <v>324</v>
      </c>
      <c r="BB682" t="s">
        <v>324</v>
      </c>
      <c r="BC682" t="s">
        <v>324</v>
      </c>
      <c r="BD682" t="s">
        <v>324</v>
      </c>
      <c r="BE682">
        <v>0</v>
      </c>
      <c r="BF682" t="s">
        <v>324</v>
      </c>
      <c r="BG682" t="s">
        <v>324</v>
      </c>
      <c r="BH682" t="s">
        <v>324</v>
      </c>
      <c r="BI682" t="s">
        <v>324</v>
      </c>
      <c r="BJ682">
        <v>0</v>
      </c>
      <c r="BK682" t="s">
        <v>324</v>
      </c>
      <c r="BL682" t="s">
        <v>324</v>
      </c>
      <c r="BM682" t="s">
        <v>324</v>
      </c>
      <c r="BN682" t="s">
        <v>324</v>
      </c>
      <c r="BO682">
        <v>0</v>
      </c>
      <c r="BP682" t="s">
        <v>324</v>
      </c>
      <c r="BQ682" t="s">
        <v>324</v>
      </c>
      <c r="BR682" t="s">
        <v>324</v>
      </c>
      <c r="BS682" t="s">
        <v>324</v>
      </c>
      <c r="BT682">
        <v>0</v>
      </c>
      <c r="BU682" t="s">
        <v>324</v>
      </c>
      <c r="BV682" t="s">
        <v>324</v>
      </c>
      <c r="BW682" t="s">
        <v>324</v>
      </c>
      <c r="BX682" t="s">
        <v>324</v>
      </c>
      <c r="BY682">
        <v>0</v>
      </c>
      <c r="BZ682" t="s">
        <v>324</v>
      </c>
      <c r="CA682" t="s">
        <v>324</v>
      </c>
      <c r="CB682" t="s">
        <v>324</v>
      </c>
      <c r="CC682" t="s">
        <v>324</v>
      </c>
      <c r="CD682">
        <v>0</v>
      </c>
      <c r="CE682" t="s">
        <v>324</v>
      </c>
      <c r="CF682" t="s">
        <v>324</v>
      </c>
      <c r="CG682" t="s">
        <v>324</v>
      </c>
      <c r="CH682" t="s">
        <v>324</v>
      </c>
      <c r="CI682">
        <v>0</v>
      </c>
      <c r="CJ682" t="s">
        <v>324</v>
      </c>
      <c r="CK682" t="s">
        <v>324</v>
      </c>
      <c r="CL682" t="s">
        <v>324</v>
      </c>
      <c r="CM682" t="s">
        <v>324</v>
      </c>
      <c r="CN682">
        <v>0</v>
      </c>
      <c r="CO682">
        <v>0.46100000000000002</v>
      </c>
      <c r="CP682" t="s">
        <v>179</v>
      </c>
      <c r="CQ682" t="s">
        <v>179</v>
      </c>
      <c r="CR682">
        <v>0</v>
      </c>
      <c r="CS682">
        <v>0.46100000000000002</v>
      </c>
      <c r="CT682">
        <v>50</v>
      </c>
      <c r="CU682">
        <v>0</v>
      </c>
      <c r="CV682">
        <v>0</v>
      </c>
      <c r="CW682">
        <v>0</v>
      </c>
      <c r="CX682">
        <v>50</v>
      </c>
      <c r="CY682">
        <v>0</v>
      </c>
      <c r="CZ682">
        <v>0</v>
      </c>
      <c r="DA682">
        <v>0</v>
      </c>
      <c r="DB682">
        <v>0</v>
      </c>
      <c r="DC682">
        <v>0</v>
      </c>
    </row>
    <row r="683" spans="1:107" x14ac:dyDescent="0.45">
      <c r="A683">
        <v>2024</v>
      </c>
      <c r="B683">
        <v>2</v>
      </c>
      <c r="C683" t="s">
        <v>233</v>
      </c>
      <c r="D683">
        <v>13780</v>
      </c>
      <c r="E683" t="s">
        <v>578</v>
      </c>
      <c r="F683" t="s">
        <v>323</v>
      </c>
      <c r="G683" t="s">
        <v>244</v>
      </c>
      <c r="H683">
        <v>2.7909999999999999</v>
      </c>
      <c r="I683">
        <v>0.54200000000000004</v>
      </c>
      <c r="J683">
        <v>0</v>
      </c>
      <c r="K683">
        <v>0</v>
      </c>
      <c r="L683">
        <v>3.3330000000000002</v>
      </c>
      <c r="M683">
        <v>368</v>
      </c>
      <c r="N683">
        <v>28</v>
      </c>
      <c r="O683">
        <v>0</v>
      </c>
      <c r="P683">
        <v>0</v>
      </c>
      <c r="Q683">
        <v>396</v>
      </c>
      <c r="R683">
        <v>0.30499999999999999</v>
      </c>
      <c r="S683">
        <v>2.6949999999999998</v>
      </c>
      <c r="T683">
        <v>0</v>
      </c>
      <c r="U683">
        <v>0</v>
      </c>
      <c r="V683">
        <v>3</v>
      </c>
      <c r="W683">
        <v>100</v>
      </c>
      <c r="X683">
        <v>49</v>
      </c>
      <c r="Y683">
        <v>0</v>
      </c>
      <c r="Z683">
        <v>0</v>
      </c>
      <c r="AA683">
        <v>149</v>
      </c>
      <c r="AB683" t="s">
        <v>324</v>
      </c>
      <c r="AC683" t="s">
        <v>324</v>
      </c>
      <c r="AD683" t="s">
        <v>324</v>
      </c>
      <c r="AE683" t="s">
        <v>324</v>
      </c>
      <c r="AF683">
        <v>0</v>
      </c>
      <c r="AG683" t="s">
        <v>324</v>
      </c>
      <c r="AH683" t="s">
        <v>324</v>
      </c>
      <c r="AI683" t="s">
        <v>324</v>
      </c>
      <c r="AJ683" t="s">
        <v>324</v>
      </c>
      <c r="AK683">
        <v>0</v>
      </c>
      <c r="AL683" t="s">
        <v>324</v>
      </c>
      <c r="AM683" t="s">
        <v>324</v>
      </c>
      <c r="AN683" t="s">
        <v>324</v>
      </c>
      <c r="AO683" t="s">
        <v>324</v>
      </c>
      <c r="AP683">
        <v>0</v>
      </c>
      <c r="AQ683" t="s">
        <v>324</v>
      </c>
      <c r="AR683" t="s">
        <v>324</v>
      </c>
      <c r="AS683" t="s">
        <v>324</v>
      </c>
      <c r="AT683" t="s">
        <v>324</v>
      </c>
      <c r="AU683">
        <v>0</v>
      </c>
      <c r="AV683" t="s">
        <v>324</v>
      </c>
      <c r="AW683" t="s">
        <v>324</v>
      </c>
      <c r="AX683" t="s">
        <v>324</v>
      </c>
      <c r="AY683" t="s">
        <v>324</v>
      </c>
      <c r="AZ683">
        <v>0</v>
      </c>
      <c r="BA683" t="s">
        <v>324</v>
      </c>
      <c r="BB683" t="s">
        <v>324</v>
      </c>
      <c r="BC683" t="s">
        <v>324</v>
      </c>
      <c r="BD683" t="s">
        <v>324</v>
      </c>
      <c r="BE683">
        <v>0</v>
      </c>
      <c r="BF683" t="s">
        <v>324</v>
      </c>
      <c r="BG683" t="s">
        <v>324</v>
      </c>
      <c r="BH683" t="s">
        <v>324</v>
      </c>
      <c r="BI683" t="s">
        <v>324</v>
      </c>
      <c r="BJ683">
        <v>0</v>
      </c>
      <c r="BK683" t="s">
        <v>324</v>
      </c>
      <c r="BL683" t="s">
        <v>324</v>
      </c>
      <c r="BM683" t="s">
        <v>324</v>
      </c>
      <c r="BN683" t="s">
        <v>324</v>
      </c>
      <c r="BO683">
        <v>0</v>
      </c>
      <c r="BP683" t="s">
        <v>324</v>
      </c>
      <c r="BQ683" t="s">
        <v>324</v>
      </c>
      <c r="BR683" t="s">
        <v>324</v>
      </c>
      <c r="BS683" t="s">
        <v>324</v>
      </c>
      <c r="BT683">
        <v>0</v>
      </c>
      <c r="BU683" t="s">
        <v>324</v>
      </c>
      <c r="BV683" t="s">
        <v>324</v>
      </c>
      <c r="BW683" t="s">
        <v>324</v>
      </c>
      <c r="BX683" t="s">
        <v>324</v>
      </c>
      <c r="BY683">
        <v>0</v>
      </c>
      <c r="BZ683" t="s">
        <v>324</v>
      </c>
      <c r="CA683" t="s">
        <v>324</v>
      </c>
      <c r="CB683" t="s">
        <v>324</v>
      </c>
      <c r="CC683" t="s">
        <v>324</v>
      </c>
      <c r="CD683">
        <v>0</v>
      </c>
      <c r="CE683" t="s">
        <v>324</v>
      </c>
      <c r="CF683" t="s">
        <v>324</v>
      </c>
      <c r="CG683" t="s">
        <v>324</v>
      </c>
      <c r="CH683" t="s">
        <v>324</v>
      </c>
      <c r="CI683">
        <v>0</v>
      </c>
      <c r="CJ683" t="s">
        <v>324</v>
      </c>
      <c r="CK683" t="s">
        <v>324</v>
      </c>
      <c r="CL683" t="s">
        <v>324</v>
      </c>
      <c r="CM683" t="s">
        <v>324</v>
      </c>
      <c r="CN683">
        <v>0</v>
      </c>
      <c r="CO683">
        <v>3.0960000000000001</v>
      </c>
      <c r="CP683">
        <v>3.2370000000000001</v>
      </c>
      <c r="CQ683" t="s">
        <v>179</v>
      </c>
      <c r="CR683">
        <v>0</v>
      </c>
      <c r="CS683">
        <v>6.3330000000000002</v>
      </c>
      <c r="CT683">
        <v>468</v>
      </c>
      <c r="CU683">
        <v>77</v>
      </c>
      <c r="CV683">
        <v>0</v>
      </c>
      <c r="CW683">
        <v>0</v>
      </c>
      <c r="CX683">
        <v>545</v>
      </c>
      <c r="CY683">
        <v>0</v>
      </c>
      <c r="CZ683">
        <v>0</v>
      </c>
      <c r="DA683">
        <v>0</v>
      </c>
      <c r="DB683">
        <v>0</v>
      </c>
      <c r="DC683">
        <v>0</v>
      </c>
    </row>
    <row r="684" spans="1:107" x14ac:dyDescent="0.45">
      <c r="A684">
        <v>2024</v>
      </c>
      <c r="B684">
        <v>2</v>
      </c>
      <c r="C684" t="s">
        <v>233</v>
      </c>
      <c r="D684">
        <v>13815</v>
      </c>
      <c r="E684" t="s">
        <v>579</v>
      </c>
      <c r="F684" t="s">
        <v>323</v>
      </c>
      <c r="G684" t="s">
        <v>244</v>
      </c>
      <c r="H684">
        <v>0.65200000000000002</v>
      </c>
      <c r="I684">
        <v>0.10299999999999999</v>
      </c>
      <c r="J684">
        <v>0</v>
      </c>
      <c r="K684">
        <v>0</v>
      </c>
      <c r="L684">
        <v>0.755</v>
      </c>
      <c r="M684">
        <v>87</v>
      </c>
      <c r="N684">
        <v>11</v>
      </c>
      <c r="O684">
        <v>0</v>
      </c>
      <c r="P684">
        <v>0</v>
      </c>
      <c r="Q684">
        <v>98</v>
      </c>
      <c r="R684" t="s">
        <v>324</v>
      </c>
      <c r="S684" t="s">
        <v>324</v>
      </c>
      <c r="T684" t="s">
        <v>324</v>
      </c>
      <c r="U684" t="s">
        <v>324</v>
      </c>
      <c r="V684">
        <v>0</v>
      </c>
      <c r="W684" t="s">
        <v>324</v>
      </c>
      <c r="X684" t="s">
        <v>324</v>
      </c>
      <c r="Y684" t="s">
        <v>324</v>
      </c>
      <c r="Z684" t="s">
        <v>324</v>
      </c>
      <c r="AA684">
        <v>0</v>
      </c>
      <c r="AB684">
        <v>1.002</v>
      </c>
      <c r="AC684">
        <v>0.34</v>
      </c>
      <c r="AD684">
        <v>0</v>
      </c>
      <c r="AE684">
        <v>0</v>
      </c>
      <c r="AF684">
        <v>1.3420000000000001</v>
      </c>
      <c r="AG684" t="s">
        <v>324</v>
      </c>
      <c r="AH684" t="s">
        <v>324</v>
      </c>
      <c r="AI684" t="s">
        <v>324</v>
      </c>
      <c r="AJ684" t="s">
        <v>324</v>
      </c>
      <c r="AK684">
        <v>0</v>
      </c>
      <c r="AL684" t="s">
        <v>324</v>
      </c>
      <c r="AM684" t="s">
        <v>324</v>
      </c>
      <c r="AN684" t="s">
        <v>324</v>
      </c>
      <c r="AO684" t="s">
        <v>324</v>
      </c>
      <c r="AP684">
        <v>0</v>
      </c>
      <c r="AQ684" t="s">
        <v>324</v>
      </c>
      <c r="AR684" t="s">
        <v>324</v>
      </c>
      <c r="AS684" t="s">
        <v>324</v>
      </c>
      <c r="AT684" t="s">
        <v>324</v>
      </c>
      <c r="AU684">
        <v>0</v>
      </c>
      <c r="AV684" t="s">
        <v>324</v>
      </c>
      <c r="AW684" t="s">
        <v>324</v>
      </c>
      <c r="AX684" t="s">
        <v>324</v>
      </c>
      <c r="AY684" t="s">
        <v>324</v>
      </c>
      <c r="AZ684">
        <v>0</v>
      </c>
      <c r="BA684" t="s">
        <v>324</v>
      </c>
      <c r="BB684" t="s">
        <v>324</v>
      </c>
      <c r="BC684" t="s">
        <v>324</v>
      </c>
      <c r="BD684" t="s">
        <v>324</v>
      </c>
      <c r="BE684">
        <v>0</v>
      </c>
      <c r="BF684" t="s">
        <v>324</v>
      </c>
      <c r="BG684" t="s">
        <v>324</v>
      </c>
      <c r="BH684" t="s">
        <v>324</v>
      </c>
      <c r="BI684" t="s">
        <v>324</v>
      </c>
      <c r="BJ684">
        <v>0</v>
      </c>
      <c r="BK684">
        <v>0.02</v>
      </c>
      <c r="BL684">
        <v>0.04</v>
      </c>
      <c r="BM684">
        <v>0</v>
      </c>
      <c r="BN684">
        <v>0</v>
      </c>
      <c r="BO684">
        <v>0.06</v>
      </c>
      <c r="BP684">
        <v>1</v>
      </c>
      <c r="BQ684">
        <v>2</v>
      </c>
      <c r="BR684">
        <v>0</v>
      </c>
      <c r="BS684">
        <v>0</v>
      </c>
      <c r="BT684">
        <v>3</v>
      </c>
      <c r="BU684">
        <v>0</v>
      </c>
      <c r="BV684">
        <v>0</v>
      </c>
      <c r="BW684">
        <v>0</v>
      </c>
      <c r="BX684">
        <v>0</v>
      </c>
      <c r="BY684">
        <v>0</v>
      </c>
      <c r="BZ684" t="s">
        <v>324</v>
      </c>
      <c r="CA684" t="s">
        <v>324</v>
      </c>
      <c r="CB684" t="s">
        <v>324</v>
      </c>
      <c r="CC684" t="s">
        <v>324</v>
      </c>
      <c r="CD684">
        <v>0</v>
      </c>
      <c r="CE684" t="s">
        <v>324</v>
      </c>
      <c r="CF684" t="s">
        <v>324</v>
      </c>
      <c r="CG684" t="s">
        <v>324</v>
      </c>
      <c r="CH684" t="s">
        <v>324</v>
      </c>
      <c r="CI684">
        <v>0</v>
      </c>
      <c r="CJ684" t="s">
        <v>324</v>
      </c>
      <c r="CK684" t="s">
        <v>324</v>
      </c>
      <c r="CL684" t="s">
        <v>324</v>
      </c>
      <c r="CM684" t="s">
        <v>324</v>
      </c>
      <c r="CN684">
        <v>0</v>
      </c>
      <c r="CO684">
        <v>0.67200000000000004</v>
      </c>
      <c r="CP684">
        <v>0.14299999999999999</v>
      </c>
      <c r="CQ684" t="s">
        <v>179</v>
      </c>
      <c r="CR684">
        <v>0</v>
      </c>
      <c r="CS684">
        <v>0.81499999999999995</v>
      </c>
      <c r="CT684">
        <v>88</v>
      </c>
      <c r="CU684">
        <v>13</v>
      </c>
      <c r="CV684">
        <v>0</v>
      </c>
      <c r="CW684">
        <v>0</v>
      </c>
      <c r="CX684">
        <v>101</v>
      </c>
      <c r="CY684">
        <v>1.002</v>
      </c>
      <c r="CZ684">
        <v>0.34</v>
      </c>
      <c r="DA684">
        <v>0</v>
      </c>
      <c r="DB684">
        <v>0</v>
      </c>
      <c r="DC684">
        <v>1.3420000000000001</v>
      </c>
    </row>
    <row r="685" spans="1:107" x14ac:dyDescent="0.45">
      <c r="A685">
        <v>2024</v>
      </c>
      <c r="B685">
        <v>2</v>
      </c>
      <c r="C685" t="s">
        <v>233</v>
      </c>
      <c r="D685">
        <v>20847</v>
      </c>
      <c r="E685" t="s">
        <v>580</v>
      </c>
      <c r="F685" t="s">
        <v>323</v>
      </c>
      <c r="G685" t="s">
        <v>247</v>
      </c>
      <c r="H685">
        <v>42.395000000000003</v>
      </c>
      <c r="I685">
        <v>12.138</v>
      </c>
      <c r="J685">
        <v>15.714</v>
      </c>
      <c r="K685" t="s">
        <v>324</v>
      </c>
      <c r="L685">
        <v>70.247</v>
      </c>
      <c r="M685">
        <v>4712</v>
      </c>
      <c r="N685">
        <v>326</v>
      </c>
      <c r="O685">
        <v>88</v>
      </c>
      <c r="P685" t="s">
        <v>324</v>
      </c>
      <c r="Q685">
        <v>5126</v>
      </c>
      <c r="R685" t="s">
        <v>324</v>
      </c>
      <c r="S685" t="s">
        <v>324</v>
      </c>
      <c r="T685" t="s">
        <v>324</v>
      </c>
      <c r="U685" t="s">
        <v>324</v>
      </c>
      <c r="V685">
        <v>0</v>
      </c>
      <c r="W685" t="s">
        <v>324</v>
      </c>
      <c r="X685" t="s">
        <v>324</v>
      </c>
      <c r="Y685" t="s">
        <v>324</v>
      </c>
      <c r="Z685" t="s">
        <v>324</v>
      </c>
      <c r="AA685">
        <v>0</v>
      </c>
      <c r="AB685" t="s">
        <v>324</v>
      </c>
      <c r="AC685" t="s">
        <v>324</v>
      </c>
      <c r="AD685" t="s">
        <v>324</v>
      </c>
      <c r="AE685" t="s">
        <v>324</v>
      </c>
      <c r="AF685">
        <v>0</v>
      </c>
      <c r="AG685">
        <v>0.80300000000000005</v>
      </c>
      <c r="AH685">
        <v>0.193</v>
      </c>
      <c r="AI685" t="s">
        <v>324</v>
      </c>
      <c r="AJ685" t="s">
        <v>324</v>
      </c>
      <c r="AK685">
        <v>0.996</v>
      </c>
      <c r="AL685">
        <v>101</v>
      </c>
      <c r="AM685">
        <v>5</v>
      </c>
      <c r="AN685" t="s">
        <v>324</v>
      </c>
      <c r="AO685" t="s">
        <v>324</v>
      </c>
      <c r="AP685">
        <v>106</v>
      </c>
      <c r="AQ685" t="s">
        <v>324</v>
      </c>
      <c r="AR685" t="s">
        <v>324</v>
      </c>
      <c r="AS685" t="s">
        <v>324</v>
      </c>
      <c r="AT685" t="s">
        <v>324</v>
      </c>
      <c r="AU685">
        <v>0</v>
      </c>
      <c r="AV685" t="s">
        <v>324</v>
      </c>
      <c r="AW685" t="s">
        <v>324</v>
      </c>
      <c r="AX685" t="s">
        <v>324</v>
      </c>
      <c r="AY685" t="s">
        <v>324</v>
      </c>
      <c r="AZ685">
        <v>0</v>
      </c>
      <c r="BA685" t="s">
        <v>324</v>
      </c>
      <c r="BB685" t="s">
        <v>324</v>
      </c>
      <c r="BC685" t="s">
        <v>324</v>
      </c>
      <c r="BD685" t="s">
        <v>324</v>
      </c>
      <c r="BE685">
        <v>0</v>
      </c>
      <c r="BF685" t="s">
        <v>324</v>
      </c>
      <c r="BG685" t="s">
        <v>324</v>
      </c>
      <c r="BH685" t="s">
        <v>324</v>
      </c>
      <c r="BI685" t="s">
        <v>324</v>
      </c>
      <c r="BJ685">
        <v>0</v>
      </c>
      <c r="BK685">
        <v>0.437</v>
      </c>
      <c r="BL685">
        <v>0.79900000000000004</v>
      </c>
      <c r="BM685">
        <v>0.02</v>
      </c>
      <c r="BN685" t="s">
        <v>324</v>
      </c>
      <c r="BO685">
        <v>1.256</v>
      </c>
      <c r="BP685">
        <v>32</v>
      </c>
      <c r="BQ685">
        <v>31</v>
      </c>
      <c r="BR685">
        <v>1</v>
      </c>
      <c r="BS685" t="s">
        <v>324</v>
      </c>
      <c r="BT685">
        <v>64</v>
      </c>
      <c r="BU685" t="s">
        <v>324</v>
      </c>
      <c r="BV685" t="s">
        <v>324</v>
      </c>
      <c r="BW685" t="s">
        <v>324</v>
      </c>
      <c r="BX685" t="s">
        <v>324</v>
      </c>
      <c r="BY685">
        <v>0</v>
      </c>
      <c r="BZ685" t="s">
        <v>324</v>
      </c>
      <c r="CA685">
        <v>2.5000000000000001E-2</v>
      </c>
      <c r="CB685" t="s">
        <v>324</v>
      </c>
      <c r="CC685" t="s">
        <v>324</v>
      </c>
      <c r="CD685">
        <v>2.5000000000000001E-2</v>
      </c>
      <c r="CE685" t="s">
        <v>324</v>
      </c>
      <c r="CF685">
        <v>4</v>
      </c>
      <c r="CG685" t="s">
        <v>324</v>
      </c>
      <c r="CH685" t="s">
        <v>324</v>
      </c>
      <c r="CI685">
        <v>4</v>
      </c>
      <c r="CJ685" t="s">
        <v>324</v>
      </c>
      <c r="CK685" t="s">
        <v>324</v>
      </c>
      <c r="CL685" t="s">
        <v>324</v>
      </c>
      <c r="CM685" t="s">
        <v>324</v>
      </c>
      <c r="CN685">
        <v>0</v>
      </c>
      <c r="CO685">
        <v>42.832000000000001</v>
      </c>
      <c r="CP685">
        <v>12.962</v>
      </c>
      <c r="CQ685">
        <v>15.734</v>
      </c>
      <c r="CR685">
        <v>0</v>
      </c>
      <c r="CS685">
        <v>71.528000000000006</v>
      </c>
      <c r="CT685">
        <v>4744</v>
      </c>
      <c r="CU685">
        <v>361</v>
      </c>
      <c r="CV685">
        <v>89</v>
      </c>
      <c r="CW685">
        <v>0</v>
      </c>
      <c r="CX685">
        <v>5194</v>
      </c>
      <c r="CY685">
        <v>0</v>
      </c>
      <c r="CZ685">
        <v>0</v>
      </c>
      <c r="DA685">
        <v>0</v>
      </c>
      <c r="DB685">
        <v>0</v>
      </c>
      <c r="DC685">
        <v>0</v>
      </c>
    </row>
    <row r="686" spans="1:107" x14ac:dyDescent="0.45">
      <c r="A686">
        <v>2024</v>
      </c>
      <c r="B686">
        <v>2</v>
      </c>
      <c r="C686" t="s">
        <v>233</v>
      </c>
      <c r="D686">
        <v>20856</v>
      </c>
      <c r="E686" t="s">
        <v>581</v>
      </c>
      <c r="F686" t="s">
        <v>323</v>
      </c>
      <c r="G686" t="s">
        <v>244</v>
      </c>
      <c r="H686">
        <v>28.870999999999999</v>
      </c>
      <c r="I686">
        <v>6.42</v>
      </c>
      <c r="J686">
        <v>4.4999999999999998E-2</v>
      </c>
      <c r="K686" t="s">
        <v>324</v>
      </c>
      <c r="L686">
        <v>35.335999999999999</v>
      </c>
      <c r="M686">
        <v>4227</v>
      </c>
      <c r="N686">
        <v>532</v>
      </c>
      <c r="O686">
        <v>5</v>
      </c>
      <c r="P686" t="s">
        <v>324</v>
      </c>
      <c r="Q686">
        <v>4764</v>
      </c>
      <c r="R686" t="s">
        <v>324</v>
      </c>
      <c r="S686" t="s">
        <v>324</v>
      </c>
      <c r="T686" t="s">
        <v>324</v>
      </c>
      <c r="U686" t="s">
        <v>324</v>
      </c>
      <c r="V686">
        <v>0</v>
      </c>
      <c r="W686" t="s">
        <v>324</v>
      </c>
      <c r="X686" t="s">
        <v>324</v>
      </c>
      <c r="Y686" t="s">
        <v>324</v>
      </c>
      <c r="Z686" t="s">
        <v>324</v>
      </c>
      <c r="AA686">
        <v>0</v>
      </c>
      <c r="AB686" t="s">
        <v>324</v>
      </c>
      <c r="AC686" t="s">
        <v>324</v>
      </c>
      <c r="AD686" t="s">
        <v>324</v>
      </c>
      <c r="AE686" t="s">
        <v>324</v>
      </c>
      <c r="AF686">
        <v>0</v>
      </c>
      <c r="AG686" t="s">
        <v>324</v>
      </c>
      <c r="AH686" t="s">
        <v>324</v>
      </c>
      <c r="AI686" t="s">
        <v>324</v>
      </c>
      <c r="AJ686" t="s">
        <v>324</v>
      </c>
      <c r="AK686">
        <v>0</v>
      </c>
      <c r="AL686" t="s">
        <v>324</v>
      </c>
      <c r="AM686" t="s">
        <v>324</v>
      </c>
      <c r="AN686" t="s">
        <v>324</v>
      </c>
      <c r="AO686" t="s">
        <v>324</v>
      </c>
      <c r="AP686">
        <v>0</v>
      </c>
      <c r="AQ686" t="s">
        <v>324</v>
      </c>
      <c r="AR686" t="s">
        <v>324</v>
      </c>
      <c r="AS686" t="s">
        <v>324</v>
      </c>
      <c r="AT686" t="s">
        <v>324</v>
      </c>
      <c r="AU686">
        <v>0</v>
      </c>
      <c r="AV686" t="s">
        <v>324</v>
      </c>
      <c r="AW686" t="s">
        <v>324</v>
      </c>
      <c r="AX686" t="s">
        <v>324</v>
      </c>
      <c r="AY686" t="s">
        <v>324</v>
      </c>
      <c r="AZ686">
        <v>0</v>
      </c>
      <c r="BA686" t="s">
        <v>324</v>
      </c>
      <c r="BB686" t="s">
        <v>324</v>
      </c>
      <c r="BC686" t="s">
        <v>324</v>
      </c>
      <c r="BD686" t="s">
        <v>324</v>
      </c>
      <c r="BE686">
        <v>0</v>
      </c>
      <c r="BF686" t="s">
        <v>324</v>
      </c>
      <c r="BG686" t="s">
        <v>324</v>
      </c>
      <c r="BH686" t="s">
        <v>324</v>
      </c>
      <c r="BI686" t="s">
        <v>324</v>
      </c>
      <c r="BJ686">
        <v>0</v>
      </c>
      <c r="BK686">
        <v>0.251</v>
      </c>
      <c r="BL686">
        <v>0.17899999999999999</v>
      </c>
      <c r="BM686" t="s">
        <v>324</v>
      </c>
      <c r="BN686" t="s">
        <v>324</v>
      </c>
      <c r="BO686">
        <v>0.43</v>
      </c>
      <c r="BP686">
        <v>30</v>
      </c>
      <c r="BQ686">
        <v>18</v>
      </c>
      <c r="BR686" t="s">
        <v>324</v>
      </c>
      <c r="BS686" t="s">
        <v>324</v>
      </c>
      <c r="BT686">
        <v>48</v>
      </c>
      <c r="BU686" t="s">
        <v>324</v>
      </c>
      <c r="BV686" t="s">
        <v>324</v>
      </c>
      <c r="BW686" t="s">
        <v>324</v>
      </c>
      <c r="BX686" t="s">
        <v>324</v>
      </c>
      <c r="BY686">
        <v>0</v>
      </c>
      <c r="BZ686">
        <v>0.02</v>
      </c>
      <c r="CA686">
        <v>0.25</v>
      </c>
      <c r="CB686" t="s">
        <v>324</v>
      </c>
      <c r="CC686" t="s">
        <v>324</v>
      </c>
      <c r="CD686">
        <v>0.27</v>
      </c>
      <c r="CE686">
        <v>1</v>
      </c>
      <c r="CF686">
        <v>15</v>
      </c>
      <c r="CG686" t="s">
        <v>324</v>
      </c>
      <c r="CH686" t="s">
        <v>324</v>
      </c>
      <c r="CI686">
        <v>16</v>
      </c>
      <c r="CJ686" t="s">
        <v>324</v>
      </c>
      <c r="CK686" t="s">
        <v>324</v>
      </c>
      <c r="CL686" t="s">
        <v>324</v>
      </c>
      <c r="CM686" t="s">
        <v>324</v>
      </c>
      <c r="CN686">
        <v>0</v>
      </c>
      <c r="CO686">
        <v>29.141999999999999</v>
      </c>
      <c r="CP686">
        <v>6.8490000000000002</v>
      </c>
      <c r="CQ686">
        <v>4.4999999999999998E-2</v>
      </c>
      <c r="CR686">
        <v>0</v>
      </c>
      <c r="CS686">
        <v>36.036000000000001</v>
      </c>
      <c r="CT686">
        <v>4258</v>
      </c>
      <c r="CU686">
        <v>565</v>
      </c>
      <c r="CV686">
        <v>5</v>
      </c>
      <c r="CW686">
        <v>0</v>
      </c>
      <c r="CX686">
        <v>4828</v>
      </c>
      <c r="CY686">
        <v>0</v>
      </c>
      <c r="CZ686">
        <v>0</v>
      </c>
      <c r="DA686">
        <v>0</v>
      </c>
      <c r="DB686">
        <v>0</v>
      </c>
      <c r="DC686">
        <v>0</v>
      </c>
    </row>
    <row r="687" spans="1:107" x14ac:dyDescent="0.45">
      <c r="A687">
        <v>2024</v>
      </c>
      <c r="B687">
        <v>2</v>
      </c>
      <c r="C687" t="s">
        <v>233</v>
      </c>
      <c r="D687">
        <v>20860</v>
      </c>
      <c r="E687" t="s">
        <v>582</v>
      </c>
      <c r="F687" t="s">
        <v>323</v>
      </c>
      <c r="G687" t="s">
        <v>247</v>
      </c>
      <c r="H687">
        <v>12.009</v>
      </c>
      <c r="I687">
        <v>16.050999999999998</v>
      </c>
      <c r="J687" t="s">
        <v>324</v>
      </c>
      <c r="K687" t="s">
        <v>324</v>
      </c>
      <c r="L687">
        <v>28.06</v>
      </c>
      <c r="M687">
        <v>1560</v>
      </c>
      <c r="N687">
        <v>322</v>
      </c>
      <c r="O687" t="s">
        <v>324</v>
      </c>
      <c r="P687" t="s">
        <v>324</v>
      </c>
      <c r="Q687">
        <v>1882</v>
      </c>
      <c r="R687" t="s">
        <v>324</v>
      </c>
      <c r="S687" t="s">
        <v>324</v>
      </c>
      <c r="T687" t="s">
        <v>324</v>
      </c>
      <c r="U687" t="s">
        <v>324</v>
      </c>
      <c r="V687" t="s">
        <v>324</v>
      </c>
      <c r="W687" t="s">
        <v>324</v>
      </c>
      <c r="X687" t="s">
        <v>324</v>
      </c>
      <c r="Y687" t="s">
        <v>324</v>
      </c>
      <c r="Z687" t="s">
        <v>324</v>
      </c>
      <c r="AA687" t="s">
        <v>324</v>
      </c>
      <c r="AB687" t="s">
        <v>324</v>
      </c>
      <c r="AC687" t="s">
        <v>324</v>
      </c>
      <c r="AD687" t="s">
        <v>324</v>
      </c>
      <c r="AE687" t="s">
        <v>324</v>
      </c>
      <c r="AF687" t="s">
        <v>324</v>
      </c>
      <c r="AG687">
        <v>0.314</v>
      </c>
      <c r="AH687">
        <v>0.60199999999999998</v>
      </c>
      <c r="AI687" t="s">
        <v>324</v>
      </c>
      <c r="AJ687" t="s">
        <v>324</v>
      </c>
      <c r="AK687">
        <v>0.91600000000000004</v>
      </c>
      <c r="AL687">
        <v>33</v>
      </c>
      <c r="AM687">
        <v>6</v>
      </c>
      <c r="AN687" t="s">
        <v>324</v>
      </c>
      <c r="AO687" t="s">
        <v>324</v>
      </c>
      <c r="AP687">
        <v>39</v>
      </c>
      <c r="AQ687" t="s">
        <v>324</v>
      </c>
      <c r="AR687" t="s">
        <v>324</v>
      </c>
      <c r="AS687" t="s">
        <v>324</v>
      </c>
      <c r="AT687" t="s">
        <v>324</v>
      </c>
      <c r="AU687">
        <v>0</v>
      </c>
      <c r="AV687" t="s">
        <v>324</v>
      </c>
      <c r="AW687" t="s">
        <v>324</v>
      </c>
      <c r="AX687" t="s">
        <v>324</v>
      </c>
      <c r="AY687" t="s">
        <v>324</v>
      </c>
      <c r="AZ687" t="s">
        <v>324</v>
      </c>
      <c r="BA687" t="s">
        <v>324</v>
      </c>
      <c r="BB687" t="s">
        <v>324</v>
      </c>
      <c r="BC687" t="s">
        <v>324</v>
      </c>
      <c r="BD687" t="s">
        <v>324</v>
      </c>
      <c r="BE687" t="s">
        <v>324</v>
      </c>
      <c r="BF687" t="s">
        <v>324</v>
      </c>
      <c r="BG687" t="s">
        <v>324</v>
      </c>
      <c r="BH687" t="s">
        <v>324</v>
      </c>
      <c r="BI687" t="s">
        <v>324</v>
      </c>
      <c r="BJ687" t="s">
        <v>324</v>
      </c>
      <c r="BK687">
        <v>0.441</v>
      </c>
      <c r="BL687">
        <v>0.51100000000000001</v>
      </c>
      <c r="BM687" t="s">
        <v>324</v>
      </c>
      <c r="BN687" t="s">
        <v>324</v>
      </c>
      <c r="BO687">
        <v>0.95199999999999996</v>
      </c>
      <c r="BP687">
        <v>39</v>
      </c>
      <c r="BQ687">
        <v>15</v>
      </c>
      <c r="BR687" t="s">
        <v>324</v>
      </c>
      <c r="BS687" t="s">
        <v>324</v>
      </c>
      <c r="BT687">
        <v>54</v>
      </c>
      <c r="BU687" t="s">
        <v>324</v>
      </c>
      <c r="BV687" t="s">
        <v>324</v>
      </c>
      <c r="BW687" t="s">
        <v>324</v>
      </c>
      <c r="BX687" t="s">
        <v>324</v>
      </c>
      <c r="BY687" t="s">
        <v>324</v>
      </c>
      <c r="BZ687">
        <v>0.01</v>
      </c>
      <c r="CA687">
        <v>4.2300000000000004</v>
      </c>
      <c r="CB687" t="s">
        <v>324</v>
      </c>
      <c r="CC687" t="s">
        <v>324</v>
      </c>
      <c r="CD687">
        <v>4.24</v>
      </c>
      <c r="CE687">
        <v>1</v>
      </c>
      <c r="CF687">
        <v>6</v>
      </c>
      <c r="CG687" t="s">
        <v>324</v>
      </c>
      <c r="CH687" t="s">
        <v>324</v>
      </c>
      <c r="CI687">
        <v>7</v>
      </c>
      <c r="CJ687" t="s">
        <v>324</v>
      </c>
      <c r="CK687" t="s">
        <v>324</v>
      </c>
      <c r="CL687" t="s">
        <v>324</v>
      </c>
      <c r="CM687" t="s">
        <v>324</v>
      </c>
      <c r="CN687" t="s">
        <v>324</v>
      </c>
      <c r="CO687">
        <v>12.46</v>
      </c>
      <c r="CP687">
        <v>20.792000000000002</v>
      </c>
      <c r="CQ687" t="s">
        <v>179</v>
      </c>
      <c r="CR687">
        <v>0</v>
      </c>
      <c r="CS687">
        <v>33.252000000000002</v>
      </c>
      <c r="CT687">
        <v>1600</v>
      </c>
      <c r="CU687">
        <v>343</v>
      </c>
      <c r="CV687">
        <v>0</v>
      </c>
      <c r="CW687">
        <v>0</v>
      </c>
      <c r="CX687">
        <v>1943</v>
      </c>
      <c r="CY687">
        <v>0</v>
      </c>
      <c r="CZ687">
        <v>0</v>
      </c>
      <c r="DA687">
        <v>0</v>
      </c>
      <c r="DB687">
        <v>0</v>
      </c>
      <c r="DC687">
        <v>0</v>
      </c>
    </row>
    <row r="688" spans="1:107" x14ac:dyDescent="0.45">
      <c r="A688">
        <v>2024</v>
      </c>
      <c r="B688">
        <v>2</v>
      </c>
      <c r="C688" t="s">
        <v>233</v>
      </c>
      <c r="D688">
        <v>99999</v>
      </c>
      <c r="E688" t="s">
        <v>329</v>
      </c>
      <c r="F688" t="s">
        <v>323</v>
      </c>
      <c r="H688">
        <v>14.773</v>
      </c>
      <c r="I688">
        <v>3.7829999999999999</v>
      </c>
      <c r="J688">
        <v>-2.1440000000000001</v>
      </c>
      <c r="K688" t="s">
        <v>324</v>
      </c>
      <c r="L688">
        <v>16.411999999999999</v>
      </c>
      <c r="M688" t="s">
        <v>324</v>
      </c>
      <c r="N688" t="s">
        <v>324</v>
      </c>
      <c r="O688" t="s">
        <v>324</v>
      </c>
      <c r="P688" t="s">
        <v>324</v>
      </c>
      <c r="Q688" t="s">
        <v>324</v>
      </c>
      <c r="R688" t="s">
        <v>324</v>
      </c>
      <c r="S688" t="s">
        <v>324</v>
      </c>
      <c r="T688" t="s">
        <v>324</v>
      </c>
      <c r="U688" t="s">
        <v>324</v>
      </c>
      <c r="V688">
        <v>0</v>
      </c>
      <c r="W688" t="s">
        <v>324</v>
      </c>
      <c r="X688" t="s">
        <v>324</v>
      </c>
      <c r="Y688" t="s">
        <v>324</v>
      </c>
      <c r="Z688" t="s">
        <v>324</v>
      </c>
      <c r="AA688" t="s">
        <v>324</v>
      </c>
      <c r="AB688" t="s">
        <v>324</v>
      </c>
      <c r="AC688" t="s">
        <v>324</v>
      </c>
      <c r="AD688" t="s">
        <v>324</v>
      </c>
      <c r="AE688" t="s">
        <v>324</v>
      </c>
      <c r="AF688" t="s">
        <v>324</v>
      </c>
      <c r="AG688">
        <v>-0.19500000000000001</v>
      </c>
      <c r="AH688">
        <v>-0.13900000000000001</v>
      </c>
      <c r="AI688" t="s">
        <v>324</v>
      </c>
      <c r="AJ688" t="s">
        <v>324</v>
      </c>
      <c r="AK688">
        <v>-0.33300000000000002</v>
      </c>
      <c r="AL688" t="s">
        <v>324</v>
      </c>
      <c r="AM688" t="s">
        <v>324</v>
      </c>
      <c r="AN688" t="s">
        <v>324</v>
      </c>
      <c r="AO688" t="s">
        <v>324</v>
      </c>
      <c r="AP688" t="s">
        <v>324</v>
      </c>
      <c r="AQ688" t="s">
        <v>324</v>
      </c>
      <c r="AR688" t="s">
        <v>324</v>
      </c>
      <c r="AS688" t="s">
        <v>324</v>
      </c>
      <c r="AT688" t="s">
        <v>324</v>
      </c>
      <c r="AU688" t="s">
        <v>324</v>
      </c>
      <c r="AV688" t="s">
        <v>324</v>
      </c>
      <c r="AW688" t="s">
        <v>324</v>
      </c>
      <c r="AX688" t="s">
        <v>324</v>
      </c>
      <c r="AY688" t="s">
        <v>324</v>
      </c>
      <c r="AZ688">
        <v>0</v>
      </c>
      <c r="BA688" t="s">
        <v>324</v>
      </c>
      <c r="BB688" t="s">
        <v>324</v>
      </c>
      <c r="BC688" t="s">
        <v>324</v>
      </c>
      <c r="BD688" t="s">
        <v>324</v>
      </c>
      <c r="BE688" t="s">
        <v>324</v>
      </c>
      <c r="BF688" t="s">
        <v>324</v>
      </c>
      <c r="BG688" t="s">
        <v>324</v>
      </c>
      <c r="BH688" t="s">
        <v>324</v>
      </c>
      <c r="BI688" t="s">
        <v>324</v>
      </c>
      <c r="BJ688" t="s">
        <v>324</v>
      </c>
      <c r="BK688" t="s">
        <v>324</v>
      </c>
      <c r="BL688" t="s">
        <v>324</v>
      </c>
      <c r="BM688" t="s">
        <v>324</v>
      </c>
      <c r="BN688" t="s">
        <v>324</v>
      </c>
      <c r="BO688" t="s">
        <v>324</v>
      </c>
      <c r="BP688" t="s">
        <v>324</v>
      </c>
      <c r="BQ688" t="s">
        <v>324</v>
      </c>
      <c r="BR688" t="s">
        <v>324</v>
      </c>
      <c r="BS688" t="s">
        <v>324</v>
      </c>
      <c r="BT688" t="s">
        <v>324</v>
      </c>
      <c r="BU688" t="s">
        <v>324</v>
      </c>
      <c r="BV688" t="s">
        <v>324</v>
      </c>
      <c r="BW688" t="s">
        <v>324</v>
      </c>
      <c r="BX688" t="s">
        <v>324</v>
      </c>
      <c r="BY688" t="s">
        <v>324</v>
      </c>
      <c r="BZ688" t="s">
        <v>324</v>
      </c>
      <c r="CA688" t="s">
        <v>324</v>
      </c>
      <c r="CB688" t="s">
        <v>324</v>
      </c>
      <c r="CC688" t="s">
        <v>324</v>
      </c>
      <c r="CD688" t="s">
        <v>324</v>
      </c>
      <c r="CE688" t="s">
        <v>324</v>
      </c>
      <c r="CF688" t="s">
        <v>324</v>
      </c>
      <c r="CG688" t="s">
        <v>324</v>
      </c>
      <c r="CH688" t="s">
        <v>324</v>
      </c>
      <c r="CI688" t="s">
        <v>324</v>
      </c>
      <c r="CJ688" t="s">
        <v>324</v>
      </c>
      <c r="CK688" t="s">
        <v>324</v>
      </c>
      <c r="CL688" t="s">
        <v>324</v>
      </c>
      <c r="CM688" t="s">
        <v>324</v>
      </c>
      <c r="CN688" t="s">
        <v>324</v>
      </c>
      <c r="CO688">
        <v>14.773</v>
      </c>
      <c r="CP688">
        <v>3.7829999999999999</v>
      </c>
      <c r="CQ688">
        <v>-2.1440000000000001</v>
      </c>
      <c r="CR688" t="s">
        <v>324</v>
      </c>
      <c r="CS688">
        <v>16.411999999999999</v>
      </c>
      <c r="CT688" t="s">
        <v>324</v>
      </c>
      <c r="CU688" t="s">
        <v>324</v>
      </c>
      <c r="CV688" t="s">
        <v>324</v>
      </c>
      <c r="CW688" t="s">
        <v>324</v>
      </c>
      <c r="CX688" t="s">
        <v>324</v>
      </c>
      <c r="CY688" t="s">
        <v>324</v>
      </c>
      <c r="CZ688" t="s">
        <v>324</v>
      </c>
      <c r="DA688" t="s">
        <v>324</v>
      </c>
      <c r="DB688" t="s">
        <v>324</v>
      </c>
      <c r="DC688" t="s">
        <v>324</v>
      </c>
    </row>
    <row r="689" spans="1:107" x14ac:dyDescent="0.45">
      <c r="A689">
        <v>2024</v>
      </c>
      <c r="B689">
        <v>2</v>
      </c>
      <c r="C689" t="s">
        <v>230</v>
      </c>
      <c r="D689">
        <v>733</v>
      </c>
      <c r="E689" t="s">
        <v>562</v>
      </c>
      <c r="F689" t="s">
        <v>323</v>
      </c>
      <c r="G689" t="s">
        <v>244</v>
      </c>
      <c r="H689">
        <v>11.852</v>
      </c>
      <c r="I689">
        <v>1.365</v>
      </c>
      <c r="J689">
        <v>0.48299999999999998</v>
      </c>
      <c r="K689">
        <v>0</v>
      </c>
      <c r="L689">
        <v>13.7</v>
      </c>
      <c r="M689">
        <v>1341</v>
      </c>
      <c r="N689">
        <v>73</v>
      </c>
      <c r="O689">
        <v>3</v>
      </c>
      <c r="P689">
        <v>0</v>
      </c>
      <c r="Q689">
        <v>1417</v>
      </c>
      <c r="R689">
        <v>0.36199999999999999</v>
      </c>
      <c r="S689">
        <v>0.377</v>
      </c>
      <c r="T689">
        <v>0.121</v>
      </c>
      <c r="U689">
        <v>0</v>
      </c>
      <c r="V689">
        <v>0.86</v>
      </c>
      <c r="W689">
        <v>34</v>
      </c>
      <c r="X689">
        <v>24</v>
      </c>
      <c r="Y689">
        <v>1</v>
      </c>
      <c r="Z689">
        <v>0</v>
      </c>
      <c r="AA689">
        <v>59</v>
      </c>
      <c r="AB689">
        <v>466.80799999999999</v>
      </c>
      <c r="AC689">
        <v>47.771000000000001</v>
      </c>
      <c r="AD689">
        <v>9.2159999999999993</v>
      </c>
      <c r="AE689">
        <v>0</v>
      </c>
      <c r="AF689">
        <v>523.79499999999996</v>
      </c>
      <c r="AG689">
        <v>1.1719999999999999</v>
      </c>
      <c r="AH689">
        <v>1.4999999999999999E-2</v>
      </c>
      <c r="AI689">
        <v>0</v>
      </c>
      <c r="AJ689">
        <v>0</v>
      </c>
      <c r="AK689">
        <v>1.1870000000000001</v>
      </c>
      <c r="AL689">
        <v>226</v>
      </c>
      <c r="AM689">
        <v>2</v>
      </c>
      <c r="AN689">
        <v>0</v>
      </c>
      <c r="AO689">
        <v>0</v>
      </c>
      <c r="AP689">
        <v>228</v>
      </c>
      <c r="AQ689">
        <v>2.9910000000000001</v>
      </c>
      <c r="AR689">
        <v>2.4E-2</v>
      </c>
      <c r="AS689">
        <v>0</v>
      </c>
      <c r="AT689">
        <v>0</v>
      </c>
      <c r="AU689">
        <v>3.0150000000000001</v>
      </c>
      <c r="AV689">
        <v>0</v>
      </c>
      <c r="AW689">
        <v>0</v>
      </c>
      <c r="AX689">
        <v>0</v>
      </c>
      <c r="AY689">
        <v>0</v>
      </c>
      <c r="AZ689">
        <v>0</v>
      </c>
      <c r="BA689">
        <v>0</v>
      </c>
      <c r="BB689">
        <v>0</v>
      </c>
      <c r="BC689" t="s">
        <v>324</v>
      </c>
      <c r="BD689">
        <v>0</v>
      </c>
      <c r="BE689">
        <v>0</v>
      </c>
      <c r="BF689">
        <v>0</v>
      </c>
      <c r="BG689">
        <v>0</v>
      </c>
      <c r="BH689">
        <v>0</v>
      </c>
      <c r="BI689">
        <v>0</v>
      </c>
      <c r="BJ689">
        <v>0</v>
      </c>
      <c r="BK689">
        <v>2.5999999999999999E-2</v>
      </c>
      <c r="BL689">
        <v>3.0000000000000001E-3</v>
      </c>
      <c r="BM689">
        <v>0</v>
      </c>
      <c r="BN689">
        <v>0</v>
      </c>
      <c r="BO689">
        <v>2.9000000000000001E-2</v>
      </c>
      <c r="BP689">
        <v>5</v>
      </c>
      <c r="BQ689">
        <v>1</v>
      </c>
      <c r="BR689">
        <v>0</v>
      </c>
      <c r="BS689">
        <v>0</v>
      </c>
      <c r="BT689">
        <v>6</v>
      </c>
      <c r="BU689">
        <v>6.0000000000000001E-3</v>
      </c>
      <c r="BV689">
        <v>0</v>
      </c>
      <c r="BW689">
        <v>0</v>
      </c>
      <c r="BX689">
        <v>0</v>
      </c>
      <c r="BY689">
        <v>6.0000000000000001E-3</v>
      </c>
      <c r="BZ689">
        <v>0</v>
      </c>
      <c r="CA689">
        <v>0</v>
      </c>
      <c r="CB689">
        <v>0</v>
      </c>
      <c r="CC689">
        <v>0</v>
      </c>
      <c r="CD689">
        <v>0</v>
      </c>
      <c r="CE689">
        <v>0</v>
      </c>
      <c r="CF689">
        <v>0</v>
      </c>
      <c r="CG689">
        <v>0</v>
      </c>
      <c r="CH689">
        <v>0</v>
      </c>
      <c r="CI689">
        <v>0</v>
      </c>
      <c r="CJ689">
        <v>0</v>
      </c>
      <c r="CK689">
        <v>0</v>
      </c>
      <c r="CL689">
        <v>0</v>
      </c>
      <c r="CM689">
        <v>0</v>
      </c>
      <c r="CN689">
        <v>0</v>
      </c>
      <c r="CO689">
        <v>12.24</v>
      </c>
      <c r="CP689">
        <v>1.7450000000000001</v>
      </c>
      <c r="CQ689">
        <v>0.60399999999999998</v>
      </c>
      <c r="CR689">
        <v>0</v>
      </c>
      <c r="CS689">
        <v>14.589</v>
      </c>
      <c r="CT689">
        <v>1380</v>
      </c>
      <c r="CU689">
        <v>98</v>
      </c>
      <c r="CV689">
        <v>4</v>
      </c>
      <c r="CW689">
        <v>0</v>
      </c>
      <c r="CX689">
        <v>1482</v>
      </c>
      <c r="CY689">
        <v>466.81400000000002</v>
      </c>
      <c r="CZ689">
        <v>47.771000000000001</v>
      </c>
      <c r="DA689">
        <v>9.2159999999999993</v>
      </c>
      <c r="DB689">
        <v>0</v>
      </c>
      <c r="DC689">
        <v>523.80100000000004</v>
      </c>
    </row>
    <row r="690" spans="1:107" x14ac:dyDescent="0.45">
      <c r="A690">
        <v>2024</v>
      </c>
      <c r="B690">
        <v>2</v>
      </c>
      <c r="C690" t="s">
        <v>230</v>
      </c>
      <c r="D690">
        <v>12796</v>
      </c>
      <c r="E690" t="s">
        <v>583</v>
      </c>
      <c r="F690" t="s">
        <v>323</v>
      </c>
      <c r="G690" t="s">
        <v>244</v>
      </c>
      <c r="H690">
        <v>5.7350000000000003</v>
      </c>
      <c r="I690">
        <v>2.907</v>
      </c>
      <c r="J690">
        <v>0.52100000000000002</v>
      </c>
      <c r="K690">
        <v>0</v>
      </c>
      <c r="L690">
        <v>9.1630000000000003</v>
      </c>
      <c r="M690">
        <v>712</v>
      </c>
      <c r="N690">
        <v>78</v>
      </c>
      <c r="O690">
        <v>4</v>
      </c>
      <c r="P690">
        <v>0</v>
      </c>
      <c r="Q690">
        <v>794</v>
      </c>
      <c r="R690">
        <v>0.33</v>
      </c>
      <c r="S690">
        <v>0.36299999999999999</v>
      </c>
      <c r="T690">
        <v>0</v>
      </c>
      <c r="U690">
        <v>0</v>
      </c>
      <c r="V690">
        <v>0.69299999999999995</v>
      </c>
      <c r="W690">
        <v>26</v>
      </c>
      <c r="X690">
        <v>18</v>
      </c>
      <c r="Y690">
        <v>0</v>
      </c>
      <c r="Z690">
        <v>0</v>
      </c>
      <c r="AA690">
        <v>44</v>
      </c>
      <c r="AB690">
        <v>0</v>
      </c>
      <c r="AC690">
        <v>0</v>
      </c>
      <c r="AD690">
        <v>0</v>
      </c>
      <c r="AE690">
        <v>0</v>
      </c>
      <c r="AF690">
        <v>0</v>
      </c>
      <c r="AG690">
        <v>1.0429999999999999</v>
      </c>
      <c r="AH690">
        <v>6.5000000000000002E-2</v>
      </c>
      <c r="AI690">
        <v>0</v>
      </c>
      <c r="AJ690">
        <v>0</v>
      </c>
      <c r="AK690">
        <v>1.1080000000000001</v>
      </c>
      <c r="AL690">
        <v>127</v>
      </c>
      <c r="AM690">
        <v>5</v>
      </c>
      <c r="AN690">
        <v>0</v>
      </c>
      <c r="AO690">
        <v>0</v>
      </c>
      <c r="AP690">
        <v>132</v>
      </c>
      <c r="AQ690">
        <v>0</v>
      </c>
      <c r="AR690">
        <v>0</v>
      </c>
      <c r="AS690">
        <v>0</v>
      </c>
      <c r="AT690">
        <v>0</v>
      </c>
      <c r="AU690">
        <v>0</v>
      </c>
      <c r="AV690">
        <v>0</v>
      </c>
      <c r="AW690">
        <v>0</v>
      </c>
      <c r="AX690">
        <v>0</v>
      </c>
      <c r="AY690">
        <v>0</v>
      </c>
      <c r="AZ690">
        <v>0</v>
      </c>
      <c r="BA690">
        <v>0</v>
      </c>
      <c r="BB690">
        <v>0</v>
      </c>
      <c r="BC690">
        <v>0</v>
      </c>
      <c r="BD690">
        <v>0</v>
      </c>
      <c r="BE690">
        <v>0</v>
      </c>
      <c r="BF690">
        <v>0</v>
      </c>
      <c r="BG690">
        <v>0</v>
      </c>
      <c r="BH690">
        <v>0</v>
      </c>
      <c r="BI690">
        <v>0</v>
      </c>
      <c r="BJ690">
        <v>0</v>
      </c>
      <c r="BK690">
        <v>3.4000000000000002E-2</v>
      </c>
      <c r="BL690">
        <v>1E-3</v>
      </c>
      <c r="BM690">
        <v>0</v>
      </c>
      <c r="BN690">
        <v>0</v>
      </c>
      <c r="BO690">
        <v>3.5000000000000003E-2</v>
      </c>
      <c r="BP690">
        <v>11</v>
      </c>
      <c r="BQ690">
        <v>1</v>
      </c>
      <c r="BR690">
        <v>0</v>
      </c>
      <c r="BS690">
        <v>0</v>
      </c>
      <c r="BT690">
        <v>12</v>
      </c>
      <c r="BU690">
        <v>0</v>
      </c>
      <c r="BV690">
        <v>0</v>
      </c>
      <c r="BW690">
        <v>0</v>
      </c>
      <c r="BX690">
        <v>0</v>
      </c>
      <c r="BY690">
        <v>0</v>
      </c>
      <c r="BZ690">
        <v>0</v>
      </c>
      <c r="CA690">
        <v>0</v>
      </c>
      <c r="CB690">
        <v>0</v>
      </c>
      <c r="CC690">
        <v>0</v>
      </c>
      <c r="CD690">
        <v>0</v>
      </c>
      <c r="CE690">
        <v>0</v>
      </c>
      <c r="CF690">
        <v>0</v>
      </c>
      <c r="CG690">
        <v>0</v>
      </c>
      <c r="CH690">
        <v>0</v>
      </c>
      <c r="CI690">
        <v>0</v>
      </c>
      <c r="CJ690">
        <v>0</v>
      </c>
      <c r="CK690">
        <v>0</v>
      </c>
      <c r="CL690">
        <v>0</v>
      </c>
      <c r="CM690">
        <v>0</v>
      </c>
      <c r="CN690">
        <v>0</v>
      </c>
      <c r="CO690">
        <v>6.0990000000000002</v>
      </c>
      <c r="CP690">
        <v>3.2709999999999999</v>
      </c>
      <c r="CQ690">
        <v>0.52100000000000002</v>
      </c>
      <c r="CR690">
        <v>0</v>
      </c>
      <c r="CS690">
        <v>9.891</v>
      </c>
      <c r="CT690">
        <v>749</v>
      </c>
      <c r="CU690">
        <v>97</v>
      </c>
      <c r="CV690">
        <v>4</v>
      </c>
      <c r="CW690">
        <v>0</v>
      </c>
      <c r="CX690">
        <v>850</v>
      </c>
      <c r="CY690">
        <v>0</v>
      </c>
      <c r="CZ690">
        <v>0</v>
      </c>
      <c r="DA690">
        <v>0</v>
      </c>
      <c r="DB690">
        <v>0</v>
      </c>
      <c r="DC690">
        <v>0</v>
      </c>
    </row>
    <row r="691" spans="1:107" x14ac:dyDescent="0.45">
      <c r="A691">
        <v>2024</v>
      </c>
      <c r="B691">
        <v>2</v>
      </c>
      <c r="C691" t="s">
        <v>230</v>
      </c>
      <c r="D691">
        <v>15263</v>
      </c>
      <c r="E691" t="s">
        <v>429</v>
      </c>
      <c r="F691" t="s">
        <v>323</v>
      </c>
      <c r="G691" t="s">
        <v>244</v>
      </c>
      <c r="H691">
        <v>7.7469999999999999</v>
      </c>
      <c r="I691">
        <v>2.1970000000000001</v>
      </c>
      <c r="J691">
        <v>5.2999999999999999E-2</v>
      </c>
      <c r="K691">
        <v>0</v>
      </c>
      <c r="L691">
        <v>9.9969999999999999</v>
      </c>
      <c r="M691">
        <v>867</v>
      </c>
      <c r="N691">
        <v>53</v>
      </c>
      <c r="O691">
        <v>1</v>
      </c>
      <c r="P691">
        <v>0</v>
      </c>
      <c r="Q691">
        <v>921</v>
      </c>
      <c r="R691">
        <v>0.187</v>
      </c>
      <c r="S691">
        <v>0.748</v>
      </c>
      <c r="T691">
        <v>0</v>
      </c>
      <c r="U691">
        <v>0</v>
      </c>
      <c r="V691">
        <v>0.93500000000000005</v>
      </c>
      <c r="W691">
        <v>13</v>
      </c>
      <c r="X691">
        <v>9</v>
      </c>
      <c r="Y691">
        <v>0</v>
      </c>
      <c r="Z691">
        <v>0</v>
      </c>
      <c r="AA691">
        <v>22</v>
      </c>
      <c r="AB691">
        <v>0</v>
      </c>
      <c r="AC691">
        <v>0</v>
      </c>
      <c r="AD691">
        <v>0</v>
      </c>
      <c r="AE691">
        <v>0</v>
      </c>
      <c r="AF691">
        <v>0</v>
      </c>
      <c r="AG691">
        <v>2.0089999999999999</v>
      </c>
      <c r="AH691">
        <v>1.4999999999999999E-2</v>
      </c>
      <c r="AI691">
        <v>0</v>
      </c>
      <c r="AJ691">
        <v>0</v>
      </c>
      <c r="AK691">
        <v>2.024</v>
      </c>
      <c r="AL691">
        <v>161</v>
      </c>
      <c r="AM691">
        <v>1</v>
      </c>
      <c r="AN691">
        <v>0</v>
      </c>
      <c r="AO691">
        <v>0</v>
      </c>
      <c r="AP691">
        <v>162</v>
      </c>
      <c r="AQ691">
        <v>0</v>
      </c>
      <c r="AR691">
        <v>0</v>
      </c>
      <c r="AS691">
        <v>0</v>
      </c>
      <c r="AT691">
        <v>0</v>
      </c>
      <c r="AU691">
        <v>0</v>
      </c>
      <c r="AV691">
        <v>0</v>
      </c>
      <c r="AW691">
        <v>0</v>
      </c>
      <c r="AX691">
        <v>0</v>
      </c>
      <c r="AY691">
        <v>0</v>
      </c>
      <c r="AZ691">
        <v>0</v>
      </c>
      <c r="BA691">
        <v>0</v>
      </c>
      <c r="BB691">
        <v>0</v>
      </c>
      <c r="BC691">
        <v>0</v>
      </c>
      <c r="BD691">
        <v>0</v>
      </c>
      <c r="BE691">
        <v>0</v>
      </c>
      <c r="BF691">
        <v>0</v>
      </c>
      <c r="BG691">
        <v>0</v>
      </c>
      <c r="BH691">
        <v>0</v>
      </c>
      <c r="BI691">
        <v>0</v>
      </c>
      <c r="BJ691">
        <v>0</v>
      </c>
      <c r="BK691">
        <v>1.6E-2</v>
      </c>
      <c r="BL691">
        <v>5.0000000000000001E-3</v>
      </c>
      <c r="BM691">
        <v>0</v>
      </c>
      <c r="BN691">
        <v>0</v>
      </c>
      <c r="BO691">
        <v>2.1000000000000001E-2</v>
      </c>
      <c r="BP691">
        <v>7</v>
      </c>
      <c r="BQ691">
        <v>2</v>
      </c>
      <c r="BR691">
        <v>0</v>
      </c>
      <c r="BS691">
        <v>0</v>
      </c>
      <c r="BT691">
        <v>9</v>
      </c>
      <c r="BU691">
        <v>0</v>
      </c>
      <c r="BV691">
        <v>0</v>
      </c>
      <c r="BW691">
        <v>0</v>
      </c>
      <c r="BX691">
        <v>0</v>
      </c>
      <c r="BY691">
        <v>0</v>
      </c>
      <c r="BZ691">
        <v>0</v>
      </c>
      <c r="CA691">
        <v>0</v>
      </c>
      <c r="CB691">
        <v>0</v>
      </c>
      <c r="CC691">
        <v>0</v>
      </c>
      <c r="CD691">
        <v>0</v>
      </c>
      <c r="CE691">
        <v>0</v>
      </c>
      <c r="CF691">
        <v>0</v>
      </c>
      <c r="CG691">
        <v>0</v>
      </c>
      <c r="CH691">
        <v>0</v>
      </c>
      <c r="CI691">
        <v>0</v>
      </c>
      <c r="CJ691">
        <v>0</v>
      </c>
      <c r="CK691">
        <v>0</v>
      </c>
      <c r="CL691">
        <v>0</v>
      </c>
      <c r="CM691">
        <v>0</v>
      </c>
      <c r="CN691">
        <v>0</v>
      </c>
      <c r="CO691">
        <v>7.95</v>
      </c>
      <c r="CP691">
        <v>2.95</v>
      </c>
      <c r="CQ691">
        <v>5.2999999999999999E-2</v>
      </c>
      <c r="CR691">
        <v>0</v>
      </c>
      <c r="CS691">
        <v>10.952999999999999</v>
      </c>
      <c r="CT691">
        <v>887</v>
      </c>
      <c r="CU691">
        <v>64</v>
      </c>
      <c r="CV691">
        <v>1</v>
      </c>
      <c r="CW691">
        <v>0</v>
      </c>
      <c r="CX691">
        <v>952</v>
      </c>
      <c r="CY691">
        <v>0</v>
      </c>
      <c r="CZ691">
        <v>0</v>
      </c>
      <c r="DA691">
        <v>0</v>
      </c>
      <c r="DB691">
        <v>0</v>
      </c>
      <c r="DC691">
        <v>0</v>
      </c>
    </row>
    <row r="692" spans="1:107" x14ac:dyDescent="0.45">
      <c r="A692">
        <v>2024</v>
      </c>
      <c r="B692">
        <v>2</v>
      </c>
      <c r="C692" t="s">
        <v>230</v>
      </c>
      <c r="D692">
        <v>20521</v>
      </c>
      <c r="E692" t="s">
        <v>584</v>
      </c>
      <c r="F692" t="s">
        <v>323</v>
      </c>
      <c r="G692" t="s">
        <v>244</v>
      </c>
      <c r="H692">
        <v>0.94399999999999995</v>
      </c>
      <c r="I692">
        <v>4.4999999999999998E-2</v>
      </c>
      <c r="J692">
        <v>0.56299999999999994</v>
      </c>
      <c r="K692">
        <v>0</v>
      </c>
      <c r="L692">
        <v>1.552</v>
      </c>
      <c r="M692">
        <v>103</v>
      </c>
      <c r="N692">
        <v>4</v>
      </c>
      <c r="O692">
        <v>2</v>
      </c>
      <c r="P692">
        <v>0</v>
      </c>
      <c r="Q692">
        <v>109</v>
      </c>
      <c r="R692">
        <v>0</v>
      </c>
      <c r="S692">
        <v>0.05</v>
      </c>
      <c r="T692">
        <v>0</v>
      </c>
      <c r="U692">
        <v>0</v>
      </c>
      <c r="V692">
        <v>0.05</v>
      </c>
      <c r="W692">
        <v>0</v>
      </c>
      <c r="X692">
        <v>1</v>
      </c>
      <c r="Y692">
        <v>0</v>
      </c>
      <c r="Z692">
        <v>0</v>
      </c>
      <c r="AA692">
        <v>1</v>
      </c>
      <c r="AB692">
        <v>29.556000000000001</v>
      </c>
      <c r="AC692">
        <v>1.873</v>
      </c>
      <c r="AD692">
        <v>0</v>
      </c>
      <c r="AE692">
        <v>0</v>
      </c>
      <c r="AF692">
        <v>31.428999999999998</v>
      </c>
      <c r="AG692">
        <v>9.6000000000000002E-2</v>
      </c>
      <c r="AH692">
        <v>0</v>
      </c>
      <c r="AI692">
        <v>0</v>
      </c>
      <c r="AJ692">
        <v>0</v>
      </c>
      <c r="AK692">
        <v>9.6000000000000002E-2</v>
      </c>
      <c r="AL692">
        <v>19</v>
      </c>
      <c r="AM692">
        <v>0</v>
      </c>
      <c r="AN692">
        <v>0</v>
      </c>
      <c r="AO692">
        <v>0</v>
      </c>
      <c r="AP692">
        <v>19</v>
      </c>
      <c r="AQ692">
        <v>0.22900000000000001</v>
      </c>
      <c r="AR692">
        <v>0</v>
      </c>
      <c r="AS692">
        <v>0</v>
      </c>
      <c r="AT692">
        <v>0</v>
      </c>
      <c r="AU692">
        <v>0.22900000000000001</v>
      </c>
      <c r="AV692">
        <v>0</v>
      </c>
      <c r="AW692">
        <v>0</v>
      </c>
      <c r="AX692">
        <v>0</v>
      </c>
      <c r="AY692">
        <v>0</v>
      </c>
      <c r="AZ692">
        <v>0</v>
      </c>
      <c r="BA692">
        <v>0</v>
      </c>
      <c r="BB692">
        <v>0</v>
      </c>
      <c r="BC692">
        <v>0</v>
      </c>
      <c r="BD692">
        <v>0</v>
      </c>
      <c r="BE692">
        <v>0</v>
      </c>
      <c r="BF692">
        <v>0</v>
      </c>
      <c r="BG692">
        <v>0</v>
      </c>
      <c r="BH692">
        <v>0</v>
      </c>
      <c r="BI692">
        <v>0</v>
      </c>
      <c r="BJ692">
        <v>0</v>
      </c>
      <c r="BK692">
        <v>1.2E-2</v>
      </c>
      <c r="BL692">
        <v>0</v>
      </c>
      <c r="BM692">
        <v>0</v>
      </c>
      <c r="BN692">
        <v>0</v>
      </c>
      <c r="BO692">
        <v>1.2E-2</v>
      </c>
      <c r="BP692">
        <v>2</v>
      </c>
      <c r="BQ692">
        <v>0</v>
      </c>
      <c r="BR692">
        <v>0</v>
      </c>
      <c r="BS692">
        <v>0</v>
      </c>
      <c r="BT692">
        <v>2</v>
      </c>
      <c r="BU692">
        <v>0.27</v>
      </c>
      <c r="BV692">
        <v>0</v>
      </c>
      <c r="BW692">
        <v>0</v>
      </c>
      <c r="BX692">
        <v>0</v>
      </c>
      <c r="BY692">
        <v>0.27</v>
      </c>
      <c r="BZ692">
        <v>0</v>
      </c>
      <c r="CA692">
        <v>0</v>
      </c>
      <c r="CB692">
        <v>0</v>
      </c>
      <c r="CC692">
        <v>0</v>
      </c>
      <c r="CD692">
        <v>0</v>
      </c>
      <c r="CE692">
        <v>0</v>
      </c>
      <c r="CF692">
        <v>0</v>
      </c>
      <c r="CG692">
        <v>0</v>
      </c>
      <c r="CH692" t="s">
        <v>324</v>
      </c>
      <c r="CI692">
        <v>0</v>
      </c>
      <c r="CJ692">
        <v>0</v>
      </c>
      <c r="CK692">
        <v>0</v>
      </c>
      <c r="CL692">
        <v>0</v>
      </c>
      <c r="CM692">
        <v>0</v>
      </c>
      <c r="CN692">
        <v>0</v>
      </c>
      <c r="CO692">
        <v>0.95599999999999996</v>
      </c>
      <c r="CP692">
        <v>9.5000000000000001E-2</v>
      </c>
      <c r="CQ692">
        <v>0.56299999999999994</v>
      </c>
      <c r="CR692">
        <v>0</v>
      </c>
      <c r="CS692">
        <v>1.6140000000000001</v>
      </c>
      <c r="CT692">
        <v>105</v>
      </c>
      <c r="CU692">
        <v>5</v>
      </c>
      <c r="CV692">
        <v>2</v>
      </c>
      <c r="CW692">
        <v>0</v>
      </c>
      <c r="CX692">
        <v>112</v>
      </c>
      <c r="CY692">
        <v>29.826000000000001</v>
      </c>
      <c r="CZ692">
        <v>1.873</v>
      </c>
      <c r="DA692">
        <v>0</v>
      </c>
      <c r="DB692">
        <v>0</v>
      </c>
      <c r="DC692">
        <v>31.699000000000002</v>
      </c>
    </row>
    <row r="693" spans="1:107" x14ac:dyDescent="0.45">
      <c r="A693">
        <v>2024</v>
      </c>
      <c r="B693">
        <v>2</v>
      </c>
      <c r="C693" t="s">
        <v>230</v>
      </c>
      <c r="D693">
        <v>99999</v>
      </c>
      <c r="E693" t="s">
        <v>329</v>
      </c>
      <c r="F693" t="s">
        <v>323</v>
      </c>
      <c r="H693">
        <v>6.3E-2</v>
      </c>
      <c r="I693" t="s">
        <v>324</v>
      </c>
      <c r="J693" t="s">
        <v>324</v>
      </c>
      <c r="K693" t="s">
        <v>324</v>
      </c>
      <c r="L693">
        <v>6.3E-2</v>
      </c>
      <c r="M693" t="s">
        <v>324</v>
      </c>
      <c r="N693" t="s">
        <v>324</v>
      </c>
      <c r="O693" t="s">
        <v>324</v>
      </c>
      <c r="P693" t="s">
        <v>324</v>
      </c>
      <c r="Q693" t="s">
        <v>324</v>
      </c>
      <c r="R693" t="s">
        <v>324</v>
      </c>
      <c r="S693" t="s">
        <v>324</v>
      </c>
      <c r="T693" t="s">
        <v>324</v>
      </c>
      <c r="U693" t="s">
        <v>324</v>
      </c>
      <c r="V693" t="s">
        <v>324</v>
      </c>
      <c r="W693" t="s">
        <v>324</v>
      </c>
      <c r="X693" t="s">
        <v>324</v>
      </c>
      <c r="Y693" t="s">
        <v>324</v>
      </c>
      <c r="Z693" t="s">
        <v>324</v>
      </c>
      <c r="AA693" t="s">
        <v>324</v>
      </c>
      <c r="AB693" t="s">
        <v>324</v>
      </c>
      <c r="AC693" t="s">
        <v>324</v>
      </c>
      <c r="AD693" t="s">
        <v>324</v>
      </c>
      <c r="AE693" t="s">
        <v>324</v>
      </c>
      <c r="AF693" t="s">
        <v>324</v>
      </c>
      <c r="AG693" t="s">
        <v>324</v>
      </c>
      <c r="AH693" t="s">
        <v>324</v>
      </c>
      <c r="AI693" t="s">
        <v>324</v>
      </c>
      <c r="AJ693" t="s">
        <v>324</v>
      </c>
      <c r="AK693" t="s">
        <v>324</v>
      </c>
      <c r="AL693" t="s">
        <v>324</v>
      </c>
      <c r="AM693" t="s">
        <v>324</v>
      </c>
      <c r="AN693" t="s">
        <v>324</v>
      </c>
      <c r="AO693" t="s">
        <v>324</v>
      </c>
      <c r="AP693" t="s">
        <v>324</v>
      </c>
      <c r="AQ693" t="s">
        <v>324</v>
      </c>
      <c r="AR693" t="s">
        <v>324</v>
      </c>
      <c r="AS693" t="s">
        <v>324</v>
      </c>
      <c r="AT693" t="s">
        <v>324</v>
      </c>
      <c r="AU693" t="s">
        <v>324</v>
      </c>
      <c r="AV693" t="s">
        <v>324</v>
      </c>
      <c r="AW693" t="s">
        <v>324</v>
      </c>
      <c r="AX693" t="s">
        <v>324</v>
      </c>
      <c r="AY693" t="s">
        <v>324</v>
      </c>
      <c r="AZ693" t="s">
        <v>324</v>
      </c>
      <c r="BA693" t="s">
        <v>324</v>
      </c>
      <c r="BB693" t="s">
        <v>324</v>
      </c>
      <c r="BC693" t="s">
        <v>324</v>
      </c>
      <c r="BD693" t="s">
        <v>324</v>
      </c>
      <c r="BE693" t="s">
        <v>324</v>
      </c>
      <c r="BF693" t="s">
        <v>324</v>
      </c>
      <c r="BG693" t="s">
        <v>324</v>
      </c>
      <c r="BH693" t="s">
        <v>324</v>
      </c>
      <c r="BI693" t="s">
        <v>324</v>
      </c>
      <c r="BJ693" t="s">
        <v>324</v>
      </c>
      <c r="BK693" t="s">
        <v>324</v>
      </c>
      <c r="BL693" t="s">
        <v>324</v>
      </c>
      <c r="BM693" t="s">
        <v>324</v>
      </c>
      <c r="BN693" t="s">
        <v>324</v>
      </c>
      <c r="BO693" t="s">
        <v>324</v>
      </c>
      <c r="BP693" t="s">
        <v>324</v>
      </c>
      <c r="BQ693" t="s">
        <v>324</v>
      </c>
      <c r="BR693" t="s">
        <v>324</v>
      </c>
      <c r="BS693" t="s">
        <v>324</v>
      </c>
      <c r="BT693" t="s">
        <v>324</v>
      </c>
      <c r="BU693" t="s">
        <v>324</v>
      </c>
      <c r="BV693" t="s">
        <v>324</v>
      </c>
      <c r="BW693" t="s">
        <v>324</v>
      </c>
      <c r="BX693" t="s">
        <v>324</v>
      </c>
      <c r="BY693" t="s">
        <v>324</v>
      </c>
      <c r="BZ693" t="s">
        <v>324</v>
      </c>
      <c r="CA693" t="s">
        <v>324</v>
      </c>
      <c r="CB693" t="s">
        <v>324</v>
      </c>
      <c r="CC693" t="s">
        <v>324</v>
      </c>
      <c r="CD693" t="s">
        <v>324</v>
      </c>
      <c r="CE693" t="s">
        <v>324</v>
      </c>
      <c r="CF693" t="s">
        <v>324</v>
      </c>
      <c r="CG693" t="s">
        <v>324</v>
      </c>
      <c r="CH693" t="s">
        <v>324</v>
      </c>
      <c r="CI693" t="s">
        <v>324</v>
      </c>
      <c r="CJ693" t="s">
        <v>324</v>
      </c>
      <c r="CK693" t="s">
        <v>324</v>
      </c>
      <c r="CL693" t="s">
        <v>324</v>
      </c>
      <c r="CM693" t="s">
        <v>324</v>
      </c>
      <c r="CN693" t="s">
        <v>324</v>
      </c>
      <c r="CO693">
        <v>6.3E-2</v>
      </c>
      <c r="CP693" t="s">
        <v>324</v>
      </c>
      <c r="CQ693" t="s">
        <v>324</v>
      </c>
      <c r="CR693" t="s">
        <v>324</v>
      </c>
      <c r="CS693">
        <v>6.3E-2</v>
      </c>
      <c r="CT693" t="s">
        <v>324</v>
      </c>
      <c r="CU693" t="s">
        <v>324</v>
      </c>
      <c r="CV693" t="s">
        <v>324</v>
      </c>
      <c r="CW693" t="s">
        <v>324</v>
      </c>
      <c r="CX693" t="s">
        <v>324</v>
      </c>
      <c r="CY693" t="s">
        <v>324</v>
      </c>
      <c r="CZ693" t="s">
        <v>324</v>
      </c>
      <c r="DA693" t="s">
        <v>324</v>
      </c>
      <c r="DB693" t="s">
        <v>324</v>
      </c>
      <c r="DC693" t="s">
        <v>324</v>
      </c>
    </row>
    <row r="694" spans="1:107" x14ac:dyDescent="0.45">
      <c r="A694">
        <v>2024</v>
      </c>
      <c r="B694">
        <v>2</v>
      </c>
      <c r="C694" t="s">
        <v>236</v>
      </c>
      <c r="D694">
        <v>3461</v>
      </c>
      <c r="E694" t="s">
        <v>585</v>
      </c>
      <c r="F694" t="s">
        <v>323</v>
      </c>
      <c r="G694" t="s">
        <v>247</v>
      </c>
      <c r="H694">
        <v>7.2930000000000001</v>
      </c>
      <c r="I694">
        <v>0.113</v>
      </c>
      <c r="J694" t="s">
        <v>324</v>
      </c>
      <c r="K694" t="s">
        <v>324</v>
      </c>
      <c r="L694">
        <v>7.4059999999999997</v>
      </c>
      <c r="M694">
        <v>1037</v>
      </c>
      <c r="N694">
        <v>12</v>
      </c>
      <c r="O694" t="s">
        <v>324</v>
      </c>
      <c r="P694" t="s">
        <v>324</v>
      </c>
      <c r="Q694">
        <v>1049</v>
      </c>
      <c r="R694" t="s">
        <v>324</v>
      </c>
      <c r="S694" t="s">
        <v>324</v>
      </c>
      <c r="T694" t="s">
        <v>324</v>
      </c>
      <c r="U694" t="s">
        <v>324</v>
      </c>
      <c r="V694">
        <v>0</v>
      </c>
      <c r="W694" t="s">
        <v>324</v>
      </c>
      <c r="X694" t="s">
        <v>324</v>
      </c>
      <c r="Y694" t="s">
        <v>324</v>
      </c>
      <c r="Z694" t="s">
        <v>324</v>
      </c>
      <c r="AA694">
        <v>0</v>
      </c>
      <c r="AB694" t="s">
        <v>324</v>
      </c>
      <c r="AC694" t="s">
        <v>324</v>
      </c>
      <c r="AD694" t="s">
        <v>324</v>
      </c>
      <c r="AE694" t="s">
        <v>324</v>
      </c>
      <c r="AF694">
        <v>0</v>
      </c>
      <c r="AG694" t="s">
        <v>324</v>
      </c>
      <c r="AH694" t="s">
        <v>324</v>
      </c>
      <c r="AI694" t="s">
        <v>324</v>
      </c>
      <c r="AJ694" t="s">
        <v>324</v>
      </c>
      <c r="AK694">
        <v>0</v>
      </c>
      <c r="AL694" t="s">
        <v>324</v>
      </c>
      <c r="AM694" t="s">
        <v>324</v>
      </c>
      <c r="AN694" t="s">
        <v>324</v>
      </c>
      <c r="AO694" t="s">
        <v>324</v>
      </c>
      <c r="AP694">
        <v>0</v>
      </c>
      <c r="AQ694" t="s">
        <v>324</v>
      </c>
      <c r="AR694" t="s">
        <v>324</v>
      </c>
      <c r="AS694" t="s">
        <v>324</v>
      </c>
      <c r="AT694" t="s">
        <v>324</v>
      </c>
      <c r="AU694">
        <v>0</v>
      </c>
      <c r="AV694" t="s">
        <v>324</v>
      </c>
      <c r="AW694" t="s">
        <v>324</v>
      </c>
      <c r="AX694" t="s">
        <v>324</v>
      </c>
      <c r="AY694" t="s">
        <v>324</v>
      </c>
      <c r="AZ694">
        <v>0</v>
      </c>
      <c r="BA694" t="s">
        <v>324</v>
      </c>
      <c r="BB694" t="s">
        <v>324</v>
      </c>
      <c r="BC694" t="s">
        <v>324</v>
      </c>
      <c r="BD694" t="s">
        <v>324</v>
      </c>
      <c r="BE694">
        <v>0</v>
      </c>
      <c r="BF694" t="s">
        <v>324</v>
      </c>
      <c r="BG694" t="s">
        <v>324</v>
      </c>
      <c r="BH694" t="s">
        <v>324</v>
      </c>
      <c r="BI694" t="s">
        <v>324</v>
      </c>
      <c r="BJ694">
        <v>0</v>
      </c>
      <c r="BK694">
        <v>0.26600000000000001</v>
      </c>
      <c r="BL694">
        <v>4.3999999999999997E-2</v>
      </c>
      <c r="BM694" t="s">
        <v>324</v>
      </c>
      <c r="BN694" t="s">
        <v>324</v>
      </c>
      <c r="BO694">
        <v>0.31</v>
      </c>
      <c r="BP694">
        <v>103</v>
      </c>
      <c r="BQ694">
        <v>3</v>
      </c>
      <c r="BR694" t="s">
        <v>324</v>
      </c>
      <c r="BS694" t="s">
        <v>324</v>
      </c>
      <c r="BT694">
        <v>106</v>
      </c>
      <c r="BU694" t="s">
        <v>324</v>
      </c>
      <c r="BV694" t="s">
        <v>324</v>
      </c>
      <c r="BW694" t="s">
        <v>324</v>
      </c>
      <c r="BX694" t="s">
        <v>324</v>
      </c>
      <c r="BY694">
        <v>0</v>
      </c>
      <c r="BZ694" t="s">
        <v>324</v>
      </c>
      <c r="CA694" t="s">
        <v>324</v>
      </c>
      <c r="CB694" t="s">
        <v>324</v>
      </c>
      <c r="CC694" t="s">
        <v>324</v>
      </c>
      <c r="CD694">
        <v>0</v>
      </c>
      <c r="CE694" t="s">
        <v>324</v>
      </c>
      <c r="CF694" t="s">
        <v>324</v>
      </c>
      <c r="CG694" t="s">
        <v>324</v>
      </c>
      <c r="CH694" t="s">
        <v>324</v>
      </c>
      <c r="CI694">
        <v>0</v>
      </c>
      <c r="CJ694" t="s">
        <v>324</v>
      </c>
      <c r="CK694" t="s">
        <v>324</v>
      </c>
      <c r="CL694" t="s">
        <v>324</v>
      </c>
      <c r="CM694" t="s">
        <v>324</v>
      </c>
      <c r="CN694">
        <v>0</v>
      </c>
      <c r="CO694">
        <v>7.5590000000000002</v>
      </c>
      <c r="CP694">
        <v>0.157</v>
      </c>
      <c r="CQ694" t="s">
        <v>179</v>
      </c>
      <c r="CR694">
        <v>0</v>
      </c>
      <c r="CS694">
        <v>7.7160000000000002</v>
      </c>
      <c r="CT694">
        <v>1140</v>
      </c>
      <c r="CU694">
        <v>15</v>
      </c>
      <c r="CV694">
        <v>0</v>
      </c>
      <c r="CW694">
        <v>0</v>
      </c>
      <c r="CX694">
        <v>1155</v>
      </c>
      <c r="CY694">
        <v>0</v>
      </c>
      <c r="CZ694">
        <v>0</v>
      </c>
      <c r="DA694">
        <v>0</v>
      </c>
      <c r="DB694">
        <v>0</v>
      </c>
      <c r="DC694">
        <v>0</v>
      </c>
    </row>
    <row r="695" spans="1:107" x14ac:dyDescent="0.45">
      <c r="A695">
        <v>2024</v>
      </c>
      <c r="B695">
        <v>2</v>
      </c>
      <c r="C695" t="s">
        <v>236</v>
      </c>
      <c r="D695">
        <v>7222</v>
      </c>
      <c r="E695" t="s">
        <v>586</v>
      </c>
      <c r="F695" t="s">
        <v>323</v>
      </c>
      <c r="G695" t="s">
        <v>244</v>
      </c>
      <c r="H695">
        <v>0.23200000000000001</v>
      </c>
      <c r="I695">
        <v>0</v>
      </c>
      <c r="J695">
        <v>0</v>
      </c>
      <c r="K695">
        <v>0</v>
      </c>
      <c r="L695">
        <v>0.23200000000000001</v>
      </c>
      <c r="M695">
        <v>19</v>
      </c>
      <c r="N695">
        <v>0</v>
      </c>
      <c r="O695">
        <v>0</v>
      </c>
      <c r="P695">
        <v>0</v>
      </c>
      <c r="Q695">
        <v>19</v>
      </c>
      <c r="R695" t="s">
        <v>324</v>
      </c>
      <c r="S695" t="s">
        <v>324</v>
      </c>
      <c r="T695" t="s">
        <v>324</v>
      </c>
      <c r="U695" t="s">
        <v>324</v>
      </c>
      <c r="V695">
        <v>0</v>
      </c>
      <c r="W695" t="s">
        <v>324</v>
      </c>
      <c r="X695" t="s">
        <v>324</v>
      </c>
      <c r="Y695" t="s">
        <v>324</v>
      </c>
      <c r="Z695" t="s">
        <v>324</v>
      </c>
      <c r="AA695">
        <v>0</v>
      </c>
      <c r="AB695" t="s">
        <v>324</v>
      </c>
      <c r="AC695" t="s">
        <v>324</v>
      </c>
      <c r="AD695" t="s">
        <v>324</v>
      </c>
      <c r="AE695" t="s">
        <v>324</v>
      </c>
      <c r="AF695">
        <v>0</v>
      </c>
      <c r="AG695" t="s">
        <v>324</v>
      </c>
      <c r="AH695" t="s">
        <v>324</v>
      </c>
      <c r="AI695" t="s">
        <v>324</v>
      </c>
      <c r="AJ695" t="s">
        <v>324</v>
      </c>
      <c r="AK695">
        <v>0</v>
      </c>
      <c r="AL695" t="s">
        <v>324</v>
      </c>
      <c r="AM695" t="s">
        <v>324</v>
      </c>
      <c r="AN695" t="s">
        <v>324</v>
      </c>
      <c r="AO695" t="s">
        <v>324</v>
      </c>
      <c r="AP695">
        <v>0</v>
      </c>
      <c r="AQ695" t="s">
        <v>324</v>
      </c>
      <c r="AR695" t="s">
        <v>324</v>
      </c>
      <c r="AS695" t="s">
        <v>324</v>
      </c>
      <c r="AT695" t="s">
        <v>324</v>
      </c>
      <c r="AU695">
        <v>0</v>
      </c>
      <c r="AV695" t="s">
        <v>324</v>
      </c>
      <c r="AW695" t="s">
        <v>324</v>
      </c>
      <c r="AX695" t="s">
        <v>324</v>
      </c>
      <c r="AY695" t="s">
        <v>324</v>
      </c>
      <c r="AZ695">
        <v>0</v>
      </c>
      <c r="BA695" t="s">
        <v>324</v>
      </c>
      <c r="BB695" t="s">
        <v>324</v>
      </c>
      <c r="BC695" t="s">
        <v>324</v>
      </c>
      <c r="BD695" t="s">
        <v>324</v>
      </c>
      <c r="BE695">
        <v>0</v>
      </c>
      <c r="BF695" t="s">
        <v>324</v>
      </c>
      <c r="BG695" t="s">
        <v>324</v>
      </c>
      <c r="BH695" t="s">
        <v>324</v>
      </c>
      <c r="BI695" t="s">
        <v>324</v>
      </c>
      <c r="BJ695">
        <v>0</v>
      </c>
      <c r="BK695" t="s">
        <v>324</v>
      </c>
      <c r="BL695" t="s">
        <v>324</v>
      </c>
      <c r="BM695" t="s">
        <v>324</v>
      </c>
      <c r="BN695" t="s">
        <v>324</v>
      </c>
      <c r="BO695">
        <v>0</v>
      </c>
      <c r="BP695" t="s">
        <v>324</v>
      </c>
      <c r="BQ695" t="s">
        <v>324</v>
      </c>
      <c r="BR695" t="s">
        <v>324</v>
      </c>
      <c r="BS695" t="s">
        <v>324</v>
      </c>
      <c r="BT695">
        <v>0</v>
      </c>
      <c r="BU695" t="s">
        <v>324</v>
      </c>
      <c r="BV695" t="s">
        <v>324</v>
      </c>
      <c r="BW695" t="s">
        <v>324</v>
      </c>
      <c r="BX695" t="s">
        <v>324</v>
      </c>
      <c r="BY695">
        <v>0</v>
      </c>
      <c r="BZ695" t="s">
        <v>324</v>
      </c>
      <c r="CA695" t="s">
        <v>324</v>
      </c>
      <c r="CB695" t="s">
        <v>324</v>
      </c>
      <c r="CC695" t="s">
        <v>324</v>
      </c>
      <c r="CD695">
        <v>0</v>
      </c>
      <c r="CE695" t="s">
        <v>324</v>
      </c>
      <c r="CF695" t="s">
        <v>324</v>
      </c>
      <c r="CG695" t="s">
        <v>324</v>
      </c>
      <c r="CH695" t="s">
        <v>324</v>
      </c>
      <c r="CI695">
        <v>0</v>
      </c>
      <c r="CJ695" t="s">
        <v>324</v>
      </c>
      <c r="CK695" t="s">
        <v>324</v>
      </c>
      <c r="CL695" t="s">
        <v>324</v>
      </c>
      <c r="CM695" t="s">
        <v>324</v>
      </c>
      <c r="CN695">
        <v>0</v>
      </c>
      <c r="CO695">
        <v>0.23200000000000001</v>
      </c>
      <c r="CP695" t="s">
        <v>179</v>
      </c>
      <c r="CQ695" t="s">
        <v>179</v>
      </c>
      <c r="CR695">
        <v>0</v>
      </c>
      <c r="CS695">
        <v>0.23200000000000001</v>
      </c>
      <c r="CT695">
        <v>19</v>
      </c>
      <c r="CU695">
        <v>0</v>
      </c>
      <c r="CV695">
        <v>0</v>
      </c>
      <c r="CW695">
        <v>0</v>
      </c>
      <c r="CX695">
        <v>19</v>
      </c>
      <c r="CY695">
        <v>0</v>
      </c>
      <c r="CZ695">
        <v>0</v>
      </c>
      <c r="DA695">
        <v>0</v>
      </c>
      <c r="DB695">
        <v>0</v>
      </c>
      <c r="DC695">
        <v>0</v>
      </c>
    </row>
    <row r="696" spans="1:107" x14ac:dyDescent="0.45">
      <c r="A696">
        <v>2024</v>
      </c>
      <c r="B696">
        <v>2</v>
      </c>
      <c r="C696" t="s">
        <v>236</v>
      </c>
      <c r="D696">
        <v>8566</v>
      </c>
      <c r="E696" t="s">
        <v>587</v>
      </c>
      <c r="F696" t="s">
        <v>323</v>
      </c>
      <c r="G696" t="s">
        <v>244</v>
      </c>
      <c r="H696">
        <v>0.83499999999999996</v>
      </c>
      <c r="I696">
        <v>6.0999999999999999E-2</v>
      </c>
      <c r="J696" t="s">
        <v>324</v>
      </c>
      <c r="K696" t="s">
        <v>324</v>
      </c>
      <c r="L696">
        <v>0.89600000000000002</v>
      </c>
      <c r="M696">
        <v>96</v>
      </c>
      <c r="N696">
        <v>6</v>
      </c>
      <c r="O696" t="s">
        <v>324</v>
      </c>
      <c r="P696" t="s">
        <v>324</v>
      </c>
      <c r="Q696">
        <v>102</v>
      </c>
      <c r="R696" t="s">
        <v>324</v>
      </c>
      <c r="S696" t="s">
        <v>324</v>
      </c>
      <c r="T696" t="s">
        <v>324</v>
      </c>
      <c r="U696" t="s">
        <v>324</v>
      </c>
      <c r="V696">
        <v>0</v>
      </c>
      <c r="W696" t="s">
        <v>324</v>
      </c>
      <c r="X696" t="s">
        <v>324</v>
      </c>
      <c r="Y696" t="s">
        <v>324</v>
      </c>
      <c r="Z696" t="s">
        <v>324</v>
      </c>
      <c r="AA696">
        <v>0</v>
      </c>
      <c r="AB696" t="s">
        <v>324</v>
      </c>
      <c r="AC696" t="s">
        <v>324</v>
      </c>
      <c r="AD696" t="s">
        <v>324</v>
      </c>
      <c r="AE696" t="s">
        <v>324</v>
      </c>
      <c r="AF696">
        <v>0</v>
      </c>
      <c r="AG696" t="s">
        <v>324</v>
      </c>
      <c r="AH696" t="s">
        <v>324</v>
      </c>
      <c r="AI696" t="s">
        <v>324</v>
      </c>
      <c r="AJ696" t="s">
        <v>324</v>
      </c>
      <c r="AK696">
        <v>0</v>
      </c>
      <c r="AL696" t="s">
        <v>324</v>
      </c>
      <c r="AM696" t="s">
        <v>324</v>
      </c>
      <c r="AN696" t="s">
        <v>324</v>
      </c>
      <c r="AO696" t="s">
        <v>324</v>
      </c>
      <c r="AP696">
        <v>0</v>
      </c>
      <c r="AQ696" t="s">
        <v>324</v>
      </c>
      <c r="AR696" t="s">
        <v>324</v>
      </c>
      <c r="AS696" t="s">
        <v>324</v>
      </c>
      <c r="AT696" t="s">
        <v>324</v>
      </c>
      <c r="AU696">
        <v>0</v>
      </c>
      <c r="AV696" t="s">
        <v>324</v>
      </c>
      <c r="AW696" t="s">
        <v>324</v>
      </c>
      <c r="AX696" t="s">
        <v>324</v>
      </c>
      <c r="AY696" t="s">
        <v>324</v>
      </c>
      <c r="AZ696">
        <v>0</v>
      </c>
      <c r="BA696" t="s">
        <v>324</v>
      </c>
      <c r="BB696" t="s">
        <v>324</v>
      </c>
      <c r="BC696" t="s">
        <v>324</v>
      </c>
      <c r="BD696" t="s">
        <v>324</v>
      </c>
      <c r="BE696">
        <v>0</v>
      </c>
      <c r="BF696" t="s">
        <v>324</v>
      </c>
      <c r="BG696" t="s">
        <v>324</v>
      </c>
      <c r="BH696" t="s">
        <v>324</v>
      </c>
      <c r="BI696" t="s">
        <v>324</v>
      </c>
      <c r="BJ696">
        <v>0</v>
      </c>
      <c r="BK696">
        <v>8.9999999999999993E-3</v>
      </c>
      <c r="BL696">
        <v>2.5000000000000001E-2</v>
      </c>
      <c r="BM696" t="s">
        <v>324</v>
      </c>
      <c r="BN696" t="s">
        <v>324</v>
      </c>
      <c r="BO696">
        <v>3.4000000000000002E-2</v>
      </c>
      <c r="BP696">
        <v>2</v>
      </c>
      <c r="BQ696">
        <v>5</v>
      </c>
      <c r="BR696" t="s">
        <v>324</v>
      </c>
      <c r="BS696" t="s">
        <v>324</v>
      </c>
      <c r="BT696">
        <v>7</v>
      </c>
      <c r="BU696" t="s">
        <v>324</v>
      </c>
      <c r="BV696" t="s">
        <v>324</v>
      </c>
      <c r="BW696" t="s">
        <v>324</v>
      </c>
      <c r="BX696" t="s">
        <v>324</v>
      </c>
      <c r="BY696">
        <v>0</v>
      </c>
      <c r="BZ696" t="s">
        <v>324</v>
      </c>
      <c r="CA696" t="s">
        <v>324</v>
      </c>
      <c r="CB696" t="s">
        <v>324</v>
      </c>
      <c r="CC696" t="s">
        <v>324</v>
      </c>
      <c r="CD696">
        <v>0</v>
      </c>
      <c r="CE696" t="s">
        <v>324</v>
      </c>
      <c r="CF696" t="s">
        <v>324</v>
      </c>
      <c r="CG696" t="s">
        <v>324</v>
      </c>
      <c r="CH696" t="s">
        <v>324</v>
      </c>
      <c r="CI696">
        <v>0</v>
      </c>
      <c r="CJ696" t="s">
        <v>324</v>
      </c>
      <c r="CK696" t="s">
        <v>324</v>
      </c>
      <c r="CL696" t="s">
        <v>324</v>
      </c>
      <c r="CM696" t="s">
        <v>324</v>
      </c>
      <c r="CN696">
        <v>0</v>
      </c>
      <c r="CO696">
        <v>0.84399999999999997</v>
      </c>
      <c r="CP696">
        <v>8.5999999999999993E-2</v>
      </c>
      <c r="CQ696" t="s">
        <v>179</v>
      </c>
      <c r="CR696">
        <v>0</v>
      </c>
      <c r="CS696">
        <v>0.93</v>
      </c>
      <c r="CT696">
        <v>98</v>
      </c>
      <c r="CU696">
        <v>11</v>
      </c>
      <c r="CV696">
        <v>0</v>
      </c>
      <c r="CW696">
        <v>0</v>
      </c>
      <c r="CX696">
        <v>109</v>
      </c>
      <c r="CY696">
        <v>0</v>
      </c>
      <c r="CZ696">
        <v>0</v>
      </c>
      <c r="DA696">
        <v>0</v>
      </c>
      <c r="DB696">
        <v>0</v>
      </c>
      <c r="DC696">
        <v>0</v>
      </c>
    </row>
    <row r="697" spans="1:107" x14ac:dyDescent="0.45">
      <c r="A697">
        <v>2024</v>
      </c>
      <c r="B697">
        <v>2</v>
      </c>
      <c r="C697" t="s">
        <v>236</v>
      </c>
      <c r="D697">
        <v>11273</v>
      </c>
      <c r="E697" t="s">
        <v>398</v>
      </c>
      <c r="F697" t="s">
        <v>323</v>
      </c>
      <c r="G697" t="s">
        <v>244</v>
      </c>
      <c r="H697">
        <v>0.93600000000000005</v>
      </c>
      <c r="I697">
        <v>0.42199999999999999</v>
      </c>
      <c r="J697">
        <v>0.23100000000000001</v>
      </c>
      <c r="K697" t="s">
        <v>324</v>
      </c>
      <c r="L697">
        <v>1.589</v>
      </c>
      <c r="M697">
        <v>120</v>
      </c>
      <c r="N697">
        <v>19</v>
      </c>
      <c r="O697">
        <v>8</v>
      </c>
      <c r="P697" t="s">
        <v>324</v>
      </c>
      <c r="Q697">
        <v>147</v>
      </c>
      <c r="R697" t="s">
        <v>324</v>
      </c>
      <c r="S697" t="s">
        <v>324</v>
      </c>
      <c r="T697" t="s">
        <v>324</v>
      </c>
      <c r="U697" t="s">
        <v>324</v>
      </c>
      <c r="V697">
        <v>0</v>
      </c>
      <c r="W697" t="s">
        <v>324</v>
      </c>
      <c r="X697" t="s">
        <v>324</v>
      </c>
      <c r="Y697" t="s">
        <v>324</v>
      </c>
      <c r="Z697" t="s">
        <v>324</v>
      </c>
      <c r="AA697">
        <v>0</v>
      </c>
      <c r="AB697" t="s">
        <v>324</v>
      </c>
      <c r="AC697" t="s">
        <v>324</v>
      </c>
      <c r="AD697" t="s">
        <v>324</v>
      </c>
      <c r="AE697" t="s">
        <v>324</v>
      </c>
      <c r="AF697">
        <v>0</v>
      </c>
      <c r="AG697" t="s">
        <v>324</v>
      </c>
      <c r="AH697" t="s">
        <v>324</v>
      </c>
      <c r="AI697" t="s">
        <v>324</v>
      </c>
      <c r="AJ697" t="s">
        <v>324</v>
      </c>
      <c r="AK697">
        <v>0</v>
      </c>
      <c r="AL697" t="s">
        <v>324</v>
      </c>
      <c r="AM697" t="s">
        <v>324</v>
      </c>
      <c r="AN697" t="s">
        <v>324</v>
      </c>
      <c r="AO697" t="s">
        <v>324</v>
      </c>
      <c r="AP697">
        <v>0</v>
      </c>
      <c r="AQ697" t="s">
        <v>324</v>
      </c>
      <c r="AR697" t="s">
        <v>324</v>
      </c>
      <c r="AS697" t="s">
        <v>324</v>
      </c>
      <c r="AT697" t="s">
        <v>324</v>
      </c>
      <c r="AU697">
        <v>0</v>
      </c>
      <c r="AV697" t="s">
        <v>324</v>
      </c>
      <c r="AW697" t="s">
        <v>324</v>
      </c>
      <c r="AX697" t="s">
        <v>324</v>
      </c>
      <c r="AY697" t="s">
        <v>324</v>
      </c>
      <c r="AZ697">
        <v>0</v>
      </c>
      <c r="BA697" t="s">
        <v>324</v>
      </c>
      <c r="BB697" t="s">
        <v>324</v>
      </c>
      <c r="BC697" t="s">
        <v>324</v>
      </c>
      <c r="BD697" t="s">
        <v>324</v>
      </c>
      <c r="BE697">
        <v>0</v>
      </c>
      <c r="BF697" t="s">
        <v>324</v>
      </c>
      <c r="BG697" t="s">
        <v>324</v>
      </c>
      <c r="BH697" t="s">
        <v>324</v>
      </c>
      <c r="BI697" t="s">
        <v>324</v>
      </c>
      <c r="BJ697">
        <v>0</v>
      </c>
      <c r="BK697" t="s">
        <v>324</v>
      </c>
      <c r="BL697">
        <v>2.5000000000000001E-2</v>
      </c>
      <c r="BM697" t="s">
        <v>324</v>
      </c>
      <c r="BN697" t="s">
        <v>324</v>
      </c>
      <c r="BO697">
        <v>2.5000000000000001E-2</v>
      </c>
      <c r="BP697" t="s">
        <v>324</v>
      </c>
      <c r="BQ697">
        <v>2</v>
      </c>
      <c r="BR697" t="s">
        <v>324</v>
      </c>
      <c r="BS697" t="s">
        <v>324</v>
      </c>
      <c r="BT697">
        <v>2</v>
      </c>
      <c r="BU697" t="s">
        <v>324</v>
      </c>
      <c r="BV697" t="s">
        <v>324</v>
      </c>
      <c r="BW697" t="s">
        <v>324</v>
      </c>
      <c r="BX697" t="s">
        <v>324</v>
      </c>
      <c r="BY697">
        <v>0</v>
      </c>
      <c r="BZ697" t="s">
        <v>324</v>
      </c>
      <c r="CA697" t="s">
        <v>324</v>
      </c>
      <c r="CB697" t="s">
        <v>324</v>
      </c>
      <c r="CC697" t="s">
        <v>324</v>
      </c>
      <c r="CD697">
        <v>0</v>
      </c>
      <c r="CE697" t="s">
        <v>324</v>
      </c>
      <c r="CF697" t="s">
        <v>324</v>
      </c>
      <c r="CG697" t="s">
        <v>324</v>
      </c>
      <c r="CH697" t="s">
        <v>324</v>
      </c>
      <c r="CI697">
        <v>0</v>
      </c>
      <c r="CJ697" t="s">
        <v>324</v>
      </c>
      <c r="CK697" t="s">
        <v>324</v>
      </c>
      <c r="CL697" t="s">
        <v>324</v>
      </c>
      <c r="CM697" t="s">
        <v>324</v>
      </c>
      <c r="CN697">
        <v>0</v>
      </c>
      <c r="CO697">
        <v>0.93600000000000005</v>
      </c>
      <c r="CP697">
        <v>0.44700000000000001</v>
      </c>
      <c r="CQ697">
        <v>0.23100000000000001</v>
      </c>
      <c r="CR697">
        <v>0</v>
      </c>
      <c r="CS697">
        <v>1.6140000000000001</v>
      </c>
      <c r="CT697">
        <v>120</v>
      </c>
      <c r="CU697">
        <v>21</v>
      </c>
      <c r="CV697">
        <v>8</v>
      </c>
      <c r="CW697">
        <v>0</v>
      </c>
      <c r="CX697">
        <v>149</v>
      </c>
      <c r="CY697">
        <v>0</v>
      </c>
      <c r="CZ697">
        <v>0</v>
      </c>
      <c r="DA697">
        <v>0</v>
      </c>
      <c r="DB697">
        <v>0</v>
      </c>
      <c r="DC697">
        <v>0</v>
      </c>
    </row>
    <row r="698" spans="1:107" x14ac:dyDescent="0.45">
      <c r="A698">
        <v>2024</v>
      </c>
      <c r="B698">
        <v>2</v>
      </c>
      <c r="C698" t="s">
        <v>236</v>
      </c>
      <c r="D698">
        <v>12199</v>
      </c>
      <c r="E698" t="s">
        <v>461</v>
      </c>
      <c r="F698" t="s">
        <v>323</v>
      </c>
      <c r="G698" t="s">
        <v>244</v>
      </c>
      <c r="H698">
        <v>0.99299999999999999</v>
      </c>
      <c r="I698">
        <v>0.16300000000000001</v>
      </c>
      <c r="J698" t="s">
        <v>324</v>
      </c>
      <c r="K698" t="s">
        <v>324</v>
      </c>
      <c r="L698">
        <v>1.1559999999999999</v>
      </c>
      <c r="M698">
        <v>145</v>
      </c>
      <c r="N698">
        <v>14</v>
      </c>
      <c r="O698" t="s">
        <v>324</v>
      </c>
      <c r="P698" t="s">
        <v>324</v>
      </c>
      <c r="Q698">
        <v>159</v>
      </c>
      <c r="R698" t="s">
        <v>324</v>
      </c>
      <c r="S698" t="s">
        <v>324</v>
      </c>
      <c r="T698" t="s">
        <v>324</v>
      </c>
      <c r="U698" t="s">
        <v>324</v>
      </c>
      <c r="V698">
        <v>0</v>
      </c>
      <c r="W698" t="s">
        <v>324</v>
      </c>
      <c r="X698" t="s">
        <v>324</v>
      </c>
      <c r="Y698" t="s">
        <v>324</v>
      </c>
      <c r="Z698" t="s">
        <v>324</v>
      </c>
      <c r="AA698">
        <v>0</v>
      </c>
      <c r="AB698" t="s">
        <v>324</v>
      </c>
      <c r="AC698" t="s">
        <v>324</v>
      </c>
      <c r="AD698" t="s">
        <v>324</v>
      </c>
      <c r="AE698" t="s">
        <v>324</v>
      </c>
      <c r="AF698">
        <v>0</v>
      </c>
      <c r="AG698">
        <v>0.108</v>
      </c>
      <c r="AH698" t="s">
        <v>324</v>
      </c>
      <c r="AI698" t="s">
        <v>324</v>
      </c>
      <c r="AJ698" t="s">
        <v>324</v>
      </c>
      <c r="AK698">
        <v>0.108</v>
      </c>
      <c r="AL698">
        <v>16</v>
      </c>
      <c r="AM698" t="s">
        <v>324</v>
      </c>
      <c r="AN698" t="s">
        <v>324</v>
      </c>
      <c r="AO698" t="s">
        <v>324</v>
      </c>
      <c r="AP698">
        <v>16</v>
      </c>
      <c r="AQ698" t="s">
        <v>324</v>
      </c>
      <c r="AR698" t="s">
        <v>324</v>
      </c>
      <c r="AS698" t="s">
        <v>324</v>
      </c>
      <c r="AT698" t="s">
        <v>324</v>
      </c>
      <c r="AU698">
        <v>0</v>
      </c>
      <c r="AV698" t="s">
        <v>324</v>
      </c>
      <c r="AW698" t="s">
        <v>324</v>
      </c>
      <c r="AX698" t="s">
        <v>324</v>
      </c>
      <c r="AY698" t="s">
        <v>324</v>
      </c>
      <c r="AZ698">
        <v>0</v>
      </c>
      <c r="BA698" t="s">
        <v>324</v>
      </c>
      <c r="BB698" t="s">
        <v>324</v>
      </c>
      <c r="BC698" t="s">
        <v>324</v>
      </c>
      <c r="BD698" t="s">
        <v>324</v>
      </c>
      <c r="BE698">
        <v>0</v>
      </c>
      <c r="BF698" t="s">
        <v>324</v>
      </c>
      <c r="BG698" t="s">
        <v>324</v>
      </c>
      <c r="BH698" t="s">
        <v>324</v>
      </c>
      <c r="BI698" t="s">
        <v>324</v>
      </c>
      <c r="BJ698">
        <v>0</v>
      </c>
      <c r="BK698">
        <v>4.0000000000000001E-3</v>
      </c>
      <c r="BL698" t="s">
        <v>324</v>
      </c>
      <c r="BM698" t="s">
        <v>324</v>
      </c>
      <c r="BN698" t="s">
        <v>324</v>
      </c>
      <c r="BO698">
        <v>4.0000000000000001E-3</v>
      </c>
      <c r="BP698">
        <v>2</v>
      </c>
      <c r="BQ698" t="s">
        <v>324</v>
      </c>
      <c r="BR698" t="s">
        <v>324</v>
      </c>
      <c r="BS698" t="s">
        <v>324</v>
      </c>
      <c r="BT698">
        <v>2</v>
      </c>
      <c r="BU698" t="s">
        <v>324</v>
      </c>
      <c r="BV698" t="s">
        <v>324</v>
      </c>
      <c r="BW698" t="s">
        <v>324</v>
      </c>
      <c r="BX698" t="s">
        <v>324</v>
      </c>
      <c r="BY698">
        <v>0</v>
      </c>
      <c r="BZ698" t="s">
        <v>324</v>
      </c>
      <c r="CA698">
        <v>0.24</v>
      </c>
      <c r="CB698" t="s">
        <v>324</v>
      </c>
      <c r="CC698" t="s">
        <v>324</v>
      </c>
      <c r="CD698">
        <v>0.24</v>
      </c>
      <c r="CE698" t="s">
        <v>324</v>
      </c>
      <c r="CF698">
        <v>1</v>
      </c>
      <c r="CG698" t="s">
        <v>324</v>
      </c>
      <c r="CH698" t="s">
        <v>324</v>
      </c>
      <c r="CI698">
        <v>1</v>
      </c>
      <c r="CJ698" t="s">
        <v>324</v>
      </c>
      <c r="CK698" t="s">
        <v>324</v>
      </c>
      <c r="CL698" t="s">
        <v>324</v>
      </c>
      <c r="CM698" t="s">
        <v>324</v>
      </c>
      <c r="CN698">
        <v>0</v>
      </c>
      <c r="CO698">
        <v>0.997</v>
      </c>
      <c r="CP698">
        <v>0.40300000000000002</v>
      </c>
      <c r="CQ698" t="s">
        <v>179</v>
      </c>
      <c r="CR698">
        <v>0</v>
      </c>
      <c r="CS698">
        <v>1.4</v>
      </c>
      <c r="CT698">
        <v>147</v>
      </c>
      <c r="CU698">
        <v>15</v>
      </c>
      <c r="CV698">
        <v>0</v>
      </c>
      <c r="CW698">
        <v>0</v>
      </c>
      <c r="CX698">
        <v>162</v>
      </c>
      <c r="CY698">
        <v>0</v>
      </c>
      <c r="CZ698">
        <v>0</v>
      </c>
      <c r="DA698">
        <v>0</v>
      </c>
      <c r="DB698">
        <v>0</v>
      </c>
      <c r="DC698">
        <v>0</v>
      </c>
    </row>
    <row r="699" spans="1:107" x14ac:dyDescent="0.45">
      <c r="A699">
        <v>2024</v>
      </c>
      <c r="B699">
        <v>2</v>
      </c>
      <c r="C699" t="s">
        <v>236</v>
      </c>
      <c r="D699">
        <v>14354</v>
      </c>
      <c r="E699" t="s">
        <v>351</v>
      </c>
      <c r="F699" t="s">
        <v>323</v>
      </c>
      <c r="G699" t="s">
        <v>247</v>
      </c>
      <c r="H699">
        <v>5.1589999999999998</v>
      </c>
      <c r="I699">
        <v>1.175</v>
      </c>
      <c r="J699">
        <v>4.9000000000000002E-2</v>
      </c>
      <c r="K699">
        <v>0</v>
      </c>
      <c r="L699">
        <v>6.383</v>
      </c>
      <c r="M699">
        <v>693</v>
      </c>
      <c r="N699">
        <v>79</v>
      </c>
      <c r="O699">
        <v>2</v>
      </c>
      <c r="P699">
        <v>0</v>
      </c>
      <c r="Q699">
        <v>774</v>
      </c>
      <c r="R699" t="s">
        <v>324</v>
      </c>
      <c r="S699" t="s">
        <v>324</v>
      </c>
      <c r="T699" t="s">
        <v>324</v>
      </c>
      <c r="U699" t="s">
        <v>324</v>
      </c>
      <c r="V699">
        <v>0</v>
      </c>
      <c r="W699" t="s">
        <v>324</v>
      </c>
      <c r="X699" t="s">
        <v>324</v>
      </c>
      <c r="Y699" t="s">
        <v>324</v>
      </c>
      <c r="Z699" t="s">
        <v>324</v>
      </c>
      <c r="AA699">
        <v>0</v>
      </c>
      <c r="AB699" t="s">
        <v>324</v>
      </c>
      <c r="AC699" t="s">
        <v>324</v>
      </c>
      <c r="AD699" t="s">
        <v>324</v>
      </c>
      <c r="AE699" t="s">
        <v>324</v>
      </c>
      <c r="AF699">
        <v>0</v>
      </c>
      <c r="AG699">
        <v>0.93300000000000005</v>
      </c>
      <c r="AH699">
        <v>0.126</v>
      </c>
      <c r="AI699">
        <v>0</v>
      </c>
      <c r="AJ699">
        <v>0</v>
      </c>
      <c r="AK699">
        <v>1.0589999999999999</v>
      </c>
      <c r="AL699">
        <v>74</v>
      </c>
      <c r="AM699">
        <v>5</v>
      </c>
      <c r="AN699">
        <v>0</v>
      </c>
      <c r="AO699">
        <v>0</v>
      </c>
      <c r="AP699">
        <v>79</v>
      </c>
      <c r="AQ699">
        <v>1.181</v>
      </c>
      <c r="AR699">
        <v>0.222</v>
      </c>
      <c r="AS699">
        <v>0</v>
      </c>
      <c r="AT699">
        <v>0</v>
      </c>
      <c r="AU699">
        <v>1.403</v>
      </c>
      <c r="AV699" t="s">
        <v>324</v>
      </c>
      <c r="AW699" t="s">
        <v>324</v>
      </c>
      <c r="AX699" t="s">
        <v>324</v>
      </c>
      <c r="AY699" t="s">
        <v>324</v>
      </c>
      <c r="AZ699">
        <v>0</v>
      </c>
      <c r="BA699" t="s">
        <v>324</v>
      </c>
      <c r="BB699" t="s">
        <v>324</v>
      </c>
      <c r="BC699" t="s">
        <v>324</v>
      </c>
      <c r="BD699" t="s">
        <v>324</v>
      </c>
      <c r="BE699">
        <v>0</v>
      </c>
      <c r="BF699" t="s">
        <v>324</v>
      </c>
      <c r="BG699" t="s">
        <v>324</v>
      </c>
      <c r="BH699" t="s">
        <v>324</v>
      </c>
      <c r="BI699" t="s">
        <v>324</v>
      </c>
      <c r="BJ699">
        <v>0</v>
      </c>
      <c r="BK699">
        <v>0.183</v>
      </c>
      <c r="BL699">
        <v>0.10100000000000001</v>
      </c>
      <c r="BM699">
        <v>0</v>
      </c>
      <c r="BN699">
        <v>0</v>
      </c>
      <c r="BO699">
        <v>0.28399999999999997</v>
      </c>
      <c r="BP699">
        <v>53</v>
      </c>
      <c r="BQ699">
        <v>14</v>
      </c>
      <c r="BR699">
        <v>0</v>
      </c>
      <c r="BS699">
        <v>0</v>
      </c>
      <c r="BT699">
        <v>67</v>
      </c>
      <c r="BU699" t="s">
        <v>324</v>
      </c>
      <c r="BV699" t="s">
        <v>324</v>
      </c>
      <c r="BW699" t="s">
        <v>324</v>
      </c>
      <c r="BX699" t="s">
        <v>324</v>
      </c>
      <c r="BY699">
        <v>0</v>
      </c>
      <c r="BZ699">
        <v>3.4000000000000002E-2</v>
      </c>
      <c r="CA699">
        <v>2.1000000000000001E-2</v>
      </c>
      <c r="CB699">
        <v>0</v>
      </c>
      <c r="CC699">
        <v>0</v>
      </c>
      <c r="CD699">
        <v>5.5E-2</v>
      </c>
      <c r="CE699">
        <v>8</v>
      </c>
      <c r="CF699">
        <v>3</v>
      </c>
      <c r="CG699">
        <v>0</v>
      </c>
      <c r="CH699">
        <v>0</v>
      </c>
      <c r="CI699">
        <v>11</v>
      </c>
      <c r="CJ699" t="s">
        <v>324</v>
      </c>
      <c r="CK699" t="s">
        <v>324</v>
      </c>
      <c r="CL699" t="s">
        <v>324</v>
      </c>
      <c r="CM699" t="s">
        <v>324</v>
      </c>
      <c r="CN699">
        <v>0</v>
      </c>
      <c r="CO699">
        <v>5.3760000000000003</v>
      </c>
      <c r="CP699">
        <v>1.2969999999999999</v>
      </c>
      <c r="CQ699">
        <v>4.9000000000000002E-2</v>
      </c>
      <c r="CR699">
        <v>0</v>
      </c>
      <c r="CS699">
        <v>6.7220000000000004</v>
      </c>
      <c r="CT699">
        <v>754</v>
      </c>
      <c r="CU699">
        <v>96</v>
      </c>
      <c r="CV699">
        <v>2</v>
      </c>
      <c r="CW699">
        <v>0</v>
      </c>
      <c r="CX699">
        <v>852</v>
      </c>
      <c r="CY699">
        <v>0</v>
      </c>
      <c r="CZ699">
        <v>0</v>
      </c>
      <c r="DA699">
        <v>0</v>
      </c>
      <c r="DB699">
        <v>0</v>
      </c>
      <c r="DC699">
        <v>0</v>
      </c>
    </row>
    <row r="700" spans="1:107" x14ac:dyDescent="0.45">
      <c r="A700">
        <v>2024</v>
      </c>
      <c r="B700">
        <v>2</v>
      </c>
      <c r="C700" t="s">
        <v>236</v>
      </c>
      <c r="D700">
        <v>19156</v>
      </c>
      <c r="E700" t="s">
        <v>588</v>
      </c>
      <c r="F700" t="s">
        <v>323</v>
      </c>
      <c r="G700" t="s">
        <v>244</v>
      </c>
      <c r="H700">
        <v>1.177</v>
      </c>
      <c r="I700">
        <v>6.2E-2</v>
      </c>
      <c r="J700">
        <v>0.104</v>
      </c>
      <c r="K700">
        <v>0</v>
      </c>
      <c r="L700">
        <v>1.343</v>
      </c>
      <c r="M700">
        <v>104</v>
      </c>
      <c r="N700">
        <v>3</v>
      </c>
      <c r="O700">
        <v>10</v>
      </c>
      <c r="P700">
        <v>0</v>
      </c>
      <c r="Q700">
        <v>117</v>
      </c>
      <c r="R700" t="s">
        <v>324</v>
      </c>
      <c r="S700" t="s">
        <v>324</v>
      </c>
      <c r="T700" t="s">
        <v>324</v>
      </c>
      <c r="U700" t="s">
        <v>324</v>
      </c>
      <c r="V700">
        <v>0</v>
      </c>
      <c r="W700" t="s">
        <v>324</v>
      </c>
      <c r="X700" t="s">
        <v>324</v>
      </c>
      <c r="Y700" t="s">
        <v>324</v>
      </c>
      <c r="Z700" t="s">
        <v>324</v>
      </c>
      <c r="AA700">
        <v>0</v>
      </c>
      <c r="AB700" t="s">
        <v>324</v>
      </c>
      <c r="AC700" t="s">
        <v>324</v>
      </c>
      <c r="AD700" t="s">
        <v>324</v>
      </c>
      <c r="AE700" t="s">
        <v>324</v>
      </c>
      <c r="AF700">
        <v>0</v>
      </c>
      <c r="AG700" t="s">
        <v>324</v>
      </c>
      <c r="AH700" t="s">
        <v>324</v>
      </c>
      <c r="AI700" t="s">
        <v>324</v>
      </c>
      <c r="AJ700" t="s">
        <v>324</v>
      </c>
      <c r="AK700">
        <v>0</v>
      </c>
      <c r="AL700" t="s">
        <v>324</v>
      </c>
      <c r="AM700" t="s">
        <v>324</v>
      </c>
      <c r="AN700" t="s">
        <v>324</v>
      </c>
      <c r="AO700" t="s">
        <v>324</v>
      </c>
      <c r="AP700">
        <v>0</v>
      </c>
      <c r="AQ700" t="s">
        <v>324</v>
      </c>
      <c r="AR700" t="s">
        <v>324</v>
      </c>
      <c r="AS700" t="s">
        <v>324</v>
      </c>
      <c r="AT700" t="s">
        <v>324</v>
      </c>
      <c r="AU700">
        <v>0</v>
      </c>
      <c r="AV700" t="s">
        <v>324</v>
      </c>
      <c r="AW700" t="s">
        <v>324</v>
      </c>
      <c r="AX700" t="s">
        <v>324</v>
      </c>
      <c r="AY700" t="s">
        <v>324</v>
      </c>
      <c r="AZ700">
        <v>0</v>
      </c>
      <c r="BA700" t="s">
        <v>324</v>
      </c>
      <c r="BB700" t="s">
        <v>324</v>
      </c>
      <c r="BC700" t="s">
        <v>324</v>
      </c>
      <c r="BD700" t="s">
        <v>324</v>
      </c>
      <c r="BE700">
        <v>0</v>
      </c>
      <c r="BF700" t="s">
        <v>324</v>
      </c>
      <c r="BG700" t="s">
        <v>324</v>
      </c>
      <c r="BH700" t="s">
        <v>324</v>
      </c>
      <c r="BI700" t="s">
        <v>324</v>
      </c>
      <c r="BJ700">
        <v>0</v>
      </c>
      <c r="BK700">
        <v>2.5000000000000001E-2</v>
      </c>
      <c r="BL700">
        <v>0.01</v>
      </c>
      <c r="BM700">
        <v>0</v>
      </c>
      <c r="BN700">
        <v>0</v>
      </c>
      <c r="BO700">
        <v>3.5000000000000003E-2</v>
      </c>
      <c r="BP700">
        <v>8</v>
      </c>
      <c r="BQ700">
        <v>1</v>
      </c>
      <c r="BR700">
        <v>0</v>
      </c>
      <c r="BS700">
        <v>0</v>
      </c>
      <c r="BT700">
        <v>9</v>
      </c>
      <c r="BU700" t="s">
        <v>324</v>
      </c>
      <c r="BV700" t="s">
        <v>324</v>
      </c>
      <c r="BW700" t="s">
        <v>324</v>
      </c>
      <c r="BX700" t="s">
        <v>324</v>
      </c>
      <c r="BY700">
        <v>0</v>
      </c>
      <c r="BZ700" t="s">
        <v>324</v>
      </c>
      <c r="CA700" t="s">
        <v>324</v>
      </c>
      <c r="CB700" t="s">
        <v>324</v>
      </c>
      <c r="CC700" t="s">
        <v>324</v>
      </c>
      <c r="CD700">
        <v>0</v>
      </c>
      <c r="CE700" t="s">
        <v>324</v>
      </c>
      <c r="CF700" t="s">
        <v>324</v>
      </c>
      <c r="CG700" t="s">
        <v>324</v>
      </c>
      <c r="CH700" t="s">
        <v>324</v>
      </c>
      <c r="CI700">
        <v>0</v>
      </c>
      <c r="CJ700" t="s">
        <v>324</v>
      </c>
      <c r="CK700" t="s">
        <v>324</v>
      </c>
      <c r="CL700" t="s">
        <v>324</v>
      </c>
      <c r="CM700" t="s">
        <v>324</v>
      </c>
      <c r="CN700">
        <v>0</v>
      </c>
      <c r="CO700">
        <v>1.202</v>
      </c>
      <c r="CP700">
        <v>7.1999999999999995E-2</v>
      </c>
      <c r="CQ700">
        <v>0.104</v>
      </c>
      <c r="CR700">
        <v>0</v>
      </c>
      <c r="CS700">
        <v>1.3779999999999999</v>
      </c>
      <c r="CT700">
        <v>112</v>
      </c>
      <c r="CU700">
        <v>4</v>
      </c>
      <c r="CV700">
        <v>10</v>
      </c>
      <c r="CW700">
        <v>0</v>
      </c>
      <c r="CX700">
        <v>126</v>
      </c>
      <c r="CY700">
        <v>0</v>
      </c>
      <c r="CZ700">
        <v>0</v>
      </c>
      <c r="DA700">
        <v>0</v>
      </c>
      <c r="DB700">
        <v>0</v>
      </c>
      <c r="DC700">
        <v>0</v>
      </c>
    </row>
    <row r="701" spans="1:107" x14ac:dyDescent="0.45">
      <c r="A701">
        <v>2024</v>
      </c>
      <c r="B701">
        <v>2</v>
      </c>
      <c r="C701" t="s">
        <v>236</v>
      </c>
      <c r="D701">
        <v>27058</v>
      </c>
      <c r="E701" t="s">
        <v>369</v>
      </c>
      <c r="F701" t="s">
        <v>323</v>
      </c>
      <c r="G701" t="s">
        <v>244</v>
      </c>
      <c r="H701">
        <v>0.42</v>
      </c>
      <c r="I701" t="s">
        <v>324</v>
      </c>
      <c r="J701" t="s">
        <v>324</v>
      </c>
      <c r="K701" t="s">
        <v>324</v>
      </c>
      <c r="L701">
        <v>0.42</v>
      </c>
      <c r="M701">
        <v>210</v>
      </c>
      <c r="N701" t="s">
        <v>324</v>
      </c>
      <c r="O701" t="s">
        <v>324</v>
      </c>
      <c r="P701" t="s">
        <v>324</v>
      </c>
      <c r="Q701">
        <v>210</v>
      </c>
      <c r="R701" t="s">
        <v>324</v>
      </c>
      <c r="S701" t="s">
        <v>324</v>
      </c>
      <c r="T701" t="s">
        <v>324</v>
      </c>
      <c r="U701" t="s">
        <v>324</v>
      </c>
      <c r="V701">
        <v>0</v>
      </c>
      <c r="W701" t="s">
        <v>324</v>
      </c>
      <c r="X701" t="s">
        <v>324</v>
      </c>
      <c r="Y701" t="s">
        <v>324</v>
      </c>
      <c r="Z701" t="s">
        <v>324</v>
      </c>
      <c r="AA701">
        <v>0</v>
      </c>
      <c r="AB701" t="s">
        <v>324</v>
      </c>
      <c r="AC701" t="s">
        <v>324</v>
      </c>
      <c r="AD701" t="s">
        <v>324</v>
      </c>
      <c r="AE701" t="s">
        <v>324</v>
      </c>
      <c r="AF701">
        <v>0</v>
      </c>
      <c r="AG701" t="s">
        <v>324</v>
      </c>
      <c r="AH701" t="s">
        <v>324</v>
      </c>
      <c r="AI701" t="s">
        <v>324</v>
      </c>
      <c r="AJ701" t="s">
        <v>324</v>
      </c>
      <c r="AK701">
        <v>0</v>
      </c>
      <c r="AL701" t="s">
        <v>324</v>
      </c>
      <c r="AM701" t="s">
        <v>324</v>
      </c>
      <c r="AN701" t="s">
        <v>324</v>
      </c>
      <c r="AO701" t="s">
        <v>324</v>
      </c>
      <c r="AP701">
        <v>0</v>
      </c>
      <c r="AQ701" t="s">
        <v>324</v>
      </c>
      <c r="AR701" t="s">
        <v>324</v>
      </c>
      <c r="AS701" t="s">
        <v>324</v>
      </c>
      <c r="AT701" t="s">
        <v>324</v>
      </c>
      <c r="AU701">
        <v>0</v>
      </c>
      <c r="AV701" t="s">
        <v>324</v>
      </c>
      <c r="AW701" t="s">
        <v>324</v>
      </c>
      <c r="AX701" t="s">
        <v>324</v>
      </c>
      <c r="AY701" t="s">
        <v>324</v>
      </c>
      <c r="AZ701">
        <v>0</v>
      </c>
      <c r="BA701" t="s">
        <v>324</v>
      </c>
      <c r="BB701" t="s">
        <v>324</v>
      </c>
      <c r="BC701" t="s">
        <v>324</v>
      </c>
      <c r="BD701" t="s">
        <v>324</v>
      </c>
      <c r="BE701">
        <v>0</v>
      </c>
      <c r="BF701" t="s">
        <v>324</v>
      </c>
      <c r="BG701" t="s">
        <v>324</v>
      </c>
      <c r="BH701" t="s">
        <v>324</v>
      </c>
      <c r="BI701" t="s">
        <v>324</v>
      </c>
      <c r="BJ701">
        <v>0</v>
      </c>
      <c r="BK701">
        <v>0.06</v>
      </c>
      <c r="BL701" t="s">
        <v>324</v>
      </c>
      <c r="BM701">
        <v>4.0000000000000001E-3</v>
      </c>
      <c r="BN701" t="s">
        <v>324</v>
      </c>
      <c r="BO701">
        <v>6.4000000000000001E-2</v>
      </c>
      <c r="BP701">
        <v>30</v>
      </c>
      <c r="BQ701" t="s">
        <v>324</v>
      </c>
      <c r="BR701">
        <v>1</v>
      </c>
      <c r="BS701" t="s">
        <v>324</v>
      </c>
      <c r="BT701">
        <v>31</v>
      </c>
      <c r="BU701" t="s">
        <v>324</v>
      </c>
      <c r="BV701" t="s">
        <v>324</v>
      </c>
      <c r="BW701" t="s">
        <v>324</v>
      </c>
      <c r="BX701" t="s">
        <v>324</v>
      </c>
      <c r="BY701">
        <v>0</v>
      </c>
      <c r="BZ701" t="s">
        <v>324</v>
      </c>
      <c r="CA701" t="s">
        <v>324</v>
      </c>
      <c r="CB701" t="s">
        <v>324</v>
      </c>
      <c r="CC701" t="s">
        <v>324</v>
      </c>
      <c r="CD701">
        <v>0</v>
      </c>
      <c r="CE701" t="s">
        <v>324</v>
      </c>
      <c r="CF701" t="s">
        <v>324</v>
      </c>
      <c r="CG701" t="s">
        <v>324</v>
      </c>
      <c r="CH701" t="s">
        <v>324</v>
      </c>
      <c r="CI701">
        <v>0</v>
      </c>
      <c r="CJ701" t="s">
        <v>324</v>
      </c>
      <c r="CK701" t="s">
        <v>324</v>
      </c>
      <c r="CL701" t="s">
        <v>324</v>
      </c>
      <c r="CM701" t="s">
        <v>324</v>
      </c>
      <c r="CN701">
        <v>0</v>
      </c>
      <c r="CO701">
        <v>0.48</v>
      </c>
      <c r="CP701" t="s">
        <v>179</v>
      </c>
      <c r="CQ701">
        <v>4.0000000000000001E-3</v>
      </c>
      <c r="CR701">
        <v>0</v>
      </c>
      <c r="CS701">
        <v>0.48399999999999999</v>
      </c>
      <c r="CT701">
        <v>240</v>
      </c>
      <c r="CU701">
        <v>0</v>
      </c>
      <c r="CV701">
        <v>1</v>
      </c>
      <c r="CW701">
        <v>0</v>
      </c>
      <c r="CX701">
        <v>241</v>
      </c>
      <c r="CY701">
        <v>0</v>
      </c>
      <c r="CZ701">
        <v>0</v>
      </c>
      <c r="DA701">
        <v>0</v>
      </c>
      <c r="DB701">
        <v>0</v>
      </c>
      <c r="DC701">
        <v>0</v>
      </c>
    </row>
    <row r="702" spans="1:107" x14ac:dyDescent="0.45">
      <c r="A702">
        <v>2024</v>
      </c>
      <c r="B702">
        <v>2</v>
      </c>
      <c r="C702" t="s">
        <v>236</v>
      </c>
      <c r="D702">
        <v>99999</v>
      </c>
      <c r="E702" t="s">
        <v>329</v>
      </c>
      <c r="F702" t="s">
        <v>323</v>
      </c>
      <c r="H702">
        <v>-1.3819999999999999</v>
      </c>
      <c r="I702">
        <v>-6.3E-2</v>
      </c>
      <c r="J702">
        <v>3.3000000000000002E-2</v>
      </c>
      <c r="K702">
        <v>0</v>
      </c>
      <c r="L702">
        <v>-1.411</v>
      </c>
      <c r="M702" t="s">
        <v>324</v>
      </c>
      <c r="N702" t="s">
        <v>324</v>
      </c>
      <c r="O702" t="s">
        <v>324</v>
      </c>
      <c r="P702" t="s">
        <v>324</v>
      </c>
      <c r="Q702" t="s">
        <v>324</v>
      </c>
      <c r="R702" t="s">
        <v>324</v>
      </c>
      <c r="S702" t="s">
        <v>324</v>
      </c>
      <c r="T702" t="s">
        <v>324</v>
      </c>
      <c r="U702" t="s">
        <v>324</v>
      </c>
      <c r="V702">
        <v>0</v>
      </c>
      <c r="W702" t="s">
        <v>324</v>
      </c>
      <c r="X702" t="s">
        <v>324</v>
      </c>
      <c r="Y702" t="s">
        <v>324</v>
      </c>
      <c r="Z702" t="s">
        <v>324</v>
      </c>
      <c r="AA702" t="s">
        <v>324</v>
      </c>
      <c r="AB702" t="s">
        <v>324</v>
      </c>
      <c r="AC702" t="s">
        <v>324</v>
      </c>
      <c r="AD702" t="s">
        <v>324</v>
      </c>
      <c r="AE702" t="s">
        <v>324</v>
      </c>
      <c r="AF702" t="s">
        <v>324</v>
      </c>
      <c r="AG702">
        <v>-0.16300000000000001</v>
      </c>
      <c r="AH702">
        <v>-2.1999999999999999E-2</v>
      </c>
      <c r="AI702">
        <v>0</v>
      </c>
      <c r="AJ702">
        <v>0</v>
      </c>
      <c r="AK702">
        <v>-0.185</v>
      </c>
      <c r="AL702" t="s">
        <v>324</v>
      </c>
      <c r="AM702" t="s">
        <v>324</v>
      </c>
      <c r="AN702" t="s">
        <v>324</v>
      </c>
      <c r="AO702" t="s">
        <v>324</v>
      </c>
      <c r="AP702" t="s">
        <v>324</v>
      </c>
      <c r="AQ702" t="s">
        <v>324</v>
      </c>
      <c r="AR702" t="s">
        <v>324</v>
      </c>
      <c r="AS702" t="s">
        <v>324</v>
      </c>
      <c r="AT702" t="s">
        <v>324</v>
      </c>
      <c r="AU702" t="s">
        <v>324</v>
      </c>
      <c r="AV702" t="s">
        <v>324</v>
      </c>
      <c r="AW702" t="s">
        <v>324</v>
      </c>
      <c r="AX702" t="s">
        <v>324</v>
      </c>
      <c r="AY702" t="s">
        <v>324</v>
      </c>
      <c r="AZ702">
        <v>0</v>
      </c>
      <c r="BA702" t="s">
        <v>324</v>
      </c>
      <c r="BB702" t="s">
        <v>324</v>
      </c>
      <c r="BC702" t="s">
        <v>324</v>
      </c>
      <c r="BD702" t="s">
        <v>324</v>
      </c>
      <c r="BE702" t="s">
        <v>324</v>
      </c>
      <c r="BF702" t="s">
        <v>324</v>
      </c>
      <c r="BG702" t="s">
        <v>324</v>
      </c>
      <c r="BH702" t="s">
        <v>324</v>
      </c>
      <c r="BI702" t="s">
        <v>324</v>
      </c>
      <c r="BJ702" t="s">
        <v>324</v>
      </c>
      <c r="BK702" t="s">
        <v>324</v>
      </c>
      <c r="BL702" t="s">
        <v>324</v>
      </c>
      <c r="BM702" t="s">
        <v>324</v>
      </c>
      <c r="BN702" t="s">
        <v>324</v>
      </c>
      <c r="BO702" t="s">
        <v>324</v>
      </c>
      <c r="BP702" t="s">
        <v>324</v>
      </c>
      <c r="BQ702" t="s">
        <v>324</v>
      </c>
      <c r="BR702" t="s">
        <v>324</v>
      </c>
      <c r="BS702" t="s">
        <v>324</v>
      </c>
      <c r="BT702" t="s">
        <v>324</v>
      </c>
      <c r="BU702" t="s">
        <v>324</v>
      </c>
      <c r="BV702" t="s">
        <v>324</v>
      </c>
      <c r="BW702" t="s">
        <v>324</v>
      </c>
      <c r="BX702" t="s">
        <v>324</v>
      </c>
      <c r="BY702" t="s">
        <v>324</v>
      </c>
      <c r="BZ702" t="s">
        <v>324</v>
      </c>
      <c r="CA702" t="s">
        <v>324</v>
      </c>
      <c r="CB702" t="s">
        <v>324</v>
      </c>
      <c r="CC702" t="s">
        <v>324</v>
      </c>
      <c r="CD702" t="s">
        <v>324</v>
      </c>
      <c r="CE702" t="s">
        <v>324</v>
      </c>
      <c r="CF702" t="s">
        <v>324</v>
      </c>
      <c r="CG702" t="s">
        <v>324</v>
      </c>
      <c r="CH702" t="s">
        <v>324</v>
      </c>
      <c r="CI702" t="s">
        <v>324</v>
      </c>
      <c r="CJ702" t="s">
        <v>324</v>
      </c>
      <c r="CK702" t="s">
        <v>324</v>
      </c>
      <c r="CL702" t="s">
        <v>324</v>
      </c>
      <c r="CM702" t="s">
        <v>324</v>
      </c>
      <c r="CN702" t="s">
        <v>324</v>
      </c>
      <c r="CO702">
        <v>-1.3819999999999999</v>
      </c>
      <c r="CP702">
        <v>-6.3E-2</v>
      </c>
      <c r="CQ702">
        <v>3.3000000000000002E-2</v>
      </c>
      <c r="CR702">
        <v>0</v>
      </c>
      <c r="CS702">
        <v>-1.411</v>
      </c>
      <c r="CT702" t="s">
        <v>324</v>
      </c>
      <c r="CU702" t="s">
        <v>324</v>
      </c>
      <c r="CV702" t="s">
        <v>324</v>
      </c>
      <c r="CW702" t="s">
        <v>324</v>
      </c>
      <c r="CX702" t="s">
        <v>324</v>
      </c>
      <c r="CY702" t="s">
        <v>324</v>
      </c>
      <c r="CZ702" t="s">
        <v>324</v>
      </c>
      <c r="DA702" t="s">
        <v>324</v>
      </c>
      <c r="DB702" t="s">
        <v>324</v>
      </c>
      <c r="DC702" t="s">
        <v>324</v>
      </c>
    </row>
    <row r="703" spans="1:107" x14ac:dyDescent="0.45">
      <c r="A703">
        <v>2024</v>
      </c>
      <c r="B703">
        <v>3</v>
      </c>
      <c r="C703" t="s">
        <v>321</v>
      </c>
      <c r="D703">
        <v>219</v>
      </c>
      <c r="E703" t="s">
        <v>322</v>
      </c>
      <c r="F703" t="s">
        <v>323</v>
      </c>
      <c r="G703" t="s">
        <v>244</v>
      </c>
      <c r="H703">
        <v>1.2E-2</v>
      </c>
      <c r="I703">
        <v>2.1000000000000001E-2</v>
      </c>
      <c r="J703" t="s">
        <v>324</v>
      </c>
      <c r="K703" t="s">
        <v>324</v>
      </c>
      <c r="L703">
        <v>3.3000000000000002E-2</v>
      </c>
      <c r="M703">
        <v>3</v>
      </c>
      <c r="N703">
        <v>2</v>
      </c>
      <c r="O703" t="s">
        <v>324</v>
      </c>
      <c r="P703" t="s">
        <v>324</v>
      </c>
      <c r="Q703">
        <v>5</v>
      </c>
      <c r="R703" t="s">
        <v>324</v>
      </c>
      <c r="S703" t="s">
        <v>324</v>
      </c>
      <c r="T703" t="s">
        <v>324</v>
      </c>
      <c r="U703" t="s">
        <v>324</v>
      </c>
      <c r="V703">
        <v>0</v>
      </c>
      <c r="W703" t="s">
        <v>324</v>
      </c>
      <c r="X703" t="s">
        <v>324</v>
      </c>
      <c r="Y703" t="s">
        <v>324</v>
      </c>
      <c r="Z703" t="s">
        <v>324</v>
      </c>
      <c r="AA703">
        <v>0</v>
      </c>
      <c r="AB703" t="s">
        <v>324</v>
      </c>
      <c r="AC703" t="s">
        <v>324</v>
      </c>
      <c r="AD703" t="s">
        <v>324</v>
      </c>
      <c r="AE703" t="s">
        <v>324</v>
      </c>
      <c r="AF703">
        <v>0</v>
      </c>
      <c r="AG703" t="s">
        <v>324</v>
      </c>
      <c r="AH703" t="s">
        <v>324</v>
      </c>
      <c r="AI703" t="s">
        <v>324</v>
      </c>
      <c r="AJ703" t="s">
        <v>324</v>
      </c>
      <c r="AK703">
        <v>0</v>
      </c>
      <c r="AL703" t="s">
        <v>324</v>
      </c>
      <c r="AM703" t="s">
        <v>324</v>
      </c>
      <c r="AN703" t="s">
        <v>324</v>
      </c>
      <c r="AO703" t="s">
        <v>324</v>
      </c>
      <c r="AP703">
        <v>0</v>
      </c>
      <c r="AQ703" t="s">
        <v>324</v>
      </c>
      <c r="AR703" t="s">
        <v>324</v>
      </c>
      <c r="AS703" t="s">
        <v>324</v>
      </c>
      <c r="AT703" t="s">
        <v>324</v>
      </c>
      <c r="AU703">
        <v>0</v>
      </c>
      <c r="AV703" t="s">
        <v>324</v>
      </c>
      <c r="AW703" t="s">
        <v>324</v>
      </c>
      <c r="AX703" t="s">
        <v>324</v>
      </c>
      <c r="AY703" t="s">
        <v>324</v>
      </c>
      <c r="AZ703">
        <v>0</v>
      </c>
      <c r="BA703" t="s">
        <v>324</v>
      </c>
      <c r="BB703" t="s">
        <v>324</v>
      </c>
      <c r="BC703" t="s">
        <v>324</v>
      </c>
      <c r="BD703" t="s">
        <v>324</v>
      </c>
      <c r="BE703">
        <v>0</v>
      </c>
      <c r="BF703" t="s">
        <v>324</v>
      </c>
      <c r="BG703" t="s">
        <v>324</v>
      </c>
      <c r="BH703" t="s">
        <v>324</v>
      </c>
      <c r="BI703" t="s">
        <v>324</v>
      </c>
      <c r="BJ703">
        <v>0</v>
      </c>
      <c r="BK703" t="s">
        <v>324</v>
      </c>
      <c r="BL703" t="s">
        <v>324</v>
      </c>
      <c r="BM703" t="s">
        <v>324</v>
      </c>
      <c r="BN703" t="s">
        <v>324</v>
      </c>
      <c r="BO703">
        <v>0</v>
      </c>
      <c r="BP703" t="s">
        <v>324</v>
      </c>
      <c r="BQ703" t="s">
        <v>324</v>
      </c>
      <c r="BR703" t="s">
        <v>324</v>
      </c>
      <c r="BS703" t="s">
        <v>324</v>
      </c>
      <c r="BT703">
        <v>0</v>
      </c>
      <c r="BU703" t="s">
        <v>324</v>
      </c>
      <c r="BV703" t="s">
        <v>324</v>
      </c>
      <c r="BW703" t="s">
        <v>324</v>
      </c>
      <c r="BX703" t="s">
        <v>324</v>
      </c>
      <c r="BY703">
        <v>0</v>
      </c>
      <c r="BZ703">
        <v>5.0000000000000001E-3</v>
      </c>
      <c r="CA703" t="s">
        <v>324</v>
      </c>
      <c r="CB703" t="s">
        <v>324</v>
      </c>
      <c r="CC703" t="s">
        <v>324</v>
      </c>
      <c r="CD703">
        <v>5.0000000000000001E-3</v>
      </c>
      <c r="CE703">
        <v>1</v>
      </c>
      <c r="CF703" t="s">
        <v>324</v>
      </c>
      <c r="CG703" t="s">
        <v>324</v>
      </c>
      <c r="CH703" t="s">
        <v>324</v>
      </c>
      <c r="CI703">
        <v>1</v>
      </c>
      <c r="CJ703" t="s">
        <v>324</v>
      </c>
      <c r="CK703" t="s">
        <v>324</v>
      </c>
      <c r="CL703" t="s">
        <v>324</v>
      </c>
      <c r="CM703" t="s">
        <v>324</v>
      </c>
      <c r="CN703">
        <v>0</v>
      </c>
      <c r="CO703">
        <v>1.7000000000000001E-2</v>
      </c>
      <c r="CP703">
        <v>2.1000000000000001E-2</v>
      </c>
      <c r="CQ703" t="s">
        <v>179</v>
      </c>
      <c r="CR703">
        <v>0</v>
      </c>
      <c r="CS703">
        <v>3.7999999999999999E-2</v>
      </c>
      <c r="CT703">
        <v>4</v>
      </c>
      <c r="CU703">
        <v>2</v>
      </c>
      <c r="CV703">
        <v>0</v>
      </c>
      <c r="CW703">
        <v>0</v>
      </c>
      <c r="CX703">
        <v>6</v>
      </c>
      <c r="CY703">
        <v>0</v>
      </c>
      <c r="CZ703">
        <v>0</v>
      </c>
      <c r="DA703">
        <v>0</v>
      </c>
      <c r="DB703">
        <v>0</v>
      </c>
      <c r="DC703">
        <v>0</v>
      </c>
    </row>
    <row r="704" spans="1:107" x14ac:dyDescent="0.45">
      <c r="A704">
        <v>2024</v>
      </c>
      <c r="B704">
        <v>3</v>
      </c>
      <c r="C704" t="s">
        <v>321</v>
      </c>
      <c r="D704">
        <v>3522</v>
      </c>
      <c r="E704" t="s">
        <v>325</v>
      </c>
      <c r="F704" t="s">
        <v>323</v>
      </c>
      <c r="G704" t="s">
        <v>244</v>
      </c>
      <c r="H704">
        <v>4.0510000000000002</v>
      </c>
      <c r="I704">
        <v>0.67500000000000004</v>
      </c>
      <c r="J704" t="s">
        <v>324</v>
      </c>
      <c r="K704" t="s">
        <v>324</v>
      </c>
      <c r="L704">
        <v>4.726</v>
      </c>
      <c r="M704">
        <v>830</v>
      </c>
      <c r="N704">
        <v>63</v>
      </c>
      <c r="O704" t="s">
        <v>324</v>
      </c>
      <c r="P704" t="s">
        <v>324</v>
      </c>
      <c r="Q704">
        <v>893</v>
      </c>
      <c r="R704" t="s">
        <v>324</v>
      </c>
      <c r="S704" t="s">
        <v>324</v>
      </c>
      <c r="T704" t="s">
        <v>324</v>
      </c>
      <c r="U704" t="s">
        <v>324</v>
      </c>
      <c r="V704">
        <v>0</v>
      </c>
      <c r="W704" t="s">
        <v>324</v>
      </c>
      <c r="X704" t="s">
        <v>324</v>
      </c>
      <c r="Y704" t="s">
        <v>324</v>
      </c>
      <c r="Z704" t="s">
        <v>324</v>
      </c>
      <c r="AA704">
        <v>0</v>
      </c>
      <c r="AB704" t="s">
        <v>324</v>
      </c>
      <c r="AC704" t="s">
        <v>324</v>
      </c>
      <c r="AD704" t="s">
        <v>324</v>
      </c>
      <c r="AE704" t="s">
        <v>324</v>
      </c>
      <c r="AF704">
        <v>0</v>
      </c>
      <c r="AG704" t="s">
        <v>324</v>
      </c>
      <c r="AH704" t="s">
        <v>324</v>
      </c>
      <c r="AI704" t="s">
        <v>324</v>
      </c>
      <c r="AJ704" t="s">
        <v>324</v>
      </c>
      <c r="AK704">
        <v>0</v>
      </c>
      <c r="AL704" t="s">
        <v>324</v>
      </c>
      <c r="AM704" t="s">
        <v>324</v>
      </c>
      <c r="AN704" t="s">
        <v>324</v>
      </c>
      <c r="AO704" t="s">
        <v>324</v>
      </c>
      <c r="AP704">
        <v>0</v>
      </c>
      <c r="AQ704" t="s">
        <v>324</v>
      </c>
      <c r="AR704" t="s">
        <v>324</v>
      </c>
      <c r="AS704" t="s">
        <v>324</v>
      </c>
      <c r="AT704" t="s">
        <v>324</v>
      </c>
      <c r="AU704">
        <v>0</v>
      </c>
      <c r="AV704" t="s">
        <v>324</v>
      </c>
      <c r="AW704" t="s">
        <v>324</v>
      </c>
      <c r="AX704" t="s">
        <v>324</v>
      </c>
      <c r="AY704" t="s">
        <v>324</v>
      </c>
      <c r="AZ704">
        <v>0</v>
      </c>
      <c r="BA704" t="s">
        <v>324</v>
      </c>
      <c r="BB704" t="s">
        <v>324</v>
      </c>
      <c r="BC704" t="s">
        <v>324</v>
      </c>
      <c r="BD704" t="s">
        <v>324</v>
      </c>
      <c r="BE704">
        <v>0</v>
      </c>
      <c r="BF704" t="s">
        <v>324</v>
      </c>
      <c r="BG704" t="s">
        <v>324</v>
      </c>
      <c r="BH704" t="s">
        <v>324</v>
      </c>
      <c r="BI704" t="s">
        <v>324</v>
      </c>
      <c r="BJ704">
        <v>0</v>
      </c>
      <c r="BK704" t="s">
        <v>324</v>
      </c>
      <c r="BL704">
        <v>0.01</v>
      </c>
      <c r="BM704" t="s">
        <v>324</v>
      </c>
      <c r="BN704" t="s">
        <v>324</v>
      </c>
      <c r="BO704">
        <v>0.01</v>
      </c>
      <c r="BP704" t="s">
        <v>324</v>
      </c>
      <c r="BQ704">
        <v>4</v>
      </c>
      <c r="BR704" t="s">
        <v>324</v>
      </c>
      <c r="BS704" t="s">
        <v>324</v>
      </c>
      <c r="BT704">
        <v>4</v>
      </c>
      <c r="BU704" t="s">
        <v>324</v>
      </c>
      <c r="BV704" t="s">
        <v>324</v>
      </c>
      <c r="BW704" t="s">
        <v>324</v>
      </c>
      <c r="BX704" t="s">
        <v>324</v>
      </c>
      <c r="BY704">
        <v>0</v>
      </c>
      <c r="BZ704" t="s">
        <v>324</v>
      </c>
      <c r="CA704" t="s">
        <v>324</v>
      </c>
      <c r="CB704" t="s">
        <v>324</v>
      </c>
      <c r="CC704" t="s">
        <v>324</v>
      </c>
      <c r="CD704">
        <v>0</v>
      </c>
      <c r="CE704" t="s">
        <v>324</v>
      </c>
      <c r="CF704" t="s">
        <v>324</v>
      </c>
      <c r="CG704" t="s">
        <v>324</v>
      </c>
      <c r="CH704" t="s">
        <v>324</v>
      </c>
      <c r="CI704">
        <v>0</v>
      </c>
      <c r="CJ704" t="s">
        <v>324</v>
      </c>
      <c r="CK704" t="s">
        <v>324</v>
      </c>
      <c r="CL704" t="s">
        <v>324</v>
      </c>
      <c r="CM704" t="s">
        <v>324</v>
      </c>
      <c r="CN704">
        <v>0</v>
      </c>
      <c r="CO704">
        <v>4.0510000000000002</v>
      </c>
      <c r="CP704">
        <v>0.68500000000000005</v>
      </c>
      <c r="CQ704" t="s">
        <v>179</v>
      </c>
      <c r="CR704">
        <v>0</v>
      </c>
      <c r="CS704">
        <v>4.7359999999999998</v>
      </c>
      <c r="CT704">
        <v>830</v>
      </c>
      <c r="CU704">
        <v>67</v>
      </c>
      <c r="CV704">
        <v>0</v>
      </c>
      <c r="CW704">
        <v>0</v>
      </c>
      <c r="CX704">
        <v>897</v>
      </c>
      <c r="CY704">
        <v>0</v>
      </c>
      <c r="CZ704">
        <v>0</v>
      </c>
      <c r="DA704">
        <v>0</v>
      </c>
      <c r="DB704">
        <v>0</v>
      </c>
      <c r="DC704">
        <v>0</v>
      </c>
    </row>
    <row r="705" spans="1:107" x14ac:dyDescent="0.45">
      <c r="A705">
        <v>2024</v>
      </c>
      <c r="B705">
        <v>3</v>
      </c>
      <c r="C705" t="s">
        <v>321</v>
      </c>
      <c r="D705">
        <v>7353</v>
      </c>
      <c r="E705" t="s">
        <v>326</v>
      </c>
      <c r="F705" t="s">
        <v>323</v>
      </c>
      <c r="G705" t="s">
        <v>244</v>
      </c>
      <c r="H705">
        <v>3.883</v>
      </c>
      <c r="I705">
        <v>0.56899999999999995</v>
      </c>
      <c r="J705">
        <v>0.121</v>
      </c>
      <c r="K705">
        <v>0</v>
      </c>
      <c r="L705">
        <v>4.5730000000000004</v>
      </c>
      <c r="M705">
        <v>732</v>
      </c>
      <c r="N705">
        <v>58</v>
      </c>
      <c r="O705">
        <v>9</v>
      </c>
      <c r="P705">
        <v>0</v>
      </c>
      <c r="Q705">
        <v>799</v>
      </c>
      <c r="R705" t="s">
        <v>324</v>
      </c>
      <c r="S705" t="s">
        <v>324</v>
      </c>
      <c r="T705" t="s">
        <v>324</v>
      </c>
      <c r="U705" t="s">
        <v>324</v>
      </c>
      <c r="V705">
        <v>0</v>
      </c>
      <c r="W705" t="s">
        <v>324</v>
      </c>
      <c r="X705" t="s">
        <v>324</v>
      </c>
      <c r="Y705" t="s">
        <v>324</v>
      </c>
      <c r="Z705" t="s">
        <v>324</v>
      </c>
      <c r="AA705">
        <v>0</v>
      </c>
      <c r="AB705">
        <v>6.194</v>
      </c>
      <c r="AC705">
        <v>3.141</v>
      </c>
      <c r="AD705">
        <v>0</v>
      </c>
      <c r="AE705">
        <v>0</v>
      </c>
      <c r="AF705">
        <v>9.3350000000000009</v>
      </c>
      <c r="AG705" t="s">
        <v>324</v>
      </c>
      <c r="AH705" t="s">
        <v>324</v>
      </c>
      <c r="AI705" t="s">
        <v>324</v>
      </c>
      <c r="AJ705" t="s">
        <v>324</v>
      </c>
      <c r="AK705">
        <v>0</v>
      </c>
      <c r="AL705" t="s">
        <v>324</v>
      </c>
      <c r="AM705" t="s">
        <v>324</v>
      </c>
      <c r="AN705" t="s">
        <v>324</v>
      </c>
      <c r="AO705" t="s">
        <v>324</v>
      </c>
      <c r="AP705">
        <v>0</v>
      </c>
      <c r="AQ705" t="s">
        <v>324</v>
      </c>
      <c r="AR705" t="s">
        <v>324</v>
      </c>
      <c r="AS705" t="s">
        <v>324</v>
      </c>
      <c r="AT705" t="s">
        <v>324</v>
      </c>
      <c r="AU705">
        <v>0</v>
      </c>
      <c r="AV705" t="s">
        <v>324</v>
      </c>
      <c r="AW705" t="s">
        <v>324</v>
      </c>
      <c r="AX705" t="s">
        <v>324</v>
      </c>
      <c r="AY705" t="s">
        <v>324</v>
      </c>
      <c r="AZ705">
        <v>0</v>
      </c>
      <c r="BA705" t="s">
        <v>324</v>
      </c>
      <c r="BB705" t="s">
        <v>324</v>
      </c>
      <c r="BC705" t="s">
        <v>324</v>
      </c>
      <c r="BD705" t="s">
        <v>324</v>
      </c>
      <c r="BE705">
        <v>0</v>
      </c>
      <c r="BF705" t="s">
        <v>324</v>
      </c>
      <c r="BG705" t="s">
        <v>324</v>
      </c>
      <c r="BH705" t="s">
        <v>324</v>
      </c>
      <c r="BI705" t="s">
        <v>324</v>
      </c>
      <c r="BJ705">
        <v>0</v>
      </c>
      <c r="BK705">
        <v>1.7999999999999999E-2</v>
      </c>
      <c r="BL705">
        <v>1.2E-2</v>
      </c>
      <c r="BM705">
        <v>0</v>
      </c>
      <c r="BN705">
        <v>0</v>
      </c>
      <c r="BO705">
        <v>0.03</v>
      </c>
      <c r="BP705">
        <v>6</v>
      </c>
      <c r="BQ705">
        <v>2</v>
      </c>
      <c r="BR705">
        <v>0</v>
      </c>
      <c r="BS705">
        <v>0</v>
      </c>
      <c r="BT705">
        <v>8</v>
      </c>
      <c r="BU705">
        <v>0</v>
      </c>
      <c r="BV705">
        <v>0</v>
      </c>
      <c r="BW705">
        <v>0</v>
      </c>
      <c r="BX705">
        <v>0</v>
      </c>
      <c r="BY705">
        <v>0</v>
      </c>
      <c r="BZ705" t="s">
        <v>324</v>
      </c>
      <c r="CA705" t="s">
        <v>324</v>
      </c>
      <c r="CB705" t="s">
        <v>324</v>
      </c>
      <c r="CC705" t="s">
        <v>324</v>
      </c>
      <c r="CD705">
        <v>0</v>
      </c>
      <c r="CE705" t="s">
        <v>324</v>
      </c>
      <c r="CF705" t="s">
        <v>324</v>
      </c>
      <c r="CG705" t="s">
        <v>324</v>
      </c>
      <c r="CH705" t="s">
        <v>324</v>
      </c>
      <c r="CI705">
        <v>0</v>
      </c>
      <c r="CJ705" t="s">
        <v>324</v>
      </c>
      <c r="CK705" t="s">
        <v>324</v>
      </c>
      <c r="CL705" t="s">
        <v>324</v>
      </c>
      <c r="CM705" t="s">
        <v>324</v>
      </c>
      <c r="CN705">
        <v>0</v>
      </c>
      <c r="CO705">
        <v>3.9009999999999998</v>
      </c>
      <c r="CP705">
        <v>0.58099999999999996</v>
      </c>
      <c r="CQ705">
        <v>0.121</v>
      </c>
      <c r="CR705">
        <v>0</v>
      </c>
      <c r="CS705">
        <v>4.6029999999999998</v>
      </c>
      <c r="CT705">
        <v>738</v>
      </c>
      <c r="CU705">
        <v>60</v>
      </c>
      <c r="CV705">
        <v>9</v>
      </c>
      <c r="CW705">
        <v>0</v>
      </c>
      <c r="CX705">
        <v>807</v>
      </c>
      <c r="CY705">
        <v>6.194</v>
      </c>
      <c r="CZ705">
        <v>3.141</v>
      </c>
      <c r="DA705">
        <v>0</v>
      </c>
      <c r="DB705">
        <v>0</v>
      </c>
      <c r="DC705">
        <v>9.3350000000000009</v>
      </c>
    </row>
    <row r="706" spans="1:107" x14ac:dyDescent="0.45">
      <c r="A706">
        <v>2024</v>
      </c>
      <c r="B706">
        <v>3</v>
      </c>
      <c r="C706" t="s">
        <v>321</v>
      </c>
      <c r="D706">
        <v>11824</v>
      </c>
      <c r="E706" t="s">
        <v>327</v>
      </c>
      <c r="F706" t="s">
        <v>323</v>
      </c>
      <c r="G706" t="s">
        <v>244</v>
      </c>
      <c r="H706">
        <v>2.6320000000000001</v>
      </c>
      <c r="I706">
        <v>0.40600000000000003</v>
      </c>
      <c r="J706" t="s">
        <v>324</v>
      </c>
      <c r="K706" t="s">
        <v>324</v>
      </c>
      <c r="L706">
        <v>3.0379999999999998</v>
      </c>
      <c r="M706">
        <v>411</v>
      </c>
      <c r="N706">
        <v>33</v>
      </c>
      <c r="O706" t="s">
        <v>324</v>
      </c>
      <c r="P706" t="s">
        <v>324</v>
      </c>
      <c r="Q706">
        <v>444</v>
      </c>
      <c r="R706" t="s">
        <v>324</v>
      </c>
      <c r="S706" t="s">
        <v>324</v>
      </c>
      <c r="T706" t="s">
        <v>324</v>
      </c>
      <c r="U706" t="s">
        <v>324</v>
      </c>
      <c r="V706">
        <v>0</v>
      </c>
      <c r="W706" t="s">
        <v>324</v>
      </c>
      <c r="X706" t="s">
        <v>324</v>
      </c>
      <c r="Y706" t="s">
        <v>324</v>
      </c>
      <c r="Z706" t="s">
        <v>324</v>
      </c>
      <c r="AA706">
        <v>0</v>
      </c>
      <c r="AB706" t="s">
        <v>324</v>
      </c>
      <c r="AC706" t="s">
        <v>324</v>
      </c>
      <c r="AD706" t="s">
        <v>324</v>
      </c>
      <c r="AE706" t="s">
        <v>324</v>
      </c>
      <c r="AF706">
        <v>0</v>
      </c>
      <c r="AG706" t="s">
        <v>324</v>
      </c>
      <c r="AH706" t="s">
        <v>324</v>
      </c>
      <c r="AI706" t="s">
        <v>324</v>
      </c>
      <c r="AJ706" t="s">
        <v>324</v>
      </c>
      <c r="AK706">
        <v>0</v>
      </c>
      <c r="AL706" t="s">
        <v>324</v>
      </c>
      <c r="AM706" t="s">
        <v>324</v>
      </c>
      <c r="AN706" t="s">
        <v>324</v>
      </c>
      <c r="AO706" t="s">
        <v>324</v>
      </c>
      <c r="AP706">
        <v>0</v>
      </c>
      <c r="AQ706" t="s">
        <v>324</v>
      </c>
      <c r="AR706" t="s">
        <v>324</v>
      </c>
      <c r="AS706" t="s">
        <v>324</v>
      </c>
      <c r="AT706" t="s">
        <v>324</v>
      </c>
      <c r="AU706">
        <v>0</v>
      </c>
      <c r="AV706" t="s">
        <v>324</v>
      </c>
      <c r="AW706" t="s">
        <v>324</v>
      </c>
      <c r="AX706" t="s">
        <v>324</v>
      </c>
      <c r="AY706" t="s">
        <v>324</v>
      </c>
      <c r="AZ706">
        <v>0</v>
      </c>
      <c r="BA706" t="s">
        <v>324</v>
      </c>
      <c r="BB706" t="s">
        <v>324</v>
      </c>
      <c r="BC706" t="s">
        <v>324</v>
      </c>
      <c r="BD706" t="s">
        <v>324</v>
      </c>
      <c r="BE706">
        <v>0</v>
      </c>
      <c r="BF706" t="s">
        <v>324</v>
      </c>
      <c r="BG706" t="s">
        <v>324</v>
      </c>
      <c r="BH706" t="s">
        <v>324</v>
      </c>
      <c r="BI706" t="s">
        <v>324</v>
      </c>
      <c r="BJ706">
        <v>0</v>
      </c>
      <c r="BK706">
        <v>6.4000000000000001E-2</v>
      </c>
      <c r="BL706">
        <v>1.6E-2</v>
      </c>
      <c r="BM706" t="s">
        <v>324</v>
      </c>
      <c r="BN706" t="s">
        <v>324</v>
      </c>
      <c r="BO706">
        <v>0.08</v>
      </c>
      <c r="BP706">
        <v>20</v>
      </c>
      <c r="BQ706">
        <v>3</v>
      </c>
      <c r="BR706" t="s">
        <v>324</v>
      </c>
      <c r="BS706" t="s">
        <v>324</v>
      </c>
      <c r="BT706">
        <v>23</v>
      </c>
      <c r="BU706" t="s">
        <v>324</v>
      </c>
      <c r="BV706" t="s">
        <v>324</v>
      </c>
      <c r="BW706" t="s">
        <v>324</v>
      </c>
      <c r="BX706" t="s">
        <v>324</v>
      </c>
      <c r="BY706">
        <v>0</v>
      </c>
      <c r="BZ706">
        <v>4.8000000000000001E-2</v>
      </c>
      <c r="CA706">
        <v>4.0000000000000001E-3</v>
      </c>
      <c r="CB706" t="s">
        <v>324</v>
      </c>
      <c r="CC706" t="s">
        <v>324</v>
      </c>
      <c r="CD706">
        <v>5.1999999999999998E-2</v>
      </c>
      <c r="CE706">
        <v>7</v>
      </c>
      <c r="CF706">
        <v>1</v>
      </c>
      <c r="CG706" t="s">
        <v>324</v>
      </c>
      <c r="CH706" t="s">
        <v>324</v>
      </c>
      <c r="CI706">
        <v>8</v>
      </c>
      <c r="CJ706" t="s">
        <v>324</v>
      </c>
      <c r="CK706" t="s">
        <v>324</v>
      </c>
      <c r="CL706" t="s">
        <v>324</v>
      </c>
      <c r="CM706" t="s">
        <v>324</v>
      </c>
      <c r="CN706">
        <v>0</v>
      </c>
      <c r="CO706">
        <v>2.7440000000000002</v>
      </c>
      <c r="CP706">
        <v>0.42599999999999999</v>
      </c>
      <c r="CQ706" t="s">
        <v>179</v>
      </c>
      <c r="CR706">
        <v>0</v>
      </c>
      <c r="CS706">
        <v>3.17</v>
      </c>
      <c r="CT706">
        <v>438</v>
      </c>
      <c r="CU706">
        <v>37</v>
      </c>
      <c r="CV706">
        <v>0</v>
      </c>
      <c r="CW706">
        <v>0</v>
      </c>
      <c r="CX706">
        <v>475</v>
      </c>
      <c r="CY706">
        <v>0</v>
      </c>
      <c r="CZ706">
        <v>0</v>
      </c>
      <c r="DA706">
        <v>0</v>
      </c>
      <c r="DB706">
        <v>0</v>
      </c>
      <c r="DC706">
        <v>0</v>
      </c>
    </row>
    <row r="707" spans="1:107" x14ac:dyDescent="0.45">
      <c r="A707">
        <v>2024</v>
      </c>
      <c r="B707">
        <v>3</v>
      </c>
      <c r="C707" t="s">
        <v>321</v>
      </c>
      <c r="D707">
        <v>19558</v>
      </c>
      <c r="E707" t="s">
        <v>328</v>
      </c>
      <c r="F707" t="s">
        <v>323</v>
      </c>
      <c r="G707" t="s">
        <v>247</v>
      </c>
      <c r="H707">
        <v>2.7909999999999999</v>
      </c>
      <c r="I707">
        <v>0.83099999999999996</v>
      </c>
      <c r="J707" t="s">
        <v>324</v>
      </c>
      <c r="K707" t="s">
        <v>324</v>
      </c>
      <c r="L707">
        <v>3.6219999999999999</v>
      </c>
      <c r="M707">
        <v>491</v>
      </c>
      <c r="N707">
        <v>48</v>
      </c>
      <c r="O707" t="s">
        <v>324</v>
      </c>
      <c r="P707" t="s">
        <v>324</v>
      </c>
      <c r="Q707">
        <v>539</v>
      </c>
      <c r="R707" t="s">
        <v>324</v>
      </c>
      <c r="S707" t="s">
        <v>324</v>
      </c>
      <c r="T707" t="s">
        <v>324</v>
      </c>
      <c r="U707" t="s">
        <v>324</v>
      </c>
      <c r="V707">
        <v>0</v>
      </c>
      <c r="W707" t="s">
        <v>324</v>
      </c>
      <c r="X707" t="s">
        <v>324</v>
      </c>
      <c r="Y707" t="s">
        <v>324</v>
      </c>
      <c r="Z707" t="s">
        <v>324</v>
      </c>
      <c r="AA707">
        <v>0</v>
      </c>
      <c r="AB707">
        <v>55.271000000000001</v>
      </c>
      <c r="AC707">
        <v>3.742</v>
      </c>
      <c r="AD707" t="s">
        <v>324</v>
      </c>
      <c r="AE707" t="s">
        <v>324</v>
      </c>
      <c r="AF707">
        <v>59.012999999999998</v>
      </c>
      <c r="AG707" t="s">
        <v>324</v>
      </c>
      <c r="AH707" t="s">
        <v>324</v>
      </c>
      <c r="AI707" t="s">
        <v>324</v>
      </c>
      <c r="AJ707" t="s">
        <v>324</v>
      </c>
      <c r="AK707">
        <v>0</v>
      </c>
      <c r="AL707" t="s">
        <v>324</v>
      </c>
      <c r="AM707" t="s">
        <v>324</v>
      </c>
      <c r="AN707" t="s">
        <v>324</v>
      </c>
      <c r="AO707" t="s">
        <v>324</v>
      </c>
      <c r="AP707">
        <v>0</v>
      </c>
      <c r="AQ707" t="s">
        <v>324</v>
      </c>
      <c r="AR707" t="s">
        <v>324</v>
      </c>
      <c r="AS707" t="s">
        <v>324</v>
      </c>
      <c r="AT707" t="s">
        <v>324</v>
      </c>
      <c r="AU707">
        <v>0</v>
      </c>
      <c r="AV707" t="s">
        <v>324</v>
      </c>
      <c r="AW707" t="s">
        <v>324</v>
      </c>
      <c r="AX707" t="s">
        <v>324</v>
      </c>
      <c r="AY707" t="s">
        <v>324</v>
      </c>
      <c r="AZ707">
        <v>0</v>
      </c>
      <c r="BA707" t="s">
        <v>324</v>
      </c>
      <c r="BB707" t="s">
        <v>324</v>
      </c>
      <c r="BC707" t="s">
        <v>324</v>
      </c>
      <c r="BD707" t="s">
        <v>324</v>
      </c>
      <c r="BE707">
        <v>0</v>
      </c>
      <c r="BF707" t="s">
        <v>324</v>
      </c>
      <c r="BG707" t="s">
        <v>324</v>
      </c>
      <c r="BH707" t="s">
        <v>324</v>
      </c>
      <c r="BI707" t="s">
        <v>324</v>
      </c>
      <c r="BJ707">
        <v>0</v>
      </c>
      <c r="BK707">
        <v>0.10299999999999999</v>
      </c>
      <c r="BL707">
        <v>1.4E-2</v>
      </c>
      <c r="BM707" t="s">
        <v>324</v>
      </c>
      <c r="BN707" t="s">
        <v>324</v>
      </c>
      <c r="BO707">
        <v>0.11700000000000001</v>
      </c>
      <c r="BP707">
        <v>31</v>
      </c>
      <c r="BQ707">
        <v>3</v>
      </c>
      <c r="BR707" t="s">
        <v>324</v>
      </c>
      <c r="BS707" t="s">
        <v>324</v>
      </c>
      <c r="BT707">
        <v>34</v>
      </c>
      <c r="BU707">
        <v>1.39</v>
      </c>
      <c r="BV707">
        <v>0.14299999999999999</v>
      </c>
      <c r="BW707" t="s">
        <v>324</v>
      </c>
      <c r="BX707" t="s">
        <v>324</v>
      </c>
      <c r="BY707">
        <v>1.5329999999999999</v>
      </c>
      <c r="BZ707" t="s">
        <v>324</v>
      </c>
      <c r="CA707" t="s">
        <v>324</v>
      </c>
      <c r="CB707" t="s">
        <v>324</v>
      </c>
      <c r="CC707" t="s">
        <v>324</v>
      </c>
      <c r="CD707">
        <v>0</v>
      </c>
      <c r="CE707" t="s">
        <v>324</v>
      </c>
      <c r="CF707" t="s">
        <v>324</v>
      </c>
      <c r="CG707" t="s">
        <v>324</v>
      </c>
      <c r="CH707" t="s">
        <v>324</v>
      </c>
      <c r="CI707">
        <v>0</v>
      </c>
      <c r="CJ707" t="s">
        <v>324</v>
      </c>
      <c r="CK707" t="s">
        <v>324</v>
      </c>
      <c r="CL707" t="s">
        <v>324</v>
      </c>
      <c r="CM707" t="s">
        <v>324</v>
      </c>
      <c r="CN707">
        <v>0</v>
      </c>
      <c r="CO707">
        <v>2.8940000000000001</v>
      </c>
      <c r="CP707">
        <v>0.84499999999999997</v>
      </c>
      <c r="CQ707" t="s">
        <v>179</v>
      </c>
      <c r="CR707">
        <v>0</v>
      </c>
      <c r="CS707">
        <v>3.7389999999999999</v>
      </c>
      <c r="CT707">
        <v>522</v>
      </c>
      <c r="CU707">
        <v>51</v>
      </c>
      <c r="CV707">
        <v>0</v>
      </c>
      <c r="CW707">
        <v>0</v>
      </c>
      <c r="CX707">
        <v>573</v>
      </c>
      <c r="CY707">
        <v>56.661000000000001</v>
      </c>
      <c r="CZ707">
        <v>3.8849999999999998</v>
      </c>
      <c r="DA707">
        <v>0</v>
      </c>
      <c r="DB707">
        <v>0</v>
      </c>
      <c r="DC707">
        <v>60.545999999999999</v>
      </c>
    </row>
    <row r="708" spans="1:107" x14ac:dyDescent="0.45">
      <c r="A708">
        <v>2024</v>
      </c>
      <c r="B708">
        <v>3</v>
      </c>
      <c r="C708" t="s">
        <v>321</v>
      </c>
      <c r="D708">
        <v>99999</v>
      </c>
      <c r="E708" t="s">
        <v>329</v>
      </c>
      <c r="F708" t="s">
        <v>323</v>
      </c>
      <c r="H708">
        <v>0.372</v>
      </c>
      <c r="I708">
        <v>0.29299999999999998</v>
      </c>
      <c r="J708" t="s">
        <v>324</v>
      </c>
      <c r="K708" t="s">
        <v>324</v>
      </c>
      <c r="L708">
        <v>0.66500000000000004</v>
      </c>
      <c r="M708" t="s">
        <v>324</v>
      </c>
      <c r="N708" t="s">
        <v>324</v>
      </c>
      <c r="O708" t="s">
        <v>324</v>
      </c>
      <c r="P708" t="s">
        <v>324</v>
      </c>
      <c r="Q708" t="s">
        <v>324</v>
      </c>
      <c r="R708" t="s">
        <v>324</v>
      </c>
      <c r="S708" t="s">
        <v>324</v>
      </c>
      <c r="T708" t="s">
        <v>324</v>
      </c>
      <c r="U708" t="s">
        <v>324</v>
      </c>
      <c r="V708">
        <v>0</v>
      </c>
      <c r="W708" t="s">
        <v>324</v>
      </c>
      <c r="X708" t="s">
        <v>324</v>
      </c>
      <c r="Y708" t="s">
        <v>324</v>
      </c>
      <c r="Z708" t="s">
        <v>324</v>
      </c>
      <c r="AA708" t="s">
        <v>324</v>
      </c>
      <c r="AB708" t="s">
        <v>324</v>
      </c>
      <c r="AC708" t="s">
        <v>324</v>
      </c>
      <c r="AD708" t="s">
        <v>324</v>
      </c>
      <c r="AE708" t="s">
        <v>324</v>
      </c>
      <c r="AF708" t="s">
        <v>324</v>
      </c>
      <c r="AG708" t="s">
        <v>324</v>
      </c>
      <c r="AH708" t="s">
        <v>324</v>
      </c>
      <c r="AI708" t="s">
        <v>324</v>
      </c>
      <c r="AJ708" t="s">
        <v>324</v>
      </c>
      <c r="AK708">
        <v>0</v>
      </c>
      <c r="AL708" t="s">
        <v>324</v>
      </c>
      <c r="AM708" t="s">
        <v>324</v>
      </c>
      <c r="AN708" t="s">
        <v>324</v>
      </c>
      <c r="AO708" t="s">
        <v>324</v>
      </c>
      <c r="AP708" t="s">
        <v>324</v>
      </c>
      <c r="AQ708" t="s">
        <v>324</v>
      </c>
      <c r="AR708" t="s">
        <v>324</v>
      </c>
      <c r="AS708" t="s">
        <v>324</v>
      </c>
      <c r="AT708" t="s">
        <v>324</v>
      </c>
      <c r="AU708" t="s">
        <v>324</v>
      </c>
      <c r="AV708" t="s">
        <v>324</v>
      </c>
      <c r="AW708" t="s">
        <v>324</v>
      </c>
      <c r="AX708" t="s">
        <v>324</v>
      </c>
      <c r="AY708" t="s">
        <v>324</v>
      </c>
      <c r="AZ708">
        <v>0</v>
      </c>
      <c r="BA708" t="s">
        <v>324</v>
      </c>
      <c r="BB708" t="s">
        <v>324</v>
      </c>
      <c r="BC708" t="s">
        <v>324</v>
      </c>
      <c r="BD708" t="s">
        <v>324</v>
      </c>
      <c r="BE708" t="s">
        <v>324</v>
      </c>
      <c r="BF708" t="s">
        <v>324</v>
      </c>
      <c r="BG708" t="s">
        <v>324</v>
      </c>
      <c r="BH708" t="s">
        <v>324</v>
      </c>
      <c r="BI708" t="s">
        <v>324</v>
      </c>
      <c r="BJ708" t="s">
        <v>324</v>
      </c>
      <c r="BK708" t="s">
        <v>324</v>
      </c>
      <c r="BL708" t="s">
        <v>324</v>
      </c>
      <c r="BM708" t="s">
        <v>324</v>
      </c>
      <c r="BN708" t="s">
        <v>324</v>
      </c>
      <c r="BO708" t="s">
        <v>324</v>
      </c>
      <c r="BP708" t="s">
        <v>324</v>
      </c>
      <c r="BQ708" t="s">
        <v>324</v>
      </c>
      <c r="BR708" t="s">
        <v>324</v>
      </c>
      <c r="BS708" t="s">
        <v>324</v>
      </c>
      <c r="BT708" t="s">
        <v>324</v>
      </c>
      <c r="BU708" t="s">
        <v>324</v>
      </c>
      <c r="BV708" t="s">
        <v>324</v>
      </c>
      <c r="BW708" t="s">
        <v>324</v>
      </c>
      <c r="BX708" t="s">
        <v>324</v>
      </c>
      <c r="BY708" t="s">
        <v>324</v>
      </c>
      <c r="BZ708" t="s">
        <v>324</v>
      </c>
      <c r="CA708" t="s">
        <v>324</v>
      </c>
      <c r="CB708" t="s">
        <v>324</v>
      </c>
      <c r="CC708" t="s">
        <v>324</v>
      </c>
      <c r="CD708" t="s">
        <v>324</v>
      </c>
      <c r="CE708" t="s">
        <v>324</v>
      </c>
      <c r="CF708" t="s">
        <v>324</v>
      </c>
      <c r="CG708" t="s">
        <v>324</v>
      </c>
      <c r="CH708" t="s">
        <v>324</v>
      </c>
      <c r="CI708" t="s">
        <v>324</v>
      </c>
      <c r="CJ708" t="s">
        <v>324</v>
      </c>
      <c r="CK708" t="s">
        <v>324</v>
      </c>
      <c r="CL708" t="s">
        <v>324</v>
      </c>
      <c r="CM708" t="s">
        <v>324</v>
      </c>
      <c r="CN708" t="s">
        <v>324</v>
      </c>
      <c r="CO708">
        <v>0.372</v>
      </c>
      <c r="CP708">
        <v>0.29299999999999998</v>
      </c>
      <c r="CQ708" t="s">
        <v>324</v>
      </c>
      <c r="CR708" t="s">
        <v>324</v>
      </c>
      <c r="CS708">
        <v>0.66500000000000004</v>
      </c>
      <c r="CT708" t="s">
        <v>324</v>
      </c>
      <c r="CU708" t="s">
        <v>324</v>
      </c>
      <c r="CV708" t="s">
        <v>324</v>
      </c>
      <c r="CW708" t="s">
        <v>324</v>
      </c>
      <c r="CX708" t="s">
        <v>324</v>
      </c>
      <c r="CY708" t="s">
        <v>324</v>
      </c>
      <c r="CZ708" t="s">
        <v>324</v>
      </c>
      <c r="DA708" t="s">
        <v>324</v>
      </c>
      <c r="DB708" t="s">
        <v>324</v>
      </c>
      <c r="DC708" t="s">
        <v>324</v>
      </c>
    </row>
    <row r="709" spans="1:107" x14ac:dyDescent="0.45">
      <c r="A709">
        <v>2024</v>
      </c>
      <c r="B709">
        <v>3</v>
      </c>
      <c r="C709" t="s">
        <v>86</v>
      </c>
      <c r="D709">
        <v>99999</v>
      </c>
      <c r="E709" t="s">
        <v>329</v>
      </c>
      <c r="F709" t="s">
        <v>323</v>
      </c>
      <c r="H709" t="s">
        <v>179</v>
      </c>
      <c r="I709" t="s">
        <v>179</v>
      </c>
      <c r="J709" t="s">
        <v>324</v>
      </c>
      <c r="K709" t="s">
        <v>324</v>
      </c>
      <c r="L709" t="s">
        <v>179</v>
      </c>
      <c r="M709" t="s">
        <v>324</v>
      </c>
      <c r="N709" t="s">
        <v>324</v>
      </c>
      <c r="O709" t="s">
        <v>324</v>
      </c>
      <c r="P709" t="s">
        <v>324</v>
      </c>
      <c r="Q709" t="s">
        <v>324</v>
      </c>
      <c r="R709" t="s">
        <v>324</v>
      </c>
      <c r="S709" t="s">
        <v>324</v>
      </c>
      <c r="T709" t="s">
        <v>324</v>
      </c>
      <c r="U709" t="s">
        <v>324</v>
      </c>
      <c r="V709" t="s">
        <v>324</v>
      </c>
      <c r="W709" t="s">
        <v>324</v>
      </c>
      <c r="X709" t="s">
        <v>324</v>
      </c>
      <c r="Y709" t="s">
        <v>324</v>
      </c>
      <c r="Z709" t="s">
        <v>324</v>
      </c>
      <c r="AA709" t="s">
        <v>324</v>
      </c>
      <c r="AB709" t="s">
        <v>324</v>
      </c>
      <c r="AC709" t="s">
        <v>324</v>
      </c>
      <c r="AD709" t="s">
        <v>324</v>
      </c>
      <c r="AE709" t="s">
        <v>324</v>
      </c>
      <c r="AF709" t="s">
        <v>324</v>
      </c>
      <c r="AG709" t="s">
        <v>324</v>
      </c>
      <c r="AH709" t="s">
        <v>324</v>
      </c>
      <c r="AI709" t="s">
        <v>324</v>
      </c>
      <c r="AJ709" t="s">
        <v>324</v>
      </c>
      <c r="AK709" t="s">
        <v>324</v>
      </c>
      <c r="AL709" t="s">
        <v>324</v>
      </c>
      <c r="AM709" t="s">
        <v>324</v>
      </c>
      <c r="AN709" t="s">
        <v>324</v>
      </c>
      <c r="AO709" t="s">
        <v>324</v>
      </c>
      <c r="AP709" t="s">
        <v>324</v>
      </c>
      <c r="AQ709" t="s">
        <v>324</v>
      </c>
      <c r="AR709" t="s">
        <v>324</v>
      </c>
      <c r="AS709" t="s">
        <v>324</v>
      </c>
      <c r="AT709" t="s">
        <v>324</v>
      </c>
      <c r="AU709" t="s">
        <v>324</v>
      </c>
      <c r="AV709" t="s">
        <v>324</v>
      </c>
      <c r="AW709" t="s">
        <v>324</v>
      </c>
      <c r="AX709" t="s">
        <v>324</v>
      </c>
      <c r="AY709" t="s">
        <v>324</v>
      </c>
      <c r="AZ709" t="s">
        <v>324</v>
      </c>
      <c r="BA709" t="s">
        <v>324</v>
      </c>
      <c r="BB709" t="s">
        <v>324</v>
      </c>
      <c r="BC709" t="s">
        <v>324</v>
      </c>
      <c r="BD709" t="s">
        <v>324</v>
      </c>
      <c r="BE709" t="s">
        <v>324</v>
      </c>
      <c r="BF709" t="s">
        <v>324</v>
      </c>
      <c r="BG709" t="s">
        <v>324</v>
      </c>
      <c r="BH709" t="s">
        <v>324</v>
      </c>
      <c r="BI709" t="s">
        <v>324</v>
      </c>
      <c r="BJ709" t="s">
        <v>324</v>
      </c>
      <c r="BK709" t="s">
        <v>324</v>
      </c>
      <c r="BL709" t="s">
        <v>324</v>
      </c>
      <c r="BM709" t="s">
        <v>324</v>
      </c>
      <c r="BN709" t="s">
        <v>324</v>
      </c>
      <c r="BO709" t="s">
        <v>324</v>
      </c>
      <c r="BP709" t="s">
        <v>324</v>
      </c>
      <c r="BQ709" t="s">
        <v>324</v>
      </c>
      <c r="BR709" t="s">
        <v>324</v>
      </c>
      <c r="BS709" t="s">
        <v>324</v>
      </c>
      <c r="BT709" t="s">
        <v>324</v>
      </c>
      <c r="BU709" t="s">
        <v>324</v>
      </c>
      <c r="BV709" t="s">
        <v>324</v>
      </c>
      <c r="BW709" t="s">
        <v>324</v>
      </c>
      <c r="BX709" t="s">
        <v>324</v>
      </c>
      <c r="BY709" t="s">
        <v>324</v>
      </c>
      <c r="BZ709" t="s">
        <v>324</v>
      </c>
      <c r="CA709" t="s">
        <v>324</v>
      </c>
      <c r="CB709" t="s">
        <v>324</v>
      </c>
      <c r="CC709" t="s">
        <v>324</v>
      </c>
      <c r="CD709" t="s">
        <v>324</v>
      </c>
      <c r="CE709" t="s">
        <v>324</v>
      </c>
      <c r="CF709" t="s">
        <v>324</v>
      </c>
      <c r="CG709" t="s">
        <v>324</v>
      </c>
      <c r="CH709" t="s">
        <v>324</v>
      </c>
      <c r="CI709" t="s">
        <v>324</v>
      </c>
      <c r="CJ709" t="s">
        <v>324</v>
      </c>
      <c r="CK709" t="s">
        <v>324</v>
      </c>
      <c r="CL709" t="s">
        <v>324</v>
      </c>
      <c r="CM709" t="s">
        <v>324</v>
      </c>
      <c r="CN709" t="s">
        <v>324</v>
      </c>
      <c r="CO709" t="s">
        <v>179</v>
      </c>
      <c r="CP709" t="s">
        <v>179</v>
      </c>
      <c r="CQ709" t="s">
        <v>324</v>
      </c>
      <c r="CR709" t="s">
        <v>324</v>
      </c>
      <c r="CS709" t="s">
        <v>179</v>
      </c>
      <c r="CT709" t="s">
        <v>324</v>
      </c>
      <c r="CU709" t="s">
        <v>324</v>
      </c>
      <c r="CV709" t="s">
        <v>324</v>
      </c>
      <c r="CW709" t="s">
        <v>324</v>
      </c>
      <c r="CX709" t="s">
        <v>324</v>
      </c>
      <c r="CY709" t="s">
        <v>324</v>
      </c>
      <c r="CZ709" t="s">
        <v>324</v>
      </c>
      <c r="DA709" t="s">
        <v>324</v>
      </c>
      <c r="DB709" t="s">
        <v>324</v>
      </c>
      <c r="DC709" t="s">
        <v>324</v>
      </c>
    </row>
    <row r="710" spans="1:107" x14ac:dyDescent="0.45">
      <c r="A710">
        <v>2024</v>
      </c>
      <c r="B710">
        <v>3</v>
      </c>
      <c r="C710" t="s">
        <v>94</v>
      </c>
      <c r="D710">
        <v>814</v>
      </c>
      <c r="E710" t="s">
        <v>330</v>
      </c>
      <c r="F710" t="s">
        <v>323</v>
      </c>
      <c r="G710" t="s">
        <v>247</v>
      </c>
      <c r="H710">
        <v>74.436999999999998</v>
      </c>
      <c r="I710">
        <v>70.313000000000002</v>
      </c>
      <c r="J710">
        <v>6.0110000000000001</v>
      </c>
      <c r="K710" t="s">
        <v>324</v>
      </c>
      <c r="L710">
        <v>150.761</v>
      </c>
      <c r="M710">
        <v>6957</v>
      </c>
      <c r="N710">
        <v>292</v>
      </c>
      <c r="O710">
        <v>38</v>
      </c>
      <c r="P710" t="s">
        <v>324</v>
      </c>
      <c r="Q710">
        <v>7287</v>
      </c>
      <c r="R710" t="s">
        <v>324</v>
      </c>
      <c r="S710" t="s">
        <v>324</v>
      </c>
      <c r="T710" t="s">
        <v>324</v>
      </c>
      <c r="U710" t="s">
        <v>324</v>
      </c>
      <c r="V710">
        <v>0</v>
      </c>
      <c r="W710" t="s">
        <v>324</v>
      </c>
      <c r="X710" t="s">
        <v>324</v>
      </c>
      <c r="Y710" t="s">
        <v>324</v>
      </c>
      <c r="Z710" t="s">
        <v>324</v>
      </c>
      <c r="AA710">
        <v>0</v>
      </c>
      <c r="AB710" t="s">
        <v>324</v>
      </c>
      <c r="AC710" t="s">
        <v>324</v>
      </c>
      <c r="AD710" t="s">
        <v>324</v>
      </c>
      <c r="AE710" t="s">
        <v>324</v>
      </c>
      <c r="AF710">
        <v>0</v>
      </c>
      <c r="AG710" t="s">
        <v>324</v>
      </c>
      <c r="AH710" t="s">
        <v>324</v>
      </c>
      <c r="AI710" t="s">
        <v>324</v>
      </c>
      <c r="AJ710" t="s">
        <v>324</v>
      </c>
      <c r="AK710">
        <v>0</v>
      </c>
      <c r="AL710" t="s">
        <v>324</v>
      </c>
      <c r="AM710" t="s">
        <v>324</v>
      </c>
      <c r="AN710" t="s">
        <v>324</v>
      </c>
      <c r="AO710" t="s">
        <v>324</v>
      </c>
      <c r="AP710">
        <v>0</v>
      </c>
      <c r="AQ710" t="s">
        <v>324</v>
      </c>
      <c r="AR710" t="s">
        <v>324</v>
      </c>
      <c r="AS710" t="s">
        <v>324</v>
      </c>
      <c r="AT710" t="s">
        <v>324</v>
      </c>
      <c r="AU710">
        <v>0</v>
      </c>
      <c r="AV710" t="s">
        <v>324</v>
      </c>
      <c r="AW710" t="s">
        <v>324</v>
      </c>
      <c r="AX710" t="s">
        <v>324</v>
      </c>
      <c r="AY710" t="s">
        <v>324</v>
      </c>
      <c r="AZ710">
        <v>0</v>
      </c>
      <c r="BA710" t="s">
        <v>324</v>
      </c>
      <c r="BB710" t="s">
        <v>324</v>
      </c>
      <c r="BC710" t="s">
        <v>324</v>
      </c>
      <c r="BD710" t="s">
        <v>324</v>
      </c>
      <c r="BE710">
        <v>0</v>
      </c>
      <c r="BF710" t="s">
        <v>324</v>
      </c>
      <c r="BG710" t="s">
        <v>324</v>
      </c>
      <c r="BH710" t="s">
        <v>324</v>
      </c>
      <c r="BI710" t="s">
        <v>324</v>
      </c>
      <c r="BJ710">
        <v>0</v>
      </c>
      <c r="BK710">
        <v>7.0000000000000001E-3</v>
      </c>
      <c r="BL710">
        <v>2E-3</v>
      </c>
      <c r="BM710">
        <v>6.0000000000000001E-3</v>
      </c>
      <c r="BN710" t="s">
        <v>324</v>
      </c>
      <c r="BO710">
        <v>1.4999999999999999E-2</v>
      </c>
      <c r="BP710">
        <v>1</v>
      </c>
      <c r="BQ710">
        <v>1</v>
      </c>
      <c r="BR710">
        <v>2</v>
      </c>
      <c r="BS710" t="s">
        <v>324</v>
      </c>
      <c r="BT710">
        <v>4</v>
      </c>
      <c r="BU710" t="s">
        <v>324</v>
      </c>
      <c r="BV710" t="s">
        <v>324</v>
      </c>
      <c r="BW710" t="s">
        <v>324</v>
      </c>
      <c r="BX710" t="s">
        <v>324</v>
      </c>
      <c r="BY710">
        <v>0</v>
      </c>
      <c r="BZ710">
        <v>2.1999999999999999E-2</v>
      </c>
      <c r="CA710">
        <v>0</v>
      </c>
      <c r="CB710">
        <v>0</v>
      </c>
      <c r="CC710" t="s">
        <v>324</v>
      </c>
      <c r="CD710">
        <v>2.1999999999999999E-2</v>
      </c>
      <c r="CE710">
        <v>1</v>
      </c>
      <c r="CF710">
        <v>0</v>
      </c>
      <c r="CG710">
        <v>0</v>
      </c>
      <c r="CH710" t="s">
        <v>324</v>
      </c>
      <c r="CI710">
        <v>1</v>
      </c>
      <c r="CJ710" t="s">
        <v>324</v>
      </c>
      <c r="CK710" t="s">
        <v>324</v>
      </c>
      <c r="CL710" t="s">
        <v>324</v>
      </c>
      <c r="CM710" t="s">
        <v>324</v>
      </c>
      <c r="CN710">
        <v>0</v>
      </c>
      <c r="CO710">
        <v>74.465999999999994</v>
      </c>
      <c r="CP710">
        <v>70.314999999999998</v>
      </c>
      <c r="CQ710">
        <v>6.0170000000000003</v>
      </c>
      <c r="CR710">
        <v>0</v>
      </c>
      <c r="CS710">
        <v>150.798</v>
      </c>
      <c r="CT710">
        <v>6959</v>
      </c>
      <c r="CU710">
        <v>293</v>
      </c>
      <c r="CV710">
        <v>40</v>
      </c>
      <c r="CW710">
        <v>0</v>
      </c>
      <c r="CX710">
        <v>7292</v>
      </c>
      <c r="CY710">
        <v>0</v>
      </c>
      <c r="CZ710">
        <v>0</v>
      </c>
      <c r="DA710">
        <v>0</v>
      </c>
      <c r="DB710">
        <v>0</v>
      </c>
      <c r="DC710">
        <v>0</v>
      </c>
    </row>
    <row r="711" spans="1:107" x14ac:dyDescent="0.45">
      <c r="A711">
        <v>2024</v>
      </c>
      <c r="B711">
        <v>3</v>
      </c>
      <c r="C711" t="s">
        <v>94</v>
      </c>
      <c r="D711">
        <v>817</v>
      </c>
      <c r="E711" t="s">
        <v>331</v>
      </c>
      <c r="F711" t="s">
        <v>323</v>
      </c>
      <c r="G711" t="s">
        <v>244</v>
      </c>
      <c r="H711">
        <v>10.981</v>
      </c>
      <c r="I711">
        <v>2.1139999999999999</v>
      </c>
      <c r="J711" t="s">
        <v>324</v>
      </c>
      <c r="K711" t="s">
        <v>324</v>
      </c>
      <c r="L711">
        <v>13.095000000000001</v>
      </c>
      <c r="M711">
        <v>918</v>
      </c>
      <c r="N711">
        <v>16</v>
      </c>
      <c r="O711" t="s">
        <v>324</v>
      </c>
      <c r="P711" t="s">
        <v>324</v>
      </c>
      <c r="Q711">
        <v>934</v>
      </c>
      <c r="R711" t="s">
        <v>324</v>
      </c>
      <c r="S711" t="s">
        <v>324</v>
      </c>
      <c r="T711" t="s">
        <v>324</v>
      </c>
      <c r="U711" t="s">
        <v>324</v>
      </c>
      <c r="V711">
        <v>0</v>
      </c>
      <c r="W711" t="s">
        <v>324</v>
      </c>
      <c r="X711" t="s">
        <v>324</v>
      </c>
      <c r="Y711" t="s">
        <v>324</v>
      </c>
      <c r="Z711" t="s">
        <v>324</v>
      </c>
      <c r="AA711">
        <v>0</v>
      </c>
      <c r="AB711">
        <v>680.56500000000005</v>
      </c>
      <c r="AC711">
        <v>213.74</v>
      </c>
      <c r="AD711" t="s">
        <v>324</v>
      </c>
      <c r="AE711" t="s">
        <v>324</v>
      </c>
      <c r="AF711">
        <v>894.30499999999995</v>
      </c>
      <c r="AG711" t="s">
        <v>324</v>
      </c>
      <c r="AH711" t="s">
        <v>324</v>
      </c>
      <c r="AI711" t="s">
        <v>324</v>
      </c>
      <c r="AJ711" t="s">
        <v>324</v>
      </c>
      <c r="AK711">
        <v>0</v>
      </c>
      <c r="AL711" t="s">
        <v>324</v>
      </c>
      <c r="AM711" t="s">
        <v>324</v>
      </c>
      <c r="AN711" t="s">
        <v>324</v>
      </c>
      <c r="AO711" t="s">
        <v>324</v>
      </c>
      <c r="AP711">
        <v>0</v>
      </c>
      <c r="AQ711" t="s">
        <v>324</v>
      </c>
      <c r="AR711" t="s">
        <v>324</v>
      </c>
      <c r="AS711" t="s">
        <v>324</v>
      </c>
      <c r="AT711" t="s">
        <v>324</v>
      </c>
      <c r="AU711">
        <v>0</v>
      </c>
      <c r="AV711" t="s">
        <v>324</v>
      </c>
      <c r="AW711" t="s">
        <v>324</v>
      </c>
      <c r="AX711" t="s">
        <v>324</v>
      </c>
      <c r="AY711" t="s">
        <v>324</v>
      </c>
      <c r="AZ711">
        <v>0</v>
      </c>
      <c r="BA711" t="s">
        <v>324</v>
      </c>
      <c r="BB711" t="s">
        <v>324</v>
      </c>
      <c r="BC711" t="s">
        <v>324</v>
      </c>
      <c r="BD711" t="s">
        <v>324</v>
      </c>
      <c r="BE711">
        <v>0</v>
      </c>
      <c r="BF711" t="s">
        <v>324</v>
      </c>
      <c r="BG711" t="s">
        <v>324</v>
      </c>
      <c r="BH711" t="s">
        <v>324</v>
      </c>
      <c r="BI711" t="s">
        <v>324</v>
      </c>
      <c r="BJ711">
        <v>0</v>
      </c>
      <c r="BK711">
        <v>1E-3</v>
      </c>
      <c r="BL711" t="s">
        <v>324</v>
      </c>
      <c r="BM711" t="s">
        <v>324</v>
      </c>
      <c r="BN711" t="s">
        <v>324</v>
      </c>
      <c r="BO711">
        <v>1E-3</v>
      </c>
      <c r="BP711">
        <v>1</v>
      </c>
      <c r="BQ711" t="s">
        <v>324</v>
      </c>
      <c r="BR711" t="s">
        <v>324</v>
      </c>
      <c r="BS711" t="s">
        <v>324</v>
      </c>
      <c r="BT711">
        <v>1</v>
      </c>
      <c r="BU711">
        <v>0</v>
      </c>
      <c r="BV711" t="s">
        <v>324</v>
      </c>
      <c r="BW711" t="s">
        <v>324</v>
      </c>
      <c r="BX711" t="s">
        <v>324</v>
      </c>
      <c r="BY711">
        <v>0</v>
      </c>
      <c r="BZ711" t="s">
        <v>324</v>
      </c>
      <c r="CA711" t="s">
        <v>324</v>
      </c>
      <c r="CB711" t="s">
        <v>324</v>
      </c>
      <c r="CC711" t="s">
        <v>324</v>
      </c>
      <c r="CD711">
        <v>0</v>
      </c>
      <c r="CE711" t="s">
        <v>324</v>
      </c>
      <c r="CF711" t="s">
        <v>324</v>
      </c>
      <c r="CG711" t="s">
        <v>324</v>
      </c>
      <c r="CH711" t="s">
        <v>324</v>
      </c>
      <c r="CI711">
        <v>0</v>
      </c>
      <c r="CJ711" t="s">
        <v>324</v>
      </c>
      <c r="CK711" t="s">
        <v>324</v>
      </c>
      <c r="CL711" t="s">
        <v>324</v>
      </c>
      <c r="CM711" t="s">
        <v>324</v>
      </c>
      <c r="CN711">
        <v>0</v>
      </c>
      <c r="CO711">
        <v>10.981999999999999</v>
      </c>
      <c r="CP711">
        <v>2.1139999999999999</v>
      </c>
      <c r="CQ711" t="s">
        <v>179</v>
      </c>
      <c r="CR711">
        <v>0</v>
      </c>
      <c r="CS711">
        <v>13.096</v>
      </c>
      <c r="CT711">
        <v>919</v>
      </c>
      <c r="CU711">
        <v>16</v>
      </c>
      <c r="CV711">
        <v>0</v>
      </c>
      <c r="CW711">
        <v>0</v>
      </c>
      <c r="CX711">
        <v>935</v>
      </c>
      <c r="CY711">
        <v>680.56500000000005</v>
      </c>
      <c r="CZ711">
        <v>213.74</v>
      </c>
      <c r="DA711">
        <v>0</v>
      </c>
      <c r="DB711">
        <v>0</v>
      </c>
      <c r="DC711">
        <v>894.30499999999995</v>
      </c>
    </row>
    <row r="712" spans="1:107" x14ac:dyDescent="0.45">
      <c r="A712">
        <v>2024</v>
      </c>
      <c r="B712">
        <v>3</v>
      </c>
      <c r="C712" t="s">
        <v>94</v>
      </c>
      <c r="D712">
        <v>3093</v>
      </c>
      <c r="E712" t="s">
        <v>332</v>
      </c>
      <c r="F712" t="s">
        <v>323</v>
      </c>
      <c r="G712" t="s">
        <v>247</v>
      </c>
      <c r="H712">
        <v>17.184999999999999</v>
      </c>
      <c r="I712" t="s">
        <v>324</v>
      </c>
      <c r="J712" t="s">
        <v>324</v>
      </c>
      <c r="K712" t="s">
        <v>324</v>
      </c>
      <c r="L712">
        <v>17.184999999999999</v>
      </c>
      <c r="M712">
        <v>2040</v>
      </c>
      <c r="N712" t="s">
        <v>324</v>
      </c>
      <c r="O712" t="s">
        <v>324</v>
      </c>
      <c r="P712" t="s">
        <v>324</v>
      </c>
      <c r="Q712">
        <v>2040</v>
      </c>
      <c r="R712" t="s">
        <v>324</v>
      </c>
      <c r="S712" t="s">
        <v>324</v>
      </c>
      <c r="T712" t="s">
        <v>324</v>
      </c>
      <c r="U712" t="s">
        <v>324</v>
      </c>
      <c r="V712">
        <v>0</v>
      </c>
      <c r="W712" t="s">
        <v>324</v>
      </c>
      <c r="X712" t="s">
        <v>324</v>
      </c>
      <c r="Y712" t="s">
        <v>324</v>
      </c>
      <c r="Z712" t="s">
        <v>324</v>
      </c>
      <c r="AA712">
        <v>0</v>
      </c>
      <c r="AB712" t="s">
        <v>324</v>
      </c>
      <c r="AC712" t="s">
        <v>324</v>
      </c>
      <c r="AD712" t="s">
        <v>324</v>
      </c>
      <c r="AE712" t="s">
        <v>324</v>
      </c>
      <c r="AF712">
        <v>0</v>
      </c>
      <c r="AG712" t="s">
        <v>324</v>
      </c>
      <c r="AH712" t="s">
        <v>324</v>
      </c>
      <c r="AI712" t="s">
        <v>324</v>
      </c>
      <c r="AJ712" t="s">
        <v>324</v>
      </c>
      <c r="AK712">
        <v>0</v>
      </c>
      <c r="AL712" t="s">
        <v>324</v>
      </c>
      <c r="AM712" t="s">
        <v>324</v>
      </c>
      <c r="AN712" t="s">
        <v>324</v>
      </c>
      <c r="AO712" t="s">
        <v>324</v>
      </c>
      <c r="AP712">
        <v>0</v>
      </c>
      <c r="AQ712" t="s">
        <v>324</v>
      </c>
      <c r="AR712" t="s">
        <v>324</v>
      </c>
      <c r="AS712" t="s">
        <v>324</v>
      </c>
      <c r="AT712" t="s">
        <v>324</v>
      </c>
      <c r="AU712">
        <v>0</v>
      </c>
      <c r="AV712" t="s">
        <v>324</v>
      </c>
      <c r="AW712" t="s">
        <v>324</v>
      </c>
      <c r="AX712" t="s">
        <v>324</v>
      </c>
      <c r="AY712" t="s">
        <v>324</v>
      </c>
      <c r="AZ712">
        <v>0</v>
      </c>
      <c r="BA712" t="s">
        <v>324</v>
      </c>
      <c r="BB712" t="s">
        <v>324</v>
      </c>
      <c r="BC712" t="s">
        <v>324</v>
      </c>
      <c r="BD712" t="s">
        <v>324</v>
      </c>
      <c r="BE712">
        <v>0</v>
      </c>
      <c r="BF712" t="s">
        <v>324</v>
      </c>
      <c r="BG712" t="s">
        <v>324</v>
      </c>
      <c r="BH712" t="s">
        <v>324</v>
      </c>
      <c r="BI712" t="s">
        <v>324</v>
      </c>
      <c r="BJ712">
        <v>0</v>
      </c>
      <c r="BK712">
        <v>1.9E-2</v>
      </c>
      <c r="BL712" t="s">
        <v>324</v>
      </c>
      <c r="BM712" t="s">
        <v>324</v>
      </c>
      <c r="BN712" t="s">
        <v>324</v>
      </c>
      <c r="BO712">
        <v>1.9E-2</v>
      </c>
      <c r="BP712">
        <v>3</v>
      </c>
      <c r="BQ712" t="s">
        <v>324</v>
      </c>
      <c r="BR712" t="s">
        <v>324</v>
      </c>
      <c r="BS712" t="s">
        <v>324</v>
      </c>
      <c r="BT712">
        <v>3</v>
      </c>
      <c r="BU712" t="s">
        <v>324</v>
      </c>
      <c r="BV712" t="s">
        <v>324</v>
      </c>
      <c r="BW712" t="s">
        <v>324</v>
      </c>
      <c r="BX712" t="s">
        <v>324</v>
      </c>
      <c r="BY712">
        <v>0</v>
      </c>
      <c r="BZ712" t="s">
        <v>324</v>
      </c>
      <c r="CA712" t="s">
        <v>324</v>
      </c>
      <c r="CB712" t="s">
        <v>324</v>
      </c>
      <c r="CC712" t="s">
        <v>324</v>
      </c>
      <c r="CD712">
        <v>0</v>
      </c>
      <c r="CE712" t="s">
        <v>324</v>
      </c>
      <c r="CF712" t="s">
        <v>324</v>
      </c>
      <c r="CG712" t="s">
        <v>324</v>
      </c>
      <c r="CH712" t="s">
        <v>324</v>
      </c>
      <c r="CI712">
        <v>0</v>
      </c>
      <c r="CJ712" t="s">
        <v>324</v>
      </c>
      <c r="CK712" t="s">
        <v>324</v>
      </c>
      <c r="CL712" t="s">
        <v>324</v>
      </c>
      <c r="CM712" t="s">
        <v>324</v>
      </c>
      <c r="CN712">
        <v>0</v>
      </c>
      <c r="CO712">
        <v>17.204000000000001</v>
      </c>
      <c r="CP712" t="s">
        <v>179</v>
      </c>
      <c r="CQ712" t="s">
        <v>179</v>
      </c>
      <c r="CR712">
        <v>0</v>
      </c>
      <c r="CS712">
        <v>17.204000000000001</v>
      </c>
      <c r="CT712">
        <v>2043</v>
      </c>
      <c r="CU712">
        <v>0</v>
      </c>
      <c r="CV712">
        <v>0</v>
      </c>
      <c r="CW712">
        <v>0</v>
      </c>
      <c r="CX712">
        <v>2043</v>
      </c>
      <c r="CY712">
        <v>0</v>
      </c>
      <c r="CZ712">
        <v>0</v>
      </c>
      <c r="DA712">
        <v>0</v>
      </c>
      <c r="DB712">
        <v>0</v>
      </c>
      <c r="DC712">
        <v>0</v>
      </c>
    </row>
    <row r="713" spans="1:107" x14ac:dyDescent="0.45">
      <c r="A713">
        <v>2024</v>
      </c>
      <c r="B713">
        <v>3</v>
      </c>
      <c r="C713" t="s">
        <v>94</v>
      </c>
      <c r="D713">
        <v>5860</v>
      </c>
      <c r="E713" t="s">
        <v>333</v>
      </c>
      <c r="F713" t="s">
        <v>323</v>
      </c>
      <c r="G713" t="s">
        <v>244</v>
      </c>
      <c r="H713">
        <v>1.036</v>
      </c>
      <c r="I713" t="s">
        <v>324</v>
      </c>
      <c r="J713" t="s">
        <v>324</v>
      </c>
      <c r="K713" t="s">
        <v>324</v>
      </c>
      <c r="L713">
        <v>1.036</v>
      </c>
      <c r="M713">
        <v>135</v>
      </c>
      <c r="N713" t="s">
        <v>324</v>
      </c>
      <c r="O713" t="s">
        <v>324</v>
      </c>
      <c r="P713" t="s">
        <v>324</v>
      </c>
      <c r="Q713">
        <v>135</v>
      </c>
      <c r="R713" t="s">
        <v>324</v>
      </c>
      <c r="S713" t="s">
        <v>324</v>
      </c>
      <c r="T713" t="s">
        <v>324</v>
      </c>
      <c r="U713" t="s">
        <v>324</v>
      </c>
      <c r="V713">
        <v>0</v>
      </c>
      <c r="W713" t="s">
        <v>324</v>
      </c>
      <c r="X713" t="s">
        <v>324</v>
      </c>
      <c r="Y713" t="s">
        <v>324</v>
      </c>
      <c r="Z713" t="s">
        <v>324</v>
      </c>
      <c r="AA713">
        <v>0</v>
      </c>
      <c r="AB713">
        <v>16.254000000000001</v>
      </c>
      <c r="AC713" t="s">
        <v>324</v>
      </c>
      <c r="AD713" t="s">
        <v>324</v>
      </c>
      <c r="AE713" t="s">
        <v>324</v>
      </c>
      <c r="AF713">
        <v>16.254000000000001</v>
      </c>
      <c r="AG713" t="s">
        <v>324</v>
      </c>
      <c r="AH713" t="s">
        <v>324</v>
      </c>
      <c r="AI713" t="s">
        <v>324</v>
      </c>
      <c r="AJ713" t="s">
        <v>324</v>
      </c>
      <c r="AK713">
        <v>0</v>
      </c>
      <c r="AL713" t="s">
        <v>324</v>
      </c>
      <c r="AM713" t="s">
        <v>324</v>
      </c>
      <c r="AN713" t="s">
        <v>324</v>
      </c>
      <c r="AO713" t="s">
        <v>324</v>
      </c>
      <c r="AP713">
        <v>0</v>
      </c>
      <c r="AQ713" t="s">
        <v>324</v>
      </c>
      <c r="AR713" t="s">
        <v>324</v>
      </c>
      <c r="AS713" t="s">
        <v>324</v>
      </c>
      <c r="AT713" t="s">
        <v>324</v>
      </c>
      <c r="AU713">
        <v>0</v>
      </c>
      <c r="AV713" t="s">
        <v>324</v>
      </c>
      <c r="AW713" t="s">
        <v>324</v>
      </c>
      <c r="AX713" t="s">
        <v>324</v>
      </c>
      <c r="AY713" t="s">
        <v>324</v>
      </c>
      <c r="AZ713">
        <v>0</v>
      </c>
      <c r="BA713" t="s">
        <v>324</v>
      </c>
      <c r="BB713" t="s">
        <v>324</v>
      </c>
      <c r="BC713" t="s">
        <v>324</v>
      </c>
      <c r="BD713" t="s">
        <v>324</v>
      </c>
      <c r="BE713">
        <v>0</v>
      </c>
      <c r="BF713" t="s">
        <v>324</v>
      </c>
      <c r="BG713" t="s">
        <v>324</v>
      </c>
      <c r="BH713" t="s">
        <v>324</v>
      </c>
      <c r="BI713" t="s">
        <v>324</v>
      </c>
      <c r="BJ713">
        <v>0</v>
      </c>
      <c r="BK713" t="s">
        <v>324</v>
      </c>
      <c r="BL713" t="s">
        <v>324</v>
      </c>
      <c r="BM713" t="s">
        <v>324</v>
      </c>
      <c r="BN713" t="s">
        <v>324</v>
      </c>
      <c r="BO713">
        <v>0</v>
      </c>
      <c r="BP713" t="s">
        <v>324</v>
      </c>
      <c r="BQ713" t="s">
        <v>324</v>
      </c>
      <c r="BR713" t="s">
        <v>324</v>
      </c>
      <c r="BS713" t="s">
        <v>324</v>
      </c>
      <c r="BT713">
        <v>0</v>
      </c>
      <c r="BU713" t="s">
        <v>324</v>
      </c>
      <c r="BV713" t="s">
        <v>324</v>
      </c>
      <c r="BW713" t="s">
        <v>324</v>
      </c>
      <c r="BX713" t="s">
        <v>324</v>
      </c>
      <c r="BY713">
        <v>0</v>
      </c>
      <c r="BZ713" t="s">
        <v>324</v>
      </c>
      <c r="CA713" t="s">
        <v>324</v>
      </c>
      <c r="CB713" t="s">
        <v>324</v>
      </c>
      <c r="CC713" t="s">
        <v>324</v>
      </c>
      <c r="CD713">
        <v>0</v>
      </c>
      <c r="CE713" t="s">
        <v>324</v>
      </c>
      <c r="CF713" t="s">
        <v>324</v>
      </c>
      <c r="CG713" t="s">
        <v>324</v>
      </c>
      <c r="CH713" t="s">
        <v>324</v>
      </c>
      <c r="CI713">
        <v>0</v>
      </c>
      <c r="CJ713" t="s">
        <v>324</v>
      </c>
      <c r="CK713" t="s">
        <v>324</v>
      </c>
      <c r="CL713" t="s">
        <v>324</v>
      </c>
      <c r="CM713" t="s">
        <v>324</v>
      </c>
      <c r="CN713">
        <v>0</v>
      </c>
      <c r="CO713">
        <v>1.036</v>
      </c>
      <c r="CP713" t="s">
        <v>179</v>
      </c>
      <c r="CQ713" t="s">
        <v>179</v>
      </c>
      <c r="CR713">
        <v>0</v>
      </c>
      <c r="CS713">
        <v>1.036</v>
      </c>
      <c r="CT713">
        <v>135</v>
      </c>
      <c r="CU713">
        <v>0</v>
      </c>
      <c r="CV713">
        <v>0</v>
      </c>
      <c r="CW713">
        <v>0</v>
      </c>
      <c r="CX713">
        <v>135</v>
      </c>
      <c r="CY713">
        <v>16.254000000000001</v>
      </c>
      <c r="CZ713">
        <v>0</v>
      </c>
      <c r="DA713">
        <v>0</v>
      </c>
      <c r="DB713">
        <v>0</v>
      </c>
      <c r="DC713">
        <v>16.254000000000001</v>
      </c>
    </row>
    <row r="714" spans="1:107" x14ac:dyDescent="0.45">
      <c r="A714">
        <v>2024</v>
      </c>
      <c r="B714">
        <v>3</v>
      </c>
      <c r="C714" t="s">
        <v>94</v>
      </c>
      <c r="D714">
        <v>6342</v>
      </c>
      <c r="E714" t="s">
        <v>334</v>
      </c>
      <c r="F714" t="s">
        <v>323</v>
      </c>
      <c r="G714" t="s">
        <v>244</v>
      </c>
      <c r="H714">
        <v>16.244</v>
      </c>
      <c r="I714">
        <v>2.4900000000000002</v>
      </c>
      <c r="J714">
        <v>0.79100000000000004</v>
      </c>
      <c r="K714">
        <v>0</v>
      </c>
      <c r="L714">
        <v>19.524999999999999</v>
      </c>
      <c r="M714">
        <v>1758</v>
      </c>
      <c r="N714">
        <v>13</v>
      </c>
      <c r="O714">
        <v>7</v>
      </c>
      <c r="P714">
        <v>0</v>
      </c>
      <c r="Q714">
        <v>1778</v>
      </c>
      <c r="R714">
        <v>0</v>
      </c>
      <c r="S714">
        <v>0</v>
      </c>
      <c r="T714">
        <v>0</v>
      </c>
      <c r="U714">
        <v>0</v>
      </c>
      <c r="V714">
        <v>0</v>
      </c>
      <c r="W714">
        <v>0</v>
      </c>
      <c r="X714">
        <v>0</v>
      </c>
      <c r="Y714">
        <v>0</v>
      </c>
      <c r="Z714">
        <v>0</v>
      </c>
      <c r="AA714">
        <v>0</v>
      </c>
      <c r="AB714">
        <v>0</v>
      </c>
      <c r="AC714">
        <v>0</v>
      </c>
      <c r="AD714">
        <v>0</v>
      </c>
      <c r="AE714">
        <v>0</v>
      </c>
      <c r="AF714">
        <v>0</v>
      </c>
      <c r="AG714">
        <v>0</v>
      </c>
      <c r="AH714">
        <v>0</v>
      </c>
      <c r="AI714">
        <v>0</v>
      </c>
      <c r="AJ714">
        <v>0</v>
      </c>
      <c r="AK714">
        <v>0</v>
      </c>
      <c r="AL714">
        <v>0</v>
      </c>
      <c r="AM714">
        <v>0</v>
      </c>
      <c r="AN714">
        <v>0</v>
      </c>
      <c r="AO714">
        <v>0</v>
      </c>
      <c r="AP714">
        <v>0</v>
      </c>
      <c r="AQ714">
        <v>0</v>
      </c>
      <c r="AR714">
        <v>0</v>
      </c>
      <c r="AS714">
        <v>0</v>
      </c>
      <c r="AT714">
        <v>0</v>
      </c>
      <c r="AU714">
        <v>0</v>
      </c>
      <c r="AV714">
        <v>0</v>
      </c>
      <c r="AW714">
        <v>0</v>
      </c>
      <c r="AX714">
        <v>0</v>
      </c>
      <c r="AY714">
        <v>0</v>
      </c>
      <c r="AZ714">
        <v>0</v>
      </c>
      <c r="BA714">
        <v>0</v>
      </c>
      <c r="BB714">
        <v>0</v>
      </c>
      <c r="BC714">
        <v>0</v>
      </c>
      <c r="BD714">
        <v>0</v>
      </c>
      <c r="BE714">
        <v>0</v>
      </c>
      <c r="BF714">
        <v>0</v>
      </c>
      <c r="BG714">
        <v>0</v>
      </c>
      <c r="BH714">
        <v>0</v>
      </c>
      <c r="BI714">
        <v>0</v>
      </c>
      <c r="BJ714">
        <v>0</v>
      </c>
      <c r="BK714">
        <v>0</v>
      </c>
      <c r="BL714">
        <v>0</v>
      </c>
      <c r="BM714">
        <v>0</v>
      </c>
      <c r="BN714">
        <v>0</v>
      </c>
      <c r="BO714">
        <v>0</v>
      </c>
      <c r="BP714">
        <v>0</v>
      </c>
      <c r="BQ714">
        <v>0</v>
      </c>
      <c r="BR714">
        <v>0</v>
      </c>
      <c r="BS714">
        <v>0</v>
      </c>
      <c r="BT714">
        <v>0</v>
      </c>
      <c r="BU714">
        <v>0</v>
      </c>
      <c r="BV714">
        <v>0</v>
      </c>
      <c r="BW714">
        <v>0</v>
      </c>
      <c r="BX714">
        <v>0</v>
      </c>
      <c r="BY714">
        <v>0</v>
      </c>
      <c r="BZ714">
        <v>0</v>
      </c>
      <c r="CA714">
        <v>0</v>
      </c>
      <c r="CB714">
        <v>0</v>
      </c>
      <c r="CC714">
        <v>0</v>
      </c>
      <c r="CD714">
        <v>0</v>
      </c>
      <c r="CE714">
        <v>0</v>
      </c>
      <c r="CF714">
        <v>0</v>
      </c>
      <c r="CG714">
        <v>0</v>
      </c>
      <c r="CH714">
        <v>0</v>
      </c>
      <c r="CI714">
        <v>0</v>
      </c>
      <c r="CJ714">
        <v>0</v>
      </c>
      <c r="CK714">
        <v>0</v>
      </c>
      <c r="CL714">
        <v>0</v>
      </c>
      <c r="CM714">
        <v>0</v>
      </c>
      <c r="CN714">
        <v>0</v>
      </c>
      <c r="CO714">
        <v>16.244</v>
      </c>
      <c r="CP714">
        <v>2.4900000000000002</v>
      </c>
      <c r="CQ714">
        <v>0.79100000000000004</v>
      </c>
      <c r="CR714">
        <v>0</v>
      </c>
      <c r="CS714">
        <v>19.524999999999999</v>
      </c>
      <c r="CT714">
        <v>1758</v>
      </c>
      <c r="CU714">
        <v>13</v>
      </c>
      <c r="CV714">
        <v>7</v>
      </c>
      <c r="CW714">
        <v>0</v>
      </c>
      <c r="CX714">
        <v>1778</v>
      </c>
      <c r="CY714">
        <v>0</v>
      </c>
      <c r="CZ714">
        <v>0</v>
      </c>
      <c r="DA714">
        <v>0</v>
      </c>
      <c r="DB714">
        <v>0</v>
      </c>
      <c r="DC714">
        <v>0</v>
      </c>
    </row>
    <row r="715" spans="1:107" x14ac:dyDescent="0.45">
      <c r="A715">
        <v>2024</v>
      </c>
      <c r="B715">
        <v>3</v>
      </c>
      <c r="C715" t="s">
        <v>94</v>
      </c>
      <c r="D715">
        <v>13718</v>
      </c>
      <c r="E715" t="s">
        <v>335</v>
      </c>
      <c r="F715" t="s">
        <v>323</v>
      </c>
      <c r="G715" t="s">
        <v>244</v>
      </c>
      <c r="H715">
        <v>2.5499999999999998</v>
      </c>
      <c r="I715">
        <v>0.45</v>
      </c>
      <c r="J715">
        <v>2.79</v>
      </c>
      <c r="K715" t="s">
        <v>324</v>
      </c>
      <c r="L715">
        <v>5.79</v>
      </c>
      <c r="M715">
        <v>338</v>
      </c>
      <c r="N715">
        <v>6</v>
      </c>
      <c r="O715">
        <v>2</v>
      </c>
      <c r="P715" t="s">
        <v>324</v>
      </c>
      <c r="Q715">
        <v>346</v>
      </c>
      <c r="R715" t="s">
        <v>324</v>
      </c>
      <c r="S715" t="s">
        <v>324</v>
      </c>
      <c r="T715" t="s">
        <v>324</v>
      </c>
      <c r="U715" t="s">
        <v>324</v>
      </c>
      <c r="V715">
        <v>0</v>
      </c>
      <c r="W715" t="s">
        <v>324</v>
      </c>
      <c r="X715" t="s">
        <v>324</v>
      </c>
      <c r="Y715" t="s">
        <v>324</v>
      </c>
      <c r="Z715" t="s">
        <v>324</v>
      </c>
      <c r="AA715">
        <v>0</v>
      </c>
      <c r="AB715" t="s">
        <v>324</v>
      </c>
      <c r="AC715" t="s">
        <v>324</v>
      </c>
      <c r="AD715" t="s">
        <v>324</v>
      </c>
      <c r="AE715" t="s">
        <v>324</v>
      </c>
      <c r="AF715">
        <v>0</v>
      </c>
      <c r="AG715" t="s">
        <v>324</v>
      </c>
      <c r="AH715" t="s">
        <v>324</v>
      </c>
      <c r="AI715" t="s">
        <v>324</v>
      </c>
      <c r="AJ715" t="s">
        <v>324</v>
      </c>
      <c r="AK715">
        <v>0</v>
      </c>
      <c r="AL715" t="s">
        <v>324</v>
      </c>
      <c r="AM715" t="s">
        <v>324</v>
      </c>
      <c r="AN715" t="s">
        <v>324</v>
      </c>
      <c r="AO715" t="s">
        <v>324</v>
      </c>
      <c r="AP715">
        <v>0</v>
      </c>
      <c r="AQ715" t="s">
        <v>324</v>
      </c>
      <c r="AR715" t="s">
        <v>324</v>
      </c>
      <c r="AS715" t="s">
        <v>324</v>
      </c>
      <c r="AT715" t="s">
        <v>324</v>
      </c>
      <c r="AU715">
        <v>0</v>
      </c>
      <c r="AV715" t="s">
        <v>324</v>
      </c>
      <c r="AW715" t="s">
        <v>324</v>
      </c>
      <c r="AX715" t="s">
        <v>324</v>
      </c>
      <c r="AY715" t="s">
        <v>324</v>
      </c>
      <c r="AZ715">
        <v>0</v>
      </c>
      <c r="BA715" t="s">
        <v>324</v>
      </c>
      <c r="BB715" t="s">
        <v>324</v>
      </c>
      <c r="BC715" t="s">
        <v>324</v>
      </c>
      <c r="BD715" t="s">
        <v>324</v>
      </c>
      <c r="BE715">
        <v>0</v>
      </c>
      <c r="BF715" t="s">
        <v>324</v>
      </c>
      <c r="BG715" t="s">
        <v>324</v>
      </c>
      <c r="BH715" t="s">
        <v>324</v>
      </c>
      <c r="BI715" t="s">
        <v>324</v>
      </c>
      <c r="BJ715">
        <v>0</v>
      </c>
      <c r="BK715" t="s">
        <v>324</v>
      </c>
      <c r="BL715" t="s">
        <v>324</v>
      </c>
      <c r="BM715" t="s">
        <v>324</v>
      </c>
      <c r="BN715" t="s">
        <v>324</v>
      </c>
      <c r="BO715">
        <v>0</v>
      </c>
      <c r="BP715" t="s">
        <v>324</v>
      </c>
      <c r="BQ715" t="s">
        <v>324</v>
      </c>
      <c r="BR715" t="s">
        <v>324</v>
      </c>
      <c r="BS715" t="s">
        <v>324</v>
      </c>
      <c r="BT715">
        <v>0</v>
      </c>
      <c r="BU715" t="s">
        <v>324</v>
      </c>
      <c r="BV715" t="s">
        <v>324</v>
      </c>
      <c r="BW715" t="s">
        <v>324</v>
      </c>
      <c r="BX715" t="s">
        <v>324</v>
      </c>
      <c r="BY715">
        <v>0</v>
      </c>
      <c r="BZ715" t="s">
        <v>324</v>
      </c>
      <c r="CA715" t="s">
        <v>324</v>
      </c>
      <c r="CB715" t="s">
        <v>324</v>
      </c>
      <c r="CC715" t="s">
        <v>324</v>
      </c>
      <c r="CD715">
        <v>0</v>
      </c>
      <c r="CE715" t="s">
        <v>324</v>
      </c>
      <c r="CF715" t="s">
        <v>324</v>
      </c>
      <c r="CG715" t="s">
        <v>324</v>
      </c>
      <c r="CH715" t="s">
        <v>324</v>
      </c>
      <c r="CI715">
        <v>0</v>
      </c>
      <c r="CJ715" t="s">
        <v>324</v>
      </c>
      <c r="CK715" t="s">
        <v>324</v>
      </c>
      <c r="CL715" t="s">
        <v>324</v>
      </c>
      <c r="CM715" t="s">
        <v>324</v>
      </c>
      <c r="CN715">
        <v>0</v>
      </c>
      <c r="CO715">
        <v>2.5499999999999998</v>
      </c>
      <c r="CP715">
        <v>0.45</v>
      </c>
      <c r="CQ715">
        <v>2.79</v>
      </c>
      <c r="CR715">
        <v>0</v>
      </c>
      <c r="CS715">
        <v>5.79</v>
      </c>
      <c r="CT715">
        <v>338</v>
      </c>
      <c r="CU715">
        <v>6</v>
      </c>
      <c r="CV715">
        <v>2</v>
      </c>
      <c r="CW715">
        <v>0</v>
      </c>
      <c r="CX715">
        <v>346</v>
      </c>
      <c r="CY715">
        <v>0</v>
      </c>
      <c r="CZ715">
        <v>0</v>
      </c>
      <c r="DA715">
        <v>0</v>
      </c>
      <c r="DB715">
        <v>0</v>
      </c>
      <c r="DC715">
        <v>0</v>
      </c>
    </row>
    <row r="716" spans="1:107" x14ac:dyDescent="0.45">
      <c r="A716">
        <v>2024</v>
      </c>
      <c r="B716">
        <v>3</v>
      </c>
      <c r="C716" t="s">
        <v>94</v>
      </c>
      <c r="D716">
        <v>14063</v>
      </c>
      <c r="E716" t="s">
        <v>336</v>
      </c>
      <c r="F716" t="s">
        <v>323</v>
      </c>
      <c r="G716" t="s">
        <v>244</v>
      </c>
      <c r="H716">
        <v>4.8769999999999998</v>
      </c>
      <c r="I716">
        <v>2.31</v>
      </c>
      <c r="J716">
        <v>0</v>
      </c>
      <c r="K716">
        <v>0</v>
      </c>
      <c r="L716">
        <v>7.1870000000000003</v>
      </c>
      <c r="M716">
        <v>614</v>
      </c>
      <c r="N716">
        <v>20</v>
      </c>
      <c r="O716">
        <v>0</v>
      </c>
      <c r="P716">
        <v>0</v>
      </c>
      <c r="Q716">
        <v>634</v>
      </c>
      <c r="R716">
        <v>1.786</v>
      </c>
      <c r="S716">
        <v>3.1309999999999998</v>
      </c>
      <c r="T716">
        <v>4.0000000000000001E-3</v>
      </c>
      <c r="U716">
        <v>0</v>
      </c>
      <c r="V716">
        <v>4.9210000000000003</v>
      </c>
      <c r="W716">
        <v>473</v>
      </c>
      <c r="X716">
        <v>406</v>
      </c>
      <c r="Y716">
        <v>1</v>
      </c>
      <c r="Z716">
        <v>0</v>
      </c>
      <c r="AA716">
        <v>880</v>
      </c>
      <c r="AB716">
        <v>0</v>
      </c>
      <c r="AC716">
        <v>0</v>
      </c>
      <c r="AD716">
        <v>0</v>
      </c>
      <c r="AE716">
        <v>0</v>
      </c>
      <c r="AF716">
        <v>0</v>
      </c>
      <c r="AG716">
        <v>0</v>
      </c>
      <c r="AH716">
        <v>0</v>
      </c>
      <c r="AI716">
        <v>0</v>
      </c>
      <c r="AJ716">
        <v>0</v>
      </c>
      <c r="AK716">
        <v>0</v>
      </c>
      <c r="AL716">
        <v>0</v>
      </c>
      <c r="AM716">
        <v>0</v>
      </c>
      <c r="AN716">
        <v>0</v>
      </c>
      <c r="AO716">
        <v>0</v>
      </c>
      <c r="AP716">
        <v>0</v>
      </c>
      <c r="AQ716">
        <v>0</v>
      </c>
      <c r="AR716">
        <v>0</v>
      </c>
      <c r="AS716">
        <v>0</v>
      </c>
      <c r="AT716">
        <v>0</v>
      </c>
      <c r="AU716">
        <v>0</v>
      </c>
      <c r="AV716">
        <v>0</v>
      </c>
      <c r="AW716">
        <v>0</v>
      </c>
      <c r="AX716">
        <v>0</v>
      </c>
      <c r="AY716">
        <v>0</v>
      </c>
      <c r="AZ716">
        <v>0</v>
      </c>
      <c r="BA716">
        <v>0</v>
      </c>
      <c r="BB716">
        <v>0</v>
      </c>
      <c r="BC716">
        <v>0</v>
      </c>
      <c r="BD716">
        <v>0</v>
      </c>
      <c r="BE716">
        <v>0</v>
      </c>
      <c r="BF716">
        <v>0</v>
      </c>
      <c r="BG716">
        <v>0</v>
      </c>
      <c r="BH716">
        <v>0</v>
      </c>
      <c r="BI716">
        <v>0</v>
      </c>
      <c r="BJ716">
        <v>0</v>
      </c>
      <c r="BK716">
        <v>4.0000000000000001E-3</v>
      </c>
      <c r="BL716">
        <v>0</v>
      </c>
      <c r="BM716">
        <v>0</v>
      </c>
      <c r="BN716">
        <v>0</v>
      </c>
      <c r="BO716">
        <v>4.0000000000000001E-3</v>
      </c>
      <c r="BP716">
        <v>2</v>
      </c>
      <c r="BQ716">
        <v>0</v>
      </c>
      <c r="BR716">
        <v>0</v>
      </c>
      <c r="BS716">
        <v>0</v>
      </c>
      <c r="BT716">
        <v>2</v>
      </c>
      <c r="BU716">
        <v>0</v>
      </c>
      <c r="BV716">
        <v>0</v>
      </c>
      <c r="BW716">
        <v>0</v>
      </c>
      <c r="BX716">
        <v>0</v>
      </c>
      <c r="BY716">
        <v>0</v>
      </c>
      <c r="BZ716">
        <v>0</v>
      </c>
      <c r="CA716">
        <v>0</v>
      </c>
      <c r="CB716">
        <v>0</v>
      </c>
      <c r="CC716">
        <v>0</v>
      </c>
      <c r="CD716">
        <v>0</v>
      </c>
      <c r="CE716">
        <v>0</v>
      </c>
      <c r="CF716">
        <v>0</v>
      </c>
      <c r="CG716">
        <v>0</v>
      </c>
      <c r="CH716">
        <v>0</v>
      </c>
      <c r="CI716">
        <v>0</v>
      </c>
      <c r="CJ716">
        <v>0</v>
      </c>
      <c r="CK716">
        <v>0</v>
      </c>
      <c r="CL716">
        <v>0</v>
      </c>
      <c r="CM716">
        <v>0</v>
      </c>
      <c r="CN716">
        <v>0</v>
      </c>
      <c r="CO716">
        <v>6.6669999999999998</v>
      </c>
      <c r="CP716">
        <v>5.4409999999999998</v>
      </c>
      <c r="CQ716">
        <v>4.0000000000000001E-3</v>
      </c>
      <c r="CR716">
        <v>0</v>
      </c>
      <c r="CS716">
        <v>12.112</v>
      </c>
      <c r="CT716">
        <v>1089</v>
      </c>
      <c r="CU716">
        <v>426</v>
      </c>
      <c r="CV716">
        <v>1</v>
      </c>
      <c r="CW716">
        <v>0</v>
      </c>
      <c r="CX716">
        <v>1516</v>
      </c>
      <c r="CY716">
        <v>0</v>
      </c>
      <c r="CZ716">
        <v>0</v>
      </c>
      <c r="DA716">
        <v>0</v>
      </c>
      <c r="DB716">
        <v>0</v>
      </c>
      <c r="DC716">
        <v>0</v>
      </c>
    </row>
    <row r="717" spans="1:107" x14ac:dyDescent="0.45">
      <c r="A717">
        <v>2024</v>
      </c>
      <c r="B717">
        <v>3</v>
      </c>
      <c r="C717" t="s">
        <v>94</v>
      </c>
      <c r="D717">
        <v>17698</v>
      </c>
      <c r="E717" t="s">
        <v>337</v>
      </c>
      <c r="F717" t="s">
        <v>323</v>
      </c>
      <c r="G717" t="s">
        <v>244</v>
      </c>
      <c r="H717">
        <v>9.4580000000000002</v>
      </c>
      <c r="I717">
        <v>1.782</v>
      </c>
      <c r="J717">
        <v>0.92</v>
      </c>
      <c r="K717" t="s">
        <v>324</v>
      </c>
      <c r="L717">
        <v>12.16</v>
      </c>
      <c r="M717">
        <v>1430</v>
      </c>
      <c r="N717">
        <v>45</v>
      </c>
      <c r="O717">
        <v>3</v>
      </c>
      <c r="P717" t="s">
        <v>324</v>
      </c>
      <c r="Q717">
        <v>1478</v>
      </c>
      <c r="R717">
        <v>0.20100000000000001</v>
      </c>
      <c r="S717">
        <v>14.404</v>
      </c>
      <c r="T717" t="s">
        <v>324</v>
      </c>
      <c r="U717" t="s">
        <v>324</v>
      </c>
      <c r="V717">
        <v>14.605</v>
      </c>
      <c r="W717">
        <v>16</v>
      </c>
      <c r="X717">
        <v>15</v>
      </c>
      <c r="Y717" t="s">
        <v>324</v>
      </c>
      <c r="Z717" t="s">
        <v>324</v>
      </c>
      <c r="AA717">
        <v>31</v>
      </c>
      <c r="AB717">
        <v>784.69100000000003</v>
      </c>
      <c r="AC717">
        <v>1598.4359999999999</v>
      </c>
      <c r="AD717">
        <v>32.052</v>
      </c>
      <c r="AE717" t="s">
        <v>324</v>
      </c>
      <c r="AF717">
        <v>2415.1790000000001</v>
      </c>
      <c r="AG717">
        <v>9.2999999999999999E-2</v>
      </c>
      <c r="AH717">
        <v>7.0000000000000001E-3</v>
      </c>
      <c r="AI717" t="s">
        <v>324</v>
      </c>
      <c r="AJ717" t="s">
        <v>324</v>
      </c>
      <c r="AK717">
        <v>0.1</v>
      </c>
      <c r="AL717">
        <v>16</v>
      </c>
      <c r="AM717">
        <v>1</v>
      </c>
      <c r="AN717" t="s">
        <v>324</v>
      </c>
      <c r="AO717" t="s">
        <v>324</v>
      </c>
      <c r="AP717">
        <v>17</v>
      </c>
      <c r="AQ717">
        <v>0.27800000000000002</v>
      </c>
      <c r="AR717">
        <v>1.2999999999999999E-2</v>
      </c>
      <c r="AS717" t="s">
        <v>324</v>
      </c>
      <c r="AT717" t="s">
        <v>324</v>
      </c>
      <c r="AU717">
        <v>0.29099999999999998</v>
      </c>
      <c r="AV717" t="s">
        <v>324</v>
      </c>
      <c r="AW717" t="s">
        <v>324</v>
      </c>
      <c r="AX717" t="s">
        <v>324</v>
      </c>
      <c r="AY717" t="s">
        <v>324</v>
      </c>
      <c r="AZ717">
        <v>0</v>
      </c>
      <c r="BA717" t="s">
        <v>324</v>
      </c>
      <c r="BB717" t="s">
        <v>324</v>
      </c>
      <c r="BC717" t="s">
        <v>324</v>
      </c>
      <c r="BD717" t="s">
        <v>324</v>
      </c>
      <c r="BE717">
        <v>0</v>
      </c>
      <c r="BF717" t="s">
        <v>324</v>
      </c>
      <c r="BG717" t="s">
        <v>324</v>
      </c>
      <c r="BH717" t="s">
        <v>324</v>
      </c>
      <c r="BI717" t="s">
        <v>324</v>
      </c>
      <c r="BJ717">
        <v>0</v>
      </c>
      <c r="BK717" t="s">
        <v>324</v>
      </c>
      <c r="BL717" t="s">
        <v>324</v>
      </c>
      <c r="BM717" t="s">
        <v>324</v>
      </c>
      <c r="BN717" t="s">
        <v>324</v>
      </c>
      <c r="BO717">
        <v>0</v>
      </c>
      <c r="BP717" t="s">
        <v>324</v>
      </c>
      <c r="BQ717" t="s">
        <v>324</v>
      </c>
      <c r="BR717" t="s">
        <v>324</v>
      </c>
      <c r="BS717" t="s">
        <v>324</v>
      </c>
      <c r="BT717">
        <v>0</v>
      </c>
      <c r="BU717" t="s">
        <v>324</v>
      </c>
      <c r="BV717" t="s">
        <v>324</v>
      </c>
      <c r="BW717" t="s">
        <v>324</v>
      </c>
      <c r="BX717" t="s">
        <v>324</v>
      </c>
      <c r="BY717">
        <v>0</v>
      </c>
      <c r="BZ717" t="s">
        <v>324</v>
      </c>
      <c r="CA717" t="s">
        <v>324</v>
      </c>
      <c r="CB717" t="s">
        <v>324</v>
      </c>
      <c r="CC717" t="s">
        <v>324</v>
      </c>
      <c r="CD717">
        <v>0</v>
      </c>
      <c r="CE717" t="s">
        <v>324</v>
      </c>
      <c r="CF717" t="s">
        <v>324</v>
      </c>
      <c r="CG717" t="s">
        <v>324</v>
      </c>
      <c r="CH717" t="s">
        <v>324</v>
      </c>
      <c r="CI717">
        <v>0</v>
      </c>
      <c r="CJ717" t="s">
        <v>324</v>
      </c>
      <c r="CK717" t="s">
        <v>324</v>
      </c>
      <c r="CL717" t="s">
        <v>324</v>
      </c>
      <c r="CM717" t="s">
        <v>324</v>
      </c>
      <c r="CN717">
        <v>0</v>
      </c>
      <c r="CO717">
        <v>9.6590000000000007</v>
      </c>
      <c r="CP717">
        <v>16.186</v>
      </c>
      <c r="CQ717">
        <v>0.92</v>
      </c>
      <c r="CR717">
        <v>0</v>
      </c>
      <c r="CS717">
        <v>26.765000000000001</v>
      </c>
      <c r="CT717">
        <v>1446</v>
      </c>
      <c r="CU717">
        <v>60</v>
      </c>
      <c r="CV717">
        <v>3</v>
      </c>
      <c r="CW717">
        <v>0</v>
      </c>
      <c r="CX717">
        <v>1509</v>
      </c>
      <c r="CY717">
        <v>784.69100000000003</v>
      </c>
      <c r="CZ717">
        <v>1598.4359999999999</v>
      </c>
      <c r="DA717">
        <v>32.052</v>
      </c>
      <c r="DB717">
        <v>0</v>
      </c>
      <c r="DC717">
        <v>2415.1790000000001</v>
      </c>
    </row>
    <row r="718" spans="1:107" x14ac:dyDescent="0.45">
      <c r="A718">
        <v>2024</v>
      </c>
      <c r="B718">
        <v>3</v>
      </c>
      <c r="C718" t="s">
        <v>94</v>
      </c>
      <c r="D718">
        <v>99999</v>
      </c>
      <c r="E718" t="s">
        <v>329</v>
      </c>
      <c r="F718" t="s">
        <v>323</v>
      </c>
      <c r="H718">
        <v>2.5209999999999999</v>
      </c>
      <c r="I718">
        <v>3.9470000000000001</v>
      </c>
      <c r="J718">
        <v>27.82</v>
      </c>
      <c r="K718" t="s">
        <v>324</v>
      </c>
      <c r="L718">
        <v>34.287999999999997</v>
      </c>
      <c r="M718" t="s">
        <v>324</v>
      </c>
      <c r="N718" t="s">
        <v>324</v>
      </c>
      <c r="O718" t="s">
        <v>324</v>
      </c>
      <c r="P718" t="s">
        <v>324</v>
      </c>
      <c r="Q718" t="s">
        <v>324</v>
      </c>
      <c r="R718" t="s">
        <v>324</v>
      </c>
      <c r="S718" t="s">
        <v>324</v>
      </c>
      <c r="T718" t="s">
        <v>324</v>
      </c>
      <c r="U718" t="s">
        <v>324</v>
      </c>
      <c r="V718">
        <v>0</v>
      </c>
      <c r="W718" t="s">
        <v>324</v>
      </c>
      <c r="X718" t="s">
        <v>324</v>
      </c>
      <c r="Y718" t="s">
        <v>324</v>
      </c>
      <c r="Z718" t="s">
        <v>324</v>
      </c>
      <c r="AA718" t="s">
        <v>324</v>
      </c>
      <c r="AB718" t="s">
        <v>324</v>
      </c>
      <c r="AC718" t="s">
        <v>324</v>
      </c>
      <c r="AD718" t="s">
        <v>324</v>
      </c>
      <c r="AE718" t="s">
        <v>324</v>
      </c>
      <c r="AF718" t="s">
        <v>324</v>
      </c>
      <c r="AG718" t="s">
        <v>324</v>
      </c>
      <c r="AH718" t="s">
        <v>324</v>
      </c>
      <c r="AI718" t="s">
        <v>324</v>
      </c>
      <c r="AJ718" t="s">
        <v>324</v>
      </c>
      <c r="AK718">
        <v>0</v>
      </c>
      <c r="AL718" t="s">
        <v>324</v>
      </c>
      <c r="AM718" t="s">
        <v>324</v>
      </c>
      <c r="AN718" t="s">
        <v>324</v>
      </c>
      <c r="AO718" t="s">
        <v>324</v>
      </c>
      <c r="AP718" t="s">
        <v>324</v>
      </c>
      <c r="AQ718" t="s">
        <v>324</v>
      </c>
      <c r="AR718" t="s">
        <v>324</v>
      </c>
      <c r="AS718" t="s">
        <v>324</v>
      </c>
      <c r="AT718" t="s">
        <v>324</v>
      </c>
      <c r="AU718" t="s">
        <v>324</v>
      </c>
      <c r="AV718" t="s">
        <v>324</v>
      </c>
      <c r="AW718" t="s">
        <v>324</v>
      </c>
      <c r="AX718" t="s">
        <v>324</v>
      </c>
      <c r="AY718" t="s">
        <v>324</v>
      </c>
      <c r="AZ718">
        <v>0</v>
      </c>
      <c r="BA718" t="s">
        <v>324</v>
      </c>
      <c r="BB718" t="s">
        <v>324</v>
      </c>
      <c r="BC718" t="s">
        <v>324</v>
      </c>
      <c r="BD718" t="s">
        <v>324</v>
      </c>
      <c r="BE718" t="s">
        <v>324</v>
      </c>
      <c r="BF718" t="s">
        <v>324</v>
      </c>
      <c r="BG718" t="s">
        <v>324</v>
      </c>
      <c r="BH718" t="s">
        <v>324</v>
      </c>
      <c r="BI718" t="s">
        <v>324</v>
      </c>
      <c r="BJ718" t="s">
        <v>324</v>
      </c>
      <c r="BK718" t="s">
        <v>324</v>
      </c>
      <c r="BL718" t="s">
        <v>324</v>
      </c>
      <c r="BM718" t="s">
        <v>324</v>
      </c>
      <c r="BN718" t="s">
        <v>324</v>
      </c>
      <c r="BO718" t="s">
        <v>324</v>
      </c>
      <c r="BP718" t="s">
        <v>324</v>
      </c>
      <c r="BQ718" t="s">
        <v>324</v>
      </c>
      <c r="BR718" t="s">
        <v>324</v>
      </c>
      <c r="BS718" t="s">
        <v>324</v>
      </c>
      <c r="BT718" t="s">
        <v>324</v>
      </c>
      <c r="BU718" t="s">
        <v>324</v>
      </c>
      <c r="BV718" t="s">
        <v>324</v>
      </c>
      <c r="BW718" t="s">
        <v>324</v>
      </c>
      <c r="BX718" t="s">
        <v>324</v>
      </c>
      <c r="BY718" t="s">
        <v>324</v>
      </c>
      <c r="BZ718" t="s">
        <v>324</v>
      </c>
      <c r="CA718" t="s">
        <v>324</v>
      </c>
      <c r="CB718" t="s">
        <v>324</v>
      </c>
      <c r="CC718" t="s">
        <v>324</v>
      </c>
      <c r="CD718" t="s">
        <v>324</v>
      </c>
      <c r="CE718" t="s">
        <v>324</v>
      </c>
      <c r="CF718" t="s">
        <v>324</v>
      </c>
      <c r="CG718" t="s">
        <v>324</v>
      </c>
      <c r="CH718" t="s">
        <v>324</v>
      </c>
      <c r="CI718" t="s">
        <v>324</v>
      </c>
      <c r="CJ718" t="s">
        <v>324</v>
      </c>
      <c r="CK718" t="s">
        <v>324</v>
      </c>
      <c r="CL718" t="s">
        <v>324</v>
      </c>
      <c r="CM718" t="s">
        <v>324</v>
      </c>
      <c r="CN718" t="s">
        <v>324</v>
      </c>
      <c r="CO718">
        <v>2.5209999999999999</v>
      </c>
      <c r="CP718">
        <v>3.9470000000000001</v>
      </c>
      <c r="CQ718">
        <v>27.82</v>
      </c>
      <c r="CR718" t="s">
        <v>324</v>
      </c>
      <c r="CS718">
        <v>34.287999999999997</v>
      </c>
      <c r="CT718" t="s">
        <v>324</v>
      </c>
      <c r="CU718" t="s">
        <v>324</v>
      </c>
      <c r="CV718" t="s">
        <v>324</v>
      </c>
      <c r="CW718" t="s">
        <v>324</v>
      </c>
      <c r="CX718" t="s">
        <v>324</v>
      </c>
      <c r="CY718" t="s">
        <v>324</v>
      </c>
      <c r="CZ718" t="s">
        <v>324</v>
      </c>
      <c r="DA718" t="s">
        <v>324</v>
      </c>
      <c r="DB718" t="s">
        <v>324</v>
      </c>
      <c r="DC718" t="s">
        <v>324</v>
      </c>
    </row>
    <row r="719" spans="1:107" x14ac:dyDescent="0.45">
      <c r="A719">
        <v>2024</v>
      </c>
      <c r="B719">
        <v>3</v>
      </c>
      <c r="C719" t="s">
        <v>90</v>
      </c>
      <c r="D719">
        <v>176</v>
      </c>
      <c r="E719" t="s">
        <v>338</v>
      </c>
      <c r="F719" t="s">
        <v>323</v>
      </c>
      <c r="G719" t="s">
        <v>244</v>
      </c>
      <c r="H719">
        <v>6.0999999999999999E-2</v>
      </c>
      <c r="I719">
        <v>5.0000000000000001E-3</v>
      </c>
      <c r="J719" t="s">
        <v>324</v>
      </c>
      <c r="K719" t="s">
        <v>324</v>
      </c>
      <c r="L719">
        <v>6.6000000000000003E-2</v>
      </c>
      <c r="M719">
        <v>12</v>
      </c>
      <c r="N719">
        <v>3</v>
      </c>
      <c r="O719" t="s">
        <v>324</v>
      </c>
      <c r="P719" t="s">
        <v>324</v>
      </c>
      <c r="Q719">
        <v>15</v>
      </c>
      <c r="R719" t="s">
        <v>324</v>
      </c>
      <c r="S719" t="s">
        <v>324</v>
      </c>
      <c r="T719" t="s">
        <v>324</v>
      </c>
      <c r="U719" t="s">
        <v>324</v>
      </c>
      <c r="V719">
        <v>0</v>
      </c>
      <c r="W719" t="s">
        <v>324</v>
      </c>
      <c r="X719" t="s">
        <v>324</v>
      </c>
      <c r="Y719" t="s">
        <v>324</v>
      </c>
      <c r="Z719" t="s">
        <v>324</v>
      </c>
      <c r="AA719">
        <v>0</v>
      </c>
      <c r="AB719">
        <v>4.9249999999999998</v>
      </c>
      <c r="AC719">
        <v>0.27100000000000002</v>
      </c>
      <c r="AD719" t="s">
        <v>324</v>
      </c>
      <c r="AE719" t="s">
        <v>324</v>
      </c>
      <c r="AF719">
        <v>5.1959999999999997</v>
      </c>
      <c r="AG719" t="s">
        <v>324</v>
      </c>
      <c r="AH719" t="s">
        <v>324</v>
      </c>
      <c r="AI719" t="s">
        <v>324</v>
      </c>
      <c r="AJ719" t="s">
        <v>324</v>
      </c>
      <c r="AK719">
        <v>0</v>
      </c>
      <c r="AL719" t="s">
        <v>324</v>
      </c>
      <c r="AM719" t="s">
        <v>324</v>
      </c>
      <c r="AN719" t="s">
        <v>324</v>
      </c>
      <c r="AO719" t="s">
        <v>324</v>
      </c>
      <c r="AP719">
        <v>0</v>
      </c>
      <c r="AQ719" t="s">
        <v>324</v>
      </c>
      <c r="AR719" t="s">
        <v>324</v>
      </c>
      <c r="AS719" t="s">
        <v>324</v>
      </c>
      <c r="AT719" t="s">
        <v>324</v>
      </c>
      <c r="AU719">
        <v>0</v>
      </c>
      <c r="AV719" t="s">
        <v>324</v>
      </c>
      <c r="AW719" t="s">
        <v>324</v>
      </c>
      <c r="AX719" t="s">
        <v>324</v>
      </c>
      <c r="AY719" t="s">
        <v>324</v>
      </c>
      <c r="AZ719">
        <v>0</v>
      </c>
      <c r="BA719" t="s">
        <v>324</v>
      </c>
      <c r="BB719" t="s">
        <v>324</v>
      </c>
      <c r="BC719" t="s">
        <v>324</v>
      </c>
      <c r="BD719" t="s">
        <v>324</v>
      </c>
      <c r="BE719">
        <v>0</v>
      </c>
      <c r="BF719" t="s">
        <v>324</v>
      </c>
      <c r="BG719" t="s">
        <v>324</v>
      </c>
      <c r="BH719" t="s">
        <v>324</v>
      </c>
      <c r="BI719" t="s">
        <v>324</v>
      </c>
      <c r="BJ719">
        <v>0</v>
      </c>
      <c r="BK719" t="s">
        <v>324</v>
      </c>
      <c r="BL719" t="s">
        <v>324</v>
      </c>
      <c r="BM719" t="s">
        <v>324</v>
      </c>
      <c r="BN719" t="s">
        <v>324</v>
      </c>
      <c r="BO719">
        <v>0</v>
      </c>
      <c r="BP719" t="s">
        <v>324</v>
      </c>
      <c r="BQ719" t="s">
        <v>324</v>
      </c>
      <c r="BR719" t="s">
        <v>324</v>
      </c>
      <c r="BS719" t="s">
        <v>324</v>
      </c>
      <c r="BT719">
        <v>0</v>
      </c>
      <c r="BU719" t="s">
        <v>324</v>
      </c>
      <c r="BV719" t="s">
        <v>324</v>
      </c>
      <c r="BW719" t="s">
        <v>324</v>
      </c>
      <c r="BX719" t="s">
        <v>324</v>
      </c>
      <c r="BY719">
        <v>0</v>
      </c>
      <c r="BZ719" t="s">
        <v>324</v>
      </c>
      <c r="CA719" t="s">
        <v>324</v>
      </c>
      <c r="CB719" t="s">
        <v>324</v>
      </c>
      <c r="CC719" t="s">
        <v>324</v>
      </c>
      <c r="CD719">
        <v>0</v>
      </c>
      <c r="CE719" t="s">
        <v>324</v>
      </c>
      <c r="CF719" t="s">
        <v>324</v>
      </c>
      <c r="CG719" t="s">
        <v>324</v>
      </c>
      <c r="CH719" t="s">
        <v>324</v>
      </c>
      <c r="CI719">
        <v>0</v>
      </c>
      <c r="CJ719" t="s">
        <v>324</v>
      </c>
      <c r="CK719" t="s">
        <v>324</v>
      </c>
      <c r="CL719" t="s">
        <v>324</v>
      </c>
      <c r="CM719" t="s">
        <v>324</v>
      </c>
      <c r="CN719">
        <v>0</v>
      </c>
      <c r="CO719">
        <v>6.0999999999999999E-2</v>
      </c>
      <c r="CP719">
        <v>5.0000000000000001E-3</v>
      </c>
      <c r="CQ719" t="s">
        <v>179</v>
      </c>
      <c r="CR719">
        <v>0</v>
      </c>
      <c r="CS719">
        <v>6.6000000000000003E-2</v>
      </c>
      <c r="CT719">
        <v>12</v>
      </c>
      <c r="CU719">
        <v>3</v>
      </c>
      <c r="CV719">
        <v>0</v>
      </c>
      <c r="CW719">
        <v>0</v>
      </c>
      <c r="CX719">
        <v>15</v>
      </c>
      <c r="CY719">
        <v>4.9249999999999998</v>
      </c>
      <c r="CZ719">
        <v>0.27100000000000002</v>
      </c>
      <c r="DA719">
        <v>0</v>
      </c>
      <c r="DB719">
        <v>0</v>
      </c>
      <c r="DC719">
        <v>5.1959999999999997</v>
      </c>
    </row>
    <row r="720" spans="1:107" x14ac:dyDescent="0.45">
      <c r="A720">
        <v>2024</v>
      </c>
      <c r="B720">
        <v>3</v>
      </c>
      <c r="C720" t="s">
        <v>90</v>
      </c>
      <c r="D720">
        <v>803</v>
      </c>
      <c r="E720" t="s">
        <v>339</v>
      </c>
      <c r="F720" t="s">
        <v>323</v>
      </c>
      <c r="G720" t="s">
        <v>247</v>
      </c>
      <c r="H720">
        <v>1569.694</v>
      </c>
      <c r="I720">
        <v>362.00900000000001</v>
      </c>
      <c r="J720">
        <v>0</v>
      </c>
      <c r="K720">
        <v>0</v>
      </c>
      <c r="L720">
        <v>1931.703</v>
      </c>
      <c r="M720">
        <v>175687</v>
      </c>
      <c r="N720">
        <v>2141</v>
      </c>
      <c r="O720">
        <v>0</v>
      </c>
      <c r="P720">
        <v>0</v>
      </c>
      <c r="Q720">
        <v>177828</v>
      </c>
      <c r="R720" t="s">
        <v>324</v>
      </c>
      <c r="S720" t="s">
        <v>324</v>
      </c>
      <c r="T720" t="s">
        <v>324</v>
      </c>
      <c r="U720" t="s">
        <v>324</v>
      </c>
      <c r="V720">
        <v>0</v>
      </c>
      <c r="W720" t="s">
        <v>324</v>
      </c>
      <c r="X720" t="s">
        <v>324</v>
      </c>
      <c r="Y720" t="s">
        <v>324</v>
      </c>
      <c r="Z720" t="s">
        <v>324</v>
      </c>
      <c r="AA720">
        <v>0</v>
      </c>
      <c r="AB720" t="s">
        <v>324</v>
      </c>
      <c r="AC720" t="s">
        <v>324</v>
      </c>
      <c r="AD720" t="s">
        <v>324</v>
      </c>
      <c r="AE720" t="s">
        <v>324</v>
      </c>
      <c r="AF720">
        <v>0</v>
      </c>
      <c r="AG720">
        <v>28.988</v>
      </c>
      <c r="AH720">
        <v>1.3460000000000001</v>
      </c>
      <c r="AI720">
        <v>0</v>
      </c>
      <c r="AJ720">
        <v>0</v>
      </c>
      <c r="AK720">
        <v>30.334</v>
      </c>
      <c r="AL720">
        <v>3437</v>
      </c>
      <c r="AM720">
        <v>17</v>
      </c>
      <c r="AN720">
        <v>0</v>
      </c>
      <c r="AO720">
        <v>0</v>
      </c>
      <c r="AP720">
        <v>3454</v>
      </c>
      <c r="AQ720">
        <v>67.864999999999995</v>
      </c>
      <c r="AR720">
        <v>2.4020000000000001</v>
      </c>
      <c r="AS720">
        <v>0</v>
      </c>
      <c r="AT720">
        <v>0</v>
      </c>
      <c r="AU720">
        <v>70.266999999999996</v>
      </c>
      <c r="AV720">
        <v>0.84399999999999997</v>
      </c>
      <c r="AW720">
        <v>1.321</v>
      </c>
      <c r="AX720">
        <v>0</v>
      </c>
      <c r="AY720">
        <v>0</v>
      </c>
      <c r="AZ720">
        <v>2.165</v>
      </c>
      <c r="BA720">
        <v>105</v>
      </c>
      <c r="BB720">
        <v>7</v>
      </c>
      <c r="BC720">
        <v>0</v>
      </c>
      <c r="BD720">
        <v>0</v>
      </c>
      <c r="BE720">
        <v>112</v>
      </c>
      <c r="BF720">
        <v>2.2490000000000001</v>
      </c>
      <c r="BG720">
        <v>0.89100000000000001</v>
      </c>
      <c r="BH720">
        <v>0</v>
      </c>
      <c r="BI720">
        <v>0</v>
      </c>
      <c r="BJ720">
        <v>3.14</v>
      </c>
      <c r="BK720">
        <v>5.7000000000000002E-2</v>
      </c>
      <c r="BL720">
        <v>0.125</v>
      </c>
      <c r="BM720">
        <v>0</v>
      </c>
      <c r="BN720">
        <v>0</v>
      </c>
      <c r="BO720">
        <v>0.182</v>
      </c>
      <c r="BP720">
        <v>25</v>
      </c>
      <c r="BQ720">
        <v>12</v>
      </c>
      <c r="BR720">
        <v>0</v>
      </c>
      <c r="BS720">
        <v>0</v>
      </c>
      <c r="BT720">
        <v>37</v>
      </c>
      <c r="BU720" t="s">
        <v>324</v>
      </c>
      <c r="BV720" t="s">
        <v>324</v>
      </c>
      <c r="BW720" t="s">
        <v>324</v>
      </c>
      <c r="BX720" t="s">
        <v>324</v>
      </c>
      <c r="BY720">
        <v>0</v>
      </c>
      <c r="BZ720" t="s">
        <v>324</v>
      </c>
      <c r="CA720" t="s">
        <v>324</v>
      </c>
      <c r="CB720" t="s">
        <v>324</v>
      </c>
      <c r="CC720" t="s">
        <v>324</v>
      </c>
      <c r="CD720">
        <v>0</v>
      </c>
      <c r="CE720" t="s">
        <v>324</v>
      </c>
      <c r="CF720" t="s">
        <v>324</v>
      </c>
      <c r="CG720" t="s">
        <v>324</v>
      </c>
      <c r="CH720" t="s">
        <v>324</v>
      </c>
      <c r="CI720">
        <v>0</v>
      </c>
      <c r="CJ720" t="s">
        <v>324</v>
      </c>
      <c r="CK720" t="s">
        <v>324</v>
      </c>
      <c r="CL720" t="s">
        <v>324</v>
      </c>
      <c r="CM720" t="s">
        <v>324</v>
      </c>
      <c r="CN720">
        <v>0</v>
      </c>
      <c r="CO720">
        <v>1569.751</v>
      </c>
      <c r="CP720">
        <v>362.13400000000001</v>
      </c>
      <c r="CQ720" t="s">
        <v>179</v>
      </c>
      <c r="CR720">
        <v>0</v>
      </c>
      <c r="CS720">
        <v>1931.885</v>
      </c>
      <c r="CT720">
        <v>175712</v>
      </c>
      <c r="CU720">
        <v>2153</v>
      </c>
      <c r="CV720">
        <v>0</v>
      </c>
      <c r="CW720">
        <v>0</v>
      </c>
      <c r="CX720">
        <v>177865</v>
      </c>
      <c r="CY720">
        <v>0</v>
      </c>
      <c r="CZ720">
        <v>0</v>
      </c>
      <c r="DA720">
        <v>0</v>
      </c>
      <c r="DB720">
        <v>0</v>
      </c>
      <c r="DC720">
        <v>0</v>
      </c>
    </row>
    <row r="721" spans="1:107" x14ac:dyDescent="0.45">
      <c r="A721">
        <v>2024</v>
      </c>
      <c r="B721">
        <v>3</v>
      </c>
      <c r="C721" t="s">
        <v>90</v>
      </c>
      <c r="D721">
        <v>12919</v>
      </c>
      <c r="E721" t="s">
        <v>340</v>
      </c>
      <c r="F721" t="s">
        <v>323</v>
      </c>
      <c r="G721" t="s">
        <v>244</v>
      </c>
      <c r="H721">
        <v>8.0000000000000002E-3</v>
      </c>
      <c r="I721">
        <v>2.8000000000000001E-2</v>
      </c>
      <c r="J721" t="s">
        <v>324</v>
      </c>
      <c r="K721" t="s">
        <v>324</v>
      </c>
      <c r="L721">
        <v>3.5999999999999997E-2</v>
      </c>
      <c r="M721">
        <v>1</v>
      </c>
      <c r="N721">
        <v>3</v>
      </c>
      <c r="O721" t="s">
        <v>324</v>
      </c>
      <c r="P721" t="s">
        <v>324</v>
      </c>
      <c r="Q721">
        <v>4</v>
      </c>
      <c r="R721" t="s">
        <v>324</v>
      </c>
      <c r="S721" t="s">
        <v>324</v>
      </c>
      <c r="T721" t="s">
        <v>324</v>
      </c>
      <c r="U721" t="s">
        <v>324</v>
      </c>
      <c r="V721">
        <v>0</v>
      </c>
      <c r="W721" t="s">
        <v>324</v>
      </c>
      <c r="X721" t="s">
        <v>324</v>
      </c>
      <c r="Y721" t="s">
        <v>324</v>
      </c>
      <c r="Z721" t="s">
        <v>324</v>
      </c>
      <c r="AA721">
        <v>0</v>
      </c>
      <c r="AB721">
        <v>0.73799999999999999</v>
      </c>
      <c r="AC721">
        <v>2.1629999999999998</v>
      </c>
      <c r="AD721" t="s">
        <v>324</v>
      </c>
      <c r="AE721" t="s">
        <v>324</v>
      </c>
      <c r="AF721">
        <v>2.9009999999999998</v>
      </c>
      <c r="AG721" t="s">
        <v>324</v>
      </c>
      <c r="AH721" t="s">
        <v>324</v>
      </c>
      <c r="AI721" t="s">
        <v>324</v>
      </c>
      <c r="AJ721" t="s">
        <v>324</v>
      </c>
      <c r="AK721">
        <v>0</v>
      </c>
      <c r="AL721" t="s">
        <v>324</v>
      </c>
      <c r="AM721" t="s">
        <v>324</v>
      </c>
      <c r="AN721" t="s">
        <v>324</v>
      </c>
      <c r="AO721" t="s">
        <v>324</v>
      </c>
      <c r="AP721">
        <v>0</v>
      </c>
      <c r="AQ721" t="s">
        <v>324</v>
      </c>
      <c r="AR721" t="s">
        <v>324</v>
      </c>
      <c r="AS721" t="s">
        <v>324</v>
      </c>
      <c r="AT721" t="s">
        <v>324</v>
      </c>
      <c r="AU721">
        <v>0</v>
      </c>
      <c r="AV721" t="s">
        <v>324</v>
      </c>
      <c r="AW721" t="s">
        <v>324</v>
      </c>
      <c r="AX721" t="s">
        <v>324</v>
      </c>
      <c r="AY721" t="s">
        <v>324</v>
      </c>
      <c r="AZ721">
        <v>0</v>
      </c>
      <c r="BA721" t="s">
        <v>324</v>
      </c>
      <c r="BB721" t="s">
        <v>324</v>
      </c>
      <c r="BC721" t="s">
        <v>324</v>
      </c>
      <c r="BD721" t="s">
        <v>324</v>
      </c>
      <c r="BE721">
        <v>0</v>
      </c>
      <c r="BF721" t="s">
        <v>324</v>
      </c>
      <c r="BG721" t="s">
        <v>324</v>
      </c>
      <c r="BH721" t="s">
        <v>324</v>
      </c>
      <c r="BI721" t="s">
        <v>324</v>
      </c>
      <c r="BJ721">
        <v>0</v>
      </c>
      <c r="BK721" t="s">
        <v>324</v>
      </c>
      <c r="BL721" t="s">
        <v>324</v>
      </c>
      <c r="BM721" t="s">
        <v>324</v>
      </c>
      <c r="BN721" t="s">
        <v>324</v>
      </c>
      <c r="BO721">
        <v>0</v>
      </c>
      <c r="BP721" t="s">
        <v>324</v>
      </c>
      <c r="BQ721" t="s">
        <v>324</v>
      </c>
      <c r="BR721" t="s">
        <v>324</v>
      </c>
      <c r="BS721" t="s">
        <v>324</v>
      </c>
      <c r="BT721">
        <v>0</v>
      </c>
      <c r="BU721" t="s">
        <v>324</v>
      </c>
      <c r="BV721" t="s">
        <v>324</v>
      </c>
      <c r="BW721" t="s">
        <v>324</v>
      </c>
      <c r="BX721" t="s">
        <v>324</v>
      </c>
      <c r="BY721">
        <v>0</v>
      </c>
      <c r="BZ721" t="s">
        <v>324</v>
      </c>
      <c r="CA721" t="s">
        <v>324</v>
      </c>
      <c r="CB721" t="s">
        <v>324</v>
      </c>
      <c r="CC721" t="s">
        <v>324</v>
      </c>
      <c r="CD721">
        <v>0</v>
      </c>
      <c r="CE721" t="s">
        <v>324</v>
      </c>
      <c r="CF721" t="s">
        <v>324</v>
      </c>
      <c r="CG721" t="s">
        <v>324</v>
      </c>
      <c r="CH721" t="s">
        <v>324</v>
      </c>
      <c r="CI721">
        <v>0</v>
      </c>
      <c r="CJ721" t="s">
        <v>324</v>
      </c>
      <c r="CK721" t="s">
        <v>324</v>
      </c>
      <c r="CL721" t="s">
        <v>324</v>
      </c>
      <c r="CM721" t="s">
        <v>324</v>
      </c>
      <c r="CN721">
        <v>0</v>
      </c>
      <c r="CO721">
        <v>8.0000000000000002E-3</v>
      </c>
      <c r="CP721">
        <v>2.8000000000000001E-2</v>
      </c>
      <c r="CQ721" t="s">
        <v>179</v>
      </c>
      <c r="CR721">
        <v>0</v>
      </c>
      <c r="CS721">
        <v>3.5999999999999997E-2</v>
      </c>
      <c r="CT721">
        <v>1</v>
      </c>
      <c r="CU721">
        <v>3</v>
      </c>
      <c r="CV721">
        <v>0</v>
      </c>
      <c r="CW721">
        <v>0</v>
      </c>
      <c r="CX721">
        <v>4</v>
      </c>
      <c r="CY721">
        <v>0.73799999999999999</v>
      </c>
      <c r="CZ721">
        <v>2.1629999999999998</v>
      </c>
      <c r="DA721">
        <v>0</v>
      </c>
      <c r="DB721">
        <v>0</v>
      </c>
      <c r="DC721">
        <v>2.9009999999999998</v>
      </c>
    </row>
    <row r="722" spans="1:107" x14ac:dyDescent="0.45">
      <c r="A722">
        <v>2024</v>
      </c>
      <c r="B722">
        <v>3</v>
      </c>
      <c r="C722" t="s">
        <v>90</v>
      </c>
      <c r="D722">
        <v>16572</v>
      </c>
      <c r="E722" t="s">
        <v>341</v>
      </c>
      <c r="F722" t="s">
        <v>323</v>
      </c>
      <c r="G722" t="s">
        <v>244</v>
      </c>
      <c r="H722">
        <v>366.48</v>
      </c>
      <c r="I722">
        <v>136.78</v>
      </c>
      <c r="J722">
        <v>7.28</v>
      </c>
      <c r="K722">
        <v>0</v>
      </c>
      <c r="L722">
        <v>510.54</v>
      </c>
      <c r="M722">
        <v>56641</v>
      </c>
      <c r="N722">
        <v>892</v>
      </c>
      <c r="O722">
        <v>10</v>
      </c>
      <c r="P722">
        <v>0</v>
      </c>
      <c r="Q722">
        <v>57543</v>
      </c>
      <c r="R722">
        <v>0</v>
      </c>
      <c r="S722">
        <v>0</v>
      </c>
      <c r="T722">
        <v>0</v>
      </c>
      <c r="U722">
        <v>0</v>
      </c>
      <c r="V722">
        <v>0</v>
      </c>
      <c r="W722">
        <v>0</v>
      </c>
      <c r="X722">
        <v>0</v>
      </c>
      <c r="Y722">
        <v>0</v>
      </c>
      <c r="Z722">
        <v>0</v>
      </c>
      <c r="AA722">
        <v>0</v>
      </c>
      <c r="AB722">
        <v>16593.990000000002</v>
      </c>
      <c r="AC722">
        <v>4571.6000000000004</v>
      </c>
      <c r="AD722">
        <v>0</v>
      </c>
      <c r="AE722">
        <v>0</v>
      </c>
      <c r="AF722">
        <v>21165.59</v>
      </c>
      <c r="AG722">
        <v>22.76</v>
      </c>
      <c r="AH722">
        <v>0.84</v>
      </c>
      <c r="AI722">
        <v>0</v>
      </c>
      <c r="AJ722">
        <v>0</v>
      </c>
      <c r="AK722">
        <v>23.6</v>
      </c>
      <c r="AL722">
        <v>3582</v>
      </c>
      <c r="AM722">
        <v>14</v>
      </c>
      <c r="AN722">
        <v>0</v>
      </c>
      <c r="AO722">
        <v>0</v>
      </c>
      <c r="AP722">
        <v>3596</v>
      </c>
      <c r="AQ722">
        <v>72.38</v>
      </c>
      <c r="AR722">
        <v>1.56</v>
      </c>
      <c r="AS722">
        <v>0</v>
      </c>
      <c r="AT722">
        <v>0</v>
      </c>
      <c r="AU722">
        <v>73.94</v>
      </c>
      <c r="AV722">
        <v>1.76</v>
      </c>
      <c r="AW722">
        <v>0</v>
      </c>
      <c r="AX722">
        <v>0</v>
      </c>
      <c r="AY722">
        <v>0</v>
      </c>
      <c r="AZ722">
        <v>1.76</v>
      </c>
      <c r="BA722">
        <v>220</v>
      </c>
      <c r="BB722">
        <v>0</v>
      </c>
      <c r="BC722">
        <v>0</v>
      </c>
      <c r="BD722">
        <v>0</v>
      </c>
      <c r="BE722">
        <v>220</v>
      </c>
      <c r="BF722">
        <v>4.76</v>
      </c>
      <c r="BG722">
        <v>0</v>
      </c>
      <c r="BH722">
        <v>0</v>
      </c>
      <c r="BI722">
        <v>0</v>
      </c>
      <c r="BJ722">
        <v>4.76</v>
      </c>
      <c r="BK722" t="s">
        <v>324</v>
      </c>
      <c r="BL722" t="s">
        <v>324</v>
      </c>
      <c r="BM722" t="s">
        <v>324</v>
      </c>
      <c r="BN722" t="s">
        <v>324</v>
      </c>
      <c r="BO722">
        <v>0</v>
      </c>
      <c r="BP722" t="s">
        <v>324</v>
      </c>
      <c r="BQ722" t="s">
        <v>324</v>
      </c>
      <c r="BR722" t="s">
        <v>324</v>
      </c>
      <c r="BS722" t="s">
        <v>324</v>
      </c>
      <c r="BT722">
        <v>0</v>
      </c>
      <c r="BU722" t="s">
        <v>324</v>
      </c>
      <c r="BV722" t="s">
        <v>324</v>
      </c>
      <c r="BW722" t="s">
        <v>324</v>
      </c>
      <c r="BX722" t="s">
        <v>324</v>
      </c>
      <c r="BY722">
        <v>0</v>
      </c>
      <c r="BZ722" t="s">
        <v>324</v>
      </c>
      <c r="CA722" t="s">
        <v>324</v>
      </c>
      <c r="CB722" t="s">
        <v>324</v>
      </c>
      <c r="CC722" t="s">
        <v>324</v>
      </c>
      <c r="CD722">
        <v>0</v>
      </c>
      <c r="CE722" t="s">
        <v>324</v>
      </c>
      <c r="CF722" t="s">
        <v>324</v>
      </c>
      <c r="CG722" t="s">
        <v>324</v>
      </c>
      <c r="CH722" t="s">
        <v>324</v>
      </c>
      <c r="CI722">
        <v>0</v>
      </c>
      <c r="CJ722" t="s">
        <v>324</v>
      </c>
      <c r="CK722" t="s">
        <v>324</v>
      </c>
      <c r="CL722" t="s">
        <v>324</v>
      </c>
      <c r="CM722" t="s">
        <v>324</v>
      </c>
      <c r="CN722">
        <v>0</v>
      </c>
      <c r="CO722">
        <v>366.48</v>
      </c>
      <c r="CP722">
        <v>136.78</v>
      </c>
      <c r="CQ722">
        <v>7.28</v>
      </c>
      <c r="CR722">
        <v>0</v>
      </c>
      <c r="CS722">
        <v>510.54</v>
      </c>
      <c r="CT722">
        <v>56641</v>
      </c>
      <c r="CU722">
        <v>892</v>
      </c>
      <c r="CV722">
        <v>10</v>
      </c>
      <c r="CW722">
        <v>0</v>
      </c>
      <c r="CX722">
        <v>57543</v>
      </c>
      <c r="CY722">
        <v>16593.990000000002</v>
      </c>
      <c r="CZ722">
        <v>4571.6000000000004</v>
      </c>
      <c r="DA722">
        <v>0</v>
      </c>
      <c r="DB722">
        <v>0</v>
      </c>
      <c r="DC722">
        <v>21165.59</v>
      </c>
    </row>
    <row r="723" spans="1:107" x14ac:dyDescent="0.45">
      <c r="A723">
        <v>2024</v>
      </c>
      <c r="B723">
        <v>3</v>
      </c>
      <c r="C723" t="s">
        <v>90</v>
      </c>
      <c r="D723">
        <v>19189</v>
      </c>
      <c r="E723" t="s">
        <v>342</v>
      </c>
      <c r="F723" t="s">
        <v>323</v>
      </c>
      <c r="G723" t="s">
        <v>247</v>
      </c>
      <c r="H723">
        <v>41.482999999999997</v>
      </c>
      <c r="I723">
        <v>15.680999999999999</v>
      </c>
      <c r="J723" t="s">
        <v>324</v>
      </c>
      <c r="K723" t="s">
        <v>324</v>
      </c>
      <c r="L723">
        <v>57.164000000000001</v>
      </c>
      <c r="M723">
        <v>5266</v>
      </c>
      <c r="N723">
        <v>76</v>
      </c>
      <c r="O723" t="s">
        <v>324</v>
      </c>
      <c r="P723" t="s">
        <v>324</v>
      </c>
      <c r="Q723">
        <v>5342</v>
      </c>
      <c r="R723">
        <v>4.2999999999999997E-2</v>
      </c>
      <c r="S723">
        <v>0.183</v>
      </c>
      <c r="T723" t="s">
        <v>324</v>
      </c>
      <c r="U723" t="s">
        <v>324</v>
      </c>
      <c r="V723">
        <v>0.22600000000000001</v>
      </c>
      <c r="W723">
        <v>42</v>
      </c>
      <c r="X723">
        <v>1</v>
      </c>
      <c r="Y723" t="s">
        <v>324</v>
      </c>
      <c r="Z723" t="s">
        <v>324</v>
      </c>
      <c r="AA723">
        <v>43</v>
      </c>
      <c r="AB723">
        <v>3364.28</v>
      </c>
      <c r="AC723">
        <v>673.44</v>
      </c>
      <c r="AD723" t="s">
        <v>324</v>
      </c>
      <c r="AE723" t="s">
        <v>324</v>
      </c>
      <c r="AF723">
        <v>4037.72</v>
      </c>
      <c r="AG723" t="s">
        <v>324</v>
      </c>
      <c r="AH723" t="s">
        <v>324</v>
      </c>
      <c r="AI723" t="s">
        <v>324</v>
      </c>
      <c r="AJ723" t="s">
        <v>324</v>
      </c>
      <c r="AK723">
        <v>0</v>
      </c>
      <c r="AL723" t="s">
        <v>324</v>
      </c>
      <c r="AM723" t="s">
        <v>324</v>
      </c>
      <c r="AN723" t="s">
        <v>324</v>
      </c>
      <c r="AO723" t="s">
        <v>324</v>
      </c>
      <c r="AP723">
        <v>0</v>
      </c>
      <c r="AQ723" t="s">
        <v>324</v>
      </c>
      <c r="AR723" t="s">
        <v>324</v>
      </c>
      <c r="AS723" t="s">
        <v>324</v>
      </c>
      <c r="AT723" t="s">
        <v>324</v>
      </c>
      <c r="AU723">
        <v>0</v>
      </c>
      <c r="AV723" t="s">
        <v>324</v>
      </c>
      <c r="AW723" t="s">
        <v>324</v>
      </c>
      <c r="AX723" t="s">
        <v>324</v>
      </c>
      <c r="AY723" t="s">
        <v>324</v>
      </c>
      <c r="AZ723">
        <v>0</v>
      </c>
      <c r="BA723" t="s">
        <v>324</v>
      </c>
      <c r="BB723" t="s">
        <v>324</v>
      </c>
      <c r="BC723" t="s">
        <v>324</v>
      </c>
      <c r="BD723" t="s">
        <v>324</v>
      </c>
      <c r="BE723">
        <v>0</v>
      </c>
      <c r="BF723" t="s">
        <v>324</v>
      </c>
      <c r="BG723" t="s">
        <v>324</v>
      </c>
      <c r="BH723" t="s">
        <v>324</v>
      </c>
      <c r="BI723" t="s">
        <v>324</v>
      </c>
      <c r="BJ723">
        <v>0</v>
      </c>
      <c r="BK723">
        <v>2E-3</v>
      </c>
      <c r="BL723" t="s">
        <v>324</v>
      </c>
      <c r="BM723" t="s">
        <v>324</v>
      </c>
      <c r="BN723" t="s">
        <v>324</v>
      </c>
      <c r="BO723">
        <v>2E-3</v>
      </c>
      <c r="BP723">
        <v>1</v>
      </c>
      <c r="BQ723" t="s">
        <v>324</v>
      </c>
      <c r="BR723" t="s">
        <v>324</v>
      </c>
      <c r="BS723" t="s">
        <v>324</v>
      </c>
      <c r="BT723">
        <v>1</v>
      </c>
      <c r="BU723">
        <v>0</v>
      </c>
      <c r="BV723" t="s">
        <v>324</v>
      </c>
      <c r="BW723" t="s">
        <v>324</v>
      </c>
      <c r="BX723" t="s">
        <v>324</v>
      </c>
      <c r="BY723">
        <v>0</v>
      </c>
      <c r="BZ723" t="s">
        <v>324</v>
      </c>
      <c r="CA723" t="s">
        <v>324</v>
      </c>
      <c r="CB723" t="s">
        <v>324</v>
      </c>
      <c r="CC723" t="s">
        <v>324</v>
      </c>
      <c r="CD723">
        <v>0</v>
      </c>
      <c r="CE723" t="s">
        <v>324</v>
      </c>
      <c r="CF723" t="s">
        <v>324</v>
      </c>
      <c r="CG723" t="s">
        <v>324</v>
      </c>
      <c r="CH723" t="s">
        <v>324</v>
      </c>
      <c r="CI723">
        <v>0</v>
      </c>
      <c r="CJ723" t="s">
        <v>324</v>
      </c>
      <c r="CK723" t="s">
        <v>324</v>
      </c>
      <c r="CL723" t="s">
        <v>324</v>
      </c>
      <c r="CM723" t="s">
        <v>324</v>
      </c>
      <c r="CN723">
        <v>0</v>
      </c>
      <c r="CO723">
        <v>41.527999999999999</v>
      </c>
      <c r="CP723">
        <v>15.864000000000001</v>
      </c>
      <c r="CQ723" t="s">
        <v>179</v>
      </c>
      <c r="CR723">
        <v>0</v>
      </c>
      <c r="CS723">
        <v>57.392000000000003</v>
      </c>
      <c r="CT723">
        <v>5309</v>
      </c>
      <c r="CU723">
        <v>77</v>
      </c>
      <c r="CV723">
        <v>0</v>
      </c>
      <c r="CW723">
        <v>0</v>
      </c>
      <c r="CX723">
        <v>5386</v>
      </c>
      <c r="CY723">
        <v>3364.28</v>
      </c>
      <c r="CZ723">
        <v>673.44</v>
      </c>
      <c r="DA723">
        <v>0</v>
      </c>
      <c r="DB723">
        <v>0</v>
      </c>
      <c r="DC723">
        <v>4037.72</v>
      </c>
    </row>
    <row r="724" spans="1:107" x14ac:dyDescent="0.45">
      <c r="A724">
        <v>2024</v>
      </c>
      <c r="B724">
        <v>3</v>
      </c>
      <c r="C724" t="s">
        <v>90</v>
      </c>
      <c r="D724">
        <v>19728</v>
      </c>
      <c r="E724" t="s">
        <v>343</v>
      </c>
      <c r="F724" t="s">
        <v>323</v>
      </c>
      <c r="G724" t="s">
        <v>244</v>
      </c>
      <c r="H724">
        <v>70.52</v>
      </c>
      <c r="I724">
        <v>17.260000000000002</v>
      </c>
      <c r="J724" t="s">
        <v>324</v>
      </c>
      <c r="K724" t="s">
        <v>324</v>
      </c>
      <c r="L724">
        <v>87.78</v>
      </c>
      <c r="M724">
        <v>8860</v>
      </c>
      <c r="N724">
        <v>230</v>
      </c>
      <c r="O724" t="s">
        <v>324</v>
      </c>
      <c r="P724" t="s">
        <v>324</v>
      </c>
      <c r="Q724">
        <v>9090</v>
      </c>
      <c r="R724" t="s">
        <v>324</v>
      </c>
      <c r="S724" t="s">
        <v>324</v>
      </c>
      <c r="T724" t="s">
        <v>324</v>
      </c>
      <c r="U724" t="s">
        <v>324</v>
      </c>
      <c r="V724">
        <v>0</v>
      </c>
      <c r="W724" t="s">
        <v>324</v>
      </c>
      <c r="X724" t="s">
        <v>324</v>
      </c>
      <c r="Y724" t="s">
        <v>324</v>
      </c>
      <c r="Z724" t="s">
        <v>324</v>
      </c>
      <c r="AA724">
        <v>0</v>
      </c>
      <c r="AB724">
        <v>6983.5720000000001</v>
      </c>
      <c r="AC724">
        <v>695.27599999999995</v>
      </c>
      <c r="AD724" t="s">
        <v>324</v>
      </c>
      <c r="AE724" t="s">
        <v>324</v>
      </c>
      <c r="AF724">
        <v>7678.848</v>
      </c>
      <c r="AG724">
        <v>1.22</v>
      </c>
      <c r="AH724" t="s">
        <v>324</v>
      </c>
      <c r="AI724" t="s">
        <v>324</v>
      </c>
      <c r="AJ724" t="s">
        <v>324</v>
      </c>
      <c r="AK724">
        <v>1.22</v>
      </c>
      <c r="AL724">
        <v>148</v>
      </c>
      <c r="AM724" t="s">
        <v>324</v>
      </c>
      <c r="AN724" t="s">
        <v>324</v>
      </c>
      <c r="AO724" t="s">
        <v>324</v>
      </c>
      <c r="AP724">
        <v>148</v>
      </c>
      <c r="AQ724" t="s">
        <v>324</v>
      </c>
      <c r="AR724" t="s">
        <v>324</v>
      </c>
      <c r="AS724" t="s">
        <v>324</v>
      </c>
      <c r="AT724" t="s">
        <v>324</v>
      </c>
      <c r="AU724">
        <v>0</v>
      </c>
      <c r="AV724" t="s">
        <v>324</v>
      </c>
      <c r="AW724" t="s">
        <v>324</v>
      </c>
      <c r="AX724" t="s">
        <v>324</v>
      </c>
      <c r="AY724" t="s">
        <v>324</v>
      </c>
      <c r="AZ724">
        <v>0</v>
      </c>
      <c r="BA724" t="s">
        <v>324</v>
      </c>
      <c r="BB724" t="s">
        <v>324</v>
      </c>
      <c r="BC724" t="s">
        <v>324</v>
      </c>
      <c r="BD724" t="s">
        <v>324</v>
      </c>
      <c r="BE724">
        <v>0</v>
      </c>
      <c r="BF724" t="s">
        <v>324</v>
      </c>
      <c r="BG724" t="s">
        <v>324</v>
      </c>
      <c r="BH724" t="s">
        <v>324</v>
      </c>
      <c r="BI724" t="s">
        <v>324</v>
      </c>
      <c r="BJ724">
        <v>0</v>
      </c>
      <c r="BK724">
        <v>0.3</v>
      </c>
      <c r="BL724">
        <v>0.01</v>
      </c>
      <c r="BM724" t="s">
        <v>324</v>
      </c>
      <c r="BN724" t="s">
        <v>324</v>
      </c>
      <c r="BO724">
        <v>0.31</v>
      </c>
      <c r="BP724">
        <v>117</v>
      </c>
      <c r="BQ724">
        <v>1</v>
      </c>
      <c r="BR724" t="s">
        <v>324</v>
      </c>
      <c r="BS724" t="s">
        <v>324</v>
      </c>
      <c r="BT724">
        <v>118</v>
      </c>
      <c r="BU724">
        <v>7.1520000000000001</v>
      </c>
      <c r="BV724" t="s">
        <v>324</v>
      </c>
      <c r="BW724" t="s">
        <v>324</v>
      </c>
      <c r="BX724" t="s">
        <v>324</v>
      </c>
      <c r="BY724">
        <v>7.1520000000000001</v>
      </c>
      <c r="BZ724" t="s">
        <v>324</v>
      </c>
      <c r="CA724" t="s">
        <v>324</v>
      </c>
      <c r="CB724" t="s">
        <v>324</v>
      </c>
      <c r="CC724" t="s">
        <v>324</v>
      </c>
      <c r="CD724">
        <v>0</v>
      </c>
      <c r="CE724" t="s">
        <v>324</v>
      </c>
      <c r="CF724" t="s">
        <v>324</v>
      </c>
      <c r="CG724" t="s">
        <v>324</v>
      </c>
      <c r="CH724" t="s">
        <v>324</v>
      </c>
      <c r="CI724">
        <v>0</v>
      </c>
      <c r="CJ724" t="s">
        <v>324</v>
      </c>
      <c r="CK724" t="s">
        <v>324</v>
      </c>
      <c r="CL724" t="s">
        <v>324</v>
      </c>
      <c r="CM724" t="s">
        <v>324</v>
      </c>
      <c r="CN724">
        <v>0</v>
      </c>
      <c r="CO724">
        <v>70.819999999999993</v>
      </c>
      <c r="CP724">
        <v>17.27</v>
      </c>
      <c r="CQ724" t="s">
        <v>179</v>
      </c>
      <c r="CR724">
        <v>0</v>
      </c>
      <c r="CS724">
        <v>88.09</v>
      </c>
      <c r="CT724">
        <v>8977</v>
      </c>
      <c r="CU724">
        <v>231</v>
      </c>
      <c r="CV724">
        <v>0</v>
      </c>
      <c r="CW724">
        <v>0</v>
      </c>
      <c r="CX724">
        <v>9208</v>
      </c>
      <c r="CY724">
        <v>6990.7240000000002</v>
      </c>
      <c r="CZ724">
        <v>695.27599999999995</v>
      </c>
      <c r="DA724">
        <v>0</v>
      </c>
      <c r="DB724">
        <v>0</v>
      </c>
      <c r="DC724">
        <v>7686</v>
      </c>
    </row>
    <row r="725" spans="1:107" x14ac:dyDescent="0.45">
      <c r="A725">
        <v>2024</v>
      </c>
      <c r="B725">
        <v>3</v>
      </c>
      <c r="C725" t="s">
        <v>90</v>
      </c>
      <c r="D725">
        <v>21538</v>
      </c>
      <c r="E725" t="s">
        <v>344</v>
      </c>
      <c r="F725" t="s">
        <v>323</v>
      </c>
      <c r="G725" t="s">
        <v>244</v>
      </c>
      <c r="H725">
        <v>20.422999999999998</v>
      </c>
      <c r="I725">
        <v>3.5830000000000002</v>
      </c>
      <c r="J725" t="s">
        <v>324</v>
      </c>
      <c r="K725" t="s">
        <v>324</v>
      </c>
      <c r="L725">
        <v>24.006</v>
      </c>
      <c r="M725">
        <v>2001</v>
      </c>
      <c r="N725">
        <v>92</v>
      </c>
      <c r="O725" t="s">
        <v>324</v>
      </c>
      <c r="P725" t="s">
        <v>324</v>
      </c>
      <c r="Q725">
        <v>2093</v>
      </c>
      <c r="R725" t="s">
        <v>324</v>
      </c>
      <c r="S725" t="s">
        <v>324</v>
      </c>
      <c r="T725" t="s">
        <v>324</v>
      </c>
      <c r="U725" t="s">
        <v>324</v>
      </c>
      <c r="V725">
        <v>0</v>
      </c>
      <c r="W725" t="s">
        <v>324</v>
      </c>
      <c r="X725" t="s">
        <v>324</v>
      </c>
      <c r="Y725" t="s">
        <v>324</v>
      </c>
      <c r="Z725" t="s">
        <v>324</v>
      </c>
      <c r="AA725">
        <v>0</v>
      </c>
      <c r="AB725">
        <v>593.82299999999998</v>
      </c>
      <c r="AC725">
        <v>85.932000000000002</v>
      </c>
      <c r="AD725" t="s">
        <v>324</v>
      </c>
      <c r="AE725" t="s">
        <v>324</v>
      </c>
      <c r="AF725">
        <v>679.755</v>
      </c>
      <c r="AG725" t="s">
        <v>324</v>
      </c>
      <c r="AH725" t="s">
        <v>324</v>
      </c>
      <c r="AI725" t="s">
        <v>324</v>
      </c>
      <c r="AJ725" t="s">
        <v>324</v>
      </c>
      <c r="AK725">
        <v>0</v>
      </c>
      <c r="AL725" t="s">
        <v>324</v>
      </c>
      <c r="AM725" t="s">
        <v>324</v>
      </c>
      <c r="AN725" t="s">
        <v>324</v>
      </c>
      <c r="AO725" t="s">
        <v>324</v>
      </c>
      <c r="AP725">
        <v>0</v>
      </c>
      <c r="AQ725" t="s">
        <v>324</v>
      </c>
      <c r="AR725" t="s">
        <v>324</v>
      </c>
      <c r="AS725" t="s">
        <v>324</v>
      </c>
      <c r="AT725" t="s">
        <v>324</v>
      </c>
      <c r="AU725">
        <v>0</v>
      </c>
      <c r="AV725" t="s">
        <v>324</v>
      </c>
      <c r="AW725" t="s">
        <v>324</v>
      </c>
      <c r="AX725" t="s">
        <v>324</v>
      </c>
      <c r="AY725" t="s">
        <v>324</v>
      </c>
      <c r="AZ725">
        <v>0</v>
      </c>
      <c r="BA725" t="s">
        <v>324</v>
      </c>
      <c r="BB725" t="s">
        <v>324</v>
      </c>
      <c r="BC725" t="s">
        <v>324</v>
      </c>
      <c r="BD725" t="s">
        <v>324</v>
      </c>
      <c r="BE725">
        <v>0</v>
      </c>
      <c r="BF725" t="s">
        <v>324</v>
      </c>
      <c r="BG725" t="s">
        <v>324</v>
      </c>
      <c r="BH725" t="s">
        <v>324</v>
      </c>
      <c r="BI725" t="s">
        <v>324</v>
      </c>
      <c r="BJ725">
        <v>0</v>
      </c>
      <c r="BK725">
        <v>5.5E-2</v>
      </c>
      <c r="BL725" t="s">
        <v>324</v>
      </c>
      <c r="BM725" t="s">
        <v>324</v>
      </c>
      <c r="BN725" t="s">
        <v>324</v>
      </c>
      <c r="BO725">
        <v>5.5E-2</v>
      </c>
      <c r="BP725">
        <v>25</v>
      </c>
      <c r="BQ725" t="s">
        <v>324</v>
      </c>
      <c r="BR725" t="s">
        <v>324</v>
      </c>
      <c r="BS725" t="s">
        <v>324</v>
      </c>
      <c r="BT725">
        <v>25</v>
      </c>
      <c r="BU725" t="s">
        <v>324</v>
      </c>
      <c r="BV725" t="s">
        <v>324</v>
      </c>
      <c r="BW725" t="s">
        <v>324</v>
      </c>
      <c r="BX725" t="s">
        <v>324</v>
      </c>
      <c r="BY725">
        <v>0</v>
      </c>
      <c r="BZ725" t="s">
        <v>324</v>
      </c>
      <c r="CA725" t="s">
        <v>324</v>
      </c>
      <c r="CB725" t="s">
        <v>324</v>
      </c>
      <c r="CC725" t="s">
        <v>324</v>
      </c>
      <c r="CD725">
        <v>0</v>
      </c>
      <c r="CE725" t="s">
        <v>324</v>
      </c>
      <c r="CF725" t="s">
        <v>324</v>
      </c>
      <c r="CG725" t="s">
        <v>324</v>
      </c>
      <c r="CH725" t="s">
        <v>324</v>
      </c>
      <c r="CI725">
        <v>0</v>
      </c>
      <c r="CJ725" t="s">
        <v>324</v>
      </c>
      <c r="CK725" t="s">
        <v>324</v>
      </c>
      <c r="CL725" t="s">
        <v>324</v>
      </c>
      <c r="CM725" t="s">
        <v>324</v>
      </c>
      <c r="CN725">
        <v>0</v>
      </c>
      <c r="CO725">
        <v>20.478000000000002</v>
      </c>
      <c r="CP725">
        <v>3.5830000000000002</v>
      </c>
      <c r="CQ725" t="s">
        <v>179</v>
      </c>
      <c r="CR725">
        <v>0</v>
      </c>
      <c r="CS725">
        <v>24.061</v>
      </c>
      <c r="CT725">
        <v>2026</v>
      </c>
      <c r="CU725">
        <v>92</v>
      </c>
      <c r="CV725">
        <v>0</v>
      </c>
      <c r="CW725">
        <v>0</v>
      </c>
      <c r="CX725">
        <v>2118</v>
      </c>
      <c r="CY725">
        <v>593.82299999999998</v>
      </c>
      <c r="CZ725">
        <v>85.932000000000002</v>
      </c>
      <c r="DA725">
        <v>0</v>
      </c>
      <c r="DB725">
        <v>0</v>
      </c>
      <c r="DC725">
        <v>679.755</v>
      </c>
    </row>
    <row r="726" spans="1:107" x14ac:dyDescent="0.45">
      <c r="A726">
        <v>2024</v>
      </c>
      <c r="B726">
        <v>3</v>
      </c>
      <c r="C726" t="s">
        <v>90</v>
      </c>
      <c r="D726">
        <v>24211</v>
      </c>
      <c r="E726" t="s">
        <v>345</v>
      </c>
      <c r="F726" t="s">
        <v>323</v>
      </c>
      <c r="G726" t="s">
        <v>244</v>
      </c>
      <c r="H726">
        <v>322.33600000000001</v>
      </c>
      <c r="I726">
        <v>154.47999999999999</v>
      </c>
      <c r="J726" t="s">
        <v>324</v>
      </c>
      <c r="K726" t="s">
        <v>324</v>
      </c>
      <c r="L726">
        <v>476.81599999999997</v>
      </c>
      <c r="M726">
        <v>48113</v>
      </c>
      <c r="N726">
        <v>1082</v>
      </c>
      <c r="O726" t="s">
        <v>324</v>
      </c>
      <c r="P726" t="s">
        <v>324</v>
      </c>
      <c r="Q726">
        <v>49195</v>
      </c>
      <c r="R726" t="s">
        <v>324</v>
      </c>
      <c r="S726" t="s">
        <v>324</v>
      </c>
      <c r="T726" t="s">
        <v>324</v>
      </c>
      <c r="U726" t="s">
        <v>324</v>
      </c>
      <c r="V726">
        <v>0</v>
      </c>
      <c r="W726" t="s">
        <v>324</v>
      </c>
      <c r="X726" t="s">
        <v>324</v>
      </c>
      <c r="Y726" t="s">
        <v>324</v>
      </c>
      <c r="Z726" t="s">
        <v>324</v>
      </c>
      <c r="AA726">
        <v>0</v>
      </c>
      <c r="AB726">
        <v>5048.7</v>
      </c>
      <c r="AC726">
        <v>2792.85</v>
      </c>
      <c r="AD726" t="s">
        <v>324</v>
      </c>
      <c r="AE726" t="s">
        <v>324</v>
      </c>
      <c r="AF726">
        <v>7841.55</v>
      </c>
      <c r="AG726">
        <v>10.37</v>
      </c>
      <c r="AH726">
        <v>0.34</v>
      </c>
      <c r="AI726" t="s">
        <v>324</v>
      </c>
      <c r="AJ726" t="s">
        <v>324</v>
      </c>
      <c r="AK726">
        <v>10.71</v>
      </c>
      <c r="AL726">
        <v>1100</v>
      </c>
      <c r="AM726">
        <v>7</v>
      </c>
      <c r="AN726" t="s">
        <v>324</v>
      </c>
      <c r="AO726" t="s">
        <v>324</v>
      </c>
      <c r="AP726">
        <v>1107</v>
      </c>
      <c r="AQ726" t="s">
        <v>324</v>
      </c>
      <c r="AR726" t="s">
        <v>324</v>
      </c>
      <c r="AS726" t="s">
        <v>324</v>
      </c>
      <c r="AT726" t="s">
        <v>324</v>
      </c>
      <c r="AU726">
        <v>0</v>
      </c>
      <c r="AV726" t="s">
        <v>324</v>
      </c>
      <c r="AW726">
        <v>0.21</v>
      </c>
      <c r="AX726" t="s">
        <v>324</v>
      </c>
      <c r="AY726" t="s">
        <v>324</v>
      </c>
      <c r="AZ726">
        <v>0.21</v>
      </c>
      <c r="BA726" t="s">
        <v>324</v>
      </c>
      <c r="BB726">
        <v>1</v>
      </c>
      <c r="BC726" t="s">
        <v>324</v>
      </c>
      <c r="BD726" t="s">
        <v>324</v>
      </c>
      <c r="BE726">
        <v>1</v>
      </c>
      <c r="BF726" t="s">
        <v>324</v>
      </c>
      <c r="BG726" t="s">
        <v>324</v>
      </c>
      <c r="BH726" t="s">
        <v>324</v>
      </c>
      <c r="BI726" t="s">
        <v>324</v>
      </c>
      <c r="BJ726">
        <v>0</v>
      </c>
      <c r="BK726">
        <v>2.4E-2</v>
      </c>
      <c r="BL726" t="s">
        <v>324</v>
      </c>
      <c r="BM726" t="s">
        <v>324</v>
      </c>
      <c r="BN726" t="s">
        <v>324</v>
      </c>
      <c r="BO726">
        <v>2.4E-2</v>
      </c>
      <c r="BP726">
        <v>1</v>
      </c>
      <c r="BQ726" t="s">
        <v>324</v>
      </c>
      <c r="BR726" t="s">
        <v>324</v>
      </c>
      <c r="BS726" t="s">
        <v>324</v>
      </c>
      <c r="BT726">
        <v>1</v>
      </c>
      <c r="BU726">
        <v>4.0000000000000001E-3</v>
      </c>
      <c r="BV726" t="s">
        <v>324</v>
      </c>
      <c r="BW726" t="s">
        <v>324</v>
      </c>
      <c r="BX726" t="s">
        <v>324</v>
      </c>
      <c r="BY726">
        <v>4.0000000000000001E-3</v>
      </c>
      <c r="BZ726" t="s">
        <v>324</v>
      </c>
      <c r="CA726" t="s">
        <v>324</v>
      </c>
      <c r="CB726" t="s">
        <v>324</v>
      </c>
      <c r="CC726" t="s">
        <v>324</v>
      </c>
      <c r="CD726">
        <v>0</v>
      </c>
      <c r="CE726" t="s">
        <v>324</v>
      </c>
      <c r="CF726" t="s">
        <v>324</v>
      </c>
      <c r="CG726" t="s">
        <v>324</v>
      </c>
      <c r="CH726" t="s">
        <v>324</v>
      </c>
      <c r="CI726">
        <v>0</v>
      </c>
      <c r="CJ726" t="s">
        <v>324</v>
      </c>
      <c r="CK726" t="s">
        <v>324</v>
      </c>
      <c r="CL726" t="s">
        <v>324</v>
      </c>
      <c r="CM726" t="s">
        <v>324</v>
      </c>
      <c r="CN726">
        <v>0</v>
      </c>
      <c r="CO726">
        <v>322.36</v>
      </c>
      <c r="CP726">
        <v>154.47999999999999</v>
      </c>
      <c r="CQ726" t="s">
        <v>179</v>
      </c>
      <c r="CR726">
        <v>0</v>
      </c>
      <c r="CS726">
        <v>476.84</v>
      </c>
      <c r="CT726">
        <v>48114</v>
      </c>
      <c r="CU726">
        <v>1082</v>
      </c>
      <c r="CV726">
        <v>0</v>
      </c>
      <c r="CW726">
        <v>0</v>
      </c>
      <c r="CX726">
        <v>49196</v>
      </c>
      <c r="CY726">
        <v>5048.7039999999997</v>
      </c>
      <c r="CZ726">
        <v>2792.85</v>
      </c>
      <c r="DA726">
        <v>0</v>
      </c>
      <c r="DB726">
        <v>0</v>
      </c>
      <c r="DC726">
        <v>7841.5540000000001</v>
      </c>
    </row>
    <row r="727" spans="1:107" x14ac:dyDescent="0.45">
      <c r="A727">
        <v>2024</v>
      </c>
      <c r="B727">
        <v>3</v>
      </c>
      <c r="C727" t="s">
        <v>90</v>
      </c>
      <c r="D727">
        <v>99999</v>
      </c>
      <c r="E727" t="s">
        <v>329</v>
      </c>
      <c r="F727" t="s">
        <v>323</v>
      </c>
      <c r="H727">
        <v>-232.828</v>
      </c>
      <c r="I727">
        <v>-57.738999999999997</v>
      </c>
      <c r="J727">
        <v>0</v>
      </c>
      <c r="K727">
        <v>0</v>
      </c>
      <c r="L727">
        <v>-290.56700000000001</v>
      </c>
      <c r="M727" t="s">
        <v>324</v>
      </c>
      <c r="N727" t="s">
        <v>324</v>
      </c>
      <c r="O727" t="s">
        <v>324</v>
      </c>
      <c r="P727" t="s">
        <v>324</v>
      </c>
      <c r="Q727" t="s">
        <v>324</v>
      </c>
      <c r="R727">
        <v>-7.0000000000000001E-3</v>
      </c>
      <c r="S727">
        <v>-3.2000000000000001E-2</v>
      </c>
      <c r="T727" t="s">
        <v>324</v>
      </c>
      <c r="U727" t="s">
        <v>324</v>
      </c>
      <c r="V727">
        <v>-3.9E-2</v>
      </c>
      <c r="W727" t="s">
        <v>324</v>
      </c>
      <c r="X727" t="s">
        <v>324</v>
      </c>
      <c r="Y727" t="s">
        <v>324</v>
      </c>
      <c r="Z727" t="s">
        <v>324</v>
      </c>
      <c r="AA727" t="s">
        <v>324</v>
      </c>
      <c r="AB727" t="s">
        <v>324</v>
      </c>
      <c r="AC727" t="s">
        <v>324</v>
      </c>
      <c r="AD727" t="s">
        <v>324</v>
      </c>
      <c r="AE727" t="s">
        <v>324</v>
      </c>
      <c r="AF727" t="s">
        <v>324</v>
      </c>
      <c r="AG727">
        <v>-5.056</v>
      </c>
      <c r="AH727">
        <v>-0.23499999999999999</v>
      </c>
      <c r="AI727">
        <v>0</v>
      </c>
      <c r="AJ727">
        <v>0</v>
      </c>
      <c r="AK727">
        <v>-5.29</v>
      </c>
      <c r="AL727" t="s">
        <v>324</v>
      </c>
      <c r="AM727" t="s">
        <v>324</v>
      </c>
      <c r="AN727" t="s">
        <v>324</v>
      </c>
      <c r="AO727" t="s">
        <v>324</v>
      </c>
      <c r="AP727" t="s">
        <v>324</v>
      </c>
      <c r="AQ727" t="s">
        <v>324</v>
      </c>
      <c r="AR727" t="s">
        <v>324</v>
      </c>
      <c r="AS727" t="s">
        <v>324</v>
      </c>
      <c r="AT727" t="s">
        <v>324</v>
      </c>
      <c r="AU727" t="s">
        <v>324</v>
      </c>
      <c r="AV727">
        <v>-0.14699999999999999</v>
      </c>
      <c r="AW727">
        <v>-0.23</v>
      </c>
      <c r="AX727">
        <v>0</v>
      </c>
      <c r="AY727">
        <v>0</v>
      </c>
      <c r="AZ727">
        <v>-0.378</v>
      </c>
      <c r="BA727" t="s">
        <v>324</v>
      </c>
      <c r="BB727" t="s">
        <v>324</v>
      </c>
      <c r="BC727" t="s">
        <v>324</v>
      </c>
      <c r="BD727" t="s">
        <v>324</v>
      </c>
      <c r="BE727" t="s">
        <v>324</v>
      </c>
      <c r="BF727" t="s">
        <v>324</v>
      </c>
      <c r="BG727" t="s">
        <v>324</v>
      </c>
      <c r="BH727" t="s">
        <v>324</v>
      </c>
      <c r="BI727" t="s">
        <v>324</v>
      </c>
      <c r="BJ727" t="s">
        <v>324</v>
      </c>
      <c r="BK727" t="s">
        <v>324</v>
      </c>
      <c r="BL727" t="s">
        <v>324</v>
      </c>
      <c r="BM727" t="s">
        <v>324</v>
      </c>
      <c r="BN727" t="s">
        <v>324</v>
      </c>
      <c r="BO727" t="s">
        <v>324</v>
      </c>
      <c r="BP727" t="s">
        <v>324</v>
      </c>
      <c r="BQ727" t="s">
        <v>324</v>
      </c>
      <c r="BR727" t="s">
        <v>324</v>
      </c>
      <c r="BS727" t="s">
        <v>324</v>
      </c>
      <c r="BT727" t="s">
        <v>324</v>
      </c>
      <c r="BU727" t="s">
        <v>324</v>
      </c>
      <c r="BV727" t="s">
        <v>324</v>
      </c>
      <c r="BW727" t="s">
        <v>324</v>
      </c>
      <c r="BX727" t="s">
        <v>324</v>
      </c>
      <c r="BY727" t="s">
        <v>324</v>
      </c>
      <c r="BZ727" t="s">
        <v>324</v>
      </c>
      <c r="CA727" t="s">
        <v>324</v>
      </c>
      <c r="CB727" t="s">
        <v>324</v>
      </c>
      <c r="CC727" t="s">
        <v>324</v>
      </c>
      <c r="CD727" t="s">
        <v>324</v>
      </c>
      <c r="CE727" t="s">
        <v>324</v>
      </c>
      <c r="CF727" t="s">
        <v>324</v>
      </c>
      <c r="CG727" t="s">
        <v>324</v>
      </c>
      <c r="CH727" t="s">
        <v>324</v>
      </c>
      <c r="CI727" t="s">
        <v>324</v>
      </c>
      <c r="CJ727" t="s">
        <v>324</v>
      </c>
      <c r="CK727" t="s">
        <v>324</v>
      </c>
      <c r="CL727" t="s">
        <v>324</v>
      </c>
      <c r="CM727" t="s">
        <v>324</v>
      </c>
      <c r="CN727" t="s">
        <v>324</v>
      </c>
      <c r="CO727">
        <v>-232.83600000000001</v>
      </c>
      <c r="CP727">
        <v>-57.771000000000001</v>
      </c>
      <c r="CQ727" t="s">
        <v>179</v>
      </c>
      <c r="CR727">
        <v>0</v>
      </c>
      <c r="CS727">
        <v>-290.60700000000003</v>
      </c>
      <c r="CT727" t="s">
        <v>324</v>
      </c>
      <c r="CU727" t="s">
        <v>324</v>
      </c>
      <c r="CV727" t="s">
        <v>324</v>
      </c>
      <c r="CW727" t="s">
        <v>324</v>
      </c>
      <c r="CX727" t="s">
        <v>324</v>
      </c>
      <c r="CY727" t="s">
        <v>324</v>
      </c>
      <c r="CZ727" t="s">
        <v>324</v>
      </c>
      <c r="DA727" t="s">
        <v>324</v>
      </c>
      <c r="DB727" t="s">
        <v>324</v>
      </c>
      <c r="DC727" t="s">
        <v>324</v>
      </c>
    </row>
    <row r="728" spans="1:107" x14ac:dyDescent="0.45">
      <c r="A728">
        <v>2024</v>
      </c>
      <c r="B728">
        <v>3</v>
      </c>
      <c r="C728" t="s">
        <v>98</v>
      </c>
      <c r="D728">
        <v>4390</v>
      </c>
      <c r="E728" t="s">
        <v>346</v>
      </c>
      <c r="F728" t="s">
        <v>323</v>
      </c>
      <c r="G728" t="s">
        <v>244</v>
      </c>
      <c r="H728">
        <v>0.13600000000000001</v>
      </c>
      <c r="I728">
        <v>0.4</v>
      </c>
      <c r="J728">
        <v>0</v>
      </c>
      <c r="K728">
        <v>0</v>
      </c>
      <c r="L728">
        <v>0.53600000000000003</v>
      </c>
      <c r="M728">
        <v>18</v>
      </c>
      <c r="N728">
        <v>3</v>
      </c>
      <c r="O728">
        <v>0</v>
      </c>
      <c r="P728">
        <v>0</v>
      </c>
      <c r="Q728">
        <v>21</v>
      </c>
      <c r="R728">
        <v>0</v>
      </c>
      <c r="S728">
        <v>0</v>
      </c>
      <c r="T728">
        <v>0</v>
      </c>
      <c r="U728">
        <v>0</v>
      </c>
      <c r="V728">
        <v>0</v>
      </c>
      <c r="W728">
        <v>0</v>
      </c>
      <c r="X728">
        <v>0</v>
      </c>
      <c r="Y728">
        <v>0</v>
      </c>
      <c r="Z728">
        <v>0</v>
      </c>
      <c r="AA728">
        <v>0</v>
      </c>
      <c r="AB728">
        <v>0</v>
      </c>
      <c r="AC728">
        <v>0</v>
      </c>
      <c r="AD728">
        <v>0</v>
      </c>
      <c r="AE728">
        <v>0</v>
      </c>
      <c r="AF728">
        <v>0</v>
      </c>
      <c r="AG728">
        <v>0</v>
      </c>
      <c r="AH728">
        <v>0</v>
      </c>
      <c r="AI728">
        <v>0</v>
      </c>
      <c r="AJ728">
        <v>0</v>
      </c>
      <c r="AK728">
        <v>0</v>
      </c>
      <c r="AL728">
        <v>0</v>
      </c>
      <c r="AM728">
        <v>0</v>
      </c>
      <c r="AN728">
        <v>0</v>
      </c>
      <c r="AO728">
        <v>0</v>
      </c>
      <c r="AP728">
        <v>0</v>
      </c>
      <c r="AQ728">
        <v>0</v>
      </c>
      <c r="AR728">
        <v>0</v>
      </c>
      <c r="AS728">
        <v>0</v>
      </c>
      <c r="AT728">
        <v>0</v>
      </c>
      <c r="AU728">
        <v>0</v>
      </c>
      <c r="AV728">
        <v>0</v>
      </c>
      <c r="AW728">
        <v>0</v>
      </c>
      <c r="AX728">
        <v>0</v>
      </c>
      <c r="AY728">
        <v>0</v>
      </c>
      <c r="AZ728">
        <v>0</v>
      </c>
      <c r="BA728">
        <v>0</v>
      </c>
      <c r="BB728">
        <v>0</v>
      </c>
      <c r="BC728">
        <v>0</v>
      </c>
      <c r="BD728">
        <v>0</v>
      </c>
      <c r="BE728">
        <v>0</v>
      </c>
      <c r="BF728">
        <v>0</v>
      </c>
      <c r="BG728">
        <v>0</v>
      </c>
      <c r="BH728">
        <v>0</v>
      </c>
      <c r="BI728">
        <v>0</v>
      </c>
      <c r="BJ728">
        <v>0</v>
      </c>
      <c r="BK728">
        <v>0</v>
      </c>
      <c r="BL728">
        <v>0</v>
      </c>
      <c r="BM728">
        <v>0</v>
      </c>
      <c r="BN728">
        <v>0</v>
      </c>
      <c r="BO728">
        <v>0</v>
      </c>
      <c r="BP728">
        <v>0</v>
      </c>
      <c r="BQ728">
        <v>0</v>
      </c>
      <c r="BR728">
        <v>0</v>
      </c>
      <c r="BS728">
        <v>0</v>
      </c>
      <c r="BT728">
        <v>0</v>
      </c>
      <c r="BU728">
        <v>0</v>
      </c>
      <c r="BV728">
        <v>0</v>
      </c>
      <c r="BW728">
        <v>0</v>
      </c>
      <c r="BX728">
        <v>0</v>
      </c>
      <c r="BY728">
        <v>0</v>
      </c>
      <c r="BZ728">
        <v>0</v>
      </c>
      <c r="CA728">
        <v>0</v>
      </c>
      <c r="CB728">
        <v>0</v>
      </c>
      <c r="CC728">
        <v>0</v>
      </c>
      <c r="CD728">
        <v>0</v>
      </c>
      <c r="CE728">
        <v>0</v>
      </c>
      <c r="CF728">
        <v>0</v>
      </c>
      <c r="CG728">
        <v>0</v>
      </c>
      <c r="CH728">
        <v>0</v>
      </c>
      <c r="CI728">
        <v>0</v>
      </c>
      <c r="CJ728" t="s">
        <v>324</v>
      </c>
      <c r="CK728">
        <v>0</v>
      </c>
      <c r="CL728">
        <v>0</v>
      </c>
      <c r="CM728">
        <v>0</v>
      </c>
      <c r="CN728">
        <v>0</v>
      </c>
      <c r="CO728">
        <v>0.13600000000000001</v>
      </c>
      <c r="CP728">
        <v>0.4</v>
      </c>
      <c r="CQ728" t="s">
        <v>179</v>
      </c>
      <c r="CR728">
        <v>0</v>
      </c>
      <c r="CS728">
        <v>0.53600000000000003</v>
      </c>
      <c r="CT728">
        <v>18</v>
      </c>
      <c r="CU728">
        <v>3</v>
      </c>
      <c r="CV728">
        <v>0</v>
      </c>
      <c r="CW728">
        <v>0</v>
      </c>
      <c r="CX728">
        <v>21</v>
      </c>
      <c r="CY728">
        <v>0</v>
      </c>
      <c r="CZ728">
        <v>0</v>
      </c>
      <c r="DA728">
        <v>0</v>
      </c>
      <c r="DB728">
        <v>0</v>
      </c>
      <c r="DC728">
        <v>0</v>
      </c>
    </row>
    <row r="729" spans="1:107" x14ac:dyDescent="0.45">
      <c r="A729">
        <v>2024</v>
      </c>
      <c r="B729">
        <v>3</v>
      </c>
      <c r="C729" t="s">
        <v>98</v>
      </c>
      <c r="D729">
        <v>9216</v>
      </c>
      <c r="E729" t="s">
        <v>347</v>
      </c>
      <c r="F729" t="s">
        <v>323</v>
      </c>
      <c r="G729" t="s">
        <v>244</v>
      </c>
      <c r="H729">
        <v>68.820999999999998</v>
      </c>
      <c r="I729">
        <v>57.143000000000001</v>
      </c>
      <c r="J729" t="s">
        <v>324</v>
      </c>
      <c r="K729" t="s">
        <v>324</v>
      </c>
      <c r="L729">
        <v>125.964</v>
      </c>
      <c r="M729">
        <v>8955</v>
      </c>
      <c r="N729">
        <v>258</v>
      </c>
      <c r="O729" t="s">
        <v>324</v>
      </c>
      <c r="P729" t="s">
        <v>324</v>
      </c>
      <c r="Q729">
        <v>9213</v>
      </c>
      <c r="R729">
        <v>3.528</v>
      </c>
      <c r="S729">
        <v>0.309</v>
      </c>
      <c r="T729" t="s">
        <v>324</v>
      </c>
      <c r="U729" t="s">
        <v>324</v>
      </c>
      <c r="V729">
        <v>3.8370000000000002</v>
      </c>
      <c r="W729">
        <v>1148</v>
      </c>
      <c r="X729">
        <v>101</v>
      </c>
      <c r="Y729" t="s">
        <v>324</v>
      </c>
      <c r="Z729" t="s">
        <v>324</v>
      </c>
      <c r="AA729">
        <v>1249</v>
      </c>
      <c r="AB729" t="s">
        <v>324</v>
      </c>
      <c r="AC729" t="s">
        <v>324</v>
      </c>
      <c r="AD729" t="s">
        <v>324</v>
      </c>
      <c r="AE729" t="s">
        <v>324</v>
      </c>
      <c r="AF729">
        <v>0</v>
      </c>
      <c r="AG729" t="s">
        <v>324</v>
      </c>
      <c r="AH729" t="s">
        <v>324</v>
      </c>
      <c r="AI729" t="s">
        <v>324</v>
      </c>
      <c r="AJ729" t="s">
        <v>324</v>
      </c>
      <c r="AK729">
        <v>0</v>
      </c>
      <c r="AL729" t="s">
        <v>324</v>
      </c>
      <c r="AM729" t="s">
        <v>324</v>
      </c>
      <c r="AN729" t="s">
        <v>324</v>
      </c>
      <c r="AO729" t="s">
        <v>324</v>
      </c>
      <c r="AP729">
        <v>0</v>
      </c>
      <c r="AQ729" t="s">
        <v>324</v>
      </c>
      <c r="AR729" t="s">
        <v>324</v>
      </c>
      <c r="AS729" t="s">
        <v>324</v>
      </c>
      <c r="AT729" t="s">
        <v>324</v>
      </c>
      <c r="AU729">
        <v>0</v>
      </c>
      <c r="AV729" t="s">
        <v>324</v>
      </c>
      <c r="AW729" t="s">
        <v>324</v>
      </c>
      <c r="AX729" t="s">
        <v>324</v>
      </c>
      <c r="AY729" t="s">
        <v>324</v>
      </c>
      <c r="AZ729">
        <v>0</v>
      </c>
      <c r="BA729" t="s">
        <v>324</v>
      </c>
      <c r="BB729" t="s">
        <v>324</v>
      </c>
      <c r="BC729" t="s">
        <v>324</v>
      </c>
      <c r="BD729" t="s">
        <v>324</v>
      </c>
      <c r="BE729">
        <v>0</v>
      </c>
      <c r="BF729" t="s">
        <v>324</v>
      </c>
      <c r="BG729" t="s">
        <v>324</v>
      </c>
      <c r="BH729" t="s">
        <v>324</v>
      </c>
      <c r="BI729" t="s">
        <v>324</v>
      </c>
      <c r="BJ729">
        <v>0</v>
      </c>
      <c r="BK729">
        <v>2E-3</v>
      </c>
      <c r="BL729" t="s">
        <v>324</v>
      </c>
      <c r="BM729" t="s">
        <v>324</v>
      </c>
      <c r="BN729" t="s">
        <v>324</v>
      </c>
      <c r="BO729">
        <v>2E-3</v>
      </c>
      <c r="BP729">
        <v>1</v>
      </c>
      <c r="BQ729" t="s">
        <v>324</v>
      </c>
      <c r="BR729" t="s">
        <v>324</v>
      </c>
      <c r="BS729" t="s">
        <v>324</v>
      </c>
      <c r="BT729">
        <v>1</v>
      </c>
      <c r="BU729" t="s">
        <v>324</v>
      </c>
      <c r="BV729" t="s">
        <v>324</v>
      </c>
      <c r="BW729" t="s">
        <v>324</v>
      </c>
      <c r="BX729" t="s">
        <v>324</v>
      </c>
      <c r="BY729">
        <v>0</v>
      </c>
      <c r="BZ729" t="s">
        <v>324</v>
      </c>
      <c r="CA729">
        <v>2.15</v>
      </c>
      <c r="CB729" t="s">
        <v>324</v>
      </c>
      <c r="CC729" t="s">
        <v>324</v>
      </c>
      <c r="CD729">
        <v>2.15</v>
      </c>
      <c r="CE729" t="s">
        <v>324</v>
      </c>
      <c r="CF729">
        <v>8</v>
      </c>
      <c r="CG729" t="s">
        <v>324</v>
      </c>
      <c r="CH729" t="s">
        <v>324</v>
      </c>
      <c r="CI729">
        <v>8</v>
      </c>
      <c r="CJ729" t="s">
        <v>324</v>
      </c>
      <c r="CK729" t="s">
        <v>324</v>
      </c>
      <c r="CL729" t="s">
        <v>324</v>
      </c>
      <c r="CM729" t="s">
        <v>324</v>
      </c>
      <c r="CN729">
        <v>0</v>
      </c>
      <c r="CO729">
        <v>72.350999999999999</v>
      </c>
      <c r="CP729">
        <v>59.601999999999997</v>
      </c>
      <c r="CQ729" t="s">
        <v>179</v>
      </c>
      <c r="CR729">
        <v>0</v>
      </c>
      <c r="CS729">
        <v>131.953</v>
      </c>
      <c r="CT729">
        <v>10104</v>
      </c>
      <c r="CU729">
        <v>367</v>
      </c>
      <c r="CV729">
        <v>0</v>
      </c>
      <c r="CW729">
        <v>0</v>
      </c>
      <c r="CX729">
        <v>10471</v>
      </c>
      <c r="CY729">
        <v>0</v>
      </c>
      <c r="CZ729">
        <v>0</v>
      </c>
      <c r="DA729">
        <v>0</v>
      </c>
      <c r="DB729">
        <v>0</v>
      </c>
      <c r="DC729">
        <v>0</v>
      </c>
    </row>
    <row r="730" spans="1:107" x14ac:dyDescent="0.45">
      <c r="A730">
        <v>2024</v>
      </c>
      <c r="B730">
        <v>3</v>
      </c>
      <c r="C730" t="s">
        <v>98</v>
      </c>
      <c r="D730">
        <v>11208</v>
      </c>
      <c r="E730" t="s">
        <v>348</v>
      </c>
      <c r="F730" t="s">
        <v>323</v>
      </c>
      <c r="G730" t="s">
        <v>244</v>
      </c>
      <c r="H730">
        <v>499.64699999999999</v>
      </c>
      <c r="I730">
        <v>131.72800000000001</v>
      </c>
      <c r="J730" t="s">
        <v>324</v>
      </c>
      <c r="K730" t="s">
        <v>324</v>
      </c>
      <c r="L730">
        <v>631.375</v>
      </c>
      <c r="M730">
        <v>81877</v>
      </c>
      <c r="N730">
        <v>1686</v>
      </c>
      <c r="O730" t="s">
        <v>324</v>
      </c>
      <c r="P730" t="s">
        <v>324</v>
      </c>
      <c r="Q730">
        <v>83563</v>
      </c>
      <c r="R730" t="s">
        <v>324</v>
      </c>
      <c r="S730" t="s">
        <v>324</v>
      </c>
      <c r="T730" t="s">
        <v>324</v>
      </c>
      <c r="U730" t="s">
        <v>324</v>
      </c>
      <c r="V730">
        <v>0</v>
      </c>
      <c r="W730" t="s">
        <v>324</v>
      </c>
      <c r="X730" t="s">
        <v>324</v>
      </c>
      <c r="Y730" t="s">
        <v>324</v>
      </c>
      <c r="Z730" t="s">
        <v>324</v>
      </c>
      <c r="AA730">
        <v>0</v>
      </c>
      <c r="AB730">
        <v>22506.47</v>
      </c>
      <c r="AC730">
        <v>2984.49</v>
      </c>
      <c r="AD730" t="s">
        <v>324</v>
      </c>
      <c r="AE730" t="s">
        <v>324</v>
      </c>
      <c r="AF730">
        <v>25490.959999999999</v>
      </c>
      <c r="AG730">
        <v>36.613999999999997</v>
      </c>
      <c r="AH730">
        <v>2.0299999999999998</v>
      </c>
      <c r="AI730" t="s">
        <v>324</v>
      </c>
      <c r="AJ730" t="s">
        <v>324</v>
      </c>
      <c r="AK730">
        <v>38.643999999999998</v>
      </c>
      <c r="AL730">
        <v>4730</v>
      </c>
      <c r="AM730">
        <v>3</v>
      </c>
      <c r="AN730" t="s">
        <v>324</v>
      </c>
      <c r="AO730" t="s">
        <v>324</v>
      </c>
      <c r="AP730">
        <v>4733</v>
      </c>
      <c r="AQ730" t="s">
        <v>324</v>
      </c>
      <c r="AR730" t="s">
        <v>324</v>
      </c>
      <c r="AS730" t="s">
        <v>324</v>
      </c>
      <c r="AT730" t="s">
        <v>324</v>
      </c>
      <c r="AU730">
        <v>0</v>
      </c>
      <c r="AV730">
        <v>8.7520000000000007</v>
      </c>
      <c r="AW730">
        <v>1.1399999999999999</v>
      </c>
      <c r="AX730" t="s">
        <v>324</v>
      </c>
      <c r="AY730" t="s">
        <v>324</v>
      </c>
      <c r="AZ730">
        <v>9.8919999999999995</v>
      </c>
      <c r="BA730">
        <v>1153</v>
      </c>
      <c r="BB730">
        <v>5</v>
      </c>
      <c r="BC730" t="s">
        <v>324</v>
      </c>
      <c r="BD730" t="s">
        <v>324</v>
      </c>
      <c r="BE730">
        <v>1158</v>
      </c>
      <c r="BF730" t="s">
        <v>324</v>
      </c>
      <c r="BG730" t="s">
        <v>324</v>
      </c>
      <c r="BH730" t="s">
        <v>324</v>
      </c>
      <c r="BI730" t="s">
        <v>324</v>
      </c>
      <c r="BJ730">
        <v>0</v>
      </c>
      <c r="BK730" t="s">
        <v>324</v>
      </c>
      <c r="BL730" t="s">
        <v>324</v>
      </c>
      <c r="BM730" t="s">
        <v>324</v>
      </c>
      <c r="BN730" t="s">
        <v>324</v>
      </c>
      <c r="BO730">
        <v>0</v>
      </c>
      <c r="BP730" t="s">
        <v>324</v>
      </c>
      <c r="BQ730" t="s">
        <v>324</v>
      </c>
      <c r="BR730" t="s">
        <v>324</v>
      </c>
      <c r="BS730" t="s">
        <v>324</v>
      </c>
      <c r="BT730">
        <v>0</v>
      </c>
      <c r="BU730" t="s">
        <v>324</v>
      </c>
      <c r="BV730" t="s">
        <v>324</v>
      </c>
      <c r="BW730" t="s">
        <v>324</v>
      </c>
      <c r="BX730" t="s">
        <v>324</v>
      </c>
      <c r="BY730">
        <v>0</v>
      </c>
      <c r="BZ730" t="s">
        <v>324</v>
      </c>
      <c r="CA730" t="s">
        <v>324</v>
      </c>
      <c r="CB730" t="s">
        <v>324</v>
      </c>
      <c r="CC730" t="s">
        <v>324</v>
      </c>
      <c r="CD730">
        <v>0</v>
      </c>
      <c r="CE730" t="s">
        <v>324</v>
      </c>
      <c r="CF730" t="s">
        <v>324</v>
      </c>
      <c r="CG730" t="s">
        <v>324</v>
      </c>
      <c r="CH730" t="s">
        <v>324</v>
      </c>
      <c r="CI730">
        <v>0</v>
      </c>
      <c r="CJ730" t="s">
        <v>324</v>
      </c>
      <c r="CK730" t="s">
        <v>324</v>
      </c>
      <c r="CL730" t="s">
        <v>324</v>
      </c>
      <c r="CM730" t="s">
        <v>324</v>
      </c>
      <c r="CN730">
        <v>0</v>
      </c>
      <c r="CO730">
        <v>499.64699999999999</v>
      </c>
      <c r="CP730">
        <v>131.72800000000001</v>
      </c>
      <c r="CQ730" t="s">
        <v>179</v>
      </c>
      <c r="CR730">
        <v>0</v>
      </c>
      <c r="CS730">
        <v>631.375</v>
      </c>
      <c r="CT730">
        <v>81877</v>
      </c>
      <c r="CU730">
        <v>1686</v>
      </c>
      <c r="CV730">
        <v>0</v>
      </c>
      <c r="CW730">
        <v>0</v>
      </c>
      <c r="CX730">
        <v>83563</v>
      </c>
      <c r="CY730">
        <v>22506.47</v>
      </c>
      <c r="CZ730">
        <v>2984.49</v>
      </c>
      <c r="DA730">
        <v>0</v>
      </c>
      <c r="DB730">
        <v>0</v>
      </c>
      <c r="DC730">
        <v>25490.959999999999</v>
      </c>
    </row>
    <row r="731" spans="1:107" x14ac:dyDescent="0.45">
      <c r="A731">
        <v>2024</v>
      </c>
      <c r="B731">
        <v>3</v>
      </c>
      <c r="C731" t="s">
        <v>98</v>
      </c>
      <c r="D731">
        <v>12745</v>
      </c>
      <c r="E731" t="s">
        <v>349</v>
      </c>
      <c r="F731" t="s">
        <v>323</v>
      </c>
      <c r="G731" t="s">
        <v>244</v>
      </c>
      <c r="H731">
        <v>52.710999999999999</v>
      </c>
      <c r="I731">
        <v>16.872</v>
      </c>
      <c r="J731">
        <v>9.9139999999999997</v>
      </c>
      <c r="K731">
        <v>0</v>
      </c>
      <c r="L731">
        <v>79.497</v>
      </c>
      <c r="M731">
        <v>10575</v>
      </c>
      <c r="N731">
        <v>183</v>
      </c>
      <c r="O731">
        <v>55</v>
      </c>
      <c r="P731">
        <v>0</v>
      </c>
      <c r="Q731">
        <v>10813</v>
      </c>
      <c r="R731" t="s">
        <v>324</v>
      </c>
      <c r="S731" t="s">
        <v>324</v>
      </c>
      <c r="T731" t="s">
        <v>324</v>
      </c>
      <c r="U731" t="s">
        <v>324</v>
      </c>
      <c r="V731">
        <v>0</v>
      </c>
      <c r="W731" t="s">
        <v>324</v>
      </c>
      <c r="X731" t="s">
        <v>324</v>
      </c>
      <c r="Y731" t="s">
        <v>324</v>
      </c>
      <c r="Z731" t="s">
        <v>324</v>
      </c>
      <c r="AA731">
        <v>0</v>
      </c>
      <c r="AB731" t="s">
        <v>324</v>
      </c>
      <c r="AC731" t="s">
        <v>324</v>
      </c>
      <c r="AD731" t="s">
        <v>324</v>
      </c>
      <c r="AE731" t="s">
        <v>324</v>
      </c>
      <c r="AF731">
        <v>0</v>
      </c>
      <c r="AG731">
        <v>3.472</v>
      </c>
      <c r="AH731">
        <v>0</v>
      </c>
      <c r="AI731">
        <v>0.17100000000000001</v>
      </c>
      <c r="AJ731">
        <v>0</v>
      </c>
      <c r="AK731">
        <v>3.6429999999999998</v>
      </c>
      <c r="AL731">
        <v>463</v>
      </c>
      <c r="AM731">
        <v>0</v>
      </c>
      <c r="AN731">
        <v>1</v>
      </c>
      <c r="AO731">
        <v>0</v>
      </c>
      <c r="AP731">
        <v>464</v>
      </c>
      <c r="AQ731">
        <v>0</v>
      </c>
      <c r="AR731">
        <v>0</v>
      </c>
      <c r="AS731">
        <v>0</v>
      </c>
      <c r="AT731">
        <v>0</v>
      </c>
      <c r="AU731">
        <v>0</v>
      </c>
      <c r="AV731" t="s">
        <v>324</v>
      </c>
      <c r="AW731" t="s">
        <v>324</v>
      </c>
      <c r="AX731">
        <v>1.341</v>
      </c>
      <c r="AY731" t="s">
        <v>324</v>
      </c>
      <c r="AZ731">
        <v>1.341</v>
      </c>
      <c r="BA731" t="s">
        <v>324</v>
      </c>
      <c r="BB731" t="s">
        <v>324</v>
      </c>
      <c r="BC731">
        <v>1</v>
      </c>
      <c r="BD731" t="s">
        <v>324</v>
      </c>
      <c r="BE731">
        <v>1</v>
      </c>
      <c r="BF731" t="s">
        <v>324</v>
      </c>
      <c r="BG731" t="s">
        <v>324</v>
      </c>
      <c r="BH731">
        <v>0</v>
      </c>
      <c r="BI731" t="s">
        <v>324</v>
      </c>
      <c r="BJ731">
        <v>0</v>
      </c>
      <c r="BK731" t="s">
        <v>324</v>
      </c>
      <c r="BL731" t="s">
        <v>324</v>
      </c>
      <c r="BM731" t="s">
        <v>324</v>
      </c>
      <c r="BN731" t="s">
        <v>324</v>
      </c>
      <c r="BO731">
        <v>0</v>
      </c>
      <c r="BP731" t="s">
        <v>324</v>
      </c>
      <c r="BQ731" t="s">
        <v>324</v>
      </c>
      <c r="BR731" t="s">
        <v>324</v>
      </c>
      <c r="BS731" t="s">
        <v>324</v>
      </c>
      <c r="BT731">
        <v>0</v>
      </c>
      <c r="BU731" t="s">
        <v>324</v>
      </c>
      <c r="BV731" t="s">
        <v>324</v>
      </c>
      <c r="BW731" t="s">
        <v>324</v>
      </c>
      <c r="BX731" t="s">
        <v>324</v>
      </c>
      <c r="BY731">
        <v>0</v>
      </c>
      <c r="BZ731" t="s">
        <v>324</v>
      </c>
      <c r="CA731" t="s">
        <v>324</v>
      </c>
      <c r="CB731" t="s">
        <v>324</v>
      </c>
      <c r="CC731" t="s">
        <v>324</v>
      </c>
      <c r="CD731">
        <v>0</v>
      </c>
      <c r="CE731" t="s">
        <v>324</v>
      </c>
      <c r="CF731" t="s">
        <v>324</v>
      </c>
      <c r="CG731" t="s">
        <v>324</v>
      </c>
      <c r="CH731" t="s">
        <v>324</v>
      </c>
      <c r="CI731">
        <v>0</v>
      </c>
      <c r="CJ731" t="s">
        <v>324</v>
      </c>
      <c r="CK731" t="s">
        <v>324</v>
      </c>
      <c r="CL731" t="s">
        <v>324</v>
      </c>
      <c r="CM731" t="s">
        <v>324</v>
      </c>
      <c r="CN731">
        <v>0</v>
      </c>
      <c r="CO731">
        <v>52.710999999999999</v>
      </c>
      <c r="CP731">
        <v>16.872</v>
      </c>
      <c r="CQ731">
        <v>9.9139999999999997</v>
      </c>
      <c r="CR731">
        <v>0</v>
      </c>
      <c r="CS731">
        <v>79.497</v>
      </c>
      <c r="CT731">
        <v>10575</v>
      </c>
      <c r="CU731">
        <v>183</v>
      </c>
      <c r="CV731">
        <v>55</v>
      </c>
      <c r="CW731">
        <v>0</v>
      </c>
      <c r="CX731">
        <v>10813</v>
      </c>
      <c r="CY731">
        <v>0</v>
      </c>
      <c r="CZ731">
        <v>0</v>
      </c>
      <c r="DA731">
        <v>0</v>
      </c>
      <c r="DB731">
        <v>0</v>
      </c>
      <c r="DC731">
        <v>0</v>
      </c>
    </row>
    <row r="732" spans="1:107" x14ac:dyDescent="0.45">
      <c r="A732">
        <v>2024</v>
      </c>
      <c r="B732">
        <v>3</v>
      </c>
      <c r="C732" t="s">
        <v>98</v>
      </c>
      <c r="D732">
        <v>14328</v>
      </c>
      <c r="E732" t="s">
        <v>350</v>
      </c>
      <c r="F732" t="s">
        <v>323</v>
      </c>
      <c r="G732" t="s">
        <v>244</v>
      </c>
      <c r="H732">
        <v>5121.55</v>
      </c>
      <c r="I732">
        <v>1553.0920000000001</v>
      </c>
      <c r="J732">
        <v>1270.9069999999999</v>
      </c>
      <c r="K732">
        <v>0</v>
      </c>
      <c r="L732">
        <v>7945.549</v>
      </c>
      <c r="M732">
        <v>814227</v>
      </c>
      <c r="N732">
        <v>15937</v>
      </c>
      <c r="O732">
        <v>5400</v>
      </c>
      <c r="P732">
        <v>0</v>
      </c>
      <c r="Q732">
        <v>835564</v>
      </c>
      <c r="R732">
        <v>23.158000000000001</v>
      </c>
      <c r="S732">
        <v>50.540999999999997</v>
      </c>
      <c r="T732">
        <v>0.13800000000000001</v>
      </c>
      <c r="U732">
        <v>0</v>
      </c>
      <c r="V732">
        <v>73.837000000000003</v>
      </c>
      <c r="W732">
        <v>5954</v>
      </c>
      <c r="X732">
        <v>3889</v>
      </c>
      <c r="Y732">
        <v>4</v>
      </c>
      <c r="Z732">
        <v>0</v>
      </c>
      <c r="AA732">
        <v>9847</v>
      </c>
      <c r="AB732">
        <v>0</v>
      </c>
      <c r="AC732">
        <v>0</v>
      </c>
      <c r="AD732">
        <v>0</v>
      </c>
      <c r="AE732">
        <v>0</v>
      </c>
      <c r="AF732">
        <v>0</v>
      </c>
      <c r="AG732">
        <v>561.21</v>
      </c>
      <c r="AH732">
        <v>36.267000000000003</v>
      </c>
      <c r="AI732">
        <v>56.533000000000001</v>
      </c>
      <c r="AJ732">
        <v>0</v>
      </c>
      <c r="AK732">
        <v>654.01</v>
      </c>
      <c r="AL732">
        <v>81697</v>
      </c>
      <c r="AM732">
        <v>359</v>
      </c>
      <c r="AN732">
        <v>158</v>
      </c>
      <c r="AO732">
        <v>0</v>
      </c>
      <c r="AP732">
        <v>82214</v>
      </c>
      <c r="AQ732">
        <v>0</v>
      </c>
      <c r="AR732">
        <v>0</v>
      </c>
      <c r="AS732">
        <v>0</v>
      </c>
      <c r="AT732">
        <v>0</v>
      </c>
      <c r="AU732">
        <v>0</v>
      </c>
      <c r="AV732">
        <v>8.5000000000000006E-2</v>
      </c>
      <c r="AW732">
        <v>0</v>
      </c>
      <c r="AX732">
        <v>0.245</v>
      </c>
      <c r="AY732">
        <v>0</v>
      </c>
      <c r="AZ732">
        <v>0.33</v>
      </c>
      <c r="BA732">
        <v>8</v>
      </c>
      <c r="BB732">
        <v>0</v>
      </c>
      <c r="BC732">
        <v>2</v>
      </c>
      <c r="BD732">
        <v>0</v>
      </c>
      <c r="BE732">
        <v>10</v>
      </c>
      <c r="BF732">
        <v>0</v>
      </c>
      <c r="BG732">
        <v>0</v>
      </c>
      <c r="BH732">
        <v>0</v>
      </c>
      <c r="BI732">
        <v>0</v>
      </c>
      <c r="BJ732">
        <v>0</v>
      </c>
      <c r="BK732">
        <v>0.91</v>
      </c>
      <c r="BL732">
        <v>0.622</v>
      </c>
      <c r="BM732">
        <v>27.123000000000001</v>
      </c>
      <c r="BN732">
        <v>0</v>
      </c>
      <c r="BO732">
        <v>28.655000000000001</v>
      </c>
      <c r="BP732">
        <v>164</v>
      </c>
      <c r="BQ732">
        <v>36</v>
      </c>
      <c r="BR732">
        <v>42</v>
      </c>
      <c r="BS732">
        <v>0</v>
      </c>
      <c r="BT732">
        <v>242</v>
      </c>
      <c r="BU732">
        <v>0</v>
      </c>
      <c r="BV732">
        <v>0</v>
      </c>
      <c r="BW732">
        <v>0</v>
      </c>
      <c r="BX732">
        <v>0</v>
      </c>
      <c r="BY732">
        <v>0</v>
      </c>
      <c r="BZ732">
        <v>1.2430000000000001</v>
      </c>
      <c r="CA732">
        <v>61.177</v>
      </c>
      <c r="CB732">
        <v>182.83500000000001</v>
      </c>
      <c r="CC732">
        <v>0</v>
      </c>
      <c r="CD732">
        <v>245.255</v>
      </c>
      <c r="CE732">
        <v>37</v>
      </c>
      <c r="CF732">
        <v>92</v>
      </c>
      <c r="CG732">
        <v>251</v>
      </c>
      <c r="CH732">
        <v>0</v>
      </c>
      <c r="CI732">
        <v>380</v>
      </c>
      <c r="CJ732">
        <v>0</v>
      </c>
      <c r="CK732">
        <v>0</v>
      </c>
      <c r="CL732">
        <v>0</v>
      </c>
      <c r="CM732">
        <v>0</v>
      </c>
      <c r="CN732">
        <v>0</v>
      </c>
      <c r="CO732">
        <v>5146.8609999999999</v>
      </c>
      <c r="CP732">
        <v>1665.432</v>
      </c>
      <c r="CQ732">
        <v>1481.0029999999999</v>
      </c>
      <c r="CR732">
        <v>0</v>
      </c>
      <c r="CS732">
        <v>8293.2960000000003</v>
      </c>
      <c r="CT732">
        <v>820382</v>
      </c>
      <c r="CU732">
        <v>19954</v>
      </c>
      <c r="CV732">
        <v>5697</v>
      </c>
      <c r="CW732">
        <v>0</v>
      </c>
      <c r="CX732">
        <v>846033</v>
      </c>
      <c r="CY732">
        <v>0</v>
      </c>
      <c r="CZ732">
        <v>0</v>
      </c>
      <c r="DA732">
        <v>0</v>
      </c>
      <c r="DB732">
        <v>0</v>
      </c>
      <c r="DC732">
        <v>0</v>
      </c>
    </row>
    <row r="733" spans="1:107" x14ac:dyDescent="0.45">
      <c r="A733">
        <v>2024</v>
      </c>
      <c r="B733">
        <v>3</v>
      </c>
      <c r="C733" t="s">
        <v>98</v>
      </c>
      <c r="D733">
        <v>14354</v>
      </c>
      <c r="E733" t="s">
        <v>351</v>
      </c>
      <c r="F733" t="s">
        <v>323</v>
      </c>
      <c r="G733" t="s">
        <v>247</v>
      </c>
      <c r="H733">
        <v>5.8010000000000002</v>
      </c>
      <c r="I733">
        <v>5.2320000000000002</v>
      </c>
      <c r="J733">
        <v>2.964</v>
      </c>
      <c r="K733">
        <v>0</v>
      </c>
      <c r="L733">
        <v>13.997</v>
      </c>
      <c r="M733">
        <v>750</v>
      </c>
      <c r="N733">
        <v>69</v>
      </c>
      <c r="O733">
        <v>21</v>
      </c>
      <c r="P733">
        <v>0</v>
      </c>
      <c r="Q733">
        <v>840</v>
      </c>
      <c r="R733" t="s">
        <v>324</v>
      </c>
      <c r="S733" t="s">
        <v>324</v>
      </c>
      <c r="T733" t="s">
        <v>324</v>
      </c>
      <c r="U733" t="s">
        <v>324</v>
      </c>
      <c r="V733">
        <v>0</v>
      </c>
      <c r="W733" t="s">
        <v>324</v>
      </c>
      <c r="X733" t="s">
        <v>324</v>
      </c>
      <c r="Y733" t="s">
        <v>324</v>
      </c>
      <c r="Z733" t="s">
        <v>324</v>
      </c>
      <c r="AA733">
        <v>0</v>
      </c>
      <c r="AB733" t="s">
        <v>324</v>
      </c>
      <c r="AC733" t="s">
        <v>324</v>
      </c>
      <c r="AD733" t="s">
        <v>324</v>
      </c>
      <c r="AE733" t="s">
        <v>324</v>
      </c>
      <c r="AF733">
        <v>0</v>
      </c>
      <c r="AG733">
        <v>0.71199999999999997</v>
      </c>
      <c r="AH733">
        <v>0.03</v>
      </c>
      <c r="AI733">
        <v>0</v>
      </c>
      <c r="AJ733">
        <v>0</v>
      </c>
      <c r="AK733">
        <v>0.74199999999999999</v>
      </c>
      <c r="AL733">
        <v>61</v>
      </c>
      <c r="AM733">
        <v>1</v>
      </c>
      <c r="AN733">
        <v>0</v>
      </c>
      <c r="AO733">
        <v>0</v>
      </c>
      <c r="AP733">
        <v>62</v>
      </c>
      <c r="AQ733">
        <v>0.89500000000000002</v>
      </c>
      <c r="AR733">
        <v>0.01</v>
      </c>
      <c r="AS733">
        <v>0</v>
      </c>
      <c r="AT733">
        <v>0</v>
      </c>
      <c r="AU733">
        <v>0.90500000000000003</v>
      </c>
      <c r="AV733" t="s">
        <v>324</v>
      </c>
      <c r="AW733" t="s">
        <v>324</v>
      </c>
      <c r="AX733" t="s">
        <v>324</v>
      </c>
      <c r="AY733" t="s">
        <v>324</v>
      </c>
      <c r="AZ733">
        <v>0</v>
      </c>
      <c r="BA733" t="s">
        <v>324</v>
      </c>
      <c r="BB733" t="s">
        <v>324</v>
      </c>
      <c r="BC733" t="s">
        <v>324</v>
      </c>
      <c r="BD733" t="s">
        <v>324</v>
      </c>
      <c r="BE733">
        <v>0</v>
      </c>
      <c r="BF733" t="s">
        <v>324</v>
      </c>
      <c r="BG733" t="s">
        <v>324</v>
      </c>
      <c r="BH733" t="s">
        <v>324</v>
      </c>
      <c r="BI733" t="s">
        <v>324</v>
      </c>
      <c r="BJ733">
        <v>0</v>
      </c>
      <c r="BK733">
        <v>1E-3</v>
      </c>
      <c r="BL733">
        <v>5.0000000000000001E-3</v>
      </c>
      <c r="BM733">
        <v>0</v>
      </c>
      <c r="BN733">
        <v>0</v>
      </c>
      <c r="BO733">
        <v>6.0000000000000001E-3</v>
      </c>
      <c r="BP733">
        <v>1</v>
      </c>
      <c r="BQ733">
        <v>2</v>
      </c>
      <c r="BR733">
        <v>0</v>
      </c>
      <c r="BS733">
        <v>0</v>
      </c>
      <c r="BT733">
        <v>3</v>
      </c>
      <c r="BU733" t="s">
        <v>324</v>
      </c>
      <c r="BV733" t="s">
        <v>324</v>
      </c>
      <c r="BW733" t="s">
        <v>324</v>
      </c>
      <c r="BX733" t="s">
        <v>324</v>
      </c>
      <c r="BY733">
        <v>0</v>
      </c>
      <c r="BZ733">
        <v>1.0999999999999999E-2</v>
      </c>
      <c r="CA733">
        <v>6.6000000000000003E-2</v>
      </c>
      <c r="CB733">
        <v>0</v>
      </c>
      <c r="CC733">
        <v>0</v>
      </c>
      <c r="CD733">
        <v>7.6999999999999999E-2</v>
      </c>
      <c r="CE733">
        <v>2</v>
      </c>
      <c r="CF733">
        <v>1</v>
      </c>
      <c r="CG733">
        <v>0</v>
      </c>
      <c r="CH733">
        <v>0</v>
      </c>
      <c r="CI733">
        <v>3</v>
      </c>
      <c r="CJ733" t="s">
        <v>324</v>
      </c>
      <c r="CK733" t="s">
        <v>324</v>
      </c>
      <c r="CL733" t="s">
        <v>324</v>
      </c>
      <c r="CM733" t="s">
        <v>324</v>
      </c>
      <c r="CN733">
        <v>0</v>
      </c>
      <c r="CO733">
        <v>5.8129999999999997</v>
      </c>
      <c r="CP733">
        <v>5.3029999999999999</v>
      </c>
      <c r="CQ733">
        <v>2.964</v>
      </c>
      <c r="CR733">
        <v>0</v>
      </c>
      <c r="CS733">
        <v>14.08</v>
      </c>
      <c r="CT733">
        <v>753</v>
      </c>
      <c r="CU733">
        <v>72</v>
      </c>
      <c r="CV733">
        <v>21</v>
      </c>
      <c r="CW733">
        <v>0</v>
      </c>
      <c r="CX733">
        <v>846</v>
      </c>
      <c r="CY733">
        <v>0</v>
      </c>
      <c r="CZ733">
        <v>0</v>
      </c>
      <c r="DA733">
        <v>0</v>
      </c>
      <c r="DB733">
        <v>0</v>
      </c>
      <c r="DC733">
        <v>0</v>
      </c>
    </row>
    <row r="734" spans="1:107" x14ac:dyDescent="0.45">
      <c r="A734">
        <v>2024</v>
      </c>
      <c r="B734">
        <v>3</v>
      </c>
      <c r="C734" t="s">
        <v>98</v>
      </c>
      <c r="D734">
        <v>14534</v>
      </c>
      <c r="E734" t="s">
        <v>352</v>
      </c>
      <c r="F734" t="s">
        <v>323</v>
      </c>
      <c r="G734" t="s">
        <v>244</v>
      </c>
      <c r="H734">
        <v>14.978</v>
      </c>
      <c r="I734">
        <v>9.8119999999999994</v>
      </c>
      <c r="J734" t="s">
        <v>324</v>
      </c>
      <c r="K734" t="s">
        <v>324</v>
      </c>
      <c r="L734">
        <v>24.79</v>
      </c>
      <c r="M734">
        <v>2551</v>
      </c>
      <c r="N734">
        <v>103</v>
      </c>
      <c r="O734" t="s">
        <v>324</v>
      </c>
      <c r="P734" t="s">
        <v>324</v>
      </c>
      <c r="Q734">
        <v>2654</v>
      </c>
      <c r="R734" t="s">
        <v>324</v>
      </c>
      <c r="S734" t="s">
        <v>324</v>
      </c>
      <c r="T734" t="s">
        <v>324</v>
      </c>
      <c r="U734" t="s">
        <v>324</v>
      </c>
      <c r="V734">
        <v>0</v>
      </c>
      <c r="W734" t="s">
        <v>324</v>
      </c>
      <c r="X734" t="s">
        <v>324</v>
      </c>
      <c r="Y734" t="s">
        <v>324</v>
      </c>
      <c r="Z734" t="s">
        <v>324</v>
      </c>
      <c r="AA734">
        <v>0</v>
      </c>
      <c r="AB734">
        <v>48.436</v>
      </c>
      <c r="AC734">
        <v>47.933</v>
      </c>
      <c r="AD734">
        <v>0</v>
      </c>
      <c r="AE734">
        <v>0</v>
      </c>
      <c r="AF734">
        <v>96.369</v>
      </c>
      <c r="AG734" t="s">
        <v>324</v>
      </c>
      <c r="AH734" t="s">
        <v>324</v>
      </c>
      <c r="AI734" t="s">
        <v>324</v>
      </c>
      <c r="AJ734" t="s">
        <v>324</v>
      </c>
      <c r="AK734">
        <v>0</v>
      </c>
      <c r="AL734" t="s">
        <v>324</v>
      </c>
      <c r="AM734" t="s">
        <v>324</v>
      </c>
      <c r="AN734" t="s">
        <v>324</v>
      </c>
      <c r="AO734" t="s">
        <v>324</v>
      </c>
      <c r="AP734">
        <v>0</v>
      </c>
      <c r="AQ734" t="s">
        <v>324</v>
      </c>
      <c r="AR734" t="s">
        <v>324</v>
      </c>
      <c r="AS734" t="s">
        <v>324</v>
      </c>
      <c r="AT734" t="s">
        <v>324</v>
      </c>
      <c r="AU734">
        <v>0</v>
      </c>
      <c r="AV734" t="s">
        <v>324</v>
      </c>
      <c r="AW734" t="s">
        <v>324</v>
      </c>
      <c r="AX734" t="s">
        <v>324</v>
      </c>
      <c r="AY734" t="s">
        <v>324</v>
      </c>
      <c r="AZ734">
        <v>0</v>
      </c>
      <c r="BA734" t="s">
        <v>324</v>
      </c>
      <c r="BB734" t="s">
        <v>324</v>
      </c>
      <c r="BC734" t="s">
        <v>324</v>
      </c>
      <c r="BD734" t="s">
        <v>324</v>
      </c>
      <c r="BE734">
        <v>0</v>
      </c>
      <c r="BF734" t="s">
        <v>324</v>
      </c>
      <c r="BG734" t="s">
        <v>324</v>
      </c>
      <c r="BH734" t="s">
        <v>324</v>
      </c>
      <c r="BI734" t="s">
        <v>324</v>
      </c>
      <c r="BJ734">
        <v>0</v>
      </c>
      <c r="BK734" t="s">
        <v>324</v>
      </c>
      <c r="BL734" t="s">
        <v>324</v>
      </c>
      <c r="BM734" t="s">
        <v>324</v>
      </c>
      <c r="BN734" t="s">
        <v>324</v>
      </c>
      <c r="BO734">
        <v>0</v>
      </c>
      <c r="BP734" t="s">
        <v>324</v>
      </c>
      <c r="BQ734" t="s">
        <v>324</v>
      </c>
      <c r="BR734" t="s">
        <v>324</v>
      </c>
      <c r="BS734" t="s">
        <v>324</v>
      </c>
      <c r="BT734">
        <v>0</v>
      </c>
      <c r="BU734" t="s">
        <v>324</v>
      </c>
      <c r="BV734" t="s">
        <v>324</v>
      </c>
      <c r="BW734" t="s">
        <v>324</v>
      </c>
      <c r="BX734" t="s">
        <v>324</v>
      </c>
      <c r="BY734">
        <v>0</v>
      </c>
      <c r="BZ734" t="s">
        <v>324</v>
      </c>
      <c r="CA734" t="s">
        <v>324</v>
      </c>
      <c r="CB734" t="s">
        <v>324</v>
      </c>
      <c r="CC734" t="s">
        <v>324</v>
      </c>
      <c r="CD734">
        <v>0</v>
      </c>
      <c r="CE734" t="s">
        <v>324</v>
      </c>
      <c r="CF734" t="s">
        <v>324</v>
      </c>
      <c r="CG734" t="s">
        <v>324</v>
      </c>
      <c r="CH734" t="s">
        <v>324</v>
      </c>
      <c r="CI734">
        <v>0</v>
      </c>
      <c r="CJ734" t="s">
        <v>324</v>
      </c>
      <c r="CK734" t="s">
        <v>324</v>
      </c>
      <c r="CL734" t="s">
        <v>324</v>
      </c>
      <c r="CM734" t="s">
        <v>324</v>
      </c>
      <c r="CN734">
        <v>0</v>
      </c>
      <c r="CO734">
        <v>14.978</v>
      </c>
      <c r="CP734">
        <v>9.8119999999999994</v>
      </c>
      <c r="CQ734" t="s">
        <v>179</v>
      </c>
      <c r="CR734">
        <v>0</v>
      </c>
      <c r="CS734">
        <v>24.79</v>
      </c>
      <c r="CT734">
        <v>2551</v>
      </c>
      <c r="CU734">
        <v>103</v>
      </c>
      <c r="CV734">
        <v>0</v>
      </c>
      <c r="CW734">
        <v>0</v>
      </c>
      <c r="CX734">
        <v>2654</v>
      </c>
      <c r="CY734">
        <v>48.436</v>
      </c>
      <c r="CZ734">
        <v>47.933</v>
      </c>
      <c r="DA734">
        <v>0</v>
      </c>
      <c r="DB734">
        <v>0</v>
      </c>
      <c r="DC734">
        <v>96.369</v>
      </c>
    </row>
    <row r="735" spans="1:107" x14ac:dyDescent="0.45">
      <c r="A735">
        <v>2024</v>
      </c>
      <c r="B735">
        <v>3</v>
      </c>
      <c r="C735" t="s">
        <v>98</v>
      </c>
      <c r="D735">
        <v>16534</v>
      </c>
      <c r="E735" t="s">
        <v>353</v>
      </c>
      <c r="F735" t="s">
        <v>323</v>
      </c>
      <c r="G735" t="s">
        <v>244</v>
      </c>
      <c r="H735">
        <v>238.70500000000001</v>
      </c>
      <c r="I735">
        <v>84.929000000000002</v>
      </c>
      <c r="J735">
        <v>38.212000000000003</v>
      </c>
      <c r="K735">
        <v>0</v>
      </c>
      <c r="L735">
        <v>361.846</v>
      </c>
      <c r="M735">
        <v>52809</v>
      </c>
      <c r="N735">
        <v>1253</v>
      </c>
      <c r="O735">
        <v>53</v>
      </c>
      <c r="P735">
        <v>0</v>
      </c>
      <c r="Q735">
        <v>54115</v>
      </c>
      <c r="R735">
        <v>0.67100000000000004</v>
      </c>
      <c r="S735">
        <v>0.34799999999999998</v>
      </c>
      <c r="T735">
        <v>0</v>
      </c>
      <c r="U735">
        <v>0</v>
      </c>
      <c r="V735">
        <v>1.0189999999999999</v>
      </c>
      <c r="W735">
        <v>560</v>
      </c>
      <c r="X735">
        <v>43</v>
      </c>
      <c r="Y735">
        <v>0</v>
      </c>
      <c r="Z735">
        <v>0</v>
      </c>
      <c r="AA735">
        <v>603</v>
      </c>
      <c r="AB735" t="s">
        <v>324</v>
      </c>
      <c r="AC735" t="s">
        <v>324</v>
      </c>
      <c r="AD735" t="s">
        <v>324</v>
      </c>
      <c r="AE735" t="s">
        <v>324</v>
      </c>
      <c r="AF735">
        <v>0</v>
      </c>
      <c r="AG735">
        <v>10.787000000000001</v>
      </c>
      <c r="AH735">
        <v>6.3E-2</v>
      </c>
      <c r="AI735">
        <v>0.5</v>
      </c>
      <c r="AJ735" t="s">
        <v>324</v>
      </c>
      <c r="AK735">
        <v>11.35</v>
      </c>
      <c r="AL735">
        <v>1677</v>
      </c>
      <c r="AM735">
        <v>5</v>
      </c>
      <c r="AN735">
        <v>1</v>
      </c>
      <c r="AO735" t="s">
        <v>324</v>
      </c>
      <c r="AP735">
        <v>1683</v>
      </c>
      <c r="AQ735" t="s">
        <v>324</v>
      </c>
      <c r="AR735" t="s">
        <v>324</v>
      </c>
      <c r="AS735" t="s">
        <v>324</v>
      </c>
      <c r="AT735" t="s">
        <v>324</v>
      </c>
      <c r="AU735">
        <v>0</v>
      </c>
      <c r="AV735" t="s">
        <v>324</v>
      </c>
      <c r="AW735" t="s">
        <v>324</v>
      </c>
      <c r="AX735" t="s">
        <v>324</v>
      </c>
      <c r="AY735" t="s">
        <v>324</v>
      </c>
      <c r="AZ735">
        <v>0</v>
      </c>
      <c r="BA735" t="s">
        <v>324</v>
      </c>
      <c r="BB735" t="s">
        <v>324</v>
      </c>
      <c r="BC735" t="s">
        <v>324</v>
      </c>
      <c r="BD735" t="s">
        <v>324</v>
      </c>
      <c r="BE735">
        <v>0</v>
      </c>
      <c r="BF735" t="s">
        <v>324</v>
      </c>
      <c r="BG735" t="s">
        <v>324</v>
      </c>
      <c r="BH735" t="s">
        <v>324</v>
      </c>
      <c r="BI735" t="s">
        <v>324</v>
      </c>
      <c r="BJ735">
        <v>0</v>
      </c>
      <c r="BK735">
        <v>2E-3</v>
      </c>
      <c r="BL735">
        <v>0</v>
      </c>
      <c r="BM735">
        <v>5.0000000000000001E-3</v>
      </c>
      <c r="BN735">
        <v>0</v>
      </c>
      <c r="BO735">
        <v>7.0000000000000001E-3</v>
      </c>
      <c r="BP735">
        <v>1</v>
      </c>
      <c r="BQ735">
        <v>0</v>
      </c>
      <c r="BR735">
        <v>1</v>
      </c>
      <c r="BS735">
        <v>0</v>
      </c>
      <c r="BT735">
        <v>2</v>
      </c>
      <c r="BU735" t="s">
        <v>324</v>
      </c>
      <c r="BV735" t="s">
        <v>324</v>
      </c>
      <c r="BW735" t="s">
        <v>324</v>
      </c>
      <c r="BX735" t="s">
        <v>324</v>
      </c>
      <c r="BY735">
        <v>0</v>
      </c>
      <c r="BZ735" t="s">
        <v>324</v>
      </c>
      <c r="CA735" t="s">
        <v>324</v>
      </c>
      <c r="CB735" t="s">
        <v>324</v>
      </c>
      <c r="CC735" t="s">
        <v>324</v>
      </c>
      <c r="CD735">
        <v>0</v>
      </c>
      <c r="CE735" t="s">
        <v>324</v>
      </c>
      <c r="CF735" t="s">
        <v>324</v>
      </c>
      <c r="CG735" t="s">
        <v>324</v>
      </c>
      <c r="CH735" t="s">
        <v>324</v>
      </c>
      <c r="CI735">
        <v>0</v>
      </c>
      <c r="CJ735" t="s">
        <v>324</v>
      </c>
      <c r="CK735" t="s">
        <v>324</v>
      </c>
      <c r="CL735" t="s">
        <v>324</v>
      </c>
      <c r="CM735" t="s">
        <v>324</v>
      </c>
      <c r="CN735">
        <v>0</v>
      </c>
      <c r="CO735">
        <v>239.37799999999999</v>
      </c>
      <c r="CP735">
        <v>85.277000000000001</v>
      </c>
      <c r="CQ735">
        <v>38.216999999999999</v>
      </c>
      <c r="CR735">
        <v>0</v>
      </c>
      <c r="CS735">
        <v>362.87200000000001</v>
      </c>
      <c r="CT735">
        <v>53370</v>
      </c>
      <c r="CU735">
        <v>1296</v>
      </c>
      <c r="CV735">
        <v>54</v>
      </c>
      <c r="CW735">
        <v>0</v>
      </c>
      <c r="CX735">
        <v>54720</v>
      </c>
      <c r="CY735">
        <v>0</v>
      </c>
      <c r="CZ735">
        <v>0</v>
      </c>
      <c r="DA735">
        <v>0</v>
      </c>
      <c r="DB735">
        <v>0</v>
      </c>
      <c r="DC735">
        <v>0</v>
      </c>
    </row>
    <row r="736" spans="1:107" x14ac:dyDescent="0.45">
      <c r="A736">
        <v>2024</v>
      </c>
      <c r="B736">
        <v>3</v>
      </c>
      <c r="C736" t="s">
        <v>98</v>
      </c>
      <c r="D736">
        <v>16609</v>
      </c>
      <c r="E736" t="s">
        <v>354</v>
      </c>
      <c r="F736" t="s">
        <v>323</v>
      </c>
      <c r="G736" t="s">
        <v>244</v>
      </c>
      <c r="H736">
        <v>1732.0139999999999</v>
      </c>
      <c r="I736">
        <v>301.19299999999998</v>
      </c>
      <c r="J736">
        <v>103.74299999999999</v>
      </c>
      <c r="K736">
        <v>0</v>
      </c>
      <c r="L736">
        <v>2136.9499999999998</v>
      </c>
      <c r="M736">
        <v>312939</v>
      </c>
      <c r="N736">
        <v>5452</v>
      </c>
      <c r="O736">
        <v>140</v>
      </c>
      <c r="P736">
        <v>0</v>
      </c>
      <c r="Q736">
        <v>318531</v>
      </c>
      <c r="R736">
        <v>22.721</v>
      </c>
      <c r="S736">
        <v>6.8140000000000001</v>
      </c>
      <c r="T736">
        <v>3.8250000000000002</v>
      </c>
      <c r="U736">
        <v>0</v>
      </c>
      <c r="V736">
        <v>33.36</v>
      </c>
      <c r="W736">
        <v>607</v>
      </c>
      <c r="X736">
        <v>81</v>
      </c>
      <c r="Y736">
        <v>6</v>
      </c>
      <c r="Z736">
        <v>0</v>
      </c>
      <c r="AA736">
        <v>694</v>
      </c>
      <c r="AB736">
        <v>0</v>
      </c>
      <c r="AC736">
        <v>2</v>
      </c>
      <c r="AD736">
        <v>0</v>
      </c>
      <c r="AE736">
        <v>0</v>
      </c>
      <c r="AF736">
        <v>2</v>
      </c>
      <c r="AG736">
        <v>68.518000000000001</v>
      </c>
      <c r="AH736">
        <v>15.987</v>
      </c>
      <c r="AI736">
        <v>5.476</v>
      </c>
      <c r="AJ736">
        <v>0</v>
      </c>
      <c r="AK736">
        <v>89.980999999999995</v>
      </c>
      <c r="AL736">
        <v>10257</v>
      </c>
      <c r="AM736">
        <v>186</v>
      </c>
      <c r="AN736">
        <v>7</v>
      </c>
      <c r="AO736">
        <v>0</v>
      </c>
      <c r="AP736">
        <v>10450</v>
      </c>
      <c r="AQ736">
        <v>0</v>
      </c>
      <c r="AR736">
        <v>0</v>
      </c>
      <c r="AS736">
        <v>0</v>
      </c>
      <c r="AT736">
        <v>0</v>
      </c>
      <c r="AU736">
        <v>0</v>
      </c>
      <c r="AV736">
        <v>0</v>
      </c>
      <c r="AW736">
        <v>0</v>
      </c>
      <c r="AX736">
        <v>0</v>
      </c>
      <c r="AY736">
        <v>0</v>
      </c>
      <c r="AZ736">
        <v>0</v>
      </c>
      <c r="BA736">
        <v>0</v>
      </c>
      <c r="BB736">
        <v>0</v>
      </c>
      <c r="BC736">
        <v>0</v>
      </c>
      <c r="BD736">
        <v>0</v>
      </c>
      <c r="BE736">
        <v>0</v>
      </c>
      <c r="BF736">
        <v>0</v>
      </c>
      <c r="BG736">
        <v>0</v>
      </c>
      <c r="BH736">
        <v>0</v>
      </c>
      <c r="BI736">
        <v>0</v>
      </c>
      <c r="BJ736">
        <v>0</v>
      </c>
      <c r="BK736">
        <v>0.122</v>
      </c>
      <c r="BL736">
        <v>7.0000000000000001E-3</v>
      </c>
      <c r="BM736">
        <v>1</v>
      </c>
      <c r="BN736">
        <v>0</v>
      </c>
      <c r="BO736">
        <v>1.129</v>
      </c>
      <c r="BP736">
        <v>37</v>
      </c>
      <c r="BQ736">
        <v>3</v>
      </c>
      <c r="BR736">
        <v>1</v>
      </c>
      <c r="BS736">
        <v>0</v>
      </c>
      <c r="BT736">
        <v>41</v>
      </c>
      <c r="BU736">
        <v>0</v>
      </c>
      <c r="BV736">
        <v>0</v>
      </c>
      <c r="BW736">
        <v>0</v>
      </c>
      <c r="BX736">
        <v>0</v>
      </c>
      <c r="BY736">
        <v>0</v>
      </c>
      <c r="BZ736">
        <v>2.1999999999999999E-2</v>
      </c>
      <c r="CA736">
        <v>14.177</v>
      </c>
      <c r="CB736">
        <v>15.308</v>
      </c>
      <c r="CC736">
        <v>0</v>
      </c>
      <c r="CD736">
        <v>29.507000000000001</v>
      </c>
      <c r="CE736">
        <v>2</v>
      </c>
      <c r="CF736">
        <v>52</v>
      </c>
      <c r="CG736">
        <v>21</v>
      </c>
      <c r="CH736">
        <v>0</v>
      </c>
      <c r="CI736">
        <v>75</v>
      </c>
      <c r="CJ736">
        <v>0</v>
      </c>
      <c r="CK736">
        <v>0</v>
      </c>
      <c r="CL736">
        <v>0</v>
      </c>
      <c r="CM736">
        <v>0</v>
      </c>
      <c r="CN736">
        <v>0</v>
      </c>
      <c r="CO736">
        <v>1754.8789999999999</v>
      </c>
      <c r="CP736">
        <v>322.19099999999997</v>
      </c>
      <c r="CQ736">
        <v>123.876</v>
      </c>
      <c r="CR736">
        <v>0</v>
      </c>
      <c r="CS736">
        <v>2200.9459999999999</v>
      </c>
      <c r="CT736">
        <v>313585</v>
      </c>
      <c r="CU736">
        <v>5588</v>
      </c>
      <c r="CV736">
        <v>168</v>
      </c>
      <c r="CW736">
        <v>0</v>
      </c>
      <c r="CX736">
        <v>319341</v>
      </c>
      <c r="CY736">
        <v>0</v>
      </c>
      <c r="CZ736">
        <v>2</v>
      </c>
      <c r="DA736">
        <v>0</v>
      </c>
      <c r="DB736">
        <v>0</v>
      </c>
      <c r="DC736">
        <v>2</v>
      </c>
    </row>
    <row r="737" spans="1:107" x14ac:dyDescent="0.45">
      <c r="A737">
        <v>2024</v>
      </c>
      <c r="B737">
        <v>3</v>
      </c>
      <c r="C737" t="s">
        <v>98</v>
      </c>
      <c r="D737">
        <v>16655</v>
      </c>
      <c r="E737" t="s">
        <v>355</v>
      </c>
      <c r="F737" t="s">
        <v>323</v>
      </c>
      <c r="G737" t="s">
        <v>244</v>
      </c>
      <c r="H737">
        <v>3.2069999999999999</v>
      </c>
      <c r="I737">
        <v>16.312999999999999</v>
      </c>
      <c r="J737" t="s">
        <v>324</v>
      </c>
      <c r="K737" t="s">
        <v>324</v>
      </c>
      <c r="L737">
        <v>19.52</v>
      </c>
      <c r="M737">
        <v>826</v>
      </c>
      <c r="N737">
        <v>99</v>
      </c>
      <c r="O737" t="s">
        <v>324</v>
      </c>
      <c r="P737" t="s">
        <v>324</v>
      </c>
      <c r="Q737">
        <v>925</v>
      </c>
      <c r="R737" t="s">
        <v>324</v>
      </c>
      <c r="S737" t="s">
        <v>324</v>
      </c>
      <c r="T737" t="s">
        <v>324</v>
      </c>
      <c r="U737" t="s">
        <v>324</v>
      </c>
      <c r="V737">
        <v>0</v>
      </c>
      <c r="W737" t="s">
        <v>324</v>
      </c>
      <c r="X737" t="s">
        <v>324</v>
      </c>
      <c r="Y737" t="s">
        <v>324</v>
      </c>
      <c r="Z737" t="s">
        <v>324</v>
      </c>
      <c r="AA737">
        <v>0</v>
      </c>
      <c r="AB737" t="s">
        <v>324</v>
      </c>
      <c r="AC737" t="s">
        <v>324</v>
      </c>
      <c r="AD737" t="s">
        <v>324</v>
      </c>
      <c r="AE737" t="s">
        <v>324</v>
      </c>
      <c r="AF737">
        <v>0</v>
      </c>
      <c r="AG737" t="s">
        <v>324</v>
      </c>
      <c r="AH737" t="s">
        <v>324</v>
      </c>
      <c r="AI737" t="s">
        <v>324</v>
      </c>
      <c r="AJ737" t="s">
        <v>324</v>
      </c>
      <c r="AK737">
        <v>0</v>
      </c>
      <c r="AL737" t="s">
        <v>324</v>
      </c>
      <c r="AM737" t="s">
        <v>324</v>
      </c>
      <c r="AN737" t="s">
        <v>324</v>
      </c>
      <c r="AO737" t="s">
        <v>324</v>
      </c>
      <c r="AP737">
        <v>0</v>
      </c>
      <c r="AQ737" t="s">
        <v>324</v>
      </c>
      <c r="AR737" t="s">
        <v>324</v>
      </c>
      <c r="AS737" t="s">
        <v>324</v>
      </c>
      <c r="AT737" t="s">
        <v>324</v>
      </c>
      <c r="AU737">
        <v>0</v>
      </c>
      <c r="AV737" t="s">
        <v>324</v>
      </c>
      <c r="AW737" t="s">
        <v>324</v>
      </c>
      <c r="AX737" t="s">
        <v>324</v>
      </c>
      <c r="AY737" t="s">
        <v>324</v>
      </c>
      <c r="AZ737">
        <v>0</v>
      </c>
      <c r="BA737" t="s">
        <v>324</v>
      </c>
      <c r="BB737" t="s">
        <v>324</v>
      </c>
      <c r="BC737" t="s">
        <v>324</v>
      </c>
      <c r="BD737" t="s">
        <v>324</v>
      </c>
      <c r="BE737">
        <v>0</v>
      </c>
      <c r="BF737" t="s">
        <v>324</v>
      </c>
      <c r="BG737" t="s">
        <v>324</v>
      </c>
      <c r="BH737" t="s">
        <v>324</v>
      </c>
      <c r="BI737" t="s">
        <v>324</v>
      </c>
      <c r="BJ737">
        <v>0</v>
      </c>
      <c r="BK737" t="s">
        <v>324</v>
      </c>
      <c r="BL737" t="s">
        <v>324</v>
      </c>
      <c r="BM737" t="s">
        <v>324</v>
      </c>
      <c r="BN737" t="s">
        <v>324</v>
      </c>
      <c r="BO737">
        <v>0</v>
      </c>
      <c r="BP737" t="s">
        <v>324</v>
      </c>
      <c r="BQ737" t="s">
        <v>324</v>
      </c>
      <c r="BR737" t="s">
        <v>324</v>
      </c>
      <c r="BS737" t="s">
        <v>324</v>
      </c>
      <c r="BT737">
        <v>0</v>
      </c>
      <c r="BU737" t="s">
        <v>324</v>
      </c>
      <c r="BV737" t="s">
        <v>324</v>
      </c>
      <c r="BW737" t="s">
        <v>324</v>
      </c>
      <c r="BX737" t="s">
        <v>324</v>
      </c>
      <c r="BY737">
        <v>0</v>
      </c>
      <c r="BZ737" t="s">
        <v>324</v>
      </c>
      <c r="CA737" t="s">
        <v>324</v>
      </c>
      <c r="CB737" t="s">
        <v>324</v>
      </c>
      <c r="CC737" t="s">
        <v>324</v>
      </c>
      <c r="CD737">
        <v>0</v>
      </c>
      <c r="CE737" t="s">
        <v>324</v>
      </c>
      <c r="CF737" t="s">
        <v>324</v>
      </c>
      <c r="CG737" t="s">
        <v>324</v>
      </c>
      <c r="CH737" t="s">
        <v>324</v>
      </c>
      <c r="CI737">
        <v>0</v>
      </c>
      <c r="CJ737" t="s">
        <v>324</v>
      </c>
      <c r="CK737" t="s">
        <v>324</v>
      </c>
      <c r="CL737" t="s">
        <v>324</v>
      </c>
      <c r="CM737" t="s">
        <v>324</v>
      </c>
      <c r="CN737">
        <v>0</v>
      </c>
      <c r="CO737">
        <v>3.2069999999999999</v>
      </c>
      <c r="CP737">
        <v>16.312999999999999</v>
      </c>
      <c r="CQ737" t="s">
        <v>179</v>
      </c>
      <c r="CR737">
        <v>0</v>
      </c>
      <c r="CS737">
        <v>19.52</v>
      </c>
      <c r="CT737">
        <v>826</v>
      </c>
      <c r="CU737">
        <v>99</v>
      </c>
      <c r="CV737">
        <v>0</v>
      </c>
      <c r="CW737">
        <v>0</v>
      </c>
      <c r="CX737">
        <v>925</v>
      </c>
      <c r="CY737">
        <v>0</v>
      </c>
      <c r="CZ737">
        <v>0</v>
      </c>
      <c r="DA737">
        <v>0</v>
      </c>
      <c r="DB737">
        <v>0</v>
      </c>
      <c r="DC737">
        <v>0</v>
      </c>
    </row>
    <row r="738" spans="1:107" x14ac:dyDescent="0.45">
      <c r="A738">
        <v>2024</v>
      </c>
      <c r="B738">
        <v>3</v>
      </c>
      <c r="C738" t="s">
        <v>98</v>
      </c>
      <c r="D738">
        <v>17609</v>
      </c>
      <c r="E738" t="s">
        <v>356</v>
      </c>
      <c r="F738" t="s">
        <v>323</v>
      </c>
      <c r="G738" t="s">
        <v>244</v>
      </c>
      <c r="H738">
        <v>3977.0680000000002</v>
      </c>
      <c r="I738">
        <v>1019.8390000000001</v>
      </c>
      <c r="J738">
        <v>289.93799999999999</v>
      </c>
      <c r="K738" t="s">
        <v>324</v>
      </c>
      <c r="L738">
        <v>5286.8450000000003</v>
      </c>
      <c r="M738">
        <v>643467</v>
      </c>
      <c r="N738">
        <v>9314</v>
      </c>
      <c r="O738">
        <v>517</v>
      </c>
      <c r="P738" t="s">
        <v>324</v>
      </c>
      <c r="Q738">
        <v>653298</v>
      </c>
      <c r="R738">
        <v>8.3369999999999997</v>
      </c>
      <c r="S738">
        <v>46.433999999999997</v>
      </c>
      <c r="T738" t="s">
        <v>324</v>
      </c>
      <c r="U738" t="s">
        <v>324</v>
      </c>
      <c r="V738">
        <v>54.771000000000001</v>
      </c>
      <c r="W738">
        <v>103</v>
      </c>
      <c r="X738">
        <v>1152</v>
      </c>
      <c r="Y738" t="s">
        <v>324</v>
      </c>
      <c r="Z738" t="s">
        <v>324</v>
      </c>
      <c r="AA738">
        <v>1255</v>
      </c>
      <c r="AB738" t="s">
        <v>324</v>
      </c>
      <c r="AC738" t="s">
        <v>324</v>
      </c>
      <c r="AD738" t="s">
        <v>324</v>
      </c>
      <c r="AE738" t="s">
        <v>324</v>
      </c>
      <c r="AF738">
        <v>0</v>
      </c>
      <c r="AG738">
        <v>356.86500000000001</v>
      </c>
      <c r="AH738">
        <v>62.444000000000003</v>
      </c>
      <c r="AI738">
        <v>5.8570000000000002</v>
      </c>
      <c r="AJ738" t="s">
        <v>324</v>
      </c>
      <c r="AK738">
        <v>425.166</v>
      </c>
      <c r="AL738">
        <v>54864</v>
      </c>
      <c r="AM738">
        <v>455</v>
      </c>
      <c r="AN738">
        <v>16</v>
      </c>
      <c r="AO738" t="s">
        <v>324</v>
      </c>
      <c r="AP738">
        <v>55335</v>
      </c>
      <c r="AQ738">
        <v>865.94299999999998</v>
      </c>
      <c r="AR738">
        <v>146.68199999999999</v>
      </c>
      <c r="AS738">
        <v>18.141999999999999</v>
      </c>
      <c r="AT738" t="s">
        <v>324</v>
      </c>
      <c r="AU738">
        <v>1030.7670000000001</v>
      </c>
      <c r="AV738" t="s">
        <v>324</v>
      </c>
      <c r="AW738" t="s">
        <v>324</v>
      </c>
      <c r="AX738" t="s">
        <v>324</v>
      </c>
      <c r="AY738" t="s">
        <v>324</v>
      </c>
      <c r="AZ738">
        <v>0</v>
      </c>
      <c r="BA738" t="s">
        <v>324</v>
      </c>
      <c r="BB738" t="s">
        <v>324</v>
      </c>
      <c r="BC738" t="s">
        <v>324</v>
      </c>
      <c r="BD738" t="s">
        <v>324</v>
      </c>
      <c r="BE738">
        <v>0</v>
      </c>
      <c r="BF738" t="s">
        <v>324</v>
      </c>
      <c r="BG738" t="s">
        <v>324</v>
      </c>
      <c r="BH738" t="s">
        <v>324</v>
      </c>
      <c r="BI738" t="s">
        <v>324</v>
      </c>
      <c r="BJ738">
        <v>0</v>
      </c>
      <c r="BK738">
        <v>1.7789999999999999</v>
      </c>
      <c r="BL738">
        <v>4.9550000000000001</v>
      </c>
      <c r="BM738">
        <v>8.1</v>
      </c>
      <c r="BN738" t="s">
        <v>324</v>
      </c>
      <c r="BO738">
        <v>14.834</v>
      </c>
      <c r="BP738">
        <v>211</v>
      </c>
      <c r="BQ738">
        <v>15</v>
      </c>
      <c r="BR738">
        <v>7</v>
      </c>
      <c r="BS738" t="s">
        <v>324</v>
      </c>
      <c r="BT738">
        <v>233</v>
      </c>
      <c r="BU738" t="s">
        <v>324</v>
      </c>
      <c r="BV738" t="s">
        <v>324</v>
      </c>
      <c r="BW738" t="s">
        <v>324</v>
      </c>
      <c r="BX738" t="s">
        <v>324</v>
      </c>
      <c r="BY738">
        <v>0</v>
      </c>
      <c r="BZ738">
        <v>0.72099999999999997</v>
      </c>
      <c r="CA738">
        <v>49.284999999999997</v>
      </c>
      <c r="CB738">
        <v>33.703000000000003</v>
      </c>
      <c r="CC738" t="s">
        <v>324</v>
      </c>
      <c r="CD738">
        <v>83.709000000000003</v>
      </c>
      <c r="CE738">
        <v>76</v>
      </c>
      <c r="CF738">
        <v>129</v>
      </c>
      <c r="CG738">
        <v>46</v>
      </c>
      <c r="CH738" t="s">
        <v>324</v>
      </c>
      <c r="CI738">
        <v>251</v>
      </c>
      <c r="CJ738" t="s">
        <v>324</v>
      </c>
      <c r="CK738" t="s">
        <v>324</v>
      </c>
      <c r="CL738" t="s">
        <v>324</v>
      </c>
      <c r="CM738" t="s">
        <v>324</v>
      </c>
      <c r="CN738">
        <v>0</v>
      </c>
      <c r="CO738">
        <v>3987.9050000000002</v>
      </c>
      <c r="CP738">
        <v>1120.5129999999999</v>
      </c>
      <c r="CQ738">
        <v>331.74099999999999</v>
      </c>
      <c r="CR738">
        <v>0</v>
      </c>
      <c r="CS738">
        <v>5440.1589999999997</v>
      </c>
      <c r="CT738">
        <v>643857</v>
      </c>
      <c r="CU738">
        <v>10610</v>
      </c>
      <c r="CV738">
        <v>570</v>
      </c>
      <c r="CW738">
        <v>0</v>
      </c>
      <c r="CX738">
        <v>655037</v>
      </c>
      <c r="CY738">
        <v>0</v>
      </c>
      <c r="CZ738">
        <v>0</v>
      </c>
      <c r="DA738">
        <v>0</v>
      </c>
      <c r="DB738">
        <v>0</v>
      </c>
      <c r="DC738">
        <v>0</v>
      </c>
    </row>
    <row r="739" spans="1:107" x14ac:dyDescent="0.45">
      <c r="A739">
        <v>2024</v>
      </c>
      <c r="B739">
        <v>3</v>
      </c>
      <c r="C739" t="s">
        <v>98</v>
      </c>
      <c r="D739">
        <v>17612</v>
      </c>
      <c r="E739" t="s">
        <v>357</v>
      </c>
      <c r="F739" t="s">
        <v>323</v>
      </c>
      <c r="G739" t="s">
        <v>247</v>
      </c>
      <c r="H739">
        <v>2.8410000000000002</v>
      </c>
      <c r="I739">
        <v>3.1120000000000001</v>
      </c>
      <c r="J739" t="s">
        <v>324</v>
      </c>
      <c r="K739" t="s">
        <v>324</v>
      </c>
      <c r="L739">
        <v>5.9530000000000003</v>
      </c>
      <c r="M739">
        <v>588</v>
      </c>
      <c r="N739">
        <v>25</v>
      </c>
      <c r="O739" t="s">
        <v>324</v>
      </c>
      <c r="P739" t="s">
        <v>324</v>
      </c>
      <c r="Q739">
        <v>613</v>
      </c>
      <c r="R739" t="s">
        <v>324</v>
      </c>
      <c r="S739" t="s">
        <v>324</v>
      </c>
      <c r="T739" t="s">
        <v>324</v>
      </c>
      <c r="U739" t="s">
        <v>324</v>
      </c>
      <c r="V739">
        <v>0</v>
      </c>
      <c r="W739" t="s">
        <v>324</v>
      </c>
      <c r="X739" t="s">
        <v>324</v>
      </c>
      <c r="Y739" t="s">
        <v>324</v>
      </c>
      <c r="Z739" t="s">
        <v>324</v>
      </c>
      <c r="AA739">
        <v>0</v>
      </c>
      <c r="AB739" t="s">
        <v>324</v>
      </c>
      <c r="AC739" t="s">
        <v>324</v>
      </c>
      <c r="AD739" t="s">
        <v>324</v>
      </c>
      <c r="AE739" t="s">
        <v>324</v>
      </c>
      <c r="AF739">
        <v>0</v>
      </c>
      <c r="AG739" t="s">
        <v>324</v>
      </c>
      <c r="AH739" t="s">
        <v>324</v>
      </c>
      <c r="AI739" t="s">
        <v>324</v>
      </c>
      <c r="AJ739" t="s">
        <v>324</v>
      </c>
      <c r="AK739">
        <v>0</v>
      </c>
      <c r="AL739" t="s">
        <v>324</v>
      </c>
      <c r="AM739" t="s">
        <v>324</v>
      </c>
      <c r="AN739" t="s">
        <v>324</v>
      </c>
      <c r="AO739" t="s">
        <v>324</v>
      </c>
      <c r="AP739">
        <v>0</v>
      </c>
      <c r="AQ739" t="s">
        <v>324</v>
      </c>
      <c r="AR739" t="s">
        <v>324</v>
      </c>
      <c r="AS739" t="s">
        <v>324</v>
      </c>
      <c r="AT739" t="s">
        <v>324</v>
      </c>
      <c r="AU739">
        <v>0</v>
      </c>
      <c r="AV739" t="s">
        <v>324</v>
      </c>
      <c r="AW739" t="s">
        <v>324</v>
      </c>
      <c r="AX739" t="s">
        <v>324</v>
      </c>
      <c r="AY739" t="s">
        <v>324</v>
      </c>
      <c r="AZ739">
        <v>0</v>
      </c>
      <c r="BA739" t="s">
        <v>324</v>
      </c>
      <c r="BB739" t="s">
        <v>324</v>
      </c>
      <c r="BC739" t="s">
        <v>324</v>
      </c>
      <c r="BD739" t="s">
        <v>324</v>
      </c>
      <c r="BE739">
        <v>0</v>
      </c>
      <c r="BF739" t="s">
        <v>324</v>
      </c>
      <c r="BG739" t="s">
        <v>324</v>
      </c>
      <c r="BH739" t="s">
        <v>324</v>
      </c>
      <c r="BI739" t="s">
        <v>324</v>
      </c>
      <c r="BJ739">
        <v>0</v>
      </c>
      <c r="BK739">
        <v>6.9000000000000006E-2</v>
      </c>
      <c r="BL739">
        <v>0.01</v>
      </c>
      <c r="BM739" t="s">
        <v>324</v>
      </c>
      <c r="BN739" t="s">
        <v>324</v>
      </c>
      <c r="BO739">
        <v>7.9000000000000001E-2</v>
      </c>
      <c r="BP739">
        <v>6</v>
      </c>
      <c r="BQ739">
        <v>1</v>
      </c>
      <c r="BR739" t="s">
        <v>324</v>
      </c>
      <c r="BS739" t="s">
        <v>324</v>
      </c>
      <c r="BT739">
        <v>7</v>
      </c>
      <c r="BU739" t="s">
        <v>324</v>
      </c>
      <c r="BV739" t="s">
        <v>324</v>
      </c>
      <c r="BW739" t="s">
        <v>324</v>
      </c>
      <c r="BX739" t="s">
        <v>324</v>
      </c>
      <c r="BY739">
        <v>0</v>
      </c>
      <c r="BZ739" t="s">
        <v>324</v>
      </c>
      <c r="CA739" t="s">
        <v>324</v>
      </c>
      <c r="CB739" t="s">
        <v>324</v>
      </c>
      <c r="CC739" t="s">
        <v>324</v>
      </c>
      <c r="CD739">
        <v>0</v>
      </c>
      <c r="CE739" t="s">
        <v>324</v>
      </c>
      <c r="CF739" t="s">
        <v>324</v>
      </c>
      <c r="CG739" t="s">
        <v>324</v>
      </c>
      <c r="CH739" t="s">
        <v>324</v>
      </c>
      <c r="CI739">
        <v>0</v>
      </c>
      <c r="CJ739" t="s">
        <v>324</v>
      </c>
      <c r="CK739" t="s">
        <v>324</v>
      </c>
      <c r="CL739" t="s">
        <v>324</v>
      </c>
      <c r="CM739" t="s">
        <v>324</v>
      </c>
      <c r="CN739">
        <v>0</v>
      </c>
      <c r="CO739">
        <v>2.91</v>
      </c>
      <c r="CP739">
        <v>3.1219999999999999</v>
      </c>
      <c r="CQ739" t="s">
        <v>179</v>
      </c>
      <c r="CR739">
        <v>0</v>
      </c>
      <c r="CS739">
        <v>6.032</v>
      </c>
      <c r="CT739">
        <v>594</v>
      </c>
      <c r="CU739">
        <v>26</v>
      </c>
      <c r="CV739">
        <v>0</v>
      </c>
      <c r="CW739">
        <v>0</v>
      </c>
      <c r="CX739">
        <v>620</v>
      </c>
      <c r="CY739">
        <v>0</v>
      </c>
      <c r="CZ739">
        <v>0</v>
      </c>
      <c r="DA739">
        <v>0</v>
      </c>
      <c r="DB739">
        <v>0</v>
      </c>
      <c r="DC739">
        <v>0</v>
      </c>
    </row>
    <row r="740" spans="1:107" x14ac:dyDescent="0.45">
      <c r="A740">
        <v>2024</v>
      </c>
      <c r="B740">
        <v>3</v>
      </c>
      <c r="C740" t="s">
        <v>98</v>
      </c>
      <c r="D740">
        <v>18260</v>
      </c>
      <c r="E740" t="s">
        <v>358</v>
      </c>
      <c r="F740" t="s">
        <v>323</v>
      </c>
      <c r="G740" t="s">
        <v>244</v>
      </c>
      <c r="H740">
        <v>0.13700000000000001</v>
      </c>
      <c r="I740">
        <v>2.8000000000000001E-2</v>
      </c>
      <c r="J740" t="s">
        <v>324</v>
      </c>
      <c r="K740" t="s">
        <v>324</v>
      </c>
      <c r="L740">
        <v>0.16500000000000001</v>
      </c>
      <c r="M740">
        <v>14</v>
      </c>
      <c r="N740">
        <v>3</v>
      </c>
      <c r="O740" t="s">
        <v>324</v>
      </c>
      <c r="P740" t="s">
        <v>324</v>
      </c>
      <c r="Q740">
        <v>17</v>
      </c>
      <c r="R740" t="s">
        <v>324</v>
      </c>
      <c r="S740" t="s">
        <v>324</v>
      </c>
      <c r="T740" t="s">
        <v>324</v>
      </c>
      <c r="U740" t="s">
        <v>324</v>
      </c>
      <c r="V740">
        <v>0</v>
      </c>
      <c r="W740" t="s">
        <v>324</v>
      </c>
      <c r="X740" t="s">
        <v>324</v>
      </c>
      <c r="Y740" t="s">
        <v>324</v>
      </c>
      <c r="Z740" t="s">
        <v>324</v>
      </c>
      <c r="AA740">
        <v>0</v>
      </c>
      <c r="AB740" t="s">
        <v>324</v>
      </c>
      <c r="AC740" t="s">
        <v>324</v>
      </c>
      <c r="AD740" t="s">
        <v>324</v>
      </c>
      <c r="AE740" t="s">
        <v>324</v>
      </c>
      <c r="AF740">
        <v>0</v>
      </c>
      <c r="AG740" t="s">
        <v>324</v>
      </c>
      <c r="AH740" t="s">
        <v>324</v>
      </c>
      <c r="AI740" t="s">
        <v>324</v>
      </c>
      <c r="AJ740" t="s">
        <v>324</v>
      </c>
      <c r="AK740">
        <v>0</v>
      </c>
      <c r="AL740" t="s">
        <v>324</v>
      </c>
      <c r="AM740" t="s">
        <v>324</v>
      </c>
      <c r="AN740" t="s">
        <v>324</v>
      </c>
      <c r="AO740" t="s">
        <v>324</v>
      </c>
      <c r="AP740">
        <v>0</v>
      </c>
      <c r="AQ740" t="s">
        <v>324</v>
      </c>
      <c r="AR740" t="s">
        <v>324</v>
      </c>
      <c r="AS740" t="s">
        <v>324</v>
      </c>
      <c r="AT740" t="s">
        <v>324</v>
      </c>
      <c r="AU740">
        <v>0</v>
      </c>
      <c r="AV740" t="s">
        <v>324</v>
      </c>
      <c r="AW740" t="s">
        <v>324</v>
      </c>
      <c r="AX740" t="s">
        <v>324</v>
      </c>
      <c r="AY740" t="s">
        <v>324</v>
      </c>
      <c r="AZ740">
        <v>0</v>
      </c>
      <c r="BA740" t="s">
        <v>324</v>
      </c>
      <c r="BB740" t="s">
        <v>324</v>
      </c>
      <c r="BC740" t="s">
        <v>324</v>
      </c>
      <c r="BD740" t="s">
        <v>324</v>
      </c>
      <c r="BE740">
        <v>0</v>
      </c>
      <c r="BF740" t="s">
        <v>324</v>
      </c>
      <c r="BG740" t="s">
        <v>324</v>
      </c>
      <c r="BH740" t="s">
        <v>324</v>
      </c>
      <c r="BI740" t="s">
        <v>324</v>
      </c>
      <c r="BJ740">
        <v>0</v>
      </c>
      <c r="BK740" t="s">
        <v>324</v>
      </c>
      <c r="BL740" t="s">
        <v>324</v>
      </c>
      <c r="BM740" t="s">
        <v>324</v>
      </c>
      <c r="BN740" t="s">
        <v>324</v>
      </c>
      <c r="BO740">
        <v>0</v>
      </c>
      <c r="BP740" t="s">
        <v>324</v>
      </c>
      <c r="BQ740" t="s">
        <v>324</v>
      </c>
      <c r="BR740" t="s">
        <v>324</v>
      </c>
      <c r="BS740" t="s">
        <v>324</v>
      </c>
      <c r="BT740">
        <v>0</v>
      </c>
      <c r="BU740" t="s">
        <v>324</v>
      </c>
      <c r="BV740" t="s">
        <v>324</v>
      </c>
      <c r="BW740" t="s">
        <v>324</v>
      </c>
      <c r="BX740" t="s">
        <v>324</v>
      </c>
      <c r="BY740">
        <v>0</v>
      </c>
      <c r="BZ740" t="s">
        <v>324</v>
      </c>
      <c r="CA740" t="s">
        <v>324</v>
      </c>
      <c r="CB740" t="s">
        <v>324</v>
      </c>
      <c r="CC740" t="s">
        <v>324</v>
      </c>
      <c r="CD740">
        <v>0</v>
      </c>
      <c r="CE740" t="s">
        <v>324</v>
      </c>
      <c r="CF740" t="s">
        <v>324</v>
      </c>
      <c r="CG740" t="s">
        <v>324</v>
      </c>
      <c r="CH740" t="s">
        <v>324</v>
      </c>
      <c r="CI740">
        <v>0</v>
      </c>
      <c r="CJ740" t="s">
        <v>324</v>
      </c>
      <c r="CK740" t="s">
        <v>324</v>
      </c>
      <c r="CL740" t="s">
        <v>324</v>
      </c>
      <c r="CM740" t="s">
        <v>324</v>
      </c>
      <c r="CN740">
        <v>0</v>
      </c>
      <c r="CO740">
        <v>0.13700000000000001</v>
      </c>
      <c r="CP740">
        <v>2.8000000000000001E-2</v>
      </c>
      <c r="CQ740" t="s">
        <v>179</v>
      </c>
      <c r="CR740">
        <v>0</v>
      </c>
      <c r="CS740">
        <v>0.16500000000000001</v>
      </c>
      <c r="CT740">
        <v>14</v>
      </c>
      <c r="CU740">
        <v>3</v>
      </c>
      <c r="CV740">
        <v>0</v>
      </c>
      <c r="CW740">
        <v>0</v>
      </c>
      <c r="CX740">
        <v>17</v>
      </c>
      <c r="CY740">
        <v>0</v>
      </c>
      <c r="CZ740">
        <v>0</v>
      </c>
      <c r="DA740">
        <v>0</v>
      </c>
      <c r="DB740">
        <v>0</v>
      </c>
      <c r="DC740">
        <v>0</v>
      </c>
    </row>
    <row r="741" spans="1:107" x14ac:dyDescent="0.45">
      <c r="A741">
        <v>2024</v>
      </c>
      <c r="B741">
        <v>3</v>
      </c>
      <c r="C741" t="s">
        <v>98</v>
      </c>
      <c r="D741">
        <v>19281</v>
      </c>
      <c r="E741" t="s">
        <v>359</v>
      </c>
      <c r="F741" t="s">
        <v>323</v>
      </c>
      <c r="G741" t="s">
        <v>244</v>
      </c>
      <c r="H741">
        <v>26.555</v>
      </c>
      <c r="I741">
        <v>12.930999999999999</v>
      </c>
      <c r="J741">
        <v>19.055</v>
      </c>
      <c r="K741" t="s">
        <v>324</v>
      </c>
      <c r="L741">
        <v>58.540999999999997</v>
      </c>
      <c r="M741">
        <v>4412</v>
      </c>
      <c r="N741">
        <v>81</v>
      </c>
      <c r="O741">
        <v>109</v>
      </c>
      <c r="P741" t="s">
        <v>324</v>
      </c>
      <c r="Q741">
        <v>4602</v>
      </c>
      <c r="R741">
        <v>6.3E-2</v>
      </c>
      <c r="S741">
        <v>0</v>
      </c>
      <c r="T741">
        <v>3.6339999999999999</v>
      </c>
      <c r="U741" t="s">
        <v>324</v>
      </c>
      <c r="V741">
        <v>3.6970000000000001</v>
      </c>
      <c r="W741">
        <v>3</v>
      </c>
      <c r="X741">
        <v>0</v>
      </c>
      <c r="Y741">
        <v>10</v>
      </c>
      <c r="Z741" t="s">
        <v>324</v>
      </c>
      <c r="AA741">
        <v>13</v>
      </c>
      <c r="AB741" t="s">
        <v>324</v>
      </c>
      <c r="AC741" t="s">
        <v>324</v>
      </c>
      <c r="AD741" t="s">
        <v>324</v>
      </c>
      <c r="AE741" t="s">
        <v>324</v>
      </c>
      <c r="AF741">
        <v>0</v>
      </c>
      <c r="AG741" t="s">
        <v>324</v>
      </c>
      <c r="AH741" t="s">
        <v>324</v>
      </c>
      <c r="AI741" t="s">
        <v>324</v>
      </c>
      <c r="AJ741" t="s">
        <v>324</v>
      </c>
      <c r="AK741">
        <v>0</v>
      </c>
      <c r="AL741" t="s">
        <v>324</v>
      </c>
      <c r="AM741" t="s">
        <v>324</v>
      </c>
      <c r="AN741" t="s">
        <v>324</v>
      </c>
      <c r="AO741" t="s">
        <v>324</v>
      </c>
      <c r="AP741">
        <v>0</v>
      </c>
      <c r="AQ741" t="s">
        <v>324</v>
      </c>
      <c r="AR741" t="s">
        <v>324</v>
      </c>
      <c r="AS741" t="s">
        <v>324</v>
      </c>
      <c r="AT741" t="s">
        <v>324</v>
      </c>
      <c r="AU741">
        <v>0</v>
      </c>
      <c r="AV741" t="s">
        <v>324</v>
      </c>
      <c r="AW741" t="s">
        <v>324</v>
      </c>
      <c r="AX741" t="s">
        <v>324</v>
      </c>
      <c r="AY741" t="s">
        <v>324</v>
      </c>
      <c r="AZ741">
        <v>0</v>
      </c>
      <c r="BA741" t="s">
        <v>324</v>
      </c>
      <c r="BB741" t="s">
        <v>324</v>
      </c>
      <c r="BC741" t="s">
        <v>324</v>
      </c>
      <c r="BD741" t="s">
        <v>324</v>
      </c>
      <c r="BE741">
        <v>0</v>
      </c>
      <c r="BF741" t="s">
        <v>324</v>
      </c>
      <c r="BG741" t="s">
        <v>324</v>
      </c>
      <c r="BH741" t="s">
        <v>324</v>
      </c>
      <c r="BI741" t="s">
        <v>324</v>
      </c>
      <c r="BJ741">
        <v>0</v>
      </c>
      <c r="BK741" t="s">
        <v>324</v>
      </c>
      <c r="BL741" t="s">
        <v>324</v>
      </c>
      <c r="BM741" t="s">
        <v>324</v>
      </c>
      <c r="BN741" t="s">
        <v>324</v>
      </c>
      <c r="BO741">
        <v>0</v>
      </c>
      <c r="BP741" t="s">
        <v>324</v>
      </c>
      <c r="BQ741" t="s">
        <v>324</v>
      </c>
      <c r="BR741" t="s">
        <v>324</v>
      </c>
      <c r="BS741" t="s">
        <v>324</v>
      </c>
      <c r="BT741">
        <v>0</v>
      </c>
      <c r="BU741" t="s">
        <v>324</v>
      </c>
      <c r="BV741" t="s">
        <v>324</v>
      </c>
      <c r="BW741" t="s">
        <v>324</v>
      </c>
      <c r="BX741" t="s">
        <v>324</v>
      </c>
      <c r="BY741">
        <v>0</v>
      </c>
      <c r="BZ741" t="s">
        <v>324</v>
      </c>
      <c r="CA741" t="s">
        <v>324</v>
      </c>
      <c r="CB741" t="s">
        <v>324</v>
      </c>
      <c r="CC741" t="s">
        <v>324</v>
      </c>
      <c r="CD741">
        <v>0</v>
      </c>
      <c r="CE741" t="s">
        <v>324</v>
      </c>
      <c r="CF741" t="s">
        <v>324</v>
      </c>
      <c r="CG741" t="s">
        <v>324</v>
      </c>
      <c r="CH741" t="s">
        <v>324</v>
      </c>
      <c r="CI741">
        <v>0</v>
      </c>
      <c r="CJ741" t="s">
        <v>324</v>
      </c>
      <c r="CK741" t="s">
        <v>324</v>
      </c>
      <c r="CL741" t="s">
        <v>324</v>
      </c>
      <c r="CM741" t="s">
        <v>324</v>
      </c>
      <c r="CN741">
        <v>0</v>
      </c>
      <c r="CO741">
        <v>26.617999999999999</v>
      </c>
      <c r="CP741">
        <v>12.930999999999999</v>
      </c>
      <c r="CQ741">
        <v>22.689</v>
      </c>
      <c r="CR741">
        <v>0</v>
      </c>
      <c r="CS741">
        <v>62.238</v>
      </c>
      <c r="CT741">
        <v>4415</v>
      </c>
      <c r="CU741">
        <v>81</v>
      </c>
      <c r="CV741">
        <v>119</v>
      </c>
      <c r="CW741">
        <v>0</v>
      </c>
      <c r="CX741">
        <v>4615</v>
      </c>
      <c r="CY741">
        <v>0</v>
      </c>
      <c r="CZ741">
        <v>0</v>
      </c>
      <c r="DA741">
        <v>0</v>
      </c>
      <c r="DB741">
        <v>0</v>
      </c>
      <c r="DC741">
        <v>0</v>
      </c>
    </row>
    <row r="742" spans="1:107" x14ac:dyDescent="0.45">
      <c r="A742">
        <v>2024</v>
      </c>
      <c r="B742">
        <v>3</v>
      </c>
      <c r="C742" t="s">
        <v>98</v>
      </c>
      <c r="D742">
        <v>99999</v>
      </c>
      <c r="E742" t="s">
        <v>329</v>
      </c>
      <c r="F742" t="s">
        <v>323</v>
      </c>
      <c r="H742">
        <v>228.137</v>
      </c>
      <c r="I742">
        <v>145.43799999999999</v>
      </c>
      <c r="J742">
        <v>3.3660000000000001</v>
      </c>
      <c r="K742">
        <v>0</v>
      </c>
      <c r="L742">
        <v>376.94099999999997</v>
      </c>
      <c r="M742" t="s">
        <v>324</v>
      </c>
      <c r="N742" t="s">
        <v>324</v>
      </c>
      <c r="O742" t="s">
        <v>324</v>
      </c>
      <c r="P742" t="s">
        <v>324</v>
      </c>
      <c r="Q742" t="s">
        <v>324</v>
      </c>
      <c r="R742" t="s">
        <v>324</v>
      </c>
      <c r="S742" t="s">
        <v>324</v>
      </c>
      <c r="T742" t="s">
        <v>324</v>
      </c>
      <c r="U742" t="s">
        <v>324</v>
      </c>
      <c r="V742">
        <v>0</v>
      </c>
      <c r="W742" t="s">
        <v>324</v>
      </c>
      <c r="X742" t="s">
        <v>324</v>
      </c>
      <c r="Y742" t="s">
        <v>324</v>
      </c>
      <c r="Z742" t="s">
        <v>324</v>
      </c>
      <c r="AA742" t="s">
        <v>324</v>
      </c>
      <c r="AB742" t="s">
        <v>324</v>
      </c>
      <c r="AC742" t="s">
        <v>324</v>
      </c>
      <c r="AD742" t="s">
        <v>324</v>
      </c>
      <c r="AE742" t="s">
        <v>324</v>
      </c>
      <c r="AF742" t="s">
        <v>324</v>
      </c>
      <c r="AG742">
        <v>-0.124</v>
      </c>
      <c r="AH742">
        <v>-5.0000000000000001E-3</v>
      </c>
      <c r="AI742">
        <v>0</v>
      </c>
      <c r="AJ742">
        <v>0</v>
      </c>
      <c r="AK742">
        <v>-0.129</v>
      </c>
      <c r="AL742" t="s">
        <v>324</v>
      </c>
      <c r="AM742" t="s">
        <v>324</v>
      </c>
      <c r="AN742" t="s">
        <v>324</v>
      </c>
      <c r="AO742" t="s">
        <v>324</v>
      </c>
      <c r="AP742" t="s">
        <v>324</v>
      </c>
      <c r="AQ742" t="s">
        <v>324</v>
      </c>
      <c r="AR742" t="s">
        <v>324</v>
      </c>
      <c r="AS742" t="s">
        <v>324</v>
      </c>
      <c r="AT742" t="s">
        <v>324</v>
      </c>
      <c r="AU742" t="s">
        <v>324</v>
      </c>
      <c r="AV742" t="s">
        <v>324</v>
      </c>
      <c r="AW742" t="s">
        <v>324</v>
      </c>
      <c r="AX742" t="s">
        <v>324</v>
      </c>
      <c r="AY742" t="s">
        <v>324</v>
      </c>
      <c r="AZ742">
        <v>0</v>
      </c>
      <c r="BA742" t="s">
        <v>324</v>
      </c>
      <c r="BB742" t="s">
        <v>324</v>
      </c>
      <c r="BC742" t="s">
        <v>324</v>
      </c>
      <c r="BD742" t="s">
        <v>324</v>
      </c>
      <c r="BE742" t="s">
        <v>324</v>
      </c>
      <c r="BF742" t="s">
        <v>324</v>
      </c>
      <c r="BG742" t="s">
        <v>324</v>
      </c>
      <c r="BH742" t="s">
        <v>324</v>
      </c>
      <c r="BI742" t="s">
        <v>324</v>
      </c>
      <c r="BJ742" t="s">
        <v>324</v>
      </c>
      <c r="BK742" t="s">
        <v>324</v>
      </c>
      <c r="BL742" t="s">
        <v>324</v>
      </c>
      <c r="BM742" t="s">
        <v>324</v>
      </c>
      <c r="BN742" t="s">
        <v>324</v>
      </c>
      <c r="BO742" t="s">
        <v>324</v>
      </c>
      <c r="BP742" t="s">
        <v>324</v>
      </c>
      <c r="BQ742" t="s">
        <v>324</v>
      </c>
      <c r="BR742" t="s">
        <v>324</v>
      </c>
      <c r="BS742" t="s">
        <v>324</v>
      </c>
      <c r="BT742" t="s">
        <v>324</v>
      </c>
      <c r="BU742" t="s">
        <v>324</v>
      </c>
      <c r="BV742" t="s">
        <v>324</v>
      </c>
      <c r="BW742" t="s">
        <v>324</v>
      </c>
      <c r="BX742" t="s">
        <v>324</v>
      </c>
      <c r="BY742" t="s">
        <v>324</v>
      </c>
      <c r="BZ742" t="s">
        <v>324</v>
      </c>
      <c r="CA742" t="s">
        <v>324</v>
      </c>
      <c r="CB742" t="s">
        <v>324</v>
      </c>
      <c r="CC742" t="s">
        <v>324</v>
      </c>
      <c r="CD742" t="s">
        <v>324</v>
      </c>
      <c r="CE742" t="s">
        <v>324</v>
      </c>
      <c r="CF742" t="s">
        <v>324</v>
      </c>
      <c r="CG742" t="s">
        <v>324</v>
      </c>
      <c r="CH742" t="s">
        <v>324</v>
      </c>
      <c r="CI742" t="s">
        <v>324</v>
      </c>
      <c r="CJ742" t="s">
        <v>324</v>
      </c>
      <c r="CK742" t="s">
        <v>324</v>
      </c>
      <c r="CL742" t="s">
        <v>324</v>
      </c>
      <c r="CM742" t="s">
        <v>324</v>
      </c>
      <c r="CN742" t="s">
        <v>324</v>
      </c>
      <c r="CO742">
        <v>228.137</v>
      </c>
      <c r="CP742">
        <v>145.43799999999999</v>
      </c>
      <c r="CQ742">
        <v>3.3660000000000001</v>
      </c>
      <c r="CR742">
        <v>0</v>
      </c>
      <c r="CS742">
        <v>376.94099999999997</v>
      </c>
      <c r="CT742" t="s">
        <v>324</v>
      </c>
      <c r="CU742" t="s">
        <v>324</v>
      </c>
      <c r="CV742" t="s">
        <v>324</v>
      </c>
      <c r="CW742" t="s">
        <v>324</v>
      </c>
      <c r="CX742" t="s">
        <v>324</v>
      </c>
      <c r="CY742" t="s">
        <v>324</v>
      </c>
      <c r="CZ742" t="s">
        <v>324</v>
      </c>
      <c r="DA742" t="s">
        <v>324</v>
      </c>
      <c r="DB742" t="s">
        <v>324</v>
      </c>
      <c r="DC742" t="s">
        <v>324</v>
      </c>
    </row>
    <row r="743" spans="1:107" x14ac:dyDescent="0.45">
      <c r="A743">
        <v>2024</v>
      </c>
      <c r="B743">
        <v>3</v>
      </c>
      <c r="C743" t="s">
        <v>102</v>
      </c>
      <c r="D743">
        <v>3989</v>
      </c>
      <c r="E743" t="s">
        <v>360</v>
      </c>
      <c r="F743" t="s">
        <v>323</v>
      </c>
      <c r="G743" t="s">
        <v>244</v>
      </c>
      <c r="H743">
        <v>39.554000000000002</v>
      </c>
      <c r="I743">
        <v>2.1379999999999999</v>
      </c>
      <c r="J743">
        <v>0</v>
      </c>
      <c r="K743">
        <v>0</v>
      </c>
      <c r="L743">
        <v>41.692</v>
      </c>
      <c r="M743">
        <v>8665</v>
      </c>
      <c r="N743">
        <v>552</v>
      </c>
      <c r="O743">
        <v>0</v>
      </c>
      <c r="P743">
        <v>0</v>
      </c>
      <c r="Q743">
        <v>9217</v>
      </c>
      <c r="R743">
        <v>0.72</v>
      </c>
      <c r="S743">
        <v>3.2010000000000001</v>
      </c>
      <c r="T743">
        <v>0</v>
      </c>
      <c r="U743">
        <v>0</v>
      </c>
      <c r="V743">
        <v>3.9209999999999998</v>
      </c>
      <c r="W743">
        <v>382</v>
      </c>
      <c r="X743">
        <v>66</v>
      </c>
      <c r="Y743">
        <v>0</v>
      </c>
      <c r="Z743">
        <v>0</v>
      </c>
      <c r="AA743">
        <v>448</v>
      </c>
      <c r="AB743" t="s">
        <v>324</v>
      </c>
      <c r="AC743" t="s">
        <v>324</v>
      </c>
      <c r="AD743" t="s">
        <v>324</v>
      </c>
      <c r="AE743" t="s">
        <v>324</v>
      </c>
      <c r="AF743">
        <v>0</v>
      </c>
      <c r="AG743">
        <v>1.627</v>
      </c>
      <c r="AH743">
        <v>8.7999999999999995E-2</v>
      </c>
      <c r="AI743" t="s">
        <v>324</v>
      </c>
      <c r="AJ743" t="s">
        <v>324</v>
      </c>
      <c r="AK743">
        <v>1.7150000000000001</v>
      </c>
      <c r="AL743">
        <v>232</v>
      </c>
      <c r="AM743">
        <v>14</v>
      </c>
      <c r="AN743" t="s">
        <v>324</v>
      </c>
      <c r="AO743" t="s">
        <v>324</v>
      </c>
      <c r="AP743">
        <v>246</v>
      </c>
      <c r="AQ743">
        <v>3189.8409999999999</v>
      </c>
      <c r="AR743">
        <v>171.85300000000001</v>
      </c>
      <c r="AS743" t="s">
        <v>324</v>
      </c>
      <c r="AT743" t="s">
        <v>324</v>
      </c>
      <c r="AU743">
        <v>3361.694</v>
      </c>
      <c r="AV743" t="s">
        <v>324</v>
      </c>
      <c r="AW743" t="s">
        <v>324</v>
      </c>
      <c r="AX743" t="s">
        <v>324</v>
      </c>
      <c r="AY743" t="s">
        <v>324</v>
      </c>
      <c r="AZ743">
        <v>0</v>
      </c>
      <c r="BA743" t="s">
        <v>324</v>
      </c>
      <c r="BB743" t="s">
        <v>324</v>
      </c>
      <c r="BC743" t="s">
        <v>324</v>
      </c>
      <c r="BD743" t="s">
        <v>324</v>
      </c>
      <c r="BE743">
        <v>0</v>
      </c>
      <c r="BF743" t="s">
        <v>324</v>
      </c>
      <c r="BG743" t="s">
        <v>324</v>
      </c>
      <c r="BH743" t="s">
        <v>324</v>
      </c>
      <c r="BI743" t="s">
        <v>324</v>
      </c>
      <c r="BJ743">
        <v>0</v>
      </c>
      <c r="BK743" t="s">
        <v>324</v>
      </c>
      <c r="BL743" t="s">
        <v>324</v>
      </c>
      <c r="BM743" t="s">
        <v>324</v>
      </c>
      <c r="BN743" t="s">
        <v>324</v>
      </c>
      <c r="BO743">
        <v>0</v>
      </c>
      <c r="BP743" t="s">
        <v>324</v>
      </c>
      <c r="BQ743" t="s">
        <v>324</v>
      </c>
      <c r="BR743" t="s">
        <v>324</v>
      </c>
      <c r="BS743" t="s">
        <v>324</v>
      </c>
      <c r="BT743">
        <v>0</v>
      </c>
      <c r="BU743" t="s">
        <v>324</v>
      </c>
      <c r="BV743" t="s">
        <v>324</v>
      </c>
      <c r="BW743" t="s">
        <v>324</v>
      </c>
      <c r="BX743" t="s">
        <v>324</v>
      </c>
      <c r="BY743">
        <v>0</v>
      </c>
      <c r="BZ743" t="s">
        <v>324</v>
      </c>
      <c r="CA743" t="s">
        <v>324</v>
      </c>
      <c r="CB743" t="s">
        <v>324</v>
      </c>
      <c r="CC743" t="s">
        <v>324</v>
      </c>
      <c r="CD743">
        <v>0</v>
      </c>
      <c r="CE743" t="s">
        <v>324</v>
      </c>
      <c r="CF743" t="s">
        <v>324</v>
      </c>
      <c r="CG743" t="s">
        <v>324</v>
      </c>
      <c r="CH743" t="s">
        <v>324</v>
      </c>
      <c r="CI743">
        <v>0</v>
      </c>
      <c r="CJ743" t="s">
        <v>324</v>
      </c>
      <c r="CK743" t="s">
        <v>324</v>
      </c>
      <c r="CL743" t="s">
        <v>324</v>
      </c>
      <c r="CM743" t="s">
        <v>324</v>
      </c>
      <c r="CN743">
        <v>0</v>
      </c>
      <c r="CO743">
        <v>40.274000000000001</v>
      </c>
      <c r="CP743">
        <v>5.3390000000000004</v>
      </c>
      <c r="CQ743" t="s">
        <v>179</v>
      </c>
      <c r="CR743">
        <v>0</v>
      </c>
      <c r="CS743">
        <v>45.613</v>
      </c>
      <c r="CT743">
        <v>9047</v>
      </c>
      <c r="CU743">
        <v>618</v>
      </c>
      <c r="CV743">
        <v>0</v>
      </c>
      <c r="CW743">
        <v>0</v>
      </c>
      <c r="CX743">
        <v>9665</v>
      </c>
      <c r="CY743">
        <v>0</v>
      </c>
      <c r="CZ743">
        <v>0</v>
      </c>
      <c r="DA743">
        <v>0</v>
      </c>
      <c r="DB743">
        <v>0</v>
      </c>
      <c r="DC743">
        <v>0</v>
      </c>
    </row>
    <row r="744" spans="1:107" x14ac:dyDescent="0.45">
      <c r="A744">
        <v>2024</v>
      </c>
      <c r="B744">
        <v>3</v>
      </c>
      <c r="C744" t="s">
        <v>102</v>
      </c>
      <c r="D744">
        <v>6604</v>
      </c>
      <c r="E744" t="s">
        <v>361</v>
      </c>
      <c r="F744" t="s">
        <v>323</v>
      </c>
      <c r="G744" t="s">
        <v>247</v>
      </c>
      <c r="H744">
        <v>22.463000000000001</v>
      </c>
      <c r="I744">
        <v>2.2639999999999998</v>
      </c>
      <c r="J744">
        <v>3.7789999999999999</v>
      </c>
      <c r="K744" t="s">
        <v>324</v>
      </c>
      <c r="L744">
        <v>28.506</v>
      </c>
      <c r="M744">
        <v>3645</v>
      </c>
      <c r="N744">
        <v>78</v>
      </c>
      <c r="O744">
        <v>24</v>
      </c>
      <c r="P744" t="s">
        <v>324</v>
      </c>
      <c r="Q744">
        <v>3747</v>
      </c>
      <c r="R744">
        <v>0.74099999999999999</v>
      </c>
      <c r="S744" t="s">
        <v>324</v>
      </c>
      <c r="T744" t="s">
        <v>324</v>
      </c>
      <c r="U744" t="s">
        <v>324</v>
      </c>
      <c r="V744">
        <v>0.74099999999999999</v>
      </c>
      <c r="W744">
        <v>314</v>
      </c>
      <c r="X744" t="s">
        <v>324</v>
      </c>
      <c r="Y744" t="s">
        <v>324</v>
      </c>
      <c r="Z744" t="s">
        <v>324</v>
      </c>
      <c r="AA744">
        <v>314</v>
      </c>
      <c r="AB744" t="s">
        <v>324</v>
      </c>
      <c r="AC744" t="s">
        <v>324</v>
      </c>
      <c r="AD744" t="s">
        <v>324</v>
      </c>
      <c r="AE744" t="s">
        <v>324</v>
      </c>
      <c r="AF744">
        <v>0</v>
      </c>
      <c r="AG744">
        <v>1.1439999999999999</v>
      </c>
      <c r="AH744">
        <v>0.122</v>
      </c>
      <c r="AI744" t="s">
        <v>324</v>
      </c>
      <c r="AJ744" t="s">
        <v>324</v>
      </c>
      <c r="AK744">
        <v>1.266</v>
      </c>
      <c r="AL744">
        <v>160</v>
      </c>
      <c r="AM744">
        <v>2</v>
      </c>
      <c r="AN744" t="s">
        <v>324</v>
      </c>
      <c r="AO744" t="s">
        <v>324</v>
      </c>
      <c r="AP744">
        <v>162</v>
      </c>
      <c r="AQ744">
        <v>2.85</v>
      </c>
      <c r="AR744">
        <v>0.372</v>
      </c>
      <c r="AS744" t="s">
        <v>324</v>
      </c>
      <c r="AT744" t="s">
        <v>324</v>
      </c>
      <c r="AU744">
        <v>3.222</v>
      </c>
      <c r="AV744" t="s">
        <v>324</v>
      </c>
      <c r="AW744">
        <v>1.4999999999999999E-2</v>
      </c>
      <c r="AX744" t="s">
        <v>324</v>
      </c>
      <c r="AY744" t="s">
        <v>324</v>
      </c>
      <c r="AZ744">
        <v>1.4999999999999999E-2</v>
      </c>
      <c r="BA744" t="s">
        <v>324</v>
      </c>
      <c r="BB744">
        <v>1</v>
      </c>
      <c r="BC744" t="s">
        <v>324</v>
      </c>
      <c r="BD744" t="s">
        <v>324</v>
      </c>
      <c r="BE744">
        <v>1</v>
      </c>
      <c r="BF744" t="s">
        <v>324</v>
      </c>
      <c r="BG744">
        <v>4.1000000000000002E-2</v>
      </c>
      <c r="BH744" t="s">
        <v>324</v>
      </c>
      <c r="BI744" t="s">
        <v>324</v>
      </c>
      <c r="BJ744">
        <v>4.1000000000000002E-2</v>
      </c>
      <c r="BK744">
        <v>1E-3</v>
      </c>
      <c r="BL744" t="s">
        <v>324</v>
      </c>
      <c r="BM744" t="s">
        <v>324</v>
      </c>
      <c r="BN744" t="s">
        <v>324</v>
      </c>
      <c r="BO744">
        <v>1E-3</v>
      </c>
      <c r="BP744">
        <v>1</v>
      </c>
      <c r="BQ744" t="s">
        <v>324</v>
      </c>
      <c r="BR744" t="s">
        <v>324</v>
      </c>
      <c r="BS744" t="s">
        <v>324</v>
      </c>
      <c r="BT744">
        <v>1</v>
      </c>
      <c r="BU744" t="s">
        <v>324</v>
      </c>
      <c r="BV744" t="s">
        <v>324</v>
      </c>
      <c r="BW744" t="s">
        <v>324</v>
      </c>
      <c r="BX744" t="s">
        <v>324</v>
      </c>
      <c r="BY744">
        <v>0</v>
      </c>
      <c r="BZ744" t="s">
        <v>324</v>
      </c>
      <c r="CA744" t="s">
        <v>324</v>
      </c>
      <c r="CB744">
        <v>1.976</v>
      </c>
      <c r="CC744" t="s">
        <v>324</v>
      </c>
      <c r="CD744">
        <v>1.976</v>
      </c>
      <c r="CE744" t="s">
        <v>324</v>
      </c>
      <c r="CF744" t="s">
        <v>324</v>
      </c>
      <c r="CG744">
        <v>6</v>
      </c>
      <c r="CH744" t="s">
        <v>324</v>
      </c>
      <c r="CI744">
        <v>6</v>
      </c>
      <c r="CJ744" t="s">
        <v>324</v>
      </c>
      <c r="CK744" t="s">
        <v>324</v>
      </c>
      <c r="CL744" t="s">
        <v>324</v>
      </c>
      <c r="CM744" t="s">
        <v>324</v>
      </c>
      <c r="CN744">
        <v>0</v>
      </c>
      <c r="CO744">
        <v>23.204999999999998</v>
      </c>
      <c r="CP744">
        <v>2.2639999999999998</v>
      </c>
      <c r="CQ744">
        <v>5.7549999999999999</v>
      </c>
      <c r="CR744">
        <v>0</v>
      </c>
      <c r="CS744">
        <v>31.224</v>
      </c>
      <c r="CT744">
        <v>3960</v>
      </c>
      <c r="CU744">
        <v>78</v>
      </c>
      <c r="CV744">
        <v>30</v>
      </c>
      <c r="CW744">
        <v>0</v>
      </c>
      <c r="CX744">
        <v>4068</v>
      </c>
      <c r="CY744">
        <v>0</v>
      </c>
      <c r="CZ744">
        <v>0</v>
      </c>
      <c r="DA744">
        <v>0</v>
      </c>
      <c r="DB744">
        <v>0</v>
      </c>
      <c r="DC744">
        <v>0</v>
      </c>
    </row>
    <row r="745" spans="1:107" x14ac:dyDescent="0.45">
      <c r="A745">
        <v>2024</v>
      </c>
      <c r="B745">
        <v>3</v>
      </c>
      <c r="C745" t="s">
        <v>102</v>
      </c>
      <c r="D745">
        <v>9336</v>
      </c>
      <c r="E745" t="s">
        <v>362</v>
      </c>
      <c r="F745" t="s">
        <v>323</v>
      </c>
      <c r="G745" t="s">
        <v>244</v>
      </c>
      <c r="H745">
        <v>53.411999999999999</v>
      </c>
      <c r="I745">
        <v>0.95499999999999996</v>
      </c>
      <c r="J745">
        <v>0.43099999999999999</v>
      </c>
      <c r="K745" t="s">
        <v>324</v>
      </c>
      <c r="L745">
        <v>54.798000000000002</v>
      </c>
      <c r="M745">
        <v>9273</v>
      </c>
      <c r="N745">
        <v>32</v>
      </c>
      <c r="O745">
        <v>3</v>
      </c>
      <c r="P745" t="s">
        <v>324</v>
      </c>
      <c r="Q745">
        <v>9308</v>
      </c>
      <c r="R745" t="s">
        <v>324</v>
      </c>
      <c r="S745" t="s">
        <v>324</v>
      </c>
      <c r="T745" t="s">
        <v>324</v>
      </c>
      <c r="U745" t="s">
        <v>324</v>
      </c>
      <c r="V745">
        <v>0</v>
      </c>
      <c r="W745" t="s">
        <v>324</v>
      </c>
      <c r="X745" t="s">
        <v>324</v>
      </c>
      <c r="Y745" t="s">
        <v>324</v>
      </c>
      <c r="Z745" t="s">
        <v>324</v>
      </c>
      <c r="AA745">
        <v>0</v>
      </c>
      <c r="AB745" t="s">
        <v>324</v>
      </c>
      <c r="AC745" t="s">
        <v>324</v>
      </c>
      <c r="AD745" t="s">
        <v>324</v>
      </c>
      <c r="AE745" t="s">
        <v>324</v>
      </c>
      <c r="AF745">
        <v>0</v>
      </c>
      <c r="AG745" t="s">
        <v>324</v>
      </c>
      <c r="AH745" t="s">
        <v>324</v>
      </c>
      <c r="AI745" t="s">
        <v>324</v>
      </c>
      <c r="AJ745" t="s">
        <v>324</v>
      </c>
      <c r="AK745">
        <v>0</v>
      </c>
      <c r="AL745" t="s">
        <v>324</v>
      </c>
      <c r="AM745" t="s">
        <v>324</v>
      </c>
      <c r="AN745" t="s">
        <v>324</v>
      </c>
      <c r="AO745" t="s">
        <v>324</v>
      </c>
      <c r="AP745">
        <v>0</v>
      </c>
      <c r="AQ745" t="s">
        <v>324</v>
      </c>
      <c r="AR745" t="s">
        <v>324</v>
      </c>
      <c r="AS745" t="s">
        <v>324</v>
      </c>
      <c r="AT745" t="s">
        <v>324</v>
      </c>
      <c r="AU745">
        <v>0</v>
      </c>
      <c r="AV745" t="s">
        <v>324</v>
      </c>
      <c r="AW745" t="s">
        <v>324</v>
      </c>
      <c r="AX745" t="s">
        <v>324</v>
      </c>
      <c r="AY745" t="s">
        <v>324</v>
      </c>
      <c r="AZ745">
        <v>0</v>
      </c>
      <c r="BA745" t="s">
        <v>324</v>
      </c>
      <c r="BB745" t="s">
        <v>324</v>
      </c>
      <c r="BC745" t="s">
        <v>324</v>
      </c>
      <c r="BD745" t="s">
        <v>324</v>
      </c>
      <c r="BE745">
        <v>0</v>
      </c>
      <c r="BF745" t="s">
        <v>324</v>
      </c>
      <c r="BG745" t="s">
        <v>324</v>
      </c>
      <c r="BH745" t="s">
        <v>324</v>
      </c>
      <c r="BI745" t="s">
        <v>324</v>
      </c>
      <c r="BJ745">
        <v>0</v>
      </c>
      <c r="BK745">
        <v>4.2000000000000003E-2</v>
      </c>
      <c r="BL745" t="s">
        <v>324</v>
      </c>
      <c r="BM745" t="s">
        <v>324</v>
      </c>
      <c r="BN745" t="s">
        <v>324</v>
      </c>
      <c r="BO745">
        <v>4.2000000000000003E-2</v>
      </c>
      <c r="BP745">
        <v>15</v>
      </c>
      <c r="BQ745" t="s">
        <v>324</v>
      </c>
      <c r="BR745" t="s">
        <v>324</v>
      </c>
      <c r="BS745" t="s">
        <v>324</v>
      </c>
      <c r="BT745">
        <v>15</v>
      </c>
      <c r="BU745" t="s">
        <v>324</v>
      </c>
      <c r="BV745" t="s">
        <v>324</v>
      </c>
      <c r="BW745" t="s">
        <v>324</v>
      </c>
      <c r="BX745" t="s">
        <v>324</v>
      </c>
      <c r="BY745">
        <v>0</v>
      </c>
      <c r="BZ745">
        <v>1.2E-2</v>
      </c>
      <c r="CA745" t="s">
        <v>324</v>
      </c>
      <c r="CB745" t="s">
        <v>324</v>
      </c>
      <c r="CC745" t="s">
        <v>324</v>
      </c>
      <c r="CD745">
        <v>1.2E-2</v>
      </c>
      <c r="CE745">
        <v>2</v>
      </c>
      <c r="CF745" t="s">
        <v>324</v>
      </c>
      <c r="CG745" t="s">
        <v>324</v>
      </c>
      <c r="CH745" t="s">
        <v>324</v>
      </c>
      <c r="CI745">
        <v>2</v>
      </c>
      <c r="CJ745" t="s">
        <v>324</v>
      </c>
      <c r="CK745" t="s">
        <v>324</v>
      </c>
      <c r="CL745" t="s">
        <v>324</v>
      </c>
      <c r="CM745" t="s">
        <v>324</v>
      </c>
      <c r="CN745">
        <v>0</v>
      </c>
      <c r="CO745">
        <v>53.466000000000001</v>
      </c>
      <c r="CP745">
        <v>0.95499999999999996</v>
      </c>
      <c r="CQ745">
        <v>0.43099999999999999</v>
      </c>
      <c r="CR745">
        <v>0</v>
      </c>
      <c r="CS745">
        <v>54.851999999999997</v>
      </c>
      <c r="CT745">
        <v>9290</v>
      </c>
      <c r="CU745">
        <v>32</v>
      </c>
      <c r="CV745">
        <v>3</v>
      </c>
      <c r="CW745">
        <v>0</v>
      </c>
      <c r="CX745">
        <v>9325</v>
      </c>
      <c r="CY745">
        <v>0</v>
      </c>
      <c r="CZ745">
        <v>0</v>
      </c>
      <c r="DA745">
        <v>0</v>
      </c>
      <c r="DB745">
        <v>0</v>
      </c>
      <c r="DC745">
        <v>0</v>
      </c>
    </row>
    <row r="746" spans="1:107" x14ac:dyDescent="0.45">
      <c r="A746">
        <v>2024</v>
      </c>
      <c r="B746">
        <v>3</v>
      </c>
      <c r="C746" t="s">
        <v>102</v>
      </c>
      <c r="D746">
        <v>10066</v>
      </c>
      <c r="E746" t="s">
        <v>363</v>
      </c>
      <c r="F746" t="s">
        <v>323</v>
      </c>
      <c r="G746" t="s">
        <v>247</v>
      </c>
      <c r="H746">
        <v>0.20300000000000001</v>
      </c>
      <c r="I746">
        <v>0.23200000000000001</v>
      </c>
      <c r="J746">
        <v>3.4000000000000002E-2</v>
      </c>
      <c r="K746">
        <v>0</v>
      </c>
      <c r="L746">
        <v>0.46899999999999997</v>
      </c>
      <c r="M746">
        <v>22</v>
      </c>
      <c r="N746">
        <v>14</v>
      </c>
      <c r="O746">
        <v>2</v>
      </c>
      <c r="P746">
        <v>0</v>
      </c>
      <c r="Q746">
        <v>38</v>
      </c>
      <c r="R746" t="s">
        <v>324</v>
      </c>
      <c r="S746" t="s">
        <v>324</v>
      </c>
      <c r="T746" t="s">
        <v>324</v>
      </c>
      <c r="U746" t="s">
        <v>324</v>
      </c>
      <c r="V746">
        <v>0</v>
      </c>
      <c r="W746" t="s">
        <v>324</v>
      </c>
      <c r="X746" t="s">
        <v>324</v>
      </c>
      <c r="Y746" t="s">
        <v>324</v>
      </c>
      <c r="Z746" t="s">
        <v>324</v>
      </c>
      <c r="AA746">
        <v>0</v>
      </c>
      <c r="AB746" t="s">
        <v>324</v>
      </c>
      <c r="AC746" t="s">
        <v>324</v>
      </c>
      <c r="AD746" t="s">
        <v>324</v>
      </c>
      <c r="AE746" t="s">
        <v>324</v>
      </c>
      <c r="AF746">
        <v>0</v>
      </c>
      <c r="AG746" t="s">
        <v>324</v>
      </c>
      <c r="AH746" t="s">
        <v>324</v>
      </c>
      <c r="AI746" t="s">
        <v>324</v>
      </c>
      <c r="AJ746" t="s">
        <v>324</v>
      </c>
      <c r="AK746">
        <v>0</v>
      </c>
      <c r="AL746" t="s">
        <v>324</v>
      </c>
      <c r="AM746" t="s">
        <v>324</v>
      </c>
      <c r="AN746" t="s">
        <v>324</v>
      </c>
      <c r="AO746" t="s">
        <v>324</v>
      </c>
      <c r="AP746">
        <v>0</v>
      </c>
      <c r="AQ746" t="s">
        <v>324</v>
      </c>
      <c r="AR746" t="s">
        <v>324</v>
      </c>
      <c r="AS746" t="s">
        <v>324</v>
      </c>
      <c r="AT746" t="s">
        <v>324</v>
      </c>
      <c r="AU746">
        <v>0</v>
      </c>
      <c r="AV746" t="s">
        <v>324</v>
      </c>
      <c r="AW746" t="s">
        <v>324</v>
      </c>
      <c r="AX746" t="s">
        <v>324</v>
      </c>
      <c r="AY746" t="s">
        <v>324</v>
      </c>
      <c r="AZ746">
        <v>0</v>
      </c>
      <c r="BA746" t="s">
        <v>324</v>
      </c>
      <c r="BB746" t="s">
        <v>324</v>
      </c>
      <c r="BC746" t="s">
        <v>324</v>
      </c>
      <c r="BD746" t="s">
        <v>324</v>
      </c>
      <c r="BE746">
        <v>0</v>
      </c>
      <c r="BF746" t="s">
        <v>324</v>
      </c>
      <c r="BG746" t="s">
        <v>324</v>
      </c>
      <c r="BH746" t="s">
        <v>324</v>
      </c>
      <c r="BI746" t="s">
        <v>324</v>
      </c>
      <c r="BJ746">
        <v>0</v>
      </c>
      <c r="BK746">
        <v>0.01</v>
      </c>
      <c r="BL746" t="s">
        <v>324</v>
      </c>
      <c r="BM746" t="s">
        <v>324</v>
      </c>
      <c r="BN746" t="s">
        <v>324</v>
      </c>
      <c r="BO746">
        <v>0.01</v>
      </c>
      <c r="BP746">
        <v>1</v>
      </c>
      <c r="BQ746" t="s">
        <v>324</v>
      </c>
      <c r="BR746" t="s">
        <v>324</v>
      </c>
      <c r="BS746" t="s">
        <v>324</v>
      </c>
      <c r="BT746">
        <v>1</v>
      </c>
      <c r="BU746" t="s">
        <v>324</v>
      </c>
      <c r="BV746" t="s">
        <v>324</v>
      </c>
      <c r="BW746" t="s">
        <v>324</v>
      </c>
      <c r="BX746" t="s">
        <v>324</v>
      </c>
      <c r="BY746">
        <v>0</v>
      </c>
      <c r="BZ746" t="s">
        <v>324</v>
      </c>
      <c r="CA746" t="s">
        <v>324</v>
      </c>
      <c r="CB746" t="s">
        <v>324</v>
      </c>
      <c r="CC746" t="s">
        <v>324</v>
      </c>
      <c r="CD746">
        <v>0</v>
      </c>
      <c r="CE746" t="s">
        <v>324</v>
      </c>
      <c r="CF746" t="s">
        <v>324</v>
      </c>
      <c r="CG746" t="s">
        <v>324</v>
      </c>
      <c r="CH746" t="s">
        <v>324</v>
      </c>
      <c r="CI746">
        <v>0</v>
      </c>
      <c r="CJ746" t="s">
        <v>324</v>
      </c>
      <c r="CK746" t="s">
        <v>324</v>
      </c>
      <c r="CL746" t="s">
        <v>324</v>
      </c>
      <c r="CM746" t="s">
        <v>324</v>
      </c>
      <c r="CN746">
        <v>0</v>
      </c>
      <c r="CO746">
        <v>0.21299999999999999</v>
      </c>
      <c r="CP746">
        <v>0.23200000000000001</v>
      </c>
      <c r="CQ746">
        <v>3.4000000000000002E-2</v>
      </c>
      <c r="CR746">
        <v>0</v>
      </c>
      <c r="CS746">
        <v>0.47899999999999998</v>
      </c>
      <c r="CT746">
        <v>23</v>
      </c>
      <c r="CU746">
        <v>14</v>
      </c>
      <c r="CV746">
        <v>2</v>
      </c>
      <c r="CW746">
        <v>0</v>
      </c>
      <c r="CX746">
        <v>39</v>
      </c>
      <c r="CY746">
        <v>0</v>
      </c>
      <c r="CZ746">
        <v>0</v>
      </c>
      <c r="DA746">
        <v>0</v>
      </c>
      <c r="DB746">
        <v>0</v>
      </c>
      <c r="DC746">
        <v>0</v>
      </c>
    </row>
    <row r="747" spans="1:107" x14ac:dyDescent="0.45">
      <c r="A747">
        <v>2024</v>
      </c>
      <c r="B747">
        <v>3</v>
      </c>
      <c r="C747" t="s">
        <v>102</v>
      </c>
      <c r="D747">
        <v>12866</v>
      </c>
      <c r="E747" t="s">
        <v>364</v>
      </c>
      <c r="F747" t="s">
        <v>323</v>
      </c>
      <c r="G747" t="s">
        <v>244</v>
      </c>
      <c r="H747">
        <v>2.5999999999999999E-2</v>
      </c>
      <c r="I747">
        <v>0.1</v>
      </c>
      <c r="J747">
        <v>0</v>
      </c>
      <c r="K747">
        <v>0</v>
      </c>
      <c r="L747">
        <v>0.126</v>
      </c>
      <c r="M747">
        <v>4</v>
      </c>
      <c r="N747">
        <v>5</v>
      </c>
      <c r="O747">
        <v>0</v>
      </c>
      <c r="P747">
        <v>0</v>
      </c>
      <c r="Q747">
        <v>9</v>
      </c>
      <c r="R747">
        <v>0</v>
      </c>
      <c r="S747">
        <v>0</v>
      </c>
      <c r="T747">
        <v>0</v>
      </c>
      <c r="U747">
        <v>0</v>
      </c>
      <c r="V747">
        <v>0</v>
      </c>
      <c r="W747">
        <v>0</v>
      </c>
      <c r="X747">
        <v>0</v>
      </c>
      <c r="Y747">
        <v>0</v>
      </c>
      <c r="Z747">
        <v>0</v>
      </c>
      <c r="AA747">
        <v>0</v>
      </c>
      <c r="AB747">
        <v>0</v>
      </c>
      <c r="AC747">
        <v>0</v>
      </c>
      <c r="AD747">
        <v>0</v>
      </c>
      <c r="AE747">
        <v>0</v>
      </c>
      <c r="AF747">
        <v>0</v>
      </c>
      <c r="AG747" t="s">
        <v>324</v>
      </c>
      <c r="AH747" t="s">
        <v>324</v>
      </c>
      <c r="AI747" t="s">
        <v>324</v>
      </c>
      <c r="AJ747" t="s">
        <v>324</v>
      </c>
      <c r="AK747">
        <v>0</v>
      </c>
      <c r="AL747" t="s">
        <v>324</v>
      </c>
      <c r="AM747" t="s">
        <v>324</v>
      </c>
      <c r="AN747" t="s">
        <v>324</v>
      </c>
      <c r="AO747" t="s">
        <v>324</v>
      </c>
      <c r="AP747">
        <v>0</v>
      </c>
      <c r="AQ747" t="s">
        <v>324</v>
      </c>
      <c r="AR747" t="s">
        <v>324</v>
      </c>
      <c r="AS747" t="s">
        <v>324</v>
      </c>
      <c r="AT747" t="s">
        <v>324</v>
      </c>
      <c r="AU747">
        <v>0</v>
      </c>
      <c r="AV747" t="s">
        <v>324</v>
      </c>
      <c r="AW747" t="s">
        <v>324</v>
      </c>
      <c r="AX747" t="s">
        <v>324</v>
      </c>
      <c r="AY747" t="s">
        <v>324</v>
      </c>
      <c r="AZ747">
        <v>0</v>
      </c>
      <c r="BA747" t="s">
        <v>324</v>
      </c>
      <c r="BB747" t="s">
        <v>324</v>
      </c>
      <c r="BC747" t="s">
        <v>324</v>
      </c>
      <c r="BD747" t="s">
        <v>324</v>
      </c>
      <c r="BE747">
        <v>0</v>
      </c>
      <c r="BF747" t="s">
        <v>324</v>
      </c>
      <c r="BG747" t="s">
        <v>324</v>
      </c>
      <c r="BH747" t="s">
        <v>324</v>
      </c>
      <c r="BI747" t="s">
        <v>324</v>
      </c>
      <c r="BJ747">
        <v>0</v>
      </c>
      <c r="BK747" t="s">
        <v>324</v>
      </c>
      <c r="BL747" t="s">
        <v>324</v>
      </c>
      <c r="BM747" t="s">
        <v>324</v>
      </c>
      <c r="BN747" t="s">
        <v>324</v>
      </c>
      <c r="BO747">
        <v>0</v>
      </c>
      <c r="BP747" t="s">
        <v>324</v>
      </c>
      <c r="BQ747" t="s">
        <v>324</v>
      </c>
      <c r="BR747" t="s">
        <v>324</v>
      </c>
      <c r="BS747" t="s">
        <v>324</v>
      </c>
      <c r="BT747">
        <v>0</v>
      </c>
      <c r="BU747" t="s">
        <v>324</v>
      </c>
      <c r="BV747" t="s">
        <v>324</v>
      </c>
      <c r="BW747" t="s">
        <v>324</v>
      </c>
      <c r="BX747" t="s">
        <v>324</v>
      </c>
      <c r="BY747">
        <v>0</v>
      </c>
      <c r="BZ747" t="s">
        <v>324</v>
      </c>
      <c r="CA747" t="s">
        <v>324</v>
      </c>
      <c r="CB747" t="s">
        <v>324</v>
      </c>
      <c r="CC747" t="s">
        <v>324</v>
      </c>
      <c r="CD747">
        <v>0</v>
      </c>
      <c r="CE747" t="s">
        <v>324</v>
      </c>
      <c r="CF747" t="s">
        <v>324</v>
      </c>
      <c r="CG747" t="s">
        <v>324</v>
      </c>
      <c r="CH747" t="s">
        <v>324</v>
      </c>
      <c r="CI747">
        <v>0</v>
      </c>
      <c r="CJ747" t="s">
        <v>324</v>
      </c>
      <c r="CK747" t="s">
        <v>324</v>
      </c>
      <c r="CL747" t="s">
        <v>324</v>
      </c>
      <c r="CM747" t="s">
        <v>324</v>
      </c>
      <c r="CN747">
        <v>0</v>
      </c>
      <c r="CO747">
        <v>2.5999999999999999E-2</v>
      </c>
      <c r="CP747">
        <v>0.1</v>
      </c>
      <c r="CQ747" t="s">
        <v>179</v>
      </c>
      <c r="CR747">
        <v>0</v>
      </c>
      <c r="CS747">
        <v>0.126</v>
      </c>
      <c r="CT747">
        <v>4</v>
      </c>
      <c r="CU747">
        <v>5</v>
      </c>
      <c r="CV747">
        <v>0</v>
      </c>
      <c r="CW747">
        <v>0</v>
      </c>
      <c r="CX747">
        <v>9</v>
      </c>
      <c r="CY747">
        <v>0</v>
      </c>
      <c r="CZ747">
        <v>0</v>
      </c>
      <c r="DA747">
        <v>0</v>
      </c>
      <c r="DB747">
        <v>0</v>
      </c>
      <c r="DC747">
        <v>0</v>
      </c>
    </row>
    <row r="748" spans="1:107" x14ac:dyDescent="0.45">
      <c r="A748">
        <v>2024</v>
      </c>
      <c r="B748">
        <v>3</v>
      </c>
      <c r="C748" t="s">
        <v>102</v>
      </c>
      <c r="D748">
        <v>15257</v>
      </c>
      <c r="E748" t="s">
        <v>365</v>
      </c>
      <c r="F748" t="s">
        <v>323</v>
      </c>
      <c r="G748" t="s">
        <v>247</v>
      </c>
      <c r="H748">
        <v>16.571999999999999</v>
      </c>
      <c r="I748">
        <v>0.245</v>
      </c>
      <c r="J748">
        <v>3.2000000000000001E-2</v>
      </c>
      <c r="K748" t="s">
        <v>324</v>
      </c>
      <c r="L748">
        <v>16.849</v>
      </c>
      <c r="M748">
        <v>2040</v>
      </c>
      <c r="N748">
        <v>12</v>
      </c>
      <c r="O748">
        <v>2</v>
      </c>
      <c r="P748" t="s">
        <v>324</v>
      </c>
      <c r="Q748">
        <v>2054</v>
      </c>
      <c r="R748">
        <v>2.5099999999999998</v>
      </c>
      <c r="S748" t="s">
        <v>324</v>
      </c>
      <c r="T748" t="s">
        <v>324</v>
      </c>
      <c r="U748" t="s">
        <v>324</v>
      </c>
      <c r="V748">
        <v>2.5099999999999998</v>
      </c>
      <c r="W748">
        <v>405</v>
      </c>
      <c r="X748" t="s">
        <v>324</v>
      </c>
      <c r="Y748" t="s">
        <v>324</v>
      </c>
      <c r="Z748" t="s">
        <v>324</v>
      </c>
      <c r="AA748">
        <v>405</v>
      </c>
      <c r="AB748" t="s">
        <v>324</v>
      </c>
      <c r="AC748" t="s">
        <v>324</v>
      </c>
      <c r="AD748" t="s">
        <v>324</v>
      </c>
      <c r="AE748" t="s">
        <v>324</v>
      </c>
      <c r="AF748">
        <v>0</v>
      </c>
      <c r="AG748" t="s">
        <v>324</v>
      </c>
      <c r="AH748" t="s">
        <v>324</v>
      </c>
      <c r="AI748" t="s">
        <v>324</v>
      </c>
      <c r="AJ748" t="s">
        <v>324</v>
      </c>
      <c r="AK748">
        <v>0</v>
      </c>
      <c r="AL748" t="s">
        <v>324</v>
      </c>
      <c r="AM748" t="s">
        <v>324</v>
      </c>
      <c r="AN748" t="s">
        <v>324</v>
      </c>
      <c r="AO748" t="s">
        <v>324</v>
      </c>
      <c r="AP748">
        <v>0</v>
      </c>
      <c r="AQ748" t="s">
        <v>324</v>
      </c>
      <c r="AR748" t="s">
        <v>324</v>
      </c>
      <c r="AS748" t="s">
        <v>324</v>
      </c>
      <c r="AT748" t="s">
        <v>324</v>
      </c>
      <c r="AU748">
        <v>0</v>
      </c>
      <c r="AV748" t="s">
        <v>324</v>
      </c>
      <c r="AW748" t="s">
        <v>324</v>
      </c>
      <c r="AX748" t="s">
        <v>324</v>
      </c>
      <c r="AY748" t="s">
        <v>324</v>
      </c>
      <c r="AZ748">
        <v>0</v>
      </c>
      <c r="BA748" t="s">
        <v>324</v>
      </c>
      <c r="BB748" t="s">
        <v>324</v>
      </c>
      <c r="BC748" t="s">
        <v>324</v>
      </c>
      <c r="BD748" t="s">
        <v>324</v>
      </c>
      <c r="BE748">
        <v>0</v>
      </c>
      <c r="BF748" t="s">
        <v>324</v>
      </c>
      <c r="BG748" t="s">
        <v>324</v>
      </c>
      <c r="BH748" t="s">
        <v>324</v>
      </c>
      <c r="BI748" t="s">
        <v>324</v>
      </c>
      <c r="BJ748">
        <v>0</v>
      </c>
      <c r="BK748" t="s">
        <v>324</v>
      </c>
      <c r="BL748" t="s">
        <v>324</v>
      </c>
      <c r="BM748" t="s">
        <v>324</v>
      </c>
      <c r="BN748" t="s">
        <v>324</v>
      </c>
      <c r="BO748">
        <v>0</v>
      </c>
      <c r="BP748" t="s">
        <v>324</v>
      </c>
      <c r="BQ748" t="s">
        <v>324</v>
      </c>
      <c r="BR748" t="s">
        <v>324</v>
      </c>
      <c r="BS748" t="s">
        <v>324</v>
      </c>
      <c r="BT748">
        <v>0</v>
      </c>
      <c r="BU748" t="s">
        <v>324</v>
      </c>
      <c r="BV748" t="s">
        <v>324</v>
      </c>
      <c r="BW748" t="s">
        <v>324</v>
      </c>
      <c r="BX748" t="s">
        <v>324</v>
      </c>
      <c r="BY748">
        <v>0</v>
      </c>
      <c r="BZ748" t="s">
        <v>324</v>
      </c>
      <c r="CA748" t="s">
        <v>324</v>
      </c>
      <c r="CB748" t="s">
        <v>324</v>
      </c>
      <c r="CC748" t="s">
        <v>324</v>
      </c>
      <c r="CD748">
        <v>0</v>
      </c>
      <c r="CE748" t="s">
        <v>324</v>
      </c>
      <c r="CF748" t="s">
        <v>324</v>
      </c>
      <c r="CG748" t="s">
        <v>324</v>
      </c>
      <c r="CH748" t="s">
        <v>324</v>
      </c>
      <c r="CI748">
        <v>0</v>
      </c>
      <c r="CJ748" t="s">
        <v>324</v>
      </c>
      <c r="CK748" t="s">
        <v>324</v>
      </c>
      <c r="CL748" t="s">
        <v>324</v>
      </c>
      <c r="CM748" t="s">
        <v>324</v>
      </c>
      <c r="CN748">
        <v>0</v>
      </c>
      <c r="CO748">
        <v>19.082000000000001</v>
      </c>
      <c r="CP748">
        <v>0.245</v>
      </c>
      <c r="CQ748">
        <v>3.2000000000000001E-2</v>
      </c>
      <c r="CR748">
        <v>0</v>
      </c>
      <c r="CS748">
        <v>19.359000000000002</v>
      </c>
      <c r="CT748">
        <v>2445</v>
      </c>
      <c r="CU748">
        <v>12</v>
      </c>
      <c r="CV748">
        <v>2</v>
      </c>
      <c r="CW748">
        <v>0</v>
      </c>
      <c r="CX748">
        <v>2459</v>
      </c>
      <c r="CY748">
        <v>0</v>
      </c>
      <c r="CZ748">
        <v>0</v>
      </c>
      <c r="DA748">
        <v>0</v>
      </c>
      <c r="DB748">
        <v>0</v>
      </c>
      <c r="DC748">
        <v>0</v>
      </c>
    </row>
    <row r="749" spans="1:107" x14ac:dyDescent="0.45">
      <c r="A749">
        <v>2024</v>
      </c>
      <c r="B749">
        <v>3</v>
      </c>
      <c r="C749" t="s">
        <v>102</v>
      </c>
      <c r="D749">
        <v>15466</v>
      </c>
      <c r="E749" t="s">
        <v>366</v>
      </c>
      <c r="F749" t="s">
        <v>323</v>
      </c>
      <c r="G749" t="s">
        <v>247</v>
      </c>
      <c r="H749">
        <v>609.92200000000003</v>
      </c>
      <c r="I749">
        <v>211.48400000000001</v>
      </c>
      <c r="J749">
        <v>10.981</v>
      </c>
      <c r="K749">
        <v>0</v>
      </c>
      <c r="L749">
        <v>832.38699999999994</v>
      </c>
      <c r="M749">
        <v>103639</v>
      </c>
      <c r="N749">
        <v>3169</v>
      </c>
      <c r="O749">
        <v>11</v>
      </c>
      <c r="P749">
        <v>0</v>
      </c>
      <c r="Q749">
        <v>106819</v>
      </c>
      <c r="R749" t="s">
        <v>324</v>
      </c>
      <c r="S749" t="s">
        <v>324</v>
      </c>
      <c r="T749" t="s">
        <v>324</v>
      </c>
      <c r="U749" t="s">
        <v>324</v>
      </c>
      <c r="V749">
        <v>0</v>
      </c>
      <c r="W749" t="s">
        <v>324</v>
      </c>
      <c r="X749" t="s">
        <v>324</v>
      </c>
      <c r="Y749" t="s">
        <v>324</v>
      </c>
      <c r="Z749" t="s">
        <v>324</v>
      </c>
      <c r="AA749">
        <v>0</v>
      </c>
      <c r="AB749" t="s">
        <v>324</v>
      </c>
      <c r="AC749" t="s">
        <v>324</v>
      </c>
      <c r="AD749" t="s">
        <v>324</v>
      </c>
      <c r="AE749" t="s">
        <v>324</v>
      </c>
      <c r="AF749">
        <v>0</v>
      </c>
      <c r="AG749" t="s">
        <v>324</v>
      </c>
      <c r="AH749" t="s">
        <v>324</v>
      </c>
      <c r="AI749" t="s">
        <v>324</v>
      </c>
      <c r="AJ749" t="s">
        <v>324</v>
      </c>
      <c r="AK749">
        <v>0</v>
      </c>
      <c r="AL749" t="s">
        <v>324</v>
      </c>
      <c r="AM749" t="s">
        <v>324</v>
      </c>
      <c r="AN749" t="s">
        <v>324</v>
      </c>
      <c r="AO749" t="s">
        <v>324</v>
      </c>
      <c r="AP749">
        <v>0</v>
      </c>
      <c r="AQ749" t="s">
        <v>324</v>
      </c>
      <c r="AR749" t="s">
        <v>324</v>
      </c>
      <c r="AS749" t="s">
        <v>324</v>
      </c>
      <c r="AT749" t="s">
        <v>324</v>
      </c>
      <c r="AU749">
        <v>0</v>
      </c>
      <c r="AV749" t="s">
        <v>324</v>
      </c>
      <c r="AW749" t="s">
        <v>324</v>
      </c>
      <c r="AX749" t="s">
        <v>324</v>
      </c>
      <c r="AY749" t="s">
        <v>324</v>
      </c>
      <c r="AZ749">
        <v>0</v>
      </c>
      <c r="BA749" t="s">
        <v>324</v>
      </c>
      <c r="BB749" t="s">
        <v>324</v>
      </c>
      <c r="BC749" t="s">
        <v>324</v>
      </c>
      <c r="BD749" t="s">
        <v>324</v>
      </c>
      <c r="BE749">
        <v>0</v>
      </c>
      <c r="BF749" t="s">
        <v>324</v>
      </c>
      <c r="BG749" t="s">
        <v>324</v>
      </c>
      <c r="BH749" t="s">
        <v>324</v>
      </c>
      <c r="BI749" t="s">
        <v>324</v>
      </c>
      <c r="BJ749">
        <v>0</v>
      </c>
      <c r="BK749" t="s">
        <v>324</v>
      </c>
      <c r="BL749" t="s">
        <v>324</v>
      </c>
      <c r="BM749" t="s">
        <v>324</v>
      </c>
      <c r="BN749" t="s">
        <v>324</v>
      </c>
      <c r="BO749">
        <v>0</v>
      </c>
      <c r="BP749" t="s">
        <v>324</v>
      </c>
      <c r="BQ749" t="s">
        <v>324</v>
      </c>
      <c r="BR749" t="s">
        <v>324</v>
      </c>
      <c r="BS749" t="s">
        <v>324</v>
      </c>
      <c r="BT749">
        <v>0</v>
      </c>
      <c r="BU749" t="s">
        <v>324</v>
      </c>
      <c r="BV749" t="s">
        <v>324</v>
      </c>
      <c r="BW749" t="s">
        <v>324</v>
      </c>
      <c r="BX749" t="s">
        <v>324</v>
      </c>
      <c r="BY749">
        <v>0</v>
      </c>
      <c r="BZ749" t="s">
        <v>324</v>
      </c>
      <c r="CA749" t="s">
        <v>324</v>
      </c>
      <c r="CB749" t="s">
        <v>324</v>
      </c>
      <c r="CC749" t="s">
        <v>324</v>
      </c>
      <c r="CD749">
        <v>0</v>
      </c>
      <c r="CE749" t="s">
        <v>324</v>
      </c>
      <c r="CF749" t="s">
        <v>324</v>
      </c>
      <c r="CG749" t="s">
        <v>324</v>
      </c>
      <c r="CH749" t="s">
        <v>324</v>
      </c>
      <c r="CI749">
        <v>0</v>
      </c>
      <c r="CJ749" t="s">
        <v>324</v>
      </c>
      <c r="CK749" t="s">
        <v>324</v>
      </c>
      <c r="CL749" t="s">
        <v>324</v>
      </c>
      <c r="CM749" t="s">
        <v>324</v>
      </c>
      <c r="CN749">
        <v>0</v>
      </c>
      <c r="CO749">
        <v>609.92200000000003</v>
      </c>
      <c r="CP749">
        <v>211.48400000000001</v>
      </c>
      <c r="CQ749">
        <v>10.981</v>
      </c>
      <c r="CR749">
        <v>0</v>
      </c>
      <c r="CS749">
        <v>832.38699999999994</v>
      </c>
      <c r="CT749">
        <v>103639</v>
      </c>
      <c r="CU749">
        <v>3169</v>
      </c>
      <c r="CV749">
        <v>11</v>
      </c>
      <c r="CW749">
        <v>0</v>
      </c>
      <c r="CX749">
        <v>106819</v>
      </c>
      <c r="CY749">
        <v>0</v>
      </c>
      <c r="CZ749">
        <v>0</v>
      </c>
      <c r="DA749">
        <v>0</v>
      </c>
      <c r="DB749">
        <v>0</v>
      </c>
      <c r="DC749">
        <v>0</v>
      </c>
    </row>
    <row r="750" spans="1:107" x14ac:dyDescent="0.45">
      <c r="A750">
        <v>2024</v>
      </c>
      <c r="B750">
        <v>3</v>
      </c>
      <c r="C750" t="s">
        <v>102</v>
      </c>
      <c r="D750">
        <v>16603</v>
      </c>
      <c r="E750" t="s">
        <v>367</v>
      </c>
      <c r="F750" t="s">
        <v>323</v>
      </c>
      <c r="G750" t="s">
        <v>244</v>
      </c>
      <c r="H750">
        <v>1.7030000000000001</v>
      </c>
      <c r="I750">
        <v>0.84399999999999997</v>
      </c>
      <c r="J750">
        <v>1.714</v>
      </c>
      <c r="K750" t="s">
        <v>324</v>
      </c>
      <c r="L750">
        <v>4.2610000000000001</v>
      </c>
      <c r="M750">
        <v>245</v>
      </c>
      <c r="N750">
        <v>41</v>
      </c>
      <c r="O750">
        <v>71</v>
      </c>
      <c r="P750" t="s">
        <v>324</v>
      </c>
      <c r="Q750">
        <v>357</v>
      </c>
      <c r="R750" t="s">
        <v>324</v>
      </c>
      <c r="S750" t="s">
        <v>324</v>
      </c>
      <c r="T750" t="s">
        <v>324</v>
      </c>
      <c r="U750" t="s">
        <v>324</v>
      </c>
      <c r="V750">
        <v>0</v>
      </c>
      <c r="W750" t="s">
        <v>324</v>
      </c>
      <c r="X750" t="s">
        <v>324</v>
      </c>
      <c r="Y750" t="s">
        <v>324</v>
      </c>
      <c r="Z750" t="s">
        <v>324</v>
      </c>
      <c r="AA750">
        <v>0</v>
      </c>
      <c r="AB750" t="s">
        <v>324</v>
      </c>
      <c r="AC750" t="s">
        <v>324</v>
      </c>
      <c r="AD750" t="s">
        <v>324</v>
      </c>
      <c r="AE750" t="s">
        <v>324</v>
      </c>
      <c r="AF750">
        <v>0</v>
      </c>
      <c r="AG750" t="s">
        <v>324</v>
      </c>
      <c r="AH750" t="s">
        <v>324</v>
      </c>
      <c r="AI750" t="s">
        <v>324</v>
      </c>
      <c r="AJ750" t="s">
        <v>324</v>
      </c>
      <c r="AK750">
        <v>0</v>
      </c>
      <c r="AL750" t="s">
        <v>324</v>
      </c>
      <c r="AM750" t="s">
        <v>324</v>
      </c>
      <c r="AN750" t="s">
        <v>324</v>
      </c>
      <c r="AO750" t="s">
        <v>324</v>
      </c>
      <c r="AP750">
        <v>0</v>
      </c>
      <c r="AQ750" t="s">
        <v>324</v>
      </c>
      <c r="AR750" t="s">
        <v>324</v>
      </c>
      <c r="AS750" t="s">
        <v>324</v>
      </c>
      <c r="AT750" t="s">
        <v>324</v>
      </c>
      <c r="AU750">
        <v>0</v>
      </c>
      <c r="AV750" t="s">
        <v>324</v>
      </c>
      <c r="AW750" t="s">
        <v>324</v>
      </c>
      <c r="AX750" t="s">
        <v>324</v>
      </c>
      <c r="AY750" t="s">
        <v>324</v>
      </c>
      <c r="AZ750">
        <v>0</v>
      </c>
      <c r="BA750" t="s">
        <v>324</v>
      </c>
      <c r="BB750" t="s">
        <v>324</v>
      </c>
      <c r="BC750" t="s">
        <v>324</v>
      </c>
      <c r="BD750" t="s">
        <v>324</v>
      </c>
      <c r="BE750">
        <v>0</v>
      </c>
      <c r="BF750" t="s">
        <v>324</v>
      </c>
      <c r="BG750" t="s">
        <v>324</v>
      </c>
      <c r="BH750" t="s">
        <v>324</v>
      </c>
      <c r="BI750" t="s">
        <v>324</v>
      </c>
      <c r="BJ750">
        <v>0</v>
      </c>
      <c r="BK750">
        <v>3.0000000000000001E-3</v>
      </c>
      <c r="BL750" t="s">
        <v>324</v>
      </c>
      <c r="BM750" t="s">
        <v>324</v>
      </c>
      <c r="BN750" t="s">
        <v>324</v>
      </c>
      <c r="BO750">
        <v>3.0000000000000001E-3</v>
      </c>
      <c r="BP750">
        <v>2</v>
      </c>
      <c r="BQ750" t="s">
        <v>324</v>
      </c>
      <c r="BR750" t="s">
        <v>324</v>
      </c>
      <c r="BS750" t="s">
        <v>324</v>
      </c>
      <c r="BT750">
        <v>2</v>
      </c>
      <c r="BU750" t="s">
        <v>324</v>
      </c>
      <c r="BV750" t="s">
        <v>324</v>
      </c>
      <c r="BW750" t="s">
        <v>324</v>
      </c>
      <c r="BX750" t="s">
        <v>324</v>
      </c>
      <c r="BY750">
        <v>0</v>
      </c>
      <c r="BZ750" t="s">
        <v>324</v>
      </c>
      <c r="CA750" t="s">
        <v>324</v>
      </c>
      <c r="CB750" t="s">
        <v>324</v>
      </c>
      <c r="CC750" t="s">
        <v>324</v>
      </c>
      <c r="CD750">
        <v>0</v>
      </c>
      <c r="CE750" t="s">
        <v>324</v>
      </c>
      <c r="CF750" t="s">
        <v>324</v>
      </c>
      <c r="CG750" t="s">
        <v>324</v>
      </c>
      <c r="CH750" t="s">
        <v>324</v>
      </c>
      <c r="CI750">
        <v>0</v>
      </c>
      <c r="CJ750" t="s">
        <v>324</v>
      </c>
      <c r="CK750" t="s">
        <v>324</v>
      </c>
      <c r="CL750" t="s">
        <v>324</v>
      </c>
      <c r="CM750" t="s">
        <v>324</v>
      </c>
      <c r="CN750">
        <v>0</v>
      </c>
      <c r="CO750">
        <v>1.706</v>
      </c>
      <c r="CP750">
        <v>0.84399999999999997</v>
      </c>
      <c r="CQ750">
        <v>1.714</v>
      </c>
      <c r="CR750">
        <v>0</v>
      </c>
      <c r="CS750">
        <v>4.2640000000000002</v>
      </c>
      <c r="CT750">
        <v>247</v>
      </c>
      <c r="CU750">
        <v>41</v>
      </c>
      <c r="CV750">
        <v>71</v>
      </c>
      <c r="CW750">
        <v>0</v>
      </c>
      <c r="CX750">
        <v>359</v>
      </c>
      <c r="CY750">
        <v>0</v>
      </c>
      <c r="CZ750">
        <v>0</v>
      </c>
      <c r="DA750">
        <v>0</v>
      </c>
      <c r="DB750">
        <v>0</v>
      </c>
      <c r="DC750">
        <v>0</v>
      </c>
    </row>
    <row r="751" spans="1:107" x14ac:dyDescent="0.45">
      <c r="A751">
        <v>2024</v>
      </c>
      <c r="B751">
        <v>3</v>
      </c>
      <c r="C751" t="s">
        <v>102</v>
      </c>
      <c r="D751">
        <v>19499</v>
      </c>
      <c r="E751" t="s">
        <v>368</v>
      </c>
      <c r="F751" t="s">
        <v>323</v>
      </c>
      <c r="G751" t="s">
        <v>244</v>
      </c>
      <c r="H751">
        <v>69.738</v>
      </c>
      <c r="I751">
        <v>2.6619999999999999</v>
      </c>
      <c r="J751">
        <v>4.5999999999999999E-2</v>
      </c>
      <c r="K751">
        <v>0</v>
      </c>
      <c r="L751">
        <v>72.445999999999998</v>
      </c>
      <c r="M751">
        <v>11932</v>
      </c>
      <c r="N751">
        <v>44</v>
      </c>
      <c r="O751">
        <v>1</v>
      </c>
      <c r="P751">
        <v>0</v>
      </c>
      <c r="Q751">
        <v>11977</v>
      </c>
      <c r="R751">
        <v>1.4999999999999999E-2</v>
      </c>
      <c r="S751">
        <v>3.0000000000000001E-3</v>
      </c>
      <c r="T751">
        <v>3.0000000000000001E-3</v>
      </c>
      <c r="U751">
        <v>0</v>
      </c>
      <c r="V751">
        <v>2.1000000000000001E-2</v>
      </c>
      <c r="W751">
        <v>24</v>
      </c>
      <c r="X751">
        <v>3</v>
      </c>
      <c r="Y751">
        <v>1</v>
      </c>
      <c r="Z751">
        <v>0</v>
      </c>
      <c r="AA751">
        <v>28</v>
      </c>
      <c r="AB751" t="s">
        <v>324</v>
      </c>
      <c r="AC751" t="s">
        <v>324</v>
      </c>
      <c r="AD751" t="s">
        <v>324</v>
      </c>
      <c r="AE751" t="s">
        <v>324</v>
      </c>
      <c r="AF751">
        <v>0</v>
      </c>
      <c r="AG751" t="s">
        <v>324</v>
      </c>
      <c r="AH751" t="s">
        <v>324</v>
      </c>
      <c r="AI751" t="s">
        <v>324</v>
      </c>
      <c r="AJ751" t="s">
        <v>324</v>
      </c>
      <c r="AK751">
        <v>0</v>
      </c>
      <c r="AL751" t="s">
        <v>324</v>
      </c>
      <c r="AM751" t="s">
        <v>324</v>
      </c>
      <c r="AN751" t="s">
        <v>324</v>
      </c>
      <c r="AO751" t="s">
        <v>324</v>
      </c>
      <c r="AP751">
        <v>0</v>
      </c>
      <c r="AQ751" t="s">
        <v>324</v>
      </c>
      <c r="AR751" t="s">
        <v>324</v>
      </c>
      <c r="AS751" t="s">
        <v>324</v>
      </c>
      <c r="AT751" t="s">
        <v>324</v>
      </c>
      <c r="AU751">
        <v>0</v>
      </c>
      <c r="AV751" t="s">
        <v>324</v>
      </c>
      <c r="AW751" t="s">
        <v>324</v>
      </c>
      <c r="AX751" t="s">
        <v>324</v>
      </c>
      <c r="AY751" t="s">
        <v>324</v>
      </c>
      <c r="AZ751">
        <v>0</v>
      </c>
      <c r="BA751" t="s">
        <v>324</v>
      </c>
      <c r="BB751" t="s">
        <v>324</v>
      </c>
      <c r="BC751" t="s">
        <v>324</v>
      </c>
      <c r="BD751" t="s">
        <v>324</v>
      </c>
      <c r="BE751">
        <v>0</v>
      </c>
      <c r="BF751" t="s">
        <v>324</v>
      </c>
      <c r="BG751" t="s">
        <v>324</v>
      </c>
      <c r="BH751" t="s">
        <v>324</v>
      </c>
      <c r="BI751" t="s">
        <v>324</v>
      </c>
      <c r="BJ751">
        <v>0</v>
      </c>
      <c r="BK751">
        <v>2.1999999999999999E-2</v>
      </c>
      <c r="BL751">
        <v>1.2E-2</v>
      </c>
      <c r="BM751">
        <v>0</v>
      </c>
      <c r="BN751">
        <v>0</v>
      </c>
      <c r="BO751">
        <v>3.4000000000000002E-2</v>
      </c>
      <c r="BP751">
        <v>8</v>
      </c>
      <c r="BQ751">
        <v>2</v>
      </c>
      <c r="BR751">
        <v>0</v>
      </c>
      <c r="BS751">
        <v>0</v>
      </c>
      <c r="BT751">
        <v>10</v>
      </c>
      <c r="BU751" t="s">
        <v>324</v>
      </c>
      <c r="BV751" t="s">
        <v>324</v>
      </c>
      <c r="BW751" t="s">
        <v>324</v>
      </c>
      <c r="BX751" t="s">
        <v>324</v>
      </c>
      <c r="BY751">
        <v>0</v>
      </c>
      <c r="BZ751" t="s">
        <v>324</v>
      </c>
      <c r="CA751" t="s">
        <v>324</v>
      </c>
      <c r="CB751" t="s">
        <v>324</v>
      </c>
      <c r="CC751" t="s">
        <v>324</v>
      </c>
      <c r="CD751">
        <v>0</v>
      </c>
      <c r="CE751" t="s">
        <v>324</v>
      </c>
      <c r="CF751" t="s">
        <v>324</v>
      </c>
      <c r="CG751" t="s">
        <v>324</v>
      </c>
      <c r="CH751" t="s">
        <v>324</v>
      </c>
      <c r="CI751">
        <v>0</v>
      </c>
      <c r="CJ751" t="s">
        <v>324</v>
      </c>
      <c r="CK751" t="s">
        <v>324</v>
      </c>
      <c r="CL751" t="s">
        <v>324</v>
      </c>
      <c r="CM751" t="s">
        <v>324</v>
      </c>
      <c r="CN751">
        <v>0</v>
      </c>
      <c r="CO751">
        <v>69.775000000000006</v>
      </c>
      <c r="CP751">
        <v>2.677</v>
      </c>
      <c r="CQ751">
        <v>4.9000000000000002E-2</v>
      </c>
      <c r="CR751">
        <v>0</v>
      </c>
      <c r="CS751">
        <v>72.501000000000005</v>
      </c>
      <c r="CT751">
        <v>11964</v>
      </c>
      <c r="CU751">
        <v>49</v>
      </c>
      <c r="CV751">
        <v>2</v>
      </c>
      <c r="CW751">
        <v>0</v>
      </c>
      <c r="CX751">
        <v>12015</v>
      </c>
      <c r="CY751">
        <v>0</v>
      </c>
      <c r="CZ751">
        <v>0</v>
      </c>
      <c r="DA751">
        <v>0</v>
      </c>
      <c r="DB751">
        <v>0</v>
      </c>
      <c r="DC751">
        <v>0</v>
      </c>
    </row>
    <row r="752" spans="1:107" x14ac:dyDescent="0.45">
      <c r="A752">
        <v>2024</v>
      </c>
      <c r="B752">
        <v>3</v>
      </c>
      <c r="C752" t="s">
        <v>102</v>
      </c>
      <c r="D752">
        <v>27058</v>
      </c>
      <c r="E752" t="s">
        <v>369</v>
      </c>
      <c r="F752" t="s">
        <v>323</v>
      </c>
      <c r="G752" t="s">
        <v>244</v>
      </c>
      <c r="H752">
        <v>0.02</v>
      </c>
      <c r="I752" t="s">
        <v>324</v>
      </c>
      <c r="J752" t="s">
        <v>324</v>
      </c>
      <c r="K752" t="s">
        <v>324</v>
      </c>
      <c r="L752">
        <v>0.02</v>
      </c>
      <c r="M752">
        <v>10</v>
      </c>
      <c r="N752" t="s">
        <v>324</v>
      </c>
      <c r="O752" t="s">
        <v>324</v>
      </c>
      <c r="P752" t="s">
        <v>324</v>
      </c>
      <c r="Q752">
        <v>10</v>
      </c>
      <c r="R752" t="s">
        <v>324</v>
      </c>
      <c r="S752" t="s">
        <v>324</v>
      </c>
      <c r="T752" t="s">
        <v>324</v>
      </c>
      <c r="U752" t="s">
        <v>324</v>
      </c>
      <c r="V752">
        <v>0</v>
      </c>
      <c r="W752" t="s">
        <v>324</v>
      </c>
      <c r="X752" t="s">
        <v>324</v>
      </c>
      <c r="Y752" t="s">
        <v>324</v>
      </c>
      <c r="Z752" t="s">
        <v>324</v>
      </c>
      <c r="AA752">
        <v>0</v>
      </c>
      <c r="AB752" t="s">
        <v>324</v>
      </c>
      <c r="AC752" t="s">
        <v>324</v>
      </c>
      <c r="AD752" t="s">
        <v>324</v>
      </c>
      <c r="AE752" t="s">
        <v>324</v>
      </c>
      <c r="AF752">
        <v>0</v>
      </c>
      <c r="AG752" t="s">
        <v>324</v>
      </c>
      <c r="AH752" t="s">
        <v>324</v>
      </c>
      <c r="AI752" t="s">
        <v>324</v>
      </c>
      <c r="AJ752" t="s">
        <v>324</v>
      </c>
      <c r="AK752">
        <v>0</v>
      </c>
      <c r="AL752" t="s">
        <v>324</v>
      </c>
      <c r="AM752" t="s">
        <v>324</v>
      </c>
      <c r="AN752" t="s">
        <v>324</v>
      </c>
      <c r="AO752" t="s">
        <v>324</v>
      </c>
      <c r="AP752">
        <v>0</v>
      </c>
      <c r="AQ752" t="s">
        <v>324</v>
      </c>
      <c r="AR752" t="s">
        <v>324</v>
      </c>
      <c r="AS752" t="s">
        <v>324</v>
      </c>
      <c r="AT752" t="s">
        <v>324</v>
      </c>
      <c r="AU752">
        <v>0</v>
      </c>
      <c r="AV752" t="s">
        <v>324</v>
      </c>
      <c r="AW752" t="s">
        <v>324</v>
      </c>
      <c r="AX752" t="s">
        <v>324</v>
      </c>
      <c r="AY752" t="s">
        <v>324</v>
      </c>
      <c r="AZ752">
        <v>0</v>
      </c>
      <c r="BA752" t="s">
        <v>324</v>
      </c>
      <c r="BB752" t="s">
        <v>324</v>
      </c>
      <c r="BC752" t="s">
        <v>324</v>
      </c>
      <c r="BD752" t="s">
        <v>324</v>
      </c>
      <c r="BE752">
        <v>0</v>
      </c>
      <c r="BF752" t="s">
        <v>324</v>
      </c>
      <c r="BG752" t="s">
        <v>324</v>
      </c>
      <c r="BH752" t="s">
        <v>324</v>
      </c>
      <c r="BI752" t="s">
        <v>324</v>
      </c>
      <c r="BJ752">
        <v>0</v>
      </c>
      <c r="BK752" t="s">
        <v>324</v>
      </c>
      <c r="BL752" t="s">
        <v>324</v>
      </c>
      <c r="BM752" t="s">
        <v>324</v>
      </c>
      <c r="BN752" t="s">
        <v>324</v>
      </c>
      <c r="BO752">
        <v>0</v>
      </c>
      <c r="BP752" t="s">
        <v>324</v>
      </c>
      <c r="BQ752" t="s">
        <v>324</v>
      </c>
      <c r="BR752" t="s">
        <v>324</v>
      </c>
      <c r="BS752" t="s">
        <v>324</v>
      </c>
      <c r="BT752">
        <v>0</v>
      </c>
      <c r="BU752" t="s">
        <v>324</v>
      </c>
      <c r="BV752" t="s">
        <v>324</v>
      </c>
      <c r="BW752" t="s">
        <v>324</v>
      </c>
      <c r="BX752" t="s">
        <v>324</v>
      </c>
      <c r="BY752">
        <v>0</v>
      </c>
      <c r="BZ752" t="s">
        <v>324</v>
      </c>
      <c r="CA752" t="s">
        <v>324</v>
      </c>
      <c r="CB752" t="s">
        <v>324</v>
      </c>
      <c r="CC752" t="s">
        <v>324</v>
      </c>
      <c r="CD752">
        <v>0</v>
      </c>
      <c r="CE752" t="s">
        <v>324</v>
      </c>
      <c r="CF752" t="s">
        <v>324</v>
      </c>
      <c r="CG752" t="s">
        <v>324</v>
      </c>
      <c r="CH752" t="s">
        <v>324</v>
      </c>
      <c r="CI752">
        <v>0</v>
      </c>
      <c r="CJ752" t="s">
        <v>324</v>
      </c>
      <c r="CK752" t="s">
        <v>324</v>
      </c>
      <c r="CL752" t="s">
        <v>324</v>
      </c>
      <c r="CM752" t="s">
        <v>324</v>
      </c>
      <c r="CN752">
        <v>0</v>
      </c>
      <c r="CO752">
        <v>0.02</v>
      </c>
      <c r="CP752" t="s">
        <v>179</v>
      </c>
      <c r="CQ752" t="s">
        <v>179</v>
      </c>
      <c r="CR752">
        <v>0</v>
      </c>
      <c r="CS752">
        <v>0.02</v>
      </c>
      <c r="CT752">
        <v>10</v>
      </c>
      <c r="CU752">
        <v>0</v>
      </c>
      <c r="CV752">
        <v>0</v>
      </c>
      <c r="CW752">
        <v>0</v>
      </c>
      <c r="CX752">
        <v>10</v>
      </c>
      <c r="CY752">
        <v>0</v>
      </c>
      <c r="CZ752">
        <v>0</v>
      </c>
      <c r="DA752">
        <v>0</v>
      </c>
      <c r="DB752">
        <v>0</v>
      </c>
      <c r="DC752">
        <v>0</v>
      </c>
    </row>
    <row r="753" spans="1:107" x14ac:dyDescent="0.45">
      <c r="A753">
        <v>2024</v>
      </c>
      <c r="B753">
        <v>3</v>
      </c>
      <c r="C753" t="s">
        <v>102</v>
      </c>
      <c r="D753">
        <v>56146</v>
      </c>
      <c r="E753" t="s">
        <v>370</v>
      </c>
      <c r="F753" t="s">
        <v>323</v>
      </c>
      <c r="G753" t="s">
        <v>247</v>
      </c>
      <c r="H753">
        <v>56.31</v>
      </c>
      <c r="I753">
        <v>13.763999999999999</v>
      </c>
      <c r="J753">
        <v>21</v>
      </c>
      <c r="K753">
        <v>0</v>
      </c>
      <c r="L753">
        <v>91.073999999999998</v>
      </c>
      <c r="M753">
        <v>8252</v>
      </c>
      <c r="N753">
        <v>248</v>
      </c>
      <c r="O753">
        <v>3</v>
      </c>
      <c r="P753">
        <v>0</v>
      </c>
      <c r="Q753">
        <v>8503</v>
      </c>
      <c r="R753">
        <v>8.7379999999999995</v>
      </c>
      <c r="S753">
        <v>4.8819999999999997</v>
      </c>
      <c r="T753">
        <v>0</v>
      </c>
      <c r="U753">
        <v>0</v>
      </c>
      <c r="V753">
        <v>13.62</v>
      </c>
      <c r="W753">
        <v>450</v>
      </c>
      <c r="X753">
        <v>251</v>
      </c>
      <c r="Y753">
        <v>0</v>
      </c>
      <c r="Z753">
        <v>0</v>
      </c>
      <c r="AA753">
        <v>701</v>
      </c>
      <c r="AB753" t="s">
        <v>324</v>
      </c>
      <c r="AC753" t="s">
        <v>324</v>
      </c>
      <c r="AD753" t="s">
        <v>324</v>
      </c>
      <c r="AE753" t="s">
        <v>324</v>
      </c>
      <c r="AF753">
        <v>0</v>
      </c>
      <c r="AG753" t="s">
        <v>324</v>
      </c>
      <c r="AH753" t="s">
        <v>324</v>
      </c>
      <c r="AI753" t="s">
        <v>324</v>
      </c>
      <c r="AJ753" t="s">
        <v>324</v>
      </c>
      <c r="AK753">
        <v>0</v>
      </c>
      <c r="AL753" t="s">
        <v>324</v>
      </c>
      <c r="AM753" t="s">
        <v>324</v>
      </c>
      <c r="AN753" t="s">
        <v>324</v>
      </c>
      <c r="AO753" t="s">
        <v>324</v>
      </c>
      <c r="AP753">
        <v>0</v>
      </c>
      <c r="AQ753" t="s">
        <v>324</v>
      </c>
      <c r="AR753" t="s">
        <v>324</v>
      </c>
      <c r="AS753" t="s">
        <v>324</v>
      </c>
      <c r="AT753" t="s">
        <v>324</v>
      </c>
      <c r="AU753">
        <v>0</v>
      </c>
      <c r="AV753" t="s">
        <v>324</v>
      </c>
      <c r="AW753" t="s">
        <v>324</v>
      </c>
      <c r="AX753" t="s">
        <v>324</v>
      </c>
      <c r="AY753" t="s">
        <v>324</v>
      </c>
      <c r="AZ753">
        <v>0</v>
      </c>
      <c r="BA753" t="s">
        <v>324</v>
      </c>
      <c r="BB753" t="s">
        <v>324</v>
      </c>
      <c r="BC753" t="s">
        <v>324</v>
      </c>
      <c r="BD753" t="s">
        <v>324</v>
      </c>
      <c r="BE753">
        <v>0</v>
      </c>
      <c r="BF753" t="s">
        <v>324</v>
      </c>
      <c r="BG753" t="s">
        <v>324</v>
      </c>
      <c r="BH753" t="s">
        <v>324</v>
      </c>
      <c r="BI753" t="s">
        <v>324</v>
      </c>
      <c r="BJ753">
        <v>0</v>
      </c>
      <c r="BK753">
        <v>6.0000000000000001E-3</v>
      </c>
      <c r="BL753" t="s">
        <v>324</v>
      </c>
      <c r="BM753">
        <v>1.8</v>
      </c>
      <c r="BN753" t="s">
        <v>324</v>
      </c>
      <c r="BO753">
        <v>1.806</v>
      </c>
      <c r="BP753">
        <v>3</v>
      </c>
      <c r="BQ753" t="s">
        <v>324</v>
      </c>
      <c r="BR753">
        <v>1</v>
      </c>
      <c r="BS753" t="s">
        <v>324</v>
      </c>
      <c r="BT753">
        <v>4</v>
      </c>
      <c r="BU753" t="s">
        <v>324</v>
      </c>
      <c r="BV753" t="s">
        <v>324</v>
      </c>
      <c r="BW753" t="s">
        <v>324</v>
      </c>
      <c r="BX753" t="s">
        <v>324</v>
      </c>
      <c r="BY753">
        <v>0</v>
      </c>
      <c r="BZ753" t="s">
        <v>324</v>
      </c>
      <c r="CA753" t="s">
        <v>324</v>
      </c>
      <c r="CB753" t="s">
        <v>324</v>
      </c>
      <c r="CC753" t="s">
        <v>324</v>
      </c>
      <c r="CD753">
        <v>0</v>
      </c>
      <c r="CE753" t="s">
        <v>324</v>
      </c>
      <c r="CF753" t="s">
        <v>324</v>
      </c>
      <c r="CG753" t="s">
        <v>324</v>
      </c>
      <c r="CH753" t="s">
        <v>324</v>
      </c>
      <c r="CI753">
        <v>0</v>
      </c>
      <c r="CJ753" t="s">
        <v>324</v>
      </c>
      <c r="CK753" t="s">
        <v>324</v>
      </c>
      <c r="CL753" t="s">
        <v>324</v>
      </c>
      <c r="CM753" t="s">
        <v>324</v>
      </c>
      <c r="CN753">
        <v>0</v>
      </c>
      <c r="CO753">
        <v>65.054000000000002</v>
      </c>
      <c r="CP753">
        <v>18.646000000000001</v>
      </c>
      <c r="CQ753">
        <v>22.8</v>
      </c>
      <c r="CR753">
        <v>0</v>
      </c>
      <c r="CS753">
        <v>106.5</v>
      </c>
      <c r="CT753">
        <v>8705</v>
      </c>
      <c r="CU753">
        <v>499</v>
      </c>
      <c r="CV753">
        <v>4</v>
      </c>
      <c r="CW753">
        <v>0</v>
      </c>
      <c r="CX753">
        <v>9208</v>
      </c>
      <c r="CY753">
        <v>0</v>
      </c>
      <c r="CZ753">
        <v>0</v>
      </c>
      <c r="DA753">
        <v>0</v>
      </c>
      <c r="DB753">
        <v>0</v>
      </c>
      <c r="DC753">
        <v>0</v>
      </c>
    </row>
    <row r="754" spans="1:107" x14ac:dyDescent="0.45">
      <c r="A754">
        <v>2024</v>
      </c>
      <c r="B754">
        <v>3</v>
      </c>
      <c r="C754" t="s">
        <v>102</v>
      </c>
      <c r="D754">
        <v>99999</v>
      </c>
      <c r="E754" t="s">
        <v>329</v>
      </c>
      <c r="F754" t="s">
        <v>323</v>
      </c>
      <c r="H754">
        <v>-19.797999999999998</v>
      </c>
      <c r="I754">
        <v>-31.597000000000001</v>
      </c>
      <c r="J754">
        <v>-5.5010000000000003</v>
      </c>
      <c r="K754">
        <v>0</v>
      </c>
      <c r="L754">
        <v>-56.896000000000001</v>
      </c>
      <c r="M754" t="s">
        <v>324</v>
      </c>
      <c r="N754" t="s">
        <v>324</v>
      </c>
      <c r="O754" t="s">
        <v>324</v>
      </c>
      <c r="P754" t="s">
        <v>324</v>
      </c>
      <c r="Q754" t="s">
        <v>324</v>
      </c>
      <c r="R754">
        <v>-2.0910000000000002</v>
      </c>
      <c r="S754">
        <v>-0.85199999999999998</v>
      </c>
      <c r="T754">
        <v>0</v>
      </c>
      <c r="U754">
        <v>0</v>
      </c>
      <c r="V754">
        <v>-2.9420000000000002</v>
      </c>
      <c r="W754" t="s">
        <v>324</v>
      </c>
      <c r="X754" t="s">
        <v>324</v>
      </c>
      <c r="Y754" t="s">
        <v>324</v>
      </c>
      <c r="Z754" t="s">
        <v>324</v>
      </c>
      <c r="AA754" t="s">
        <v>324</v>
      </c>
      <c r="AB754" t="s">
        <v>324</v>
      </c>
      <c r="AC754" t="s">
        <v>324</v>
      </c>
      <c r="AD754" t="s">
        <v>324</v>
      </c>
      <c r="AE754" t="s">
        <v>324</v>
      </c>
      <c r="AF754" t="s">
        <v>324</v>
      </c>
      <c r="AG754">
        <v>-0.2</v>
      </c>
      <c r="AH754">
        <v>-2.1000000000000001E-2</v>
      </c>
      <c r="AI754" t="s">
        <v>324</v>
      </c>
      <c r="AJ754" t="s">
        <v>324</v>
      </c>
      <c r="AK754">
        <v>-0.221</v>
      </c>
      <c r="AL754" t="s">
        <v>324</v>
      </c>
      <c r="AM754" t="s">
        <v>324</v>
      </c>
      <c r="AN754" t="s">
        <v>324</v>
      </c>
      <c r="AO754" t="s">
        <v>324</v>
      </c>
      <c r="AP754" t="s">
        <v>324</v>
      </c>
      <c r="AQ754" t="s">
        <v>324</v>
      </c>
      <c r="AR754" t="s">
        <v>324</v>
      </c>
      <c r="AS754" t="s">
        <v>324</v>
      </c>
      <c r="AT754" t="s">
        <v>324</v>
      </c>
      <c r="AU754" t="s">
        <v>324</v>
      </c>
      <c r="AV754" t="s">
        <v>324</v>
      </c>
      <c r="AW754">
        <v>-3.0000000000000001E-3</v>
      </c>
      <c r="AX754" t="s">
        <v>324</v>
      </c>
      <c r="AY754" t="s">
        <v>324</v>
      </c>
      <c r="AZ754">
        <v>-3.0000000000000001E-3</v>
      </c>
      <c r="BA754" t="s">
        <v>324</v>
      </c>
      <c r="BB754" t="s">
        <v>324</v>
      </c>
      <c r="BC754" t="s">
        <v>324</v>
      </c>
      <c r="BD754" t="s">
        <v>324</v>
      </c>
      <c r="BE754" t="s">
        <v>324</v>
      </c>
      <c r="BF754" t="s">
        <v>324</v>
      </c>
      <c r="BG754" t="s">
        <v>324</v>
      </c>
      <c r="BH754" t="s">
        <v>324</v>
      </c>
      <c r="BI754" t="s">
        <v>324</v>
      </c>
      <c r="BJ754" t="s">
        <v>324</v>
      </c>
      <c r="BK754" t="s">
        <v>324</v>
      </c>
      <c r="BL754" t="s">
        <v>324</v>
      </c>
      <c r="BM754" t="s">
        <v>324</v>
      </c>
      <c r="BN754" t="s">
        <v>324</v>
      </c>
      <c r="BO754" t="s">
        <v>324</v>
      </c>
      <c r="BP754" t="s">
        <v>324</v>
      </c>
      <c r="BQ754" t="s">
        <v>324</v>
      </c>
      <c r="BR754" t="s">
        <v>324</v>
      </c>
      <c r="BS754" t="s">
        <v>324</v>
      </c>
      <c r="BT754" t="s">
        <v>324</v>
      </c>
      <c r="BU754" t="s">
        <v>324</v>
      </c>
      <c r="BV754" t="s">
        <v>324</v>
      </c>
      <c r="BW754" t="s">
        <v>324</v>
      </c>
      <c r="BX754" t="s">
        <v>324</v>
      </c>
      <c r="BY754" t="s">
        <v>324</v>
      </c>
      <c r="BZ754" t="s">
        <v>324</v>
      </c>
      <c r="CA754" t="s">
        <v>324</v>
      </c>
      <c r="CB754" t="s">
        <v>324</v>
      </c>
      <c r="CC754" t="s">
        <v>324</v>
      </c>
      <c r="CD754" t="s">
        <v>324</v>
      </c>
      <c r="CE754" t="s">
        <v>324</v>
      </c>
      <c r="CF754" t="s">
        <v>324</v>
      </c>
      <c r="CG754" t="s">
        <v>324</v>
      </c>
      <c r="CH754" t="s">
        <v>324</v>
      </c>
      <c r="CI754" t="s">
        <v>324</v>
      </c>
      <c r="CJ754" t="s">
        <v>324</v>
      </c>
      <c r="CK754" t="s">
        <v>324</v>
      </c>
      <c r="CL754" t="s">
        <v>324</v>
      </c>
      <c r="CM754" t="s">
        <v>324</v>
      </c>
      <c r="CN754" t="s">
        <v>324</v>
      </c>
      <c r="CO754">
        <v>-21.888999999999999</v>
      </c>
      <c r="CP754">
        <v>-32.448999999999998</v>
      </c>
      <c r="CQ754">
        <v>-5.5010000000000003</v>
      </c>
      <c r="CR754">
        <v>0</v>
      </c>
      <c r="CS754">
        <v>-59.838999999999999</v>
      </c>
      <c r="CT754" t="s">
        <v>324</v>
      </c>
      <c r="CU754" t="s">
        <v>324</v>
      </c>
      <c r="CV754" t="s">
        <v>324</v>
      </c>
      <c r="CW754" t="s">
        <v>324</v>
      </c>
      <c r="CX754" t="s">
        <v>324</v>
      </c>
      <c r="CY754" t="s">
        <v>324</v>
      </c>
      <c r="CZ754" t="s">
        <v>324</v>
      </c>
      <c r="DA754" t="s">
        <v>324</v>
      </c>
      <c r="DB754" t="s">
        <v>324</v>
      </c>
      <c r="DC754" t="s">
        <v>324</v>
      </c>
    </row>
    <row r="755" spans="1:107" x14ac:dyDescent="0.45">
      <c r="A755">
        <v>2024</v>
      </c>
      <c r="B755">
        <v>3</v>
      </c>
      <c r="C755" t="s">
        <v>106</v>
      </c>
      <c r="D755">
        <v>4176</v>
      </c>
      <c r="E755" t="s">
        <v>371</v>
      </c>
      <c r="F755" t="s">
        <v>323</v>
      </c>
      <c r="G755" t="s">
        <v>244</v>
      </c>
      <c r="H755">
        <v>566.15800000000002</v>
      </c>
      <c r="I755">
        <v>207.56299999999999</v>
      </c>
      <c r="J755">
        <v>29.643999999999998</v>
      </c>
      <c r="K755" t="s">
        <v>324</v>
      </c>
      <c r="L755">
        <v>803.36500000000001</v>
      </c>
      <c r="M755">
        <v>73745</v>
      </c>
      <c r="N755">
        <v>1904</v>
      </c>
      <c r="O755">
        <v>92</v>
      </c>
      <c r="P755" t="s">
        <v>324</v>
      </c>
      <c r="Q755">
        <v>75741</v>
      </c>
      <c r="R755" t="s">
        <v>324</v>
      </c>
      <c r="S755">
        <v>71.087000000000003</v>
      </c>
      <c r="T755" t="s">
        <v>324</v>
      </c>
      <c r="U755" t="s">
        <v>324</v>
      </c>
      <c r="V755">
        <v>71.087000000000003</v>
      </c>
      <c r="W755" t="s">
        <v>324</v>
      </c>
      <c r="X755">
        <v>335</v>
      </c>
      <c r="Y755" t="s">
        <v>324</v>
      </c>
      <c r="Z755" t="s">
        <v>324</v>
      </c>
      <c r="AA755">
        <v>335</v>
      </c>
      <c r="AB755" t="s">
        <v>324</v>
      </c>
      <c r="AC755" t="s">
        <v>324</v>
      </c>
      <c r="AD755" t="s">
        <v>324</v>
      </c>
      <c r="AE755" t="s">
        <v>324</v>
      </c>
      <c r="AF755">
        <v>0</v>
      </c>
      <c r="AG755" t="s">
        <v>324</v>
      </c>
      <c r="AH755" t="s">
        <v>324</v>
      </c>
      <c r="AI755" t="s">
        <v>324</v>
      </c>
      <c r="AJ755" t="s">
        <v>324</v>
      </c>
      <c r="AK755">
        <v>0</v>
      </c>
      <c r="AL755" t="s">
        <v>324</v>
      </c>
      <c r="AM755" t="s">
        <v>324</v>
      </c>
      <c r="AN755" t="s">
        <v>324</v>
      </c>
      <c r="AO755" t="s">
        <v>324</v>
      </c>
      <c r="AP755">
        <v>0</v>
      </c>
      <c r="AQ755" t="s">
        <v>324</v>
      </c>
      <c r="AR755" t="s">
        <v>324</v>
      </c>
      <c r="AS755" t="s">
        <v>324</v>
      </c>
      <c r="AT755" t="s">
        <v>324</v>
      </c>
      <c r="AU755">
        <v>0</v>
      </c>
      <c r="AV755" t="s">
        <v>324</v>
      </c>
      <c r="AW755" t="s">
        <v>324</v>
      </c>
      <c r="AX755" t="s">
        <v>324</v>
      </c>
      <c r="AY755" t="s">
        <v>324</v>
      </c>
      <c r="AZ755">
        <v>0</v>
      </c>
      <c r="BA755" t="s">
        <v>324</v>
      </c>
      <c r="BB755" t="s">
        <v>324</v>
      </c>
      <c r="BC755" t="s">
        <v>324</v>
      </c>
      <c r="BD755" t="s">
        <v>324</v>
      </c>
      <c r="BE755">
        <v>0</v>
      </c>
      <c r="BF755" t="s">
        <v>324</v>
      </c>
      <c r="BG755" t="s">
        <v>324</v>
      </c>
      <c r="BH755" t="s">
        <v>324</v>
      </c>
      <c r="BI755" t="s">
        <v>324</v>
      </c>
      <c r="BJ755">
        <v>0</v>
      </c>
      <c r="BK755">
        <v>8.5999999999999993E-2</v>
      </c>
      <c r="BL755">
        <v>1.2999999999999999E-2</v>
      </c>
      <c r="BM755" t="s">
        <v>324</v>
      </c>
      <c r="BN755" t="s">
        <v>324</v>
      </c>
      <c r="BO755">
        <v>9.9000000000000005E-2</v>
      </c>
      <c r="BP755">
        <v>17</v>
      </c>
      <c r="BQ755">
        <v>4</v>
      </c>
      <c r="BR755" t="s">
        <v>324</v>
      </c>
      <c r="BS755" t="s">
        <v>324</v>
      </c>
      <c r="BT755">
        <v>21</v>
      </c>
      <c r="BU755" t="s">
        <v>324</v>
      </c>
      <c r="BV755" t="s">
        <v>324</v>
      </c>
      <c r="BW755" t="s">
        <v>324</v>
      </c>
      <c r="BX755" t="s">
        <v>324</v>
      </c>
      <c r="BY755">
        <v>0</v>
      </c>
      <c r="BZ755">
        <v>0.36699999999999999</v>
      </c>
      <c r="CA755">
        <v>46.582000000000001</v>
      </c>
      <c r="CB755">
        <v>10.695</v>
      </c>
      <c r="CC755" t="s">
        <v>324</v>
      </c>
      <c r="CD755">
        <v>57.643999999999998</v>
      </c>
      <c r="CE755">
        <v>22</v>
      </c>
      <c r="CF755">
        <v>90</v>
      </c>
      <c r="CG755">
        <v>17</v>
      </c>
      <c r="CH755" t="s">
        <v>324</v>
      </c>
      <c r="CI755">
        <v>129</v>
      </c>
      <c r="CJ755" t="s">
        <v>324</v>
      </c>
      <c r="CK755" t="s">
        <v>324</v>
      </c>
      <c r="CL755" t="s">
        <v>324</v>
      </c>
      <c r="CM755" t="s">
        <v>324</v>
      </c>
      <c r="CN755">
        <v>0</v>
      </c>
      <c r="CO755">
        <v>566.61099999999999</v>
      </c>
      <c r="CP755">
        <v>325.245</v>
      </c>
      <c r="CQ755">
        <v>40.338999999999999</v>
      </c>
      <c r="CR755">
        <v>0</v>
      </c>
      <c r="CS755">
        <v>932.19500000000005</v>
      </c>
      <c r="CT755">
        <v>73784</v>
      </c>
      <c r="CU755">
        <v>2333</v>
      </c>
      <c r="CV755">
        <v>109</v>
      </c>
      <c r="CW755">
        <v>0</v>
      </c>
      <c r="CX755">
        <v>76226</v>
      </c>
      <c r="CY755">
        <v>0</v>
      </c>
      <c r="CZ755">
        <v>0</v>
      </c>
      <c r="DA755">
        <v>0</v>
      </c>
      <c r="DB755">
        <v>0</v>
      </c>
      <c r="DC755">
        <v>0</v>
      </c>
    </row>
    <row r="756" spans="1:107" x14ac:dyDescent="0.45">
      <c r="A756">
        <v>2024</v>
      </c>
      <c r="B756">
        <v>3</v>
      </c>
      <c r="C756" t="s">
        <v>106</v>
      </c>
      <c r="D756">
        <v>7716</v>
      </c>
      <c r="E756" t="s">
        <v>372</v>
      </c>
      <c r="F756" t="s">
        <v>323</v>
      </c>
      <c r="G756" t="s">
        <v>244</v>
      </c>
      <c r="H756">
        <v>4.16</v>
      </c>
      <c r="I756">
        <v>0.29099999999999998</v>
      </c>
      <c r="J756">
        <v>0</v>
      </c>
      <c r="K756">
        <v>0</v>
      </c>
      <c r="L756">
        <v>4.4509999999999996</v>
      </c>
      <c r="M756">
        <v>809</v>
      </c>
      <c r="N756">
        <v>6</v>
      </c>
      <c r="O756">
        <v>0</v>
      </c>
      <c r="P756">
        <v>0</v>
      </c>
      <c r="Q756">
        <v>815</v>
      </c>
      <c r="R756">
        <v>0</v>
      </c>
      <c r="S756">
        <v>0</v>
      </c>
      <c r="T756">
        <v>0</v>
      </c>
      <c r="U756">
        <v>0</v>
      </c>
      <c r="V756">
        <v>0</v>
      </c>
      <c r="W756">
        <v>0</v>
      </c>
      <c r="X756">
        <v>0</v>
      </c>
      <c r="Y756">
        <v>0</v>
      </c>
      <c r="Z756">
        <v>0</v>
      </c>
      <c r="AA756">
        <v>0</v>
      </c>
      <c r="AB756">
        <v>219.88499999999999</v>
      </c>
      <c r="AC756">
        <v>6.1159999999999997</v>
      </c>
      <c r="AD756">
        <v>0</v>
      </c>
      <c r="AE756">
        <v>0</v>
      </c>
      <c r="AF756">
        <v>226.001</v>
      </c>
      <c r="AG756">
        <v>0</v>
      </c>
      <c r="AH756">
        <v>0</v>
      </c>
      <c r="AI756">
        <v>0</v>
      </c>
      <c r="AJ756">
        <v>0</v>
      </c>
      <c r="AK756">
        <v>0</v>
      </c>
      <c r="AL756">
        <v>0</v>
      </c>
      <c r="AM756">
        <v>0</v>
      </c>
      <c r="AN756">
        <v>0</v>
      </c>
      <c r="AO756">
        <v>0</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0</v>
      </c>
      <c r="BU756">
        <v>0</v>
      </c>
      <c r="BV756">
        <v>0</v>
      </c>
      <c r="BW756">
        <v>0</v>
      </c>
      <c r="BX756">
        <v>0</v>
      </c>
      <c r="BY756">
        <v>0</v>
      </c>
      <c r="BZ756">
        <v>0</v>
      </c>
      <c r="CA756">
        <v>0</v>
      </c>
      <c r="CB756">
        <v>0</v>
      </c>
      <c r="CC756">
        <v>0</v>
      </c>
      <c r="CD756">
        <v>0</v>
      </c>
      <c r="CE756">
        <v>0</v>
      </c>
      <c r="CF756">
        <v>0</v>
      </c>
      <c r="CG756">
        <v>0</v>
      </c>
      <c r="CH756">
        <v>0</v>
      </c>
      <c r="CI756">
        <v>0</v>
      </c>
      <c r="CJ756">
        <v>0</v>
      </c>
      <c r="CK756">
        <v>0</v>
      </c>
      <c r="CL756">
        <v>0</v>
      </c>
      <c r="CM756">
        <v>0</v>
      </c>
      <c r="CN756">
        <v>0</v>
      </c>
      <c r="CO756">
        <v>4.16</v>
      </c>
      <c r="CP756">
        <v>0.29099999999999998</v>
      </c>
      <c r="CQ756" t="s">
        <v>179</v>
      </c>
      <c r="CR756">
        <v>0</v>
      </c>
      <c r="CS756">
        <v>4.4509999999999996</v>
      </c>
      <c r="CT756">
        <v>809</v>
      </c>
      <c r="CU756">
        <v>6</v>
      </c>
      <c r="CV756">
        <v>0</v>
      </c>
      <c r="CW756">
        <v>0</v>
      </c>
      <c r="CX756">
        <v>815</v>
      </c>
      <c r="CY756">
        <v>219.88499999999999</v>
      </c>
      <c r="CZ756">
        <v>6.1159999999999997</v>
      </c>
      <c r="DA756">
        <v>0</v>
      </c>
      <c r="DB756">
        <v>0</v>
      </c>
      <c r="DC756">
        <v>226.001</v>
      </c>
    </row>
    <row r="757" spans="1:107" x14ac:dyDescent="0.45">
      <c r="A757">
        <v>2024</v>
      </c>
      <c r="B757">
        <v>3</v>
      </c>
      <c r="C757" t="s">
        <v>106</v>
      </c>
      <c r="D757">
        <v>19497</v>
      </c>
      <c r="E757" t="s">
        <v>373</v>
      </c>
      <c r="F757" t="s">
        <v>323</v>
      </c>
      <c r="G757" t="s">
        <v>244</v>
      </c>
      <c r="H757">
        <v>139.173</v>
      </c>
      <c r="I757">
        <v>56.180999999999997</v>
      </c>
      <c r="J757">
        <v>7.6740000000000004</v>
      </c>
      <c r="K757" t="s">
        <v>324</v>
      </c>
      <c r="L757">
        <v>203.02799999999999</v>
      </c>
      <c r="M757">
        <v>21824</v>
      </c>
      <c r="N757">
        <v>413</v>
      </c>
      <c r="O757">
        <v>47</v>
      </c>
      <c r="P757" t="s">
        <v>324</v>
      </c>
      <c r="Q757">
        <v>22284</v>
      </c>
      <c r="R757">
        <v>0</v>
      </c>
      <c r="S757">
        <v>5.52</v>
      </c>
      <c r="T757" t="s">
        <v>324</v>
      </c>
      <c r="U757" t="s">
        <v>324</v>
      </c>
      <c r="V757">
        <v>5.52</v>
      </c>
      <c r="W757">
        <v>0</v>
      </c>
      <c r="X757">
        <v>6</v>
      </c>
      <c r="Y757" t="s">
        <v>324</v>
      </c>
      <c r="Z757" t="s">
        <v>324</v>
      </c>
      <c r="AA757">
        <v>6</v>
      </c>
      <c r="AB757">
        <v>7093.0649999999996</v>
      </c>
      <c r="AC757">
        <v>2694.6909999999998</v>
      </c>
      <c r="AD757">
        <v>147.119</v>
      </c>
      <c r="AE757" t="s">
        <v>324</v>
      </c>
      <c r="AF757">
        <v>9934.875</v>
      </c>
      <c r="AG757">
        <v>2.3E-2</v>
      </c>
      <c r="AH757" t="s">
        <v>324</v>
      </c>
      <c r="AI757" t="s">
        <v>324</v>
      </c>
      <c r="AJ757" t="s">
        <v>324</v>
      </c>
      <c r="AK757">
        <v>2.3E-2</v>
      </c>
      <c r="AL757">
        <v>1</v>
      </c>
      <c r="AM757" t="s">
        <v>324</v>
      </c>
      <c r="AN757" t="s">
        <v>324</v>
      </c>
      <c r="AO757" t="s">
        <v>324</v>
      </c>
      <c r="AP757">
        <v>1</v>
      </c>
      <c r="AQ757">
        <v>1.4999999999999999E-2</v>
      </c>
      <c r="AR757" t="s">
        <v>324</v>
      </c>
      <c r="AS757" t="s">
        <v>324</v>
      </c>
      <c r="AT757" t="s">
        <v>324</v>
      </c>
      <c r="AU757">
        <v>1.4999999999999999E-2</v>
      </c>
      <c r="AV757">
        <v>1.2999999999999999E-2</v>
      </c>
      <c r="AW757" t="s">
        <v>324</v>
      </c>
      <c r="AX757" t="s">
        <v>324</v>
      </c>
      <c r="AY757" t="s">
        <v>324</v>
      </c>
      <c r="AZ757">
        <v>1.2999999999999999E-2</v>
      </c>
      <c r="BA757">
        <v>4</v>
      </c>
      <c r="BB757" t="s">
        <v>324</v>
      </c>
      <c r="BC757" t="s">
        <v>324</v>
      </c>
      <c r="BD757" t="s">
        <v>324</v>
      </c>
      <c r="BE757">
        <v>4</v>
      </c>
      <c r="BF757">
        <v>5.2999999999999999E-2</v>
      </c>
      <c r="BG757" t="s">
        <v>324</v>
      </c>
      <c r="BH757" t="s">
        <v>324</v>
      </c>
      <c r="BI757" t="s">
        <v>324</v>
      </c>
      <c r="BJ757">
        <v>5.2999999999999999E-2</v>
      </c>
      <c r="BK757" t="s">
        <v>324</v>
      </c>
      <c r="BL757">
        <v>0.03</v>
      </c>
      <c r="BM757">
        <v>0.1</v>
      </c>
      <c r="BN757" t="s">
        <v>324</v>
      </c>
      <c r="BO757">
        <v>0.13</v>
      </c>
      <c r="BP757" t="s">
        <v>324</v>
      </c>
      <c r="BQ757">
        <v>1</v>
      </c>
      <c r="BR757">
        <v>1</v>
      </c>
      <c r="BS757" t="s">
        <v>324</v>
      </c>
      <c r="BT757">
        <v>2</v>
      </c>
      <c r="BU757" t="s">
        <v>324</v>
      </c>
      <c r="BV757">
        <v>0</v>
      </c>
      <c r="BW757">
        <v>1.76</v>
      </c>
      <c r="BX757" t="s">
        <v>324</v>
      </c>
      <c r="BY757">
        <v>1.76</v>
      </c>
      <c r="BZ757" t="s">
        <v>324</v>
      </c>
      <c r="CA757">
        <v>27.855</v>
      </c>
      <c r="CB757">
        <v>4.21</v>
      </c>
      <c r="CC757" t="s">
        <v>324</v>
      </c>
      <c r="CD757">
        <v>32.064999999999998</v>
      </c>
      <c r="CE757" t="s">
        <v>324</v>
      </c>
      <c r="CF757">
        <v>31</v>
      </c>
      <c r="CG757">
        <v>3</v>
      </c>
      <c r="CH757" t="s">
        <v>324</v>
      </c>
      <c r="CI757">
        <v>34</v>
      </c>
      <c r="CJ757" t="s">
        <v>324</v>
      </c>
      <c r="CK757">
        <v>1971.0450000000001</v>
      </c>
      <c r="CL757">
        <v>1.5</v>
      </c>
      <c r="CM757" t="s">
        <v>324</v>
      </c>
      <c r="CN757">
        <v>1972.5450000000001</v>
      </c>
      <c r="CO757">
        <v>139.173</v>
      </c>
      <c r="CP757">
        <v>89.585999999999999</v>
      </c>
      <c r="CQ757">
        <v>11.984</v>
      </c>
      <c r="CR757">
        <v>0</v>
      </c>
      <c r="CS757">
        <v>240.74299999999999</v>
      </c>
      <c r="CT757">
        <v>21824</v>
      </c>
      <c r="CU757">
        <v>451</v>
      </c>
      <c r="CV757">
        <v>51</v>
      </c>
      <c r="CW757">
        <v>0</v>
      </c>
      <c r="CX757">
        <v>22326</v>
      </c>
      <c r="CY757">
        <v>7093.0649999999996</v>
      </c>
      <c r="CZ757">
        <v>4665.7359999999999</v>
      </c>
      <c r="DA757">
        <v>150.37899999999999</v>
      </c>
      <c r="DB757">
        <v>0</v>
      </c>
      <c r="DC757">
        <v>11909.18</v>
      </c>
    </row>
    <row r="758" spans="1:107" x14ac:dyDescent="0.45">
      <c r="A758">
        <v>2024</v>
      </c>
      <c r="B758">
        <v>3</v>
      </c>
      <c r="C758" t="s">
        <v>106</v>
      </c>
      <c r="D758">
        <v>20038</v>
      </c>
      <c r="E758" t="s">
        <v>374</v>
      </c>
      <c r="F758" t="s">
        <v>323</v>
      </c>
      <c r="G758" t="s">
        <v>244</v>
      </c>
      <c r="H758">
        <v>0.434</v>
      </c>
      <c r="I758">
        <v>0.82699999999999996</v>
      </c>
      <c r="J758" t="s">
        <v>324</v>
      </c>
      <c r="K758" t="s">
        <v>324</v>
      </c>
      <c r="L758">
        <v>1.2609999999999999</v>
      </c>
      <c r="M758">
        <v>52</v>
      </c>
      <c r="N758">
        <v>5</v>
      </c>
      <c r="O758" t="s">
        <v>324</v>
      </c>
      <c r="P758" t="s">
        <v>324</v>
      </c>
      <c r="Q758">
        <v>57</v>
      </c>
      <c r="R758" t="s">
        <v>324</v>
      </c>
      <c r="S758" t="s">
        <v>324</v>
      </c>
      <c r="T758" t="s">
        <v>324</v>
      </c>
      <c r="U758" t="s">
        <v>324</v>
      </c>
      <c r="V758">
        <v>0</v>
      </c>
      <c r="W758" t="s">
        <v>324</v>
      </c>
      <c r="X758" t="s">
        <v>324</v>
      </c>
      <c r="Y758" t="s">
        <v>324</v>
      </c>
      <c r="Z758" t="s">
        <v>324</v>
      </c>
      <c r="AA758">
        <v>0</v>
      </c>
      <c r="AB758">
        <v>1.7809999999999999</v>
      </c>
      <c r="AC758">
        <v>3.528</v>
      </c>
      <c r="AD758" t="s">
        <v>324</v>
      </c>
      <c r="AE758" t="s">
        <v>324</v>
      </c>
      <c r="AF758">
        <v>5.3090000000000002</v>
      </c>
      <c r="AG758" t="s">
        <v>324</v>
      </c>
      <c r="AH758" t="s">
        <v>324</v>
      </c>
      <c r="AI758" t="s">
        <v>324</v>
      </c>
      <c r="AJ758" t="s">
        <v>324</v>
      </c>
      <c r="AK758">
        <v>0</v>
      </c>
      <c r="AL758" t="s">
        <v>324</v>
      </c>
      <c r="AM758" t="s">
        <v>324</v>
      </c>
      <c r="AN758" t="s">
        <v>324</v>
      </c>
      <c r="AO758" t="s">
        <v>324</v>
      </c>
      <c r="AP758">
        <v>0</v>
      </c>
      <c r="AQ758" t="s">
        <v>324</v>
      </c>
      <c r="AR758" t="s">
        <v>324</v>
      </c>
      <c r="AS758" t="s">
        <v>324</v>
      </c>
      <c r="AT758" t="s">
        <v>324</v>
      </c>
      <c r="AU758">
        <v>0</v>
      </c>
      <c r="AV758" t="s">
        <v>324</v>
      </c>
      <c r="AW758" t="s">
        <v>324</v>
      </c>
      <c r="AX758" t="s">
        <v>324</v>
      </c>
      <c r="AY758" t="s">
        <v>324</v>
      </c>
      <c r="AZ758">
        <v>0</v>
      </c>
      <c r="BA758" t="s">
        <v>324</v>
      </c>
      <c r="BB758" t="s">
        <v>324</v>
      </c>
      <c r="BC758" t="s">
        <v>324</v>
      </c>
      <c r="BD758" t="s">
        <v>324</v>
      </c>
      <c r="BE758">
        <v>0</v>
      </c>
      <c r="BF758" t="s">
        <v>324</v>
      </c>
      <c r="BG758" t="s">
        <v>324</v>
      </c>
      <c r="BH758" t="s">
        <v>324</v>
      </c>
      <c r="BI758" t="s">
        <v>324</v>
      </c>
      <c r="BJ758">
        <v>0</v>
      </c>
      <c r="BK758" t="s">
        <v>324</v>
      </c>
      <c r="BL758" t="s">
        <v>324</v>
      </c>
      <c r="BM758" t="s">
        <v>324</v>
      </c>
      <c r="BN758" t="s">
        <v>324</v>
      </c>
      <c r="BO758">
        <v>0</v>
      </c>
      <c r="BP758" t="s">
        <v>324</v>
      </c>
      <c r="BQ758" t="s">
        <v>324</v>
      </c>
      <c r="BR758" t="s">
        <v>324</v>
      </c>
      <c r="BS758" t="s">
        <v>324</v>
      </c>
      <c r="BT758">
        <v>0</v>
      </c>
      <c r="BU758" t="s">
        <v>324</v>
      </c>
      <c r="BV758" t="s">
        <v>324</v>
      </c>
      <c r="BW758" t="s">
        <v>324</v>
      </c>
      <c r="BX758" t="s">
        <v>324</v>
      </c>
      <c r="BY758">
        <v>0</v>
      </c>
      <c r="BZ758" t="s">
        <v>324</v>
      </c>
      <c r="CA758" t="s">
        <v>324</v>
      </c>
      <c r="CB758" t="s">
        <v>324</v>
      </c>
      <c r="CC758" t="s">
        <v>324</v>
      </c>
      <c r="CD758">
        <v>0</v>
      </c>
      <c r="CE758" t="s">
        <v>324</v>
      </c>
      <c r="CF758" t="s">
        <v>324</v>
      </c>
      <c r="CG758" t="s">
        <v>324</v>
      </c>
      <c r="CH758" t="s">
        <v>324</v>
      </c>
      <c r="CI758">
        <v>0</v>
      </c>
      <c r="CJ758" t="s">
        <v>324</v>
      </c>
      <c r="CK758" t="s">
        <v>324</v>
      </c>
      <c r="CL758" t="s">
        <v>324</v>
      </c>
      <c r="CM758" t="s">
        <v>324</v>
      </c>
      <c r="CN758">
        <v>0</v>
      </c>
      <c r="CO758">
        <v>0.434</v>
      </c>
      <c r="CP758">
        <v>0.82699999999999996</v>
      </c>
      <c r="CQ758" t="s">
        <v>179</v>
      </c>
      <c r="CR758">
        <v>0</v>
      </c>
      <c r="CS758">
        <v>1.2609999999999999</v>
      </c>
      <c r="CT758">
        <v>52</v>
      </c>
      <c r="CU758">
        <v>5</v>
      </c>
      <c r="CV758">
        <v>0</v>
      </c>
      <c r="CW758">
        <v>0</v>
      </c>
      <c r="CX758">
        <v>57</v>
      </c>
      <c r="CY758">
        <v>1.7809999999999999</v>
      </c>
      <c r="CZ758">
        <v>3.528</v>
      </c>
      <c r="DA758">
        <v>0</v>
      </c>
      <c r="DB758">
        <v>0</v>
      </c>
      <c r="DC758">
        <v>5.3090000000000002</v>
      </c>
    </row>
    <row r="759" spans="1:107" x14ac:dyDescent="0.45">
      <c r="A759">
        <v>2024</v>
      </c>
      <c r="B759">
        <v>3</v>
      </c>
      <c r="C759" t="s">
        <v>106</v>
      </c>
      <c r="D759">
        <v>99999</v>
      </c>
      <c r="E759" t="s">
        <v>329</v>
      </c>
      <c r="F759" t="s">
        <v>323</v>
      </c>
      <c r="H759">
        <v>0.17699999999999999</v>
      </c>
      <c r="I759">
        <v>0.29899999999999999</v>
      </c>
      <c r="J759" t="s">
        <v>324</v>
      </c>
      <c r="K759" t="s">
        <v>324</v>
      </c>
      <c r="L759">
        <v>0.47599999999999998</v>
      </c>
      <c r="M759" t="s">
        <v>324</v>
      </c>
      <c r="N759" t="s">
        <v>324</v>
      </c>
      <c r="O759" t="s">
        <v>324</v>
      </c>
      <c r="P759" t="s">
        <v>324</v>
      </c>
      <c r="Q759" t="s">
        <v>324</v>
      </c>
      <c r="R759" t="s">
        <v>324</v>
      </c>
      <c r="S759" t="s">
        <v>324</v>
      </c>
      <c r="T759" t="s">
        <v>324</v>
      </c>
      <c r="U759" t="s">
        <v>324</v>
      </c>
      <c r="V759" t="s">
        <v>324</v>
      </c>
      <c r="W759" t="s">
        <v>324</v>
      </c>
      <c r="X759" t="s">
        <v>324</v>
      </c>
      <c r="Y759" t="s">
        <v>324</v>
      </c>
      <c r="Z759" t="s">
        <v>324</v>
      </c>
      <c r="AA759" t="s">
        <v>324</v>
      </c>
      <c r="AB759" t="s">
        <v>324</v>
      </c>
      <c r="AC759" t="s">
        <v>324</v>
      </c>
      <c r="AD759" t="s">
        <v>324</v>
      </c>
      <c r="AE759" t="s">
        <v>324</v>
      </c>
      <c r="AF759" t="s">
        <v>324</v>
      </c>
      <c r="AG759" t="s">
        <v>324</v>
      </c>
      <c r="AH759" t="s">
        <v>324</v>
      </c>
      <c r="AI759" t="s">
        <v>324</v>
      </c>
      <c r="AJ759" t="s">
        <v>324</v>
      </c>
      <c r="AK759" t="s">
        <v>324</v>
      </c>
      <c r="AL759" t="s">
        <v>324</v>
      </c>
      <c r="AM759" t="s">
        <v>324</v>
      </c>
      <c r="AN759" t="s">
        <v>324</v>
      </c>
      <c r="AO759" t="s">
        <v>324</v>
      </c>
      <c r="AP759" t="s">
        <v>324</v>
      </c>
      <c r="AQ759" t="s">
        <v>324</v>
      </c>
      <c r="AR759" t="s">
        <v>324</v>
      </c>
      <c r="AS759" t="s">
        <v>324</v>
      </c>
      <c r="AT759" t="s">
        <v>324</v>
      </c>
      <c r="AU759" t="s">
        <v>324</v>
      </c>
      <c r="AV759" t="s">
        <v>324</v>
      </c>
      <c r="AW759" t="s">
        <v>324</v>
      </c>
      <c r="AX759" t="s">
        <v>324</v>
      </c>
      <c r="AY759" t="s">
        <v>324</v>
      </c>
      <c r="AZ759" t="s">
        <v>324</v>
      </c>
      <c r="BA759" t="s">
        <v>324</v>
      </c>
      <c r="BB759" t="s">
        <v>324</v>
      </c>
      <c r="BC759" t="s">
        <v>324</v>
      </c>
      <c r="BD759" t="s">
        <v>324</v>
      </c>
      <c r="BE759" t="s">
        <v>324</v>
      </c>
      <c r="BF759" t="s">
        <v>324</v>
      </c>
      <c r="BG759" t="s">
        <v>324</v>
      </c>
      <c r="BH759" t="s">
        <v>324</v>
      </c>
      <c r="BI759" t="s">
        <v>324</v>
      </c>
      <c r="BJ759" t="s">
        <v>324</v>
      </c>
      <c r="BK759" t="s">
        <v>324</v>
      </c>
      <c r="BL759" t="s">
        <v>324</v>
      </c>
      <c r="BM759" t="s">
        <v>324</v>
      </c>
      <c r="BN759" t="s">
        <v>324</v>
      </c>
      <c r="BO759" t="s">
        <v>324</v>
      </c>
      <c r="BP759" t="s">
        <v>324</v>
      </c>
      <c r="BQ759" t="s">
        <v>324</v>
      </c>
      <c r="BR759" t="s">
        <v>324</v>
      </c>
      <c r="BS759" t="s">
        <v>324</v>
      </c>
      <c r="BT759" t="s">
        <v>324</v>
      </c>
      <c r="BU759" t="s">
        <v>324</v>
      </c>
      <c r="BV759" t="s">
        <v>324</v>
      </c>
      <c r="BW759" t="s">
        <v>324</v>
      </c>
      <c r="BX759" t="s">
        <v>324</v>
      </c>
      <c r="BY759" t="s">
        <v>324</v>
      </c>
      <c r="BZ759" t="s">
        <v>324</v>
      </c>
      <c r="CA759" t="s">
        <v>324</v>
      </c>
      <c r="CB759" t="s">
        <v>324</v>
      </c>
      <c r="CC759" t="s">
        <v>324</v>
      </c>
      <c r="CD759" t="s">
        <v>324</v>
      </c>
      <c r="CE759" t="s">
        <v>324</v>
      </c>
      <c r="CF759" t="s">
        <v>324</v>
      </c>
      <c r="CG759" t="s">
        <v>324</v>
      </c>
      <c r="CH759" t="s">
        <v>324</v>
      </c>
      <c r="CI759" t="s">
        <v>324</v>
      </c>
      <c r="CJ759" t="s">
        <v>324</v>
      </c>
      <c r="CK759" t="s">
        <v>324</v>
      </c>
      <c r="CL759" t="s">
        <v>324</v>
      </c>
      <c r="CM759" t="s">
        <v>324</v>
      </c>
      <c r="CN759" t="s">
        <v>324</v>
      </c>
      <c r="CO759">
        <v>0.17699999999999999</v>
      </c>
      <c r="CP759">
        <v>0.29899999999999999</v>
      </c>
      <c r="CQ759" t="s">
        <v>324</v>
      </c>
      <c r="CR759" t="s">
        <v>324</v>
      </c>
      <c r="CS759">
        <v>0.47599999999999998</v>
      </c>
      <c r="CT759" t="s">
        <v>324</v>
      </c>
      <c r="CU759" t="s">
        <v>324</v>
      </c>
      <c r="CV759" t="s">
        <v>324</v>
      </c>
      <c r="CW759" t="s">
        <v>324</v>
      </c>
      <c r="CX759" t="s">
        <v>324</v>
      </c>
      <c r="CY759" t="s">
        <v>324</v>
      </c>
      <c r="CZ759" t="s">
        <v>324</v>
      </c>
      <c r="DA759" t="s">
        <v>324</v>
      </c>
      <c r="DB759" t="s">
        <v>324</v>
      </c>
      <c r="DC759" t="s">
        <v>324</v>
      </c>
    </row>
    <row r="760" spans="1:107" x14ac:dyDescent="0.45">
      <c r="A760">
        <v>2024</v>
      </c>
      <c r="B760">
        <v>3</v>
      </c>
      <c r="C760" t="s">
        <v>247</v>
      </c>
      <c r="D760">
        <v>15270</v>
      </c>
      <c r="E760" t="s">
        <v>375</v>
      </c>
      <c r="F760" t="s">
        <v>323</v>
      </c>
      <c r="G760" t="s">
        <v>244</v>
      </c>
      <c r="H760">
        <v>95.430999999999997</v>
      </c>
      <c r="I760">
        <v>55.936999999999998</v>
      </c>
      <c r="J760" t="s">
        <v>324</v>
      </c>
      <c r="K760" t="s">
        <v>324</v>
      </c>
      <c r="L760">
        <v>151.36799999999999</v>
      </c>
      <c r="M760">
        <v>15342</v>
      </c>
      <c r="N760">
        <v>804</v>
      </c>
      <c r="O760" t="s">
        <v>324</v>
      </c>
      <c r="P760" t="s">
        <v>324</v>
      </c>
      <c r="Q760">
        <v>16146</v>
      </c>
      <c r="R760">
        <v>1.4E-2</v>
      </c>
      <c r="S760">
        <v>0.14899999999999999</v>
      </c>
      <c r="T760" t="s">
        <v>324</v>
      </c>
      <c r="U760" t="s">
        <v>324</v>
      </c>
      <c r="V760">
        <v>0.16300000000000001</v>
      </c>
      <c r="W760">
        <v>1</v>
      </c>
      <c r="X760">
        <v>3</v>
      </c>
      <c r="Y760" t="s">
        <v>324</v>
      </c>
      <c r="Z760" t="s">
        <v>324</v>
      </c>
      <c r="AA760">
        <v>4</v>
      </c>
      <c r="AB760" t="s">
        <v>324</v>
      </c>
      <c r="AC760" t="s">
        <v>324</v>
      </c>
      <c r="AD760" t="s">
        <v>324</v>
      </c>
      <c r="AE760" t="s">
        <v>324</v>
      </c>
      <c r="AF760">
        <v>0</v>
      </c>
      <c r="AG760" t="s">
        <v>324</v>
      </c>
      <c r="AH760" t="s">
        <v>324</v>
      </c>
      <c r="AI760" t="s">
        <v>324</v>
      </c>
      <c r="AJ760" t="s">
        <v>324</v>
      </c>
      <c r="AK760">
        <v>0</v>
      </c>
      <c r="AL760" t="s">
        <v>324</v>
      </c>
      <c r="AM760" t="s">
        <v>324</v>
      </c>
      <c r="AN760" t="s">
        <v>324</v>
      </c>
      <c r="AO760" t="s">
        <v>324</v>
      </c>
      <c r="AP760">
        <v>0</v>
      </c>
      <c r="AQ760" t="s">
        <v>324</v>
      </c>
      <c r="AR760" t="s">
        <v>324</v>
      </c>
      <c r="AS760" t="s">
        <v>324</v>
      </c>
      <c r="AT760" t="s">
        <v>324</v>
      </c>
      <c r="AU760">
        <v>0</v>
      </c>
      <c r="AV760" t="s">
        <v>324</v>
      </c>
      <c r="AW760" t="s">
        <v>324</v>
      </c>
      <c r="AX760" t="s">
        <v>324</v>
      </c>
      <c r="AY760" t="s">
        <v>324</v>
      </c>
      <c r="AZ760">
        <v>0</v>
      </c>
      <c r="BA760" t="s">
        <v>324</v>
      </c>
      <c r="BB760" t="s">
        <v>324</v>
      </c>
      <c r="BC760" t="s">
        <v>324</v>
      </c>
      <c r="BD760" t="s">
        <v>324</v>
      </c>
      <c r="BE760">
        <v>0</v>
      </c>
      <c r="BF760" t="s">
        <v>324</v>
      </c>
      <c r="BG760" t="s">
        <v>324</v>
      </c>
      <c r="BH760" t="s">
        <v>324</v>
      </c>
      <c r="BI760" t="s">
        <v>324</v>
      </c>
      <c r="BJ760">
        <v>0</v>
      </c>
      <c r="BK760" t="s">
        <v>324</v>
      </c>
      <c r="BL760" t="s">
        <v>324</v>
      </c>
      <c r="BM760" t="s">
        <v>324</v>
      </c>
      <c r="BN760" t="s">
        <v>324</v>
      </c>
      <c r="BO760">
        <v>0</v>
      </c>
      <c r="BP760" t="s">
        <v>324</v>
      </c>
      <c r="BQ760" t="s">
        <v>324</v>
      </c>
      <c r="BR760" t="s">
        <v>324</v>
      </c>
      <c r="BS760" t="s">
        <v>324</v>
      </c>
      <c r="BT760">
        <v>0</v>
      </c>
      <c r="BU760" t="s">
        <v>324</v>
      </c>
      <c r="BV760" t="s">
        <v>324</v>
      </c>
      <c r="BW760" t="s">
        <v>324</v>
      </c>
      <c r="BX760" t="s">
        <v>324</v>
      </c>
      <c r="BY760">
        <v>0</v>
      </c>
      <c r="BZ760" t="s">
        <v>324</v>
      </c>
      <c r="CA760" t="s">
        <v>324</v>
      </c>
      <c r="CB760" t="s">
        <v>324</v>
      </c>
      <c r="CC760" t="s">
        <v>324</v>
      </c>
      <c r="CD760">
        <v>0</v>
      </c>
      <c r="CE760" t="s">
        <v>324</v>
      </c>
      <c r="CF760" t="s">
        <v>324</v>
      </c>
      <c r="CG760" t="s">
        <v>324</v>
      </c>
      <c r="CH760" t="s">
        <v>324</v>
      </c>
      <c r="CI760">
        <v>0</v>
      </c>
      <c r="CJ760" t="s">
        <v>324</v>
      </c>
      <c r="CK760" t="s">
        <v>324</v>
      </c>
      <c r="CL760" t="s">
        <v>324</v>
      </c>
      <c r="CM760" t="s">
        <v>324</v>
      </c>
      <c r="CN760">
        <v>0</v>
      </c>
      <c r="CO760">
        <v>95.444999999999993</v>
      </c>
      <c r="CP760">
        <v>56.085999999999999</v>
      </c>
      <c r="CQ760" t="s">
        <v>179</v>
      </c>
      <c r="CR760">
        <v>0</v>
      </c>
      <c r="CS760">
        <v>151.53100000000001</v>
      </c>
      <c r="CT760">
        <v>15343</v>
      </c>
      <c r="CU760">
        <v>807</v>
      </c>
      <c r="CV760">
        <v>0</v>
      </c>
      <c r="CW760">
        <v>0</v>
      </c>
      <c r="CX760">
        <v>16150</v>
      </c>
      <c r="CY760">
        <v>0</v>
      </c>
      <c r="CZ760">
        <v>0</v>
      </c>
      <c r="DA760">
        <v>0</v>
      </c>
      <c r="DB760">
        <v>0</v>
      </c>
      <c r="DC760">
        <v>0</v>
      </c>
    </row>
    <row r="761" spans="1:107" x14ac:dyDescent="0.45">
      <c r="A761">
        <v>2024</v>
      </c>
      <c r="B761">
        <v>3</v>
      </c>
      <c r="C761" t="s">
        <v>247</v>
      </c>
      <c r="D761">
        <v>99999</v>
      </c>
      <c r="E761" t="s">
        <v>329</v>
      </c>
      <c r="F761" t="s">
        <v>323</v>
      </c>
      <c r="H761" t="s">
        <v>324</v>
      </c>
      <c r="I761" t="s">
        <v>324</v>
      </c>
      <c r="J761" t="s">
        <v>324</v>
      </c>
      <c r="K761" t="s">
        <v>324</v>
      </c>
      <c r="L761" t="s">
        <v>324</v>
      </c>
      <c r="M761" t="s">
        <v>324</v>
      </c>
      <c r="N761" t="s">
        <v>324</v>
      </c>
      <c r="O761" t="s">
        <v>324</v>
      </c>
      <c r="P761" t="s">
        <v>324</v>
      </c>
      <c r="Q761" t="s">
        <v>324</v>
      </c>
      <c r="R761" t="s">
        <v>324</v>
      </c>
      <c r="S761" t="s">
        <v>324</v>
      </c>
      <c r="T761" t="s">
        <v>324</v>
      </c>
      <c r="U761" t="s">
        <v>324</v>
      </c>
      <c r="V761" t="s">
        <v>324</v>
      </c>
      <c r="W761" t="s">
        <v>324</v>
      </c>
      <c r="X761" t="s">
        <v>324</v>
      </c>
      <c r="Y761" t="s">
        <v>324</v>
      </c>
      <c r="Z761" t="s">
        <v>324</v>
      </c>
      <c r="AA761" t="s">
        <v>324</v>
      </c>
      <c r="AB761" t="s">
        <v>324</v>
      </c>
      <c r="AC761" t="s">
        <v>324</v>
      </c>
      <c r="AD761" t="s">
        <v>324</v>
      </c>
      <c r="AE761" t="s">
        <v>324</v>
      </c>
      <c r="AF761" t="s">
        <v>324</v>
      </c>
      <c r="AG761" t="s">
        <v>324</v>
      </c>
      <c r="AH761" t="s">
        <v>324</v>
      </c>
      <c r="AI761" t="s">
        <v>324</v>
      </c>
      <c r="AJ761" t="s">
        <v>324</v>
      </c>
      <c r="AK761" t="s">
        <v>324</v>
      </c>
      <c r="AL761" t="s">
        <v>324</v>
      </c>
      <c r="AM761" t="s">
        <v>324</v>
      </c>
      <c r="AN761" t="s">
        <v>324</v>
      </c>
      <c r="AO761" t="s">
        <v>324</v>
      </c>
      <c r="AP761" t="s">
        <v>324</v>
      </c>
      <c r="AQ761" t="s">
        <v>324</v>
      </c>
      <c r="AR761" t="s">
        <v>324</v>
      </c>
      <c r="AS761" t="s">
        <v>324</v>
      </c>
      <c r="AT761" t="s">
        <v>324</v>
      </c>
      <c r="AU761" t="s">
        <v>324</v>
      </c>
      <c r="AV761" t="s">
        <v>324</v>
      </c>
      <c r="AW761" t="s">
        <v>324</v>
      </c>
      <c r="AX761" t="s">
        <v>324</v>
      </c>
      <c r="AY761" t="s">
        <v>324</v>
      </c>
      <c r="AZ761" t="s">
        <v>324</v>
      </c>
      <c r="BA761" t="s">
        <v>324</v>
      </c>
      <c r="BB761" t="s">
        <v>324</v>
      </c>
      <c r="BC761" t="s">
        <v>324</v>
      </c>
      <c r="BD761" t="s">
        <v>324</v>
      </c>
      <c r="BE761" t="s">
        <v>324</v>
      </c>
      <c r="BF761" t="s">
        <v>324</v>
      </c>
      <c r="BG761" t="s">
        <v>324</v>
      </c>
      <c r="BH761" t="s">
        <v>324</v>
      </c>
      <c r="BI761" t="s">
        <v>324</v>
      </c>
      <c r="BJ761" t="s">
        <v>324</v>
      </c>
      <c r="BK761" t="s">
        <v>324</v>
      </c>
      <c r="BL761" t="s">
        <v>324</v>
      </c>
      <c r="BM761" t="s">
        <v>324</v>
      </c>
      <c r="BN761" t="s">
        <v>324</v>
      </c>
      <c r="BO761" t="s">
        <v>324</v>
      </c>
      <c r="BP761" t="s">
        <v>324</v>
      </c>
      <c r="BQ761" t="s">
        <v>324</v>
      </c>
      <c r="BR761" t="s">
        <v>324</v>
      </c>
      <c r="BS761" t="s">
        <v>324</v>
      </c>
      <c r="BT761" t="s">
        <v>324</v>
      </c>
      <c r="BU761" t="s">
        <v>324</v>
      </c>
      <c r="BV761" t="s">
        <v>324</v>
      </c>
      <c r="BW761" t="s">
        <v>324</v>
      </c>
      <c r="BX761" t="s">
        <v>324</v>
      </c>
      <c r="BY761" t="s">
        <v>324</v>
      </c>
      <c r="BZ761" t="s">
        <v>324</v>
      </c>
      <c r="CA761" t="s">
        <v>324</v>
      </c>
      <c r="CB761" t="s">
        <v>324</v>
      </c>
      <c r="CC761" t="s">
        <v>324</v>
      </c>
      <c r="CD761" t="s">
        <v>324</v>
      </c>
      <c r="CE761" t="s">
        <v>324</v>
      </c>
      <c r="CF761" t="s">
        <v>324</v>
      </c>
      <c r="CG761" t="s">
        <v>324</v>
      </c>
      <c r="CH761" t="s">
        <v>324</v>
      </c>
      <c r="CI761" t="s">
        <v>324</v>
      </c>
      <c r="CJ761" t="s">
        <v>324</v>
      </c>
      <c r="CK761" t="s">
        <v>324</v>
      </c>
      <c r="CL761" t="s">
        <v>324</v>
      </c>
      <c r="CM761" t="s">
        <v>324</v>
      </c>
      <c r="CN761" t="s">
        <v>324</v>
      </c>
      <c r="CO761" t="s">
        <v>324</v>
      </c>
      <c r="CP761" t="s">
        <v>324</v>
      </c>
      <c r="CQ761" t="s">
        <v>324</v>
      </c>
      <c r="CR761" t="s">
        <v>324</v>
      </c>
      <c r="CS761" t="s">
        <v>324</v>
      </c>
      <c r="CT761" t="s">
        <v>324</v>
      </c>
      <c r="CU761" t="s">
        <v>324</v>
      </c>
      <c r="CV761" t="s">
        <v>324</v>
      </c>
      <c r="CW761" t="s">
        <v>324</v>
      </c>
      <c r="CX761" t="s">
        <v>324</v>
      </c>
      <c r="CY761" t="s">
        <v>324</v>
      </c>
      <c r="CZ761" t="s">
        <v>324</v>
      </c>
      <c r="DA761" t="s">
        <v>324</v>
      </c>
      <c r="DB761" t="s">
        <v>324</v>
      </c>
      <c r="DC761" t="s">
        <v>324</v>
      </c>
    </row>
    <row r="762" spans="1:107" x14ac:dyDescent="0.45">
      <c r="A762">
        <v>2024</v>
      </c>
      <c r="B762">
        <v>3</v>
      </c>
      <c r="C762" t="s">
        <v>110</v>
      </c>
      <c r="D762">
        <v>5027</v>
      </c>
      <c r="E762" t="s">
        <v>376</v>
      </c>
      <c r="F762" t="s">
        <v>323</v>
      </c>
      <c r="G762" t="s">
        <v>244</v>
      </c>
      <c r="H762">
        <v>72.158000000000001</v>
      </c>
      <c r="I762">
        <v>19.12</v>
      </c>
      <c r="J762">
        <v>4.8819999999999997</v>
      </c>
      <c r="K762">
        <v>0</v>
      </c>
      <c r="L762">
        <v>96.16</v>
      </c>
      <c r="M762">
        <v>9094</v>
      </c>
      <c r="N762">
        <v>307</v>
      </c>
      <c r="O762">
        <v>9</v>
      </c>
      <c r="P762">
        <v>0</v>
      </c>
      <c r="Q762">
        <v>9410</v>
      </c>
      <c r="R762" t="s">
        <v>324</v>
      </c>
      <c r="S762" t="s">
        <v>324</v>
      </c>
      <c r="T762" t="s">
        <v>324</v>
      </c>
      <c r="U762" t="s">
        <v>324</v>
      </c>
      <c r="V762">
        <v>0</v>
      </c>
      <c r="W762" t="s">
        <v>324</v>
      </c>
      <c r="X762" t="s">
        <v>324</v>
      </c>
      <c r="Y762" t="s">
        <v>324</v>
      </c>
      <c r="Z762" t="s">
        <v>324</v>
      </c>
      <c r="AA762">
        <v>0</v>
      </c>
      <c r="AB762" t="s">
        <v>324</v>
      </c>
      <c r="AC762" t="s">
        <v>324</v>
      </c>
      <c r="AD762" t="s">
        <v>324</v>
      </c>
      <c r="AE762" t="s">
        <v>324</v>
      </c>
      <c r="AF762">
        <v>0</v>
      </c>
      <c r="AG762" t="s">
        <v>324</v>
      </c>
      <c r="AH762" t="s">
        <v>324</v>
      </c>
      <c r="AI762" t="s">
        <v>324</v>
      </c>
      <c r="AJ762" t="s">
        <v>324</v>
      </c>
      <c r="AK762">
        <v>0</v>
      </c>
      <c r="AL762" t="s">
        <v>324</v>
      </c>
      <c r="AM762" t="s">
        <v>324</v>
      </c>
      <c r="AN762" t="s">
        <v>324</v>
      </c>
      <c r="AO762" t="s">
        <v>324</v>
      </c>
      <c r="AP762">
        <v>0</v>
      </c>
      <c r="AQ762" t="s">
        <v>324</v>
      </c>
      <c r="AR762" t="s">
        <v>324</v>
      </c>
      <c r="AS762" t="s">
        <v>324</v>
      </c>
      <c r="AT762" t="s">
        <v>324</v>
      </c>
      <c r="AU762">
        <v>0</v>
      </c>
      <c r="AV762" t="s">
        <v>324</v>
      </c>
      <c r="AW762" t="s">
        <v>324</v>
      </c>
      <c r="AX762" t="s">
        <v>324</v>
      </c>
      <c r="AY762" t="s">
        <v>324</v>
      </c>
      <c r="AZ762">
        <v>0</v>
      </c>
      <c r="BA762" t="s">
        <v>324</v>
      </c>
      <c r="BB762" t="s">
        <v>324</v>
      </c>
      <c r="BC762" t="s">
        <v>324</v>
      </c>
      <c r="BD762" t="s">
        <v>324</v>
      </c>
      <c r="BE762">
        <v>0</v>
      </c>
      <c r="BF762" t="s">
        <v>324</v>
      </c>
      <c r="BG762" t="s">
        <v>324</v>
      </c>
      <c r="BH762" t="s">
        <v>324</v>
      </c>
      <c r="BI762" t="s">
        <v>324</v>
      </c>
      <c r="BJ762">
        <v>0</v>
      </c>
      <c r="BK762">
        <v>6.4000000000000001E-2</v>
      </c>
      <c r="BL762">
        <v>3.5000000000000003E-2</v>
      </c>
      <c r="BM762">
        <v>0</v>
      </c>
      <c r="BN762">
        <v>0</v>
      </c>
      <c r="BO762">
        <v>9.9000000000000005E-2</v>
      </c>
      <c r="BP762">
        <v>10</v>
      </c>
      <c r="BQ762">
        <v>5</v>
      </c>
      <c r="BR762">
        <v>0</v>
      </c>
      <c r="BS762">
        <v>0</v>
      </c>
      <c r="BT762">
        <v>15</v>
      </c>
      <c r="BU762" t="s">
        <v>324</v>
      </c>
      <c r="BV762" t="s">
        <v>324</v>
      </c>
      <c r="BW762" t="s">
        <v>324</v>
      </c>
      <c r="BX762" t="s">
        <v>324</v>
      </c>
      <c r="BY762">
        <v>0</v>
      </c>
      <c r="BZ762">
        <v>0</v>
      </c>
      <c r="CA762">
        <v>1.45</v>
      </c>
      <c r="CB762">
        <v>0</v>
      </c>
      <c r="CC762">
        <v>0</v>
      </c>
      <c r="CD762">
        <v>1.45</v>
      </c>
      <c r="CE762">
        <v>0</v>
      </c>
      <c r="CF762">
        <v>2</v>
      </c>
      <c r="CG762">
        <v>0</v>
      </c>
      <c r="CH762">
        <v>0</v>
      </c>
      <c r="CI762">
        <v>2</v>
      </c>
      <c r="CJ762" t="s">
        <v>324</v>
      </c>
      <c r="CK762" t="s">
        <v>324</v>
      </c>
      <c r="CL762" t="s">
        <v>324</v>
      </c>
      <c r="CM762" t="s">
        <v>324</v>
      </c>
      <c r="CN762">
        <v>0</v>
      </c>
      <c r="CO762">
        <v>72.221999999999994</v>
      </c>
      <c r="CP762">
        <v>20.605</v>
      </c>
      <c r="CQ762">
        <v>4.8819999999999997</v>
      </c>
      <c r="CR762">
        <v>0</v>
      </c>
      <c r="CS762">
        <v>97.709000000000003</v>
      </c>
      <c r="CT762">
        <v>9104</v>
      </c>
      <c r="CU762">
        <v>314</v>
      </c>
      <c r="CV762">
        <v>9</v>
      </c>
      <c r="CW762">
        <v>0</v>
      </c>
      <c r="CX762">
        <v>9427</v>
      </c>
      <c r="CY762">
        <v>0</v>
      </c>
      <c r="CZ762">
        <v>0</v>
      </c>
      <c r="DA762">
        <v>0</v>
      </c>
      <c r="DB762">
        <v>0</v>
      </c>
      <c r="DC762">
        <v>0</v>
      </c>
    </row>
    <row r="763" spans="1:107" x14ac:dyDescent="0.45">
      <c r="A763">
        <v>2024</v>
      </c>
      <c r="B763">
        <v>3</v>
      </c>
      <c r="C763" t="s">
        <v>110</v>
      </c>
      <c r="D763">
        <v>5070</v>
      </c>
      <c r="E763" t="s">
        <v>377</v>
      </c>
      <c r="F763" t="s">
        <v>323</v>
      </c>
      <c r="G763" t="s">
        <v>247</v>
      </c>
      <c r="H763">
        <v>24.597000000000001</v>
      </c>
      <c r="I763">
        <v>7.62</v>
      </c>
      <c r="J763" t="s">
        <v>324</v>
      </c>
      <c r="K763" t="s">
        <v>324</v>
      </c>
      <c r="L763">
        <v>32.216999999999999</v>
      </c>
      <c r="M763">
        <v>2965</v>
      </c>
      <c r="N763">
        <v>128</v>
      </c>
      <c r="O763" t="s">
        <v>324</v>
      </c>
      <c r="P763" t="s">
        <v>324</v>
      </c>
      <c r="Q763">
        <v>3093</v>
      </c>
      <c r="R763" t="s">
        <v>324</v>
      </c>
      <c r="S763" t="s">
        <v>324</v>
      </c>
      <c r="T763" t="s">
        <v>324</v>
      </c>
      <c r="U763" t="s">
        <v>324</v>
      </c>
      <c r="V763">
        <v>0</v>
      </c>
      <c r="W763" t="s">
        <v>324</v>
      </c>
      <c r="X763" t="s">
        <v>324</v>
      </c>
      <c r="Y763" t="s">
        <v>324</v>
      </c>
      <c r="Z763" t="s">
        <v>324</v>
      </c>
      <c r="AA763">
        <v>0</v>
      </c>
      <c r="AB763" t="s">
        <v>324</v>
      </c>
      <c r="AC763" t="s">
        <v>324</v>
      </c>
      <c r="AD763" t="s">
        <v>324</v>
      </c>
      <c r="AE763" t="s">
        <v>324</v>
      </c>
      <c r="AF763">
        <v>0</v>
      </c>
      <c r="AG763" t="s">
        <v>324</v>
      </c>
      <c r="AH763" t="s">
        <v>324</v>
      </c>
      <c r="AI763" t="s">
        <v>324</v>
      </c>
      <c r="AJ763" t="s">
        <v>324</v>
      </c>
      <c r="AK763">
        <v>0</v>
      </c>
      <c r="AL763" t="s">
        <v>324</v>
      </c>
      <c r="AM763" t="s">
        <v>324</v>
      </c>
      <c r="AN763" t="s">
        <v>324</v>
      </c>
      <c r="AO763" t="s">
        <v>324</v>
      </c>
      <c r="AP763">
        <v>0</v>
      </c>
      <c r="AQ763" t="s">
        <v>324</v>
      </c>
      <c r="AR763" t="s">
        <v>324</v>
      </c>
      <c r="AS763" t="s">
        <v>324</v>
      </c>
      <c r="AT763" t="s">
        <v>324</v>
      </c>
      <c r="AU763">
        <v>0</v>
      </c>
      <c r="AV763" t="s">
        <v>324</v>
      </c>
      <c r="AW763" t="s">
        <v>324</v>
      </c>
      <c r="AX763" t="s">
        <v>324</v>
      </c>
      <c r="AY763" t="s">
        <v>324</v>
      </c>
      <c r="AZ763">
        <v>0</v>
      </c>
      <c r="BA763" t="s">
        <v>324</v>
      </c>
      <c r="BB763" t="s">
        <v>324</v>
      </c>
      <c r="BC763" t="s">
        <v>324</v>
      </c>
      <c r="BD763" t="s">
        <v>324</v>
      </c>
      <c r="BE763">
        <v>0</v>
      </c>
      <c r="BF763" t="s">
        <v>324</v>
      </c>
      <c r="BG763" t="s">
        <v>324</v>
      </c>
      <c r="BH763" t="s">
        <v>324</v>
      </c>
      <c r="BI763" t="s">
        <v>324</v>
      </c>
      <c r="BJ763">
        <v>0</v>
      </c>
      <c r="BK763">
        <v>1.7999999999999999E-2</v>
      </c>
      <c r="BL763">
        <v>5.0000000000000001E-3</v>
      </c>
      <c r="BM763" t="s">
        <v>324</v>
      </c>
      <c r="BN763" t="s">
        <v>324</v>
      </c>
      <c r="BO763">
        <v>2.3E-2</v>
      </c>
      <c r="BP763">
        <v>7</v>
      </c>
      <c r="BQ763">
        <v>1</v>
      </c>
      <c r="BR763" t="s">
        <v>324</v>
      </c>
      <c r="BS763" t="s">
        <v>324</v>
      </c>
      <c r="BT763">
        <v>8</v>
      </c>
      <c r="BU763" t="s">
        <v>324</v>
      </c>
      <c r="BV763" t="s">
        <v>324</v>
      </c>
      <c r="BW763" t="s">
        <v>324</v>
      </c>
      <c r="BX763" t="s">
        <v>324</v>
      </c>
      <c r="BY763">
        <v>0</v>
      </c>
      <c r="BZ763" t="s">
        <v>324</v>
      </c>
      <c r="CA763" t="s">
        <v>324</v>
      </c>
      <c r="CB763" t="s">
        <v>324</v>
      </c>
      <c r="CC763" t="s">
        <v>324</v>
      </c>
      <c r="CD763">
        <v>0</v>
      </c>
      <c r="CE763" t="s">
        <v>324</v>
      </c>
      <c r="CF763" t="s">
        <v>324</v>
      </c>
      <c r="CG763" t="s">
        <v>324</v>
      </c>
      <c r="CH763" t="s">
        <v>324</v>
      </c>
      <c r="CI763">
        <v>0</v>
      </c>
      <c r="CJ763" t="s">
        <v>324</v>
      </c>
      <c r="CK763" t="s">
        <v>324</v>
      </c>
      <c r="CL763" t="s">
        <v>324</v>
      </c>
      <c r="CM763" t="s">
        <v>324</v>
      </c>
      <c r="CN763">
        <v>0</v>
      </c>
      <c r="CO763">
        <v>24.614999999999998</v>
      </c>
      <c r="CP763">
        <v>7.625</v>
      </c>
      <c r="CQ763" t="s">
        <v>179</v>
      </c>
      <c r="CR763">
        <v>0</v>
      </c>
      <c r="CS763">
        <v>32.24</v>
      </c>
      <c r="CT763">
        <v>2972</v>
      </c>
      <c r="CU763">
        <v>129</v>
      </c>
      <c r="CV763">
        <v>0</v>
      </c>
      <c r="CW763">
        <v>0</v>
      </c>
      <c r="CX763">
        <v>3101</v>
      </c>
      <c r="CY763">
        <v>0</v>
      </c>
      <c r="CZ763">
        <v>0</v>
      </c>
      <c r="DA763">
        <v>0</v>
      </c>
      <c r="DB763">
        <v>0</v>
      </c>
      <c r="DC763">
        <v>0</v>
      </c>
    </row>
    <row r="764" spans="1:107" x14ac:dyDescent="0.45">
      <c r="A764">
        <v>2024</v>
      </c>
      <c r="B764">
        <v>3</v>
      </c>
      <c r="C764" t="s">
        <v>110</v>
      </c>
      <c r="D764">
        <v>5335</v>
      </c>
      <c r="E764" t="s">
        <v>378</v>
      </c>
      <c r="F764" t="s">
        <v>323</v>
      </c>
      <c r="G764" t="s">
        <v>244</v>
      </c>
      <c r="H764">
        <v>3.968</v>
      </c>
      <c r="I764">
        <v>1.8620000000000001</v>
      </c>
      <c r="J764">
        <v>0</v>
      </c>
      <c r="K764">
        <v>0</v>
      </c>
      <c r="L764">
        <v>5.83</v>
      </c>
      <c r="M764">
        <v>520</v>
      </c>
      <c r="N764">
        <v>30</v>
      </c>
      <c r="O764">
        <v>0</v>
      </c>
      <c r="P764">
        <v>0</v>
      </c>
      <c r="Q764">
        <v>550</v>
      </c>
      <c r="R764" t="s">
        <v>324</v>
      </c>
      <c r="S764" t="s">
        <v>324</v>
      </c>
      <c r="T764" t="s">
        <v>324</v>
      </c>
      <c r="U764" t="s">
        <v>324</v>
      </c>
      <c r="V764">
        <v>0</v>
      </c>
      <c r="W764" t="s">
        <v>324</v>
      </c>
      <c r="X764" t="s">
        <v>324</v>
      </c>
      <c r="Y764" t="s">
        <v>324</v>
      </c>
      <c r="Z764" t="s">
        <v>324</v>
      </c>
      <c r="AA764">
        <v>0</v>
      </c>
      <c r="AB764" t="s">
        <v>324</v>
      </c>
      <c r="AC764" t="s">
        <v>324</v>
      </c>
      <c r="AD764" t="s">
        <v>324</v>
      </c>
      <c r="AE764" t="s">
        <v>324</v>
      </c>
      <c r="AF764">
        <v>0</v>
      </c>
      <c r="AG764" t="s">
        <v>324</v>
      </c>
      <c r="AH764" t="s">
        <v>324</v>
      </c>
      <c r="AI764" t="s">
        <v>324</v>
      </c>
      <c r="AJ764" t="s">
        <v>324</v>
      </c>
      <c r="AK764">
        <v>0</v>
      </c>
      <c r="AL764" t="s">
        <v>324</v>
      </c>
      <c r="AM764" t="s">
        <v>324</v>
      </c>
      <c r="AN764" t="s">
        <v>324</v>
      </c>
      <c r="AO764" t="s">
        <v>324</v>
      </c>
      <c r="AP764">
        <v>0</v>
      </c>
      <c r="AQ764" t="s">
        <v>324</v>
      </c>
      <c r="AR764" t="s">
        <v>324</v>
      </c>
      <c r="AS764" t="s">
        <v>324</v>
      </c>
      <c r="AT764" t="s">
        <v>324</v>
      </c>
      <c r="AU764">
        <v>0</v>
      </c>
      <c r="AV764" t="s">
        <v>324</v>
      </c>
      <c r="AW764" t="s">
        <v>324</v>
      </c>
      <c r="AX764" t="s">
        <v>324</v>
      </c>
      <c r="AY764" t="s">
        <v>324</v>
      </c>
      <c r="AZ764">
        <v>0</v>
      </c>
      <c r="BA764" t="s">
        <v>324</v>
      </c>
      <c r="BB764" t="s">
        <v>324</v>
      </c>
      <c r="BC764" t="s">
        <v>324</v>
      </c>
      <c r="BD764" t="s">
        <v>324</v>
      </c>
      <c r="BE764">
        <v>0</v>
      </c>
      <c r="BF764" t="s">
        <v>324</v>
      </c>
      <c r="BG764" t="s">
        <v>324</v>
      </c>
      <c r="BH764" t="s">
        <v>324</v>
      </c>
      <c r="BI764" t="s">
        <v>324</v>
      </c>
      <c r="BJ764">
        <v>0</v>
      </c>
      <c r="BK764" t="s">
        <v>324</v>
      </c>
      <c r="BL764" t="s">
        <v>324</v>
      </c>
      <c r="BM764" t="s">
        <v>324</v>
      </c>
      <c r="BN764" t="s">
        <v>324</v>
      </c>
      <c r="BO764">
        <v>0</v>
      </c>
      <c r="BP764" t="s">
        <v>324</v>
      </c>
      <c r="BQ764" t="s">
        <v>324</v>
      </c>
      <c r="BR764" t="s">
        <v>324</v>
      </c>
      <c r="BS764" t="s">
        <v>324</v>
      </c>
      <c r="BT764">
        <v>0</v>
      </c>
      <c r="BU764" t="s">
        <v>324</v>
      </c>
      <c r="BV764" t="s">
        <v>324</v>
      </c>
      <c r="BW764" t="s">
        <v>324</v>
      </c>
      <c r="BX764" t="s">
        <v>324</v>
      </c>
      <c r="BY764">
        <v>0</v>
      </c>
      <c r="BZ764" t="s">
        <v>324</v>
      </c>
      <c r="CA764" t="s">
        <v>324</v>
      </c>
      <c r="CB764" t="s">
        <v>324</v>
      </c>
      <c r="CC764" t="s">
        <v>324</v>
      </c>
      <c r="CD764">
        <v>0</v>
      </c>
      <c r="CE764" t="s">
        <v>324</v>
      </c>
      <c r="CF764" t="s">
        <v>324</v>
      </c>
      <c r="CG764" t="s">
        <v>324</v>
      </c>
      <c r="CH764" t="s">
        <v>324</v>
      </c>
      <c r="CI764">
        <v>0</v>
      </c>
      <c r="CJ764" t="s">
        <v>324</v>
      </c>
      <c r="CK764" t="s">
        <v>324</v>
      </c>
      <c r="CL764" t="s">
        <v>324</v>
      </c>
      <c r="CM764" t="s">
        <v>324</v>
      </c>
      <c r="CN764">
        <v>0</v>
      </c>
      <c r="CO764">
        <v>3.968</v>
      </c>
      <c r="CP764">
        <v>1.8620000000000001</v>
      </c>
      <c r="CQ764" t="s">
        <v>179</v>
      </c>
      <c r="CR764">
        <v>0</v>
      </c>
      <c r="CS764">
        <v>5.83</v>
      </c>
      <c r="CT764">
        <v>520</v>
      </c>
      <c r="CU764">
        <v>30</v>
      </c>
      <c r="CV764">
        <v>0</v>
      </c>
      <c r="CW764">
        <v>0</v>
      </c>
      <c r="CX764">
        <v>550</v>
      </c>
      <c r="CY764">
        <v>0</v>
      </c>
      <c r="CZ764">
        <v>0</v>
      </c>
      <c r="DA764">
        <v>0</v>
      </c>
      <c r="DB764">
        <v>0</v>
      </c>
      <c r="DC764">
        <v>0</v>
      </c>
    </row>
    <row r="765" spans="1:107" x14ac:dyDescent="0.45">
      <c r="A765">
        <v>2024</v>
      </c>
      <c r="B765">
        <v>3</v>
      </c>
      <c r="C765" t="s">
        <v>110</v>
      </c>
      <c r="D765">
        <v>13519</v>
      </c>
      <c r="E765" t="s">
        <v>379</v>
      </c>
      <c r="F765" t="s">
        <v>323</v>
      </c>
      <c r="G765" t="s">
        <v>244</v>
      </c>
      <c r="H765">
        <v>1.5760000000000001</v>
      </c>
      <c r="I765">
        <v>0.26100000000000001</v>
      </c>
      <c r="J765">
        <v>1.458</v>
      </c>
      <c r="K765">
        <v>0</v>
      </c>
      <c r="L765">
        <v>3.2949999999999999</v>
      </c>
      <c r="M765">
        <v>190</v>
      </c>
      <c r="N765">
        <v>13</v>
      </c>
      <c r="O765">
        <v>5</v>
      </c>
      <c r="P765">
        <v>0</v>
      </c>
      <c r="Q765">
        <v>208</v>
      </c>
      <c r="R765" t="s">
        <v>324</v>
      </c>
      <c r="S765" t="s">
        <v>324</v>
      </c>
      <c r="T765" t="s">
        <v>324</v>
      </c>
      <c r="U765" t="s">
        <v>324</v>
      </c>
      <c r="V765">
        <v>0</v>
      </c>
      <c r="W765" t="s">
        <v>324</v>
      </c>
      <c r="X765" t="s">
        <v>324</v>
      </c>
      <c r="Y765" t="s">
        <v>324</v>
      </c>
      <c r="Z765" t="s">
        <v>324</v>
      </c>
      <c r="AA765">
        <v>0</v>
      </c>
      <c r="AB765" t="s">
        <v>324</v>
      </c>
      <c r="AC765" t="s">
        <v>324</v>
      </c>
      <c r="AD765" t="s">
        <v>324</v>
      </c>
      <c r="AE765" t="s">
        <v>324</v>
      </c>
      <c r="AF765">
        <v>0</v>
      </c>
      <c r="AG765" t="s">
        <v>324</v>
      </c>
      <c r="AH765" t="s">
        <v>324</v>
      </c>
      <c r="AI765" t="s">
        <v>324</v>
      </c>
      <c r="AJ765" t="s">
        <v>324</v>
      </c>
      <c r="AK765">
        <v>0</v>
      </c>
      <c r="AL765" t="s">
        <v>324</v>
      </c>
      <c r="AM765" t="s">
        <v>324</v>
      </c>
      <c r="AN765" t="s">
        <v>324</v>
      </c>
      <c r="AO765" t="s">
        <v>324</v>
      </c>
      <c r="AP765">
        <v>0</v>
      </c>
      <c r="AQ765" t="s">
        <v>324</v>
      </c>
      <c r="AR765" t="s">
        <v>324</v>
      </c>
      <c r="AS765" t="s">
        <v>324</v>
      </c>
      <c r="AT765" t="s">
        <v>324</v>
      </c>
      <c r="AU765">
        <v>0</v>
      </c>
      <c r="AV765" t="s">
        <v>324</v>
      </c>
      <c r="AW765" t="s">
        <v>324</v>
      </c>
      <c r="AX765" t="s">
        <v>324</v>
      </c>
      <c r="AY765" t="s">
        <v>324</v>
      </c>
      <c r="AZ765">
        <v>0</v>
      </c>
      <c r="BA765" t="s">
        <v>324</v>
      </c>
      <c r="BB765" t="s">
        <v>324</v>
      </c>
      <c r="BC765" t="s">
        <v>324</v>
      </c>
      <c r="BD765" t="s">
        <v>324</v>
      </c>
      <c r="BE765">
        <v>0</v>
      </c>
      <c r="BF765" t="s">
        <v>324</v>
      </c>
      <c r="BG765" t="s">
        <v>324</v>
      </c>
      <c r="BH765" t="s">
        <v>324</v>
      </c>
      <c r="BI765" t="s">
        <v>324</v>
      </c>
      <c r="BJ765">
        <v>0</v>
      </c>
      <c r="BK765" t="s">
        <v>324</v>
      </c>
      <c r="BL765" t="s">
        <v>324</v>
      </c>
      <c r="BM765" t="s">
        <v>324</v>
      </c>
      <c r="BN765" t="s">
        <v>324</v>
      </c>
      <c r="BO765">
        <v>0</v>
      </c>
      <c r="BP765" t="s">
        <v>324</v>
      </c>
      <c r="BQ765" t="s">
        <v>324</v>
      </c>
      <c r="BR765" t="s">
        <v>324</v>
      </c>
      <c r="BS765" t="s">
        <v>324</v>
      </c>
      <c r="BT765">
        <v>0</v>
      </c>
      <c r="BU765" t="s">
        <v>324</v>
      </c>
      <c r="BV765" t="s">
        <v>324</v>
      </c>
      <c r="BW765" t="s">
        <v>324</v>
      </c>
      <c r="BX765" t="s">
        <v>324</v>
      </c>
      <c r="BY765">
        <v>0</v>
      </c>
      <c r="BZ765" t="s">
        <v>324</v>
      </c>
      <c r="CA765">
        <v>0.5</v>
      </c>
      <c r="CB765" t="s">
        <v>324</v>
      </c>
      <c r="CC765" t="s">
        <v>324</v>
      </c>
      <c r="CD765">
        <v>0.5</v>
      </c>
      <c r="CE765" t="s">
        <v>324</v>
      </c>
      <c r="CF765">
        <v>1</v>
      </c>
      <c r="CG765" t="s">
        <v>324</v>
      </c>
      <c r="CH765" t="s">
        <v>324</v>
      </c>
      <c r="CI765">
        <v>1</v>
      </c>
      <c r="CJ765" t="s">
        <v>324</v>
      </c>
      <c r="CK765" t="s">
        <v>324</v>
      </c>
      <c r="CL765" t="s">
        <v>324</v>
      </c>
      <c r="CM765" t="s">
        <v>324</v>
      </c>
      <c r="CN765">
        <v>0</v>
      </c>
      <c r="CO765">
        <v>1.5760000000000001</v>
      </c>
      <c r="CP765">
        <v>0.76100000000000001</v>
      </c>
      <c r="CQ765">
        <v>1.458</v>
      </c>
      <c r="CR765">
        <v>0</v>
      </c>
      <c r="CS765">
        <v>3.7949999999999999</v>
      </c>
      <c r="CT765">
        <v>190</v>
      </c>
      <c r="CU765">
        <v>14</v>
      </c>
      <c r="CV765">
        <v>5</v>
      </c>
      <c r="CW765">
        <v>0</v>
      </c>
      <c r="CX765">
        <v>209</v>
      </c>
      <c r="CY765">
        <v>0</v>
      </c>
      <c r="CZ765">
        <v>0</v>
      </c>
      <c r="DA765">
        <v>0</v>
      </c>
      <c r="DB765">
        <v>0</v>
      </c>
      <c r="DC765">
        <v>0</v>
      </c>
    </row>
    <row r="766" spans="1:107" x14ac:dyDescent="0.45">
      <c r="A766">
        <v>2024</v>
      </c>
      <c r="B766">
        <v>3</v>
      </c>
      <c r="C766" t="s">
        <v>110</v>
      </c>
      <c r="D766">
        <v>99999</v>
      </c>
      <c r="E766" t="s">
        <v>329</v>
      </c>
      <c r="F766" t="s">
        <v>323</v>
      </c>
      <c r="H766">
        <v>4.5039999999999996</v>
      </c>
      <c r="I766">
        <v>-0.153</v>
      </c>
      <c r="J766" t="s">
        <v>179</v>
      </c>
      <c r="K766" t="s">
        <v>324</v>
      </c>
      <c r="L766">
        <v>11.226000000000001</v>
      </c>
      <c r="M766" t="s">
        <v>324</v>
      </c>
      <c r="N766" t="s">
        <v>324</v>
      </c>
      <c r="O766" t="s">
        <v>324</v>
      </c>
      <c r="P766" t="s">
        <v>324</v>
      </c>
      <c r="Q766" t="s">
        <v>324</v>
      </c>
      <c r="R766" t="s">
        <v>324</v>
      </c>
      <c r="S766" t="s">
        <v>324</v>
      </c>
      <c r="T766" t="s">
        <v>324</v>
      </c>
      <c r="U766" t="s">
        <v>324</v>
      </c>
      <c r="V766">
        <v>0</v>
      </c>
      <c r="W766" t="s">
        <v>324</v>
      </c>
      <c r="X766" t="s">
        <v>324</v>
      </c>
      <c r="Y766" t="s">
        <v>324</v>
      </c>
      <c r="Z766" t="s">
        <v>324</v>
      </c>
      <c r="AA766" t="s">
        <v>324</v>
      </c>
      <c r="AB766" t="s">
        <v>324</v>
      </c>
      <c r="AC766" t="s">
        <v>324</v>
      </c>
      <c r="AD766" t="s">
        <v>324</v>
      </c>
      <c r="AE766" t="s">
        <v>324</v>
      </c>
      <c r="AF766" t="s">
        <v>324</v>
      </c>
      <c r="AG766" t="s">
        <v>324</v>
      </c>
      <c r="AH766" t="s">
        <v>324</v>
      </c>
      <c r="AI766" t="s">
        <v>324</v>
      </c>
      <c r="AJ766" t="s">
        <v>324</v>
      </c>
      <c r="AK766">
        <v>0</v>
      </c>
      <c r="AL766" t="s">
        <v>324</v>
      </c>
      <c r="AM766" t="s">
        <v>324</v>
      </c>
      <c r="AN766" t="s">
        <v>324</v>
      </c>
      <c r="AO766" t="s">
        <v>324</v>
      </c>
      <c r="AP766" t="s">
        <v>324</v>
      </c>
      <c r="AQ766" t="s">
        <v>324</v>
      </c>
      <c r="AR766" t="s">
        <v>324</v>
      </c>
      <c r="AS766" t="s">
        <v>324</v>
      </c>
      <c r="AT766" t="s">
        <v>324</v>
      </c>
      <c r="AU766" t="s">
        <v>324</v>
      </c>
      <c r="AV766" t="s">
        <v>324</v>
      </c>
      <c r="AW766" t="s">
        <v>324</v>
      </c>
      <c r="AX766" t="s">
        <v>324</v>
      </c>
      <c r="AY766" t="s">
        <v>324</v>
      </c>
      <c r="AZ766">
        <v>0</v>
      </c>
      <c r="BA766" t="s">
        <v>324</v>
      </c>
      <c r="BB766" t="s">
        <v>324</v>
      </c>
      <c r="BC766" t="s">
        <v>324</v>
      </c>
      <c r="BD766" t="s">
        <v>324</v>
      </c>
      <c r="BE766" t="s">
        <v>324</v>
      </c>
      <c r="BF766" t="s">
        <v>324</v>
      </c>
      <c r="BG766" t="s">
        <v>324</v>
      </c>
      <c r="BH766" t="s">
        <v>324</v>
      </c>
      <c r="BI766" t="s">
        <v>324</v>
      </c>
      <c r="BJ766" t="s">
        <v>324</v>
      </c>
      <c r="BK766" t="s">
        <v>324</v>
      </c>
      <c r="BL766" t="s">
        <v>324</v>
      </c>
      <c r="BM766" t="s">
        <v>324</v>
      </c>
      <c r="BN766" t="s">
        <v>324</v>
      </c>
      <c r="BO766" t="s">
        <v>324</v>
      </c>
      <c r="BP766" t="s">
        <v>324</v>
      </c>
      <c r="BQ766" t="s">
        <v>324</v>
      </c>
      <c r="BR766" t="s">
        <v>324</v>
      </c>
      <c r="BS766" t="s">
        <v>324</v>
      </c>
      <c r="BT766" t="s">
        <v>324</v>
      </c>
      <c r="BU766" t="s">
        <v>324</v>
      </c>
      <c r="BV766" t="s">
        <v>324</v>
      </c>
      <c r="BW766" t="s">
        <v>324</v>
      </c>
      <c r="BX766" t="s">
        <v>324</v>
      </c>
      <c r="BY766" t="s">
        <v>324</v>
      </c>
      <c r="BZ766" t="s">
        <v>324</v>
      </c>
      <c r="CA766" t="s">
        <v>324</v>
      </c>
      <c r="CB766" t="s">
        <v>324</v>
      </c>
      <c r="CC766" t="s">
        <v>324</v>
      </c>
      <c r="CD766" t="s">
        <v>324</v>
      </c>
      <c r="CE766" t="s">
        <v>324</v>
      </c>
      <c r="CF766" t="s">
        <v>324</v>
      </c>
      <c r="CG766" t="s">
        <v>324</v>
      </c>
      <c r="CH766" t="s">
        <v>324</v>
      </c>
      <c r="CI766" t="s">
        <v>324</v>
      </c>
      <c r="CJ766" t="s">
        <v>324</v>
      </c>
      <c r="CK766" t="s">
        <v>324</v>
      </c>
      <c r="CL766" t="s">
        <v>324</v>
      </c>
      <c r="CM766" t="s">
        <v>324</v>
      </c>
      <c r="CN766" t="s">
        <v>324</v>
      </c>
      <c r="CO766">
        <v>4.5039999999999996</v>
      </c>
      <c r="CP766">
        <v>-0.153</v>
      </c>
      <c r="CQ766" t="s">
        <v>179</v>
      </c>
      <c r="CR766" t="s">
        <v>324</v>
      </c>
      <c r="CS766">
        <v>11.226000000000001</v>
      </c>
      <c r="CT766" t="s">
        <v>324</v>
      </c>
      <c r="CU766" t="s">
        <v>324</v>
      </c>
      <c r="CV766" t="s">
        <v>324</v>
      </c>
      <c r="CW766" t="s">
        <v>324</v>
      </c>
      <c r="CX766" t="s">
        <v>324</v>
      </c>
      <c r="CY766" t="s">
        <v>324</v>
      </c>
      <c r="CZ766" t="s">
        <v>324</v>
      </c>
      <c r="DA766" t="s">
        <v>324</v>
      </c>
      <c r="DB766" t="s">
        <v>324</v>
      </c>
      <c r="DC766" t="s">
        <v>324</v>
      </c>
    </row>
    <row r="767" spans="1:107" x14ac:dyDescent="0.45">
      <c r="A767">
        <v>2024</v>
      </c>
      <c r="B767">
        <v>3</v>
      </c>
      <c r="C767" t="s">
        <v>114</v>
      </c>
      <c r="D767">
        <v>6452</v>
      </c>
      <c r="E767" t="s">
        <v>380</v>
      </c>
      <c r="F767" t="s">
        <v>323</v>
      </c>
      <c r="G767" t="s">
        <v>244</v>
      </c>
      <c r="H767">
        <v>882.95600000000002</v>
      </c>
      <c r="I767">
        <v>66.075999999999993</v>
      </c>
      <c r="J767">
        <v>32.415999999999997</v>
      </c>
      <c r="K767" t="s">
        <v>324</v>
      </c>
      <c r="L767">
        <v>981.44799999999998</v>
      </c>
      <c r="M767">
        <v>96932</v>
      </c>
      <c r="N767">
        <v>860</v>
      </c>
      <c r="O767">
        <v>718</v>
      </c>
      <c r="P767" t="s">
        <v>324</v>
      </c>
      <c r="Q767">
        <v>98510</v>
      </c>
      <c r="R767" t="s">
        <v>324</v>
      </c>
      <c r="S767" t="s">
        <v>324</v>
      </c>
      <c r="T767" t="s">
        <v>324</v>
      </c>
      <c r="U767" t="s">
        <v>324</v>
      </c>
      <c r="V767">
        <v>0</v>
      </c>
      <c r="W767" t="s">
        <v>324</v>
      </c>
      <c r="X767" t="s">
        <v>324</v>
      </c>
      <c r="Y767" t="s">
        <v>324</v>
      </c>
      <c r="Z767" t="s">
        <v>324</v>
      </c>
      <c r="AA767">
        <v>0</v>
      </c>
      <c r="AB767">
        <v>51244.214999999997</v>
      </c>
      <c r="AC767">
        <v>2123.127</v>
      </c>
      <c r="AD767">
        <v>468.62799999999999</v>
      </c>
      <c r="AE767" t="s">
        <v>324</v>
      </c>
      <c r="AF767">
        <v>53835.97</v>
      </c>
      <c r="AG767" t="s">
        <v>324</v>
      </c>
      <c r="AH767" t="s">
        <v>324</v>
      </c>
      <c r="AI767" t="s">
        <v>324</v>
      </c>
      <c r="AJ767" t="s">
        <v>324</v>
      </c>
      <c r="AK767">
        <v>0</v>
      </c>
      <c r="AL767" t="s">
        <v>324</v>
      </c>
      <c r="AM767" t="s">
        <v>324</v>
      </c>
      <c r="AN767" t="s">
        <v>324</v>
      </c>
      <c r="AO767" t="s">
        <v>324</v>
      </c>
      <c r="AP767">
        <v>0</v>
      </c>
      <c r="AQ767" t="s">
        <v>324</v>
      </c>
      <c r="AR767" t="s">
        <v>324</v>
      </c>
      <c r="AS767" t="s">
        <v>324</v>
      </c>
      <c r="AT767" t="s">
        <v>324</v>
      </c>
      <c r="AU767">
        <v>0</v>
      </c>
      <c r="AV767" t="s">
        <v>324</v>
      </c>
      <c r="AW767" t="s">
        <v>324</v>
      </c>
      <c r="AX767" t="s">
        <v>324</v>
      </c>
      <c r="AY767" t="s">
        <v>324</v>
      </c>
      <c r="AZ767">
        <v>0</v>
      </c>
      <c r="BA767" t="s">
        <v>324</v>
      </c>
      <c r="BB767" t="s">
        <v>324</v>
      </c>
      <c r="BC767" t="s">
        <v>324</v>
      </c>
      <c r="BD767" t="s">
        <v>324</v>
      </c>
      <c r="BE767">
        <v>0</v>
      </c>
      <c r="BF767" t="s">
        <v>324</v>
      </c>
      <c r="BG767" t="s">
        <v>324</v>
      </c>
      <c r="BH767" t="s">
        <v>324</v>
      </c>
      <c r="BI767" t="s">
        <v>324</v>
      </c>
      <c r="BJ767">
        <v>0</v>
      </c>
      <c r="BK767">
        <v>1.9E-2</v>
      </c>
      <c r="BL767">
        <v>1.9E-2</v>
      </c>
      <c r="BM767">
        <v>4.2000000000000003E-2</v>
      </c>
      <c r="BN767" t="s">
        <v>324</v>
      </c>
      <c r="BO767">
        <v>0.08</v>
      </c>
      <c r="BP767">
        <v>6</v>
      </c>
      <c r="BQ767">
        <v>8</v>
      </c>
      <c r="BR767">
        <v>4</v>
      </c>
      <c r="BS767" t="s">
        <v>324</v>
      </c>
      <c r="BT767">
        <v>18</v>
      </c>
      <c r="BU767">
        <v>0.29399999999999998</v>
      </c>
      <c r="BV767">
        <v>0.17699999999999999</v>
      </c>
      <c r="BW767" t="s">
        <v>324</v>
      </c>
      <c r="BX767" t="s">
        <v>324</v>
      </c>
      <c r="BY767">
        <v>0.47099999999999997</v>
      </c>
      <c r="BZ767" t="s">
        <v>324</v>
      </c>
      <c r="CA767" t="s">
        <v>324</v>
      </c>
      <c r="CB767">
        <v>5.9489999999999998</v>
      </c>
      <c r="CC767" t="s">
        <v>324</v>
      </c>
      <c r="CD767">
        <v>5.9489999999999998</v>
      </c>
      <c r="CE767" t="s">
        <v>324</v>
      </c>
      <c r="CF767" t="s">
        <v>324</v>
      </c>
      <c r="CG767">
        <v>4</v>
      </c>
      <c r="CH767" t="s">
        <v>324</v>
      </c>
      <c r="CI767">
        <v>4</v>
      </c>
      <c r="CJ767" t="s">
        <v>324</v>
      </c>
      <c r="CK767" t="s">
        <v>324</v>
      </c>
      <c r="CL767" t="s">
        <v>324</v>
      </c>
      <c r="CM767" t="s">
        <v>324</v>
      </c>
      <c r="CN767">
        <v>0</v>
      </c>
      <c r="CO767">
        <v>882.97500000000002</v>
      </c>
      <c r="CP767">
        <v>66.094999999999999</v>
      </c>
      <c r="CQ767">
        <v>38.406999999999996</v>
      </c>
      <c r="CR767">
        <v>0</v>
      </c>
      <c r="CS767">
        <v>987.47699999999998</v>
      </c>
      <c r="CT767">
        <v>96938</v>
      </c>
      <c r="CU767">
        <v>868</v>
      </c>
      <c r="CV767">
        <v>726</v>
      </c>
      <c r="CW767">
        <v>0</v>
      </c>
      <c r="CX767">
        <v>98532</v>
      </c>
      <c r="CY767">
        <v>51244.508999999998</v>
      </c>
      <c r="CZ767">
        <v>2123.3040000000001</v>
      </c>
      <c r="DA767">
        <v>468.62799999999999</v>
      </c>
      <c r="DB767">
        <v>0</v>
      </c>
      <c r="DC767">
        <v>53836.440999999999</v>
      </c>
    </row>
    <row r="768" spans="1:107" x14ac:dyDescent="0.45">
      <c r="A768">
        <v>2024</v>
      </c>
      <c r="B768">
        <v>3</v>
      </c>
      <c r="C768" t="s">
        <v>114</v>
      </c>
      <c r="D768">
        <v>6455</v>
      </c>
      <c r="E768" t="s">
        <v>381</v>
      </c>
      <c r="F768" t="s">
        <v>323</v>
      </c>
      <c r="G768" t="s">
        <v>244</v>
      </c>
      <c r="H768">
        <v>755.00099999999998</v>
      </c>
      <c r="I768">
        <v>47.262</v>
      </c>
      <c r="J768">
        <v>11.608000000000001</v>
      </c>
      <c r="K768" t="s">
        <v>324</v>
      </c>
      <c r="L768">
        <v>813.87099999999998</v>
      </c>
      <c r="M768">
        <v>86221</v>
      </c>
      <c r="N768">
        <v>839</v>
      </c>
      <c r="O768">
        <v>29</v>
      </c>
      <c r="P768" t="s">
        <v>324</v>
      </c>
      <c r="Q768">
        <v>87089</v>
      </c>
      <c r="R768" t="s">
        <v>324</v>
      </c>
      <c r="S768" t="s">
        <v>324</v>
      </c>
      <c r="T768" t="s">
        <v>324</v>
      </c>
      <c r="U768" t="s">
        <v>324</v>
      </c>
      <c r="V768">
        <v>0</v>
      </c>
      <c r="W768" t="s">
        <v>324</v>
      </c>
      <c r="X768" t="s">
        <v>324</v>
      </c>
      <c r="Y768" t="s">
        <v>324</v>
      </c>
      <c r="Z768" t="s">
        <v>324</v>
      </c>
      <c r="AA768">
        <v>0</v>
      </c>
      <c r="AB768" t="s">
        <v>324</v>
      </c>
      <c r="AC768" t="s">
        <v>324</v>
      </c>
      <c r="AD768" t="s">
        <v>324</v>
      </c>
      <c r="AE768" t="s">
        <v>324</v>
      </c>
      <c r="AF768">
        <v>0</v>
      </c>
      <c r="AG768" t="s">
        <v>324</v>
      </c>
      <c r="AH768" t="s">
        <v>324</v>
      </c>
      <c r="AI768" t="s">
        <v>324</v>
      </c>
      <c r="AJ768" t="s">
        <v>324</v>
      </c>
      <c r="AK768">
        <v>0</v>
      </c>
      <c r="AL768" t="s">
        <v>324</v>
      </c>
      <c r="AM768" t="s">
        <v>324</v>
      </c>
      <c r="AN768" t="s">
        <v>324</v>
      </c>
      <c r="AO768" t="s">
        <v>324</v>
      </c>
      <c r="AP768">
        <v>0</v>
      </c>
      <c r="AQ768" t="s">
        <v>324</v>
      </c>
      <c r="AR768" t="s">
        <v>324</v>
      </c>
      <c r="AS768" t="s">
        <v>324</v>
      </c>
      <c r="AT768" t="s">
        <v>324</v>
      </c>
      <c r="AU768">
        <v>0</v>
      </c>
      <c r="AV768" t="s">
        <v>324</v>
      </c>
      <c r="AW768" t="s">
        <v>324</v>
      </c>
      <c r="AX768" t="s">
        <v>324</v>
      </c>
      <c r="AY768" t="s">
        <v>324</v>
      </c>
      <c r="AZ768">
        <v>0</v>
      </c>
      <c r="BA768" t="s">
        <v>324</v>
      </c>
      <c r="BB768" t="s">
        <v>324</v>
      </c>
      <c r="BC768" t="s">
        <v>324</v>
      </c>
      <c r="BD768" t="s">
        <v>324</v>
      </c>
      <c r="BE768">
        <v>0</v>
      </c>
      <c r="BF768" t="s">
        <v>324</v>
      </c>
      <c r="BG768" t="s">
        <v>324</v>
      </c>
      <c r="BH768" t="s">
        <v>324</v>
      </c>
      <c r="BI768" t="s">
        <v>324</v>
      </c>
      <c r="BJ768">
        <v>0</v>
      </c>
      <c r="BK768">
        <v>2E-3</v>
      </c>
      <c r="BL768">
        <v>1E-3</v>
      </c>
      <c r="BM768">
        <v>0</v>
      </c>
      <c r="BN768">
        <v>0</v>
      </c>
      <c r="BO768">
        <v>3.0000000000000001E-3</v>
      </c>
      <c r="BP768">
        <v>1</v>
      </c>
      <c r="BQ768">
        <v>1</v>
      </c>
      <c r="BR768">
        <v>0</v>
      </c>
      <c r="BS768">
        <v>0</v>
      </c>
      <c r="BT768">
        <v>2</v>
      </c>
      <c r="BU768" t="s">
        <v>324</v>
      </c>
      <c r="BV768" t="s">
        <v>324</v>
      </c>
      <c r="BW768" t="s">
        <v>324</v>
      </c>
      <c r="BX768" t="s">
        <v>324</v>
      </c>
      <c r="BY768">
        <v>0</v>
      </c>
      <c r="BZ768" t="s">
        <v>324</v>
      </c>
      <c r="CA768">
        <v>0.2</v>
      </c>
      <c r="CB768">
        <v>0.2</v>
      </c>
      <c r="CC768" t="s">
        <v>324</v>
      </c>
      <c r="CD768">
        <v>0.4</v>
      </c>
      <c r="CE768" t="s">
        <v>324</v>
      </c>
      <c r="CF768">
        <v>1</v>
      </c>
      <c r="CG768">
        <v>1</v>
      </c>
      <c r="CH768" t="s">
        <v>324</v>
      </c>
      <c r="CI768">
        <v>2</v>
      </c>
      <c r="CJ768" t="s">
        <v>324</v>
      </c>
      <c r="CK768" t="s">
        <v>324</v>
      </c>
      <c r="CL768" t="s">
        <v>324</v>
      </c>
      <c r="CM768" t="s">
        <v>324</v>
      </c>
      <c r="CN768">
        <v>0</v>
      </c>
      <c r="CO768">
        <v>755.00300000000004</v>
      </c>
      <c r="CP768">
        <v>47.463000000000001</v>
      </c>
      <c r="CQ768">
        <v>11.808</v>
      </c>
      <c r="CR768">
        <v>0</v>
      </c>
      <c r="CS768">
        <v>814.274</v>
      </c>
      <c r="CT768">
        <v>86222</v>
      </c>
      <c r="CU768">
        <v>841</v>
      </c>
      <c r="CV768">
        <v>30</v>
      </c>
      <c r="CW768">
        <v>0</v>
      </c>
      <c r="CX768">
        <v>87093</v>
      </c>
      <c r="CY768">
        <v>0</v>
      </c>
      <c r="CZ768">
        <v>0</v>
      </c>
      <c r="DA768">
        <v>0</v>
      </c>
      <c r="DB768">
        <v>0</v>
      </c>
      <c r="DC768">
        <v>0</v>
      </c>
    </row>
    <row r="769" spans="1:107" x14ac:dyDescent="0.45">
      <c r="A769">
        <v>2024</v>
      </c>
      <c r="B769">
        <v>3</v>
      </c>
      <c r="C769" t="s">
        <v>114</v>
      </c>
      <c r="D769">
        <v>6457</v>
      </c>
      <c r="E769" t="s">
        <v>382</v>
      </c>
      <c r="F769" t="s">
        <v>323</v>
      </c>
      <c r="G769" t="s">
        <v>244</v>
      </c>
      <c r="H769">
        <v>2.6419999999999999</v>
      </c>
      <c r="I769">
        <v>1.3069999999999999</v>
      </c>
      <c r="J769">
        <v>0</v>
      </c>
      <c r="K769">
        <v>0</v>
      </c>
      <c r="L769">
        <v>3.9489999999999998</v>
      </c>
      <c r="M769">
        <v>562</v>
      </c>
      <c r="N769">
        <v>10</v>
      </c>
      <c r="O769">
        <v>0</v>
      </c>
      <c r="P769">
        <v>0</v>
      </c>
      <c r="Q769">
        <v>572</v>
      </c>
      <c r="R769">
        <v>0</v>
      </c>
      <c r="S769">
        <v>0</v>
      </c>
      <c r="T769">
        <v>0</v>
      </c>
      <c r="U769">
        <v>0</v>
      </c>
      <c r="V769">
        <v>0</v>
      </c>
      <c r="W769">
        <v>0</v>
      </c>
      <c r="X769">
        <v>0</v>
      </c>
      <c r="Y769">
        <v>0</v>
      </c>
      <c r="Z769">
        <v>0</v>
      </c>
      <c r="AA769">
        <v>0</v>
      </c>
      <c r="AB769">
        <v>0</v>
      </c>
      <c r="AC769">
        <v>0</v>
      </c>
      <c r="AD769">
        <v>0</v>
      </c>
      <c r="AE769">
        <v>0</v>
      </c>
      <c r="AF769">
        <v>0</v>
      </c>
      <c r="AG769">
        <v>0</v>
      </c>
      <c r="AH769">
        <v>0</v>
      </c>
      <c r="AI769">
        <v>0</v>
      </c>
      <c r="AJ769">
        <v>0</v>
      </c>
      <c r="AK769">
        <v>0</v>
      </c>
      <c r="AL769">
        <v>0</v>
      </c>
      <c r="AM769">
        <v>0</v>
      </c>
      <c r="AN769">
        <v>0</v>
      </c>
      <c r="AO769">
        <v>0</v>
      </c>
      <c r="AP769">
        <v>0</v>
      </c>
      <c r="AQ769">
        <v>0</v>
      </c>
      <c r="AR769">
        <v>0</v>
      </c>
      <c r="AS769">
        <v>0</v>
      </c>
      <c r="AT769">
        <v>0</v>
      </c>
      <c r="AU769">
        <v>0</v>
      </c>
      <c r="AV769">
        <v>0</v>
      </c>
      <c r="AW769">
        <v>0</v>
      </c>
      <c r="AX769">
        <v>0</v>
      </c>
      <c r="AY769">
        <v>0</v>
      </c>
      <c r="AZ769">
        <v>0</v>
      </c>
      <c r="BA769">
        <v>0</v>
      </c>
      <c r="BB769">
        <v>0</v>
      </c>
      <c r="BC769">
        <v>0</v>
      </c>
      <c r="BD769">
        <v>0</v>
      </c>
      <c r="BE769">
        <v>0</v>
      </c>
      <c r="BF769">
        <v>0</v>
      </c>
      <c r="BG769">
        <v>0</v>
      </c>
      <c r="BH769">
        <v>0</v>
      </c>
      <c r="BI769">
        <v>0</v>
      </c>
      <c r="BJ769">
        <v>0</v>
      </c>
      <c r="BK769">
        <v>0</v>
      </c>
      <c r="BL769">
        <v>0</v>
      </c>
      <c r="BM769">
        <v>0</v>
      </c>
      <c r="BN769">
        <v>0</v>
      </c>
      <c r="BO769">
        <v>0</v>
      </c>
      <c r="BP769">
        <v>0</v>
      </c>
      <c r="BQ769">
        <v>0</v>
      </c>
      <c r="BR769">
        <v>0</v>
      </c>
      <c r="BS769">
        <v>0</v>
      </c>
      <c r="BT769">
        <v>0</v>
      </c>
      <c r="BU769">
        <v>0</v>
      </c>
      <c r="BV769">
        <v>0</v>
      </c>
      <c r="BW769">
        <v>0</v>
      </c>
      <c r="BX769">
        <v>0</v>
      </c>
      <c r="BY769">
        <v>0</v>
      </c>
      <c r="BZ769">
        <v>0</v>
      </c>
      <c r="CA769">
        <v>0</v>
      </c>
      <c r="CB769">
        <v>0</v>
      </c>
      <c r="CC769">
        <v>0</v>
      </c>
      <c r="CD769">
        <v>0</v>
      </c>
      <c r="CE769">
        <v>0</v>
      </c>
      <c r="CF769">
        <v>0</v>
      </c>
      <c r="CG769">
        <v>0</v>
      </c>
      <c r="CH769">
        <v>0</v>
      </c>
      <c r="CI769">
        <v>0</v>
      </c>
      <c r="CJ769">
        <v>0</v>
      </c>
      <c r="CK769">
        <v>0</v>
      </c>
      <c r="CL769">
        <v>0</v>
      </c>
      <c r="CM769">
        <v>0</v>
      </c>
      <c r="CN769">
        <v>0</v>
      </c>
      <c r="CO769">
        <v>2.6419999999999999</v>
      </c>
      <c r="CP769">
        <v>1.3069999999999999</v>
      </c>
      <c r="CQ769" t="s">
        <v>179</v>
      </c>
      <c r="CR769">
        <v>0</v>
      </c>
      <c r="CS769">
        <v>3.9489999999999998</v>
      </c>
      <c r="CT769">
        <v>562</v>
      </c>
      <c r="CU769">
        <v>10</v>
      </c>
      <c r="CV769">
        <v>0</v>
      </c>
      <c r="CW769">
        <v>0</v>
      </c>
      <c r="CX769">
        <v>572</v>
      </c>
      <c r="CY769">
        <v>0</v>
      </c>
      <c r="CZ769">
        <v>0</v>
      </c>
      <c r="DA769">
        <v>0</v>
      </c>
      <c r="DB769">
        <v>0</v>
      </c>
      <c r="DC769">
        <v>0</v>
      </c>
    </row>
    <row r="770" spans="1:107" x14ac:dyDescent="0.45">
      <c r="A770">
        <v>2024</v>
      </c>
      <c r="B770">
        <v>3</v>
      </c>
      <c r="C770" t="s">
        <v>114</v>
      </c>
      <c r="D770">
        <v>9617</v>
      </c>
      <c r="E770" t="s">
        <v>383</v>
      </c>
      <c r="F770" t="s">
        <v>323</v>
      </c>
      <c r="G770" t="s">
        <v>247</v>
      </c>
      <c r="H770">
        <v>49.366999999999997</v>
      </c>
      <c r="I770">
        <v>9.5549999999999997</v>
      </c>
      <c r="J770" t="s">
        <v>324</v>
      </c>
      <c r="K770" t="s">
        <v>324</v>
      </c>
      <c r="L770">
        <v>58.921999999999997</v>
      </c>
      <c r="M770">
        <v>5657</v>
      </c>
      <c r="N770">
        <v>119</v>
      </c>
      <c r="O770" t="s">
        <v>324</v>
      </c>
      <c r="P770" t="s">
        <v>324</v>
      </c>
      <c r="Q770">
        <v>5776</v>
      </c>
      <c r="R770" t="s">
        <v>324</v>
      </c>
      <c r="S770" t="s">
        <v>324</v>
      </c>
      <c r="T770" t="s">
        <v>324</v>
      </c>
      <c r="U770" t="s">
        <v>324</v>
      </c>
      <c r="V770">
        <v>0</v>
      </c>
      <c r="W770" t="s">
        <v>324</v>
      </c>
      <c r="X770" t="s">
        <v>324</v>
      </c>
      <c r="Y770" t="s">
        <v>324</v>
      </c>
      <c r="Z770" t="s">
        <v>324</v>
      </c>
      <c r="AA770">
        <v>0</v>
      </c>
      <c r="AB770">
        <v>2112.3870000000002</v>
      </c>
      <c r="AC770">
        <v>329.61500000000001</v>
      </c>
      <c r="AD770" t="s">
        <v>324</v>
      </c>
      <c r="AE770" t="s">
        <v>324</v>
      </c>
      <c r="AF770">
        <v>2442.002</v>
      </c>
      <c r="AG770" t="s">
        <v>324</v>
      </c>
      <c r="AH770" t="s">
        <v>324</v>
      </c>
      <c r="AI770" t="s">
        <v>324</v>
      </c>
      <c r="AJ770" t="s">
        <v>324</v>
      </c>
      <c r="AK770">
        <v>0</v>
      </c>
      <c r="AL770" t="s">
        <v>324</v>
      </c>
      <c r="AM770" t="s">
        <v>324</v>
      </c>
      <c r="AN770" t="s">
        <v>324</v>
      </c>
      <c r="AO770" t="s">
        <v>324</v>
      </c>
      <c r="AP770">
        <v>0</v>
      </c>
      <c r="AQ770" t="s">
        <v>324</v>
      </c>
      <c r="AR770" t="s">
        <v>324</v>
      </c>
      <c r="AS770" t="s">
        <v>324</v>
      </c>
      <c r="AT770" t="s">
        <v>324</v>
      </c>
      <c r="AU770">
        <v>0</v>
      </c>
      <c r="AV770" t="s">
        <v>324</v>
      </c>
      <c r="AW770" t="s">
        <v>324</v>
      </c>
      <c r="AX770" t="s">
        <v>324</v>
      </c>
      <c r="AY770" t="s">
        <v>324</v>
      </c>
      <c r="AZ770">
        <v>0</v>
      </c>
      <c r="BA770" t="s">
        <v>324</v>
      </c>
      <c r="BB770" t="s">
        <v>324</v>
      </c>
      <c r="BC770" t="s">
        <v>324</v>
      </c>
      <c r="BD770" t="s">
        <v>324</v>
      </c>
      <c r="BE770">
        <v>0</v>
      </c>
      <c r="BF770" t="s">
        <v>324</v>
      </c>
      <c r="BG770" t="s">
        <v>324</v>
      </c>
      <c r="BH770" t="s">
        <v>324</v>
      </c>
      <c r="BI770" t="s">
        <v>324</v>
      </c>
      <c r="BJ770">
        <v>0</v>
      </c>
      <c r="BK770" t="s">
        <v>324</v>
      </c>
      <c r="BL770" t="s">
        <v>324</v>
      </c>
      <c r="BM770" t="s">
        <v>324</v>
      </c>
      <c r="BN770" t="s">
        <v>324</v>
      </c>
      <c r="BO770">
        <v>0</v>
      </c>
      <c r="BP770" t="s">
        <v>324</v>
      </c>
      <c r="BQ770" t="s">
        <v>324</v>
      </c>
      <c r="BR770" t="s">
        <v>324</v>
      </c>
      <c r="BS770" t="s">
        <v>324</v>
      </c>
      <c r="BT770">
        <v>0</v>
      </c>
      <c r="BU770" t="s">
        <v>324</v>
      </c>
      <c r="BV770" t="s">
        <v>324</v>
      </c>
      <c r="BW770" t="s">
        <v>324</v>
      </c>
      <c r="BX770" t="s">
        <v>324</v>
      </c>
      <c r="BY770">
        <v>0</v>
      </c>
      <c r="BZ770" t="s">
        <v>324</v>
      </c>
      <c r="CA770" t="s">
        <v>324</v>
      </c>
      <c r="CB770" t="s">
        <v>324</v>
      </c>
      <c r="CC770" t="s">
        <v>324</v>
      </c>
      <c r="CD770">
        <v>0</v>
      </c>
      <c r="CE770" t="s">
        <v>324</v>
      </c>
      <c r="CF770" t="s">
        <v>324</v>
      </c>
      <c r="CG770" t="s">
        <v>324</v>
      </c>
      <c r="CH770" t="s">
        <v>324</v>
      </c>
      <c r="CI770">
        <v>0</v>
      </c>
      <c r="CJ770" t="s">
        <v>324</v>
      </c>
      <c r="CK770" t="s">
        <v>324</v>
      </c>
      <c r="CL770" t="s">
        <v>324</v>
      </c>
      <c r="CM770" t="s">
        <v>324</v>
      </c>
      <c r="CN770">
        <v>0</v>
      </c>
      <c r="CO770">
        <v>49.366999999999997</v>
      </c>
      <c r="CP770">
        <v>9.5549999999999997</v>
      </c>
      <c r="CQ770" t="s">
        <v>179</v>
      </c>
      <c r="CR770">
        <v>0</v>
      </c>
      <c r="CS770">
        <v>58.921999999999997</v>
      </c>
      <c r="CT770">
        <v>5657</v>
      </c>
      <c r="CU770">
        <v>119</v>
      </c>
      <c r="CV770">
        <v>0</v>
      </c>
      <c r="CW770">
        <v>0</v>
      </c>
      <c r="CX770">
        <v>5776</v>
      </c>
      <c r="CY770">
        <v>2112.3870000000002</v>
      </c>
      <c r="CZ770">
        <v>329.61500000000001</v>
      </c>
      <c r="DA770">
        <v>0</v>
      </c>
      <c r="DB770">
        <v>0</v>
      </c>
      <c r="DC770">
        <v>2442.002</v>
      </c>
    </row>
    <row r="771" spans="1:107" x14ac:dyDescent="0.45">
      <c r="A771">
        <v>2024</v>
      </c>
      <c r="B771">
        <v>3</v>
      </c>
      <c r="C771" t="s">
        <v>114</v>
      </c>
      <c r="D771">
        <v>18454</v>
      </c>
      <c r="E771" t="s">
        <v>384</v>
      </c>
      <c r="F771" t="s">
        <v>323</v>
      </c>
      <c r="G771" t="s">
        <v>247</v>
      </c>
      <c r="H771">
        <v>290.697</v>
      </c>
      <c r="I771">
        <v>29.684000000000001</v>
      </c>
      <c r="J771">
        <v>0.74</v>
      </c>
      <c r="K771">
        <v>0</v>
      </c>
      <c r="L771">
        <v>321.12099999999998</v>
      </c>
      <c r="M771">
        <v>25796</v>
      </c>
      <c r="N771">
        <v>275</v>
      </c>
      <c r="O771">
        <v>3</v>
      </c>
      <c r="P771">
        <v>0</v>
      </c>
      <c r="Q771">
        <v>26074</v>
      </c>
      <c r="R771">
        <v>30.8</v>
      </c>
      <c r="S771">
        <v>1</v>
      </c>
      <c r="T771">
        <v>0</v>
      </c>
      <c r="U771">
        <v>0</v>
      </c>
      <c r="V771">
        <v>31.8</v>
      </c>
      <c r="W771">
        <v>756</v>
      </c>
      <c r="X771">
        <v>46</v>
      </c>
      <c r="Y771">
        <v>0</v>
      </c>
      <c r="Z771">
        <v>0</v>
      </c>
      <c r="AA771">
        <v>802</v>
      </c>
      <c r="AB771">
        <v>13444.51</v>
      </c>
      <c r="AC771">
        <v>718.17399999999998</v>
      </c>
      <c r="AD771">
        <v>37.442999999999998</v>
      </c>
      <c r="AE771">
        <v>0</v>
      </c>
      <c r="AF771">
        <v>14200.127</v>
      </c>
      <c r="AG771">
        <v>11.375999999999999</v>
      </c>
      <c r="AH771">
        <v>2.9000000000000001E-2</v>
      </c>
      <c r="AI771">
        <v>0</v>
      </c>
      <c r="AJ771">
        <v>0</v>
      </c>
      <c r="AK771">
        <v>11.404999999999999</v>
      </c>
      <c r="AL771">
        <v>1190</v>
      </c>
      <c r="AM771">
        <v>1</v>
      </c>
      <c r="AN771">
        <v>0</v>
      </c>
      <c r="AO771">
        <v>0</v>
      </c>
      <c r="AP771">
        <v>1191</v>
      </c>
      <c r="AQ771">
        <v>0</v>
      </c>
      <c r="AR771">
        <v>0</v>
      </c>
      <c r="AS771">
        <v>0</v>
      </c>
      <c r="AT771">
        <v>0</v>
      </c>
      <c r="AU771">
        <v>0</v>
      </c>
      <c r="AV771">
        <v>0</v>
      </c>
      <c r="AW771">
        <v>0</v>
      </c>
      <c r="AX771">
        <v>0</v>
      </c>
      <c r="AY771">
        <v>0</v>
      </c>
      <c r="AZ771">
        <v>0</v>
      </c>
      <c r="BA771">
        <v>0</v>
      </c>
      <c r="BB771">
        <v>0</v>
      </c>
      <c r="BC771">
        <v>0</v>
      </c>
      <c r="BD771">
        <v>0</v>
      </c>
      <c r="BE771">
        <v>0</v>
      </c>
      <c r="BF771">
        <v>0</v>
      </c>
      <c r="BG771">
        <v>0</v>
      </c>
      <c r="BH771">
        <v>0</v>
      </c>
      <c r="BI771">
        <v>0</v>
      </c>
      <c r="BJ771">
        <v>0</v>
      </c>
      <c r="BK771">
        <v>0</v>
      </c>
      <c r="BL771">
        <v>0</v>
      </c>
      <c r="BM771">
        <v>0</v>
      </c>
      <c r="BN771">
        <v>0</v>
      </c>
      <c r="BO771">
        <v>0</v>
      </c>
      <c r="BP771">
        <v>0</v>
      </c>
      <c r="BQ771">
        <v>0</v>
      </c>
      <c r="BR771">
        <v>0</v>
      </c>
      <c r="BS771">
        <v>0</v>
      </c>
      <c r="BT771">
        <v>0</v>
      </c>
      <c r="BU771">
        <v>0</v>
      </c>
      <c r="BV771">
        <v>0</v>
      </c>
      <c r="BW771">
        <v>0</v>
      </c>
      <c r="BX771">
        <v>0</v>
      </c>
      <c r="BY771">
        <v>0</v>
      </c>
      <c r="BZ771">
        <v>0</v>
      </c>
      <c r="CA771">
        <v>0.05</v>
      </c>
      <c r="CB771">
        <v>0</v>
      </c>
      <c r="CC771">
        <v>0</v>
      </c>
      <c r="CD771">
        <v>0.05</v>
      </c>
      <c r="CE771">
        <v>0</v>
      </c>
      <c r="CF771">
        <v>1</v>
      </c>
      <c r="CG771">
        <v>0</v>
      </c>
      <c r="CH771">
        <v>0</v>
      </c>
      <c r="CI771">
        <v>1</v>
      </c>
      <c r="CJ771">
        <v>0</v>
      </c>
      <c r="CK771">
        <v>0</v>
      </c>
      <c r="CL771">
        <v>0</v>
      </c>
      <c r="CM771">
        <v>0</v>
      </c>
      <c r="CN771">
        <v>0</v>
      </c>
      <c r="CO771">
        <v>321.49700000000001</v>
      </c>
      <c r="CP771">
        <v>30.734000000000002</v>
      </c>
      <c r="CQ771">
        <v>0.74</v>
      </c>
      <c r="CR771">
        <v>0</v>
      </c>
      <c r="CS771">
        <v>352.971</v>
      </c>
      <c r="CT771">
        <v>26552</v>
      </c>
      <c r="CU771">
        <v>322</v>
      </c>
      <c r="CV771">
        <v>3</v>
      </c>
      <c r="CW771">
        <v>0</v>
      </c>
      <c r="CX771">
        <v>26877</v>
      </c>
      <c r="CY771">
        <v>13444.51</v>
      </c>
      <c r="CZ771">
        <v>718.17399999999998</v>
      </c>
      <c r="DA771">
        <v>37.442999999999998</v>
      </c>
      <c r="DB771">
        <v>0</v>
      </c>
      <c r="DC771">
        <v>14200.127</v>
      </c>
    </row>
    <row r="772" spans="1:107" x14ac:dyDescent="0.45">
      <c r="A772">
        <v>2024</v>
      </c>
      <c r="B772">
        <v>3</v>
      </c>
      <c r="C772" t="s">
        <v>114</v>
      </c>
      <c r="D772">
        <v>99999</v>
      </c>
      <c r="E772" t="s">
        <v>329</v>
      </c>
      <c r="F772" t="s">
        <v>323</v>
      </c>
      <c r="H772">
        <v>203.03800000000001</v>
      </c>
      <c r="I772">
        <v>22.617000000000001</v>
      </c>
      <c r="J772">
        <v>0.23699999999999999</v>
      </c>
      <c r="K772">
        <v>0</v>
      </c>
      <c r="L772">
        <v>225.892</v>
      </c>
      <c r="M772" t="s">
        <v>324</v>
      </c>
      <c r="N772" t="s">
        <v>324</v>
      </c>
      <c r="O772" t="s">
        <v>324</v>
      </c>
      <c r="P772" t="s">
        <v>324</v>
      </c>
      <c r="Q772" t="s">
        <v>324</v>
      </c>
      <c r="R772">
        <v>-5.3719999999999999</v>
      </c>
      <c r="S772">
        <v>-0.17399999999999999</v>
      </c>
      <c r="T772">
        <v>0</v>
      </c>
      <c r="U772">
        <v>0</v>
      </c>
      <c r="V772">
        <v>-5.5460000000000003</v>
      </c>
      <c r="W772" t="s">
        <v>324</v>
      </c>
      <c r="X772" t="s">
        <v>324</v>
      </c>
      <c r="Y772" t="s">
        <v>324</v>
      </c>
      <c r="Z772" t="s">
        <v>324</v>
      </c>
      <c r="AA772" t="s">
        <v>324</v>
      </c>
      <c r="AB772" t="s">
        <v>324</v>
      </c>
      <c r="AC772" t="s">
        <v>324</v>
      </c>
      <c r="AD772" t="s">
        <v>324</v>
      </c>
      <c r="AE772" t="s">
        <v>324</v>
      </c>
      <c r="AF772" t="s">
        <v>324</v>
      </c>
      <c r="AG772">
        <v>-1.984</v>
      </c>
      <c r="AH772">
        <v>-5.0000000000000001E-3</v>
      </c>
      <c r="AI772">
        <v>0</v>
      </c>
      <c r="AJ772">
        <v>0</v>
      </c>
      <c r="AK772">
        <v>-1.9890000000000001</v>
      </c>
      <c r="AL772" t="s">
        <v>324</v>
      </c>
      <c r="AM772" t="s">
        <v>324</v>
      </c>
      <c r="AN772" t="s">
        <v>324</v>
      </c>
      <c r="AO772" t="s">
        <v>324</v>
      </c>
      <c r="AP772" t="s">
        <v>324</v>
      </c>
      <c r="AQ772" t="s">
        <v>324</v>
      </c>
      <c r="AR772" t="s">
        <v>324</v>
      </c>
      <c r="AS772" t="s">
        <v>324</v>
      </c>
      <c r="AT772" t="s">
        <v>324</v>
      </c>
      <c r="AU772" t="s">
        <v>324</v>
      </c>
      <c r="AV772">
        <v>0</v>
      </c>
      <c r="AW772">
        <v>0</v>
      </c>
      <c r="AX772">
        <v>0</v>
      </c>
      <c r="AY772">
        <v>0</v>
      </c>
      <c r="AZ772">
        <v>0</v>
      </c>
      <c r="BA772" t="s">
        <v>324</v>
      </c>
      <c r="BB772" t="s">
        <v>324</v>
      </c>
      <c r="BC772" t="s">
        <v>324</v>
      </c>
      <c r="BD772" t="s">
        <v>324</v>
      </c>
      <c r="BE772" t="s">
        <v>324</v>
      </c>
      <c r="BF772" t="s">
        <v>324</v>
      </c>
      <c r="BG772" t="s">
        <v>324</v>
      </c>
      <c r="BH772" t="s">
        <v>324</v>
      </c>
      <c r="BI772" t="s">
        <v>324</v>
      </c>
      <c r="BJ772" t="s">
        <v>324</v>
      </c>
      <c r="BK772" t="s">
        <v>324</v>
      </c>
      <c r="BL772" t="s">
        <v>324</v>
      </c>
      <c r="BM772" t="s">
        <v>324</v>
      </c>
      <c r="BN772" t="s">
        <v>324</v>
      </c>
      <c r="BO772" t="s">
        <v>324</v>
      </c>
      <c r="BP772" t="s">
        <v>324</v>
      </c>
      <c r="BQ772" t="s">
        <v>324</v>
      </c>
      <c r="BR772" t="s">
        <v>324</v>
      </c>
      <c r="BS772" t="s">
        <v>324</v>
      </c>
      <c r="BT772" t="s">
        <v>324</v>
      </c>
      <c r="BU772" t="s">
        <v>324</v>
      </c>
      <c r="BV772" t="s">
        <v>324</v>
      </c>
      <c r="BW772" t="s">
        <v>324</v>
      </c>
      <c r="BX772" t="s">
        <v>324</v>
      </c>
      <c r="BY772" t="s">
        <v>324</v>
      </c>
      <c r="BZ772" t="s">
        <v>324</v>
      </c>
      <c r="CA772" t="s">
        <v>324</v>
      </c>
      <c r="CB772" t="s">
        <v>324</v>
      </c>
      <c r="CC772" t="s">
        <v>324</v>
      </c>
      <c r="CD772" t="s">
        <v>324</v>
      </c>
      <c r="CE772" t="s">
        <v>324</v>
      </c>
      <c r="CF772" t="s">
        <v>324</v>
      </c>
      <c r="CG772" t="s">
        <v>324</v>
      </c>
      <c r="CH772" t="s">
        <v>324</v>
      </c>
      <c r="CI772" t="s">
        <v>324</v>
      </c>
      <c r="CJ772" t="s">
        <v>324</v>
      </c>
      <c r="CK772" t="s">
        <v>324</v>
      </c>
      <c r="CL772" t="s">
        <v>324</v>
      </c>
      <c r="CM772" t="s">
        <v>324</v>
      </c>
      <c r="CN772" t="s">
        <v>324</v>
      </c>
      <c r="CO772">
        <v>197.666</v>
      </c>
      <c r="CP772">
        <v>22.442</v>
      </c>
      <c r="CQ772">
        <v>0.23699999999999999</v>
      </c>
      <c r="CR772">
        <v>0</v>
      </c>
      <c r="CS772">
        <v>220.346</v>
      </c>
      <c r="CT772" t="s">
        <v>324</v>
      </c>
      <c r="CU772" t="s">
        <v>324</v>
      </c>
      <c r="CV772" t="s">
        <v>324</v>
      </c>
      <c r="CW772" t="s">
        <v>324</v>
      </c>
      <c r="CX772" t="s">
        <v>324</v>
      </c>
      <c r="CY772" t="s">
        <v>324</v>
      </c>
      <c r="CZ772" t="s">
        <v>324</v>
      </c>
      <c r="DA772" t="s">
        <v>324</v>
      </c>
      <c r="DB772" t="s">
        <v>324</v>
      </c>
      <c r="DC772" t="s">
        <v>324</v>
      </c>
    </row>
    <row r="773" spans="1:107" x14ac:dyDescent="0.45">
      <c r="A773">
        <v>2024</v>
      </c>
      <c r="B773">
        <v>3</v>
      </c>
      <c r="C773" t="s">
        <v>117</v>
      </c>
      <c r="D773">
        <v>3916</v>
      </c>
      <c r="E773" t="s">
        <v>385</v>
      </c>
      <c r="F773" t="s">
        <v>323</v>
      </c>
      <c r="G773" t="s">
        <v>244</v>
      </c>
      <c r="H773">
        <v>3.7530000000000001</v>
      </c>
      <c r="I773">
        <v>3.5409999999999999</v>
      </c>
      <c r="J773" t="s">
        <v>324</v>
      </c>
      <c r="K773" t="s">
        <v>324</v>
      </c>
      <c r="L773">
        <v>7.2939999999999996</v>
      </c>
      <c r="M773">
        <v>579</v>
      </c>
      <c r="N773">
        <v>43</v>
      </c>
      <c r="O773" t="s">
        <v>324</v>
      </c>
      <c r="P773" t="s">
        <v>324</v>
      </c>
      <c r="Q773">
        <v>622</v>
      </c>
      <c r="R773" t="s">
        <v>324</v>
      </c>
      <c r="S773" t="s">
        <v>324</v>
      </c>
      <c r="T773" t="s">
        <v>324</v>
      </c>
      <c r="U773" t="s">
        <v>324</v>
      </c>
      <c r="V773">
        <v>0</v>
      </c>
      <c r="W773" t="s">
        <v>324</v>
      </c>
      <c r="X773" t="s">
        <v>324</v>
      </c>
      <c r="Y773" t="s">
        <v>324</v>
      </c>
      <c r="Z773" t="s">
        <v>324</v>
      </c>
      <c r="AA773">
        <v>0</v>
      </c>
      <c r="AB773">
        <v>20.018999999999998</v>
      </c>
      <c r="AC773">
        <v>5.3999999999999999E-2</v>
      </c>
      <c r="AD773" t="s">
        <v>324</v>
      </c>
      <c r="AE773" t="s">
        <v>324</v>
      </c>
      <c r="AF773">
        <v>20.073</v>
      </c>
      <c r="AG773" t="s">
        <v>324</v>
      </c>
      <c r="AH773">
        <v>1</v>
      </c>
      <c r="AI773" t="s">
        <v>324</v>
      </c>
      <c r="AJ773" t="s">
        <v>324</v>
      </c>
      <c r="AK773">
        <v>1</v>
      </c>
      <c r="AL773" t="s">
        <v>324</v>
      </c>
      <c r="AM773">
        <v>1</v>
      </c>
      <c r="AN773" t="s">
        <v>324</v>
      </c>
      <c r="AO773" t="s">
        <v>324</v>
      </c>
      <c r="AP773">
        <v>1</v>
      </c>
      <c r="AQ773" t="s">
        <v>324</v>
      </c>
      <c r="AR773">
        <v>4</v>
      </c>
      <c r="AS773" t="s">
        <v>324</v>
      </c>
      <c r="AT773" t="s">
        <v>324</v>
      </c>
      <c r="AU773">
        <v>4</v>
      </c>
      <c r="AV773" t="s">
        <v>324</v>
      </c>
      <c r="AW773" t="s">
        <v>324</v>
      </c>
      <c r="AX773" t="s">
        <v>324</v>
      </c>
      <c r="AY773" t="s">
        <v>324</v>
      </c>
      <c r="AZ773">
        <v>0</v>
      </c>
      <c r="BA773" t="s">
        <v>324</v>
      </c>
      <c r="BB773" t="s">
        <v>324</v>
      </c>
      <c r="BC773" t="s">
        <v>324</v>
      </c>
      <c r="BD773" t="s">
        <v>324</v>
      </c>
      <c r="BE773">
        <v>0</v>
      </c>
      <c r="BF773" t="s">
        <v>324</v>
      </c>
      <c r="BG773" t="s">
        <v>324</v>
      </c>
      <c r="BH773" t="s">
        <v>324</v>
      </c>
      <c r="BI773" t="s">
        <v>324</v>
      </c>
      <c r="BJ773">
        <v>0</v>
      </c>
      <c r="BK773" t="s">
        <v>324</v>
      </c>
      <c r="BL773" t="s">
        <v>324</v>
      </c>
      <c r="BM773" t="s">
        <v>324</v>
      </c>
      <c r="BN773" t="s">
        <v>324</v>
      </c>
      <c r="BO773">
        <v>0</v>
      </c>
      <c r="BP773" t="s">
        <v>324</v>
      </c>
      <c r="BQ773" t="s">
        <v>324</v>
      </c>
      <c r="BR773" t="s">
        <v>324</v>
      </c>
      <c r="BS773" t="s">
        <v>324</v>
      </c>
      <c r="BT773">
        <v>0</v>
      </c>
      <c r="BU773" t="s">
        <v>324</v>
      </c>
      <c r="BV773" t="s">
        <v>324</v>
      </c>
      <c r="BW773" t="s">
        <v>324</v>
      </c>
      <c r="BX773" t="s">
        <v>324</v>
      </c>
      <c r="BY773">
        <v>0</v>
      </c>
      <c r="BZ773" t="s">
        <v>324</v>
      </c>
      <c r="CA773" t="s">
        <v>324</v>
      </c>
      <c r="CB773" t="s">
        <v>324</v>
      </c>
      <c r="CC773" t="s">
        <v>324</v>
      </c>
      <c r="CD773">
        <v>0</v>
      </c>
      <c r="CE773" t="s">
        <v>324</v>
      </c>
      <c r="CF773" t="s">
        <v>324</v>
      </c>
      <c r="CG773" t="s">
        <v>324</v>
      </c>
      <c r="CH773" t="s">
        <v>324</v>
      </c>
      <c r="CI773">
        <v>0</v>
      </c>
      <c r="CJ773" t="s">
        <v>324</v>
      </c>
      <c r="CK773" t="s">
        <v>324</v>
      </c>
      <c r="CL773" t="s">
        <v>324</v>
      </c>
      <c r="CM773" t="s">
        <v>324</v>
      </c>
      <c r="CN773">
        <v>0</v>
      </c>
      <c r="CO773">
        <v>3.7530000000000001</v>
      </c>
      <c r="CP773">
        <v>3.5409999999999999</v>
      </c>
      <c r="CQ773" t="s">
        <v>179</v>
      </c>
      <c r="CR773">
        <v>0</v>
      </c>
      <c r="CS773">
        <v>7.2939999999999996</v>
      </c>
      <c r="CT773">
        <v>579</v>
      </c>
      <c r="CU773">
        <v>43</v>
      </c>
      <c r="CV773">
        <v>0</v>
      </c>
      <c r="CW773">
        <v>0</v>
      </c>
      <c r="CX773">
        <v>622</v>
      </c>
      <c r="CY773">
        <v>20.018999999999998</v>
      </c>
      <c r="CZ773">
        <v>5.3999999999999999E-2</v>
      </c>
      <c r="DA773">
        <v>0</v>
      </c>
      <c r="DB773">
        <v>0</v>
      </c>
      <c r="DC773">
        <v>20.073</v>
      </c>
    </row>
    <row r="774" spans="1:107" x14ac:dyDescent="0.45">
      <c r="A774">
        <v>2024</v>
      </c>
      <c r="B774">
        <v>3</v>
      </c>
      <c r="C774" t="s">
        <v>117</v>
      </c>
      <c r="D774">
        <v>7140</v>
      </c>
      <c r="E774" t="s">
        <v>386</v>
      </c>
      <c r="F774" t="s">
        <v>323</v>
      </c>
      <c r="G774" t="s">
        <v>244</v>
      </c>
      <c r="H774">
        <v>66.162000000000006</v>
      </c>
      <c r="I774">
        <v>21.09</v>
      </c>
      <c r="J774">
        <v>3.2730000000000001</v>
      </c>
      <c r="K774" t="s">
        <v>324</v>
      </c>
      <c r="L774">
        <v>90.525000000000006</v>
      </c>
      <c r="M774">
        <v>10105</v>
      </c>
      <c r="N774">
        <v>447</v>
      </c>
      <c r="O774">
        <v>34</v>
      </c>
      <c r="P774" t="s">
        <v>324</v>
      </c>
      <c r="Q774">
        <v>10586</v>
      </c>
      <c r="R774" t="s">
        <v>324</v>
      </c>
      <c r="S774" t="s">
        <v>324</v>
      </c>
      <c r="T774" t="s">
        <v>324</v>
      </c>
      <c r="U774" t="s">
        <v>324</v>
      </c>
      <c r="V774">
        <v>0</v>
      </c>
      <c r="W774" t="s">
        <v>324</v>
      </c>
      <c r="X774" t="s">
        <v>324</v>
      </c>
      <c r="Y774" t="s">
        <v>324</v>
      </c>
      <c r="Z774" t="s">
        <v>324</v>
      </c>
      <c r="AA774">
        <v>0</v>
      </c>
      <c r="AB774" t="s">
        <v>324</v>
      </c>
      <c r="AC774" t="s">
        <v>324</v>
      </c>
      <c r="AD774" t="s">
        <v>324</v>
      </c>
      <c r="AE774" t="s">
        <v>324</v>
      </c>
      <c r="AF774">
        <v>0</v>
      </c>
      <c r="AG774" t="s">
        <v>324</v>
      </c>
      <c r="AH774" t="s">
        <v>324</v>
      </c>
      <c r="AI774" t="s">
        <v>324</v>
      </c>
      <c r="AJ774" t="s">
        <v>324</v>
      </c>
      <c r="AK774">
        <v>0</v>
      </c>
      <c r="AL774" t="s">
        <v>324</v>
      </c>
      <c r="AM774" t="s">
        <v>324</v>
      </c>
      <c r="AN774" t="s">
        <v>324</v>
      </c>
      <c r="AO774" t="s">
        <v>324</v>
      </c>
      <c r="AP774">
        <v>0</v>
      </c>
      <c r="AQ774" t="s">
        <v>324</v>
      </c>
      <c r="AR774" t="s">
        <v>324</v>
      </c>
      <c r="AS774" t="s">
        <v>324</v>
      </c>
      <c r="AT774" t="s">
        <v>324</v>
      </c>
      <c r="AU774">
        <v>0</v>
      </c>
      <c r="AV774" t="s">
        <v>324</v>
      </c>
      <c r="AW774" t="s">
        <v>324</v>
      </c>
      <c r="AX774" t="s">
        <v>324</v>
      </c>
      <c r="AY774" t="s">
        <v>324</v>
      </c>
      <c r="AZ774">
        <v>0</v>
      </c>
      <c r="BA774" t="s">
        <v>324</v>
      </c>
      <c r="BB774" t="s">
        <v>324</v>
      </c>
      <c r="BC774" t="s">
        <v>324</v>
      </c>
      <c r="BD774" t="s">
        <v>324</v>
      </c>
      <c r="BE774">
        <v>0</v>
      </c>
      <c r="BF774" t="s">
        <v>324</v>
      </c>
      <c r="BG774" t="s">
        <v>324</v>
      </c>
      <c r="BH774" t="s">
        <v>324</v>
      </c>
      <c r="BI774" t="s">
        <v>324</v>
      </c>
      <c r="BJ774">
        <v>0</v>
      </c>
      <c r="BK774" t="s">
        <v>324</v>
      </c>
      <c r="BL774" t="s">
        <v>324</v>
      </c>
      <c r="BM774" t="s">
        <v>324</v>
      </c>
      <c r="BN774" t="s">
        <v>324</v>
      </c>
      <c r="BO774">
        <v>0</v>
      </c>
      <c r="BP774" t="s">
        <v>324</v>
      </c>
      <c r="BQ774" t="s">
        <v>324</v>
      </c>
      <c r="BR774" t="s">
        <v>324</v>
      </c>
      <c r="BS774" t="s">
        <v>324</v>
      </c>
      <c r="BT774">
        <v>0</v>
      </c>
      <c r="BU774" t="s">
        <v>324</v>
      </c>
      <c r="BV774" t="s">
        <v>324</v>
      </c>
      <c r="BW774" t="s">
        <v>324</v>
      </c>
      <c r="BX774" t="s">
        <v>324</v>
      </c>
      <c r="BY774">
        <v>0</v>
      </c>
      <c r="BZ774" t="s">
        <v>324</v>
      </c>
      <c r="CA774" t="s">
        <v>324</v>
      </c>
      <c r="CB774" t="s">
        <v>324</v>
      </c>
      <c r="CC774" t="s">
        <v>324</v>
      </c>
      <c r="CD774">
        <v>0</v>
      </c>
      <c r="CE774" t="s">
        <v>324</v>
      </c>
      <c r="CF774" t="s">
        <v>324</v>
      </c>
      <c r="CG774" t="s">
        <v>324</v>
      </c>
      <c r="CH774" t="s">
        <v>324</v>
      </c>
      <c r="CI774">
        <v>0</v>
      </c>
      <c r="CJ774" t="s">
        <v>324</v>
      </c>
      <c r="CK774" t="s">
        <v>324</v>
      </c>
      <c r="CL774" t="s">
        <v>324</v>
      </c>
      <c r="CM774" t="s">
        <v>324</v>
      </c>
      <c r="CN774">
        <v>0</v>
      </c>
      <c r="CO774">
        <v>66.162000000000006</v>
      </c>
      <c r="CP774">
        <v>21.09</v>
      </c>
      <c r="CQ774">
        <v>3.2730000000000001</v>
      </c>
      <c r="CR774">
        <v>0</v>
      </c>
      <c r="CS774">
        <v>90.525000000000006</v>
      </c>
      <c r="CT774">
        <v>10105</v>
      </c>
      <c r="CU774">
        <v>447</v>
      </c>
      <c r="CV774">
        <v>34</v>
      </c>
      <c r="CW774">
        <v>0</v>
      </c>
      <c r="CX774">
        <v>10586</v>
      </c>
      <c r="CY774">
        <v>0</v>
      </c>
      <c r="CZ774">
        <v>0</v>
      </c>
      <c r="DA774">
        <v>0</v>
      </c>
      <c r="DB774">
        <v>0</v>
      </c>
      <c r="DC774">
        <v>0</v>
      </c>
    </row>
    <row r="775" spans="1:107" x14ac:dyDescent="0.45">
      <c r="A775">
        <v>2024</v>
      </c>
      <c r="B775">
        <v>3</v>
      </c>
      <c r="C775" t="s">
        <v>117</v>
      </c>
      <c r="D775">
        <v>9601</v>
      </c>
      <c r="E775" t="s">
        <v>387</v>
      </c>
      <c r="F775" t="s">
        <v>323</v>
      </c>
      <c r="G775" t="s">
        <v>247</v>
      </c>
      <c r="H775">
        <v>8.1379999999999999</v>
      </c>
      <c r="I775">
        <v>3.5569999999999999</v>
      </c>
      <c r="J775" t="s">
        <v>324</v>
      </c>
      <c r="K775" t="s">
        <v>324</v>
      </c>
      <c r="L775">
        <v>11.695</v>
      </c>
      <c r="M775">
        <v>1026</v>
      </c>
      <c r="N775">
        <v>29</v>
      </c>
      <c r="O775" t="s">
        <v>324</v>
      </c>
      <c r="P775" t="s">
        <v>324</v>
      </c>
      <c r="Q775">
        <v>1055</v>
      </c>
      <c r="R775" t="s">
        <v>324</v>
      </c>
      <c r="S775" t="s">
        <v>324</v>
      </c>
      <c r="T775" t="s">
        <v>324</v>
      </c>
      <c r="U775" t="s">
        <v>324</v>
      </c>
      <c r="V775">
        <v>0</v>
      </c>
      <c r="W775" t="s">
        <v>324</v>
      </c>
      <c r="X775" t="s">
        <v>324</v>
      </c>
      <c r="Y775" t="s">
        <v>324</v>
      </c>
      <c r="Z775" t="s">
        <v>324</v>
      </c>
      <c r="AA775">
        <v>0</v>
      </c>
      <c r="AB775">
        <v>352.6</v>
      </c>
      <c r="AC775">
        <v>91.911000000000001</v>
      </c>
      <c r="AD775" t="s">
        <v>324</v>
      </c>
      <c r="AE775" t="s">
        <v>324</v>
      </c>
      <c r="AF775">
        <v>444.51100000000002</v>
      </c>
      <c r="AG775" t="s">
        <v>324</v>
      </c>
      <c r="AH775" t="s">
        <v>324</v>
      </c>
      <c r="AI775" t="s">
        <v>324</v>
      </c>
      <c r="AJ775" t="s">
        <v>324</v>
      </c>
      <c r="AK775">
        <v>0</v>
      </c>
      <c r="AL775" t="s">
        <v>324</v>
      </c>
      <c r="AM775" t="s">
        <v>324</v>
      </c>
      <c r="AN775" t="s">
        <v>324</v>
      </c>
      <c r="AO775" t="s">
        <v>324</v>
      </c>
      <c r="AP775">
        <v>0</v>
      </c>
      <c r="AQ775" t="s">
        <v>324</v>
      </c>
      <c r="AR775" t="s">
        <v>324</v>
      </c>
      <c r="AS775" t="s">
        <v>324</v>
      </c>
      <c r="AT775" t="s">
        <v>324</v>
      </c>
      <c r="AU775">
        <v>0</v>
      </c>
      <c r="AV775" t="s">
        <v>324</v>
      </c>
      <c r="AW775" t="s">
        <v>324</v>
      </c>
      <c r="AX775" t="s">
        <v>324</v>
      </c>
      <c r="AY775" t="s">
        <v>324</v>
      </c>
      <c r="AZ775">
        <v>0</v>
      </c>
      <c r="BA775" t="s">
        <v>324</v>
      </c>
      <c r="BB775" t="s">
        <v>324</v>
      </c>
      <c r="BC775" t="s">
        <v>324</v>
      </c>
      <c r="BD775" t="s">
        <v>324</v>
      </c>
      <c r="BE775">
        <v>0</v>
      </c>
      <c r="BF775" t="s">
        <v>324</v>
      </c>
      <c r="BG775" t="s">
        <v>324</v>
      </c>
      <c r="BH775" t="s">
        <v>324</v>
      </c>
      <c r="BI775" t="s">
        <v>324</v>
      </c>
      <c r="BJ775">
        <v>0</v>
      </c>
      <c r="BK775" t="s">
        <v>324</v>
      </c>
      <c r="BL775" t="s">
        <v>324</v>
      </c>
      <c r="BM775" t="s">
        <v>324</v>
      </c>
      <c r="BN775" t="s">
        <v>324</v>
      </c>
      <c r="BO775">
        <v>0</v>
      </c>
      <c r="BP775" t="s">
        <v>324</v>
      </c>
      <c r="BQ775" t="s">
        <v>324</v>
      </c>
      <c r="BR775" t="s">
        <v>324</v>
      </c>
      <c r="BS775" t="s">
        <v>324</v>
      </c>
      <c r="BT775">
        <v>0</v>
      </c>
      <c r="BU775" t="s">
        <v>324</v>
      </c>
      <c r="BV775" t="s">
        <v>324</v>
      </c>
      <c r="BW775" t="s">
        <v>324</v>
      </c>
      <c r="BX775" t="s">
        <v>324</v>
      </c>
      <c r="BY775">
        <v>0</v>
      </c>
      <c r="BZ775" t="s">
        <v>324</v>
      </c>
      <c r="CA775" t="s">
        <v>324</v>
      </c>
      <c r="CB775" t="s">
        <v>324</v>
      </c>
      <c r="CC775" t="s">
        <v>324</v>
      </c>
      <c r="CD775">
        <v>0</v>
      </c>
      <c r="CE775" t="s">
        <v>324</v>
      </c>
      <c r="CF775" t="s">
        <v>324</v>
      </c>
      <c r="CG775" t="s">
        <v>324</v>
      </c>
      <c r="CH775" t="s">
        <v>324</v>
      </c>
      <c r="CI775">
        <v>0</v>
      </c>
      <c r="CJ775" t="s">
        <v>324</v>
      </c>
      <c r="CK775" t="s">
        <v>324</v>
      </c>
      <c r="CL775" t="s">
        <v>324</v>
      </c>
      <c r="CM775" t="s">
        <v>324</v>
      </c>
      <c r="CN775">
        <v>0</v>
      </c>
      <c r="CO775">
        <v>8.1379999999999999</v>
      </c>
      <c r="CP775">
        <v>3.5569999999999999</v>
      </c>
      <c r="CQ775" t="s">
        <v>179</v>
      </c>
      <c r="CR775">
        <v>0</v>
      </c>
      <c r="CS775">
        <v>11.695</v>
      </c>
      <c r="CT775">
        <v>1026</v>
      </c>
      <c r="CU775">
        <v>29</v>
      </c>
      <c r="CV775">
        <v>0</v>
      </c>
      <c r="CW775">
        <v>0</v>
      </c>
      <c r="CX775">
        <v>1055</v>
      </c>
      <c r="CY775">
        <v>352.6</v>
      </c>
      <c r="CZ775">
        <v>91.911000000000001</v>
      </c>
      <c r="DA775">
        <v>0</v>
      </c>
      <c r="DB775">
        <v>0</v>
      </c>
      <c r="DC775">
        <v>444.51100000000002</v>
      </c>
    </row>
    <row r="776" spans="1:107" x14ac:dyDescent="0.45">
      <c r="A776">
        <v>2024</v>
      </c>
      <c r="B776">
        <v>3</v>
      </c>
      <c r="C776" t="s">
        <v>117</v>
      </c>
      <c r="D776">
        <v>99999</v>
      </c>
      <c r="E776" t="s">
        <v>329</v>
      </c>
      <c r="F776" t="s">
        <v>323</v>
      </c>
      <c r="H776" t="s">
        <v>179</v>
      </c>
      <c r="I776">
        <v>5.0309999999999997</v>
      </c>
      <c r="J776">
        <v>1.4990000000000001</v>
      </c>
      <c r="K776" t="s">
        <v>324</v>
      </c>
      <c r="L776" t="s">
        <v>179</v>
      </c>
      <c r="M776" t="s">
        <v>324</v>
      </c>
      <c r="N776" t="s">
        <v>324</v>
      </c>
      <c r="O776" t="s">
        <v>324</v>
      </c>
      <c r="P776" t="s">
        <v>324</v>
      </c>
      <c r="Q776" t="s">
        <v>324</v>
      </c>
      <c r="R776" t="s">
        <v>324</v>
      </c>
      <c r="S776" t="s">
        <v>324</v>
      </c>
      <c r="T776" t="s">
        <v>324</v>
      </c>
      <c r="U776" t="s">
        <v>324</v>
      </c>
      <c r="V776">
        <v>0</v>
      </c>
      <c r="W776" t="s">
        <v>324</v>
      </c>
      <c r="X776" t="s">
        <v>324</v>
      </c>
      <c r="Y776" t="s">
        <v>324</v>
      </c>
      <c r="Z776" t="s">
        <v>324</v>
      </c>
      <c r="AA776" t="s">
        <v>324</v>
      </c>
      <c r="AB776" t="s">
        <v>324</v>
      </c>
      <c r="AC776" t="s">
        <v>324</v>
      </c>
      <c r="AD776" t="s">
        <v>324</v>
      </c>
      <c r="AE776" t="s">
        <v>324</v>
      </c>
      <c r="AF776" t="s">
        <v>324</v>
      </c>
      <c r="AG776" t="s">
        <v>324</v>
      </c>
      <c r="AH776" t="s">
        <v>324</v>
      </c>
      <c r="AI776" t="s">
        <v>324</v>
      </c>
      <c r="AJ776" t="s">
        <v>324</v>
      </c>
      <c r="AK776">
        <v>0</v>
      </c>
      <c r="AL776" t="s">
        <v>324</v>
      </c>
      <c r="AM776" t="s">
        <v>324</v>
      </c>
      <c r="AN776" t="s">
        <v>324</v>
      </c>
      <c r="AO776" t="s">
        <v>324</v>
      </c>
      <c r="AP776" t="s">
        <v>324</v>
      </c>
      <c r="AQ776" t="s">
        <v>324</v>
      </c>
      <c r="AR776" t="s">
        <v>324</v>
      </c>
      <c r="AS776" t="s">
        <v>324</v>
      </c>
      <c r="AT776" t="s">
        <v>324</v>
      </c>
      <c r="AU776" t="s">
        <v>324</v>
      </c>
      <c r="AV776" t="s">
        <v>324</v>
      </c>
      <c r="AW776" t="s">
        <v>324</v>
      </c>
      <c r="AX776" t="s">
        <v>324</v>
      </c>
      <c r="AY776" t="s">
        <v>324</v>
      </c>
      <c r="AZ776">
        <v>0</v>
      </c>
      <c r="BA776" t="s">
        <v>324</v>
      </c>
      <c r="BB776" t="s">
        <v>324</v>
      </c>
      <c r="BC776" t="s">
        <v>324</v>
      </c>
      <c r="BD776" t="s">
        <v>324</v>
      </c>
      <c r="BE776" t="s">
        <v>324</v>
      </c>
      <c r="BF776" t="s">
        <v>324</v>
      </c>
      <c r="BG776" t="s">
        <v>324</v>
      </c>
      <c r="BH776" t="s">
        <v>324</v>
      </c>
      <c r="BI776" t="s">
        <v>324</v>
      </c>
      <c r="BJ776" t="s">
        <v>324</v>
      </c>
      <c r="BK776" t="s">
        <v>324</v>
      </c>
      <c r="BL776" t="s">
        <v>324</v>
      </c>
      <c r="BM776" t="s">
        <v>324</v>
      </c>
      <c r="BN776" t="s">
        <v>324</v>
      </c>
      <c r="BO776" t="s">
        <v>324</v>
      </c>
      <c r="BP776" t="s">
        <v>324</v>
      </c>
      <c r="BQ776" t="s">
        <v>324</v>
      </c>
      <c r="BR776" t="s">
        <v>324</v>
      </c>
      <c r="BS776" t="s">
        <v>324</v>
      </c>
      <c r="BT776" t="s">
        <v>324</v>
      </c>
      <c r="BU776" t="s">
        <v>324</v>
      </c>
      <c r="BV776" t="s">
        <v>324</v>
      </c>
      <c r="BW776" t="s">
        <v>324</v>
      </c>
      <c r="BX776" t="s">
        <v>324</v>
      </c>
      <c r="BY776" t="s">
        <v>324</v>
      </c>
      <c r="BZ776" t="s">
        <v>324</v>
      </c>
      <c r="CA776" t="s">
        <v>324</v>
      </c>
      <c r="CB776" t="s">
        <v>324</v>
      </c>
      <c r="CC776" t="s">
        <v>324</v>
      </c>
      <c r="CD776" t="s">
        <v>324</v>
      </c>
      <c r="CE776" t="s">
        <v>324</v>
      </c>
      <c r="CF776" t="s">
        <v>324</v>
      </c>
      <c r="CG776" t="s">
        <v>324</v>
      </c>
      <c r="CH776" t="s">
        <v>324</v>
      </c>
      <c r="CI776" t="s">
        <v>324</v>
      </c>
      <c r="CJ776" t="s">
        <v>324</v>
      </c>
      <c r="CK776" t="s">
        <v>324</v>
      </c>
      <c r="CL776" t="s">
        <v>324</v>
      </c>
      <c r="CM776" t="s">
        <v>324</v>
      </c>
      <c r="CN776" t="s">
        <v>324</v>
      </c>
      <c r="CO776" t="s">
        <v>179</v>
      </c>
      <c r="CP776">
        <v>5.0309999999999997</v>
      </c>
      <c r="CQ776">
        <v>1.4990000000000001</v>
      </c>
      <c r="CR776" t="s">
        <v>324</v>
      </c>
      <c r="CS776" t="s">
        <v>179</v>
      </c>
      <c r="CT776" t="s">
        <v>324</v>
      </c>
      <c r="CU776" t="s">
        <v>324</v>
      </c>
      <c r="CV776" t="s">
        <v>324</v>
      </c>
      <c r="CW776" t="s">
        <v>324</v>
      </c>
      <c r="CX776" t="s">
        <v>324</v>
      </c>
      <c r="CY776" t="s">
        <v>324</v>
      </c>
      <c r="CZ776" t="s">
        <v>324</v>
      </c>
      <c r="DA776" t="s">
        <v>324</v>
      </c>
      <c r="DB776" t="s">
        <v>324</v>
      </c>
      <c r="DC776" t="s">
        <v>324</v>
      </c>
    </row>
    <row r="777" spans="1:107" x14ac:dyDescent="0.45">
      <c r="A777">
        <v>2024</v>
      </c>
      <c r="B777">
        <v>3</v>
      </c>
      <c r="C777" t="s">
        <v>388</v>
      </c>
      <c r="D777">
        <v>8287</v>
      </c>
      <c r="E777" t="s">
        <v>389</v>
      </c>
      <c r="F777" t="s">
        <v>323</v>
      </c>
      <c r="G777" t="s">
        <v>244</v>
      </c>
      <c r="H777">
        <v>77.707999999999998</v>
      </c>
      <c r="I777">
        <v>21.878</v>
      </c>
      <c r="J777">
        <v>1.431</v>
      </c>
      <c r="K777" t="s">
        <v>324</v>
      </c>
      <c r="L777">
        <v>101.017</v>
      </c>
      <c r="M777">
        <v>13787</v>
      </c>
      <c r="N777">
        <v>750</v>
      </c>
      <c r="O777">
        <v>31</v>
      </c>
      <c r="P777" t="s">
        <v>324</v>
      </c>
      <c r="Q777">
        <v>14568</v>
      </c>
      <c r="R777" t="s">
        <v>324</v>
      </c>
      <c r="S777" t="s">
        <v>324</v>
      </c>
      <c r="T777" t="s">
        <v>324</v>
      </c>
      <c r="U777" t="s">
        <v>324</v>
      </c>
      <c r="V777">
        <v>0</v>
      </c>
      <c r="W777" t="s">
        <v>324</v>
      </c>
      <c r="X777" t="s">
        <v>324</v>
      </c>
      <c r="Y777" t="s">
        <v>324</v>
      </c>
      <c r="Z777" t="s">
        <v>324</v>
      </c>
      <c r="AA777">
        <v>0</v>
      </c>
      <c r="AB777" t="s">
        <v>324</v>
      </c>
      <c r="AC777" t="s">
        <v>324</v>
      </c>
      <c r="AD777" t="s">
        <v>324</v>
      </c>
      <c r="AE777" t="s">
        <v>324</v>
      </c>
      <c r="AF777">
        <v>0</v>
      </c>
      <c r="AG777">
        <v>15.842000000000001</v>
      </c>
      <c r="AH777">
        <v>1.23</v>
      </c>
      <c r="AI777">
        <v>3.0000000000000001E-3</v>
      </c>
      <c r="AJ777" t="s">
        <v>324</v>
      </c>
      <c r="AK777">
        <v>17.074999999999999</v>
      </c>
      <c r="AL777">
        <v>2133</v>
      </c>
      <c r="AM777">
        <v>34</v>
      </c>
      <c r="AN777">
        <v>1</v>
      </c>
      <c r="AO777" t="s">
        <v>324</v>
      </c>
      <c r="AP777">
        <v>2168</v>
      </c>
      <c r="AQ777">
        <v>37.497</v>
      </c>
      <c r="AR777">
        <v>2.0049999999999999</v>
      </c>
      <c r="AS777">
        <v>0</v>
      </c>
      <c r="AT777" t="s">
        <v>324</v>
      </c>
      <c r="AU777">
        <v>39.502000000000002</v>
      </c>
      <c r="AV777" t="s">
        <v>324</v>
      </c>
      <c r="AW777" t="s">
        <v>324</v>
      </c>
      <c r="AX777" t="s">
        <v>324</v>
      </c>
      <c r="AY777" t="s">
        <v>324</v>
      </c>
      <c r="AZ777">
        <v>0</v>
      </c>
      <c r="BA777" t="s">
        <v>324</v>
      </c>
      <c r="BB777" t="s">
        <v>324</v>
      </c>
      <c r="BC777" t="s">
        <v>324</v>
      </c>
      <c r="BD777" t="s">
        <v>324</v>
      </c>
      <c r="BE777">
        <v>0</v>
      </c>
      <c r="BF777" t="s">
        <v>324</v>
      </c>
      <c r="BG777" t="s">
        <v>324</v>
      </c>
      <c r="BH777" t="s">
        <v>324</v>
      </c>
      <c r="BI777" t="s">
        <v>324</v>
      </c>
      <c r="BJ777">
        <v>0</v>
      </c>
      <c r="BK777">
        <v>0.05</v>
      </c>
      <c r="BL777" t="s">
        <v>324</v>
      </c>
      <c r="BM777">
        <v>0.16700000000000001</v>
      </c>
      <c r="BN777" t="s">
        <v>324</v>
      </c>
      <c r="BO777">
        <v>0.217</v>
      </c>
      <c r="BP777">
        <v>15</v>
      </c>
      <c r="BQ777" t="s">
        <v>324</v>
      </c>
      <c r="BR777">
        <v>3</v>
      </c>
      <c r="BS777" t="s">
        <v>324</v>
      </c>
      <c r="BT777">
        <v>18</v>
      </c>
      <c r="BU777" t="s">
        <v>324</v>
      </c>
      <c r="BV777" t="s">
        <v>324</v>
      </c>
      <c r="BW777" t="s">
        <v>324</v>
      </c>
      <c r="BX777" t="s">
        <v>324</v>
      </c>
      <c r="BY777">
        <v>0</v>
      </c>
      <c r="BZ777" t="s">
        <v>324</v>
      </c>
      <c r="CA777" t="s">
        <v>324</v>
      </c>
      <c r="CB777">
        <v>4.9000000000000002E-2</v>
      </c>
      <c r="CC777" t="s">
        <v>324</v>
      </c>
      <c r="CD777">
        <v>4.9000000000000002E-2</v>
      </c>
      <c r="CE777" t="s">
        <v>324</v>
      </c>
      <c r="CF777" t="s">
        <v>324</v>
      </c>
      <c r="CG777">
        <v>1</v>
      </c>
      <c r="CH777" t="s">
        <v>324</v>
      </c>
      <c r="CI777">
        <v>1</v>
      </c>
      <c r="CJ777" t="s">
        <v>324</v>
      </c>
      <c r="CK777" t="s">
        <v>324</v>
      </c>
      <c r="CL777" t="s">
        <v>324</v>
      </c>
      <c r="CM777" t="s">
        <v>324</v>
      </c>
      <c r="CN777">
        <v>0</v>
      </c>
      <c r="CO777">
        <v>77.757999999999996</v>
      </c>
      <c r="CP777">
        <v>21.878</v>
      </c>
      <c r="CQ777">
        <v>1.647</v>
      </c>
      <c r="CR777">
        <v>0</v>
      </c>
      <c r="CS777">
        <v>101.283</v>
      </c>
      <c r="CT777">
        <v>13802</v>
      </c>
      <c r="CU777">
        <v>750</v>
      </c>
      <c r="CV777">
        <v>35</v>
      </c>
      <c r="CW777">
        <v>0</v>
      </c>
      <c r="CX777">
        <v>14587</v>
      </c>
      <c r="CY777">
        <v>0</v>
      </c>
      <c r="CZ777">
        <v>0</v>
      </c>
      <c r="DA777">
        <v>0</v>
      </c>
      <c r="DB777">
        <v>0</v>
      </c>
      <c r="DC777">
        <v>0</v>
      </c>
    </row>
    <row r="778" spans="1:107" x14ac:dyDescent="0.45">
      <c r="A778">
        <v>2024</v>
      </c>
      <c r="B778">
        <v>3</v>
      </c>
      <c r="C778" t="s">
        <v>388</v>
      </c>
      <c r="D778">
        <v>10071</v>
      </c>
      <c r="E778" t="s">
        <v>390</v>
      </c>
      <c r="F778" t="s">
        <v>323</v>
      </c>
      <c r="G778" t="s">
        <v>244</v>
      </c>
      <c r="H778">
        <v>25.446999999999999</v>
      </c>
      <c r="I778">
        <v>10.826000000000001</v>
      </c>
      <c r="J778">
        <v>0</v>
      </c>
      <c r="K778">
        <v>0</v>
      </c>
      <c r="L778">
        <v>36.273000000000003</v>
      </c>
      <c r="M778">
        <v>5715</v>
      </c>
      <c r="N778">
        <v>413</v>
      </c>
      <c r="O778">
        <v>0</v>
      </c>
      <c r="P778">
        <v>0</v>
      </c>
      <c r="Q778">
        <v>6128</v>
      </c>
      <c r="R778">
        <v>0</v>
      </c>
      <c r="S778">
        <v>0</v>
      </c>
      <c r="T778">
        <v>0</v>
      </c>
      <c r="U778">
        <v>0</v>
      </c>
      <c r="V778">
        <v>0</v>
      </c>
      <c r="W778">
        <v>0</v>
      </c>
      <c r="X778">
        <v>0</v>
      </c>
      <c r="Y778">
        <v>0</v>
      </c>
      <c r="Z778">
        <v>0</v>
      </c>
      <c r="AA778">
        <v>0</v>
      </c>
      <c r="AB778">
        <v>1407.883</v>
      </c>
      <c r="AC778">
        <v>370.63099999999997</v>
      </c>
      <c r="AD778">
        <v>0</v>
      </c>
      <c r="AE778">
        <v>0</v>
      </c>
      <c r="AF778">
        <v>1778.5139999999999</v>
      </c>
      <c r="AG778">
        <v>13.29</v>
      </c>
      <c r="AH778">
        <v>1.7490000000000001</v>
      </c>
      <c r="AI778">
        <v>0</v>
      </c>
      <c r="AJ778">
        <v>0</v>
      </c>
      <c r="AK778">
        <v>15.039</v>
      </c>
      <c r="AL778">
        <v>1843</v>
      </c>
      <c r="AM778">
        <v>41</v>
      </c>
      <c r="AN778">
        <v>0</v>
      </c>
      <c r="AO778">
        <v>0</v>
      </c>
      <c r="AP778">
        <v>1884</v>
      </c>
      <c r="AQ778">
        <v>34.22</v>
      </c>
      <c r="AR778">
        <v>4.4109999999999996</v>
      </c>
      <c r="AS778">
        <v>0</v>
      </c>
      <c r="AT778">
        <v>0</v>
      </c>
      <c r="AU778">
        <v>38.631</v>
      </c>
      <c r="AV778">
        <v>0</v>
      </c>
      <c r="AW778">
        <v>0</v>
      </c>
      <c r="AX778">
        <v>0</v>
      </c>
      <c r="AY778">
        <v>0</v>
      </c>
      <c r="AZ778">
        <v>0</v>
      </c>
      <c r="BA778">
        <v>0</v>
      </c>
      <c r="BB778">
        <v>0</v>
      </c>
      <c r="BC778">
        <v>0</v>
      </c>
      <c r="BD778">
        <v>0</v>
      </c>
      <c r="BE778">
        <v>0</v>
      </c>
      <c r="BF778">
        <v>0</v>
      </c>
      <c r="BG778">
        <v>0</v>
      </c>
      <c r="BH778">
        <v>0</v>
      </c>
      <c r="BI778">
        <v>0</v>
      </c>
      <c r="BJ778">
        <v>0</v>
      </c>
      <c r="BK778">
        <v>0.01</v>
      </c>
      <c r="BL778">
        <v>1E-3</v>
      </c>
      <c r="BM778">
        <v>0</v>
      </c>
      <c r="BN778">
        <v>0</v>
      </c>
      <c r="BO778">
        <v>1.0999999999999999E-2</v>
      </c>
      <c r="BP778">
        <v>6</v>
      </c>
      <c r="BQ778">
        <v>1</v>
      </c>
      <c r="BR778">
        <v>0</v>
      </c>
      <c r="BS778">
        <v>0</v>
      </c>
      <c r="BT778">
        <v>7</v>
      </c>
      <c r="BU778">
        <v>0.21099999999999999</v>
      </c>
      <c r="BV778">
        <v>0</v>
      </c>
      <c r="BW778">
        <v>0</v>
      </c>
      <c r="BX778">
        <v>0</v>
      </c>
      <c r="BY778">
        <v>0.21099999999999999</v>
      </c>
      <c r="BZ778">
        <v>0</v>
      </c>
      <c r="CA778">
        <v>0</v>
      </c>
      <c r="CB778">
        <v>0</v>
      </c>
      <c r="CC778">
        <v>0</v>
      </c>
      <c r="CD778">
        <v>0</v>
      </c>
      <c r="CE778">
        <v>0</v>
      </c>
      <c r="CF778">
        <v>0</v>
      </c>
      <c r="CG778">
        <v>0</v>
      </c>
      <c r="CH778">
        <v>0</v>
      </c>
      <c r="CI778">
        <v>0</v>
      </c>
      <c r="CJ778">
        <v>0</v>
      </c>
      <c r="CK778">
        <v>0</v>
      </c>
      <c r="CL778">
        <v>0</v>
      </c>
      <c r="CM778">
        <v>0</v>
      </c>
      <c r="CN778">
        <v>0</v>
      </c>
      <c r="CO778">
        <v>25.457000000000001</v>
      </c>
      <c r="CP778">
        <v>10.827</v>
      </c>
      <c r="CQ778" t="s">
        <v>179</v>
      </c>
      <c r="CR778">
        <v>0</v>
      </c>
      <c r="CS778">
        <v>36.283999999999999</v>
      </c>
      <c r="CT778">
        <v>5721</v>
      </c>
      <c r="CU778">
        <v>414</v>
      </c>
      <c r="CV778">
        <v>0</v>
      </c>
      <c r="CW778">
        <v>0</v>
      </c>
      <c r="CX778">
        <v>6135</v>
      </c>
      <c r="CY778">
        <v>1408.0940000000001</v>
      </c>
      <c r="CZ778">
        <v>370.63099999999997</v>
      </c>
      <c r="DA778">
        <v>0</v>
      </c>
      <c r="DB778">
        <v>0</v>
      </c>
      <c r="DC778">
        <v>1778.7249999999999</v>
      </c>
    </row>
    <row r="779" spans="1:107" x14ac:dyDescent="0.45">
      <c r="A779">
        <v>2024</v>
      </c>
      <c r="B779">
        <v>3</v>
      </c>
      <c r="C779" t="s">
        <v>388</v>
      </c>
      <c r="D779">
        <v>11843</v>
      </c>
      <c r="E779" t="s">
        <v>391</v>
      </c>
      <c r="F779" t="s">
        <v>323</v>
      </c>
      <c r="G779" t="s">
        <v>244</v>
      </c>
      <c r="H779">
        <v>68.600999999999999</v>
      </c>
      <c r="I779">
        <v>29.126999999999999</v>
      </c>
      <c r="J779" t="s">
        <v>324</v>
      </c>
      <c r="K779" t="s">
        <v>324</v>
      </c>
      <c r="L779">
        <v>97.727999999999994</v>
      </c>
      <c r="M779">
        <v>12684</v>
      </c>
      <c r="N779">
        <v>1031</v>
      </c>
      <c r="O779" t="s">
        <v>324</v>
      </c>
      <c r="P779" t="s">
        <v>324</v>
      </c>
      <c r="Q779">
        <v>13715</v>
      </c>
      <c r="R779" t="s">
        <v>324</v>
      </c>
      <c r="S779" t="s">
        <v>324</v>
      </c>
      <c r="T779" t="s">
        <v>324</v>
      </c>
      <c r="U779" t="s">
        <v>324</v>
      </c>
      <c r="V779">
        <v>0</v>
      </c>
      <c r="W779" t="s">
        <v>324</v>
      </c>
      <c r="X779" t="s">
        <v>324</v>
      </c>
      <c r="Y779" t="s">
        <v>324</v>
      </c>
      <c r="Z779" t="s">
        <v>324</v>
      </c>
      <c r="AA779">
        <v>0</v>
      </c>
      <c r="AB779" t="s">
        <v>324</v>
      </c>
      <c r="AC779" t="s">
        <v>324</v>
      </c>
      <c r="AD779" t="s">
        <v>324</v>
      </c>
      <c r="AE779" t="s">
        <v>324</v>
      </c>
      <c r="AF779">
        <v>0</v>
      </c>
      <c r="AG779">
        <v>14.651</v>
      </c>
      <c r="AH779">
        <v>1.129</v>
      </c>
      <c r="AI779" t="s">
        <v>324</v>
      </c>
      <c r="AJ779" t="s">
        <v>324</v>
      </c>
      <c r="AK779">
        <v>15.78</v>
      </c>
      <c r="AL779">
        <v>1838</v>
      </c>
      <c r="AM779">
        <v>39</v>
      </c>
      <c r="AN779" t="s">
        <v>324</v>
      </c>
      <c r="AO779" t="s">
        <v>324</v>
      </c>
      <c r="AP779">
        <v>1877</v>
      </c>
      <c r="AQ779">
        <v>38.53</v>
      </c>
      <c r="AR779">
        <v>2.7370000000000001</v>
      </c>
      <c r="AS779" t="s">
        <v>324</v>
      </c>
      <c r="AT779" t="s">
        <v>324</v>
      </c>
      <c r="AU779">
        <v>41.267000000000003</v>
      </c>
      <c r="AV779" t="s">
        <v>324</v>
      </c>
      <c r="AW779" t="s">
        <v>324</v>
      </c>
      <c r="AX779" t="s">
        <v>324</v>
      </c>
      <c r="AY779" t="s">
        <v>324</v>
      </c>
      <c r="AZ779">
        <v>0</v>
      </c>
      <c r="BA779" t="s">
        <v>324</v>
      </c>
      <c r="BB779" t="s">
        <v>324</v>
      </c>
      <c r="BC779" t="s">
        <v>324</v>
      </c>
      <c r="BD779" t="s">
        <v>324</v>
      </c>
      <c r="BE779">
        <v>0</v>
      </c>
      <c r="BF779" t="s">
        <v>324</v>
      </c>
      <c r="BG779" t="s">
        <v>324</v>
      </c>
      <c r="BH779" t="s">
        <v>324</v>
      </c>
      <c r="BI779" t="s">
        <v>324</v>
      </c>
      <c r="BJ779">
        <v>0</v>
      </c>
      <c r="BK779">
        <v>2.1000000000000001E-2</v>
      </c>
      <c r="BL779">
        <v>5.7000000000000002E-2</v>
      </c>
      <c r="BM779" t="s">
        <v>324</v>
      </c>
      <c r="BN779" t="s">
        <v>324</v>
      </c>
      <c r="BO779">
        <v>7.8E-2</v>
      </c>
      <c r="BP779">
        <v>7</v>
      </c>
      <c r="BQ779">
        <v>5</v>
      </c>
      <c r="BR779" t="s">
        <v>324</v>
      </c>
      <c r="BS779" t="s">
        <v>324</v>
      </c>
      <c r="BT779">
        <v>12</v>
      </c>
      <c r="BU779" t="s">
        <v>324</v>
      </c>
      <c r="BV779" t="s">
        <v>324</v>
      </c>
      <c r="BW779" t="s">
        <v>324</v>
      </c>
      <c r="BX779" t="s">
        <v>324</v>
      </c>
      <c r="BY779">
        <v>0</v>
      </c>
      <c r="BZ779" t="s">
        <v>324</v>
      </c>
      <c r="CA779" t="s">
        <v>324</v>
      </c>
      <c r="CB779" t="s">
        <v>324</v>
      </c>
      <c r="CC779" t="s">
        <v>324</v>
      </c>
      <c r="CD779">
        <v>0</v>
      </c>
      <c r="CE779" t="s">
        <v>324</v>
      </c>
      <c r="CF779" t="s">
        <v>324</v>
      </c>
      <c r="CG779" t="s">
        <v>324</v>
      </c>
      <c r="CH779" t="s">
        <v>324</v>
      </c>
      <c r="CI779">
        <v>0</v>
      </c>
      <c r="CJ779" t="s">
        <v>324</v>
      </c>
      <c r="CK779" t="s">
        <v>324</v>
      </c>
      <c r="CL779" t="s">
        <v>324</v>
      </c>
      <c r="CM779" t="s">
        <v>324</v>
      </c>
      <c r="CN779">
        <v>0</v>
      </c>
      <c r="CO779">
        <v>68.622</v>
      </c>
      <c r="CP779">
        <v>29.184000000000001</v>
      </c>
      <c r="CQ779" t="s">
        <v>179</v>
      </c>
      <c r="CR779">
        <v>0</v>
      </c>
      <c r="CS779">
        <v>97.805999999999997</v>
      </c>
      <c r="CT779">
        <v>12691</v>
      </c>
      <c r="CU779">
        <v>1036</v>
      </c>
      <c r="CV779">
        <v>0</v>
      </c>
      <c r="CW779">
        <v>0</v>
      </c>
      <c r="CX779">
        <v>13727</v>
      </c>
      <c r="CY779">
        <v>0</v>
      </c>
      <c r="CZ779">
        <v>0</v>
      </c>
      <c r="DA779">
        <v>0</v>
      </c>
      <c r="DB779">
        <v>0</v>
      </c>
      <c r="DC779">
        <v>0</v>
      </c>
    </row>
    <row r="780" spans="1:107" x14ac:dyDescent="0.45">
      <c r="A780">
        <v>2024</v>
      </c>
      <c r="B780">
        <v>3</v>
      </c>
      <c r="C780" t="s">
        <v>388</v>
      </c>
      <c r="D780">
        <v>19547</v>
      </c>
      <c r="E780" t="s">
        <v>392</v>
      </c>
      <c r="F780" t="s">
        <v>323</v>
      </c>
      <c r="G780" t="s">
        <v>244</v>
      </c>
      <c r="H780">
        <v>322.81200000000001</v>
      </c>
      <c r="I780">
        <v>66.745000000000005</v>
      </c>
      <c r="J780" t="s">
        <v>324</v>
      </c>
      <c r="K780" t="s">
        <v>324</v>
      </c>
      <c r="L780">
        <v>389.55700000000002</v>
      </c>
      <c r="M780">
        <v>62425</v>
      </c>
      <c r="N780">
        <v>1800</v>
      </c>
      <c r="O780" t="s">
        <v>324</v>
      </c>
      <c r="P780" t="s">
        <v>324</v>
      </c>
      <c r="Q780">
        <v>64225</v>
      </c>
      <c r="R780" t="s">
        <v>324</v>
      </c>
      <c r="S780" t="s">
        <v>324</v>
      </c>
      <c r="T780" t="s">
        <v>324</v>
      </c>
      <c r="U780" t="s">
        <v>324</v>
      </c>
      <c r="V780">
        <v>0</v>
      </c>
      <c r="W780" t="s">
        <v>324</v>
      </c>
      <c r="X780" t="s">
        <v>324</v>
      </c>
      <c r="Y780" t="s">
        <v>324</v>
      </c>
      <c r="Z780" t="s">
        <v>324</v>
      </c>
      <c r="AA780">
        <v>0</v>
      </c>
      <c r="AB780" t="s">
        <v>324</v>
      </c>
      <c r="AC780" t="s">
        <v>324</v>
      </c>
      <c r="AD780" t="s">
        <v>324</v>
      </c>
      <c r="AE780" t="s">
        <v>324</v>
      </c>
      <c r="AF780">
        <v>0</v>
      </c>
      <c r="AG780">
        <v>82.221000000000004</v>
      </c>
      <c r="AH780">
        <v>0.78100000000000003</v>
      </c>
      <c r="AI780" t="s">
        <v>324</v>
      </c>
      <c r="AJ780" t="s">
        <v>324</v>
      </c>
      <c r="AK780">
        <v>83.001999999999995</v>
      </c>
      <c r="AL780">
        <v>10525</v>
      </c>
      <c r="AM780">
        <v>34</v>
      </c>
      <c r="AN780" t="s">
        <v>324</v>
      </c>
      <c r="AO780" t="s">
        <v>324</v>
      </c>
      <c r="AP780">
        <v>10559</v>
      </c>
      <c r="AQ780">
        <v>220.56299999999999</v>
      </c>
      <c r="AR780">
        <v>2.64</v>
      </c>
      <c r="AS780" t="s">
        <v>324</v>
      </c>
      <c r="AT780" t="s">
        <v>324</v>
      </c>
      <c r="AU780">
        <v>223.203</v>
      </c>
      <c r="AV780" t="s">
        <v>324</v>
      </c>
      <c r="AW780" t="s">
        <v>324</v>
      </c>
      <c r="AX780" t="s">
        <v>324</v>
      </c>
      <c r="AY780" t="s">
        <v>324</v>
      </c>
      <c r="AZ780">
        <v>0</v>
      </c>
      <c r="BA780" t="s">
        <v>324</v>
      </c>
      <c r="BB780" t="s">
        <v>324</v>
      </c>
      <c r="BC780" t="s">
        <v>324</v>
      </c>
      <c r="BD780" t="s">
        <v>324</v>
      </c>
      <c r="BE780">
        <v>0</v>
      </c>
      <c r="BF780" t="s">
        <v>324</v>
      </c>
      <c r="BG780" t="s">
        <v>324</v>
      </c>
      <c r="BH780" t="s">
        <v>324</v>
      </c>
      <c r="BI780" t="s">
        <v>324</v>
      </c>
      <c r="BJ780">
        <v>0</v>
      </c>
      <c r="BK780">
        <v>1E-3</v>
      </c>
      <c r="BL780">
        <v>2.4E-2</v>
      </c>
      <c r="BM780" t="s">
        <v>324</v>
      </c>
      <c r="BN780" t="s">
        <v>324</v>
      </c>
      <c r="BO780">
        <v>2.5000000000000001E-2</v>
      </c>
      <c r="BP780">
        <v>1</v>
      </c>
      <c r="BQ780">
        <v>3</v>
      </c>
      <c r="BR780" t="s">
        <v>324</v>
      </c>
      <c r="BS780" t="s">
        <v>324</v>
      </c>
      <c r="BT780">
        <v>4</v>
      </c>
      <c r="BU780" t="s">
        <v>324</v>
      </c>
      <c r="BV780" t="s">
        <v>324</v>
      </c>
      <c r="BW780" t="s">
        <v>324</v>
      </c>
      <c r="BX780" t="s">
        <v>324</v>
      </c>
      <c r="BY780">
        <v>0</v>
      </c>
      <c r="BZ780" t="s">
        <v>324</v>
      </c>
      <c r="CA780" t="s">
        <v>324</v>
      </c>
      <c r="CB780" t="s">
        <v>324</v>
      </c>
      <c r="CC780" t="s">
        <v>324</v>
      </c>
      <c r="CD780">
        <v>0</v>
      </c>
      <c r="CE780" t="s">
        <v>324</v>
      </c>
      <c r="CF780" t="s">
        <v>324</v>
      </c>
      <c r="CG780" t="s">
        <v>324</v>
      </c>
      <c r="CH780" t="s">
        <v>324</v>
      </c>
      <c r="CI780">
        <v>0</v>
      </c>
      <c r="CJ780" t="s">
        <v>324</v>
      </c>
      <c r="CK780" t="s">
        <v>324</v>
      </c>
      <c r="CL780" t="s">
        <v>324</v>
      </c>
      <c r="CM780" t="s">
        <v>324</v>
      </c>
      <c r="CN780">
        <v>0</v>
      </c>
      <c r="CO780">
        <v>322.81299999999999</v>
      </c>
      <c r="CP780">
        <v>66.769000000000005</v>
      </c>
      <c r="CQ780" t="s">
        <v>179</v>
      </c>
      <c r="CR780">
        <v>0</v>
      </c>
      <c r="CS780">
        <v>389.58199999999999</v>
      </c>
      <c r="CT780">
        <v>62426</v>
      </c>
      <c r="CU780">
        <v>1803</v>
      </c>
      <c r="CV780">
        <v>0</v>
      </c>
      <c r="CW780">
        <v>0</v>
      </c>
      <c r="CX780">
        <v>64229</v>
      </c>
      <c r="CY780">
        <v>0</v>
      </c>
      <c r="CZ780">
        <v>0</v>
      </c>
      <c r="DA780">
        <v>0</v>
      </c>
      <c r="DB780">
        <v>0</v>
      </c>
      <c r="DC780">
        <v>0</v>
      </c>
    </row>
    <row r="781" spans="1:107" x14ac:dyDescent="0.45">
      <c r="A781">
        <v>2024</v>
      </c>
      <c r="B781">
        <v>3</v>
      </c>
      <c r="C781" t="s">
        <v>388</v>
      </c>
      <c r="D781">
        <v>99999</v>
      </c>
      <c r="E781" t="s">
        <v>329</v>
      </c>
      <c r="F781" t="s">
        <v>323</v>
      </c>
      <c r="H781" t="s">
        <v>324</v>
      </c>
      <c r="I781" t="s">
        <v>324</v>
      </c>
      <c r="J781" t="s">
        <v>324</v>
      </c>
      <c r="K781" t="s">
        <v>324</v>
      </c>
      <c r="L781" t="s">
        <v>324</v>
      </c>
      <c r="M781" t="s">
        <v>324</v>
      </c>
      <c r="N781" t="s">
        <v>324</v>
      </c>
      <c r="O781" t="s">
        <v>324</v>
      </c>
      <c r="P781" t="s">
        <v>324</v>
      </c>
      <c r="Q781" t="s">
        <v>324</v>
      </c>
      <c r="R781" t="s">
        <v>324</v>
      </c>
      <c r="S781" t="s">
        <v>324</v>
      </c>
      <c r="T781" t="s">
        <v>324</v>
      </c>
      <c r="U781" t="s">
        <v>324</v>
      </c>
      <c r="V781" t="s">
        <v>324</v>
      </c>
      <c r="W781" t="s">
        <v>324</v>
      </c>
      <c r="X781" t="s">
        <v>324</v>
      </c>
      <c r="Y781" t="s">
        <v>324</v>
      </c>
      <c r="Z781" t="s">
        <v>324</v>
      </c>
      <c r="AA781" t="s">
        <v>324</v>
      </c>
      <c r="AB781" t="s">
        <v>324</v>
      </c>
      <c r="AC781" t="s">
        <v>324</v>
      </c>
      <c r="AD781" t="s">
        <v>324</v>
      </c>
      <c r="AE781" t="s">
        <v>324</v>
      </c>
      <c r="AF781" t="s">
        <v>324</v>
      </c>
      <c r="AG781" t="s">
        <v>324</v>
      </c>
      <c r="AH781" t="s">
        <v>324</v>
      </c>
      <c r="AI781" t="s">
        <v>324</v>
      </c>
      <c r="AJ781" t="s">
        <v>324</v>
      </c>
      <c r="AK781" t="s">
        <v>324</v>
      </c>
      <c r="AL781" t="s">
        <v>324</v>
      </c>
      <c r="AM781" t="s">
        <v>324</v>
      </c>
      <c r="AN781" t="s">
        <v>324</v>
      </c>
      <c r="AO781" t="s">
        <v>324</v>
      </c>
      <c r="AP781" t="s">
        <v>324</v>
      </c>
      <c r="AQ781" t="s">
        <v>324</v>
      </c>
      <c r="AR781" t="s">
        <v>324</v>
      </c>
      <c r="AS781" t="s">
        <v>324</v>
      </c>
      <c r="AT781" t="s">
        <v>324</v>
      </c>
      <c r="AU781" t="s">
        <v>324</v>
      </c>
      <c r="AV781" t="s">
        <v>324</v>
      </c>
      <c r="AW781" t="s">
        <v>324</v>
      </c>
      <c r="AX781" t="s">
        <v>324</v>
      </c>
      <c r="AY781" t="s">
        <v>324</v>
      </c>
      <c r="AZ781" t="s">
        <v>324</v>
      </c>
      <c r="BA781" t="s">
        <v>324</v>
      </c>
      <c r="BB781" t="s">
        <v>324</v>
      </c>
      <c r="BC781" t="s">
        <v>324</v>
      </c>
      <c r="BD781" t="s">
        <v>324</v>
      </c>
      <c r="BE781" t="s">
        <v>324</v>
      </c>
      <c r="BF781" t="s">
        <v>324</v>
      </c>
      <c r="BG781" t="s">
        <v>324</v>
      </c>
      <c r="BH781" t="s">
        <v>324</v>
      </c>
      <c r="BI781" t="s">
        <v>324</v>
      </c>
      <c r="BJ781" t="s">
        <v>324</v>
      </c>
      <c r="BK781" t="s">
        <v>324</v>
      </c>
      <c r="BL781" t="s">
        <v>324</v>
      </c>
      <c r="BM781" t="s">
        <v>324</v>
      </c>
      <c r="BN781" t="s">
        <v>324</v>
      </c>
      <c r="BO781" t="s">
        <v>324</v>
      </c>
      <c r="BP781" t="s">
        <v>324</v>
      </c>
      <c r="BQ781" t="s">
        <v>324</v>
      </c>
      <c r="BR781" t="s">
        <v>324</v>
      </c>
      <c r="BS781" t="s">
        <v>324</v>
      </c>
      <c r="BT781" t="s">
        <v>324</v>
      </c>
      <c r="BU781" t="s">
        <v>324</v>
      </c>
      <c r="BV781" t="s">
        <v>324</v>
      </c>
      <c r="BW781" t="s">
        <v>324</v>
      </c>
      <c r="BX781" t="s">
        <v>324</v>
      </c>
      <c r="BY781" t="s">
        <v>324</v>
      </c>
      <c r="BZ781" t="s">
        <v>324</v>
      </c>
      <c r="CA781" t="s">
        <v>324</v>
      </c>
      <c r="CB781" t="s">
        <v>324</v>
      </c>
      <c r="CC781" t="s">
        <v>324</v>
      </c>
      <c r="CD781" t="s">
        <v>324</v>
      </c>
      <c r="CE781" t="s">
        <v>324</v>
      </c>
      <c r="CF781" t="s">
        <v>324</v>
      </c>
      <c r="CG781" t="s">
        <v>324</v>
      </c>
      <c r="CH781" t="s">
        <v>324</v>
      </c>
      <c r="CI781" t="s">
        <v>324</v>
      </c>
      <c r="CJ781" t="s">
        <v>324</v>
      </c>
      <c r="CK781" t="s">
        <v>324</v>
      </c>
      <c r="CL781" t="s">
        <v>324</v>
      </c>
      <c r="CM781" t="s">
        <v>324</v>
      </c>
      <c r="CN781" t="s">
        <v>324</v>
      </c>
      <c r="CO781" t="s">
        <v>324</v>
      </c>
      <c r="CP781" t="s">
        <v>324</v>
      </c>
      <c r="CQ781" t="s">
        <v>324</v>
      </c>
      <c r="CR781" t="s">
        <v>324</v>
      </c>
      <c r="CS781" t="s">
        <v>324</v>
      </c>
      <c r="CT781" t="s">
        <v>324</v>
      </c>
      <c r="CU781" t="s">
        <v>324</v>
      </c>
      <c r="CV781" t="s">
        <v>324</v>
      </c>
      <c r="CW781" t="s">
        <v>324</v>
      </c>
      <c r="CX781" t="s">
        <v>324</v>
      </c>
      <c r="CY781" t="s">
        <v>324</v>
      </c>
      <c r="CZ781" t="s">
        <v>324</v>
      </c>
      <c r="DA781" t="s">
        <v>324</v>
      </c>
      <c r="DB781" t="s">
        <v>324</v>
      </c>
      <c r="DC781" t="s">
        <v>324</v>
      </c>
    </row>
    <row r="782" spans="1:107" x14ac:dyDescent="0.45">
      <c r="A782">
        <v>2024</v>
      </c>
      <c r="B782">
        <v>3</v>
      </c>
      <c r="C782" t="s">
        <v>130</v>
      </c>
      <c r="D782">
        <v>9417</v>
      </c>
      <c r="E782" t="s">
        <v>393</v>
      </c>
      <c r="F782" t="s">
        <v>323</v>
      </c>
      <c r="G782" t="s">
        <v>244</v>
      </c>
      <c r="H782">
        <v>72.680000000000007</v>
      </c>
      <c r="I782">
        <v>100.502</v>
      </c>
      <c r="J782">
        <v>1.6930000000000001</v>
      </c>
      <c r="K782" t="s">
        <v>324</v>
      </c>
      <c r="L782">
        <v>174.875</v>
      </c>
      <c r="M782">
        <v>8809</v>
      </c>
      <c r="N782">
        <v>2866</v>
      </c>
      <c r="O782">
        <v>14</v>
      </c>
      <c r="P782" t="s">
        <v>324</v>
      </c>
      <c r="Q782">
        <v>11689</v>
      </c>
      <c r="R782" t="s">
        <v>324</v>
      </c>
      <c r="S782" t="s">
        <v>324</v>
      </c>
      <c r="T782" t="s">
        <v>324</v>
      </c>
      <c r="U782" t="s">
        <v>324</v>
      </c>
      <c r="V782">
        <v>0</v>
      </c>
      <c r="W782" t="s">
        <v>324</v>
      </c>
      <c r="X782" t="s">
        <v>324</v>
      </c>
      <c r="Y782" t="s">
        <v>324</v>
      </c>
      <c r="Z782" t="s">
        <v>324</v>
      </c>
      <c r="AA782">
        <v>0</v>
      </c>
      <c r="AB782" t="s">
        <v>324</v>
      </c>
      <c r="AC782" t="s">
        <v>324</v>
      </c>
      <c r="AD782" t="s">
        <v>324</v>
      </c>
      <c r="AE782" t="s">
        <v>324</v>
      </c>
      <c r="AF782">
        <v>0</v>
      </c>
      <c r="AG782" t="s">
        <v>324</v>
      </c>
      <c r="AH782" t="s">
        <v>324</v>
      </c>
      <c r="AI782" t="s">
        <v>324</v>
      </c>
      <c r="AJ782" t="s">
        <v>324</v>
      </c>
      <c r="AK782">
        <v>0</v>
      </c>
      <c r="AL782" t="s">
        <v>324</v>
      </c>
      <c r="AM782" t="s">
        <v>324</v>
      </c>
      <c r="AN782" t="s">
        <v>324</v>
      </c>
      <c r="AO782" t="s">
        <v>324</v>
      </c>
      <c r="AP782">
        <v>0</v>
      </c>
      <c r="AQ782" t="s">
        <v>324</v>
      </c>
      <c r="AR782" t="s">
        <v>324</v>
      </c>
      <c r="AS782" t="s">
        <v>324</v>
      </c>
      <c r="AT782" t="s">
        <v>324</v>
      </c>
      <c r="AU782">
        <v>0</v>
      </c>
      <c r="AV782" t="s">
        <v>324</v>
      </c>
      <c r="AW782" t="s">
        <v>324</v>
      </c>
      <c r="AX782" t="s">
        <v>324</v>
      </c>
      <c r="AY782" t="s">
        <v>324</v>
      </c>
      <c r="AZ782">
        <v>0</v>
      </c>
      <c r="BA782" t="s">
        <v>324</v>
      </c>
      <c r="BB782" t="s">
        <v>324</v>
      </c>
      <c r="BC782" t="s">
        <v>324</v>
      </c>
      <c r="BD782" t="s">
        <v>324</v>
      </c>
      <c r="BE782">
        <v>0</v>
      </c>
      <c r="BF782" t="s">
        <v>324</v>
      </c>
      <c r="BG782" t="s">
        <v>324</v>
      </c>
      <c r="BH782" t="s">
        <v>324</v>
      </c>
      <c r="BI782" t="s">
        <v>324</v>
      </c>
      <c r="BJ782">
        <v>0</v>
      </c>
      <c r="BK782">
        <v>0.30399999999999999</v>
      </c>
      <c r="BL782">
        <v>3.907</v>
      </c>
      <c r="BM782">
        <v>0.01</v>
      </c>
      <c r="BN782" t="s">
        <v>324</v>
      </c>
      <c r="BO782">
        <v>4.2210000000000001</v>
      </c>
      <c r="BP782">
        <v>41</v>
      </c>
      <c r="BQ782">
        <v>61</v>
      </c>
      <c r="BR782">
        <v>1</v>
      </c>
      <c r="BS782" t="s">
        <v>324</v>
      </c>
      <c r="BT782">
        <v>103</v>
      </c>
      <c r="BU782" t="s">
        <v>324</v>
      </c>
      <c r="BV782" t="s">
        <v>324</v>
      </c>
      <c r="BW782" t="s">
        <v>324</v>
      </c>
      <c r="BX782" t="s">
        <v>324</v>
      </c>
      <c r="BY782">
        <v>0</v>
      </c>
      <c r="BZ782" t="s">
        <v>324</v>
      </c>
      <c r="CA782">
        <v>0.4</v>
      </c>
      <c r="CB782" t="s">
        <v>324</v>
      </c>
      <c r="CC782" t="s">
        <v>324</v>
      </c>
      <c r="CD782">
        <v>0.4</v>
      </c>
      <c r="CE782" t="s">
        <v>324</v>
      </c>
      <c r="CF782">
        <v>1</v>
      </c>
      <c r="CG782" t="s">
        <v>324</v>
      </c>
      <c r="CH782" t="s">
        <v>324</v>
      </c>
      <c r="CI782">
        <v>1</v>
      </c>
      <c r="CJ782" t="s">
        <v>324</v>
      </c>
      <c r="CK782" t="s">
        <v>324</v>
      </c>
      <c r="CL782" t="s">
        <v>324</v>
      </c>
      <c r="CM782" t="s">
        <v>324</v>
      </c>
      <c r="CN782">
        <v>0</v>
      </c>
      <c r="CO782">
        <v>72.983999999999995</v>
      </c>
      <c r="CP782">
        <v>104.809</v>
      </c>
      <c r="CQ782">
        <v>1.7030000000000001</v>
      </c>
      <c r="CR782">
        <v>0</v>
      </c>
      <c r="CS782">
        <v>179.49600000000001</v>
      </c>
      <c r="CT782">
        <v>8850</v>
      </c>
      <c r="CU782">
        <v>2928</v>
      </c>
      <c r="CV782">
        <v>15</v>
      </c>
      <c r="CW782">
        <v>0</v>
      </c>
      <c r="CX782">
        <v>11793</v>
      </c>
      <c r="CY782">
        <v>0</v>
      </c>
      <c r="CZ782">
        <v>0</v>
      </c>
      <c r="DA782">
        <v>0</v>
      </c>
      <c r="DB782">
        <v>0</v>
      </c>
      <c r="DC782">
        <v>0</v>
      </c>
    </row>
    <row r="783" spans="1:107" x14ac:dyDescent="0.45">
      <c r="A783">
        <v>2024</v>
      </c>
      <c r="B783">
        <v>3</v>
      </c>
      <c r="C783" t="s">
        <v>130</v>
      </c>
      <c r="D783">
        <v>12341</v>
      </c>
      <c r="E783" t="s">
        <v>394</v>
      </c>
      <c r="F783" t="s">
        <v>323</v>
      </c>
      <c r="G783" t="s">
        <v>244</v>
      </c>
      <c r="H783">
        <v>33.070999999999998</v>
      </c>
      <c r="I783">
        <v>23.760999999999999</v>
      </c>
      <c r="J783">
        <v>6.8819999999999997</v>
      </c>
      <c r="K783" t="s">
        <v>324</v>
      </c>
      <c r="L783">
        <v>63.713999999999999</v>
      </c>
      <c r="M783">
        <v>4080</v>
      </c>
      <c r="N783">
        <v>537</v>
      </c>
      <c r="O783">
        <v>25</v>
      </c>
      <c r="P783" t="s">
        <v>324</v>
      </c>
      <c r="Q783">
        <v>4642</v>
      </c>
      <c r="R783" t="s">
        <v>324</v>
      </c>
      <c r="S783" t="s">
        <v>324</v>
      </c>
      <c r="T783" t="s">
        <v>324</v>
      </c>
      <c r="U783" t="s">
        <v>324</v>
      </c>
      <c r="V783">
        <v>0</v>
      </c>
      <c r="W783" t="s">
        <v>324</v>
      </c>
      <c r="X783" t="s">
        <v>324</v>
      </c>
      <c r="Y783" t="s">
        <v>324</v>
      </c>
      <c r="Z783" t="s">
        <v>324</v>
      </c>
      <c r="AA783">
        <v>0</v>
      </c>
      <c r="AB783">
        <v>2181.8560000000002</v>
      </c>
      <c r="AC783">
        <v>796.54899999999998</v>
      </c>
      <c r="AD783">
        <v>90.498000000000005</v>
      </c>
      <c r="AE783" t="s">
        <v>324</v>
      </c>
      <c r="AF783">
        <v>3068.9029999999998</v>
      </c>
      <c r="AG783" t="s">
        <v>324</v>
      </c>
      <c r="AH783" t="s">
        <v>324</v>
      </c>
      <c r="AI783" t="s">
        <v>324</v>
      </c>
      <c r="AJ783" t="s">
        <v>324</v>
      </c>
      <c r="AK783">
        <v>0</v>
      </c>
      <c r="AL783" t="s">
        <v>324</v>
      </c>
      <c r="AM783" t="s">
        <v>324</v>
      </c>
      <c r="AN783" t="s">
        <v>324</v>
      </c>
      <c r="AO783" t="s">
        <v>324</v>
      </c>
      <c r="AP783">
        <v>0</v>
      </c>
      <c r="AQ783" t="s">
        <v>324</v>
      </c>
      <c r="AR783" t="s">
        <v>324</v>
      </c>
      <c r="AS783" t="s">
        <v>324</v>
      </c>
      <c r="AT783" t="s">
        <v>324</v>
      </c>
      <c r="AU783">
        <v>0</v>
      </c>
      <c r="AV783" t="s">
        <v>324</v>
      </c>
      <c r="AW783" t="s">
        <v>324</v>
      </c>
      <c r="AX783" t="s">
        <v>324</v>
      </c>
      <c r="AY783" t="s">
        <v>324</v>
      </c>
      <c r="AZ783">
        <v>0</v>
      </c>
      <c r="BA783" t="s">
        <v>324</v>
      </c>
      <c r="BB783" t="s">
        <v>324</v>
      </c>
      <c r="BC783" t="s">
        <v>324</v>
      </c>
      <c r="BD783" t="s">
        <v>324</v>
      </c>
      <c r="BE783">
        <v>0</v>
      </c>
      <c r="BF783" t="s">
        <v>324</v>
      </c>
      <c r="BG783" t="s">
        <v>324</v>
      </c>
      <c r="BH783" t="s">
        <v>324</v>
      </c>
      <c r="BI783" t="s">
        <v>324</v>
      </c>
      <c r="BJ783">
        <v>0</v>
      </c>
      <c r="BK783">
        <v>0.40300000000000002</v>
      </c>
      <c r="BL783">
        <v>0.78</v>
      </c>
      <c r="BM783">
        <v>0.114</v>
      </c>
      <c r="BN783" t="s">
        <v>324</v>
      </c>
      <c r="BO783">
        <v>1.2969999999999999</v>
      </c>
      <c r="BP783">
        <v>42</v>
      </c>
      <c r="BQ783">
        <v>19</v>
      </c>
      <c r="BR783">
        <v>2</v>
      </c>
      <c r="BS783" t="s">
        <v>324</v>
      </c>
      <c r="BT783">
        <v>63</v>
      </c>
      <c r="BU783">
        <v>9.1809999999999992</v>
      </c>
      <c r="BV783">
        <v>13.68</v>
      </c>
      <c r="BW783">
        <v>0</v>
      </c>
      <c r="BX783" t="s">
        <v>324</v>
      </c>
      <c r="BY783">
        <v>22.861000000000001</v>
      </c>
      <c r="BZ783" t="s">
        <v>324</v>
      </c>
      <c r="CA783" t="s">
        <v>324</v>
      </c>
      <c r="CB783">
        <v>2</v>
      </c>
      <c r="CC783" t="s">
        <v>324</v>
      </c>
      <c r="CD783">
        <v>2</v>
      </c>
      <c r="CE783" t="s">
        <v>324</v>
      </c>
      <c r="CF783" t="s">
        <v>324</v>
      </c>
      <c r="CG783">
        <v>1</v>
      </c>
      <c r="CH783" t="s">
        <v>324</v>
      </c>
      <c r="CI783">
        <v>1</v>
      </c>
      <c r="CJ783" t="s">
        <v>324</v>
      </c>
      <c r="CK783" t="s">
        <v>324</v>
      </c>
      <c r="CL783">
        <v>0</v>
      </c>
      <c r="CM783" t="s">
        <v>324</v>
      </c>
      <c r="CN783">
        <v>0</v>
      </c>
      <c r="CO783">
        <v>33.473999999999997</v>
      </c>
      <c r="CP783">
        <v>24.541</v>
      </c>
      <c r="CQ783">
        <v>8.9960000000000004</v>
      </c>
      <c r="CR783">
        <v>0</v>
      </c>
      <c r="CS783">
        <v>67.010999999999996</v>
      </c>
      <c r="CT783">
        <v>4122</v>
      </c>
      <c r="CU783">
        <v>556</v>
      </c>
      <c r="CV783">
        <v>28</v>
      </c>
      <c r="CW783">
        <v>0</v>
      </c>
      <c r="CX783">
        <v>4706</v>
      </c>
      <c r="CY783">
        <v>2191.0369999999998</v>
      </c>
      <c r="CZ783">
        <v>810.22900000000004</v>
      </c>
      <c r="DA783">
        <v>90.498000000000005</v>
      </c>
      <c r="DB783">
        <v>0</v>
      </c>
      <c r="DC783">
        <v>3091.7640000000001</v>
      </c>
    </row>
    <row r="784" spans="1:107" x14ac:dyDescent="0.45">
      <c r="A784">
        <v>2024</v>
      </c>
      <c r="B784">
        <v>3</v>
      </c>
      <c r="C784" t="s">
        <v>130</v>
      </c>
      <c r="D784">
        <v>99999</v>
      </c>
      <c r="E784" t="s">
        <v>329</v>
      </c>
      <c r="F784" t="s">
        <v>323</v>
      </c>
      <c r="H784">
        <v>43.781999999999996</v>
      </c>
      <c r="I784">
        <v>16.106000000000002</v>
      </c>
      <c r="J784">
        <v>1.5309999999999999</v>
      </c>
      <c r="K784" t="s">
        <v>324</v>
      </c>
      <c r="L784">
        <v>61.418999999999997</v>
      </c>
      <c r="M784" t="s">
        <v>324</v>
      </c>
      <c r="N784" t="s">
        <v>324</v>
      </c>
      <c r="O784" t="s">
        <v>324</v>
      </c>
      <c r="P784" t="s">
        <v>324</v>
      </c>
      <c r="Q784" t="s">
        <v>324</v>
      </c>
      <c r="R784" t="s">
        <v>324</v>
      </c>
      <c r="S784" t="s">
        <v>324</v>
      </c>
      <c r="T784" t="s">
        <v>324</v>
      </c>
      <c r="U784" t="s">
        <v>324</v>
      </c>
      <c r="V784" t="s">
        <v>324</v>
      </c>
      <c r="W784" t="s">
        <v>324</v>
      </c>
      <c r="X784" t="s">
        <v>324</v>
      </c>
      <c r="Y784" t="s">
        <v>324</v>
      </c>
      <c r="Z784" t="s">
        <v>324</v>
      </c>
      <c r="AA784" t="s">
        <v>324</v>
      </c>
      <c r="AB784" t="s">
        <v>324</v>
      </c>
      <c r="AC784" t="s">
        <v>324</v>
      </c>
      <c r="AD784" t="s">
        <v>324</v>
      </c>
      <c r="AE784" t="s">
        <v>324</v>
      </c>
      <c r="AF784" t="s">
        <v>324</v>
      </c>
      <c r="AG784" t="s">
        <v>324</v>
      </c>
      <c r="AH784" t="s">
        <v>324</v>
      </c>
      <c r="AI784" t="s">
        <v>324</v>
      </c>
      <c r="AJ784" t="s">
        <v>324</v>
      </c>
      <c r="AK784" t="s">
        <v>324</v>
      </c>
      <c r="AL784" t="s">
        <v>324</v>
      </c>
      <c r="AM784" t="s">
        <v>324</v>
      </c>
      <c r="AN784" t="s">
        <v>324</v>
      </c>
      <c r="AO784" t="s">
        <v>324</v>
      </c>
      <c r="AP784" t="s">
        <v>324</v>
      </c>
      <c r="AQ784" t="s">
        <v>324</v>
      </c>
      <c r="AR784" t="s">
        <v>324</v>
      </c>
      <c r="AS784" t="s">
        <v>324</v>
      </c>
      <c r="AT784" t="s">
        <v>324</v>
      </c>
      <c r="AU784" t="s">
        <v>324</v>
      </c>
      <c r="AV784" t="s">
        <v>324</v>
      </c>
      <c r="AW784" t="s">
        <v>324</v>
      </c>
      <c r="AX784" t="s">
        <v>324</v>
      </c>
      <c r="AY784" t="s">
        <v>324</v>
      </c>
      <c r="AZ784" t="s">
        <v>324</v>
      </c>
      <c r="BA784" t="s">
        <v>324</v>
      </c>
      <c r="BB784" t="s">
        <v>324</v>
      </c>
      <c r="BC784" t="s">
        <v>324</v>
      </c>
      <c r="BD784" t="s">
        <v>324</v>
      </c>
      <c r="BE784" t="s">
        <v>324</v>
      </c>
      <c r="BF784" t="s">
        <v>324</v>
      </c>
      <c r="BG784" t="s">
        <v>324</v>
      </c>
      <c r="BH784" t="s">
        <v>324</v>
      </c>
      <c r="BI784" t="s">
        <v>324</v>
      </c>
      <c r="BJ784" t="s">
        <v>324</v>
      </c>
      <c r="BK784" t="s">
        <v>324</v>
      </c>
      <c r="BL784" t="s">
        <v>324</v>
      </c>
      <c r="BM784" t="s">
        <v>324</v>
      </c>
      <c r="BN784" t="s">
        <v>324</v>
      </c>
      <c r="BO784" t="s">
        <v>324</v>
      </c>
      <c r="BP784" t="s">
        <v>324</v>
      </c>
      <c r="BQ784" t="s">
        <v>324</v>
      </c>
      <c r="BR784" t="s">
        <v>324</v>
      </c>
      <c r="BS784" t="s">
        <v>324</v>
      </c>
      <c r="BT784" t="s">
        <v>324</v>
      </c>
      <c r="BU784" t="s">
        <v>324</v>
      </c>
      <c r="BV784" t="s">
        <v>324</v>
      </c>
      <c r="BW784" t="s">
        <v>324</v>
      </c>
      <c r="BX784" t="s">
        <v>324</v>
      </c>
      <c r="BY784" t="s">
        <v>324</v>
      </c>
      <c r="BZ784" t="s">
        <v>324</v>
      </c>
      <c r="CA784" t="s">
        <v>324</v>
      </c>
      <c r="CB784" t="s">
        <v>324</v>
      </c>
      <c r="CC784" t="s">
        <v>324</v>
      </c>
      <c r="CD784" t="s">
        <v>324</v>
      </c>
      <c r="CE784" t="s">
        <v>324</v>
      </c>
      <c r="CF784" t="s">
        <v>324</v>
      </c>
      <c r="CG784" t="s">
        <v>324</v>
      </c>
      <c r="CH784" t="s">
        <v>324</v>
      </c>
      <c r="CI784" t="s">
        <v>324</v>
      </c>
      <c r="CJ784" t="s">
        <v>324</v>
      </c>
      <c r="CK784" t="s">
        <v>324</v>
      </c>
      <c r="CL784" t="s">
        <v>324</v>
      </c>
      <c r="CM784" t="s">
        <v>324</v>
      </c>
      <c r="CN784" t="s">
        <v>324</v>
      </c>
      <c r="CO784">
        <v>43.781999999999996</v>
      </c>
      <c r="CP784">
        <v>16.106000000000002</v>
      </c>
      <c r="CQ784">
        <v>1.5309999999999999</v>
      </c>
      <c r="CR784" t="s">
        <v>324</v>
      </c>
      <c r="CS784">
        <v>61.418999999999997</v>
      </c>
      <c r="CT784" t="s">
        <v>324</v>
      </c>
      <c r="CU784" t="s">
        <v>324</v>
      </c>
      <c r="CV784" t="s">
        <v>324</v>
      </c>
      <c r="CW784" t="s">
        <v>324</v>
      </c>
      <c r="CX784" t="s">
        <v>324</v>
      </c>
      <c r="CY784" t="s">
        <v>324</v>
      </c>
      <c r="CZ784" t="s">
        <v>324</v>
      </c>
      <c r="DA784" t="s">
        <v>324</v>
      </c>
      <c r="DB784" t="s">
        <v>324</v>
      </c>
      <c r="DC784" t="s">
        <v>324</v>
      </c>
    </row>
    <row r="785" spans="1:107" x14ac:dyDescent="0.45">
      <c r="A785">
        <v>2024</v>
      </c>
      <c r="B785">
        <v>3</v>
      </c>
      <c r="C785" t="s">
        <v>120</v>
      </c>
      <c r="D785">
        <v>9187</v>
      </c>
      <c r="E785" t="s">
        <v>395</v>
      </c>
      <c r="F785" t="s">
        <v>323</v>
      </c>
      <c r="G785" t="s">
        <v>244</v>
      </c>
      <c r="H785">
        <v>1.155</v>
      </c>
      <c r="I785">
        <v>0.09</v>
      </c>
      <c r="J785">
        <v>0</v>
      </c>
      <c r="K785">
        <v>0</v>
      </c>
      <c r="L785">
        <v>1.2450000000000001</v>
      </c>
      <c r="M785">
        <v>158</v>
      </c>
      <c r="N785">
        <v>5</v>
      </c>
      <c r="O785">
        <v>0</v>
      </c>
      <c r="P785">
        <v>0</v>
      </c>
      <c r="Q785">
        <v>163</v>
      </c>
      <c r="R785">
        <v>0</v>
      </c>
      <c r="S785">
        <v>0</v>
      </c>
      <c r="T785">
        <v>0</v>
      </c>
      <c r="U785">
        <v>0</v>
      </c>
      <c r="V785">
        <v>0</v>
      </c>
      <c r="W785">
        <v>0</v>
      </c>
      <c r="X785">
        <v>0</v>
      </c>
      <c r="Y785">
        <v>0</v>
      </c>
      <c r="Z785">
        <v>0</v>
      </c>
      <c r="AA785">
        <v>0</v>
      </c>
      <c r="AB785">
        <v>0</v>
      </c>
      <c r="AC785">
        <v>0</v>
      </c>
      <c r="AD785">
        <v>0</v>
      </c>
      <c r="AE785">
        <v>0</v>
      </c>
      <c r="AF785">
        <v>0</v>
      </c>
      <c r="AG785">
        <v>0</v>
      </c>
      <c r="AH785">
        <v>0</v>
      </c>
      <c r="AI785">
        <v>0</v>
      </c>
      <c r="AJ785">
        <v>0</v>
      </c>
      <c r="AK785">
        <v>0</v>
      </c>
      <c r="AL785">
        <v>0</v>
      </c>
      <c r="AM785">
        <v>0</v>
      </c>
      <c r="AN785">
        <v>0</v>
      </c>
      <c r="AO785">
        <v>0</v>
      </c>
      <c r="AP785">
        <v>0</v>
      </c>
      <c r="AQ785">
        <v>0</v>
      </c>
      <c r="AR785">
        <v>0</v>
      </c>
      <c r="AS785">
        <v>0</v>
      </c>
      <c r="AT785">
        <v>0</v>
      </c>
      <c r="AU785">
        <v>0</v>
      </c>
      <c r="AV785">
        <v>0</v>
      </c>
      <c r="AW785">
        <v>0</v>
      </c>
      <c r="AX785">
        <v>0</v>
      </c>
      <c r="AY785">
        <v>0</v>
      </c>
      <c r="AZ785">
        <v>0</v>
      </c>
      <c r="BA785">
        <v>0</v>
      </c>
      <c r="BB785">
        <v>0</v>
      </c>
      <c r="BC785">
        <v>0</v>
      </c>
      <c r="BD785">
        <v>0</v>
      </c>
      <c r="BE785">
        <v>0</v>
      </c>
      <c r="BF785">
        <v>0</v>
      </c>
      <c r="BG785">
        <v>0</v>
      </c>
      <c r="BH785">
        <v>0</v>
      </c>
      <c r="BI785">
        <v>0</v>
      </c>
      <c r="BJ785">
        <v>0</v>
      </c>
      <c r="BK785">
        <v>0</v>
      </c>
      <c r="BL785">
        <v>0</v>
      </c>
      <c r="BM785">
        <v>0</v>
      </c>
      <c r="BN785">
        <v>0</v>
      </c>
      <c r="BO785">
        <v>0</v>
      </c>
      <c r="BP785">
        <v>0</v>
      </c>
      <c r="BQ785">
        <v>0</v>
      </c>
      <c r="BR785">
        <v>0</v>
      </c>
      <c r="BS785">
        <v>0</v>
      </c>
      <c r="BT785">
        <v>0</v>
      </c>
      <c r="BU785">
        <v>0</v>
      </c>
      <c r="BV785">
        <v>0</v>
      </c>
      <c r="BW785">
        <v>0</v>
      </c>
      <c r="BX785">
        <v>0</v>
      </c>
      <c r="BY785">
        <v>0</v>
      </c>
      <c r="BZ785">
        <v>0</v>
      </c>
      <c r="CA785">
        <v>0</v>
      </c>
      <c r="CB785">
        <v>0</v>
      </c>
      <c r="CC785">
        <v>0</v>
      </c>
      <c r="CD785">
        <v>0</v>
      </c>
      <c r="CE785">
        <v>0</v>
      </c>
      <c r="CF785">
        <v>0</v>
      </c>
      <c r="CG785">
        <v>0</v>
      </c>
      <c r="CH785">
        <v>0</v>
      </c>
      <c r="CI785">
        <v>0</v>
      </c>
      <c r="CJ785">
        <v>0</v>
      </c>
      <c r="CK785">
        <v>0</v>
      </c>
      <c r="CL785">
        <v>0</v>
      </c>
      <c r="CM785">
        <v>0</v>
      </c>
      <c r="CN785">
        <v>0</v>
      </c>
      <c r="CO785">
        <v>1.155</v>
      </c>
      <c r="CP785">
        <v>0.09</v>
      </c>
      <c r="CQ785" t="s">
        <v>179</v>
      </c>
      <c r="CR785">
        <v>0</v>
      </c>
      <c r="CS785">
        <v>1.2450000000000001</v>
      </c>
      <c r="CT785">
        <v>158</v>
      </c>
      <c r="CU785">
        <v>5</v>
      </c>
      <c r="CV785">
        <v>0</v>
      </c>
      <c r="CW785">
        <v>0</v>
      </c>
      <c r="CX785">
        <v>163</v>
      </c>
      <c r="CY785">
        <v>0</v>
      </c>
      <c r="CZ785">
        <v>0</v>
      </c>
      <c r="DA785">
        <v>0</v>
      </c>
      <c r="DB785">
        <v>0</v>
      </c>
      <c r="DC785">
        <v>0</v>
      </c>
    </row>
    <row r="786" spans="1:107" x14ac:dyDescent="0.45">
      <c r="A786">
        <v>2024</v>
      </c>
      <c r="B786">
        <v>3</v>
      </c>
      <c r="C786" t="s">
        <v>120</v>
      </c>
      <c r="D786">
        <v>9191</v>
      </c>
      <c r="E786" t="s">
        <v>396</v>
      </c>
      <c r="F786" t="s">
        <v>323</v>
      </c>
      <c r="G786" t="s">
        <v>247</v>
      </c>
      <c r="H786">
        <v>130.25</v>
      </c>
      <c r="I786">
        <v>8.4220000000000006</v>
      </c>
      <c r="J786">
        <v>20.805</v>
      </c>
      <c r="K786" t="s">
        <v>324</v>
      </c>
      <c r="L786">
        <v>159.477</v>
      </c>
      <c r="M786">
        <v>17074</v>
      </c>
      <c r="N786">
        <v>300</v>
      </c>
      <c r="O786">
        <v>225</v>
      </c>
      <c r="P786" t="s">
        <v>324</v>
      </c>
      <c r="Q786">
        <v>17599</v>
      </c>
      <c r="R786" t="s">
        <v>324</v>
      </c>
      <c r="S786" t="s">
        <v>324</v>
      </c>
      <c r="T786" t="s">
        <v>324</v>
      </c>
      <c r="U786" t="s">
        <v>324</v>
      </c>
      <c r="V786">
        <v>0</v>
      </c>
      <c r="W786" t="s">
        <v>324</v>
      </c>
      <c r="X786" t="s">
        <v>324</v>
      </c>
      <c r="Y786" t="s">
        <v>324</v>
      </c>
      <c r="Z786" t="s">
        <v>324</v>
      </c>
      <c r="AA786">
        <v>0</v>
      </c>
      <c r="AB786" t="s">
        <v>324</v>
      </c>
      <c r="AC786" t="s">
        <v>324</v>
      </c>
      <c r="AD786" t="s">
        <v>324</v>
      </c>
      <c r="AE786" t="s">
        <v>324</v>
      </c>
      <c r="AF786">
        <v>0</v>
      </c>
      <c r="AG786" t="s">
        <v>324</v>
      </c>
      <c r="AH786" t="s">
        <v>324</v>
      </c>
      <c r="AI786" t="s">
        <v>324</v>
      </c>
      <c r="AJ786" t="s">
        <v>324</v>
      </c>
      <c r="AK786">
        <v>0</v>
      </c>
      <c r="AL786" t="s">
        <v>324</v>
      </c>
      <c r="AM786" t="s">
        <v>324</v>
      </c>
      <c r="AN786" t="s">
        <v>324</v>
      </c>
      <c r="AO786" t="s">
        <v>324</v>
      </c>
      <c r="AP786">
        <v>0</v>
      </c>
      <c r="AQ786" t="s">
        <v>324</v>
      </c>
      <c r="AR786" t="s">
        <v>324</v>
      </c>
      <c r="AS786" t="s">
        <v>324</v>
      </c>
      <c r="AT786" t="s">
        <v>324</v>
      </c>
      <c r="AU786">
        <v>0</v>
      </c>
      <c r="AV786" t="s">
        <v>324</v>
      </c>
      <c r="AW786" t="s">
        <v>324</v>
      </c>
      <c r="AX786" t="s">
        <v>324</v>
      </c>
      <c r="AY786" t="s">
        <v>324</v>
      </c>
      <c r="AZ786">
        <v>0</v>
      </c>
      <c r="BA786" t="s">
        <v>324</v>
      </c>
      <c r="BB786" t="s">
        <v>324</v>
      </c>
      <c r="BC786" t="s">
        <v>324</v>
      </c>
      <c r="BD786" t="s">
        <v>324</v>
      </c>
      <c r="BE786">
        <v>0</v>
      </c>
      <c r="BF786" t="s">
        <v>324</v>
      </c>
      <c r="BG786" t="s">
        <v>324</v>
      </c>
      <c r="BH786" t="s">
        <v>324</v>
      </c>
      <c r="BI786" t="s">
        <v>324</v>
      </c>
      <c r="BJ786">
        <v>0</v>
      </c>
      <c r="BK786">
        <v>0.10299999999999999</v>
      </c>
      <c r="BL786" t="s">
        <v>324</v>
      </c>
      <c r="BM786" t="s">
        <v>324</v>
      </c>
      <c r="BN786" t="s">
        <v>324</v>
      </c>
      <c r="BO786">
        <v>0.10299999999999999</v>
      </c>
      <c r="BP786">
        <v>23</v>
      </c>
      <c r="BQ786" t="s">
        <v>324</v>
      </c>
      <c r="BR786" t="s">
        <v>324</v>
      </c>
      <c r="BS786" t="s">
        <v>324</v>
      </c>
      <c r="BT786">
        <v>23</v>
      </c>
      <c r="BU786" t="s">
        <v>324</v>
      </c>
      <c r="BV786" t="s">
        <v>324</v>
      </c>
      <c r="BW786" t="s">
        <v>324</v>
      </c>
      <c r="BX786" t="s">
        <v>324</v>
      </c>
      <c r="BY786">
        <v>0</v>
      </c>
      <c r="BZ786">
        <v>7.5999999999999998E-2</v>
      </c>
      <c r="CA786">
        <v>8.5000000000000006E-2</v>
      </c>
      <c r="CB786" t="s">
        <v>324</v>
      </c>
      <c r="CC786" t="s">
        <v>324</v>
      </c>
      <c r="CD786">
        <v>0.161</v>
      </c>
      <c r="CE786">
        <v>7</v>
      </c>
      <c r="CF786">
        <v>4</v>
      </c>
      <c r="CG786" t="s">
        <v>324</v>
      </c>
      <c r="CH786" t="s">
        <v>324</v>
      </c>
      <c r="CI786">
        <v>11</v>
      </c>
      <c r="CJ786" t="s">
        <v>324</v>
      </c>
      <c r="CK786" t="s">
        <v>324</v>
      </c>
      <c r="CL786" t="s">
        <v>324</v>
      </c>
      <c r="CM786" t="s">
        <v>324</v>
      </c>
      <c r="CN786">
        <v>0</v>
      </c>
      <c r="CO786">
        <v>130.429</v>
      </c>
      <c r="CP786">
        <v>8.5069999999999997</v>
      </c>
      <c r="CQ786">
        <v>20.805</v>
      </c>
      <c r="CR786">
        <v>0</v>
      </c>
      <c r="CS786">
        <v>159.74100000000001</v>
      </c>
      <c r="CT786">
        <v>17104</v>
      </c>
      <c r="CU786">
        <v>304</v>
      </c>
      <c r="CV786">
        <v>225</v>
      </c>
      <c r="CW786">
        <v>0</v>
      </c>
      <c r="CX786">
        <v>17633</v>
      </c>
      <c r="CY786">
        <v>0</v>
      </c>
      <c r="CZ786">
        <v>0</v>
      </c>
      <c r="DA786">
        <v>0</v>
      </c>
      <c r="DB786">
        <v>0</v>
      </c>
      <c r="DC786">
        <v>0</v>
      </c>
    </row>
    <row r="787" spans="1:107" x14ac:dyDescent="0.45">
      <c r="A787">
        <v>2024</v>
      </c>
      <c r="B787">
        <v>3</v>
      </c>
      <c r="C787" t="s">
        <v>120</v>
      </c>
      <c r="D787">
        <v>10454</v>
      </c>
      <c r="E787" t="s">
        <v>397</v>
      </c>
      <c r="F787" t="s">
        <v>323</v>
      </c>
      <c r="G787" t="s">
        <v>247</v>
      </c>
      <c r="H787">
        <v>1.3640000000000001</v>
      </c>
      <c r="I787" t="s">
        <v>324</v>
      </c>
      <c r="J787" t="s">
        <v>324</v>
      </c>
      <c r="K787" t="s">
        <v>324</v>
      </c>
      <c r="L787">
        <v>1.3640000000000001</v>
      </c>
      <c r="M787">
        <v>186</v>
      </c>
      <c r="N787" t="s">
        <v>324</v>
      </c>
      <c r="O787" t="s">
        <v>324</v>
      </c>
      <c r="P787" t="s">
        <v>324</v>
      </c>
      <c r="Q787">
        <v>186</v>
      </c>
      <c r="R787">
        <v>5.1999999999999998E-2</v>
      </c>
      <c r="S787" t="s">
        <v>324</v>
      </c>
      <c r="T787" t="s">
        <v>324</v>
      </c>
      <c r="U787" t="s">
        <v>324</v>
      </c>
      <c r="V787">
        <v>5.1999999999999998E-2</v>
      </c>
      <c r="W787">
        <v>53</v>
      </c>
      <c r="X787" t="s">
        <v>324</v>
      </c>
      <c r="Y787" t="s">
        <v>324</v>
      </c>
      <c r="Z787" t="s">
        <v>324</v>
      </c>
      <c r="AA787">
        <v>53</v>
      </c>
      <c r="AB787" t="s">
        <v>324</v>
      </c>
      <c r="AC787" t="s">
        <v>324</v>
      </c>
      <c r="AD787" t="s">
        <v>324</v>
      </c>
      <c r="AE787" t="s">
        <v>324</v>
      </c>
      <c r="AF787">
        <v>0</v>
      </c>
      <c r="AG787" t="s">
        <v>324</v>
      </c>
      <c r="AH787" t="s">
        <v>324</v>
      </c>
      <c r="AI787" t="s">
        <v>324</v>
      </c>
      <c r="AJ787" t="s">
        <v>324</v>
      </c>
      <c r="AK787">
        <v>0</v>
      </c>
      <c r="AL787" t="s">
        <v>324</v>
      </c>
      <c r="AM787" t="s">
        <v>324</v>
      </c>
      <c r="AN787" t="s">
        <v>324</v>
      </c>
      <c r="AO787" t="s">
        <v>324</v>
      </c>
      <c r="AP787">
        <v>0</v>
      </c>
      <c r="AQ787" t="s">
        <v>324</v>
      </c>
      <c r="AR787" t="s">
        <v>324</v>
      </c>
      <c r="AS787" t="s">
        <v>324</v>
      </c>
      <c r="AT787" t="s">
        <v>324</v>
      </c>
      <c r="AU787">
        <v>0</v>
      </c>
      <c r="AV787" t="s">
        <v>324</v>
      </c>
      <c r="AW787" t="s">
        <v>324</v>
      </c>
      <c r="AX787" t="s">
        <v>324</v>
      </c>
      <c r="AY787" t="s">
        <v>324</v>
      </c>
      <c r="AZ787">
        <v>0</v>
      </c>
      <c r="BA787" t="s">
        <v>324</v>
      </c>
      <c r="BB787" t="s">
        <v>324</v>
      </c>
      <c r="BC787" t="s">
        <v>324</v>
      </c>
      <c r="BD787" t="s">
        <v>324</v>
      </c>
      <c r="BE787">
        <v>0</v>
      </c>
      <c r="BF787" t="s">
        <v>324</v>
      </c>
      <c r="BG787" t="s">
        <v>324</v>
      </c>
      <c r="BH787" t="s">
        <v>324</v>
      </c>
      <c r="BI787" t="s">
        <v>324</v>
      </c>
      <c r="BJ787">
        <v>0</v>
      </c>
      <c r="BK787">
        <v>1.7999999999999999E-2</v>
      </c>
      <c r="BL787" t="s">
        <v>324</v>
      </c>
      <c r="BM787" t="s">
        <v>324</v>
      </c>
      <c r="BN787" t="s">
        <v>324</v>
      </c>
      <c r="BO787">
        <v>1.7999999999999999E-2</v>
      </c>
      <c r="BP787">
        <v>5</v>
      </c>
      <c r="BQ787" t="s">
        <v>324</v>
      </c>
      <c r="BR787" t="s">
        <v>324</v>
      </c>
      <c r="BS787" t="s">
        <v>324</v>
      </c>
      <c r="BT787">
        <v>5</v>
      </c>
      <c r="BU787" t="s">
        <v>324</v>
      </c>
      <c r="BV787" t="s">
        <v>324</v>
      </c>
      <c r="BW787" t="s">
        <v>324</v>
      </c>
      <c r="BX787" t="s">
        <v>324</v>
      </c>
      <c r="BY787">
        <v>0</v>
      </c>
      <c r="BZ787" t="s">
        <v>324</v>
      </c>
      <c r="CA787" t="s">
        <v>324</v>
      </c>
      <c r="CB787" t="s">
        <v>324</v>
      </c>
      <c r="CC787" t="s">
        <v>324</v>
      </c>
      <c r="CD787">
        <v>0</v>
      </c>
      <c r="CE787" t="s">
        <v>324</v>
      </c>
      <c r="CF787" t="s">
        <v>324</v>
      </c>
      <c r="CG787" t="s">
        <v>324</v>
      </c>
      <c r="CH787" t="s">
        <v>324</v>
      </c>
      <c r="CI787">
        <v>0</v>
      </c>
      <c r="CJ787" t="s">
        <v>324</v>
      </c>
      <c r="CK787" t="s">
        <v>324</v>
      </c>
      <c r="CL787" t="s">
        <v>324</v>
      </c>
      <c r="CM787" t="s">
        <v>324</v>
      </c>
      <c r="CN787">
        <v>0</v>
      </c>
      <c r="CO787">
        <v>1.4339999999999999</v>
      </c>
      <c r="CP787" t="s">
        <v>179</v>
      </c>
      <c r="CQ787" t="s">
        <v>179</v>
      </c>
      <c r="CR787">
        <v>0</v>
      </c>
      <c r="CS787">
        <v>1.4339999999999999</v>
      </c>
      <c r="CT787">
        <v>244</v>
      </c>
      <c r="CU787">
        <v>0</v>
      </c>
      <c r="CV787">
        <v>0</v>
      </c>
      <c r="CW787">
        <v>0</v>
      </c>
      <c r="CX787">
        <v>244</v>
      </c>
      <c r="CY787">
        <v>0</v>
      </c>
      <c r="CZ787">
        <v>0</v>
      </c>
      <c r="DA787">
        <v>0</v>
      </c>
      <c r="DB787">
        <v>0</v>
      </c>
      <c r="DC787">
        <v>0</v>
      </c>
    </row>
    <row r="788" spans="1:107" x14ac:dyDescent="0.45">
      <c r="A788">
        <v>2024</v>
      </c>
      <c r="B788">
        <v>3</v>
      </c>
      <c r="C788" t="s">
        <v>120</v>
      </c>
      <c r="D788">
        <v>11273</v>
      </c>
      <c r="E788" t="s">
        <v>398</v>
      </c>
      <c r="F788" t="s">
        <v>323</v>
      </c>
      <c r="G788" t="s">
        <v>244</v>
      </c>
      <c r="H788">
        <v>2.1999999999999999E-2</v>
      </c>
      <c r="I788" t="s">
        <v>324</v>
      </c>
      <c r="J788" t="s">
        <v>324</v>
      </c>
      <c r="K788" t="s">
        <v>324</v>
      </c>
      <c r="L788">
        <v>2.1999999999999999E-2</v>
      </c>
      <c r="M788">
        <v>2</v>
      </c>
      <c r="N788" t="s">
        <v>324</v>
      </c>
      <c r="O788" t="s">
        <v>324</v>
      </c>
      <c r="P788" t="s">
        <v>324</v>
      </c>
      <c r="Q788">
        <v>2</v>
      </c>
      <c r="R788" t="s">
        <v>324</v>
      </c>
      <c r="S788" t="s">
        <v>324</v>
      </c>
      <c r="T788" t="s">
        <v>324</v>
      </c>
      <c r="U788" t="s">
        <v>324</v>
      </c>
      <c r="V788">
        <v>0</v>
      </c>
      <c r="W788" t="s">
        <v>324</v>
      </c>
      <c r="X788" t="s">
        <v>324</v>
      </c>
      <c r="Y788" t="s">
        <v>324</v>
      </c>
      <c r="Z788" t="s">
        <v>324</v>
      </c>
      <c r="AA788">
        <v>0</v>
      </c>
      <c r="AB788" t="s">
        <v>324</v>
      </c>
      <c r="AC788" t="s">
        <v>324</v>
      </c>
      <c r="AD788" t="s">
        <v>324</v>
      </c>
      <c r="AE788" t="s">
        <v>324</v>
      </c>
      <c r="AF788">
        <v>0</v>
      </c>
      <c r="AG788" t="s">
        <v>324</v>
      </c>
      <c r="AH788" t="s">
        <v>324</v>
      </c>
      <c r="AI788" t="s">
        <v>324</v>
      </c>
      <c r="AJ788" t="s">
        <v>324</v>
      </c>
      <c r="AK788">
        <v>0</v>
      </c>
      <c r="AL788" t="s">
        <v>324</v>
      </c>
      <c r="AM788" t="s">
        <v>324</v>
      </c>
      <c r="AN788" t="s">
        <v>324</v>
      </c>
      <c r="AO788" t="s">
        <v>324</v>
      </c>
      <c r="AP788">
        <v>0</v>
      </c>
      <c r="AQ788" t="s">
        <v>324</v>
      </c>
      <c r="AR788" t="s">
        <v>324</v>
      </c>
      <c r="AS788" t="s">
        <v>324</v>
      </c>
      <c r="AT788" t="s">
        <v>324</v>
      </c>
      <c r="AU788">
        <v>0</v>
      </c>
      <c r="AV788" t="s">
        <v>324</v>
      </c>
      <c r="AW788" t="s">
        <v>324</v>
      </c>
      <c r="AX788" t="s">
        <v>324</v>
      </c>
      <c r="AY788" t="s">
        <v>324</v>
      </c>
      <c r="AZ788">
        <v>0</v>
      </c>
      <c r="BA788" t="s">
        <v>324</v>
      </c>
      <c r="BB788" t="s">
        <v>324</v>
      </c>
      <c r="BC788" t="s">
        <v>324</v>
      </c>
      <c r="BD788" t="s">
        <v>324</v>
      </c>
      <c r="BE788">
        <v>0</v>
      </c>
      <c r="BF788" t="s">
        <v>324</v>
      </c>
      <c r="BG788" t="s">
        <v>324</v>
      </c>
      <c r="BH788" t="s">
        <v>324</v>
      </c>
      <c r="BI788" t="s">
        <v>324</v>
      </c>
      <c r="BJ788">
        <v>0</v>
      </c>
      <c r="BK788">
        <v>2E-3</v>
      </c>
      <c r="BL788" t="s">
        <v>324</v>
      </c>
      <c r="BM788" t="s">
        <v>324</v>
      </c>
      <c r="BN788" t="s">
        <v>324</v>
      </c>
      <c r="BO788">
        <v>2E-3</v>
      </c>
      <c r="BP788">
        <v>1</v>
      </c>
      <c r="BQ788" t="s">
        <v>324</v>
      </c>
      <c r="BR788" t="s">
        <v>324</v>
      </c>
      <c r="BS788" t="s">
        <v>324</v>
      </c>
      <c r="BT788">
        <v>1</v>
      </c>
      <c r="BU788" t="s">
        <v>324</v>
      </c>
      <c r="BV788" t="s">
        <v>324</v>
      </c>
      <c r="BW788" t="s">
        <v>324</v>
      </c>
      <c r="BX788" t="s">
        <v>324</v>
      </c>
      <c r="BY788">
        <v>0</v>
      </c>
      <c r="BZ788" t="s">
        <v>324</v>
      </c>
      <c r="CA788" t="s">
        <v>324</v>
      </c>
      <c r="CB788" t="s">
        <v>324</v>
      </c>
      <c r="CC788" t="s">
        <v>324</v>
      </c>
      <c r="CD788">
        <v>0</v>
      </c>
      <c r="CE788" t="s">
        <v>324</v>
      </c>
      <c r="CF788" t="s">
        <v>324</v>
      </c>
      <c r="CG788" t="s">
        <v>324</v>
      </c>
      <c r="CH788" t="s">
        <v>324</v>
      </c>
      <c r="CI788">
        <v>0</v>
      </c>
      <c r="CJ788" t="s">
        <v>324</v>
      </c>
      <c r="CK788" t="s">
        <v>324</v>
      </c>
      <c r="CL788" t="s">
        <v>324</v>
      </c>
      <c r="CM788" t="s">
        <v>324</v>
      </c>
      <c r="CN788">
        <v>0</v>
      </c>
      <c r="CO788">
        <v>2.4E-2</v>
      </c>
      <c r="CP788" t="s">
        <v>179</v>
      </c>
      <c r="CQ788" t="s">
        <v>179</v>
      </c>
      <c r="CR788">
        <v>0</v>
      </c>
      <c r="CS788">
        <v>2.4E-2</v>
      </c>
      <c r="CT788">
        <v>3</v>
      </c>
      <c r="CU788">
        <v>0</v>
      </c>
      <c r="CV788">
        <v>0</v>
      </c>
      <c r="CW788">
        <v>0</v>
      </c>
      <c r="CX788">
        <v>3</v>
      </c>
      <c r="CY788">
        <v>0</v>
      </c>
      <c r="CZ788">
        <v>0</v>
      </c>
      <c r="DA788">
        <v>0</v>
      </c>
      <c r="DB788">
        <v>0</v>
      </c>
      <c r="DC788">
        <v>0</v>
      </c>
    </row>
    <row r="789" spans="1:107" x14ac:dyDescent="0.45">
      <c r="A789">
        <v>2024</v>
      </c>
      <c r="B789">
        <v>3</v>
      </c>
      <c r="C789" t="s">
        <v>120</v>
      </c>
      <c r="D789">
        <v>14354</v>
      </c>
      <c r="E789" t="s">
        <v>351</v>
      </c>
      <c r="F789" t="s">
        <v>323</v>
      </c>
      <c r="G789" t="s">
        <v>247</v>
      </c>
      <c r="H789">
        <v>21.861000000000001</v>
      </c>
      <c r="I789">
        <v>1.2729999999999999</v>
      </c>
      <c r="J789">
        <v>0.49199999999999999</v>
      </c>
      <c r="K789">
        <v>0</v>
      </c>
      <c r="L789">
        <v>23.626000000000001</v>
      </c>
      <c r="M789">
        <v>2617</v>
      </c>
      <c r="N789">
        <v>65</v>
      </c>
      <c r="O789">
        <v>9</v>
      </c>
      <c r="P789">
        <v>0</v>
      </c>
      <c r="Q789">
        <v>2691</v>
      </c>
      <c r="R789" t="s">
        <v>324</v>
      </c>
      <c r="S789" t="s">
        <v>324</v>
      </c>
      <c r="T789" t="s">
        <v>324</v>
      </c>
      <c r="U789" t="s">
        <v>324</v>
      </c>
      <c r="V789">
        <v>0</v>
      </c>
      <c r="W789" t="s">
        <v>324</v>
      </c>
      <c r="X789" t="s">
        <v>324</v>
      </c>
      <c r="Y789" t="s">
        <v>324</v>
      </c>
      <c r="Z789" t="s">
        <v>324</v>
      </c>
      <c r="AA789">
        <v>0</v>
      </c>
      <c r="AB789" t="s">
        <v>324</v>
      </c>
      <c r="AC789" t="s">
        <v>324</v>
      </c>
      <c r="AD789" t="s">
        <v>324</v>
      </c>
      <c r="AE789" t="s">
        <v>324</v>
      </c>
      <c r="AF789">
        <v>0</v>
      </c>
      <c r="AG789">
        <v>3.02</v>
      </c>
      <c r="AH789">
        <v>3.1E-2</v>
      </c>
      <c r="AI789">
        <v>0</v>
      </c>
      <c r="AJ789">
        <v>0</v>
      </c>
      <c r="AK789">
        <v>3.0510000000000002</v>
      </c>
      <c r="AL789">
        <v>322</v>
      </c>
      <c r="AM789">
        <v>2</v>
      </c>
      <c r="AN789">
        <v>0</v>
      </c>
      <c r="AO789">
        <v>0</v>
      </c>
      <c r="AP789">
        <v>324</v>
      </c>
      <c r="AQ789">
        <v>3.968</v>
      </c>
      <c r="AR789">
        <v>6.2E-2</v>
      </c>
      <c r="AS789">
        <v>0</v>
      </c>
      <c r="AT789">
        <v>0</v>
      </c>
      <c r="AU789">
        <v>4.03</v>
      </c>
      <c r="AV789" t="s">
        <v>324</v>
      </c>
      <c r="AW789" t="s">
        <v>324</v>
      </c>
      <c r="AX789" t="s">
        <v>324</v>
      </c>
      <c r="AY789" t="s">
        <v>324</v>
      </c>
      <c r="AZ789">
        <v>0</v>
      </c>
      <c r="BA789" t="s">
        <v>324</v>
      </c>
      <c r="BB789" t="s">
        <v>324</v>
      </c>
      <c r="BC789" t="s">
        <v>324</v>
      </c>
      <c r="BD789" t="s">
        <v>324</v>
      </c>
      <c r="BE789">
        <v>0</v>
      </c>
      <c r="BF789" t="s">
        <v>324</v>
      </c>
      <c r="BG789" t="s">
        <v>324</v>
      </c>
      <c r="BH789" t="s">
        <v>324</v>
      </c>
      <c r="BI789" t="s">
        <v>324</v>
      </c>
      <c r="BJ789">
        <v>0</v>
      </c>
      <c r="BK789">
        <v>0.222</v>
      </c>
      <c r="BL789">
        <v>5.7000000000000002E-2</v>
      </c>
      <c r="BM789">
        <v>0</v>
      </c>
      <c r="BN789">
        <v>0</v>
      </c>
      <c r="BO789">
        <v>0.27900000000000003</v>
      </c>
      <c r="BP789">
        <v>65</v>
      </c>
      <c r="BQ789">
        <v>8</v>
      </c>
      <c r="BR789">
        <v>0</v>
      </c>
      <c r="BS789">
        <v>0</v>
      </c>
      <c r="BT789">
        <v>73</v>
      </c>
      <c r="BU789" t="s">
        <v>324</v>
      </c>
      <c r="BV789" t="s">
        <v>324</v>
      </c>
      <c r="BW789" t="s">
        <v>324</v>
      </c>
      <c r="BX789" t="s">
        <v>324</v>
      </c>
      <c r="BY789">
        <v>0</v>
      </c>
      <c r="BZ789">
        <v>8.0000000000000002E-3</v>
      </c>
      <c r="CA789">
        <v>0</v>
      </c>
      <c r="CB789">
        <v>0</v>
      </c>
      <c r="CC789">
        <v>0</v>
      </c>
      <c r="CD789">
        <v>8.0000000000000002E-3</v>
      </c>
      <c r="CE789">
        <v>2</v>
      </c>
      <c r="CF789">
        <v>0</v>
      </c>
      <c r="CG789">
        <v>0</v>
      </c>
      <c r="CH789">
        <v>0</v>
      </c>
      <c r="CI789">
        <v>2</v>
      </c>
      <c r="CJ789" t="s">
        <v>324</v>
      </c>
      <c r="CK789" t="s">
        <v>324</v>
      </c>
      <c r="CL789" t="s">
        <v>324</v>
      </c>
      <c r="CM789" t="s">
        <v>324</v>
      </c>
      <c r="CN789">
        <v>0</v>
      </c>
      <c r="CO789">
        <v>22.091000000000001</v>
      </c>
      <c r="CP789">
        <v>1.33</v>
      </c>
      <c r="CQ789">
        <v>0.49199999999999999</v>
      </c>
      <c r="CR789">
        <v>0</v>
      </c>
      <c r="CS789">
        <v>23.913</v>
      </c>
      <c r="CT789">
        <v>2684</v>
      </c>
      <c r="CU789">
        <v>73</v>
      </c>
      <c r="CV789">
        <v>9</v>
      </c>
      <c r="CW789">
        <v>0</v>
      </c>
      <c r="CX789">
        <v>2766</v>
      </c>
      <c r="CY789">
        <v>0</v>
      </c>
      <c r="CZ789">
        <v>0</v>
      </c>
      <c r="DA789">
        <v>0</v>
      </c>
      <c r="DB789">
        <v>0</v>
      </c>
      <c r="DC789">
        <v>0</v>
      </c>
    </row>
    <row r="790" spans="1:107" x14ac:dyDescent="0.45">
      <c r="A790">
        <v>2024</v>
      </c>
      <c r="B790">
        <v>3</v>
      </c>
      <c r="C790" t="s">
        <v>120</v>
      </c>
      <c r="D790">
        <v>20169</v>
      </c>
      <c r="E790" t="s">
        <v>399</v>
      </c>
      <c r="F790" t="s">
        <v>323</v>
      </c>
      <c r="G790" t="s">
        <v>244</v>
      </c>
      <c r="H790">
        <v>3.6909999999999998</v>
      </c>
      <c r="I790">
        <v>0.629</v>
      </c>
      <c r="J790" t="s">
        <v>324</v>
      </c>
      <c r="K790" t="s">
        <v>324</v>
      </c>
      <c r="L790">
        <v>4.32</v>
      </c>
      <c r="M790">
        <v>574</v>
      </c>
      <c r="N790">
        <v>30</v>
      </c>
      <c r="O790" t="s">
        <v>324</v>
      </c>
      <c r="P790" t="s">
        <v>324</v>
      </c>
      <c r="Q790">
        <v>604</v>
      </c>
      <c r="R790" t="s">
        <v>324</v>
      </c>
      <c r="S790" t="s">
        <v>324</v>
      </c>
      <c r="T790" t="s">
        <v>324</v>
      </c>
      <c r="U790" t="s">
        <v>324</v>
      </c>
      <c r="V790">
        <v>0</v>
      </c>
      <c r="W790" t="s">
        <v>324</v>
      </c>
      <c r="X790" t="s">
        <v>324</v>
      </c>
      <c r="Y790" t="s">
        <v>324</v>
      </c>
      <c r="Z790" t="s">
        <v>324</v>
      </c>
      <c r="AA790">
        <v>0</v>
      </c>
      <c r="AB790" t="s">
        <v>324</v>
      </c>
      <c r="AC790" t="s">
        <v>324</v>
      </c>
      <c r="AD790" t="s">
        <v>324</v>
      </c>
      <c r="AE790" t="s">
        <v>324</v>
      </c>
      <c r="AF790">
        <v>0</v>
      </c>
      <c r="AG790" t="s">
        <v>324</v>
      </c>
      <c r="AH790" t="s">
        <v>324</v>
      </c>
      <c r="AI790" t="s">
        <v>324</v>
      </c>
      <c r="AJ790" t="s">
        <v>324</v>
      </c>
      <c r="AK790">
        <v>0</v>
      </c>
      <c r="AL790" t="s">
        <v>324</v>
      </c>
      <c r="AM790" t="s">
        <v>324</v>
      </c>
      <c r="AN790" t="s">
        <v>324</v>
      </c>
      <c r="AO790" t="s">
        <v>324</v>
      </c>
      <c r="AP790">
        <v>0</v>
      </c>
      <c r="AQ790" t="s">
        <v>324</v>
      </c>
      <c r="AR790" t="s">
        <v>324</v>
      </c>
      <c r="AS790" t="s">
        <v>324</v>
      </c>
      <c r="AT790" t="s">
        <v>324</v>
      </c>
      <c r="AU790">
        <v>0</v>
      </c>
      <c r="AV790" t="s">
        <v>324</v>
      </c>
      <c r="AW790" t="s">
        <v>324</v>
      </c>
      <c r="AX790" t="s">
        <v>324</v>
      </c>
      <c r="AY790" t="s">
        <v>324</v>
      </c>
      <c r="AZ790">
        <v>0</v>
      </c>
      <c r="BA790" t="s">
        <v>324</v>
      </c>
      <c r="BB790" t="s">
        <v>324</v>
      </c>
      <c r="BC790" t="s">
        <v>324</v>
      </c>
      <c r="BD790" t="s">
        <v>324</v>
      </c>
      <c r="BE790">
        <v>0</v>
      </c>
      <c r="BF790" t="s">
        <v>324</v>
      </c>
      <c r="BG790" t="s">
        <v>324</v>
      </c>
      <c r="BH790" t="s">
        <v>324</v>
      </c>
      <c r="BI790" t="s">
        <v>324</v>
      </c>
      <c r="BJ790">
        <v>0</v>
      </c>
      <c r="BK790">
        <v>1.2999999999999999E-2</v>
      </c>
      <c r="BL790">
        <v>2E-3</v>
      </c>
      <c r="BM790" t="s">
        <v>324</v>
      </c>
      <c r="BN790" t="s">
        <v>324</v>
      </c>
      <c r="BO790">
        <v>1.4999999999999999E-2</v>
      </c>
      <c r="BP790">
        <v>5</v>
      </c>
      <c r="BQ790">
        <v>1</v>
      </c>
      <c r="BR790" t="s">
        <v>324</v>
      </c>
      <c r="BS790" t="s">
        <v>324</v>
      </c>
      <c r="BT790">
        <v>6</v>
      </c>
      <c r="BU790" t="s">
        <v>324</v>
      </c>
      <c r="BV790" t="s">
        <v>324</v>
      </c>
      <c r="BW790" t="s">
        <v>324</v>
      </c>
      <c r="BX790" t="s">
        <v>324</v>
      </c>
      <c r="BY790">
        <v>0</v>
      </c>
      <c r="BZ790">
        <v>0.14000000000000001</v>
      </c>
      <c r="CA790">
        <v>6.5000000000000002E-2</v>
      </c>
      <c r="CB790" t="s">
        <v>324</v>
      </c>
      <c r="CC790" t="s">
        <v>324</v>
      </c>
      <c r="CD790">
        <v>0.20499999999999999</v>
      </c>
      <c r="CE790">
        <v>3</v>
      </c>
      <c r="CF790">
        <v>1</v>
      </c>
      <c r="CG790" t="s">
        <v>324</v>
      </c>
      <c r="CH790" t="s">
        <v>324</v>
      </c>
      <c r="CI790">
        <v>4</v>
      </c>
      <c r="CJ790" t="s">
        <v>324</v>
      </c>
      <c r="CK790" t="s">
        <v>324</v>
      </c>
      <c r="CL790" t="s">
        <v>324</v>
      </c>
      <c r="CM790" t="s">
        <v>324</v>
      </c>
      <c r="CN790">
        <v>0</v>
      </c>
      <c r="CO790">
        <v>3.8439999999999999</v>
      </c>
      <c r="CP790">
        <v>0.69599999999999995</v>
      </c>
      <c r="CQ790" t="s">
        <v>179</v>
      </c>
      <c r="CR790">
        <v>0</v>
      </c>
      <c r="CS790">
        <v>4.54</v>
      </c>
      <c r="CT790">
        <v>582</v>
      </c>
      <c r="CU790">
        <v>32</v>
      </c>
      <c r="CV790">
        <v>0</v>
      </c>
      <c r="CW790">
        <v>0</v>
      </c>
      <c r="CX790">
        <v>614</v>
      </c>
      <c r="CY790">
        <v>0</v>
      </c>
      <c r="CZ790">
        <v>0</v>
      </c>
      <c r="DA790">
        <v>0</v>
      </c>
      <c r="DB790">
        <v>0</v>
      </c>
      <c r="DC790">
        <v>0</v>
      </c>
    </row>
    <row r="791" spans="1:107" x14ac:dyDescent="0.45">
      <c r="A791">
        <v>2024</v>
      </c>
      <c r="B791">
        <v>3</v>
      </c>
      <c r="C791" t="s">
        <v>120</v>
      </c>
      <c r="D791">
        <v>99999</v>
      </c>
      <c r="E791" t="s">
        <v>329</v>
      </c>
      <c r="F791" t="s">
        <v>323</v>
      </c>
      <c r="H791">
        <v>-24.88</v>
      </c>
      <c r="I791">
        <v>-1.528</v>
      </c>
      <c r="J791">
        <v>-3.714</v>
      </c>
      <c r="K791">
        <v>0</v>
      </c>
      <c r="L791">
        <v>-30.122</v>
      </c>
      <c r="M791" t="s">
        <v>324</v>
      </c>
      <c r="N791" t="s">
        <v>324</v>
      </c>
      <c r="O791" t="s">
        <v>324</v>
      </c>
      <c r="P791" t="s">
        <v>324</v>
      </c>
      <c r="Q791" t="s">
        <v>324</v>
      </c>
      <c r="R791">
        <v>-8.9999999999999993E-3</v>
      </c>
      <c r="S791" t="s">
        <v>324</v>
      </c>
      <c r="T791" t="s">
        <v>324</v>
      </c>
      <c r="U791" t="s">
        <v>324</v>
      </c>
      <c r="V791">
        <v>-8.9999999999999993E-3</v>
      </c>
      <c r="W791" t="s">
        <v>324</v>
      </c>
      <c r="X791" t="s">
        <v>324</v>
      </c>
      <c r="Y791" t="s">
        <v>324</v>
      </c>
      <c r="Z791" t="s">
        <v>324</v>
      </c>
      <c r="AA791" t="s">
        <v>324</v>
      </c>
      <c r="AB791" t="s">
        <v>324</v>
      </c>
      <c r="AC791" t="s">
        <v>324</v>
      </c>
      <c r="AD791" t="s">
        <v>324</v>
      </c>
      <c r="AE791" t="s">
        <v>324</v>
      </c>
      <c r="AF791" t="s">
        <v>324</v>
      </c>
      <c r="AG791">
        <v>-0.52700000000000002</v>
      </c>
      <c r="AH791">
        <v>-5.0000000000000001E-3</v>
      </c>
      <c r="AI791">
        <v>0</v>
      </c>
      <c r="AJ791">
        <v>0</v>
      </c>
      <c r="AK791">
        <v>-0.53200000000000003</v>
      </c>
      <c r="AL791" t="s">
        <v>324</v>
      </c>
      <c r="AM791" t="s">
        <v>324</v>
      </c>
      <c r="AN791" t="s">
        <v>324</v>
      </c>
      <c r="AO791" t="s">
        <v>324</v>
      </c>
      <c r="AP791" t="s">
        <v>324</v>
      </c>
      <c r="AQ791" t="s">
        <v>324</v>
      </c>
      <c r="AR791" t="s">
        <v>324</v>
      </c>
      <c r="AS791" t="s">
        <v>324</v>
      </c>
      <c r="AT791" t="s">
        <v>324</v>
      </c>
      <c r="AU791" t="s">
        <v>324</v>
      </c>
      <c r="AV791" t="s">
        <v>324</v>
      </c>
      <c r="AW791" t="s">
        <v>324</v>
      </c>
      <c r="AX791" t="s">
        <v>324</v>
      </c>
      <c r="AY791" t="s">
        <v>324</v>
      </c>
      <c r="AZ791">
        <v>0</v>
      </c>
      <c r="BA791" t="s">
        <v>324</v>
      </c>
      <c r="BB791" t="s">
        <v>324</v>
      </c>
      <c r="BC791" t="s">
        <v>324</v>
      </c>
      <c r="BD791" t="s">
        <v>324</v>
      </c>
      <c r="BE791" t="s">
        <v>324</v>
      </c>
      <c r="BF791" t="s">
        <v>324</v>
      </c>
      <c r="BG791" t="s">
        <v>324</v>
      </c>
      <c r="BH791" t="s">
        <v>324</v>
      </c>
      <c r="BI791" t="s">
        <v>324</v>
      </c>
      <c r="BJ791" t="s">
        <v>324</v>
      </c>
      <c r="BK791" t="s">
        <v>324</v>
      </c>
      <c r="BL791" t="s">
        <v>324</v>
      </c>
      <c r="BM791" t="s">
        <v>324</v>
      </c>
      <c r="BN791" t="s">
        <v>324</v>
      </c>
      <c r="BO791" t="s">
        <v>324</v>
      </c>
      <c r="BP791" t="s">
        <v>324</v>
      </c>
      <c r="BQ791" t="s">
        <v>324</v>
      </c>
      <c r="BR791" t="s">
        <v>324</v>
      </c>
      <c r="BS791" t="s">
        <v>324</v>
      </c>
      <c r="BT791" t="s">
        <v>324</v>
      </c>
      <c r="BU791" t="s">
        <v>324</v>
      </c>
      <c r="BV791" t="s">
        <v>324</v>
      </c>
      <c r="BW791" t="s">
        <v>324</v>
      </c>
      <c r="BX791" t="s">
        <v>324</v>
      </c>
      <c r="BY791" t="s">
        <v>324</v>
      </c>
      <c r="BZ791" t="s">
        <v>324</v>
      </c>
      <c r="CA791" t="s">
        <v>324</v>
      </c>
      <c r="CB791" t="s">
        <v>324</v>
      </c>
      <c r="CC791" t="s">
        <v>324</v>
      </c>
      <c r="CD791" t="s">
        <v>324</v>
      </c>
      <c r="CE791" t="s">
        <v>324</v>
      </c>
      <c r="CF791" t="s">
        <v>324</v>
      </c>
      <c r="CG791" t="s">
        <v>324</v>
      </c>
      <c r="CH791" t="s">
        <v>324</v>
      </c>
      <c r="CI791" t="s">
        <v>324</v>
      </c>
      <c r="CJ791" t="s">
        <v>324</v>
      </c>
      <c r="CK791" t="s">
        <v>324</v>
      </c>
      <c r="CL791" t="s">
        <v>324</v>
      </c>
      <c r="CM791" t="s">
        <v>324</v>
      </c>
      <c r="CN791" t="s">
        <v>324</v>
      </c>
      <c r="CO791">
        <v>-24.888999999999999</v>
      </c>
      <c r="CP791">
        <v>-1.528</v>
      </c>
      <c r="CQ791">
        <v>-3.714</v>
      </c>
      <c r="CR791">
        <v>0</v>
      </c>
      <c r="CS791">
        <v>-30.131</v>
      </c>
      <c r="CT791" t="s">
        <v>324</v>
      </c>
      <c r="CU791" t="s">
        <v>324</v>
      </c>
      <c r="CV791" t="s">
        <v>324</v>
      </c>
      <c r="CW791" t="s">
        <v>324</v>
      </c>
      <c r="CX791" t="s">
        <v>324</v>
      </c>
      <c r="CY791" t="s">
        <v>324</v>
      </c>
      <c r="CZ791" t="s">
        <v>324</v>
      </c>
      <c r="DA791" t="s">
        <v>324</v>
      </c>
      <c r="DB791" t="s">
        <v>324</v>
      </c>
      <c r="DC791" t="s">
        <v>324</v>
      </c>
    </row>
    <row r="792" spans="1:107" x14ac:dyDescent="0.45">
      <c r="A792">
        <v>2024</v>
      </c>
      <c r="B792">
        <v>3</v>
      </c>
      <c r="C792" t="s">
        <v>123</v>
      </c>
      <c r="D792">
        <v>4110</v>
      </c>
      <c r="E792" t="s">
        <v>400</v>
      </c>
      <c r="F792" t="s">
        <v>323</v>
      </c>
      <c r="G792" t="s">
        <v>244</v>
      </c>
      <c r="H792">
        <v>387.68</v>
      </c>
      <c r="I792">
        <v>218.381</v>
      </c>
      <c r="J792" t="s">
        <v>324</v>
      </c>
      <c r="K792" t="s">
        <v>324</v>
      </c>
      <c r="L792">
        <v>606.06100000000004</v>
      </c>
      <c r="M792">
        <v>53825</v>
      </c>
      <c r="N792">
        <v>1295</v>
      </c>
      <c r="O792" t="s">
        <v>324</v>
      </c>
      <c r="P792" t="s">
        <v>324</v>
      </c>
      <c r="Q792">
        <v>55120</v>
      </c>
      <c r="R792">
        <v>91.924000000000007</v>
      </c>
      <c r="S792">
        <v>70.319000000000003</v>
      </c>
      <c r="T792" t="s">
        <v>324</v>
      </c>
      <c r="U792" t="s">
        <v>324</v>
      </c>
      <c r="V792">
        <v>162.24299999999999</v>
      </c>
      <c r="W792">
        <v>19579</v>
      </c>
      <c r="X792">
        <v>4086</v>
      </c>
      <c r="Y792" t="s">
        <v>324</v>
      </c>
      <c r="Z792" t="s">
        <v>324</v>
      </c>
      <c r="AA792">
        <v>23665</v>
      </c>
      <c r="AB792" t="s">
        <v>324</v>
      </c>
      <c r="AC792" t="s">
        <v>324</v>
      </c>
      <c r="AD792" t="s">
        <v>324</v>
      </c>
      <c r="AE792" t="s">
        <v>324</v>
      </c>
      <c r="AF792">
        <v>0</v>
      </c>
      <c r="AG792" t="s">
        <v>324</v>
      </c>
      <c r="AH792" t="s">
        <v>324</v>
      </c>
      <c r="AI792" t="s">
        <v>324</v>
      </c>
      <c r="AJ792" t="s">
        <v>324</v>
      </c>
      <c r="AK792">
        <v>0</v>
      </c>
      <c r="AL792" t="s">
        <v>324</v>
      </c>
      <c r="AM792" t="s">
        <v>324</v>
      </c>
      <c r="AN792" t="s">
        <v>324</v>
      </c>
      <c r="AO792" t="s">
        <v>324</v>
      </c>
      <c r="AP792">
        <v>0</v>
      </c>
      <c r="AQ792" t="s">
        <v>324</v>
      </c>
      <c r="AR792" t="s">
        <v>324</v>
      </c>
      <c r="AS792" t="s">
        <v>324</v>
      </c>
      <c r="AT792" t="s">
        <v>324</v>
      </c>
      <c r="AU792">
        <v>0</v>
      </c>
      <c r="AV792" t="s">
        <v>324</v>
      </c>
      <c r="AW792" t="s">
        <v>324</v>
      </c>
      <c r="AX792" t="s">
        <v>324</v>
      </c>
      <c r="AY792" t="s">
        <v>324</v>
      </c>
      <c r="AZ792">
        <v>0</v>
      </c>
      <c r="BA792" t="s">
        <v>324</v>
      </c>
      <c r="BB792" t="s">
        <v>324</v>
      </c>
      <c r="BC792" t="s">
        <v>324</v>
      </c>
      <c r="BD792" t="s">
        <v>324</v>
      </c>
      <c r="BE792">
        <v>0</v>
      </c>
      <c r="BF792" t="s">
        <v>324</v>
      </c>
      <c r="BG792" t="s">
        <v>324</v>
      </c>
      <c r="BH792" t="s">
        <v>324</v>
      </c>
      <c r="BI792" t="s">
        <v>324</v>
      </c>
      <c r="BJ792">
        <v>0</v>
      </c>
      <c r="BK792">
        <v>0.18</v>
      </c>
      <c r="BL792">
        <v>2.9180000000000001</v>
      </c>
      <c r="BM792" t="s">
        <v>324</v>
      </c>
      <c r="BN792" t="s">
        <v>324</v>
      </c>
      <c r="BO792">
        <v>3.0979999999999999</v>
      </c>
      <c r="BP792">
        <v>32</v>
      </c>
      <c r="BQ792">
        <v>13</v>
      </c>
      <c r="BR792" t="s">
        <v>324</v>
      </c>
      <c r="BS792" t="s">
        <v>324</v>
      </c>
      <c r="BT792">
        <v>45</v>
      </c>
      <c r="BU792" t="s">
        <v>324</v>
      </c>
      <c r="BV792" t="s">
        <v>324</v>
      </c>
      <c r="BW792" t="s">
        <v>324</v>
      </c>
      <c r="BX792" t="s">
        <v>324</v>
      </c>
      <c r="BY792">
        <v>0</v>
      </c>
      <c r="BZ792" t="s">
        <v>324</v>
      </c>
      <c r="CA792">
        <v>0.375</v>
      </c>
      <c r="CB792" t="s">
        <v>324</v>
      </c>
      <c r="CC792" t="s">
        <v>324</v>
      </c>
      <c r="CD792">
        <v>0.375</v>
      </c>
      <c r="CE792" t="s">
        <v>324</v>
      </c>
      <c r="CF792">
        <v>1</v>
      </c>
      <c r="CG792" t="s">
        <v>324</v>
      </c>
      <c r="CH792" t="s">
        <v>324</v>
      </c>
      <c r="CI792">
        <v>1</v>
      </c>
      <c r="CJ792" t="s">
        <v>324</v>
      </c>
      <c r="CK792" t="s">
        <v>324</v>
      </c>
      <c r="CL792" t="s">
        <v>324</v>
      </c>
      <c r="CM792" t="s">
        <v>324</v>
      </c>
      <c r="CN792">
        <v>0</v>
      </c>
      <c r="CO792">
        <v>479.78399999999999</v>
      </c>
      <c r="CP792">
        <v>291.99299999999999</v>
      </c>
      <c r="CQ792" t="s">
        <v>179</v>
      </c>
      <c r="CR792">
        <v>0</v>
      </c>
      <c r="CS792">
        <v>771.77700000000004</v>
      </c>
      <c r="CT792">
        <v>73436</v>
      </c>
      <c r="CU792">
        <v>5395</v>
      </c>
      <c r="CV792">
        <v>0</v>
      </c>
      <c r="CW792">
        <v>0</v>
      </c>
      <c r="CX792">
        <v>78831</v>
      </c>
      <c r="CY792">
        <v>0</v>
      </c>
      <c r="CZ792">
        <v>0</v>
      </c>
      <c r="DA792">
        <v>0</v>
      </c>
      <c r="DB792">
        <v>0</v>
      </c>
      <c r="DC792">
        <v>0</v>
      </c>
    </row>
    <row r="793" spans="1:107" x14ac:dyDescent="0.45">
      <c r="A793">
        <v>2024</v>
      </c>
      <c r="B793">
        <v>3</v>
      </c>
      <c r="C793" t="s">
        <v>123</v>
      </c>
      <c r="D793">
        <v>12341</v>
      </c>
      <c r="E793" t="s">
        <v>394</v>
      </c>
      <c r="F793" t="s">
        <v>323</v>
      </c>
      <c r="G793" t="s">
        <v>244</v>
      </c>
      <c r="H793">
        <v>3.556</v>
      </c>
      <c r="I793">
        <v>5.3609999999999998</v>
      </c>
      <c r="J793">
        <v>2.1800000000000002</v>
      </c>
      <c r="K793" t="s">
        <v>324</v>
      </c>
      <c r="L793">
        <v>11.097</v>
      </c>
      <c r="M793">
        <v>428</v>
      </c>
      <c r="N793">
        <v>88</v>
      </c>
      <c r="O793">
        <v>4</v>
      </c>
      <c r="P793" t="s">
        <v>324</v>
      </c>
      <c r="Q793">
        <v>520</v>
      </c>
      <c r="R793" t="s">
        <v>324</v>
      </c>
      <c r="S793" t="s">
        <v>324</v>
      </c>
      <c r="T793" t="s">
        <v>324</v>
      </c>
      <c r="U793" t="s">
        <v>324</v>
      </c>
      <c r="V793">
        <v>0</v>
      </c>
      <c r="W793" t="s">
        <v>324</v>
      </c>
      <c r="X793" t="s">
        <v>324</v>
      </c>
      <c r="Y793" t="s">
        <v>324</v>
      </c>
      <c r="Z793" t="s">
        <v>324</v>
      </c>
      <c r="AA793">
        <v>0</v>
      </c>
      <c r="AB793">
        <v>79.989999999999995</v>
      </c>
      <c r="AC793">
        <v>77.673000000000002</v>
      </c>
      <c r="AD793">
        <v>0</v>
      </c>
      <c r="AE793" t="s">
        <v>324</v>
      </c>
      <c r="AF793">
        <v>157.66300000000001</v>
      </c>
      <c r="AG793" t="s">
        <v>324</v>
      </c>
      <c r="AH793" t="s">
        <v>324</v>
      </c>
      <c r="AI793" t="s">
        <v>324</v>
      </c>
      <c r="AJ793" t="s">
        <v>324</v>
      </c>
      <c r="AK793">
        <v>0</v>
      </c>
      <c r="AL793" t="s">
        <v>324</v>
      </c>
      <c r="AM793" t="s">
        <v>324</v>
      </c>
      <c r="AN793" t="s">
        <v>324</v>
      </c>
      <c r="AO793" t="s">
        <v>324</v>
      </c>
      <c r="AP793">
        <v>0</v>
      </c>
      <c r="AQ793" t="s">
        <v>324</v>
      </c>
      <c r="AR793" t="s">
        <v>324</v>
      </c>
      <c r="AS793" t="s">
        <v>324</v>
      </c>
      <c r="AT793" t="s">
        <v>324</v>
      </c>
      <c r="AU793">
        <v>0</v>
      </c>
      <c r="AV793" t="s">
        <v>324</v>
      </c>
      <c r="AW793" t="s">
        <v>324</v>
      </c>
      <c r="AX793" t="s">
        <v>324</v>
      </c>
      <c r="AY793" t="s">
        <v>324</v>
      </c>
      <c r="AZ793">
        <v>0</v>
      </c>
      <c r="BA793" t="s">
        <v>324</v>
      </c>
      <c r="BB793" t="s">
        <v>324</v>
      </c>
      <c r="BC793" t="s">
        <v>324</v>
      </c>
      <c r="BD793" t="s">
        <v>324</v>
      </c>
      <c r="BE793">
        <v>0</v>
      </c>
      <c r="BF793" t="s">
        <v>324</v>
      </c>
      <c r="BG793" t="s">
        <v>324</v>
      </c>
      <c r="BH793" t="s">
        <v>324</v>
      </c>
      <c r="BI793" t="s">
        <v>324</v>
      </c>
      <c r="BJ793">
        <v>0</v>
      </c>
      <c r="BK793">
        <v>2E-3</v>
      </c>
      <c r="BL793">
        <v>0.62</v>
      </c>
      <c r="BM793" t="s">
        <v>324</v>
      </c>
      <c r="BN793" t="s">
        <v>324</v>
      </c>
      <c r="BO793">
        <v>0.622</v>
      </c>
      <c r="BP793">
        <v>1</v>
      </c>
      <c r="BQ793">
        <v>2</v>
      </c>
      <c r="BR793" t="s">
        <v>324</v>
      </c>
      <c r="BS793" t="s">
        <v>324</v>
      </c>
      <c r="BT793">
        <v>3</v>
      </c>
      <c r="BU793" t="s">
        <v>324</v>
      </c>
      <c r="BV793" t="s">
        <v>324</v>
      </c>
      <c r="BW793" t="s">
        <v>324</v>
      </c>
      <c r="BX793" t="s">
        <v>324</v>
      </c>
      <c r="BY793">
        <v>0</v>
      </c>
      <c r="BZ793" t="s">
        <v>324</v>
      </c>
      <c r="CA793" t="s">
        <v>324</v>
      </c>
      <c r="CB793" t="s">
        <v>324</v>
      </c>
      <c r="CC793" t="s">
        <v>324</v>
      </c>
      <c r="CD793">
        <v>0</v>
      </c>
      <c r="CE793" t="s">
        <v>324</v>
      </c>
      <c r="CF793" t="s">
        <v>324</v>
      </c>
      <c r="CG793" t="s">
        <v>324</v>
      </c>
      <c r="CH793" t="s">
        <v>324</v>
      </c>
      <c r="CI793">
        <v>0</v>
      </c>
      <c r="CJ793" t="s">
        <v>324</v>
      </c>
      <c r="CK793" t="s">
        <v>324</v>
      </c>
      <c r="CL793" t="s">
        <v>324</v>
      </c>
      <c r="CM793" t="s">
        <v>324</v>
      </c>
      <c r="CN793">
        <v>0</v>
      </c>
      <c r="CO793">
        <v>3.5579999999999998</v>
      </c>
      <c r="CP793">
        <v>5.9809999999999999</v>
      </c>
      <c r="CQ793">
        <v>2.1800000000000002</v>
      </c>
      <c r="CR793">
        <v>0</v>
      </c>
      <c r="CS793">
        <v>11.718999999999999</v>
      </c>
      <c r="CT793">
        <v>429</v>
      </c>
      <c r="CU793">
        <v>90</v>
      </c>
      <c r="CV793">
        <v>4</v>
      </c>
      <c r="CW793">
        <v>0</v>
      </c>
      <c r="CX793">
        <v>523</v>
      </c>
      <c r="CY793">
        <v>79.989999999999995</v>
      </c>
      <c r="CZ793">
        <v>77.673000000000002</v>
      </c>
      <c r="DA793">
        <v>0</v>
      </c>
      <c r="DB793">
        <v>0</v>
      </c>
      <c r="DC793">
        <v>157.66300000000001</v>
      </c>
    </row>
    <row r="794" spans="1:107" x14ac:dyDescent="0.45">
      <c r="A794">
        <v>2024</v>
      </c>
      <c r="B794">
        <v>3</v>
      </c>
      <c r="C794" t="s">
        <v>123</v>
      </c>
      <c r="D794">
        <v>13032</v>
      </c>
      <c r="E794" t="s">
        <v>401</v>
      </c>
      <c r="F794" t="s">
        <v>323</v>
      </c>
      <c r="G794" t="s">
        <v>244</v>
      </c>
      <c r="H794">
        <v>0.47899999999999998</v>
      </c>
      <c r="I794">
        <v>0.17100000000000001</v>
      </c>
      <c r="J794" t="s">
        <v>324</v>
      </c>
      <c r="K794" t="s">
        <v>324</v>
      </c>
      <c r="L794">
        <v>0.65</v>
      </c>
      <c r="M794">
        <v>43</v>
      </c>
      <c r="N794">
        <v>8</v>
      </c>
      <c r="O794" t="s">
        <v>324</v>
      </c>
      <c r="P794" t="s">
        <v>324</v>
      </c>
      <c r="Q794">
        <v>51</v>
      </c>
      <c r="R794" t="s">
        <v>324</v>
      </c>
      <c r="S794" t="s">
        <v>324</v>
      </c>
      <c r="T794" t="s">
        <v>324</v>
      </c>
      <c r="U794" t="s">
        <v>324</v>
      </c>
      <c r="V794">
        <v>0</v>
      </c>
      <c r="W794" t="s">
        <v>324</v>
      </c>
      <c r="X794" t="s">
        <v>324</v>
      </c>
      <c r="Y794" t="s">
        <v>324</v>
      </c>
      <c r="Z794" t="s">
        <v>324</v>
      </c>
      <c r="AA794">
        <v>0</v>
      </c>
      <c r="AB794">
        <v>33.21</v>
      </c>
      <c r="AC794">
        <v>7.5679999999999996</v>
      </c>
      <c r="AD794" t="s">
        <v>324</v>
      </c>
      <c r="AE794" t="s">
        <v>324</v>
      </c>
      <c r="AF794">
        <v>40.777999999999999</v>
      </c>
      <c r="AG794" t="s">
        <v>324</v>
      </c>
      <c r="AH794" t="s">
        <v>324</v>
      </c>
      <c r="AI794" t="s">
        <v>324</v>
      </c>
      <c r="AJ794" t="s">
        <v>324</v>
      </c>
      <c r="AK794">
        <v>0</v>
      </c>
      <c r="AL794" t="s">
        <v>324</v>
      </c>
      <c r="AM794" t="s">
        <v>324</v>
      </c>
      <c r="AN794" t="s">
        <v>324</v>
      </c>
      <c r="AO794" t="s">
        <v>324</v>
      </c>
      <c r="AP794">
        <v>0</v>
      </c>
      <c r="AQ794" t="s">
        <v>324</v>
      </c>
      <c r="AR794" t="s">
        <v>324</v>
      </c>
      <c r="AS794" t="s">
        <v>324</v>
      </c>
      <c r="AT794" t="s">
        <v>324</v>
      </c>
      <c r="AU794">
        <v>0</v>
      </c>
      <c r="AV794" t="s">
        <v>324</v>
      </c>
      <c r="AW794" t="s">
        <v>324</v>
      </c>
      <c r="AX794" t="s">
        <v>324</v>
      </c>
      <c r="AY794" t="s">
        <v>324</v>
      </c>
      <c r="AZ794">
        <v>0</v>
      </c>
      <c r="BA794" t="s">
        <v>324</v>
      </c>
      <c r="BB794" t="s">
        <v>324</v>
      </c>
      <c r="BC794" t="s">
        <v>324</v>
      </c>
      <c r="BD794" t="s">
        <v>324</v>
      </c>
      <c r="BE794">
        <v>0</v>
      </c>
      <c r="BF794" t="s">
        <v>324</v>
      </c>
      <c r="BG794" t="s">
        <v>324</v>
      </c>
      <c r="BH794" t="s">
        <v>324</v>
      </c>
      <c r="BI794" t="s">
        <v>324</v>
      </c>
      <c r="BJ794">
        <v>0</v>
      </c>
      <c r="BK794" t="s">
        <v>324</v>
      </c>
      <c r="BL794" t="s">
        <v>324</v>
      </c>
      <c r="BM794" t="s">
        <v>324</v>
      </c>
      <c r="BN794" t="s">
        <v>324</v>
      </c>
      <c r="BO794">
        <v>0</v>
      </c>
      <c r="BP794" t="s">
        <v>324</v>
      </c>
      <c r="BQ794" t="s">
        <v>324</v>
      </c>
      <c r="BR794" t="s">
        <v>324</v>
      </c>
      <c r="BS794" t="s">
        <v>324</v>
      </c>
      <c r="BT794">
        <v>0</v>
      </c>
      <c r="BU794" t="s">
        <v>324</v>
      </c>
      <c r="BV794" t="s">
        <v>324</v>
      </c>
      <c r="BW794" t="s">
        <v>324</v>
      </c>
      <c r="BX794" t="s">
        <v>324</v>
      </c>
      <c r="BY794">
        <v>0</v>
      </c>
      <c r="BZ794" t="s">
        <v>324</v>
      </c>
      <c r="CA794" t="s">
        <v>324</v>
      </c>
      <c r="CB794" t="s">
        <v>324</v>
      </c>
      <c r="CC794" t="s">
        <v>324</v>
      </c>
      <c r="CD794">
        <v>0</v>
      </c>
      <c r="CE794" t="s">
        <v>324</v>
      </c>
      <c r="CF794" t="s">
        <v>324</v>
      </c>
      <c r="CG794" t="s">
        <v>324</v>
      </c>
      <c r="CH794" t="s">
        <v>324</v>
      </c>
      <c r="CI794">
        <v>0</v>
      </c>
      <c r="CJ794" t="s">
        <v>324</v>
      </c>
      <c r="CK794" t="s">
        <v>324</v>
      </c>
      <c r="CL794" t="s">
        <v>324</v>
      </c>
      <c r="CM794" t="s">
        <v>324</v>
      </c>
      <c r="CN794">
        <v>0</v>
      </c>
      <c r="CO794">
        <v>0.47899999999999998</v>
      </c>
      <c r="CP794">
        <v>0.17100000000000001</v>
      </c>
      <c r="CQ794" t="s">
        <v>179</v>
      </c>
      <c r="CR794">
        <v>0</v>
      </c>
      <c r="CS794">
        <v>0.65</v>
      </c>
      <c r="CT794">
        <v>43</v>
      </c>
      <c r="CU794">
        <v>8</v>
      </c>
      <c r="CV794">
        <v>0</v>
      </c>
      <c r="CW794">
        <v>0</v>
      </c>
      <c r="CX794">
        <v>51</v>
      </c>
      <c r="CY794">
        <v>33.21</v>
      </c>
      <c r="CZ794">
        <v>7.5679999999999996</v>
      </c>
      <c r="DA794">
        <v>0</v>
      </c>
      <c r="DB794">
        <v>0</v>
      </c>
      <c r="DC794">
        <v>40.777999999999999</v>
      </c>
    </row>
    <row r="795" spans="1:107" x14ac:dyDescent="0.45">
      <c r="A795">
        <v>2024</v>
      </c>
      <c r="B795">
        <v>3</v>
      </c>
      <c r="C795" t="s">
        <v>123</v>
      </c>
      <c r="D795">
        <v>56697</v>
      </c>
      <c r="E795" t="s">
        <v>402</v>
      </c>
      <c r="F795" t="s">
        <v>323</v>
      </c>
      <c r="G795" t="s">
        <v>247</v>
      </c>
      <c r="H795">
        <v>189.70099999999999</v>
      </c>
      <c r="I795">
        <v>157.14699999999999</v>
      </c>
      <c r="J795" t="s">
        <v>324</v>
      </c>
      <c r="K795" t="s">
        <v>324</v>
      </c>
      <c r="L795">
        <v>346.84800000000001</v>
      </c>
      <c r="M795">
        <v>19255</v>
      </c>
      <c r="N795">
        <v>2113</v>
      </c>
      <c r="O795" t="s">
        <v>324</v>
      </c>
      <c r="P795" t="s">
        <v>324</v>
      </c>
      <c r="Q795">
        <v>21368</v>
      </c>
      <c r="R795">
        <v>39.238999999999997</v>
      </c>
      <c r="S795">
        <v>61.302</v>
      </c>
      <c r="T795" t="s">
        <v>324</v>
      </c>
      <c r="U795" t="s">
        <v>324</v>
      </c>
      <c r="V795">
        <v>100.541</v>
      </c>
      <c r="W795">
        <v>7506</v>
      </c>
      <c r="X795">
        <v>1726</v>
      </c>
      <c r="Y795" t="s">
        <v>324</v>
      </c>
      <c r="Z795" t="s">
        <v>324</v>
      </c>
      <c r="AA795">
        <v>9232</v>
      </c>
      <c r="AB795" t="s">
        <v>324</v>
      </c>
      <c r="AC795" t="s">
        <v>324</v>
      </c>
      <c r="AD795" t="s">
        <v>324</v>
      </c>
      <c r="AE795" t="s">
        <v>324</v>
      </c>
      <c r="AF795">
        <v>0</v>
      </c>
      <c r="AG795" t="s">
        <v>324</v>
      </c>
      <c r="AH795" t="s">
        <v>324</v>
      </c>
      <c r="AI795" t="s">
        <v>324</v>
      </c>
      <c r="AJ795" t="s">
        <v>324</v>
      </c>
      <c r="AK795">
        <v>0</v>
      </c>
      <c r="AL795" t="s">
        <v>324</v>
      </c>
      <c r="AM795" t="s">
        <v>324</v>
      </c>
      <c r="AN795" t="s">
        <v>324</v>
      </c>
      <c r="AO795" t="s">
        <v>324</v>
      </c>
      <c r="AP795">
        <v>0</v>
      </c>
      <c r="AQ795" t="s">
        <v>324</v>
      </c>
      <c r="AR795" t="s">
        <v>324</v>
      </c>
      <c r="AS795" t="s">
        <v>324</v>
      </c>
      <c r="AT795" t="s">
        <v>324</v>
      </c>
      <c r="AU795">
        <v>0</v>
      </c>
      <c r="AV795" t="s">
        <v>324</v>
      </c>
      <c r="AW795" t="s">
        <v>324</v>
      </c>
      <c r="AX795" t="s">
        <v>324</v>
      </c>
      <c r="AY795" t="s">
        <v>324</v>
      </c>
      <c r="AZ795">
        <v>0</v>
      </c>
      <c r="BA795" t="s">
        <v>324</v>
      </c>
      <c r="BB795" t="s">
        <v>324</v>
      </c>
      <c r="BC795" t="s">
        <v>324</v>
      </c>
      <c r="BD795" t="s">
        <v>324</v>
      </c>
      <c r="BE795">
        <v>0</v>
      </c>
      <c r="BF795" t="s">
        <v>324</v>
      </c>
      <c r="BG795" t="s">
        <v>324</v>
      </c>
      <c r="BH795" t="s">
        <v>324</v>
      </c>
      <c r="BI795" t="s">
        <v>324</v>
      </c>
      <c r="BJ795">
        <v>0</v>
      </c>
      <c r="BK795">
        <v>0.35299999999999998</v>
      </c>
      <c r="BL795">
        <v>0.126</v>
      </c>
      <c r="BM795" t="s">
        <v>324</v>
      </c>
      <c r="BN795" t="s">
        <v>324</v>
      </c>
      <c r="BO795">
        <v>0.47899999999999998</v>
      </c>
      <c r="BP795">
        <v>73</v>
      </c>
      <c r="BQ795">
        <v>20</v>
      </c>
      <c r="BR795" t="s">
        <v>324</v>
      </c>
      <c r="BS795" t="s">
        <v>324</v>
      </c>
      <c r="BT795">
        <v>93</v>
      </c>
      <c r="BU795" t="s">
        <v>324</v>
      </c>
      <c r="BV795" t="s">
        <v>324</v>
      </c>
      <c r="BW795" t="s">
        <v>324</v>
      </c>
      <c r="BX795" t="s">
        <v>324</v>
      </c>
      <c r="BY795">
        <v>0</v>
      </c>
      <c r="BZ795" t="s">
        <v>324</v>
      </c>
      <c r="CA795" t="s">
        <v>324</v>
      </c>
      <c r="CB795" t="s">
        <v>324</v>
      </c>
      <c r="CC795" t="s">
        <v>324</v>
      </c>
      <c r="CD795">
        <v>0</v>
      </c>
      <c r="CE795" t="s">
        <v>324</v>
      </c>
      <c r="CF795" t="s">
        <v>324</v>
      </c>
      <c r="CG795" t="s">
        <v>324</v>
      </c>
      <c r="CH795" t="s">
        <v>324</v>
      </c>
      <c r="CI795">
        <v>0</v>
      </c>
      <c r="CJ795" t="s">
        <v>324</v>
      </c>
      <c r="CK795" t="s">
        <v>324</v>
      </c>
      <c r="CL795" t="s">
        <v>324</v>
      </c>
      <c r="CM795" t="s">
        <v>324</v>
      </c>
      <c r="CN795">
        <v>0</v>
      </c>
      <c r="CO795">
        <v>229.29300000000001</v>
      </c>
      <c r="CP795">
        <v>218.57499999999999</v>
      </c>
      <c r="CQ795" t="s">
        <v>179</v>
      </c>
      <c r="CR795">
        <v>0</v>
      </c>
      <c r="CS795">
        <v>447.86799999999999</v>
      </c>
      <c r="CT795">
        <v>26834</v>
      </c>
      <c r="CU795">
        <v>3859</v>
      </c>
      <c r="CV795">
        <v>0</v>
      </c>
      <c r="CW795">
        <v>0</v>
      </c>
      <c r="CX795">
        <v>30693</v>
      </c>
      <c r="CY795">
        <v>0</v>
      </c>
      <c r="CZ795">
        <v>0</v>
      </c>
      <c r="DA795">
        <v>0</v>
      </c>
      <c r="DB795">
        <v>0</v>
      </c>
      <c r="DC795">
        <v>0</v>
      </c>
    </row>
    <row r="796" spans="1:107" x14ac:dyDescent="0.45">
      <c r="A796">
        <v>2024</v>
      </c>
      <c r="B796">
        <v>3</v>
      </c>
      <c r="C796" t="s">
        <v>123</v>
      </c>
      <c r="D796">
        <v>99999</v>
      </c>
      <c r="E796" t="s">
        <v>329</v>
      </c>
      <c r="F796" t="s">
        <v>323</v>
      </c>
      <c r="H796">
        <v>21.155999999999999</v>
      </c>
      <c r="I796">
        <v>-4.6710000000000003</v>
      </c>
      <c r="J796">
        <v>6.0999999999999999E-2</v>
      </c>
      <c r="K796" t="s">
        <v>324</v>
      </c>
      <c r="L796">
        <v>16.545999999999999</v>
      </c>
      <c r="M796" t="s">
        <v>324</v>
      </c>
      <c r="N796" t="s">
        <v>324</v>
      </c>
      <c r="O796" t="s">
        <v>324</v>
      </c>
      <c r="P796" t="s">
        <v>324</v>
      </c>
      <c r="Q796" t="s">
        <v>324</v>
      </c>
      <c r="R796">
        <v>-6.843</v>
      </c>
      <c r="S796">
        <v>-10.691000000000001</v>
      </c>
      <c r="T796" t="s">
        <v>324</v>
      </c>
      <c r="U796" t="s">
        <v>324</v>
      </c>
      <c r="V796">
        <v>-17.533999999999999</v>
      </c>
      <c r="W796" t="s">
        <v>324</v>
      </c>
      <c r="X796" t="s">
        <v>324</v>
      </c>
      <c r="Y796" t="s">
        <v>324</v>
      </c>
      <c r="Z796" t="s">
        <v>324</v>
      </c>
      <c r="AA796" t="s">
        <v>324</v>
      </c>
      <c r="AB796" t="s">
        <v>324</v>
      </c>
      <c r="AC796" t="s">
        <v>324</v>
      </c>
      <c r="AD796" t="s">
        <v>324</v>
      </c>
      <c r="AE796" t="s">
        <v>324</v>
      </c>
      <c r="AF796" t="s">
        <v>324</v>
      </c>
      <c r="AG796" t="s">
        <v>324</v>
      </c>
      <c r="AH796" t="s">
        <v>324</v>
      </c>
      <c r="AI796" t="s">
        <v>324</v>
      </c>
      <c r="AJ796" t="s">
        <v>324</v>
      </c>
      <c r="AK796">
        <v>0</v>
      </c>
      <c r="AL796" t="s">
        <v>324</v>
      </c>
      <c r="AM796" t="s">
        <v>324</v>
      </c>
      <c r="AN796" t="s">
        <v>324</v>
      </c>
      <c r="AO796" t="s">
        <v>324</v>
      </c>
      <c r="AP796" t="s">
        <v>324</v>
      </c>
      <c r="AQ796" t="s">
        <v>324</v>
      </c>
      <c r="AR796" t="s">
        <v>324</v>
      </c>
      <c r="AS796" t="s">
        <v>324</v>
      </c>
      <c r="AT796" t="s">
        <v>324</v>
      </c>
      <c r="AU796" t="s">
        <v>324</v>
      </c>
      <c r="AV796" t="s">
        <v>324</v>
      </c>
      <c r="AW796" t="s">
        <v>324</v>
      </c>
      <c r="AX796" t="s">
        <v>324</v>
      </c>
      <c r="AY796" t="s">
        <v>324</v>
      </c>
      <c r="AZ796">
        <v>0</v>
      </c>
      <c r="BA796" t="s">
        <v>324</v>
      </c>
      <c r="BB796" t="s">
        <v>324</v>
      </c>
      <c r="BC796" t="s">
        <v>324</v>
      </c>
      <c r="BD796" t="s">
        <v>324</v>
      </c>
      <c r="BE796" t="s">
        <v>324</v>
      </c>
      <c r="BF796" t="s">
        <v>324</v>
      </c>
      <c r="BG796" t="s">
        <v>324</v>
      </c>
      <c r="BH796" t="s">
        <v>324</v>
      </c>
      <c r="BI796" t="s">
        <v>324</v>
      </c>
      <c r="BJ796" t="s">
        <v>324</v>
      </c>
      <c r="BK796" t="s">
        <v>324</v>
      </c>
      <c r="BL796" t="s">
        <v>324</v>
      </c>
      <c r="BM796" t="s">
        <v>324</v>
      </c>
      <c r="BN796" t="s">
        <v>324</v>
      </c>
      <c r="BO796" t="s">
        <v>324</v>
      </c>
      <c r="BP796" t="s">
        <v>324</v>
      </c>
      <c r="BQ796" t="s">
        <v>324</v>
      </c>
      <c r="BR796" t="s">
        <v>324</v>
      </c>
      <c r="BS796" t="s">
        <v>324</v>
      </c>
      <c r="BT796" t="s">
        <v>324</v>
      </c>
      <c r="BU796" t="s">
        <v>324</v>
      </c>
      <c r="BV796" t="s">
        <v>324</v>
      </c>
      <c r="BW796" t="s">
        <v>324</v>
      </c>
      <c r="BX796" t="s">
        <v>324</v>
      </c>
      <c r="BY796" t="s">
        <v>324</v>
      </c>
      <c r="BZ796" t="s">
        <v>324</v>
      </c>
      <c r="CA796" t="s">
        <v>324</v>
      </c>
      <c r="CB796" t="s">
        <v>324</v>
      </c>
      <c r="CC796" t="s">
        <v>324</v>
      </c>
      <c r="CD796" t="s">
        <v>324</v>
      </c>
      <c r="CE796" t="s">
        <v>324</v>
      </c>
      <c r="CF796" t="s">
        <v>324</v>
      </c>
      <c r="CG796" t="s">
        <v>324</v>
      </c>
      <c r="CH796" t="s">
        <v>324</v>
      </c>
      <c r="CI796" t="s">
        <v>324</v>
      </c>
      <c r="CJ796" t="s">
        <v>324</v>
      </c>
      <c r="CK796" t="s">
        <v>324</v>
      </c>
      <c r="CL796" t="s">
        <v>324</v>
      </c>
      <c r="CM796" t="s">
        <v>324</v>
      </c>
      <c r="CN796" t="s">
        <v>324</v>
      </c>
      <c r="CO796">
        <v>14.313000000000001</v>
      </c>
      <c r="CP796">
        <v>-15.363</v>
      </c>
      <c r="CQ796">
        <v>6.0999999999999999E-2</v>
      </c>
      <c r="CR796" t="s">
        <v>324</v>
      </c>
      <c r="CS796">
        <v>-0.98899999999999999</v>
      </c>
      <c r="CT796" t="s">
        <v>324</v>
      </c>
      <c r="CU796" t="s">
        <v>324</v>
      </c>
      <c r="CV796" t="s">
        <v>324</v>
      </c>
      <c r="CW796" t="s">
        <v>324</v>
      </c>
      <c r="CX796" t="s">
        <v>324</v>
      </c>
      <c r="CY796" t="s">
        <v>324</v>
      </c>
      <c r="CZ796" t="s">
        <v>324</v>
      </c>
      <c r="DA796" t="s">
        <v>324</v>
      </c>
      <c r="DB796" t="s">
        <v>324</v>
      </c>
      <c r="DC796" t="s">
        <v>324</v>
      </c>
    </row>
    <row r="797" spans="1:107" x14ac:dyDescent="0.45">
      <c r="A797">
        <v>2024</v>
      </c>
      <c r="B797">
        <v>3</v>
      </c>
      <c r="C797" t="s">
        <v>127</v>
      </c>
      <c r="D797">
        <v>9273</v>
      </c>
      <c r="E797" t="s">
        <v>403</v>
      </c>
      <c r="F797" t="s">
        <v>323</v>
      </c>
      <c r="G797" t="s">
        <v>244</v>
      </c>
      <c r="H797">
        <v>7.4290000000000003</v>
      </c>
      <c r="I797">
        <v>5.2190000000000003</v>
      </c>
      <c r="J797" t="s">
        <v>324</v>
      </c>
      <c r="K797" t="s">
        <v>324</v>
      </c>
      <c r="L797">
        <v>12.648</v>
      </c>
      <c r="M797">
        <v>1019</v>
      </c>
      <c r="N797">
        <v>89</v>
      </c>
      <c r="O797" t="s">
        <v>324</v>
      </c>
      <c r="P797" t="s">
        <v>324</v>
      </c>
      <c r="Q797">
        <v>1108</v>
      </c>
      <c r="R797" t="s">
        <v>324</v>
      </c>
      <c r="S797" t="s">
        <v>324</v>
      </c>
      <c r="T797" t="s">
        <v>324</v>
      </c>
      <c r="U797" t="s">
        <v>324</v>
      </c>
      <c r="V797">
        <v>0</v>
      </c>
      <c r="W797" t="s">
        <v>324</v>
      </c>
      <c r="X797" t="s">
        <v>324</v>
      </c>
      <c r="Y797" t="s">
        <v>324</v>
      </c>
      <c r="Z797" t="s">
        <v>324</v>
      </c>
      <c r="AA797">
        <v>0</v>
      </c>
      <c r="AB797" t="s">
        <v>324</v>
      </c>
      <c r="AC797" t="s">
        <v>324</v>
      </c>
      <c r="AD797" t="s">
        <v>324</v>
      </c>
      <c r="AE797" t="s">
        <v>324</v>
      </c>
      <c r="AF797">
        <v>0</v>
      </c>
      <c r="AG797" t="s">
        <v>324</v>
      </c>
      <c r="AH797" t="s">
        <v>324</v>
      </c>
      <c r="AI797" t="s">
        <v>324</v>
      </c>
      <c r="AJ797" t="s">
        <v>324</v>
      </c>
      <c r="AK797">
        <v>0</v>
      </c>
      <c r="AL797" t="s">
        <v>324</v>
      </c>
      <c r="AM797" t="s">
        <v>324</v>
      </c>
      <c r="AN797" t="s">
        <v>324</v>
      </c>
      <c r="AO797" t="s">
        <v>324</v>
      </c>
      <c r="AP797">
        <v>0</v>
      </c>
      <c r="AQ797" t="s">
        <v>324</v>
      </c>
      <c r="AR797" t="s">
        <v>324</v>
      </c>
      <c r="AS797" t="s">
        <v>324</v>
      </c>
      <c r="AT797" t="s">
        <v>324</v>
      </c>
      <c r="AU797">
        <v>0</v>
      </c>
      <c r="AV797" t="s">
        <v>324</v>
      </c>
      <c r="AW797" t="s">
        <v>324</v>
      </c>
      <c r="AX797" t="s">
        <v>324</v>
      </c>
      <c r="AY797" t="s">
        <v>324</v>
      </c>
      <c r="AZ797">
        <v>0</v>
      </c>
      <c r="BA797" t="s">
        <v>324</v>
      </c>
      <c r="BB797" t="s">
        <v>324</v>
      </c>
      <c r="BC797" t="s">
        <v>324</v>
      </c>
      <c r="BD797" t="s">
        <v>324</v>
      </c>
      <c r="BE797">
        <v>0</v>
      </c>
      <c r="BF797" t="s">
        <v>324</v>
      </c>
      <c r="BG797" t="s">
        <v>324</v>
      </c>
      <c r="BH797" t="s">
        <v>324</v>
      </c>
      <c r="BI797" t="s">
        <v>324</v>
      </c>
      <c r="BJ797">
        <v>0</v>
      </c>
      <c r="BK797" t="s">
        <v>324</v>
      </c>
      <c r="BL797">
        <v>0.05</v>
      </c>
      <c r="BM797" t="s">
        <v>324</v>
      </c>
      <c r="BN797" t="s">
        <v>324</v>
      </c>
      <c r="BO797">
        <v>0.05</v>
      </c>
      <c r="BP797" t="s">
        <v>324</v>
      </c>
      <c r="BQ797">
        <v>1</v>
      </c>
      <c r="BR797" t="s">
        <v>324</v>
      </c>
      <c r="BS797" t="s">
        <v>324</v>
      </c>
      <c r="BT797">
        <v>1</v>
      </c>
      <c r="BU797" t="s">
        <v>324</v>
      </c>
      <c r="BV797" t="s">
        <v>324</v>
      </c>
      <c r="BW797" t="s">
        <v>324</v>
      </c>
      <c r="BX797" t="s">
        <v>324</v>
      </c>
      <c r="BY797">
        <v>0</v>
      </c>
      <c r="BZ797" t="s">
        <v>324</v>
      </c>
      <c r="CA797" t="s">
        <v>324</v>
      </c>
      <c r="CB797" t="s">
        <v>324</v>
      </c>
      <c r="CC797" t="s">
        <v>324</v>
      </c>
      <c r="CD797">
        <v>0</v>
      </c>
      <c r="CE797" t="s">
        <v>324</v>
      </c>
      <c r="CF797" t="s">
        <v>324</v>
      </c>
      <c r="CG797" t="s">
        <v>324</v>
      </c>
      <c r="CH797" t="s">
        <v>324</v>
      </c>
      <c r="CI797">
        <v>0</v>
      </c>
      <c r="CJ797" t="s">
        <v>324</v>
      </c>
      <c r="CK797" t="s">
        <v>324</v>
      </c>
      <c r="CL797" t="s">
        <v>324</v>
      </c>
      <c r="CM797" t="s">
        <v>324</v>
      </c>
      <c r="CN797">
        <v>0</v>
      </c>
      <c r="CO797">
        <v>7.4290000000000003</v>
      </c>
      <c r="CP797">
        <v>5.2690000000000001</v>
      </c>
      <c r="CQ797" t="s">
        <v>179</v>
      </c>
      <c r="CR797">
        <v>0</v>
      </c>
      <c r="CS797">
        <v>12.698</v>
      </c>
      <c r="CT797">
        <v>1019</v>
      </c>
      <c r="CU797">
        <v>90</v>
      </c>
      <c r="CV797">
        <v>0</v>
      </c>
      <c r="CW797">
        <v>0</v>
      </c>
      <c r="CX797">
        <v>1109</v>
      </c>
      <c r="CY797">
        <v>0</v>
      </c>
      <c r="CZ797">
        <v>0</v>
      </c>
      <c r="DA797">
        <v>0</v>
      </c>
      <c r="DB797">
        <v>0</v>
      </c>
      <c r="DC797">
        <v>0</v>
      </c>
    </row>
    <row r="798" spans="1:107" x14ac:dyDescent="0.45">
      <c r="A798">
        <v>2024</v>
      </c>
      <c r="B798">
        <v>3</v>
      </c>
      <c r="C798" t="s">
        <v>127</v>
      </c>
      <c r="D798">
        <v>9324</v>
      </c>
      <c r="E798" t="s">
        <v>404</v>
      </c>
      <c r="F798" t="s">
        <v>323</v>
      </c>
      <c r="G798" t="s">
        <v>244</v>
      </c>
      <c r="H798">
        <v>13.4</v>
      </c>
      <c r="I798">
        <v>17.402000000000001</v>
      </c>
      <c r="J798">
        <v>5.0960000000000001</v>
      </c>
      <c r="K798" t="s">
        <v>324</v>
      </c>
      <c r="L798">
        <v>35.898000000000003</v>
      </c>
      <c r="M798">
        <v>1515</v>
      </c>
      <c r="N798">
        <v>227</v>
      </c>
      <c r="O798">
        <v>21</v>
      </c>
      <c r="P798" t="s">
        <v>324</v>
      </c>
      <c r="Q798">
        <v>1763</v>
      </c>
      <c r="R798" t="s">
        <v>324</v>
      </c>
      <c r="S798" t="s">
        <v>324</v>
      </c>
      <c r="T798" t="s">
        <v>324</v>
      </c>
      <c r="U798" t="s">
        <v>324</v>
      </c>
      <c r="V798">
        <v>0</v>
      </c>
      <c r="W798" t="s">
        <v>324</v>
      </c>
      <c r="X798" t="s">
        <v>324</v>
      </c>
      <c r="Y798" t="s">
        <v>324</v>
      </c>
      <c r="Z798" t="s">
        <v>324</v>
      </c>
      <c r="AA798">
        <v>0</v>
      </c>
      <c r="AB798">
        <v>760.39200000000005</v>
      </c>
      <c r="AC798">
        <v>806.11099999999999</v>
      </c>
      <c r="AD798">
        <v>189.49700000000001</v>
      </c>
      <c r="AE798" t="s">
        <v>324</v>
      </c>
      <c r="AF798">
        <v>1756</v>
      </c>
      <c r="AG798">
        <v>1.5269999999999999</v>
      </c>
      <c r="AH798" t="s">
        <v>324</v>
      </c>
      <c r="AI798">
        <v>0.05</v>
      </c>
      <c r="AJ798" t="s">
        <v>324</v>
      </c>
      <c r="AK798">
        <v>1.577</v>
      </c>
      <c r="AL798">
        <v>319</v>
      </c>
      <c r="AM798" t="s">
        <v>324</v>
      </c>
      <c r="AN798">
        <v>1</v>
      </c>
      <c r="AO798" t="s">
        <v>324</v>
      </c>
      <c r="AP798">
        <v>320</v>
      </c>
      <c r="AQ798">
        <v>3.7330000000000001</v>
      </c>
      <c r="AR798" t="s">
        <v>324</v>
      </c>
      <c r="AS798">
        <v>3.7999999999999999E-2</v>
      </c>
      <c r="AT798" t="s">
        <v>324</v>
      </c>
      <c r="AU798">
        <v>3.7709999999999999</v>
      </c>
      <c r="AV798" t="s">
        <v>324</v>
      </c>
      <c r="AW798" t="s">
        <v>324</v>
      </c>
      <c r="AX798" t="s">
        <v>324</v>
      </c>
      <c r="AY798" t="s">
        <v>324</v>
      </c>
      <c r="AZ798">
        <v>0</v>
      </c>
      <c r="BA798" t="s">
        <v>324</v>
      </c>
      <c r="BB798" t="s">
        <v>324</v>
      </c>
      <c r="BC798" t="s">
        <v>324</v>
      </c>
      <c r="BD798" t="s">
        <v>324</v>
      </c>
      <c r="BE798">
        <v>0</v>
      </c>
      <c r="BF798" t="s">
        <v>324</v>
      </c>
      <c r="BG798" t="s">
        <v>324</v>
      </c>
      <c r="BH798" t="s">
        <v>324</v>
      </c>
      <c r="BI798" t="s">
        <v>324</v>
      </c>
      <c r="BJ798">
        <v>0</v>
      </c>
      <c r="BK798">
        <v>9.5000000000000001E-2</v>
      </c>
      <c r="BL798">
        <v>2.5000000000000001E-2</v>
      </c>
      <c r="BM798">
        <v>0.01</v>
      </c>
      <c r="BN798" t="s">
        <v>324</v>
      </c>
      <c r="BO798">
        <v>0.13</v>
      </c>
      <c r="BP798">
        <v>23</v>
      </c>
      <c r="BQ798">
        <v>6</v>
      </c>
      <c r="BR798">
        <v>1</v>
      </c>
      <c r="BS798" t="s">
        <v>324</v>
      </c>
      <c r="BT798">
        <v>30</v>
      </c>
      <c r="BU798">
        <v>0.995</v>
      </c>
      <c r="BV798">
        <v>0</v>
      </c>
      <c r="BW798">
        <v>0</v>
      </c>
      <c r="BX798" t="s">
        <v>324</v>
      </c>
      <c r="BY798">
        <v>0.995</v>
      </c>
      <c r="BZ798" t="s">
        <v>324</v>
      </c>
      <c r="CA798">
        <v>0.24</v>
      </c>
      <c r="CB798" t="s">
        <v>324</v>
      </c>
      <c r="CC798" t="s">
        <v>324</v>
      </c>
      <c r="CD798">
        <v>0.24</v>
      </c>
      <c r="CE798" t="s">
        <v>324</v>
      </c>
      <c r="CF798">
        <v>1</v>
      </c>
      <c r="CG798" t="s">
        <v>324</v>
      </c>
      <c r="CH798" t="s">
        <v>324</v>
      </c>
      <c r="CI798">
        <v>1</v>
      </c>
      <c r="CJ798" t="s">
        <v>324</v>
      </c>
      <c r="CK798">
        <v>0</v>
      </c>
      <c r="CL798" t="s">
        <v>324</v>
      </c>
      <c r="CM798" t="s">
        <v>324</v>
      </c>
      <c r="CN798">
        <v>0</v>
      </c>
      <c r="CO798">
        <v>13.494999999999999</v>
      </c>
      <c r="CP798">
        <v>17.667000000000002</v>
      </c>
      <c r="CQ798">
        <v>5.1059999999999999</v>
      </c>
      <c r="CR798">
        <v>0</v>
      </c>
      <c r="CS798">
        <v>36.268000000000001</v>
      </c>
      <c r="CT798">
        <v>1538</v>
      </c>
      <c r="CU798">
        <v>234</v>
      </c>
      <c r="CV798">
        <v>22</v>
      </c>
      <c r="CW798">
        <v>0</v>
      </c>
      <c r="CX798">
        <v>1794</v>
      </c>
      <c r="CY798">
        <v>761.38699999999994</v>
      </c>
      <c r="CZ798">
        <v>806.11099999999999</v>
      </c>
      <c r="DA798">
        <v>189.49700000000001</v>
      </c>
      <c r="DB798">
        <v>0</v>
      </c>
      <c r="DC798">
        <v>1756.9949999999999</v>
      </c>
    </row>
    <row r="799" spans="1:107" x14ac:dyDescent="0.45">
      <c r="A799">
        <v>2024</v>
      </c>
      <c r="B799">
        <v>3</v>
      </c>
      <c r="C799" t="s">
        <v>127</v>
      </c>
      <c r="D799">
        <v>13756</v>
      </c>
      <c r="E799" t="s">
        <v>405</v>
      </c>
      <c r="F799" t="s">
        <v>323</v>
      </c>
      <c r="G799" t="s">
        <v>244</v>
      </c>
      <c r="H799">
        <v>12.377000000000001</v>
      </c>
      <c r="I799">
        <v>45.637999999999998</v>
      </c>
      <c r="J799" t="s">
        <v>324</v>
      </c>
      <c r="K799" t="s">
        <v>324</v>
      </c>
      <c r="L799">
        <v>58.015000000000001</v>
      </c>
      <c r="M799">
        <v>1342</v>
      </c>
      <c r="N799">
        <v>182</v>
      </c>
      <c r="O799" t="s">
        <v>324</v>
      </c>
      <c r="P799" t="s">
        <v>324</v>
      </c>
      <c r="Q799">
        <v>1524</v>
      </c>
      <c r="R799" t="s">
        <v>324</v>
      </c>
      <c r="S799" t="s">
        <v>324</v>
      </c>
      <c r="T799" t="s">
        <v>324</v>
      </c>
      <c r="U799" t="s">
        <v>324</v>
      </c>
      <c r="V799">
        <v>0</v>
      </c>
      <c r="W799" t="s">
        <v>324</v>
      </c>
      <c r="X799" t="s">
        <v>324</v>
      </c>
      <c r="Y799" t="s">
        <v>324</v>
      </c>
      <c r="Z799" t="s">
        <v>324</v>
      </c>
      <c r="AA799">
        <v>0</v>
      </c>
      <c r="AB799">
        <v>701.053</v>
      </c>
      <c r="AC799">
        <v>2484.86</v>
      </c>
      <c r="AD799" t="s">
        <v>324</v>
      </c>
      <c r="AE799" t="s">
        <v>324</v>
      </c>
      <c r="AF799">
        <v>3185.913</v>
      </c>
      <c r="AG799" t="s">
        <v>324</v>
      </c>
      <c r="AH799" t="s">
        <v>324</v>
      </c>
      <c r="AI799" t="s">
        <v>324</v>
      </c>
      <c r="AJ799" t="s">
        <v>324</v>
      </c>
      <c r="AK799">
        <v>0</v>
      </c>
      <c r="AL799" t="s">
        <v>324</v>
      </c>
      <c r="AM799" t="s">
        <v>324</v>
      </c>
      <c r="AN799" t="s">
        <v>324</v>
      </c>
      <c r="AO799" t="s">
        <v>324</v>
      </c>
      <c r="AP799">
        <v>0</v>
      </c>
      <c r="AQ799" t="s">
        <v>324</v>
      </c>
      <c r="AR799" t="s">
        <v>324</v>
      </c>
      <c r="AS799" t="s">
        <v>324</v>
      </c>
      <c r="AT799" t="s">
        <v>324</v>
      </c>
      <c r="AU799">
        <v>0</v>
      </c>
      <c r="AV799" t="s">
        <v>324</v>
      </c>
      <c r="AW799" t="s">
        <v>324</v>
      </c>
      <c r="AX799" t="s">
        <v>324</v>
      </c>
      <c r="AY799" t="s">
        <v>324</v>
      </c>
      <c r="AZ799">
        <v>0</v>
      </c>
      <c r="BA799" t="s">
        <v>324</v>
      </c>
      <c r="BB799" t="s">
        <v>324</v>
      </c>
      <c r="BC799" t="s">
        <v>324</v>
      </c>
      <c r="BD799" t="s">
        <v>324</v>
      </c>
      <c r="BE799">
        <v>0</v>
      </c>
      <c r="BF799" t="s">
        <v>324</v>
      </c>
      <c r="BG799" t="s">
        <v>324</v>
      </c>
      <c r="BH799" t="s">
        <v>324</v>
      </c>
      <c r="BI799" t="s">
        <v>324</v>
      </c>
      <c r="BJ799">
        <v>0</v>
      </c>
      <c r="BK799">
        <v>9.5000000000000001E-2</v>
      </c>
      <c r="BL799">
        <v>1.8220000000000001</v>
      </c>
      <c r="BM799" t="s">
        <v>324</v>
      </c>
      <c r="BN799" t="s">
        <v>324</v>
      </c>
      <c r="BO799">
        <v>1.917</v>
      </c>
      <c r="BP799">
        <v>21</v>
      </c>
      <c r="BQ799">
        <v>6</v>
      </c>
      <c r="BR799" t="s">
        <v>324</v>
      </c>
      <c r="BS799" t="s">
        <v>324</v>
      </c>
      <c r="BT799">
        <v>27</v>
      </c>
      <c r="BU799">
        <v>0.82599999999999996</v>
      </c>
      <c r="BV799">
        <v>164.28</v>
      </c>
      <c r="BW799" t="s">
        <v>324</v>
      </c>
      <c r="BX799" t="s">
        <v>324</v>
      </c>
      <c r="BY799">
        <v>165.10599999999999</v>
      </c>
      <c r="BZ799" t="s">
        <v>324</v>
      </c>
      <c r="CA799" t="s">
        <v>324</v>
      </c>
      <c r="CB799" t="s">
        <v>324</v>
      </c>
      <c r="CC799" t="s">
        <v>324</v>
      </c>
      <c r="CD799">
        <v>0</v>
      </c>
      <c r="CE799" t="s">
        <v>324</v>
      </c>
      <c r="CF799" t="s">
        <v>324</v>
      </c>
      <c r="CG799" t="s">
        <v>324</v>
      </c>
      <c r="CH799" t="s">
        <v>324</v>
      </c>
      <c r="CI799">
        <v>0</v>
      </c>
      <c r="CJ799" t="s">
        <v>324</v>
      </c>
      <c r="CK799" t="s">
        <v>324</v>
      </c>
      <c r="CL799" t="s">
        <v>324</v>
      </c>
      <c r="CM799" t="s">
        <v>324</v>
      </c>
      <c r="CN799">
        <v>0</v>
      </c>
      <c r="CO799">
        <v>12.472</v>
      </c>
      <c r="CP799">
        <v>47.46</v>
      </c>
      <c r="CQ799" t="s">
        <v>179</v>
      </c>
      <c r="CR799">
        <v>0</v>
      </c>
      <c r="CS799">
        <v>59.932000000000002</v>
      </c>
      <c r="CT799">
        <v>1363</v>
      </c>
      <c r="CU799">
        <v>188</v>
      </c>
      <c r="CV799">
        <v>0</v>
      </c>
      <c r="CW799">
        <v>0</v>
      </c>
      <c r="CX799">
        <v>1551</v>
      </c>
      <c r="CY799">
        <v>701.87900000000002</v>
      </c>
      <c r="CZ799">
        <v>2649.14</v>
      </c>
      <c r="DA799">
        <v>0</v>
      </c>
      <c r="DB799">
        <v>0</v>
      </c>
      <c r="DC799">
        <v>3351.0189999999998</v>
      </c>
    </row>
    <row r="800" spans="1:107" x14ac:dyDescent="0.45">
      <c r="A800">
        <v>2024</v>
      </c>
      <c r="B800">
        <v>3</v>
      </c>
      <c r="C800" t="s">
        <v>127</v>
      </c>
      <c r="D800">
        <v>15470</v>
      </c>
      <c r="E800" t="s">
        <v>406</v>
      </c>
      <c r="F800" t="s">
        <v>323</v>
      </c>
      <c r="G800" t="s">
        <v>244</v>
      </c>
      <c r="H800">
        <v>30.776</v>
      </c>
      <c r="I800">
        <v>48.331000000000003</v>
      </c>
      <c r="J800">
        <v>4.2990000000000004</v>
      </c>
      <c r="K800">
        <v>0</v>
      </c>
      <c r="L800">
        <v>83.406000000000006</v>
      </c>
      <c r="M800">
        <v>3827</v>
      </c>
      <c r="N800">
        <v>448</v>
      </c>
      <c r="O800">
        <v>9</v>
      </c>
      <c r="P800">
        <v>0</v>
      </c>
      <c r="Q800">
        <v>4284</v>
      </c>
      <c r="R800" t="s">
        <v>324</v>
      </c>
      <c r="S800" t="s">
        <v>324</v>
      </c>
      <c r="T800" t="s">
        <v>324</v>
      </c>
      <c r="U800" t="s">
        <v>324</v>
      </c>
      <c r="V800">
        <v>0</v>
      </c>
      <c r="W800" t="s">
        <v>324</v>
      </c>
      <c r="X800" t="s">
        <v>324</v>
      </c>
      <c r="Y800" t="s">
        <v>324</v>
      </c>
      <c r="Z800" t="s">
        <v>324</v>
      </c>
      <c r="AA800">
        <v>0</v>
      </c>
      <c r="AB800" t="s">
        <v>324</v>
      </c>
      <c r="AC800" t="s">
        <v>324</v>
      </c>
      <c r="AD800" t="s">
        <v>324</v>
      </c>
      <c r="AE800" t="s">
        <v>324</v>
      </c>
      <c r="AF800">
        <v>0</v>
      </c>
      <c r="AG800" t="s">
        <v>324</v>
      </c>
      <c r="AH800" t="s">
        <v>324</v>
      </c>
      <c r="AI800" t="s">
        <v>324</v>
      </c>
      <c r="AJ800" t="s">
        <v>324</v>
      </c>
      <c r="AK800">
        <v>0</v>
      </c>
      <c r="AL800" t="s">
        <v>324</v>
      </c>
      <c r="AM800" t="s">
        <v>324</v>
      </c>
      <c r="AN800" t="s">
        <v>324</v>
      </c>
      <c r="AO800" t="s">
        <v>324</v>
      </c>
      <c r="AP800">
        <v>0</v>
      </c>
      <c r="AQ800" t="s">
        <v>324</v>
      </c>
      <c r="AR800" t="s">
        <v>324</v>
      </c>
      <c r="AS800" t="s">
        <v>324</v>
      </c>
      <c r="AT800" t="s">
        <v>324</v>
      </c>
      <c r="AU800">
        <v>0</v>
      </c>
      <c r="AV800" t="s">
        <v>324</v>
      </c>
      <c r="AW800" t="s">
        <v>324</v>
      </c>
      <c r="AX800" t="s">
        <v>324</v>
      </c>
      <c r="AY800" t="s">
        <v>324</v>
      </c>
      <c r="AZ800">
        <v>0</v>
      </c>
      <c r="BA800" t="s">
        <v>324</v>
      </c>
      <c r="BB800" t="s">
        <v>324</v>
      </c>
      <c r="BC800" t="s">
        <v>324</v>
      </c>
      <c r="BD800" t="s">
        <v>324</v>
      </c>
      <c r="BE800">
        <v>0</v>
      </c>
      <c r="BF800" t="s">
        <v>324</v>
      </c>
      <c r="BG800" t="s">
        <v>324</v>
      </c>
      <c r="BH800" t="s">
        <v>324</v>
      </c>
      <c r="BI800" t="s">
        <v>324</v>
      </c>
      <c r="BJ800">
        <v>0</v>
      </c>
      <c r="BK800">
        <v>6.0999999999999999E-2</v>
      </c>
      <c r="BL800">
        <v>2.13</v>
      </c>
      <c r="BM800">
        <v>0</v>
      </c>
      <c r="BN800">
        <v>0</v>
      </c>
      <c r="BO800">
        <v>2.1909999999999998</v>
      </c>
      <c r="BP800">
        <v>22</v>
      </c>
      <c r="BQ800">
        <v>10</v>
      </c>
      <c r="BR800">
        <v>0</v>
      </c>
      <c r="BS800">
        <v>0</v>
      </c>
      <c r="BT800">
        <v>32</v>
      </c>
      <c r="BU800" t="s">
        <v>324</v>
      </c>
      <c r="BV800" t="s">
        <v>324</v>
      </c>
      <c r="BW800" t="s">
        <v>324</v>
      </c>
      <c r="BX800" t="s">
        <v>324</v>
      </c>
      <c r="BY800">
        <v>0</v>
      </c>
      <c r="BZ800" t="s">
        <v>324</v>
      </c>
      <c r="CA800" t="s">
        <v>324</v>
      </c>
      <c r="CB800" t="s">
        <v>324</v>
      </c>
      <c r="CC800" t="s">
        <v>324</v>
      </c>
      <c r="CD800">
        <v>0</v>
      </c>
      <c r="CE800" t="s">
        <v>324</v>
      </c>
      <c r="CF800" t="s">
        <v>324</v>
      </c>
      <c r="CG800" t="s">
        <v>324</v>
      </c>
      <c r="CH800" t="s">
        <v>324</v>
      </c>
      <c r="CI800">
        <v>0</v>
      </c>
      <c r="CJ800" t="s">
        <v>324</v>
      </c>
      <c r="CK800" t="s">
        <v>324</v>
      </c>
      <c r="CL800" t="s">
        <v>324</v>
      </c>
      <c r="CM800" t="s">
        <v>324</v>
      </c>
      <c r="CN800">
        <v>0</v>
      </c>
      <c r="CO800">
        <v>30.837</v>
      </c>
      <c r="CP800">
        <v>50.460999999999999</v>
      </c>
      <c r="CQ800">
        <v>4.2990000000000004</v>
      </c>
      <c r="CR800">
        <v>0</v>
      </c>
      <c r="CS800">
        <v>85.596999999999994</v>
      </c>
      <c r="CT800">
        <v>3849</v>
      </c>
      <c r="CU800">
        <v>458</v>
      </c>
      <c r="CV800">
        <v>9</v>
      </c>
      <c r="CW800">
        <v>0</v>
      </c>
      <c r="CX800">
        <v>4316</v>
      </c>
      <c r="CY800">
        <v>0</v>
      </c>
      <c r="CZ800">
        <v>0</v>
      </c>
      <c r="DA800">
        <v>0</v>
      </c>
      <c r="DB800">
        <v>0</v>
      </c>
      <c r="DC800">
        <v>0</v>
      </c>
    </row>
    <row r="801" spans="1:107" x14ac:dyDescent="0.45">
      <c r="A801">
        <v>2024</v>
      </c>
      <c r="B801">
        <v>3</v>
      </c>
      <c r="C801" t="s">
        <v>127</v>
      </c>
      <c r="D801">
        <v>17633</v>
      </c>
      <c r="E801" t="s">
        <v>407</v>
      </c>
      <c r="F801" t="s">
        <v>323</v>
      </c>
      <c r="G801" t="s">
        <v>244</v>
      </c>
      <c r="H801">
        <v>8.9160000000000004</v>
      </c>
      <c r="I801">
        <v>11.101000000000001</v>
      </c>
      <c r="J801" t="s">
        <v>324</v>
      </c>
      <c r="K801" t="s">
        <v>324</v>
      </c>
      <c r="L801">
        <v>20.016999999999999</v>
      </c>
      <c r="M801">
        <v>838</v>
      </c>
      <c r="N801">
        <v>126</v>
      </c>
      <c r="O801" t="s">
        <v>324</v>
      </c>
      <c r="P801" t="s">
        <v>324</v>
      </c>
      <c r="Q801">
        <v>964</v>
      </c>
      <c r="R801" t="s">
        <v>324</v>
      </c>
      <c r="S801" t="s">
        <v>324</v>
      </c>
      <c r="T801" t="s">
        <v>324</v>
      </c>
      <c r="U801" t="s">
        <v>324</v>
      </c>
      <c r="V801">
        <v>0</v>
      </c>
      <c r="W801" t="s">
        <v>324</v>
      </c>
      <c r="X801" t="s">
        <v>324</v>
      </c>
      <c r="Y801" t="s">
        <v>324</v>
      </c>
      <c r="Z801" t="s">
        <v>324</v>
      </c>
      <c r="AA801">
        <v>0</v>
      </c>
      <c r="AB801">
        <v>0</v>
      </c>
      <c r="AC801">
        <v>0</v>
      </c>
      <c r="AD801" t="s">
        <v>324</v>
      </c>
      <c r="AE801" t="s">
        <v>324</v>
      </c>
      <c r="AF801">
        <v>0</v>
      </c>
      <c r="AG801" t="s">
        <v>324</v>
      </c>
      <c r="AH801" t="s">
        <v>324</v>
      </c>
      <c r="AI801" t="s">
        <v>324</v>
      </c>
      <c r="AJ801" t="s">
        <v>324</v>
      </c>
      <c r="AK801">
        <v>0</v>
      </c>
      <c r="AL801" t="s">
        <v>324</v>
      </c>
      <c r="AM801" t="s">
        <v>324</v>
      </c>
      <c r="AN801" t="s">
        <v>324</v>
      </c>
      <c r="AO801" t="s">
        <v>324</v>
      </c>
      <c r="AP801">
        <v>0</v>
      </c>
      <c r="AQ801" t="s">
        <v>324</v>
      </c>
      <c r="AR801" t="s">
        <v>324</v>
      </c>
      <c r="AS801" t="s">
        <v>324</v>
      </c>
      <c r="AT801" t="s">
        <v>324</v>
      </c>
      <c r="AU801">
        <v>0</v>
      </c>
      <c r="AV801" t="s">
        <v>324</v>
      </c>
      <c r="AW801" t="s">
        <v>324</v>
      </c>
      <c r="AX801" t="s">
        <v>324</v>
      </c>
      <c r="AY801" t="s">
        <v>324</v>
      </c>
      <c r="AZ801">
        <v>0</v>
      </c>
      <c r="BA801" t="s">
        <v>324</v>
      </c>
      <c r="BB801" t="s">
        <v>324</v>
      </c>
      <c r="BC801" t="s">
        <v>324</v>
      </c>
      <c r="BD801" t="s">
        <v>324</v>
      </c>
      <c r="BE801">
        <v>0</v>
      </c>
      <c r="BF801" t="s">
        <v>324</v>
      </c>
      <c r="BG801" t="s">
        <v>324</v>
      </c>
      <c r="BH801" t="s">
        <v>324</v>
      </c>
      <c r="BI801" t="s">
        <v>324</v>
      </c>
      <c r="BJ801">
        <v>0</v>
      </c>
      <c r="BK801">
        <v>2E-3</v>
      </c>
      <c r="BL801">
        <v>2E-3</v>
      </c>
      <c r="BM801" t="s">
        <v>324</v>
      </c>
      <c r="BN801" t="s">
        <v>324</v>
      </c>
      <c r="BO801">
        <v>4.0000000000000001E-3</v>
      </c>
      <c r="BP801">
        <v>1</v>
      </c>
      <c r="BQ801">
        <v>1</v>
      </c>
      <c r="BR801" t="s">
        <v>324</v>
      </c>
      <c r="BS801" t="s">
        <v>324</v>
      </c>
      <c r="BT801">
        <v>2</v>
      </c>
      <c r="BU801">
        <v>0</v>
      </c>
      <c r="BV801">
        <v>0</v>
      </c>
      <c r="BW801" t="s">
        <v>324</v>
      </c>
      <c r="BX801" t="s">
        <v>324</v>
      </c>
      <c r="BY801">
        <v>0</v>
      </c>
      <c r="BZ801" t="s">
        <v>324</v>
      </c>
      <c r="CA801" t="s">
        <v>324</v>
      </c>
      <c r="CB801" t="s">
        <v>324</v>
      </c>
      <c r="CC801" t="s">
        <v>324</v>
      </c>
      <c r="CD801">
        <v>0</v>
      </c>
      <c r="CE801" t="s">
        <v>324</v>
      </c>
      <c r="CF801" t="s">
        <v>324</v>
      </c>
      <c r="CG801" t="s">
        <v>324</v>
      </c>
      <c r="CH801" t="s">
        <v>324</v>
      </c>
      <c r="CI801">
        <v>0</v>
      </c>
      <c r="CJ801" t="s">
        <v>324</v>
      </c>
      <c r="CK801" t="s">
        <v>324</v>
      </c>
      <c r="CL801" t="s">
        <v>324</v>
      </c>
      <c r="CM801" t="s">
        <v>324</v>
      </c>
      <c r="CN801">
        <v>0</v>
      </c>
      <c r="CO801">
        <v>8.9179999999999993</v>
      </c>
      <c r="CP801">
        <v>11.103</v>
      </c>
      <c r="CQ801" t="s">
        <v>179</v>
      </c>
      <c r="CR801">
        <v>0</v>
      </c>
      <c r="CS801">
        <v>20.021000000000001</v>
      </c>
      <c r="CT801">
        <v>839</v>
      </c>
      <c r="CU801">
        <v>127</v>
      </c>
      <c r="CV801">
        <v>0</v>
      </c>
      <c r="CW801">
        <v>0</v>
      </c>
      <c r="CX801">
        <v>966</v>
      </c>
      <c r="CY801">
        <v>0</v>
      </c>
      <c r="CZ801">
        <v>0</v>
      </c>
      <c r="DA801">
        <v>0</v>
      </c>
      <c r="DB801">
        <v>0</v>
      </c>
      <c r="DC801">
        <v>0</v>
      </c>
    </row>
    <row r="802" spans="1:107" x14ac:dyDescent="0.45">
      <c r="A802">
        <v>2024</v>
      </c>
      <c r="B802">
        <v>3</v>
      </c>
      <c r="C802" t="s">
        <v>127</v>
      </c>
      <c r="D802">
        <v>99999</v>
      </c>
      <c r="E802" t="s">
        <v>329</v>
      </c>
      <c r="F802" t="s">
        <v>323</v>
      </c>
      <c r="H802">
        <v>29.931999999999999</v>
      </c>
      <c r="I802">
        <v>2.3959999999999999</v>
      </c>
      <c r="J802">
        <v>3.04</v>
      </c>
      <c r="K802" t="s">
        <v>324</v>
      </c>
      <c r="L802">
        <v>35.368000000000002</v>
      </c>
      <c r="M802" t="s">
        <v>324</v>
      </c>
      <c r="N802" t="s">
        <v>324</v>
      </c>
      <c r="O802" t="s">
        <v>324</v>
      </c>
      <c r="P802" t="s">
        <v>324</v>
      </c>
      <c r="Q802" t="s">
        <v>324</v>
      </c>
      <c r="R802" t="s">
        <v>324</v>
      </c>
      <c r="S802" t="s">
        <v>324</v>
      </c>
      <c r="T802" t="s">
        <v>324</v>
      </c>
      <c r="U802" t="s">
        <v>324</v>
      </c>
      <c r="V802" t="s">
        <v>324</v>
      </c>
      <c r="W802" t="s">
        <v>324</v>
      </c>
      <c r="X802" t="s">
        <v>324</v>
      </c>
      <c r="Y802" t="s">
        <v>324</v>
      </c>
      <c r="Z802" t="s">
        <v>324</v>
      </c>
      <c r="AA802" t="s">
        <v>324</v>
      </c>
      <c r="AB802" t="s">
        <v>324</v>
      </c>
      <c r="AC802" t="s">
        <v>324</v>
      </c>
      <c r="AD802" t="s">
        <v>324</v>
      </c>
      <c r="AE802" t="s">
        <v>324</v>
      </c>
      <c r="AF802" t="s">
        <v>324</v>
      </c>
      <c r="AG802" t="s">
        <v>324</v>
      </c>
      <c r="AH802" t="s">
        <v>324</v>
      </c>
      <c r="AI802" t="s">
        <v>324</v>
      </c>
      <c r="AJ802" t="s">
        <v>324</v>
      </c>
      <c r="AK802" t="s">
        <v>324</v>
      </c>
      <c r="AL802" t="s">
        <v>324</v>
      </c>
      <c r="AM802" t="s">
        <v>324</v>
      </c>
      <c r="AN802" t="s">
        <v>324</v>
      </c>
      <c r="AO802" t="s">
        <v>324</v>
      </c>
      <c r="AP802" t="s">
        <v>324</v>
      </c>
      <c r="AQ802" t="s">
        <v>324</v>
      </c>
      <c r="AR802" t="s">
        <v>324</v>
      </c>
      <c r="AS802" t="s">
        <v>324</v>
      </c>
      <c r="AT802" t="s">
        <v>324</v>
      </c>
      <c r="AU802" t="s">
        <v>324</v>
      </c>
      <c r="AV802" t="s">
        <v>324</v>
      </c>
      <c r="AW802" t="s">
        <v>324</v>
      </c>
      <c r="AX802" t="s">
        <v>324</v>
      </c>
      <c r="AY802" t="s">
        <v>324</v>
      </c>
      <c r="AZ802" t="s">
        <v>324</v>
      </c>
      <c r="BA802" t="s">
        <v>324</v>
      </c>
      <c r="BB802" t="s">
        <v>324</v>
      </c>
      <c r="BC802" t="s">
        <v>324</v>
      </c>
      <c r="BD802" t="s">
        <v>324</v>
      </c>
      <c r="BE802" t="s">
        <v>324</v>
      </c>
      <c r="BF802" t="s">
        <v>324</v>
      </c>
      <c r="BG802" t="s">
        <v>324</v>
      </c>
      <c r="BH802" t="s">
        <v>324</v>
      </c>
      <c r="BI802" t="s">
        <v>324</v>
      </c>
      <c r="BJ802" t="s">
        <v>324</v>
      </c>
      <c r="BK802" t="s">
        <v>324</v>
      </c>
      <c r="BL802" t="s">
        <v>324</v>
      </c>
      <c r="BM802" t="s">
        <v>324</v>
      </c>
      <c r="BN802" t="s">
        <v>324</v>
      </c>
      <c r="BO802" t="s">
        <v>324</v>
      </c>
      <c r="BP802" t="s">
        <v>324</v>
      </c>
      <c r="BQ802" t="s">
        <v>324</v>
      </c>
      <c r="BR802" t="s">
        <v>324</v>
      </c>
      <c r="BS802" t="s">
        <v>324</v>
      </c>
      <c r="BT802" t="s">
        <v>324</v>
      </c>
      <c r="BU802" t="s">
        <v>324</v>
      </c>
      <c r="BV802" t="s">
        <v>324</v>
      </c>
      <c r="BW802" t="s">
        <v>324</v>
      </c>
      <c r="BX802" t="s">
        <v>324</v>
      </c>
      <c r="BY802" t="s">
        <v>324</v>
      </c>
      <c r="BZ802" t="s">
        <v>324</v>
      </c>
      <c r="CA802" t="s">
        <v>324</v>
      </c>
      <c r="CB802" t="s">
        <v>324</v>
      </c>
      <c r="CC802" t="s">
        <v>324</v>
      </c>
      <c r="CD802" t="s">
        <v>324</v>
      </c>
      <c r="CE802" t="s">
        <v>324</v>
      </c>
      <c r="CF802" t="s">
        <v>324</v>
      </c>
      <c r="CG802" t="s">
        <v>324</v>
      </c>
      <c r="CH802" t="s">
        <v>324</v>
      </c>
      <c r="CI802" t="s">
        <v>324</v>
      </c>
      <c r="CJ802" t="s">
        <v>324</v>
      </c>
      <c r="CK802" t="s">
        <v>324</v>
      </c>
      <c r="CL802" t="s">
        <v>324</v>
      </c>
      <c r="CM802" t="s">
        <v>324</v>
      </c>
      <c r="CN802" t="s">
        <v>324</v>
      </c>
      <c r="CO802">
        <v>29.931999999999999</v>
      </c>
      <c r="CP802">
        <v>2.3959999999999999</v>
      </c>
      <c r="CQ802">
        <v>3.04</v>
      </c>
      <c r="CR802" t="s">
        <v>324</v>
      </c>
      <c r="CS802">
        <v>35.368000000000002</v>
      </c>
      <c r="CT802" t="s">
        <v>324</v>
      </c>
      <c r="CU802" t="s">
        <v>324</v>
      </c>
      <c r="CV802" t="s">
        <v>324</v>
      </c>
      <c r="CW802" t="s">
        <v>324</v>
      </c>
      <c r="CX802" t="s">
        <v>324</v>
      </c>
      <c r="CY802" t="s">
        <v>324</v>
      </c>
      <c r="CZ802" t="s">
        <v>324</v>
      </c>
      <c r="DA802" t="s">
        <v>324</v>
      </c>
      <c r="DB802" t="s">
        <v>324</v>
      </c>
      <c r="DC802" t="s">
        <v>324</v>
      </c>
    </row>
    <row r="803" spans="1:107" x14ac:dyDescent="0.45">
      <c r="A803">
        <v>2024</v>
      </c>
      <c r="B803">
        <v>3</v>
      </c>
      <c r="C803" t="s">
        <v>134</v>
      </c>
      <c r="D803">
        <v>5860</v>
      </c>
      <c r="E803" t="s">
        <v>333</v>
      </c>
      <c r="F803" t="s">
        <v>323</v>
      </c>
      <c r="G803" t="s">
        <v>244</v>
      </c>
      <c r="H803">
        <v>1.002</v>
      </c>
      <c r="I803">
        <v>0.41899999999999998</v>
      </c>
      <c r="J803" t="s">
        <v>324</v>
      </c>
      <c r="K803" t="s">
        <v>324</v>
      </c>
      <c r="L803">
        <v>1.421</v>
      </c>
      <c r="M803">
        <v>94</v>
      </c>
      <c r="N803">
        <v>18</v>
      </c>
      <c r="O803" t="s">
        <v>324</v>
      </c>
      <c r="P803" t="s">
        <v>324</v>
      </c>
      <c r="Q803">
        <v>112</v>
      </c>
      <c r="R803" t="s">
        <v>324</v>
      </c>
      <c r="S803" t="s">
        <v>324</v>
      </c>
      <c r="T803" t="s">
        <v>324</v>
      </c>
      <c r="U803" t="s">
        <v>324</v>
      </c>
      <c r="V803">
        <v>0</v>
      </c>
      <c r="W803" t="s">
        <v>324</v>
      </c>
      <c r="X803" t="s">
        <v>324</v>
      </c>
      <c r="Y803" t="s">
        <v>324</v>
      </c>
      <c r="Z803" t="s">
        <v>324</v>
      </c>
      <c r="AA803">
        <v>0</v>
      </c>
      <c r="AB803">
        <v>19.167999999999999</v>
      </c>
      <c r="AC803">
        <v>3.0680000000000001</v>
      </c>
      <c r="AD803" t="s">
        <v>324</v>
      </c>
      <c r="AE803" t="s">
        <v>324</v>
      </c>
      <c r="AF803">
        <v>22.236000000000001</v>
      </c>
      <c r="AG803" t="s">
        <v>324</v>
      </c>
      <c r="AH803" t="s">
        <v>324</v>
      </c>
      <c r="AI803" t="s">
        <v>324</v>
      </c>
      <c r="AJ803" t="s">
        <v>324</v>
      </c>
      <c r="AK803">
        <v>0</v>
      </c>
      <c r="AL803" t="s">
        <v>324</v>
      </c>
      <c r="AM803" t="s">
        <v>324</v>
      </c>
      <c r="AN803" t="s">
        <v>324</v>
      </c>
      <c r="AO803" t="s">
        <v>324</v>
      </c>
      <c r="AP803">
        <v>0</v>
      </c>
      <c r="AQ803" t="s">
        <v>324</v>
      </c>
      <c r="AR803" t="s">
        <v>324</v>
      </c>
      <c r="AS803" t="s">
        <v>324</v>
      </c>
      <c r="AT803" t="s">
        <v>324</v>
      </c>
      <c r="AU803">
        <v>0</v>
      </c>
      <c r="AV803" t="s">
        <v>324</v>
      </c>
      <c r="AW803" t="s">
        <v>324</v>
      </c>
      <c r="AX803" t="s">
        <v>324</v>
      </c>
      <c r="AY803" t="s">
        <v>324</v>
      </c>
      <c r="AZ803">
        <v>0</v>
      </c>
      <c r="BA803" t="s">
        <v>324</v>
      </c>
      <c r="BB803" t="s">
        <v>324</v>
      </c>
      <c r="BC803" t="s">
        <v>324</v>
      </c>
      <c r="BD803" t="s">
        <v>324</v>
      </c>
      <c r="BE803">
        <v>0</v>
      </c>
      <c r="BF803" t="s">
        <v>324</v>
      </c>
      <c r="BG803" t="s">
        <v>324</v>
      </c>
      <c r="BH803" t="s">
        <v>324</v>
      </c>
      <c r="BI803" t="s">
        <v>324</v>
      </c>
      <c r="BJ803">
        <v>0</v>
      </c>
      <c r="BK803" t="s">
        <v>324</v>
      </c>
      <c r="BL803" t="s">
        <v>324</v>
      </c>
      <c r="BM803" t="s">
        <v>324</v>
      </c>
      <c r="BN803" t="s">
        <v>324</v>
      </c>
      <c r="BO803">
        <v>0</v>
      </c>
      <c r="BP803" t="s">
        <v>324</v>
      </c>
      <c r="BQ803" t="s">
        <v>324</v>
      </c>
      <c r="BR803" t="s">
        <v>324</v>
      </c>
      <c r="BS803" t="s">
        <v>324</v>
      </c>
      <c r="BT803">
        <v>0</v>
      </c>
      <c r="BU803" t="s">
        <v>324</v>
      </c>
      <c r="BV803" t="s">
        <v>324</v>
      </c>
      <c r="BW803" t="s">
        <v>324</v>
      </c>
      <c r="BX803" t="s">
        <v>324</v>
      </c>
      <c r="BY803">
        <v>0</v>
      </c>
      <c r="BZ803" t="s">
        <v>324</v>
      </c>
      <c r="CA803" t="s">
        <v>324</v>
      </c>
      <c r="CB803" t="s">
        <v>324</v>
      </c>
      <c r="CC803" t="s">
        <v>324</v>
      </c>
      <c r="CD803">
        <v>0</v>
      </c>
      <c r="CE803" t="s">
        <v>324</v>
      </c>
      <c r="CF803" t="s">
        <v>324</v>
      </c>
      <c r="CG803" t="s">
        <v>324</v>
      </c>
      <c r="CH803" t="s">
        <v>324</v>
      </c>
      <c r="CI803">
        <v>0</v>
      </c>
      <c r="CJ803" t="s">
        <v>324</v>
      </c>
      <c r="CK803" t="s">
        <v>324</v>
      </c>
      <c r="CL803" t="s">
        <v>324</v>
      </c>
      <c r="CM803" t="s">
        <v>324</v>
      </c>
      <c r="CN803">
        <v>0</v>
      </c>
      <c r="CO803">
        <v>1.002</v>
      </c>
      <c r="CP803">
        <v>0.41899999999999998</v>
      </c>
      <c r="CQ803" t="s">
        <v>179</v>
      </c>
      <c r="CR803">
        <v>0</v>
      </c>
      <c r="CS803">
        <v>1.421</v>
      </c>
      <c r="CT803">
        <v>94</v>
      </c>
      <c r="CU803">
        <v>18</v>
      </c>
      <c r="CV803">
        <v>0</v>
      </c>
      <c r="CW803">
        <v>0</v>
      </c>
      <c r="CX803">
        <v>112</v>
      </c>
      <c r="CY803">
        <v>19.167999999999999</v>
      </c>
      <c r="CZ803">
        <v>3.0680000000000001</v>
      </c>
      <c r="DA803">
        <v>0</v>
      </c>
      <c r="DB803">
        <v>0</v>
      </c>
      <c r="DC803">
        <v>22.236000000000001</v>
      </c>
    </row>
    <row r="804" spans="1:107" x14ac:dyDescent="0.45">
      <c r="A804">
        <v>2024</v>
      </c>
      <c r="B804">
        <v>3</v>
      </c>
      <c r="C804" t="s">
        <v>134</v>
      </c>
      <c r="D804">
        <v>9996</v>
      </c>
      <c r="E804" t="s">
        <v>408</v>
      </c>
      <c r="F804" t="s">
        <v>323</v>
      </c>
      <c r="G804" t="s">
        <v>244</v>
      </c>
      <c r="H804">
        <v>1.9550000000000001</v>
      </c>
      <c r="I804">
        <v>1.0620000000000001</v>
      </c>
      <c r="J804" t="s">
        <v>324</v>
      </c>
      <c r="K804" t="s">
        <v>324</v>
      </c>
      <c r="L804">
        <v>3.0169999999999999</v>
      </c>
      <c r="M804">
        <v>292</v>
      </c>
      <c r="N804">
        <v>20</v>
      </c>
      <c r="O804" t="s">
        <v>324</v>
      </c>
      <c r="P804" t="s">
        <v>324</v>
      </c>
      <c r="Q804">
        <v>312</v>
      </c>
      <c r="R804">
        <v>2.3E-2</v>
      </c>
      <c r="S804">
        <v>0.40200000000000002</v>
      </c>
      <c r="T804" t="s">
        <v>324</v>
      </c>
      <c r="U804" t="s">
        <v>324</v>
      </c>
      <c r="V804">
        <v>0.42499999999999999</v>
      </c>
      <c r="W804">
        <v>23</v>
      </c>
      <c r="X804">
        <v>3</v>
      </c>
      <c r="Y804" t="s">
        <v>324</v>
      </c>
      <c r="Z804" t="s">
        <v>324</v>
      </c>
      <c r="AA804">
        <v>26</v>
      </c>
      <c r="AB804">
        <v>142.215</v>
      </c>
      <c r="AC804">
        <v>18.016999999999999</v>
      </c>
      <c r="AD804" t="s">
        <v>324</v>
      </c>
      <c r="AE804" t="s">
        <v>324</v>
      </c>
      <c r="AF804">
        <v>160.232</v>
      </c>
      <c r="AG804" t="s">
        <v>324</v>
      </c>
      <c r="AH804" t="s">
        <v>324</v>
      </c>
      <c r="AI804" t="s">
        <v>324</v>
      </c>
      <c r="AJ804" t="s">
        <v>324</v>
      </c>
      <c r="AK804">
        <v>0</v>
      </c>
      <c r="AL804" t="s">
        <v>324</v>
      </c>
      <c r="AM804" t="s">
        <v>324</v>
      </c>
      <c r="AN804" t="s">
        <v>324</v>
      </c>
      <c r="AO804" t="s">
        <v>324</v>
      </c>
      <c r="AP804">
        <v>0</v>
      </c>
      <c r="AQ804" t="s">
        <v>324</v>
      </c>
      <c r="AR804" t="s">
        <v>324</v>
      </c>
      <c r="AS804" t="s">
        <v>324</v>
      </c>
      <c r="AT804" t="s">
        <v>324</v>
      </c>
      <c r="AU804">
        <v>0</v>
      </c>
      <c r="AV804" t="s">
        <v>324</v>
      </c>
      <c r="AW804" t="s">
        <v>324</v>
      </c>
      <c r="AX804" t="s">
        <v>324</v>
      </c>
      <c r="AY804" t="s">
        <v>324</v>
      </c>
      <c r="AZ804">
        <v>0</v>
      </c>
      <c r="BA804" t="s">
        <v>324</v>
      </c>
      <c r="BB804" t="s">
        <v>324</v>
      </c>
      <c r="BC804" t="s">
        <v>324</v>
      </c>
      <c r="BD804" t="s">
        <v>324</v>
      </c>
      <c r="BE804">
        <v>0</v>
      </c>
      <c r="BF804" t="s">
        <v>324</v>
      </c>
      <c r="BG804" t="s">
        <v>324</v>
      </c>
      <c r="BH804" t="s">
        <v>324</v>
      </c>
      <c r="BI804" t="s">
        <v>324</v>
      </c>
      <c r="BJ804">
        <v>0</v>
      </c>
      <c r="BK804" t="s">
        <v>324</v>
      </c>
      <c r="BL804" t="s">
        <v>324</v>
      </c>
      <c r="BM804" t="s">
        <v>324</v>
      </c>
      <c r="BN804" t="s">
        <v>324</v>
      </c>
      <c r="BO804">
        <v>0</v>
      </c>
      <c r="BP804" t="s">
        <v>324</v>
      </c>
      <c r="BQ804" t="s">
        <v>324</v>
      </c>
      <c r="BR804" t="s">
        <v>324</v>
      </c>
      <c r="BS804" t="s">
        <v>324</v>
      </c>
      <c r="BT804">
        <v>0</v>
      </c>
      <c r="BU804" t="s">
        <v>324</v>
      </c>
      <c r="BV804" t="s">
        <v>324</v>
      </c>
      <c r="BW804" t="s">
        <v>324</v>
      </c>
      <c r="BX804" t="s">
        <v>324</v>
      </c>
      <c r="BY804">
        <v>0</v>
      </c>
      <c r="BZ804" t="s">
        <v>324</v>
      </c>
      <c r="CA804" t="s">
        <v>324</v>
      </c>
      <c r="CB804" t="s">
        <v>324</v>
      </c>
      <c r="CC804" t="s">
        <v>324</v>
      </c>
      <c r="CD804">
        <v>0</v>
      </c>
      <c r="CE804" t="s">
        <v>324</v>
      </c>
      <c r="CF804" t="s">
        <v>324</v>
      </c>
      <c r="CG804" t="s">
        <v>324</v>
      </c>
      <c r="CH804" t="s">
        <v>324</v>
      </c>
      <c r="CI804">
        <v>0</v>
      </c>
      <c r="CJ804" t="s">
        <v>324</v>
      </c>
      <c r="CK804" t="s">
        <v>324</v>
      </c>
      <c r="CL804" t="s">
        <v>324</v>
      </c>
      <c r="CM804" t="s">
        <v>324</v>
      </c>
      <c r="CN804">
        <v>0</v>
      </c>
      <c r="CO804">
        <v>1.978</v>
      </c>
      <c r="CP804">
        <v>1.464</v>
      </c>
      <c r="CQ804" t="s">
        <v>179</v>
      </c>
      <c r="CR804">
        <v>0</v>
      </c>
      <c r="CS804">
        <v>3.4420000000000002</v>
      </c>
      <c r="CT804">
        <v>315</v>
      </c>
      <c r="CU804">
        <v>23</v>
      </c>
      <c r="CV804">
        <v>0</v>
      </c>
      <c r="CW804">
        <v>0</v>
      </c>
      <c r="CX804">
        <v>338</v>
      </c>
      <c r="CY804">
        <v>142.215</v>
      </c>
      <c r="CZ804">
        <v>18.016999999999999</v>
      </c>
      <c r="DA804">
        <v>0</v>
      </c>
      <c r="DB804">
        <v>0</v>
      </c>
      <c r="DC804">
        <v>160.232</v>
      </c>
    </row>
    <row r="805" spans="1:107" x14ac:dyDescent="0.45">
      <c r="A805">
        <v>2024</v>
      </c>
      <c r="B805">
        <v>3</v>
      </c>
      <c r="C805" t="s">
        <v>134</v>
      </c>
      <c r="D805">
        <v>10000</v>
      </c>
      <c r="E805" t="s">
        <v>409</v>
      </c>
      <c r="F805" t="s">
        <v>323</v>
      </c>
      <c r="G805" t="s">
        <v>247</v>
      </c>
      <c r="H805">
        <v>12.010999999999999</v>
      </c>
      <c r="I805">
        <v>3.86</v>
      </c>
      <c r="J805">
        <v>0.439</v>
      </c>
      <c r="K805" t="s">
        <v>324</v>
      </c>
      <c r="L805">
        <v>16.309999999999999</v>
      </c>
      <c r="M805">
        <v>1357</v>
      </c>
      <c r="N805">
        <v>94</v>
      </c>
      <c r="O805">
        <v>6</v>
      </c>
      <c r="P805" t="s">
        <v>324</v>
      </c>
      <c r="Q805">
        <v>1457</v>
      </c>
      <c r="R805">
        <v>1.9350000000000001</v>
      </c>
      <c r="S805">
        <v>7.0000000000000001E-3</v>
      </c>
      <c r="T805" t="s">
        <v>324</v>
      </c>
      <c r="U805" t="s">
        <v>324</v>
      </c>
      <c r="V805">
        <v>1.9419999999999999</v>
      </c>
      <c r="W805">
        <v>505</v>
      </c>
      <c r="X805">
        <v>1</v>
      </c>
      <c r="Y805" t="s">
        <v>324</v>
      </c>
      <c r="Z805" t="s">
        <v>324</v>
      </c>
      <c r="AA805">
        <v>506</v>
      </c>
      <c r="AB805">
        <v>837.36300000000006</v>
      </c>
      <c r="AC805">
        <v>155.601</v>
      </c>
      <c r="AD805">
        <v>16.416</v>
      </c>
      <c r="AE805" t="s">
        <v>324</v>
      </c>
      <c r="AF805">
        <v>1009.38</v>
      </c>
      <c r="AG805" t="s">
        <v>324</v>
      </c>
      <c r="AH805" t="s">
        <v>324</v>
      </c>
      <c r="AI805" t="s">
        <v>324</v>
      </c>
      <c r="AJ805" t="s">
        <v>324</v>
      </c>
      <c r="AK805">
        <v>0</v>
      </c>
      <c r="AL805" t="s">
        <v>324</v>
      </c>
      <c r="AM805" t="s">
        <v>324</v>
      </c>
      <c r="AN805" t="s">
        <v>324</v>
      </c>
      <c r="AO805" t="s">
        <v>324</v>
      </c>
      <c r="AP805">
        <v>0</v>
      </c>
      <c r="AQ805" t="s">
        <v>324</v>
      </c>
      <c r="AR805" t="s">
        <v>324</v>
      </c>
      <c r="AS805" t="s">
        <v>324</v>
      </c>
      <c r="AT805" t="s">
        <v>324</v>
      </c>
      <c r="AU805">
        <v>0</v>
      </c>
      <c r="AV805" t="s">
        <v>324</v>
      </c>
      <c r="AW805" t="s">
        <v>324</v>
      </c>
      <c r="AX805" t="s">
        <v>324</v>
      </c>
      <c r="AY805" t="s">
        <v>324</v>
      </c>
      <c r="AZ805">
        <v>0</v>
      </c>
      <c r="BA805" t="s">
        <v>324</v>
      </c>
      <c r="BB805" t="s">
        <v>324</v>
      </c>
      <c r="BC805" t="s">
        <v>324</v>
      </c>
      <c r="BD805" t="s">
        <v>324</v>
      </c>
      <c r="BE805">
        <v>0</v>
      </c>
      <c r="BF805" t="s">
        <v>324</v>
      </c>
      <c r="BG805" t="s">
        <v>324</v>
      </c>
      <c r="BH805" t="s">
        <v>324</v>
      </c>
      <c r="BI805" t="s">
        <v>324</v>
      </c>
      <c r="BJ805">
        <v>0</v>
      </c>
      <c r="BK805">
        <v>0.01</v>
      </c>
      <c r="BL805">
        <v>2.1999999999999999E-2</v>
      </c>
      <c r="BM805" t="s">
        <v>324</v>
      </c>
      <c r="BN805" t="s">
        <v>324</v>
      </c>
      <c r="BO805">
        <v>3.2000000000000001E-2</v>
      </c>
      <c r="BP805">
        <v>3</v>
      </c>
      <c r="BQ805">
        <v>3</v>
      </c>
      <c r="BR805" t="s">
        <v>324</v>
      </c>
      <c r="BS805" t="s">
        <v>324</v>
      </c>
      <c r="BT805">
        <v>6</v>
      </c>
      <c r="BU805">
        <v>0.64400000000000002</v>
      </c>
      <c r="BV805">
        <v>2.0590000000000002</v>
      </c>
      <c r="BW805" t="s">
        <v>324</v>
      </c>
      <c r="BX805" t="s">
        <v>324</v>
      </c>
      <c r="BY805">
        <v>2.7029999999999998</v>
      </c>
      <c r="BZ805" t="s">
        <v>324</v>
      </c>
      <c r="CA805" t="s">
        <v>324</v>
      </c>
      <c r="CB805" t="s">
        <v>324</v>
      </c>
      <c r="CC805" t="s">
        <v>324</v>
      </c>
      <c r="CD805">
        <v>0</v>
      </c>
      <c r="CE805" t="s">
        <v>324</v>
      </c>
      <c r="CF805" t="s">
        <v>324</v>
      </c>
      <c r="CG805" t="s">
        <v>324</v>
      </c>
      <c r="CH805" t="s">
        <v>324</v>
      </c>
      <c r="CI805">
        <v>0</v>
      </c>
      <c r="CJ805" t="s">
        <v>324</v>
      </c>
      <c r="CK805" t="s">
        <v>324</v>
      </c>
      <c r="CL805" t="s">
        <v>324</v>
      </c>
      <c r="CM805" t="s">
        <v>324</v>
      </c>
      <c r="CN805">
        <v>0</v>
      </c>
      <c r="CO805">
        <v>13.956</v>
      </c>
      <c r="CP805">
        <v>3.8889999999999998</v>
      </c>
      <c r="CQ805">
        <v>0.439</v>
      </c>
      <c r="CR805">
        <v>0</v>
      </c>
      <c r="CS805">
        <v>18.283999999999999</v>
      </c>
      <c r="CT805">
        <v>1865</v>
      </c>
      <c r="CU805">
        <v>98</v>
      </c>
      <c r="CV805">
        <v>6</v>
      </c>
      <c r="CW805">
        <v>0</v>
      </c>
      <c r="CX805">
        <v>1969</v>
      </c>
      <c r="CY805">
        <v>838.00699999999995</v>
      </c>
      <c r="CZ805">
        <v>157.66</v>
      </c>
      <c r="DA805">
        <v>16.416</v>
      </c>
      <c r="DB805">
        <v>0</v>
      </c>
      <c r="DC805">
        <v>1012.083</v>
      </c>
    </row>
    <row r="806" spans="1:107" x14ac:dyDescent="0.45">
      <c r="A806">
        <v>2024</v>
      </c>
      <c r="B806">
        <v>3</v>
      </c>
      <c r="C806" t="s">
        <v>134</v>
      </c>
      <c r="D806">
        <v>10005</v>
      </c>
      <c r="E806" t="s">
        <v>410</v>
      </c>
      <c r="F806" t="s">
        <v>323</v>
      </c>
      <c r="G806" t="s">
        <v>244</v>
      </c>
      <c r="H806">
        <v>18.988</v>
      </c>
      <c r="I806">
        <v>4.2160000000000002</v>
      </c>
      <c r="J806">
        <v>0.14199999999999999</v>
      </c>
      <c r="K806" t="s">
        <v>324</v>
      </c>
      <c r="L806">
        <v>23.346</v>
      </c>
      <c r="M806">
        <v>2405</v>
      </c>
      <c r="N806">
        <v>83</v>
      </c>
      <c r="O806">
        <v>5</v>
      </c>
      <c r="P806" t="s">
        <v>324</v>
      </c>
      <c r="Q806">
        <v>2493</v>
      </c>
      <c r="R806">
        <v>0.34499999999999997</v>
      </c>
      <c r="S806">
        <v>0.19800000000000001</v>
      </c>
      <c r="T806" t="s">
        <v>324</v>
      </c>
      <c r="U806" t="s">
        <v>324</v>
      </c>
      <c r="V806">
        <v>0.54300000000000004</v>
      </c>
      <c r="W806">
        <v>199</v>
      </c>
      <c r="X806">
        <v>8</v>
      </c>
      <c r="Y806" t="s">
        <v>324</v>
      </c>
      <c r="Z806" t="s">
        <v>324</v>
      </c>
      <c r="AA806">
        <v>207</v>
      </c>
      <c r="AB806">
        <v>1342.067</v>
      </c>
      <c r="AC806">
        <v>177.73699999999999</v>
      </c>
      <c r="AD806">
        <v>3.9159999999999999</v>
      </c>
      <c r="AE806" t="s">
        <v>324</v>
      </c>
      <c r="AF806">
        <v>1523.72</v>
      </c>
      <c r="AG806" t="s">
        <v>324</v>
      </c>
      <c r="AH806" t="s">
        <v>324</v>
      </c>
      <c r="AI806" t="s">
        <v>324</v>
      </c>
      <c r="AJ806" t="s">
        <v>324</v>
      </c>
      <c r="AK806">
        <v>0</v>
      </c>
      <c r="AL806" t="s">
        <v>324</v>
      </c>
      <c r="AM806" t="s">
        <v>324</v>
      </c>
      <c r="AN806" t="s">
        <v>324</v>
      </c>
      <c r="AO806" t="s">
        <v>324</v>
      </c>
      <c r="AP806">
        <v>0</v>
      </c>
      <c r="AQ806" t="s">
        <v>324</v>
      </c>
      <c r="AR806" t="s">
        <v>324</v>
      </c>
      <c r="AS806" t="s">
        <v>324</v>
      </c>
      <c r="AT806" t="s">
        <v>324</v>
      </c>
      <c r="AU806">
        <v>0</v>
      </c>
      <c r="AV806" t="s">
        <v>324</v>
      </c>
      <c r="AW806" t="s">
        <v>324</v>
      </c>
      <c r="AX806" t="s">
        <v>324</v>
      </c>
      <c r="AY806" t="s">
        <v>324</v>
      </c>
      <c r="AZ806">
        <v>0</v>
      </c>
      <c r="BA806" t="s">
        <v>324</v>
      </c>
      <c r="BB806" t="s">
        <v>324</v>
      </c>
      <c r="BC806" t="s">
        <v>324</v>
      </c>
      <c r="BD806" t="s">
        <v>324</v>
      </c>
      <c r="BE806">
        <v>0</v>
      </c>
      <c r="BF806" t="s">
        <v>324</v>
      </c>
      <c r="BG806" t="s">
        <v>324</v>
      </c>
      <c r="BH806" t="s">
        <v>324</v>
      </c>
      <c r="BI806" t="s">
        <v>324</v>
      </c>
      <c r="BJ806">
        <v>0</v>
      </c>
      <c r="BK806">
        <v>3.2000000000000001E-2</v>
      </c>
      <c r="BL806">
        <v>2E-3</v>
      </c>
      <c r="BM806" t="s">
        <v>324</v>
      </c>
      <c r="BN806" t="s">
        <v>324</v>
      </c>
      <c r="BO806">
        <v>3.4000000000000002E-2</v>
      </c>
      <c r="BP806">
        <v>9</v>
      </c>
      <c r="BQ806">
        <v>1</v>
      </c>
      <c r="BR806" t="s">
        <v>324</v>
      </c>
      <c r="BS806" t="s">
        <v>324</v>
      </c>
      <c r="BT806">
        <v>10</v>
      </c>
      <c r="BU806">
        <v>2.0649999999999999</v>
      </c>
      <c r="BV806">
        <v>0</v>
      </c>
      <c r="BW806" t="s">
        <v>324</v>
      </c>
      <c r="BX806" t="s">
        <v>324</v>
      </c>
      <c r="BY806">
        <v>2.0649999999999999</v>
      </c>
      <c r="BZ806">
        <v>0.02</v>
      </c>
      <c r="CA806" t="s">
        <v>324</v>
      </c>
      <c r="CB806" t="s">
        <v>324</v>
      </c>
      <c r="CC806" t="s">
        <v>324</v>
      </c>
      <c r="CD806">
        <v>0.02</v>
      </c>
      <c r="CE806">
        <v>3</v>
      </c>
      <c r="CF806" t="s">
        <v>324</v>
      </c>
      <c r="CG806" t="s">
        <v>324</v>
      </c>
      <c r="CH806" t="s">
        <v>324</v>
      </c>
      <c r="CI806">
        <v>3</v>
      </c>
      <c r="CJ806">
        <v>1.655</v>
      </c>
      <c r="CK806" t="s">
        <v>324</v>
      </c>
      <c r="CL806" t="s">
        <v>324</v>
      </c>
      <c r="CM806" t="s">
        <v>324</v>
      </c>
      <c r="CN806">
        <v>1.655</v>
      </c>
      <c r="CO806">
        <v>19.385000000000002</v>
      </c>
      <c r="CP806">
        <v>4.4160000000000004</v>
      </c>
      <c r="CQ806">
        <v>0.14199999999999999</v>
      </c>
      <c r="CR806">
        <v>0</v>
      </c>
      <c r="CS806">
        <v>23.943000000000001</v>
      </c>
      <c r="CT806">
        <v>2616</v>
      </c>
      <c r="CU806">
        <v>92</v>
      </c>
      <c r="CV806">
        <v>5</v>
      </c>
      <c r="CW806">
        <v>0</v>
      </c>
      <c r="CX806">
        <v>2713</v>
      </c>
      <c r="CY806">
        <v>1345.787</v>
      </c>
      <c r="CZ806">
        <v>177.73699999999999</v>
      </c>
      <c r="DA806">
        <v>3.9159999999999999</v>
      </c>
      <c r="DB806">
        <v>0</v>
      </c>
      <c r="DC806">
        <v>1527.44</v>
      </c>
    </row>
    <row r="807" spans="1:107" x14ac:dyDescent="0.45">
      <c r="A807">
        <v>2024</v>
      </c>
      <c r="B807">
        <v>3</v>
      </c>
      <c r="C807" t="s">
        <v>134</v>
      </c>
      <c r="D807">
        <v>22500</v>
      </c>
      <c r="E807" t="s">
        <v>411</v>
      </c>
      <c r="F807" t="s">
        <v>323</v>
      </c>
      <c r="G807" t="s">
        <v>244</v>
      </c>
      <c r="H807">
        <v>21.266999999999999</v>
      </c>
      <c r="I807">
        <v>6.62</v>
      </c>
      <c r="J807">
        <v>0.75900000000000001</v>
      </c>
      <c r="K807" t="s">
        <v>324</v>
      </c>
      <c r="L807">
        <v>28.646000000000001</v>
      </c>
      <c r="M807">
        <v>2559</v>
      </c>
      <c r="N807">
        <v>172</v>
      </c>
      <c r="O807">
        <v>5</v>
      </c>
      <c r="P807" t="s">
        <v>324</v>
      </c>
      <c r="Q807">
        <v>2736</v>
      </c>
      <c r="R807">
        <v>0.46200000000000002</v>
      </c>
      <c r="S807">
        <v>1.7999999999999999E-2</v>
      </c>
      <c r="T807" t="s">
        <v>324</v>
      </c>
      <c r="U807" t="s">
        <v>324</v>
      </c>
      <c r="V807">
        <v>0.48</v>
      </c>
      <c r="W807">
        <v>310</v>
      </c>
      <c r="X807">
        <v>4</v>
      </c>
      <c r="Y807" t="s">
        <v>324</v>
      </c>
      <c r="Z807" t="s">
        <v>324</v>
      </c>
      <c r="AA807">
        <v>314</v>
      </c>
      <c r="AB807">
        <v>1523.33</v>
      </c>
      <c r="AC807">
        <v>218.93700000000001</v>
      </c>
      <c r="AD807">
        <v>8.6709999999999994</v>
      </c>
      <c r="AE807" t="s">
        <v>324</v>
      </c>
      <c r="AF807">
        <v>1750.9380000000001</v>
      </c>
      <c r="AG807" t="s">
        <v>324</v>
      </c>
      <c r="AH807" t="s">
        <v>324</v>
      </c>
      <c r="AI807" t="s">
        <v>324</v>
      </c>
      <c r="AJ807" t="s">
        <v>324</v>
      </c>
      <c r="AK807">
        <v>0</v>
      </c>
      <c r="AL807" t="s">
        <v>324</v>
      </c>
      <c r="AM807" t="s">
        <v>324</v>
      </c>
      <c r="AN807" t="s">
        <v>324</v>
      </c>
      <c r="AO807" t="s">
        <v>324</v>
      </c>
      <c r="AP807">
        <v>0</v>
      </c>
      <c r="AQ807" t="s">
        <v>324</v>
      </c>
      <c r="AR807" t="s">
        <v>324</v>
      </c>
      <c r="AS807" t="s">
        <v>324</v>
      </c>
      <c r="AT807" t="s">
        <v>324</v>
      </c>
      <c r="AU807">
        <v>0</v>
      </c>
      <c r="AV807" t="s">
        <v>324</v>
      </c>
      <c r="AW807" t="s">
        <v>324</v>
      </c>
      <c r="AX807" t="s">
        <v>324</v>
      </c>
      <c r="AY807" t="s">
        <v>324</v>
      </c>
      <c r="AZ807">
        <v>0</v>
      </c>
      <c r="BA807" t="s">
        <v>324</v>
      </c>
      <c r="BB807" t="s">
        <v>324</v>
      </c>
      <c r="BC807" t="s">
        <v>324</v>
      </c>
      <c r="BD807" t="s">
        <v>324</v>
      </c>
      <c r="BE807">
        <v>0</v>
      </c>
      <c r="BF807" t="s">
        <v>324</v>
      </c>
      <c r="BG807" t="s">
        <v>324</v>
      </c>
      <c r="BH807" t="s">
        <v>324</v>
      </c>
      <c r="BI807" t="s">
        <v>324</v>
      </c>
      <c r="BJ807">
        <v>0</v>
      </c>
      <c r="BK807">
        <v>8.5000000000000006E-2</v>
      </c>
      <c r="BL807">
        <v>0.35899999999999999</v>
      </c>
      <c r="BM807" t="s">
        <v>324</v>
      </c>
      <c r="BN807" t="s">
        <v>324</v>
      </c>
      <c r="BO807">
        <v>0.44400000000000001</v>
      </c>
      <c r="BP807">
        <v>15</v>
      </c>
      <c r="BQ807">
        <v>11</v>
      </c>
      <c r="BR807" t="s">
        <v>324</v>
      </c>
      <c r="BS807" t="s">
        <v>324</v>
      </c>
      <c r="BT807">
        <v>26</v>
      </c>
      <c r="BU807">
        <v>3.2229999999999999</v>
      </c>
      <c r="BV807">
        <v>3.3620000000000001</v>
      </c>
      <c r="BW807" t="s">
        <v>324</v>
      </c>
      <c r="BX807" t="s">
        <v>324</v>
      </c>
      <c r="BY807">
        <v>6.585</v>
      </c>
      <c r="BZ807">
        <v>8.0000000000000002E-3</v>
      </c>
      <c r="CA807">
        <v>0.01</v>
      </c>
      <c r="CB807" t="s">
        <v>324</v>
      </c>
      <c r="CC807" t="s">
        <v>324</v>
      </c>
      <c r="CD807">
        <v>1.7999999999999999E-2</v>
      </c>
      <c r="CE807">
        <v>3</v>
      </c>
      <c r="CF807">
        <v>1</v>
      </c>
      <c r="CG807" t="s">
        <v>324</v>
      </c>
      <c r="CH807" t="s">
        <v>324</v>
      </c>
      <c r="CI807">
        <v>4</v>
      </c>
      <c r="CJ807">
        <v>0.42</v>
      </c>
      <c r="CK807">
        <v>0</v>
      </c>
      <c r="CL807" t="s">
        <v>324</v>
      </c>
      <c r="CM807" t="s">
        <v>324</v>
      </c>
      <c r="CN807">
        <v>0.42</v>
      </c>
      <c r="CO807">
        <v>21.821999999999999</v>
      </c>
      <c r="CP807">
        <v>7.0069999999999997</v>
      </c>
      <c r="CQ807">
        <v>0.75900000000000001</v>
      </c>
      <c r="CR807">
        <v>0</v>
      </c>
      <c r="CS807">
        <v>29.588000000000001</v>
      </c>
      <c r="CT807">
        <v>2887</v>
      </c>
      <c r="CU807">
        <v>188</v>
      </c>
      <c r="CV807">
        <v>5</v>
      </c>
      <c r="CW807">
        <v>0</v>
      </c>
      <c r="CX807">
        <v>3080</v>
      </c>
      <c r="CY807">
        <v>1526.973</v>
      </c>
      <c r="CZ807">
        <v>222.29900000000001</v>
      </c>
      <c r="DA807">
        <v>8.6709999999999994</v>
      </c>
      <c r="DB807">
        <v>0</v>
      </c>
      <c r="DC807">
        <v>1757.943</v>
      </c>
    </row>
    <row r="808" spans="1:107" x14ac:dyDescent="0.45">
      <c r="A808">
        <v>2024</v>
      </c>
      <c r="B808">
        <v>3</v>
      </c>
      <c r="C808" t="s">
        <v>134</v>
      </c>
      <c r="D808">
        <v>99999</v>
      </c>
      <c r="E808" t="s">
        <v>329</v>
      </c>
      <c r="F808" t="s">
        <v>323</v>
      </c>
      <c r="H808">
        <v>22.795000000000002</v>
      </c>
      <c r="I808">
        <v>1.9319999999999999</v>
      </c>
      <c r="J808">
        <v>-7.6999999999999999E-2</v>
      </c>
      <c r="K808" t="s">
        <v>324</v>
      </c>
      <c r="L808">
        <v>24.651</v>
      </c>
      <c r="M808" t="s">
        <v>324</v>
      </c>
      <c r="N808" t="s">
        <v>324</v>
      </c>
      <c r="O808" t="s">
        <v>324</v>
      </c>
      <c r="P808" t="s">
        <v>324</v>
      </c>
      <c r="Q808" t="s">
        <v>324</v>
      </c>
      <c r="R808">
        <v>-0.33700000000000002</v>
      </c>
      <c r="S808">
        <v>-1E-3</v>
      </c>
      <c r="T808" t="s">
        <v>324</v>
      </c>
      <c r="U808" t="s">
        <v>324</v>
      </c>
      <c r="V808">
        <v>-0.33900000000000002</v>
      </c>
      <c r="W808" t="s">
        <v>324</v>
      </c>
      <c r="X808" t="s">
        <v>324</v>
      </c>
      <c r="Y808" t="s">
        <v>324</v>
      </c>
      <c r="Z808" t="s">
        <v>324</v>
      </c>
      <c r="AA808" t="s">
        <v>324</v>
      </c>
      <c r="AB808" t="s">
        <v>324</v>
      </c>
      <c r="AC808" t="s">
        <v>324</v>
      </c>
      <c r="AD808" t="s">
        <v>324</v>
      </c>
      <c r="AE808" t="s">
        <v>324</v>
      </c>
      <c r="AF808" t="s">
        <v>324</v>
      </c>
      <c r="AG808" t="s">
        <v>324</v>
      </c>
      <c r="AH808" t="s">
        <v>324</v>
      </c>
      <c r="AI808" t="s">
        <v>324</v>
      </c>
      <c r="AJ808" t="s">
        <v>324</v>
      </c>
      <c r="AK808">
        <v>0</v>
      </c>
      <c r="AL808" t="s">
        <v>324</v>
      </c>
      <c r="AM808" t="s">
        <v>324</v>
      </c>
      <c r="AN808" t="s">
        <v>324</v>
      </c>
      <c r="AO808" t="s">
        <v>324</v>
      </c>
      <c r="AP808" t="s">
        <v>324</v>
      </c>
      <c r="AQ808" t="s">
        <v>324</v>
      </c>
      <c r="AR808" t="s">
        <v>324</v>
      </c>
      <c r="AS808" t="s">
        <v>324</v>
      </c>
      <c r="AT808" t="s">
        <v>324</v>
      </c>
      <c r="AU808" t="s">
        <v>324</v>
      </c>
      <c r="AV808" t="s">
        <v>324</v>
      </c>
      <c r="AW808" t="s">
        <v>324</v>
      </c>
      <c r="AX808" t="s">
        <v>324</v>
      </c>
      <c r="AY808" t="s">
        <v>324</v>
      </c>
      <c r="AZ808">
        <v>0</v>
      </c>
      <c r="BA808" t="s">
        <v>324</v>
      </c>
      <c r="BB808" t="s">
        <v>324</v>
      </c>
      <c r="BC808" t="s">
        <v>324</v>
      </c>
      <c r="BD808" t="s">
        <v>324</v>
      </c>
      <c r="BE808" t="s">
        <v>324</v>
      </c>
      <c r="BF808" t="s">
        <v>324</v>
      </c>
      <c r="BG808" t="s">
        <v>324</v>
      </c>
      <c r="BH808" t="s">
        <v>324</v>
      </c>
      <c r="BI808" t="s">
        <v>324</v>
      </c>
      <c r="BJ808" t="s">
        <v>324</v>
      </c>
      <c r="BK808" t="s">
        <v>324</v>
      </c>
      <c r="BL808" t="s">
        <v>324</v>
      </c>
      <c r="BM808" t="s">
        <v>324</v>
      </c>
      <c r="BN808" t="s">
        <v>324</v>
      </c>
      <c r="BO808" t="s">
        <v>324</v>
      </c>
      <c r="BP808" t="s">
        <v>324</v>
      </c>
      <c r="BQ808" t="s">
        <v>324</v>
      </c>
      <c r="BR808" t="s">
        <v>324</v>
      </c>
      <c r="BS808" t="s">
        <v>324</v>
      </c>
      <c r="BT808" t="s">
        <v>324</v>
      </c>
      <c r="BU808" t="s">
        <v>324</v>
      </c>
      <c r="BV808" t="s">
        <v>324</v>
      </c>
      <c r="BW808" t="s">
        <v>324</v>
      </c>
      <c r="BX808" t="s">
        <v>324</v>
      </c>
      <c r="BY808" t="s">
        <v>324</v>
      </c>
      <c r="BZ808" t="s">
        <v>324</v>
      </c>
      <c r="CA808" t="s">
        <v>324</v>
      </c>
      <c r="CB808" t="s">
        <v>324</v>
      </c>
      <c r="CC808" t="s">
        <v>324</v>
      </c>
      <c r="CD808" t="s">
        <v>324</v>
      </c>
      <c r="CE808" t="s">
        <v>324</v>
      </c>
      <c r="CF808" t="s">
        <v>324</v>
      </c>
      <c r="CG808" t="s">
        <v>324</v>
      </c>
      <c r="CH808" t="s">
        <v>324</v>
      </c>
      <c r="CI808" t="s">
        <v>324</v>
      </c>
      <c r="CJ808" t="s">
        <v>324</v>
      </c>
      <c r="CK808" t="s">
        <v>324</v>
      </c>
      <c r="CL808" t="s">
        <v>324</v>
      </c>
      <c r="CM808" t="s">
        <v>324</v>
      </c>
      <c r="CN808" t="s">
        <v>324</v>
      </c>
      <c r="CO808">
        <v>22.457999999999998</v>
      </c>
      <c r="CP808">
        <v>1.931</v>
      </c>
      <c r="CQ808">
        <v>-7.6999999999999999E-2</v>
      </c>
      <c r="CR808" t="s">
        <v>324</v>
      </c>
      <c r="CS808">
        <v>24.312000000000001</v>
      </c>
      <c r="CT808" t="s">
        <v>324</v>
      </c>
      <c r="CU808" t="s">
        <v>324</v>
      </c>
      <c r="CV808" t="s">
        <v>324</v>
      </c>
      <c r="CW808" t="s">
        <v>324</v>
      </c>
      <c r="CX808" t="s">
        <v>324</v>
      </c>
      <c r="CY808" t="s">
        <v>324</v>
      </c>
      <c r="CZ808" t="s">
        <v>324</v>
      </c>
      <c r="DA808" t="s">
        <v>324</v>
      </c>
      <c r="DB808" t="s">
        <v>324</v>
      </c>
      <c r="DC808" t="s">
        <v>324</v>
      </c>
    </row>
    <row r="809" spans="1:107" x14ac:dyDescent="0.45">
      <c r="A809">
        <v>2024</v>
      </c>
      <c r="B809">
        <v>3</v>
      </c>
      <c r="C809" t="s">
        <v>137</v>
      </c>
      <c r="D809">
        <v>9964</v>
      </c>
      <c r="E809" t="s">
        <v>412</v>
      </c>
      <c r="F809" t="s">
        <v>323</v>
      </c>
      <c r="G809" t="s">
        <v>244</v>
      </c>
      <c r="H809">
        <v>4.6399999999999997</v>
      </c>
      <c r="I809">
        <v>1.167</v>
      </c>
      <c r="J809" t="s">
        <v>324</v>
      </c>
      <c r="K809" t="s">
        <v>324</v>
      </c>
      <c r="L809">
        <v>5.8070000000000004</v>
      </c>
      <c r="M809">
        <v>422</v>
      </c>
      <c r="N809">
        <v>52</v>
      </c>
      <c r="O809" t="s">
        <v>324</v>
      </c>
      <c r="P809" t="s">
        <v>324</v>
      </c>
      <c r="Q809">
        <v>474</v>
      </c>
      <c r="R809" t="s">
        <v>324</v>
      </c>
      <c r="S809" t="s">
        <v>324</v>
      </c>
      <c r="T809" t="s">
        <v>324</v>
      </c>
      <c r="U809" t="s">
        <v>324</v>
      </c>
      <c r="V809">
        <v>0</v>
      </c>
      <c r="W809" t="s">
        <v>324</v>
      </c>
      <c r="X809" t="s">
        <v>324</v>
      </c>
      <c r="Y809" t="s">
        <v>324</v>
      </c>
      <c r="Z809" t="s">
        <v>324</v>
      </c>
      <c r="AA809">
        <v>0</v>
      </c>
      <c r="AB809" t="s">
        <v>324</v>
      </c>
      <c r="AC809" t="s">
        <v>324</v>
      </c>
      <c r="AD809" t="s">
        <v>324</v>
      </c>
      <c r="AE809" t="s">
        <v>324</v>
      </c>
      <c r="AF809">
        <v>0</v>
      </c>
      <c r="AG809" t="s">
        <v>324</v>
      </c>
      <c r="AH809" t="s">
        <v>324</v>
      </c>
      <c r="AI809" t="s">
        <v>324</v>
      </c>
      <c r="AJ809" t="s">
        <v>324</v>
      </c>
      <c r="AK809">
        <v>0</v>
      </c>
      <c r="AL809" t="s">
        <v>324</v>
      </c>
      <c r="AM809" t="s">
        <v>324</v>
      </c>
      <c r="AN809" t="s">
        <v>324</v>
      </c>
      <c r="AO809" t="s">
        <v>324</v>
      </c>
      <c r="AP809">
        <v>0</v>
      </c>
      <c r="AQ809" t="s">
        <v>324</v>
      </c>
      <c r="AR809" t="s">
        <v>324</v>
      </c>
      <c r="AS809" t="s">
        <v>324</v>
      </c>
      <c r="AT809" t="s">
        <v>324</v>
      </c>
      <c r="AU809">
        <v>0</v>
      </c>
      <c r="AV809" t="s">
        <v>324</v>
      </c>
      <c r="AW809" t="s">
        <v>324</v>
      </c>
      <c r="AX809" t="s">
        <v>324</v>
      </c>
      <c r="AY809" t="s">
        <v>324</v>
      </c>
      <c r="AZ809">
        <v>0</v>
      </c>
      <c r="BA809" t="s">
        <v>324</v>
      </c>
      <c r="BB809" t="s">
        <v>324</v>
      </c>
      <c r="BC809" t="s">
        <v>324</v>
      </c>
      <c r="BD809" t="s">
        <v>324</v>
      </c>
      <c r="BE809">
        <v>0</v>
      </c>
      <c r="BF809" t="s">
        <v>324</v>
      </c>
      <c r="BG809" t="s">
        <v>324</v>
      </c>
      <c r="BH809" t="s">
        <v>324</v>
      </c>
      <c r="BI809" t="s">
        <v>324</v>
      </c>
      <c r="BJ809">
        <v>0</v>
      </c>
      <c r="BK809" t="s">
        <v>324</v>
      </c>
      <c r="BL809" t="s">
        <v>324</v>
      </c>
      <c r="BM809" t="s">
        <v>324</v>
      </c>
      <c r="BN809" t="s">
        <v>324</v>
      </c>
      <c r="BO809">
        <v>0</v>
      </c>
      <c r="BP809" t="s">
        <v>324</v>
      </c>
      <c r="BQ809" t="s">
        <v>324</v>
      </c>
      <c r="BR809" t="s">
        <v>324</v>
      </c>
      <c r="BS809" t="s">
        <v>324</v>
      </c>
      <c r="BT809">
        <v>0</v>
      </c>
      <c r="BU809" t="s">
        <v>324</v>
      </c>
      <c r="BV809" t="s">
        <v>324</v>
      </c>
      <c r="BW809" t="s">
        <v>324</v>
      </c>
      <c r="BX809" t="s">
        <v>324</v>
      </c>
      <c r="BY809">
        <v>0</v>
      </c>
      <c r="BZ809" t="s">
        <v>324</v>
      </c>
      <c r="CA809" t="s">
        <v>324</v>
      </c>
      <c r="CB809" t="s">
        <v>324</v>
      </c>
      <c r="CC809" t="s">
        <v>324</v>
      </c>
      <c r="CD809">
        <v>0</v>
      </c>
      <c r="CE809" t="s">
        <v>324</v>
      </c>
      <c r="CF809" t="s">
        <v>324</v>
      </c>
      <c r="CG809" t="s">
        <v>324</v>
      </c>
      <c r="CH809" t="s">
        <v>324</v>
      </c>
      <c r="CI809">
        <v>0</v>
      </c>
      <c r="CJ809" t="s">
        <v>324</v>
      </c>
      <c r="CK809" t="s">
        <v>324</v>
      </c>
      <c r="CL809" t="s">
        <v>324</v>
      </c>
      <c r="CM809" t="s">
        <v>324</v>
      </c>
      <c r="CN809">
        <v>0</v>
      </c>
      <c r="CO809">
        <v>4.6399999999999997</v>
      </c>
      <c r="CP809">
        <v>1.167</v>
      </c>
      <c r="CQ809" t="s">
        <v>179</v>
      </c>
      <c r="CR809">
        <v>0</v>
      </c>
      <c r="CS809">
        <v>5.8070000000000004</v>
      </c>
      <c r="CT809">
        <v>422</v>
      </c>
      <c r="CU809">
        <v>52</v>
      </c>
      <c r="CV809">
        <v>0</v>
      </c>
      <c r="CW809">
        <v>0</v>
      </c>
      <c r="CX809">
        <v>474</v>
      </c>
      <c r="CY809">
        <v>0</v>
      </c>
      <c r="CZ809">
        <v>0</v>
      </c>
      <c r="DA809">
        <v>0</v>
      </c>
      <c r="DB809">
        <v>0</v>
      </c>
      <c r="DC809">
        <v>0</v>
      </c>
    </row>
    <row r="810" spans="1:107" x14ac:dyDescent="0.45">
      <c r="A810">
        <v>2024</v>
      </c>
      <c r="B810">
        <v>3</v>
      </c>
      <c r="C810" t="s">
        <v>137</v>
      </c>
      <c r="D810">
        <v>10171</v>
      </c>
      <c r="E810" t="s">
        <v>413</v>
      </c>
      <c r="F810" t="s">
        <v>323</v>
      </c>
      <c r="G810" t="s">
        <v>247</v>
      </c>
      <c r="H810">
        <v>19.161000000000001</v>
      </c>
      <c r="I810">
        <v>3.8119999999999998</v>
      </c>
      <c r="J810">
        <v>7.0000000000000007E-2</v>
      </c>
      <c r="K810">
        <v>0</v>
      </c>
      <c r="L810">
        <v>23.042999999999999</v>
      </c>
      <c r="M810">
        <v>2175</v>
      </c>
      <c r="N810">
        <v>219</v>
      </c>
      <c r="O810">
        <v>3</v>
      </c>
      <c r="P810">
        <v>0</v>
      </c>
      <c r="Q810">
        <v>2397</v>
      </c>
      <c r="R810" t="s">
        <v>324</v>
      </c>
      <c r="S810" t="s">
        <v>324</v>
      </c>
      <c r="T810" t="s">
        <v>324</v>
      </c>
      <c r="U810" t="s">
        <v>324</v>
      </c>
      <c r="V810">
        <v>0</v>
      </c>
      <c r="W810" t="s">
        <v>324</v>
      </c>
      <c r="X810" t="s">
        <v>324</v>
      </c>
      <c r="Y810" t="s">
        <v>324</v>
      </c>
      <c r="Z810" t="s">
        <v>324</v>
      </c>
      <c r="AA810">
        <v>0</v>
      </c>
      <c r="AB810">
        <v>848.16300000000001</v>
      </c>
      <c r="AC810">
        <v>151.65899999999999</v>
      </c>
      <c r="AD810">
        <v>1.3</v>
      </c>
      <c r="AE810" t="s">
        <v>324</v>
      </c>
      <c r="AF810">
        <v>1001.122</v>
      </c>
      <c r="AG810">
        <v>1.006</v>
      </c>
      <c r="AH810">
        <v>9.7000000000000003E-2</v>
      </c>
      <c r="AI810" t="s">
        <v>324</v>
      </c>
      <c r="AJ810" t="s">
        <v>324</v>
      </c>
      <c r="AK810">
        <v>1.103</v>
      </c>
      <c r="AL810">
        <v>164</v>
      </c>
      <c r="AM810">
        <v>7</v>
      </c>
      <c r="AN810" t="s">
        <v>324</v>
      </c>
      <c r="AO810" t="s">
        <v>324</v>
      </c>
      <c r="AP810">
        <v>171</v>
      </c>
      <c r="AQ810">
        <v>0</v>
      </c>
      <c r="AR810">
        <v>0</v>
      </c>
      <c r="AS810" t="s">
        <v>324</v>
      </c>
      <c r="AT810" t="s">
        <v>324</v>
      </c>
      <c r="AU810">
        <v>0</v>
      </c>
      <c r="AV810" t="s">
        <v>324</v>
      </c>
      <c r="AW810" t="s">
        <v>324</v>
      </c>
      <c r="AX810" t="s">
        <v>324</v>
      </c>
      <c r="AY810" t="s">
        <v>324</v>
      </c>
      <c r="AZ810">
        <v>0</v>
      </c>
      <c r="BA810" t="s">
        <v>324</v>
      </c>
      <c r="BB810" t="s">
        <v>324</v>
      </c>
      <c r="BC810" t="s">
        <v>324</v>
      </c>
      <c r="BD810" t="s">
        <v>324</v>
      </c>
      <c r="BE810">
        <v>0</v>
      </c>
      <c r="BF810" t="s">
        <v>324</v>
      </c>
      <c r="BG810" t="s">
        <v>324</v>
      </c>
      <c r="BH810" t="s">
        <v>324</v>
      </c>
      <c r="BI810" t="s">
        <v>324</v>
      </c>
      <c r="BJ810">
        <v>0</v>
      </c>
      <c r="BK810">
        <v>8.9999999999999993E-3</v>
      </c>
      <c r="BL810">
        <v>2E-3</v>
      </c>
      <c r="BM810" t="s">
        <v>324</v>
      </c>
      <c r="BN810" t="s">
        <v>324</v>
      </c>
      <c r="BO810">
        <v>1.0999999999999999E-2</v>
      </c>
      <c r="BP810">
        <v>4</v>
      </c>
      <c r="BQ810">
        <v>1</v>
      </c>
      <c r="BR810" t="s">
        <v>324</v>
      </c>
      <c r="BS810" t="s">
        <v>324</v>
      </c>
      <c r="BT810">
        <v>5</v>
      </c>
      <c r="BU810">
        <v>0</v>
      </c>
      <c r="BV810">
        <v>8.9999999999999993E-3</v>
      </c>
      <c r="BW810" t="s">
        <v>324</v>
      </c>
      <c r="BX810" t="s">
        <v>324</v>
      </c>
      <c r="BY810">
        <v>8.9999999999999993E-3</v>
      </c>
      <c r="BZ810" t="s">
        <v>324</v>
      </c>
      <c r="CA810" t="s">
        <v>324</v>
      </c>
      <c r="CB810">
        <v>0.05</v>
      </c>
      <c r="CC810" t="s">
        <v>324</v>
      </c>
      <c r="CD810">
        <v>0.05</v>
      </c>
      <c r="CE810" t="s">
        <v>324</v>
      </c>
      <c r="CF810" t="s">
        <v>324</v>
      </c>
      <c r="CG810">
        <v>1</v>
      </c>
      <c r="CH810" t="s">
        <v>324</v>
      </c>
      <c r="CI810">
        <v>1</v>
      </c>
      <c r="CJ810" t="s">
        <v>324</v>
      </c>
      <c r="CK810" t="s">
        <v>324</v>
      </c>
      <c r="CL810" t="s">
        <v>324</v>
      </c>
      <c r="CM810" t="s">
        <v>324</v>
      </c>
      <c r="CN810">
        <v>0</v>
      </c>
      <c r="CO810">
        <v>19.170000000000002</v>
      </c>
      <c r="CP810">
        <v>3.8140000000000001</v>
      </c>
      <c r="CQ810">
        <v>0.12</v>
      </c>
      <c r="CR810">
        <v>0</v>
      </c>
      <c r="CS810">
        <v>23.103999999999999</v>
      </c>
      <c r="CT810">
        <v>2179</v>
      </c>
      <c r="CU810">
        <v>220</v>
      </c>
      <c r="CV810">
        <v>4</v>
      </c>
      <c r="CW810">
        <v>0</v>
      </c>
      <c r="CX810">
        <v>2403</v>
      </c>
      <c r="CY810">
        <v>848.16300000000001</v>
      </c>
      <c r="CZ810">
        <v>151.66800000000001</v>
      </c>
      <c r="DA810">
        <v>1.3</v>
      </c>
      <c r="DB810">
        <v>0</v>
      </c>
      <c r="DC810">
        <v>1001.131</v>
      </c>
    </row>
    <row r="811" spans="1:107" x14ac:dyDescent="0.45">
      <c r="A811">
        <v>2024</v>
      </c>
      <c r="B811">
        <v>3</v>
      </c>
      <c r="C811" t="s">
        <v>137</v>
      </c>
      <c r="D811">
        <v>11249</v>
      </c>
      <c r="E811" t="s">
        <v>414</v>
      </c>
      <c r="F811" t="s">
        <v>323</v>
      </c>
      <c r="G811" t="s">
        <v>247</v>
      </c>
      <c r="H811">
        <v>20.510999999999999</v>
      </c>
      <c r="I811">
        <v>1.5760000000000001</v>
      </c>
      <c r="J811">
        <v>0.13900000000000001</v>
      </c>
      <c r="K811">
        <v>0</v>
      </c>
      <c r="L811">
        <v>22.225999999999999</v>
      </c>
      <c r="M811">
        <v>2630</v>
      </c>
      <c r="N811">
        <v>78</v>
      </c>
      <c r="O811">
        <v>1</v>
      </c>
      <c r="P811">
        <v>0</v>
      </c>
      <c r="Q811">
        <v>2709</v>
      </c>
      <c r="R811" t="s">
        <v>324</v>
      </c>
      <c r="S811" t="s">
        <v>324</v>
      </c>
      <c r="T811" t="s">
        <v>324</v>
      </c>
      <c r="U811" t="s">
        <v>324</v>
      </c>
      <c r="V811">
        <v>0</v>
      </c>
      <c r="W811" t="s">
        <v>324</v>
      </c>
      <c r="X811" t="s">
        <v>324</v>
      </c>
      <c r="Y811" t="s">
        <v>324</v>
      </c>
      <c r="Z811" t="s">
        <v>324</v>
      </c>
      <c r="AA811">
        <v>0</v>
      </c>
      <c r="AB811">
        <v>867.97900000000004</v>
      </c>
      <c r="AC811">
        <v>37.936999999999998</v>
      </c>
      <c r="AD811">
        <v>2.8929999999999998</v>
      </c>
      <c r="AE811">
        <v>0</v>
      </c>
      <c r="AF811">
        <v>908.80899999999997</v>
      </c>
      <c r="AG811">
        <v>0.64600000000000002</v>
      </c>
      <c r="AH811">
        <v>0.02</v>
      </c>
      <c r="AI811" t="s">
        <v>324</v>
      </c>
      <c r="AJ811" t="s">
        <v>324</v>
      </c>
      <c r="AK811">
        <v>0.66600000000000004</v>
      </c>
      <c r="AL811">
        <v>93</v>
      </c>
      <c r="AM811">
        <v>2</v>
      </c>
      <c r="AN811" t="s">
        <v>324</v>
      </c>
      <c r="AO811" t="s">
        <v>324</v>
      </c>
      <c r="AP811">
        <v>95</v>
      </c>
      <c r="AQ811">
        <v>0</v>
      </c>
      <c r="AR811">
        <v>0</v>
      </c>
      <c r="AS811" t="s">
        <v>324</v>
      </c>
      <c r="AT811" t="s">
        <v>324</v>
      </c>
      <c r="AU811">
        <v>0</v>
      </c>
      <c r="AV811" t="s">
        <v>324</v>
      </c>
      <c r="AW811" t="s">
        <v>324</v>
      </c>
      <c r="AX811" t="s">
        <v>324</v>
      </c>
      <c r="AY811" t="s">
        <v>324</v>
      </c>
      <c r="AZ811">
        <v>0</v>
      </c>
      <c r="BA811" t="s">
        <v>324</v>
      </c>
      <c r="BB811" t="s">
        <v>324</v>
      </c>
      <c r="BC811" t="s">
        <v>324</v>
      </c>
      <c r="BD811" t="s">
        <v>324</v>
      </c>
      <c r="BE811">
        <v>0</v>
      </c>
      <c r="BF811" t="s">
        <v>324</v>
      </c>
      <c r="BG811" t="s">
        <v>324</v>
      </c>
      <c r="BH811" t="s">
        <v>324</v>
      </c>
      <c r="BI811" t="s">
        <v>324</v>
      </c>
      <c r="BJ811">
        <v>0</v>
      </c>
      <c r="BK811">
        <v>8.0000000000000002E-3</v>
      </c>
      <c r="BL811">
        <v>6.0000000000000001E-3</v>
      </c>
      <c r="BM811" t="s">
        <v>324</v>
      </c>
      <c r="BN811" t="s">
        <v>324</v>
      </c>
      <c r="BO811">
        <v>1.4E-2</v>
      </c>
      <c r="BP811">
        <v>3</v>
      </c>
      <c r="BQ811">
        <v>2</v>
      </c>
      <c r="BR811" t="s">
        <v>324</v>
      </c>
      <c r="BS811" t="s">
        <v>324</v>
      </c>
      <c r="BT811">
        <v>5</v>
      </c>
      <c r="BU811">
        <v>3.3000000000000002E-2</v>
      </c>
      <c r="BV811">
        <v>4.7E-2</v>
      </c>
      <c r="BW811" t="s">
        <v>324</v>
      </c>
      <c r="BX811" t="s">
        <v>324</v>
      </c>
      <c r="BY811">
        <v>0.08</v>
      </c>
      <c r="BZ811" t="s">
        <v>324</v>
      </c>
      <c r="CA811" t="s">
        <v>324</v>
      </c>
      <c r="CB811" t="s">
        <v>324</v>
      </c>
      <c r="CC811" t="s">
        <v>324</v>
      </c>
      <c r="CD811">
        <v>0</v>
      </c>
      <c r="CE811" t="s">
        <v>324</v>
      </c>
      <c r="CF811" t="s">
        <v>324</v>
      </c>
      <c r="CG811" t="s">
        <v>324</v>
      </c>
      <c r="CH811" t="s">
        <v>324</v>
      </c>
      <c r="CI811">
        <v>0</v>
      </c>
      <c r="CJ811" t="s">
        <v>324</v>
      </c>
      <c r="CK811" t="s">
        <v>324</v>
      </c>
      <c r="CL811" t="s">
        <v>324</v>
      </c>
      <c r="CM811" t="s">
        <v>324</v>
      </c>
      <c r="CN811">
        <v>0</v>
      </c>
      <c r="CO811">
        <v>20.518999999999998</v>
      </c>
      <c r="CP811">
        <v>1.5820000000000001</v>
      </c>
      <c r="CQ811">
        <v>0.13900000000000001</v>
      </c>
      <c r="CR811">
        <v>0</v>
      </c>
      <c r="CS811">
        <v>22.24</v>
      </c>
      <c r="CT811">
        <v>2633</v>
      </c>
      <c r="CU811">
        <v>80</v>
      </c>
      <c r="CV811">
        <v>1</v>
      </c>
      <c r="CW811">
        <v>0</v>
      </c>
      <c r="CX811">
        <v>2714</v>
      </c>
      <c r="CY811">
        <v>868.01199999999994</v>
      </c>
      <c r="CZ811">
        <v>37.984000000000002</v>
      </c>
      <c r="DA811">
        <v>2.8929999999999998</v>
      </c>
      <c r="DB811">
        <v>0</v>
      </c>
      <c r="DC811">
        <v>908.88900000000001</v>
      </c>
    </row>
    <row r="812" spans="1:107" x14ac:dyDescent="0.45">
      <c r="A812">
        <v>2024</v>
      </c>
      <c r="B812">
        <v>3</v>
      </c>
      <c r="C812" t="s">
        <v>137</v>
      </c>
      <c r="D812">
        <v>17564</v>
      </c>
      <c r="E812" t="s">
        <v>415</v>
      </c>
      <c r="F812" t="s">
        <v>323</v>
      </c>
      <c r="G812" t="s">
        <v>244</v>
      </c>
      <c r="H812">
        <v>1.3129999999999999</v>
      </c>
      <c r="I812">
        <v>0.13300000000000001</v>
      </c>
      <c r="J812">
        <v>7.2999999999999995E-2</v>
      </c>
      <c r="K812" t="s">
        <v>324</v>
      </c>
      <c r="L812">
        <v>1.5189999999999999</v>
      </c>
      <c r="M812">
        <v>147</v>
      </c>
      <c r="N812">
        <v>9</v>
      </c>
      <c r="O812">
        <v>2</v>
      </c>
      <c r="P812" t="s">
        <v>324</v>
      </c>
      <c r="Q812">
        <v>158</v>
      </c>
      <c r="R812" t="s">
        <v>324</v>
      </c>
      <c r="S812" t="s">
        <v>324</v>
      </c>
      <c r="T812" t="s">
        <v>324</v>
      </c>
      <c r="U812" t="s">
        <v>324</v>
      </c>
      <c r="V812">
        <v>0</v>
      </c>
      <c r="W812" t="s">
        <v>324</v>
      </c>
      <c r="X812" t="s">
        <v>324</v>
      </c>
      <c r="Y812" t="s">
        <v>324</v>
      </c>
      <c r="Z812" t="s">
        <v>324</v>
      </c>
      <c r="AA812">
        <v>0</v>
      </c>
      <c r="AB812">
        <v>57.939</v>
      </c>
      <c r="AC812">
        <v>15.45</v>
      </c>
      <c r="AD812">
        <v>1.9830000000000001</v>
      </c>
      <c r="AE812" t="s">
        <v>324</v>
      </c>
      <c r="AF812">
        <v>75.372</v>
      </c>
      <c r="AG812" t="s">
        <v>324</v>
      </c>
      <c r="AH812" t="s">
        <v>324</v>
      </c>
      <c r="AI812" t="s">
        <v>324</v>
      </c>
      <c r="AJ812" t="s">
        <v>324</v>
      </c>
      <c r="AK812">
        <v>0</v>
      </c>
      <c r="AL812" t="s">
        <v>324</v>
      </c>
      <c r="AM812" t="s">
        <v>324</v>
      </c>
      <c r="AN812" t="s">
        <v>324</v>
      </c>
      <c r="AO812" t="s">
        <v>324</v>
      </c>
      <c r="AP812">
        <v>0</v>
      </c>
      <c r="AQ812" t="s">
        <v>324</v>
      </c>
      <c r="AR812" t="s">
        <v>324</v>
      </c>
      <c r="AS812" t="s">
        <v>324</v>
      </c>
      <c r="AT812" t="s">
        <v>324</v>
      </c>
      <c r="AU812">
        <v>0</v>
      </c>
      <c r="AV812" t="s">
        <v>324</v>
      </c>
      <c r="AW812" t="s">
        <v>324</v>
      </c>
      <c r="AX812" t="s">
        <v>324</v>
      </c>
      <c r="AY812" t="s">
        <v>324</v>
      </c>
      <c r="AZ812">
        <v>0</v>
      </c>
      <c r="BA812" t="s">
        <v>324</v>
      </c>
      <c r="BB812" t="s">
        <v>324</v>
      </c>
      <c r="BC812" t="s">
        <v>324</v>
      </c>
      <c r="BD812" t="s">
        <v>324</v>
      </c>
      <c r="BE812">
        <v>0</v>
      </c>
      <c r="BF812" t="s">
        <v>324</v>
      </c>
      <c r="BG812" t="s">
        <v>324</v>
      </c>
      <c r="BH812" t="s">
        <v>324</v>
      </c>
      <c r="BI812" t="s">
        <v>324</v>
      </c>
      <c r="BJ812">
        <v>0</v>
      </c>
      <c r="BK812" t="s">
        <v>324</v>
      </c>
      <c r="BL812" t="s">
        <v>324</v>
      </c>
      <c r="BM812" t="s">
        <v>324</v>
      </c>
      <c r="BN812" t="s">
        <v>324</v>
      </c>
      <c r="BO812">
        <v>0</v>
      </c>
      <c r="BP812" t="s">
        <v>324</v>
      </c>
      <c r="BQ812" t="s">
        <v>324</v>
      </c>
      <c r="BR812" t="s">
        <v>324</v>
      </c>
      <c r="BS812" t="s">
        <v>324</v>
      </c>
      <c r="BT812">
        <v>0</v>
      </c>
      <c r="BU812" t="s">
        <v>324</v>
      </c>
      <c r="BV812" t="s">
        <v>324</v>
      </c>
      <c r="BW812" t="s">
        <v>324</v>
      </c>
      <c r="BX812" t="s">
        <v>324</v>
      </c>
      <c r="BY812">
        <v>0</v>
      </c>
      <c r="BZ812" t="s">
        <v>324</v>
      </c>
      <c r="CA812" t="s">
        <v>324</v>
      </c>
      <c r="CB812" t="s">
        <v>324</v>
      </c>
      <c r="CC812" t="s">
        <v>324</v>
      </c>
      <c r="CD812">
        <v>0</v>
      </c>
      <c r="CE812" t="s">
        <v>324</v>
      </c>
      <c r="CF812" t="s">
        <v>324</v>
      </c>
      <c r="CG812" t="s">
        <v>324</v>
      </c>
      <c r="CH812" t="s">
        <v>324</v>
      </c>
      <c r="CI812">
        <v>0</v>
      </c>
      <c r="CJ812" t="s">
        <v>324</v>
      </c>
      <c r="CK812" t="s">
        <v>324</v>
      </c>
      <c r="CL812" t="s">
        <v>324</v>
      </c>
      <c r="CM812" t="s">
        <v>324</v>
      </c>
      <c r="CN812">
        <v>0</v>
      </c>
      <c r="CO812">
        <v>1.3129999999999999</v>
      </c>
      <c r="CP812">
        <v>0.13300000000000001</v>
      </c>
      <c r="CQ812">
        <v>7.2999999999999995E-2</v>
      </c>
      <c r="CR812">
        <v>0</v>
      </c>
      <c r="CS812">
        <v>1.5189999999999999</v>
      </c>
      <c r="CT812">
        <v>147</v>
      </c>
      <c r="CU812">
        <v>9</v>
      </c>
      <c r="CV812">
        <v>2</v>
      </c>
      <c r="CW812">
        <v>0</v>
      </c>
      <c r="CX812">
        <v>158</v>
      </c>
      <c r="CY812">
        <v>57.939</v>
      </c>
      <c r="CZ812">
        <v>15.45</v>
      </c>
      <c r="DA812">
        <v>1.9830000000000001</v>
      </c>
      <c r="DB812">
        <v>0</v>
      </c>
      <c r="DC812">
        <v>75.372</v>
      </c>
    </row>
    <row r="813" spans="1:107" x14ac:dyDescent="0.45">
      <c r="A813">
        <v>2024</v>
      </c>
      <c r="B813">
        <v>3</v>
      </c>
      <c r="C813" t="s">
        <v>137</v>
      </c>
      <c r="D813">
        <v>19446</v>
      </c>
      <c r="E813" t="s">
        <v>416</v>
      </c>
      <c r="F813" t="s">
        <v>323</v>
      </c>
      <c r="G813" t="s">
        <v>244</v>
      </c>
      <c r="H813">
        <v>5.5289999999999999</v>
      </c>
      <c r="I813">
        <v>1.8859999999999999</v>
      </c>
      <c r="J813">
        <v>1.7000000000000001E-2</v>
      </c>
      <c r="K813" t="s">
        <v>324</v>
      </c>
      <c r="L813">
        <v>7.4320000000000004</v>
      </c>
      <c r="M813">
        <v>807</v>
      </c>
      <c r="N813">
        <v>19</v>
      </c>
      <c r="O813">
        <v>2</v>
      </c>
      <c r="P813" t="s">
        <v>324</v>
      </c>
      <c r="Q813">
        <v>828</v>
      </c>
      <c r="R813" t="s">
        <v>324</v>
      </c>
      <c r="S813" t="s">
        <v>324</v>
      </c>
      <c r="T813" t="s">
        <v>324</v>
      </c>
      <c r="U813" t="s">
        <v>324</v>
      </c>
      <c r="V813">
        <v>0</v>
      </c>
      <c r="W813" t="s">
        <v>324</v>
      </c>
      <c r="X813" t="s">
        <v>324</v>
      </c>
      <c r="Y813" t="s">
        <v>324</v>
      </c>
      <c r="Z813" t="s">
        <v>324</v>
      </c>
      <c r="AA813">
        <v>0</v>
      </c>
      <c r="AB813" t="s">
        <v>324</v>
      </c>
      <c r="AC813" t="s">
        <v>324</v>
      </c>
      <c r="AD813" t="s">
        <v>324</v>
      </c>
      <c r="AE813" t="s">
        <v>324</v>
      </c>
      <c r="AF813">
        <v>0</v>
      </c>
      <c r="AG813" t="s">
        <v>324</v>
      </c>
      <c r="AH813" t="s">
        <v>324</v>
      </c>
      <c r="AI813" t="s">
        <v>324</v>
      </c>
      <c r="AJ813" t="s">
        <v>324</v>
      </c>
      <c r="AK813">
        <v>0</v>
      </c>
      <c r="AL813" t="s">
        <v>324</v>
      </c>
      <c r="AM813" t="s">
        <v>324</v>
      </c>
      <c r="AN813" t="s">
        <v>324</v>
      </c>
      <c r="AO813" t="s">
        <v>324</v>
      </c>
      <c r="AP813">
        <v>0</v>
      </c>
      <c r="AQ813" t="s">
        <v>324</v>
      </c>
      <c r="AR813" t="s">
        <v>324</v>
      </c>
      <c r="AS813" t="s">
        <v>324</v>
      </c>
      <c r="AT813" t="s">
        <v>324</v>
      </c>
      <c r="AU813">
        <v>0</v>
      </c>
      <c r="AV813" t="s">
        <v>324</v>
      </c>
      <c r="AW813" t="s">
        <v>324</v>
      </c>
      <c r="AX813" t="s">
        <v>324</v>
      </c>
      <c r="AY813" t="s">
        <v>324</v>
      </c>
      <c r="AZ813">
        <v>0</v>
      </c>
      <c r="BA813" t="s">
        <v>324</v>
      </c>
      <c r="BB813" t="s">
        <v>324</v>
      </c>
      <c r="BC813" t="s">
        <v>324</v>
      </c>
      <c r="BD813" t="s">
        <v>324</v>
      </c>
      <c r="BE813">
        <v>0</v>
      </c>
      <c r="BF813" t="s">
        <v>324</v>
      </c>
      <c r="BG813" t="s">
        <v>324</v>
      </c>
      <c r="BH813" t="s">
        <v>324</v>
      </c>
      <c r="BI813" t="s">
        <v>324</v>
      </c>
      <c r="BJ813">
        <v>0</v>
      </c>
      <c r="BK813" t="s">
        <v>324</v>
      </c>
      <c r="BL813" t="s">
        <v>324</v>
      </c>
      <c r="BM813" t="s">
        <v>324</v>
      </c>
      <c r="BN813" t="s">
        <v>324</v>
      </c>
      <c r="BO813">
        <v>0</v>
      </c>
      <c r="BP813" t="s">
        <v>324</v>
      </c>
      <c r="BQ813" t="s">
        <v>324</v>
      </c>
      <c r="BR813" t="s">
        <v>324</v>
      </c>
      <c r="BS813" t="s">
        <v>324</v>
      </c>
      <c r="BT813">
        <v>0</v>
      </c>
      <c r="BU813" t="s">
        <v>324</v>
      </c>
      <c r="BV813" t="s">
        <v>324</v>
      </c>
      <c r="BW813" t="s">
        <v>324</v>
      </c>
      <c r="BX813" t="s">
        <v>324</v>
      </c>
      <c r="BY813">
        <v>0</v>
      </c>
      <c r="BZ813" t="s">
        <v>324</v>
      </c>
      <c r="CA813" t="s">
        <v>324</v>
      </c>
      <c r="CB813" t="s">
        <v>324</v>
      </c>
      <c r="CC813" t="s">
        <v>324</v>
      </c>
      <c r="CD813">
        <v>0</v>
      </c>
      <c r="CE813" t="s">
        <v>324</v>
      </c>
      <c r="CF813" t="s">
        <v>324</v>
      </c>
      <c r="CG813" t="s">
        <v>324</v>
      </c>
      <c r="CH813" t="s">
        <v>324</v>
      </c>
      <c r="CI813">
        <v>0</v>
      </c>
      <c r="CJ813" t="s">
        <v>324</v>
      </c>
      <c r="CK813" t="s">
        <v>324</v>
      </c>
      <c r="CL813" t="s">
        <v>324</v>
      </c>
      <c r="CM813" t="s">
        <v>324</v>
      </c>
      <c r="CN813">
        <v>0</v>
      </c>
      <c r="CO813">
        <v>5.5289999999999999</v>
      </c>
      <c r="CP813">
        <v>1.8859999999999999</v>
      </c>
      <c r="CQ813">
        <v>1.7000000000000001E-2</v>
      </c>
      <c r="CR813">
        <v>0</v>
      </c>
      <c r="CS813">
        <v>7.4320000000000004</v>
      </c>
      <c r="CT813">
        <v>807</v>
      </c>
      <c r="CU813">
        <v>19</v>
      </c>
      <c r="CV813">
        <v>2</v>
      </c>
      <c r="CW813">
        <v>0</v>
      </c>
      <c r="CX813">
        <v>828</v>
      </c>
      <c r="CY813">
        <v>0</v>
      </c>
      <c r="CZ813">
        <v>0</v>
      </c>
      <c r="DA813">
        <v>0</v>
      </c>
      <c r="DB813">
        <v>0</v>
      </c>
      <c r="DC813">
        <v>0</v>
      </c>
    </row>
    <row r="814" spans="1:107" x14ac:dyDescent="0.45">
      <c r="A814">
        <v>2024</v>
      </c>
      <c r="B814">
        <v>3</v>
      </c>
      <c r="C814" t="s">
        <v>137</v>
      </c>
      <c r="D814">
        <v>22053</v>
      </c>
      <c r="E814" t="s">
        <v>417</v>
      </c>
      <c r="F814" t="s">
        <v>323</v>
      </c>
      <c r="G814" t="s">
        <v>244</v>
      </c>
      <c r="H814">
        <v>2.4990000000000001</v>
      </c>
      <c r="I814">
        <v>0.879</v>
      </c>
      <c r="J814">
        <v>0.03</v>
      </c>
      <c r="K814" t="s">
        <v>324</v>
      </c>
      <c r="L814">
        <v>3.4079999999999999</v>
      </c>
      <c r="M814">
        <v>267</v>
      </c>
      <c r="N814">
        <v>32</v>
      </c>
      <c r="O814">
        <v>1</v>
      </c>
      <c r="P814" t="s">
        <v>324</v>
      </c>
      <c r="Q814">
        <v>300</v>
      </c>
      <c r="R814" t="s">
        <v>324</v>
      </c>
      <c r="S814" t="s">
        <v>324</v>
      </c>
      <c r="T814" t="s">
        <v>324</v>
      </c>
      <c r="U814" t="s">
        <v>324</v>
      </c>
      <c r="V814">
        <v>0</v>
      </c>
      <c r="W814" t="s">
        <v>324</v>
      </c>
      <c r="X814" t="s">
        <v>324</v>
      </c>
      <c r="Y814" t="s">
        <v>324</v>
      </c>
      <c r="Z814" t="s">
        <v>324</v>
      </c>
      <c r="AA814">
        <v>0</v>
      </c>
      <c r="AB814">
        <v>137.12299999999999</v>
      </c>
      <c r="AC814">
        <v>15.273999999999999</v>
      </c>
      <c r="AD814" t="s">
        <v>324</v>
      </c>
      <c r="AE814" t="s">
        <v>324</v>
      </c>
      <c r="AF814">
        <v>152.39699999999999</v>
      </c>
      <c r="AG814">
        <v>0.28599999999999998</v>
      </c>
      <c r="AH814" t="s">
        <v>324</v>
      </c>
      <c r="AI814">
        <v>0.01</v>
      </c>
      <c r="AJ814" t="s">
        <v>324</v>
      </c>
      <c r="AK814">
        <v>0.29599999999999999</v>
      </c>
      <c r="AL814">
        <v>53</v>
      </c>
      <c r="AM814" t="s">
        <v>324</v>
      </c>
      <c r="AN814">
        <v>1</v>
      </c>
      <c r="AO814" t="s">
        <v>324</v>
      </c>
      <c r="AP814">
        <v>54</v>
      </c>
      <c r="AQ814">
        <v>0.755</v>
      </c>
      <c r="AR814" t="s">
        <v>324</v>
      </c>
      <c r="AS814">
        <v>0.01</v>
      </c>
      <c r="AT814" t="s">
        <v>324</v>
      </c>
      <c r="AU814">
        <v>0.76500000000000001</v>
      </c>
      <c r="AV814" t="s">
        <v>324</v>
      </c>
      <c r="AW814" t="s">
        <v>324</v>
      </c>
      <c r="AX814" t="s">
        <v>324</v>
      </c>
      <c r="AY814" t="s">
        <v>324</v>
      </c>
      <c r="AZ814">
        <v>0</v>
      </c>
      <c r="BA814" t="s">
        <v>324</v>
      </c>
      <c r="BB814" t="s">
        <v>324</v>
      </c>
      <c r="BC814" t="s">
        <v>324</v>
      </c>
      <c r="BD814" t="s">
        <v>324</v>
      </c>
      <c r="BE814">
        <v>0</v>
      </c>
      <c r="BF814" t="s">
        <v>324</v>
      </c>
      <c r="BG814" t="s">
        <v>324</v>
      </c>
      <c r="BH814" t="s">
        <v>324</v>
      </c>
      <c r="BI814" t="s">
        <v>324</v>
      </c>
      <c r="BJ814">
        <v>0</v>
      </c>
      <c r="BK814" t="s">
        <v>324</v>
      </c>
      <c r="BL814" t="s">
        <v>324</v>
      </c>
      <c r="BM814" t="s">
        <v>324</v>
      </c>
      <c r="BN814" t="s">
        <v>324</v>
      </c>
      <c r="BO814">
        <v>0</v>
      </c>
      <c r="BP814" t="s">
        <v>324</v>
      </c>
      <c r="BQ814" t="s">
        <v>324</v>
      </c>
      <c r="BR814" t="s">
        <v>324</v>
      </c>
      <c r="BS814" t="s">
        <v>324</v>
      </c>
      <c r="BT814">
        <v>0</v>
      </c>
      <c r="BU814" t="s">
        <v>324</v>
      </c>
      <c r="BV814" t="s">
        <v>324</v>
      </c>
      <c r="BW814" t="s">
        <v>324</v>
      </c>
      <c r="BX814" t="s">
        <v>324</v>
      </c>
      <c r="BY814">
        <v>0</v>
      </c>
      <c r="BZ814" t="s">
        <v>324</v>
      </c>
      <c r="CA814" t="s">
        <v>324</v>
      </c>
      <c r="CB814" t="s">
        <v>324</v>
      </c>
      <c r="CC814" t="s">
        <v>324</v>
      </c>
      <c r="CD814">
        <v>0</v>
      </c>
      <c r="CE814" t="s">
        <v>324</v>
      </c>
      <c r="CF814" t="s">
        <v>324</v>
      </c>
      <c r="CG814" t="s">
        <v>324</v>
      </c>
      <c r="CH814" t="s">
        <v>324</v>
      </c>
      <c r="CI814">
        <v>0</v>
      </c>
      <c r="CJ814" t="s">
        <v>324</v>
      </c>
      <c r="CK814" t="s">
        <v>324</v>
      </c>
      <c r="CL814" t="s">
        <v>324</v>
      </c>
      <c r="CM814" t="s">
        <v>324</v>
      </c>
      <c r="CN814">
        <v>0</v>
      </c>
      <c r="CO814">
        <v>2.4990000000000001</v>
      </c>
      <c r="CP814">
        <v>0.879</v>
      </c>
      <c r="CQ814">
        <v>0.03</v>
      </c>
      <c r="CR814">
        <v>0</v>
      </c>
      <c r="CS814">
        <v>3.4079999999999999</v>
      </c>
      <c r="CT814">
        <v>267</v>
      </c>
      <c r="CU814">
        <v>32</v>
      </c>
      <c r="CV814">
        <v>1</v>
      </c>
      <c r="CW814">
        <v>0</v>
      </c>
      <c r="CX814">
        <v>300</v>
      </c>
      <c r="CY814">
        <v>137.12299999999999</v>
      </c>
      <c r="CZ814">
        <v>15.273999999999999</v>
      </c>
      <c r="DA814">
        <v>0</v>
      </c>
      <c r="DB814">
        <v>0</v>
      </c>
      <c r="DC814">
        <v>152.39699999999999</v>
      </c>
    </row>
    <row r="815" spans="1:107" x14ac:dyDescent="0.45">
      <c r="A815">
        <v>2024</v>
      </c>
      <c r="B815">
        <v>3</v>
      </c>
      <c r="C815" t="s">
        <v>137</v>
      </c>
      <c r="D815">
        <v>49998</v>
      </c>
      <c r="E815" t="s">
        <v>418</v>
      </c>
      <c r="F815" t="s">
        <v>323</v>
      </c>
      <c r="G815" t="s">
        <v>244</v>
      </c>
      <c r="H815">
        <v>0.126</v>
      </c>
      <c r="I815">
        <v>0.26100000000000001</v>
      </c>
      <c r="J815">
        <v>0</v>
      </c>
      <c r="K815">
        <v>0</v>
      </c>
      <c r="L815">
        <v>0.38700000000000001</v>
      </c>
      <c r="M815">
        <v>23</v>
      </c>
      <c r="N815">
        <v>8</v>
      </c>
      <c r="O815">
        <v>0</v>
      </c>
      <c r="P815">
        <v>0</v>
      </c>
      <c r="Q815">
        <v>31</v>
      </c>
      <c r="R815">
        <v>0</v>
      </c>
      <c r="S815">
        <v>0</v>
      </c>
      <c r="T815">
        <v>0</v>
      </c>
      <c r="U815">
        <v>0</v>
      </c>
      <c r="V815">
        <v>0</v>
      </c>
      <c r="W815">
        <v>0</v>
      </c>
      <c r="X815">
        <v>0</v>
      </c>
      <c r="Y815">
        <v>0</v>
      </c>
      <c r="Z815">
        <v>0</v>
      </c>
      <c r="AA815">
        <v>0</v>
      </c>
      <c r="AB815">
        <v>5.0940000000000003</v>
      </c>
      <c r="AC815">
        <v>0.66700000000000004</v>
      </c>
      <c r="AD815">
        <v>0</v>
      </c>
      <c r="AE815">
        <v>0</v>
      </c>
      <c r="AF815">
        <v>5.7610000000000001</v>
      </c>
      <c r="AG815">
        <v>0</v>
      </c>
      <c r="AH815">
        <v>0</v>
      </c>
      <c r="AI815">
        <v>0</v>
      </c>
      <c r="AJ815">
        <v>0</v>
      </c>
      <c r="AK815">
        <v>0</v>
      </c>
      <c r="AL815">
        <v>0</v>
      </c>
      <c r="AM815">
        <v>0</v>
      </c>
      <c r="AN815">
        <v>0</v>
      </c>
      <c r="AO815">
        <v>0</v>
      </c>
      <c r="AP815">
        <v>0</v>
      </c>
      <c r="AQ815">
        <v>0</v>
      </c>
      <c r="AR815">
        <v>0</v>
      </c>
      <c r="AS815">
        <v>0</v>
      </c>
      <c r="AT815">
        <v>0</v>
      </c>
      <c r="AU815">
        <v>0</v>
      </c>
      <c r="AV815">
        <v>0</v>
      </c>
      <c r="AW815">
        <v>0</v>
      </c>
      <c r="AX815">
        <v>0</v>
      </c>
      <c r="AY815">
        <v>0</v>
      </c>
      <c r="AZ815">
        <v>0</v>
      </c>
      <c r="BA815">
        <v>0</v>
      </c>
      <c r="BB815">
        <v>0</v>
      </c>
      <c r="BC815">
        <v>0</v>
      </c>
      <c r="BD815">
        <v>0</v>
      </c>
      <c r="BE815">
        <v>0</v>
      </c>
      <c r="BF815">
        <v>0</v>
      </c>
      <c r="BG815">
        <v>0</v>
      </c>
      <c r="BH815">
        <v>0</v>
      </c>
      <c r="BI815">
        <v>0</v>
      </c>
      <c r="BJ815">
        <v>0</v>
      </c>
      <c r="BK815">
        <v>0</v>
      </c>
      <c r="BL815">
        <v>0</v>
      </c>
      <c r="BM815">
        <v>0</v>
      </c>
      <c r="BN815">
        <v>0</v>
      </c>
      <c r="BO815">
        <v>0</v>
      </c>
      <c r="BP815">
        <v>0</v>
      </c>
      <c r="BQ815">
        <v>0</v>
      </c>
      <c r="BR815">
        <v>0</v>
      </c>
      <c r="BS815">
        <v>0</v>
      </c>
      <c r="BT815">
        <v>0</v>
      </c>
      <c r="BU815">
        <v>0</v>
      </c>
      <c r="BV815">
        <v>0</v>
      </c>
      <c r="BW815">
        <v>0</v>
      </c>
      <c r="BX815">
        <v>0</v>
      </c>
      <c r="BY815">
        <v>0</v>
      </c>
      <c r="BZ815">
        <v>0</v>
      </c>
      <c r="CA815">
        <v>0</v>
      </c>
      <c r="CB815">
        <v>0</v>
      </c>
      <c r="CC815">
        <v>0</v>
      </c>
      <c r="CD815">
        <v>0</v>
      </c>
      <c r="CE815">
        <v>0</v>
      </c>
      <c r="CF815">
        <v>0</v>
      </c>
      <c r="CG815">
        <v>0</v>
      </c>
      <c r="CH815">
        <v>0</v>
      </c>
      <c r="CI815">
        <v>0</v>
      </c>
      <c r="CJ815">
        <v>0</v>
      </c>
      <c r="CK815">
        <v>0</v>
      </c>
      <c r="CL815">
        <v>0</v>
      </c>
      <c r="CM815">
        <v>0</v>
      </c>
      <c r="CN815">
        <v>0</v>
      </c>
      <c r="CO815">
        <v>0.126</v>
      </c>
      <c r="CP815">
        <v>0.26100000000000001</v>
      </c>
      <c r="CQ815" t="s">
        <v>179</v>
      </c>
      <c r="CR815">
        <v>0</v>
      </c>
      <c r="CS815">
        <v>0.38700000000000001</v>
      </c>
      <c r="CT815">
        <v>23</v>
      </c>
      <c r="CU815">
        <v>8</v>
      </c>
      <c r="CV815">
        <v>0</v>
      </c>
      <c r="CW815">
        <v>0</v>
      </c>
      <c r="CX815">
        <v>31</v>
      </c>
      <c r="CY815">
        <v>5.0940000000000003</v>
      </c>
      <c r="CZ815">
        <v>0.66700000000000004</v>
      </c>
      <c r="DA815">
        <v>0</v>
      </c>
      <c r="DB815">
        <v>0</v>
      </c>
      <c r="DC815">
        <v>5.7610000000000001</v>
      </c>
    </row>
    <row r="816" spans="1:107" x14ac:dyDescent="0.45">
      <c r="A816">
        <v>2024</v>
      </c>
      <c r="B816">
        <v>3</v>
      </c>
      <c r="C816" t="s">
        <v>137</v>
      </c>
      <c r="D816">
        <v>99999</v>
      </c>
      <c r="E816" t="s">
        <v>329</v>
      </c>
      <c r="F816" t="s">
        <v>323</v>
      </c>
      <c r="H816">
        <v>15.584</v>
      </c>
      <c r="I816">
        <v>1.0580000000000001</v>
      </c>
      <c r="J816">
        <v>-3.5999999999999997E-2</v>
      </c>
      <c r="K816">
        <v>0</v>
      </c>
      <c r="L816">
        <v>16.606000000000002</v>
      </c>
      <c r="M816" t="s">
        <v>324</v>
      </c>
      <c r="N816" t="s">
        <v>324</v>
      </c>
      <c r="O816" t="s">
        <v>324</v>
      </c>
      <c r="P816" t="s">
        <v>324</v>
      </c>
      <c r="Q816" t="s">
        <v>324</v>
      </c>
      <c r="R816" t="s">
        <v>324</v>
      </c>
      <c r="S816" t="s">
        <v>324</v>
      </c>
      <c r="T816" t="s">
        <v>324</v>
      </c>
      <c r="U816" t="s">
        <v>324</v>
      </c>
      <c r="V816">
        <v>0</v>
      </c>
      <c r="W816" t="s">
        <v>324</v>
      </c>
      <c r="X816" t="s">
        <v>324</v>
      </c>
      <c r="Y816" t="s">
        <v>324</v>
      </c>
      <c r="Z816" t="s">
        <v>324</v>
      </c>
      <c r="AA816" t="s">
        <v>324</v>
      </c>
      <c r="AB816" t="s">
        <v>324</v>
      </c>
      <c r="AC816" t="s">
        <v>324</v>
      </c>
      <c r="AD816" t="s">
        <v>324</v>
      </c>
      <c r="AE816" t="s">
        <v>324</v>
      </c>
      <c r="AF816" t="s">
        <v>324</v>
      </c>
      <c r="AG816">
        <v>-0.28799999999999998</v>
      </c>
      <c r="AH816">
        <v>-0.02</v>
      </c>
      <c r="AI816" t="s">
        <v>324</v>
      </c>
      <c r="AJ816" t="s">
        <v>324</v>
      </c>
      <c r="AK816">
        <v>-0.309</v>
      </c>
      <c r="AL816" t="s">
        <v>324</v>
      </c>
      <c r="AM816" t="s">
        <v>324</v>
      </c>
      <c r="AN816" t="s">
        <v>324</v>
      </c>
      <c r="AO816" t="s">
        <v>324</v>
      </c>
      <c r="AP816" t="s">
        <v>324</v>
      </c>
      <c r="AQ816" t="s">
        <v>324</v>
      </c>
      <c r="AR816" t="s">
        <v>324</v>
      </c>
      <c r="AS816" t="s">
        <v>324</v>
      </c>
      <c r="AT816" t="s">
        <v>324</v>
      </c>
      <c r="AU816" t="s">
        <v>324</v>
      </c>
      <c r="AV816" t="s">
        <v>324</v>
      </c>
      <c r="AW816" t="s">
        <v>324</v>
      </c>
      <c r="AX816" t="s">
        <v>324</v>
      </c>
      <c r="AY816" t="s">
        <v>324</v>
      </c>
      <c r="AZ816">
        <v>0</v>
      </c>
      <c r="BA816" t="s">
        <v>324</v>
      </c>
      <c r="BB816" t="s">
        <v>324</v>
      </c>
      <c r="BC816" t="s">
        <v>324</v>
      </c>
      <c r="BD816" t="s">
        <v>324</v>
      </c>
      <c r="BE816" t="s">
        <v>324</v>
      </c>
      <c r="BF816" t="s">
        <v>324</v>
      </c>
      <c r="BG816" t="s">
        <v>324</v>
      </c>
      <c r="BH816" t="s">
        <v>324</v>
      </c>
      <c r="BI816" t="s">
        <v>324</v>
      </c>
      <c r="BJ816" t="s">
        <v>324</v>
      </c>
      <c r="BK816" t="s">
        <v>324</v>
      </c>
      <c r="BL816" t="s">
        <v>324</v>
      </c>
      <c r="BM816" t="s">
        <v>324</v>
      </c>
      <c r="BN816" t="s">
        <v>324</v>
      </c>
      <c r="BO816" t="s">
        <v>324</v>
      </c>
      <c r="BP816" t="s">
        <v>324</v>
      </c>
      <c r="BQ816" t="s">
        <v>324</v>
      </c>
      <c r="BR816" t="s">
        <v>324</v>
      </c>
      <c r="BS816" t="s">
        <v>324</v>
      </c>
      <c r="BT816" t="s">
        <v>324</v>
      </c>
      <c r="BU816" t="s">
        <v>324</v>
      </c>
      <c r="BV816" t="s">
        <v>324</v>
      </c>
      <c r="BW816" t="s">
        <v>324</v>
      </c>
      <c r="BX816" t="s">
        <v>324</v>
      </c>
      <c r="BY816" t="s">
        <v>324</v>
      </c>
      <c r="BZ816" t="s">
        <v>324</v>
      </c>
      <c r="CA816" t="s">
        <v>324</v>
      </c>
      <c r="CB816" t="s">
        <v>324</v>
      </c>
      <c r="CC816" t="s">
        <v>324</v>
      </c>
      <c r="CD816" t="s">
        <v>324</v>
      </c>
      <c r="CE816" t="s">
        <v>324</v>
      </c>
      <c r="CF816" t="s">
        <v>324</v>
      </c>
      <c r="CG816" t="s">
        <v>324</v>
      </c>
      <c r="CH816" t="s">
        <v>324</v>
      </c>
      <c r="CI816" t="s">
        <v>324</v>
      </c>
      <c r="CJ816" t="s">
        <v>324</v>
      </c>
      <c r="CK816" t="s">
        <v>324</v>
      </c>
      <c r="CL816" t="s">
        <v>324</v>
      </c>
      <c r="CM816" t="s">
        <v>324</v>
      </c>
      <c r="CN816" t="s">
        <v>324</v>
      </c>
      <c r="CO816">
        <v>15.584</v>
      </c>
      <c r="CP816">
        <v>1.0580000000000001</v>
      </c>
      <c r="CQ816">
        <v>-3.5999999999999997E-2</v>
      </c>
      <c r="CR816">
        <v>0</v>
      </c>
      <c r="CS816">
        <v>16.606000000000002</v>
      </c>
      <c r="CT816" t="s">
        <v>324</v>
      </c>
      <c r="CU816" t="s">
        <v>324</v>
      </c>
      <c r="CV816" t="s">
        <v>324</v>
      </c>
      <c r="CW816" t="s">
        <v>324</v>
      </c>
      <c r="CX816" t="s">
        <v>324</v>
      </c>
      <c r="CY816" t="s">
        <v>324</v>
      </c>
      <c r="CZ816" t="s">
        <v>324</v>
      </c>
      <c r="DA816" t="s">
        <v>324</v>
      </c>
      <c r="DB816" t="s">
        <v>324</v>
      </c>
      <c r="DC816" t="s">
        <v>324</v>
      </c>
    </row>
    <row r="817" spans="1:107" x14ac:dyDescent="0.45">
      <c r="A817">
        <v>2024</v>
      </c>
      <c r="B817">
        <v>3</v>
      </c>
      <c r="C817" t="s">
        <v>140</v>
      </c>
      <c r="D817">
        <v>3265</v>
      </c>
      <c r="E817" t="s">
        <v>419</v>
      </c>
      <c r="F817" t="s">
        <v>323</v>
      </c>
      <c r="G817" t="s">
        <v>244</v>
      </c>
      <c r="H817">
        <v>24.946999999999999</v>
      </c>
      <c r="I817">
        <v>1.83</v>
      </c>
      <c r="J817">
        <v>0</v>
      </c>
      <c r="K817">
        <v>0</v>
      </c>
      <c r="L817">
        <v>26.777000000000001</v>
      </c>
      <c r="M817">
        <v>4158</v>
      </c>
      <c r="N817">
        <v>139</v>
      </c>
      <c r="O817">
        <v>0</v>
      </c>
      <c r="P817">
        <v>0</v>
      </c>
      <c r="Q817">
        <v>4297</v>
      </c>
      <c r="R817" t="s">
        <v>324</v>
      </c>
      <c r="S817" t="s">
        <v>324</v>
      </c>
      <c r="T817" t="s">
        <v>324</v>
      </c>
      <c r="U817" t="s">
        <v>324</v>
      </c>
      <c r="V817">
        <v>0</v>
      </c>
      <c r="W817" t="s">
        <v>324</v>
      </c>
      <c r="X817" t="s">
        <v>324</v>
      </c>
      <c r="Y817" t="s">
        <v>324</v>
      </c>
      <c r="Z817" t="s">
        <v>324</v>
      </c>
      <c r="AA817">
        <v>0</v>
      </c>
      <c r="AB817" t="s">
        <v>324</v>
      </c>
      <c r="AC817" t="s">
        <v>324</v>
      </c>
      <c r="AD817" t="s">
        <v>324</v>
      </c>
      <c r="AE817" t="s">
        <v>324</v>
      </c>
      <c r="AF817">
        <v>0</v>
      </c>
      <c r="AG817" t="s">
        <v>324</v>
      </c>
      <c r="AH817" t="s">
        <v>324</v>
      </c>
      <c r="AI817" t="s">
        <v>324</v>
      </c>
      <c r="AJ817" t="s">
        <v>324</v>
      </c>
      <c r="AK817">
        <v>0</v>
      </c>
      <c r="AL817" t="s">
        <v>324</v>
      </c>
      <c r="AM817" t="s">
        <v>324</v>
      </c>
      <c r="AN817" t="s">
        <v>324</v>
      </c>
      <c r="AO817" t="s">
        <v>324</v>
      </c>
      <c r="AP817">
        <v>0</v>
      </c>
      <c r="AQ817" t="s">
        <v>324</v>
      </c>
      <c r="AR817" t="s">
        <v>324</v>
      </c>
      <c r="AS817" t="s">
        <v>324</v>
      </c>
      <c r="AT817" t="s">
        <v>324</v>
      </c>
      <c r="AU817">
        <v>0</v>
      </c>
      <c r="AV817" t="s">
        <v>324</v>
      </c>
      <c r="AW817" t="s">
        <v>324</v>
      </c>
      <c r="AX817" t="s">
        <v>324</v>
      </c>
      <c r="AY817" t="s">
        <v>324</v>
      </c>
      <c r="AZ817">
        <v>0</v>
      </c>
      <c r="BA817" t="s">
        <v>324</v>
      </c>
      <c r="BB817" t="s">
        <v>324</v>
      </c>
      <c r="BC817" t="s">
        <v>324</v>
      </c>
      <c r="BD817" t="s">
        <v>324</v>
      </c>
      <c r="BE817">
        <v>0</v>
      </c>
      <c r="BF817" t="s">
        <v>324</v>
      </c>
      <c r="BG817" t="s">
        <v>324</v>
      </c>
      <c r="BH817" t="s">
        <v>324</v>
      </c>
      <c r="BI817" t="s">
        <v>324</v>
      </c>
      <c r="BJ817">
        <v>0</v>
      </c>
      <c r="BK817">
        <v>0.01</v>
      </c>
      <c r="BL817" t="s">
        <v>324</v>
      </c>
      <c r="BM817" t="s">
        <v>324</v>
      </c>
      <c r="BN817" t="s">
        <v>324</v>
      </c>
      <c r="BO817">
        <v>0.01</v>
      </c>
      <c r="BP817">
        <v>4</v>
      </c>
      <c r="BQ817" t="s">
        <v>324</v>
      </c>
      <c r="BR817" t="s">
        <v>324</v>
      </c>
      <c r="BS817" t="s">
        <v>324</v>
      </c>
      <c r="BT817">
        <v>4</v>
      </c>
      <c r="BU817" t="s">
        <v>324</v>
      </c>
      <c r="BV817" t="s">
        <v>324</v>
      </c>
      <c r="BW817" t="s">
        <v>324</v>
      </c>
      <c r="BX817" t="s">
        <v>324</v>
      </c>
      <c r="BY817">
        <v>0</v>
      </c>
      <c r="BZ817" t="s">
        <v>324</v>
      </c>
      <c r="CA817" t="s">
        <v>324</v>
      </c>
      <c r="CB817" t="s">
        <v>324</v>
      </c>
      <c r="CC817" t="s">
        <v>324</v>
      </c>
      <c r="CD817">
        <v>0</v>
      </c>
      <c r="CE817" t="s">
        <v>324</v>
      </c>
      <c r="CF817" t="s">
        <v>324</v>
      </c>
      <c r="CG817" t="s">
        <v>324</v>
      </c>
      <c r="CH817" t="s">
        <v>324</v>
      </c>
      <c r="CI817">
        <v>0</v>
      </c>
      <c r="CJ817" t="s">
        <v>324</v>
      </c>
      <c r="CK817" t="s">
        <v>324</v>
      </c>
      <c r="CL817" t="s">
        <v>324</v>
      </c>
      <c r="CM817" t="s">
        <v>324</v>
      </c>
      <c r="CN817">
        <v>0</v>
      </c>
      <c r="CO817">
        <v>24.957000000000001</v>
      </c>
      <c r="CP817">
        <v>1.83</v>
      </c>
      <c r="CQ817" t="s">
        <v>179</v>
      </c>
      <c r="CR817">
        <v>0</v>
      </c>
      <c r="CS817">
        <v>26.786999999999999</v>
      </c>
      <c r="CT817">
        <v>4162</v>
      </c>
      <c r="CU817">
        <v>139</v>
      </c>
      <c r="CV817">
        <v>0</v>
      </c>
      <c r="CW817">
        <v>0</v>
      </c>
      <c r="CX817">
        <v>4301</v>
      </c>
      <c r="CY817">
        <v>0</v>
      </c>
      <c r="CZ817">
        <v>0</v>
      </c>
      <c r="DA817">
        <v>0</v>
      </c>
      <c r="DB817">
        <v>0</v>
      </c>
      <c r="DC817">
        <v>0</v>
      </c>
    </row>
    <row r="818" spans="1:107" x14ac:dyDescent="0.45">
      <c r="A818">
        <v>2024</v>
      </c>
      <c r="B818">
        <v>3</v>
      </c>
      <c r="C818" t="s">
        <v>140</v>
      </c>
      <c r="D818">
        <v>11241</v>
      </c>
      <c r="E818" t="s">
        <v>420</v>
      </c>
      <c r="F818" t="s">
        <v>323</v>
      </c>
      <c r="G818" t="s">
        <v>247</v>
      </c>
      <c r="H818">
        <v>86.39</v>
      </c>
      <c r="I818">
        <v>7.4619999999999997</v>
      </c>
      <c r="J818">
        <v>9.7000000000000003E-2</v>
      </c>
      <c r="K818" t="s">
        <v>324</v>
      </c>
      <c r="L818">
        <v>93.948999999999998</v>
      </c>
      <c r="M818">
        <v>13858</v>
      </c>
      <c r="N818">
        <v>594</v>
      </c>
      <c r="O818">
        <v>5</v>
      </c>
      <c r="P818" t="s">
        <v>324</v>
      </c>
      <c r="Q818">
        <v>14457</v>
      </c>
      <c r="R818" t="s">
        <v>324</v>
      </c>
      <c r="S818" t="s">
        <v>324</v>
      </c>
      <c r="T818" t="s">
        <v>324</v>
      </c>
      <c r="U818" t="s">
        <v>324</v>
      </c>
      <c r="V818">
        <v>0</v>
      </c>
      <c r="W818" t="s">
        <v>324</v>
      </c>
      <c r="X818" t="s">
        <v>324</v>
      </c>
      <c r="Y818" t="s">
        <v>324</v>
      </c>
      <c r="Z818" t="s">
        <v>324</v>
      </c>
      <c r="AA818">
        <v>0</v>
      </c>
      <c r="AB818" t="s">
        <v>324</v>
      </c>
      <c r="AC818" t="s">
        <v>324</v>
      </c>
      <c r="AD818" t="s">
        <v>324</v>
      </c>
      <c r="AE818" t="s">
        <v>324</v>
      </c>
      <c r="AF818">
        <v>0</v>
      </c>
      <c r="AG818" t="s">
        <v>324</v>
      </c>
      <c r="AH818" t="s">
        <v>324</v>
      </c>
      <c r="AI818" t="s">
        <v>324</v>
      </c>
      <c r="AJ818" t="s">
        <v>324</v>
      </c>
      <c r="AK818">
        <v>0</v>
      </c>
      <c r="AL818" t="s">
        <v>324</v>
      </c>
      <c r="AM818" t="s">
        <v>324</v>
      </c>
      <c r="AN818" t="s">
        <v>324</v>
      </c>
      <c r="AO818" t="s">
        <v>324</v>
      </c>
      <c r="AP818">
        <v>0</v>
      </c>
      <c r="AQ818" t="s">
        <v>324</v>
      </c>
      <c r="AR818" t="s">
        <v>324</v>
      </c>
      <c r="AS818" t="s">
        <v>324</v>
      </c>
      <c r="AT818" t="s">
        <v>324</v>
      </c>
      <c r="AU818">
        <v>0</v>
      </c>
      <c r="AV818" t="s">
        <v>324</v>
      </c>
      <c r="AW818" t="s">
        <v>324</v>
      </c>
      <c r="AX818" t="s">
        <v>324</v>
      </c>
      <c r="AY818" t="s">
        <v>324</v>
      </c>
      <c r="AZ818">
        <v>0</v>
      </c>
      <c r="BA818" t="s">
        <v>324</v>
      </c>
      <c r="BB818" t="s">
        <v>324</v>
      </c>
      <c r="BC818" t="s">
        <v>324</v>
      </c>
      <c r="BD818" t="s">
        <v>324</v>
      </c>
      <c r="BE818">
        <v>0</v>
      </c>
      <c r="BF818" t="s">
        <v>324</v>
      </c>
      <c r="BG818" t="s">
        <v>324</v>
      </c>
      <c r="BH818" t="s">
        <v>324</v>
      </c>
      <c r="BI818" t="s">
        <v>324</v>
      </c>
      <c r="BJ818">
        <v>0</v>
      </c>
      <c r="BK818">
        <v>0</v>
      </c>
      <c r="BL818">
        <v>0</v>
      </c>
      <c r="BM818">
        <v>0</v>
      </c>
      <c r="BN818" t="s">
        <v>324</v>
      </c>
      <c r="BO818">
        <v>0</v>
      </c>
      <c r="BP818">
        <v>0</v>
      </c>
      <c r="BQ818">
        <v>0</v>
      </c>
      <c r="BR818">
        <v>0</v>
      </c>
      <c r="BS818" t="s">
        <v>324</v>
      </c>
      <c r="BT818">
        <v>0</v>
      </c>
      <c r="BU818" t="s">
        <v>324</v>
      </c>
      <c r="BV818" t="s">
        <v>324</v>
      </c>
      <c r="BW818" t="s">
        <v>324</v>
      </c>
      <c r="BX818" t="s">
        <v>324</v>
      </c>
      <c r="BY818">
        <v>0</v>
      </c>
      <c r="BZ818">
        <v>0</v>
      </c>
      <c r="CA818">
        <v>0</v>
      </c>
      <c r="CB818">
        <v>0</v>
      </c>
      <c r="CC818" t="s">
        <v>324</v>
      </c>
      <c r="CD818">
        <v>0</v>
      </c>
      <c r="CE818">
        <v>0</v>
      </c>
      <c r="CF818">
        <v>0</v>
      </c>
      <c r="CG818">
        <v>0</v>
      </c>
      <c r="CH818" t="s">
        <v>324</v>
      </c>
      <c r="CI818">
        <v>0</v>
      </c>
      <c r="CJ818" t="s">
        <v>324</v>
      </c>
      <c r="CK818" t="s">
        <v>324</v>
      </c>
      <c r="CL818" t="s">
        <v>324</v>
      </c>
      <c r="CM818" t="s">
        <v>324</v>
      </c>
      <c r="CN818">
        <v>0</v>
      </c>
      <c r="CO818">
        <v>86.39</v>
      </c>
      <c r="CP818">
        <v>7.4619999999999997</v>
      </c>
      <c r="CQ818">
        <v>9.7000000000000003E-2</v>
      </c>
      <c r="CR818">
        <v>0</v>
      </c>
      <c r="CS818">
        <v>93.948999999999998</v>
      </c>
      <c r="CT818">
        <v>13858</v>
      </c>
      <c r="CU818">
        <v>594</v>
      </c>
      <c r="CV818">
        <v>5</v>
      </c>
      <c r="CW818">
        <v>0</v>
      </c>
      <c r="CX818">
        <v>14457</v>
      </c>
      <c r="CY818">
        <v>0</v>
      </c>
      <c r="CZ818">
        <v>0</v>
      </c>
      <c r="DA818">
        <v>0</v>
      </c>
      <c r="DB818">
        <v>0</v>
      </c>
      <c r="DC818">
        <v>0</v>
      </c>
    </row>
    <row r="819" spans="1:107" x14ac:dyDescent="0.45">
      <c r="A819">
        <v>2024</v>
      </c>
      <c r="B819">
        <v>3</v>
      </c>
      <c r="C819" t="s">
        <v>140</v>
      </c>
      <c r="D819">
        <v>13478</v>
      </c>
      <c r="E819" t="s">
        <v>421</v>
      </c>
      <c r="F819" t="s">
        <v>323</v>
      </c>
      <c r="G819" t="s">
        <v>247</v>
      </c>
      <c r="H819">
        <v>55.996000000000002</v>
      </c>
      <c r="I819">
        <v>2.133</v>
      </c>
      <c r="J819">
        <v>0</v>
      </c>
      <c r="K819" t="s">
        <v>324</v>
      </c>
      <c r="L819">
        <v>58.128999999999998</v>
      </c>
      <c r="M819">
        <v>9649</v>
      </c>
      <c r="N819">
        <v>83</v>
      </c>
      <c r="O819">
        <v>0</v>
      </c>
      <c r="P819" t="s">
        <v>324</v>
      </c>
      <c r="Q819">
        <v>9732</v>
      </c>
      <c r="R819" t="s">
        <v>324</v>
      </c>
      <c r="S819" t="s">
        <v>324</v>
      </c>
      <c r="T819" t="s">
        <v>324</v>
      </c>
      <c r="U819" t="s">
        <v>324</v>
      </c>
      <c r="V819">
        <v>0</v>
      </c>
      <c r="W819" t="s">
        <v>324</v>
      </c>
      <c r="X819" t="s">
        <v>324</v>
      </c>
      <c r="Y819" t="s">
        <v>324</v>
      </c>
      <c r="Z819" t="s">
        <v>324</v>
      </c>
      <c r="AA819">
        <v>0</v>
      </c>
      <c r="AB819" t="s">
        <v>324</v>
      </c>
      <c r="AC819" t="s">
        <v>324</v>
      </c>
      <c r="AD819" t="s">
        <v>324</v>
      </c>
      <c r="AE819" t="s">
        <v>324</v>
      </c>
      <c r="AF819">
        <v>0</v>
      </c>
      <c r="AG819" t="s">
        <v>324</v>
      </c>
      <c r="AH819" t="s">
        <v>324</v>
      </c>
      <c r="AI819" t="s">
        <v>324</v>
      </c>
      <c r="AJ819" t="s">
        <v>324</v>
      </c>
      <c r="AK819">
        <v>0</v>
      </c>
      <c r="AL819" t="s">
        <v>324</v>
      </c>
      <c r="AM819" t="s">
        <v>324</v>
      </c>
      <c r="AN819" t="s">
        <v>324</v>
      </c>
      <c r="AO819" t="s">
        <v>324</v>
      </c>
      <c r="AP819">
        <v>0</v>
      </c>
      <c r="AQ819" t="s">
        <v>324</v>
      </c>
      <c r="AR819" t="s">
        <v>324</v>
      </c>
      <c r="AS819" t="s">
        <v>324</v>
      </c>
      <c r="AT819" t="s">
        <v>324</v>
      </c>
      <c r="AU819">
        <v>0</v>
      </c>
      <c r="AV819" t="s">
        <v>324</v>
      </c>
      <c r="AW819" t="s">
        <v>324</v>
      </c>
      <c r="AX819" t="s">
        <v>324</v>
      </c>
      <c r="AY819" t="s">
        <v>324</v>
      </c>
      <c r="AZ819">
        <v>0</v>
      </c>
      <c r="BA819" t="s">
        <v>324</v>
      </c>
      <c r="BB819" t="s">
        <v>324</v>
      </c>
      <c r="BC819" t="s">
        <v>324</v>
      </c>
      <c r="BD819" t="s">
        <v>324</v>
      </c>
      <c r="BE819">
        <v>0</v>
      </c>
      <c r="BF819" t="s">
        <v>324</v>
      </c>
      <c r="BG819" t="s">
        <v>324</v>
      </c>
      <c r="BH819" t="s">
        <v>324</v>
      </c>
      <c r="BI819" t="s">
        <v>324</v>
      </c>
      <c r="BJ819">
        <v>0</v>
      </c>
      <c r="BK819">
        <v>0</v>
      </c>
      <c r="BL819">
        <v>0</v>
      </c>
      <c r="BM819">
        <v>0</v>
      </c>
      <c r="BN819" t="s">
        <v>324</v>
      </c>
      <c r="BO819">
        <v>0</v>
      </c>
      <c r="BP819">
        <v>0</v>
      </c>
      <c r="BQ819">
        <v>0</v>
      </c>
      <c r="BR819">
        <v>0</v>
      </c>
      <c r="BS819" t="s">
        <v>324</v>
      </c>
      <c r="BT819">
        <v>0</v>
      </c>
      <c r="BU819" t="s">
        <v>324</v>
      </c>
      <c r="BV819" t="s">
        <v>324</v>
      </c>
      <c r="BW819" t="s">
        <v>324</v>
      </c>
      <c r="BX819" t="s">
        <v>324</v>
      </c>
      <c r="BY819">
        <v>0</v>
      </c>
      <c r="BZ819">
        <v>0</v>
      </c>
      <c r="CA819">
        <v>0</v>
      </c>
      <c r="CB819">
        <v>0</v>
      </c>
      <c r="CC819" t="s">
        <v>324</v>
      </c>
      <c r="CD819">
        <v>0</v>
      </c>
      <c r="CE819">
        <v>0</v>
      </c>
      <c r="CF819">
        <v>0</v>
      </c>
      <c r="CG819">
        <v>0</v>
      </c>
      <c r="CH819" t="s">
        <v>324</v>
      </c>
      <c r="CI819">
        <v>0</v>
      </c>
      <c r="CJ819" t="s">
        <v>324</v>
      </c>
      <c r="CK819" t="s">
        <v>324</v>
      </c>
      <c r="CL819" t="s">
        <v>324</v>
      </c>
      <c r="CM819" t="s">
        <v>324</v>
      </c>
      <c r="CN819">
        <v>0</v>
      </c>
      <c r="CO819">
        <v>55.996000000000002</v>
      </c>
      <c r="CP819">
        <v>2.133</v>
      </c>
      <c r="CQ819" t="s">
        <v>179</v>
      </c>
      <c r="CR819">
        <v>0</v>
      </c>
      <c r="CS819">
        <v>58.128999999999998</v>
      </c>
      <c r="CT819">
        <v>9649</v>
      </c>
      <c r="CU819">
        <v>83</v>
      </c>
      <c r="CV819">
        <v>0</v>
      </c>
      <c r="CW819">
        <v>0</v>
      </c>
      <c r="CX819">
        <v>9732</v>
      </c>
      <c r="CY819">
        <v>0</v>
      </c>
      <c r="CZ819">
        <v>0</v>
      </c>
      <c r="DA819">
        <v>0</v>
      </c>
      <c r="DB819">
        <v>0</v>
      </c>
      <c r="DC819">
        <v>0</v>
      </c>
    </row>
    <row r="820" spans="1:107" x14ac:dyDescent="0.45">
      <c r="A820">
        <v>2024</v>
      </c>
      <c r="B820">
        <v>3</v>
      </c>
      <c r="C820" t="s">
        <v>140</v>
      </c>
      <c r="D820">
        <v>17698</v>
      </c>
      <c r="E820" t="s">
        <v>337</v>
      </c>
      <c r="F820" t="s">
        <v>323</v>
      </c>
      <c r="G820" t="s">
        <v>244</v>
      </c>
      <c r="H820">
        <v>7.8520000000000003</v>
      </c>
      <c r="I820">
        <v>1.591</v>
      </c>
      <c r="J820">
        <v>6.0000000000000001E-3</v>
      </c>
      <c r="K820" t="s">
        <v>324</v>
      </c>
      <c r="L820">
        <v>9.4489999999999998</v>
      </c>
      <c r="M820">
        <v>1389</v>
      </c>
      <c r="N820">
        <v>103</v>
      </c>
      <c r="O820">
        <v>1</v>
      </c>
      <c r="P820" t="s">
        <v>324</v>
      </c>
      <c r="Q820">
        <v>1493</v>
      </c>
      <c r="R820" t="s">
        <v>324</v>
      </c>
      <c r="S820" t="s">
        <v>324</v>
      </c>
      <c r="T820" t="s">
        <v>324</v>
      </c>
      <c r="U820" t="s">
        <v>324</v>
      </c>
      <c r="V820">
        <v>0</v>
      </c>
      <c r="W820" t="s">
        <v>324</v>
      </c>
      <c r="X820" t="s">
        <v>324</v>
      </c>
      <c r="Y820" t="s">
        <v>324</v>
      </c>
      <c r="Z820" t="s">
        <v>324</v>
      </c>
      <c r="AA820">
        <v>0</v>
      </c>
      <c r="AB820">
        <v>264.03500000000003</v>
      </c>
      <c r="AC820">
        <v>8.6150000000000002</v>
      </c>
      <c r="AD820">
        <v>0.35499999999999998</v>
      </c>
      <c r="AE820" t="s">
        <v>324</v>
      </c>
      <c r="AF820">
        <v>273.005</v>
      </c>
      <c r="AG820">
        <v>1.9E-2</v>
      </c>
      <c r="AH820" t="s">
        <v>324</v>
      </c>
      <c r="AI820" t="s">
        <v>324</v>
      </c>
      <c r="AJ820" t="s">
        <v>324</v>
      </c>
      <c r="AK820">
        <v>1.9E-2</v>
      </c>
      <c r="AL820">
        <v>2</v>
      </c>
      <c r="AM820" t="s">
        <v>324</v>
      </c>
      <c r="AN820" t="s">
        <v>324</v>
      </c>
      <c r="AO820" t="s">
        <v>324</v>
      </c>
      <c r="AP820">
        <v>2</v>
      </c>
      <c r="AQ820">
        <v>0.158</v>
      </c>
      <c r="AR820" t="s">
        <v>324</v>
      </c>
      <c r="AS820" t="s">
        <v>324</v>
      </c>
      <c r="AT820" t="s">
        <v>324</v>
      </c>
      <c r="AU820">
        <v>0.158</v>
      </c>
      <c r="AV820" t="s">
        <v>324</v>
      </c>
      <c r="AW820" t="s">
        <v>324</v>
      </c>
      <c r="AX820" t="s">
        <v>324</v>
      </c>
      <c r="AY820" t="s">
        <v>324</v>
      </c>
      <c r="AZ820">
        <v>0</v>
      </c>
      <c r="BA820" t="s">
        <v>324</v>
      </c>
      <c r="BB820" t="s">
        <v>324</v>
      </c>
      <c r="BC820" t="s">
        <v>324</v>
      </c>
      <c r="BD820" t="s">
        <v>324</v>
      </c>
      <c r="BE820">
        <v>0</v>
      </c>
      <c r="BF820" t="s">
        <v>324</v>
      </c>
      <c r="BG820" t="s">
        <v>324</v>
      </c>
      <c r="BH820" t="s">
        <v>324</v>
      </c>
      <c r="BI820" t="s">
        <v>324</v>
      </c>
      <c r="BJ820">
        <v>0</v>
      </c>
      <c r="BK820" t="s">
        <v>324</v>
      </c>
      <c r="BL820" t="s">
        <v>324</v>
      </c>
      <c r="BM820" t="s">
        <v>324</v>
      </c>
      <c r="BN820" t="s">
        <v>324</v>
      </c>
      <c r="BO820">
        <v>0</v>
      </c>
      <c r="BP820" t="s">
        <v>324</v>
      </c>
      <c r="BQ820" t="s">
        <v>324</v>
      </c>
      <c r="BR820" t="s">
        <v>324</v>
      </c>
      <c r="BS820" t="s">
        <v>324</v>
      </c>
      <c r="BT820">
        <v>0</v>
      </c>
      <c r="BU820" t="s">
        <v>324</v>
      </c>
      <c r="BV820" t="s">
        <v>324</v>
      </c>
      <c r="BW820" t="s">
        <v>324</v>
      </c>
      <c r="BX820" t="s">
        <v>324</v>
      </c>
      <c r="BY820">
        <v>0</v>
      </c>
      <c r="BZ820" t="s">
        <v>324</v>
      </c>
      <c r="CA820" t="s">
        <v>324</v>
      </c>
      <c r="CB820" t="s">
        <v>324</v>
      </c>
      <c r="CC820" t="s">
        <v>324</v>
      </c>
      <c r="CD820">
        <v>0</v>
      </c>
      <c r="CE820" t="s">
        <v>324</v>
      </c>
      <c r="CF820" t="s">
        <v>324</v>
      </c>
      <c r="CG820" t="s">
        <v>324</v>
      </c>
      <c r="CH820" t="s">
        <v>324</v>
      </c>
      <c r="CI820">
        <v>0</v>
      </c>
      <c r="CJ820" t="s">
        <v>324</v>
      </c>
      <c r="CK820" t="s">
        <v>324</v>
      </c>
      <c r="CL820" t="s">
        <v>324</v>
      </c>
      <c r="CM820" t="s">
        <v>324</v>
      </c>
      <c r="CN820">
        <v>0</v>
      </c>
      <c r="CO820">
        <v>7.8520000000000003</v>
      </c>
      <c r="CP820">
        <v>1.591</v>
      </c>
      <c r="CQ820">
        <v>6.0000000000000001E-3</v>
      </c>
      <c r="CR820">
        <v>0</v>
      </c>
      <c r="CS820">
        <v>9.4489999999999998</v>
      </c>
      <c r="CT820">
        <v>1389</v>
      </c>
      <c r="CU820">
        <v>103</v>
      </c>
      <c r="CV820">
        <v>1</v>
      </c>
      <c r="CW820">
        <v>0</v>
      </c>
      <c r="CX820">
        <v>1493</v>
      </c>
      <c r="CY820">
        <v>264.03500000000003</v>
      </c>
      <c r="CZ820">
        <v>8.6150000000000002</v>
      </c>
      <c r="DA820">
        <v>0.35499999999999998</v>
      </c>
      <c r="DB820">
        <v>0</v>
      </c>
      <c r="DC820">
        <v>273.005</v>
      </c>
    </row>
    <row r="821" spans="1:107" x14ac:dyDescent="0.45">
      <c r="A821">
        <v>2024</v>
      </c>
      <c r="B821">
        <v>3</v>
      </c>
      <c r="C821" t="s">
        <v>140</v>
      </c>
      <c r="D821">
        <v>99999</v>
      </c>
      <c r="E821" t="s">
        <v>329</v>
      </c>
      <c r="F821" t="s">
        <v>323</v>
      </c>
      <c r="H821">
        <v>30.129000000000001</v>
      </c>
      <c r="I821" t="s">
        <v>179</v>
      </c>
      <c r="J821" t="s">
        <v>179</v>
      </c>
      <c r="K821" t="s">
        <v>324</v>
      </c>
      <c r="L821">
        <v>31.244</v>
      </c>
      <c r="M821" t="s">
        <v>324</v>
      </c>
      <c r="N821" t="s">
        <v>324</v>
      </c>
      <c r="O821" t="s">
        <v>324</v>
      </c>
      <c r="P821" t="s">
        <v>324</v>
      </c>
      <c r="Q821" t="s">
        <v>324</v>
      </c>
      <c r="R821" t="s">
        <v>324</v>
      </c>
      <c r="S821" t="s">
        <v>324</v>
      </c>
      <c r="T821" t="s">
        <v>324</v>
      </c>
      <c r="U821" t="s">
        <v>324</v>
      </c>
      <c r="V821">
        <v>0</v>
      </c>
      <c r="W821" t="s">
        <v>324</v>
      </c>
      <c r="X821" t="s">
        <v>324</v>
      </c>
      <c r="Y821" t="s">
        <v>324</v>
      </c>
      <c r="Z821" t="s">
        <v>324</v>
      </c>
      <c r="AA821" t="s">
        <v>324</v>
      </c>
      <c r="AB821" t="s">
        <v>324</v>
      </c>
      <c r="AC821" t="s">
        <v>324</v>
      </c>
      <c r="AD821" t="s">
        <v>324</v>
      </c>
      <c r="AE821" t="s">
        <v>324</v>
      </c>
      <c r="AF821" t="s">
        <v>324</v>
      </c>
      <c r="AG821" t="s">
        <v>324</v>
      </c>
      <c r="AH821" t="s">
        <v>324</v>
      </c>
      <c r="AI821" t="s">
        <v>324</v>
      </c>
      <c r="AJ821" t="s">
        <v>324</v>
      </c>
      <c r="AK821">
        <v>0</v>
      </c>
      <c r="AL821" t="s">
        <v>324</v>
      </c>
      <c r="AM821" t="s">
        <v>324</v>
      </c>
      <c r="AN821" t="s">
        <v>324</v>
      </c>
      <c r="AO821" t="s">
        <v>324</v>
      </c>
      <c r="AP821" t="s">
        <v>324</v>
      </c>
      <c r="AQ821" t="s">
        <v>324</v>
      </c>
      <c r="AR821" t="s">
        <v>324</v>
      </c>
      <c r="AS821" t="s">
        <v>324</v>
      </c>
      <c r="AT821" t="s">
        <v>324</v>
      </c>
      <c r="AU821" t="s">
        <v>324</v>
      </c>
      <c r="AV821" t="s">
        <v>324</v>
      </c>
      <c r="AW821" t="s">
        <v>324</v>
      </c>
      <c r="AX821" t="s">
        <v>324</v>
      </c>
      <c r="AY821" t="s">
        <v>324</v>
      </c>
      <c r="AZ821">
        <v>0</v>
      </c>
      <c r="BA821" t="s">
        <v>324</v>
      </c>
      <c r="BB821" t="s">
        <v>324</v>
      </c>
      <c r="BC821" t="s">
        <v>324</v>
      </c>
      <c r="BD821" t="s">
        <v>324</v>
      </c>
      <c r="BE821" t="s">
        <v>324</v>
      </c>
      <c r="BF821" t="s">
        <v>324</v>
      </c>
      <c r="BG821" t="s">
        <v>324</v>
      </c>
      <c r="BH821" t="s">
        <v>324</v>
      </c>
      <c r="BI821" t="s">
        <v>324</v>
      </c>
      <c r="BJ821" t="s">
        <v>324</v>
      </c>
      <c r="BK821" t="s">
        <v>324</v>
      </c>
      <c r="BL821" t="s">
        <v>324</v>
      </c>
      <c r="BM821" t="s">
        <v>324</v>
      </c>
      <c r="BN821" t="s">
        <v>324</v>
      </c>
      <c r="BO821" t="s">
        <v>324</v>
      </c>
      <c r="BP821" t="s">
        <v>324</v>
      </c>
      <c r="BQ821" t="s">
        <v>324</v>
      </c>
      <c r="BR821" t="s">
        <v>324</v>
      </c>
      <c r="BS821" t="s">
        <v>324</v>
      </c>
      <c r="BT821" t="s">
        <v>324</v>
      </c>
      <c r="BU821" t="s">
        <v>324</v>
      </c>
      <c r="BV821" t="s">
        <v>324</v>
      </c>
      <c r="BW821" t="s">
        <v>324</v>
      </c>
      <c r="BX821" t="s">
        <v>324</v>
      </c>
      <c r="BY821" t="s">
        <v>324</v>
      </c>
      <c r="BZ821" t="s">
        <v>324</v>
      </c>
      <c r="CA821" t="s">
        <v>324</v>
      </c>
      <c r="CB821" t="s">
        <v>324</v>
      </c>
      <c r="CC821" t="s">
        <v>324</v>
      </c>
      <c r="CD821" t="s">
        <v>324</v>
      </c>
      <c r="CE821" t="s">
        <v>324</v>
      </c>
      <c r="CF821" t="s">
        <v>324</v>
      </c>
      <c r="CG821" t="s">
        <v>324</v>
      </c>
      <c r="CH821" t="s">
        <v>324</v>
      </c>
      <c r="CI821" t="s">
        <v>324</v>
      </c>
      <c r="CJ821" t="s">
        <v>324</v>
      </c>
      <c r="CK821" t="s">
        <v>324</v>
      </c>
      <c r="CL821" t="s">
        <v>324</v>
      </c>
      <c r="CM821" t="s">
        <v>324</v>
      </c>
      <c r="CN821" t="s">
        <v>324</v>
      </c>
      <c r="CO821">
        <v>30.129000000000001</v>
      </c>
      <c r="CP821" t="s">
        <v>179</v>
      </c>
      <c r="CQ821" t="s">
        <v>179</v>
      </c>
      <c r="CR821" t="s">
        <v>324</v>
      </c>
      <c r="CS821">
        <v>31.244</v>
      </c>
      <c r="CT821" t="s">
        <v>324</v>
      </c>
      <c r="CU821" t="s">
        <v>324</v>
      </c>
      <c r="CV821" t="s">
        <v>324</v>
      </c>
      <c r="CW821" t="s">
        <v>324</v>
      </c>
      <c r="CX821" t="s">
        <v>324</v>
      </c>
      <c r="CY821" t="s">
        <v>324</v>
      </c>
      <c r="CZ821" t="s">
        <v>324</v>
      </c>
      <c r="DA821" t="s">
        <v>324</v>
      </c>
      <c r="DB821" t="s">
        <v>324</v>
      </c>
      <c r="DC821" t="s">
        <v>324</v>
      </c>
    </row>
    <row r="822" spans="1:107" x14ac:dyDescent="0.45">
      <c r="A822">
        <v>2024</v>
      </c>
      <c r="B822">
        <v>3</v>
      </c>
      <c r="C822" t="s">
        <v>149</v>
      </c>
      <c r="D822">
        <v>6374</v>
      </c>
      <c r="E822" t="s">
        <v>422</v>
      </c>
      <c r="F822" t="s">
        <v>323</v>
      </c>
      <c r="G822" t="s">
        <v>244</v>
      </c>
      <c r="H822">
        <v>20.69</v>
      </c>
      <c r="I822">
        <v>2.133</v>
      </c>
      <c r="J822">
        <v>0.99099999999999999</v>
      </c>
      <c r="K822" t="s">
        <v>324</v>
      </c>
      <c r="L822">
        <v>23.814</v>
      </c>
      <c r="M822">
        <v>3115</v>
      </c>
      <c r="N822">
        <v>37</v>
      </c>
      <c r="O822">
        <v>5</v>
      </c>
      <c r="P822" t="s">
        <v>324</v>
      </c>
      <c r="Q822">
        <v>3157</v>
      </c>
      <c r="R822">
        <v>0.40899999999999997</v>
      </c>
      <c r="S822">
        <v>11.055</v>
      </c>
      <c r="T822" t="s">
        <v>324</v>
      </c>
      <c r="U822" t="s">
        <v>324</v>
      </c>
      <c r="V822">
        <v>11.464</v>
      </c>
      <c r="W822">
        <v>46</v>
      </c>
      <c r="X822">
        <v>33</v>
      </c>
      <c r="Y822" t="s">
        <v>324</v>
      </c>
      <c r="Z822" t="s">
        <v>324</v>
      </c>
      <c r="AA822">
        <v>79</v>
      </c>
      <c r="AB822">
        <v>192.85300000000001</v>
      </c>
      <c r="AC822">
        <v>7.5629999999999997</v>
      </c>
      <c r="AD822" t="s">
        <v>324</v>
      </c>
      <c r="AE822" t="s">
        <v>324</v>
      </c>
      <c r="AF822">
        <v>200.416</v>
      </c>
      <c r="AG822">
        <v>0.129</v>
      </c>
      <c r="AH822" t="s">
        <v>324</v>
      </c>
      <c r="AI822" t="s">
        <v>324</v>
      </c>
      <c r="AJ822" t="s">
        <v>324</v>
      </c>
      <c r="AK822">
        <v>0.129</v>
      </c>
      <c r="AL822">
        <v>19</v>
      </c>
      <c r="AM822" t="s">
        <v>324</v>
      </c>
      <c r="AN822" t="s">
        <v>324</v>
      </c>
      <c r="AO822" t="s">
        <v>324</v>
      </c>
      <c r="AP822">
        <v>19</v>
      </c>
      <c r="AQ822">
        <v>0.23100000000000001</v>
      </c>
      <c r="AR822" t="s">
        <v>324</v>
      </c>
      <c r="AS822" t="s">
        <v>324</v>
      </c>
      <c r="AT822" t="s">
        <v>324</v>
      </c>
      <c r="AU822">
        <v>0.23100000000000001</v>
      </c>
      <c r="AV822" t="s">
        <v>324</v>
      </c>
      <c r="AW822" t="s">
        <v>324</v>
      </c>
      <c r="AX822" t="s">
        <v>324</v>
      </c>
      <c r="AY822" t="s">
        <v>324</v>
      </c>
      <c r="AZ822">
        <v>0</v>
      </c>
      <c r="BA822" t="s">
        <v>324</v>
      </c>
      <c r="BB822" t="s">
        <v>324</v>
      </c>
      <c r="BC822" t="s">
        <v>324</v>
      </c>
      <c r="BD822" t="s">
        <v>324</v>
      </c>
      <c r="BE822">
        <v>0</v>
      </c>
      <c r="BF822" t="s">
        <v>324</v>
      </c>
      <c r="BG822" t="s">
        <v>324</v>
      </c>
      <c r="BH822" t="s">
        <v>324</v>
      </c>
      <c r="BI822" t="s">
        <v>324</v>
      </c>
      <c r="BJ822">
        <v>0</v>
      </c>
      <c r="BK822" t="s">
        <v>324</v>
      </c>
      <c r="BL822" t="s">
        <v>324</v>
      </c>
      <c r="BM822" t="s">
        <v>324</v>
      </c>
      <c r="BN822" t="s">
        <v>324</v>
      </c>
      <c r="BO822">
        <v>0</v>
      </c>
      <c r="BP822" t="s">
        <v>324</v>
      </c>
      <c r="BQ822" t="s">
        <v>324</v>
      </c>
      <c r="BR822" t="s">
        <v>324</v>
      </c>
      <c r="BS822" t="s">
        <v>324</v>
      </c>
      <c r="BT822">
        <v>0</v>
      </c>
      <c r="BU822" t="s">
        <v>324</v>
      </c>
      <c r="BV822" t="s">
        <v>324</v>
      </c>
      <c r="BW822" t="s">
        <v>324</v>
      </c>
      <c r="BX822" t="s">
        <v>324</v>
      </c>
      <c r="BY822">
        <v>0</v>
      </c>
      <c r="BZ822">
        <v>2E-3</v>
      </c>
      <c r="CA822" t="s">
        <v>324</v>
      </c>
      <c r="CB822" t="s">
        <v>324</v>
      </c>
      <c r="CC822" t="s">
        <v>324</v>
      </c>
      <c r="CD822">
        <v>2E-3</v>
      </c>
      <c r="CE822">
        <v>2</v>
      </c>
      <c r="CF822" t="s">
        <v>324</v>
      </c>
      <c r="CG822" t="s">
        <v>324</v>
      </c>
      <c r="CH822" t="s">
        <v>324</v>
      </c>
      <c r="CI822">
        <v>2</v>
      </c>
      <c r="CJ822" t="s">
        <v>324</v>
      </c>
      <c r="CK822" t="s">
        <v>324</v>
      </c>
      <c r="CL822" t="s">
        <v>324</v>
      </c>
      <c r="CM822" t="s">
        <v>324</v>
      </c>
      <c r="CN822">
        <v>0</v>
      </c>
      <c r="CO822">
        <v>21.100999999999999</v>
      </c>
      <c r="CP822">
        <v>13.188000000000001</v>
      </c>
      <c r="CQ822">
        <v>0.99099999999999999</v>
      </c>
      <c r="CR822">
        <v>0</v>
      </c>
      <c r="CS822">
        <v>35.28</v>
      </c>
      <c r="CT822">
        <v>3163</v>
      </c>
      <c r="CU822">
        <v>70</v>
      </c>
      <c r="CV822">
        <v>5</v>
      </c>
      <c r="CW822">
        <v>0</v>
      </c>
      <c r="CX822">
        <v>3238</v>
      </c>
      <c r="CY822">
        <v>192.85300000000001</v>
      </c>
      <c r="CZ822">
        <v>7.5629999999999997</v>
      </c>
      <c r="DA822">
        <v>0</v>
      </c>
      <c r="DB822">
        <v>0</v>
      </c>
      <c r="DC822">
        <v>200.416</v>
      </c>
    </row>
    <row r="823" spans="1:107" x14ac:dyDescent="0.45">
      <c r="A823">
        <v>2024</v>
      </c>
      <c r="B823">
        <v>3</v>
      </c>
      <c r="C823" t="s">
        <v>149</v>
      </c>
      <c r="D823">
        <v>8774</v>
      </c>
      <c r="E823" t="s">
        <v>423</v>
      </c>
      <c r="F823" t="s">
        <v>323</v>
      </c>
      <c r="G823" t="s">
        <v>247</v>
      </c>
      <c r="H823">
        <v>8.7999999999999995E-2</v>
      </c>
      <c r="I823">
        <v>2.1000000000000001E-2</v>
      </c>
      <c r="J823" t="s">
        <v>324</v>
      </c>
      <c r="K823" t="s">
        <v>324</v>
      </c>
      <c r="L823">
        <v>0.109</v>
      </c>
      <c r="M823">
        <v>12</v>
      </c>
      <c r="N823">
        <v>3</v>
      </c>
      <c r="O823" t="s">
        <v>324</v>
      </c>
      <c r="P823" t="s">
        <v>324</v>
      </c>
      <c r="Q823">
        <v>15</v>
      </c>
      <c r="R823" t="s">
        <v>324</v>
      </c>
      <c r="S823" t="s">
        <v>324</v>
      </c>
      <c r="T823" t="s">
        <v>324</v>
      </c>
      <c r="U823" t="s">
        <v>324</v>
      </c>
      <c r="V823">
        <v>0</v>
      </c>
      <c r="W823" t="s">
        <v>324</v>
      </c>
      <c r="X823" t="s">
        <v>324</v>
      </c>
      <c r="Y823" t="s">
        <v>324</v>
      </c>
      <c r="Z823" t="s">
        <v>324</v>
      </c>
      <c r="AA823">
        <v>0</v>
      </c>
      <c r="AB823" t="s">
        <v>324</v>
      </c>
      <c r="AC823" t="s">
        <v>324</v>
      </c>
      <c r="AD823" t="s">
        <v>324</v>
      </c>
      <c r="AE823" t="s">
        <v>324</v>
      </c>
      <c r="AF823">
        <v>0</v>
      </c>
      <c r="AG823" t="s">
        <v>324</v>
      </c>
      <c r="AH823" t="s">
        <v>324</v>
      </c>
      <c r="AI823" t="s">
        <v>324</v>
      </c>
      <c r="AJ823" t="s">
        <v>324</v>
      </c>
      <c r="AK823">
        <v>0</v>
      </c>
      <c r="AL823" t="s">
        <v>324</v>
      </c>
      <c r="AM823" t="s">
        <v>324</v>
      </c>
      <c r="AN823" t="s">
        <v>324</v>
      </c>
      <c r="AO823" t="s">
        <v>324</v>
      </c>
      <c r="AP823">
        <v>0</v>
      </c>
      <c r="AQ823" t="s">
        <v>324</v>
      </c>
      <c r="AR823" t="s">
        <v>324</v>
      </c>
      <c r="AS823" t="s">
        <v>324</v>
      </c>
      <c r="AT823" t="s">
        <v>324</v>
      </c>
      <c r="AU823">
        <v>0</v>
      </c>
      <c r="AV823" t="s">
        <v>324</v>
      </c>
      <c r="AW823" t="s">
        <v>324</v>
      </c>
      <c r="AX823" t="s">
        <v>324</v>
      </c>
      <c r="AY823" t="s">
        <v>324</v>
      </c>
      <c r="AZ823">
        <v>0</v>
      </c>
      <c r="BA823" t="s">
        <v>324</v>
      </c>
      <c r="BB823" t="s">
        <v>324</v>
      </c>
      <c r="BC823" t="s">
        <v>324</v>
      </c>
      <c r="BD823" t="s">
        <v>324</v>
      </c>
      <c r="BE823">
        <v>0</v>
      </c>
      <c r="BF823" t="s">
        <v>324</v>
      </c>
      <c r="BG823" t="s">
        <v>324</v>
      </c>
      <c r="BH823" t="s">
        <v>324</v>
      </c>
      <c r="BI823" t="s">
        <v>324</v>
      </c>
      <c r="BJ823">
        <v>0</v>
      </c>
      <c r="BK823" t="s">
        <v>324</v>
      </c>
      <c r="BL823" t="s">
        <v>324</v>
      </c>
      <c r="BM823" t="s">
        <v>324</v>
      </c>
      <c r="BN823" t="s">
        <v>324</v>
      </c>
      <c r="BO823">
        <v>0</v>
      </c>
      <c r="BP823" t="s">
        <v>324</v>
      </c>
      <c r="BQ823" t="s">
        <v>324</v>
      </c>
      <c r="BR823" t="s">
        <v>324</v>
      </c>
      <c r="BS823" t="s">
        <v>324</v>
      </c>
      <c r="BT823">
        <v>0</v>
      </c>
      <c r="BU823" t="s">
        <v>324</v>
      </c>
      <c r="BV823" t="s">
        <v>324</v>
      </c>
      <c r="BW823" t="s">
        <v>324</v>
      </c>
      <c r="BX823" t="s">
        <v>324</v>
      </c>
      <c r="BY823">
        <v>0</v>
      </c>
      <c r="BZ823" t="s">
        <v>324</v>
      </c>
      <c r="CA823" t="s">
        <v>324</v>
      </c>
      <c r="CB823" t="s">
        <v>324</v>
      </c>
      <c r="CC823" t="s">
        <v>324</v>
      </c>
      <c r="CD823">
        <v>0</v>
      </c>
      <c r="CE823" t="s">
        <v>324</v>
      </c>
      <c r="CF823" t="s">
        <v>324</v>
      </c>
      <c r="CG823" t="s">
        <v>324</v>
      </c>
      <c r="CH823" t="s">
        <v>324</v>
      </c>
      <c r="CI823">
        <v>0</v>
      </c>
      <c r="CJ823" t="s">
        <v>324</v>
      </c>
      <c r="CK823" t="s">
        <v>324</v>
      </c>
      <c r="CL823" t="s">
        <v>324</v>
      </c>
      <c r="CM823" t="s">
        <v>324</v>
      </c>
      <c r="CN823">
        <v>0</v>
      </c>
      <c r="CO823">
        <v>8.7999999999999995E-2</v>
      </c>
      <c r="CP823">
        <v>2.1000000000000001E-2</v>
      </c>
      <c r="CQ823" t="s">
        <v>179</v>
      </c>
      <c r="CR823">
        <v>0</v>
      </c>
      <c r="CS823">
        <v>0.109</v>
      </c>
      <c r="CT823">
        <v>12</v>
      </c>
      <c r="CU823">
        <v>3</v>
      </c>
      <c r="CV823">
        <v>0</v>
      </c>
      <c r="CW823">
        <v>0</v>
      </c>
      <c r="CX823">
        <v>15</v>
      </c>
      <c r="CY823">
        <v>0</v>
      </c>
      <c r="CZ823">
        <v>0</v>
      </c>
      <c r="DA823">
        <v>0</v>
      </c>
      <c r="DB823">
        <v>0</v>
      </c>
      <c r="DC823">
        <v>0</v>
      </c>
    </row>
    <row r="824" spans="1:107" x14ac:dyDescent="0.45">
      <c r="A824">
        <v>2024</v>
      </c>
      <c r="B824">
        <v>3</v>
      </c>
      <c r="C824" t="s">
        <v>149</v>
      </c>
      <c r="D824">
        <v>11804</v>
      </c>
      <c r="E824" t="s">
        <v>424</v>
      </c>
      <c r="F824" t="s">
        <v>323</v>
      </c>
      <c r="G824" t="s">
        <v>244</v>
      </c>
      <c r="H824">
        <v>620.65800000000002</v>
      </c>
      <c r="I824">
        <v>691.97299999999996</v>
      </c>
      <c r="J824">
        <v>0.107</v>
      </c>
      <c r="K824" t="s">
        <v>324</v>
      </c>
      <c r="L824">
        <v>1312.7380000000001</v>
      </c>
      <c r="M824">
        <v>94369</v>
      </c>
      <c r="N824">
        <v>2470</v>
      </c>
      <c r="O824">
        <v>7</v>
      </c>
      <c r="P824" t="s">
        <v>324</v>
      </c>
      <c r="Q824">
        <v>96846</v>
      </c>
      <c r="R824" t="s">
        <v>324</v>
      </c>
      <c r="S824" t="s">
        <v>324</v>
      </c>
      <c r="T824" t="s">
        <v>324</v>
      </c>
      <c r="U824" t="s">
        <v>324</v>
      </c>
      <c r="V824">
        <v>0</v>
      </c>
      <c r="W824" t="s">
        <v>324</v>
      </c>
      <c r="X824" t="s">
        <v>324</v>
      </c>
      <c r="Y824" t="s">
        <v>324</v>
      </c>
      <c r="Z824" t="s">
        <v>324</v>
      </c>
      <c r="AA824">
        <v>0</v>
      </c>
      <c r="AB824" t="s">
        <v>324</v>
      </c>
      <c r="AC824" t="s">
        <v>324</v>
      </c>
      <c r="AD824" t="s">
        <v>324</v>
      </c>
      <c r="AE824" t="s">
        <v>324</v>
      </c>
      <c r="AF824">
        <v>0</v>
      </c>
      <c r="AG824">
        <v>0.47199999999999998</v>
      </c>
      <c r="AH824" t="s">
        <v>324</v>
      </c>
      <c r="AI824" t="s">
        <v>324</v>
      </c>
      <c r="AJ824" t="s">
        <v>324</v>
      </c>
      <c r="AK824">
        <v>0.47199999999999998</v>
      </c>
      <c r="AL824">
        <v>67</v>
      </c>
      <c r="AM824" t="s">
        <v>324</v>
      </c>
      <c r="AN824" t="s">
        <v>324</v>
      </c>
      <c r="AO824" t="s">
        <v>324</v>
      </c>
      <c r="AP824">
        <v>67</v>
      </c>
      <c r="AQ824" t="s">
        <v>324</v>
      </c>
      <c r="AR824" t="s">
        <v>324</v>
      </c>
      <c r="AS824" t="s">
        <v>324</v>
      </c>
      <c r="AT824" t="s">
        <v>324</v>
      </c>
      <c r="AU824">
        <v>0</v>
      </c>
      <c r="AV824" t="s">
        <v>324</v>
      </c>
      <c r="AW824" t="s">
        <v>324</v>
      </c>
      <c r="AX824" t="s">
        <v>324</v>
      </c>
      <c r="AY824" t="s">
        <v>324</v>
      </c>
      <c r="AZ824">
        <v>0</v>
      </c>
      <c r="BA824" t="s">
        <v>324</v>
      </c>
      <c r="BB824" t="s">
        <v>324</v>
      </c>
      <c r="BC824" t="s">
        <v>324</v>
      </c>
      <c r="BD824" t="s">
        <v>324</v>
      </c>
      <c r="BE824">
        <v>0</v>
      </c>
      <c r="BF824" t="s">
        <v>324</v>
      </c>
      <c r="BG824" t="s">
        <v>324</v>
      </c>
      <c r="BH824" t="s">
        <v>324</v>
      </c>
      <c r="BI824" t="s">
        <v>324</v>
      </c>
      <c r="BJ824">
        <v>0</v>
      </c>
      <c r="BK824">
        <v>0.19400000000000001</v>
      </c>
      <c r="BL824">
        <v>21.187000000000001</v>
      </c>
      <c r="BM824" t="s">
        <v>324</v>
      </c>
      <c r="BN824" t="s">
        <v>324</v>
      </c>
      <c r="BO824">
        <v>21.381</v>
      </c>
      <c r="BP824">
        <v>29</v>
      </c>
      <c r="BQ824">
        <v>23</v>
      </c>
      <c r="BR824" t="s">
        <v>324</v>
      </c>
      <c r="BS824" t="s">
        <v>324</v>
      </c>
      <c r="BT824">
        <v>52</v>
      </c>
      <c r="BU824" t="s">
        <v>324</v>
      </c>
      <c r="BV824" t="s">
        <v>324</v>
      </c>
      <c r="BW824" t="s">
        <v>324</v>
      </c>
      <c r="BX824" t="s">
        <v>324</v>
      </c>
      <c r="BY824">
        <v>0</v>
      </c>
      <c r="BZ824">
        <v>0.16900000000000001</v>
      </c>
      <c r="CA824">
        <v>4.5250000000000004</v>
      </c>
      <c r="CB824" t="s">
        <v>324</v>
      </c>
      <c r="CC824" t="s">
        <v>324</v>
      </c>
      <c r="CD824">
        <v>4.694</v>
      </c>
      <c r="CE824">
        <v>66</v>
      </c>
      <c r="CF824">
        <v>25</v>
      </c>
      <c r="CG824" t="s">
        <v>324</v>
      </c>
      <c r="CH824" t="s">
        <v>324</v>
      </c>
      <c r="CI824">
        <v>91</v>
      </c>
      <c r="CJ824" t="s">
        <v>324</v>
      </c>
      <c r="CK824" t="s">
        <v>324</v>
      </c>
      <c r="CL824" t="s">
        <v>324</v>
      </c>
      <c r="CM824" t="s">
        <v>324</v>
      </c>
      <c r="CN824">
        <v>0</v>
      </c>
      <c r="CO824">
        <v>621.02099999999996</v>
      </c>
      <c r="CP824">
        <v>717.68499999999995</v>
      </c>
      <c r="CQ824">
        <v>0.107</v>
      </c>
      <c r="CR824">
        <v>0</v>
      </c>
      <c r="CS824">
        <v>1338.8130000000001</v>
      </c>
      <c r="CT824">
        <v>94464</v>
      </c>
      <c r="CU824">
        <v>2518</v>
      </c>
      <c r="CV824">
        <v>7</v>
      </c>
      <c r="CW824">
        <v>0</v>
      </c>
      <c r="CX824">
        <v>96989</v>
      </c>
      <c r="CY824">
        <v>0</v>
      </c>
      <c r="CZ824">
        <v>0</v>
      </c>
      <c r="DA824">
        <v>0</v>
      </c>
      <c r="DB824">
        <v>0</v>
      </c>
      <c r="DC824">
        <v>0</v>
      </c>
    </row>
    <row r="825" spans="1:107" x14ac:dyDescent="0.45">
      <c r="A825">
        <v>2024</v>
      </c>
      <c r="B825">
        <v>3</v>
      </c>
      <c r="C825" t="s">
        <v>149</v>
      </c>
      <c r="D825">
        <v>13206</v>
      </c>
      <c r="E825" t="s">
        <v>425</v>
      </c>
      <c r="F825" t="s">
        <v>323</v>
      </c>
      <c r="G825" t="s">
        <v>244</v>
      </c>
      <c r="H825">
        <v>3.75</v>
      </c>
      <c r="I825">
        <v>1.1459999999999999</v>
      </c>
      <c r="J825" t="s">
        <v>324</v>
      </c>
      <c r="K825" t="s">
        <v>324</v>
      </c>
      <c r="L825">
        <v>4.8959999999999999</v>
      </c>
      <c r="M825">
        <v>255</v>
      </c>
      <c r="N825">
        <v>34</v>
      </c>
      <c r="O825" t="s">
        <v>324</v>
      </c>
      <c r="P825" t="s">
        <v>324</v>
      </c>
      <c r="Q825">
        <v>289</v>
      </c>
      <c r="R825" t="s">
        <v>324</v>
      </c>
      <c r="S825" t="s">
        <v>324</v>
      </c>
      <c r="T825" t="s">
        <v>324</v>
      </c>
      <c r="U825" t="s">
        <v>324</v>
      </c>
      <c r="V825">
        <v>0</v>
      </c>
      <c r="W825" t="s">
        <v>324</v>
      </c>
      <c r="X825" t="s">
        <v>324</v>
      </c>
      <c r="Y825" t="s">
        <v>324</v>
      </c>
      <c r="Z825" t="s">
        <v>324</v>
      </c>
      <c r="AA825">
        <v>0</v>
      </c>
      <c r="AB825" t="s">
        <v>324</v>
      </c>
      <c r="AC825" t="s">
        <v>324</v>
      </c>
      <c r="AD825" t="s">
        <v>324</v>
      </c>
      <c r="AE825" t="s">
        <v>324</v>
      </c>
      <c r="AF825">
        <v>0</v>
      </c>
      <c r="AG825" t="s">
        <v>324</v>
      </c>
      <c r="AH825" t="s">
        <v>324</v>
      </c>
      <c r="AI825" t="s">
        <v>324</v>
      </c>
      <c r="AJ825" t="s">
        <v>324</v>
      </c>
      <c r="AK825">
        <v>0</v>
      </c>
      <c r="AL825" t="s">
        <v>324</v>
      </c>
      <c r="AM825" t="s">
        <v>324</v>
      </c>
      <c r="AN825" t="s">
        <v>324</v>
      </c>
      <c r="AO825" t="s">
        <v>324</v>
      </c>
      <c r="AP825">
        <v>0</v>
      </c>
      <c r="AQ825" t="s">
        <v>324</v>
      </c>
      <c r="AR825" t="s">
        <v>324</v>
      </c>
      <c r="AS825" t="s">
        <v>324</v>
      </c>
      <c r="AT825" t="s">
        <v>324</v>
      </c>
      <c r="AU825">
        <v>0</v>
      </c>
      <c r="AV825" t="s">
        <v>324</v>
      </c>
      <c r="AW825" t="s">
        <v>324</v>
      </c>
      <c r="AX825" t="s">
        <v>324</v>
      </c>
      <c r="AY825" t="s">
        <v>324</v>
      </c>
      <c r="AZ825">
        <v>0</v>
      </c>
      <c r="BA825" t="s">
        <v>324</v>
      </c>
      <c r="BB825" t="s">
        <v>324</v>
      </c>
      <c r="BC825" t="s">
        <v>324</v>
      </c>
      <c r="BD825" t="s">
        <v>324</v>
      </c>
      <c r="BE825">
        <v>0</v>
      </c>
      <c r="BF825" t="s">
        <v>324</v>
      </c>
      <c r="BG825" t="s">
        <v>324</v>
      </c>
      <c r="BH825" t="s">
        <v>324</v>
      </c>
      <c r="BI825" t="s">
        <v>324</v>
      </c>
      <c r="BJ825">
        <v>0</v>
      </c>
      <c r="BK825">
        <v>1E-3</v>
      </c>
      <c r="BL825">
        <v>0.4</v>
      </c>
      <c r="BM825" t="s">
        <v>324</v>
      </c>
      <c r="BN825" t="s">
        <v>324</v>
      </c>
      <c r="BO825">
        <v>0.40100000000000002</v>
      </c>
      <c r="BP825">
        <v>1</v>
      </c>
      <c r="BQ825">
        <v>2</v>
      </c>
      <c r="BR825" t="s">
        <v>324</v>
      </c>
      <c r="BS825" t="s">
        <v>324</v>
      </c>
      <c r="BT825">
        <v>3</v>
      </c>
      <c r="BU825" t="s">
        <v>324</v>
      </c>
      <c r="BV825" t="s">
        <v>324</v>
      </c>
      <c r="BW825" t="s">
        <v>324</v>
      </c>
      <c r="BX825" t="s">
        <v>324</v>
      </c>
      <c r="BY825">
        <v>0</v>
      </c>
      <c r="BZ825" t="s">
        <v>324</v>
      </c>
      <c r="CA825" t="s">
        <v>324</v>
      </c>
      <c r="CB825" t="s">
        <v>324</v>
      </c>
      <c r="CC825" t="s">
        <v>324</v>
      </c>
      <c r="CD825">
        <v>0</v>
      </c>
      <c r="CE825" t="s">
        <v>324</v>
      </c>
      <c r="CF825" t="s">
        <v>324</v>
      </c>
      <c r="CG825" t="s">
        <v>324</v>
      </c>
      <c r="CH825" t="s">
        <v>324</v>
      </c>
      <c r="CI825">
        <v>0</v>
      </c>
      <c r="CJ825" t="s">
        <v>324</v>
      </c>
      <c r="CK825" t="s">
        <v>324</v>
      </c>
      <c r="CL825" t="s">
        <v>324</v>
      </c>
      <c r="CM825" t="s">
        <v>324</v>
      </c>
      <c r="CN825">
        <v>0</v>
      </c>
      <c r="CO825">
        <v>3.7509999999999999</v>
      </c>
      <c r="CP825">
        <v>1.546</v>
      </c>
      <c r="CQ825" t="s">
        <v>179</v>
      </c>
      <c r="CR825">
        <v>0</v>
      </c>
      <c r="CS825">
        <v>5.2969999999999997</v>
      </c>
      <c r="CT825">
        <v>256</v>
      </c>
      <c r="CU825">
        <v>36</v>
      </c>
      <c r="CV825">
        <v>0</v>
      </c>
      <c r="CW825">
        <v>0</v>
      </c>
      <c r="CX825">
        <v>292</v>
      </c>
      <c r="CY825">
        <v>0</v>
      </c>
      <c r="CZ825">
        <v>0</v>
      </c>
      <c r="DA825">
        <v>0</v>
      </c>
      <c r="DB825">
        <v>0</v>
      </c>
      <c r="DC825">
        <v>0</v>
      </c>
    </row>
    <row r="826" spans="1:107" x14ac:dyDescent="0.45">
      <c r="A826">
        <v>2024</v>
      </c>
      <c r="B826">
        <v>3</v>
      </c>
      <c r="C826" t="s">
        <v>149</v>
      </c>
      <c r="D826">
        <v>15748</v>
      </c>
      <c r="E826" t="s">
        <v>426</v>
      </c>
      <c r="F826" t="s">
        <v>323</v>
      </c>
      <c r="G826" t="s">
        <v>244</v>
      </c>
      <c r="H826">
        <v>2.1920000000000002</v>
      </c>
      <c r="I826">
        <v>2.5289999999999999</v>
      </c>
      <c r="J826">
        <v>0</v>
      </c>
      <c r="K826">
        <v>0</v>
      </c>
      <c r="L826">
        <v>4.7210000000000001</v>
      </c>
      <c r="M826">
        <v>278</v>
      </c>
      <c r="N826">
        <v>22</v>
      </c>
      <c r="O826">
        <v>0</v>
      </c>
      <c r="P826">
        <v>0</v>
      </c>
      <c r="Q826">
        <v>300</v>
      </c>
      <c r="R826">
        <v>0</v>
      </c>
      <c r="S826">
        <v>0</v>
      </c>
      <c r="T826">
        <v>0</v>
      </c>
      <c r="U826">
        <v>0</v>
      </c>
      <c r="V826">
        <v>0</v>
      </c>
      <c r="W826">
        <v>0</v>
      </c>
      <c r="X826">
        <v>0</v>
      </c>
      <c r="Y826">
        <v>0</v>
      </c>
      <c r="Z826">
        <v>0</v>
      </c>
      <c r="AA826">
        <v>0</v>
      </c>
      <c r="AB826">
        <v>93.24</v>
      </c>
      <c r="AC826">
        <v>47.021999999999998</v>
      </c>
      <c r="AD826">
        <v>0</v>
      </c>
      <c r="AE826">
        <v>0</v>
      </c>
      <c r="AF826">
        <v>140.262</v>
      </c>
      <c r="AG826">
        <v>0.23200000000000001</v>
      </c>
      <c r="AH826">
        <v>0</v>
      </c>
      <c r="AI826">
        <v>0</v>
      </c>
      <c r="AJ826">
        <v>0</v>
      </c>
      <c r="AK826">
        <v>0.23200000000000001</v>
      </c>
      <c r="AL826">
        <v>22</v>
      </c>
      <c r="AM826">
        <v>0</v>
      </c>
      <c r="AN826">
        <v>0</v>
      </c>
      <c r="AO826">
        <v>0</v>
      </c>
      <c r="AP826">
        <v>22</v>
      </c>
      <c r="AQ826">
        <v>0.46400000000000002</v>
      </c>
      <c r="AR826">
        <v>0</v>
      </c>
      <c r="AS826">
        <v>0</v>
      </c>
      <c r="AT826">
        <v>0</v>
      </c>
      <c r="AU826">
        <v>0.46400000000000002</v>
      </c>
      <c r="AV826">
        <v>0</v>
      </c>
      <c r="AW826">
        <v>0</v>
      </c>
      <c r="AX826">
        <v>0</v>
      </c>
      <c r="AY826">
        <v>0</v>
      </c>
      <c r="AZ826">
        <v>0</v>
      </c>
      <c r="BA826">
        <v>0</v>
      </c>
      <c r="BB826">
        <v>0</v>
      </c>
      <c r="BC826">
        <v>0</v>
      </c>
      <c r="BD826">
        <v>0</v>
      </c>
      <c r="BE826">
        <v>0</v>
      </c>
      <c r="BF826">
        <v>0</v>
      </c>
      <c r="BG826">
        <v>0</v>
      </c>
      <c r="BH826">
        <v>0</v>
      </c>
      <c r="BI826">
        <v>0</v>
      </c>
      <c r="BJ826">
        <v>0</v>
      </c>
      <c r="BK826">
        <v>0</v>
      </c>
      <c r="BL826">
        <v>0</v>
      </c>
      <c r="BM826">
        <v>0</v>
      </c>
      <c r="BN826">
        <v>0</v>
      </c>
      <c r="BO826">
        <v>0</v>
      </c>
      <c r="BP826">
        <v>0</v>
      </c>
      <c r="BQ826">
        <v>0</v>
      </c>
      <c r="BR826">
        <v>0</v>
      </c>
      <c r="BS826">
        <v>0</v>
      </c>
      <c r="BT826">
        <v>0</v>
      </c>
      <c r="BU826">
        <v>0</v>
      </c>
      <c r="BV826">
        <v>0</v>
      </c>
      <c r="BW826">
        <v>0</v>
      </c>
      <c r="BX826">
        <v>0</v>
      </c>
      <c r="BY826">
        <v>0</v>
      </c>
      <c r="BZ826">
        <v>0</v>
      </c>
      <c r="CA826">
        <v>0</v>
      </c>
      <c r="CB826">
        <v>0</v>
      </c>
      <c r="CC826">
        <v>0</v>
      </c>
      <c r="CD826">
        <v>0</v>
      </c>
      <c r="CE826">
        <v>0</v>
      </c>
      <c r="CF826">
        <v>0</v>
      </c>
      <c r="CG826">
        <v>0</v>
      </c>
      <c r="CH826">
        <v>0</v>
      </c>
      <c r="CI826">
        <v>0</v>
      </c>
      <c r="CJ826">
        <v>0</v>
      </c>
      <c r="CK826">
        <v>0</v>
      </c>
      <c r="CL826">
        <v>0</v>
      </c>
      <c r="CM826">
        <v>0</v>
      </c>
      <c r="CN826">
        <v>0</v>
      </c>
      <c r="CO826">
        <v>2.1920000000000002</v>
      </c>
      <c r="CP826">
        <v>2.5289999999999999</v>
      </c>
      <c r="CQ826" t="s">
        <v>179</v>
      </c>
      <c r="CR826">
        <v>0</v>
      </c>
      <c r="CS826">
        <v>4.7210000000000001</v>
      </c>
      <c r="CT826">
        <v>278</v>
      </c>
      <c r="CU826">
        <v>22</v>
      </c>
      <c r="CV826">
        <v>0</v>
      </c>
      <c r="CW826">
        <v>0</v>
      </c>
      <c r="CX826">
        <v>300</v>
      </c>
      <c r="CY826">
        <v>93.24</v>
      </c>
      <c r="CZ826">
        <v>47.021999999999998</v>
      </c>
      <c r="DA826">
        <v>0</v>
      </c>
      <c r="DB826">
        <v>0</v>
      </c>
      <c r="DC826">
        <v>140.262</v>
      </c>
    </row>
    <row r="827" spans="1:107" x14ac:dyDescent="0.45">
      <c r="A827">
        <v>2024</v>
      </c>
      <c r="B827">
        <v>3</v>
      </c>
      <c r="C827" t="s">
        <v>149</v>
      </c>
      <c r="D827">
        <v>54913</v>
      </c>
      <c r="E827" t="s">
        <v>427</v>
      </c>
      <c r="F827" t="s">
        <v>323</v>
      </c>
      <c r="G827" t="s">
        <v>244</v>
      </c>
      <c r="H827">
        <v>583.39</v>
      </c>
      <c r="I827">
        <v>714.21500000000003</v>
      </c>
      <c r="J827">
        <v>72.113</v>
      </c>
      <c r="K827" t="s">
        <v>324</v>
      </c>
      <c r="L827">
        <v>1369.7180000000001</v>
      </c>
      <c r="M827">
        <v>72905</v>
      </c>
      <c r="N827">
        <v>1886</v>
      </c>
      <c r="O827">
        <v>191</v>
      </c>
      <c r="P827" t="s">
        <v>324</v>
      </c>
      <c r="Q827">
        <v>74982</v>
      </c>
      <c r="R827" t="s">
        <v>324</v>
      </c>
      <c r="S827" t="s">
        <v>324</v>
      </c>
      <c r="T827" t="s">
        <v>324</v>
      </c>
      <c r="U827" t="s">
        <v>324</v>
      </c>
      <c r="V827">
        <v>0</v>
      </c>
      <c r="W827" t="s">
        <v>324</v>
      </c>
      <c r="X827" t="s">
        <v>324</v>
      </c>
      <c r="Y827" t="s">
        <v>324</v>
      </c>
      <c r="Z827" t="s">
        <v>324</v>
      </c>
      <c r="AA827">
        <v>0</v>
      </c>
      <c r="AB827" t="s">
        <v>324</v>
      </c>
      <c r="AC827" t="s">
        <v>324</v>
      </c>
      <c r="AD827" t="s">
        <v>324</v>
      </c>
      <c r="AE827" t="s">
        <v>324</v>
      </c>
      <c r="AF827">
        <v>0</v>
      </c>
      <c r="AG827">
        <v>18.748000000000001</v>
      </c>
      <c r="AH827">
        <v>118.565</v>
      </c>
      <c r="AI827">
        <v>1.1499999999999999</v>
      </c>
      <c r="AJ827" t="s">
        <v>324</v>
      </c>
      <c r="AK827">
        <v>138.46299999999999</v>
      </c>
      <c r="AL827">
        <v>1697</v>
      </c>
      <c r="AM827">
        <v>93</v>
      </c>
      <c r="AN827">
        <v>5</v>
      </c>
      <c r="AO827" t="s">
        <v>324</v>
      </c>
      <c r="AP827">
        <v>1795</v>
      </c>
      <c r="AQ827" t="s">
        <v>324</v>
      </c>
      <c r="AR827" t="s">
        <v>324</v>
      </c>
      <c r="AS827" t="s">
        <v>324</v>
      </c>
      <c r="AT827" t="s">
        <v>324</v>
      </c>
      <c r="AU827">
        <v>0</v>
      </c>
      <c r="AV827">
        <v>1.581</v>
      </c>
      <c r="AW827">
        <v>5.5250000000000004</v>
      </c>
      <c r="AX827" t="s">
        <v>324</v>
      </c>
      <c r="AY827" t="s">
        <v>324</v>
      </c>
      <c r="AZ827">
        <v>7.1059999999999999</v>
      </c>
      <c r="BA827">
        <v>202</v>
      </c>
      <c r="BB827">
        <v>10</v>
      </c>
      <c r="BC827" t="s">
        <v>324</v>
      </c>
      <c r="BD827" t="s">
        <v>324</v>
      </c>
      <c r="BE827">
        <v>212</v>
      </c>
      <c r="BF827" t="s">
        <v>324</v>
      </c>
      <c r="BG827" t="s">
        <v>324</v>
      </c>
      <c r="BH827" t="s">
        <v>324</v>
      </c>
      <c r="BI827" t="s">
        <v>324</v>
      </c>
      <c r="BJ827">
        <v>0</v>
      </c>
      <c r="BK827">
        <v>0.54600000000000004</v>
      </c>
      <c r="BL827">
        <v>32.341000000000001</v>
      </c>
      <c r="BM827">
        <v>4.16</v>
      </c>
      <c r="BN827" t="s">
        <v>324</v>
      </c>
      <c r="BO827">
        <v>37.046999999999997</v>
      </c>
      <c r="BP827">
        <v>82</v>
      </c>
      <c r="BQ827">
        <v>26</v>
      </c>
      <c r="BR827">
        <v>3</v>
      </c>
      <c r="BS827" t="s">
        <v>324</v>
      </c>
      <c r="BT827">
        <v>111</v>
      </c>
      <c r="BU827">
        <v>0</v>
      </c>
      <c r="BV827" t="s">
        <v>324</v>
      </c>
      <c r="BW827" t="s">
        <v>324</v>
      </c>
      <c r="BX827" t="s">
        <v>324</v>
      </c>
      <c r="BY827">
        <v>0</v>
      </c>
      <c r="BZ827" t="s">
        <v>324</v>
      </c>
      <c r="CA827" t="s">
        <v>324</v>
      </c>
      <c r="CB827" t="s">
        <v>324</v>
      </c>
      <c r="CC827" t="s">
        <v>324</v>
      </c>
      <c r="CD827">
        <v>0</v>
      </c>
      <c r="CE827" t="s">
        <v>324</v>
      </c>
      <c r="CF827" t="s">
        <v>324</v>
      </c>
      <c r="CG827" t="s">
        <v>324</v>
      </c>
      <c r="CH827" t="s">
        <v>324</v>
      </c>
      <c r="CI827">
        <v>0</v>
      </c>
      <c r="CJ827" t="s">
        <v>324</v>
      </c>
      <c r="CK827" t="s">
        <v>324</v>
      </c>
      <c r="CL827" t="s">
        <v>324</v>
      </c>
      <c r="CM827" t="s">
        <v>324</v>
      </c>
      <c r="CN827">
        <v>0</v>
      </c>
      <c r="CO827">
        <v>583.93600000000004</v>
      </c>
      <c r="CP827">
        <v>746.55600000000004</v>
      </c>
      <c r="CQ827">
        <v>76.272999999999996</v>
      </c>
      <c r="CR827">
        <v>0</v>
      </c>
      <c r="CS827">
        <v>1406.7650000000001</v>
      </c>
      <c r="CT827">
        <v>72987</v>
      </c>
      <c r="CU827">
        <v>1912</v>
      </c>
      <c r="CV827">
        <v>194</v>
      </c>
      <c r="CW827">
        <v>0</v>
      </c>
      <c r="CX827">
        <v>75093</v>
      </c>
      <c r="CY827">
        <v>0</v>
      </c>
      <c r="CZ827">
        <v>0</v>
      </c>
      <c r="DA827">
        <v>0</v>
      </c>
      <c r="DB827">
        <v>0</v>
      </c>
      <c r="DC827">
        <v>0</v>
      </c>
    </row>
    <row r="828" spans="1:107" x14ac:dyDescent="0.45">
      <c r="A828">
        <v>2024</v>
      </c>
      <c r="B828">
        <v>3</v>
      </c>
      <c r="C828" t="s">
        <v>149</v>
      </c>
      <c r="D828">
        <v>99999</v>
      </c>
      <c r="E828" t="s">
        <v>329</v>
      </c>
      <c r="F828" t="s">
        <v>323</v>
      </c>
      <c r="H828">
        <v>24.702000000000002</v>
      </c>
      <c r="I828">
        <v>10.106999999999999</v>
      </c>
      <c r="J828">
        <v>12.388</v>
      </c>
      <c r="K828" t="s">
        <v>324</v>
      </c>
      <c r="L828">
        <v>47.197000000000003</v>
      </c>
      <c r="M828" t="s">
        <v>324</v>
      </c>
      <c r="N828" t="s">
        <v>324</v>
      </c>
      <c r="O828" t="s">
        <v>324</v>
      </c>
      <c r="P828" t="s">
        <v>324</v>
      </c>
      <c r="Q828" t="s">
        <v>324</v>
      </c>
      <c r="R828" t="s">
        <v>324</v>
      </c>
      <c r="S828" t="s">
        <v>324</v>
      </c>
      <c r="T828" t="s">
        <v>324</v>
      </c>
      <c r="U828" t="s">
        <v>324</v>
      </c>
      <c r="V828">
        <v>0</v>
      </c>
      <c r="W828" t="s">
        <v>324</v>
      </c>
      <c r="X828" t="s">
        <v>324</v>
      </c>
      <c r="Y828" t="s">
        <v>324</v>
      </c>
      <c r="Z828" t="s">
        <v>324</v>
      </c>
      <c r="AA828" t="s">
        <v>324</v>
      </c>
      <c r="AB828" t="s">
        <v>324</v>
      </c>
      <c r="AC828" t="s">
        <v>324</v>
      </c>
      <c r="AD828" t="s">
        <v>324</v>
      </c>
      <c r="AE828" t="s">
        <v>324</v>
      </c>
      <c r="AF828" t="s">
        <v>324</v>
      </c>
      <c r="AG828" t="s">
        <v>324</v>
      </c>
      <c r="AH828" t="s">
        <v>324</v>
      </c>
      <c r="AI828" t="s">
        <v>324</v>
      </c>
      <c r="AJ828" t="s">
        <v>324</v>
      </c>
      <c r="AK828">
        <v>0</v>
      </c>
      <c r="AL828" t="s">
        <v>324</v>
      </c>
      <c r="AM828" t="s">
        <v>324</v>
      </c>
      <c r="AN828" t="s">
        <v>324</v>
      </c>
      <c r="AO828" t="s">
        <v>324</v>
      </c>
      <c r="AP828" t="s">
        <v>324</v>
      </c>
      <c r="AQ828" t="s">
        <v>324</v>
      </c>
      <c r="AR828" t="s">
        <v>324</v>
      </c>
      <c r="AS828" t="s">
        <v>324</v>
      </c>
      <c r="AT828" t="s">
        <v>324</v>
      </c>
      <c r="AU828" t="s">
        <v>324</v>
      </c>
      <c r="AV828" t="s">
        <v>324</v>
      </c>
      <c r="AW828" t="s">
        <v>324</v>
      </c>
      <c r="AX828" t="s">
        <v>324</v>
      </c>
      <c r="AY828" t="s">
        <v>324</v>
      </c>
      <c r="AZ828">
        <v>0</v>
      </c>
      <c r="BA828" t="s">
        <v>324</v>
      </c>
      <c r="BB828" t="s">
        <v>324</v>
      </c>
      <c r="BC828" t="s">
        <v>324</v>
      </c>
      <c r="BD828" t="s">
        <v>324</v>
      </c>
      <c r="BE828" t="s">
        <v>324</v>
      </c>
      <c r="BF828" t="s">
        <v>324</v>
      </c>
      <c r="BG828" t="s">
        <v>324</v>
      </c>
      <c r="BH828" t="s">
        <v>324</v>
      </c>
      <c r="BI828" t="s">
        <v>324</v>
      </c>
      <c r="BJ828" t="s">
        <v>324</v>
      </c>
      <c r="BK828" t="s">
        <v>324</v>
      </c>
      <c r="BL828" t="s">
        <v>324</v>
      </c>
      <c r="BM828" t="s">
        <v>324</v>
      </c>
      <c r="BN828" t="s">
        <v>324</v>
      </c>
      <c r="BO828" t="s">
        <v>324</v>
      </c>
      <c r="BP828" t="s">
        <v>324</v>
      </c>
      <c r="BQ828" t="s">
        <v>324</v>
      </c>
      <c r="BR828" t="s">
        <v>324</v>
      </c>
      <c r="BS828" t="s">
        <v>324</v>
      </c>
      <c r="BT828" t="s">
        <v>324</v>
      </c>
      <c r="BU828" t="s">
        <v>324</v>
      </c>
      <c r="BV828" t="s">
        <v>324</v>
      </c>
      <c r="BW828" t="s">
        <v>324</v>
      </c>
      <c r="BX828" t="s">
        <v>324</v>
      </c>
      <c r="BY828" t="s">
        <v>324</v>
      </c>
      <c r="BZ828" t="s">
        <v>324</v>
      </c>
      <c r="CA828" t="s">
        <v>324</v>
      </c>
      <c r="CB828" t="s">
        <v>324</v>
      </c>
      <c r="CC828" t="s">
        <v>324</v>
      </c>
      <c r="CD828" t="s">
        <v>324</v>
      </c>
      <c r="CE828" t="s">
        <v>324</v>
      </c>
      <c r="CF828" t="s">
        <v>324</v>
      </c>
      <c r="CG828" t="s">
        <v>324</v>
      </c>
      <c r="CH828" t="s">
        <v>324</v>
      </c>
      <c r="CI828" t="s">
        <v>324</v>
      </c>
      <c r="CJ828" t="s">
        <v>324</v>
      </c>
      <c r="CK828" t="s">
        <v>324</v>
      </c>
      <c r="CL828" t="s">
        <v>324</v>
      </c>
      <c r="CM828" t="s">
        <v>324</v>
      </c>
      <c r="CN828" t="s">
        <v>324</v>
      </c>
      <c r="CO828">
        <v>24.702000000000002</v>
      </c>
      <c r="CP828">
        <v>10.106999999999999</v>
      </c>
      <c r="CQ828">
        <v>12.388</v>
      </c>
      <c r="CR828" t="s">
        <v>324</v>
      </c>
      <c r="CS828">
        <v>47.197000000000003</v>
      </c>
      <c r="CT828" t="s">
        <v>324</v>
      </c>
      <c r="CU828" t="s">
        <v>324</v>
      </c>
      <c r="CV828" t="s">
        <v>324</v>
      </c>
      <c r="CW828" t="s">
        <v>324</v>
      </c>
      <c r="CX828" t="s">
        <v>324</v>
      </c>
      <c r="CY828" t="s">
        <v>324</v>
      </c>
      <c r="CZ828" t="s">
        <v>324</v>
      </c>
      <c r="DA828" t="s">
        <v>324</v>
      </c>
      <c r="DB828" t="s">
        <v>324</v>
      </c>
      <c r="DC828" t="s">
        <v>324</v>
      </c>
    </row>
    <row r="829" spans="1:107" x14ac:dyDescent="0.45">
      <c r="A829">
        <v>2024</v>
      </c>
      <c r="B829">
        <v>3</v>
      </c>
      <c r="C829" t="s">
        <v>146</v>
      </c>
      <c r="D829">
        <v>1167</v>
      </c>
      <c r="E829" t="s">
        <v>428</v>
      </c>
      <c r="F829" t="s">
        <v>323</v>
      </c>
      <c r="G829" t="s">
        <v>244</v>
      </c>
      <c r="H829">
        <v>350.09800000000001</v>
      </c>
      <c r="I829">
        <v>87.144000000000005</v>
      </c>
      <c r="J829">
        <v>0</v>
      </c>
      <c r="K829">
        <v>0</v>
      </c>
      <c r="L829">
        <v>437.24200000000002</v>
      </c>
      <c r="M829">
        <v>45108</v>
      </c>
      <c r="N829">
        <v>963</v>
      </c>
      <c r="O829">
        <v>0</v>
      </c>
      <c r="P829">
        <v>0</v>
      </c>
      <c r="Q829">
        <v>46071</v>
      </c>
      <c r="R829">
        <v>0</v>
      </c>
      <c r="S829">
        <v>149.58199999999999</v>
      </c>
      <c r="T829">
        <v>0</v>
      </c>
      <c r="U829">
        <v>0</v>
      </c>
      <c r="V829">
        <v>149.58199999999999</v>
      </c>
      <c r="W829">
        <v>0</v>
      </c>
      <c r="X829">
        <v>1560</v>
      </c>
      <c r="Y829">
        <v>0</v>
      </c>
      <c r="Z829">
        <v>0</v>
      </c>
      <c r="AA829">
        <v>1560</v>
      </c>
      <c r="AB829" t="s">
        <v>324</v>
      </c>
      <c r="AC829" t="s">
        <v>324</v>
      </c>
      <c r="AD829" t="s">
        <v>324</v>
      </c>
      <c r="AE829" t="s">
        <v>324</v>
      </c>
      <c r="AF829">
        <v>0</v>
      </c>
      <c r="AG829" t="s">
        <v>324</v>
      </c>
      <c r="AH829" t="s">
        <v>324</v>
      </c>
      <c r="AI829" t="s">
        <v>324</v>
      </c>
      <c r="AJ829" t="s">
        <v>324</v>
      </c>
      <c r="AK829">
        <v>0</v>
      </c>
      <c r="AL829" t="s">
        <v>324</v>
      </c>
      <c r="AM829" t="s">
        <v>324</v>
      </c>
      <c r="AN829" t="s">
        <v>324</v>
      </c>
      <c r="AO829" t="s">
        <v>324</v>
      </c>
      <c r="AP829">
        <v>0</v>
      </c>
      <c r="AQ829" t="s">
        <v>324</v>
      </c>
      <c r="AR829" t="s">
        <v>324</v>
      </c>
      <c r="AS829" t="s">
        <v>324</v>
      </c>
      <c r="AT829" t="s">
        <v>324</v>
      </c>
      <c r="AU829">
        <v>0</v>
      </c>
      <c r="AV829" t="s">
        <v>324</v>
      </c>
      <c r="AW829" t="s">
        <v>324</v>
      </c>
      <c r="AX829" t="s">
        <v>324</v>
      </c>
      <c r="AY829" t="s">
        <v>324</v>
      </c>
      <c r="AZ829">
        <v>0</v>
      </c>
      <c r="BA829" t="s">
        <v>324</v>
      </c>
      <c r="BB829" t="s">
        <v>324</v>
      </c>
      <c r="BC829" t="s">
        <v>324</v>
      </c>
      <c r="BD829" t="s">
        <v>324</v>
      </c>
      <c r="BE829">
        <v>0</v>
      </c>
      <c r="BF829" t="s">
        <v>324</v>
      </c>
      <c r="BG829" t="s">
        <v>324</v>
      </c>
      <c r="BH829" t="s">
        <v>324</v>
      </c>
      <c r="BI829" t="s">
        <v>324</v>
      </c>
      <c r="BJ829">
        <v>0</v>
      </c>
      <c r="BK829">
        <v>7.9000000000000001E-2</v>
      </c>
      <c r="BL829">
        <v>2.1999999999999999E-2</v>
      </c>
      <c r="BM829">
        <v>0</v>
      </c>
      <c r="BN829">
        <v>0</v>
      </c>
      <c r="BO829">
        <v>0.10100000000000001</v>
      </c>
      <c r="BP829">
        <v>22</v>
      </c>
      <c r="BQ829">
        <v>5</v>
      </c>
      <c r="BR829">
        <v>0</v>
      </c>
      <c r="BS829">
        <v>0</v>
      </c>
      <c r="BT829">
        <v>27</v>
      </c>
      <c r="BU829" t="s">
        <v>324</v>
      </c>
      <c r="BV829" t="s">
        <v>324</v>
      </c>
      <c r="BW829" t="s">
        <v>324</v>
      </c>
      <c r="BX829" t="s">
        <v>324</v>
      </c>
      <c r="BY829">
        <v>0</v>
      </c>
      <c r="BZ829" t="s">
        <v>324</v>
      </c>
      <c r="CA829" t="s">
        <v>324</v>
      </c>
      <c r="CB829" t="s">
        <v>324</v>
      </c>
      <c r="CC829" t="s">
        <v>324</v>
      </c>
      <c r="CD829">
        <v>0</v>
      </c>
      <c r="CE829" t="s">
        <v>324</v>
      </c>
      <c r="CF829" t="s">
        <v>324</v>
      </c>
      <c r="CG829" t="s">
        <v>324</v>
      </c>
      <c r="CH829" t="s">
        <v>324</v>
      </c>
      <c r="CI829">
        <v>0</v>
      </c>
      <c r="CJ829" t="s">
        <v>324</v>
      </c>
      <c r="CK829" t="s">
        <v>324</v>
      </c>
      <c r="CL829" t="s">
        <v>324</v>
      </c>
      <c r="CM829" t="s">
        <v>324</v>
      </c>
      <c r="CN829">
        <v>0</v>
      </c>
      <c r="CO829">
        <v>350.17700000000002</v>
      </c>
      <c r="CP829">
        <v>236.74799999999999</v>
      </c>
      <c r="CQ829" t="s">
        <v>179</v>
      </c>
      <c r="CR829">
        <v>0</v>
      </c>
      <c r="CS829">
        <v>586.92499999999995</v>
      </c>
      <c r="CT829">
        <v>45130</v>
      </c>
      <c r="CU829">
        <v>2528</v>
      </c>
      <c r="CV829">
        <v>0</v>
      </c>
      <c r="CW829">
        <v>0</v>
      </c>
      <c r="CX829">
        <v>47658</v>
      </c>
      <c r="CY829">
        <v>0</v>
      </c>
      <c r="CZ829">
        <v>0</v>
      </c>
      <c r="DA829">
        <v>0</v>
      </c>
      <c r="DB829">
        <v>0</v>
      </c>
      <c r="DC829">
        <v>0</v>
      </c>
    </row>
    <row r="830" spans="1:107" x14ac:dyDescent="0.45">
      <c r="A830">
        <v>2024</v>
      </c>
      <c r="B830">
        <v>3</v>
      </c>
      <c r="C830" t="s">
        <v>146</v>
      </c>
      <c r="D830">
        <v>5027</v>
      </c>
      <c r="E830" t="s">
        <v>376</v>
      </c>
      <c r="F830" t="s">
        <v>323</v>
      </c>
      <c r="G830" t="s">
        <v>244</v>
      </c>
      <c r="H830">
        <v>60.234999999999999</v>
      </c>
      <c r="I830">
        <v>36.07</v>
      </c>
      <c r="J830">
        <v>2.7759999999999998</v>
      </c>
      <c r="K830">
        <v>0</v>
      </c>
      <c r="L830">
        <v>99.081000000000003</v>
      </c>
      <c r="M830">
        <v>6378</v>
      </c>
      <c r="N830">
        <v>237</v>
      </c>
      <c r="O830">
        <v>4</v>
      </c>
      <c r="P830">
        <v>0</v>
      </c>
      <c r="Q830">
        <v>6619</v>
      </c>
      <c r="R830" t="s">
        <v>324</v>
      </c>
      <c r="S830" t="s">
        <v>324</v>
      </c>
      <c r="T830" t="s">
        <v>324</v>
      </c>
      <c r="U830" t="s">
        <v>324</v>
      </c>
      <c r="V830">
        <v>0</v>
      </c>
      <c r="W830" t="s">
        <v>324</v>
      </c>
      <c r="X830" t="s">
        <v>324</v>
      </c>
      <c r="Y830" t="s">
        <v>324</v>
      </c>
      <c r="Z830" t="s">
        <v>324</v>
      </c>
      <c r="AA830">
        <v>0</v>
      </c>
      <c r="AB830" t="s">
        <v>324</v>
      </c>
      <c r="AC830" t="s">
        <v>324</v>
      </c>
      <c r="AD830" t="s">
        <v>324</v>
      </c>
      <c r="AE830" t="s">
        <v>324</v>
      </c>
      <c r="AF830">
        <v>0</v>
      </c>
      <c r="AG830" t="s">
        <v>324</v>
      </c>
      <c r="AH830" t="s">
        <v>324</v>
      </c>
      <c r="AI830" t="s">
        <v>324</v>
      </c>
      <c r="AJ830" t="s">
        <v>324</v>
      </c>
      <c r="AK830">
        <v>0</v>
      </c>
      <c r="AL830" t="s">
        <v>324</v>
      </c>
      <c r="AM830" t="s">
        <v>324</v>
      </c>
      <c r="AN830" t="s">
        <v>324</v>
      </c>
      <c r="AO830" t="s">
        <v>324</v>
      </c>
      <c r="AP830">
        <v>0</v>
      </c>
      <c r="AQ830" t="s">
        <v>324</v>
      </c>
      <c r="AR830" t="s">
        <v>324</v>
      </c>
      <c r="AS830" t="s">
        <v>324</v>
      </c>
      <c r="AT830" t="s">
        <v>324</v>
      </c>
      <c r="AU830">
        <v>0</v>
      </c>
      <c r="AV830" t="s">
        <v>324</v>
      </c>
      <c r="AW830" t="s">
        <v>324</v>
      </c>
      <c r="AX830" t="s">
        <v>324</v>
      </c>
      <c r="AY830" t="s">
        <v>324</v>
      </c>
      <c r="AZ830">
        <v>0</v>
      </c>
      <c r="BA830" t="s">
        <v>324</v>
      </c>
      <c r="BB830" t="s">
        <v>324</v>
      </c>
      <c r="BC830" t="s">
        <v>324</v>
      </c>
      <c r="BD830" t="s">
        <v>324</v>
      </c>
      <c r="BE830">
        <v>0</v>
      </c>
      <c r="BF830" t="s">
        <v>324</v>
      </c>
      <c r="BG830" t="s">
        <v>324</v>
      </c>
      <c r="BH830" t="s">
        <v>324</v>
      </c>
      <c r="BI830" t="s">
        <v>324</v>
      </c>
      <c r="BJ830">
        <v>0</v>
      </c>
      <c r="BK830">
        <v>0.10299999999999999</v>
      </c>
      <c r="BL830">
        <v>0.81200000000000006</v>
      </c>
      <c r="BM830">
        <v>0</v>
      </c>
      <c r="BN830">
        <v>0</v>
      </c>
      <c r="BO830">
        <v>0.91500000000000004</v>
      </c>
      <c r="BP830">
        <v>18</v>
      </c>
      <c r="BQ830">
        <v>4</v>
      </c>
      <c r="BR830">
        <v>0</v>
      </c>
      <c r="BS830">
        <v>0</v>
      </c>
      <c r="BT830">
        <v>22</v>
      </c>
      <c r="BU830" t="s">
        <v>324</v>
      </c>
      <c r="BV830" t="s">
        <v>324</v>
      </c>
      <c r="BW830" t="s">
        <v>324</v>
      </c>
      <c r="BX830" t="s">
        <v>324</v>
      </c>
      <c r="BY830">
        <v>0</v>
      </c>
      <c r="BZ830">
        <v>0</v>
      </c>
      <c r="CA830">
        <v>0</v>
      </c>
      <c r="CB830">
        <v>0</v>
      </c>
      <c r="CC830">
        <v>0</v>
      </c>
      <c r="CD830">
        <v>0</v>
      </c>
      <c r="CE830">
        <v>0</v>
      </c>
      <c r="CF830">
        <v>0</v>
      </c>
      <c r="CG830">
        <v>0</v>
      </c>
      <c r="CH830">
        <v>0</v>
      </c>
      <c r="CI830">
        <v>0</v>
      </c>
      <c r="CJ830" t="s">
        <v>324</v>
      </c>
      <c r="CK830" t="s">
        <v>324</v>
      </c>
      <c r="CL830" t="s">
        <v>324</v>
      </c>
      <c r="CM830" t="s">
        <v>324</v>
      </c>
      <c r="CN830">
        <v>0</v>
      </c>
      <c r="CO830">
        <v>60.338000000000001</v>
      </c>
      <c r="CP830">
        <v>36.881999999999998</v>
      </c>
      <c r="CQ830">
        <v>2.7759999999999998</v>
      </c>
      <c r="CR830">
        <v>0</v>
      </c>
      <c r="CS830">
        <v>99.995999999999995</v>
      </c>
      <c r="CT830">
        <v>6396</v>
      </c>
      <c r="CU830">
        <v>241</v>
      </c>
      <c r="CV830">
        <v>4</v>
      </c>
      <c r="CW830">
        <v>0</v>
      </c>
      <c r="CX830">
        <v>6641</v>
      </c>
      <c r="CY830">
        <v>0</v>
      </c>
      <c r="CZ830">
        <v>0</v>
      </c>
      <c r="DA830">
        <v>0</v>
      </c>
      <c r="DB830">
        <v>0</v>
      </c>
      <c r="DC830">
        <v>0</v>
      </c>
    </row>
    <row r="831" spans="1:107" x14ac:dyDescent="0.45">
      <c r="A831">
        <v>2024</v>
      </c>
      <c r="B831">
        <v>3</v>
      </c>
      <c r="C831" t="s">
        <v>146</v>
      </c>
      <c r="D831">
        <v>15263</v>
      </c>
      <c r="E831" t="s">
        <v>429</v>
      </c>
      <c r="F831" t="s">
        <v>323</v>
      </c>
      <c r="G831" t="s">
        <v>244</v>
      </c>
      <c r="H831">
        <v>71.564999999999998</v>
      </c>
      <c r="I831">
        <v>34.988999999999997</v>
      </c>
      <c r="J831">
        <v>15.311</v>
      </c>
      <c r="K831">
        <v>0</v>
      </c>
      <c r="L831">
        <v>121.86499999999999</v>
      </c>
      <c r="M831">
        <v>7750</v>
      </c>
      <c r="N831">
        <v>172</v>
      </c>
      <c r="O831">
        <v>13</v>
      </c>
      <c r="P831">
        <v>0</v>
      </c>
      <c r="Q831">
        <v>7935</v>
      </c>
      <c r="R831">
        <v>0.249</v>
      </c>
      <c r="S831">
        <v>3.2480000000000002</v>
      </c>
      <c r="T831">
        <v>0</v>
      </c>
      <c r="U831">
        <v>0</v>
      </c>
      <c r="V831">
        <v>3.4969999999999999</v>
      </c>
      <c r="W831">
        <v>8</v>
      </c>
      <c r="X831">
        <v>15</v>
      </c>
      <c r="Y831">
        <v>0</v>
      </c>
      <c r="Z831">
        <v>0</v>
      </c>
      <c r="AA831">
        <v>23</v>
      </c>
      <c r="AB831">
        <v>0</v>
      </c>
      <c r="AC831">
        <v>0</v>
      </c>
      <c r="AD831">
        <v>0</v>
      </c>
      <c r="AE831">
        <v>0</v>
      </c>
      <c r="AF831">
        <v>0</v>
      </c>
      <c r="AG831">
        <v>4.7889999999999997</v>
      </c>
      <c r="AH831">
        <v>0.03</v>
      </c>
      <c r="AI831">
        <v>0</v>
      </c>
      <c r="AJ831">
        <v>0</v>
      </c>
      <c r="AK831">
        <v>4.819</v>
      </c>
      <c r="AL831">
        <v>303</v>
      </c>
      <c r="AM831">
        <v>2</v>
      </c>
      <c r="AN831">
        <v>0</v>
      </c>
      <c r="AO831">
        <v>0</v>
      </c>
      <c r="AP831">
        <v>305</v>
      </c>
      <c r="AQ831">
        <v>0</v>
      </c>
      <c r="AR831">
        <v>0</v>
      </c>
      <c r="AS831">
        <v>0</v>
      </c>
      <c r="AT831">
        <v>0</v>
      </c>
      <c r="AU831">
        <v>0</v>
      </c>
      <c r="AV831">
        <v>0</v>
      </c>
      <c r="AW831">
        <v>0</v>
      </c>
      <c r="AX831">
        <v>0</v>
      </c>
      <c r="AY831">
        <v>0</v>
      </c>
      <c r="AZ831">
        <v>0</v>
      </c>
      <c r="BA831">
        <v>0</v>
      </c>
      <c r="BB831">
        <v>0</v>
      </c>
      <c r="BC831">
        <v>0</v>
      </c>
      <c r="BD831">
        <v>0</v>
      </c>
      <c r="BE831">
        <v>0</v>
      </c>
      <c r="BF831">
        <v>0</v>
      </c>
      <c r="BG831">
        <v>0</v>
      </c>
      <c r="BH831">
        <v>0</v>
      </c>
      <c r="BI831">
        <v>0</v>
      </c>
      <c r="BJ831">
        <v>0</v>
      </c>
      <c r="BK831">
        <v>9.5000000000000001E-2</v>
      </c>
      <c r="BL831">
        <v>2.3E-2</v>
      </c>
      <c r="BM831">
        <v>0</v>
      </c>
      <c r="BN831">
        <v>0</v>
      </c>
      <c r="BO831">
        <v>0.11799999999999999</v>
      </c>
      <c r="BP831">
        <v>28</v>
      </c>
      <c r="BQ831">
        <v>6</v>
      </c>
      <c r="BR831">
        <v>0</v>
      </c>
      <c r="BS831">
        <v>0</v>
      </c>
      <c r="BT831">
        <v>34</v>
      </c>
      <c r="BU831">
        <v>0</v>
      </c>
      <c r="BV831">
        <v>0</v>
      </c>
      <c r="BW831">
        <v>0</v>
      </c>
      <c r="BX831">
        <v>0</v>
      </c>
      <c r="BY831">
        <v>0</v>
      </c>
      <c r="BZ831">
        <v>0</v>
      </c>
      <c r="CA831">
        <v>0</v>
      </c>
      <c r="CB831">
        <v>0</v>
      </c>
      <c r="CC831">
        <v>0</v>
      </c>
      <c r="CD831">
        <v>0</v>
      </c>
      <c r="CE831">
        <v>0</v>
      </c>
      <c r="CF831">
        <v>0</v>
      </c>
      <c r="CG831">
        <v>0</v>
      </c>
      <c r="CH831">
        <v>0</v>
      </c>
      <c r="CI831">
        <v>0</v>
      </c>
      <c r="CJ831">
        <v>0</v>
      </c>
      <c r="CK831">
        <v>0</v>
      </c>
      <c r="CL831">
        <v>0</v>
      </c>
      <c r="CM831">
        <v>0</v>
      </c>
      <c r="CN831">
        <v>0</v>
      </c>
      <c r="CO831">
        <v>71.909000000000006</v>
      </c>
      <c r="CP831">
        <v>38.26</v>
      </c>
      <c r="CQ831">
        <v>15.311</v>
      </c>
      <c r="CR831">
        <v>0</v>
      </c>
      <c r="CS831">
        <v>125.48</v>
      </c>
      <c r="CT831">
        <v>7786</v>
      </c>
      <c r="CU831">
        <v>193</v>
      </c>
      <c r="CV831">
        <v>13</v>
      </c>
      <c r="CW831">
        <v>0</v>
      </c>
      <c r="CX831">
        <v>7992</v>
      </c>
      <c r="CY831">
        <v>0</v>
      </c>
      <c r="CZ831">
        <v>0</v>
      </c>
      <c r="DA831">
        <v>0</v>
      </c>
      <c r="DB831">
        <v>0</v>
      </c>
      <c r="DC831">
        <v>0</v>
      </c>
    </row>
    <row r="832" spans="1:107" x14ac:dyDescent="0.45">
      <c r="A832">
        <v>2024</v>
      </c>
      <c r="B832">
        <v>3</v>
      </c>
      <c r="C832" t="s">
        <v>146</v>
      </c>
      <c r="D832">
        <v>15270</v>
      </c>
      <c r="E832" t="s">
        <v>375</v>
      </c>
      <c r="F832" t="s">
        <v>323</v>
      </c>
      <c r="G832" t="s">
        <v>244</v>
      </c>
      <c r="H832">
        <v>266.33499999999998</v>
      </c>
      <c r="I832">
        <v>60.819000000000003</v>
      </c>
      <c r="J832" t="s">
        <v>324</v>
      </c>
      <c r="K832" t="s">
        <v>324</v>
      </c>
      <c r="L832">
        <v>327.154</v>
      </c>
      <c r="M832">
        <v>32735</v>
      </c>
      <c r="N832">
        <v>388</v>
      </c>
      <c r="O832" t="s">
        <v>324</v>
      </c>
      <c r="P832" t="s">
        <v>324</v>
      </c>
      <c r="Q832">
        <v>33123</v>
      </c>
      <c r="R832" t="s">
        <v>324</v>
      </c>
      <c r="S832" t="s">
        <v>324</v>
      </c>
      <c r="T832" t="s">
        <v>324</v>
      </c>
      <c r="U832" t="s">
        <v>324</v>
      </c>
      <c r="V832">
        <v>0</v>
      </c>
      <c r="W832" t="s">
        <v>324</v>
      </c>
      <c r="X832" t="s">
        <v>324</v>
      </c>
      <c r="Y832" t="s">
        <v>324</v>
      </c>
      <c r="Z832" t="s">
        <v>324</v>
      </c>
      <c r="AA832">
        <v>0</v>
      </c>
      <c r="AB832" t="s">
        <v>324</v>
      </c>
      <c r="AC832" t="s">
        <v>324</v>
      </c>
      <c r="AD832" t="s">
        <v>324</v>
      </c>
      <c r="AE832" t="s">
        <v>324</v>
      </c>
      <c r="AF832">
        <v>0</v>
      </c>
      <c r="AG832" t="s">
        <v>324</v>
      </c>
      <c r="AH832" t="s">
        <v>324</v>
      </c>
      <c r="AI832" t="s">
        <v>324</v>
      </c>
      <c r="AJ832" t="s">
        <v>324</v>
      </c>
      <c r="AK832">
        <v>0</v>
      </c>
      <c r="AL832" t="s">
        <v>324</v>
      </c>
      <c r="AM832" t="s">
        <v>324</v>
      </c>
      <c r="AN832" t="s">
        <v>324</v>
      </c>
      <c r="AO832" t="s">
        <v>324</v>
      </c>
      <c r="AP832">
        <v>0</v>
      </c>
      <c r="AQ832" t="s">
        <v>324</v>
      </c>
      <c r="AR832" t="s">
        <v>324</v>
      </c>
      <c r="AS832" t="s">
        <v>324</v>
      </c>
      <c r="AT832" t="s">
        <v>324</v>
      </c>
      <c r="AU832">
        <v>0</v>
      </c>
      <c r="AV832" t="s">
        <v>324</v>
      </c>
      <c r="AW832" t="s">
        <v>324</v>
      </c>
      <c r="AX832" t="s">
        <v>324</v>
      </c>
      <c r="AY832" t="s">
        <v>324</v>
      </c>
      <c r="AZ832">
        <v>0</v>
      </c>
      <c r="BA832" t="s">
        <v>324</v>
      </c>
      <c r="BB832" t="s">
        <v>324</v>
      </c>
      <c r="BC832" t="s">
        <v>324</v>
      </c>
      <c r="BD832" t="s">
        <v>324</v>
      </c>
      <c r="BE832">
        <v>0</v>
      </c>
      <c r="BF832" t="s">
        <v>324</v>
      </c>
      <c r="BG832" t="s">
        <v>324</v>
      </c>
      <c r="BH832" t="s">
        <v>324</v>
      </c>
      <c r="BI832" t="s">
        <v>324</v>
      </c>
      <c r="BJ832">
        <v>0</v>
      </c>
      <c r="BK832">
        <v>1.6E-2</v>
      </c>
      <c r="BL832">
        <v>2E-3</v>
      </c>
      <c r="BM832" t="s">
        <v>324</v>
      </c>
      <c r="BN832" t="s">
        <v>324</v>
      </c>
      <c r="BO832">
        <v>1.7999999999999999E-2</v>
      </c>
      <c r="BP832">
        <v>1</v>
      </c>
      <c r="BQ832">
        <v>1</v>
      </c>
      <c r="BR832" t="s">
        <v>324</v>
      </c>
      <c r="BS832" t="s">
        <v>324</v>
      </c>
      <c r="BT832">
        <v>2</v>
      </c>
      <c r="BU832" t="s">
        <v>324</v>
      </c>
      <c r="BV832" t="s">
        <v>324</v>
      </c>
      <c r="BW832" t="s">
        <v>324</v>
      </c>
      <c r="BX832" t="s">
        <v>324</v>
      </c>
      <c r="BY832">
        <v>0</v>
      </c>
      <c r="BZ832" t="s">
        <v>324</v>
      </c>
      <c r="CA832" t="s">
        <v>324</v>
      </c>
      <c r="CB832" t="s">
        <v>324</v>
      </c>
      <c r="CC832" t="s">
        <v>324</v>
      </c>
      <c r="CD832">
        <v>0</v>
      </c>
      <c r="CE832" t="s">
        <v>324</v>
      </c>
      <c r="CF832" t="s">
        <v>324</v>
      </c>
      <c r="CG832" t="s">
        <v>324</v>
      </c>
      <c r="CH832" t="s">
        <v>324</v>
      </c>
      <c r="CI832">
        <v>0</v>
      </c>
      <c r="CJ832" t="s">
        <v>324</v>
      </c>
      <c r="CK832" t="s">
        <v>324</v>
      </c>
      <c r="CL832" t="s">
        <v>324</v>
      </c>
      <c r="CM832" t="s">
        <v>324</v>
      </c>
      <c r="CN832">
        <v>0</v>
      </c>
      <c r="CO832">
        <v>266.351</v>
      </c>
      <c r="CP832">
        <v>60.820999999999998</v>
      </c>
      <c r="CQ832" t="s">
        <v>179</v>
      </c>
      <c r="CR832">
        <v>0</v>
      </c>
      <c r="CS832">
        <v>327.17200000000003</v>
      </c>
      <c r="CT832">
        <v>32736</v>
      </c>
      <c r="CU832">
        <v>389</v>
      </c>
      <c r="CV832">
        <v>0</v>
      </c>
      <c r="CW832">
        <v>0</v>
      </c>
      <c r="CX832">
        <v>33125</v>
      </c>
      <c r="CY832">
        <v>0</v>
      </c>
      <c r="CZ832">
        <v>0</v>
      </c>
      <c r="DA832">
        <v>0</v>
      </c>
      <c r="DB832">
        <v>0</v>
      </c>
      <c r="DC832">
        <v>0</v>
      </c>
    </row>
    <row r="833" spans="1:107" x14ac:dyDescent="0.45">
      <c r="A833">
        <v>2024</v>
      </c>
      <c r="B833">
        <v>3</v>
      </c>
      <c r="C833" t="s">
        <v>146</v>
      </c>
      <c r="D833">
        <v>17637</v>
      </c>
      <c r="E833" t="s">
        <v>430</v>
      </c>
      <c r="F833" t="s">
        <v>323</v>
      </c>
      <c r="G833" t="s">
        <v>244</v>
      </c>
      <c r="H833">
        <v>78.899000000000001</v>
      </c>
      <c r="I833">
        <v>4.851</v>
      </c>
      <c r="J833">
        <v>0</v>
      </c>
      <c r="K833">
        <v>0</v>
      </c>
      <c r="L833">
        <v>83.75</v>
      </c>
      <c r="M833">
        <v>8608</v>
      </c>
      <c r="N833">
        <v>66</v>
      </c>
      <c r="O833">
        <v>0</v>
      </c>
      <c r="P833">
        <v>0</v>
      </c>
      <c r="Q833">
        <v>8674</v>
      </c>
      <c r="R833">
        <v>0</v>
      </c>
      <c r="S833">
        <v>0</v>
      </c>
      <c r="T833">
        <v>0</v>
      </c>
      <c r="U833">
        <v>0</v>
      </c>
      <c r="V833">
        <v>0</v>
      </c>
      <c r="W833">
        <v>0</v>
      </c>
      <c r="X833">
        <v>0</v>
      </c>
      <c r="Y833">
        <v>0</v>
      </c>
      <c r="Z833">
        <v>0</v>
      </c>
      <c r="AA833">
        <v>0</v>
      </c>
      <c r="AB833">
        <v>4272.4589999999998</v>
      </c>
      <c r="AC833">
        <v>134.886</v>
      </c>
      <c r="AD833">
        <v>0</v>
      </c>
      <c r="AE833">
        <v>0</v>
      </c>
      <c r="AF833">
        <v>4407.3450000000003</v>
      </c>
      <c r="AG833">
        <v>1.121</v>
      </c>
      <c r="AH833">
        <v>0</v>
      </c>
      <c r="AI833">
        <v>0</v>
      </c>
      <c r="AJ833">
        <v>0</v>
      </c>
      <c r="AK833">
        <v>1.121</v>
      </c>
      <c r="AL833">
        <v>159</v>
      </c>
      <c r="AM833">
        <v>0</v>
      </c>
      <c r="AN833">
        <v>0</v>
      </c>
      <c r="AO833">
        <v>0</v>
      </c>
      <c r="AP833">
        <v>159</v>
      </c>
      <c r="AQ833">
        <v>2.6429999999999998</v>
      </c>
      <c r="AR833">
        <v>0</v>
      </c>
      <c r="AS833">
        <v>0</v>
      </c>
      <c r="AT833">
        <v>0</v>
      </c>
      <c r="AU833">
        <v>2.6429999999999998</v>
      </c>
      <c r="AV833">
        <v>0</v>
      </c>
      <c r="AW833">
        <v>0</v>
      </c>
      <c r="AX833">
        <v>0</v>
      </c>
      <c r="AY833">
        <v>0</v>
      </c>
      <c r="AZ833">
        <v>0</v>
      </c>
      <c r="BA833">
        <v>0</v>
      </c>
      <c r="BB833">
        <v>0</v>
      </c>
      <c r="BC833">
        <v>0</v>
      </c>
      <c r="BD833">
        <v>0</v>
      </c>
      <c r="BE833">
        <v>0</v>
      </c>
      <c r="BF833">
        <v>0</v>
      </c>
      <c r="BG833">
        <v>0</v>
      </c>
      <c r="BH833">
        <v>0</v>
      </c>
      <c r="BI833">
        <v>0</v>
      </c>
      <c r="BJ833">
        <v>0</v>
      </c>
      <c r="BK833">
        <v>0.02</v>
      </c>
      <c r="BL833">
        <v>1.6E-2</v>
      </c>
      <c r="BM833">
        <v>0</v>
      </c>
      <c r="BN833">
        <v>0</v>
      </c>
      <c r="BO833">
        <v>3.5999999999999997E-2</v>
      </c>
      <c r="BP833">
        <v>3</v>
      </c>
      <c r="BQ833">
        <v>3</v>
      </c>
      <c r="BR833">
        <v>0</v>
      </c>
      <c r="BS833">
        <v>0</v>
      </c>
      <c r="BT833">
        <v>6</v>
      </c>
      <c r="BU833">
        <v>1.034</v>
      </c>
      <c r="BV833">
        <v>0.2</v>
      </c>
      <c r="BW833">
        <v>0</v>
      </c>
      <c r="BX833">
        <v>0</v>
      </c>
      <c r="BY833">
        <v>1.234</v>
      </c>
      <c r="BZ833">
        <v>0</v>
      </c>
      <c r="CA833">
        <v>0.32</v>
      </c>
      <c r="CB833">
        <v>0</v>
      </c>
      <c r="CC833">
        <v>0</v>
      </c>
      <c r="CD833">
        <v>0.32</v>
      </c>
      <c r="CE833">
        <v>0</v>
      </c>
      <c r="CF833">
        <v>1</v>
      </c>
      <c r="CG833">
        <v>0</v>
      </c>
      <c r="CH833">
        <v>0</v>
      </c>
      <c r="CI833">
        <v>1</v>
      </c>
      <c r="CJ833">
        <v>0</v>
      </c>
      <c r="CK833">
        <v>0</v>
      </c>
      <c r="CL833">
        <v>0</v>
      </c>
      <c r="CM833">
        <v>0</v>
      </c>
      <c r="CN833">
        <v>0</v>
      </c>
      <c r="CO833">
        <v>78.918999999999997</v>
      </c>
      <c r="CP833">
        <v>5.1870000000000003</v>
      </c>
      <c r="CQ833" t="s">
        <v>179</v>
      </c>
      <c r="CR833">
        <v>0</v>
      </c>
      <c r="CS833">
        <v>84.105999999999995</v>
      </c>
      <c r="CT833">
        <v>8611</v>
      </c>
      <c r="CU833">
        <v>70</v>
      </c>
      <c r="CV833">
        <v>0</v>
      </c>
      <c r="CW833">
        <v>0</v>
      </c>
      <c r="CX833">
        <v>8681</v>
      </c>
      <c r="CY833">
        <v>4273.4930000000004</v>
      </c>
      <c r="CZ833">
        <v>135.08600000000001</v>
      </c>
      <c r="DA833">
        <v>0</v>
      </c>
      <c r="DB833">
        <v>0</v>
      </c>
      <c r="DC833">
        <v>4408.5789999999997</v>
      </c>
    </row>
    <row r="834" spans="1:107" x14ac:dyDescent="0.45">
      <c r="A834">
        <v>2024</v>
      </c>
      <c r="B834">
        <v>3</v>
      </c>
      <c r="C834" t="s">
        <v>146</v>
      </c>
      <c r="D834">
        <v>99999</v>
      </c>
      <c r="E834" t="s">
        <v>329</v>
      </c>
      <c r="F834" t="s">
        <v>323</v>
      </c>
      <c r="H834">
        <v>37.826999999999998</v>
      </c>
      <c r="I834">
        <v>22.626000000000001</v>
      </c>
      <c r="J834">
        <v>0.65800000000000003</v>
      </c>
      <c r="K834" t="s">
        <v>324</v>
      </c>
      <c r="L834">
        <v>61.110999999999997</v>
      </c>
      <c r="M834" t="s">
        <v>324</v>
      </c>
      <c r="N834" t="s">
        <v>324</v>
      </c>
      <c r="O834" t="s">
        <v>324</v>
      </c>
      <c r="P834" t="s">
        <v>324</v>
      </c>
      <c r="Q834" t="s">
        <v>324</v>
      </c>
      <c r="R834" t="s">
        <v>324</v>
      </c>
      <c r="S834" t="s">
        <v>324</v>
      </c>
      <c r="T834" t="s">
        <v>324</v>
      </c>
      <c r="U834" t="s">
        <v>324</v>
      </c>
      <c r="V834" t="s">
        <v>324</v>
      </c>
      <c r="W834" t="s">
        <v>324</v>
      </c>
      <c r="X834" t="s">
        <v>324</v>
      </c>
      <c r="Y834" t="s">
        <v>324</v>
      </c>
      <c r="Z834" t="s">
        <v>324</v>
      </c>
      <c r="AA834" t="s">
        <v>324</v>
      </c>
      <c r="AB834" t="s">
        <v>324</v>
      </c>
      <c r="AC834" t="s">
        <v>324</v>
      </c>
      <c r="AD834" t="s">
        <v>324</v>
      </c>
      <c r="AE834" t="s">
        <v>324</v>
      </c>
      <c r="AF834" t="s">
        <v>324</v>
      </c>
      <c r="AG834" t="s">
        <v>324</v>
      </c>
      <c r="AH834" t="s">
        <v>324</v>
      </c>
      <c r="AI834" t="s">
        <v>324</v>
      </c>
      <c r="AJ834" t="s">
        <v>324</v>
      </c>
      <c r="AK834" t="s">
        <v>324</v>
      </c>
      <c r="AL834" t="s">
        <v>324</v>
      </c>
      <c r="AM834" t="s">
        <v>324</v>
      </c>
      <c r="AN834" t="s">
        <v>324</v>
      </c>
      <c r="AO834" t="s">
        <v>324</v>
      </c>
      <c r="AP834" t="s">
        <v>324</v>
      </c>
      <c r="AQ834" t="s">
        <v>324</v>
      </c>
      <c r="AR834" t="s">
        <v>324</v>
      </c>
      <c r="AS834" t="s">
        <v>324</v>
      </c>
      <c r="AT834" t="s">
        <v>324</v>
      </c>
      <c r="AU834" t="s">
        <v>324</v>
      </c>
      <c r="AV834" t="s">
        <v>324</v>
      </c>
      <c r="AW834" t="s">
        <v>324</v>
      </c>
      <c r="AX834" t="s">
        <v>324</v>
      </c>
      <c r="AY834" t="s">
        <v>324</v>
      </c>
      <c r="AZ834" t="s">
        <v>324</v>
      </c>
      <c r="BA834" t="s">
        <v>324</v>
      </c>
      <c r="BB834" t="s">
        <v>324</v>
      </c>
      <c r="BC834" t="s">
        <v>324</v>
      </c>
      <c r="BD834" t="s">
        <v>324</v>
      </c>
      <c r="BE834" t="s">
        <v>324</v>
      </c>
      <c r="BF834" t="s">
        <v>324</v>
      </c>
      <c r="BG834" t="s">
        <v>324</v>
      </c>
      <c r="BH834" t="s">
        <v>324</v>
      </c>
      <c r="BI834" t="s">
        <v>324</v>
      </c>
      <c r="BJ834" t="s">
        <v>324</v>
      </c>
      <c r="BK834" t="s">
        <v>324</v>
      </c>
      <c r="BL834" t="s">
        <v>324</v>
      </c>
      <c r="BM834" t="s">
        <v>324</v>
      </c>
      <c r="BN834" t="s">
        <v>324</v>
      </c>
      <c r="BO834" t="s">
        <v>324</v>
      </c>
      <c r="BP834" t="s">
        <v>324</v>
      </c>
      <c r="BQ834" t="s">
        <v>324</v>
      </c>
      <c r="BR834" t="s">
        <v>324</v>
      </c>
      <c r="BS834" t="s">
        <v>324</v>
      </c>
      <c r="BT834" t="s">
        <v>324</v>
      </c>
      <c r="BU834" t="s">
        <v>324</v>
      </c>
      <c r="BV834" t="s">
        <v>324</v>
      </c>
      <c r="BW834" t="s">
        <v>324</v>
      </c>
      <c r="BX834" t="s">
        <v>324</v>
      </c>
      <c r="BY834" t="s">
        <v>324</v>
      </c>
      <c r="BZ834" t="s">
        <v>324</v>
      </c>
      <c r="CA834" t="s">
        <v>324</v>
      </c>
      <c r="CB834" t="s">
        <v>324</v>
      </c>
      <c r="CC834" t="s">
        <v>324</v>
      </c>
      <c r="CD834" t="s">
        <v>324</v>
      </c>
      <c r="CE834" t="s">
        <v>324</v>
      </c>
      <c r="CF834" t="s">
        <v>324</v>
      </c>
      <c r="CG834" t="s">
        <v>324</v>
      </c>
      <c r="CH834" t="s">
        <v>324</v>
      </c>
      <c r="CI834" t="s">
        <v>324</v>
      </c>
      <c r="CJ834" t="s">
        <v>324</v>
      </c>
      <c r="CK834" t="s">
        <v>324</v>
      </c>
      <c r="CL834" t="s">
        <v>324</v>
      </c>
      <c r="CM834" t="s">
        <v>324</v>
      </c>
      <c r="CN834" t="s">
        <v>324</v>
      </c>
      <c r="CO834">
        <v>37.826999999999998</v>
      </c>
      <c r="CP834">
        <v>22.626000000000001</v>
      </c>
      <c r="CQ834">
        <v>0.65800000000000003</v>
      </c>
      <c r="CR834" t="s">
        <v>324</v>
      </c>
      <c r="CS834">
        <v>61.110999999999997</v>
      </c>
      <c r="CT834" t="s">
        <v>324</v>
      </c>
      <c r="CU834" t="s">
        <v>324</v>
      </c>
      <c r="CV834" t="s">
        <v>324</v>
      </c>
      <c r="CW834" t="s">
        <v>324</v>
      </c>
      <c r="CX834" t="s">
        <v>324</v>
      </c>
      <c r="CY834" t="s">
        <v>324</v>
      </c>
      <c r="CZ834" t="s">
        <v>324</v>
      </c>
      <c r="DA834" t="s">
        <v>324</v>
      </c>
      <c r="DB834" t="s">
        <v>324</v>
      </c>
      <c r="DC834" t="s">
        <v>324</v>
      </c>
    </row>
    <row r="835" spans="1:107" x14ac:dyDescent="0.45">
      <c r="A835">
        <v>2024</v>
      </c>
      <c r="B835">
        <v>3</v>
      </c>
      <c r="C835" t="s">
        <v>143</v>
      </c>
      <c r="D835">
        <v>1179</v>
      </c>
      <c r="E835" t="s">
        <v>431</v>
      </c>
      <c r="F835" t="s">
        <v>323</v>
      </c>
      <c r="G835" t="s">
        <v>244</v>
      </c>
      <c r="H835">
        <v>10.885</v>
      </c>
      <c r="I835">
        <v>27.547999999999998</v>
      </c>
      <c r="J835">
        <v>2.5999999999999999E-2</v>
      </c>
      <c r="K835">
        <v>0</v>
      </c>
      <c r="L835">
        <v>38.459000000000003</v>
      </c>
      <c r="M835">
        <v>1528</v>
      </c>
      <c r="N835">
        <v>215</v>
      </c>
      <c r="O835">
        <v>1</v>
      </c>
      <c r="P835">
        <v>0</v>
      </c>
      <c r="Q835">
        <v>1744</v>
      </c>
      <c r="R835">
        <v>0.53300000000000003</v>
      </c>
      <c r="S835">
        <v>49.134</v>
      </c>
      <c r="T835">
        <v>0</v>
      </c>
      <c r="U835">
        <v>0</v>
      </c>
      <c r="V835">
        <v>49.667000000000002</v>
      </c>
      <c r="W835">
        <v>108</v>
      </c>
      <c r="X835">
        <v>4667</v>
      </c>
      <c r="Y835">
        <v>0</v>
      </c>
      <c r="Z835">
        <v>0</v>
      </c>
      <c r="AA835">
        <v>4775</v>
      </c>
      <c r="AB835" t="s">
        <v>324</v>
      </c>
      <c r="AC835" t="s">
        <v>324</v>
      </c>
      <c r="AD835" t="s">
        <v>324</v>
      </c>
      <c r="AE835" t="s">
        <v>324</v>
      </c>
      <c r="AF835">
        <v>0</v>
      </c>
      <c r="AG835">
        <v>0.158</v>
      </c>
      <c r="AH835">
        <v>0</v>
      </c>
      <c r="AI835">
        <v>0</v>
      </c>
      <c r="AJ835">
        <v>0</v>
      </c>
      <c r="AK835">
        <v>0.158</v>
      </c>
      <c r="AL835">
        <v>20</v>
      </c>
      <c r="AM835">
        <v>0</v>
      </c>
      <c r="AN835">
        <v>0</v>
      </c>
      <c r="AO835">
        <v>0</v>
      </c>
      <c r="AP835">
        <v>20</v>
      </c>
      <c r="AQ835">
        <v>0.33600000000000002</v>
      </c>
      <c r="AR835">
        <v>0</v>
      </c>
      <c r="AS835">
        <v>0</v>
      </c>
      <c r="AT835">
        <v>0</v>
      </c>
      <c r="AU835">
        <v>0.33600000000000002</v>
      </c>
      <c r="AV835">
        <v>0</v>
      </c>
      <c r="AW835">
        <v>0</v>
      </c>
      <c r="AX835">
        <v>0</v>
      </c>
      <c r="AY835">
        <v>0</v>
      </c>
      <c r="AZ835">
        <v>0</v>
      </c>
      <c r="BA835">
        <v>0</v>
      </c>
      <c r="BB835">
        <v>0</v>
      </c>
      <c r="BC835">
        <v>0</v>
      </c>
      <c r="BD835">
        <v>0</v>
      </c>
      <c r="BE835">
        <v>0</v>
      </c>
      <c r="BF835">
        <v>0</v>
      </c>
      <c r="BG835">
        <v>0</v>
      </c>
      <c r="BH835">
        <v>0</v>
      </c>
      <c r="BI835">
        <v>0</v>
      </c>
      <c r="BJ835">
        <v>0</v>
      </c>
      <c r="BK835">
        <v>0.33600000000000002</v>
      </c>
      <c r="BL835">
        <v>0.182</v>
      </c>
      <c r="BM835">
        <v>0.6</v>
      </c>
      <c r="BN835">
        <v>0</v>
      </c>
      <c r="BO835">
        <v>1.1180000000000001</v>
      </c>
      <c r="BP835">
        <v>95</v>
      </c>
      <c r="BQ835">
        <v>17</v>
      </c>
      <c r="BR835">
        <v>1</v>
      </c>
      <c r="BS835">
        <v>0</v>
      </c>
      <c r="BT835">
        <v>113</v>
      </c>
      <c r="BU835" t="s">
        <v>324</v>
      </c>
      <c r="BV835" t="s">
        <v>324</v>
      </c>
      <c r="BW835" t="s">
        <v>324</v>
      </c>
      <c r="BX835" t="s">
        <v>324</v>
      </c>
      <c r="BY835">
        <v>0</v>
      </c>
      <c r="BZ835">
        <v>0</v>
      </c>
      <c r="CA835">
        <v>4.3550000000000004</v>
      </c>
      <c r="CB835">
        <v>1.92</v>
      </c>
      <c r="CC835">
        <v>0</v>
      </c>
      <c r="CD835">
        <v>6.2750000000000004</v>
      </c>
      <c r="CE835">
        <v>0</v>
      </c>
      <c r="CF835">
        <v>7</v>
      </c>
      <c r="CG835">
        <v>1</v>
      </c>
      <c r="CH835">
        <v>0</v>
      </c>
      <c r="CI835">
        <v>8</v>
      </c>
      <c r="CJ835" t="s">
        <v>324</v>
      </c>
      <c r="CK835" t="s">
        <v>324</v>
      </c>
      <c r="CL835" t="s">
        <v>324</v>
      </c>
      <c r="CM835" t="s">
        <v>324</v>
      </c>
      <c r="CN835">
        <v>0</v>
      </c>
      <c r="CO835">
        <v>11.754</v>
      </c>
      <c r="CP835">
        <v>81.218999999999994</v>
      </c>
      <c r="CQ835">
        <v>2.5459999999999998</v>
      </c>
      <c r="CR835">
        <v>0</v>
      </c>
      <c r="CS835">
        <v>95.519000000000005</v>
      </c>
      <c r="CT835">
        <v>1731</v>
      </c>
      <c r="CU835">
        <v>4906</v>
      </c>
      <c r="CV835">
        <v>3</v>
      </c>
      <c r="CW835">
        <v>0</v>
      </c>
      <c r="CX835">
        <v>6640</v>
      </c>
      <c r="CY835">
        <v>0</v>
      </c>
      <c r="CZ835">
        <v>0</v>
      </c>
      <c r="DA835">
        <v>0</v>
      </c>
      <c r="DB835">
        <v>0</v>
      </c>
      <c r="DC835">
        <v>0</v>
      </c>
    </row>
    <row r="836" spans="1:107" x14ac:dyDescent="0.45">
      <c r="A836">
        <v>2024</v>
      </c>
      <c r="B836">
        <v>3</v>
      </c>
      <c r="C836" t="s">
        <v>143</v>
      </c>
      <c r="D836">
        <v>3266</v>
      </c>
      <c r="E836" t="s">
        <v>432</v>
      </c>
      <c r="F836" t="s">
        <v>323</v>
      </c>
      <c r="G836" t="s">
        <v>244</v>
      </c>
      <c r="H836">
        <v>82.018000000000001</v>
      </c>
      <c r="I836">
        <v>525.23299999999995</v>
      </c>
      <c r="J836">
        <v>0</v>
      </c>
      <c r="K836">
        <v>0</v>
      </c>
      <c r="L836">
        <v>607.25099999999998</v>
      </c>
      <c r="M836">
        <v>10072</v>
      </c>
      <c r="N836">
        <v>954</v>
      </c>
      <c r="O836">
        <v>0</v>
      </c>
      <c r="P836">
        <v>0</v>
      </c>
      <c r="Q836">
        <v>11026</v>
      </c>
      <c r="R836">
        <v>0</v>
      </c>
      <c r="S836">
        <v>457.81200000000001</v>
      </c>
      <c r="T836">
        <v>0</v>
      </c>
      <c r="U836">
        <v>0</v>
      </c>
      <c r="V836">
        <v>457.81200000000001</v>
      </c>
      <c r="W836">
        <v>0</v>
      </c>
      <c r="X836">
        <v>40695</v>
      </c>
      <c r="Y836">
        <v>0</v>
      </c>
      <c r="Z836">
        <v>0</v>
      </c>
      <c r="AA836">
        <v>40695</v>
      </c>
      <c r="AB836">
        <v>4821.1660000000002</v>
      </c>
      <c r="AC836">
        <v>62046.434999999998</v>
      </c>
      <c r="AD836">
        <v>0</v>
      </c>
      <c r="AE836">
        <v>0</v>
      </c>
      <c r="AF836">
        <v>66867.600999999995</v>
      </c>
      <c r="AG836">
        <v>0</v>
      </c>
      <c r="AH836">
        <v>0</v>
      </c>
      <c r="AI836">
        <v>0</v>
      </c>
      <c r="AJ836">
        <v>0</v>
      </c>
      <c r="AK836">
        <v>0</v>
      </c>
      <c r="AL836">
        <v>0</v>
      </c>
      <c r="AM836">
        <v>0</v>
      </c>
      <c r="AN836">
        <v>0</v>
      </c>
      <c r="AO836">
        <v>0</v>
      </c>
      <c r="AP836">
        <v>0</v>
      </c>
      <c r="AQ836">
        <v>0</v>
      </c>
      <c r="AR836">
        <v>0</v>
      </c>
      <c r="AS836">
        <v>0</v>
      </c>
      <c r="AT836">
        <v>0</v>
      </c>
      <c r="AU836">
        <v>0</v>
      </c>
      <c r="AV836">
        <v>0</v>
      </c>
      <c r="AW836">
        <v>0</v>
      </c>
      <c r="AX836">
        <v>0</v>
      </c>
      <c r="AY836">
        <v>0</v>
      </c>
      <c r="AZ836">
        <v>0</v>
      </c>
      <c r="BA836">
        <v>0</v>
      </c>
      <c r="BB836">
        <v>0</v>
      </c>
      <c r="BC836">
        <v>0</v>
      </c>
      <c r="BD836">
        <v>0</v>
      </c>
      <c r="BE836">
        <v>0</v>
      </c>
      <c r="BF836">
        <v>0</v>
      </c>
      <c r="BG836">
        <v>0</v>
      </c>
      <c r="BH836">
        <v>0</v>
      </c>
      <c r="BI836">
        <v>0</v>
      </c>
      <c r="BJ836">
        <v>0</v>
      </c>
      <c r="BK836">
        <v>0.53</v>
      </c>
      <c r="BL836">
        <v>4.8209999999999997</v>
      </c>
      <c r="BM836">
        <v>0</v>
      </c>
      <c r="BN836">
        <v>0</v>
      </c>
      <c r="BO836">
        <v>5.351</v>
      </c>
      <c r="BP836">
        <v>193</v>
      </c>
      <c r="BQ836">
        <v>31</v>
      </c>
      <c r="BR836">
        <v>0</v>
      </c>
      <c r="BS836">
        <v>0</v>
      </c>
      <c r="BT836">
        <v>224</v>
      </c>
      <c r="BU836">
        <v>7.3019999999999996</v>
      </c>
      <c r="BV836">
        <v>1190.586</v>
      </c>
      <c r="BW836">
        <v>0</v>
      </c>
      <c r="BX836">
        <v>0</v>
      </c>
      <c r="BY836">
        <v>1197.8879999999999</v>
      </c>
      <c r="BZ836">
        <v>0.13600000000000001</v>
      </c>
      <c r="CA836">
        <v>26.992999999999999</v>
      </c>
      <c r="CB836">
        <v>0</v>
      </c>
      <c r="CC836">
        <v>0</v>
      </c>
      <c r="CD836">
        <v>27.129000000000001</v>
      </c>
      <c r="CE836">
        <v>4</v>
      </c>
      <c r="CF836">
        <v>32</v>
      </c>
      <c r="CG836">
        <v>0</v>
      </c>
      <c r="CH836">
        <v>0</v>
      </c>
      <c r="CI836">
        <v>36</v>
      </c>
      <c r="CJ836">
        <v>0</v>
      </c>
      <c r="CK836">
        <v>6626.5150000000003</v>
      </c>
      <c r="CL836">
        <v>0</v>
      </c>
      <c r="CM836">
        <v>0</v>
      </c>
      <c r="CN836">
        <v>6626.5150000000003</v>
      </c>
      <c r="CO836">
        <v>82.683999999999997</v>
      </c>
      <c r="CP836">
        <v>1014.859</v>
      </c>
      <c r="CQ836" t="s">
        <v>179</v>
      </c>
      <c r="CR836">
        <v>0</v>
      </c>
      <c r="CS836">
        <v>1097.5429999999999</v>
      </c>
      <c r="CT836">
        <v>10269</v>
      </c>
      <c r="CU836">
        <v>41712</v>
      </c>
      <c r="CV836">
        <v>0</v>
      </c>
      <c r="CW836">
        <v>0</v>
      </c>
      <c r="CX836">
        <v>51981</v>
      </c>
      <c r="CY836">
        <v>4828.4679999999998</v>
      </c>
      <c r="CZ836">
        <v>69863.535999999993</v>
      </c>
      <c r="DA836">
        <v>0</v>
      </c>
      <c r="DB836">
        <v>0</v>
      </c>
      <c r="DC836">
        <v>74692.004000000001</v>
      </c>
    </row>
    <row r="837" spans="1:107" x14ac:dyDescent="0.45">
      <c r="A837">
        <v>2024</v>
      </c>
      <c r="B837">
        <v>3</v>
      </c>
      <c r="C837" t="s">
        <v>143</v>
      </c>
      <c r="D837">
        <v>5609</v>
      </c>
      <c r="E837" t="s">
        <v>433</v>
      </c>
      <c r="F837" t="s">
        <v>323</v>
      </c>
      <c r="G837" t="s">
        <v>244</v>
      </c>
      <c r="H837">
        <v>0.17100000000000001</v>
      </c>
      <c r="I837">
        <v>0.105</v>
      </c>
      <c r="J837" t="s">
        <v>324</v>
      </c>
      <c r="K837" t="s">
        <v>324</v>
      </c>
      <c r="L837">
        <v>0.27600000000000002</v>
      </c>
      <c r="M837">
        <v>24</v>
      </c>
      <c r="N837">
        <v>3</v>
      </c>
      <c r="O837" t="s">
        <v>324</v>
      </c>
      <c r="P837" t="s">
        <v>324</v>
      </c>
      <c r="Q837">
        <v>27</v>
      </c>
      <c r="R837" t="s">
        <v>324</v>
      </c>
      <c r="S837" t="s">
        <v>324</v>
      </c>
      <c r="T837" t="s">
        <v>324</v>
      </c>
      <c r="U837" t="s">
        <v>324</v>
      </c>
      <c r="V837">
        <v>0</v>
      </c>
      <c r="W837" t="s">
        <v>324</v>
      </c>
      <c r="X837" t="s">
        <v>324</v>
      </c>
      <c r="Y837" t="s">
        <v>324</v>
      </c>
      <c r="Z837" t="s">
        <v>324</v>
      </c>
      <c r="AA837">
        <v>0</v>
      </c>
      <c r="AB837" t="s">
        <v>324</v>
      </c>
      <c r="AC837" t="s">
        <v>324</v>
      </c>
      <c r="AD837" t="s">
        <v>324</v>
      </c>
      <c r="AE837" t="s">
        <v>324</v>
      </c>
      <c r="AF837">
        <v>0</v>
      </c>
      <c r="AG837" t="s">
        <v>324</v>
      </c>
      <c r="AH837" t="s">
        <v>324</v>
      </c>
      <c r="AI837" t="s">
        <v>324</v>
      </c>
      <c r="AJ837" t="s">
        <v>324</v>
      </c>
      <c r="AK837">
        <v>0</v>
      </c>
      <c r="AL837" t="s">
        <v>324</v>
      </c>
      <c r="AM837" t="s">
        <v>324</v>
      </c>
      <c r="AN837" t="s">
        <v>324</v>
      </c>
      <c r="AO837" t="s">
        <v>324</v>
      </c>
      <c r="AP837">
        <v>0</v>
      </c>
      <c r="AQ837" t="s">
        <v>324</v>
      </c>
      <c r="AR837" t="s">
        <v>324</v>
      </c>
      <c r="AS837" t="s">
        <v>324</v>
      </c>
      <c r="AT837" t="s">
        <v>324</v>
      </c>
      <c r="AU837">
        <v>0</v>
      </c>
      <c r="AV837" t="s">
        <v>324</v>
      </c>
      <c r="AW837" t="s">
        <v>324</v>
      </c>
      <c r="AX837" t="s">
        <v>324</v>
      </c>
      <c r="AY837" t="s">
        <v>324</v>
      </c>
      <c r="AZ837">
        <v>0</v>
      </c>
      <c r="BA837" t="s">
        <v>324</v>
      </c>
      <c r="BB837" t="s">
        <v>324</v>
      </c>
      <c r="BC837" t="s">
        <v>324</v>
      </c>
      <c r="BD837" t="s">
        <v>324</v>
      </c>
      <c r="BE837">
        <v>0</v>
      </c>
      <c r="BF837" t="s">
        <v>324</v>
      </c>
      <c r="BG837" t="s">
        <v>324</v>
      </c>
      <c r="BH837" t="s">
        <v>324</v>
      </c>
      <c r="BI837" t="s">
        <v>324</v>
      </c>
      <c r="BJ837">
        <v>0</v>
      </c>
      <c r="BK837">
        <v>4.8000000000000001E-2</v>
      </c>
      <c r="BL837" t="s">
        <v>324</v>
      </c>
      <c r="BM837" t="s">
        <v>324</v>
      </c>
      <c r="BN837" t="s">
        <v>324</v>
      </c>
      <c r="BO837">
        <v>4.8000000000000001E-2</v>
      </c>
      <c r="BP837">
        <v>8</v>
      </c>
      <c r="BQ837" t="s">
        <v>324</v>
      </c>
      <c r="BR837" t="s">
        <v>324</v>
      </c>
      <c r="BS837" t="s">
        <v>324</v>
      </c>
      <c r="BT837">
        <v>8</v>
      </c>
      <c r="BU837" t="s">
        <v>324</v>
      </c>
      <c r="BV837" t="s">
        <v>324</v>
      </c>
      <c r="BW837" t="s">
        <v>324</v>
      </c>
      <c r="BX837" t="s">
        <v>324</v>
      </c>
      <c r="BY837">
        <v>0</v>
      </c>
      <c r="BZ837" t="s">
        <v>324</v>
      </c>
      <c r="CA837" t="s">
        <v>324</v>
      </c>
      <c r="CB837" t="s">
        <v>324</v>
      </c>
      <c r="CC837" t="s">
        <v>324</v>
      </c>
      <c r="CD837">
        <v>0</v>
      </c>
      <c r="CE837" t="s">
        <v>324</v>
      </c>
      <c r="CF837" t="s">
        <v>324</v>
      </c>
      <c r="CG837" t="s">
        <v>324</v>
      </c>
      <c r="CH837" t="s">
        <v>324</v>
      </c>
      <c r="CI837">
        <v>0</v>
      </c>
      <c r="CJ837" t="s">
        <v>324</v>
      </c>
      <c r="CK837" t="s">
        <v>324</v>
      </c>
      <c r="CL837" t="s">
        <v>324</v>
      </c>
      <c r="CM837" t="s">
        <v>324</v>
      </c>
      <c r="CN837">
        <v>0</v>
      </c>
      <c r="CO837">
        <v>0.219</v>
      </c>
      <c r="CP837">
        <v>0.105</v>
      </c>
      <c r="CQ837" t="s">
        <v>179</v>
      </c>
      <c r="CR837">
        <v>0</v>
      </c>
      <c r="CS837">
        <v>0.32400000000000001</v>
      </c>
      <c r="CT837">
        <v>32</v>
      </c>
      <c r="CU837">
        <v>3</v>
      </c>
      <c r="CV837">
        <v>0</v>
      </c>
      <c r="CW837">
        <v>0</v>
      </c>
      <c r="CX837">
        <v>35</v>
      </c>
      <c r="CY837">
        <v>0</v>
      </c>
      <c r="CZ837">
        <v>0</v>
      </c>
      <c r="DA837">
        <v>0</v>
      </c>
      <c r="DB837">
        <v>0</v>
      </c>
      <c r="DC837">
        <v>0</v>
      </c>
    </row>
    <row r="838" spans="1:107" x14ac:dyDescent="0.45">
      <c r="A838">
        <v>2024</v>
      </c>
      <c r="B838">
        <v>3</v>
      </c>
      <c r="C838" t="s">
        <v>143</v>
      </c>
      <c r="D838">
        <v>99999</v>
      </c>
      <c r="E838" t="s">
        <v>329</v>
      </c>
      <c r="F838" t="s">
        <v>323</v>
      </c>
      <c r="H838">
        <v>0.97699999999999998</v>
      </c>
      <c r="I838">
        <v>0.108</v>
      </c>
      <c r="J838" t="s">
        <v>324</v>
      </c>
      <c r="K838" t="s">
        <v>324</v>
      </c>
      <c r="L838">
        <v>1.085</v>
      </c>
      <c r="M838" t="s">
        <v>324</v>
      </c>
      <c r="N838" t="s">
        <v>324</v>
      </c>
      <c r="O838" t="s">
        <v>324</v>
      </c>
      <c r="P838" t="s">
        <v>324</v>
      </c>
      <c r="Q838" t="s">
        <v>324</v>
      </c>
      <c r="R838" t="s">
        <v>324</v>
      </c>
      <c r="S838" t="s">
        <v>324</v>
      </c>
      <c r="T838" t="s">
        <v>324</v>
      </c>
      <c r="U838" t="s">
        <v>324</v>
      </c>
      <c r="V838" t="s">
        <v>324</v>
      </c>
      <c r="W838" t="s">
        <v>324</v>
      </c>
      <c r="X838" t="s">
        <v>324</v>
      </c>
      <c r="Y838" t="s">
        <v>324</v>
      </c>
      <c r="Z838" t="s">
        <v>324</v>
      </c>
      <c r="AA838" t="s">
        <v>324</v>
      </c>
      <c r="AB838" t="s">
        <v>324</v>
      </c>
      <c r="AC838" t="s">
        <v>324</v>
      </c>
      <c r="AD838" t="s">
        <v>324</v>
      </c>
      <c r="AE838" t="s">
        <v>324</v>
      </c>
      <c r="AF838" t="s">
        <v>324</v>
      </c>
      <c r="AG838" t="s">
        <v>324</v>
      </c>
      <c r="AH838" t="s">
        <v>324</v>
      </c>
      <c r="AI838" t="s">
        <v>324</v>
      </c>
      <c r="AJ838" t="s">
        <v>324</v>
      </c>
      <c r="AK838" t="s">
        <v>324</v>
      </c>
      <c r="AL838" t="s">
        <v>324</v>
      </c>
      <c r="AM838" t="s">
        <v>324</v>
      </c>
      <c r="AN838" t="s">
        <v>324</v>
      </c>
      <c r="AO838" t="s">
        <v>324</v>
      </c>
      <c r="AP838" t="s">
        <v>324</v>
      </c>
      <c r="AQ838" t="s">
        <v>324</v>
      </c>
      <c r="AR838" t="s">
        <v>324</v>
      </c>
      <c r="AS838" t="s">
        <v>324</v>
      </c>
      <c r="AT838" t="s">
        <v>324</v>
      </c>
      <c r="AU838" t="s">
        <v>324</v>
      </c>
      <c r="AV838" t="s">
        <v>324</v>
      </c>
      <c r="AW838" t="s">
        <v>324</v>
      </c>
      <c r="AX838" t="s">
        <v>324</v>
      </c>
      <c r="AY838" t="s">
        <v>324</v>
      </c>
      <c r="AZ838" t="s">
        <v>324</v>
      </c>
      <c r="BA838" t="s">
        <v>324</v>
      </c>
      <c r="BB838" t="s">
        <v>324</v>
      </c>
      <c r="BC838" t="s">
        <v>324</v>
      </c>
      <c r="BD838" t="s">
        <v>324</v>
      </c>
      <c r="BE838" t="s">
        <v>324</v>
      </c>
      <c r="BF838" t="s">
        <v>324</v>
      </c>
      <c r="BG838" t="s">
        <v>324</v>
      </c>
      <c r="BH838" t="s">
        <v>324</v>
      </c>
      <c r="BI838" t="s">
        <v>324</v>
      </c>
      <c r="BJ838" t="s">
        <v>324</v>
      </c>
      <c r="BK838" t="s">
        <v>324</v>
      </c>
      <c r="BL838" t="s">
        <v>324</v>
      </c>
      <c r="BM838" t="s">
        <v>324</v>
      </c>
      <c r="BN838" t="s">
        <v>324</v>
      </c>
      <c r="BO838" t="s">
        <v>324</v>
      </c>
      <c r="BP838" t="s">
        <v>324</v>
      </c>
      <c r="BQ838" t="s">
        <v>324</v>
      </c>
      <c r="BR838" t="s">
        <v>324</v>
      </c>
      <c r="BS838" t="s">
        <v>324</v>
      </c>
      <c r="BT838" t="s">
        <v>324</v>
      </c>
      <c r="BU838" t="s">
        <v>324</v>
      </c>
      <c r="BV838" t="s">
        <v>324</v>
      </c>
      <c r="BW838" t="s">
        <v>324</v>
      </c>
      <c r="BX838" t="s">
        <v>324</v>
      </c>
      <c r="BY838" t="s">
        <v>324</v>
      </c>
      <c r="BZ838" t="s">
        <v>324</v>
      </c>
      <c r="CA838" t="s">
        <v>324</v>
      </c>
      <c r="CB838" t="s">
        <v>324</v>
      </c>
      <c r="CC838" t="s">
        <v>324</v>
      </c>
      <c r="CD838" t="s">
        <v>324</v>
      </c>
      <c r="CE838" t="s">
        <v>324</v>
      </c>
      <c r="CF838" t="s">
        <v>324</v>
      </c>
      <c r="CG838" t="s">
        <v>324</v>
      </c>
      <c r="CH838" t="s">
        <v>324</v>
      </c>
      <c r="CI838" t="s">
        <v>324</v>
      </c>
      <c r="CJ838" t="s">
        <v>324</v>
      </c>
      <c r="CK838" t="s">
        <v>324</v>
      </c>
      <c r="CL838" t="s">
        <v>324</v>
      </c>
      <c r="CM838" t="s">
        <v>324</v>
      </c>
      <c r="CN838" t="s">
        <v>324</v>
      </c>
      <c r="CO838">
        <v>0.97699999999999998</v>
      </c>
      <c r="CP838">
        <v>0.108</v>
      </c>
      <c r="CQ838" t="s">
        <v>324</v>
      </c>
      <c r="CR838" t="s">
        <v>324</v>
      </c>
      <c r="CS838">
        <v>1.085</v>
      </c>
      <c r="CT838" t="s">
        <v>324</v>
      </c>
      <c r="CU838" t="s">
        <v>324</v>
      </c>
      <c r="CV838" t="s">
        <v>324</v>
      </c>
      <c r="CW838" t="s">
        <v>324</v>
      </c>
      <c r="CX838" t="s">
        <v>324</v>
      </c>
      <c r="CY838" t="s">
        <v>324</v>
      </c>
      <c r="CZ838" t="s">
        <v>324</v>
      </c>
      <c r="DA838" t="s">
        <v>324</v>
      </c>
      <c r="DB838" t="s">
        <v>324</v>
      </c>
      <c r="DC838" t="s">
        <v>324</v>
      </c>
    </row>
    <row r="839" spans="1:107" x14ac:dyDescent="0.45">
      <c r="A839">
        <v>2024</v>
      </c>
      <c r="B839">
        <v>3</v>
      </c>
      <c r="C839" t="s">
        <v>151</v>
      </c>
      <c r="D839">
        <v>392</v>
      </c>
      <c r="E839" t="s">
        <v>434</v>
      </c>
      <c r="F839" t="s">
        <v>323</v>
      </c>
      <c r="G839" t="s">
        <v>244</v>
      </c>
      <c r="H839">
        <v>9.0999999999999998E-2</v>
      </c>
      <c r="I839">
        <v>1.7000000000000001E-2</v>
      </c>
      <c r="J839" t="s">
        <v>324</v>
      </c>
      <c r="K839" t="s">
        <v>324</v>
      </c>
      <c r="L839">
        <v>0.108</v>
      </c>
      <c r="M839">
        <v>10</v>
      </c>
      <c r="N839">
        <v>2</v>
      </c>
      <c r="O839" t="s">
        <v>324</v>
      </c>
      <c r="P839" t="s">
        <v>324</v>
      </c>
      <c r="Q839">
        <v>12</v>
      </c>
      <c r="R839" t="s">
        <v>324</v>
      </c>
      <c r="S839" t="s">
        <v>324</v>
      </c>
      <c r="T839" t="s">
        <v>324</v>
      </c>
      <c r="U839" t="s">
        <v>324</v>
      </c>
      <c r="V839">
        <v>0</v>
      </c>
      <c r="W839" t="s">
        <v>324</v>
      </c>
      <c r="X839" t="s">
        <v>324</v>
      </c>
      <c r="Y839" t="s">
        <v>324</v>
      </c>
      <c r="Z839" t="s">
        <v>324</v>
      </c>
      <c r="AA839">
        <v>0</v>
      </c>
      <c r="AB839" t="s">
        <v>324</v>
      </c>
      <c r="AC839" t="s">
        <v>324</v>
      </c>
      <c r="AD839" t="s">
        <v>324</v>
      </c>
      <c r="AE839" t="s">
        <v>324</v>
      </c>
      <c r="AF839">
        <v>0</v>
      </c>
      <c r="AG839" t="s">
        <v>324</v>
      </c>
      <c r="AH839" t="s">
        <v>324</v>
      </c>
      <c r="AI839" t="s">
        <v>324</v>
      </c>
      <c r="AJ839" t="s">
        <v>324</v>
      </c>
      <c r="AK839">
        <v>0</v>
      </c>
      <c r="AL839" t="s">
        <v>324</v>
      </c>
      <c r="AM839" t="s">
        <v>324</v>
      </c>
      <c r="AN839" t="s">
        <v>324</v>
      </c>
      <c r="AO839" t="s">
        <v>324</v>
      </c>
      <c r="AP839">
        <v>0</v>
      </c>
      <c r="AQ839" t="s">
        <v>324</v>
      </c>
      <c r="AR839" t="s">
        <v>324</v>
      </c>
      <c r="AS839" t="s">
        <v>324</v>
      </c>
      <c r="AT839" t="s">
        <v>324</v>
      </c>
      <c r="AU839">
        <v>0</v>
      </c>
      <c r="AV839" t="s">
        <v>324</v>
      </c>
      <c r="AW839" t="s">
        <v>324</v>
      </c>
      <c r="AX839" t="s">
        <v>324</v>
      </c>
      <c r="AY839" t="s">
        <v>324</v>
      </c>
      <c r="AZ839">
        <v>0</v>
      </c>
      <c r="BA839" t="s">
        <v>324</v>
      </c>
      <c r="BB839" t="s">
        <v>324</v>
      </c>
      <c r="BC839" t="s">
        <v>324</v>
      </c>
      <c r="BD839" t="s">
        <v>324</v>
      </c>
      <c r="BE839">
        <v>0</v>
      </c>
      <c r="BF839" t="s">
        <v>324</v>
      </c>
      <c r="BG839" t="s">
        <v>324</v>
      </c>
      <c r="BH839" t="s">
        <v>324</v>
      </c>
      <c r="BI839" t="s">
        <v>324</v>
      </c>
      <c r="BJ839">
        <v>0</v>
      </c>
      <c r="BK839">
        <v>3.7999999999999999E-2</v>
      </c>
      <c r="BL839" t="s">
        <v>324</v>
      </c>
      <c r="BM839" t="s">
        <v>324</v>
      </c>
      <c r="BN839" t="s">
        <v>324</v>
      </c>
      <c r="BO839">
        <v>3.7999999999999999E-2</v>
      </c>
      <c r="BP839">
        <v>15</v>
      </c>
      <c r="BQ839" t="s">
        <v>324</v>
      </c>
      <c r="BR839" t="s">
        <v>324</v>
      </c>
      <c r="BS839" t="s">
        <v>324</v>
      </c>
      <c r="BT839">
        <v>15</v>
      </c>
      <c r="BU839" t="s">
        <v>324</v>
      </c>
      <c r="BV839" t="s">
        <v>324</v>
      </c>
      <c r="BW839" t="s">
        <v>324</v>
      </c>
      <c r="BX839" t="s">
        <v>324</v>
      </c>
      <c r="BY839">
        <v>0</v>
      </c>
      <c r="BZ839" t="s">
        <v>324</v>
      </c>
      <c r="CA839" t="s">
        <v>324</v>
      </c>
      <c r="CB839" t="s">
        <v>324</v>
      </c>
      <c r="CC839" t="s">
        <v>324</v>
      </c>
      <c r="CD839">
        <v>0</v>
      </c>
      <c r="CE839" t="s">
        <v>324</v>
      </c>
      <c r="CF839" t="s">
        <v>324</v>
      </c>
      <c r="CG839" t="s">
        <v>324</v>
      </c>
      <c r="CH839" t="s">
        <v>324</v>
      </c>
      <c r="CI839">
        <v>0</v>
      </c>
      <c r="CJ839" t="s">
        <v>324</v>
      </c>
      <c r="CK839" t="s">
        <v>324</v>
      </c>
      <c r="CL839" t="s">
        <v>324</v>
      </c>
      <c r="CM839" t="s">
        <v>324</v>
      </c>
      <c r="CN839">
        <v>0</v>
      </c>
      <c r="CO839">
        <v>0.129</v>
      </c>
      <c r="CP839">
        <v>1.7000000000000001E-2</v>
      </c>
      <c r="CQ839" t="s">
        <v>179</v>
      </c>
      <c r="CR839">
        <v>0</v>
      </c>
      <c r="CS839">
        <v>0.14599999999999999</v>
      </c>
      <c r="CT839">
        <v>25</v>
      </c>
      <c r="CU839">
        <v>2</v>
      </c>
      <c r="CV839">
        <v>0</v>
      </c>
      <c r="CW839">
        <v>0</v>
      </c>
      <c r="CX839">
        <v>27</v>
      </c>
      <c r="CY839">
        <v>0</v>
      </c>
      <c r="CZ839">
        <v>0</v>
      </c>
      <c r="DA839">
        <v>0</v>
      </c>
      <c r="DB839">
        <v>0</v>
      </c>
      <c r="DC839">
        <v>0</v>
      </c>
    </row>
    <row r="840" spans="1:107" x14ac:dyDescent="0.45">
      <c r="A840">
        <v>2024</v>
      </c>
      <c r="B840">
        <v>3</v>
      </c>
      <c r="C840" t="s">
        <v>151</v>
      </c>
      <c r="D840">
        <v>3828</v>
      </c>
      <c r="E840" t="s">
        <v>435</v>
      </c>
      <c r="F840" t="s">
        <v>323</v>
      </c>
      <c r="G840" t="s">
        <v>244</v>
      </c>
      <c r="H840">
        <v>0.218</v>
      </c>
      <c r="I840">
        <v>0.214</v>
      </c>
      <c r="J840">
        <v>0</v>
      </c>
      <c r="K840">
        <v>0</v>
      </c>
      <c r="L840">
        <v>0.432</v>
      </c>
      <c r="M840">
        <v>33</v>
      </c>
      <c r="N840">
        <v>9</v>
      </c>
      <c r="O840">
        <v>0</v>
      </c>
      <c r="P840">
        <v>0</v>
      </c>
      <c r="Q840">
        <v>42</v>
      </c>
      <c r="R840" t="s">
        <v>324</v>
      </c>
      <c r="S840" t="s">
        <v>324</v>
      </c>
      <c r="T840" t="s">
        <v>324</v>
      </c>
      <c r="U840" t="s">
        <v>324</v>
      </c>
      <c r="V840">
        <v>0</v>
      </c>
      <c r="W840" t="s">
        <v>324</v>
      </c>
      <c r="X840" t="s">
        <v>324</v>
      </c>
      <c r="Y840" t="s">
        <v>324</v>
      </c>
      <c r="Z840" t="s">
        <v>324</v>
      </c>
      <c r="AA840">
        <v>0</v>
      </c>
      <c r="AB840">
        <v>9.4930000000000003</v>
      </c>
      <c r="AC840">
        <v>3.4990000000000001</v>
      </c>
      <c r="AD840">
        <v>0</v>
      </c>
      <c r="AE840">
        <v>0</v>
      </c>
      <c r="AF840">
        <v>12.992000000000001</v>
      </c>
      <c r="AG840" t="s">
        <v>324</v>
      </c>
      <c r="AH840" t="s">
        <v>324</v>
      </c>
      <c r="AI840" t="s">
        <v>324</v>
      </c>
      <c r="AJ840" t="s">
        <v>324</v>
      </c>
      <c r="AK840">
        <v>0</v>
      </c>
      <c r="AL840" t="s">
        <v>324</v>
      </c>
      <c r="AM840" t="s">
        <v>324</v>
      </c>
      <c r="AN840" t="s">
        <v>324</v>
      </c>
      <c r="AO840" t="s">
        <v>324</v>
      </c>
      <c r="AP840">
        <v>0</v>
      </c>
      <c r="AQ840" t="s">
        <v>324</v>
      </c>
      <c r="AR840" t="s">
        <v>324</v>
      </c>
      <c r="AS840" t="s">
        <v>324</v>
      </c>
      <c r="AT840" t="s">
        <v>324</v>
      </c>
      <c r="AU840">
        <v>0</v>
      </c>
      <c r="AV840" t="s">
        <v>324</v>
      </c>
      <c r="AW840" t="s">
        <v>324</v>
      </c>
      <c r="AX840" t="s">
        <v>324</v>
      </c>
      <c r="AY840" t="s">
        <v>324</v>
      </c>
      <c r="AZ840">
        <v>0</v>
      </c>
      <c r="BA840" t="s">
        <v>324</v>
      </c>
      <c r="BB840" t="s">
        <v>324</v>
      </c>
      <c r="BC840" t="s">
        <v>324</v>
      </c>
      <c r="BD840" t="s">
        <v>324</v>
      </c>
      <c r="BE840">
        <v>0</v>
      </c>
      <c r="BF840" t="s">
        <v>324</v>
      </c>
      <c r="BG840" t="s">
        <v>324</v>
      </c>
      <c r="BH840" t="s">
        <v>324</v>
      </c>
      <c r="BI840" t="s">
        <v>324</v>
      </c>
      <c r="BJ840">
        <v>0</v>
      </c>
      <c r="BK840">
        <v>0.05</v>
      </c>
      <c r="BL840">
        <v>1.0999999999999999E-2</v>
      </c>
      <c r="BM840">
        <v>0</v>
      </c>
      <c r="BN840">
        <v>0</v>
      </c>
      <c r="BO840">
        <v>6.0999999999999999E-2</v>
      </c>
      <c r="BP840">
        <v>15</v>
      </c>
      <c r="BQ840">
        <v>3</v>
      </c>
      <c r="BR840">
        <v>0</v>
      </c>
      <c r="BS840">
        <v>0</v>
      </c>
      <c r="BT840">
        <v>18</v>
      </c>
      <c r="BU840">
        <v>0.254</v>
      </c>
      <c r="BV840">
        <v>0</v>
      </c>
      <c r="BW840">
        <v>0</v>
      </c>
      <c r="BX840">
        <v>0</v>
      </c>
      <c r="BY840">
        <v>0.254</v>
      </c>
      <c r="BZ840">
        <v>0</v>
      </c>
      <c r="CA840">
        <v>0.20799999999999999</v>
      </c>
      <c r="CB840">
        <v>0</v>
      </c>
      <c r="CC840">
        <v>0</v>
      </c>
      <c r="CD840">
        <v>0.20799999999999999</v>
      </c>
      <c r="CE840">
        <v>0</v>
      </c>
      <c r="CF840">
        <v>1</v>
      </c>
      <c r="CG840">
        <v>0</v>
      </c>
      <c r="CH840">
        <v>0</v>
      </c>
      <c r="CI840">
        <v>1</v>
      </c>
      <c r="CJ840">
        <v>0</v>
      </c>
      <c r="CK840">
        <v>0.14499999999999999</v>
      </c>
      <c r="CL840">
        <v>0</v>
      </c>
      <c r="CM840">
        <v>0</v>
      </c>
      <c r="CN840">
        <v>0.14499999999999999</v>
      </c>
      <c r="CO840">
        <v>0.26800000000000002</v>
      </c>
      <c r="CP840">
        <v>0.433</v>
      </c>
      <c r="CQ840" t="s">
        <v>179</v>
      </c>
      <c r="CR840">
        <v>0</v>
      </c>
      <c r="CS840">
        <v>0.70099999999999996</v>
      </c>
      <c r="CT840">
        <v>48</v>
      </c>
      <c r="CU840">
        <v>13</v>
      </c>
      <c r="CV840">
        <v>0</v>
      </c>
      <c r="CW840">
        <v>0</v>
      </c>
      <c r="CX840">
        <v>61</v>
      </c>
      <c r="CY840">
        <v>9.7469999999999999</v>
      </c>
      <c r="CZ840">
        <v>3.6440000000000001</v>
      </c>
      <c r="DA840">
        <v>0</v>
      </c>
      <c r="DB840">
        <v>0</v>
      </c>
      <c r="DC840">
        <v>13.391</v>
      </c>
    </row>
    <row r="841" spans="1:107" x14ac:dyDescent="0.45">
      <c r="A841">
        <v>2024</v>
      </c>
      <c r="B841">
        <v>3</v>
      </c>
      <c r="C841" t="s">
        <v>151</v>
      </c>
      <c r="D841">
        <v>4254</v>
      </c>
      <c r="E841" t="s">
        <v>436</v>
      </c>
      <c r="F841" t="s">
        <v>323</v>
      </c>
      <c r="G841" t="s">
        <v>247</v>
      </c>
      <c r="H841">
        <v>78.216999999999999</v>
      </c>
      <c r="I841">
        <v>35.875999999999998</v>
      </c>
      <c r="J841">
        <v>0.312</v>
      </c>
      <c r="K841" t="s">
        <v>324</v>
      </c>
      <c r="L841">
        <v>114.405</v>
      </c>
      <c r="M841">
        <v>9837</v>
      </c>
      <c r="N841">
        <v>677</v>
      </c>
      <c r="O841">
        <v>7</v>
      </c>
      <c r="P841" t="s">
        <v>324</v>
      </c>
      <c r="Q841">
        <v>10521</v>
      </c>
      <c r="R841">
        <v>2.83</v>
      </c>
      <c r="S841">
        <v>1.67</v>
      </c>
      <c r="T841" t="s">
        <v>324</v>
      </c>
      <c r="U841" t="s">
        <v>324</v>
      </c>
      <c r="V841">
        <v>4.5</v>
      </c>
      <c r="W841">
        <v>2464</v>
      </c>
      <c r="X841">
        <v>29</v>
      </c>
      <c r="Y841" t="s">
        <v>324</v>
      </c>
      <c r="Z841" t="s">
        <v>324</v>
      </c>
      <c r="AA841">
        <v>2493</v>
      </c>
      <c r="AB841">
        <v>2241.6179999999999</v>
      </c>
      <c r="AC841" t="s">
        <v>324</v>
      </c>
      <c r="AD841" t="s">
        <v>324</v>
      </c>
      <c r="AE841" t="s">
        <v>324</v>
      </c>
      <c r="AF841">
        <v>2241.6179999999999</v>
      </c>
      <c r="AG841">
        <v>10.02</v>
      </c>
      <c r="AH841">
        <v>0.26900000000000002</v>
      </c>
      <c r="AI841" t="s">
        <v>324</v>
      </c>
      <c r="AJ841" t="s">
        <v>324</v>
      </c>
      <c r="AK841">
        <v>10.289</v>
      </c>
      <c r="AL841">
        <v>1403</v>
      </c>
      <c r="AM841">
        <v>20</v>
      </c>
      <c r="AN841" t="s">
        <v>324</v>
      </c>
      <c r="AO841" t="s">
        <v>324</v>
      </c>
      <c r="AP841">
        <v>1423</v>
      </c>
      <c r="AQ841">
        <v>16.391999999999999</v>
      </c>
      <c r="AR841">
        <v>0.378</v>
      </c>
      <c r="AS841" t="s">
        <v>324</v>
      </c>
      <c r="AT841" t="s">
        <v>324</v>
      </c>
      <c r="AU841">
        <v>16.77</v>
      </c>
      <c r="AV841" t="s">
        <v>324</v>
      </c>
      <c r="AW841" t="s">
        <v>324</v>
      </c>
      <c r="AX841" t="s">
        <v>324</v>
      </c>
      <c r="AY841" t="s">
        <v>324</v>
      </c>
      <c r="AZ841">
        <v>0</v>
      </c>
      <c r="BA841" t="s">
        <v>324</v>
      </c>
      <c r="BB841" t="s">
        <v>324</v>
      </c>
      <c r="BC841" t="s">
        <v>324</v>
      </c>
      <c r="BD841" t="s">
        <v>324</v>
      </c>
      <c r="BE841">
        <v>0</v>
      </c>
      <c r="BF841" t="s">
        <v>324</v>
      </c>
      <c r="BG841" t="s">
        <v>324</v>
      </c>
      <c r="BH841" t="s">
        <v>324</v>
      </c>
      <c r="BI841" t="s">
        <v>324</v>
      </c>
      <c r="BJ841">
        <v>0</v>
      </c>
      <c r="BK841">
        <v>0.372</v>
      </c>
      <c r="BL841">
        <v>0.17699999999999999</v>
      </c>
      <c r="BM841" t="s">
        <v>324</v>
      </c>
      <c r="BN841" t="s">
        <v>324</v>
      </c>
      <c r="BO841">
        <v>0.54900000000000004</v>
      </c>
      <c r="BP841">
        <v>80</v>
      </c>
      <c r="BQ841">
        <v>17</v>
      </c>
      <c r="BR841" t="s">
        <v>324</v>
      </c>
      <c r="BS841" t="s">
        <v>324</v>
      </c>
      <c r="BT841">
        <v>97</v>
      </c>
      <c r="BU841" t="s">
        <v>324</v>
      </c>
      <c r="BV841" t="s">
        <v>324</v>
      </c>
      <c r="BW841" t="s">
        <v>324</v>
      </c>
      <c r="BX841" t="s">
        <v>324</v>
      </c>
      <c r="BY841">
        <v>0</v>
      </c>
      <c r="BZ841" t="s">
        <v>324</v>
      </c>
      <c r="CA841" t="s">
        <v>324</v>
      </c>
      <c r="CB841">
        <v>0.19</v>
      </c>
      <c r="CC841" t="s">
        <v>324</v>
      </c>
      <c r="CD841">
        <v>0.19</v>
      </c>
      <c r="CE841" t="s">
        <v>324</v>
      </c>
      <c r="CF841" t="s">
        <v>324</v>
      </c>
      <c r="CG841">
        <v>1</v>
      </c>
      <c r="CH841" t="s">
        <v>324</v>
      </c>
      <c r="CI841">
        <v>1</v>
      </c>
      <c r="CJ841" t="s">
        <v>324</v>
      </c>
      <c r="CK841" t="s">
        <v>324</v>
      </c>
      <c r="CL841" t="s">
        <v>324</v>
      </c>
      <c r="CM841" t="s">
        <v>324</v>
      </c>
      <c r="CN841">
        <v>0</v>
      </c>
      <c r="CO841">
        <v>81.418999999999997</v>
      </c>
      <c r="CP841">
        <v>37.722999999999999</v>
      </c>
      <c r="CQ841">
        <v>0.502</v>
      </c>
      <c r="CR841">
        <v>0</v>
      </c>
      <c r="CS841">
        <v>119.64400000000001</v>
      </c>
      <c r="CT841">
        <v>12381</v>
      </c>
      <c r="CU841">
        <v>723</v>
      </c>
      <c r="CV841">
        <v>8</v>
      </c>
      <c r="CW841">
        <v>0</v>
      </c>
      <c r="CX841">
        <v>13112</v>
      </c>
      <c r="CY841">
        <v>2241.6179999999999</v>
      </c>
      <c r="CZ841">
        <v>0</v>
      </c>
      <c r="DA841">
        <v>0</v>
      </c>
      <c r="DB841">
        <v>0</v>
      </c>
      <c r="DC841">
        <v>2241.6179999999999</v>
      </c>
    </row>
    <row r="842" spans="1:107" x14ac:dyDescent="0.45">
      <c r="A842">
        <v>2024</v>
      </c>
      <c r="B842">
        <v>3</v>
      </c>
      <c r="C842" t="s">
        <v>151</v>
      </c>
      <c r="D842">
        <v>5109</v>
      </c>
      <c r="E842" t="s">
        <v>437</v>
      </c>
      <c r="F842" t="s">
        <v>323</v>
      </c>
      <c r="G842" t="s">
        <v>244</v>
      </c>
      <c r="H842">
        <v>44.963999999999999</v>
      </c>
      <c r="I842">
        <v>14.598000000000001</v>
      </c>
      <c r="J842">
        <v>0.84399999999999997</v>
      </c>
      <c r="K842">
        <v>0</v>
      </c>
      <c r="L842">
        <v>60.405999999999999</v>
      </c>
      <c r="M842">
        <v>6760</v>
      </c>
      <c r="N842">
        <v>491</v>
      </c>
      <c r="O842">
        <v>31</v>
      </c>
      <c r="P842">
        <v>0</v>
      </c>
      <c r="Q842">
        <v>7282</v>
      </c>
      <c r="R842" t="s">
        <v>324</v>
      </c>
      <c r="S842" t="s">
        <v>324</v>
      </c>
      <c r="T842" t="s">
        <v>324</v>
      </c>
      <c r="U842" t="s">
        <v>324</v>
      </c>
      <c r="V842">
        <v>0</v>
      </c>
      <c r="W842" t="s">
        <v>324</v>
      </c>
      <c r="X842" t="s">
        <v>324</v>
      </c>
      <c r="Y842" t="s">
        <v>324</v>
      </c>
      <c r="Z842" t="s">
        <v>324</v>
      </c>
      <c r="AA842">
        <v>0</v>
      </c>
      <c r="AB842" t="s">
        <v>324</v>
      </c>
      <c r="AC842" t="s">
        <v>324</v>
      </c>
      <c r="AD842" t="s">
        <v>324</v>
      </c>
      <c r="AE842" t="s">
        <v>324</v>
      </c>
      <c r="AF842">
        <v>0</v>
      </c>
      <c r="AG842">
        <v>14.462999999999999</v>
      </c>
      <c r="AH842">
        <v>6.4000000000000001E-2</v>
      </c>
      <c r="AI842">
        <v>0</v>
      </c>
      <c r="AJ842">
        <v>0</v>
      </c>
      <c r="AK842">
        <v>14.526999999999999</v>
      </c>
      <c r="AL842">
        <v>2477</v>
      </c>
      <c r="AM842">
        <v>6</v>
      </c>
      <c r="AN842">
        <v>0</v>
      </c>
      <c r="AO842">
        <v>0</v>
      </c>
      <c r="AP842">
        <v>2483</v>
      </c>
      <c r="AQ842">
        <v>27.802</v>
      </c>
      <c r="AR842">
        <v>0.13900000000000001</v>
      </c>
      <c r="AS842">
        <v>0</v>
      </c>
      <c r="AT842">
        <v>0</v>
      </c>
      <c r="AU842">
        <v>27.940999999999999</v>
      </c>
      <c r="AV842" t="s">
        <v>324</v>
      </c>
      <c r="AW842" t="s">
        <v>324</v>
      </c>
      <c r="AX842" t="s">
        <v>324</v>
      </c>
      <c r="AY842" t="s">
        <v>324</v>
      </c>
      <c r="AZ842">
        <v>0</v>
      </c>
      <c r="BA842" t="s">
        <v>324</v>
      </c>
      <c r="BB842" t="s">
        <v>324</v>
      </c>
      <c r="BC842" t="s">
        <v>324</v>
      </c>
      <c r="BD842" t="s">
        <v>324</v>
      </c>
      <c r="BE842">
        <v>0</v>
      </c>
      <c r="BF842" t="s">
        <v>324</v>
      </c>
      <c r="BG842" t="s">
        <v>324</v>
      </c>
      <c r="BH842" t="s">
        <v>324</v>
      </c>
      <c r="BI842" t="s">
        <v>324</v>
      </c>
      <c r="BJ842">
        <v>0</v>
      </c>
      <c r="BK842">
        <v>0.10100000000000001</v>
      </c>
      <c r="BL842">
        <v>0.20200000000000001</v>
      </c>
      <c r="BM842">
        <v>0</v>
      </c>
      <c r="BN842">
        <v>0</v>
      </c>
      <c r="BO842">
        <v>0.30299999999999999</v>
      </c>
      <c r="BP842">
        <v>32</v>
      </c>
      <c r="BQ842">
        <v>29</v>
      </c>
      <c r="BR842">
        <v>0</v>
      </c>
      <c r="BS842">
        <v>0</v>
      </c>
      <c r="BT842">
        <v>61</v>
      </c>
      <c r="BU842" t="s">
        <v>324</v>
      </c>
      <c r="BV842">
        <v>0</v>
      </c>
      <c r="BW842" t="s">
        <v>324</v>
      </c>
      <c r="BX842" t="s">
        <v>324</v>
      </c>
      <c r="BY842">
        <v>0</v>
      </c>
      <c r="BZ842">
        <v>2.4E-2</v>
      </c>
      <c r="CA842">
        <v>6.5000000000000002E-2</v>
      </c>
      <c r="CB842">
        <v>0.90400000000000003</v>
      </c>
      <c r="CC842" t="s">
        <v>324</v>
      </c>
      <c r="CD842">
        <v>0.99299999999999999</v>
      </c>
      <c r="CE842">
        <v>4</v>
      </c>
      <c r="CF842">
        <v>3</v>
      </c>
      <c r="CG842">
        <v>32</v>
      </c>
      <c r="CH842" t="s">
        <v>324</v>
      </c>
      <c r="CI842">
        <v>39</v>
      </c>
      <c r="CJ842" t="s">
        <v>324</v>
      </c>
      <c r="CK842" t="s">
        <v>324</v>
      </c>
      <c r="CL842" t="s">
        <v>324</v>
      </c>
      <c r="CM842" t="s">
        <v>324</v>
      </c>
      <c r="CN842">
        <v>0</v>
      </c>
      <c r="CO842">
        <v>45.088999999999999</v>
      </c>
      <c r="CP842">
        <v>14.865</v>
      </c>
      <c r="CQ842">
        <v>1.748</v>
      </c>
      <c r="CR842">
        <v>0</v>
      </c>
      <c r="CS842">
        <v>61.701999999999998</v>
      </c>
      <c r="CT842">
        <v>6796</v>
      </c>
      <c r="CU842">
        <v>523</v>
      </c>
      <c r="CV842">
        <v>63</v>
      </c>
      <c r="CW842">
        <v>0</v>
      </c>
      <c r="CX842">
        <v>7382</v>
      </c>
      <c r="CY842">
        <v>0</v>
      </c>
      <c r="CZ842">
        <v>0</v>
      </c>
      <c r="DA842">
        <v>0</v>
      </c>
      <c r="DB842">
        <v>0</v>
      </c>
      <c r="DC842">
        <v>0</v>
      </c>
    </row>
    <row r="843" spans="1:107" x14ac:dyDescent="0.45">
      <c r="A843">
        <v>2024</v>
      </c>
      <c r="B843">
        <v>3</v>
      </c>
      <c r="C843" t="s">
        <v>151</v>
      </c>
      <c r="D843">
        <v>9324</v>
      </c>
      <c r="E843" t="s">
        <v>404</v>
      </c>
      <c r="F843" t="s">
        <v>323</v>
      </c>
      <c r="G843" t="s">
        <v>244</v>
      </c>
      <c r="H843">
        <v>4.3029999999999999</v>
      </c>
      <c r="I843">
        <v>1.1779999999999999</v>
      </c>
      <c r="J843">
        <v>0.158</v>
      </c>
      <c r="K843" t="s">
        <v>324</v>
      </c>
      <c r="L843">
        <v>5.6390000000000002</v>
      </c>
      <c r="M843">
        <v>553</v>
      </c>
      <c r="N843">
        <v>49</v>
      </c>
      <c r="O843">
        <v>2</v>
      </c>
      <c r="P843" t="s">
        <v>324</v>
      </c>
      <c r="Q843">
        <v>604</v>
      </c>
      <c r="R843" t="s">
        <v>324</v>
      </c>
      <c r="S843" t="s">
        <v>324</v>
      </c>
      <c r="T843" t="s">
        <v>324</v>
      </c>
      <c r="U843" t="s">
        <v>324</v>
      </c>
      <c r="V843">
        <v>0</v>
      </c>
      <c r="W843" t="s">
        <v>324</v>
      </c>
      <c r="X843" t="s">
        <v>324</v>
      </c>
      <c r="Y843" t="s">
        <v>324</v>
      </c>
      <c r="Z843" t="s">
        <v>324</v>
      </c>
      <c r="AA843">
        <v>0</v>
      </c>
      <c r="AB843">
        <v>246.96199999999999</v>
      </c>
      <c r="AC843">
        <v>84.457999999999998</v>
      </c>
      <c r="AD843">
        <v>0.22</v>
      </c>
      <c r="AE843" t="s">
        <v>324</v>
      </c>
      <c r="AF843">
        <v>331.64</v>
      </c>
      <c r="AG843">
        <v>0.51400000000000001</v>
      </c>
      <c r="AH843" t="s">
        <v>324</v>
      </c>
      <c r="AI843" t="s">
        <v>324</v>
      </c>
      <c r="AJ843" t="s">
        <v>324</v>
      </c>
      <c r="AK843">
        <v>0.51400000000000001</v>
      </c>
      <c r="AL843">
        <v>106</v>
      </c>
      <c r="AM843" t="s">
        <v>324</v>
      </c>
      <c r="AN843" t="s">
        <v>324</v>
      </c>
      <c r="AO843" t="s">
        <v>324</v>
      </c>
      <c r="AP843">
        <v>106</v>
      </c>
      <c r="AQ843">
        <v>1.3520000000000001</v>
      </c>
      <c r="AR843" t="s">
        <v>324</v>
      </c>
      <c r="AS843" t="s">
        <v>324</v>
      </c>
      <c r="AT843" t="s">
        <v>324</v>
      </c>
      <c r="AU843">
        <v>1.3520000000000001</v>
      </c>
      <c r="AV843" t="s">
        <v>324</v>
      </c>
      <c r="AW843" t="s">
        <v>324</v>
      </c>
      <c r="AX843" t="s">
        <v>324</v>
      </c>
      <c r="AY843" t="s">
        <v>324</v>
      </c>
      <c r="AZ843">
        <v>0</v>
      </c>
      <c r="BA843" t="s">
        <v>324</v>
      </c>
      <c r="BB843" t="s">
        <v>324</v>
      </c>
      <c r="BC843" t="s">
        <v>324</v>
      </c>
      <c r="BD843" t="s">
        <v>324</v>
      </c>
      <c r="BE843">
        <v>0</v>
      </c>
      <c r="BF843" t="s">
        <v>324</v>
      </c>
      <c r="BG843" t="s">
        <v>324</v>
      </c>
      <c r="BH843" t="s">
        <v>324</v>
      </c>
      <c r="BI843" t="s">
        <v>324</v>
      </c>
      <c r="BJ843">
        <v>0</v>
      </c>
      <c r="BK843">
        <v>2.1999999999999999E-2</v>
      </c>
      <c r="BL843">
        <v>6.0000000000000001E-3</v>
      </c>
      <c r="BM843">
        <v>5.0000000000000001E-3</v>
      </c>
      <c r="BN843" t="s">
        <v>324</v>
      </c>
      <c r="BO843">
        <v>3.3000000000000002E-2</v>
      </c>
      <c r="BP843">
        <v>6</v>
      </c>
      <c r="BQ843">
        <v>1</v>
      </c>
      <c r="BR843">
        <v>1</v>
      </c>
      <c r="BS843" t="s">
        <v>324</v>
      </c>
      <c r="BT843">
        <v>8</v>
      </c>
      <c r="BU843" t="s">
        <v>324</v>
      </c>
      <c r="BV843">
        <v>0</v>
      </c>
      <c r="BW843">
        <v>0</v>
      </c>
      <c r="BX843" t="s">
        <v>324</v>
      </c>
      <c r="BY843">
        <v>0</v>
      </c>
      <c r="BZ843" t="s">
        <v>324</v>
      </c>
      <c r="CA843" t="s">
        <v>324</v>
      </c>
      <c r="CB843" t="s">
        <v>324</v>
      </c>
      <c r="CC843" t="s">
        <v>324</v>
      </c>
      <c r="CD843">
        <v>0</v>
      </c>
      <c r="CE843" t="s">
        <v>324</v>
      </c>
      <c r="CF843" t="s">
        <v>324</v>
      </c>
      <c r="CG843" t="s">
        <v>324</v>
      </c>
      <c r="CH843" t="s">
        <v>324</v>
      </c>
      <c r="CI843">
        <v>0</v>
      </c>
      <c r="CJ843" t="s">
        <v>324</v>
      </c>
      <c r="CK843" t="s">
        <v>324</v>
      </c>
      <c r="CL843" t="s">
        <v>324</v>
      </c>
      <c r="CM843" t="s">
        <v>324</v>
      </c>
      <c r="CN843">
        <v>0</v>
      </c>
      <c r="CO843">
        <v>4.3250000000000002</v>
      </c>
      <c r="CP843">
        <v>1.1839999999999999</v>
      </c>
      <c r="CQ843">
        <v>0.16300000000000001</v>
      </c>
      <c r="CR843">
        <v>0</v>
      </c>
      <c r="CS843">
        <v>5.6719999999999997</v>
      </c>
      <c r="CT843">
        <v>559</v>
      </c>
      <c r="CU843">
        <v>50</v>
      </c>
      <c r="CV843">
        <v>3</v>
      </c>
      <c r="CW843">
        <v>0</v>
      </c>
      <c r="CX843">
        <v>612</v>
      </c>
      <c r="CY843">
        <v>246.96199999999999</v>
      </c>
      <c r="CZ843">
        <v>84.457999999999998</v>
      </c>
      <c r="DA843">
        <v>0.22</v>
      </c>
      <c r="DB843">
        <v>0</v>
      </c>
      <c r="DC843">
        <v>331.64</v>
      </c>
    </row>
    <row r="844" spans="1:107" x14ac:dyDescent="0.45">
      <c r="A844">
        <v>2024</v>
      </c>
      <c r="B844">
        <v>3</v>
      </c>
      <c r="C844" t="s">
        <v>151</v>
      </c>
      <c r="D844">
        <v>10704</v>
      </c>
      <c r="E844" t="s">
        <v>438</v>
      </c>
      <c r="F844" t="s">
        <v>323</v>
      </c>
      <c r="G844" t="s">
        <v>244</v>
      </c>
      <c r="H844">
        <v>2.0030000000000001</v>
      </c>
      <c r="I844">
        <v>1.18</v>
      </c>
      <c r="J844" t="s">
        <v>324</v>
      </c>
      <c r="K844" t="s">
        <v>324</v>
      </c>
      <c r="L844">
        <v>3.1829999999999998</v>
      </c>
      <c r="M844">
        <v>314</v>
      </c>
      <c r="N844">
        <v>25</v>
      </c>
      <c r="O844" t="s">
        <v>324</v>
      </c>
      <c r="P844" t="s">
        <v>324</v>
      </c>
      <c r="Q844">
        <v>339</v>
      </c>
      <c r="R844" t="s">
        <v>324</v>
      </c>
      <c r="S844" t="s">
        <v>324</v>
      </c>
      <c r="T844" t="s">
        <v>324</v>
      </c>
      <c r="U844" t="s">
        <v>324</v>
      </c>
      <c r="V844">
        <v>0</v>
      </c>
      <c r="W844" t="s">
        <v>324</v>
      </c>
      <c r="X844" t="s">
        <v>324</v>
      </c>
      <c r="Y844" t="s">
        <v>324</v>
      </c>
      <c r="Z844" t="s">
        <v>324</v>
      </c>
      <c r="AA844">
        <v>0</v>
      </c>
      <c r="AB844" t="s">
        <v>324</v>
      </c>
      <c r="AC844" t="s">
        <v>324</v>
      </c>
      <c r="AD844" t="s">
        <v>324</v>
      </c>
      <c r="AE844" t="s">
        <v>324</v>
      </c>
      <c r="AF844">
        <v>0</v>
      </c>
      <c r="AG844" t="s">
        <v>324</v>
      </c>
      <c r="AH844" t="s">
        <v>324</v>
      </c>
      <c r="AI844" t="s">
        <v>324</v>
      </c>
      <c r="AJ844" t="s">
        <v>324</v>
      </c>
      <c r="AK844">
        <v>0</v>
      </c>
      <c r="AL844" t="s">
        <v>324</v>
      </c>
      <c r="AM844" t="s">
        <v>324</v>
      </c>
      <c r="AN844" t="s">
        <v>324</v>
      </c>
      <c r="AO844" t="s">
        <v>324</v>
      </c>
      <c r="AP844">
        <v>0</v>
      </c>
      <c r="AQ844" t="s">
        <v>324</v>
      </c>
      <c r="AR844" t="s">
        <v>324</v>
      </c>
      <c r="AS844" t="s">
        <v>324</v>
      </c>
      <c r="AT844" t="s">
        <v>324</v>
      </c>
      <c r="AU844">
        <v>0</v>
      </c>
      <c r="AV844" t="s">
        <v>324</v>
      </c>
      <c r="AW844" t="s">
        <v>324</v>
      </c>
      <c r="AX844" t="s">
        <v>324</v>
      </c>
      <c r="AY844" t="s">
        <v>324</v>
      </c>
      <c r="AZ844">
        <v>0</v>
      </c>
      <c r="BA844" t="s">
        <v>324</v>
      </c>
      <c r="BB844" t="s">
        <v>324</v>
      </c>
      <c r="BC844" t="s">
        <v>324</v>
      </c>
      <c r="BD844" t="s">
        <v>324</v>
      </c>
      <c r="BE844">
        <v>0</v>
      </c>
      <c r="BF844" t="s">
        <v>324</v>
      </c>
      <c r="BG844" t="s">
        <v>324</v>
      </c>
      <c r="BH844" t="s">
        <v>324</v>
      </c>
      <c r="BI844" t="s">
        <v>324</v>
      </c>
      <c r="BJ844">
        <v>0</v>
      </c>
      <c r="BK844" t="s">
        <v>324</v>
      </c>
      <c r="BL844" t="s">
        <v>324</v>
      </c>
      <c r="BM844" t="s">
        <v>324</v>
      </c>
      <c r="BN844" t="s">
        <v>324</v>
      </c>
      <c r="BO844">
        <v>0</v>
      </c>
      <c r="BP844" t="s">
        <v>324</v>
      </c>
      <c r="BQ844" t="s">
        <v>324</v>
      </c>
      <c r="BR844" t="s">
        <v>324</v>
      </c>
      <c r="BS844" t="s">
        <v>324</v>
      </c>
      <c r="BT844">
        <v>0</v>
      </c>
      <c r="BU844" t="s">
        <v>324</v>
      </c>
      <c r="BV844" t="s">
        <v>324</v>
      </c>
      <c r="BW844" t="s">
        <v>324</v>
      </c>
      <c r="BX844" t="s">
        <v>324</v>
      </c>
      <c r="BY844">
        <v>0</v>
      </c>
      <c r="BZ844" t="s">
        <v>324</v>
      </c>
      <c r="CA844" t="s">
        <v>324</v>
      </c>
      <c r="CB844" t="s">
        <v>324</v>
      </c>
      <c r="CC844" t="s">
        <v>324</v>
      </c>
      <c r="CD844">
        <v>0</v>
      </c>
      <c r="CE844" t="s">
        <v>324</v>
      </c>
      <c r="CF844" t="s">
        <v>324</v>
      </c>
      <c r="CG844" t="s">
        <v>324</v>
      </c>
      <c r="CH844" t="s">
        <v>324</v>
      </c>
      <c r="CI844">
        <v>0</v>
      </c>
      <c r="CJ844" t="s">
        <v>324</v>
      </c>
      <c r="CK844" t="s">
        <v>324</v>
      </c>
      <c r="CL844" t="s">
        <v>324</v>
      </c>
      <c r="CM844" t="s">
        <v>324</v>
      </c>
      <c r="CN844">
        <v>0</v>
      </c>
      <c r="CO844">
        <v>2.0030000000000001</v>
      </c>
      <c r="CP844">
        <v>1.18</v>
      </c>
      <c r="CQ844" t="s">
        <v>179</v>
      </c>
      <c r="CR844">
        <v>0</v>
      </c>
      <c r="CS844">
        <v>3.1829999999999998</v>
      </c>
      <c r="CT844">
        <v>314</v>
      </c>
      <c r="CU844">
        <v>25</v>
      </c>
      <c r="CV844">
        <v>0</v>
      </c>
      <c r="CW844">
        <v>0</v>
      </c>
      <c r="CX844">
        <v>339</v>
      </c>
      <c r="CY844">
        <v>0</v>
      </c>
      <c r="CZ844">
        <v>0</v>
      </c>
      <c r="DA844">
        <v>0</v>
      </c>
      <c r="DB844">
        <v>0</v>
      </c>
      <c r="DC844">
        <v>0</v>
      </c>
    </row>
    <row r="845" spans="1:107" x14ac:dyDescent="0.45">
      <c r="A845">
        <v>2024</v>
      </c>
      <c r="B845">
        <v>3</v>
      </c>
      <c r="C845" t="s">
        <v>151</v>
      </c>
      <c r="D845">
        <v>19578</v>
      </c>
      <c r="E845" t="s">
        <v>439</v>
      </c>
      <c r="F845" t="s">
        <v>323</v>
      </c>
      <c r="G845" t="s">
        <v>244</v>
      </c>
      <c r="H845">
        <v>1.62</v>
      </c>
      <c r="I845">
        <v>0.28000000000000003</v>
      </c>
      <c r="J845" t="s">
        <v>324</v>
      </c>
      <c r="K845" t="s">
        <v>324</v>
      </c>
      <c r="L845">
        <v>1.9</v>
      </c>
      <c r="M845">
        <v>251</v>
      </c>
      <c r="N845">
        <v>7</v>
      </c>
      <c r="O845" t="s">
        <v>324</v>
      </c>
      <c r="P845" t="s">
        <v>324</v>
      </c>
      <c r="Q845">
        <v>258</v>
      </c>
      <c r="R845" t="s">
        <v>324</v>
      </c>
      <c r="S845" t="s">
        <v>324</v>
      </c>
      <c r="T845" t="s">
        <v>324</v>
      </c>
      <c r="U845" t="s">
        <v>324</v>
      </c>
      <c r="V845">
        <v>0</v>
      </c>
      <c r="W845" t="s">
        <v>324</v>
      </c>
      <c r="X845" t="s">
        <v>324</v>
      </c>
      <c r="Y845" t="s">
        <v>324</v>
      </c>
      <c r="Z845" t="s">
        <v>324</v>
      </c>
      <c r="AA845">
        <v>0</v>
      </c>
      <c r="AB845" t="s">
        <v>324</v>
      </c>
      <c r="AC845" t="s">
        <v>324</v>
      </c>
      <c r="AD845" t="s">
        <v>324</v>
      </c>
      <c r="AE845" t="s">
        <v>324</v>
      </c>
      <c r="AF845">
        <v>0</v>
      </c>
      <c r="AG845" t="s">
        <v>324</v>
      </c>
      <c r="AH845" t="s">
        <v>324</v>
      </c>
      <c r="AI845" t="s">
        <v>324</v>
      </c>
      <c r="AJ845" t="s">
        <v>324</v>
      </c>
      <c r="AK845">
        <v>0</v>
      </c>
      <c r="AL845" t="s">
        <v>324</v>
      </c>
      <c r="AM845" t="s">
        <v>324</v>
      </c>
      <c r="AN845" t="s">
        <v>324</v>
      </c>
      <c r="AO845" t="s">
        <v>324</v>
      </c>
      <c r="AP845">
        <v>0</v>
      </c>
      <c r="AQ845" t="s">
        <v>324</v>
      </c>
      <c r="AR845" t="s">
        <v>324</v>
      </c>
      <c r="AS845" t="s">
        <v>324</v>
      </c>
      <c r="AT845" t="s">
        <v>324</v>
      </c>
      <c r="AU845">
        <v>0</v>
      </c>
      <c r="AV845" t="s">
        <v>324</v>
      </c>
      <c r="AW845" t="s">
        <v>324</v>
      </c>
      <c r="AX845" t="s">
        <v>324</v>
      </c>
      <c r="AY845" t="s">
        <v>324</v>
      </c>
      <c r="AZ845">
        <v>0</v>
      </c>
      <c r="BA845" t="s">
        <v>324</v>
      </c>
      <c r="BB845" t="s">
        <v>324</v>
      </c>
      <c r="BC845" t="s">
        <v>324</v>
      </c>
      <c r="BD845" t="s">
        <v>324</v>
      </c>
      <c r="BE845">
        <v>0</v>
      </c>
      <c r="BF845" t="s">
        <v>324</v>
      </c>
      <c r="BG845" t="s">
        <v>324</v>
      </c>
      <c r="BH845" t="s">
        <v>324</v>
      </c>
      <c r="BI845" t="s">
        <v>324</v>
      </c>
      <c r="BJ845">
        <v>0</v>
      </c>
      <c r="BK845">
        <v>7.5999999999999998E-2</v>
      </c>
      <c r="BL845" t="s">
        <v>324</v>
      </c>
      <c r="BM845" t="s">
        <v>324</v>
      </c>
      <c r="BN845" t="s">
        <v>324</v>
      </c>
      <c r="BO845">
        <v>7.5999999999999998E-2</v>
      </c>
      <c r="BP845">
        <v>20</v>
      </c>
      <c r="BQ845" t="s">
        <v>324</v>
      </c>
      <c r="BR845" t="s">
        <v>324</v>
      </c>
      <c r="BS845" t="s">
        <v>324</v>
      </c>
      <c r="BT845">
        <v>20</v>
      </c>
      <c r="BU845" t="s">
        <v>324</v>
      </c>
      <c r="BV845" t="s">
        <v>324</v>
      </c>
      <c r="BW845" t="s">
        <v>324</v>
      </c>
      <c r="BX845" t="s">
        <v>324</v>
      </c>
      <c r="BY845">
        <v>0</v>
      </c>
      <c r="BZ845" t="s">
        <v>324</v>
      </c>
      <c r="CA845" t="s">
        <v>324</v>
      </c>
      <c r="CB845" t="s">
        <v>324</v>
      </c>
      <c r="CC845" t="s">
        <v>324</v>
      </c>
      <c r="CD845">
        <v>0</v>
      </c>
      <c r="CE845" t="s">
        <v>324</v>
      </c>
      <c r="CF845" t="s">
        <v>324</v>
      </c>
      <c r="CG845" t="s">
        <v>324</v>
      </c>
      <c r="CH845" t="s">
        <v>324</v>
      </c>
      <c r="CI845">
        <v>0</v>
      </c>
      <c r="CJ845" t="s">
        <v>324</v>
      </c>
      <c r="CK845" t="s">
        <v>324</v>
      </c>
      <c r="CL845" t="s">
        <v>324</v>
      </c>
      <c r="CM845" t="s">
        <v>324</v>
      </c>
      <c r="CN845">
        <v>0</v>
      </c>
      <c r="CO845">
        <v>1.696</v>
      </c>
      <c r="CP845">
        <v>0.28000000000000003</v>
      </c>
      <c r="CQ845" t="s">
        <v>179</v>
      </c>
      <c r="CR845">
        <v>0</v>
      </c>
      <c r="CS845">
        <v>1.976</v>
      </c>
      <c r="CT845">
        <v>271</v>
      </c>
      <c r="CU845">
        <v>7</v>
      </c>
      <c r="CV845">
        <v>0</v>
      </c>
      <c r="CW845">
        <v>0</v>
      </c>
      <c r="CX845">
        <v>278</v>
      </c>
      <c r="CY845">
        <v>0</v>
      </c>
      <c r="CZ845">
        <v>0</v>
      </c>
      <c r="DA845">
        <v>0</v>
      </c>
      <c r="DB845">
        <v>0</v>
      </c>
      <c r="DC845">
        <v>0</v>
      </c>
    </row>
    <row r="846" spans="1:107" x14ac:dyDescent="0.45">
      <c r="A846">
        <v>2024</v>
      </c>
      <c r="B846">
        <v>3</v>
      </c>
      <c r="C846" t="s">
        <v>151</v>
      </c>
      <c r="D846">
        <v>60631</v>
      </c>
      <c r="E846" t="s">
        <v>440</v>
      </c>
      <c r="F846" t="s">
        <v>323</v>
      </c>
      <c r="G846" t="s">
        <v>247</v>
      </c>
      <c r="H846">
        <v>0.6</v>
      </c>
      <c r="I846">
        <v>0.121</v>
      </c>
      <c r="J846" t="s">
        <v>324</v>
      </c>
      <c r="K846" t="s">
        <v>324</v>
      </c>
      <c r="L846">
        <v>0.72099999999999997</v>
      </c>
      <c r="M846">
        <v>69</v>
      </c>
      <c r="N846">
        <v>3</v>
      </c>
      <c r="O846" t="s">
        <v>324</v>
      </c>
      <c r="P846" t="s">
        <v>324</v>
      </c>
      <c r="Q846">
        <v>72</v>
      </c>
      <c r="R846" t="s">
        <v>324</v>
      </c>
      <c r="S846" t="s">
        <v>324</v>
      </c>
      <c r="T846" t="s">
        <v>324</v>
      </c>
      <c r="U846" t="s">
        <v>324</v>
      </c>
      <c r="V846">
        <v>0</v>
      </c>
      <c r="W846" t="s">
        <v>324</v>
      </c>
      <c r="X846" t="s">
        <v>324</v>
      </c>
      <c r="Y846" t="s">
        <v>324</v>
      </c>
      <c r="Z846" t="s">
        <v>324</v>
      </c>
      <c r="AA846">
        <v>0</v>
      </c>
      <c r="AB846" t="s">
        <v>324</v>
      </c>
      <c r="AC846" t="s">
        <v>324</v>
      </c>
      <c r="AD846" t="s">
        <v>324</v>
      </c>
      <c r="AE846" t="s">
        <v>324</v>
      </c>
      <c r="AF846">
        <v>0</v>
      </c>
      <c r="AG846">
        <v>3.2000000000000001E-2</v>
      </c>
      <c r="AH846" t="s">
        <v>324</v>
      </c>
      <c r="AI846" t="s">
        <v>324</v>
      </c>
      <c r="AJ846" t="s">
        <v>324</v>
      </c>
      <c r="AK846">
        <v>3.2000000000000001E-2</v>
      </c>
      <c r="AL846">
        <v>3</v>
      </c>
      <c r="AM846" t="s">
        <v>324</v>
      </c>
      <c r="AN846" t="s">
        <v>324</v>
      </c>
      <c r="AO846" t="s">
        <v>324</v>
      </c>
      <c r="AP846">
        <v>3</v>
      </c>
      <c r="AQ846" t="s">
        <v>324</v>
      </c>
      <c r="AR846" t="s">
        <v>324</v>
      </c>
      <c r="AS846" t="s">
        <v>324</v>
      </c>
      <c r="AT846" t="s">
        <v>324</v>
      </c>
      <c r="AU846">
        <v>0</v>
      </c>
      <c r="AV846" t="s">
        <v>324</v>
      </c>
      <c r="AW846" t="s">
        <v>324</v>
      </c>
      <c r="AX846" t="s">
        <v>324</v>
      </c>
      <c r="AY846" t="s">
        <v>324</v>
      </c>
      <c r="AZ846">
        <v>0</v>
      </c>
      <c r="BA846" t="s">
        <v>324</v>
      </c>
      <c r="BB846" t="s">
        <v>324</v>
      </c>
      <c r="BC846" t="s">
        <v>324</v>
      </c>
      <c r="BD846" t="s">
        <v>324</v>
      </c>
      <c r="BE846">
        <v>0</v>
      </c>
      <c r="BF846" t="s">
        <v>324</v>
      </c>
      <c r="BG846" t="s">
        <v>324</v>
      </c>
      <c r="BH846" t="s">
        <v>324</v>
      </c>
      <c r="BI846" t="s">
        <v>324</v>
      </c>
      <c r="BJ846">
        <v>0</v>
      </c>
      <c r="BK846">
        <v>6.2E-2</v>
      </c>
      <c r="BL846">
        <v>0.02</v>
      </c>
      <c r="BM846" t="s">
        <v>324</v>
      </c>
      <c r="BN846" t="s">
        <v>324</v>
      </c>
      <c r="BO846">
        <v>8.2000000000000003E-2</v>
      </c>
      <c r="BP846">
        <v>9</v>
      </c>
      <c r="BQ846">
        <v>1</v>
      </c>
      <c r="BR846" t="s">
        <v>324</v>
      </c>
      <c r="BS846" t="s">
        <v>324</v>
      </c>
      <c r="BT846">
        <v>10</v>
      </c>
      <c r="BU846" t="s">
        <v>324</v>
      </c>
      <c r="BV846" t="s">
        <v>324</v>
      </c>
      <c r="BW846" t="s">
        <v>324</v>
      </c>
      <c r="BX846" t="s">
        <v>324</v>
      </c>
      <c r="BY846">
        <v>0</v>
      </c>
      <c r="BZ846">
        <v>0.01</v>
      </c>
      <c r="CA846">
        <v>5.0000000000000001E-3</v>
      </c>
      <c r="CB846" t="s">
        <v>324</v>
      </c>
      <c r="CC846" t="s">
        <v>324</v>
      </c>
      <c r="CD846">
        <v>1.4999999999999999E-2</v>
      </c>
      <c r="CE846">
        <v>1</v>
      </c>
      <c r="CF846">
        <v>2</v>
      </c>
      <c r="CG846" t="s">
        <v>324</v>
      </c>
      <c r="CH846" t="s">
        <v>324</v>
      </c>
      <c r="CI846">
        <v>3</v>
      </c>
      <c r="CJ846" t="s">
        <v>324</v>
      </c>
      <c r="CK846" t="s">
        <v>324</v>
      </c>
      <c r="CL846" t="s">
        <v>324</v>
      </c>
      <c r="CM846" t="s">
        <v>324</v>
      </c>
      <c r="CN846">
        <v>0</v>
      </c>
      <c r="CO846">
        <v>0.67200000000000004</v>
      </c>
      <c r="CP846">
        <v>0.14599999999999999</v>
      </c>
      <c r="CQ846" t="s">
        <v>179</v>
      </c>
      <c r="CR846">
        <v>0</v>
      </c>
      <c r="CS846">
        <v>0.81799999999999995</v>
      </c>
      <c r="CT846">
        <v>79</v>
      </c>
      <c r="CU846">
        <v>6</v>
      </c>
      <c r="CV846">
        <v>0</v>
      </c>
      <c r="CW846">
        <v>0</v>
      </c>
      <c r="CX846">
        <v>85</v>
      </c>
      <c r="CY846">
        <v>0</v>
      </c>
      <c r="CZ846">
        <v>0</v>
      </c>
      <c r="DA846">
        <v>0</v>
      </c>
      <c r="DB846">
        <v>0</v>
      </c>
      <c r="DC846">
        <v>0</v>
      </c>
    </row>
    <row r="847" spans="1:107" x14ac:dyDescent="0.45">
      <c r="A847">
        <v>2024</v>
      </c>
      <c r="B847">
        <v>3</v>
      </c>
      <c r="C847" t="s">
        <v>151</v>
      </c>
      <c r="D847">
        <v>99999</v>
      </c>
      <c r="E847" t="s">
        <v>329</v>
      </c>
      <c r="F847" t="s">
        <v>323</v>
      </c>
      <c r="H847">
        <v>5.16</v>
      </c>
      <c r="I847">
        <v>4.6280000000000001</v>
      </c>
      <c r="J847" t="s">
        <v>179</v>
      </c>
      <c r="K847" t="s">
        <v>324</v>
      </c>
      <c r="L847">
        <v>10.198</v>
      </c>
      <c r="M847" t="s">
        <v>324</v>
      </c>
      <c r="N847" t="s">
        <v>324</v>
      </c>
      <c r="O847" t="s">
        <v>324</v>
      </c>
      <c r="P847" t="s">
        <v>324</v>
      </c>
      <c r="Q847" t="s">
        <v>324</v>
      </c>
      <c r="R847">
        <v>-0.49399999999999999</v>
      </c>
      <c r="S847">
        <v>-0.29099999999999998</v>
      </c>
      <c r="T847" t="s">
        <v>324</v>
      </c>
      <c r="U847" t="s">
        <v>324</v>
      </c>
      <c r="V847">
        <v>-0.78400000000000003</v>
      </c>
      <c r="W847" t="s">
        <v>324</v>
      </c>
      <c r="X847" t="s">
        <v>324</v>
      </c>
      <c r="Y847" t="s">
        <v>324</v>
      </c>
      <c r="Z847" t="s">
        <v>324</v>
      </c>
      <c r="AA847" t="s">
        <v>324</v>
      </c>
      <c r="AB847" t="s">
        <v>324</v>
      </c>
      <c r="AC847" t="s">
        <v>324</v>
      </c>
      <c r="AD847" t="s">
        <v>324</v>
      </c>
      <c r="AE847" t="s">
        <v>324</v>
      </c>
      <c r="AF847" t="s">
        <v>324</v>
      </c>
      <c r="AG847">
        <v>-1.7529999999999999</v>
      </c>
      <c r="AH847">
        <v>-4.7E-2</v>
      </c>
      <c r="AI847" t="s">
        <v>324</v>
      </c>
      <c r="AJ847" t="s">
        <v>324</v>
      </c>
      <c r="AK847">
        <v>-1.8</v>
      </c>
      <c r="AL847" t="s">
        <v>324</v>
      </c>
      <c r="AM847" t="s">
        <v>324</v>
      </c>
      <c r="AN847" t="s">
        <v>324</v>
      </c>
      <c r="AO847" t="s">
        <v>324</v>
      </c>
      <c r="AP847" t="s">
        <v>324</v>
      </c>
      <c r="AQ847" t="s">
        <v>324</v>
      </c>
      <c r="AR847" t="s">
        <v>324</v>
      </c>
      <c r="AS847" t="s">
        <v>324</v>
      </c>
      <c r="AT847" t="s">
        <v>324</v>
      </c>
      <c r="AU847" t="s">
        <v>324</v>
      </c>
      <c r="AV847" t="s">
        <v>324</v>
      </c>
      <c r="AW847" t="s">
        <v>324</v>
      </c>
      <c r="AX847" t="s">
        <v>324</v>
      </c>
      <c r="AY847" t="s">
        <v>324</v>
      </c>
      <c r="AZ847">
        <v>0</v>
      </c>
      <c r="BA847" t="s">
        <v>324</v>
      </c>
      <c r="BB847" t="s">
        <v>324</v>
      </c>
      <c r="BC847" t="s">
        <v>324</v>
      </c>
      <c r="BD847" t="s">
        <v>324</v>
      </c>
      <c r="BE847" t="s">
        <v>324</v>
      </c>
      <c r="BF847" t="s">
        <v>324</v>
      </c>
      <c r="BG847" t="s">
        <v>324</v>
      </c>
      <c r="BH847" t="s">
        <v>324</v>
      </c>
      <c r="BI847" t="s">
        <v>324</v>
      </c>
      <c r="BJ847" t="s">
        <v>324</v>
      </c>
      <c r="BK847" t="s">
        <v>324</v>
      </c>
      <c r="BL847" t="s">
        <v>324</v>
      </c>
      <c r="BM847" t="s">
        <v>324</v>
      </c>
      <c r="BN847" t="s">
        <v>324</v>
      </c>
      <c r="BO847" t="s">
        <v>324</v>
      </c>
      <c r="BP847" t="s">
        <v>324</v>
      </c>
      <c r="BQ847" t="s">
        <v>324</v>
      </c>
      <c r="BR847" t="s">
        <v>324</v>
      </c>
      <c r="BS847" t="s">
        <v>324</v>
      </c>
      <c r="BT847" t="s">
        <v>324</v>
      </c>
      <c r="BU847" t="s">
        <v>324</v>
      </c>
      <c r="BV847" t="s">
        <v>324</v>
      </c>
      <c r="BW847" t="s">
        <v>324</v>
      </c>
      <c r="BX847" t="s">
        <v>324</v>
      </c>
      <c r="BY847" t="s">
        <v>324</v>
      </c>
      <c r="BZ847" t="s">
        <v>324</v>
      </c>
      <c r="CA847" t="s">
        <v>324</v>
      </c>
      <c r="CB847" t="s">
        <v>324</v>
      </c>
      <c r="CC847" t="s">
        <v>324</v>
      </c>
      <c r="CD847" t="s">
        <v>324</v>
      </c>
      <c r="CE847" t="s">
        <v>324</v>
      </c>
      <c r="CF847" t="s">
        <v>324</v>
      </c>
      <c r="CG847" t="s">
        <v>324</v>
      </c>
      <c r="CH847" t="s">
        <v>324</v>
      </c>
      <c r="CI847" t="s">
        <v>324</v>
      </c>
      <c r="CJ847" t="s">
        <v>324</v>
      </c>
      <c r="CK847" t="s">
        <v>324</v>
      </c>
      <c r="CL847" t="s">
        <v>324</v>
      </c>
      <c r="CM847" t="s">
        <v>324</v>
      </c>
      <c r="CN847" t="s">
        <v>324</v>
      </c>
      <c r="CO847">
        <v>4.6669999999999998</v>
      </c>
      <c r="CP847">
        <v>4.3369999999999997</v>
      </c>
      <c r="CQ847" t="s">
        <v>179</v>
      </c>
      <c r="CR847" t="s">
        <v>324</v>
      </c>
      <c r="CS847">
        <v>9.4130000000000003</v>
      </c>
      <c r="CT847" t="s">
        <v>324</v>
      </c>
      <c r="CU847" t="s">
        <v>324</v>
      </c>
      <c r="CV847" t="s">
        <v>324</v>
      </c>
      <c r="CW847" t="s">
        <v>324</v>
      </c>
      <c r="CX847" t="s">
        <v>324</v>
      </c>
      <c r="CY847" t="s">
        <v>324</v>
      </c>
      <c r="CZ847" t="s">
        <v>324</v>
      </c>
      <c r="DA847" t="s">
        <v>324</v>
      </c>
      <c r="DB847" t="s">
        <v>324</v>
      </c>
      <c r="DC847" t="s">
        <v>324</v>
      </c>
    </row>
    <row r="848" spans="1:107" x14ac:dyDescent="0.45">
      <c r="A848">
        <v>2024</v>
      </c>
      <c r="B848">
        <v>3</v>
      </c>
      <c r="C848" t="s">
        <v>154</v>
      </c>
      <c r="D848">
        <v>689</v>
      </c>
      <c r="E848" t="s">
        <v>441</v>
      </c>
      <c r="F848" t="s">
        <v>323</v>
      </c>
      <c r="G848" t="s">
        <v>244</v>
      </c>
      <c r="H848">
        <v>10.119</v>
      </c>
      <c r="I848">
        <v>2.206</v>
      </c>
      <c r="J848">
        <v>0</v>
      </c>
      <c r="K848">
        <v>0</v>
      </c>
      <c r="L848">
        <v>12.324999999999999</v>
      </c>
      <c r="M848">
        <v>1141</v>
      </c>
      <c r="N848">
        <v>37</v>
      </c>
      <c r="O848">
        <v>0</v>
      </c>
      <c r="P848">
        <v>0</v>
      </c>
      <c r="Q848">
        <v>1178</v>
      </c>
      <c r="R848">
        <v>0.23200000000000001</v>
      </c>
      <c r="S848">
        <v>8.0000000000000002E-3</v>
      </c>
      <c r="T848">
        <v>0</v>
      </c>
      <c r="U848">
        <v>0</v>
      </c>
      <c r="V848">
        <v>0.24</v>
      </c>
      <c r="W848">
        <v>125</v>
      </c>
      <c r="X848">
        <v>4</v>
      </c>
      <c r="Y848">
        <v>0</v>
      </c>
      <c r="Z848">
        <v>0</v>
      </c>
      <c r="AA848">
        <v>129</v>
      </c>
      <c r="AB848" t="s">
        <v>324</v>
      </c>
      <c r="AC848" t="s">
        <v>324</v>
      </c>
      <c r="AD848" t="s">
        <v>324</v>
      </c>
      <c r="AE848" t="s">
        <v>324</v>
      </c>
      <c r="AF848">
        <v>0</v>
      </c>
      <c r="AG848" t="s">
        <v>324</v>
      </c>
      <c r="AH848" t="s">
        <v>324</v>
      </c>
      <c r="AI848" t="s">
        <v>324</v>
      </c>
      <c r="AJ848" t="s">
        <v>324</v>
      </c>
      <c r="AK848">
        <v>0</v>
      </c>
      <c r="AL848" t="s">
        <v>324</v>
      </c>
      <c r="AM848" t="s">
        <v>324</v>
      </c>
      <c r="AN848" t="s">
        <v>324</v>
      </c>
      <c r="AO848" t="s">
        <v>324</v>
      </c>
      <c r="AP848">
        <v>0</v>
      </c>
      <c r="AQ848" t="s">
        <v>324</v>
      </c>
      <c r="AR848" t="s">
        <v>324</v>
      </c>
      <c r="AS848" t="s">
        <v>324</v>
      </c>
      <c r="AT848" t="s">
        <v>324</v>
      </c>
      <c r="AU848">
        <v>0</v>
      </c>
      <c r="AV848" t="s">
        <v>324</v>
      </c>
      <c r="AW848" t="s">
        <v>324</v>
      </c>
      <c r="AX848" t="s">
        <v>324</v>
      </c>
      <c r="AY848" t="s">
        <v>324</v>
      </c>
      <c r="AZ848">
        <v>0</v>
      </c>
      <c r="BA848" t="s">
        <v>324</v>
      </c>
      <c r="BB848" t="s">
        <v>324</v>
      </c>
      <c r="BC848" t="s">
        <v>324</v>
      </c>
      <c r="BD848" t="s">
        <v>324</v>
      </c>
      <c r="BE848">
        <v>0</v>
      </c>
      <c r="BF848" t="s">
        <v>324</v>
      </c>
      <c r="BG848" t="s">
        <v>324</v>
      </c>
      <c r="BH848" t="s">
        <v>324</v>
      </c>
      <c r="BI848" t="s">
        <v>324</v>
      </c>
      <c r="BJ848">
        <v>0</v>
      </c>
      <c r="BK848">
        <v>5.8999999999999997E-2</v>
      </c>
      <c r="BL848">
        <v>0.01</v>
      </c>
      <c r="BM848" t="s">
        <v>324</v>
      </c>
      <c r="BN848" t="s">
        <v>324</v>
      </c>
      <c r="BO848">
        <v>6.9000000000000006E-2</v>
      </c>
      <c r="BP848">
        <v>5</v>
      </c>
      <c r="BQ848">
        <v>1</v>
      </c>
      <c r="BR848" t="s">
        <v>324</v>
      </c>
      <c r="BS848" t="s">
        <v>324</v>
      </c>
      <c r="BT848">
        <v>6</v>
      </c>
      <c r="BU848" t="s">
        <v>324</v>
      </c>
      <c r="BV848" t="s">
        <v>324</v>
      </c>
      <c r="BW848" t="s">
        <v>324</v>
      </c>
      <c r="BX848" t="s">
        <v>324</v>
      </c>
      <c r="BY848">
        <v>0</v>
      </c>
      <c r="BZ848">
        <v>2.5000000000000001E-2</v>
      </c>
      <c r="CA848" t="s">
        <v>324</v>
      </c>
      <c r="CB848" t="s">
        <v>324</v>
      </c>
      <c r="CC848" t="s">
        <v>324</v>
      </c>
      <c r="CD848">
        <v>2.5000000000000001E-2</v>
      </c>
      <c r="CE848">
        <v>5</v>
      </c>
      <c r="CF848" t="s">
        <v>324</v>
      </c>
      <c r="CG848" t="s">
        <v>324</v>
      </c>
      <c r="CH848" t="s">
        <v>324</v>
      </c>
      <c r="CI848">
        <v>5</v>
      </c>
      <c r="CJ848" t="s">
        <v>324</v>
      </c>
      <c r="CK848" t="s">
        <v>324</v>
      </c>
      <c r="CL848" t="s">
        <v>324</v>
      </c>
      <c r="CM848" t="s">
        <v>324</v>
      </c>
      <c r="CN848">
        <v>0</v>
      </c>
      <c r="CO848">
        <v>10.435</v>
      </c>
      <c r="CP848">
        <v>2.2240000000000002</v>
      </c>
      <c r="CQ848" t="s">
        <v>179</v>
      </c>
      <c r="CR848">
        <v>0</v>
      </c>
      <c r="CS848">
        <v>12.659000000000001</v>
      </c>
      <c r="CT848">
        <v>1276</v>
      </c>
      <c r="CU848">
        <v>42</v>
      </c>
      <c r="CV848">
        <v>0</v>
      </c>
      <c r="CW848">
        <v>0</v>
      </c>
      <c r="CX848">
        <v>1318</v>
      </c>
      <c r="CY848">
        <v>0</v>
      </c>
      <c r="CZ848">
        <v>0</v>
      </c>
      <c r="DA848">
        <v>0</v>
      </c>
      <c r="DB848">
        <v>0</v>
      </c>
      <c r="DC848">
        <v>0</v>
      </c>
    </row>
    <row r="849" spans="1:107" x14ac:dyDescent="0.45">
      <c r="A849">
        <v>2024</v>
      </c>
      <c r="B849">
        <v>3</v>
      </c>
      <c r="C849" t="s">
        <v>154</v>
      </c>
      <c r="D849">
        <v>5574</v>
      </c>
      <c r="E849" t="s">
        <v>442</v>
      </c>
      <c r="F849" t="s">
        <v>323</v>
      </c>
      <c r="G849" t="s">
        <v>244</v>
      </c>
      <c r="H849">
        <v>6.9470000000000001</v>
      </c>
      <c r="I849">
        <v>0.82599999999999996</v>
      </c>
      <c r="J849">
        <v>0</v>
      </c>
      <c r="K849">
        <v>0</v>
      </c>
      <c r="L849">
        <v>7.7729999999999997</v>
      </c>
      <c r="M849">
        <v>554</v>
      </c>
      <c r="N849">
        <v>38</v>
      </c>
      <c r="O849">
        <v>0</v>
      </c>
      <c r="P849">
        <v>0</v>
      </c>
      <c r="Q849">
        <v>592</v>
      </c>
      <c r="R849" t="s">
        <v>324</v>
      </c>
      <c r="S849" t="s">
        <v>324</v>
      </c>
      <c r="T849" t="s">
        <v>324</v>
      </c>
      <c r="U849" t="s">
        <v>324</v>
      </c>
      <c r="V849">
        <v>0</v>
      </c>
      <c r="W849" t="s">
        <v>324</v>
      </c>
      <c r="X849" t="s">
        <v>324</v>
      </c>
      <c r="Y849" t="s">
        <v>324</v>
      </c>
      <c r="Z849" t="s">
        <v>324</v>
      </c>
      <c r="AA849">
        <v>0</v>
      </c>
      <c r="AB849">
        <v>367.911</v>
      </c>
      <c r="AC849">
        <v>40.771000000000001</v>
      </c>
      <c r="AD849">
        <v>0</v>
      </c>
      <c r="AE849">
        <v>0</v>
      </c>
      <c r="AF849">
        <v>408.68200000000002</v>
      </c>
      <c r="AG849" t="s">
        <v>324</v>
      </c>
      <c r="AH849" t="s">
        <v>324</v>
      </c>
      <c r="AI849" t="s">
        <v>324</v>
      </c>
      <c r="AJ849" t="s">
        <v>324</v>
      </c>
      <c r="AK849">
        <v>0</v>
      </c>
      <c r="AL849" t="s">
        <v>324</v>
      </c>
      <c r="AM849" t="s">
        <v>324</v>
      </c>
      <c r="AN849" t="s">
        <v>324</v>
      </c>
      <c r="AO849" t="s">
        <v>324</v>
      </c>
      <c r="AP849">
        <v>0</v>
      </c>
      <c r="AQ849" t="s">
        <v>324</v>
      </c>
      <c r="AR849" t="s">
        <v>324</v>
      </c>
      <c r="AS849" t="s">
        <v>324</v>
      </c>
      <c r="AT849" t="s">
        <v>324</v>
      </c>
      <c r="AU849">
        <v>0</v>
      </c>
      <c r="AV849" t="s">
        <v>324</v>
      </c>
      <c r="AW849" t="s">
        <v>324</v>
      </c>
      <c r="AX849" t="s">
        <v>324</v>
      </c>
      <c r="AY849" t="s">
        <v>324</v>
      </c>
      <c r="AZ849">
        <v>0</v>
      </c>
      <c r="BA849" t="s">
        <v>324</v>
      </c>
      <c r="BB849" t="s">
        <v>324</v>
      </c>
      <c r="BC849" t="s">
        <v>324</v>
      </c>
      <c r="BD849" t="s">
        <v>324</v>
      </c>
      <c r="BE849">
        <v>0</v>
      </c>
      <c r="BF849" t="s">
        <v>324</v>
      </c>
      <c r="BG849" t="s">
        <v>324</v>
      </c>
      <c r="BH849" t="s">
        <v>324</v>
      </c>
      <c r="BI849" t="s">
        <v>324</v>
      </c>
      <c r="BJ849">
        <v>0</v>
      </c>
      <c r="BK849">
        <v>4.2000000000000003E-2</v>
      </c>
      <c r="BL849">
        <v>4.2000000000000003E-2</v>
      </c>
      <c r="BM849">
        <v>0</v>
      </c>
      <c r="BN849">
        <v>0</v>
      </c>
      <c r="BO849">
        <v>8.4000000000000005E-2</v>
      </c>
      <c r="BP849">
        <v>3</v>
      </c>
      <c r="BQ849">
        <v>3</v>
      </c>
      <c r="BR849">
        <v>0</v>
      </c>
      <c r="BS849">
        <v>0</v>
      </c>
      <c r="BT849">
        <v>6</v>
      </c>
      <c r="BU849">
        <v>0</v>
      </c>
      <c r="BV849">
        <v>1.0429999999999999</v>
      </c>
      <c r="BW849">
        <v>0</v>
      </c>
      <c r="BX849">
        <v>0</v>
      </c>
      <c r="BY849">
        <v>1.0429999999999999</v>
      </c>
      <c r="BZ849" t="s">
        <v>324</v>
      </c>
      <c r="CA849" t="s">
        <v>324</v>
      </c>
      <c r="CB849" t="s">
        <v>324</v>
      </c>
      <c r="CC849" t="s">
        <v>324</v>
      </c>
      <c r="CD849">
        <v>0</v>
      </c>
      <c r="CE849" t="s">
        <v>324</v>
      </c>
      <c r="CF849" t="s">
        <v>324</v>
      </c>
      <c r="CG849" t="s">
        <v>324</v>
      </c>
      <c r="CH849" t="s">
        <v>324</v>
      </c>
      <c r="CI849">
        <v>0</v>
      </c>
      <c r="CJ849" t="s">
        <v>324</v>
      </c>
      <c r="CK849" t="s">
        <v>324</v>
      </c>
      <c r="CL849" t="s">
        <v>324</v>
      </c>
      <c r="CM849" t="s">
        <v>324</v>
      </c>
      <c r="CN849">
        <v>0</v>
      </c>
      <c r="CO849">
        <v>6.9889999999999999</v>
      </c>
      <c r="CP849">
        <v>0.86799999999999999</v>
      </c>
      <c r="CQ849" t="s">
        <v>179</v>
      </c>
      <c r="CR849">
        <v>0</v>
      </c>
      <c r="CS849">
        <v>7.8570000000000002</v>
      </c>
      <c r="CT849">
        <v>557</v>
      </c>
      <c r="CU849">
        <v>41</v>
      </c>
      <c r="CV849">
        <v>0</v>
      </c>
      <c r="CW849">
        <v>0</v>
      </c>
      <c r="CX849">
        <v>598</v>
      </c>
      <c r="CY849">
        <v>367.911</v>
      </c>
      <c r="CZ849">
        <v>41.814</v>
      </c>
      <c r="DA849">
        <v>0</v>
      </c>
      <c r="DB849">
        <v>0</v>
      </c>
      <c r="DC849">
        <v>409.72500000000002</v>
      </c>
    </row>
    <row r="850" spans="1:107" x14ac:dyDescent="0.45">
      <c r="A850">
        <v>2024</v>
      </c>
      <c r="B850">
        <v>3</v>
      </c>
      <c r="C850" t="s">
        <v>154</v>
      </c>
      <c r="D850">
        <v>10596</v>
      </c>
      <c r="E850" t="s">
        <v>443</v>
      </c>
      <c r="F850" t="s">
        <v>323</v>
      </c>
      <c r="G850" t="s">
        <v>244</v>
      </c>
      <c r="H850">
        <v>5.2999999999999999E-2</v>
      </c>
      <c r="I850">
        <v>0.04</v>
      </c>
      <c r="J850" t="s">
        <v>324</v>
      </c>
      <c r="K850" t="s">
        <v>324</v>
      </c>
      <c r="L850">
        <v>9.2999999999999999E-2</v>
      </c>
      <c r="M850">
        <v>5</v>
      </c>
      <c r="N850">
        <v>1</v>
      </c>
      <c r="O850" t="s">
        <v>324</v>
      </c>
      <c r="P850" t="s">
        <v>324</v>
      </c>
      <c r="Q850">
        <v>6</v>
      </c>
      <c r="R850" t="s">
        <v>324</v>
      </c>
      <c r="S850" t="s">
        <v>324</v>
      </c>
      <c r="T850" t="s">
        <v>324</v>
      </c>
      <c r="U850" t="s">
        <v>324</v>
      </c>
      <c r="V850">
        <v>0</v>
      </c>
      <c r="W850" t="s">
        <v>324</v>
      </c>
      <c r="X850" t="s">
        <v>324</v>
      </c>
      <c r="Y850" t="s">
        <v>324</v>
      </c>
      <c r="Z850" t="s">
        <v>324</v>
      </c>
      <c r="AA850">
        <v>0</v>
      </c>
      <c r="AB850" t="s">
        <v>324</v>
      </c>
      <c r="AC850" t="s">
        <v>324</v>
      </c>
      <c r="AD850" t="s">
        <v>324</v>
      </c>
      <c r="AE850" t="s">
        <v>324</v>
      </c>
      <c r="AF850">
        <v>0</v>
      </c>
      <c r="AG850">
        <v>5.0000000000000001E-3</v>
      </c>
      <c r="AH850">
        <v>0.1</v>
      </c>
      <c r="AI850" t="s">
        <v>324</v>
      </c>
      <c r="AJ850" t="s">
        <v>324</v>
      </c>
      <c r="AK850">
        <v>0.105</v>
      </c>
      <c r="AL850">
        <v>1</v>
      </c>
      <c r="AM850">
        <v>1</v>
      </c>
      <c r="AN850" t="s">
        <v>324</v>
      </c>
      <c r="AO850" t="s">
        <v>324</v>
      </c>
      <c r="AP850">
        <v>2</v>
      </c>
      <c r="AQ850" t="s">
        <v>324</v>
      </c>
      <c r="AR850" t="s">
        <v>324</v>
      </c>
      <c r="AS850" t="s">
        <v>324</v>
      </c>
      <c r="AT850" t="s">
        <v>324</v>
      </c>
      <c r="AU850">
        <v>0</v>
      </c>
      <c r="AV850" t="s">
        <v>324</v>
      </c>
      <c r="AW850" t="s">
        <v>324</v>
      </c>
      <c r="AX850" t="s">
        <v>324</v>
      </c>
      <c r="AY850" t="s">
        <v>324</v>
      </c>
      <c r="AZ850">
        <v>0</v>
      </c>
      <c r="BA850" t="s">
        <v>324</v>
      </c>
      <c r="BB850" t="s">
        <v>324</v>
      </c>
      <c r="BC850" t="s">
        <v>324</v>
      </c>
      <c r="BD850" t="s">
        <v>324</v>
      </c>
      <c r="BE850">
        <v>0</v>
      </c>
      <c r="BF850" t="s">
        <v>324</v>
      </c>
      <c r="BG850" t="s">
        <v>324</v>
      </c>
      <c r="BH850" t="s">
        <v>324</v>
      </c>
      <c r="BI850" t="s">
        <v>324</v>
      </c>
      <c r="BJ850">
        <v>0</v>
      </c>
      <c r="BK850" t="s">
        <v>324</v>
      </c>
      <c r="BL850" t="s">
        <v>324</v>
      </c>
      <c r="BM850" t="s">
        <v>324</v>
      </c>
      <c r="BN850" t="s">
        <v>324</v>
      </c>
      <c r="BO850">
        <v>0</v>
      </c>
      <c r="BP850" t="s">
        <v>324</v>
      </c>
      <c r="BQ850" t="s">
        <v>324</v>
      </c>
      <c r="BR850" t="s">
        <v>324</v>
      </c>
      <c r="BS850" t="s">
        <v>324</v>
      </c>
      <c r="BT850">
        <v>0</v>
      </c>
      <c r="BU850" t="s">
        <v>324</v>
      </c>
      <c r="BV850" t="s">
        <v>324</v>
      </c>
      <c r="BW850" t="s">
        <v>324</v>
      </c>
      <c r="BX850" t="s">
        <v>324</v>
      </c>
      <c r="BY850">
        <v>0</v>
      </c>
      <c r="BZ850" t="s">
        <v>324</v>
      </c>
      <c r="CA850" t="s">
        <v>324</v>
      </c>
      <c r="CB850" t="s">
        <v>324</v>
      </c>
      <c r="CC850" t="s">
        <v>324</v>
      </c>
      <c r="CD850">
        <v>0</v>
      </c>
      <c r="CE850" t="s">
        <v>324</v>
      </c>
      <c r="CF850" t="s">
        <v>324</v>
      </c>
      <c r="CG850" t="s">
        <v>324</v>
      </c>
      <c r="CH850" t="s">
        <v>324</v>
      </c>
      <c r="CI850">
        <v>0</v>
      </c>
      <c r="CJ850" t="s">
        <v>324</v>
      </c>
      <c r="CK850" t="s">
        <v>324</v>
      </c>
      <c r="CL850" t="s">
        <v>324</v>
      </c>
      <c r="CM850" t="s">
        <v>324</v>
      </c>
      <c r="CN850">
        <v>0</v>
      </c>
      <c r="CO850">
        <v>5.2999999999999999E-2</v>
      </c>
      <c r="CP850">
        <v>0.04</v>
      </c>
      <c r="CQ850" t="s">
        <v>179</v>
      </c>
      <c r="CR850">
        <v>0</v>
      </c>
      <c r="CS850">
        <v>9.2999999999999999E-2</v>
      </c>
      <c r="CT850">
        <v>5</v>
      </c>
      <c r="CU850">
        <v>1</v>
      </c>
      <c r="CV850">
        <v>0</v>
      </c>
      <c r="CW850">
        <v>0</v>
      </c>
      <c r="CX850">
        <v>6</v>
      </c>
      <c r="CY850">
        <v>0</v>
      </c>
      <c r="CZ850">
        <v>0</v>
      </c>
      <c r="DA850">
        <v>0</v>
      </c>
      <c r="DB850">
        <v>0</v>
      </c>
      <c r="DC850">
        <v>0</v>
      </c>
    </row>
    <row r="851" spans="1:107" x14ac:dyDescent="0.45">
      <c r="A851">
        <v>2024</v>
      </c>
      <c r="B851">
        <v>3</v>
      </c>
      <c r="C851" t="s">
        <v>154</v>
      </c>
      <c r="D851">
        <v>12647</v>
      </c>
      <c r="E851" t="s">
        <v>444</v>
      </c>
      <c r="F851" t="s">
        <v>323</v>
      </c>
      <c r="G851" t="s">
        <v>244</v>
      </c>
      <c r="H851">
        <v>7.742</v>
      </c>
      <c r="I851">
        <v>7.7439999999999998</v>
      </c>
      <c r="J851">
        <v>0.02</v>
      </c>
      <c r="K851" t="s">
        <v>324</v>
      </c>
      <c r="L851">
        <v>15.506</v>
      </c>
      <c r="M851">
        <v>845</v>
      </c>
      <c r="N851">
        <v>168</v>
      </c>
      <c r="O851">
        <v>1</v>
      </c>
      <c r="P851" t="s">
        <v>324</v>
      </c>
      <c r="Q851">
        <v>1014</v>
      </c>
      <c r="R851">
        <v>0.51800000000000002</v>
      </c>
      <c r="S851">
        <v>0.52200000000000002</v>
      </c>
      <c r="T851" t="s">
        <v>324</v>
      </c>
      <c r="U851" t="s">
        <v>324</v>
      </c>
      <c r="V851">
        <v>1.04</v>
      </c>
      <c r="W851">
        <v>94</v>
      </c>
      <c r="X851">
        <v>3</v>
      </c>
      <c r="Y851" t="s">
        <v>324</v>
      </c>
      <c r="Z851" t="s">
        <v>324</v>
      </c>
      <c r="AA851">
        <v>97</v>
      </c>
      <c r="AB851">
        <v>185.042</v>
      </c>
      <c r="AC851">
        <v>67.180000000000007</v>
      </c>
      <c r="AD851" t="s">
        <v>324</v>
      </c>
      <c r="AE851" t="s">
        <v>324</v>
      </c>
      <c r="AF851">
        <v>252.22200000000001</v>
      </c>
      <c r="AG851">
        <v>0.38</v>
      </c>
      <c r="AH851">
        <v>6.0000000000000001E-3</v>
      </c>
      <c r="AI851" t="s">
        <v>324</v>
      </c>
      <c r="AJ851" t="s">
        <v>324</v>
      </c>
      <c r="AK851">
        <v>0.38600000000000001</v>
      </c>
      <c r="AL851">
        <v>24</v>
      </c>
      <c r="AM851">
        <v>1</v>
      </c>
      <c r="AN851" t="s">
        <v>324</v>
      </c>
      <c r="AO851" t="s">
        <v>324</v>
      </c>
      <c r="AP851">
        <v>25</v>
      </c>
      <c r="AQ851" t="s">
        <v>324</v>
      </c>
      <c r="AR851" t="s">
        <v>324</v>
      </c>
      <c r="AS851" t="s">
        <v>324</v>
      </c>
      <c r="AT851" t="s">
        <v>324</v>
      </c>
      <c r="AU851">
        <v>0</v>
      </c>
      <c r="AV851" t="s">
        <v>324</v>
      </c>
      <c r="AW851" t="s">
        <v>324</v>
      </c>
      <c r="AX851" t="s">
        <v>324</v>
      </c>
      <c r="AY851" t="s">
        <v>324</v>
      </c>
      <c r="AZ851">
        <v>0</v>
      </c>
      <c r="BA851" t="s">
        <v>324</v>
      </c>
      <c r="BB851" t="s">
        <v>324</v>
      </c>
      <c r="BC851" t="s">
        <v>324</v>
      </c>
      <c r="BD851" t="s">
        <v>324</v>
      </c>
      <c r="BE851">
        <v>0</v>
      </c>
      <c r="BF851" t="s">
        <v>324</v>
      </c>
      <c r="BG851" t="s">
        <v>324</v>
      </c>
      <c r="BH851" t="s">
        <v>324</v>
      </c>
      <c r="BI851" t="s">
        <v>324</v>
      </c>
      <c r="BJ851">
        <v>0</v>
      </c>
      <c r="BK851">
        <v>8.2000000000000003E-2</v>
      </c>
      <c r="BL851">
        <v>9.2999999999999999E-2</v>
      </c>
      <c r="BM851" t="s">
        <v>324</v>
      </c>
      <c r="BN851" t="s">
        <v>324</v>
      </c>
      <c r="BO851">
        <v>0.17499999999999999</v>
      </c>
      <c r="BP851">
        <v>8</v>
      </c>
      <c r="BQ851">
        <v>7</v>
      </c>
      <c r="BR851" t="s">
        <v>324</v>
      </c>
      <c r="BS851" t="s">
        <v>324</v>
      </c>
      <c r="BT851">
        <v>15</v>
      </c>
      <c r="BU851" t="s">
        <v>324</v>
      </c>
      <c r="BV851" t="s">
        <v>324</v>
      </c>
      <c r="BW851" t="s">
        <v>324</v>
      </c>
      <c r="BX851" t="s">
        <v>324</v>
      </c>
      <c r="BY851">
        <v>0</v>
      </c>
      <c r="BZ851" t="s">
        <v>324</v>
      </c>
      <c r="CA851" t="s">
        <v>324</v>
      </c>
      <c r="CB851" t="s">
        <v>324</v>
      </c>
      <c r="CC851" t="s">
        <v>324</v>
      </c>
      <c r="CD851">
        <v>0</v>
      </c>
      <c r="CE851" t="s">
        <v>324</v>
      </c>
      <c r="CF851" t="s">
        <v>324</v>
      </c>
      <c r="CG851" t="s">
        <v>324</v>
      </c>
      <c r="CH851" t="s">
        <v>324</v>
      </c>
      <c r="CI851">
        <v>0</v>
      </c>
      <c r="CJ851" t="s">
        <v>324</v>
      </c>
      <c r="CK851" t="s">
        <v>324</v>
      </c>
      <c r="CL851" t="s">
        <v>324</v>
      </c>
      <c r="CM851" t="s">
        <v>324</v>
      </c>
      <c r="CN851">
        <v>0</v>
      </c>
      <c r="CO851">
        <v>8.3420000000000005</v>
      </c>
      <c r="CP851">
        <v>8.359</v>
      </c>
      <c r="CQ851">
        <v>0.02</v>
      </c>
      <c r="CR851">
        <v>0</v>
      </c>
      <c r="CS851">
        <v>16.721</v>
      </c>
      <c r="CT851">
        <v>947</v>
      </c>
      <c r="CU851">
        <v>178</v>
      </c>
      <c r="CV851">
        <v>1</v>
      </c>
      <c r="CW851">
        <v>0</v>
      </c>
      <c r="CX851">
        <v>1126</v>
      </c>
      <c r="CY851">
        <v>185.042</v>
      </c>
      <c r="CZ851">
        <v>67.180000000000007</v>
      </c>
      <c r="DA851">
        <v>0</v>
      </c>
      <c r="DB851">
        <v>0</v>
      </c>
      <c r="DC851">
        <v>252.22200000000001</v>
      </c>
    </row>
    <row r="852" spans="1:107" x14ac:dyDescent="0.45">
      <c r="A852">
        <v>2024</v>
      </c>
      <c r="B852">
        <v>3</v>
      </c>
      <c r="C852" t="s">
        <v>154</v>
      </c>
      <c r="D852">
        <v>13781</v>
      </c>
      <c r="E852" t="s">
        <v>445</v>
      </c>
      <c r="F852" t="s">
        <v>323</v>
      </c>
      <c r="G852" t="s">
        <v>247</v>
      </c>
      <c r="H852">
        <v>85.909000000000006</v>
      </c>
      <c r="I852">
        <v>54.834000000000003</v>
      </c>
      <c r="J852">
        <v>18.263999999999999</v>
      </c>
      <c r="K852">
        <v>0</v>
      </c>
      <c r="L852">
        <v>159.00700000000001</v>
      </c>
      <c r="M852">
        <v>11418</v>
      </c>
      <c r="N852">
        <v>1234</v>
      </c>
      <c r="O852">
        <v>229</v>
      </c>
      <c r="P852">
        <v>0</v>
      </c>
      <c r="Q852">
        <v>12881</v>
      </c>
      <c r="R852" t="s">
        <v>324</v>
      </c>
      <c r="S852" t="s">
        <v>324</v>
      </c>
      <c r="T852" t="s">
        <v>324</v>
      </c>
      <c r="U852" t="s">
        <v>324</v>
      </c>
      <c r="V852">
        <v>0</v>
      </c>
      <c r="W852" t="s">
        <v>324</v>
      </c>
      <c r="X852" t="s">
        <v>324</v>
      </c>
      <c r="Y852" t="s">
        <v>324</v>
      </c>
      <c r="Z852" t="s">
        <v>324</v>
      </c>
      <c r="AA852">
        <v>0</v>
      </c>
      <c r="AB852" t="s">
        <v>324</v>
      </c>
      <c r="AC852" t="s">
        <v>324</v>
      </c>
      <c r="AD852" t="s">
        <v>324</v>
      </c>
      <c r="AE852" t="s">
        <v>324</v>
      </c>
      <c r="AF852">
        <v>0</v>
      </c>
      <c r="AG852" t="s">
        <v>324</v>
      </c>
      <c r="AH852" t="s">
        <v>324</v>
      </c>
      <c r="AI852" t="s">
        <v>324</v>
      </c>
      <c r="AJ852" t="s">
        <v>324</v>
      </c>
      <c r="AK852">
        <v>0</v>
      </c>
      <c r="AL852" t="s">
        <v>324</v>
      </c>
      <c r="AM852" t="s">
        <v>324</v>
      </c>
      <c r="AN852" t="s">
        <v>324</v>
      </c>
      <c r="AO852" t="s">
        <v>324</v>
      </c>
      <c r="AP852">
        <v>0</v>
      </c>
      <c r="AQ852" t="s">
        <v>324</v>
      </c>
      <c r="AR852" t="s">
        <v>324</v>
      </c>
      <c r="AS852" t="s">
        <v>324</v>
      </c>
      <c r="AT852" t="s">
        <v>324</v>
      </c>
      <c r="AU852">
        <v>0</v>
      </c>
      <c r="AV852" t="s">
        <v>324</v>
      </c>
      <c r="AW852" t="s">
        <v>324</v>
      </c>
      <c r="AX852" t="s">
        <v>324</v>
      </c>
      <c r="AY852" t="s">
        <v>324</v>
      </c>
      <c r="AZ852">
        <v>0</v>
      </c>
      <c r="BA852" t="s">
        <v>324</v>
      </c>
      <c r="BB852" t="s">
        <v>324</v>
      </c>
      <c r="BC852" t="s">
        <v>324</v>
      </c>
      <c r="BD852" t="s">
        <v>324</v>
      </c>
      <c r="BE852">
        <v>0</v>
      </c>
      <c r="BF852" t="s">
        <v>324</v>
      </c>
      <c r="BG852" t="s">
        <v>324</v>
      </c>
      <c r="BH852" t="s">
        <v>324</v>
      </c>
      <c r="BI852" t="s">
        <v>324</v>
      </c>
      <c r="BJ852">
        <v>0</v>
      </c>
      <c r="BK852" t="s">
        <v>324</v>
      </c>
      <c r="BL852" t="s">
        <v>324</v>
      </c>
      <c r="BM852" t="s">
        <v>324</v>
      </c>
      <c r="BN852" t="s">
        <v>324</v>
      </c>
      <c r="BO852">
        <v>0</v>
      </c>
      <c r="BP852" t="s">
        <v>324</v>
      </c>
      <c r="BQ852" t="s">
        <v>324</v>
      </c>
      <c r="BR852" t="s">
        <v>324</v>
      </c>
      <c r="BS852" t="s">
        <v>324</v>
      </c>
      <c r="BT852">
        <v>0</v>
      </c>
      <c r="BU852" t="s">
        <v>324</v>
      </c>
      <c r="BV852" t="s">
        <v>324</v>
      </c>
      <c r="BW852" t="s">
        <v>324</v>
      </c>
      <c r="BX852" t="s">
        <v>324</v>
      </c>
      <c r="BY852">
        <v>0</v>
      </c>
      <c r="BZ852" t="s">
        <v>324</v>
      </c>
      <c r="CA852" t="s">
        <v>324</v>
      </c>
      <c r="CB852" t="s">
        <v>324</v>
      </c>
      <c r="CC852" t="s">
        <v>324</v>
      </c>
      <c r="CD852">
        <v>0</v>
      </c>
      <c r="CE852" t="s">
        <v>324</v>
      </c>
      <c r="CF852" t="s">
        <v>324</v>
      </c>
      <c r="CG852" t="s">
        <v>324</v>
      </c>
      <c r="CH852" t="s">
        <v>324</v>
      </c>
      <c r="CI852">
        <v>0</v>
      </c>
      <c r="CJ852" t="s">
        <v>324</v>
      </c>
      <c r="CK852" t="s">
        <v>324</v>
      </c>
      <c r="CL852" t="s">
        <v>324</v>
      </c>
      <c r="CM852" t="s">
        <v>324</v>
      </c>
      <c r="CN852">
        <v>0</v>
      </c>
      <c r="CO852">
        <v>85.909000000000006</v>
      </c>
      <c r="CP852">
        <v>54.834000000000003</v>
      </c>
      <c r="CQ852">
        <v>18.263999999999999</v>
      </c>
      <c r="CR852">
        <v>0</v>
      </c>
      <c r="CS852">
        <v>159.00700000000001</v>
      </c>
      <c r="CT852">
        <v>11418</v>
      </c>
      <c r="CU852">
        <v>1234</v>
      </c>
      <c r="CV852">
        <v>229</v>
      </c>
      <c r="CW852">
        <v>0</v>
      </c>
      <c r="CX852">
        <v>12881</v>
      </c>
      <c r="CY852">
        <v>0</v>
      </c>
      <c r="CZ852">
        <v>0</v>
      </c>
      <c r="DA852">
        <v>0</v>
      </c>
      <c r="DB852">
        <v>0</v>
      </c>
      <c r="DC852">
        <v>0</v>
      </c>
    </row>
    <row r="853" spans="1:107" x14ac:dyDescent="0.45">
      <c r="A853">
        <v>2024</v>
      </c>
      <c r="B853">
        <v>3</v>
      </c>
      <c r="C853" t="s">
        <v>154</v>
      </c>
      <c r="D853">
        <v>14232</v>
      </c>
      <c r="E853" t="s">
        <v>446</v>
      </c>
      <c r="F853" t="s">
        <v>323</v>
      </c>
      <c r="G853" t="s">
        <v>244</v>
      </c>
      <c r="H853">
        <v>0.69199999999999995</v>
      </c>
      <c r="I853">
        <v>2.0299999999999998</v>
      </c>
      <c r="J853">
        <v>0</v>
      </c>
      <c r="K853">
        <v>0</v>
      </c>
      <c r="L853">
        <v>2.722</v>
      </c>
      <c r="M853">
        <v>60</v>
      </c>
      <c r="N853">
        <v>40</v>
      </c>
      <c r="O853">
        <v>0</v>
      </c>
      <c r="P853">
        <v>0</v>
      </c>
      <c r="Q853">
        <v>100</v>
      </c>
      <c r="R853">
        <v>0</v>
      </c>
      <c r="S853">
        <v>0</v>
      </c>
      <c r="T853">
        <v>0</v>
      </c>
      <c r="U853">
        <v>0</v>
      </c>
      <c r="V853">
        <v>0</v>
      </c>
      <c r="W853">
        <v>0</v>
      </c>
      <c r="X853">
        <v>0</v>
      </c>
      <c r="Y853">
        <v>0</v>
      </c>
      <c r="Z853">
        <v>0</v>
      </c>
      <c r="AA853">
        <v>0</v>
      </c>
      <c r="AB853">
        <v>51.707999999999998</v>
      </c>
      <c r="AC853">
        <v>28.797000000000001</v>
      </c>
      <c r="AD853">
        <v>0</v>
      </c>
      <c r="AE853">
        <v>0</v>
      </c>
      <c r="AF853">
        <v>80.504999999999995</v>
      </c>
      <c r="AG853">
        <v>0</v>
      </c>
      <c r="AH853">
        <v>0</v>
      </c>
      <c r="AI853">
        <v>0</v>
      </c>
      <c r="AJ853">
        <v>0</v>
      </c>
      <c r="AK853">
        <v>0</v>
      </c>
      <c r="AL853">
        <v>0</v>
      </c>
      <c r="AM853">
        <v>0</v>
      </c>
      <c r="AN853">
        <v>0</v>
      </c>
      <c r="AO853">
        <v>0</v>
      </c>
      <c r="AP853">
        <v>0</v>
      </c>
      <c r="AQ853">
        <v>0</v>
      </c>
      <c r="AR853">
        <v>0</v>
      </c>
      <c r="AS853">
        <v>0</v>
      </c>
      <c r="AT853">
        <v>0</v>
      </c>
      <c r="AU853">
        <v>0</v>
      </c>
      <c r="AV853">
        <v>0</v>
      </c>
      <c r="AW853">
        <v>0</v>
      </c>
      <c r="AX853">
        <v>0</v>
      </c>
      <c r="AY853">
        <v>0</v>
      </c>
      <c r="AZ853">
        <v>0</v>
      </c>
      <c r="BA853">
        <v>0</v>
      </c>
      <c r="BB853">
        <v>0</v>
      </c>
      <c r="BC853">
        <v>0</v>
      </c>
      <c r="BD853">
        <v>0</v>
      </c>
      <c r="BE853">
        <v>0</v>
      </c>
      <c r="BF853">
        <v>0</v>
      </c>
      <c r="BG853">
        <v>0</v>
      </c>
      <c r="BH853">
        <v>0</v>
      </c>
      <c r="BI853">
        <v>0</v>
      </c>
      <c r="BJ853">
        <v>0</v>
      </c>
      <c r="BK853">
        <v>2E-3</v>
      </c>
      <c r="BL853">
        <v>0.19900000000000001</v>
      </c>
      <c r="BM853">
        <v>0</v>
      </c>
      <c r="BN853">
        <v>0</v>
      </c>
      <c r="BO853">
        <v>0.20100000000000001</v>
      </c>
      <c r="BP853">
        <v>1</v>
      </c>
      <c r="BQ853">
        <v>8</v>
      </c>
      <c r="BR853">
        <v>0</v>
      </c>
      <c r="BS853">
        <v>0</v>
      </c>
      <c r="BT853">
        <v>9</v>
      </c>
      <c r="BU853">
        <v>0</v>
      </c>
      <c r="BV853">
        <v>1.1040000000000001</v>
      </c>
      <c r="BW853">
        <v>0</v>
      </c>
      <c r="BX853">
        <v>0</v>
      </c>
      <c r="BY853">
        <v>1.1040000000000001</v>
      </c>
      <c r="BZ853">
        <v>0</v>
      </c>
      <c r="CA853">
        <v>3.5000000000000003E-2</v>
      </c>
      <c r="CB853">
        <v>0</v>
      </c>
      <c r="CC853">
        <v>0</v>
      </c>
      <c r="CD853">
        <v>3.5000000000000003E-2</v>
      </c>
      <c r="CE853">
        <v>0</v>
      </c>
      <c r="CF853">
        <v>1</v>
      </c>
      <c r="CG853">
        <v>0</v>
      </c>
      <c r="CH853">
        <v>0</v>
      </c>
      <c r="CI853">
        <v>1</v>
      </c>
      <c r="CJ853">
        <v>0</v>
      </c>
      <c r="CK853">
        <v>0</v>
      </c>
      <c r="CL853">
        <v>0</v>
      </c>
      <c r="CM853">
        <v>0</v>
      </c>
      <c r="CN853">
        <v>0</v>
      </c>
      <c r="CO853">
        <v>0.69399999999999995</v>
      </c>
      <c r="CP853">
        <v>2.2639999999999998</v>
      </c>
      <c r="CQ853" t="s">
        <v>179</v>
      </c>
      <c r="CR853">
        <v>0</v>
      </c>
      <c r="CS853">
        <v>2.9580000000000002</v>
      </c>
      <c r="CT853">
        <v>61</v>
      </c>
      <c r="CU853">
        <v>49</v>
      </c>
      <c r="CV853">
        <v>0</v>
      </c>
      <c r="CW853">
        <v>0</v>
      </c>
      <c r="CX853">
        <v>110</v>
      </c>
      <c r="CY853">
        <v>51.707999999999998</v>
      </c>
      <c r="CZ853">
        <v>29.901</v>
      </c>
      <c r="DA853">
        <v>0</v>
      </c>
      <c r="DB853">
        <v>0</v>
      </c>
      <c r="DC853">
        <v>81.608999999999995</v>
      </c>
    </row>
    <row r="854" spans="1:107" x14ac:dyDescent="0.45">
      <c r="A854">
        <v>2024</v>
      </c>
      <c r="B854">
        <v>3</v>
      </c>
      <c r="C854" t="s">
        <v>154</v>
      </c>
      <c r="D854">
        <v>16181</v>
      </c>
      <c r="E854" t="s">
        <v>447</v>
      </c>
      <c r="F854" t="s">
        <v>323</v>
      </c>
      <c r="G854" t="s">
        <v>244</v>
      </c>
      <c r="H854">
        <v>4.1239999999999997</v>
      </c>
      <c r="I854">
        <v>0.71599999999999997</v>
      </c>
      <c r="J854">
        <v>0</v>
      </c>
      <c r="K854">
        <v>0</v>
      </c>
      <c r="L854">
        <v>4.84</v>
      </c>
      <c r="M854">
        <v>524</v>
      </c>
      <c r="N854">
        <v>22</v>
      </c>
      <c r="O854">
        <v>0</v>
      </c>
      <c r="P854">
        <v>0</v>
      </c>
      <c r="Q854">
        <v>546</v>
      </c>
      <c r="R854">
        <v>0.28599999999999998</v>
      </c>
      <c r="S854">
        <v>0</v>
      </c>
      <c r="T854">
        <v>0</v>
      </c>
      <c r="U854">
        <v>0</v>
      </c>
      <c r="V854">
        <v>0.28599999999999998</v>
      </c>
      <c r="W854">
        <v>208</v>
      </c>
      <c r="X854">
        <v>0</v>
      </c>
      <c r="Y854">
        <v>0</v>
      </c>
      <c r="Z854">
        <v>0</v>
      </c>
      <c r="AA854">
        <v>208</v>
      </c>
      <c r="AB854">
        <v>544.89400000000001</v>
      </c>
      <c r="AC854">
        <v>33.883000000000003</v>
      </c>
      <c r="AD854">
        <v>0</v>
      </c>
      <c r="AE854">
        <v>0</v>
      </c>
      <c r="AF854">
        <v>578.77700000000004</v>
      </c>
      <c r="AG854">
        <v>3.6999999999999998E-2</v>
      </c>
      <c r="AH854">
        <v>0</v>
      </c>
      <c r="AI854">
        <v>0</v>
      </c>
      <c r="AJ854">
        <v>0</v>
      </c>
      <c r="AK854">
        <v>3.6999999999999998E-2</v>
      </c>
      <c r="AL854">
        <v>7</v>
      </c>
      <c r="AM854">
        <v>0</v>
      </c>
      <c r="AN854">
        <v>0</v>
      </c>
      <c r="AO854">
        <v>0</v>
      </c>
      <c r="AP854">
        <v>7</v>
      </c>
      <c r="AQ854">
        <v>7.4999999999999997E-2</v>
      </c>
      <c r="AR854">
        <v>0</v>
      </c>
      <c r="AS854">
        <v>0</v>
      </c>
      <c r="AT854">
        <v>0</v>
      </c>
      <c r="AU854">
        <v>7.4999999999999997E-2</v>
      </c>
      <c r="AV854">
        <v>0</v>
      </c>
      <c r="AW854">
        <v>0</v>
      </c>
      <c r="AX854">
        <v>0</v>
      </c>
      <c r="AY854">
        <v>0</v>
      </c>
      <c r="AZ854">
        <v>0</v>
      </c>
      <c r="BA854">
        <v>0</v>
      </c>
      <c r="BB854">
        <v>0</v>
      </c>
      <c r="BC854">
        <v>0</v>
      </c>
      <c r="BD854">
        <v>0</v>
      </c>
      <c r="BE854">
        <v>0</v>
      </c>
      <c r="BF854">
        <v>0</v>
      </c>
      <c r="BG854">
        <v>0</v>
      </c>
      <c r="BH854">
        <v>0</v>
      </c>
      <c r="BI854">
        <v>0</v>
      </c>
      <c r="BJ854">
        <v>0</v>
      </c>
      <c r="BK854">
        <v>3.0000000000000001E-3</v>
      </c>
      <c r="BL854">
        <v>0</v>
      </c>
      <c r="BM854">
        <v>0</v>
      </c>
      <c r="BN854">
        <v>0</v>
      </c>
      <c r="BO854">
        <v>3.0000000000000001E-3</v>
      </c>
      <c r="BP854">
        <v>1</v>
      </c>
      <c r="BQ854">
        <v>0</v>
      </c>
      <c r="BR854">
        <v>0</v>
      </c>
      <c r="BS854">
        <v>0</v>
      </c>
      <c r="BT854">
        <v>1</v>
      </c>
      <c r="BU854">
        <v>0</v>
      </c>
      <c r="BV854">
        <v>0</v>
      </c>
      <c r="BW854">
        <v>0</v>
      </c>
      <c r="BX854">
        <v>0</v>
      </c>
      <c r="BY854">
        <v>0</v>
      </c>
      <c r="BZ854">
        <v>0</v>
      </c>
      <c r="CA854">
        <v>0</v>
      </c>
      <c r="CB854">
        <v>0</v>
      </c>
      <c r="CC854">
        <v>0</v>
      </c>
      <c r="CD854">
        <v>0</v>
      </c>
      <c r="CE854">
        <v>0</v>
      </c>
      <c r="CF854">
        <v>0</v>
      </c>
      <c r="CG854">
        <v>0</v>
      </c>
      <c r="CH854">
        <v>0</v>
      </c>
      <c r="CI854">
        <v>0</v>
      </c>
      <c r="CJ854">
        <v>0</v>
      </c>
      <c r="CK854">
        <v>0</v>
      </c>
      <c r="CL854">
        <v>0</v>
      </c>
      <c r="CM854">
        <v>0</v>
      </c>
      <c r="CN854">
        <v>0</v>
      </c>
      <c r="CO854">
        <v>4.4130000000000003</v>
      </c>
      <c r="CP854">
        <v>0.71599999999999997</v>
      </c>
      <c r="CQ854" t="s">
        <v>179</v>
      </c>
      <c r="CR854">
        <v>0</v>
      </c>
      <c r="CS854">
        <v>5.1289999999999996</v>
      </c>
      <c r="CT854">
        <v>733</v>
      </c>
      <c r="CU854">
        <v>22</v>
      </c>
      <c r="CV854">
        <v>0</v>
      </c>
      <c r="CW854">
        <v>0</v>
      </c>
      <c r="CX854">
        <v>755</v>
      </c>
      <c r="CY854">
        <v>544.89400000000001</v>
      </c>
      <c r="CZ854">
        <v>33.883000000000003</v>
      </c>
      <c r="DA854">
        <v>0</v>
      </c>
      <c r="DB854">
        <v>0</v>
      </c>
      <c r="DC854">
        <v>578.77700000000004</v>
      </c>
    </row>
    <row r="855" spans="1:107" x14ac:dyDescent="0.45">
      <c r="A855">
        <v>2024</v>
      </c>
      <c r="B855">
        <v>3</v>
      </c>
      <c r="C855" t="s">
        <v>154</v>
      </c>
      <c r="D855">
        <v>17267</v>
      </c>
      <c r="E855" t="s">
        <v>448</v>
      </c>
      <c r="F855" t="s">
        <v>323</v>
      </c>
      <c r="G855" t="s">
        <v>247</v>
      </c>
      <c r="H855">
        <v>0.46899999999999997</v>
      </c>
      <c r="I855">
        <v>6.8000000000000005E-2</v>
      </c>
      <c r="J855" t="s">
        <v>324</v>
      </c>
      <c r="K855" t="s">
        <v>324</v>
      </c>
      <c r="L855">
        <v>0.53700000000000003</v>
      </c>
      <c r="M855">
        <v>21</v>
      </c>
      <c r="N855">
        <v>3</v>
      </c>
      <c r="O855" t="s">
        <v>324</v>
      </c>
      <c r="P855" t="s">
        <v>324</v>
      </c>
      <c r="Q855">
        <v>24</v>
      </c>
      <c r="R855" t="s">
        <v>324</v>
      </c>
      <c r="S855" t="s">
        <v>324</v>
      </c>
      <c r="T855" t="s">
        <v>324</v>
      </c>
      <c r="U855" t="s">
        <v>324</v>
      </c>
      <c r="V855">
        <v>0</v>
      </c>
      <c r="W855" t="s">
        <v>324</v>
      </c>
      <c r="X855" t="s">
        <v>324</v>
      </c>
      <c r="Y855" t="s">
        <v>324</v>
      </c>
      <c r="Z855" t="s">
        <v>324</v>
      </c>
      <c r="AA855">
        <v>0</v>
      </c>
      <c r="AB855">
        <v>53.082999999999998</v>
      </c>
      <c r="AC855">
        <v>7.6639999999999997</v>
      </c>
      <c r="AD855" t="s">
        <v>324</v>
      </c>
      <c r="AE855" t="s">
        <v>324</v>
      </c>
      <c r="AF855">
        <v>60.747</v>
      </c>
      <c r="AG855" t="s">
        <v>324</v>
      </c>
      <c r="AH855" t="s">
        <v>324</v>
      </c>
      <c r="AI855" t="s">
        <v>324</v>
      </c>
      <c r="AJ855" t="s">
        <v>324</v>
      </c>
      <c r="AK855">
        <v>0</v>
      </c>
      <c r="AL855" t="s">
        <v>324</v>
      </c>
      <c r="AM855" t="s">
        <v>324</v>
      </c>
      <c r="AN855" t="s">
        <v>324</v>
      </c>
      <c r="AO855" t="s">
        <v>324</v>
      </c>
      <c r="AP855">
        <v>0</v>
      </c>
      <c r="AQ855" t="s">
        <v>324</v>
      </c>
      <c r="AR855" t="s">
        <v>324</v>
      </c>
      <c r="AS855" t="s">
        <v>324</v>
      </c>
      <c r="AT855" t="s">
        <v>324</v>
      </c>
      <c r="AU855">
        <v>0</v>
      </c>
      <c r="AV855" t="s">
        <v>324</v>
      </c>
      <c r="AW855" t="s">
        <v>324</v>
      </c>
      <c r="AX855" t="s">
        <v>324</v>
      </c>
      <c r="AY855" t="s">
        <v>324</v>
      </c>
      <c r="AZ855">
        <v>0</v>
      </c>
      <c r="BA855" t="s">
        <v>324</v>
      </c>
      <c r="BB855" t="s">
        <v>324</v>
      </c>
      <c r="BC855" t="s">
        <v>324</v>
      </c>
      <c r="BD855" t="s">
        <v>324</v>
      </c>
      <c r="BE855">
        <v>0</v>
      </c>
      <c r="BF855" t="s">
        <v>324</v>
      </c>
      <c r="BG855" t="s">
        <v>324</v>
      </c>
      <c r="BH855" t="s">
        <v>324</v>
      </c>
      <c r="BI855" t="s">
        <v>324</v>
      </c>
      <c r="BJ855">
        <v>0</v>
      </c>
      <c r="BK855">
        <v>2.5000000000000001E-2</v>
      </c>
      <c r="BL855" t="s">
        <v>324</v>
      </c>
      <c r="BM855" t="s">
        <v>324</v>
      </c>
      <c r="BN855" t="s">
        <v>324</v>
      </c>
      <c r="BO855">
        <v>2.5000000000000001E-2</v>
      </c>
      <c r="BP855">
        <v>1</v>
      </c>
      <c r="BQ855" t="s">
        <v>324</v>
      </c>
      <c r="BR855" t="s">
        <v>324</v>
      </c>
      <c r="BS855" t="s">
        <v>324</v>
      </c>
      <c r="BT855">
        <v>1</v>
      </c>
      <c r="BU855">
        <v>3.3</v>
      </c>
      <c r="BV855" t="s">
        <v>324</v>
      </c>
      <c r="BW855" t="s">
        <v>324</v>
      </c>
      <c r="BX855" t="s">
        <v>324</v>
      </c>
      <c r="BY855">
        <v>3.3</v>
      </c>
      <c r="BZ855" t="s">
        <v>324</v>
      </c>
      <c r="CA855" t="s">
        <v>324</v>
      </c>
      <c r="CB855" t="s">
        <v>324</v>
      </c>
      <c r="CC855" t="s">
        <v>324</v>
      </c>
      <c r="CD855">
        <v>0</v>
      </c>
      <c r="CE855" t="s">
        <v>324</v>
      </c>
      <c r="CF855" t="s">
        <v>324</v>
      </c>
      <c r="CG855" t="s">
        <v>324</v>
      </c>
      <c r="CH855" t="s">
        <v>324</v>
      </c>
      <c r="CI855">
        <v>0</v>
      </c>
      <c r="CJ855" t="s">
        <v>324</v>
      </c>
      <c r="CK855" t="s">
        <v>324</v>
      </c>
      <c r="CL855" t="s">
        <v>324</v>
      </c>
      <c r="CM855" t="s">
        <v>324</v>
      </c>
      <c r="CN855">
        <v>0</v>
      </c>
      <c r="CO855">
        <v>0.49399999999999999</v>
      </c>
      <c r="CP855">
        <v>6.8000000000000005E-2</v>
      </c>
      <c r="CQ855" t="s">
        <v>179</v>
      </c>
      <c r="CR855">
        <v>0</v>
      </c>
      <c r="CS855">
        <v>0.56200000000000006</v>
      </c>
      <c r="CT855">
        <v>22</v>
      </c>
      <c r="CU855">
        <v>3</v>
      </c>
      <c r="CV855">
        <v>0</v>
      </c>
      <c r="CW855">
        <v>0</v>
      </c>
      <c r="CX855">
        <v>25</v>
      </c>
      <c r="CY855">
        <v>56.383000000000003</v>
      </c>
      <c r="CZ855">
        <v>7.6639999999999997</v>
      </c>
      <c r="DA855">
        <v>0</v>
      </c>
      <c r="DB855">
        <v>0</v>
      </c>
      <c r="DC855">
        <v>64.046999999999997</v>
      </c>
    </row>
    <row r="856" spans="1:107" x14ac:dyDescent="0.45">
      <c r="A856">
        <v>2024</v>
      </c>
      <c r="B856">
        <v>3</v>
      </c>
      <c r="C856" t="s">
        <v>154</v>
      </c>
      <c r="D856">
        <v>20996</v>
      </c>
      <c r="E856" t="s">
        <v>449</v>
      </c>
      <c r="F856" t="s">
        <v>323</v>
      </c>
      <c r="G856" t="s">
        <v>244</v>
      </c>
      <c r="H856">
        <v>3.597</v>
      </c>
      <c r="I856">
        <v>0.55600000000000005</v>
      </c>
      <c r="J856" t="s">
        <v>324</v>
      </c>
      <c r="K856" t="s">
        <v>324</v>
      </c>
      <c r="L856">
        <v>4.1529999999999996</v>
      </c>
      <c r="M856">
        <v>285</v>
      </c>
      <c r="N856">
        <v>18</v>
      </c>
      <c r="O856" t="s">
        <v>324</v>
      </c>
      <c r="P856" t="s">
        <v>324</v>
      </c>
      <c r="Q856">
        <v>303</v>
      </c>
      <c r="R856">
        <v>7.4999999999999997E-2</v>
      </c>
      <c r="S856" t="s">
        <v>324</v>
      </c>
      <c r="T856" t="s">
        <v>324</v>
      </c>
      <c r="U856" t="s">
        <v>324</v>
      </c>
      <c r="V856">
        <v>7.4999999999999997E-2</v>
      </c>
      <c r="W856">
        <v>40</v>
      </c>
      <c r="X856" t="s">
        <v>324</v>
      </c>
      <c r="Y856" t="s">
        <v>324</v>
      </c>
      <c r="Z856" t="s">
        <v>324</v>
      </c>
      <c r="AA856">
        <v>40</v>
      </c>
      <c r="AB856">
        <v>185.14500000000001</v>
      </c>
      <c r="AC856">
        <v>7.7619999999999996</v>
      </c>
      <c r="AD856" t="s">
        <v>324</v>
      </c>
      <c r="AE856" t="s">
        <v>324</v>
      </c>
      <c r="AF856">
        <v>192.90700000000001</v>
      </c>
      <c r="AG856" t="s">
        <v>324</v>
      </c>
      <c r="AH856" t="s">
        <v>324</v>
      </c>
      <c r="AI856" t="s">
        <v>324</v>
      </c>
      <c r="AJ856" t="s">
        <v>324</v>
      </c>
      <c r="AK856">
        <v>0</v>
      </c>
      <c r="AL856" t="s">
        <v>324</v>
      </c>
      <c r="AM856" t="s">
        <v>324</v>
      </c>
      <c r="AN856" t="s">
        <v>324</v>
      </c>
      <c r="AO856" t="s">
        <v>324</v>
      </c>
      <c r="AP856">
        <v>0</v>
      </c>
      <c r="AQ856" t="s">
        <v>324</v>
      </c>
      <c r="AR856" t="s">
        <v>324</v>
      </c>
      <c r="AS856" t="s">
        <v>324</v>
      </c>
      <c r="AT856" t="s">
        <v>324</v>
      </c>
      <c r="AU856">
        <v>0</v>
      </c>
      <c r="AV856" t="s">
        <v>324</v>
      </c>
      <c r="AW856" t="s">
        <v>324</v>
      </c>
      <c r="AX856" t="s">
        <v>324</v>
      </c>
      <c r="AY856" t="s">
        <v>324</v>
      </c>
      <c r="AZ856">
        <v>0</v>
      </c>
      <c r="BA856" t="s">
        <v>324</v>
      </c>
      <c r="BB856" t="s">
        <v>324</v>
      </c>
      <c r="BC856" t="s">
        <v>324</v>
      </c>
      <c r="BD856" t="s">
        <v>324</v>
      </c>
      <c r="BE856">
        <v>0</v>
      </c>
      <c r="BF856" t="s">
        <v>324</v>
      </c>
      <c r="BG856" t="s">
        <v>324</v>
      </c>
      <c r="BH856" t="s">
        <v>324</v>
      </c>
      <c r="BI856" t="s">
        <v>324</v>
      </c>
      <c r="BJ856">
        <v>0</v>
      </c>
      <c r="BK856">
        <v>0.08</v>
      </c>
      <c r="BL856" t="s">
        <v>324</v>
      </c>
      <c r="BM856" t="s">
        <v>324</v>
      </c>
      <c r="BN856" t="s">
        <v>324</v>
      </c>
      <c r="BO856">
        <v>0.08</v>
      </c>
      <c r="BP856">
        <v>5</v>
      </c>
      <c r="BQ856" t="s">
        <v>324</v>
      </c>
      <c r="BR856" t="s">
        <v>324</v>
      </c>
      <c r="BS856" t="s">
        <v>324</v>
      </c>
      <c r="BT856">
        <v>5</v>
      </c>
      <c r="BU856">
        <v>1.5669999999999999</v>
      </c>
      <c r="BV856" t="s">
        <v>324</v>
      </c>
      <c r="BW856" t="s">
        <v>324</v>
      </c>
      <c r="BX856" t="s">
        <v>324</v>
      </c>
      <c r="BY856">
        <v>1.5669999999999999</v>
      </c>
      <c r="BZ856" t="s">
        <v>324</v>
      </c>
      <c r="CA856" t="s">
        <v>324</v>
      </c>
      <c r="CB856" t="s">
        <v>324</v>
      </c>
      <c r="CC856" t="s">
        <v>324</v>
      </c>
      <c r="CD856">
        <v>0</v>
      </c>
      <c r="CE856" t="s">
        <v>324</v>
      </c>
      <c r="CF856" t="s">
        <v>324</v>
      </c>
      <c r="CG856" t="s">
        <v>324</v>
      </c>
      <c r="CH856" t="s">
        <v>324</v>
      </c>
      <c r="CI856">
        <v>0</v>
      </c>
      <c r="CJ856" t="s">
        <v>324</v>
      </c>
      <c r="CK856" t="s">
        <v>324</v>
      </c>
      <c r="CL856" t="s">
        <v>324</v>
      </c>
      <c r="CM856" t="s">
        <v>324</v>
      </c>
      <c r="CN856">
        <v>0</v>
      </c>
      <c r="CO856">
        <v>3.7519999999999998</v>
      </c>
      <c r="CP856">
        <v>0.55600000000000005</v>
      </c>
      <c r="CQ856" t="s">
        <v>179</v>
      </c>
      <c r="CR856">
        <v>0</v>
      </c>
      <c r="CS856">
        <v>4.3079999999999998</v>
      </c>
      <c r="CT856">
        <v>330</v>
      </c>
      <c r="CU856">
        <v>18</v>
      </c>
      <c r="CV856">
        <v>0</v>
      </c>
      <c r="CW856">
        <v>0</v>
      </c>
      <c r="CX856">
        <v>348</v>
      </c>
      <c r="CY856">
        <v>186.71199999999999</v>
      </c>
      <c r="CZ856">
        <v>7.7619999999999996</v>
      </c>
      <c r="DA856">
        <v>0</v>
      </c>
      <c r="DB856">
        <v>0</v>
      </c>
      <c r="DC856">
        <v>194.47399999999999</v>
      </c>
    </row>
    <row r="857" spans="1:107" x14ac:dyDescent="0.45">
      <c r="A857">
        <v>2024</v>
      </c>
      <c r="B857">
        <v>3</v>
      </c>
      <c r="C857" t="s">
        <v>154</v>
      </c>
      <c r="D857">
        <v>25177</v>
      </c>
      <c r="E857" t="s">
        <v>450</v>
      </c>
      <c r="F857" t="s">
        <v>323</v>
      </c>
      <c r="G857" t="s">
        <v>244</v>
      </c>
      <c r="H857">
        <v>13.835000000000001</v>
      </c>
      <c r="I857">
        <v>0.77300000000000002</v>
      </c>
      <c r="J857">
        <v>0</v>
      </c>
      <c r="K857">
        <v>0</v>
      </c>
      <c r="L857">
        <v>14.608000000000001</v>
      </c>
      <c r="M857">
        <v>1394</v>
      </c>
      <c r="N857">
        <v>23</v>
      </c>
      <c r="O857">
        <v>0</v>
      </c>
      <c r="P857">
        <v>0</v>
      </c>
      <c r="Q857">
        <v>1417</v>
      </c>
      <c r="R857" t="s">
        <v>324</v>
      </c>
      <c r="S857" t="s">
        <v>324</v>
      </c>
      <c r="T857" t="s">
        <v>324</v>
      </c>
      <c r="U857" t="s">
        <v>324</v>
      </c>
      <c r="V857">
        <v>0</v>
      </c>
      <c r="W857" t="s">
        <v>324</v>
      </c>
      <c r="X857" t="s">
        <v>324</v>
      </c>
      <c r="Y857" t="s">
        <v>324</v>
      </c>
      <c r="Z857" t="s">
        <v>324</v>
      </c>
      <c r="AA857">
        <v>0</v>
      </c>
      <c r="AB857" t="s">
        <v>324</v>
      </c>
      <c r="AC857" t="s">
        <v>324</v>
      </c>
      <c r="AD857" t="s">
        <v>324</v>
      </c>
      <c r="AE857" t="s">
        <v>324</v>
      </c>
      <c r="AF857">
        <v>0</v>
      </c>
      <c r="AG857" t="s">
        <v>324</v>
      </c>
      <c r="AH857" t="s">
        <v>324</v>
      </c>
      <c r="AI857" t="s">
        <v>324</v>
      </c>
      <c r="AJ857" t="s">
        <v>324</v>
      </c>
      <c r="AK857">
        <v>0</v>
      </c>
      <c r="AL857" t="s">
        <v>324</v>
      </c>
      <c r="AM857" t="s">
        <v>324</v>
      </c>
      <c r="AN857" t="s">
        <v>324</v>
      </c>
      <c r="AO857" t="s">
        <v>324</v>
      </c>
      <c r="AP857">
        <v>0</v>
      </c>
      <c r="AQ857" t="s">
        <v>324</v>
      </c>
      <c r="AR857" t="s">
        <v>324</v>
      </c>
      <c r="AS857" t="s">
        <v>324</v>
      </c>
      <c r="AT857" t="s">
        <v>324</v>
      </c>
      <c r="AU857">
        <v>0</v>
      </c>
      <c r="AV857" t="s">
        <v>324</v>
      </c>
      <c r="AW857" t="s">
        <v>324</v>
      </c>
      <c r="AX857" t="s">
        <v>324</v>
      </c>
      <c r="AY857" t="s">
        <v>324</v>
      </c>
      <c r="AZ857">
        <v>0</v>
      </c>
      <c r="BA857" t="s">
        <v>324</v>
      </c>
      <c r="BB857" t="s">
        <v>324</v>
      </c>
      <c r="BC857" t="s">
        <v>324</v>
      </c>
      <c r="BD857" t="s">
        <v>324</v>
      </c>
      <c r="BE857">
        <v>0</v>
      </c>
      <c r="BF857" t="s">
        <v>324</v>
      </c>
      <c r="BG857" t="s">
        <v>324</v>
      </c>
      <c r="BH857" t="s">
        <v>324</v>
      </c>
      <c r="BI857" t="s">
        <v>324</v>
      </c>
      <c r="BJ857">
        <v>0</v>
      </c>
      <c r="BK857">
        <v>0.11</v>
      </c>
      <c r="BL857">
        <v>9.5000000000000001E-2</v>
      </c>
      <c r="BM857">
        <v>0</v>
      </c>
      <c r="BN857">
        <v>0</v>
      </c>
      <c r="BO857">
        <v>0.20499999999999999</v>
      </c>
      <c r="BP857">
        <v>6</v>
      </c>
      <c r="BQ857">
        <v>4</v>
      </c>
      <c r="BR857">
        <v>0</v>
      </c>
      <c r="BS857">
        <v>0</v>
      </c>
      <c r="BT857">
        <v>10</v>
      </c>
      <c r="BU857" t="s">
        <v>324</v>
      </c>
      <c r="BV857" t="s">
        <v>324</v>
      </c>
      <c r="BW857" t="s">
        <v>324</v>
      </c>
      <c r="BX857" t="s">
        <v>324</v>
      </c>
      <c r="BY857">
        <v>0</v>
      </c>
      <c r="BZ857" t="s">
        <v>324</v>
      </c>
      <c r="CA857" t="s">
        <v>324</v>
      </c>
      <c r="CB857" t="s">
        <v>324</v>
      </c>
      <c r="CC857" t="s">
        <v>324</v>
      </c>
      <c r="CD857">
        <v>0</v>
      </c>
      <c r="CE857" t="s">
        <v>324</v>
      </c>
      <c r="CF857" t="s">
        <v>324</v>
      </c>
      <c r="CG857" t="s">
        <v>324</v>
      </c>
      <c r="CH857" t="s">
        <v>324</v>
      </c>
      <c r="CI857">
        <v>0</v>
      </c>
      <c r="CJ857" t="s">
        <v>324</v>
      </c>
      <c r="CK857" t="s">
        <v>324</v>
      </c>
      <c r="CL857" t="s">
        <v>324</v>
      </c>
      <c r="CM857" t="s">
        <v>324</v>
      </c>
      <c r="CN857">
        <v>0</v>
      </c>
      <c r="CO857">
        <v>13.945</v>
      </c>
      <c r="CP857">
        <v>0.86799999999999999</v>
      </c>
      <c r="CQ857" t="s">
        <v>179</v>
      </c>
      <c r="CR857">
        <v>0</v>
      </c>
      <c r="CS857">
        <v>14.813000000000001</v>
      </c>
      <c r="CT857">
        <v>1400</v>
      </c>
      <c r="CU857">
        <v>27</v>
      </c>
      <c r="CV857">
        <v>0</v>
      </c>
      <c r="CW857">
        <v>0</v>
      </c>
      <c r="CX857">
        <v>1427</v>
      </c>
      <c r="CY857">
        <v>0</v>
      </c>
      <c r="CZ857">
        <v>0</v>
      </c>
      <c r="DA857">
        <v>0</v>
      </c>
      <c r="DB857">
        <v>0</v>
      </c>
      <c r="DC857">
        <v>0</v>
      </c>
    </row>
    <row r="858" spans="1:107" x14ac:dyDescent="0.45">
      <c r="A858">
        <v>2024</v>
      </c>
      <c r="B858">
        <v>3</v>
      </c>
      <c r="C858" t="s">
        <v>154</v>
      </c>
      <c r="D858">
        <v>99999</v>
      </c>
      <c r="E858" t="s">
        <v>329</v>
      </c>
      <c r="F858" t="s">
        <v>323</v>
      </c>
      <c r="H858">
        <v>48.207999999999998</v>
      </c>
      <c r="I858">
        <v>4.1589999999999998</v>
      </c>
      <c r="J858">
        <v>-2.6040000000000001</v>
      </c>
      <c r="K858">
        <v>0</v>
      </c>
      <c r="L858">
        <v>49.762999999999998</v>
      </c>
      <c r="M858" t="s">
        <v>324</v>
      </c>
      <c r="N858" t="s">
        <v>324</v>
      </c>
      <c r="O858" t="s">
        <v>324</v>
      </c>
      <c r="P858" t="s">
        <v>324</v>
      </c>
      <c r="Q858" t="s">
        <v>324</v>
      </c>
      <c r="R858" t="s">
        <v>324</v>
      </c>
      <c r="S858" t="s">
        <v>324</v>
      </c>
      <c r="T858" t="s">
        <v>324</v>
      </c>
      <c r="U858" t="s">
        <v>324</v>
      </c>
      <c r="V858">
        <v>0</v>
      </c>
      <c r="W858" t="s">
        <v>324</v>
      </c>
      <c r="X858" t="s">
        <v>324</v>
      </c>
      <c r="Y858" t="s">
        <v>324</v>
      </c>
      <c r="Z858" t="s">
        <v>324</v>
      </c>
      <c r="AA858" t="s">
        <v>324</v>
      </c>
      <c r="AB858" t="s">
        <v>324</v>
      </c>
      <c r="AC858" t="s">
        <v>324</v>
      </c>
      <c r="AD858" t="s">
        <v>324</v>
      </c>
      <c r="AE858" t="s">
        <v>324</v>
      </c>
      <c r="AF858" t="s">
        <v>324</v>
      </c>
      <c r="AG858" t="s">
        <v>324</v>
      </c>
      <c r="AH858" t="s">
        <v>324</v>
      </c>
      <c r="AI858" t="s">
        <v>324</v>
      </c>
      <c r="AJ858" t="s">
        <v>324</v>
      </c>
      <c r="AK858">
        <v>0</v>
      </c>
      <c r="AL858" t="s">
        <v>324</v>
      </c>
      <c r="AM858" t="s">
        <v>324</v>
      </c>
      <c r="AN858" t="s">
        <v>324</v>
      </c>
      <c r="AO858" t="s">
        <v>324</v>
      </c>
      <c r="AP858" t="s">
        <v>324</v>
      </c>
      <c r="AQ858" t="s">
        <v>324</v>
      </c>
      <c r="AR858" t="s">
        <v>324</v>
      </c>
      <c r="AS858" t="s">
        <v>324</v>
      </c>
      <c r="AT858" t="s">
        <v>324</v>
      </c>
      <c r="AU858" t="s">
        <v>324</v>
      </c>
      <c r="AV858" t="s">
        <v>324</v>
      </c>
      <c r="AW858" t="s">
        <v>324</v>
      </c>
      <c r="AX858" t="s">
        <v>324</v>
      </c>
      <c r="AY858" t="s">
        <v>324</v>
      </c>
      <c r="AZ858">
        <v>0</v>
      </c>
      <c r="BA858" t="s">
        <v>324</v>
      </c>
      <c r="BB858" t="s">
        <v>324</v>
      </c>
      <c r="BC858" t="s">
        <v>324</v>
      </c>
      <c r="BD858" t="s">
        <v>324</v>
      </c>
      <c r="BE858" t="s">
        <v>324</v>
      </c>
      <c r="BF858" t="s">
        <v>324</v>
      </c>
      <c r="BG858" t="s">
        <v>324</v>
      </c>
      <c r="BH858" t="s">
        <v>324</v>
      </c>
      <c r="BI858" t="s">
        <v>324</v>
      </c>
      <c r="BJ858" t="s">
        <v>324</v>
      </c>
      <c r="BK858" t="s">
        <v>324</v>
      </c>
      <c r="BL858" t="s">
        <v>324</v>
      </c>
      <c r="BM858" t="s">
        <v>324</v>
      </c>
      <c r="BN858" t="s">
        <v>324</v>
      </c>
      <c r="BO858" t="s">
        <v>324</v>
      </c>
      <c r="BP858" t="s">
        <v>324</v>
      </c>
      <c r="BQ858" t="s">
        <v>324</v>
      </c>
      <c r="BR858" t="s">
        <v>324</v>
      </c>
      <c r="BS858" t="s">
        <v>324</v>
      </c>
      <c r="BT858" t="s">
        <v>324</v>
      </c>
      <c r="BU858" t="s">
        <v>324</v>
      </c>
      <c r="BV858" t="s">
        <v>324</v>
      </c>
      <c r="BW858" t="s">
        <v>324</v>
      </c>
      <c r="BX858" t="s">
        <v>324</v>
      </c>
      <c r="BY858" t="s">
        <v>324</v>
      </c>
      <c r="BZ858" t="s">
        <v>324</v>
      </c>
      <c r="CA858" t="s">
        <v>324</v>
      </c>
      <c r="CB858" t="s">
        <v>324</v>
      </c>
      <c r="CC858" t="s">
        <v>324</v>
      </c>
      <c r="CD858" t="s">
        <v>324</v>
      </c>
      <c r="CE858" t="s">
        <v>324</v>
      </c>
      <c r="CF858" t="s">
        <v>324</v>
      </c>
      <c r="CG858" t="s">
        <v>324</v>
      </c>
      <c r="CH858" t="s">
        <v>324</v>
      </c>
      <c r="CI858" t="s">
        <v>324</v>
      </c>
      <c r="CJ858" t="s">
        <v>324</v>
      </c>
      <c r="CK858" t="s">
        <v>324</v>
      </c>
      <c r="CL858" t="s">
        <v>324</v>
      </c>
      <c r="CM858" t="s">
        <v>324</v>
      </c>
      <c r="CN858" t="s">
        <v>324</v>
      </c>
      <c r="CO858">
        <v>48.207999999999998</v>
      </c>
      <c r="CP858">
        <v>4.1589999999999998</v>
      </c>
      <c r="CQ858">
        <v>-2.6040000000000001</v>
      </c>
      <c r="CR858">
        <v>0</v>
      </c>
      <c r="CS858">
        <v>49.762999999999998</v>
      </c>
      <c r="CT858" t="s">
        <v>324</v>
      </c>
      <c r="CU858" t="s">
        <v>324</v>
      </c>
      <c r="CV858" t="s">
        <v>324</v>
      </c>
      <c r="CW858" t="s">
        <v>324</v>
      </c>
      <c r="CX858" t="s">
        <v>324</v>
      </c>
      <c r="CY858" t="s">
        <v>324</v>
      </c>
      <c r="CZ858" t="s">
        <v>324</v>
      </c>
      <c r="DA858" t="s">
        <v>324</v>
      </c>
      <c r="DB858" t="s">
        <v>324</v>
      </c>
      <c r="DC858" t="s">
        <v>324</v>
      </c>
    </row>
    <row r="859" spans="1:107" x14ac:dyDescent="0.45">
      <c r="A859">
        <v>2024</v>
      </c>
      <c r="B859">
        <v>3</v>
      </c>
      <c r="C859" t="s">
        <v>160</v>
      </c>
      <c r="D859">
        <v>4675</v>
      </c>
      <c r="E859" t="s">
        <v>451</v>
      </c>
      <c r="F859" t="s">
        <v>323</v>
      </c>
      <c r="G859" t="s">
        <v>244</v>
      </c>
      <c r="H859">
        <v>2.0990000000000002</v>
      </c>
      <c r="I859">
        <v>8.0000000000000002E-3</v>
      </c>
      <c r="J859" t="s">
        <v>324</v>
      </c>
      <c r="K859" t="s">
        <v>324</v>
      </c>
      <c r="L859">
        <v>2.1070000000000002</v>
      </c>
      <c r="M859">
        <v>241</v>
      </c>
      <c r="N859">
        <v>1</v>
      </c>
      <c r="O859" t="s">
        <v>324</v>
      </c>
      <c r="P859" t="s">
        <v>324</v>
      </c>
      <c r="Q859">
        <v>242</v>
      </c>
      <c r="R859" t="s">
        <v>324</v>
      </c>
      <c r="S859" t="s">
        <v>324</v>
      </c>
      <c r="T859" t="s">
        <v>324</v>
      </c>
      <c r="U859" t="s">
        <v>324</v>
      </c>
      <c r="V859">
        <v>0</v>
      </c>
      <c r="W859" t="s">
        <v>324</v>
      </c>
      <c r="X859" t="s">
        <v>324</v>
      </c>
      <c r="Y859" t="s">
        <v>324</v>
      </c>
      <c r="Z859" t="s">
        <v>324</v>
      </c>
      <c r="AA859">
        <v>0</v>
      </c>
      <c r="AB859">
        <v>193.57</v>
      </c>
      <c r="AC859">
        <v>0.08</v>
      </c>
      <c r="AD859" t="s">
        <v>324</v>
      </c>
      <c r="AE859" t="s">
        <v>324</v>
      </c>
      <c r="AF859">
        <v>193.65</v>
      </c>
      <c r="AG859" t="s">
        <v>324</v>
      </c>
      <c r="AH859" t="s">
        <v>324</v>
      </c>
      <c r="AI859" t="s">
        <v>324</v>
      </c>
      <c r="AJ859" t="s">
        <v>324</v>
      </c>
      <c r="AK859">
        <v>0</v>
      </c>
      <c r="AL859" t="s">
        <v>324</v>
      </c>
      <c r="AM859" t="s">
        <v>324</v>
      </c>
      <c r="AN859" t="s">
        <v>324</v>
      </c>
      <c r="AO859" t="s">
        <v>324</v>
      </c>
      <c r="AP859">
        <v>0</v>
      </c>
      <c r="AQ859" t="s">
        <v>324</v>
      </c>
      <c r="AR859" t="s">
        <v>324</v>
      </c>
      <c r="AS859" t="s">
        <v>324</v>
      </c>
      <c r="AT859" t="s">
        <v>324</v>
      </c>
      <c r="AU859">
        <v>0</v>
      </c>
      <c r="AV859" t="s">
        <v>324</v>
      </c>
      <c r="AW859" t="s">
        <v>324</v>
      </c>
      <c r="AX859" t="s">
        <v>324</v>
      </c>
      <c r="AY859" t="s">
        <v>324</v>
      </c>
      <c r="AZ859">
        <v>0</v>
      </c>
      <c r="BA859" t="s">
        <v>324</v>
      </c>
      <c r="BB859" t="s">
        <v>324</v>
      </c>
      <c r="BC859" t="s">
        <v>324</v>
      </c>
      <c r="BD859" t="s">
        <v>324</v>
      </c>
      <c r="BE859">
        <v>0</v>
      </c>
      <c r="BF859" t="s">
        <v>324</v>
      </c>
      <c r="BG859" t="s">
        <v>324</v>
      </c>
      <c r="BH859" t="s">
        <v>324</v>
      </c>
      <c r="BI859" t="s">
        <v>324</v>
      </c>
      <c r="BJ859">
        <v>0</v>
      </c>
      <c r="BK859" t="s">
        <v>324</v>
      </c>
      <c r="BL859" t="s">
        <v>324</v>
      </c>
      <c r="BM859" t="s">
        <v>324</v>
      </c>
      <c r="BN859" t="s">
        <v>324</v>
      </c>
      <c r="BO859">
        <v>0</v>
      </c>
      <c r="BP859" t="s">
        <v>324</v>
      </c>
      <c r="BQ859" t="s">
        <v>324</v>
      </c>
      <c r="BR859" t="s">
        <v>324</v>
      </c>
      <c r="BS859" t="s">
        <v>324</v>
      </c>
      <c r="BT859">
        <v>0</v>
      </c>
      <c r="BU859" t="s">
        <v>324</v>
      </c>
      <c r="BV859" t="s">
        <v>324</v>
      </c>
      <c r="BW859" t="s">
        <v>324</v>
      </c>
      <c r="BX859" t="s">
        <v>324</v>
      </c>
      <c r="BY859">
        <v>0</v>
      </c>
      <c r="BZ859" t="s">
        <v>324</v>
      </c>
      <c r="CA859" t="s">
        <v>324</v>
      </c>
      <c r="CB859" t="s">
        <v>324</v>
      </c>
      <c r="CC859" t="s">
        <v>324</v>
      </c>
      <c r="CD859">
        <v>0</v>
      </c>
      <c r="CE859" t="s">
        <v>324</v>
      </c>
      <c r="CF859" t="s">
        <v>324</v>
      </c>
      <c r="CG859" t="s">
        <v>324</v>
      </c>
      <c r="CH859" t="s">
        <v>324</v>
      </c>
      <c r="CI859">
        <v>0</v>
      </c>
      <c r="CJ859" t="s">
        <v>324</v>
      </c>
      <c r="CK859" t="s">
        <v>324</v>
      </c>
      <c r="CL859" t="s">
        <v>324</v>
      </c>
      <c r="CM859" t="s">
        <v>324</v>
      </c>
      <c r="CN859">
        <v>0</v>
      </c>
      <c r="CO859">
        <v>2.0990000000000002</v>
      </c>
      <c r="CP859">
        <v>8.0000000000000002E-3</v>
      </c>
      <c r="CQ859" t="s">
        <v>179</v>
      </c>
      <c r="CR859">
        <v>0</v>
      </c>
      <c r="CS859">
        <v>2.1070000000000002</v>
      </c>
      <c r="CT859">
        <v>241</v>
      </c>
      <c r="CU859">
        <v>1</v>
      </c>
      <c r="CV859">
        <v>0</v>
      </c>
      <c r="CW859">
        <v>0</v>
      </c>
      <c r="CX859">
        <v>242</v>
      </c>
      <c r="CY859">
        <v>193.57</v>
      </c>
      <c r="CZ859">
        <v>0.08</v>
      </c>
      <c r="DA859">
        <v>0</v>
      </c>
      <c r="DB859">
        <v>0</v>
      </c>
      <c r="DC859">
        <v>193.65</v>
      </c>
    </row>
    <row r="860" spans="1:107" x14ac:dyDescent="0.45">
      <c r="A860">
        <v>2024</v>
      </c>
      <c r="B860">
        <v>3</v>
      </c>
      <c r="C860" t="s">
        <v>160</v>
      </c>
      <c r="D860">
        <v>5860</v>
      </c>
      <c r="E860" t="s">
        <v>333</v>
      </c>
      <c r="F860" t="s">
        <v>323</v>
      </c>
      <c r="G860" t="s">
        <v>244</v>
      </c>
      <c r="H860">
        <v>112.593</v>
      </c>
      <c r="I860">
        <v>37.173999999999999</v>
      </c>
      <c r="J860">
        <v>0.746</v>
      </c>
      <c r="K860" t="s">
        <v>324</v>
      </c>
      <c r="L860">
        <v>150.51300000000001</v>
      </c>
      <c r="M860">
        <v>4389</v>
      </c>
      <c r="N860">
        <v>471</v>
      </c>
      <c r="O860">
        <v>7</v>
      </c>
      <c r="P860" t="s">
        <v>324</v>
      </c>
      <c r="Q860">
        <v>4867</v>
      </c>
      <c r="R860" t="s">
        <v>324</v>
      </c>
      <c r="S860" t="s">
        <v>324</v>
      </c>
      <c r="T860" t="s">
        <v>324</v>
      </c>
      <c r="U860" t="s">
        <v>324</v>
      </c>
      <c r="V860">
        <v>0</v>
      </c>
      <c r="W860" t="s">
        <v>324</v>
      </c>
      <c r="X860" t="s">
        <v>324</v>
      </c>
      <c r="Y860" t="s">
        <v>324</v>
      </c>
      <c r="Z860" t="s">
        <v>324</v>
      </c>
      <c r="AA860">
        <v>0</v>
      </c>
      <c r="AB860">
        <v>675.327</v>
      </c>
      <c r="AC860">
        <v>182.749</v>
      </c>
      <c r="AD860">
        <v>0</v>
      </c>
      <c r="AE860" t="s">
        <v>324</v>
      </c>
      <c r="AF860">
        <v>858.07600000000002</v>
      </c>
      <c r="AG860" t="s">
        <v>324</v>
      </c>
      <c r="AH860" t="s">
        <v>324</v>
      </c>
      <c r="AI860" t="s">
        <v>324</v>
      </c>
      <c r="AJ860" t="s">
        <v>324</v>
      </c>
      <c r="AK860">
        <v>0</v>
      </c>
      <c r="AL860" t="s">
        <v>324</v>
      </c>
      <c r="AM860" t="s">
        <v>324</v>
      </c>
      <c r="AN860" t="s">
        <v>324</v>
      </c>
      <c r="AO860" t="s">
        <v>324</v>
      </c>
      <c r="AP860">
        <v>0</v>
      </c>
      <c r="AQ860" t="s">
        <v>324</v>
      </c>
      <c r="AR860" t="s">
        <v>324</v>
      </c>
      <c r="AS860" t="s">
        <v>324</v>
      </c>
      <c r="AT860" t="s">
        <v>324</v>
      </c>
      <c r="AU860">
        <v>0</v>
      </c>
      <c r="AV860" t="s">
        <v>324</v>
      </c>
      <c r="AW860" t="s">
        <v>324</v>
      </c>
      <c r="AX860" t="s">
        <v>324</v>
      </c>
      <c r="AY860" t="s">
        <v>324</v>
      </c>
      <c r="AZ860">
        <v>0</v>
      </c>
      <c r="BA860" t="s">
        <v>324</v>
      </c>
      <c r="BB860" t="s">
        <v>324</v>
      </c>
      <c r="BC860" t="s">
        <v>324</v>
      </c>
      <c r="BD860" t="s">
        <v>324</v>
      </c>
      <c r="BE860">
        <v>0</v>
      </c>
      <c r="BF860" t="s">
        <v>324</v>
      </c>
      <c r="BG860" t="s">
        <v>324</v>
      </c>
      <c r="BH860" t="s">
        <v>324</v>
      </c>
      <c r="BI860" t="s">
        <v>324</v>
      </c>
      <c r="BJ860">
        <v>0</v>
      </c>
      <c r="BK860">
        <v>2.5000000000000001E-2</v>
      </c>
      <c r="BL860">
        <v>2E-3</v>
      </c>
      <c r="BM860" t="s">
        <v>324</v>
      </c>
      <c r="BN860" t="s">
        <v>324</v>
      </c>
      <c r="BO860">
        <v>2.7E-2</v>
      </c>
      <c r="BP860">
        <v>4</v>
      </c>
      <c r="BQ860">
        <v>1</v>
      </c>
      <c r="BR860" t="s">
        <v>324</v>
      </c>
      <c r="BS860" t="s">
        <v>324</v>
      </c>
      <c r="BT860">
        <v>5</v>
      </c>
      <c r="BU860">
        <v>0</v>
      </c>
      <c r="BV860">
        <v>0</v>
      </c>
      <c r="BW860" t="s">
        <v>324</v>
      </c>
      <c r="BX860" t="s">
        <v>324</v>
      </c>
      <c r="BY860">
        <v>0</v>
      </c>
      <c r="BZ860" t="s">
        <v>324</v>
      </c>
      <c r="CA860" t="s">
        <v>324</v>
      </c>
      <c r="CB860" t="s">
        <v>324</v>
      </c>
      <c r="CC860" t="s">
        <v>324</v>
      </c>
      <c r="CD860">
        <v>0</v>
      </c>
      <c r="CE860" t="s">
        <v>324</v>
      </c>
      <c r="CF860" t="s">
        <v>324</v>
      </c>
      <c r="CG860" t="s">
        <v>324</v>
      </c>
      <c r="CH860" t="s">
        <v>324</v>
      </c>
      <c r="CI860">
        <v>0</v>
      </c>
      <c r="CJ860" t="s">
        <v>324</v>
      </c>
      <c r="CK860" t="s">
        <v>324</v>
      </c>
      <c r="CL860" t="s">
        <v>324</v>
      </c>
      <c r="CM860" t="s">
        <v>324</v>
      </c>
      <c r="CN860">
        <v>0</v>
      </c>
      <c r="CO860">
        <v>112.61799999999999</v>
      </c>
      <c r="CP860">
        <v>37.176000000000002</v>
      </c>
      <c r="CQ860">
        <v>0.746</v>
      </c>
      <c r="CR860">
        <v>0</v>
      </c>
      <c r="CS860">
        <v>150.54</v>
      </c>
      <c r="CT860">
        <v>4393</v>
      </c>
      <c r="CU860">
        <v>472</v>
      </c>
      <c r="CV860">
        <v>7</v>
      </c>
      <c r="CW860">
        <v>0</v>
      </c>
      <c r="CX860">
        <v>4872</v>
      </c>
      <c r="CY860">
        <v>675.327</v>
      </c>
      <c r="CZ860">
        <v>182.749</v>
      </c>
      <c r="DA860">
        <v>0</v>
      </c>
      <c r="DB860">
        <v>0</v>
      </c>
      <c r="DC860">
        <v>858.07600000000002</v>
      </c>
    </row>
    <row r="861" spans="1:107" x14ac:dyDescent="0.45">
      <c r="A861">
        <v>2024</v>
      </c>
      <c r="B861">
        <v>3</v>
      </c>
      <c r="C861" t="s">
        <v>160</v>
      </c>
      <c r="D861">
        <v>9231</v>
      </c>
      <c r="E861" t="s">
        <v>452</v>
      </c>
      <c r="F861" t="s">
        <v>323</v>
      </c>
      <c r="G861" t="s">
        <v>244</v>
      </c>
      <c r="H861">
        <v>4.8890000000000002</v>
      </c>
      <c r="I861">
        <v>0.23400000000000001</v>
      </c>
      <c r="J861">
        <v>0</v>
      </c>
      <c r="K861">
        <v>0</v>
      </c>
      <c r="L861">
        <v>5.1230000000000002</v>
      </c>
      <c r="M861">
        <v>649</v>
      </c>
      <c r="N861">
        <v>31</v>
      </c>
      <c r="O861">
        <v>0</v>
      </c>
      <c r="P861">
        <v>0</v>
      </c>
      <c r="Q861">
        <v>680</v>
      </c>
      <c r="R861" t="s">
        <v>324</v>
      </c>
      <c r="S861" t="s">
        <v>324</v>
      </c>
      <c r="T861" t="s">
        <v>324</v>
      </c>
      <c r="U861" t="s">
        <v>324</v>
      </c>
      <c r="V861">
        <v>0</v>
      </c>
      <c r="W861" t="s">
        <v>324</v>
      </c>
      <c r="X861" t="s">
        <v>324</v>
      </c>
      <c r="Y861" t="s">
        <v>324</v>
      </c>
      <c r="Z861" t="s">
        <v>324</v>
      </c>
      <c r="AA861">
        <v>0</v>
      </c>
      <c r="AB861" t="s">
        <v>324</v>
      </c>
      <c r="AC861" t="s">
        <v>324</v>
      </c>
      <c r="AD861" t="s">
        <v>324</v>
      </c>
      <c r="AE861" t="s">
        <v>324</v>
      </c>
      <c r="AF861">
        <v>0</v>
      </c>
      <c r="AG861" t="s">
        <v>324</v>
      </c>
      <c r="AH861" t="s">
        <v>324</v>
      </c>
      <c r="AI861" t="s">
        <v>324</v>
      </c>
      <c r="AJ861" t="s">
        <v>324</v>
      </c>
      <c r="AK861">
        <v>0</v>
      </c>
      <c r="AL861" t="s">
        <v>324</v>
      </c>
      <c r="AM861" t="s">
        <v>324</v>
      </c>
      <c r="AN861" t="s">
        <v>324</v>
      </c>
      <c r="AO861" t="s">
        <v>324</v>
      </c>
      <c r="AP861">
        <v>0</v>
      </c>
      <c r="AQ861" t="s">
        <v>324</v>
      </c>
      <c r="AR861" t="s">
        <v>324</v>
      </c>
      <c r="AS861" t="s">
        <v>324</v>
      </c>
      <c r="AT861" t="s">
        <v>324</v>
      </c>
      <c r="AU861">
        <v>0</v>
      </c>
      <c r="AV861" t="s">
        <v>324</v>
      </c>
      <c r="AW861" t="s">
        <v>324</v>
      </c>
      <c r="AX861" t="s">
        <v>324</v>
      </c>
      <c r="AY861" t="s">
        <v>324</v>
      </c>
      <c r="AZ861">
        <v>0</v>
      </c>
      <c r="BA861" t="s">
        <v>324</v>
      </c>
      <c r="BB861" t="s">
        <v>324</v>
      </c>
      <c r="BC861" t="s">
        <v>324</v>
      </c>
      <c r="BD861" t="s">
        <v>324</v>
      </c>
      <c r="BE861">
        <v>0</v>
      </c>
      <c r="BF861" t="s">
        <v>324</v>
      </c>
      <c r="BG861" t="s">
        <v>324</v>
      </c>
      <c r="BH861" t="s">
        <v>324</v>
      </c>
      <c r="BI861" t="s">
        <v>324</v>
      </c>
      <c r="BJ861">
        <v>0</v>
      </c>
      <c r="BK861" t="s">
        <v>324</v>
      </c>
      <c r="BL861">
        <v>2E-3</v>
      </c>
      <c r="BM861" t="s">
        <v>324</v>
      </c>
      <c r="BN861" t="s">
        <v>324</v>
      </c>
      <c r="BO861">
        <v>2E-3</v>
      </c>
      <c r="BP861" t="s">
        <v>324</v>
      </c>
      <c r="BQ861">
        <v>1</v>
      </c>
      <c r="BR861" t="s">
        <v>324</v>
      </c>
      <c r="BS861" t="s">
        <v>324</v>
      </c>
      <c r="BT861">
        <v>1</v>
      </c>
      <c r="BU861" t="s">
        <v>324</v>
      </c>
      <c r="BV861" t="s">
        <v>324</v>
      </c>
      <c r="BW861" t="s">
        <v>324</v>
      </c>
      <c r="BX861" t="s">
        <v>324</v>
      </c>
      <c r="BY861">
        <v>0</v>
      </c>
      <c r="BZ861" t="s">
        <v>324</v>
      </c>
      <c r="CA861" t="s">
        <v>324</v>
      </c>
      <c r="CB861" t="s">
        <v>324</v>
      </c>
      <c r="CC861" t="s">
        <v>324</v>
      </c>
      <c r="CD861">
        <v>0</v>
      </c>
      <c r="CE861" t="s">
        <v>324</v>
      </c>
      <c r="CF861" t="s">
        <v>324</v>
      </c>
      <c r="CG861" t="s">
        <v>324</v>
      </c>
      <c r="CH861" t="s">
        <v>324</v>
      </c>
      <c r="CI861">
        <v>0</v>
      </c>
      <c r="CJ861" t="s">
        <v>324</v>
      </c>
      <c r="CK861" t="s">
        <v>324</v>
      </c>
      <c r="CL861" t="s">
        <v>324</v>
      </c>
      <c r="CM861" t="s">
        <v>324</v>
      </c>
      <c r="CN861">
        <v>0</v>
      </c>
      <c r="CO861">
        <v>4.8890000000000002</v>
      </c>
      <c r="CP861">
        <v>0.23599999999999999</v>
      </c>
      <c r="CQ861" t="s">
        <v>179</v>
      </c>
      <c r="CR861">
        <v>0</v>
      </c>
      <c r="CS861">
        <v>5.125</v>
      </c>
      <c r="CT861">
        <v>649</v>
      </c>
      <c r="CU861">
        <v>32</v>
      </c>
      <c r="CV861">
        <v>0</v>
      </c>
      <c r="CW861">
        <v>0</v>
      </c>
      <c r="CX861">
        <v>681</v>
      </c>
      <c r="CY861">
        <v>0</v>
      </c>
      <c r="CZ861">
        <v>0</v>
      </c>
      <c r="DA861">
        <v>0</v>
      </c>
      <c r="DB861">
        <v>0</v>
      </c>
      <c r="DC861">
        <v>0</v>
      </c>
    </row>
    <row r="862" spans="1:107" x14ac:dyDescent="0.45">
      <c r="A862">
        <v>2024</v>
      </c>
      <c r="B862">
        <v>3</v>
      </c>
      <c r="C862" t="s">
        <v>160</v>
      </c>
      <c r="D862">
        <v>10000</v>
      </c>
      <c r="E862" t="s">
        <v>409</v>
      </c>
      <c r="F862" t="s">
        <v>323</v>
      </c>
      <c r="G862" t="s">
        <v>244</v>
      </c>
      <c r="H862">
        <v>28.167999999999999</v>
      </c>
      <c r="I862">
        <v>20.843</v>
      </c>
      <c r="J862">
        <v>1.5269999999999999</v>
      </c>
      <c r="K862" t="s">
        <v>324</v>
      </c>
      <c r="L862">
        <v>50.537999999999997</v>
      </c>
      <c r="M862">
        <v>3261</v>
      </c>
      <c r="N862">
        <v>831</v>
      </c>
      <c r="O862">
        <v>53</v>
      </c>
      <c r="P862" t="s">
        <v>324</v>
      </c>
      <c r="Q862">
        <v>4145</v>
      </c>
      <c r="R862">
        <v>1.3620000000000001</v>
      </c>
      <c r="S862">
        <v>3.3000000000000002E-2</v>
      </c>
      <c r="T862" t="s">
        <v>324</v>
      </c>
      <c r="U862" t="s">
        <v>324</v>
      </c>
      <c r="V862">
        <v>1.395</v>
      </c>
      <c r="W862">
        <v>486</v>
      </c>
      <c r="X862">
        <v>2</v>
      </c>
      <c r="Y862" t="s">
        <v>324</v>
      </c>
      <c r="Z862" t="s">
        <v>324</v>
      </c>
      <c r="AA862">
        <v>488</v>
      </c>
      <c r="AB862">
        <v>1745.9</v>
      </c>
      <c r="AC862">
        <v>558.46699999999998</v>
      </c>
      <c r="AD862">
        <v>45.776000000000003</v>
      </c>
      <c r="AE862" t="s">
        <v>324</v>
      </c>
      <c r="AF862">
        <v>2350.143</v>
      </c>
      <c r="AG862">
        <v>0.185</v>
      </c>
      <c r="AH862" t="s">
        <v>324</v>
      </c>
      <c r="AI862" t="s">
        <v>324</v>
      </c>
      <c r="AJ862" t="s">
        <v>324</v>
      </c>
      <c r="AK862">
        <v>0.185</v>
      </c>
      <c r="AL862">
        <v>19</v>
      </c>
      <c r="AM862" t="s">
        <v>324</v>
      </c>
      <c r="AN862" t="s">
        <v>324</v>
      </c>
      <c r="AO862" t="s">
        <v>324</v>
      </c>
      <c r="AP862">
        <v>19</v>
      </c>
      <c r="AQ862" t="s">
        <v>324</v>
      </c>
      <c r="AR862" t="s">
        <v>324</v>
      </c>
      <c r="AS862" t="s">
        <v>324</v>
      </c>
      <c r="AT862" t="s">
        <v>324</v>
      </c>
      <c r="AU862">
        <v>0</v>
      </c>
      <c r="AV862" t="s">
        <v>324</v>
      </c>
      <c r="AW862" t="s">
        <v>324</v>
      </c>
      <c r="AX862" t="s">
        <v>324</v>
      </c>
      <c r="AY862" t="s">
        <v>324</v>
      </c>
      <c r="AZ862">
        <v>0</v>
      </c>
      <c r="BA862" t="s">
        <v>324</v>
      </c>
      <c r="BB862" t="s">
        <v>324</v>
      </c>
      <c r="BC862" t="s">
        <v>324</v>
      </c>
      <c r="BD862" t="s">
        <v>324</v>
      </c>
      <c r="BE862">
        <v>0</v>
      </c>
      <c r="BF862" t="s">
        <v>324</v>
      </c>
      <c r="BG862" t="s">
        <v>324</v>
      </c>
      <c r="BH862" t="s">
        <v>324</v>
      </c>
      <c r="BI862" t="s">
        <v>324</v>
      </c>
      <c r="BJ862">
        <v>0</v>
      </c>
      <c r="BK862">
        <v>1.0999999999999999E-2</v>
      </c>
      <c r="BL862" t="s">
        <v>324</v>
      </c>
      <c r="BM862">
        <v>0.05</v>
      </c>
      <c r="BN862" t="s">
        <v>324</v>
      </c>
      <c r="BO862">
        <v>6.0999999999999999E-2</v>
      </c>
      <c r="BP862">
        <v>4</v>
      </c>
      <c r="BQ862" t="s">
        <v>324</v>
      </c>
      <c r="BR862">
        <v>1</v>
      </c>
      <c r="BS862" t="s">
        <v>324</v>
      </c>
      <c r="BT862">
        <v>5</v>
      </c>
      <c r="BU862">
        <v>3.2000000000000001E-2</v>
      </c>
      <c r="BV862" t="s">
        <v>324</v>
      </c>
      <c r="BW862">
        <v>0</v>
      </c>
      <c r="BX862" t="s">
        <v>324</v>
      </c>
      <c r="BY862">
        <v>3.2000000000000001E-2</v>
      </c>
      <c r="BZ862" t="s">
        <v>324</v>
      </c>
      <c r="CA862" t="s">
        <v>324</v>
      </c>
      <c r="CB862" t="s">
        <v>324</v>
      </c>
      <c r="CC862" t="s">
        <v>324</v>
      </c>
      <c r="CD862">
        <v>0</v>
      </c>
      <c r="CE862" t="s">
        <v>324</v>
      </c>
      <c r="CF862" t="s">
        <v>324</v>
      </c>
      <c r="CG862" t="s">
        <v>324</v>
      </c>
      <c r="CH862" t="s">
        <v>324</v>
      </c>
      <c r="CI862">
        <v>0</v>
      </c>
      <c r="CJ862" t="s">
        <v>324</v>
      </c>
      <c r="CK862" t="s">
        <v>324</v>
      </c>
      <c r="CL862" t="s">
        <v>324</v>
      </c>
      <c r="CM862" t="s">
        <v>324</v>
      </c>
      <c r="CN862">
        <v>0</v>
      </c>
      <c r="CO862">
        <v>29.541</v>
      </c>
      <c r="CP862">
        <v>20.876000000000001</v>
      </c>
      <c r="CQ862">
        <v>1.577</v>
      </c>
      <c r="CR862">
        <v>0</v>
      </c>
      <c r="CS862">
        <v>51.994</v>
      </c>
      <c r="CT862">
        <v>3751</v>
      </c>
      <c r="CU862">
        <v>833</v>
      </c>
      <c r="CV862">
        <v>54</v>
      </c>
      <c r="CW862">
        <v>0</v>
      </c>
      <c r="CX862">
        <v>4638</v>
      </c>
      <c r="CY862">
        <v>1745.932</v>
      </c>
      <c r="CZ862">
        <v>558.46699999999998</v>
      </c>
      <c r="DA862">
        <v>45.776000000000003</v>
      </c>
      <c r="DB862">
        <v>0</v>
      </c>
      <c r="DC862">
        <v>2350.1750000000002</v>
      </c>
    </row>
    <row r="863" spans="1:107" x14ac:dyDescent="0.45">
      <c r="A863">
        <v>2024</v>
      </c>
      <c r="B863">
        <v>3</v>
      </c>
      <c r="C863" t="s">
        <v>160</v>
      </c>
      <c r="D863">
        <v>12698</v>
      </c>
      <c r="E863" t="s">
        <v>453</v>
      </c>
      <c r="F863" t="s">
        <v>323</v>
      </c>
      <c r="G863" t="s">
        <v>244</v>
      </c>
      <c r="H863">
        <v>50.515999999999998</v>
      </c>
      <c r="I863">
        <v>24.120999999999999</v>
      </c>
      <c r="J863">
        <v>0.89100000000000001</v>
      </c>
      <c r="K863" t="s">
        <v>324</v>
      </c>
      <c r="L863">
        <v>75.528000000000006</v>
      </c>
      <c r="M863">
        <v>4612</v>
      </c>
      <c r="N863">
        <v>861</v>
      </c>
      <c r="O863">
        <v>21</v>
      </c>
      <c r="P863" t="s">
        <v>324</v>
      </c>
      <c r="Q863">
        <v>5494</v>
      </c>
      <c r="R863">
        <v>0.84299999999999997</v>
      </c>
      <c r="S863">
        <v>4.5999999999999999E-2</v>
      </c>
      <c r="T863" t="s">
        <v>324</v>
      </c>
      <c r="U863" t="s">
        <v>324</v>
      </c>
      <c r="V863">
        <v>0.88900000000000001</v>
      </c>
      <c r="W863">
        <v>254</v>
      </c>
      <c r="X863">
        <v>5</v>
      </c>
      <c r="Y863" t="s">
        <v>324</v>
      </c>
      <c r="Z863" t="s">
        <v>324</v>
      </c>
      <c r="AA863">
        <v>259</v>
      </c>
      <c r="AB863">
        <v>3349.0120000000002</v>
      </c>
      <c r="AC863">
        <v>815.41600000000005</v>
      </c>
      <c r="AD863">
        <v>25.181999999999999</v>
      </c>
      <c r="AE863" t="s">
        <v>324</v>
      </c>
      <c r="AF863">
        <v>4189.6099999999997</v>
      </c>
      <c r="AG863">
        <v>8.5000000000000006E-2</v>
      </c>
      <c r="AH863" t="s">
        <v>324</v>
      </c>
      <c r="AI863" t="s">
        <v>324</v>
      </c>
      <c r="AJ863" t="s">
        <v>324</v>
      </c>
      <c r="AK863">
        <v>8.5000000000000006E-2</v>
      </c>
      <c r="AL863">
        <v>10</v>
      </c>
      <c r="AM863" t="s">
        <v>324</v>
      </c>
      <c r="AN863" t="s">
        <v>324</v>
      </c>
      <c r="AO863" t="s">
        <v>324</v>
      </c>
      <c r="AP863">
        <v>10</v>
      </c>
      <c r="AQ863" t="s">
        <v>324</v>
      </c>
      <c r="AR863" t="s">
        <v>324</v>
      </c>
      <c r="AS863" t="s">
        <v>324</v>
      </c>
      <c r="AT863" t="s">
        <v>324</v>
      </c>
      <c r="AU863">
        <v>0</v>
      </c>
      <c r="AV863" t="s">
        <v>324</v>
      </c>
      <c r="AW863" t="s">
        <v>324</v>
      </c>
      <c r="AX863" t="s">
        <v>324</v>
      </c>
      <c r="AY863" t="s">
        <v>324</v>
      </c>
      <c r="AZ863">
        <v>0</v>
      </c>
      <c r="BA863" t="s">
        <v>324</v>
      </c>
      <c r="BB863" t="s">
        <v>324</v>
      </c>
      <c r="BC863" t="s">
        <v>324</v>
      </c>
      <c r="BD863" t="s">
        <v>324</v>
      </c>
      <c r="BE863">
        <v>0</v>
      </c>
      <c r="BF863" t="s">
        <v>324</v>
      </c>
      <c r="BG863" t="s">
        <v>324</v>
      </c>
      <c r="BH863" t="s">
        <v>324</v>
      </c>
      <c r="BI863" t="s">
        <v>324</v>
      </c>
      <c r="BJ863">
        <v>0</v>
      </c>
      <c r="BK863">
        <v>2.3E-2</v>
      </c>
      <c r="BL863">
        <v>6.0000000000000001E-3</v>
      </c>
      <c r="BM863" t="s">
        <v>324</v>
      </c>
      <c r="BN863" t="s">
        <v>324</v>
      </c>
      <c r="BO863">
        <v>2.9000000000000001E-2</v>
      </c>
      <c r="BP863">
        <v>10</v>
      </c>
      <c r="BQ863">
        <v>2</v>
      </c>
      <c r="BR863" t="s">
        <v>324</v>
      </c>
      <c r="BS863" t="s">
        <v>324</v>
      </c>
      <c r="BT863">
        <v>12</v>
      </c>
      <c r="BU863">
        <v>2.4870000000000001</v>
      </c>
      <c r="BV863" t="s">
        <v>324</v>
      </c>
      <c r="BW863" t="s">
        <v>324</v>
      </c>
      <c r="BX863" t="s">
        <v>324</v>
      </c>
      <c r="BY863">
        <v>2.4870000000000001</v>
      </c>
      <c r="BZ863" t="s">
        <v>324</v>
      </c>
      <c r="CA863" t="s">
        <v>324</v>
      </c>
      <c r="CB863" t="s">
        <v>324</v>
      </c>
      <c r="CC863" t="s">
        <v>324</v>
      </c>
      <c r="CD863">
        <v>0</v>
      </c>
      <c r="CE863" t="s">
        <v>324</v>
      </c>
      <c r="CF863" t="s">
        <v>324</v>
      </c>
      <c r="CG863" t="s">
        <v>324</v>
      </c>
      <c r="CH863" t="s">
        <v>324</v>
      </c>
      <c r="CI863">
        <v>0</v>
      </c>
      <c r="CJ863" t="s">
        <v>324</v>
      </c>
      <c r="CK863">
        <v>0</v>
      </c>
      <c r="CL863" t="s">
        <v>324</v>
      </c>
      <c r="CM863" t="s">
        <v>324</v>
      </c>
      <c r="CN863">
        <v>0</v>
      </c>
      <c r="CO863">
        <v>51.381999999999998</v>
      </c>
      <c r="CP863">
        <v>24.172999999999998</v>
      </c>
      <c r="CQ863">
        <v>0.89100000000000001</v>
      </c>
      <c r="CR863">
        <v>0</v>
      </c>
      <c r="CS863">
        <v>76.445999999999998</v>
      </c>
      <c r="CT863">
        <v>4876</v>
      </c>
      <c r="CU863">
        <v>868</v>
      </c>
      <c r="CV863">
        <v>21</v>
      </c>
      <c r="CW863">
        <v>0</v>
      </c>
      <c r="CX863">
        <v>5765</v>
      </c>
      <c r="CY863">
        <v>3351.4989999999998</v>
      </c>
      <c r="CZ863">
        <v>815.41600000000005</v>
      </c>
      <c r="DA863">
        <v>25.181999999999999</v>
      </c>
      <c r="DB863">
        <v>0</v>
      </c>
      <c r="DC863">
        <v>4192.0969999999998</v>
      </c>
    </row>
    <row r="864" spans="1:107" x14ac:dyDescent="0.45">
      <c r="A864">
        <v>2024</v>
      </c>
      <c r="B864">
        <v>3</v>
      </c>
      <c r="C864" t="s">
        <v>160</v>
      </c>
      <c r="D864">
        <v>17833</v>
      </c>
      <c r="E864" t="s">
        <v>454</v>
      </c>
      <c r="F864" t="s">
        <v>323</v>
      </c>
      <c r="G864" t="s">
        <v>244</v>
      </c>
      <c r="H864">
        <v>5.0140000000000002</v>
      </c>
      <c r="I864">
        <v>2.74</v>
      </c>
      <c r="J864">
        <v>0</v>
      </c>
      <c r="K864">
        <v>0</v>
      </c>
      <c r="L864">
        <v>7.7539999999999996</v>
      </c>
      <c r="M864">
        <v>643</v>
      </c>
      <c r="N864">
        <v>61</v>
      </c>
      <c r="O864">
        <v>0</v>
      </c>
      <c r="P864">
        <v>0</v>
      </c>
      <c r="Q864">
        <v>704</v>
      </c>
      <c r="R864" t="s">
        <v>324</v>
      </c>
      <c r="S864" t="s">
        <v>324</v>
      </c>
      <c r="T864" t="s">
        <v>324</v>
      </c>
      <c r="U864" t="s">
        <v>324</v>
      </c>
      <c r="V864">
        <v>0</v>
      </c>
      <c r="W864" t="s">
        <v>324</v>
      </c>
      <c r="X864" t="s">
        <v>324</v>
      </c>
      <c r="Y864" t="s">
        <v>324</v>
      </c>
      <c r="Z864" t="s">
        <v>324</v>
      </c>
      <c r="AA864">
        <v>0</v>
      </c>
      <c r="AB864">
        <v>84.28</v>
      </c>
      <c r="AC864">
        <v>46.027000000000001</v>
      </c>
      <c r="AD864">
        <v>0</v>
      </c>
      <c r="AE864">
        <v>0</v>
      </c>
      <c r="AF864">
        <v>130.30699999999999</v>
      </c>
      <c r="AG864" t="s">
        <v>324</v>
      </c>
      <c r="AH864" t="s">
        <v>324</v>
      </c>
      <c r="AI864" t="s">
        <v>324</v>
      </c>
      <c r="AJ864" t="s">
        <v>324</v>
      </c>
      <c r="AK864">
        <v>0</v>
      </c>
      <c r="AL864" t="s">
        <v>324</v>
      </c>
      <c r="AM864" t="s">
        <v>324</v>
      </c>
      <c r="AN864" t="s">
        <v>324</v>
      </c>
      <c r="AO864" t="s">
        <v>324</v>
      </c>
      <c r="AP864">
        <v>0</v>
      </c>
      <c r="AQ864" t="s">
        <v>324</v>
      </c>
      <c r="AR864" t="s">
        <v>324</v>
      </c>
      <c r="AS864" t="s">
        <v>324</v>
      </c>
      <c r="AT864" t="s">
        <v>324</v>
      </c>
      <c r="AU864">
        <v>0</v>
      </c>
      <c r="AV864" t="s">
        <v>324</v>
      </c>
      <c r="AW864" t="s">
        <v>324</v>
      </c>
      <c r="AX864" t="s">
        <v>324</v>
      </c>
      <c r="AY864" t="s">
        <v>324</v>
      </c>
      <c r="AZ864">
        <v>0</v>
      </c>
      <c r="BA864" t="s">
        <v>324</v>
      </c>
      <c r="BB864" t="s">
        <v>324</v>
      </c>
      <c r="BC864" t="s">
        <v>324</v>
      </c>
      <c r="BD864" t="s">
        <v>324</v>
      </c>
      <c r="BE864">
        <v>0</v>
      </c>
      <c r="BF864" t="s">
        <v>324</v>
      </c>
      <c r="BG864" t="s">
        <v>324</v>
      </c>
      <c r="BH864" t="s">
        <v>324</v>
      </c>
      <c r="BI864" t="s">
        <v>324</v>
      </c>
      <c r="BJ864">
        <v>0</v>
      </c>
      <c r="BK864" t="s">
        <v>324</v>
      </c>
      <c r="BL864" t="s">
        <v>324</v>
      </c>
      <c r="BM864" t="s">
        <v>324</v>
      </c>
      <c r="BN864" t="s">
        <v>324</v>
      </c>
      <c r="BO864">
        <v>0</v>
      </c>
      <c r="BP864" t="s">
        <v>324</v>
      </c>
      <c r="BQ864" t="s">
        <v>324</v>
      </c>
      <c r="BR864" t="s">
        <v>324</v>
      </c>
      <c r="BS864" t="s">
        <v>324</v>
      </c>
      <c r="BT864">
        <v>0</v>
      </c>
      <c r="BU864" t="s">
        <v>324</v>
      </c>
      <c r="BV864" t="s">
        <v>324</v>
      </c>
      <c r="BW864" t="s">
        <v>324</v>
      </c>
      <c r="BX864" t="s">
        <v>324</v>
      </c>
      <c r="BY864">
        <v>0</v>
      </c>
      <c r="BZ864" t="s">
        <v>324</v>
      </c>
      <c r="CA864" t="s">
        <v>324</v>
      </c>
      <c r="CB864" t="s">
        <v>324</v>
      </c>
      <c r="CC864" t="s">
        <v>324</v>
      </c>
      <c r="CD864">
        <v>0</v>
      </c>
      <c r="CE864" t="s">
        <v>324</v>
      </c>
      <c r="CF864" t="s">
        <v>324</v>
      </c>
      <c r="CG864" t="s">
        <v>324</v>
      </c>
      <c r="CH864" t="s">
        <v>324</v>
      </c>
      <c r="CI864">
        <v>0</v>
      </c>
      <c r="CJ864" t="s">
        <v>324</v>
      </c>
      <c r="CK864" t="s">
        <v>324</v>
      </c>
      <c r="CL864" t="s">
        <v>324</v>
      </c>
      <c r="CM864" t="s">
        <v>324</v>
      </c>
      <c r="CN864">
        <v>0</v>
      </c>
      <c r="CO864">
        <v>5.0140000000000002</v>
      </c>
      <c r="CP864">
        <v>2.74</v>
      </c>
      <c r="CQ864" t="s">
        <v>179</v>
      </c>
      <c r="CR864">
        <v>0</v>
      </c>
      <c r="CS864">
        <v>7.7539999999999996</v>
      </c>
      <c r="CT864">
        <v>643</v>
      </c>
      <c r="CU864">
        <v>61</v>
      </c>
      <c r="CV864">
        <v>0</v>
      </c>
      <c r="CW864">
        <v>0</v>
      </c>
      <c r="CX864">
        <v>704</v>
      </c>
      <c r="CY864">
        <v>84.28</v>
      </c>
      <c r="CZ864">
        <v>46.027000000000001</v>
      </c>
      <c r="DA864">
        <v>0</v>
      </c>
      <c r="DB864">
        <v>0</v>
      </c>
      <c r="DC864">
        <v>130.30699999999999</v>
      </c>
    </row>
    <row r="865" spans="1:107" x14ac:dyDescent="0.45">
      <c r="A865">
        <v>2024</v>
      </c>
      <c r="B865">
        <v>3</v>
      </c>
      <c r="C865" t="s">
        <v>160</v>
      </c>
      <c r="D865">
        <v>19436</v>
      </c>
      <c r="E865" t="s">
        <v>455</v>
      </c>
      <c r="F865" t="s">
        <v>323</v>
      </c>
      <c r="G865" t="s">
        <v>244</v>
      </c>
      <c r="H865">
        <v>69.105999999999995</v>
      </c>
      <c r="I865">
        <v>50.697000000000003</v>
      </c>
      <c r="J865">
        <v>3.3029999999999999</v>
      </c>
      <c r="K865" t="s">
        <v>324</v>
      </c>
      <c r="L865">
        <v>123.10599999999999</v>
      </c>
      <c r="M865">
        <v>7352</v>
      </c>
      <c r="N865">
        <v>1836</v>
      </c>
      <c r="O865">
        <v>110</v>
      </c>
      <c r="P865" t="s">
        <v>324</v>
      </c>
      <c r="Q865">
        <v>9298</v>
      </c>
      <c r="R865" t="s">
        <v>324</v>
      </c>
      <c r="S865" t="s">
        <v>324</v>
      </c>
      <c r="T865" t="s">
        <v>324</v>
      </c>
      <c r="U865" t="s">
        <v>324</v>
      </c>
      <c r="V865">
        <v>0</v>
      </c>
      <c r="W865" t="s">
        <v>324</v>
      </c>
      <c r="X865" t="s">
        <v>324</v>
      </c>
      <c r="Y865" t="s">
        <v>324</v>
      </c>
      <c r="Z865" t="s">
        <v>324</v>
      </c>
      <c r="AA865">
        <v>0</v>
      </c>
      <c r="AB865" t="s">
        <v>324</v>
      </c>
      <c r="AC865" t="s">
        <v>324</v>
      </c>
      <c r="AD865" t="s">
        <v>324</v>
      </c>
      <c r="AE865" t="s">
        <v>324</v>
      </c>
      <c r="AF865">
        <v>0</v>
      </c>
      <c r="AG865" t="s">
        <v>324</v>
      </c>
      <c r="AH865" t="s">
        <v>324</v>
      </c>
      <c r="AI865" t="s">
        <v>324</v>
      </c>
      <c r="AJ865" t="s">
        <v>324</v>
      </c>
      <c r="AK865">
        <v>0</v>
      </c>
      <c r="AL865" t="s">
        <v>324</v>
      </c>
      <c r="AM865" t="s">
        <v>324</v>
      </c>
      <c r="AN865" t="s">
        <v>324</v>
      </c>
      <c r="AO865" t="s">
        <v>324</v>
      </c>
      <c r="AP865">
        <v>0</v>
      </c>
      <c r="AQ865" t="s">
        <v>324</v>
      </c>
      <c r="AR865" t="s">
        <v>324</v>
      </c>
      <c r="AS865" t="s">
        <v>324</v>
      </c>
      <c r="AT865" t="s">
        <v>324</v>
      </c>
      <c r="AU865">
        <v>0</v>
      </c>
      <c r="AV865" t="s">
        <v>324</v>
      </c>
      <c r="AW865" t="s">
        <v>324</v>
      </c>
      <c r="AX865" t="s">
        <v>324</v>
      </c>
      <c r="AY865" t="s">
        <v>324</v>
      </c>
      <c r="AZ865">
        <v>0</v>
      </c>
      <c r="BA865" t="s">
        <v>324</v>
      </c>
      <c r="BB865" t="s">
        <v>324</v>
      </c>
      <c r="BC865" t="s">
        <v>324</v>
      </c>
      <c r="BD865" t="s">
        <v>324</v>
      </c>
      <c r="BE865">
        <v>0</v>
      </c>
      <c r="BF865" t="s">
        <v>324</v>
      </c>
      <c r="BG865" t="s">
        <v>324</v>
      </c>
      <c r="BH865" t="s">
        <v>324</v>
      </c>
      <c r="BI865" t="s">
        <v>324</v>
      </c>
      <c r="BJ865">
        <v>0</v>
      </c>
      <c r="BK865">
        <v>4.8000000000000001E-2</v>
      </c>
      <c r="BL865">
        <v>1.7999999999999999E-2</v>
      </c>
      <c r="BM865" t="s">
        <v>324</v>
      </c>
      <c r="BN865" t="s">
        <v>324</v>
      </c>
      <c r="BO865">
        <v>6.6000000000000003E-2</v>
      </c>
      <c r="BP865">
        <v>18</v>
      </c>
      <c r="BQ865">
        <v>7</v>
      </c>
      <c r="BR865" t="s">
        <v>324</v>
      </c>
      <c r="BS865" t="s">
        <v>324</v>
      </c>
      <c r="BT865">
        <v>25</v>
      </c>
      <c r="BU865" t="s">
        <v>324</v>
      </c>
      <c r="BV865" t="s">
        <v>324</v>
      </c>
      <c r="BW865" t="s">
        <v>324</v>
      </c>
      <c r="BX865" t="s">
        <v>324</v>
      </c>
      <c r="BY865">
        <v>0</v>
      </c>
      <c r="BZ865" t="s">
        <v>324</v>
      </c>
      <c r="CA865" t="s">
        <v>324</v>
      </c>
      <c r="CB865" t="s">
        <v>324</v>
      </c>
      <c r="CC865" t="s">
        <v>324</v>
      </c>
      <c r="CD865">
        <v>0</v>
      </c>
      <c r="CE865" t="s">
        <v>324</v>
      </c>
      <c r="CF865" t="s">
        <v>324</v>
      </c>
      <c r="CG865" t="s">
        <v>324</v>
      </c>
      <c r="CH865" t="s">
        <v>324</v>
      </c>
      <c r="CI865">
        <v>0</v>
      </c>
      <c r="CJ865" t="s">
        <v>324</v>
      </c>
      <c r="CK865" t="s">
        <v>324</v>
      </c>
      <c r="CL865" t="s">
        <v>324</v>
      </c>
      <c r="CM865" t="s">
        <v>324</v>
      </c>
      <c r="CN865">
        <v>0</v>
      </c>
      <c r="CO865">
        <v>69.153999999999996</v>
      </c>
      <c r="CP865">
        <v>50.715000000000003</v>
      </c>
      <c r="CQ865">
        <v>3.3029999999999999</v>
      </c>
      <c r="CR865">
        <v>0</v>
      </c>
      <c r="CS865">
        <v>123.172</v>
      </c>
      <c r="CT865">
        <v>7370</v>
      </c>
      <c r="CU865">
        <v>1843</v>
      </c>
      <c r="CV865">
        <v>110</v>
      </c>
      <c r="CW865">
        <v>0</v>
      </c>
      <c r="CX865">
        <v>9323</v>
      </c>
      <c r="CY865">
        <v>0</v>
      </c>
      <c r="CZ865">
        <v>0</v>
      </c>
      <c r="DA865">
        <v>0</v>
      </c>
      <c r="DB865">
        <v>0</v>
      </c>
      <c r="DC865">
        <v>0</v>
      </c>
    </row>
    <row r="866" spans="1:107" x14ac:dyDescent="0.45">
      <c r="A866">
        <v>2024</v>
      </c>
      <c r="B866">
        <v>3</v>
      </c>
      <c r="C866" t="s">
        <v>160</v>
      </c>
      <c r="D866">
        <v>99999</v>
      </c>
      <c r="E866" t="s">
        <v>329</v>
      </c>
      <c r="F866" t="s">
        <v>323</v>
      </c>
      <c r="H866">
        <v>88.751999999999995</v>
      </c>
      <c r="I866">
        <v>5.9740000000000002</v>
      </c>
      <c r="J866">
        <v>0.17899999999999999</v>
      </c>
      <c r="K866" t="s">
        <v>324</v>
      </c>
      <c r="L866">
        <v>94.905000000000001</v>
      </c>
      <c r="M866" t="s">
        <v>324</v>
      </c>
      <c r="N866" t="s">
        <v>324</v>
      </c>
      <c r="O866" t="s">
        <v>324</v>
      </c>
      <c r="P866" t="s">
        <v>324</v>
      </c>
      <c r="Q866" t="s">
        <v>324</v>
      </c>
      <c r="R866" t="s">
        <v>324</v>
      </c>
      <c r="S866" t="s">
        <v>324</v>
      </c>
      <c r="T866" t="s">
        <v>324</v>
      </c>
      <c r="U866" t="s">
        <v>324</v>
      </c>
      <c r="V866" t="s">
        <v>324</v>
      </c>
      <c r="W866" t="s">
        <v>324</v>
      </c>
      <c r="X866" t="s">
        <v>324</v>
      </c>
      <c r="Y866" t="s">
        <v>324</v>
      </c>
      <c r="Z866" t="s">
        <v>324</v>
      </c>
      <c r="AA866" t="s">
        <v>324</v>
      </c>
      <c r="AB866" t="s">
        <v>324</v>
      </c>
      <c r="AC866" t="s">
        <v>324</v>
      </c>
      <c r="AD866" t="s">
        <v>324</v>
      </c>
      <c r="AE866" t="s">
        <v>324</v>
      </c>
      <c r="AF866" t="s">
        <v>324</v>
      </c>
      <c r="AG866" t="s">
        <v>324</v>
      </c>
      <c r="AH866" t="s">
        <v>324</v>
      </c>
      <c r="AI866" t="s">
        <v>324</v>
      </c>
      <c r="AJ866" t="s">
        <v>324</v>
      </c>
      <c r="AK866" t="s">
        <v>324</v>
      </c>
      <c r="AL866" t="s">
        <v>324</v>
      </c>
      <c r="AM866" t="s">
        <v>324</v>
      </c>
      <c r="AN866" t="s">
        <v>324</v>
      </c>
      <c r="AO866" t="s">
        <v>324</v>
      </c>
      <c r="AP866" t="s">
        <v>324</v>
      </c>
      <c r="AQ866" t="s">
        <v>324</v>
      </c>
      <c r="AR866" t="s">
        <v>324</v>
      </c>
      <c r="AS866" t="s">
        <v>324</v>
      </c>
      <c r="AT866" t="s">
        <v>324</v>
      </c>
      <c r="AU866" t="s">
        <v>324</v>
      </c>
      <c r="AV866" t="s">
        <v>324</v>
      </c>
      <c r="AW866" t="s">
        <v>324</v>
      </c>
      <c r="AX866" t="s">
        <v>324</v>
      </c>
      <c r="AY866" t="s">
        <v>324</v>
      </c>
      <c r="AZ866" t="s">
        <v>324</v>
      </c>
      <c r="BA866" t="s">
        <v>324</v>
      </c>
      <c r="BB866" t="s">
        <v>324</v>
      </c>
      <c r="BC866" t="s">
        <v>324</v>
      </c>
      <c r="BD866" t="s">
        <v>324</v>
      </c>
      <c r="BE866" t="s">
        <v>324</v>
      </c>
      <c r="BF866" t="s">
        <v>324</v>
      </c>
      <c r="BG866" t="s">
        <v>324</v>
      </c>
      <c r="BH866" t="s">
        <v>324</v>
      </c>
      <c r="BI866" t="s">
        <v>324</v>
      </c>
      <c r="BJ866" t="s">
        <v>324</v>
      </c>
      <c r="BK866" t="s">
        <v>324</v>
      </c>
      <c r="BL866" t="s">
        <v>324</v>
      </c>
      <c r="BM866" t="s">
        <v>324</v>
      </c>
      <c r="BN866" t="s">
        <v>324</v>
      </c>
      <c r="BO866" t="s">
        <v>324</v>
      </c>
      <c r="BP866" t="s">
        <v>324</v>
      </c>
      <c r="BQ866" t="s">
        <v>324</v>
      </c>
      <c r="BR866" t="s">
        <v>324</v>
      </c>
      <c r="BS866" t="s">
        <v>324</v>
      </c>
      <c r="BT866" t="s">
        <v>324</v>
      </c>
      <c r="BU866" t="s">
        <v>324</v>
      </c>
      <c r="BV866" t="s">
        <v>324</v>
      </c>
      <c r="BW866" t="s">
        <v>324</v>
      </c>
      <c r="BX866" t="s">
        <v>324</v>
      </c>
      <c r="BY866" t="s">
        <v>324</v>
      </c>
      <c r="BZ866" t="s">
        <v>324</v>
      </c>
      <c r="CA866" t="s">
        <v>324</v>
      </c>
      <c r="CB866" t="s">
        <v>324</v>
      </c>
      <c r="CC866" t="s">
        <v>324</v>
      </c>
      <c r="CD866" t="s">
        <v>324</v>
      </c>
      <c r="CE866" t="s">
        <v>324</v>
      </c>
      <c r="CF866" t="s">
        <v>324</v>
      </c>
      <c r="CG866" t="s">
        <v>324</v>
      </c>
      <c r="CH866" t="s">
        <v>324</v>
      </c>
      <c r="CI866" t="s">
        <v>324</v>
      </c>
      <c r="CJ866" t="s">
        <v>324</v>
      </c>
      <c r="CK866" t="s">
        <v>324</v>
      </c>
      <c r="CL866" t="s">
        <v>324</v>
      </c>
      <c r="CM866" t="s">
        <v>324</v>
      </c>
      <c r="CN866" t="s">
        <v>324</v>
      </c>
      <c r="CO866">
        <v>88.751999999999995</v>
      </c>
      <c r="CP866">
        <v>5.9740000000000002</v>
      </c>
      <c r="CQ866">
        <v>0.17899999999999999</v>
      </c>
      <c r="CR866" t="s">
        <v>324</v>
      </c>
      <c r="CS866">
        <v>94.905000000000001</v>
      </c>
      <c r="CT866" t="s">
        <v>324</v>
      </c>
      <c r="CU866" t="s">
        <v>324</v>
      </c>
      <c r="CV866" t="s">
        <v>324</v>
      </c>
      <c r="CW866" t="s">
        <v>324</v>
      </c>
      <c r="CX866" t="s">
        <v>324</v>
      </c>
      <c r="CY866" t="s">
        <v>324</v>
      </c>
      <c r="CZ866" t="s">
        <v>324</v>
      </c>
      <c r="DA866" t="s">
        <v>324</v>
      </c>
      <c r="DB866" t="s">
        <v>324</v>
      </c>
      <c r="DC866" t="s">
        <v>324</v>
      </c>
    </row>
    <row r="867" spans="1:107" x14ac:dyDescent="0.45">
      <c r="A867">
        <v>2024</v>
      </c>
      <c r="B867">
        <v>3</v>
      </c>
      <c r="C867" t="s">
        <v>157</v>
      </c>
      <c r="D867">
        <v>3841</v>
      </c>
      <c r="E867" t="s">
        <v>456</v>
      </c>
      <c r="F867" t="s">
        <v>323</v>
      </c>
      <c r="G867" t="s">
        <v>244</v>
      </c>
      <c r="H867">
        <v>0.25900000000000001</v>
      </c>
      <c r="I867">
        <v>9.1999999999999998E-2</v>
      </c>
      <c r="J867" t="s">
        <v>324</v>
      </c>
      <c r="K867" t="s">
        <v>324</v>
      </c>
      <c r="L867">
        <v>0.35099999999999998</v>
      </c>
      <c r="M867">
        <v>371</v>
      </c>
      <c r="N867">
        <v>1</v>
      </c>
      <c r="O867" t="s">
        <v>324</v>
      </c>
      <c r="P867" t="s">
        <v>324</v>
      </c>
      <c r="Q867">
        <v>372</v>
      </c>
      <c r="R867" t="s">
        <v>324</v>
      </c>
      <c r="S867" t="s">
        <v>324</v>
      </c>
      <c r="T867" t="s">
        <v>324</v>
      </c>
      <c r="U867" t="s">
        <v>324</v>
      </c>
      <c r="V867">
        <v>0</v>
      </c>
      <c r="W867" t="s">
        <v>324</v>
      </c>
      <c r="X867" t="s">
        <v>324</v>
      </c>
      <c r="Y867" t="s">
        <v>324</v>
      </c>
      <c r="Z867" t="s">
        <v>324</v>
      </c>
      <c r="AA867">
        <v>0</v>
      </c>
      <c r="AB867">
        <v>172.95599999999999</v>
      </c>
      <c r="AC867">
        <v>0</v>
      </c>
      <c r="AD867" t="s">
        <v>324</v>
      </c>
      <c r="AE867" t="s">
        <v>324</v>
      </c>
      <c r="AF867">
        <v>172.95599999999999</v>
      </c>
      <c r="AG867" t="s">
        <v>324</v>
      </c>
      <c r="AH867" t="s">
        <v>324</v>
      </c>
      <c r="AI867" t="s">
        <v>324</v>
      </c>
      <c r="AJ867" t="s">
        <v>324</v>
      </c>
      <c r="AK867">
        <v>0</v>
      </c>
      <c r="AL867" t="s">
        <v>324</v>
      </c>
      <c r="AM867" t="s">
        <v>324</v>
      </c>
      <c r="AN867" t="s">
        <v>324</v>
      </c>
      <c r="AO867" t="s">
        <v>324</v>
      </c>
      <c r="AP867">
        <v>0</v>
      </c>
      <c r="AQ867" t="s">
        <v>324</v>
      </c>
      <c r="AR867" t="s">
        <v>324</v>
      </c>
      <c r="AS867" t="s">
        <v>324</v>
      </c>
      <c r="AT867" t="s">
        <v>324</v>
      </c>
      <c r="AU867">
        <v>0</v>
      </c>
      <c r="AV867" t="s">
        <v>324</v>
      </c>
      <c r="AW867" t="s">
        <v>324</v>
      </c>
      <c r="AX867" t="s">
        <v>324</v>
      </c>
      <c r="AY867" t="s">
        <v>324</v>
      </c>
      <c r="AZ867">
        <v>0</v>
      </c>
      <c r="BA867" t="s">
        <v>324</v>
      </c>
      <c r="BB867" t="s">
        <v>324</v>
      </c>
      <c r="BC867" t="s">
        <v>324</v>
      </c>
      <c r="BD867" t="s">
        <v>324</v>
      </c>
      <c r="BE867">
        <v>0</v>
      </c>
      <c r="BF867" t="s">
        <v>324</v>
      </c>
      <c r="BG867" t="s">
        <v>324</v>
      </c>
      <c r="BH867" t="s">
        <v>324</v>
      </c>
      <c r="BI867" t="s">
        <v>324</v>
      </c>
      <c r="BJ867">
        <v>0</v>
      </c>
      <c r="BK867" t="s">
        <v>324</v>
      </c>
      <c r="BL867" t="s">
        <v>324</v>
      </c>
      <c r="BM867" t="s">
        <v>324</v>
      </c>
      <c r="BN867" t="s">
        <v>324</v>
      </c>
      <c r="BO867">
        <v>0</v>
      </c>
      <c r="BP867" t="s">
        <v>324</v>
      </c>
      <c r="BQ867" t="s">
        <v>324</v>
      </c>
      <c r="BR867" t="s">
        <v>324</v>
      </c>
      <c r="BS867" t="s">
        <v>324</v>
      </c>
      <c r="BT867">
        <v>0</v>
      </c>
      <c r="BU867" t="s">
        <v>324</v>
      </c>
      <c r="BV867" t="s">
        <v>324</v>
      </c>
      <c r="BW867" t="s">
        <v>324</v>
      </c>
      <c r="BX867" t="s">
        <v>324</v>
      </c>
      <c r="BY867">
        <v>0</v>
      </c>
      <c r="BZ867" t="s">
        <v>324</v>
      </c>
      <c r="CA867" t="s">
        <v>324</v>
      </c>
      <c r="CB867" t="s">
        <v>324</v>
      </c>
      <c r="CC867" t="s">
        <v>324</v>
      </c>
      <c r="CD867">
        <v>0</v>
      </c>
      <c r="CE867" t="s">
        <v>324</v>
      </c>
      <c r="CF867" t="s">
        <v>324</v>
      </c>
      <c r="CG867" t="s">
        <v>324</v>
      </c>
      <c r="CH867" t="s">
        <v>324</v>
      </c>
      <c r="CI867">
        <v>0</v>
      </c>
      <c r="CJ867" t="s">
        <v>324</v>
      </c>
      <c r="CK867" t="s">
        <v>324</v>
      </c>
      <c r="CL867" t="s">
        <v>324</v>
      </c>
      <c r="CM867" t="s">
        <v>324</v>
      </c>
      <c r="CN867">
        <v>0</v>
      </c>
      <c r="CO867">
        <v>0.25900000000000001</v>
      </c>
      <c r="CP867">
        <v>9.1999999999999998E-2</v>
      </c>
      <c r="CQ867" t="s">
        <v>179</v>
      </c>
      <c r="CR867">
        <v>0</v>
      </c>
      <c r="CS867">
        <v>0.35099999999999998</v>
      </c>
      <c r="CT867">
        <v>371</v>
      </c>
      <c r="CU867">
        <v>1</v>
      </c>
      <c r="CV867">
        <v>0</v>
      </c>
      <c r="CW867">
        <v>0</v>
      </c>
      <c r="CX867">
        <v>372</v>
      </c>
      <c r="CY867">
        <v>172.95599999999999</v>
      </c>
      <c r="CZ867">
        <v>0</v>
      </c>
      <c r="DA867">
        <v>0</v>
      </c>
      <c r="DB867">
        <v>0</v>
      </c>
      <c r="DC867">
        <v>172.95599999999999</v>
      </c>
    </row>
    <row r="868" spans="1:107" x14ac:dyDescent="0.45">
      <c r="A868">
        <v>2024</v>
      </c>
      <c r="B868">
        <v>3</v>
      </c>
      <c r="C868" t="s">
        <v>157</v>
      </c>
      <c r="D868">
        <v>12685</v>
      </c>
      <c r="E868" t="s">
        <v>457</v>
      </c>
      <c r="F868" t="s">
        <v>323</v>
      </c>
      <c r="G868" t="s">
        <v>247</v>
      </c>
      <c r="H868">
        <v>1.1439999999999999</v>
      </c>
      <c r="I868">
        <v>0.42099999999999999</v>
      </c>
      <c r="J868">
        <v>0.02</v>
      </c>
      <c r="K868" t="s">
        <v>324</v>
      </c>
      <c r="L868">
        <v>1.585</v>
      </c>
      <c r="M868">
        <v>270</v>
      </c>
      <c r="N868">
        <v>22</v>
      </c>
      <c r="O868">
        <v>2</v>
      </c>
      <c r="P868" t="s">
        <v>324</v>
      </c>
      <c r="Q868">
        <v>294</v>
      </c>
      <c r="R868" t="s">
        <v>324</v>
      </c>
      <c r="S868" t="s">
        <v>324</v>
      </c>
      <c r="T868" t="s">
        <v>324</v>
      </c>
      <c r="U868" t="s">
        <v>324</v>
      </c>
      <c r="V868">
        <v>0</v>
      </c>
      <c r="W868" t="s">
        <v>324</v>
      </c>
      <c r="X868" t="s">
        <v>324</v>
      </c>
      <c r="Y868" t="s">
        <v>324</v>
      </c>
      <c r="Z868" t="s">
        <v>324</v>
      </c>
      <c r="AA868">
        <v>0</v>
      </c>
      <c r="AB868" t="s">
        <v>324</v>
      </c>
      <c r="AC868" t="s">
        <v>324</v>
      </c>
      <c r="AD868" t="s">
        <v>324</v>
      </c>
      <c r="AE868" t="s">
        <v>324</v>
      </c>
      <c r="AF868">
        <v>0</v>
      </c>
      <c r="AG868" t="s">
        <v>324</v>
      </c>
      <c r="AH868" t="s">
        <v>324</v>
      </c>
      <c r="AI868" t="s">
        <v>324</v>
      </c>
      <c r="AJ868" t="s">
        <v>324</v>
      </c>
      <c r="AK868">
        <v>0</v>
      </c>
      <c r="AL868" t="s">
        <v>324</v>
      </c>
      <c r="AM868" t="s">
        <v>324</v>
      </c>
      <c r="AN868" t="s">
        <v>324</v>
      </c>
      <c r="AO868" t="s">
        <v>324</v>
      </c>
      <c r="AP868">
        <v>0</v>
      </c>
      <c r="AQ868" t="s">
        <v>324</v>
      </c>
      <c r="AR868" t="s">
        <v>324</v>
      </c>
      <c r="AS868" t="s">
        <v>324</v>
      </c>
      <c r="AT868" t="s">
        <v>324</v>
      </c>
      <c r="AU868">
        <v>0</v>
      </c>
      <c r="AV868" t="s">
        <v>324</v>
      </c>
      <c r="AW868" t="s">
        <v>324</v>
      </c>
      <c r="AX868" t="s">
        <v>324</v>
      </c>
      <c r="AY868" t="s">
        <v>324</v>
      </c>
      <c r="AZ868">
        <v>0</v>
      </c>
      <c r="BA868" t="s">
        <v>324</v>
      </c>
      <c r="BB868" t="s">
        <v>324</v>
      </c>
      <c r="BC868" t="s">
        <v>324</v>
      </c>
      <c r="BD868" t="s">
        <v>324</v>
      </c>
      <c r="BE868">
        <v>0</v>
      </c>
      <c r="BF868" t="s">
        <v>324</v>
      </c>
      <c r="BG868" t="s">
        <v>324</v>
      </c>
      <c r="BH868" t="s">
        <v>324</v>
      </c>
      <c r="BI868" t="s">
        <v>324</v>
      </c>
      <c r="BJ868">
        <v>0</v>
      </c>
      <c r="BK868">
        <v>1.0999999999999999E-2</v>
      </c>
      <c r="BL868">
        <v>0</v>
      </c>
      <c r="BM868">
        <v>0</v>
      </c>
      <c r="BN868" t="s">
        <v>324</v>
      </c>
      <c r="BO868">
        <v>1.0999999999999999E-2</v>
      </c>
      <c r="BP868">
        <v>1</v>
      </c>
      <c r="BQ868">
        <v>0</v>
      </c>
      <c r="BR868">
        <v>0</v>
      </c>
      <c r="BS868" t="s">
        <v>324</v>
      </c>
      <c r="BT868">
        <v>1</v>
      </c>
      <c r="BU868" t="s">
        <v>324</v>
      </c>
      <c r="BV868" t="s">
        <v>324</v>
      </c>
      <c r="BW868" t="s">
        <v>324</v>
      </c>
      <c r="BX868" t="s">
        <v>324</v>
      </c>
      <c r="BY868">
        <v>0</v>
      </c>
      <c r="BZ868">
        <v>0</v>
      </c>
      <c r="CA868">
        <v>0</v>
      </c>
      <c r="CB868">
        <v>0</v>
      </c>
      <c r="CC868" t="s">
        <v>324</v>
      </c>
      <c r="CD868">
        <v>0</v>
      </c>
      <c r="CE868">
        <v>0</v>
      </c>
      <c r="CF868">
        <v>0</v>
      </c>
      <c r="CG868">
        <v>0</v>
      </c>
      <c r="CH868" t="s">
        <v>324</v>
      </c>
      <c r="CI868">
        <v>0</v>
      </c>
      <c r="CJ868" t="s">
        <v>324</v>
      </c>
      <c r="CK868" t="s">
        <v>324</v>
      </c>
      <c r="CL868" t="s">
        <v>324</v>
      </c>
      <c r="CM868" t="s">
        <v>324</v>
      </c>
      <c r="CN868">
        <v>0</v>
      </c>
      <c r="CO868">
        <v>1.155</v>
      </c>
      <c r="CP868">
        <v>0.42099999999999999</v>
      </c>
      <c r="CQ868">
        <v>0.02</v>
      </c>
      <c r="CR868">
        <v>0</v>
      </c>
      <c r="CS868">
        <v>1.5960000000000001</v>
      </c>
      <c r="CT868">
        <v>271</v>
      </c>
      <c r="CU868">
        <v>22</v>
      </c>
      <c r="CV868">
        <v>2</v>
      </c>
      <c r="CW868">
        <v>0</v>
      </c>
      <c r="CX868">
        <v>295</v>
      </c>
      <c r="CY868">
        <v>0</v>
      </c>
      <c r="CZ868">
        <v>0</v>
      </c>
      <c r="DA868">
        <v>0</v>
      </c>
      <c r="DB868">
        <v>0</v>
      </c>
      <c r="DC868">
        <v>0</v>
      </c>
    </row>
    <row r="869" spans="1:107" x14ac:dyDescent="0.45">
      <c r="A869">
        <v>2024</v>
      </c>
      <c r="B869">
        <v>3</v>
      </c>
      <c r="C869" t="s">
        <v>157</v>
      </c>
      <c r="D869">
        <v>12686</v>
      </c>
      <c r="E869" t="s">
        <v>458</v>
      </c>
      <c r="F869" t="s">
        <v>323</v>
      </c>
      <c r="G869" t="s">
        <v>247</v>
      </c>
      <c r="H869">
        <v>4.4950000000000001</v>
      </c>
      <c r="I869">
        <v>2.1120000000000001</v>
      </c>
      <c r="J869" t="s">
        <v>324</v>
      </c>
      <c r="K869" t="s">
        <v>324</v>
      </c>
      <c r="L869">
        <v>6.6070000000000002</v>
      </c>
      <c r="M869">
        <v>455</v>
      </c>
      <c r="N869">
        <v>37</v>
      </c>
      <c r="O869" t="s">
        <v>324</v>
      </c>
      <c r="P869" t="s">
        <v>324</v>
      </c>
      <c r="Q869">
        <v>492</v>
      </c>
      <c r="R869" t="s">
        <v>324</v>
      </c>
      <c r="S869" t="s">
        <v>324</v>
      </c>
      <c r="T869" t="s">
        <v>324</v>
      </c>
      <c r="U869" t="s">
        <v>324</v>
      </c>
      <c r="V869">
        <v>0</v>
      </c>
      <c r="W869" t="s">
        <v>324</v>
      </c>
      <c r="X869" t="s">
        <v>324</v>
      </c>
      <c r="Y869" t="s">
        <v>324</v>
      </c>
      <c r="Z869" t="s">
        <v>324</v>
      </c>
      <c r="AA869">
        <v>0</v>
      </c>
      <c r="AB869" t="s">
        <v>324</v>
      </c>
      <c r="AC869" t="s">
        <v>324</v>
      </c>
      <c r="AD869" t="s">
        <v>324</v>
      </c>
      <c r="AE869" t="s">
        <v>324</v>
      </c>
      <c r="AF869">
        <v>0</v>
      </c>
      <c r="AG869" t="s">
        <v>324</v>
      </c>
      <c r="AH869" t="s">
        <v>324</v>
      </c>
      <c r="AI869" t="s">
        <v>324</v>
      </c>
      <c r="AJ869" t="s">
        <v>324</v>
      </c>
      <c r="AK869">
        <v>0</v>
      </c>
      <c r="AL869" t="s">
        <v>324</v>
      </c>
      <c r="AM869" t="s">
        <v>324</v>
      </c>
      <c r="AN869" t="s">
        <v>324</v>
      </c>
      <c r="AO869" t="s">
        <v>324</v>
      </c>
      <c r="AP869">
        <v>0</v>
      </c>
      <c r="AQ869" t="s">
        <v>324</v>
      </c>
      <c r="AR869" t="s">
        <v>324</v>
      </c>
      <c r="AS869" t="s">
        <v>324</v>
      </c>
      <c r="AT869" t="s">
        <v>324</v>
      </c>
      <c r="AU869">
        <v>0</v>
      </c>
      <c r="AV869" t="s">
        <v>324</v>
      </c>
      <c r="AW869" t="s">
        <v>324</v>
      </c>
      <c r="AX869" t="s">
        <v>324</v>
      </c>
      <c r="AY869" t="s">
        <v>324</v>
      </c>
      <c r="AZ869">
        <v>0</v>
      </c>
      <c r="BA869" t="s">
        <v>324</v>
      </c>
      <c r="BB869" t="s">
        <v>324</v>
      </c>
      <c r="BC869" t="s">
        <v>324</v>
      </c>
      <c r="BD869" t="s">
        <v>324</v>
      </c>
      <c r="BE869">
        <v>0</v>
      </c>
      <c r="BF869" t="s">
        <v>324</v>
      </c>
      <c r="BG869" t="s">
        <v>324</v>
      </c>
      <c r="BH869" t="s">
        <v>324</v>
      </c>
      <c r="BI869" t="s">
        <v>324</v>
      </c>
      <c r="BJ869">
        <v>0</v>
      </c>
      <c r="BK869" t="s">
        <v>324</v>
      </c>
      <c r="BL869" t="s">
        <v>324</v>
      </c>
      <c r="BM869" t="s">
        <v>324</v>
      </c>
      <c r="BN869" t="s">
        <v>324</v>
      </c>
      <c r="BO869">
        <v>0</v>
      </c>
      <c r="BP869" t="s">
        <v>324</v>
      </c>
      <c r="BQ869" t="s">
        <v>324</v>
      </c>
      <c r="BR869" t="s">
        <v>324</v>
      </c>
      <c r="BS869" t="s">
        <v>324</v>
      </c>
      <c r="BT869">
        <v>0</v>
      </c>
      <c r="BU869" t="s">
        <v>324</v>
      </c>
      <c r="BV869" t="s">
        <v>324</v>
      </c>
      <c r="BW869" t="s">
        <v>324</v>
      </c>
      <c r="BX869" t="s">
        <v>324</v>
      </c>
      <c r="BY869">
        <v>0</v>
      </c>
      <c r="BZ869" t="s">
        <v>324</v>
      </c>
      <c r="CA869" t="s">
        <v>324</v>
      </c>
      <c r="CB869" t="s">
        <v>324</v>
      </c>
      <c r="CC869" t="s">
        <v>324</v>
      </c>
      <c r="CD869">
        <v>0</v>
      </c>
      <c r="CE869" t="s">
        <v>324</v>
      </c>
      <c r="CF869" t="s">
        <v>324</v>
      </c>
      <c r="CG869" t="s">
        <v>324</v>
      </c>
      <c r="CH869" t="s">
        <v>324</v>
      </c>
      <c r="CI869">
        <v>0</v>
      </c>
      <c r="CJ869" t="s">
        <v>324</v>
      </c>
      <c r="CK869" t="s">
        <v>324</v>
      </c>
      <c r="CL869" t="s">
        <v>324</v>
      </c>
      <c r="CM869" t="s">
        <v>324</v>
      </c>
      <c r="CN869">
        <v>0</v>
      </c>
      <c r="CO869">
        <v>4.4950000000000001</v>
      </c>
      <c r="CP869">
        <v>2.1120000000000001</v>
      </c>
      <c r="CQ869" t="s">
        <v>179</v>
      </c>
      <c r="CR869">
        <v>0</v>
      </c>
      <c r="CS869">
        <v>6.6070000000000002</v>
      </c>
      <c r="CT869">
        <v>455</v>
      </c>
      <c r="CU869">
        <v>37</v>
      </c>
      <c r="CV869">
        <v>0</v>
      </c>
      <c r="CW869">
        <v>0</v>
      </c>
      <c r="CX869">
        <v>492</v>
      </c>
      <c r="CY869">
        <v>0</v>
      </c>
      <c r="CZ869">
        <v>0</v>
      </c>
      <c r="DA869">
        <v>0</v>
      </c>
      <c r="DB869">
        <v>0</v>
      </c>
      <c r="DC869">
        <v>0</v>
      </c>
    </row>
    <row r="870" spans="1:107" x14ac:dyDescent="0.45">
      <c r="A870">
        <v>2024</v>
      </c>
      <c r="B870">
        <v>3</v>
      </c>
      <c r="C870" t="s">
        <v>157</v>
      </c>
      <c r="D870">
        <v>17647</v>
      </c>
      <c r="E870" t="s">
        <v>459</v>
      </c>
      <c r="F870" t="s">
        <v>323</v>
      </c>
      <c r="G870" t="s">
        <v>244</v>
      </c>
      <c r="H870">
        <v>0.47899999999999998</v>
      </c>
      <c r="I870">
        <v>0.77500000000000002</v>
      </c>
      <c r="J870" t="s">
        <v>324</v>
      </c>
      <c r="K870" t="s">
        <v>324</v>
      </c>
      <c r="L870">
        <v>1.254</v>
      </c>
      <c r="M870">
        <v>51</v>
      </c>
      <c r="N870">
        <v>11</v>
      </c>
      <c r="O870" t="s">
        <v>324</v>
      </c>
      <c r="P870" t="s">
        <v>324</v>
      </c>
      <c r="Q870">
        <v>62</v>
      </c>
      <c r="R870" t="s">
        <v>324</v>
      </c>
      <c r="S870" t="s">
        <v>324</v>
      </c>
      <c r="T870" t="s">
        <v>324</v>
      </c>
      <c r="U870" t="s">
        <v>324</v>
      </c>
      <c r="V870">
        <v>0</v>
      </c>
      <c r="W870" t="s">
        <v>324</v>
      </c>
      <c r="X870" t="s">
        <v>324</v>
      </c>
      <c r="Y870" t="s">
        <v>324</v>
      </c>
      <c r="Z870" t="s">
        <v>324</v>
      </c>
      <c r="AA870">
        <v>0</v>
      </c>
      <c r="AB870">
        <v>16.419</v>
      </c>
      <c r="AC870">
        <v>32.524000000000001</v>
      </c>
      <c r="AD870" t="s">
        <v>324</v>
      </c>
      <c r="AE870" t="s">
        <v>324</v>
      </c>
      <c r="AF870">
        <v>48.942999999999998</v>
      </c>
      <c r="AG870">
        <v>9.6000000000000002E-2</v>
      </c>
      <c r="AH870" t="s">
        <v>324</v>
      </c>
      <c r="AI870" t="s">
        <v>324</v>
      </c>
      <c r="AJ870" t="s">
        <v>324</v>
      </c>
      <c r="AK870">
        <v>9.6000000000000002E-2</v>
      </c>
      <c r="AL870">
        <v>11</v>
      </c>
      <c r="AM870" t="s">
        <v>324</v>
      </c>
      <c r="AN870" t="s">
        <v>324</v>
      </c>
      <c r="AO870" t="s">
        <v>324</v>
      </c>
      <c r="AP870">
        <v>11</v>
      </c>
      <c r="AQ870" t="s">
        <v>324</v>
      </c>
      <c r="AR870" t="s">
        <v>324</v>
      </c>
      <c r="AS870" t="s">
        <v>324</v>
      </c>
      <c r="AT870" t="s">
        <v>324</v>
      </c>
      <c r="AU870">
        <v>0</v>
      </c>
      <c r="AV870" t="s">
        <v>324</v>
      </c>
      <c r="AW870" t="s">
        <v>324</v>
      </c>
      <c r="AX870" t="s">
        <v>324</v>
      </c>
      <c r="AY870" t="s">
        <v>324</v>
      </c>
      <c r="AZ870">
        <v>0</v>
      </c>
      <c r="BA870" t="s">
        <v>324</v>
      </c>
      <c r="BB870" t="s">
        <v>324</v>
      </c>
      <c r="BC870" t="s">
        <v>324</v>
      </c>
      <c r="BD870" t="s">
        <v>324</v>
      </c>
      <c r="BE870">
        <v>0</v>
      </c>
      <c r="BF870" t="s">
        <v>324</v>
      </c>
      <c r="BG870" t="s">
        <v>324</v>
      </c>
      <c r="BH870" t="s">
        <v>324</v>
      </c>
      <c r="BI870" t="s">
        <v>324</v>
      </c>
      <c r="BJ870">
        <v>0</v>
      </c>
      <c r="BK870" t="s">
        <v>324</v>
      </c>
      <c r="BL870" t="s">
        <v>324</v>
      </c>
      <c r="BM870" t="s">
        <v>324</v>
      </c>
      <c r="BN870" t="s">
        <v>324</v>
      </c>
      <c r="BO870">
        <v>0</v>
      </c>
      <c r="BP870" t="s">
        <v>324</v>
      </c>
      <c r="BQ870" t="s">
        <v>324</v>
      </c>
      <c r="BR870" t="s">
        <v>324</v>
      </c>
      <c r="BS870" t="s">
        <v>324</v>
      </c>
      <c r="BT870">
        <v>0</v>
      </c>
      <c r="BU870" t="s">
        <v>324</v>
      </c>
      <c r="BV870" t="s">
        <v>324</v>
      </c>
      <c r="BW870" t="s">
        <v>324</v>
      </c>
      <c r="BX870" t="s">
        <v>324</v>
      </c>
      <c r="BY870">
        <v>0</v>
      </c>
      <c r="BZ870" t="s">
        <v>324</v>
      </c>
      <c r="CA870">
        <v>6.5000000000000002E-2</v>
      </c>
      <c r="CB870" t="s">
        <v>324</v>
      </c>
      <c r="CC870" t="s">
        <v>324</v>
      </c>
      <c r="CD870">
        <v>6.5000000000000002E-2</v>
      </c>
      <c r="CE870" t="s">
        <v>324</v>
      </c>
      <c r="CF870">
        <v>1</v>
      </c>
      <c r="CG870" t="s">
        <v>324</v>
      </c>
      <c r="CH870" t="s">
        <v>324</v>
      </c>
      <c r="CI870">
        <v>1</v>
      </c>
      <c r="CJ870" t="s">
        <v>324</v>
      </c>
      <c r="CK870" t="s">
        <v>324</v>
      </c>
      <c r="CL870" t="s">
        <v>324</v>
      </c>
      <c r="CM870" t="s">
        <v>324</v>
      </c>
      <c r="CN870">
        <v>0</v>
      </c>
      <c r="CO870">
        <v>0.47899999999999998</v>
      </c>
      <c r="CP870">
        <v>0.84</v>
      </c>
      <c r="CQ870" t="s">
        <v>179</v>
      </c>
      <c r="CR870">
        <v>0</v>
      </c>
      <c r="CS870">
        <v>1.319</v>
      </c>
      <c r="CT870">
        <v>51</v>
      </c>
      <c r="CU870">
        <v>12</v>
      </c>
      <c r="CV870">
        <v>0</v>
      </c>
      <c r="CW870">
        <v>0</v>
      </c>
      <c r="CX870">
        <v>63</v>
      </c>
      <c r="CY870">
        <v>16.419</v>
      </c>
      <c r="CZ870">
        <v>32.524000000000001</v>
      </c>
      <c r="DA870">
        <v>0</v>
      </c>
      <c r="DB870">
        <v>0</v>
      </c>
      <c r="DC870">
        <v>48.942999999999998</v>
      </c>
    </row>
    <row r="871" spans="1:107" x14ac:dyDescent="0.45">
      <c r="A871">
        <v>2024</v>
      </c>
      <c r="B871">
        <v>3</v>
      </c>
      <c r="C871" t="s">
        <v>157</v>
      </c>
      <c r="D871">
        <v>99999</v>
      </c>
      <c r="E871" t="s">
        <v>329</v>
      </c>
      <c r="F871" t="s">
        <v>323</v>
      </c>
      <c r="H871">
        <v>4.4660000000000002</v>
      </c>
      <c r="I871">
        <v>1.79</v>
      </c>
      <c r="J871">
        <v>0.33800000000000002</v>
      </c>
      <c r="K871" t="s">
        <v>324</v>
      </c>
      <c r="L871">
        <v>6.593</v>
      </c>
      <c r="M871" t="s">
        <v>324</v>
      </c>
      <c r="N871" t="s">
        <v>324</v>
      </c>
      <c r="O871" t="s">
        <v>324</v>
      </c>
      <c r="P871" t="s">
        <v>324</v>
      </c>
      <c r="Q871" t="s">
        <v>324</v>
      </c>
      <c r="R871" t="s">
        <v>324</v>
      </c>
      <c r="S871" t="s">
        <v>324</v>
      </c>
      <c r="T871" t="s">
        <v>324</v>
      </c>
      <c r="U871" t="s">
        <v>324</v>
      </c>
      <c r="V871">
        <v>0</v>
      </c>
      <c r="W871" t="s">
        <v>324</v>
      </c>
      <c r="X871" t="s">
        <v>324</v>
      </c>
      <c r="Y871" t="s">
        <v>324</v>
      </c>
      <c r="Z871" t="s">
        <v>324</v>
      </c>
      <c r="AA871" t="s">
        <v>324</v>
      </c>
      <c r="AB871" t="s">
        <v>324</v>
      </c>
      <c r="AC871" t="s">
        <v>324</v>
      </c>
      <c r="AD871" t="s">
        <v>324</v>
      </c>
      <c r="AE871" t="s">
        <v>324</v>
      </c>
      <c r="AF871" t="s">
        <v>324</v>
      </c>
      <c r="AG871" t="s">
        <v>324</v>
      </c>
      <c r="AH871" t="s">
        <v>324</v>
      </c>
      <c r="AI871" t="s">
        <v>324</v>
      </c>
      <c r="AJ871" t="s">
        <v>324</v>
      </c>
      <c r="AK871">
        <v>0</v>
      </c>
      <c r="AL871" t="s">
        <v>324</v>
      </c>
      <c r="AM871" t="s">
        <v>324</v>
      </c>
      <c r="AN871" t="s">
        <v>324</v>
      </c>
      <c r="AO871" t="s">
        <v>324</v>
      </c>
      <c r="AP871" t="s">
        <v>324</v>
      </c>
      <c r="AQ871" t="s">
        <v>324</v>
      </c>
      <c r="AR871" t="s">
        <v>324</v>
      </c>
      <c r="AS871" t="s">
        <v>324</v>
      </c>
      <c r="AT871" t="s">
        <v>324</v>
      </c>
      <c r="AU871" t="s">
        <v>324</v>
      </c>
      <c r="AV871" t="s">
        <v>324</v>
      </c>
      <c r="AW871" t="s">
        <v>324</v>
      </c>
      <c r="AX871" t="s">
        <v>324</v>
      </c>
      <c r="AY871" t="s">
        <v>324</v>
      </c>
      <c r="AZ871">
        <v>0</v>
      </c>
      <c r="BA871" t="s">
        <v>324</v>
      </c>
      <c r="BB871" t="s">
        <v>324</v>
      </c>
      <c r="BC871" t="s">
        <v>324</v>
      </c>
      <c r="BD871" t="s">
        <v>324</v>
      </c>
      <c r="BE871" t="s">
        <v>324</v>
      </c>
      <c r="BF871" t="s">
        <v>324</v>
      </c>
      <c r="BG871" t="s">
        <v>324</v>
      </c>
      <c r="BH871" t="s">
        <v>324</v>
      </c>
      <c r="BI871" t="s">
        <v>324</v>
      </c>
      <c r="BJ871" t="s">
        <v>324</v>
      </c>
      <c r="BK871" t="s">
        <v>324</v>
      </c>
      <c r="BL871" t="s">
        <v>324</v>
      </c>
      <c r="BM871" t="s">
        <v>324</v>
      </c>
      <c r="BN871" t="s">
        <v>324</v>
      </c>
      <c r="BO871" t="s">
        <v>324</v>
      </c>
      <c r="BP871" t="s">
        <v>324</v>
      </c>
      <c r="BQ871" t="s">
        <v>324</v>
      </c>
      <c r="BR871" t="s">
        <v>324</v>
      </c>
      <c r="BS871" t="s">
        <v>324</v>
      </c>
      <c r="BT871" t="s">
        <v>324</v>
      </c>
      <c r="BU871" t="s">
        <v>324</v>
      </c>
      <c r="BV871" t="s">
        <v>324</v>
      </c>
      <c r="BW871" t="s">
        <v>324</v>
      </c>
      <c r="BX871" t="s">
        <v>324</v>
      </c>
      <c r="BY871" t="s">
        <v>324</v>
      </c>
      <c r="BZ871" t="s">
        <v>324</v>
      </c>
      <c r="CA871" t="s">
        <v>324</v>
      </c>
      <c r="CB871" t="s">
        <v>324</v>
      </c>
      <c r="CC871" t="s">
        <v>324</v>
      </c>
      <c r="CD871" t="s">
        <v>324</v>
      </c>
      <c r="CE871" t="s">
        <v>324</v>
      </c>
      <c r="CF871" t="s">
        <v>324</v>
      </c>
      <c r="CG871" t="s">
        <v>324</v>
      </c>
      <c r="CH871" t="s">
        <v>324</v>
      </c>
      <c r="CI871" t="s">
        <v>324</v>
      </c>
      <c r="CJ871" t="s">
        <v>324</v>
      </c>
      <c r="CK871" t="s">
        <v>324</v>
      </c>
      <c r="CL871" t="s">
        <v>324</v>
      </c>
      <c r="CM871" t="s">
        <v>324</v>
      </c>
      <c r="CN871" t="s">
        <v>324</v>
      </c>
      <c r="CO871">
        <v>4.4660000000000002</v>
      </c>
      <c r="CP871">
        <v>1.79</v>
      </c>
      <c r="CQ871">
        <v>0.33800000000000002</v>
      </c>
      <c r="CR871" t="s">
        <v>324</v>
      </c>
      <c r="CS871">
        <v>6.593</v>
      </c>
      <c r="CT871" t="s">
        <v>324</v>
      </c>
      <c r="CU871" t="s">
        <v>324</v>
      </c>
      <c r="CV871" t="s">
        <v>324</v>
      </c>
      <c r="CW871" t="s">
        <v>324</v>
      </c>
      <c r="CX871" t="s">
        <v>324</v>
      </c>
      <c r="CY871" t="s">
        <v>324</v>
      </c>
      <c r="CZ871" t="s">
        <v>324</v>
      </c>
      <c r="DA871" t="s">
        <v>324</v>
      </c>
      <c r="DB871" t="s">
        <v>324</v>
      </c>
      <c r="DC871" t="s">
        <v>324</v>
      </c>
    </row>
    <row r="872" spans="1:107" x14ac:dyDescent="0.45">
      <c r="A872">
        <v>2024</v>
      </c>
      <c r="B872">
        <v>3</v>
      </c>
      <c r="C872" t="s">
        <v>163</v>
      </c>
      <c r="D872">
        <v>6395</v>
      </c>
      <c r="E872" t="s">
        <v>460</v>
      </c>
      <c r="F872" t="s">
        <v>323</v>
      </c>
      <c r="G872" t="s">
        <v>247</v>
      </c>
      <c r="H872">
        <v>2.073</v>
      </c>
      <c r="I872">
        <v>0.51700000000000002</v>
      </c>
      <c r="J872" t="s">
        <v>324</v>
      </c>
      <c r="K872" t="s">
        <v>324</v>
      </c>
      <c r="L872">
        <v>2.59</v>
      </c>
      <c r="M872">
        <v>174</v>
      </c>
      <c r="N872">
        <v>31</v>
      </c>
      <c r="O872" t="s">
        <v>324</v>
      </c>
      <c r="P872" t="s">
        <v>324</v>
      </c>
      <c r="Q872">
        <v>205</v>
      </c>
      <c r="R872">
        <v>0.14299999999999999</v>
      </c>
      <c r="S872" t="s">
        <v>324</v>
      </c>
      <c r="T872" t="s">
        <v>324</v>
      </c>
      <c r="U872" t="s">
        <v>324</v>
      </c>
      <c r="V872">
        <v>0.14299999999999999</v>
      </c>
      <c r="W872">
        <v>350</v>
      </c>
      <c r="X872" t="s">
        <v>324</v>
      </c>
      <c r="Y872" t="s">
        <v>324</v>
      </c>
      <c r="Z872" t="s">
        <v>324</v>
      </c>
      <c r="AA872">
        <v>350</v>
      </c>
      <c r="AB872" t="s">
        <v>324</v>
      </c>
      <c r="AC872" t="s">
        <v>324</v>
      </c>
      <c r="AD872" t="s">
        <v>324</v>
      </c>
      <c r="AE872" t="s">
        <v>324</v>
      </c>
      <c r="AF872">
        <v>0</v>
      </c>
      <c r="AG872">
        <v>0.54900000000000004</v>
      </c>
      <c r="AH872">
        <v>2.7E-2</v>
      </c>
      <c r="AI872" t="s">
        <v>324</v>
      </c>
      <c r="AJ872" t="s">
        <v>324</v>
      </c>
      <c r="AK872">
        <v>0.57599999999999996</v>
      </c>
      <c r="AL872">
        <v>16</v>
      </c>
      <c r="AM872">
        <v>2</v>
      </c>
      <c r="AN872" t="s">
        <v>324</v>
      </c>
      <c r="AO872" t="s">
        <v>324</v>
      </c>
      <c r="AP872">
        <v>18</v>
      </c>
      <c r="AQ872">
        <v>0.73399999999999999</v>
      </c>
      <c r="AR872">
        <v>2.7E-2</v>
      </c>
      <c r="AS872" t="s">
        <v>324</v>
      </c>
      <c r="AT872" t="s">
        <v>324</v>
      </c>
      <c r="AU872">
        <v>0.76100000000000001</v>
      </c>
      <c r="AV872" t="s">
        <v>324</v>
      </c>
      <c r="AW872" t="s">
        <v>324</v>
      </c>
      <c r="AX872" t="s">
        <v>324</v>
      </c>
      <c r="AY872" t="s">
        <v>324</v>
      </c>
      <c r="AZ872">
        <v>0</v>
      </c>
      <c r="BA872" t="s">
        <v>324</v>
      </c>
      <c r="BB872" t="s">
        <v>324</v>
      </c>
      <c r="BC872" t="s">
        <v>324</v>
      </c>
      <c r="BD872" t="s">
        <v>324</v>
      </c>
      <c r="BE872">
        <v>0</v>
      </c>
      <c r="BF872" t="s">
        <v>324</v>
      </c>
      <c r="BG872" t="s">
        <v>324</v>
      </c>
      <c r="BH872" t="s">
        <v>324</v>
      </c>
      <c r="BI872" t="s">
        <v>324</v>
      </c>
      <c r="BJ872">
        <v>0</v>
      </c>
      <c r="BK872">
        <v>5.0000000000000001E-3</v>
      </c>
      <c r="BL872" t="s">
        <v>324</v>
      </c>
      <c r="BM872" t="s">
        <v>324</v>
      </c>
      <c r="BN872" t="s">
        <v>324</v>
      </c>
      <c r="BO872">
        <v>5.0000000000000001E-3</v>
      </c>
      <c r="BP872">
        <v>4</v>
      </c>
      <c r="BQ872" t="s">
        <v>324</v>
      </c>
      <c r="BR872" t="s">
        <v>324</v>
      </c>
      <c r="BS872" t="s">
        <v>324</v>
      </c>
      <c r="BT872">
        <v>4</v>
      </c>
      <c r="BU872" t="s">
        <v>324</v>
      </c>
      <c r="BV872" t="s">
        <v>324</v>
      </c>
      <c r="BW872" t="s">
        <v>324</v>
      </c>
      <c r="BX872" t="s">
        <v>324</v>
      </c>
      <c r="BY872">
        <v>0</v>
      </c>
      <c r="BZ872" t="s">
        <v>324</v>
      </c>
      <c r="CA872" t="s">
        <v>324</v>
      </c>
      <c r="CB872" t="s">
        <v>324</v>
      </c>
      <c r="CC872" t="s">
        <v>324</v>
      </c>
      <c r="CD872">
        <v>0</v>
      </c>
      <c r="CE872" t="s">
        <v>324</v>
      </c>
      <c r="CF872" t="s">
        <v>324</v>
      </c>
      <c r="CG872" t="s">
        <v>324</v>
      </c>
      <c r="CH872" t="s">
        <v>324</v>
      </c>
      <c r="CI872">
        <v>0</v>
      </c>
      <c r="CJ872" t="s">
        <v>324</v>
      </c>
      <c r="CK872" t="s">
        <v>324</v>
      </c>
      <c r="CL872" t="s">
        <v>324</v>
      </c>
      <c r="CM872" t="s">
        <v>324</v>
      </c>
      <c r="CN872">
        <v>0</v>
      </c>
      <c r="CO872">
        <v>2.2210000000000001</v>
      </c>
      <c r="CP872">
        <v>0.51700000000000002</v>
      </c>
      <c r="CQ872" t="s">
        <v>179</v>
      </c>
      <c r="CR872">
        <v>0</v>
      </c>
      <c r="CS872">
        <v>2.738</v>
      </c>
      <c r="CT872">
        <v>528</v>
      </c>
      <c r="CU872">
        <v>31</v>
      </c>
      <c r="CV872">
        <v>0</v>
      </c>
      <c r="CW872">
        <v>0</v>
      </c>
      <c r="CX872">
        <v>559</v>
      </c>
      <c r="CY872">
        <v>0</v>
      </c>
      <c r="CZ872">
        <v>0</v>
      </c>
      <c r="DA872">
        <v>0</v>
      </c>
      <c r="DB872">
        <v>0</v>
      </c>
      <c r="DC872">
        <v>0</v>
      </c>
    </row>
    <row r="873" spans="1:107" x14ac:dyDescent="0.45">
      <c r="A873">
        <v>2024</v>
      </c>
      <c r="B873">
        <v>3</v>
      </c>
      <c r="C873" t="s">
        <v>163</v>
      </c>
      <c r="D873">
        <v>12199</v>
      </c>
      <c r="E873" t="s">
        <v>461</v>
      </c>
      <c r="F873" t="s">
        <v>323</v>
      </c>
      <c r="G873" t="s">
        <v>244</v>
      </c>
      <c r="H873">
        <v>0.122</v>
      </c>
      <c r="I873">
        <v>7.3999999999999996E-2</v>
      </c>
      <c r="J873" t="s">
        <v>324</v>
      </c>
      <c r="K873" t="s">
        <v>324</v>
      </c>
      <c r="L873">
        <v>0.19600000000000001</v>
      </c>
      <c r="M873">
        <v>15</v>
      </c>
      <c r="N873">
        <v>4</v>
      </c>
      <c r="O873" t="s">
        <v>324</v>
      </c>
      <c r="P873" t="s">
        <v>324</v>
      </c>
      <c r="Q873">
        <v>19</v>
      </c>
      <c r="R873" t="s">
        <v>324</v>
      </c>
      <c r="S873" t="s">
        <v>324</v>
      </c>
      <c r="T873" t="s">
        <v>324</v>
      </c>
      <c r="U873" t="s">
        <v>324</v>
      </c>
      <c r="V873">
        <v>0</v>
      </c>
      <c r="W873" t="s">
        <v>324</v>
      </c>
      <c r="X873" t="s">
        <v>324</v>
      </c>
      <c r="Y873" t="s">
        <v>324</v>
      </c>
      <c r="Z873" t="s">
        <v>324</v>
      </c>
      <c r="AA873">
        <v>0</v>
      </c>
      <c r="AB873" t="s">
        <v>324</v>
      </c>
      <c r="AC873" t="s">
        <v>324</v>
      </c>
      <c r="AD873" t="s">
        <v>324</v>
      </c>
      <c r="AE873" t="s">
        <v>324</v>
      </c>
      <c r="AF873">
        <v>0</v>
      </c>
      <c r="AG873" t="s">
        <v>324</v>
      </c>
      <c r="AH873" t="s">
        <v>324</v>
      </c>
      <c r="AI873" t="s">
        <v>324</v>
      </c>
      <c r="AJ873" t="s">
        <v>324</v>
      </c>
      <c r="AK873">
        <v>0</v>
      </c>
      <c r="AL873" t="s">
        <v>324</v>
      </c>
      <c r="AM873" t="s">
        <v>324</v>
      </c>
      <c r="AN873" t="s">
        <v>324</v>
      </c>
      <c r="AO873" t="s">
        <v>324</v>
      </c>
      <c r="AP873">
        <v>0</v>
      </c>
      <c r="AQ873" t="s">
        <v>324</v>
      </c>
      <c r="AR873" t="s">
        <v>324</v>
      </c>
      <c r="AS873" t="s">
        <v>324</v>
      </c>
      <c r="AT873" t="s">
        <v>324</v>
      </c>
      <c r="AU873">
        <v>0</v>
      </c>
      <c r="AV873" t="s">
        <v>324</v>
      </c>
      <c r="AW873" t="s">
        <v>324</v>
      </c>
      <c r="AX873" t="s">
        <v>324</v>
      </c>
      <c r="AY873" t="s">
        <v>324</v>
      </c>
      <c r="AZ873">
        <v>0</v>
      </c>
      <c r="BA873" t="s">
        <v>324</v>
      </c>
      <c r="BB873" t="s">
        <v>324</v>
      </c>
      <c r="BC873" t="s">
        <v>324</v>
      </c>
      <c r="BD873" t="s">
        <v>324</v>
      </c>
      <c r="BE873">
        <v>0</v>
      </c>
      <c r="BF873" t="s">
        <v>324</v>
      </c>
      <c r="BG873" t="s">
        <v>324</v>
      </c>
      <c r="BH873" t="s">
        <v>324</v>
      </c>
      <c r="BI873" t="s">
        <v>324</v>
      </c>
      <c r="BJ873">
        <v>0</v>
      </c>
      <c r="BK873">
        <v>2E-3</v>
      </c>
      <c r="BL873">
        <v>5.0000000000000001E-3</v>
      </c>
      <c r="BM873" t="s">
        <v>324</v>
      </c>
      <c r="BN873" t="s">
        <v>324</v>
      </c>
      <c r="BO873">
        <v>7.0000000000000001E-3</v>
      </c>
      <c r="BP873">
        <v>3</v>
      </c>
      <c r="BQ873">
        <v>2</v>
      </c>
      <c r="BR873" t="s">
        <v>324</v>
      </c>
      <c r="BS873" t="s">
        <v>324</v>
      </c>
      <c r="BT873">
        <v>5</v>
      </c>
      <c r="BU873" t="s">
        <v>324</v>
      </c>
      <c r="BV873" t="s">
        <v>324</v>
      </c>
      <c r="BW873" t="s">
        <v>324</v>
      </c>
      <c r="BX873" t="s">
        <v>324</v>
      </c>
      <c r="BY873">
        <v>0</v>
      </c>
      <c r="BZ873" t="s">
        <v>324</v>
      </c>
      <c r="CA873" t="s">
        <v>324</v>
      </c>
      <c r="CB873" t="s">
        <v>324</v>
      </c>
      <c r="CC873" t="s">
        <v>324</v>
      </c>
      <c r="CD873">
        <v>0</v>
      </c>
      <c r="CE873" t="s">
        <v>324</v>
      </c>
      <c r="CF873" t="s">
        <v>324</v>
      </c>
      <c r="CG873" t="s">
        <v>324</v>
      </c>
      <c r="CH873" t="s">
        <v>324</v>
      </c>
      <c r="CI873">
        <v>0</v>
      </c>
      <c r="CJ873" t="s">
        <v>324</v>
      </c>
      <c r="CK873" t="s">
        <v>324</v>
      </c>
      <c r="CL873" t="s">
        <v>324</v>
      </c>
      <c r="CM873" t="s">
        <v>324</v>
      </c>
      <c r="CN873">
        <v>0</v>
      </c>
      <c r="CO873">
        <v>0.124</v>
      </c>
      <c r="CP873">
        <v>7.9000000000000001E-2</v>
      </c>
      <c r="CQ873" t="s">
        <v>179</v>
      </c>
      <c r="CR873">
        <v>0</v>
      </c>
      <c r="CS873">
        <v>0.20300000000000001</v>
      </c>
      <c r="CT873">
        <v>18</v>
      </c>
      <c r="CU873">
        <v>6</v>
      </c>
      <c r="CV873">
        <v>0</v>
      </c>
      <c r="CW873">
        <v>0</v>
      </c>
      <c r="CX873">
        <v>24</v>
      </c>
      <c r="CY873">
        <v>0</v>
      </c>
      <c r="CZ873">
        <v>0</v>
      </c>
      <c r="DA873">
        <v>0</v>
      </c>
      <c r="DB873">
        <v>0</v>
      </c>
      <c r="DC873">
        <v>0</v>
      </c>
    </row>
    <row r="874" spans="1:107" x14ac:dyDescent="0.45">
      <c r="A874">
        <v>2024</v>
      </c>
      <c r="B874">
        <v>3</v>
      </c>
      <c r="C874" t="s">
        <v>163</v>
      </c>
      <c r="D874">
        <v>12692</v>
      </c>
      <c r="E874" t="s">
        <v>462</v>
      </c>
      <c r="F874" t="s">
        <v>323</v>
      </c>
      <c r="G874" t="s">
        <v>244</v>
      </c>
      <c r="H874">
        <v>0.872</v>
      </c>
      <c r="I874">
        <v>8.3000000000000004E-2</v>
      </c>
      <c r="J874" t="s">
        <v>324</v>
      </c>
      <c r="K874" t="s">
        <v>324</v>
      </c>
      <c r="L874">
        <v>0.95499999999999996</v>
      </c>
      <c r="M874">
        <v>114</v>
      </c>
      <c r="N874">
        <v>6</v>
      </c>
      <c r="O874" t="s">
        <v>324</v>
      </c>
      <c r="P874" t="s">
        <v>324</v>
      </c>
      <c r="Q874">
        <v>120</v>
      </c>
      <c r="R874">
        <v>0.109</v>
      </c>
      <c r="S874">
        <v>4.5999999999999999E-2</v>
      </c>
      <c r="T874" t="s">
        <v>324</v>
      </c>
      <c r="U874" t="s">
        <v>324</v>
      </c>
      <c r="V874">
        <v>0.155</v>
      </c>
      <c r="W874">
        <v>142</v>
      </c>
      <c r="X874">
        <v>10</v>
      </c>
      <c r="Y874" t="s">
        <v>324</v>
      </c>
      <c r="Z874" t="s">
        <v>324</v>
      </c>
      <c r="AA874">
        <v>152</v>
      </c>
      <c r="AB874" t="s">
        <v>324</v>
      </c>
      <c r="AC874" t="s">
        <v>324</v>
      </c>
      <c r="AD874" t="s">
        <v>324</v>
      </c>
      <c r="AE874" t="s">
        <v>324</v>
      </c>
      <c r="AF874">
        <v>0</v>
      </c>
      <c r="AG874" t="s">
        <v>324</v>
      </c>
      <c r="AH874" t="s">
        <v>324</v>
      </c>
      <c r="AI874" t="s">
        <v>324</v>
      </c>
      <c r="AJ874" t="s">
        <v>324</v>
      </c>
      <c r="AK874">
        <v>0</v>
      </c>
      <c r="AL874" t="s">
        <v>324</v>
      </c>
      <c r="AM874" t="s">
        <v>324</v>
      </c>
      <c r="AN874" t="s">
        <v>324</v>
      </c>
      <c r="AO874" t="s">
        <v>324</v>
      </c>
      <c r="AP874">
        <v>0</v>
      </c>
      <c r="AQ874" t="s">
        <v>324</v>
      </c>
      <c r="AR874" t="s">
        <v>324</v>
      </c>
      <c r="AS874" t="s">
        <v>324</v>
      </c>
      <c r="AT874" t="s">
        <v>324</v>
      </c>
      <c r="AU874">
        <v>0</v>
      </c>
      <c r="AV874" t="s">
        <v>324</v>
      </c>
      <c r="AW874" t="s">
        <v>324</v>
      </c>
      <c r="AX874" t="s">
        <v>324</v>
      </c>
      <c r="AY874" t="s">
        <v>324</v>
      </c>
      <c r="AZ874">
        <v>0</v>
      </c>
      <c r="BA874" t="s">
        <v>324</v>
      </c>
      <c r="BB874" t="s">
        <v>324</v>
      </c>
      <c r="BC874" t="s">
        <v>324</v>
      </c>
      <c r="BD874" t="s">
        <v>324</v>
      </c>
      <c r="BE874">
        <v>0</v>
      </c>
      <c r="BF874" t="s">
        <v>324</v>
      </c>
      <c r="BG874" t="s">
        <v>324</v>
      </c>
      <c r="BH874" t="s">
        <v>324</v>
      </c>
      <c r="BI874" t="s">
        <v>324</v>
      </c>
      <c r="BJ874">
        <v>0</v>
      </c>
      <c r="BK874">
        <v>2E-3</v>
      </c>
      <c r="BL874" t="s">
        <v>324</v>
      </c>
      <c r="BM874" t="s">
        <v>324</v>
      </c>
      <c r="BN874" t="s">
        <v>324</v>
      </c>
      <c r="BO874">
        <v>2E-3</v>
      </c>
      <c r="BP874">
        <v>1</v>
      </c>
      <c r="BQ874" t="s">
        <v>324</v>
      </c>
      <c r="BR874" t="s">
        <v>324</v>
      </c>
      <c r="BS874" t="s">
        <v>324</v>
      </c>
      <c r="BT874">
        <v>1</v>
      </c>
      <c r="BU874" t="s">
        <v>324</v>
      </c>
      <c r="BV874" t="s">
        <v>324</v>
      </c>
      <c r="BW874" t="s">
        <v>324</v>
      </c>
      <c r="BX874" t="s">
        <v>324</v>
      </c>
      <c r="BY874">
        <v>0</v>
      </c>
      <c r="BZ874" t="s">
        <v>324</v>
      </c>
      <c r="CA874" t="s">
        <v>324</v>
      </c>
      <c r="CB874" t="s">
        <v>324</v>
      </c>
      <c r="CC874" t="s">
        <v>324</v>
      </c>
      <c r="CD874">
        <v>0</v>
      </c>
      <c r="CE874" t="s">
        <v>324</v>
      </c>
      <c r="CF874" t="s">
        <v>324</v>
      </c>
      <c r="CG874" t="s">
        <v>324</v>
      </c>
      <c r="CH874" t="s">
        <v>324</v>
      </c>
      <c r="CI874">
        <v>0</v>
      </c>
      <c r="CJ874" t="s">
        <v>324</v>
      </c>
      <c r="CK874" t="s">
        <v>324</v>
      </c>
      <c r="CL874" t="s">
        <v>324</v>
      </c>
      <c r="CM874" t="s">
        <v>324</v>
      </c>
      <c r="CN874">
        <v>0</v>
      </c>
      <c r="CO874">
        <v>0.98299999999999998</v>
      </c>
      <c r="CP874">
        <v>0.129</v>
      </c>
      <c r="CQ874" t="s">
        <v>179</v>
      </c>
      <c r="CR874">
        <v>0</v>
      </c>
      <c r="CS874">
        <v>1.1120000000000001</v>
      </c>
      <c r="CT874">
        <v>257</v>
      </c>
      <c r="CU874">
        <v>16</v>
      </c>
      <c r="CV874">
        <v>0</v>
      </c>
      <c r="CW874">
        <v>0</v>
      </c>
      <c r="CX874">
        <v>273</v>
      </c>
      <c r="CY874">
        <v>0</v>
      </c>
      <c r="CZ874">
        <v>0</v>
      </c>
      <c r="DA874">
        <v>0</v>
      </c>
      <c r="DB874">
        <v>0</v>
      </c>
      <c r="DC874">
        <v>0</v>
      </c>
    </row>
    <row r="875" spans="1:107" x14ac:dyDescent="0.45">
      <c r="A875">
        <v>2024</v>
      </c>
      <c r="B875">
        <v>3</v>
      </c>
      <c r="C875" t="s">
        <v>163</v>
      </c>
      <c r="D875">
        <v>12825</v>
      </c>
      <c r="E875" t="s">
        <v>463</v>
      </c>
      <c r="F875" t="s">
        <v>323</v>
      </c>
      <c r="G875" t="s">
        <v>244</v>
      </c>
      <c r="H875">
        <v>42.646000000000001</v>
      </c>
      <c r="I875">
        <v>10.542999999999999</v>
      </c>
      <c r="J875">
        <v>0</v>
      </c>
      <c r="K875">
        <v>0</v>
      </c>
      <c r="L875">
        <v>53.189</v>
      </c>
      <c r="M875">
        <v>6012</v>
      </c>
      <c r="N875">
        <v>673</v>
      </c>
      <c r="O875">
        <v>0</v>
      </c>
      <c r="P875">
        <v>0</v>
      </c>
      <c r="Q875">
        <v>6685</v>
      </c>
      <c r="R875">
        <v>0</v>
      </c>
      <c r="S875">
        <v>0</v>
      </c>
      <c r="T875">
        <v>0</v>
      </c>
      <c r="U875">
        <v>0</v>
      </c>
      <c r="V875">
        <v>0</v>
      </c>
      <c r="W875">
        <v>0</v>
      </c>
      <c r="X875">
        <v>0</v>
      </c>
      <c r="Y875">
        <v>0</v>
      </c>
      <c r="Z875">
        <v>0</v>
      </c>
      <c r="AA875">
        <v>0</v>
      </c>
      <c r="AB875">
        <v>0</v>
      </c>
      <c r="AC875">
        <v>0</v>
      </c>
      <c r="AD875">
        <v>0</v>
      </c>
      <c r="AE875">
        <v>0</v>
      </c>
      <c r="AF875">
        <v>0</v>
      </c>
      <c r="AG875">
        <v>0</v>
      </c>
      <c r="AH875">
        <v>0</v>
      </c>
      <c r="AI875">
        <v>0</v>
      </c>
      <c r="AJ875">
        <v>0</v>
      </c>
      <c r="AK875">
        <v>0</v>
      </c>
      <c r="AL875">
        <v>0</v>
      </c>
      <c r="AM875">
        <v>0</v>
      </c>
      <c r="AN875">
        <v>0</v>
      </c>
      <c r="AO875">
        <v>0</v>
      </c>
      <c r="AP875">
        <v>0</v>
      </c>
      <c r="AQ875">
        <v>0</v>
      </c>
      <c r="AR875">
        <v>0</v>
      </c>
      <c r="AS875">
        <v>0</v>
      </c>
      <c r="AT875">
        <v>0</v>
      </c>
      <c r="AU875">
        <v>0</v>
      </c>
      <c r="AV875">
        <v>0</v>
      </c>
      <c r="AW875">
        <v>0</v>
      </c>
      <c r="AX875">
        <v>0</v>
      </c>
      <c r="AY875">
        <v>0</v>
      </c>
      <c r="AZ875">
        <v>0</v>
      </c>
      <c r="BA875">
        <v>0</v>
      </c>
      <c r="BB875">
        <v>0</v>
      </c>
      <c r="BC875">
        <v>0</v>
      </c>
      <c r="BD875">
        <v>0</v>
      </c>
      <c r="BE875">
        <v>0</v>
      </c>
      <c r="BF875">
        <v>0</v>
      </c>
      <c r="BG875">
        <v>0</v>
      </c>
      <c r="BH875">
        <v>0</v>
      </c>
      <c r="BI875">
        <v>0</v>
      </c>
      <c r="BJ875">
        <v>0</v>
      </c>
      <c r="BK875">
        <v>0.41099999999999998</v>
      </c>
      <c r="BL875">
        <v>0.51300000000000001</v>
      </c>
      <c r="BM875">
        <v>0</v>
      </c>
      <c r="BN875">
        <v>0</v>
      </c>
      <c r="BO875">
        <v>0.92400000000000004</v>
      </c>
      <c r="BP875">
        <v>76</v>
      </c>
      <c r="BQ875">
        <v>35</v>
      </c>
      <c r="BR875">
        <v>0</v>
      </c>
      <c r="BS875">
        <v>0</v>
      </c>
      <c r="BT875">
        <v>111</v>
      </c>
      <c r="BU875">
        <v>0</v>
      </c>
      <c r="BV875">
        <v>0</v>
      </c>
      <c r="BW875">
        <v>0</v>
      </c>
      <c r="BX875">
        <v>0</v>
      </c>
      <c r="BY875">
        <v>0</v>
      </c>
      <c r="BZ875">
        <v>1.7999999999999999E-2</v>
      </c>
      <c r="CA875">
        <v>7.0000000000000007E-2</v>
      </c>
      <c r="CB875">
        <v>0</v>
      </c>
      <c r="CC875">
        <v>0</v>
      </c>
      <c r="CD875">
        <v>8.7999999999999995E-2</v>
      </c>
      <c r="CE875">
        <v>3</v>
      </c>
      <c r="CF875">
        <v>2</v>
      </c>
      <c r="CG875">
        <v>0</v>
      </c>
      <c r="CH875">
        <v>0</v>
      </c>
      <c r="CI875">
        <v>5</v>
      </c>
      <c r="CJ875">
        <v>0</v>
      </c>
      <c r="CK875">
        <v>0</v>
      </c>
      <c r="CL875">
        <v>0</v>
      </c>
      <c r="CM875">
        <v>0</v>
      </c>
      <c r="CN875">
        <v>0</v>
      </c>
      <c r="CO875">
        <v>43.075000000000003</v>
      </c>
      <c r="CP875">
        <v>11.125999999999999</v>
      </c>
      <c r="CQ875" t="s">
        <v>179</v>
      </c>
      <c r="CR875">
        <v>0</v>
      </c>
      <c r="CS875">
        <v>54.201000000000001</v>
      </c>
      <c r="CT875">
        <v>6091</v>
      </c>
      <c r="CU875">
        <v>710</v>
      </c>
      <c r="CV875">
        <v>0</v>
      </c>
      <c r="CW875">
        <v>0</v>
      </c>
      <c r="CX875">
        <v>6801</v>
      </c>
      <c r="CY875">
        <v>0</v>
      </c>
      <c r="CZ875">
        <v>0</v>
      </c>
      <c r="DA875">
        <v>0</v>
      </c>
      <c r="DB875">
        <v>0</v>
      </c>
      <c r="DC875">
        <v>0</v>
      </c>
    </row>
    <row r="876" spans="1:107" x14ac:dyDescent="0.45">
      <c r="A876">
        <v>2024</v>
      </c>
      <c r="B876">
        <v>3</v>
      </c>
      <c r="C876" t="s">
        <v>163</v>
      </c>
      <c r="D876">
        <v>19603</v>
      </c>
      <c r="E876" t="s">
        <v>464</v>
      </c>
      <c r="F876" t="s">
        <v>323</v>
      </c>
      <c r="G876" t="s">
        <v>244</v>
      </c>
      <c r="H876">
        <v>0.46800000000000003</v>
      </c>
      <c r="I876" t="s">
        <v>324</v>
      </c>
      <c r="J876" t="s">
        <v>324</v>
      </c>
      <c r="K876" t="s">
        <v>324</v>
      </c>
      <c r="L876">
        <v>0.46800000000000003</v>
      </c>
      <c r="M876">
        <v>70</v>
      </c>
      <c r="N876" t="s">
        <v>324</v>
      </c>
      <c r="O876" t="s">
        <v>324</v>
      </c>
      <c r="P876" t="s">
        <v>324</v>
      </c>
      <c r="Q876">
        <v>70</v>
      </c>
      <c r="R876" t="s">
        <v>324</v>
      </c>
      <c r="S876" t="s">
        <v>324</v>
      </c>
      <c r="T876" t="s">
        <v>324</v>
      </c>
      <c r="U876" t="s">
        <v>324</v>
      </c>
      <c r="V876">
        <v>0</v>
      </c>
      <c r="W876" t="s">
        <v>324</v>
      </c>
      <c r="X876" t="s">
        <v>324</v>
      </c>
      <c r="Y876" t="s">
        <v>324</v>
      </c>
      <c r="Z876" t="s">
        <v>324</v>
      </c>
      <c r="AA876">
        <v>0</v>
      </c>
      <c r="AB876" t="s">
        <v>324</v>
      </c>
      <c r="AC876" t="s">
        <v>324</v>
      </c>
      <c r="AD876" t="s">
        <v>324</v>
      </c>
      <c r="AE876" t="s">
        <v>324</v>
      </c>
      <c r="AF876">
        <v>0</v>
      </c>
      <c r="AG876" t="s">
        <v>324</v>
      </c>
      <c r="AH876" t="s">
        <v>324</v>
      </c>
      <c r="AI876" t="s">
        <v>324</v>
      </c>
      <c r="AJ876" t="s">
        <v>324</v>
      </c>
      <c r="AK876">
        <v>0</v>
      </c>
      <c r="AL876" t="s">
        <v>324</v>
      </c>
      <c r="AM876" t="s">
        <v>324</v>
      </c>
      <c r="AN876" t="s">
        <v>324</v>
      </c>
      <c r="AO876" t="s">
        <v>324</v>
      </c>
      <c r="AP876">
        <v>0</v>
      </c>
      <c r="AQ876" t="s">
        <v>324</v>
      </c>
      <c r="AR876" t="s">
        <v>324</v>
      </c>
      <c r="AS876" t="s">
        <v>324</v>
      </c>
      <c r="AT876" t="s">
        <v>324</v>
      </c>
      <c r="AU876">
        <v>0</v>
      </c>
      <c r="AV876" t="s">
        <v>324</v>
      </c>
      <c r="AW876" t="s">
        <v>324</v>
      </c>
      <c r="AX876" t="s">
        <v>324</v>
      </c>
      <c r="AY876" t="s">
        <v>324</v>
      </c>
      <c r="AZ876">
        <v>0</v>
      </c>
      <c r="BA876" t="s">
        <v>324</v>
      </c>
      <c r="BB876" t="s">
        <v>324</v>
      </c>
      <c r="BC876" t="s">
        <v>324</v>
      </c>
      <c r="BD876" t="s">
        <v>324</v>
      </c>
      <c r="BE876">
        <v>0</v>
      </c>
      <c r="BF876" t="s">
        <v>324</v>
      </c>
      <c r="BG876" t="s">
        <v>324</v>
      </c>
      <c r="BH876" t="s">
        <v>324</v>
      </c>
      <c r="BI876" t="s">
        <v>324</v>
      </c>
      <c r="BJ876">
        <v>0</v>
      </c>
      <c r="BK876" t="s">
        <v>324</v>
      </c>
      <c r="BL876" t="s">
        <v>324</v>
      </c>
      <c r="BM876" t="s">
        <v>324</v>
      </c>
      <c r="BN876" t="s">
        <v>324</v>
      </c>
      <c r="BO876">
        <v>0</v>
      </c>
      <c r="BP876" t="s">
        <v>324</v>
      </c>
      <c r="BQ876" t="s">
        <v>324</v>
      </c>
      <c r="BR876" t="s">
        <v>324</v>
      </c>
      <c r="BS876" t="s">
        <v>324</v>
      </c>
      <c r="BT876">
        <v>0</v>
      </c>
      <c r="BU876" t="s">
        <v>324</v>
      </c>
      <c r="BV876" t="s">
        <v>324</v>
      </c>
      <c r="BW876" t="s">
        <v>324</v>
      </c>
      <c r="BX876" t="s">
        <v>324</v>
      </c>
      <c r="BY876">
        <v>0</v>
      </c>
      <c r="BZ876" t="s">
        <v>324</v>
      </c>
      <c r="CA876" t="s">
        <v>324</v>
      </c>
      <c r="CB876" t="s">
        <v>324</v>
      </c>
      <c r="CC876" t="s">
        <v>324</v>
      </c>
      <c r="CD876">
        <v>0</v>
      </c>
      <c r="CE876" t="s">
        <v>324</v>
      </c>
      <c r="CF876" t="s">
        <v>324</v>
      </c>
      <c r="CG876" t="s">
        <v>324</v>
      </c>
      <c r="CH876" t="s">
        <v>324</v>
      </c>
      <c r="CI876">
        <v>0</v>
      </c>
      <c r="CJ876" t="s">
        <v>324</v>
      </c>
      <c r="CK876" t="s">
        <v>324</v>
      </c>
      <c r="CL876" t="s">
        <v>324</v>
      </c>
      <c r="CM876" t="s">
        <v>324</v>
      </c>
      <c r="CN876">
        <v>0</v>
      </c>
      <c r="CO876">
        <v>0.46800000000000003</v>
      </c>
      <c r="CP876" t="s">
        <v>179</v>
      </c>
      <c r="CQ876" t="s">
        <v>179</v>
      </c>
      <c r="CR876">
        <v>0</v>
      </c>
      <c r="CS876">
        <v>0.46800000000000003</v>
      </c>
      <c r="CT876">
        <v>70</v>
      </c>
      <c r="CU876">
        <v>0</v>
      </c>
      <c r="CV876">
        <v>0</v>
      </c>
      <c r="CW876">
        <v>0</v>
      </c>
      <c r="CX876">
        <v>70</v>
      </c>
      <c r="CY876">
        <v>0</v>
      </c>
      <c r="CZ876">
        <v>0</v>
      </c>
      <c r="DA876">
        <v>0</v>
      </c>
      <c r="DB876">
        <v>0</v>
      </c>
      <c r="DC876">
        <v>0</v>
      </c>
    </row>
    <row r="877" spans="1:107" x14ac:dyDescent="0.45">
      <c r="A877">
        <v>2024</v>
      </c>
      <c r="B877">
        <v>3</v>
      </c>
      <c r="C877" t="s">
        <v>163</v>
      </c>
      <c r="D877">
        <v>20997</v>
      </c>
      <c r="E877" t="s">
        <v>465</v>
      </c>
      <c r="F877" t="s">
        <v>323</v>
      </c>
      <c r="G877" t="s">
        <v>244</v>
      </c>
      <c r="H877">
        <v>2.88</v>
      </c>
      <c r="I877" t="s">
        <v>324</v>
      </c>
      <c r="J877" t="s">
        <v>324</v>
      </c>
      <c r="K877" t="s">
        <v>324</v>
      </c>
      <c r="L877">
        <v>2.88</v>
      </c>
      <c r="M877">
        <v>333</v>
      </c>
      <c r="N877" t="s">
        <v>324</v>
      </c>
      <c r="O877" t="s">
        <v>324</v>
      </c>
      <c r="P877" t="s">
        <v>324</v>
      </c>
      <c r="Q877">
        <v>333</v>
      </c>
      <c r="R877" t="s">
        <v>324</v>
      </c>
      <c r="S877" t="s">
        <v>324</v>
      </c>
      <c r="T877" t="s">
        <v>324</v>
      </c>
      <c r="U877" t="s">
        <v>324</v>
      </c>
      <c r="V877">
        <v>0</v>
      </c>
      <c r="W877" t="s">
        <v>324</v>
      </c>
      <c r="X877" t="s">
        <v>324</v>
      </c>
      <c r="Y877" t="s">
        <v>324</v>
      </c>
      <c r="Z877" t="s">
        <v>324</v>
      </c>
      <c r="AA877">
        <v>0</v>
      </c>
      <c r="AB877" t="s">
        <v>324</v>
      </c>
      <c r="AC877" t="s">
        <v>324</v>
      </c>
      <c r="AD877" t="s">
        <v>324</v>
      </c>
      <c r="AE877" t="s">
        <v>324</v>
      </c>
      <c r="AF877">
        <v>0</v>
      </c>
      <c r="AG877" t="s">
        <v>324</v>
      </c>
      <c r="AH877" t="s">
        <v>324</v>
      </c>
      <c r="AI877" t="s">
        <v>324</v>
      </c>
      <c r="AJ877" t="s">
        <v>324</v>
      </c>
      <c r="AK877">
        <v>0</v>
      </c>
      <c r="AL877" t="s">
        <v>324</v>
      </c>
      <c r="AM877" t="s">
        <v>324</v>
      </c>
      <c r="AN877" t="s">
        <v>324</v>
      </c>
      <c r="AO877" t="s">
        <v>324</v>
      </c>
      <c r="AP877">
        <v>0</v>
      </c>
      <c r="AQ877" t="s">
        <v>324</v>
      </c>
      <c r="AR877" t="s">
        <v>324</v>
      </c>
      <c r="AS877" t="s">
        <v>324</v>
      </c>
      <c r="AT877" t="s">
        <v>324</v>
      </c>
      <c r="AU877">
        <v>0</v>
      </c>
      <c r="AV877" t="s">
        <v>324</v>
      </c>
      <c r="AW877" t="s">
        <v>324</v>
      </c>
      <c r="AX877" t="s">
        <v>324</v>
      </c>
      <c r="AY877" t="s">
        <v>324</v>
      </c>
      <c r="AZ877">
        <v>0</v>
      </c>
      <c r="BA877" t="s">
        <v>324</v>
      </c>
      <c r="BB877" t="s">
        <v>324</v>
      </c>
      <c r="BC877" t="s">
        <v>324</v>
      </c>
      <c r="BD877" t="s">
        <v>324</v>
      </c>
      <c r="BE877">
        <v>0</v>
      </c>
      <c r="BF877" t="s">
        <v>324</v>
      </c>
      <c r="BG877" t="s">
        <v>324</v>
      </c>
      <c r="BH877" t="s">
        <v>324</v>
      </c>
      <c r="BI877" t="s">
        <v>324</v>
      </c>
      <c r="BJ877">
        <v>0</v>
      </c>
      <c r="BK877">
        <v>1.2E-2</v>
      </c>
      <c r="BL877" t="s">
        <v>324</v>
      </c>
      <c r="BM877" t="s">
        <v>324</v>
      </c>
      <c r="BN877" t="s">
        <v>324</v>
      </c>
      <c r="BO877">
        <v>1.2E-2</v>
      </c>
      <c r="BP877">
        <v>3</v>
      </c>
      <c r="BQ877" t="s">
        <v>324</v>
      </c>
      <c r="BR877" t="s">
        <v>324</v>
      </c>
      <c r="BS877" t="s">
        <v>324</v>
      </c>
      <c r="BT877">
        <v>3</v>
      </c>
      <c r="BU877" t="s">
        <v>324</v>
      </c>
      <c r="BV877" t="s">
        <v>324</v>
      </c>
      <c r="BW877" t="s">
        <v>324</v>
      </c>
      <c r="BX877" t="s">
        <v>324</v>
      </c>
      <c r="BY877">
        <v>0</v>
      </c>
      <c r="BZ877" t="s">
        <v>324</v>
      </c>
      <c r="CA877" t="s">
        <v>324</v>
      </c>
      <c r="CB877" t="s">
        <v>324</v>
      </c>
      <c r="CC877" t="s">
        <v>324</v>
      </c>
      <c r="CD877">
        <v>0</v>
      </c>
      <c r="CE877" t="s">
        <v>324</v>
      </c>
      <c r="CF877" t="s">
        <v>324</v>
      </c>
      <c r="CG877" t="s">
        <v>324</v>
      </c>
      <c r="CH877" t="s">
        <v>324</v>
      </c>
      <c r="CI877">
        <v>0</v>
      </c>
      <c r="CJ877" t="s">
        <v>324</v>
      </c>
      <c r="CK877" t="s">
        <v>324</v>
      </c>
      <c r="CL877" t="s">
        <v>324</v>
      </c>
      <c r="CM877" t="s">
        <v>324</v>
      </c>
      <c r="CN877">
        <v>0</v>
      </c>
      <c r="CO877">
        <v>2.8919999999999999</v>
      </c>
      <c r="CP877" t="s">
        <v>179</v>
      </c>
      <c r="CQ877" t="s">
        <v>179</v>
      </c>
      <c r="CR877">
        <v>0</v>
      </c>
      <c r="CS877">
        <v>2.8919999999999999</v>
      </c>
      <c r="CT877">
        <v>336</v>
      </c>
      <c r="CU877">
        <v>0</v>
      </c>
      <c r="CV877">
        <v>0</v>
      </c>
      <c r="CW877">
        <v>0</v>
      </c>
      <c r="CX877">
        <v>336</v>
      </c>
      <c r="CY877">
        <v>0</v>
      </c>
      <c r="CZ877">
        <v>0</v>
      </c>
      <c r="DA877">
        <v>0</v>
      </c>
      <c r="DB877">
        <v>0</v>
      </c>
      <c r="DC877">
        <v>0</v>
      </c>
    </row>
    <row r="878" spans="1:107" x14ac:dyDescent="0.45">
      <c r="A878">
        <v>2024</v>
      </c>
      <c r="B878">
        <v>3</v>
      </c>
      <c r="C878" t="s">
        <v>163</v>
      </c>
      <c r="D878">
        <v>99999</v>
      </c>
      <c r="E878" t="s">
        <v>329</v>
      </c>
      <c r="F878" t="s">
        <v>323</v>
      </c>
      <c r="H878">
        <v>3.9510000000000001</v>
      </c>
      <c r="I878">
        <v>0.1</v>
      </c>
      <c r="J878" t="s">
        <v>324</v>
      </c>
      <c r="K878" t="s">
        <v>324</v>
      </c>
      <c r="L878">
        <v>4.0510000000000002</v>
      </c>
      <c r="M878" t="s">
        <v>324</v>
      </c>
      <c r="N878" t="s">
        <v>324</v>
      </c>
      <c r="O878" t="s">
        <v>324</v>
      </c>
      <c r="P878" t="s">
        <v>324</v>
      </c>
      <c r="Q878" t="s">
        <v>324</v>
      </c>
      <c r="R878">
        <v>-2.5000000000000001E-2</v>
      </c>
      <c r="S878" t="s">
        <v>324</v>
      </c>
      <c r="T878" t="s">
        <v>324</v>
      </c>
      <c r="U878" t="s">
        <v>324</v>
      </c>
      <c r="V878">
        <v>-2.5000000000000001E-2</v>
      </c>
      <c r="W878" t="s">
        <v>324</v>
      </c>
      <c r="X878" t="s">
        <v>324</v>
      </c>
      <c r="Y878" t="s">
        <v>324</v>
      </c>
      <c r="Z878" t="s">
        <v>324</v>
      </c>
      <c r="AA878" t="s">
        <v>324</v>
      </c>
      <c r="AB878" t="s">
        <v>324</v>
      </c>
      <c r="AC878" t="s">
        <v>324</v>
      </c>
      <c r="AD878" t="s">
        <v>324</v>
      </c>
      <c r="AE878" t="s">
        <v>324</v>
      </c>
      <c r="AF878" t="s">
        <v>324</v>
      </c>
      <c r="AG878">
        <v>-9.6000000000000002E-2</v>
      </c>
      <c r="AH878">
        <v>-5.0000000000000001E-3</v>
      </c>
      <c r="AI878" t="s">
        <v>324</v>
      </c>
      <c r="AJ878" t="s">
        <v>324</v>
      </c>
      <c r="AK878">
        <v>-0.1</v>
      </c>
      <c r="AL878" t="s">
        <v>324</v>
      </c>
      <c r="AM878" t="s">
        <v>324</v>
      </c>
      <c r="AN878" t="s">
        <v>324</v>
      </c>
      <c r="AO878" t="s">
        <v>324</v>
      </c>
      <c r="AP878" t="s">
        <v>324</v>
      </c>
      <c r="AQ878" t="s">
        <v>324</v>
      </c>
      <c r="AR878" t="s">
        <v>324</v>
      </c>
      <c r="AS878" t="s">
        <v>324</v>
      </c>
      <c r="AT878" t="s">
        <v>324</v>
      </c>
      <c r="AU878" t="s">
        <v>324</v>
      </c>
      <c r="AV878" t="s">
        <v>324</v>
      </c>
      <c r="AW878" t="s">
        <v>324</v>
      </c>
      <c r="AX878" t="s">
        <v>324</v>
      </c>
      <c r="AY878" t="s">
        <v>324</v>
      </c>
      <c r="AZ878">
        <v>0</v>
      </c>
      <c r="BA878" t="s">
        <v>324</v>
      </c>
      <c r="BB878" t="s">
        <v>324</v>
      </c>
      <c r="BC878" t="s">
        <v>324</v>
      </c>
      <c r="BD878" t="s">
        <v>324</v>
      </c>
      <c r="BE878" t="s">
        <v>324</v>
      </c>
      <c r="BF878" t="s">
        <v>324</v>
      </c>
      <c r="BG878" t="s">
        <v>324</v>
      </c>
      <c r="BH878" t="s">
        <v>324</v>
      </c>
      <c r="BI878" t="s">
        <v>324</v>
      </c>
      <c r="BJ878" t="s">
        <v>324</v>
      </c>
      <c r="BK878" t="s">
        <v>324</v>
      </c>
      <c r="BL878" t="s">
        <v>324</v>
      </c>
      <c r="BM878" t="s">
        <v>324</v>
      </c>
      <c r="BN878" t="s">
        <v>324</v>
      </c>
      <c r="BO878" t="s">
        <v>324</v>
      </c>
      <c r="BP878" t="s">
        <v>324</v>
      </c>
      <c r="BQ878" t="s">
        <v>324</v>
      </c>
      <c r="BR878" t="s">
        <v>324</v>
      </c>
      <c r="BS878" t="s">
        <v>324</v>
      </c>
      <c r="BT878" t="s">
        <v>324</v>
      </c>
      <c r="BU878" t="s">
        <v>324</v>
      </c>
      <c r="BV878" t="s">
        <v>324</v>
      </c>
      <c r="BW878" t="s">
        <v>324</v>
      </c>
      <c r="BX878" t="s">
        <v>324</v>
      </c>
      <c r="BY878" t="s">
        <v>324</v>
      </c>
      <c r="BZ878" t="s">
        <v>324</v>
      </c>
      <c r="CA878" t="s">
        <v>324</v>
      </c>
      <c r="CB878" t="s">
        <v>324</v>
      </c>
      <c r="CC878" t="s">
        <v>324</v>
      </c>
      <c r="CD878" t="s">
        <v>324</v>
      </c>
      <c r="CE878" t="s">
        <v>324</v>
      </c>
      <c r="CF878" t="s">
        <v>324</v>
      </c>
      <c r="CG878" t="s">
        <v>324</v>
      </c>
      <c r="CH878" t="s">
        <v>324</v>
      </c>
      <c r="CI878" t="s">
        <v>324</v>
      </c>
      <c r="CJ878" t="s">
        <v>324</v>
      </c>
      <c r="CK878" t="s">
        <v>324</v>
      </c>
      <c r="CL878" t="s">
        <v>324</v>
      </c>
      <c r="CM878" t="s">
        <v>324</v>
      </c>
      <c r="CN878" t="s">
        <v>324</v>
      </c>
      <c r="CO878">
        <v>3.927</v>
      </c>
      <c r="CP878">
        <v>0.1</v>
      </c>
      <c r="CQ878" t="s">
        <v>324</v>
      </c>
      <c r="CR878" t="s">
        <v>324</v>
      </c>
      <c r="CS878">
        <v>4.0259999999999998</v>
      </c>
      <c r="CT878" t="s">
        <v>324</v>
      </c>
      <c r="CU878" t="s">
        <v>324</v>
      </c>
      <c r="CV878" t="s">
        <v>324</v>
      </c>
      <c r="CW878" t="s">
        <v>324</v>
      </c>
      <c r="CX878" t="s">
        <v>324</v>
      </c>
      <c r="CY878" t="s">
        <v>324</v>
      </c>
      <c r="CZ878" t="s">
        <v>324</v>
      </c>
      <c r="DA878" t="s">
        <v>324</v>
      </c>
      <c r="DB878" t="s">
        <v>324</v>
      </c>
      <c r="DC878" t="s">
        <v>324</v>
      </c>
    </row>
    <row r="879" spans="1:107" x14ac:dyDescent="0.45">
      <c r="A879">
        <v>2024</v>
      </c>
      <c r="B879">
        <v>3</v>
      </c>
      <c r="C879" t="s">
        <v>185</v>
      </c>
      <c r="D879">
        <v>3046</v>
      </c>
      <c r="E879" t="s">
        <v>466</v>
      </c>
      <c r="F879" t="s">
        <v>323</v>
      </c>
      <c r="G879" t="s">
        <v>244</v>
      </c>
      <c r="H879">
        <v>161.405</v>
      </c>
      <c r="I879">
        <v>27.035</v>
      </c>
      <c r="J879">
        <v>5.1180000000000003</v>
      </c>
      <c r="K879">
        <v>0</v>
      </c>
      <c r="L879">
        <v>193.55799999999999</v>
      </c>
      <c r="M879">
        <v>22114</v>
      </c>
      <c r="N879">
        <v>662</v>
      </c>
      <c r="O879">
        <v>19</v>
      </c>
      <c r="P879">
        <v>0</v>
      </c>
      <c r="Q879">
        <v>22795</v>
      </c>
      <c r="R879" t="s">
        <v>324</v>
      </c>
      <c r="S879" t="s">
        <v>324</v>
      </c>
      <c r="T879" t="s">
        <v>324</v>
      </c>
      <c r="U879" t="s">
        <v>324</v>
      </c>
      <c r="V879">
        <v>0</v>
      </c>
      <c r="W879" t="s">
        <v>324</v>
      </c>
      <c r="X879" t="s">
        <v>324</v>
      </c>
      <c r="Y879" t="s">
        <v>324</v>
      </c>
      <c r="Z879" t="s">
        <v>324</v>
      </c>
      <c r="AA879">
        <v>0</v>
      </c>
      <c r="AB879" t="s">
        <v>324</v>
      </c>
      <c r="AC879" t="s">
        <v>324</v>
      </c>
      <c r="AD879" t="s">
        <v>324</v>
      </c>
      <c r="AE879" t="s">
        <v>324</v>
      </c>
      <c r="AF879">
        <v>0</v>
      </c>
      <c r="AG879" t="s">
        <v>324</v>
      </c>
      <c r="AH879" t="s">
        <v>324</v>
      </c>
      <c r="AI879" t="s">
        <v>324</v>
      </c>
      <c r="AJ879" t="s">
        <v>324</v>
      </c>
      <c r="AK879">
        <v>0</v>
      </c>
      <c r="AL879" t="s">
        <v>324</v>
      </c>
      <c r="AM879" t="s">
        <v>324</v>
      </c>
      <c r="AN879" t="s">
        <v>324</v>
      </c>
      <c r="AO879" t="s">
        <v>324</v>
      </c>
      <c r="AP879">
        <v>0</v>
      </c>
      <c r="AQ879" t="s">
        <v>324</v>
      </c>
      <c r="AR879" t="s">
        <v>324</v>
      </c>
      <c r="AS879" t="s">
        <v>324</v>
      </c>
      <c r="AT879" t="s">
        <v>324</v>
      </c>
      <c r="AU879">
        <v>0</v>
      </c>
      <c r="AV879" t="s">
        <v>324</v>
      </c>
      <c r="AW879" t="s">
        <v>324</v>
      </c>
      <c r="AX879" t="s">
        <v>324</v>
      </c>
      <c r="AY879" t="s">
        <v>324</v>
      </c>
      <c r="AZ879">
        <v>0</v>
      </c>
      <c r="BA879" t="s">
        <v>324</v>
      </c>
      <c r="BB879" t="s">
        <v>324</v>
      </c>
      <c r="BC879" t="s">
        <v>324</v>
      </c>
      <c r="BD879" t="s">
        <v>324</v>
      </c>
      <c r="BE879">
        <v>0</v>
      </c>
      <c r="BF879" t="s">
        <v>324</v>
      </c>
      <c r="BG879" t="s">
        <v>324</v>
      </c>
      <c r="BH879" t="s">
        <v>324</v>
      </c>
      <c r="BI879" t="s">
        <v>324</v>
      </c>
      <c r="BJ879">
        <v>0</v>
      </c>
      <c r="BK879">
        <v>2E-3</v>
      </c>
      <c r="BL879">
        <v>0.01</v>
      </c>
      <c r="BM879">
        <v>0</v>
      </c>
      <c r="BN879">
        <v>0</v>
      </c>
      <c r="BO879">
        <v>1.2E-2</v>
      </c>
      <c r="BP879">
        <v>1</v>
      </c>
      <c r="BQ879">
        <v>1</v>
      </c>
      <c r="BR879">
        <v>0</v>
      </c>
      <c r="BS879">
        <v>0</v>
      </c>
      <c r="BT879">
        <v>2</v>
      </c>
      <c r="BU879" t="s">
        <v>324</v>
      </c>
      <c r="BV879" t="s">
        <v>324</v>
      </c>
      <c r="BW879" t="s">
        <v>324</v>
      </c>
      <c r="BX879" t="s">
        <v>324</v>
      </c>
      <c r="BY879">
        <v>0</v>
      </c>
      <c r="BZ879" t="s">
        <v>324</v>
      </c>
      <c r="CA879" t="s">
        <v>324</v>
      </c>
      <c r="CB879" t="s">
        <v>324</v>
      </c>
      <c r="CC879" t="s">
        <v>324</v>
      </c>
      <c r="CD879">
        <v>0</v>
      </c>
      <c r="CE879" t="s">
        <v>324</v>
      </c>
      <c r="CF879" t="s">
        <v>324</v>
      </c>
      <c r="CG879" t="s">
        <v>324</v>
      </c>
      <c r="CH879" t="s">
        <v>324</v>
      </c>
      <c r="CI879">
        <v>0</v>
      </c>
      <c r="CJ879" t="s">
        <v>324</v>
      </c>
      <c r="CK879" t="s">
        <v>324</v>
      </c>
      <c r="CL879" t="s">
        <v>324</v>
      </c>
      <c r="CM879" t="s">
        <v>324</v>
      </c>
      <c r="CN879">
        <v>0</v>
      </c>
      <c r="CO879">
        <v>161.40700000000001</v>
      </c>
      <c r="CP879">
        <v>27.045000000000002</v>
      </c>
      <c r="CQ879">
        <v>5.1180000000000003</v>
      </c>
      <c r="CR879">
        <v>0</v>
      </c>
      <c r="CS879">
        <v>193.57</v>
      </c>
      <c r="CT879">
        <v>22115</v>
      </c>
      <c r="CU879">
        <v>663</v>
      </c>
      <c r="CV879">
        <v>19</v>
      </c>
      <c r="CW879">
        <v>0</v>
      </c>
      <c r="CX879">
        <v>22797</v>
      </c>
      <c r="CY879">
        <v>0</v>
      </c>
      <c r="CZ879">
        <v>0</v>
      </c>
      <c r="DA879">
        <v>0</v>
      </c>
      <c r="DB879">
        <v>0</v>
      </c>
      <c r="DC879">
        <v>0</v>
      </c>
    </row>
    <row r="880" spans="1:107" x14ac:dyDescent="0.45">
      <c r="A880">
        <v>2024</v>
      </c>
      <c r="B880">
        <v>3</v>
      </c>
      <c r="C880" t="s">
        <v>185</v>
      </c>
      <c r="D880">
        <v>5416</v>
      </c>
      <c r="E880" t="s">
        <v>467</v>
      </c>
      <c r="F880" t="s">
        <v>323</v>
      </c>
      <c r="G880" t="s">
        <v>244</v>
      </c>
      <c r="H880">
        <v>153.72800000000001</v>
      </c>
      <c r="I880">
        <v>41.5</v>
      </c>
      <c r="J880">
        <v>6.1550000000000002</v>
      </c>
      <c r="K880" t="s">
        <v>324</v>
      </c>
      <c r="L880">
        <v>201.38300000000001</v>
      </c>
      <c r="M880">
        <v>22840</v>
      </c>
      <c r="N880">
        <v>892</v>
      </c>
      <c r="O880">
        <v>35</v>
      </c>
      <c r="P880" t="s">
        <v>324</v>
      </c>
      <c r="Q880">
        <v>23767</v>
      </c>
      <c r="R880" t="s">
        <v>324</v>
      </c>
      <c r="S880" t="s">
        <v>324</v>
      </c>
      <c r="T880" t="s">
        <v>324</v>
      </c>
      <c r="U880" t="s">
        <v>324</v>
      </c>
      <c r="V880">
        <v>0</v>
      </c>
      <c r="W880" t="s">
        <v>324</v>
      </c>
      <c r="X880" t="s">
        <v>324</v>
      </c>
      <c r="Y880" t="s">
        <v>324</v>
      </c>
      <c r="Z880" t="s">
        <v>324</v>
      </c>
      <c r="AA880">
        <v>0</v>
      </c>
      <c r="AB880" t="s">
        <v>324</v>
      </c>
      <c r="AC880" t="s">
        <v>324</v>
      </c>
      <c r="AD880" t="s">
        <v>324</v>
      </c>
      <c r="AE880" t="s">
        <v>324</v>
      </c>
      <c r="AF880">
        <v>0</v>
      </c>
      <c r="AG880" t="s">
        <v>324</v>
      </c>
      <c r="AH880" t="s">
        <v>324</v>
      </c>
      <c r="AI880" t="s">
        <v>324</v>
      </c>
      <c r="AJ880" t="s">
        <v>324</v>
      </c>
      <c r="AK880">
        <v>0</v>
      </c>
      <c r="AL880" t="s">
        <v>324</v>
      </c>
      <c r="AM880" t="s">
        <v>324</v>
      </c>
      <c r="AN880" t="s">
        <v>324</v>
      </c>
      <c r="AO880" t="s">
        <v>324</v>
      </c>
      <c r="AP880">
        <v>0</v>
      </c>
      <c r="AQ880" t="s">
        <v>324</v>
      </c>
      <c r="AR880" t="s">
        <v>324</v>
      </c>
      <c r="AS880" t="s">
        <v>324</v>
      </c>
      <c r="AT880" t="s">
        <v>324</v>
      </c>
      <c r="AU880">
        <v>0</v>
      </c>
      <c r="AV880" t="s">
        <v>324</v>
      </c>
      <c r="AW880" t="s">
        <v>324</v>
      </c>
      <c r="AX880" t="s">
        <v>324</v>
      </c>
      <c r="AY880" t="s">
        <v>324</v>
      </c>
      <c r="AZ880">
        <v>0</v>
      </c>
      <c r="BA880" t="s">
        <v>324</v>
      </c>
      <c r="BB880" t="s">
        <v>324</v>
      </c>
      <c r="BC880" t="s">
        <v>324</v>
      </c>
      <c r="BD880" t="s">
        <v>324</v>
      </c>
      <c r="BE880">
        <v>0</v>
      </c>
      <c r="BF880" t="s">
        <v>324</v>
      </c>
      <c r="BG880" t="s">
        <v>324</v>
      </c>
      <c r="BH880" t="s">
        <v>324</v>
      </c>
      <c r="BI880" t="s">
        <v>324</v>
      </c>
      <c r="BJ880">
        <v>0</v>
      </c>
      <c r="BK880">
        <v>7.0000000000000001E-3</v>
      </c>
      <c r="BL880">
        <v>2E-3</v>
      </c>
      <c r="BM880">
        <v>0</v>
      </c>
      <c r="BN880" t="s">
        <v>324</v>
      </c>
      <c r="BO880">
        <v>8.9999999999999993E-3</v>
      </c>
      <c r="BP880">
        <v>5</v>
      </c>
      <c r="BQ880">
        <v>1</v>
      </c>
      <c r="BR880">
        <v>0</v>
      </c>
      <c r="BS880" t="s">
        <v>324</v>
      </c>
      <c r="BT880">
        <v>6</v>
      </c>
      <c r="BU880" t="s">
        <v>324</v>
      </c>
      <c r="BV880" t="s">
        <v>324</v>
      </c>
      <c r="BW880" t="s">
        <v>324</v>
      </c>
      <c r="BX880" t="s">
        <v>324</v>
      </c>
      <c r="BY880">
        <v>0</v>
      </c>
      <c r="BZ880">
        <v>6.0000000000000001E-3</v>
      </c>
      <c r="CA880">
        <v>0.4</v>
      </c>
      <c r="CB880" t="s">
        <v>324</v>
      </c>
      <c r="CC880" t="s">
        <v>324</v>
      </c>
      <c r="CD880">
        <v>0.40600000000000003</v>
      </c>
      <c r="CE880">
        <v>1</v>
      </c>
      <c r="CF880">
        <v>1</v>
      </c>
      <c r="CG880" t="s">
        <v>324</v>
      </c>
      <c r="CH880" t="s">
        <v>324</v>
      </c>
      <c r="CI880">
        <v>2</v>
      </c>
      <c r="CJ880" t="s">
        <v>324</v>
      </c>
      <c r="CK880" t="s">
        <v>324</v>
      </c>
      <c r="CL880" t="s">
        <v>324</v>
      </c>
      <c r="CM880" t="s">
        <v>324</v>
      </c>
      <c r="CN880">
        <v>0</v>
      </c>
      <c r="CO880">
        <v>153.74100000000001</v>
      </c>
      <c r="CP880">
        <v>41.902000000000001</v>
      </c>
      <c r="CQ880">
        <v>6.1550000000000002</v>
      </c>
      <c r="CR880">
        <v>0</v>
      </c>
      <c r="CS880">
        <v>201.798</v>
      </c>
      <c r="CT880">
        <v>22846</v>
      </c>
      <c r="CU880">
        <v>894</v>
      </c>
      <c r="CV880">
        <v>35</v>
      </c>
      <c r="CW880">
        <v>0</v>
      </c>
      <c r="CX880">
        <v>23775</v>
      </c>
      <c r="CY880">
        <v>0</v>
      </c>
      <c r="CZ880">
        <v>0</v>
      </c>
      <c r="DA880">
        <v>0</v>
      </c>
      <c r="DB880">
        <v>0</v>
      </c>
      <c r="DC880">
        <v>0</v>
      </c>
    </row>
    <row r="881" spans="1:107" x14ac:dyDescent="0.45">
      <c r="A881">
        <v>2024</v>
      </c>
      <c r="B881">
        <v>3</v>
      </c>
      <c r="C881" t="s">
        <v>185</v>
      </c>
      <c r="D881">
        <v>6235</v>
      </c>
      <c r="E881" t="s">
        <v>589</v>
      </c>
      <c r="F881" t="s">
        <v>323</v>
      </c>
      <c r="G881" t="s">
        <v>244</v>
      </c>
      <c r="H881">
        <v>1.7330000000000001</v>
      </c>
      <c r="I881" t="s">
        <v>324</v>
      </c>
      <c r="J881" t="s">
        <v>324</v>
      </c>
      <c r="K881" t="s">
        <v>324</v>
      </c>
      <c r="L881">
        <v>1.7330000000000001</v>
      </c>
      <c r="M881">
        <v>284</v>
      </c>
      <c r="N881" t="s">
        <v>324</v>
      </c>
      <c r="O881" t="s">
        <v>324</v>
      </c>
      <c r="P881" t="s">
        <v>324</v>
      </c>
      <c r="Q881">
        <v>284</v>
      </c>
      <c r="R881" t="s">
        <v>324</v>
      </c>
      <c r="S881" t="s">
        <v>324</v>
      </c>
      <c r="T881" t="s">
        <v>324</v>
      </c>
      <c r="U881" t="s">
        <v>324</v>
      </c>
      <c r="V881">
        <v>0</v>
      </c>
      <c r="W881" t="s">
        <v>324</v>
      </c>
      <c r="X881" t="s">
        <v>324</v>
      </c>
      <c r="Y881" t="s">
        <v>324</v>
      </c>
      <c r="Z881" t="s">
        <v>324</v>
      </c>
      <c r="AA881">
        <v>0</v>
      </c>
      <c r="AB881" t="s">
        <v>324</v>
      </c>
      <c r="AC881" t="s">
        <v>324</v>
      </c>
      <c r="AD881" t="s">
        <v>324</v>
      </c>
      <c r="AE881" t="s">
        <v>324</v>
      </c>
      <c r="AF881">
        <v>0</v>
      </c>
      <c r="AG881" t="s">
        <v>324</v>
      </c>
      <c r="AH881" t="s">
        <v>324</v>
      </c>
      <c r="AI881" t="s">
        <v>324</v>
      </c>
      <c r="AJ881" t="s">
        <v>324</v>
      </c>
      <c r="AK881">
        <v>0</v>
      </c>
      <c r="AL881" t="s">
        <v>324</v>
      </c>
      <c r="AM881" t="s">
        <v>324</v>
      </c>
      <c r="AN881" t="s">
        <v>324</v>
      </c>
      <c r="AO881" t="s">
        <v>324</v>
      </c>
      <c r="AP881">
        <v>0</v>
      </c>
      <c r="AQ881" t="s">
        <v>324</v>
      </c>
      <c r="AR881" t="s">
        <v>324</v>
      </c>
      <c r="AS881" t="s">
        <v>324</v>
      </c>
      <c r="AT881" t="s">
        <v>324</v>
      </c>
      <c r="AU881">
        <v>0</v>
      </c>
      <c r="AV881" t="s">
        <v>324</v>
      </c>
      <c r="AW881" t="s">
        <v>324</v>
      </c>
      <c r="AX881" t="s">
        <v>324</v>
      </c>
      <c r="AY881" t="s">
        <v>324</v>
      </c>
      <c r="AZ881">
        <v>0</v>
      </c>
      <c r="BA881" t="s">
        <v>324</v>
      </c>
      <c r="BB881" t="s">
        <v>324</v>
      </c>
      <c r="BC881" t="s">
        <v>324</v>
      </c>
      <c r="BD881" t="s">
        <v>324</v>
      </c>
      <c r="BE881">
        <v>0</v>
      </c>
      <c r="BF881" t="s">
        <v>324</v>
      </c>
      <c r="BG881" t="s">
        <v>324</v>
      </c>
      <c r="BH881" t="s">
        <v>324</v>
      </c>
      <c r="BI881" t="s">
        <v>324</v>
      </c>
      <c r="BJ881">
        <v>0</v>
      </c>
      <c r="BK881" t="s">
        <v>324</v>
      </c>
      <c r="BL881" t="s">
        <v>324</v>
      </c>
      <c r="BM881" t="s">
        <v>324</v>
      </c>
      <c r="BN881" t="s">
        <v>324</v>
      </c>
      <c r="BO881">
        <v>0</v>
      </c>
      <c r="BP881" t="s">
        <v>324</v>
      </c>
      <c r="BQ881" t="s">
        <v>324</v>
      </c>
      <c r="BR881" t="s">
        <v>324</v>
      </c>
      <c r="BS881" t="s">
        <v>324</v>
      </c>
      <c r="BT881">
        <v>0</v>
      </c>
      <c r="BU881" t="s">
        <v>324</v>
      </c>
      <c r="BV881" t="s">
        <v>324</v>
      </c>
      <c r="BW881" t="s">
        <v>324</v>
      </c>
      <c r="BX881" t="s">
        <v>324</v>
      </c>
      <c r="BY881">
        <v>0</v>
      </c>
      <c r="BZ881" t="s">
        <v>324</v>
      </c>
      <c r="CA881" t="s">
        <v>324</v>
      </c>
      <c r="CB881" t="s">
        <v>324</v>
      </c>
      <c r="CC881" t="s">
        <v>324</v>
      </c>
      <c r="CD881">
        <v>0</v>
      </c>
      <c r="CE881" t="s">
        <v>324</v>
      </c>
      <c r="CF881" t="s">
        <v>324</v>
      </c>
      <c r="CG881" t="s">
        <v>324</v>
      </c>
      <c r="CH881" t="s">
        <v>324</v>
      </c>
      <c r="CI881">
        <v>0</v>
      </c>
      <c r="CJ881" t="s">
        <v>324</v>
      </c>
      <c r="CK881" t="s">
        <v>324</v>
      </c>
      <c r="CL881" t="s">
        <v>324</v>
      </c>
      <c r="CM881" t="s">
        <v>324</v>
      </c>
      <c r="CN881">
        <v>0</v>
      </c>
      <c r="CO881">
        <v>1.7330000000000001</v>
      </c>
      <c r="CP881" t="s">
        <v>179</v>
      </c>
      <c r="CQ881" t="s">
        <v>179</v>
      </c>
      <c r="CR881">
        <v>0</v>
      </c>
      <c r="CS881">
        <v>1.7330000000000001</v>
      </c>
      <c r="CT881">
        <v>284</v>
      </c>
      <c r="CU881">
        <v>0</v>
      </c>
      <c r="CV881">
        <v>0</v>
      </c>
      <c r="CW881">
        <v>0</v>
      </c>
      <c r="CX881">
        <v>284</v>
      </c>
      <c r="CY881">
        <v>0</v>
      </c>
      <c r="CZ881">
        <v>0</v>
      </c>
      <c r="DA881">
        <v>0</v>
      </c>
      <c r="DB881">
        <v>0</v>
      </c>
      <c r="DC881">
        <v>0</v>
      </c>
    </row>
    <row r="882" spans="1:107" x14ac:dyDescent="0.45">
      <c r="A882">
        <v>2024</v>
      </c>
      <c r="B882">
        <v>3</v>
      </c>
      <c r="C882" t="s">
        <v>185</v>
      </c>
      <c r="D882">
        <v>9837</v>
      </c>
      <c r="E882" t="s">
        <v>468</v>
      </c>
      <c r="F882" t="s">
        <v>323</v>
      </c>
      <c r="G882" t="s">
        <v>244</v>
      </c>
      <c r="H882">
        <v>3.734</v>
      </c>
      <c r="I882" t="s">
        <v>324</v>
      </c>
      <c r="J882" t="s">
        <v>324</v>
      </c>
      <c r="K882" t="s">
        <v>324</v>
      </c>
      <c r="L882">
        <v>3.734</v>
      </c>
      <c r="M882">
        <v>489</v>
      </c>
      <c r="N882" t="s">
        <v>324</v>
      </c>
      <c r="O882" t="s">
        <v>324</v>
      </c>
      <c r="P882" t="s">
        <v>324</v>
      </c>
      <c r="Q882">
        <v>489</v>
      </c>
      <c r="R882" t="s">
        <v>324</v>
      </c>
      <c r="S882" t="s">
        <v>324</v>
      </c>
      <c r="T882" t="s">
        <v>324</v>
      </c>
      <c r="U882" t="s">
        <v>324</v>
      </c>
      <c r="V882">
        <v>0</v>
      </c>
      <c r="W882" t="s">
        <v>324</v>
      </c>
      <c r="X882" t="s">
        <v>324</v>
      </c>
      <c r="Y882" t="s">
        <v>324</v>
      </c>
      <c r="Z882" t="s">
        <v>324</v>
      </c>
      <c r="AA882">
        <v>0</v>
      </c>
      <c r="AB882">
        <v>182.95</v>
      </c>
      <c r="AC882" t="s">
        <v>324</v>
      </c>
      <c r="AD882" t="s">
        <v>324</v>
      </c>
      <c r="AE882" t="s">
        <v>324</v>
      </c>
      <c r="AF882">
        <v>0</v>
      </c>
      <c r="AG882" t="s">
        <v>324</v>
      </c>
      <c r="AH882" t="s">
        <v>324</v>
      </c>
      <c r="AI882" t="s">
        <v>324</v>
      </c>
      <c r="AJ882" t="s">
        <v>324</v>
      </c>
      <c r="AK882">
        <v>0</v>
      </c>
      <c r="AL882" t="s">
        <v>324</v>
      </c>
      <c r="AM882" t="s">
        <v>324</v>
      </c>
      <c r="AN882" t="s">
        <v>324</v>
      </c>
      <c r="AO882" t="s">
        <v>324</v>
      </c>
      <c r="AP882">
        <v>0</v>
      </c>
      <c r="AQ882" t="s">
        <v>324</v>
      </c>
      <c r="AR882" t="s">
        <v>324</v>
      </c>
      <c r="AS882" t="s">
        <v>324</v>
      </c>
      <c r="AT882" t="s">
        <v>324</v>
      </c>
      <c r="AU882">
        <v>0</v>
      </c>
      <c r="AV882" t="s">
        <v>324</v>
      </c>
      <c r="AW882" t="s">
        <v>324</v>
      </c>
      <c r="AX882" t="s">
        <v>324</v>
      </c>
      <c r="AY882" t="s">
        <v>324</v>
      </c>
      <c r="AZ882">
        <v>0</v>
      </c>
      <c r="BA882" t="s">
        <v>324</v>
      </c>
      <c r="BB882" t="s">
        <v>324</v>
      </c>
      <c r="BC882" t="s">
        <v>324</v>
      </c>
      <c r="BD882" t="s">
        <v>324</v>
      </c>
      <c r="BE882">
        <v>0</v>
      </c>
      <c r="BF882" t="s">
        <v>324</v>
      </c>
      <c r="BG882" t="s">
        <v>324</v>
      </c>
      <c r="BH882" t="s">
        <v>324</v>
      </c>
      <c r="BI882" t="s">
        <v>324</v>
      </c>
      <c r="BJ882">
        <v>0</v>
      </c>
      <c r="BK882" t="s">
        <v>324</v>
      </c>
      <c r="BL882" t="s">
        <v>324</v>
      </c>
      <c r="BM882" t="s">
        <v>324</v>
      </c>
      <c r="BN882" t="s">
        <v>324</v>
      </c>
      <c r="BO882">
        <v>0</v>
      </c>
      <c r="BP882" t="s">
        <v>324</v>
      </c>
      <c r="BQ882" t="s">
        <v>324</v>
      </c>
      <c r="BR882" t="s">
        <v>324</v>
      </c>
      <c r="BS882" t="s">
        <v>324</v>
      </c>
      <c r="BT882">
        <v>0</v>
      </c>
      <c r="BU882" t="s">
        <v>324</v>
      </c>
      <c r="BV882" t="s">
        <v>324</v>
      </c>
      <c r="BW882" t="s">
        <v>324</v>
      </c>
      <c r="BX882" t="s">
        <v>324</v>
      </c>
      <c r="BY882">
        <v>0</v>
      </c>
      <c r="BZ882" t="s">
        <v>324</v>
      </c>
      <c r="CA882" t="s">
        <v>324</v>
      </c>
      <c r="CB882" t="s">
        <v>324</v>
      </c>
      <c r="CC882" t="s">
        <v>324</v>
      </c>
      <c r="CD882">
        <v>0</v>
      </c>
      <c r="CE882" t="s">
        <v>324</v>
      </c>
      <c r="CF882" t="s">
        <v>324</v>
      </c>
      <c r="CG882" t="s">
        <v>324</v>
      </c>
      <c r="CH882" t="s">
        <v>324</v>
      </c>
      <c r="CI882">
        <v>0</v>
      </c>
      <c r="CJ882" t="s">
        <v>324</v>
      </c>
      <c r="CK882" t="s">
        <v>324</v>
      </c>
      <c r="CL882" t="s">
        <v>324</v>
      </c>
      <c r="CM882" t="s">
        <v>324</v>
      </c>
      <c r="CN882">
        <v>0</v>
      </c>
      <c r="CO882">
        <v>3.734</v>
      </c>
      <c r="CP882" t="s">
        <v>179</v>
      </c>
      <c r="CQ882" t="s">
        <v>179</v>
      </c>
      <c r="CR882">
        <v>0</v>
      </c>
      <c r="CS882">
        <v>3.734</v>
      </c>
      <c r="CT882">
        <v>489</v>
      </c>
      <c r="CU882">
        <v>0</v>
      </c>
      <c r="CV882">
        <v>0</v>
      </c>
      <c r="CW882">
        <v>0</v>
      </c>
      <c r="CX882">
        <v>489</v>
      </c>
      <c r="CY882">
        <v>182.95</v>
      </c>
      <c r="CZ882">
        <v>0</v>
      </c>
      <c r="DA882">
        <v>0</v>
      </c>
      <c r="DB882">
        <v>0</v>
      </c>
      <c r="DC882">
        <v>182.95</v>
      </c>
    </row>
    <row r="883" spans="1:107" x14ac:dyDescent="0.45">
      <c r="A883">
        <v>2024</v>
      </c>
      <c r="B883">
        <v>3</v>
      </c>
      <c r="C883" t="s">
        <v>185</v>
      </c>
      <c r="D883">
        <v>16496</v>
      </c>
      <c r="E883" t="s">
        <v>469</v>
      </c>
      <c r="F883" t="s">
        <v>323</v>
      </c>
      <c r="G883" t="s">
        <v>244</v>
      </c>
      <c r="H883">
        <v>2.5859999999999999</v>
      </c>
      <c r="I883">
        <v>5.5E-2</v>
      </c>
      <c r="J883">
        <v>0.2</v>
      </c>
      <c r="K883">
        <v>0</v>
      </c>
      <c r="L883">
        <v>2.8410000000000002</v>
      </c>
      <c r="M883">
        <v>359</v>
      </c>
      <c r="N883">
        <v>2</v>
      </c>
      <c r="O883">
        <v>1</v>
      </c>
      <c r="P883">
        <v>0</v>
      </c>
      <c r="Q883">
        <v>362</v>
      </c>
      <c r="R883" t="s">
        <v>324</v>
      </c>
      <c r="S883" t="s">
        <v>324</v>
      </c>
      <c r="T883" t="s">
        <v>324</v>
      </c>
      <c r="U883" t="s">
        <v>324</v>
      </c>
      <c r="V883">
        <v>0</v>
      </c>
      <c r="W883" t="s">
        <v>324</v>
      </c>
      <c r="X883" t="s">
        <v>324</v>
      </c>
      <c r="Y883" t="s">
        <v>324</v>
      </c>
      <c r="Z883" t="s">
        <v>324</v>
      </c>
      <c r="AA883">
        <v>0</v>
      </c>
      <c r="AB883">
        <v>124.712</v>
      </c>
      <c r="AC883">
        <v>1.5940000000000001</v>
      </c>
      <c r="AD883">
        <v>0</v>
      </c>
      <c r="AE883">
        <v>0</v>
      </c>
      <c r="AF883">
        <v>126.306</v>
      </c>
      <c r="AG883" t="s">
        <v>324</v>
      </c>
      <c r="AH883" t="s">
        <v>324</v>
      </c>
      <c r="AI883" t="s">
        <v>324</v>
      </c>
      <c r="AJ883" t="s">
        <v>324</v>
      </c>
      <c r="AK883">
        <v>0</v>
      </c>
      <c r="AL883" t="s">
        <v>324</v>
      </c>
      <c r="AM883" t="s">
        <v>324</v>
      </c>
      <c r="AN883" t="s">
        <v>324</v>
      </c>
      <c r="AO883" t="s">
        <v>324</v>
      </c>
      <c r="AP883">
        <v>0</v>
      </c>
      <c r="AQ883" t="s">
        <v>324</v>
      </c>
      <c r="AR883" t="s">
        <v>324</v>
      </c>
      <c r="AS883" t="s">
        <v>324</v>
      </c>
      <c r="AT883" t="s">
        <v>324</v>
      </c>
      <c r="AU883">
        <v>0</v>
      </c>
      <c r="AV883" t="s">
        <v>324</v>
      </c>
      <c r="AW883" t="s">
        <v>324</v>
      </c>
      <c r="AX883" t="s">
        <v>324</v>
      </c>
      <c r="AY883" t="s">
        <v>324</v>
      </c>
      <c r="AZ883">
        <v>0</v>
      </c>
      <c r="BA883" t="s">
        <v>324</v>
      </c>
      <c r="BB883" t="s">
        <v>324</v>
      </c>
      <c r="BC883" t="s">
        <v>324</v>
      </c>
      <c r="BD883" t="s">
        <v>324</v>
      </c>
      <c r="BE883">
        <v>0</v>
      </c>
      <c r="BF883" t="s">
        <v>324</v>
      </c>
      <c r="BG883" t="s">
        <v>324</v>
      </c>
      <c r="BH883" t="s">
        <v>324</v>
      </c>
      <c r="BI883" t="s">
        <v>324</v>
      </c>
      <c r="BJ883">
        <v>0</v>
      </c>
      <c r="BK883" t="s">
        <v>324</v>
      </c>
      <c r="BL883" t="s">
        <v>324</v>
      </c>
      <c r="BM883" t="s">
        <v>324</v>
      </c>
      <c r="BN883" t="s">
        <v>324</v>
      </c>
      <c r="BO883">
        <v>0</v>
      </c>
      <c r="BP883" t="s">
        <v>324</v>
      </c>
      <c r="BQ883" t="s">
        <v>324</v>
      </c>
      <c r="BR883" t="s">
        <v>324</v>
      </c>
      <c r="BS883" t="s">
        <v>324</v>
      </c>
      <c r="BT883">
        <v>0</v>
      </c>
      <c r="BU883" t="s">
        <v>324</v>
      </c>
      <c r="BV883" t="s">
        <v>324</v>
      </c>
      <c r="BW883" t="s">
        <v>324</v>
      </c>
      <c r="BX883" t="s">
        <v>324</v>
      </c>
      <c r="BY883">
        <v>0</v>
      </c>
      <c r="BZ883" t="s">
        <v>324</v>
      </c>
      <c r="CA883" t="s">
        <v>324</v>
      </c>
      <c r="CB883" t="s">
        <v>324</v>
      </c>
      <c r="CC883" t="s">
        <v>324</v>
      </c>
      <c r="CD883">
        <v>0</v>
      </c>
      <c r="CE883" t="s">
        <v>324</v>
      </c>
      <c r="CF883" t="s">
        <v>324</v>
      </c>
      <c r="CG883" t="s">
        <v>324</v>
      </c>
      <c r="CH883" t="s">
        <v>324</v>
      </c>
      <c r="CI883">
        <v>0</v>
      </c>
      <c r="CJ883" t="s">
        <v>324</v>
      </c>
      <c r="CK883" t="s">
        <v>324</v>
      </c>
      <c r="CL883" t="s">
        <v>324</v>
      </c>
      <c r="CM883" t="s">
        <v>324</v>
      </c>
      <c r="CN883">
        <v>0</v>
      </c>
      <c r="CO883">
        <v>2.5859999999999999</v>
      </c>
      <c r="CP883">
        <v>5.5E-2</v>
      </c>
      <c r="CQ883">
        <v>0.2</v>
      </c>
      <c r="CR883">
        <v>0</v>
      </c>
      <c r="CS883">
        <v>2.8410000000000002</v>
      </c>
      <c r="CT883">
        <v>359</v>
      </c>
      <c r="CU883">
        <v>2</v>
      </c>
      <c r="CV883">
        <v>1</v>
      </c>
      <c r="CW883">
        <v>0</v>
      </c>
      <c r="CX883">
        <v>362</v>
      </c>
      <c r="CY883">
        <v>124.712</v>
      </c>
      <c r="CZ883">
        <v>1.5940000000000001</v>
      </c>
      <c r="DA883">
        <v>0</v>
      </c>
      <c r="DB883">
        <v>0</v>
      </c>
      <c r="DC883">
        <v>126.306</v>
      </c>
    </row>
    <row r="884" spans="1:107" x14ac:dyDescent="0.45">
      <c r="A884">
        <v>2024</v>
      </c>
      <c r="B884">
        <v>3</v>
      </c>
      <c r="C884" t="s">
        <v>185</v>
      </c>
      <c r="D884">
        <v>19876</v>
      </c>
      <c r="E884" t="s">
        <v>470</v>
      </c>
      <c r="F884" t="s">
        <v>323</v>
      </c>
      <c r="G884" t="s">
        <v>244</v>
      </c>
      <c r="H884">
        <v>4.7249999999999996</v>
      </c>
      <c r="I884">
        <v>0.98099999999999998</v>
      </c>
      <c r="J884" t="s">
        <v>324</v>
      </c>
      <c r="K884" t="s">
        <v>324</v>
      </c>
      <c r="L884">
        <v>5.7060000000000004</v>
      </c>
      <c r="M884">
        <v>643</v>
      </c>
      <c r="N884">
        <v>27</v>
      </c>
      <c r="O884" t="s">
        <v>324</v>
      </c>
      <c r="P884" t="s">
        <v>324</v>
      </c>
      <c r="Q884">
        <v>670</v>
      </c>
      <c r="R884" t="s">
        <v>324</v>
      </c>
      <c r="S884" t="s">
        <v>324</v>
      </c>
      <c r="T884" t="s">
        <v>324</v>
      </c>
      <c r="U884" t="s">
        <v>324</v>
      </c>
      <c r="V884">
        <v>0</v>
      </c>
      <c r="W884" t="s">
        <v>324</v>
      </c>
      <c r="X884" t="s">
        <v>324</v>
      </c>
      <c r="Y884" t="s">
        <v>324</v>
      </c>
      <c r="Z884" t="s">
        <v>324</v>
      </c>
      <c r="AA884">
        <v>0</v>
      </c>
      <c r="AB884" t="s">
        <v>324</v>
      </c>
      <c r="AC884" t="s">
        <v>324</v>
      </c>
      <c r="AD884" t="s">
        <v>324</v>
      </c>
      <c r="AE884" t="s">
        <v>324</v>
      </c>
      <c r="AF884">
        <v>0</v>
      </c>
      <c r="AG884" t="s">
        <v>324</v>
      </c>
      <c r="AH884" t="s">
        <v>324</v>
      </c>
      <c r="AI884" t="s">
        <v>324</v>
      </c>
      <c r="AJ884" t="s">
        <v>324</v>
      </c>
      <c r="AK884">
        <v>0</v>
      </c>
      <c r="AL884" t="s">
        <v>324</v>
      </c>
      <c r="AM884" t="s">
        <v>324</v>
      </c>
      <c r="AN884" t="s">
        <v>324</v>
      </c>
      <c r="AO884" t="s">
        <v>324</v>
      </c>
      <c r="AP884">
        <v>0</v>
      </c>
      <c r="AQ884" t="s">
        <v>324</v>
      </c>
      <c r="AR884" t="s">
        <v>324</v>
      </c>
      <c r="AS884" t="s">
        <v>324</v>
      </c>
      <c r="AT884" t="s">
        <v>324</v>
      </c>
      <c r="AU884">
        <v>0</v>
      </c>
      <c r="AV884" t="s">
        <v>324</v>
      </c>
      <c r="AW884" t="s">
        <v>324</v>
      </c>
      <c r="AX884" t="s">
        <v>324</v>
      </c>
      <c r="AY884" t="s">
        <v>324</v>
      </c>
      <c r="AZ884">
        <v>0</v>
      </c>
      <c r="BA884" t="s">
        <v>324</v>
      </c>
      <c r="BB884" t="s">
        <v>324</v>
      </c>
      <c r="BC884" t="s">
        <v>324</v>
      </c>
      <c r="BD884" t="s">
        <v>324</v>
      </c>
      <c r="BE884">
        <v>0</v>
      </c>
      <c r="BF884" t="s">
        <v>324</v>
      </c>
      <c r="BG884" t="s">
        <v>324</v>
      </c>
      <c r="BH884" t="s">
        <v>324</v>
      </c>
      <c r="BI884" t="s">
        <v>324</v>
      </c>
      <c r="BJ884">
        <v>0</v>
      </c>
      <c r="BK884">
        <v>4.5999999999999999E-2</v>
      </c>
      <c r="BL884">
        <v>4.5999999999999999E-2</v>
      </c>
      <c r="BM884" t="s">
        <v>324</v>
      </c>
      <c r="BN884" t="s">
        <v>324</v>
      </c>
      <c r="BO884">
        <v>9.1999999999999998E-2</v>
      </c>
      <c r="BP884">
        <v>112</v>
      </c>
      <c r="BQ884">
        <v>15</v>
      </c>
      <c r="BR884" t="s">
        <v>324</v>
      </c>
      <c r="BS884" t="s">
        <v>324</v>
      </c>
      <c r="BT884">
        <v>127</v>
      </c>
      <c r="BU884" t="s">
        <v>324</v>
      </c>
      <c r="BV884" t="s">
        <v>324</v>
      </c>
      <c r="BW884" t="s">
        <v>324</v>
      </c>
      <c r="BX884" t="s">
        <v>324</v>
      </c>
      <c r="BY884">
        <v>0</v>
      </c>
      <c r="BZ884" t="s">
        <v>324</v>
      </c>
      <c r="CA884" t="s">
        <v>324</v>
      </c>
      <c r="CB884" t="s">
        <v>324</v>
      </c>
      <c r="CC884" t="s">
        <v>324</v>
      </c>
      <c r="CD884">
        <v>0</v>
      </c>
      <c r="CE884" t="s">
        <v>324</v>
      </c>
      <c r="CF884" t="s">
        <v>324</v>
      </c>
      <c r="CG884" t="s">
        <v>324</v>
      </c>
      <c r="CH884" t="s">
        <v>324</v>
      </c>
      <c r="CI884">
        <v>0</v>
      </c>
      <c r="CJ884" t="s">
        <v>324</v>
      </c>
      <c r="CK884" t="s">
        <v>324</v>
      </c>
      <c r="CL884" t="s">
        <v>324</v>
      </c>
      <c r="CM884" t="s">
        <v>324</v>
      </c>
      <c r="CN884">
        <v>0</v>
      </c>
      <c r="CO884">
        <v>4.7709999999999999</v>
      </c>
      <c r="CP884">
        <v>1.0269999999999999</v>
      </c>
      <c r="CQ884" t="s">
        <v>179</v>
      </c>
      <c r="CR884">
        <v>0</v>
      </c>
      <c r="CS884">
        <v>5.798</v>
      </c>
      <c r="CT884">
        <v>755</v>
      </c>
      <c r="CU884">
        <v>42</v>
      </c>
      <c r="CV884">
        <v>0</v>
      </c>
      <c r="CW884">
        <v>0</v>
      </c>
      <c r="CX884">
        <v>797</v>
      </c>
      <c r="CY884">
        <v>0</v>
      </c>
      <c r="CZ884">
        <v>0</v>
      </c>
      <c r="DA884">
        <v>0</v>
      </c>
      <c r="DB884">
        <v>0</v>
      </c>
      <c r="DC884">
        <v>0</v>
      </c>
    </row>
    <row r="885" spans="1:107" x14ac:dyDescent="0.45">
      <c r="A885">
        <v>2024</v>
      </c>
      <c r="B885">
        <v>3</v>
      </c>
      <c r="C885" t="s">
        <v>185</v>
      </c>
      <c r="D885">
        <v>24889</v>
      </c>
      <c r="E885" t="s">
        <v>471</v>
      </c>
      <c r="F885" t="s">
        <v>323</v>
      </c>
      <c r="G885" t="s">
        <v>244</v>
      </c>
      <c r="H885">
        <v>6.3040000000000003</v>
      </c>
      <c r="I885" t="s">
        <v>324</v>
      </c>
      <c r="J885" t="s">
        <v>324</v>
      </c>
      <c r="K885" t="s">
        <v>324</v>
      </c>
      <c r="L885">
        <v>6.3040000000000003</v>
      </c>
      <c r="M885">
        <v>788</v>
      </c>
      <c r="N885" t="s">
        <v>324</v>
      </c>
      <c r="O885" t="s">
        <v>324</v>
      </c>
      <c r="P885" t="s">
        <v>324</v>
      </c>
      <c r="Q885">
        <v>788</v>
      </c>
      <c r="R885">
        <v>0.23</v>
      </c>
      <c r="S885" t="s">
        <v>324</v>
      </c>
      <c r="T885" t="s">
        <v>324</v>
      </c>
      <c r="U885" t="s">
        <v>324</v>
      </c>
      <c r="V885">
        <v>0.23</v>
      </c>
      <c r="W885">
        <v>146</v>
      </c>
      <c r="X885" t="s">
        <v>324</v>
      </c>
      <c r="Y885" t="s">
        <v>324</v>
      </c>
      <c r="Z885" t="s">
        <v>324</v>
      </c>
      <c r="AA885">
        <v>146</v>
      </c>
      <c r="AB885" t="s">
        <v>324</v>
      </c>
      <c r="AC885" t="s">
        <v>324</v>
      </c>
      <c r="AD885" t="s">
        <v>324</v>
      </c>
      <c r="AE885" t="s">
        <v>324</v>
      </c>
      <c r="AF885">
        <v>0</v>
      </c>
      <c r="AG885" t="s">
        <v>324</v>
      </c>
      <c r="AH885" t="s">
        <v>324</v>
      </c>
      <c r="AI885" t="s">
        <v>324</v>
      </c>
      <c r="AJ885" t="s">
        <v>324</v>
      </c>
      <c r="AK885">
        <v>0</v>
      </c>
      <c r="AL885" t="s">
        <v>324</v>
      </c>
      <c r="AM885" t="s">
        <v>324</v>
      </c>
      <c r="AN885" t="s">
        <v>324</v>
      </c>
      <c r="AO885" t="s">
        <v>324</v>
      </c>
      <c r="AP885">
        <v>0</v>
      </c>
      <c r="AQ885" t="s">
        <v>324</v>
      </c>
      <c r="AR885" t="s">
        <v>324</v>
      </c>
      <c r="AS885" t="s">
        <v>324</v>
      </c>
      <c r="AT885" t="s">
        <v>324</v>
      </c>
      <c r="AU885">
        <v>0</v>
      </c>
      <c r="AV885" t="s">
        <v>324</v>
      </c>
      <c r="AW885" t="s">
        <v>324</v>
      </c>
      <c r="AX885" t="s">
        <v>324</v>
      </c>
      <c r="AY885" t="s">
        <v>324</v>
      </c>
      <c r="AZ885">
        <v>0</v>
      </c>
      <c r="BA885" t="s">
        <v>324</v>
      </c>
      <c r="BB885" t="s">
        <v>324</v>
      </c>
      <c r="BC885" t="s">
        <v>324</v>
      </c>
      <c r="BD885" t="s">
        <v>324</v>
      </c>
      <c r="BE885">
        <v>0</v>
      </c>
      <c r="BF885" t="s">
        <v>324</v>
      </c>
      <c r="BG885" t="s">
        <v>324</v>
      </c>
      <c r="BH885" t="s">
        <v>324</v>
      </c>
      <c r="BI885" t="s">
        <v>324</v>
      </c>
      <c r="BJ885">
        <v>0</v>
      </c>
      <c r="BK885" t="s">
        <v>324</v>
      </c>
      <c r="BL885" t="s">
        <v>324</v>
      </c>
      <c r="BM885" t="s">
        <v>324</v>
      </c>
      <c r="BN885" t="s">
        <v>324</v>
      </c>
      <c r="BO885">
        <v>0</v>
      </c>
      <c r="BP885" t="s">
        <v>324</v>
      </c>
      <c r="BQ885" t="s">
        <v>324</v>
      </c>
      <c r="BR885" t="s">
        <v>324</v>
      </c>
      <c r="BS885" t="s">
        <v>324</v>
      </c>
      <c r="BT885">
        <v>0</v>
      </c>
      <c r="BU885" t="s">
        <v>324</v>
      </c>
      <c r="BV885" t="s">
        <v>324</v>
      </c>
      <c r="BW885" t="s">
        <v>324</v>
      </c>
      <c r="BX885" t="s">
        <v>324</v>
      </c>
      <c r="BY885">
        <v>0</v>
      </c>
      <c r="BZ885" t="s">
        <v>324</v>
      </c>
      <c r="CA885" t="s">
        <v>324</v>
      </c>
      <c r="CB885" t="s">
        <v>324</v>
      </c>
      <c r="CC885" t="s">
        <v>324</v>
      </c>
      <c r="CD885">
        <v>0</v>
      </c>
      <c r="CE885" t="s">
        <v>324</v>
      </c>
      <c r="CF885" t="s">
        <v>324</v>
      </c>
      <c r="CG885" t="s">
        <v>324</v>
      </c>
      <c r="CH885" t="s">
        <v>324</v>
      </c>
      <c r="CI885">
        <v>0</v>
      </c>
      <c r="CJ885" t="s">
        <v>324</v>
      </c>
      <c r="CK885" t="s">
        <v>324</v>
      </c>
      <c r="CL885" t="s">
        <v>324</v>
      </c>
      <c r="CM885" t="s">
        <v>324</v>
      </c>
      <c r="CN885">
        <v>0</v>
      </c>
      <c r="CO885">
        <v>6.5339999999999998</v>
      </c>
      <c r="CP885" t="s">
        <v>179</v>
      </c>
      <c r="CQ885" t="s">
        <v>179</v>
      </c>
      <c r="CR885">
        <v>0</v>
      </c>
      <c r="CS885">
        <v>6.5339999999999998</v>
      </c>
      <c r="CT885">
        <v>934</v>
      </c>
      <c r="CU885">
        <v>0</v>
      </c>
      <c r="CV885">
        <v>0</v>
      </c>
      <c r="CW885">
        <v>0</v>
      </c>
      <c r="CX885">
        <v>934</v>
      </c>
      <c r="CY885">
        <v>0</v>
      </c>
      <c r="CZ885">
        <v>0</v>
      </c>
      <c r="DA885">
        <v>0</v>
      </c>
      <c r="DB885">
        <v>0</v>
      </c>
      <c r="DC885">
        <v>0</v>
      </c>
    </row>
    <row r="886" spans="1:107" x14ac:dyDescent="0.45">
      <c r="A886">
        <v>2024</v>
      </c>
      <c r="B886">
        <v>3</v>
      </c>
      <c r="C886" t="s">
        <v>185</v>
      </c>
      <c r="D886">
        <v>99999</v>
      </c>
      <c r="E886" t="s">
        <v>329</v>
      </c>
      <c r="F886" t="s">
        <v>323</v>
      </c>
      <c r="H886">
        <v>28.763999999999999</v>
      </c>
      <c r="I886">
        <v>2.34</v>
      </c>
      <c r="J886" t="s">
        <v>324</v>
      </c>
      <c r="K886" t="s">
        <v>324</v>
      </c>
      <c r="L886">
        <v>31.103999999999999</v>
      </c>
      <c r="M886" t="s">
        <v>324</v>
      </c>
      <c r="N886" t="s">
        <v>324</v>
      </c>
      <c r="O886" t="s">
        <v>324</v>
      </c>
      <c r="P886" t="s">
        <v>324</v>
      </c>
      <c r="Q886" t="s">
        <v>324</v>
      </c>
      <c r="R886" t="s">
        <v>324</v>
      </c>
      <c r="S886" t="s">
        <v>324</v>
      </c>
      <c r="T886" t="s">
        <v>324</v>
      </c>
      <c r="U886" t="s">
        <v>324</v>
      </c>
      <c r="V886" t="s">
        <v>324</v>
      </c>
      <c r="W886" t="s">
        <v>324</v>
      </c>
      <c r="X886" t="s">
        <v>324</v>
      </c>
      <c r="Y886" t="s">
        <v>324</v>
      </c>
      <c r="Z886" t="s">
        <v>324</v>
      </c>
      <c r="AA886" t="s">
        <v>324</v>
      </c>
      <c r="AB886" t="s">
        <v>324</v>
      </c>
      <c r="AC886" t="s">
        <v>324</v>
      </c>
      <c r="AD886" t="s">
        <v>324</v>
      </c>
      <c r="AE886" t="s">
        <v>324</v>
      </c>
      <c r="AF886" t="s">
        <v>324</v>
      </c>
      <c r="AG886" t="s">
        <v>324</v>
      </c>
      <c r="AH886" t="s">
        <v>324</v>
      </c>
      <c r="AI886" t="s">
        <v>324</v>
      </c>
      <c r="AJ886" t="s">
        <v>324</v>
      </c>
      <c r="AK886" t="s">
        <v>324</v>
      </c>
      <c r="AL886" t="s">
        <v>324</v>
      </c>
      <c r="AM886" t="s">
        <v>324</v>
      </c>
      <c r="AN886" t="s">
        <v>324</v>
      </c>
      <c r="AO886" t="s">
        <v>324</v>
      </c>
      <c r="AP886" t="s">
        <v>324</v>
      </c>
      <c r="AQ886" t="s">
        <v>324</v>
      </c>
      <c r="AR886" t="s">
        <v>324</v>
      </c>
      <c r="AS886" t="s">
        <v>324</v>
      </c>
      <c r="AT886" t="s">
        <v>324</v>
      </c>
      <c r="AU886" t="s">
        <v>324</v>
      </c>
      <c r="AV886" t="s">
        <v>324</v>
      </c>
      <c r="AW886" t="s">
        <v>324</v>
      </c>
      <c r="AX886" t="s">
        <v>324</v>
      </c>
      <c r="AY886" t="s">
        <v>324</v>
      </c>
      <c r="AZ886" t="s">
        <v>324</v>
      </c>
      <c r="BA886" t="s">
        <v>324</v>
      </c>
      <c r="BB886" t="s">
        <v>324</v>
      </c>
      <c r="BC886" t="s">
        <v>324</v>
      </c>
      <c r="BD886" t="s">
        <v>324</v>
      </c>
      <c r="BE886" t="s">
        <v>324</v>
      </c>
      <c r="BF886" t="s">
        <v>324</v>
      </c>
      <c r="BG886" t="s">
        <v>324</v>
      </c>
      <c r="BH886" t="s">
        <v>324</v>
      </c>
      <c r="BI886" t="s">
        <v>324</v>
      </c>
      <c r="BJ886" t="s">
        <v>324</v>
      </c>
      <c r="BK886" t="s">
        <v>324</v>
      </c>
      <c r="BL886" t="s">
        <v>324</v>
      </c>
      <c r="BM886" t="s">
        <v>324</v>
      </c>
      <c r="BN886" t="s">
        <v>324</v>
      </c>
      <c r="BO886" t="s">
        <v>324</v>
      </c>
      <c r="BP886" t="s">
        <v>324</v>
      </c>
      <c r="BQ886" t="s">
        <v>324</v>
      </c>
      <c r="BR886" t="s">
        <v>324</v>
      </c>
      <c r="BS886" t="s">
        <v>324</v>
      </c>
      <c r="BT886" t="s">
        <v>324</v>
      </c>
      <c r="BU886" t="s">
        <v>324</v>
      </c>
      <c r="BV886" t="s">
        <v>324</v>
      </c>
      <c r="BW886" t="s">
        <v>324</v>
      </c>
      <c r="BX886" t="s">
        <v>324</v>
      </c>
      <c r="BY886" t="s">
        <v>324</v>
      </c>
      <c r="BZ886" t="s">
        <v>324</v>
      </c>
      <c r="CA886" t="s">
        <v>324</v>
      </c>
      <c r="CB886" t="s">
        <v>324</v>
      </c>
      <c r="CC886" t="s">
        <v>324</v>
      </c>
      <c r="CD886" t="s">
        <v>324</v>
      </c>
      <c r="CE886" t="s">
        <v>324</v>
      </c>
      <c r="CF886" t="s">
        <v>324</v>
      </c>
      <c r="CG886" t="s">
        <v>324</v>
      </c>
      <c r="CH886" t="s">
        <v>324</v>
      </c>
      <c r="CI886" t="s">
        <v>324</v>
      </c>
      <c r="CJ886" t="s">
        <v>324</v>
      </c>
      <c r="CK886" t="s">
        <v>324</v>
      </c>
      <c r="CL886" t="s">
        <v>324</v>
      </c>
      <c r="CM886" t="s">
        <v>324</v>
      </c>
      <c r="CN886" t="s">
        <v>324</v>
      </c>
      <c r="CO886">
        <v>28.763999999999999</v>
      </c>
      <c r="CP886">
        <v>2.34</v>
      </c>
      <c r="CQ886" t="s">
        <v>324</v>
      </c>
      <c r="CR886" t="s">
        <v>324</v>
      </c>
      <c r="CS886">
        <v>31.103999999999999</v>
      </c>
      <c r="CT886" t="s">
        <v>324</v>
      </c>
      <c r="CU886" t="s">
        <v>324</v>
      </c>
      <c r="CV886" t="s">
        <v>324</v>
      </c>
      <c r="CW886" t="s">
        <v>324</v>
      </c>
      <c r="CX886" t="s">
        <v>324</v>
      </c>
      <c r="CY886" t="s">
        <v>324</v>
      </c>
      <c r="CZ886" t="s">
        <v>324</v>
      </c>
      <c r="DA886" t="s">
        <v>324</v>
      </c>
      <c r="DB886" t="s">
        <v>324</v>
      </c>
      <c r="DC886" t="s">
        <v>324</v>
      </c>
    </row>
    <row r="887" spans="1:107" x14ac:dyDescent="0.45">
      <c r="A887">
        <v>2024</v>
      </c>
      <c r="B887">
        <v>3</v>
      </c>
      <c r="C887" t="s">
        <v>188</v>
      </c>
      <c r="D887">
        <v>12090</v>
      </c>
      <c r="E887" t="s">
        <v>472</v>
      </c>
      <c r="F887" t="s">
        <v>323</v>
      </c>
      <c r="G887" t="s">
        <v>244</v>
      </c>
      <c r="H887">
        <v>0.08</v>
      </c>
      <c r="I887" t="s">
        <v>324</v>
      </c>
      <c r="J887" t="s">
        <v>324</v>
      </c>
      <c r="K887" t="s">
        <v>324</v>
      </c>
      <c r="L887">
        <v>0.08</v>
      </c>
      <c r="M887">
        <v>7</v>
      </c>
      <c r="N887" t="s">
        <v>324</v>
      </c>
      <c r="O887" t="s">
        <v>324</v>
      </c>
      <c r="P887" t="s">
        <v>324</v>
      </c>
      <c r="Q887">
        <v>7</v>
      </c>
      <c r="R887" t="s">
        <v>324</v>
      </c>
      <c r="S887" t="s">
        <v>324</v>
      </c>
      <c r="T887" t="s">
        <v>324</v>
      </c>
      <c r="U887" t="s">
        <v>324</v>
      </c>
      <c r="V887">
        <v>0</v>
      </c>
      <c r="W887" t="s">
        <v>324</v>
      </c>
      <c r="X887" t="s">
        <v>324</v>
      </c>
      <c r="Y887" t="s">
        <v>324</v>
      </c>
      <c r="Z887" t="s">
        <v>324</v>
      </c>
      <c r="AA887">
        <v>0</v>
      </c>
      <c r="AB887">
        <v>3.66</v>
      </c>
      <c r="AC887" t="s">
        <v>324</v>
      </c>
      <c r="AD887" t="s">
        <v>324</v>
      </c>
      <c r="AE887" t="s">
        <v>324</v>
      </c>
      <c r="AF887">
        <v>3.66</v>
      </c>
      <c r="AG887" t="s">
        <v>324</v>
      </c>
      <c r="AH887" t="s">
        <v>324</v>
      </c>
      <c r="AI887" t="s">
        <v>324</v>
      </c>
      <c r="AJ887" t="s">
        <v>324</v>
      </c>
      <c r="AK887">
        <v>0</v>
      </c>
      <c r="AL887" t="s">
        <v>324</v>
      </c>
      <c r="AM887" t="s">
        <v>324</v>
      </c>
      <c r="AN887" t="s">
        <v>324</v>
      </c>
      <c r="AO887" t="s">
        <v>324</v>
      </c>
      <c r="AP887">
        <v>0</v>
      </c>
      <c r="AQ887" t="s">
        <v>324</v>
      </c>
      <c r="AR887" t="s">
        <v>324</v>
      </c>
      <c r="AS887" t="s">
        <v>324</v>
      </c>
      <c r="AT887" t="s">
        <v>324</v>
      </c>
      <c r="AU887">
        <v>0</v>
      </c>
      <c r="AV887" t="s">
        <v>324</v>
      </c>
      <c r="AW887" t="s">
        <v>324</v>
      </c>
      <c r="AX887" t="s">
        <v>324</v>
      </c>
      <c r="AY887" t="s">
        <v>324</v>
      </c>
      <c r="AZ887">
        <v>0</v>
      </c>
      <c r="BA887" t="s">
        <v>324</v>
      </c>
      <c r="BB887" t="s">
        <v>324</v>
      </c>
      <c r="BC887" t="s">
        <v>324</v>
      </c>
      <c r="BD887" t="s">
        <v>324</v>
      </c>
      <c r="BE887">
        <v>0</v>
      </c>
      <c r="BF887" t="s">
        <v>324</v>
      </c>
      <c r="BG887" t="s">
        <v>324</v>
      </c>
      <c r="BH887" t="s">
        <v>324</v>
      </c>
      <c r="BI887" t="s">
        <v>324</v>
      </c>
      <c r="BJ887">
        <v>0</v>
      </c>
      <c r="BK887" t="s">
        <v>324</v>
      </c>
      <c r="BL887" t="s">
        <v>324</v>
      </c>
      <c r="BM887" t="s">
        <v>324</v>
      </c>
      <c r="BN887" t="s">
        <v>324</v>
      </c>
      <c r="BO887">
        <v>0</v>
      </c>
      <c r="BP887" t="s">
        <v>324</v>
      </c>
      <c r="BQ887" t="s">
        <v>324</v>
      </c>
      <c r="BR887" t="s">
        <v>324</v>
      </c>
      <c r="BS887" t="s">
        <v>324</v>
      </c>
      <c r="BT887">
        <v>0</v>
      </c>
      <c r="BU887" t="s">
        <v>324</v>
      </c>
      <c r="BV887" t="s">
        <v>324</v>
      </c>
      <c r="BW887" t="s">
        <v>324</v>
      </c>
      <c r="BX887" t="s">
        <v>324</v>
      </c>
      <c r="BY887">
        <v>0</v>
      </c>
      <c r="BZ887" t="s">
        <v>324</v>
      </c>
      <c r="CA887" t="s">
        <v>324</v>
      </c>
      <c r="CB887" t="s">
        <v>324</v>
      </c>
      <c r="CC887" t="s">
        <v>324</v>
      </c>
      <c r="CD887">
        <v>0</v>
      </c>
      <c r="CE887" t="s">
        <v>324</v>
      </c>
      <c r="CF887" t="s">
        <v>324</v>
      </c>
      <c r="CG887" t="s">
        <v>324</v>
      </c>
      <c r="CH887" t="s">
        <v>324</v>
      </c>
      <c r="CI887">
        <v>0</v>
      </c>
      <c r="CJ887" t="s">
        <v>324</v>
      </c>
      <c r="CK887" t="s">
        <v>324</v>
      </c>
      <c r="CL887" t="s">
        <v>324</v>
      </c>
      <c r="CM887" t="s">
        <v>324</v>
      </c>
      <c r="CN887">
        <v>0</v>
      </c>
      <c r="CO887">
        <v>0.08</v>
      </c>
      <c r="CP887" t="s">
        <v>179</v>
      </c>
      <c r="CQ887" t="s">
        <v>179</v>
      </c>
      <c r="CR887">
        <v>0</v>
      </c>
      <c r="CS887">
        <v>0.08</v>
      </c>
      <c r="CT887">
        <v>7</v>
      </c>
      <c r="CU887">
        <v>0</v>
      </c>
      <c r="CV887">
        <v>0</v>
      </c>
      <c r="CW887">
        <v>0</v>
      </c>
      <c r="CX887">
        <v>7</v>
      </c>
      <c r="CY887">
        <v>3.66</v>
      </c>
      <c r="CZ887">
        <v>0</v>
      </c>
      <c r="DA887">
        <v>0</v>
      </c>
      <c r="DB887">
        <v>0</v>
      </c>
      <c r="DC887">
        <v>3.66</v>
      </c>
    </row>
    <row r="888" spans="1:107" x14ac:dyDescent="0.45">
      <c r="A888">
        <v>2024</v>
      </c>
      <c r="B888">
        <v>3</v>
      </c>
      <c r="C888" t="s">
        <v>188</v>
      </c>
      <c r="D888">
        <v>12301</v>
      </c>
      <c r="E888" t="s">
        <v>473</v>
      </c>
      <c r="F888" t="s">
        <v>323</v>
      </c>
      <c r="G888" t="s">
        <v>244</v>
      </c>
      <c r="H888">
        <v>9.1999999999999998E-2</v>
      </c>
      <c r="I888" t="s">
        <v>324</v>
      </c>
      <c r="J888" t="s">
        <v>324</v>
      </c>
      <c r="K888" t="s">
        <v>324</v>
      </c>
      <c r="L888">
        <v>9.1999999999999998E-2</v>
      </c>
      <c r="M888">
        <v>12</v>
      </c>
      <c r="N888" t="s">
        <v>324</v>
      </c>
      <c r="O888" t="s">
        <v>324</v>
      </c>
      <c r="P888" t="s">
        <v>324</v>
      </c>
      <c r="Q888">
        <v>12</v>
      </c>
      <c r="R888" t="s">
        <v>324</v>
      </c>
      <c r="S888" t="s">
        <v>324</v>
      </c>
      <c r="T888" t="s">
        <v>324</v>
      </c>
      <c r="U888" t="s">
        <v>324</v>
      </c>
      <c r="V888">
        <v>0</v>
      </c>
      <c r="W888" t="s">
        <v>324</v>
      </c>
      <c r="X888" t="s">
        <v>324</v>
      </c>
      <c r="Y888" t="s">
        <v>324</v>
      </c>
      <c r="Z888" t="s">
        <v>324</v>
      </c>
      <c r="AA888">
        <v>0</v>
      </c>
      <c r="AB888">
        <v>1.554</v>
      </c>
      <c r="AC888" t="s">
        <v>324</v>
      </c>
      <c r="AD888" t="s">
        <v>324</v>
      </c>
      <c r="AE888" t="s">
        <v>324</v>
      </c>
      <c r="AF888">
        <v>1.554</v>
      </c>
      <c r="AG888" t="s">
        <v>324</v>
      </c>
      <c r="AH888" t="s">
        <v>324</v>
      </c>
      <c r="AI888" t="s">
        <v>324</v>
      </c>
      <c r="AJ888" t="s">
        <v>324</v>
      </c>
      <c r="AK888">
        <v>0</v>
      </c>
      <c r="AL888" t="s">
        <v>324</v>
      </c>
      <c r="AM888" t="s">
        <v>324</v>
      </c>
      <c r="AN888" t="s">
        <v>324</v>
      </c>
      <c r="AO888" t="s">
        <v>324</v>
      </c>
      <c r="AP888">
        <v>0</v>
      </c>
      <c r="AQ888" t="s">
        <v>324</v>
      </c>
      <c r="AR888" t="s">
        <v>324</v>
      </c>
      <c r="AS888" t="s">
        <v>324</v>
      </c>
      <c r="AT888" t="s">
        <v>324</v>
      </c>
      <c r="AU888">
        <v>0</v>
      </c>
      <c r="AV888" t="s">
        <v>324</v>
      </c>
      <c r="AW888" t="s">
        <v>324</v>
      </c>
      <c r="AX888" t="s">
        <v>324</v>
      </c>
      <c r="AY888" t="s">
        <v>324</v>
      </c>
      <c r="AZ888">
        <v>0</v>
      </c>
      <c r="BA888" t="s">
        <v>324</v>
      </c>
      <c r="BB888" t="s">
        <v>324</v>
      </c>
      <c r="BC888" t="s">
        <v>324</v>
      </c>
      <c r="BD888" t="s">
        <v>324</v>
      </c>
      <c r="BE888">
        <v>0</v>
      </c>
      <c r="BF888" t="s">
        <v>324</v>
      </c>
      <c r="BG888" t="s">
        <v>324</v>
      </c>
      <c r="BH888" t="s">
        <v>324</v>
      </c>
      <c r="BI888" t="s">
        <v>324</v>
      </c>
      <c r="BJ888">
        <v>0</v>
      </c>
      <c r="BK888">
        <v>8.5999999999999993E-2</v>
      </c>
      <c r="BL888" t="s">
        <v>324</v>
      </c>
      <c r="BM888">
        <v>0.06</v>
      </c>
      <c r="BN888" t="s">
        <v>324</v>
      </c>
      <c r="BO888">
        <v>0.14599999999999999</v>
      </c>
      <c r="BP888">
        <v>5</v>
      </c>
      <c r="BQ888" t="s">
        <v>324</v>
      </c>
      <c r="BR888">
        <v>2</v>
      </c>
      <c r="BS888" t="s">
        <v>324</v>
      </c>
      <c r="BT888">
        <v>7</v>
      </c>
      <c r="BU888">
        <v>0</v>
      </c>
      <c r="BV888" t="s">
        <v>324</v>
      </c>
      <c r="BW888">
        <v>0</v>
      </c>
      <c r="BX888" t="s">
        <v>324</v>
      </c>
      <c r="BY888">
        <v>0</v>
      </c>
      <c r="BZ888" t="s">
        <v>324</v>
      </c>
      <c r="CA888" t="s">
        <v>324</v>
      </c>
      <c r="CB888" t="s">
        <v>324</v>
      </c>
      <c r="CC888" t="s">
        <v>324</v>
      </c>
      <c r="CD888">
        <v>0</v>
      </c>
      <c r="CE888" t="s">
        <v>324</v>
      </c>
      <c r="CF888" t="s">
        <v>324</v>
      </c>
      <c r="CG888" t="s">
        <v>324</v>
      </c>
      <c r="CH888" t="s">
        <v>324</v>
      </c>
      <c r="CI888">
        <v>0</v>
      </c>
      <c r="CJ888" t="s">
        <v>324</v>
      </c>
      <c r="CK888" t="s">
        <v>324</v>
      </c>
      <c r="CL888" t="s">
        <v>324</v>
      </c>
      <c r="CM888" t="s">
        <v>324</v>
      </c>
      <c r="CN888">
        <v>0</v>
      </c>
      <c r="CO888">
        <v>0.17799999999999999</v>
      </c>
      <c r="CP888" t="s">
        <v>179</v>
      </c>
      <c r="CQ888">
        <v>0.06</v>
      </c>
      <c r="CR888">
        <v>0</v>
      </c>
      <c r="CS888">
        <v>0.23799999999999999</v>
      </c>
      <c r="CT888">
        <v>17</v>
      </c>
      <c r="CU888">
        <v>0</v>
      </c>
      <c r="CV888">
        <v>2</v>
      </c>
      <c r="CW888">
        <v>0</v>
      </c>
      <c r="CX888">
        <v>19</v>
      </c>
      <c r="CY888">
        <v>1.554</v>
      </c>
      <c r="CZ888">
        <v>0</v>
      </c>
      <c r="DA888">
        <v>0</v>
      </c>
      <c r="DB888">
        <v>0</v>
      </c>
      <c r="DC888">
        <v>1.554</v>
      </c>
    </row>
    <row r="889" spans="1:107" x14ac:dyDescent="0.45">
      <c r="A889">
        <v>2024</v>
      </c>
      <c r="B889">
        <v>3</v>
      </c>
      <c r="C889" t="s">
        <v>188</v>
      </c>
      <c r="D889">
        <v>14232</v>
      </c>
      <c r="E889" t="s">
        <v>446</v>
      </c>
      <c r="F889" t="s">
        <v>323</v>
      </c>
      <c r="G889" t="s">
        <v>244</v>
      </c>
      <c r="H889">
        <v>8.9999999999999993E-3</v>
      </c>
      <c r="I889">
        <v>0.16400000000000001</v>
      </c>
      <c r="J889">
        <v>0</v>
      </c>
      <c r="K889">
        <v>0</v>
      </c>
      <c r="L889">
        <v>0.17299999999999999</v>
      </c>
      <c r="M889">
        <v>1</v>
      </c>
      <c r="N889">
        <v>6</v>
      </c>
      <c r="O889">
        <v>0</v>
      </c>
      <c r="P889">
        <v>0</v>
      </c>
      <c r="Q889">
        <v>7</v>
      </c>
      <c r="R889">
        <v>0</v>
      </c>
      <c r="S889">
        <v>0</v>
      </c>
      <c r="T889">
        <v>0</v>
      </c>
      <c r="U889">
        <v>0</v>
      </c>
      <c r="V889">
        <v>0</v>
      </c>
      <c r="W889">
        <v>0</v>
      </c>
      <c r="X889">
        <v>0</v>
      </c>
      <c r="Y889">
        <v>0</v>
      </c>
      <c r="Z889">
        <v>0</v>
      </c>
      <c r="AA889">
        <v>0</v>
      </c>
      <c r="AB889">
        <v>0.48199999999999998</v>
      </c>
      <c r="AC889">
        <v>4.22</v>
      </c>
      <c r="AD889">
        <v>0</v>
      </c>
      <c r="AE889">
        <v>0</v>
      </c>
      <c r="AF889">
        <v>4.702</v>
      </c>
      <c r="AG889">
        <v>0</v>
      </c>
      <c r="AH889">
        <v>0</v>
      </c>
      <c r="AI889">
        <v>0</v>
      </c>
      <c r="AJ889">
        <v>0</v>
      </c>
      <c r="AK889">
        <v>0</v>
      </c>
      <c r="AL889">
        <v>0</v>
      </c>
      <c r="AM889">
        <v>0</v>
      </c>
      <c r="AN889">
        <v>0</v>
      </c>
      <c r="AO889">
        <v>0</v>
      </c>
      <c r="AP889">
        <v>0</v>
      </c>
      <c r="AQ889">
        <v>0</v>
      </c>
      <c r="AR889">
        <v>0</v>
      </c>
      <c r="AS889">
        <v>0</v>
      </c>
      <c r="AT889">
        <v>0</v>
      </c>
      <c r="AU889">
        <v>0</v>
      </c>
      <c r="AV889">
        <v>0</v>
      </c>
      <c r="AW889">
        <v>0</v>
      </c>
      <c r="AX889">
        <v>0</v>
      </c>
      <c r="AY889">
        <v>0</v>
      </c>
      <c r="AZ889">
        <v>0</v>
      </c>
      <c r="BA889">
        <v>0</v>
      </c>
      <c r="BB889">
        <v>0</v>
      </c>
      <c r="BC889">
        <v>0</v>
      </c>
      <c r="BD889">
        <v>0</v>
      </c>
      <c r="BE889">
        <v>0</v>
      </c>
      <c r="BF889">
        <v>0</v>
      </c>
      <c r="BG889">
        <v>0</v>
      </c>
      <c r="BH889">
        <v>0</v>
      </c>
      <c r="BI889">
        <v>0</v>
      </c>
      <c r="BJ889">
        <v>0</v>
      </c>
      <c r="BK889">
        <v>1.2E-2</v>
      </c>
      <c r="BL889">
        <v>0.03</v>
      </c>
      <c r="BM889">
        <v>0</v>
      </c>
      <c r="BN889">
        <v>0</v>
      </c>
      <c r="BO889">
        <v>4.2000000000000003E-2</v>
      </c>
      <c r="BP889">
        <v>1</v>
      </c>
      <c r="BQ889">
        <v>1</v>
      </c>
      <c r="BR889">
        <v>0</v>
      </c>
      <c r="BS889">
        <v>0</v>
      </c>
      <c r="BT889">
        <v>2</v>
      </c>
      <c r="BU889">
        <v>0</v>
      </c>
      <c r="BV889">
        <v>0</v>
      </c>
      <c r="BW889">
        <v>0</v>
      </c>
      <c r="BX889">
        <v>0</v>
      </c>
      <c r="BY889">
        <v>0</v>
      </c>
      <c r="BZ889">
        <v>0</v>
      </c>
      <c r="CA889">
        <v>0</v>
      </c>
      <c r="CB889">
        <v>0</v>
      </c>
      <c r="CC889">
        <v>0</v>
      </c>
      <c r="CD889">
        <v>0</v>
      </c>
      <c r="CE889">
        <v>0</v>
      </c>
      <c r="CF889">
        <v>0</v>
      </c>
      <c r="CG889">
        <v>0</v>
      </c>
      <c r="CH889">
        <v>0</v>
      </c>
      <c r="CI889">
        <v>0</v>
      </c>
      <c r="CJ889">
        <v>0</v>
      </c>
      <c r="CK889">
        <v>0</v>
      </c>
      <c r="CL889">
        <v>0</v>
      </c>
      <c r="CM889">
        <v>0</v>
      </c>
      <c r="CN889">
        <v>0</v>
      </c>
      <c r="CO889">
        <v>2.1000000000000001E-2</v>
      </c>
      <c r="CP889">
        <v>0.19400000000000001</v>
      </c>
      <c r="CQ889" t="s">
        <v>179</v>
      </c>
      <c r="CR889">
        <v>0</v>
      </c>
      <c r="CS889">
        <v>0.215</v>
      </c>
      <c r="CT889">
        <v>2</v>
      </c>
      <c r="CU889">
        <v>7</v>
      </c>
      <c r="CV889">
        <v>0</v>
      </c>
      <c r="CW889">
        <v>0</v>
      </c>
      <c r="CX889">
        <v>9</v>
      </c>
      <c r="CY889">
        <v>0.48199999999999998</v>
      </c>
      <c r="CZ889">
        <v>4.22</v>
      </c>
      <c r="DA889">
        <v>0</v>
      </c>
      <c r="DB889">
        <v>0</v>
      </c>
      <c r="DC889">
        <v>4.702</v>
      </c>
    </row>
    <row r="890" spans="1:107" x14ac:dyDescent="0.45">
      <c r="A890">
        <v>2024</v>
      </c>
      <c r="B890">
        <v>3</v>
      </c>
      <c r="C890" t="s">
        <v>188</v>
      </c>
      <c r="D890">
        <v>19790</v>
      </c>
      <c r="E890" t="s">
        <v>474</v>
      </c>
      <c r="F890" t="s">
        <v>323</v>
      </c>
      <c r="G890" t="s">
        <v>244</v>
      </c>
      <c r="H890">
        <v>6.4000000000000001E-2</v>
      </c>
      <c r="I890" t="s">
        <v>324</v>
      </c>
      <c r="J890" t="s">
        <v>324</v>
      </c>
      <c r="K890" t="s">
        <v>324</v>
      </c>
      <c r="L890">
        <v>6.4000000000000001E-2</v>
      </c>
      <c r="M890">
        <v>7</v>
      </c>
      <c r="N890" t="s">
        <v>324</v>
      </c>
      <c r="O890" t="s">
        <v>324</v>
      </c>
      <c r="P890" t="s">
        <v>324</v>
      </c>
      <c r="Q890">
        <v>7</v>
      </c>
      <c r="R890" t="s">
        <v>324</v>
      </c>
      <c r="S890" t="s">
        <v>324</v>
      </c>
      <c r="T890" t="s">
        <v>324</v>
      </c>
      <c r="U890" t="s">
        <v>324</v>
      </c>
      <c r="V890">
        <v>0</v>
      </c>
      <c r="W890" t="s">
        <v>324</v>
      </c>
      <c r="X890" t="s">
        <v>324</v>
      </c>
      <c r="Y890" t="s">
        <v>324</v>
      </c>
      <c r="Z890" t="s">
        <v>324</v>
      </c>
      <c r="AA890">
        <v>0</v>
      </c>
      <c r="AB890">
        <v>5.67</v>
      </c>
      <c r="AC890" t="s">
        <v>324</v>
      </c>
      <c r="AD890" t="s">
        <v>324</v>
      </c>
      <c r="AE890" t="s">
        <v>324</v>
      </c>
      <c r="AF890">
        <v>5.67</v>
      </c>
      <c r="AG890" t="s">
        <v>324</v>
      </c>
      <c r="AH890" t="s">
        <v>324</v>
      </c>
      <c r="AI890" t="s">
        <v>324</v>
      </c>
      <c r="AJ890" t="s">
        <v>324</v>
      </c>
      <c r="AK890">
        <v>0</v>
      </c>
      <c r="AL890" t="s">
        <v>324</v>
      </c>
      <c r="AM890" t="s">
        <v>324</v>
      </c>
      <c r="AN890" t="s">
        <v>324</v>
      </c>
      <c r="AO890" t="s">
        <v>324</v>
      </c>
      <c r="AP890">
        <v>0</v>
      </c>
      <c r="AQ890" t="s">
        <v>324</v>
      </c>
      <c r="AR890" t="s">
        <v>324</v>
      </c>
      <c r="AS890" t="s">
        <v>324</v>
      </c>
      <c r="AT890" t="s">
        <v>324</v>
      </c>
      <c r="AU890">
        <v>0</v>
      </c>
      <c r="AV890" t="s">
        <v>324</v>
      </c>
      <c r="AW890" t="s">
        <v>324</v>
      </c>
      <c r="AX890" t="s">
        <v>324</v>
      </c>
      <c r="AY890" t="s">
        <v>324</v>
      </c>
      <c r="AZ890">
        <v>0</v>
      </c>
      <c r="BA890" t="s">
        <v>324</v>
      </c>
      <c r="BB890" t="s">
        <v>324</v>
      </c>
      <c r="BC890" t="s">
        <v>324</v>
      </c>
      <c r="BD890" t="s">
        <v>324</v>
      </c>
      <c r="BE890">
        <v>0</v>
      </c>
      <c r="BF890" t="s">
        <v>324</v>
      </c>
      <c r="BG890" t="s">
        <v>324</v>
      </c>
      <c r="BH890" t="s">
        <v>324</v>
      </c>
      <c r="BI890" t="s">
        <v>324</v>
      </c>
      <c r="BJ890">
        <v>0</v>
      </c>
      <c r="BK890">
        <v>4.0000000000000001E-3</v>
      </c>
      <c r="BL890" t="s">
        <v>324</v>
      </c>
      <c r="BM890" t="s">
        <v>324</v>
      </c>
      <c r="BN890" t="s">
        <v>324</v>
      </c>
      <c r="BO890">
        <v>4.0000000000000001E-3</v>
      </c>
      <c r="BP890">
        <v>1</v>
      </c>
      <c r="BQ890" t="s">
        <v>324</v>
      </c>
      <c r="BR890" t="s">
        <v>324</v>
      </c>
      <c r="BS890" t="s">
        <v>324</v>
      </c>
      <c r="BT890">
        <v>1</v>
      </c>
      <c r="BU890">
        <v>5.5E-2</v>
      </c>
      <c r="BV890" t="s">
        <v>324</v>
      </c>
      <c r="BW890" t="s">
        <v>324</v>
      </c>
      <c r="BX890" t="s">
        <v>324</v>
      </c>
      <c r="BY890">
        <v>5.5E-2</v>
      </c>
      <c r="BZ890" t="s">
        <v>324</v>
      </c>
      <c r="CA890" t="s">
        <v>324</v>
      </c>
      <c r="CB890" t="s">
        <v>324</v>
      </c>
      <c r="CC890" t="s">
        <v>324</v>
      </c>
      <c r="CD890">
        <v>0</v>
      </c>
      <c r="CE890" t="s">
        <v>324</v>
      </c>
      <c r="CF890" t="s">
        <v>324</v>
      </c>
      <c r="CG890" t="s">
        <v>324</v>
      </c>
      <c r="CH890" t="s">
        <v>324</v>
      </c>
      <c r="CI890">
        <v>0</v>
      </c>
      <c r="CJ890" t="s">
        <v>324</v>
      </c>
      <c r="CK890" t="s">
        <v>324</v>
      </c>
      <c r="CL890" t="s">
        <v>324</v>
      </c>
      <c r="CM890" t="s">
        <v>324</v>
      </c>
      <c r="CN890">
        <v>0</v>
      </c>
      <c r="CO890">
        <v>6.8000000000000005E-2</v>
      </c>
      <c r="CP890" t="s">
        <v>179</v>
      </c>
      <c r="CQ890" t="s">
        <v>179</v>
      </c>
      <c r="CR890">
        <v>0</v>
      </c>
      <c r="CS890">
        <v>6.8000000000000005E-2</v>
      </c>
      <c r="CT890">
        <v>8</v>
      </c>
      <c r="CU890">
        <v>0</v>
      </c>
      <c r="CV890">
        <v>0</v>
      </c>
      <c r="CW890">
        <v>0</v>
      </c>
      <c r="CX890">
        <v>8</v>
      </c>
      <c r="CY890">
        <v>5.7249999999999996</v>
      </c>
      <c r="CZ890">
        <v>0</v>
      </c>
      <c r="DA890">
        <v>0</v>
      </c>
      <c r="DB890">
        <v>0</v>
      </c>
      <c r="DC890">
        <v>5.7249999999999996</v>
      </c>
    </row>
    <row r="891" spans="1:107" x14ac:dyDescent="0.45">
      <c r="A891">
        <v>2024</v>
      </c>
      <c r="B891">
        <v>3</v>
      </c>
      <c r="C891" t="s">
        <v>188</v>
      </c>
      <c r="D891">
        <v>20413</v>
      </c>
      <c r="E891" t="s">
        <v>475</v>
      </c>
      <c r="F891" t="s">
        <v>323</v>
      </c>
      <c r="G891" t="s">
        <v>244</v>
      </c>
      <c r="H891">
        <v>0.152</v>
      </c>
      <c r="I891">
        <v>8.3000000000000004E-2</v>
      </c>
      <c r="J891" t="s">
        <v>324</v>
      </c>
      <c r="K891" t="s">
        <v>324</v>
      </c>
      <c r="L891">
        <v>0.23499999999999999</v>
      </c>
      <c r="M891">
        <v>6</v>
      </c>
      <c r="N891">
        <v>2</v>
      </c>
      <c r="O891" t="s">
        <v>324</v>
      </c>
      <c r="P891" t="s">
        <v>324</v>
      </c>
      <c r="Q891">
        <v>8</v>
      </c>
      <c r="R891" t="s">
        <v>324</v>
      </c>
      <c r="S891" t="s">
        <v>324</v>
      </c>
      <c r="T891" t="s">
        <v>324</v>
      </c>
      <c r="U891" t="s">
        <v>324</v>
      </c>
      <c r="V891">
        <v>0</v>
      </c>
      <c r="W891" t="s">
        <v>324</v>
      </c>
      <c r="X891" t="s">
        <v>324</v>
      </c>
      <c r="Y891" t="s">
        <v>324</v>
      </c>
      <c r="Z891" t="s">
        <v>324</v>
      </c>
      <c r="AA891">
        <v>0</v>
      </c>
      <c r="AB891">
        <v>7.5670000000000002</v>
      </c>
      <c r="AC891">
        <v>7.9080000000000004</v>
      </c>
      <c r="AD891" t="s">
        <v>324</v>
      </c>
      <c r="AE891" t="s">
        <v>324</v>
      </c>
      <c r="AF891">
        <v>15.475</v>
      </c>
      <c r="AG891" t="s">
        <v>324</v>
      </c>
      <c r="AH891" t="s">
        <v>324</v>
      </c>
      <c r="AI891" t="s">
        <v>324</v>
      </c>
      <c r="AJ891" t="s">
        <v>324</v>
      </c>
      <c r="AK891">
        <v>0</v>
      </c>
      <c r="AL891" t="s">
        <v>324</v>
      </c>
      <c r="AM891" t="s">
        <v>324</v>
      </c>
      <c r="AN891" t="s">
        <v>324</v>
      </c>
      <c r="AO891" t="s">
        <v>324</v>
      </c>
      <c r="AP891">
        <v>0</v>
      </c>
      <c r="AQ891" t="s">
        <v>324</v>
      </c>
      <c r="AR891" t="s">
        <v>324</v>
      </c>
      <c r="AS891" t="s">
        <v>324</v>
      </c>
      <c r="AT891" t="s">
        <v>324</v>
      </c>
      <c r="AU891">
        <v>0</v>
      </c>
      <c r="AV891" t="s">
        <v>324</v>
      </c>
      <c r="AW891" t="s">
        <v>324</v>
      </c>
      <c r="AX891" t="s">
        <v>324</v>
      </c>
      <c r="AY891" t="s">
        <v>324</v>
      </c>
      <c r="AZ891">
        <v>0</v>
      </c>
      <c r="BA891" t="s">
        <v>324</v>
      </c>
      <c r="BB891" t="s">
        <v>324</v>
      </c>
      <c r="BC891" t="s">
        <v>324</v>
      </c>
      <c r="BD891" t="s">
        <v>324</v>
      </c>
      <c r="BE891">
        <v>0</v>
      </c>
      <c r="BF891" t="s">
        <v>324</v>
      </c>
      <c r="BG891" t="s">
        <v>324</v>
      </c>
      <c r="BH891" t="s">
        <v>324</v>
      </c>
      <c r="BI891" t="s">
        <v>324</v>
      </c>
      <c r="BJ891">
        <v>0</v>
      </c>
      <c r="BK891" t="s">
        <v>324</v>
      </c>
      <c r="BL891">
        <v>2E-3</v>
      </c>
      <c r="BM891" t="s">
        <v>324</v>
      </c>
      <c r="BN891" t="s">
        <v>324</v>
      </c>
      <c r="BO891">
        <v>2E-3</v>
      </c>
      <c r="BP891" t="s">
        <v>324</v>
      </c>
      <c r="BQ891">
        <v>1</v>
      </c>
      <c r="BR891" t="s">
        <v>324</v>
      </c>
      <c r="BS891" t="s">
        <v>324</v>
      </c>
      <c r="BT891">
        <v>1</v>
      </c>
      <c r="BU891" t="s">
        <v>324</v>
      </c>
      <c r="BV891">
        <v>0</v>
      </c>
      <c r="BW891" t="s">
        <v>324</v>
      </c>
      <c r="BX891" t="s">
        <v>324</v>
      </c>
      <c r="BY891">
        <v>0</v>
      </c>
      <c r="BZ891" t="s">
        <v>324</v>
      </c>
      <c r="CA891" t="s">
        <v>324</v>
      </c>
      <c r="CB891" t="s">
        <v>324</v>
      </c>
      <c r="CC891" t="s">
        <v>324</v>
      </c>
      <c r="CD891">
        <v>0</v>
      </c>
      <c r="CE891" t="s">
        <v>324</v>
      </c>
      <c r="CF891" t="s">
        <v>324</v>
      </c>
      <c r="CG891" t="s">
        <v>324</v>
      </c>
      <c r="CH891" t="s">
        <v>324</v>
      </c>
      <c r="CI891">
        <v>0</v>
      </c>
      <c r="CJ891" t="s">
        <v>324</v>
      </c>
      <c r="CK891" t="s">
        <v>324</v>
      </c>
      <c r="CL891" t="s">
        <v>324</v>
      </c>
      <c r="CM891" t="s">
        <v>324</v>
      </c>
      <c r="CN891">
        <v>0</v>
      </c>
      <c r="CO891">
        <v>0.152</v>
      </c>
      <c r="CP891">
        <v>8.5000000000000006E-2</v>
      </c>
      <c r="CQ891" t="s">
        <v>179</v>
      </c>
      <c r="CR891">
        <v>0</v>
      </c>
      <c r="CS891">
        <v>0.23699999999999999</v>
      </c>
      <c r="CT891">
        <v>6</v>
      </c>
      <c r="CU891">
        <v>3</v>
      </c>
      <c r="CV891">
        <v>0</v>
      </c>
      <c r="CW891">
        <v>0</v>
      </c>
      <c r="CX891">
        <v>9</v>
      </c>
      <c r="CY891">
        <v>7.5670000000000002</v>
      </c>
      <c r="CZ891">
        <v>7.9080000000000004</v>
      </c>
      <c r="DA891">
        <v>0</v>
      </c>
      <c r="DB891">
        <v>0</v>
      </c>
      <c r="DC891">
        <v>15.475</v>
      </c>
    </row>
    <row r="892" spans="1:107" x14ac:dyDescent="0.45">
      <c r="A892">
        <v>2024</v>
      </c>
      <c r="B892">
        <v>3</v>
      </c>
      <c r="C892" t="s">
        <v>188</v>
      </c>
      <c r="D892">
        <v>24949</v>
      </c>
      <c r="E892" t="s">
        <v>476</v>
      </c>
      <c r="F892" t="s">
        <v>323</v>
      </c>
      <c r="G892" t="s">
        <v>247</v>
      </c>
      <c r="H892">
        <v>0.39600000000000002</v>
      </c>
      <c r="I892" t="s">
        <v>324</v>
      </c>
      <c r="J892" t="s">
        <v>324</v>
      </c>
      <c r="K892" t="s">
        <v>324</v>
      </c>
      <c r="L892">
        <v>0.39600000000000002</v>
      </c>
      <c r="M892">
        <v>33</v>
      </c>
      <c r="N892" t="s">
        <v>324</v>
      </c>
      <c r="O892" t="s">
        <v>324</v>
      </c>
      <c r="P892" t="s">
        <v>324</v>
      </c>
      <c r="Q892">
        <v>33</v>
      </c>
      <c r="R892">
        <v>0.10100000000000001</v>
      </c>
      <c r="S892" t="s">
        <v>324</v>
      </c>
      <c r="T892" t="s">
        <v>324</v>
      </c>
      <c r="U892" t="s">
        <v>324</v>
      </c>
      <c r="V892">
        <v>0.10100000000000001</v>
      </c>
      <c r="W892">
        <v>151</v>
      </c>
      <c r="X892" t="s">
        <v>324</v>
      </c>
      <c r="Y892" t="s">
        <v>324</v>
      </c>
      <c r="Z892" t="s">
        <v>324</v>
      </c>
      <c r="AA892">
        <v>151</v>
      </c>
      <c r="AB892">
        <v>7.7679999999999998</v>
      </c>
      <c r="AC892" t="s">
        <v>324</v>
      </c>
      <c r="AD892" t="s">
        <v>324</v>
      </c>
      <c r="AE892" t="s">
        <v>324</v>
      </c>
      <c r="AF892">
        <v>7.7679999999999998</v>
      </c>
      <c r="AG892" t="s">
        <v>324</v>
      </c>
      <c r="AH892" t="s">
        <v>324</v>
      </c>
      <c r="AI892" t="s">
        <v>324</v>
      </c>
      <c r="AJ892" t="s">
        <v>324</v>
      </c>
      <c r="AK892">
        <v>0</v>
      </c>
      <c r="AL892" t="s">
        <v>324</v>
      </c>
      <c r="AM892" t="s">
        <v>324</v>
      </c>
      <c r="AN892" t="s">
        <v>324</v>
      </c>
      <c r="AO892" t="s">
        <v>324</v>
      </c>
      <c r="AP892">
        <v>0</v>
      </c>
      <c r="AQ892" t="s">
        <v>324</v>
      </c>
      <c r="AR892" t="s">
        <v>324</v>
      </c>
      <c r="AS892" t="s">
        <v>324</v>
      </c>
      <c r="AT892" t="s">
        <v>324</v>
      </c>
      <c r="AU892">
        <v>0</v>
      </c>
      <c r="AV892" t="s">
        <v>324</v>
      </c>
      <c r="AW892" t="s">
        <v>324</v>
      </c>
      <c r="AX892" t="s">
        <v>324</v>
      </c>
      <c r="AY892" t="s">
        <v>324</v>
      </c>
      <c r="AZ892">
        <v>0</v>
      </c>
      <c r="BA892" t="s">
        <v>324</v>
      </c>
      <c r="BB892" t="s">
        <v>324</v>
      </c>
      <c r="BC892" t="s">
        <v>324</v>
      </c>
      <c r="BD892" t="s">
        <v>324</v>
      </c>
      <c r="BE892">
        <v>0</v>
      </c>
      <c r="BF892" t="s">
        <v>324</v>
      </c>
      <c r="BG892" t="s">
        <v>324</v>
      </c>
      <c r="BH892" t="s">
        <v>324</v>
      </c>
      <c r="BI892" t="s">
        <v>324</v>
      </c>
      <c r="BJ892">
        <v>0</v>
      </c>
      <c r="BK892">
        <v>0.157</v>
      </c>
      <c r="BL892" t="s">
        <v>324</v>
      </c>
      <c r="BM892" t="s">
        <v>324</v>
      </c>
      <c r="BN892" t="s">
        <v>324</v>
      </c>
      <c r="BO892">
        <v>0.157</v>
      </c>
      <c r="BP892">
        <v>14</v>
      </c>
      <c r="BQ892" t="s">
        <v>324</v>
      </c>
      <c r="BR892" t="s">
        <v>324</v>
      </c>
      <c r="BS892" t="s">
        <v>324</v>
      </c>
      <c r="BT892">
        <v>14</v>
      </c>
      <c r="BU892">
        <v>2.794</v>
      </c>
      <c r="BV892" t="s">
        <v>324</v>
      </c>
      <c r="BW892" t="s">
        <v>324</v>
      </c>
      <c r="BX892" t="s">
        <v>324</v>
      </c>
      <c r="BY892">
        <v>2.794</v>
      </c>
      <c r="BZ892" t="s">
        <v>324</v>
      </c>
      <c r="CA892" t="s">
        <v>324</v>
      </c>
      <c r="CB892" t="s">
        <v>324</v>
      </c>
      <c r="CC892" t="s">
        <v>324</v>
      </c>
      <c r="CD892">
        <v>0</v>
      </c>
      <c r="CE892" t="s">
        <v>324</v>
      </c>
      <c r="CF892" t="s">
        <v>324</v>
      </c>
      <c r="CG892" t="s">
        <v>324</v>
      </c>
      <c r="CH892" t="s">
        <v>324</v>
      </c>
      <c r="CI892">
        <v>0</v>
      </c>
      <c r="CJ892" t="s">
        <v>324</v>
      </c>
      <c r="CK892" t="s">
        <v>324</v>
      </c>
      <c r="CL892" t="s">
        <v>324</v>
      </c>
      <c r="CM892" t="s">
        <v>324</v>
      </c>
      <c r="CN892">
        <v>0</v>
      </c>
      <c r="CO892">
        <v>0.65400000000000003</v>
      </c>
      <c r="CP892" t="s">
        <v>179</v>
      </c>
      <c r="CQ892" t="s">
        <v>179</v>
      </c>
      <c r="CR892">
        <v>0</v>
      </c>
      <c r="CS892">
        <v>0.65400000000000003</v>
      </c>
      <c r="CT892">
        <v>198</v>
      </c>
      <c r="CU892">
        <v>0</v>
      </c>
      <c r="CV892">
        <v>0</v>
      </c>
      <c r="CW892">
        <v>0</v>
      </c>
      <c r="CX892">
        <v>198</v>
      </c>
      <c r="CY892">
        <v>10.561999999999999</v>
      </c>
      <c r="CZ892">
        <v>0</v>
      </c>
      <c r="DA892">
        <v>0</v>
      </c>
      <c r="DB892">
        <v>0</v>
      </c>
      <c r="DC892">
        <v>10.561999999999999</v>
      </c>
    </row>
    <row r="893" spans="1:107" x14ac:dyDescent="0.45">
      <c r="A893">
        <v>2024</v>
      </c>
      <c r="B893">
        <v>3</v>
      </c>
      <c r="C893" t="s">
        <v>188</v>
      </c>
      <c r="D893">
        <v>99999</v>
      </c>
      <c r="E893" t="s">
        <v>329</v>
      </c>
      <c r="F893" t="s">
        <v>323</v>
      </c>
      <c r="H893">
        <v>-6.9000000000000006E-2</v>
      </c>
      <c r="I893" t="s">
        <v>324</v>
      </c>
      <c r="J893" t="s">
        <v>324</v>
      </c>
      <c r="K893" t="s">
        <v>324</v>
      </c>
      <c r="L893">
        <v>-6.9000000000000006E-2</v>
      </c>
      <c r="M893" t="s">
        <v>324</v>
      </c>
      <c r="N893" t="s">
        <v>324</v>
      </c>
      <c r="O893" t="s">
        <v>324</v>
      </c>
      <c r="P893" t="s">
        <v>324</v>
      </c>
      <c r="Q893" t="s">
        <v>324</v>
      </c>
      <c r="R893">
        <v>-1.7999999999999999E-2</v>
      </c>
      <c r="S893" t="s">
        <v>324</v>
      </c>
      <c r="T893" t="s">
        <v>324</v>
      </c>
      <c r="U893" t="s">
        <v>324</v>
      </c>
      <c r="V893">
        <v>-1.7999999999999999E-2</v>
      </c>
      <c r="W893" t="s">
        <v>324</v>
      </c>
      <c r="X893" t="s">
        <v>324</v>
      </c>
      <c r="Y893" t="s">
        <v>324</v>
      </c>
      <c r="Z893" t="s">
        <v>324</v>
      </c>
      <c r="AA893" t="s">
        <v>324</v>
      </c>
      <c r="AB893" t="s">
        <v>324</v>
      </c>
      <c r="AC893" t="s">
        <v>324</v>
      </c>
      <c r="AD893" t="s">
        <v>324</v>
      </c>
      <c r="AE893" t="s">
        <v>324</v>
      </c>
      <c r="AF893" t="s">
        <v>324</v>
      </c>
      <c r="AG893" t="s">
        <v>324</v>
      </c>
      <c r="AH893" t="s">
        <v>324</v>
      </c>
      <c r="AI893" t="s">
        <v>324</v>
      </c>
      <c r="AJ893" t="s">
        <v>324</v>
      </c>
      <c r="AK893">
        <v>0</v>
      </c>
      <c r="AL893" t="s">
        <v>324</v>
      </c>
      <c r="AM893" t="s">
        <v>324</v>
      </c>
      <c r="AN893" t="s">
        <v>324</v>
      </c>
      <c r="AO893" t="s">
        <v>324</v>
      </c>
      <c r="AP893" t="s">
        <v>324</v>
      </c>
      <c r="AQ893" t="s">
        <v>324</v>
      </c>
      <c r="AR893" t="s">
        <v>324</v>
      </c>
      <c r="AS893" t="s">
        <v>324</v>
      </c>
      <c r="AT893" t="s">
        <v>324</v>
      </c>
      <c r="AU893" t="s">
        <v>324</v>
      </c>
      <c r="AV893" t="s">
        <v>324</v>
      </c>
      <c r="AW893" t="s">
        <v>324</v>
      </c>
      <c r="AX893" t="s">
        <v>324</v>
      </c>
      <c r="AY893" t="s">
        <v>324</v>
      </c>
      <c r="AZ893">
        <v>0</v>
      </c>
      <c r="BA893" t="s">
        <v>324</v>
      </c>
      <c r="BB893" t="s">
        <v>324</v>
      </c>
      <c r="BC893" t="s">
        <v>324</v>
      </c>
      <c r="BD893" t="s">
        <v>324</v>
      </c>
      <c r="BE893" t="s">
        <v>324</v>
      </c>
      <c r="BF893" t="s">
        <v>324</v>
      </c>
      <c r="BG893" t="s">
        <v>324</v>
      </c>
      <c r="BH893" t="s">
        <v>324</v>
      </c>
      <c r="BI893" t="s">
        <v>324</v>
      </c>
      <c r="BJ893" t="s">
        <v>324</v>
      </c>
      <c r="BK893" t="s">
        <v>324</v>
      </c>
      <c r="BL893" t="s">
        <v>324</v>
      </c>
      <c r="BM893" t="s">
        <v>324</v>
      </c>
      <c r="BN893" t="s">
        <v>324</v>
      </c>
      <c r="BO893" t="s">
        <v>324</v>
      </c>
      <c r="BP893" t="s">
        <v>324</v>
      </c>
      <c r="BQ893" t="s">
        <v>324</v>
      </c>
      <c r="BR893" t="s">
        <v>324</v>
      </c>
      <c r="BS893" t="s">
        <v>324</v>
      </c>
      <c r="BT893" t="s">
        <v>324</v>
      </c>
      <c r="BU893" t="s">
        <v>324</v>
      </c>
      <c r="BV893" t="s">
        <v>324</v>
      </c>
      <c r="BW893" t="s">
        <v>324</v>
      </c>
      <c r="BX893" t="s">
        <v>324</v>
      </c>
      <c r="BY893" t="s">
        <v>324</v>
      </c>
      <c r="BZ893" t="s">
        <v>324</v>
      </c>
      <c r="CA893" t="s">
        <v>324</v>
      </c>
      <c r="CB893" t="s">
        <v>324</v>
      </c>
      <c r="CC893" t="s">
        <v>324</v>
      </c>
      <c r="CD893" t="s">
        <v>324</v>
      </c>
      <c r="CE893" t="s">
        <v>324</v>
      </c>
      <c r="CF893" t="s">
        <v>324</v>
      </c>
      <c r="CG893" t="s">
        <v>324</v>
      </c>
      <c r="CH893" t="s">
        <v>324</v>
      </c>
      <c r="CI893" t="s">
        <v>324</v>
      </c>
      <c r="CJ893" t="s">
        <v>324</v>
      </c>
      <c r="CK893" t="s">
        <v>324</v>
      </c>
      <c r="CL893" t="s">
        <v>324</v>
      </c>
      <c r="CM893" t="s">
        <v>324</v>
      </c>
      <c r="CN893" t="s">
        <v>324</v>
      </c>
      <c r="CO893">
        <v>-8.6999999999999994E-2</v>
      </c>
      <c r="CP893" t="s">
        <v>324</v>
      </c>
      <c r="CQ893" t="s">
        <v>324</v>
      </c>
      <c r="CR893" t="s">
        <v>324</v>
      </c>
      <c r="CS893">
        <v>-8.6999999999999994E-2</v>
      </c>
      <c r="CT893" t="s">
        <v>324</v>
      </c>
      <c r="CU893" t="s">
        <v>324</v>
      </c>
      <c r="CV893" t="s">
        <v>324</v>
      </c>
      <c r="CW893" t="s">
        <v>324</v>
      </c>
      <c r="CX893" t="s">
        <v>324</v>
      </c>
      <c r="CY893" t="s">
        <v>324</v>
      </c>
      <c r="CZ893" t="s">
        <v>324</v>
      </c>
      <c r="DA893" t="s">
        <v>324</v>
      </c>
      <c r="DB893" t="s">
        <v>324</v>
      </c>
      <c r="DC893" t="s">
        <v>324</v>
      </c>
    </row>
    <row r="894" spans="1:107" x14ac:dyDescent="0.45">
      <c r="A894">
        <v>2024</v>
      </c>
      <c r="B894">
        <v>3</v>
      </c>
      <c r="C894" t="s">
        <v>166</v>
      </c>
      <c r="D894">
        <v>4373</v>
      </c>
      <c r="E894" t="s">
        <v>477</v>
      </c>
      <c r="F894" t="s">
        <v>323</v>
      </c>
      <c r="G894" t="s">
        <v>244</v>
      </c>
      <c r="H894">
        <v>0.84899999999999998</v>
      </c>
      <c r="I894" t="s">
        <v>324</v>
      </c>
      <c r="J894" t="s">
        <v>324</v>
      </c>
      <c r="K894" t="s">
        <v>324</v>
      </c>
      <c r="L894">
        <v>0.84899999999999998</v>
      </c>
      <c r="M894">
        <v>38</v>
      </c>
      <c r="N894" t="s">
        <v>324</v>
      </c>
      <c r="O894" t="s">
        <v>324</v>
      </c>
      <c r="P894" t="s">
        <v>324</v>
      </c>
      <c r="Q894">
        <v>38</v>
      </c>
      <c r="R894" t="s">
        <v>324</v>
      </c>
      <c r="S894" t="s">
        <v>324</v>
      </c>
      <c r="T894" t="s">
        <v>324</v>
      </c>
      <c r="U894" t="s">
        <v>324</v>
      </c>
      <c r="V894">
        <v>0</v>
      </c>
      <c r="W894" t="s">
        <v>324</v>
      </c>
      <c r="X894" t="s">
        <v>324</v>
      </c>
      <c r="Y894" t="s">
        <v>324</v>
      </c>
      <c r="Z894" t="s">
        <v>324</v>
      </c>
      <c r="AA894">
        <v>0</v>
      </c>
      <c r="AB894" t="s">
        <v>324</v>
      </c>
      <c r="AC894" t="s">
        <v>324</v>
      </c>
      <c r="AD894" t="s">
        <v>324</v>
      </c>
      <c r="AE894" t="s">
        <v>324</v>
      </c>
      <c r="AF894">
        <v>0</v>
      </c>
      <c r="AG894" t="s">
        <v>324</v>
      </c>
      <c r="AH894" t="s">
        <v>324</v>
      </c>
      <c r="AI894" t="s">
        <v>324</v>
      </c>
      <c r="AJ894" t="s">
        <v>324</v>
      </c>
      <c r="AK894">
        <v>0</v>
      </c>
      <c r="AL894" t="s">
        <v>324</v>
      </c>
      <c r="AM894" t="s">
        <v>324</v>
      </c>
      <c r="AN894" t="s">
        <v>324</v>
      </c>
      <c r="AO894" t="s">
        <v>324</v>
      </c>
      <c r="AP894">
        <v>0</v>
      </c>
      <c r="AQ894" t="s">
        <v>324</v>
      </c>
      <c r="AR894" t="s">
        <v>324</v>
      </c>
      <c r="AS894" t="s">
        <v>324</v>
      </c>
      <c r="AT894" t="s">
        <v>324</v>
      </c>
      <c r="AU894">
        <v>0</v>
      </c>
      <c r="AV894" t="s">
        <v>324</v>
      </c>
      <c r="AW894" t="s">
        <v>324</v>
      </c>
      <c r="AX894" t="s">
        <v>324</v>
      </c>
      <c r="AY894" t="s">
        <v>324</v>
      </c>
      <c r="AZ894">
        <v>0</v>
      </c>
      <c r="BA894" t="s">
        <v>324</v>
      </c>
      <c r="BB894" t="s">
        <v>324</v>
      </c>
      <c r="BC894" t="s">
        <v>324</v>
      </c>
      <c r="BD894" t="s">
        <v>324</v>
      </c>
      <c r="BE894">
        <v>0</v>
      </c>
      <c r="BF894" t="s">
        <v>324</v>
      </c>
      <c r="BG894" t="s">
        <v>324</v>
      </c>
      <c r="BH894" t="s">
        <v>324</v>
      </c>
      <c r="BI894" t="s">
        <v>324</v>
      </c>
      <c r="BJ894">
        <v>0</v>
      </c>
      <c r="BK894" t="s">
        <v>324</v>
      </c>
      <c r="BL894" t="s">
        <v>324</v>
      </c>
      <c r="BM894" t="s">
        <v>324</v>
      </c>
      <c r="BN894" t="s">
        <v>324</v>
      </c>
      <c r="BO894">
        <v>0</v>
      </c>
      <c r="BP894" t="s">
        <v>324</v>
      </c>
      <c r="BQ894" t="s">
        <v>324</v>
      </c>
      <c r="BR894" t="s">
        <v>324</v>
      </c>
      <c r="BS894" t="s">
        <v>324</v>
      </c>
      <c r="BT894">
        <v>0</v>
      </c>
      <c r="BU894" t="s">
        <v>324</v>
      </c>
      <c r="BV894" t="s">
        <v>324</v>
      </c>
      <c r="BW894" t="s">
        <v>324</v>
      </c>
      <c r="BX894" t="s">
        <v>324</v>
      </c>
      <c r="BY894">
        <v>0</v>
      </c>
      <c r="BZ894" t="s">
        <v>324</v>
      </c>
      <c r="CA894" t="s">
        <v>324</v>
      </c>
      <c r="CB894" t="s">
        <v>324</v>
      </c>
      <c r="CC894" t="s">
        <v>324</v>
      </c>
      <c r="CD894">
        <v>0</v>
      </c>
      <c r="CE894" t="s">
        <v>324</v>
      </c>
      <c r="CF894" t="s">
        <v>324</v>
      </c>
      <c r="CG894" t="s">
        <v>324</v>
      </c>
      <c r="CH894" t="s">
        <v>324</v>
      </c>
      <c r="CI894">
        <v>0</v>
      </c>
      <c r="CJ894" t="s">
        <v>324</v>
      </c>
      <c r="CK894" t="s">
        <v>324</v>
      </c>
      <c r="CL894" t="s">
        <v>324</v>
      </c>
      <c r="CM894" t="s">
        <v>324</v>
      </c>
      <c r="CN894">
        <v>0</v>
      </c>
      <c r="CO894">
        <v>0.84899999999999998</v>
      </c>
      <c r="CP894" t="s">
        <v>179</v>
      </c>
      <c r="CQ894" t="s">
        <v>179</v>
      </c>
      <c r="CR894">
        <v>0</v>
      </c>
      <c r="CS894">
        <v>0.84899999999999998</v>
      </c>
      <c r="CT894">
        <v>38</v>
      </c>
      <c r="CU894">
        <v>0</v>
      </c>
      <c r="CV894">
        <v>0</v>
      </c>
      <c r="CW894">
        <v>0</v>
      </c>
      <c r="CX894">
        <v>38</v>
      </c>
      <c r="CY894">
        <v>0</v>
      </c>
      <c r="CZ894">
        <v>0</v>
      </c>
      <c r="DA894">
        <v>0</v>
      </c>
      <c r="DB894">
        <v>0</v>
      </c>
      <c r="DC894">
        <v>0</v>
      </c>
    </row>
    <row r="895" spans="1:107" x14ac:dyDescent="0.45">
      <c r="A895">
        <v>2024</v>
      </c>
      <c r="B895">
        <v>3</v>
      </c>
      <c r="C895" t="s">
        <v>166</v>
      </c>
      <c r="D895">
        <v>4911</v>
      </c>
      <c r="E895" t="s">
        <v>478</v>
      </c>
      <c r="F895" t="s">
        <v>323</v>
      </c>
      <c r="G895" t="s">
        <v>244</v>
      </c>
      <c r="H895">
        <v>0.621</v>
      </c>
      <c r="I895">
        <v>0.28699999999999998</v>
      </c>
      <c r="J895" t="s">
        <v>324</v>
      </c>
      <c r="K895" t="s">
        <v>324</v>
      </c>
      <c r="L895">
        <v>0.90800000000000003</v>
      </c>
      <c r="M895">
        <v>53</v>
      </c>
      <c r="N895">
        <v>7</v>
      </c>
      <c r="O895" t="s">
        <v>324</v>
      </c>
      <c r="P895" t="s">
        <v>324</v>
      </c>
      <c r="Q895">
        <v>60</v>
      </c>
      <c r="R895" t="s">
        <v>324</v>
      </c>
      <c r="S895" t="s">
        <v>324</v>
      </c>
      <c r="T895" t="s">
        <v>324</v>
      </c>
      <c r="U895" t="s">
        <v>324</v>
      </c>
      <c r="V895">
        <v>0</v>
      </c>
      <c r="W895" t="s">
        <v>324</v>
      </c>
      <c r="X895" t="s">
        <v>324</v>
      </c>
      <c r="Y895" t="s">
        <v>324</v>
      </c>
      <c r="Z895" t="s">
        <v>324</v>
      </c>
      <c r="AA895">
        <v>0</v>
      </c>
      <c r="AB895" t="s">
        <v>324</v>
      </c>
      <c r="AC895" t="s">
        <v>324</v>
      </c>
      <c r="AD895" t="s">
        <v>324</v>
      </c>
      <c r="AE895" t="s">
        <v>324</v>
      </c>
      <c r="AF895">
        <v>0</v>
      </c>
      <c r="AG895">
        <v>0.11700000000000001</v>
      </c>
      <c r="AH895" t="s">
        <v>324</v>
      </c>
      <c r="AI895" t="s">
        <v>324</v>
      </c>
      <c r="AJ895" t="s">
        <v>324</v>
      </c>
      <c r="AK895">
        <v>0.11700000000000001</v>
      </c>
      <c r="AL895">
        <v>7</v>
      </c>
      <c r="AM895" t="s">
        <v>324</v>
      </c>
      <c r="AN895" t="s">
        <v>324</v>
      </c>
      <c r="AO895" t="s">
        <v>324</v>
      </c>
      <c r="AP895">
        <v>7</v>
      </c>
      <c r="AQ895">
        <v>0.21199999999999999</v>
      </c>
      <c r="AR895" t="s">
        <v>324</v>
      </c>
      <c r="AS895" t="s">
        <v>324</v>
      </c>
      <c r="AT895" t="s">
        <v>324</v>
      </c>
      <c r="AU895">
        <v>0.21199999999999999</v>
      </c>
      <c r="AV895" t="s">
        <v>324</v>
      </c>
      <c r="AW895" t="s">
        <v>324</v>
      </c>
      <c r="AX895" t="s">
        <v>324</v>
      </c>
      <c r="AY895" t="s">
        <v>324</v>
      </c>
      <c r="AZ895">
        <v>0</v>
      </c>
      <c r="BA895" t="s">
        <v>324</v>
      </c>
      <c r="BB895" t="s">
        <v>324</v>
      </c>
      <c r="BC895" t="s">
        <v>324</v>
      </c>
      <c r="BD895" t="s">
        <v>324</v>
      </c>
      <c r="BE895">
        <v>0</v>
      </c>
      <c r="BF895" t="s">
        <v>324</v>
      </c>
      <c r="BG895" t="s">
        <v>324</v>
      </c>
      <c r="BH895" t="s">
        <v>324</v>
      </c>
      <c r="BI895" t="s">
        <v>324</v>
      </c>
      <c r="BJ895">
        <v>0</v>
      </c>
      <c r="BK895" t="s">
        <v>324</v>
      </c>
      <c r="BL895">
        <v>2E-3</v>
      </c>
      <c r="BM895" t="s">
        <v>324</v>
      </c>
      <c r="BN895" t="s">
        <v>324</v>
      </c>
      <c r="BO895">
        <v>2E-3</v>
      </c>
      <c r="BP895" t="s">
        <v>324</v>
      </c>
      <c r="BQ895">
        <v>1</v>
      </c>
      <c r="BR895" t="s">
        <v>324</v>
      </c>
      <c r="BS895" t="s">
        <v>324</v>
      </c>
      <c r="BT895">
        <v>1</v>
      </c>
      <c r="BU895" t="s">
        <v>324</v>
      </c>
      <c r="BV895">
        <v>0</v>
      </c>
      <c r="BW895" t="s">
        <v>324</v>
      </c>
      <c r="BX895" t="s">
        <v>324</v>
      </c>
      <c r="BY895">
        <v>0</v>
      </c>
      <c r="BZ895" t="s">
        <v>324</v>
      </c>
      <c r="CA895" t="s">
        <v>324</v>
      </c>
      <c r="CB895" t="s">
        <v>324</v>
      </c>
      <c r="CC895" t="s">
        <v>324</v>
      </c>
      <c r="CD895">
        <v>0</v>
      </c>
      <c r="CE895" t="s">
        <v>324</v>
      </c>
      <c r="CF895" t="s">
        <v>324</v>
      </c>
      <c r="CG895" t="s">
        <v>324</v>
      </c>
      <c r="CH895" t="s">
        <v>324</v>
      </c>
      <c r="CI895">
        <v>0</v>
      </c>
      <c r="CJ895" t="s">
        <v>324</v>
      </c>
      <c r="CK895" t="s">
        <v>324</v>
      </c>
      <c r="CL895" t="s">
        <v>324</v>
      </c>
      <c r="CM895" t="s">
        <v>324</v>
      </c>
      <c r="CN895">
        <v>0</v>
      </c>
      <c r="CO895">
        <v>0.621</v>
      </c>
      <c r="CP895">
        <v>0.28899999999999998</v>
      </c>
      <c r="CQ895" t="s">
        <v>179</v>
      </c>
      <c r="CR895">
        <v>0</v>
      </c>
      <c r="CS895">
        <v>0.91</v>
      </c>
      <c r="CT895">
        <v>53</v>
      </c>
      <c r="CU895">
        <v>8</v>
      </c>
      <c r="CV895">
        <v>0</v>
      </c>
      <c r="CW895">
        <v>0</v>
      </c>
      <c r="CX895">
        <v>61</v>
      </c>
      <c r="CY895">
        <v>0</v>
      </c>
      <c r="CZ895">
        <v>0</v>
      </c>
      <c r="DA895">
        <v>0</v>
      </c>
      <c r="DB895">
        <v>0</v>
      </c>
      <c r="DC895">
        <v>0</v>
      </c>
    </row>
    <row r="896" spans="1:107" x14ac:dyDescent="0.45">
      <c r="A896">
        <v>2024</v>
      </c>
      <c r="B896">
        <v>3</v>
      </c>
      <c r="C896" t="s">
        <v>166</v>
      </c>
      <c r="D896">
        <v>6779</v>
      </c>
      <c r="E896" t="s">
        <v>479</v>
      </c>
      <c r="F896" t="s">
        <v>323</v>
      </c>
      <c r="G896" t="s">
        <v>244</v>
      </c>
      <c r="H896">
        <v>4.5999999999999999E-2</v>
      </c>
      <c r="I896">
        <v>2.5000000000000001E-2</v>
      </c>
      <c r="J896" t="s">
        <v>324</v>
      </c>
      <c r="K896" t="s">
        <v>324</v>
      </c>
      <c r="L896">
        <v>7.0999999999999994E-2</v>
      </c>
      <c r="M896">
        <v>8</v>
      </c>
      <c r="N896">
        <v>1</v>
      </c>
      <c r="O896" t="s">
        <v>324</v>
      </c>
      <c r="P896" t="s">
        <v>324</v>
      </c>
      <c r="Q896">
        <v>9</v>
      </c>
      <c r="R896">
        <v>1.1619999999999999</v>
      </c>
      <c r="S896">
        <v>0.28599999999999998</v>
      </c>
      <c r="T896" t="s">
        <v>324</v>
      </c>
      <c r="U896" t="s">
        <v>324</v>
      </c>
      <c r="V896">
        <v>1.448</v>
      </c>
      <c r="W896">
        <v>267</v>
      </c>
      <c r="X896">
        <v>12</v>
      </c>
      <c r="Y896" t="s">
        <v>324</v>
      </c>
      <c r="Z896" t="s">
        <v>324</v>
      </c>
      <c r="AA896">
        <v>279</v>
      </c>
      <c r="AB896" t="s">
        <v>324</v>
      </c>
      <c r="AC896" t="s">
        <v>324</v>
      </c>
      <c r="AD896" t="s">
        <v>324</v>
      </c>
      <c r="AE896" t="s">
        <v>324</v>
      </c>
      <c r="AF896">
        <v>0</v>
      </c>
      <c r="AG896" t="s">
        <v>324</v>
      </c>
      <c r="AH896" t="s">
        <v>324</v>
      </c>
      <c r="AI896" t="s">
        <v>324</v>
      </c>
      <c r="AJ896" t="s">
        <v>324</v>
      </c>
      <c r="AK896">
        <v>0</v>
      </c>
      <c r="AL896" t="s">
        <v>324</v>
      </c>
      <c r="AM896" t="s">
        <v>324</v>
      </c>
      <c r="AN896" t="s">
        <v>324</v>
      </c>
      <c r="AO896" t="s">
        <v>324</v>
      </c>
      <c r="AP896">
        <v>0</v>
      </c>
      <c r="AQ896" t="s">
        <v>324</v>
      </c>
      <c r="AR896" t="s">
        <v>324</v>
      </c>
      <c r="AS896" t="s">
        <v>324</v>
      </c>
      <c r="AT896" t="s">
        <v>324</v>
      </c>
      <c r="AU896">
        <v>0</v>
      </c>
      <c r="AV896" t="s">
        <v>324</v>
      </c>
      <c r="AW896" t="s">
        <v>324</v>
      </c>
      <c r="AX896" t="s">
        <v>324</v>
      </c>
      <c r="AY896" t="s">
        <v>324</v>
      </c>
      <c r="AZ896">
        <v>0</v>
      </c>
      <c r="BA896" t="s">
        <v>324</v>
      </c>
      <c r="BB896" t="s">
        <v>324</v>
      </c>
      <c r="BC896" t="s">
        <v>324</v>
      </c>
      <c r="BD896" t="s">
        <v>324</v>
      </c>
      <c r="BE896">
        <v>0</v>
      </c>
      <c r="BF896" t="s">
        <v>324</v>
      </c>
      <c r="BG896" t="s">
        <v>324</v>
      </c>
      <c r="BH896" t="s">
        <v>324</v>
      </c>
      <c r="BI896" t="s">
        <v>324</v>
      </c>
      <c r="BJ896">
        <v>0</v>
      </c>
      <c r="BK896" t="s">
        <v>324</v>
      </c>
      <c r="BL896" t="s">
        <v>324</v>
      </c>
      <c r="BM896" t="s">
        <v>324</v>
      </c>
      <c r="BN896" t="s">
        <v>324</v>
      </c>
      <c r="BO896">
        <v>0</v>
      </c>
      <c r="BP896" t="s">
        <v>324</v>
      </c>
      <c r="BQ896" t="s">
        <v>324</v>
      </c>
      <c r="BR896" t="s">
        <v>324</v>
      </c>
      <c r="BS896" t="s">
        <v>324</v>
      </c>
      <c r="BT896">
        <v>0</v>
      </c>
      <c r="BU896" t="s">
        <v>324</v>
      </c>
      <c r="BV896" t="s">
        <v>324</v>
      </c>
      <c r="BW896" t="s">
        <v>324</v>
      </c>
      <c r="BX896" t="s">
        <v>324</v>
      </c>
      <c r="BY896">
        <v>0</v>
      </c>
      <c r="BZ896" t="s">
        <v>324</v>
      </c>
      <c r="CA896" t="s">
        <v>324</v>
      </c>
      <c r="CB896" t="s">
        <v>324</v>
      </c>
      <c r="CC896" t="s">
        <v>324</v>
      </c>
      <c r="CD896">
        <v>0</v>
      </c>
      <c r="CE896" t="s">
        <v>324</v>
      </c>
      <c r="CF896" t="s">
        <v>324</v>
      </c>
      <c r="CG896" t="s">
        <v>324</v>
      </c>
      <c r="CH896" t="s">
        <v>324</v>
      </c>
      <c r="CI896">
        <v>0</v>
      </c>
      <c r="CJ896" t="s">
        <v>324</v>
      </c>
      <c r="CK896" t="s">
        <v>324</v>
      </c>
      <c r="CL896" t="s">
        <v>324</v>
      </c>
      <c r="CM896" t="s">
        <v>324</v>
      </c>
      <c r="CN896">
        <v>0</v>
      </c>
      <c r="CO896">
        <v>1.208</v>
      </c>
      <c r="CP896">
        <v>0.311</v>
      </c>
      <c r="CQ896" t="s">
        <v>179</v>
      </c>
      <c r="CR896">
        <v>0</v>
      </c>
      <c r="CS896">
        <v>1.5189999999999999</v>
      </c>
      <c r="CT896">
        <v>275</v>
      </c>
      <c r="CU896">
        <v>13</v>
      </c>
      <c r="CV896">
        <v>0</v>
      </c>
      <c r="CW896">
        <v>0</v>
      </c>
      <c r="CX896">
        <v>288</v>
      </c>
      <c r="CY896">
        <v>0</v>
      </c>
      <c r="CZ896">
        <v>0</v>
      </c>
      <c r="DA896">
        <v>0</v>
      </c>
      <c r="DB896">
        <v>0</v>
      </c>
      <c r="DC896">
        <v>0</v>
      </c>
    </row>
    <row r="897" spans="1:107" x14ac:dyDescent="0.45">
      <c r="A897">
        <v>2024</v>
      </c>
      <c r="B897">
        <v>3</v>
      </c>
      <c r="C897" t="s">
        <v>166</v>
      </c>
      <c r="D897">
        <v>11018</v>
      </c>
      <c r="E897" t="s">
        <v>480</v>
      </c>
      <c r="F897" t="s">
        <v>323</v>
      </c>
      <c r="G897" t="s">
        <v>244</v>
      </c>
      <c r="H897">
        <v>2.85</v>
      </c>
      <c r="I897">
        <v>0.66300000000000003</v>
      </c>
      <c r="J897">
        <v>5.0000000000000001E-3</v>
      </c>
      <c r="K897">
        <v>0</v>
      </c>
      <c r="L897">
        <v>3.5179999999999998</v>
      </c>
      <c r="M897">
        <v>394</v>
      </c>
      <c r="N897">
        <v>37</v>
      </c>
      <c r="O897">
        <v>1</v>
      </c>
      <c r="P897">
        <v>0</v>
      </c>
      <c r="Q897">
        <v>432</v>
      </c>
      <c r="R897">
        <v>3.3610000000000002</v>
      </c>
      <c r="S897">
        <v>0.23899999999999999</v>
      </c>
      <c r="T897" t="s">
        <v>324</v>
      </c>
      <c r="U897" t="s">
        <v>324</v>
      </c>
      <c r="V897">
        <v>3.6</v>
      </c>
      <c r="W897">
        <v>591</v>
      </c>
      <c r="X897">
        <v>42</v>
      </c>
      <c r="Y897" t="s">
        <v>324</v>
      </c>
      <c r="Z897" t="s">
        <v>324</v>
      </c>
      <c r="AA897">
        <v>633</v>
      </c>
      <c r="AB897" t="s">
        <v>324</v>
      </c>
      <c r="AC897" t="s">
        <v>324</v>
      </c>
      <c r="AD897" t="s">
        <v>324</v>
      </c>
      <c r="AE897" t="s">
        <v>324</v>
      </c>
      <c r="AF897">
        <v>0</v>
      </c>
      <c r="AG897" t="s">
        <v>324</v>
      </c>
      <c r="AH897" t="s">
        <v>324</v>
      </c>
      <c r="AI897" t="s">
        <v>324</v>
      </c>
      <c r="AJ897" t="s">
        <v>324</v>
      </c>
      <c r="AK897">
        <v>0</v>
      </c>
      <c r="AL897" t="s">
        <v>324</v>
      </c>
      <c r="AM897" t="s">
        <v>324</v>
      </c>
      <c r="AN897" t="s">
        <v>324</v>
      </c>
      <c r="AO897" t="s">
        <v>324</v>
      </c>
      <c r="AP897">
        <v>0</v>
      </c>
      <c r="AQ897" t="s">
        <v>324</v>
      </c>
      <c r="AR897" t="s">
        <v>324</v>
      </c>
      <c r="AS897" t="s">
        <v>324</v>
      </c>
      <c r="AT897" t="s">
        <v>324</v>
      </c>
      <c r="AU897">
        <v>0</v>
      </c>
      <c r="AV897" t="s">
        <v>324</v>
      </c>
      <c r="AW897" t="s">
        <v>324</v>
      </c>
      <c r="AX897" t="s">
        <v>324</v>
      </c>
      <c r="AY897" t="s">
        <v>324</v>
      </c>
      <c r="AZ897">
        <v>0</v>
      </c>
      <c r="BA897" t="s">
        <v>324</v>
      </c>
      <c r="BB897" t="s">
        <v>324</v>
      </c>
      <c r="BC897" t="s">
        <v>324</v>
      </c>
      <c r="BD897" t="s">
        <v>324</v>
      </c>
      <c r="BE897">
        <v>0</v>
      </c>
      <c r="BF897" t="s">
        <v>324</v>
      </c>
      <c r="BG897" t="s">
        <v>324</v>
      </c>
      <c r="BH897" t="s">
        <v>324</v>
      </c>
      <c r="BI897" t="s">
        <v>324</v>
      </c>
      <c r="BJ897">
        <v>0</v>
      </c>
      <c r="BK897" t="s">
        <v>324</v>
      </c>
      <c r="BL897">
        <v>2E-3</v>
      </c>
      <c r="BM897" t="s">
        <v>324</v>
      </c>
      <c r="BN897" t="s">
        <v>324</v>
      </c>
      <c r="BO897">
        <v>2E-3</v>
      </c>
      <c r="BP897" t="s">
        <v>324</v>
      </c>
      <c r="BQ897">
        <v>1</v>
      </c>
      <c r="BR897" t="s">
        <v>324</v>
      </c>
      <c r="BS897" t="s">
        <v>324</v>
      </c>
      <c r="BT897">
        <v>1</v>
      </c>
      <c r="BU897" t="s">
        <v>324</v>
      </c>
      <c r="BV897" t="s">
        <v>324</v>
      </c>
      <c r="BW897" t="s">
        <v>324</v>
      </c>
      <c r="BX897" t="s">
        <v>324</v>
      </c>
      <c r="BY897">
        <v>0</v>
      </c>
      <c r="BZ897" t="s">
        <v>324</v>
      </c>
      <c r="CA897" t="s">
        <v>324</v>
      </c>
      <c r="CB897" t="s">
        <v>324</v>
      </c>
      <c r="CC897" t="s">
        <v>324</v>
      </c>
      <c r="CD897">
        <v>0</v>
      </c>
      <c r="CE897" t="s">
        <v>324</v>
      </c>
      <c r="CF897" t="s">
        <v>324</v>
      </c>
      <c r="CG897" t="s">
        <v>324</v>
      </c>
      <c r="CH897" t="s">
        <v>324</v>
      </c>
      <c r="CI897">
        <v>0</v>
      </c>
      <c r="CJ897" t="s">
        <v>324</v>
      </c>
      <c r="CK897" t="s">
        <v>324</v>
      </c>
      <c r="CL897" t="s">
        <v>324</v>
      </c>
      <c r="CM897" t="s">
        <v>324</v>
      </c>
      <c r="CN897">
        <v>0</v>
      </c>
      <c r="CO897">
        <v>6.2110000000000003</v>
      </c>
      <c r="CP897">
        <v>0.90400000000000003</v>
      </c>
      <c r="CQ897">
        <v>5.0000000000000001E-3</v>
      </c>
      <c r="CR897">
        <v>0</v>
      </c>
      <c r="CS897">
        <v>7.12</v>
      </c>
      <c r="CT897">
        <v>985</v>
      </c>
      <c r="CU897">
        <v>80</v>
      </c>
      <c r="CV897">
        <v>1</v>
      </c>
      <c r="CW897">
        <v>0</v>
      </c>
      <c r="CX897">
        <v>1066</v>
      </c>
      <c r="CY897">
        <v>0</v>
      </c>
      <c r="CZ897">
        <v>0</v>
      </c>
      <c r="DA897">
        <v>0</v>
      </c>
      <c r="DB897">
        <v>0</v>
      </c>
      <c r="DC897">
        <v>0</v>
      </c>
    </row>
    <row r="898" spans="1:107" x14ac:dyDescent="0.45">
      <c r="A898">
        <v>2024</v>
      </c>
      <c r="B898">
        <v>3</v>
      </c>
      <c r="C898" t="s">
        <v>166</v>
      </c>
      <c r="D898">
        <v>11251</v>
      </c>
      <c r="E898" t="s">
        <v>481</v>
      </c>
      <c r="F898" t="s">
        <v>323</v>
      </c>
      <c r="G898" t="s">
        <v>244</v>
      </c>
      <c r="H898" t="s">
        <v>324</v>
      </c>
      <c r="I898" t="s">
        <v>324</v>
      </c>
      <c r="J898">
        <v>0.72899999999999998</v>
      </c>
      <c r="K898" t="s">
        <v>324</v>
      </c>
      <c r="L898">
        <v>0.72899999999999998</v>
      </c>
      <c r="M898" t="s">
        <v>324</v>
      </c>
      <c r="N898" t="s">
        <v>324</v>
      </c>
      <c r="O898">
        <v>45</v>
      </c>
      <c r="P898" t="s">
        <v>324</v>
      </c>
      <c r="Q898">
        <v>45</v>
      </c>
      <c r="R898" t="s">
        <v>324</v>
      </c>
      <c r="S898" t="s">
        <v>324</v>
      </c>
      <c r="T898" t="s">
        <v>324</v>
      </c>
      <c r="U898" t="s">
        <v>324</v>
      </c>
      <c r="V898">
        <v>0</v>
      </c>
      <c r="W898" t="s">
        <v>324</v>
      </c>
      <c r="X898" t="s">
        <v>324</v>
      </c>
      <c r="Y898" t="s">
        <v>324</v>
      </c>
      <c r="Z898" t="s">
        <v>324</v>
      </c>
      <c r="AA898">
        <v>0</v>
      </c>
      <c r="AB898" t="s">
        <v>324</v>
      </c>
      <c r="AC898" t="s">
        <v>324</v>
      </c>
      <c r="AD898">
        <v>54.58</v>
      </c>
      <c r="AE898" t="s">
        <v>324</v>
      </c>
      <c r="AF898">
        <v>54.58</v>
      </c>
      <c r="AG898" t="s">
        <v>324</v>
      </c>
      <c r="AH898" t="s">
        <v>324</v>
      </c>
      <c r="AI898" t="s">
        <v>324</v>
      </c>
      <c r="AJ898" t="s">
        <v>324</v>
      </c>
      <c r="AK898">
        <v>0</v>
      </c>
      <c r="AL898" t="s">
        <v>324</v>
      </c>
      <c r="AM898" t="s">
        <v>324</v>
      </c>
      <c r="AN898" t="s">
        <v>324</v>
      </c>
      <c r="AO898" t="s">
        <v>324</v>
      </c>
      <c r="AP898">
        <v>0</v>
      </c>
      <c r="AQ898" t="s">
        <v>324</v>
      </c>
      <c r="AR898" t="s">
        <v>324</v>
      </c>
      <c r="AS898" t="s">
        <v>324</v>
      </c>
      <c r="AT898" t="s">
        <v>324</v>
      </c>
      <c r="AU898">
        <v>0</v>
      </c>
      <c r="AV898" t="s">
        <v>324</v>
      </c>
      <c r="AW898" t="s">
        <v>324</v>
      </c>
      <c r="AX898" t="s">
        <v>324</v>
      </c>
      <c r="AY898" t="s">
        <v>324</v>
      </c>
      <c r="AZ898">
        <v>0</v>
      </c>
      <c r="BA898" t="s">
        <v>324</v>
      </c>
      <c r="BB898" t="s">
        <v>324</v>
      </c>
      <c r="BC898" t="s">
        <v>324</v>
      </c>
      <c r="BD898" t="s">
        <v>324</v>
      </c>
      <c r="BE898">
        <v>0</v>
      </c>
      <c r="BF898" t="s">
        <v>324</v>
      </c>
      <c r="BG898" t="s">
        <v>324</v>
      </c>
      <c r="BH898" t="s">
        <v>324</v>
      </c>
      <c r="BI898" t="s">
        <v>324</v>
      </c>
      <c r="BJ898">
        <v>0</v>
      </c>
      <c r="BK898" t="s">
        <v>324</v>
      </c>
      <c r="BL898" t="s">
        <v>324</v>
      </c>
      <c r="BM898" t="s">
        <v>324</v>
      </c>
      <c r="BN898" t="s">
        <v>324</v>
      </c>
      <c r="BO898">
        <v>0</v>
      </c>
      <c r="BP898" t="s">
        <v>324</v>
      </c>
      <c r="BQ898" t="s">
        <v>324</v>
      </c>
      <c r="BR898" t="s">
        <v>324</v>
      </c>
      <c r="BS898" t="s">
        <v>324</v>
      </c>
      <c r="BT898">
        <v>0</v>
      </c>
      <c r="BU898" t="s">
        <v>324</v>
      </c>
      <c r="BV898" t="s">
        <v>324</v>
      </c>
      <c r="BW898" t="s">
        <v>324</v>
      </c>
      <c r="BX898" t="s">
        <v>324</v>
      </c>
      <c r="BY898">
        <v>0</v>
      </c>
      <c r="BZ898" t="s">
        <v>324</v>
      </c>
      <c r="CA898" t="s">
        <v>324</v>
      </c>
      <c r="CB898" t="s">
        <v>324</v>
      </c>
      <c r="CC898" t="s">
        <v>324</v>
      </c>
      <c r="CD898">
        <v>0</v>
      </c>
      <c r="CE898" t="s">
        <v>324</v>
      </c>
      <c r="CF898" t="s">
        <v>324</v>
      </c>
      <c r="CG898" t="s">
        <v>324</v>
      </c>
      <c r="CH898" t="s">
        <v>324</v>
      </c>
      <c r="CI898">
        <v>0</v>
      </c>
      <c r="CJ898" t="s">
        <v>324</v>
      </c>
      <c r="CK898" t="s">
        <v>324</v>
      </c>
      <c r="CL898" t="s">
        <v>324</v>
      </c>
      <c r="CM898" t="s">
        <v>324</v>
      </c>
      <c r="CN898">
        <v>0</v>
      </c>
      <c r="CO898" t="s">
        <v>179</v>
      </c>
      <c r="CP898" t="s">
        <v>179</v>
      </c>
      <c r="CQ898">
        <v>0.72899999999999998</v>
      </c>
      <c r="CR898">
        <v>0</v>
      </c>
      <c r="CS898">
        <v>0.72899999999999998</v>
      </c>
      <c r="CT898">
        <v>0</v>
      </c>
      <c r="CU898">
        <v>0</v>
      </c>
      <c r="CV898">
        <v>45</v>
      </c>
      <c r="CW898">
        <v>0</v>
      </c>
      <c r="CX898">
        <v>45</v>
      </c>
      <c r="CY898">
        <v>0</v>
      </c>
      <c r="CZ898">
        <v>0</v>
      </c>
      <c r="DA898">
        <v>54.58</v>
      </c>
      <c r="DB898">
        <v>0</v>
      </c>
      <c r="DC898">
        <v>54.58</v>
      </c>
    </row>
    <row r="899" spans="1:107" x14ac:dyDescent="0.45">
      <c r="A899">
        <v>2024</v>
      </c>
      <c r="B899">
        <v>3</v>
      </c>
      <c r="C899" t="s">
        <v>166</v>
      </c>
      <c r="D899">
        <v>12539</v>
      </c>
      <c r="E899" t="s">
        <v>482</v>
      </c>
      <c r="F899" t="s">
        <v>323</v>
      </c>
      <c r="G899" t="s">
        <v>244</v>
      </c>
      <c r="H899">
        <v>0.29099999999999998</v>
      </c>
      <c r="I899">
        <v>5.8000000000000003E-2</v>
      </c>
      <c r="J899">
        <v>0</v>
      </c>
      <c r="K899">
        <v>0</v>
      </c>
      <c r="L899">
        <v>0.34899999999999998</v>
      </c>
      <c r="M899">
        <v>26</v>
      </c>
      <c r="N899">
        <v>4</v>
      </c>
      <c r="O899">
        <v>0</v>
      </c>
      <c r="P899">
        <v>0</v>
      </c>
      <c r="Q899">
        <v>30</v>
      </c>
      <c r="R899">
        <v>0</v>
      </c>
      <c r="S899">
        <v>0</v>
      </c>
      <c r="T899">
        <v>0</v>
      </c>
      <c r="U899">
        <v>0</v>
      </c>
      <c r="V899">
        <v>0</v>
      </c>
      <c r="W899">
        <v>0</v>
      </c>
      <c r="X899">
        <v>0</v>
      </c>
      <c r="Y899">
        <v>0</v>
      </c>
      <c r="Z899">
        <v>0</v>
      </c>
      <c r="AA899">
        <v>0</v>
      </c>
      <c r="AB899">
        <v>26.289000000000001</v>
      </c>
      <c r="AC899">
        <v>4.1020000000000003</v>
      </c>
      <c r="AD899">
        <v>0</v>
      </c>
      <c r="AE899">
        <v>0</v>
      </c>
      <c r="AF899">
        <v>30.390999999999998</v>
      </c>
      <c r="AG899">
        <v>0</v>
      </c>
      <c r="AH899">
        <v>0</v>
      </c>
      <c r="AI899">
        <v>0</v>
      </c>
      <c r="AJ899">
        <v>0</v>
      </c>
      <c r="AK899">
        <v>0</v>
      </c>
      <c r="AL899">
        <v>0</v>
      </c>
      <c r="AM899">
        <v>0</v>
      </c>
      <c r="AN899">
        <v>0</v>
      </c>
      <c r="AO899">
        <v>0</v>
      </c>
      <c r="AP899">
        <v>0</v>
      </c>
      <c r="AQ899">
        <v>0</v>
      </c>
      <c r="AR899">
        <v>0</v>
      </c>
      <c r="AS899">
        <v>0</v>
      </c>
      <c r="AT899">
        <v>0</v>
      </c>
      <c r="AU899">
        <v>0</v>
      </c>
      <c r="AV899">
        <v>0</v>
      </c>
      <c r="AW899">
        <v>0</v>
      </c>
      <c r="AX899">
        <v>0</v>
      </c>
      <c r="AY899">
        <v>0</v>
      </c>
      <c r="AZ899">
        <v>0</v>
      </c>
      <c r="BA899">
        <v>0</v>
      </c>
      <c r="BB899">
        <v>0</v>
      </c>
      <c r="BC899">
        <v>0</v>
      </c>
      <c r="BD899">
        <v>0</v>
      </c>
      <c r="BE899">
        <v>0</v>
      </c>
      <c r="BF899">
        <v>0</v>
      </c>
      <c r="BG899">
        <v>0</v>
      </c>
      <c r="BH899">
        <v>0</v>
      </c>
      <c r="BI899">
        <v>0</v>
      </c>
      <c r="BJ899">
        <v>0</v>
      </c>
      <c r="BK899">
        <v>8.3000000000000004E-2</v>
      </c>
      <c r="BL899">
        <v>0</v>
      </c>
      <c r="BM899">
        <v>0</v>
      </c>
      <c r="BN899">
        <v>0</v>
      </c>
      <c r="BO899">
        <v>8.3000000000000004E-2</v>
      </c>
      <c r="BP899">
        <v>2</v>
      </c>
      <c r="BQ899">
        <v>0</v>
      </c>
      <c r="BR899">
        <v>0</v>
      </c>
      <c r="BS899">
        <v>0</v>
      </c>
      <c r="BT899">
        <v>2</v>
      </c>
      <c r="BU899">
        <v>0.56000000000000005</v>
      </c>
      <c r="BV899">
        <v>0</v>
      </c>
      <c r="BW899">
        <v>0</v>
      </c>
      <c r="BX899">
        <v>0</v>
      </c>
      <c r="BY899">
        <v>0.56000000000000005</v>
      </c>
      <c r="BZ899">
        <v>0</v>
      </c>
      <c r="CA899">
        <v>0</v>
      </c>
      <c r="CB899">
        <v>0</v>
      </c>
      <c r="CC899">
        <v>0</v>
      </c>
      <c r="CD899">
        <v>0</v>
      </c>
      <c r="CE899">
        <v>0</v>
      </c>
      <c r="CF899">
        <v>0</v>
      </c>
      <c r="CG899">
        <v>0</v>
      </c>
      <c r="CH899">
        <v>0</v>
      </c>
      <c r="CI899">
        <v>0</v>
      </c>
      <c r="CJ899">
        <v>0</v>
      </c>
      <c r="CK899">
        <v>0</v>
      </c>
      <c r="CL899">
        <v>0</v>
      </c>
      <c r="CM899">
        <v>0</v>
      </c>
      <c r="CN899">
        <v>0</v>
      </c>
      <c r="CO899">
        <v>0.374</v>
      </c>
      <c r="CP899">
        <v>5.8000000000000003E-2</v>
      </c>
      <c r="CQ899" t="s">
        <v>179</v>
      </c>
      <c r="CR899">
        <v>0</v>
      </c>
      <c r="CS899">
        <v>0.432</v>
      </c>
      <c r="CT899">
        <v>28</v>
      </c>
      <c r="CU899">
        <v>4</v>
      </c>
      <c r="CV899">
        <v>0</v>
      </c>
      <c r="CW899">
        <v>0</v>
      </c>
      <c r="CX899">
        <v>32</v>
      </c>
      <c r="CY899">
        <v>26.849</v>
      </c>
      <c r="CZ899">
        <v>4.1020000000000003</v>
      </c>
      <c r="DA899">
        <v>0</v>
      </c>
      <c r="DB899">
        <v>0</v>
      </c>
      <c r="DC899">
        <v>30.951000000000001</v>
      </c>
    </row>
    <row r="900" spans="1:107" x14ac:dyDescent="0.45">
      <c r="A900">
        <v>2024</v>
      </c>
      <c r="B900">
        <v>3</v>
      </c>
      <c r="C900" t="s">
        <v>166</v>
      </c>
      <c r="D900">
        <v>13337</v>
      </c>
      <c r="E900" t="s">
        <v>483</v>
      </c>
      <c r="F900" t="s">
        <v>323</v>
      </c>
      <c r="G900" t="s">
        <v>244</v>
      </c>
      <c r="H900">
        <v>1.4610000000000001</v>
      </c>
      <c r="I900">
        <v>0.97699999999999998</v>
      </c>
      <c r="J900" t="s">
        <v>324</v>
      </c>
      <c r="K900" t="s">
        <v>324</v>
      </c>
      <c r="L900">
        <v>2.4380000000000002</v>
      </c>
      <c r="M900">
        <v>190</v>
      </c>
      <c r="N900">
        <v>60</v>
      </c>
      <c r="O900" t="s">
        <v>324</v>
      </c>
      <c r="P900" t="s">
        <v>324</v>
      </c>
      <c r="Q900">
        <v>250</v>
      </c>
      <c r="R900" t="s">
        <v>324</v>
      </c>
      <c r="S900" t="s">
        <v>324</v>
      </c>
      <c r="T900" t="s">
        <v>324</v>
      </c>
      <c r="U900" t="s">
        <v>324</v>
      </c>
      <c r="V900">
        <v>0</v>
      </c>
      <c r="W900" t="s">
        <v>324</v>
      </c>
      <c r="X900" t="s">
        <v>324</v>
      </c>
      <c r="Y900" t="s">
        <v>324</v>
      </c>
      <c r="Z900" t="s">
        <v>324</v>
      </c>
      <c r="AA900">
        <v>0</v>
      </c>
      <c r="AB900">
        <v>20.097000000000001</v>
      </c>
      <c r="AC900">
        <v>69.727999999999994</v>
      </c>
      <c r="AD900" t="s">
        <v>324</v>
      </c>
      <c r="AE900" t="s">
        <v>324</v>
      </c>
      <c r="AF900">
        <v>89.825000000000003</v>
      </c>
      <c r="AG900" t="s">
        <v>324</v>
      </c>
      <c r="AH900" t="s">
        <v>324</v>
      </c>
      <c r="AI900" t="s">
        <v>324</v>
      </c>
      <c r="AJ900" t="s">
        <v>324</v>
      </c>
      <c r="AK900">
        <v>0</v>
      </c>
      <c r="AL900" t="s">
        <v>324</v>
      </c>
      <c r="AM900" t="s">
        <v>324</v>
      </c>
      <c r="AN900" t="s">
        <v>324</v>
      </c>
      <c r="AO900" t="s">
        <v>324</v>
      </c>
      <c r="AP900">
        <v>0</v>
      </c>
      <c r="AQ900" t="s">
        <v>324</v>
      </c>
      <c r="AR900" t="s">
        <v>324</v>
      </c>
      <c r="AS900" t="s">
        <v>324</v>
      </c>
      <c r="AT900" t="s">
        <v>324</v>
      </c>
      <c r="AU900">
        <v>0</v>
      </c>
      <c r="AV900" t="s">
        <v>324</v>
      </c>
      <c r="AW900" t="s">
        <v>324</v>
      </c>
      <c r="AX900" t="s">
        <v>324</v>
      </c>
      <c r="AY900" t="s">
        <v>324</v>
      </c>
      <c r="AZ900">
        <v>0</v>
      </c>
      <c r="BA900" t="s">
        <v>324</v>
      </c>
      <c r="BB900" t="s">
        <v>324</v>
      </c>
      <c r="BC900" t="s">
        <v>324</v>
      </c>
      <c r="BD900" t="s">
        <v>324</v>
      </c>
      <c r="BE900">
        <v>0</v>
      </c>
      <c r="BF900" t="s">
        <v>324</v>
      </c>
      <c r="BG900" t="s">
        <v>324</v>
      </c>
      <c r="BH900" t="s">
        <v>324</v>
      </c>
      <c r="BI900" t="s">
        <v>324</v>
      </c>
      <c r="BJ900">
        <v>0</v>
      </c>
      <c r="BK900">
        <v>2.5000000000000001E-2</v>
      </c>
      <c r="BL900">
        <v>4.5999999999999999E-2</v>
      </c>
      <c r="BM900" t="s">
        <v>324</v>
      </c>
      <c r="BN900" t="s">
        <v>324</v>
      </c>
      <c r="BO900">
        <v>7.0999999999999994E-2</v>
      </c>
      <c r="BP900">
        <v>4</v>
      </c>
      <c r="BQ900">
        <v>14</v>
      </c>
      <c r="BR900" t="s">
        <v>324</v>
      </c>
      <c r="BS900" t="s">
        <v>324</v>
      </c>
      <c r="BT900">
        <v>18</v>
      </c>
      <c r="BU900" t="s">
        <v>324</v>
      </c>
      <c r="BV900" t="s">
        <v>324</v>
      </c>
      <c r="BW900" t="s">
        <v>324</v>
      </c>
      <c r="BX900" t="s">
        <v>324</v>
      </c>
      <c r="BY900">
        <v>0</v>
      </c>
      <c r="BZ900" t="s">
        <v>324</v>
      </c>
      <c r="CA900" t="s">
        <v>324</v>
      </c>
      <c r="CB900" t="s">
        <v>324</v>
      </c>
      <c r="CC900" t="s">
        <v>324</v>
      </c>
      <c r="CD900">
        <v>0</v>
      </c>
      <c r="CE900" t="s">
        <v>324</v>
      </c>
      <c r="CF900" t="s">
        <v>324</v>
      </c>
      <c r="CG900" t="s">
        <v>324</v>
      </c>
      <c r="CH900" t="s">
        <v>324</v>
      </c>
      <c r="CI900">
        <v>0</v>
      </c>
      <c r="CJ900" t="s">
        <v>324</v>
      </c>
      <c r="CK900" t="s">
        <v>324</v>
      </c>
      <c r="CL900" t="s">
        <v>324</v>
      </c>
      <c r="CM900" t="s">
        <v>324</v>
      </c>
      <c r="CN900">
        <v>0</v>
      </c>
      <c r="CO900">
        <v>1.486</v>
      </c>
      <c r="CP900">
        <v>1.0229999999999999</v>
      </c>
      <c r="CQ900" t="s">
        <v>179</v>
      </c>
      <c r="CR900">
        <v>0</v>
      </c>
      <c r="CS900">
        <v>2.5089999999999999</v>
      </c>
      <c r="CT900">
        <v>194</v>
      </c>
      <c r="CU900">
        <v>74</v>
      </c>
      <c r="CV900">
        <v>0</v>
      </c>
      <c r="CW900">
        <v>0</v>
      </c>
      <c r="CX900">
        <v>268</v>
      </c>
      <c r="CY900">
        <v>20.097000000000001</v>
      </c>
      <c r="CZ900">
        <v>69.727999999999994</v>
      </c>
      <c r="DA900">
        <v>0</v>
      </c>
      <c r="DB900">
        <v>0</v>
      </c>
      <c r="DC900">
        <v>89.825000000000003</v>
      </c>
    </row>
    <row r="901" spans="1:107" x14ac:dyDescent="0.45">
      <c r="A901">
        <v>2024</v>
      </c>
      <c r="B901">
        <v>3</v>
      </c>
      <c r="C901" t="s">
        <v>166</v>
      </c>
      <c r="D901">
        <v>13664</v>
      </c>
      <c r="E901" t="s">
        <v>484</v>
      </c>
      <c r="F901" t="s">
        <v>323</v>
      </c>
      <c r="G901" t="s">
        <v>247</v>
      </c>
      <c r="H901">
        <v>1.81</v>
      </c>
      <c r="I901">
        <v>0.317</v>
      </c>
      <c r="J901" t="s">
        <v>324</v>
      </c>
      <c r="K901" t="s">
        <v>324</v>
      </c>
      <c r="L901">
        <v>2.1269999999999998</v>
      </c>
      <c r="M901">
        <v>155</v>
      </c>
      <c r="N901">
        <v>8</v>
      </c>
      <c r="O901" t="s">
        <v>324</v>
      </c>
      <c r="P901" t="s">
        <v>324</v>
      </c>
      <c r="Q901">
        <v>163</v>
      </c>
      <c r="R901" t="s">
        <v>324</v>
      </c>
      <c r="S901" t="s">
        <v>324</v>
      </c>
      <c r="T901" t="s">
        <v>324</v>
      </c>
      <c r="U901" t="s">
        <v>324</v>
      </c>
      <c r="V901">
        <v>0</v>
      </c>
      <c r="W901" t="s">
        <v>324</v>
      </c>
      <c r="X901" t="s">
        <v>324</v>
      </c>
      <c r="Y901" t="s">
        <v>324</v>
      </c>
      <c r="Z901" t="s">
        <v>324</v>
      </c>
      <c r="AA901">
        <v>0</v>
      </c>
      <c r="AB901">
        <v>144.75</v>
      </c>
      <c r="AC901">
        <v>21.620999999999999</v>
      </c>
      <c r="AD901" t="s">
        <v>324</v>
      </c>
      <c r="AE901" t="s">
        <v>324</v>
      </c>
      <c r="AF901">
        <v>166.37100000000001</v>
      </c>
      <c r="AG901" t="s">
        <v>324</v>
      </c>
      <c r="AH901" t="s">
        <v>324</v>
      </c>
      <c r="AI901" t="s">
        <v>324</v>
      </c>
      <c r="AJ901" t="s">
        <v>324</v>
      </c>
      <c r="AK901">
        <v>0</v>
      </c>
      <c r="AL901" t="s">
        <v>324</v>
      </c>
      <c r="AM901" t="s">
        <v>324</v>
      </c>
      <c r="AN901" t="s">
        <v>324</v>
      </c>
      <c r="AO901" t="s">
        <v>324</v>
      </c>
      <c r="AP901">
        <v>0</v>
      </c>
      <c r="AQ901" t="s">
        <v>324</v>
      </c>
      <c r="AR901" t="s">
        <v>324</v>
      </c>
      <c r="AS901" t="s">
        <v>324</v>
      </c>
      <c r="AT901" t="s">
        <v>324</v>
      </c>
      <c r="AU901">
        <v>0</v>
      </c>
      <c r="AV901" t="s">
        <v>324</v>
      </c>
      <c r="AW901" t="s">
        <v>324</v>
      </c>
      <c r="AX901" t="s">
        <v>324</v>
      </c>
      <c r="AY901" t="s">
        <v>324</v>
      </c>
      <c r="AZ901">
        <v>0</v>
      </c>
      <c r="BA901" t="s">
        <v>324</v>
      </c>
      <c r="BB901" t="s">
        <v>324</v>
      </c>
      <c r="BC901" t="s">
        <v>324</v>
      </c>
      <c r="BD901" t="s">
        <v>324</v>
      </c>
      <c r="BE901">
        <v>0</v>
      </c>
      <c r="BF901" t="s">
        <v>324</v>
      </c>
      <c r="BG901" t="s">
        <v>324</v>
      </c>
      <c r="BH901" t="s">
        <v>324</v>
      </c>
      <c r="BI901" t="s">
        <v>324</v>
      </c>
      <c r="BJ901">
        <v>0</v>
      </c>
      <c r="BK901">
        <v>0.13600000000000001</v>
      </c>
      <c r="BL901">
        <v>5.6000000000000001E-2</v>
      </c>
      <c r="BM901" t="s">
        <v>324</v>
      </c>
      <c r="BN901" t="s">
        <v>324</v>
      </c>
      <c r="BO901">
        <v>0.192</v>
      </c>
      <c r="BP901">
        <v>17</v>
      </c>
      <c r="BQ901">
        <v>5</v>
      </c>
      <c r="BR901" t="s">
        <v>324</v>
      </c>
      <c r="BS901" t="s">
        <v>324</v>
      </c>
      <c r="BT901">
        <v>22</v>
      </c>
      <c r="BU901">
        <v>7.1929999999999996</v>
      </c>
      <c r="BV901">
        <v>4.8000000000000001E-2</v>
      </c>
      <c r="BW901" t="s">
        <v>324</v>
      </c>
      <c r="BX901" t="s">
        <v>324</v>
      </c>
      <c r="BY901">
        <v>7.2409999999999997</v>
      </c>
      <c r="BZ901" t="s">
        <v>324</v>
      </c>
      <c r="CA901" t="s">
        <v>324</v>
      </c>
      <c r="CB901" t="s">
        <v>324</v>
      </c>
      <c r="CC901" t="s">
        <v>324</v>
      </c>
      <c r="CD901">
        <v>0</v>
      </c>
      <c r="CE901" t="s">
        <v>324</v>
      </c>
      <c r="CF901" t="s">
        <v>324</v>
      </c>
      <c r="CG901" t="s">
        <v>324</v>
      </c>
      <c r="CH901" t="s">
        <v>324</v>
      </c>
      <c r="CI901">
        <v>0</v>
      </c>
      <c r="CJ901" t="s">
        <v>324</v>
      </c>
      <c r="CK901" t="s">
        <v>324</v>
      </c>
      <c r="CL901" t="s">
        <v>324</v>
      </c>
      <c r="CM901" t="s">
        <v>324</v>
      </c>
      <c r="CN901">
        <v>0</v>
      </c>
      <c r="CO901">
        <v>1.946</v>
      </c>
      <c r="CP901">
        <v>0.373</v>
      </c>
      <c r="CQ901" t="s">
        <v>179</v>
      </c>
      <c r="CR901">
        <v>0</v>
      </c>
      <c r="CS901">
        <v>2.319</v>
      </c>
      <c r="CT901">
        <v>172</v>
      </c>
      <c r="CU901">
        <v>13</v>
      </c>
      <c r="CV901">
        <v>0</v>
      </c>
      <c r="CW901">
        <v>0</v>
      </c>
      <c r="CX901">
        <v>185</v>
      </c>
      <c r="CY901">
        <v>151.94300000000001</v>
      </c>
      <c r="CZ901">
        <v>21.669</v>
      </c>
      <c r="DA901">
        <v>0</v>
      </c>
      <c r="DB901">
        <v>0</v>
      </c>
      <c r="DC901">
        <v>173.61199999999999</v>
      </c>
    </row>
    <row r="902" spans="1:107" x14ac:dyDescent="0.45">
      <c r="A902">
        <v>2024</v>
      </c>
      <c r="B902">
        <v>3</v>
      </c>
      <c r="C902" t="s">
        <v>166</v>
      </c>
      <c r="D902">
        <v>14127</v>
      </c>
      <c r="E902" t="s">
        <v>485</v>
      </c>
      <c r="F902" t="s">
        <v>323</v>
      </c>
      <c r="G902" t="s">
        <v>244</v>
      </c>
      <c r="H902">
        <v>11.148</v>
      </c>
      <c r="I902">
        <v>0.68899999999999995</v>
      </c>
      <c r="J902" t="s">
        <v>324</v>
      </c>
      <c r="K902" t="s">
        <v>324</v>
      </c>
      <c r="L902">
        <v>11.837</v>
      </c>
      <c r="M902">
        <v>1547</v>
      </c>
      <c r="N902">
        <v>42</v>
      </c>
      <c r="O902" t="s">
        <v>324</v>
      </c>
      <c r="P902" t="s">
        <v>324</v>
      </c>
      <c r="Q902">
        <v>1589</v>
      </c>
      <c r="R902" t="s">
        <v>324</v>
      </c>
      <c r="S902" t="s">
        <v>324</v>
      </c>
      <c r="T902" t="s">
        <v>324</v>
      </c>
      <c r="U902" t="s">
        <v>324</v>
      </c>
      <c r="V902">
        <v>0</v>
      </c>
      <c r="W902" t="s">
        <v>324</v>
      </c>
      <c r="X902" t="s">
        <v>324</v>
      </c>
      <c r="Y902" t="s">
        <v>324</v>
      </c>
      <c r="Z902" t="s">
        <v>324</v>
      </c>
      <c r="AA902">
        <v>0</v>
      </c>
      <c r="AB902">
        <v>221.179</v>
      </c>
      <c r="AC902">
        <v>11.223000000000001</v>
      </c>
      <c r="AD902" t="s">
        <v>324</v>
      </c>
      <c r="AE902" t="s">
        <v>324</v>
      </c>
      <c r="AF902">
        <v>232.40199999999999</v>
      </c>
      <c r="AG902" t="s">
        <v>324</v>
      </c>
      <c r="AH902" t="s">
        <v>324</v>
      </c>
      <c r="AI902" t="s">
        <v>324</v>
      </c>
      <c r="AJ902" t="s">
        <v>324</v>
      </c>
      <c r="AK902">
        <v>0</v>
      </c>
      <c r="AL902" t="s">
        <v>324</v>
      </c>
      <c r="AM902" t="s">
        <v>324</v>
      </c>
      <c r="AN902" t="s">
        <v>324</v>
      </c>
      <c r="AO902" t="s">
        <v>324</v>
      </c>
      <c r="AP902">
        <v>0</v>
      </c>
      <c r="AQ902" t="s">
        <v>324</v>
      </c>
      <c r="AR902" t="s">
        <v>324</v>
      </c>
      <c r="AS902" t="s">
        <v>324</v>
      </c>
      <c r="AT902" t="s">
        <v>324</v>
      </c>
      <c r="AU902">
        <v>0</v>
      </c>
      <c r="AV902" t="s">
        <v>324</v>
      </c>
      <c r="AW902" t="s">
        <v>324</v>
      </c>
      <c r="AX902" t="s">
        <v>324</v>
      </c>
      <c r="AY902" t="s">
        <v>324</v>
      </c>
      <c r="AZ902">
        <v>0</v>
      </c>
      <c r="BA902" t="s">
        <v>324</v>
      </c>
      <c r="BB902" t="s">
        <v>324</v>
      </c>
      <c r="BC902" t="s">
        <v>324</v>
      </c>
      <c r="BD902" t="s">
        <v>324</v>
      </c>
      <c r="BE902">
        <v>0</v>
      </c>
      <c r="BF902" t="s">
        <v>324</v>
      </c>
      <c r="BG902" t="s">
        <v>324</v>
      </c>
      <c r="BH902" t="s">
        <v>324</v>
      </c>
      <c r="BI902" t="s">
        <v>324</v>
      </c>
      <c r="BJ902">
        <v>0</v>
      </c>
      <c r="BK902">
        <v>3.2000000000000001E-2</v>
      </c>
      <c r="BL902">
        <v>2E-3</v>
      </c>
      <c r="BM902" t="s">
        <v>324</v>
      </c>
      <c r="BN902" t="s">
        <v>324</v>
      </c>
      <c r="BO902">
        <v>3.4000000000000002E-2</v>
      </c>
      <c r="BP902">
        <v>7</v>
      </c>
      <c r="BQ902">
        <v>1</v>
      </c>
      <c r="BR902" t="s">
        <v>324</v>
      </c>
      <c r="BS902" t="s">
        <v>324</v>
      </c>
      <c r="BT902">
        <v>8</v>
      </c>
      <c r="BU902">
        <v>1.2450000000000001</v>
      </c>
      <c r="BV902">
        <v>0</v>
      </c>
      <c r="BW902" t="s">
        <v>324</v>
      </c>
      <c r="BX902" t="s">
        <v>324</v>
      </c>
      <c r="BY902">
        <v>1.2450000000000001</v>
      </c>
      <c r="BZ902" t="s">
        <v>324</v>
      </c>
      <c r="CA902" t="s">
        <v>324</v>
      </c>
      <c r="CB902" t="s">
        <v>324</v>
      </c>
      <c r="CC902" t="s">
        <v>324</v>
      </c>
      <c r="CD902">
        <v>0</v>
      </c>
      <c r="CE902" t="s">
        <v>324</v>
      </c>
      <c r="CF902" t="s">
        <v>324</v>
      </c>
      <c r="CG902" t="s">
        <v>324</v>
      </c>
      <c r="CH902" t="s">
        <v>324</v>
      </c>
      <c r="CI902">
        <v>0</v>
      </c>
      <c r="CJ902" t="s">
        <v>324</v>
      </c>
      <c r="CK902" t="s">
        <v>324</v>
      </c>
      <c r="CL902" t="s">
        <v>324</v>
      </c>
      <c r="CM902" t="s">
        <v>324</v>
      </c>
      <c r="CN902">
        <v>0</v>
      </c>
      <c r="CO902">
        <v>11.18</v>
      </c>
      <c r="CP902">
        <v>0.69099999999999995</v>
      </c>
      <c r="CQ902" t="s">
        <v>179</v>
      </c>
      <c r="CR902">
        <v>0</v>
      </c>
      <c r="CS902">
        <v>11.871</v>
      </c>
      <c r="CT902">
        <v>1554</v>
      </c>
      <c r="CU902">
        <v>43</v>
      </c>
      <c r="CV902">
        <v>0</v>
      </c>
      <c r="CW902">
        <v>0</v>
      </c>
      <c r="CX902">
        <v>1597</v>
      </c>
      <c r="CY902">
        <v>222.42400000000001</v>
      </c>
      <c r="CZ902">
        <v>11.223000000000001</v>
      </c>
      <c r="DA902">
        <v>0</v>
      </c>
      <c r="DB902">
        <v>0</v>
      </c>
      <c r="DC902">
        <v>233.64699999999999</v>
      </c>
    </row>
    <row r="903" spans="1:107" x14ac:dyDescent="0.45">
      <c r="A903">
        <v>2024</v>
      </c>
      <c r="B903">
        <v>3</v>
      </c>
      <c r="C903" t="s">
        <v>166</v>
      </c>
      <c r="D903">
        <v>17642</v>
      </c>
      <c r="E903" t="s">
        <v>486</v>
      </c>
      <c r="F903" t="s">
        <v>323</v>
      </c>
      <c r="G903" t="s">
        <v>244</v>
      </c>
      <c r="H903">
        <v>0.55100000000000005</v>
      </c>
      <c r="I903">
        <v>2.5000000000000001E-2</v>
      </c>
      <c r="J903">
        <v>0</v>
      </c>
      <c r="K903">
        <v>0</v>
      </c>
      <c r="L903">
        <v>0.57599999999999996</v>
      </c>
      <c r="M903">
        <v>37</v>
      </c>
      <c r="N903">
        <v>1</v>
      </c>
      <c r="O903">
        <v>0</v>
      </c>
      <c r="P903">
        <v>0</v>
      </c>
      <c r="Q903">
        <v>38</v>
      </c>
      <c r="R903">
        <v>0</v>
      </c>
      <c r="S903">
        <v>0</v>
      </c>
      <c r="T903">
        <v>0</v>
      </c>
      <c r="U903">
        <v>0</v>
      </c>
      <c r="V903">
        <v>0</v>
      </c>
      <c r="W903">
        <v>0</v>
      </c>
      <c r="X903">
        <v>0</v>
      </c>
      <c r="Y903">
        <v>0</v>
      </c>
      <c r="Z903">
        <v>0</v>
      </c>
      <c r="AA903">
        <v>0</v>
      </c>
      <c r="AB903">
        <v>0</v>
      </c>
      <c r="AC903">
        <v>0</v>
      </c>
      <c r="AD903">
        <v>0</v>
      </c>
      <c r="AE903">
        <v>0</v>
      </c>
      <c r="AF903">
        <v>0</v>
      </c>
      <c r="AG903">
        <v>0</v>
      </c>
      <c r="AH903">
        <v>0</v>
      </c>
      <c r="AI903">
        <v>0</v>
      </c>
      <c r="AJ903">
        <v>0</v>
      </c>
      <c r="AK903">
        <v>0</v>
      </c>
      <c r="AL903">
        <v>0</v>
      </c>
      <c r="AM903">
        <v>0</v>
      </c>
      <c r="AN903">
        <v>0</v>
      </c>
      <c r="AO903">
        <v>0</v>
      </c>
      <c r="AP903">
        <v>0</v>
      </c>
      <c r="AQ903">
        <v>0</v>
      </c>
      <c r="AR903">
        <v>0</v>
      </c>
      <c r="AS903">
        <v>0</v>
      </c>
      <c r="AT903">
        <v>0</v>
      </c>
      <c r="AU903">
        <v>0</v>
      </c>
      <c r="AV903">
        <v>0</v>
      </c>
      <c r="AW903">
        <v>0</v>
      </c>
      <c r="AX903">
        <v>0</v>
      </c>
      <c r="AY903">
        <v>0</v>
      </c>
      <c r="AZ903">
        <v>0</v>
      </c>
      <c r="BA903">
        <v>0</v>
      </c>
      <c r="BB903">
        <v>0</v>
      </c>
      <c r="BC903">
        <v>0</v>
      </c>
      <c r="BD903">
        <v>0</v>
      </c>
      <c r="BE903">
        <v>0</v>
      </c>
      <c r="BF903">
        <v>0</v>
      </c>
      <c r="BG903">
        <v>0</v>
      </c>
      <c r="BH903">
        <v>0</v>
      </c>
      <c r="BI903">
        <v>0</v>
      </c>
      <c r="BJ903">
        <v>0</v>
      </c>
      <c r="BK903">
        <v>2.7E-2</v>
      </c>
      <c r="BL903">
        <v>0</v>
      </c>
      <c r="BM903">
        <v>0</v>
      </c>
      <c r="BN903">
        <v>0</v>
      </c>
      <c r="BO903">
        <v>2.7E-2</v>
      </c>
      <c r="BP903">
        <v>5</v>
      </c>
      <c r="BQ903">
        <v>0</v>
      </c>
      <c r="BR903">
        <v>0</v>
      </c>
      <c r="BS903">
        <v>0</v>
      </c>
      <c r="BT903">
        <v>5</v>
      </c>
      <c r="BU903">
        <v>0</v>
      </c>
      <c r="BV903">
        <v>0</v>
      </c>
      <c r="BW903">
        <v>0</v>
      </c>
      <c r="BX903">
        <v>0</v>
      </c>
      <c r="BY903">
        <v>0</v>
      </c>
      <c r="BZ903">
        <v>0</v>
      </c>
      <c r="CA903">
        <v>0</v>
      </c>
      <c r="CB903">
        <v>0</v>
      </c>
      <c r="CC903">
        <v>0</v>
      </c>
      <c r="CD903">
        <v>0</v>
      </c>
      <c r="CE903">
        <v>0</v>
      </c>
      <c r="CF903">
        <v>0</v>
      </c>
      <c r="CG903">
        <v>0</v>
      </c>
      <c r="CH903">
        <v>0</v>
      </c>
      <c r="CI903">
        <v>0</v>
      </c>
      <c r="CJ903">
        <v>0</v>
      </c>
      <c r="CK903">
        <v>0</v>
      </c>
      <c r="CL903">
        <v>0</v>
      </c>
      <c r="CM903" t="s">
        <v>324</v>
      </c>
      <c r="CN903">
        <v>0</v>
      </c>
      <c r="CO903">
        <v>0.57799999999999996</v>
      </c>
      <c r="CP903">
        <v>2.5000000000000001E-2</v>
      </c>
      <c r="CQ903" t="s">
        <v>179</v>
      </c>
      <c r="CR903">
        <v>0</v>
      </c>
      <c r="CS903">
        <v>0.60299999999999998</v>
      </c>
      <c r="CT903">
        <v>42</v>
      </c>
      <c r="CU903">
        <v>1</v>
      </c>
      <c r="CV903">
        <v>0</v>
      </c>
      <c r="CW903">
        <v>0</v>
      </c>
      <c r="CX903">
        <v>43</v>
      </c>
      <c r="CY903">
        <v>0</v>
      </c>
      <c r="CZ903">
        <v>0</v>
      </c>
      <c r="DA903">
        <v>0</v>
      </c>
      <c r="DB903">
        <v>0</v>
      </c>
      <c r="DC903">
        <v>0</v>
      </c>
    </row>
    <row r="904" spans="1:107" x14ac:dyDescent="0.45">
      <c r="A904">
        <v>2024</v>
      </c>
      <c r="B904">
        <v>3</v>
      </c>
      <c r="C904" t="s">
        <v>166</v>
      </c>
      <c r="D904">
        <v>27058</v>
      </c>
      <c r="E904" t="s">
        <v>369</v>
      </c>
      <c r="F904" t="s">
        <v>323</v>
      </c>
      <c r="G904" t="s">
        <v>244</v>
      </c>
      <c r="H904">
        <v>1.2E-2</v>
      </c>
      <c r="I904" t="s">
        <v>324</v>
      </c>
      <c r="J904" t="s">
        <v>324</v>
      </c>
      <c r="K904" t="s">
        <v>324</v>
      </c>
      <c r="L904">
        <v>1.2E-2</v>
      </c>
      <c r="M904">
        <v>6</v>
      </c>
      <c r="N904" t="s">
        <v>324</v>
      </c>
      <c r="O904" t="s">
        <v>324</v>
      </c>
      <c r="P904" t="s">
        <v>324</v>
      </c>
      <c r="Q904">
        <v>6</v>
      </c>
      <c r="R904" t="s">
        <v>324</v>
      </c>
      <c r="S904" t="s">
        <v>324</v>
      </c>
      <c r="T904" t="s">
        <v>324</v>
      </c>
      <c r="U904" t="s">
        <v>324</v>
      </c>
      <c r="V904">
        <v>0</v>
      </c>
      <c r="W904" t="s">
        <v>324</v>
      </c>
      <c r="X904" t="s">
        <v>324</v>
      </c>
      <c r="Y904" t="s">
        <v>324</v>
      </c>
      <c r="Z904" t="s">
        <v>324</v>
      </c>
      <c r="AA904">
        <v>0</v>
      </c>
      <c r="AB904" t="s">
        <v>324</v>
      </c>
      <c r="AC904" t="s">
        <v>324</v>
      </c>
      <c r="AD904" t="s">
        <v>324</v>
      </c>
      <c r="AE904" t="s">
        <v>324</v>
      </c>
      <c r="AF904">
        <v>0</v>
      </c>
      <c r="AG904" t="s">
        <v>324</v>
      </c>
      <c r="AH904" t="s">
        <v>324</v>
      </c>
      <c r="AI904" t="s">
        <v>324</v>
      </c>
      <c r="AJ904" t="s">
        <v>324</v>
      </c>
      <c r="AK904">
        <v>0</v>
      </c>
      <c r="AL904" t="s">
        <v>324</v>
      </c>
      <c r="AM904" t="s">
        <v>324</v>
      </c>
      <c r="AN904" t="s">
        <v>324</v>
      </c>
      <c r="AO904" t="s">
        <v>324</v>
      </c>
      <c r="AP904">
        <v>0</v>
      </c>
      <c r="AQ904" t="s">
        <v>324</v>
      </c>
      <c r="AR904" t="s">
        <v>324</v>
      </c>
      <c r="AS904" t="s">
        <v>324</v>
      </c>
      <c r="AT904" t="s">
        <v>324</v>
      </c>
      <c r="AU904">
        <v>0</v>
      </c>
      <c r="AV904" t="s">
        <v>324</v>
      </c>
      <c r="AW904" t="s">
        <v>324</v>
      </c>
      <c r="AX904" t="s">
        <v>324</v>
      </c>
      <c r="AY904" t="s">
        <v>324</v>
      </c>
      <c r="AZ904">
        <v>0</v>
      </c>
      <c r="BA904" t="s">
        <v>324</v>
      </c>
      <c r="BB904" t="s">
        <v>324</v>
      </c>
      <c r="BC904" t="s">
        <v>324</v>
      </c>
      <c r="BD904" t="s">
        <v>324</v>
      </c>
      <c r="BE904">
        <v>0</v>
      </c>
      <c r="BF904" t="s">
        <v>324</v>
      </c>
      <c r="BG904" t="s">
        <v>324</v>
      </c>
      <c r="BH904" t="s">
        <v>324</v>
      </c>
      <c r="BI904" t="s">
        <v>324</v>
      </c>
      <c r="BJ904">
        <v>0</v>
      </c>
      <c r="BK904" t="s">
        <v>324</v>
      </c>
      <c r="BL904" t="s">
        <v>324</v>
      </c>
      <c r="BM904" t="s">
        <v>324</v>
      </c>
      <c r="BN904" t="s">
        <v>324</v>
      </c>
      <c r="BO904">
        <v>0</v>
      </c>
      <c r="BP904" t="s">
        <v>324</v>
      </c>
      <c r="BQ904" t="s">
        <v>324</v>
      </c>
      <c r="BR904" t="s">
        <v>324</v>
      </c>
      <c r="BS904" t="s">
        <v>324</v>
      </c>
      <c r="BT904">
        <v>0</v>
      </c>
      <c r="BU904" t="s">
        <v>324</v>
      </c>
      <c r="BV904" t="s">
        <v>324</v>
      </c>
      <c r="BW904" t="s">
        <v>324</v>
      </c>
      <c r="BX904" t="s">
        <v>324</v>
      </c>
      <c r="BY904">
        <v>0</v>
      </c>
      <c r="BZ904" t="s">
        <v>324</v>
      </c>
      <c r="CA904" t="s">
        <v>324</v>
      </c>
      <c r="CB904" t="s">
        <v>324</v>
      </c>
      <c r="CC904" t="s">
        <v>324</v>
      </c>
      <c r="CD904">
        <v>0</v>
      </c>
      <c r="CE904" t="s">
        <v>324</v>
      </c>
      <c r="CF904" t="s">
        <v>324</v>
      </c>
      <c r="CG904" t="s">
        <v>324</v>
      </c>
      <c r="CH904" t="s">
        <v>324</v>
      </c>
      <c r="CI904">
        <v>0</v>
      </c>
      <c r="CJ904" t="s">
        <v>324</v>
      </c>
      <c r="CK904" t="s">
        <v>324</v>
      </c>
      <c r="CL904" t="s">
        <v>324</v>
      </c>
      <c r="CM904" t="s">
        <v>324</v>
      </c>
      <c r="CN904">
        <v>0</v>
      </c>
      <c r="CO904">
        <v>1.2E-2</v>
      </c>
      <c r="CP904" t="s">
        <v>179</v>
      </c>
      <c r="CQ904" t="s">
        <v>179</v>
      </c>
      <c r="CR904">
        <v>0</v>
      </c>
      <c r="CS904">
        <v>1.2E-2</v>
      </c>
      <c r="CT904">
        <v>6</v>
      </c>
      <c r="CU904">
        <v>0</v>
      </c>
      <c r="CV904">
        <v>0</v>
      </c>
      <c r="CW904">
        <v>0</v>
      </c>
      <c r="CX904">
        <v>6</v>
      </c>
      <c r="CY904">
        <v>0</v>
      </c>
      <c r="CZ904">
        <v>0</v>
      </c>
      <c r="DA904">
        <v>0</v>
      </c>
      <c r="DB904">
        <v>0</v>
      </c>
      <c r="DC904">
        <v>0</v>
      </c>
    </row>
    <row r="905" spans="1:107" x14ac:dyDescent="0.45">
      <c r="A905">
        <v>2024</v>
      </c>
      <c r="B905">
        <v>3</v>
      </c>
      <c r="C905" t="s">
        <v>166</v>
      </c>
      <c r="D905">
        <v>40606</v>
      </c>
      <c r="E905" t="s">
        <v>487</v>
      </c>
      <c r="F905" t="s">
        <v>323</v>
      </c>
      <c r="G905" t="s">
        <v>244</v>
      </c>
      <c r="H905">
        <v>9.8000000000000004E-2</v>
      </c>
      <c r="I905">
        <v>0</v>
      </c>
      <c r="J905">
        <v>1.2E-2</v>
      </c>
      <c r="K905">
        <v>0</v>
      </c>
      <c r="L905">
        <v>0.11</v>
      </c>
      <c r="M905">
        <v>9</v>
      </c>
      <c r="N905">
        <v>0</v>
      </c>
      <c r="O905">
        <v>1</v>
      </c>
      <c r="P905">
        <v>0</v>
      </c>
      <c r="Q905">
        <v>10</v>
      </c>
      <c r="R905" t="s">
        <v>324</v>
      </c>
      <c r="S905" t="s">
        <v>324</v>
      </c>
      <c r="T905" t="s">
        <v>324</v>
      </c>
      <c r="U905" t="s">
        <v>324</v>
      </c>
      <c r="V905">
        <v>0</v>
      </c>
      <c r="W905" t="s">
        <v>324</v>
      </c>
      <c r="X905" t="s">
        <v>324</v>
      </c>
      <c r="Y905" t="s">
        <v>324</v>
      </c>
      <c r="Z905" t="s">
        <v>324</v>
      </c>
      <c r="AA905">
        <v>0</v>
      </c>
      <c r="AB905" t="s">
        <v>324</v>
      </c>
      <c r="AC905" t="s">
        <v>324</v>
      </c>
      <c r="AD905" t="s">
        <v>324</v>
      </c>
      <c r="AE905" t="s">
        <v>324</v>
      </c>
      <c r="AF905">
        <v>0</v>
      </c>
      <c r="AG905" t="s">
        <v>324</v>
      </c>
      <c r="AH905" t="s">
        <v>324</v>
      </c>
      <c r="AI905" t="s">
        <v>324</v>
      </c>
      <c r="AJ905" t="s">
        <v>324</v>
      </c>
      <c r="AK905">
        <v>0</v>
      </c>
      <c r="AL905" t="s">
        <v>324</v>
      </c>
      <c r="AM905" t="s">
        <v>324</v>
      </c>
      <c r="AN905" t="s">
        <v>324</v>
      </c>
      <c r="AO905" t="s">
        <v>324</v>
      </c>
      <c r="AP905">
        <v>0</v>
      </c>
      <c r="AQ905" t="s">
        <v>324</v>
      </c>
      <c r="AR905" t="s">
        <v>324</v>
      </c>
      <c r="AS905" t="s">
        <v>324</v>
      </c>
      <c r="AT905" t="s">
        <v>324</v>
      </c>
      <c r="AU905">
        <v>0</v>
      </c>
      <c r="AV905" t="s">
        <v>324</v>
      </c>
      <c r="AW905" t="s">
        <v>324</v>
      </c>
      <c r="AX905" t="s">
        <v>324</v>
      </c>
      <c r="AY905" t="s">
        <v>324</v>
      </c>
      <c r="AZ905">
        <v>0</v>
      </c>
      <c r="BA905" t="s">
        <v>324</v>
      </c>
      <c r="BB905" t="s">
        <v>324</v>
      </c>
      <c r="BC905" t="s">
        <v>324</v>
      </c>
      <c r="BD905" t="s">
        <v>324</v>
      </c>
      <c r="BE905">
        <v>0</v>
      </c>
      <c r="BF905" t="s">
        <v>324</v>
      </c>
      <c r="BG905" t="s">
        <v>324</v>
      </c>
      <c r="BH905" t="s">
        <v>324</v>
      </c>
      <c r="BI905" t="s">
        <v>324</v>
      </c>
      <c r="BJ905">
        <v>0</v>
      </c>
      <c r="BK905" t="s">
        <v>324</v>
      </c>
      <c r="BL905" t="s">
        <v>324</v>
      </c>
      <c r="BM905" t="s">
        <v>324</v>
      </c>
      <c r="BN905" t="s">
        <v>324</v>
      </c>
      <c r="BO905">
        <v>0</v>
      </c>
      <c r="BP905" t="s">
        <v>324</v>
      </c>
      <c r="BQ905" t="s">
        <v>324</v>
      </c>
      <c r="BR905" t="s">
        <v>324</v>
      </c>
      <c r="BS905" t="s">
        <v>324</v>
      </c>
      <c r="BT905">
        <v>0</v>
      </c>
      <c r="BU905" t="s">
        <v>324</v>
      </c>
      <c r="BV905" t="s">
        <v>324</v>
      </c>
      <c r="BW905" t="s">
        <v>324</v>
      </c>
      <c r="BX905" t="s">
        <v>324</v>
      </c>
      <c r="BY905">
        <v>0</v>
      </c>
      <c r="BZ905" t="s">
        <v>324</v>
      </c>
      <c r="CA905" t="s">
        <v>324</v>
      </c>
      <c r="CB905" t="s">
        <v>324</v>
      </c>
      <c r="CC905" t="s">
        <v>324</v>
      </c>
      <c r="CD905">
        <v>0</v>
      </c>
      <c r="CE905" t="s">
        <v>324</v>
      </c>
      <c r="CF905" t="s">
        <v>324</v>
      </c>
      <c r="CG905" t="s">
        <v>324</v>
      </c>
      <c r="CH905" t="s">
        <v>324</v>
      </c>
      <c r="CI905">
        <v>0</v>
      </c>
      <c r="CJ905" t="s">
        <v>324</v>
      </c>
      <c r="CK905" t="s">
        <v>324</v>
      </c>
      <c r="CL905" t="s">
        <v>324</v>
      </c>
      <c r="CM905" t="s">
        <v>324</v>
      </c>
      <c r="CN905">
        <v>0</v>
      </c>
      <c r="CO905">
        <v>9.8000000000000004E-2</v>
      </c>
      <c r="CP905" t="s">
        <v>179</v>
      </c>
      <c r="CQ905">
        <v>1.2E-2</v>
      </c>
      <c r="CR905">
        <v>0</v>
      </c>
      <c r="CS905">
        <v>0.11</v>
      </c>
      <c r="CT905">
        <v>9</v>
      </c>
      <c r="CU905">
        <v>0</v>
      </c>
      <c r="CV905">
        <v>1</v>
      </c>
      <c r="CW905">
        <v>0</v>
      </c>
      <c r="CX905">
        <v>10</v>
      </c>
      <c r="CY905">
        <v>0</v>
      </c>
      <c r="CZ905">
        <v>0</v>
      </c>
      <c r="DA905">
        <v>0</v>
      </c>
      <c r="DB905">
        <v>0</v>
      </c>
      <c r="DC905">
        <v>0</v>
      </c>
    </row>
    <row r="906" spans="1:107" x14ac:dyDescent="0.45">
      <c r="A906">
        <v>2024</v>
      </c>
      <c r="B906">
        <v>3</v>
      </c>
      <c r="C906" t="s">
        <v>166</v>
      </c>
      <c r="D906">
        <v>99999</v>
      </c>
      <c r="E906" t="s">
        <v>329</v>
      </c>
      <c r="F906" t="s">
        <v>323</v>
      </c>
      <c r="H906">
        <v>7.81</v>
      </c>
      <c r="I906">
        <v>0.877</v>
      </c>
      <c r="J906" t="s">
        <v>179</v>
      </c>
      <c r="K906" t="s">
        <v>324</v>
      </c>
      <c r="L906">
        <v>8.7870000000000008</v>
      </c>
      <c r="M906" t="s">
        <v>324</v>
      </c>
      <c r="N906" t="s">
        <v>324</v>
      </c>
      <c r="O906" t="s">
        <v>324</v>
      </c>
      <c r="P906" t="s">
        <v>324</v>
      </c>
      <c r="Q906" t="s">
        <v>324</v>
      </c>
      <c r="R906" t="s">
        <v>324</v>
      </c>
      <c r="S906" t="s">
        <v>324</v>
      </c>
      <c r="T906" t="s">
        <v>324</v>
      </c>
      <c r="U906" t="s">
        <v>324</v>
      </c>
      <c r="V906">
        <v>0</v>
      </c>
      <c r="W906" t="s">
        <v>324</v>
      </c>
      <c r="X906" t="s">
        <v>324</v>
      </c>
      <c r="Y906" t="s">
        <v>324</v>
      </c>
      <c r="Z906" t="s">
        <v>324</v>
      </c>
      <c r="AA906" t="s">
        <v>324</v>
      </c>
      <c r="AB906" t="s">
        <v>324</v>
      </c>
      <c r="AC906" t="s">
        <v>324</v>
      </c>
      <c r="AD906" t="s">
        <v>324</v>
      </c>
      <c r="AE906" t="s">
        <v>324</v>
      </c>
      <c r="AF906" t="s">
        <v>324</v>
      </c>
      <c r="AG906" t="s">
        <v>324</v>
      </c>
      <c r="AH906" t="s">
        <v>324</v>
      </c>
      <c r="AI906" t="s">
        <v>324</v>
      </c>
      <c r="AJ906" t="s">
        <v>324</v>
      </c>
      <c r="AK906">
        <v>0</v>
      </c>
      <c r="AL906" t="s">
        <v>324</v>
      </c>
      <c r="AM906" t="s">
        <v>324</v>
      </c>
      <c r="AN906" t="s">
        <v>324</v>
      </c>
      <c r="AO906" t="s">
        <v>324</v>
      </c>
      <c r="AP906" t="s">
        <v>324</v>
      </c>
      <c r="AQ906" t="s">
        <v>324</v>
      </c>
      <c r="AR906" t="s">
        <v>324</v>
      </c>
      <c r="AS906" t="s">
        <v>324</v>
      </c>
      <c r="AT906" t="s">
        <v>324</v>
      </c>
      <c r="AU906" t="s">
        <v>324</v>
      </c>
      <c r="AV906" t="s">
        <v>324</v>
      </c>
      <c r="AW906" t="s">
        <v>324</v>
      </c>
      <c r="AX906" t="s">
        <v>324</v>
      </c>
      <c r="AY906" t="s">
        <v>324</v>
      </c>
      <c r="AZ906">
        <v>0</v>
      </c>
      <c r="BA906" t="s">
        <v>324</v>
      </c>
      <c r="BB906" t="s">
        <v>324</v>
      </c>
      <c r="BC906" t="s">
        <v>324</v>
      </c>
      <c r="BD906" t="s">
        <v>324</v>
      </c>
      <c r="BE906" t="s">
        <v>324</v>
      </c>
      <c r="BF906" t="s">
        <v>324</v>
      </c>
      <c r="BG906" t="s">
        <v>324</v>
      </c>
      <c r="BH906" t="s">
        <v>324</v>
      </c>
      <c r="BI906" t="s">
        <v>324</v>
      </c>
      <c r="BJ906" t="s">
        <v>324</v>
      </c>
      <c r="BK906" t="s">
        <v>324</v>
      </c>
      <c r="BL906" t="s">
        <v>324</v>
      </c>
      <c r="BM906" t="s">
        <v>324</v>
      </c>
      <c r="BN906" t="s">
        <v>324</v>
      </c>
      <c r="BO906" t="s">
        <v>324</v>
      </c>
      <c r="BP906" t="s">
        <v>324</v>
      </c>
      <c r="BQ906" t="s">
        <v>324</v>
      </c>
      <c r="BR906" t="s">
        <v>324</v>
      </c>
      <c r="BS906" t="s">
        <v>324</v>
      </c>
      <c r="BT906" t="s">
        <v>324</v>
      </c>
      <c r="BU906" t="s">
        <v>324</v>
      </c>
      <c r="BV906" t="s">
        <v>324</v>
      </c>
      <c r="BW906" t="s">
        <v>324</v>
      </c>
      <c r="BX906" t="s">
        <v>324</v>
      </c>
      <c r="BY906" t="s">
        <v>324</v>
      </c>
      <c r="BZ906" t="s">
        <v>324</v>
      </c>
      <c r="CA906" t="s">
        <v>324</v>
      </c>
      <c r="CB906" t="s">
        <v>324</v>
      </c>
      <c r="CC906" t="s">
        <v>324</v>
      </c>
      <c r="CD906" t="s">
        <v>324</v>
      </c>
      <c r="CE906" t="s">
        <v>324</v>
      </c>
      <c r="CF906" t="s">
        <v>324</v>
      </c>
      <c r="CG906" t="s">
        <v>324</v>
      </c>
      <c r="CH906" t="s">
        <v>324</v>
      </c>
      <c r="CI906" t="s">
        <v>324</v>
      </c>
      <c r="CJ906" t="s">
        <v>324</v>
      </c>
      <c r="CK906" t="s">
        <v>324</v>
      </c>
      <c r="CL906" t="s">
        <v>324</v>
      </c>
      <c r="CM906" t="s">
        <v>324</v>
      </c>
      <c r="CN906" t="s">
        <v>324</v>
      </c>
      <c r="CO906">
        <v>7.81</v>
      </c>
      <c r="CP906">
        <v>0.877</v>
      </c>
      <c r="CQ906" t="s">
        <v>179</v>
      </c>
      <c r="CR906" t="s">
        <v>324</v>
      </c>
      <c r="CS906">
        <v>8.7870000000000008</v>
      </c>
      <c r="CT906" t="s">
        <v>324</v>
      </c>
      <c r="CU906" t="s">
        <v>324</v>
      </c>
      <c r="CV906" t="s">
        <v>324</v>
      </c>
      <c r="CW906" t="s">
        <v>324</v>
      </c>
      <c r="CX906" t="s">
        <v>324</v>
      </c>
      <c r="CY906" t="s">
        <v>324</v>
      </c>
      <c r="CZ906" t="s">
        <v>324</v>
      </c>
      <c r="DA906" t="s">
        <v>324</v>
      </c>
      <c r="DB906" t="s">
        <v>324</v>
      </c>
      <c r="DC906" t="s">
        <v>324</v>
      </c>
    </row>
    <row r="907" spans="1:107" x14ac:dyDescent="0.45">
      <c r="A907">
        <v>2024</v>
      </c>
      <c r="B907">
        <v>3</v>
      </c>
      <c r="C907" t="s">
        <v>172</v>
      </c>
      <c r="D907">
        <v>13441</v>
      </c>
      <c r="E907" t="s">
        <v>488</v>
      </c>
      <c r="F907" t="s">
        <v>323</v>
      </c>
      <c r="G907" t="s">
        <v>244</v>
      </c>
      <c r="H907">
        <v>13.922000000000001</v>
      </c>
      <c r="I907">
        <v>3.5979999999999999</v>
      </c>
      <c r="J907">
        <v>1.9610000000000001</v>
      </c>
      <c r="K907">
        <v>0</v>
      </c>
      <c r="L907">
        <v>19.481000000000002</v>
      </c>
      <c r="M907">
        <v>1750</v>
      </c>
      <c r="N907">
        <v>115</v>
      </c>
      <c r="O907">
        <v>7</v>
      </c>
      <c r="P907">
        <v>0</v>
      </c>
      <c r="Q907">
        <v>1872</v>
      </c>
      <c r="R907" t="s">
        <v>324</v>
      </c>
      <c r="S907">
        <v>0.997</v>
      </c>
      <c r="T907" t="s">
        <v>324</v>
      </c>
      <c r="U907" t="s">
        <v>324</v>
      </c>
      <c r="V907">
        <v>0.997</v>
      </c>
      <c r="W907" t="s">
        <v>324</v>
      </c>
      <c r="X907">
        <v>27</v>
      </c>
      <c r="Y907" t="s">
        <v>324</v>
      </c>
      <c r="Z907" t="s">
        <v>324</v>
      </c>
      <c r="AA907">
        <v>27</v>
      </c>
      <c r="AB907" t="s">
        <v>324</v>
      </c>
      <c r="AC907" t="s">
        <v>324</v>
      </c>
      <c r="AD907" t="s">
        <v>324</v>
      </c>
      <c r="AE907" t="s">
        <v>324</v>
      </c>
      <c r="AF907">
        <v>0</v>
      </c>
      <c r="AG907" t="s">
        <v>324</v>
      </c>
      <c r="AH907" t="s">
        <v>324</v>
      </c>
      <c r="AI907" t="s">
        <v>324</v>
      </c>
      <c r="AJ907" t="s">
        <v>324</v>
      </c>
      <c r="AK907">
        <v>0</v>
      </c>
      <c r="AL907" t="s">
        <v>324</v>
      </c>
      <c r="AM907" t="s">
        <v>324</v>
      </c>
      <c r="AN907" t="s">
        <v>324</v>
      </c>
      <c r="AO907" t="s">
        <v>324</v>
      </c>
      <c r="AP907">
        <v>0</v>
      </c>
      <c r="AQ907" t="s">
        <v>324</v>
      </c>
      <c r="AR907" t="s">
        <v>324</v>
      </c>
      <c r="AS907" t="s">
        <v>324</v>
      </c>
      <c r="AT907" t="s">
        <v>324</v>
      </c>
      <c r="AU907">
        <v>0</v>
      </c>
      <c r="AV907" t="s">
        <v>324</v>
      </c>
      <c r="AW907" t="s">
        <v>324</v>
      </c>
      <c r="AX907" t="s">
        <v>324</v>
      </c>
      <c r="AY907" t="s">
        <v>324</v>
      </c>
      <c r="AZ907">
        <v>0</v>
      </c>
      <c r="BA907" t="s">
        <v>324</v>
      </c>
      <c r="BB907" t="s">
        <v>324</v>
      </c>
      <c r="BC907" t="s">
        <v>324</v>
      </c>
      <c r="BD907" t="s">
        <v>324</v>
      </c>
      <c r="BE907">
        <v>0</v>
      </c>
      <c r="BF907" t="s">
        <v>324</v>
      </c>
      <c r="BG907" t="s">
        <v>324</v>
      </c>
      <c r="BH907" t="s">
        <v>324</v>
      </c>
      <c r="BI907" t="s">
        <v>324</v>
      </c>
      <c r="BJ907">
        <v>0</v>
      </c>
      <c r="BK907">
        <v>8.5999999999999993E-2</v>
      </c>
      <c r="BL907">
        <v>5.0000000000000001E-3</v>
      </c>
      <c r="BM907" t="s">
        <v>324</v>
      </c>
      <c r="BN907" t="s">
        <v>324</v>
      </c>
      <c r="BO907">
        <v>9.0999999999999998E-2</v>
      </c>
      <c r="BP907">
        <v>28</v>
      </c>
      <c r="BQ907">
        <v>2</v>
      </c>
      <c r="BR907" t="s">
        <v>324</v>
      </c>
      <c r="BS907" t="s">
        <v>324</v>
      </c>
      <c r="BT907">
        <v>30</v>
      </c>
      <c r="BU907" t="s">
        <v>324</v>
      </c>
      <c r="BV907" t="s">
        <v>324</v>
      </c>
      <c r="BW907" t="s">
        <v>324</v>
      </c>
      <c r="BX907" t="s">
        <v>324</v>
      </c>
      <c r="BY907">
        <v>0</v>
      </c>
      <c r="BZ907">
        <v>1.2E-2</v>
      </c>
      <c r="CA907">
        <v>4.0000000000000001E-3</v>
      </c>
      <c r="CB907" t="s">
        <v>324</v>
      </c>
      <c r="CC907" t="s">
        <v>324</v>
      </c>
      <c r="CD907">
        <v>1.6E-2</v>
      </c>
      <c r="CE907">
        <v>1</v>
      </c>
      <c r="CF907">
        <v>1</v>
      </c>
      <c r="CG907" t="s">
        <v>324</v>
      </c>
      <c r="CH907" t="s">
        <v>324</v>
      </c>
      <c r="CI907">
        <v>2</v>
      </c>
      <c r="CJ907" t="s">
        <v>324</v>
      </c>
      <c r="CK907" t="s">
        <v>324</v>
      </c>
      <c r="CL907" t="s">
        <v>324</v>
      </c>
      <c r="CM907" t="s">
        <v>324</v>
      </c>
      <c r="CN907">
        <v>0</v>
      </c>
      <c r="CO907">
        <v>14.02</v>
      </c>
      <c r="CP907">
        <v>4.6040000000000001</v>
      </c>
      <c r="CQ907">
        <v>1.9610000000000001</v>
      </c>
      <c r="CR907">
        <v>0</v>
      </c>
      <c r="CS907">
        <v>20.585000000000001</v>
      </c>
      <c r="CT907">
        <v>1779</v>
      </c>
      <c r="CU907">
        <v>145</v>
      </c>
      <c r="CV907">
        <v>7</v>
      </c>
      <c r="CW907">
        <v>0</v>
      </c>
      <c r="CX907">
        <v>1931</v>
      </c>
      <c r="CY907">
        <v>0</v>
      </c>
      <c r="CZ907">
        <v>0</v>
      </c>
      <c r="DA907">
        <v>0</v>
      </c>
      <c r="DB907">
        <v>0</v>
      </c>
      <c r="DC907">
        <v>0</v>
      </c>
    </row>
    <row r="908" spans="1:107" x14ac:dyDescent="0.45">
      <c r="A908">
        <v>2024</v>
      </c>
      <c r="B908">
        <v>3</v>
      </c>
      <c r="C908" t="s">
        <v>172</v>
      </c>
      <c r="D908">
        <v>15472</v>
      </c>
      <c r="E908" t="s">
        <v>489</v>
      </c>
      <c r="F908" t="s">
        <v>323</v>
      </c>
      <c r="G908" t="s">
        <v>244</v>
      </c>
      <c r="H908">
        <v>118.46</v>
      </c>
      <c r="I908">
        <v>55.718000000000004</v>
      </c>
      <c r="J908">
        <v>5.2140000000000004</v>
      </c>
      <c r="K908">
        <v>0</v>
      </c>
      <c r="L908">
        <v>179.392</v>
      </c>
      <c r="M908">
        <v>14954</v>
      </c>
      <c r="N908">
        <v>818</v>
      </c>
      <c r="O908">
        <v>39</v>
      </c>
      <c r="P908">
        <v>0</v>
      </c>
      <c r="Q908">
        <v>15811</v>
      </c>
      <c r="R908">
        <v>0</v>
      </c>
      <c r="S908">
        <v>0</v>
      </c>
      <c r="T908">
        <v>0</v>
      </c>
      <c r="U908">
        <v>0</v>
      </c>
      <c r="V908">
        <v>0</v>
      </c>
      <c r="W908">
        <v>0</v>
      </c>
      <c r="X908">
        <v>0</v>
      </c>
      <c r="Y908">
        <v>0</v>
      </c>
      <c r="Z908">
        <v>0</v>
      </c>
      <c r="AA908">
        <v>0</v>
      </c>
      <c r="AB908">
        <v>0</v>
      </c>
      <c r="AC908">
        <v>0</v>
      </c>
      <c r="AD908">
        <v>0</v>
      </c>
      <c r="AE908">
        <v>0</v>
      </c>
      <c r="AF908">
        <v>0</v>
      </c>
      <c r="AG908">
        <v>0</v>
      </c>
      <c r="AH908">
        <v>0</v>
      </c>
      <c r="AI908">
        <v>0</v>
      </c>
      <c r="AJ908">
        <v>0</v>
      </c>
      <c r="AK908">
        <v>0</v>
      </c>
      <c r="AL908">
        <v>0</v>
      </c>
      <c r="AM908">
        <v>0</v>
      </c>
      <c r="AN908">
        <v>0</v>
      </c>
      <c r="AO908">
        <v>0</v>
      </c>
      <c r="AP908">
        <v>0</v>
      </c>
      <c r="AQ908">
        <v>0</v>
      </c>
      <c r="AR908">
        <v>0</v>
      </c>
      <c r="AS908">
        <v>0</v>
      </c>
      <c r="AT908">
        <v>0</v>
      </c>
      <c r="AU908">
        <v>0</v>
      </c>
      <c r="AV908">
        <v>0</v>
      </c>
      <c r="AW908">
        <v>0</v>
      </c>
      <c r="AX908">
        <v>0</v>
      </c>
      <c r="AY908">
        <v>0</v>
      </c>
      <c r="AZ908">
        <v>0</v>
      </c>
      <c r="BA908">
        <v>0</v>
      </c>
      <c r="BB908">
        <v>0</v>
      </c>
      <c r="BC908">
        <v>0</v>
      </c>
      <c r="BD908">
        <v>0</v>
      </c>
      <c r="BE908">
        <v>0</v>
      </c>
      <c r="BF908">
        <v>0</v>
      </c>
      <c r="BG908">
        <v>0</v>
      </c>
      <c r="BH908">
        <v>0</v>
      </c>
      <c r="BI908">
        <v>0</v>
      </c>
      <c r="BJ908">
        <v>0</v>
      </c>
      <c r="BK908">
        <v>0.121</v>
      </c>
      <c r="BL908">
        <v>0.13</v>
      </c>
      <c r="BM908">
        <v>0</v>
      </c>
      <c r="BN908">
        <v>0</v>
      </c>
      <c r="BO908">
        <v>0.251</v>
      </c>
      <c r="BP908">
        <v>29</v>
      </c>
      <c r="BQ908">
        <v>7</v>
      </c>
      <c r="BR908">
        <v>0</v>
      </c>
      <c r="BS908">
        <v>0</v>
      </c>
      <c r="BT908">
        <v>36</v>
      </c>
      <c r="BU908">
        <v>0</v>
      </c>
      <c r="BV908">
        <v>0</v>
      </c>
      <c r="BW908">
        <v>0</v>
      </c>
      <c r="BX908">
        <v>0</v>
      </c>
      <c r="BY908">
        <v>0</v>
      </c>
      <c r="BZ908">
        <v>9.2999999999999999E-2</v>
      </c>
      <c r="CA908">
        <v>20.93</v>
      </c>
      <c r="CB908">
        <v>0.215</v>
      </c>
      <c r="CC908">
        <v>0</v>
      </c>
      <c r="CD908">
        <v>21.238</v>
      </c>
      <c r="CE908">
        <v>3</v>
      </c>
      <c r="CF908">
        <v>50</v>
      </c>
      <c r="CG908">
        <v>3</v>
      </c>
      <c r="CH908">
        <v>0</v>
      </c>
      <c r="CI908">
        <v>56</v>
      </c>
      <c r="CJ908">
        <v>0</v>
      </c>
      <c r="CK908">
        <v>0</v>
      </c>
      <c r="CL908">
        <v>0</v>
      </c>
      <c r="CM908">
        <v>0</v>
      </c>
      <c r="CN908">
        <v>0</v>
      </c>
      <c r="CO908">
        <v>118.67400000000001</v>
      </c>
      <c r="CP908">
        <v>76.778000000000006</v>
      </c>
      <c r="CQ908">
        <v>5.4290000000000003</v>
      </c>
      <c r="CR908">
        <v>0</v>
      </c>
      <c r="CS908">
        <v>200.881</v>
      </c>
      <c r="CT908">
        <v>14986</v>
      </c>
      <c r="CU908">
        <v>875</v>
      </c>
      <c r="CV908">
        <v>42</v>
      </c>
      <c r="CW908">
        <v>0</v>
      </c>
      <c r="CX908">
        <v>15903</v>
      </c>
      <c r="CY908">
        <v>0</v>
      </c>
      <c r="CZ908">
        <v>0</v>
      </c>
      <c r="DA908">
        <v>0</v>
      </c>
      <c r="DB908">
        <v>0</v>
      </c>
      <c r="DC908">
        <v>0</v>
      </c>
    </row>
    <row r="909" spans="1:107" x14ac:dyDescent="0.45">
      <c r="A909">
        <v>2024</v>
      </c>
      <c r="B909">
        <v>3</v>
      </c>
      <c r="C909" t="s">
        <v>172</v>
      </c>
      <c r="D909">
        <v>24590</v>
      </c>
      <c r="E909" t="s">
        <v>490</v>
      </c>
      <c r="F909" t="s">
        <v>323</v>
      </c>
      <c r="G909" t="s">
        <v>244</v>
      </c>
      <c r="H909">
        <v>17.126000000000001</v>
      </c>
      <c r="I909">
        <v>4.0629999999999997</v>
      </c>
      <c r="J909">
        <v>0.81200000000000006</v>
      </c>
      <c r="K909" t="s">
        <v>324</v>
      </c>
      <c r="L909">
        <v>22.001000000000001</v>
      </c>
      <c r="M909">
        <v>2158</v>
      </c>
      <c r="N909">
        <v>94</v>
      </c>
      <c r="O909">
        <v>7</v>
      </c>
      <c r="P909" t="s">
        <v>324</v>
      </c>
      <c r="Q909">
        <v>2259</v>
      </c>
      <c r="R909">
        <v>0.191</v>
      </c>
      <c r="S909">
        <v>0.628</v>
      </c>
      <c r="T909" t="s">
        <v>324</v>
      </c>
      <c r="U909" t="s">
        <v>324</v>
      </c>
      <c r="V909">
        <v>0.81899999999999995</v>
      </c>
      <c r="W909">
        <v>13</v>
      </c>
      <c r="X909">
        <v>14</v>
      </c>
      <c r="Y909" t="s">
        <v>324</v>
      </c>
      <c r="Z909" t="s">
        <v>324</v>
      </c>
      <c r="AA909">
        <v>27</v>
      </c>
      <c r="AB909">
        <v>159.12299999999999</v>
      </c>
      <c r="AC909">
        <v>83.164000000000001</v>
      </c>
      <c r="AD909" t="s">
        <v>324</v>
      </c>
      <c r="AE909" t="s">
        <v>324</v>
      </c>
      <c r="AF909">
        <v>242.28700000000001</v>
      </c>
      <c r="AG909">
        <v>0.751</v>
      </c>
      <c r="AH909" t="s">
        <v>324</v>
      </c>
      <c r="AI909" t="s">
        <v>324</v>
      </c>
      <c r="AJ909" t="s">
        <v>324</v>
      </c>
      <c r="AK909">
        <v>0.751</v>
      </c>
      <c r="AL909">
        <v>74</v>
      </c>
      <c r="AM909" t="s">
        <v>324</v>
      </c>
      <c r="AN909" t="s">
        <v>324</v>
      </c>
      <c r="AO909" t="s">
        <v>324</v>
      </c>
      <c r="AP909">
        <v>74</v>
      </c>
      <c r="AQ909">
        <v>0.92900000000000005</v>
      </c>
      <c r="AR909" t="s">
        <v>324</v>
      </c>
      <c r="AS909" t="s">
        <v>324</v>
      </c>
      <c r="AT909" t="s">
        <v>324</v>
      </c>
      <c r="AU909">
        <v>0.92900000000000005</v>
      </c>
      <c r="AV909" t="s">
        <v>324</v>
      </c>
      <c r="AW909" t="s">
        <v>324</v>
      </c>
      <c r="AX909" t="s">
        <v>324</v>
      </c>
      <c r="AY909" t="s">
        <v>324</v>
      </c>
      <c r="AZ909">
        <v>0</v>
      </c>
      <c r="BA909" t="s">
        <v>324</v>
      </c>
      <c r="BB909" t="s">
        <v>324</v>
      </c>
      <c r="BC909" t="s">
        <v>324</v>
      </c>
      <c r="BD909" t="s">
        <v>324</v>
      </c>
      <c r="BE909">
        <v>0</v>
      </c>
      <c r="BF909" t="s">
        <v>324</v>
      </c>
      <c r="BG909" t="s">
        <v>324</v>
      </c>
      <c r="BH909" t="s">
        <v>324</v>
      </c>
      <c r="BI909" t="s">
        <v>324</v>
      </c>
      <c r="BJ909">
        <v>0</v>
      </c>
      <c r="BK909">
        <v>1.4999999999999999E-2</v>
      </c>
      <c r="BL909" t="s">
        <v>324</v>
      </c>
      <c r="BM909" t="s">
        <v>324</v>
      </c>
      <c r="BN909" t="s">
        <v>324</v>
      </c>
      <c r="BO909">
        <v>1.4999999999999999E-2</v>
      </c>
      <c r="BP909">
        <v>3</v>
      </c>
      <c r="BQ909" t="s">
        <v>324</v>
      </c>
      <c r="BR909" t="s">
        <v>324</v>
      </c>
      <c r="BS909" t="s">
        <v>324</v>
      </c>
      <c r="BT909">
        <v>3</v>
      </c>
      <c r="BU909" t="s">
        <v>324</v>
      </c>
      <c r="BV909" t="s">
        <v>324</v>
      </c>
      <c r="BW909" t="s">
        <v>324</v>
      </c>
      <c r="BX909" t="s">
        <v>324</v>
      </c>
      <c r="BY909">
        <v>0</v>
      </c>
      <c r="BZ909" t="s">
        <v>324</v>
      </c>
      <c r="CA909">
        <v>9.0050000000000008</v>
      </c>
      <c r="CB909" t="s">
        <v>324</v>
      </c>
      <c r="CC909" t="s">
        <v>324</v>
      </c>
      <c r="CD909">
        <v>9.0050000000000008</v>
      </c>
      <c r="CE909" t="s">
        <v>324</v>
      </c>
      <c r="CF909">
        <v>3</v>
      </c>
      <c r="CG909" t="s">
        <v>324</v>
      </c>
      <c r="CH909" t="s">
        <v>324</v>
      </c>
      <c r="CI909">
        <v>3</v>
      </c>
      <c r="CJ909" t="s">
        <v>324</v>
      </c>
      <c r="CK909" t="s">
        <v>324</v>
      </c>
      <c r="CL909" t="s">
        <v>324</v>
      </c>
      <c r="CM909" t="s">
        <v>324</v>
      </c>
      <c r="CN909">
        <v>0</v>
      </c>
      <c r="CO909">
        <v>17.332000000000001</v>
      </c>
      <c r="CP909">
        <v>13.696</v>
      </c>
      <c r="CQ909">
        <v>0.81200000000000006</v>
      </c>
      <c r="CR909">
        <v>0</v>
      </c>
      <c r="CS909">
        <v>31.84</v>
      </c>
      <c r="CT909">
        <v>2174</v>
      </c>
      <c r="CU909">
        <v>111</v>
      </c>
      <c r="CV909">
        <v>7</v>
      </c>
      <c r="CW909">
        <v>0</v>
      </c>
      <c r="CX909">
        <v>2292</v>
      </c>
      <c r="CY909">
        <v>159.12299999999999</v>
      </c>
      <c r="CZ909">
        <v>83.164000000000001</v>
      </c>
      <c r="DA909">
        <v>0</v>
      </c>
      <c r="DB909">
        <v>0</v>
      </c>
      <c r="DC909">
        <v>242.28700000000001</v>
      </c>
    </row>
    <row r="910" spans="1:107" x14ac:dyDescent="0.45">
      <c r="A910">
        <v>2024</v>
      </c>
      <c r="B910">
        <v>3</v>
      </c>
      <c r="C910" t="s">
        <v>172</v>
      </c>
      <c r="D910">
        <v>26510</v>
      </c>
      <c r="E910" t="s">
        <v>491</v>
      </c>
      <c r="F910" t="s">
        <v>323</v>
      </c>
      <c r="G910" t="s">
        <v>244</v>
      </c>
      <c r="H910">
        <v>12.247</v>
      </c>
      <c r="I910">
        <v>7.4059999999999997</v>
      </c>
      <c r="J910">
        <v>0</v>
      </c>
      <c r="K910">
        <v>0</v>
      </c>
      <c r="L910">
        <v>19.652999999999999</v>
      </c>
      <c r="M910">
        <v>1477</v>
      </c>
      <c r="N910">
        <v>108</v>
      </c>
      <c r="O910">
        <v>0</v>
      </c>
      <c r="P910" t="s">
        <v>324</v>
      </c>
      <c r="Q910">
        <v>1585</v>
      </c>
      <c r="R910">
        <v>0.08</v>
      </c>
      <c r="S910">
        <v>0.309</v>
      </c>
      <c r="T910">
        <v>0</v>
      </c>
      <c r="U910">
        <v>0</v>
      </c>
      <c r="V910">
        <v>0.38900000000000001</v>
      </c>
      <c r="W910">
        <v>7</v>
      </c>
      <c r="X910">
        <v>7</v>
      </c>
      <c r="Y910">
        <v>0</v>
      </c>
      <c r="Z910">
        <v>0</v>
      </c>
      <c r="AA910">
        <v>14</v>
      </c>
      <c r="AB910" t="s">
        <v>324</v>
      </c>
      <c r="AC910" t="s">
        <v>324</v>
      </c>
      <c r="AD910" t="s">
        <v>324</v>
      </c>
      <c r="AE910" t="s">
        <v>324</v>
      </c>
      <c r="AF910">
        <v>0</v>
      </c>
      <c r="AG910" t="s">
        <v>324</v>
      </c>
      <c r="AH910" t="s">
        <v>324</v>
      </c>
      <c r="AI910" t="s">
        <v>324</v>
      </c>
      <c r="AJ910" t="s">
        <v>324</v>
      </c>
      <c r="AK910">
        <v>0</v>
      </c>
      <c r="AL910" t="s">
        <v>324</v>
      </c>
      <c r="AM910" t="s">
        <v>324</v>
      </c>
      <c r="AN910" t="s">
        <v>324</v>
      </c>
      <c r="AO910" t="s">
        <v>324</v>
      </c>
      <c r="AP910">
        <v>0</v>
      </c>
      <c r="AQ910" t="s">
        <v>324</v>
      </c>
      <c r="AR910" t="s">
        <v>324</v>
      </c>
      <c r="AS910" t="s">
        <v>324</v>
      </c>
      <c r="AT910" t="s">
        <v>324</v>
      </c>
      <c r="AU910">
        <v>0</v>
      </c>
      <c r="AV910" t="s">
        <v>324</v>
      </c>
      <c r="AW910" t="s">
        <v>324</v>
      </c>
      <c r="AX910" t="s">
        <v>324</v>
      </c>
      <c r="AY910" t="s">
        <v>324</v>
      </c>
      <c r="AZ910">
        <v>0</v>
      </c>
      <c r="BA910" t="s">
        <v>324</v>
      </c>
      <c r="BB910" t="s">
        <v>324</v>
      </c>
      <c r="BC910" t="s">
        <v>324</v>
      </c>
      <c r="BD910" t="s">
        <v>324</v>
      </c>
      <c r="BE910">
        <v>0</v>
      </c>
      <c r="BF910" t="s">
        <v>324</v>
      </c>
      <c r="BG910" t="s">
        <v>324</v>
      </c>
      <c r="BH910" t="s">
        <v>324</v>
      </c>
      <c r="BI910" t="s">
        <v>324</v>
      </c>
      <c r="BJ910">
        <v>0</v>
      </c>
      <c r="BK910">
        <v>0</v>
      </c>
      <c r="BL910">
        <v>6.0000000000000001E-3</v>
      </c>
      <c r="BM910">
        <v>0</v>
      </c>
      <c r="BN910">
        <v>0</v>
      </c>
      <c r="BO910">
        <v>6.0000000000000001E-3</v>
      </c>
      <c r="BP910">
        <v>0</v>
      </c>
      <c r="BQ910">
        <v>1</v>
      </c>
      <c r="BR910">
        <v>0</v>
      </c>
      <c r="BS910">
        <v>0</v>
      </c>
      <c r="BT910">
        <v>1</v>
      </c>
      <c r="BU910" t="s">
        <v>324</v>
      </c>
      <c r="BV910" t="s">
        <v>324</v>
      </c>
      <c r="BW910" t="s">
        <v>324</v>
      </c>
      <c r="BX910" t="s">
        <v>324</v>
      </c>
      <c r="BY910">
        <v>0</v>
      </c>
      <c r="BZ910">
        <v>0</v>
      </c>
      <c r="CA910">
        <v>2</v>
      </c>
      <c r="CB910">
        <v>0</v>
      </c>
      <c r="CC910">
        <v>0</v>
      </c>
      <c r="CD910">
        <v>2</v>
      </c>
      <c r="CE910">
        <v>0</v>
      </c>
      <c r="CF910">
        <v>1</v>
      </c>
      <c r="CG910">
        <v>0</v>
      </c>
      <c r="CH910">
        <v>0</v>
      </c>
      <c r="CI910">
        <v>1</v>
      </c>
      <c r="CJ910" t="s">
        <v>324</v>
      </c>
      <c r="CK910" t="s">
        <v>324</v>
      </c>
      <c r="CL910" t="s">
        <v>324</v>
      </c>
      <c r="CM910" t="s">
        <v>324</v>
      </c>
      <c r="CN910">
        <v>0</v>
      </c>
      <c r="CO910">
        <v>12.327</v>
      </c>
      <c r="CP910">
        <v>9.7210000000000001</v>
      </c>
      <c r="CQ910" t="s">
        <v>179</v>
      </c>
      <c r="CR910">
        <v>0</v>
      </c>
      <c r="CS910">
        <v>22.047999999999998</v>
      </c>
      <c r="CT910">
        <v>1484</v>
      </c>
      <c r="CU910">
        <v>117</v>
      </c>
      <c r="CV910">
        <v>0</v>
      </c>
      <c r="CW910">
        <v>0</v>
      </c>
      <c r="CX910">
        <v>1601</v>
      </c>
      <c r="CY910">
        <v>0</v>
      </c>
      <c r="CZ910">
        <v>0</v>
      </c>
      <c r="DA910">
        <v>0</v>
      </c>
      <c r="DB910">
        <v>0</v>
      </c>
      <c r="DC910">
        <v>0</v>
      </c>
    </row>
    <row r="911" spans="1:107" x14ac:dyDescent="0.45">
      <c r="A911">
        <v>2024</v>
      </c>
      <c r="B911">
        <v>3</v>
      </c>
      <c r="C911" t="s">
        <v>172</v>
      </c>
      <c r="D911">
        <v>99999</v>
      </c>
      <c r="E911" t="s">
        <v>329</v>
      </c>
      <c r="F911" t="s">
        <v>323</v>
      </c>
      <c r="H911">
        <v>0.97899999999999998</v>
      </c>
      <c r="I911">
        <v>7.1999999999999995E-2</v>
      </c>
      <c r="J911" t="s">
        <v>324</v>
      </c>
      <c r="K911" t="s">
        <v>324</v>
      </c>
      <c r="L911">
        <v>1.0509999999999999</v>
      </c>
      <c r="M911" t="s">
        <v>324</v>
      </c>
      <c r="N911" t="s">
        <v>324</v>
      </c>
      <c r="O911" t="s">
        <v>324</v>
      </c>
      <c r="P911" t="s">
        <v>324</v>
      </c>
      <c r="Q911" t="s">
        <v>324</v>
      </c>
      <c r="R911" t="s">
        <v>324</v>
      </c>
      <c r="S911" t="s">
        <v>324</v>
      </c>
      <c r="T911" t="s">
        <v>324</v>
      </c>
      <c r="U911" t="s">
        <v>324</v>
      </c>
      <c r="V911" t="s">
        <v>324</v>
      </c>
      <c r="W911" t="s">
        <v>324</v>
      </c>
      <c r="X911" t="s">
        <v>324</v>
      </c>
      <c r="Y911" t="s">
        <v>324</v>
      </c>
      <c r="Z911" t="s">
        <v>324</v>
      </c>
      <c r="AA911" t="s">
        <v>324</v>
      </c>
      <c r="AB911" t="s">
        <v>324</v>
      </c>
      <c r="AC911" t="s">
        <v>324</v>
      </c>
      <c r="AD911" t="s">
        <v>324</v>
      </c>
      <c r="AE911" t="s">
        <v>324</v>
      </c>
      <c r="AF911" t="s">
        <v>324</v>
      </c>
      <c r="AG911" t="s">
        <v>324</v>
      </c>
      <c r="AH911" t="s">
        <v>324</v>
      </c>
      <c r="AI911" t="s">
        <v>324</v>
      </c>
      <c r="AJ911" t="s">
        <v>324</v>
      </c>
      <c r="AK911" t="s">
        <v>324</v>
      </c>
      <c r="AL911" t="s">
        <v>324</v>
      </c>
      <c r="AM911" t="s">
        <v>324</v>
      </c>
      <c r="AN911" t="s">
        <v>324</v>
      </c>
      <c r="AO911" t="s">
        <v>324</v>
      </c>
      <c r="AP911" t="s">
        <v>324</v>
      </c>
      <c r="AQ911" t="s">
        <v>324</v>
      </c>
      <c r="AR911" t="s">
        <v>324</v>
      </c>
      <c r="AS911" t="s">
        <v>324</v>
      </c>
      <c r="AT911" t="s">
        <v>324</v>
      </c>
      <c r="AU911" t="s">
        <v>324</v>
      </c>
      <c r="AV911" t="s">
        <v>324</v>
      </c>
      <c r="AW911" t="s">
        <v>324</v>
      </c>
      <c r="AX911" t="s">
        <v>324</v>
      </c>
      <c r="AY911" t="s">
        <v>324</v>
      </c>
      <c r="AZ911" t="s">
        <v>324</v>
      </c>
      <c r="BA911" t="s">
        <v>324</v>
      </c>
      <c r="BB911" t="s">
        <v>324</v>
      </c>
      <c r="BC911" t="s">
        <v>324</v>
      </c>
      <c r="BD911" t="s">
        <v>324</v>
      </c>
      <c r="BE911" t="s">
        <v>324</v>
      </c>
      <c r="BF911" t="s">
        <v>324</v>
      </c>
      <c r="BG911" t="s">
        <v>324</v>
      </c>
      <c r="BH911" t="s">
        <v>324</v>
      </c>
      <c r="BI911" t="s">
        <v>324</v>
      </c>
      <c r="BJ911" t="s">
        <v>324</v>
      </c>
      <c r="BK911" t="s">
        <v>324</v>
      </c>
      <c r="BL911" t="s">
        <v>324</v>
      </c>
      <c r="BM911" t="s">
        <v>324</v>
      </c>
      <c r="BN911" t="s">
        <v>324</v>
      </c>
      <c r="BO911" t="s">
        <v>324</v>
      </c>
      <c r="BP911" t="s">
        <v>324</v>
      </c>
      <c r="BQ911" t="s">
        <v>324</v>
      </c>
      <c r="BR911" t="s">
        <v>324</v>
      </c>
      <c r="BS911" t="s">
        <v>324</v>
      </c>
      <c r="BT911" t="s">
        <v>324</v>
      </c>
      <c r="BU911" t="s">
        <v>324</v>
      </c>
      <c r="BV911" t="s">
        <v>324</v>
      </c>
      <c r="BW911" t="s">
        <v>324</v>
      </c>
      <c r="BX911" t="s">
        <v>324</v>
      </c>
      <c r="BY911" t="s">
        <v>324</v>
      </c>
      <c r="BZ911" t="s">
        <v>324</v>
      </c>
      <c r="CA911" t="s">
        <v>324</v>
      </c>
      <c r="CB911" t="s">
        <v>324</v>
      </c>
      <c r="CC911" t="s">
        <v>324</v>
      </c>
      <c r="CD911" t="s">
        <v>324</v>
      </c>
      <c r="CE911" t="s">
        <v>324</v>
      </c>
      <c r="CF911" t="s">
        <v>324</v>
      </c>
      <c r="CG911" t="s">
        <v>324</v>
      </c>
      <c r="CH911" t="s">
        <v>324</v>
      </c>
      <c r="CI911" t="s">
        <v>324</v>
      </c>
      <c r="CJ911" t="s">
        <v>324</v>
      </c>
      <c r="CK911" t="s">
        <v>324</v>
      </c>
      <c r="CL911" t="s">
        <v>324</v>
      </c>
      <c r="CM911" t="s">
        <v>324</v>
      </c>
      <c r="CN911" t="s">
        <v>324</v>
      </c>
      <c r="CO911">
        <v>0.97899999999999998</v>
      </c>
      <c r="CP911">
        <v>7.1999999999999995E-2</v>
      </c>
      <c r="CQ911" t="s">
        <v>324</v>
      </c>
      <c r="CR911" t="s">
        <v>324</v>
      </c>
      <c r="CS911">
        <v>1.0509999999999999</v>
      </c>
      <c r="CT911" t="s">
        <v>324</v>
      </c>
      <c r="CU911" t="s">
        <v>324</v>
      </c>
      <c r="CV911" t="s">
        <v>324</v>
      </c>
      <c r="CW911" t="s">
        <v>324</v>
      </c>
      <c r="CX911" t="s">
        <v>324</v>
      </c>
      <c r="CY911" t="s">
        <v>324</v>
      </c>
      <c r="CZ911" t="s">
        <v>324</v>
      </c>
      <c r="DA911" t="s">
        <v>324</v>
      </c>
      <c r="DB911" t="s">
        <v>324</v>
      </c>
      <c r="DC911" t="s">
        <v>324</v>
      </c>
    </row>
    <row r="912" spans="1:107" x14ac:dyDescent="0.45">
      <c r="A912">
        <v>2024</v>
      </c>
      <c r="B912">
        <v>3</v>
      </c>
      <c r="C912" t="s">
        <v>175</v>
      </c>
      <c r="D912">
        <v>963</v>
      </c>
      <c r="E912" t="s">
        <v>492</v>
      </c>
      <c r="F912" t="s">
        <v>323</v>
      </c>
      <c r="G912" t="s">
        <v>244</v>
      </c>
      <c r="H912">
        <v>408.73399999999998</v>
      </c>
      <c r="I912">
        <v>163.46100000000001</v>
      </c>
      <c r="J912">
        <v>22.349</v>
      </c>
      <c r="K912">
        <v>0</v>
      </c>
      <c r="L912">
        <v>594.54399999999998</v>
      </c>
      <c r="M912">
        <v>49763</v>
      </c>
      <c r="N912">
        <v>1686</v>
      </c>
      <c r="O912">
        <v>46</v>
      </c>
      <c r="P912">
        <v>0</v>
      </c>
      <c r="Q912">
        <v>51495</v>
      </c>
      <c r="R912" t="s">
        <v>324</v>
      </c>
      <c r="S912" t="s">
        <v>324</v>
      </c>
      <c r="T912" t="s">
        <v>324</v>
      </c>
      <c r="U912" t="s">
        <v>324</v>
      </c>
      <c r="V912">
        <v>0</v>
      </c>
      <c r="W912" t="s">
        <v>324</v>
      </c>
      <c r="X912" t="s">
        <v>324</v>
      </c>
      <c r="Y912" t="s">
        <v>324</v>
      </c>
      <c r="Z912" t="s">
        <v>324</v>
      </c>
      <c r="AA912">
        <v>0</v>
      </c>
      <c r="AB912" t="s">
        <v>324</v>
      </c>
      <c r="AC912" t="s">
        <v>324</v>
      </c>
      <c r="AD912" t="s">
        <v>324</v>
      </c>
      <c r="AE912" t="s">
        <v>324</v>
      </c>
      <c r="AF912">
        <v>0</v>
      </c>
      <c r="AG912" t="s">
        <v>324</v>
      </c>
      <c r="AH912" t="s">
        <v>324</v>
      </c>
      <c r="AI912" t="s">
        <v>324</v>
      </c>
      <c r="AJ912" t="s">
        <v>324</v>
      </c>
      <c r="AK912">
        <v>0</v>
      </c>
      <c r="AL912" t="s">
        <v>324</v>
      </c>
      <c r="AM912" t="s">
        <v>324</v>
      </c>
      <c r="AN912" t="s">
        <v>324</v>
      </c>
      <c r="AO912" t="s">
        <v>324</v>
      </c>
      <c r="AP912">
        <v>0</v>
      </c>
      <c r="AQ912" t="s">
        <v>324</v>
      </c>
      <c r="AR912" t="s">
        <v>324</v>
      </c>
      <c r="AS912" t="s">
        <v>324</v>
      </c>
      <c r="AT912" t="s">
        <v>324</v>
      </c>
      <c r="AU912">
        <v>0</v>
      </c>
      <c r="AV912" t="s">
        <v>324</v>
      </c>
      <c r="AW912" t="s">
        <v>324</v>
      </c>
      <c r="AX912" t="s">
        <v>324</v>
      </c>
      <c r="AY912" t="s">
        <v>324</v>
      </c>
      <c r="AZ912">
        <v>0</v>
      </c>
      <c r="BA912" t="s">
        <v>324</v>
      </c>
      <c r="BB912" t="s">
        <v>324</v>
      </c>
      <c r="BC912" t="s">
        <v>324</v>
      </c>
      <c r="BD912" t="s">
        <v>324</v>
      </c>
      <c r="BE912">
        <v>0</v>
      </c>
      <c r="BF912" t="s">
        <v>324</v>
      </c>
      <c r="BG912" t="s">
        <v>324</v>
      </c>
      <c r="BH912" t="s">
        <v>324</v>
      </c>
      <c r="BI912" t="s">
        <v>324</v>
      </c>
      <c r="BJ912">
        <v>0</v>
      </c>
      <c r="BK912">
        <v>0.20699999999999999</v>
      </c>
      <c r="BL912">
        <v>0.04</v>
      </c>
      <c r="BM912">
        <v>0</v>
      </c>
      <c r="BN912">
        <v>0</v>
      </c>
      <c r="BO912">
        <v>0.247</v>
      </c>
      <c r="BP912">
        <v>17</v>
      </c>
      <c r="BQ912">
        <v>2</v>
      </c>
      <c r="BR912">
        <v>0</v>
      </c>
      <c r="BS912">
        <v>0</v>
      </c>
      <c r="BT912">
        <v>19</v>
      </c>
      <c r="BU912" t="s">
        <v>324</v>
      </c>
      <c r="BV912" t="s">
        <v>324</v>
      </c>
      <c r="BW912" t="s">
        <v>324</v>
      </c>
      <c r="BX912" t="s">
        <v>324</v>
      </c>
      <c r="BY912">
        <v>0</v>
      </c>
      <c r="BZ912">
        <v>0.06</v>
      </c>
      <c r="CA912">
        <v>0</v>
      </c>
      <c r="CB912">
        <v>0</v>
      </c>
      <c r="CC912">
        <v>0</v>
      </c>
      <c r="CD912">
        <v>0.06</v>
      </c>
      <c r="CE912">
        <v>5</v>
      </c>
      <c r="CF912">
        <v>0</v>
      </c>
      <c r="CG912">
        <v>0</v>
      </c>
      <c r="CH912">
        <v>0</v>
      </c>
      <c r="CI912">
        <v>5</v>
      </c>
      <c r="CJ912" t="s">
        <v>324</v>
      </c>
      <c r="CK912" t="s">
        <v>324</v>
      </c>
      <c r="CL912" t="s">
        <v>324</v>
      </c>
      <c r="CM912" t="s">
        <v>324</v>
      </c>
      <c r="CN912">
        <v>0</v>
      </c>
      <c r="CO912">
        <v>409.00099999999998</v>
      </c>
      <c r="CP912">
        <v>163.501</v>
      </c>
      <c r="CQ912">
        <v>22.349</v>
      </c>
      <c r="CR912">
        <v>0</v>
      </c>
      <c r="CS912">
        <v>594.851</v>
      </c>
      <c r="CT912">
        <v>49785</v>
      </c>
      <c r="CU912">
        <v>1688</v>
      </c>
      <c r="CV912">
        <v>46</v>
      </c>
      <c r="CW912">
        <v>0</v>
      </c>
      <c r="CX912">
        <v>51519</v>
      </c>
      <c r="CY912">
        <v>0</v>
      </c>
      <c r="CZ912">
        <v>0</v>
      </c>
      <c r="DA912">
        <v>0</v>
      </c>
      <c r="DB912">
        <v>0</v>
      </c>
      <c r="DC912">
        <v>0</v>
      </c>
    </row>
    <row r="913" spans="1:107" x14ac:dyDescent="0.45">
      <c r="A913">
        <v>2024</v>
      </c>
      <c r="B913">
        <v>3</v>
      </c>
      <c r="C913" t="s">
        <v>175</v>
      </c>
      <c r="D913">
        <v>9726</v>
      </c>
      <c r="E913" t="s">
        <v>493</v>
      </c>
      <c r="F913" t="s">
        <v>323</v>
      </c>
      <c r="G913" t="s">
        <v>244</v>
      </c>
      <c r="H913">
        <v>428.72399999999999</v>
      </c>
      <c r="I913">
        <v>427.02499999999998</v>
      </c>
      <c r="J913">
        <v>23.634</v>
      </c>
      <c r="K913">
        <v>0</v>
      </c>
      <c r="L913">
        <v>879.38300000000004</v>
      </c>
      <c r="M913">
        <v>51519</v>
      </c>
      <c r="N913">
        <v>2494</v>
      </c>
      <c r="O913">
        <v>58</v>
      </c>
      <c r="P913">
        <v>0</v>
      </c>
      <c r="Q913">
        <v>54071</v>
      </c>
      <c r="R913">
        <v>6.7000000000000004E-2</v>
      </c>
      <c r="S913">
        <v>0</v>
      </c>
      <c r="T913">
        <v>0</v>
      </c>
      <c r="U913">
        <v>0</v>
      </c>
      <c r="V913">
        <v>6.7000000000000004E-2</v>
      </c>
      <c r="W913">
        <v>1</v>
      </c>
      <c r="X913">
        <v>0</v>
      </c>
      <c r="Y913">
        <v>0</v>
      </c>
      <c r="Z913">
        <v>0</v>
      </c>
      <c r="AA913">
        <v>1</v>
      </c>
      <c r="AB913">
        <v>0</v>
      </c>
      <c r="AC913">
        <v>0</v>
      </c>
      <c r="AD913">
        <v>0</v>
      </c>
      <c r="AE913">
        <v>0</v>
      </c>
      <c r="AF913">
        <v>0</v>
      </c>
      <c r="AG913">
        <v>12.234999999999999</v>
      </c>
      <c r="AH913">
        <v>7.1999999999999995E-2</v>
      </c>
      <c r="AI913">
        <v>0</v>
      </c>
      <c r="AJ913">
        <v>0</v>
      </c>
      <c r="AK913">
        <v>12.307</v>
      </c>
      <c r="AL913">
        <v>1296</v>
      </c>
      <c r="AM913">
        <v>6</v>
      </c>
      <c r="AN913">
        <v>0</v>
      </c>
      <c r="AO913">
        <v>0</v>
      </c>
      <c r="AP913">
        <v>1302</v>
      </c>
      <c r="AQ913">
        <v>0</v>
      </c>
      <c r="AR913">
        <v>0</v>
      </c>
      <c r="AS913">
        <v>0</v>
      </c>
      <c r="AT913">
        <v>0</v>
      </c>
      <c r="AU913">
        <v>0</v>
      </c>
      <c r="AV913">
        <v>8.5000000000000006E-2</v>
      </c>
      <c r="AW913">
        <v>0</v>
      </c>
      <c r="AX913">
        <v>0</v>
      </c>
      <c r="AY913">
        <v>0</v>
      </c>
      <c r="AZ913">
        <v>8.5000000000000006E-2</v>
      </c>
      <c r="BA913">
        <v>8</v>
      </c>
      <c r="BB913">
        <v>0</v>
      </c>
      <c r="BC913">
        <v>0</v>
      </c>
      <c r="BD913">
        <v>0</v>
      </c>
      <c r="BE913">
        <v>8</v>
      </c>
      <c r="BF913">
        <v>0</v>
      </c>
      <c r="BG913">
        <v>0</v>
      </c>
      <c r="BH913">
        <v>0</v>
      </c>
      <c r="BI913">
        <v>0</v>
      </c>
      <c r="BJ913">
        <v>0</v>
      </c>
      <c r="BK913">
        <v>0.22</v>
      </c>
      <c r="BL913">
        <v>5.7000000000000002E-2</v>
      </c>
      <c r="BM913">
        <v>0</v>
      </c>
      <c r="BN913">
        <v>0</v>
      </c>
      <c r="BO913">
        <v>0.27700000000000002</v>
      </c>
      <c r="BP913">
        <v>15</v>
      </c>
      <c r="BQ913">
        <v>4</v>
      </c>
      <c r="BR913">
        <v>0</v>
      </c>
      <c r="BS913">
        <v>0</v>
      </c>
      <c r="BT913">
        <v>19</v>
      </c>
      <c r="BU913">
        <v>0</v>
      </c>
      <c r="BV913">
        <v>0</v>
      </c>
      <c r="BW913">
        <v>0</v>
      </c>
      <c r="BX913">
        <v>0</v>
      </c>
      <c r="BY913">
        <v>0</v>
      </c>
      <c r="BZ913">
        <v>0</v>
      </c>
      <c r="CA913">
        <v>0.74</v>
      </c>
      <c r="CB913">
        <v>0</v>
      </c>
      <c r="CC913">
        <v>0</v>
      </c>
      <c r="CD913">
        <v>0.74</v>
      </c>
      <c r="CE913">
        <v>0</v>
      </c>
      <c r="CF913">
        <v>2</v>
      </c>
      <c r="CG913">
        <v>0</v>
      </c>
      <c r="CH913">
        <v>0</v>
      </c>
      <c r="CI913">
        <v>2</v>
      </c>
      <c r="CJ913">
        <v>0</v>
      </c>
      <c r="CK913">
        <v>0</v>
      </c>
      <c r="CL913">
        <v>0</v>
      </c>
      <c r="CM913">
        <v>0</v>
      </c>
      <c r="CN913">
        <v>0</v>
      </c>
      <c r="CO913">
        <v>429.01100000000002</v>
      </c>
      <c r="CP913">
        <v>427.822</v>
      </c>
      <c r="CQ913">
        <v>23.634</v>
      </c>
      <c r="CR913">
        <v>0</v>
      </c>
      <c r="CS913">
        <v>880.46699999999998</v>
      </c>
      <c r="CT913">
        <v>51535</v>
      </c>
      <c r="CU913">
        <v>2500</v>
      </c>
      <c r="CV913">
        <v>58</v>
      </c>
      <c r="CW913">
        <v>0</v>
      </c>
      <c r="CX913">
        <v>54093</v>
      </c>
      <c r="CY913">
        <v>0</v>
      </c>
      <c r="CZ913">
        <v>0</v>
      </c>
      <c r="DA913">
        <v>0</v>
      </c>
      <c r="DB913">
        <v>0</v>
      </c>
      <c r="DC913">
        <v>0</v>
      </c>
    </row>
    <row r="914" spans="1:107" x14ac:dyDescent="0.45">
      <c r="A914">
        <v>2024</v>
      </c>
      <c r="B914">
        <v>3</v>
      </c>
      <c r="C914" t="s">
        <v>175</v>
      </c>
      <c r="D914">
        <v>15477</v>
      </c>
      <c r="E914" t="s">
        <v>494</v>
      </c>
      <c r="F914" t="s">
        <v>323</v>
      </c>
      <c r="G914" t="s">
        <v>247</v>
      </c>
      <c r="H914">
        <v>535.01599999999996</v>
      </c>
      <c r="I914">
        <v>818.601</v>
      </c>
      <c r="J914">
        <v>92.727000000000004</v>
      </c>
      <c r="K914">
        <v>0</v>
      </c>
      <c r="L914">
        <v>1446.3440000000001</v>
      </c>
      <c r="M914">
        <v>83235</v>
      </c>
      <c r="N914">
        <v>4208</v>
      </c>
      <c r="O914">
        <v>169</v>
      </c>
      <c r="P914">
        <v>0</v>
      </c>
      <c r="Q914">
        <v>87612</v>
      </c>
      <c r="R914" t="s">
        <v>324</v>
      </c>
      <c r="S914" t="s">
        <v>324</v>
      </c>
      <c r="T914" t="s">
        <v>324</v>
      </c>
      <c r="U914" t="s">
        <v>324</v>
      </c>
      <c r="V914">
        <v>0</v>
      </c>
      <c r="W914" t="s">
        <v>324</v>
      </c>
      <c r="X914" t="s">
        <v>324</v>
      </c>
      <c r="Y914" t="s">
        <v>324</v>
      </c>
      <c r="Z914" t="s">
        <v>324</v>
      </c>
      <c r="AA914">
        <v>0</v>
      </c>
      <c r="AB914" t="s">
        <v>324</v>
      </c>
      <c r="AC914" t="s">
        <v>324</v>
      </c>
      <c r="AD914" t="s">
        <v>324</v>
      </c>
      <c r="AE914" t="s">
        <v>324</v>
      </c>
      <c r="AF914">
        <v>0</v>
      </c>
      <c r="AG914" t="s">
        <v>324</v>
      </c>
      <c r="AH914" t="s">
        <v>324</v>
      </c>
      <c r="AI914" t="s">
        <v>324</v>
      </c>
      <c r="AJ914" t="s">
        <v>324</v>
      </c>
      <c r="AK914">
        <v>0</v>
      </c>
      <c r="AL914" t="s">
        <v>324</v>
      </c>
      <c r="AM914" t="s">
        <v>324</v>
      </c>
      <c r="AN914" t="s">
        <v>324</v>
      </c>
      <c r="AO914" t="s">
        <v>324</v>
      </c>
      <c r="AP914">
        <v>0</v>
      </c>
      <c r="AQ914" t="s">
        <v>324</v>
      </c>
      <c r="AR914" t="s">
        <v>324</v>
      </c>
      <c r="AS914" t="s">
        <v>324</v>
      </c>
      <c r="AT914" t="s">
        <v>324</v>
      </c>
      <c r="AU914">
        <v>0</v>
      </c>
      <c r="AV914" t="s">
        <v>324</v>
      </c>
      <c r="AW914" t="s">
        <v>324</v>
      </c>
      <c r="AX914" t="s">
        <v>324</v>
      </c>
      <c r="AY914" t="s">
        <v>324</v>
      </c>
      <c r="AZ914">
        <v>0</v>
      </c>
      <c r="BA914" t="s">
        <v>324</v>
      </c>
      <c r="BB914" t="s">
        <v>324</v>
      </c>
      <c r="BC914" t="s">
        <v>324</v>
      </c>
      <c r="BD914" t="s">
        <v>324</v>
      </c>
      <c r="BE914">
        <v>0</v>
      </c>
      <c r="BF914" t="s">
        <v>324</v>
      </c>
      <c r="BG914" t="s">
        <v>324</v>
      </c>
      <c r="BH914" t="s">
        <v>324</v>
      </c>
      <c r="BI914" t="s">
        <v>324</v>
      </c>
      <c r="BJ914">
        <v>0</v>
      </c>
      <c r="BK914" t="s">
        <v>324</v>
      </c>
      <c r="BL914">
        <v>1.514</v>
      </c>
      <c r="BM914" t="s">
        <v>324</v>
      </c>
      <c r="BN914" t="s">
        <v>324</v>
      </c>
      <c r="BO914">
        <v>1.514</v>
      </c>
      <c r="BP914" t="s">
        <v>324</v>
      </c>
      <c r="BQ914">
        <v>4</v>
      </c>
      <c r="BR914" t="s">
        <v>324</v>
      </c>
      <c r="BS914" t="s">
        <v>324</v>
      </c>
      <c r="BT914">
        <v>4</v>
      </c>
      <c r="BU914" t="s">
        <v>324</v>
      </c>
      <c r="BV914" t="s">
        <v>324</v>
      </c>
      <c r="BW914" t="s">
        <v>324</v>
      </c>
      <c r="BX914" t="s">
        <v>324</v>
      </c>
      <c r="BY914">
        <v>0</v>
      </c>
      <c r="BZ914" t="s">
        <v>324</v>
      </c>
      <c r="CA914" t="s">
        <v>324</v>
      </c>
      <c r="CB914" t="s">
        <v>324</v>
      </c>
      <c r="CC914" t="s">
        <v>324</v>
      </c>
      <c r="CD914">
        <v>0</v>
      </c>
      <c r="CE914" t="s">
        <v>324</v>
      </c>
      <c r="CF914" t="s">
        <v>324</v>
      </c>
      <c r="CG914" t="s">
        <v>324</v>
      </c>
      <c r="CH914" t="s">
        <v>324</v>
      </c>
      <c r="CI914">
        <v>0</v>
      </c>
      <c r="CJ914" t="s">
        <v>324</v>
      </c>
      <c r="CK914" t="s">
        <v>324</v>
      </c>
      <c r="CL914" t="s">
        <v>324</v>
      </c>
      <c r="CM914" t="s">
        <v>324</v>
      </c>
      <c r="CN914">
        <v>0</v>
      </c>
      <c r="CO914">
        <v>535.01599999999996</v>
      </c>
      <c r="CP914">
        <v>820.11500000000001</v>
      </c>
      <c r="CQ914">
        <v>92.727000000000004</v>
      </c>
      <c r="CR914">
        <v>0</v>
      </c>
      <c r="CS914">
        <v>1447.8579999999999</v>
      </c>
      <c r="CT914">
        <v>83235</v>
      </c>
      <c r="CU914">
        <v>4212</v>
      </c>
      <c r="CV914">
        <v>169</v>
      </c>
      <c r="CW914">
        <v>0</v>
      </c>
      <c r="CX914">
        <v>87616</v>
      </c>
      <c r="CY914">
        <v>0</v>
      </c>
      <c r="CZ914">
        <v>0</v>
      </c>
      <c r="DA914">
        <v>0</v>
      </c>
      <c r="DB914">
        <v>0</v>
      </c>
      <c r="DC914">
        <v>0</v>
      </c>
    </row>
    <row r="915" spans="1:107" x14ac:dyDescent="0.45">
      <c r="A915">
        <v>2024</v>
      </c>
      <c r="B915">
        <v>3</v>
      </c>
      <c r="C915" t="s">
        <v>175</v>
      </c>
      <c r="D915">
        <v>16213</v>
      </c>
      <c r="E915" t="s">
        <v>495</v>
      </c>
      <c r="F915" t="s">
        <v>323</v>
      </c>
      <c r="G915" t="s">
        <v>244</v>
      </c>
      <c r="H915">
        <v>11.41</v>
      </c>
      <c r="I915">
        <v>29.332999999999998</v>
      </c>
      <c r="J915">
        <v>7.1999999999999995E-2</v>
      </c>
      <c r="K915">
        <v>0</v>
      </c>
      <c r="L915">
        <v>40.814999999999998</v>
      </c>
      <c r="M915">
        <v>1287</v>
      </c>
      <c r="N915">
        <v>159</v>
      </c>
      <c r="O915">
        <v>1</v>
      </c>
      <c r="P915">
        <v>0</v>
      </c>
      <c r="Q915">
        <v>1447</v>
      </c>
      <c r="R915">
        <v>0</v>
      </c>
      <c r="S915">
        <v>0</v>
      </c>
      <c r="T915">
        <v>0</v>
      </c>
      <c r="U915">
        <v>0</v>
      </c>
      <c r="V915">
        <v>0</v>
      </c>
      <c r="W915">
        <v>0</v>
      </c>
      <c r="X915">
        <v>0</v>
      </c>
      <c r="Y915">
        <v>0</v>
      </c>
      <c r="Z915">
        <v>0</v>
      </c>
      <c r="AA915">
        <v>0</v>
      </c>
      <c r="AB915" t="s">
        <v>324</v>
      </c>
      <c r="AC915" t="s">
        <v>324</v>
      </c>
      <c r="AD915" t="s">
        <v>324</v>
      </c>
      <c r="AE915" t="s">
        <v>324</v>
      </c>
      <c r="AF915">
        <v>0</v>
      </c>
      <c r="AG915">
        <v>0.14499999999999999</v>
      </c>
      <c r="AH915">
        <v>0</v>
      </c>
      <c r="AI915">
        <v>0</v>
      </c>
      <c r="AJ915">
        <v>0</v>
      </c>
      <c r="AK915">
        <v>0.14499999999999999</v>
      </c>
      <c r="AL915">
        <v>14</v>
      </c>
      <c r="AM915">
        <v>0</v>
      </c>
      <c r="AN915">
        <v>0</v>
      </c>
      <c r="AO915">
        <v>0</v>
      </c>
      <c r="AP915">
        <v>14</v>
      </c>
      <c r="AQ915">
        <v>0</v>
      </c>
      <c r="AR915">
        <v>0</v>
      </c>
      <c r="AS915">
        <v>0</v>
      </c>
      <c r="AT915">
        <v>0</v>
      </c>
      <c r="AU915">
        <v>0</v>
      </c>
      <c r="AV915">
        <v>0.84199999999999997</v>
      </c>
      <c r="AW915">
        <v>0</v>
      </c>
      <c r="AX915">
        <v>0</v>
      </c>
      <c r="AY915">
        <v>0</v>
      </c>
      <c r="AZ915">
        <v>0.84199999999999997</v>
      </c>
      <c r="BA915">
        <v>73</v>
      </c>
      <c r="BB915">
        <v>0</v>
      </c>
      <c r="BC915">
        <v>0</v>
      </c>
      <c r="BD915">
        <v>0</v>
      </c>
      <c r="BE915">
        <v>73</v>
      </c>
      <c r="BF915">
        <v>0</v>
      </c>
      <c r="BG915">
        <v>0</v>
      </c>
      <c r="BH915">
        <v>0</v>
      </c>
      <c r="BI915">
        <v>0</v>
      </c>
      <c r="BJ915">
        <v>0</v>
      </c>
      <c r="BK915">
        <v>0</v>
      </c>
      <c r="BL915">
        <v>0</v>
      </c>
      <c r="BM915">
        <v>0</v>
      </c>
      <c r="BN915">
        <v>0</v>
      </c>
      <c r="BO915">
        <v>0</v>
      </c>
      <c r="BP915">
        <v>0</v>
      </c>
      <c r="BQ915">
        <v>0</v>
      </c>
      <c r="BR915">
        <v>0</v>
      </c>
      <c r="BS915">
        <v>0</v>
      </c>
      <c r="BT915">
        <v>0</v>
      </c>
      <c r="BU915" t="s">
        <v>324</v>
      </c>
      <c r="BV915" t="s">
        <v>324</v>
      </c>
      <c r="BW915" t="s">
        <v>324</v>
      </c>
      <c r="BX915" t="s">
        <v>324</v>
      </c>
      <c r="BY915">
        <v>0</v>
      </c>
      <c r="BZ915">
        <v>0</v>
      </c>
      <c r="CA915">
        <v>0</v>
      </c>
      <c r="CB915">
        <v>0</v>
      </c>
      <c r="CC915">
        <v>0</v>
      </c>
      <c r="CD915">
        <v>0</v>
      </c>
      <c r="CE915">
        <v>0</v>
      </c>
      <c r="CF915">
        <v>0</v>
      </c>
      <c r="CG915">
        <v>0</v>
      </c>
      <c r="CH915">
        <v>0</v>
      </c>
      <c r="CI915">
        <v>0</v>
      </c>
      <c r="CJ915" t="s">
        <v>324</v>
      </c>
      <c r="CK915" t="s">
        <v>324</v>
      </c>
      <c r="CL915" t="s">
        <v>324</v>
      </c>
      <c r="CM915" t="s">
        <v>324</v>
      </c>
      <c r="CN915">
        <v>0</v>
      </c>
      <c r="CO915">
        <v>11.41</v>
      </c>
      <c r="CP915">
        <v>29.332999999999998</v>
      </c>
      <c r="CQ915">
        <v>7.1999999999999995E-2</v>
      </c>
      <c r="CR915">
        <v>0</v>
      </c>
      <c r="CS915">
        <v>40.814999999999998</v>
      </c>
      <c r="CT915">
        <v>1287</v>
      </c>
      <c r="CU915">
        <v>159</v>
      </c>
      <c r="CV915">
        <v>1</v>
      </c>
      <c r="CW915">
        <v>0</v>
      </c>
      <c r="CX915">
        <v>1447</v>
      </c>
      <c r="CY915">
        <v>0</v>
      </c>
      <c r="CZ915">
        <v>0</v>
      </c>
      <c r="DA915">
        <v>0</v>
      </c>
      <c r="DB915">
        <v>0</v>
      </c>
      <c r="DC915">
        <v>0</v>
      </c>
    </row>
    <row r="916" spans="1:107" x14ac:dyDescent="0.45">
      <c r="A916">
        <v>2024</v>
      </c>
      <c r="B916">
        <v>3</v>
      </c>
      <c r="C916" t="s">
        <v>175</v>
      </c>
      <c r="D916">
        <v>99999</v>
      </c>
      <c r="E916" t="s">
        <v>329</v>
      </c>
      <c r="F916" t="s">
        <v>323</v>
      </c>
      <c r="H916">
        <v>-83.992999999999995</v>
      </c>
      <c r="I916">
        <v>-130.154</v>
      </c>
      <c r="J916">
        <v>-5.282</v>
      </c>
      <c r="K916">
        <v>0</v>
      </c>
      <c r="L916">
        <v>-219.428</v>
      </c>
      <c r="M916" t="s">
        <v>324</v>
      </c>
      <c r="N916" t="s">
        <v>324</v>
      </c>
      <c r="O916" t="s">
        <v>324</v>
      </c>
      <c r="P916" t="s">
        <v>324</v>
      </c>
      <c r="Q916" t="s">
        <v>324</v>
      </c>
      <c r="R916" t="s">
        <v>324</v>
      </c>
      <c r="S916" t="s">
        <v>324</v>
      </c>
      <c r="T916" t="s">
        <v>324</v>
      </c>
      <c r="U916" t="s">
        <v>324</v>
      </c>
      <c r="V916">
        <v>0</v>
      </c>
      <c r="W916" t="s">
        <v>324</v>
      </c>
      <c r="X916" t="s">
        <v>324</v>
      </c>
      <c r="Y916" t="s">
        <v>324</v>
      </c>
      <c r="Z916" t="s">
        <v>324</v>
      </c>
      <c r="AA916" t="s">
        <v>324</v>
      </c>
      <c r="AB916" t="s">
        <v>324</v>
      </c>
      <c r="AC916" t="s">
        <v>324</v>
      </c>
      <c r="AD916" t="s">
        <v>324</v>
      </c>
      <c r="AE916" t="s">
        <v>324</v>
      </c>
      <c r="AF916" t="s">
        <v>324</v>
      </c>
      <c r="AG916" t="s">
        <v>324</v>
      </c>
      <c r="AH916" t="s">
        <v>324</v>
      </c>
      <c r="AI916" t="s">
        <v>324</v>
      </c>
      <c r="AJ916" t="s">
        <v>324</v>
      </c>
      <c r="AK916">
        <v>0</v>
      </c>
      <c r="AL916" t="s">
        <v>324</v>
      </c>
      <c r="AM916" t="s">
        <v>324</v>
      </c>
      <c r="AN916" t="s">
        <v>324</v>
      </c>
      <c r="AO916" t="s">
        <v>324</v>
      </c>
      <c r="AP916" t="s">
        <v>324</v>
      </c>
      <c r="AQ916" t="s">
        <v>324</v>
      </c>
      <c r="AR916" t="s">
        <v>324</v>
      </c>
      <c r="AS916" t="s">
        <v>324</v>
      </c>
      <c r="AT916" t="s">
        <v>324</v>
      </c>
      <c r="AU916" t="s">
        <v>324</v>
      </c>
      <c r="AV916" t="s">
        <v>324</v>
      </c>
      <c r="AW916" t="s">
        <v>324</v>
      </c>
      <c r="AX916" t="s">
        <v>324</v>
      </c>
      <c r="AY916" t="s">
        <v>324</v>
      </c>
      <c r="AZ916">
        <v>0</v>
      </c>
      <c r="BA916" t="s">
        <v>324</v>
      </c>
      <c r="BB916" t="s">
        <v>324</v>
      </c>
      <c r="BC916" t="s">
        <v>324</v>
      </c>
      <c r="BD916" t="s">
        <v>324</v>
      </c>
      <c r="BE916" t="s">
        <v>324</v>
      </c>
      <c r="BF916" t="s">
        <v>324</v>
      </c>
      <c r="BG916" t="s">
        <v>324</v>
      </c>
      <c r="BH916" t="s">
        <v>324</v>
      </c>
      <c r="BI916" t="s">
        <v>324</v>
      </c>
      <c r="BJ916" t="s">
        <v>324</v>
      </c>
      <c r="BK916" t="s">
        <v>324</v>
      </c>
      <c r="BL916" t="s">
        <v>324</v>
      </c>
      <c r="BM916" t="s">
        <v>324</v>
      </c>
      <c r="BN916" t="s">
        <v>324</v>
      </c>
      <c r="BO916" t="s">
        <v>324</v>
      </c>
      <c r="BP916" t="s">
        <v>324</v>
      </c>
      <c r="BQ916" t="s">
        <v>324</v>
      </c>
      <c r="BR916" t="s">
        <v>324</v>
      </c>
      <c r="BS916" t="s">
        <v>324</v>
      </c>
      <c r="BT916" t="s">
        <v>324</v>
      </c>
      <c r="BU916" t="s">
        <v>324</v>
      </c>
      <c r="BV916" t="s">
        <v>324</v>
      </c>
      <c r="BW916" t="s">
        <v>324</v>
      </c>
      <c r="BX916" t="s">
        <v>324</v>
      </c>
      <c r="BY916" t="s">
        <v>324</v>
      </c>
      <c r="BZ916" t="s">
        <v>324</v>
      </c>
      <c r="CA916" t="s">
        <v>324</v>
      </c>
      <c r="CB916" t="s">
        <v>324</v>
      </c>
      <c r="CC916" t="s">
        <v>324</v>
      </c>
      <c r="CD916" t="s">
        <v>324</v>
      </c>
      <c r="CE916" t="s">
        <v>324</v>
      </c>
      <c r="CF916" t="s">
        <v>324</v>
      </c>
      <c r="CG916" t="s">
        <v>324</v>
      </c>
      <c r="CH916" t="s">
        <v>324</v>
      </c>
      <c r="CI916" t="s">
        <v>324</v>
      </c>
      <c r="CJ916" t="s">
        <v>324</v>
      </c>
      <c r="CK916" t="s">
        <v>324</v>
      </c>
      <c r="CL916" t="s">
        <v>324</v>
      </c>
      <c r="CM916" t="s">
        <v>324</v>
      </c>
      <c r="CN916" t="s">
        <v>324</v>
      </c>
      <c r="CO916">
        <v>-83.992999999999995</v>
      </c>
      <c r="CP916">
        <v>-130.154</v>
      </c>
      <c r="CQ916">
        <v>-5.282</v>
      </c>
      <c r="CR916">
        <v>0</v>
      </c>
      <c r="CS916">
        <v>-219.428</v>
      </c>
      <c r="CT916" t="s">
        <v>324</v>
      </c>
      <c r="CU916" t="s">
        <v>324</v>
      </c>
      <c r="CV916" t="s">
        <v>324</v>
      </c>
      <c r="CW916" t="s">
        <v>324</v>
      </c>
      <c r="CX916" t="s">
        <v>324</v>
      </c>
      <c r="CY916" t="s">
        <v>324</v>
      </c>
      <c r="CZ916" t="s">
        <v>324</v>
      </c>
      <c r="DA916" t="s">
        <v>324</v>
      </c>
      <c r="DB916" t="s">
        <v>324</v>
      </c>
      <c r="DC916" t="s">
        <v>324</v>
      </c>
    </row>
    <row r="917" spans="1:107" x14ac:dyDescent="0.45">
      <c r="A917">
        <v>2024</v>
      </c>
      <c r="B917">
        <v>3</v>
      </c>
      <c r="C917" t="s">
        <v>179</v>
      </c>
      <c r="D917">
        <v>3287</v>
      </c>
      <c r="E917" t="s">
        <v>496</v>
      </c>
      <c r="F917" t="s">
        <v>323</v>
      </c>
      <c r="G917" t="s">
        <v>244</v>
      </c>
      <c r="H917">
        <v>0.56599999999999995</v>
      </c>
      <c r="I917" t="s">
        <v>324</v>
      </c>
      <c r="J917" t="s">
        <v>324</v>
      </c>
      <c r="K917" t="s">
        <v>324</v>
      </c>
      <c r="L917">
        <v>0.56599999999999995</v>
      </c>
      <c r="M917">
        <v>65</v>
      </c>
      <c r="N917" t="s">
        <v>324</v>
      </c>
      <c r="O917" t="s">
        <v>324</v>
      </c>
      <c r="P917" t="s">
        <v>324</v>
      </c>
      <c r="Q917">
        <v>65</v>
      </c>
      <c r="R917" t="s">
        <v>324</v>
      </c>
      <c r="S917" t="s">
        <v>324</v>
      </c>
      <c r="T917" t="s">
        <v>324</v>
      </c>
      <c r="U917" t="s">
        <v>324</v>
      </c>
      <c r="V917">
        <v>0</v>
      </c>
      <c r="W917" t="s">
        <v>324</v>
      </c>
      <c r="X917" t="s">
        <v>324</v>
      </c>
      <c r="Y917" t="s">
        <v>324</v>
      </c>
      <c r="Z917" t="s">
        <v>324</v>
      </c>
      <c r="AA917">
        <v>0</v>
      </c>
      <c r="AB917">
        <v>16.04</v>
      </c>
      <c r="AC917" t="s">
        <v>324</v>
      </c>
      <c r="AD917" t="s">
        <v>324</v>
      </c>
      <c r="AE917" t="s">
        <v>324</v>
      </c>
      <c r="AF917">
        <v>16.04</v>
      </c>
      <c r="AG917" t="s">
        <v>324</v>
      </c>
      <c r="AH917" t="s">
        <v>324</v>
      </c>
      <c r="AI917" t="s">
        <v>324</v>
      </c>
      <c r="AJ917" t="s">
        <v>324</v>
      </c>
      <c r="AK917">
        <v>0</v>
      </c>
      <c r="AL917" t="s">
        <v>324</v>
      </c>
      <c r="AM917" t="s">
        <v>324</v>
      </c>
      <c r="AN917" t="s">
        <v>324</v>
      </c>
      <c r="AO917" t="s">
        <v>324</v>
      </c>
      <c r="AP917">
        <v>0</v>
      </c>
      <c r="AQ917" t="s">
        <v>324</v>
      </c>
      <c r="AR917" t="s">
        <v>324</v>
      </c>
      <c r="AS917" t="s">
        <v>324</v>
      </c>
      <c r="AT917" t="s">
        <v>324</v>
      </c>
      <c r="AU917">
        <v>0</v>
      </c>
      <c r="AV917" t="s">
        <v>324</v>
      </c>
      <c r="AW917" t="s">
        <v>324</v>
      </c>
      <c r="AX917" t="s">
        <v>324</v>
      </c>
      <c r="AY917" t="s">
        <v>324</v>
      </c>
      <c r="AZ917">
        <v>0</v>
      </c>
      <c r="BA917" t="s">
        <v>324</v>
      </c>
      <c r="BB917" t="s">
        <v>324</v>
      </c>
      <c r="BC917" t="s">
        <v>324</v>
      </c>
      <c r="BD917" t="s">
        <v>324</v>
      </c>
      <c r="BE917">
        <v>0</v>
      </c>
      <c r="BF917" t="s">
        <v>324</v>
      </c>
      <c r="BG917" t="s">
        <v>324</v>
      </c>
      <c r="BH917" t="s">
        <v>324</v>
      </c>
      <c r="BI917" t="s">
        <v>324</v>
      </c>
      <c r="BJ917">
        <v>0</v>
      </c>
      <c r="BK917">
        <v>1E-3</v>
      </c>
      <c r="BL917" t="s">
        <v>324</v>
      </c>
      <c r="BM917" t="s">
        <v>324</v>
      </c>
      <c r="BN917" t="s">
        <v>324</v>
      </c>
      <c r="BO917">
        <v>1E-3</v>
      </c>
      <c r="BP917">
        <v>1</v>
      </c>
      <c r="BQ917" t="s">
        <v>324</v>
      </c>
      <c r="BR917" t="s">
        <v>324</v>
      </c>
      <c r="BS917" t="s">
        <v>324</v>
      </c>
      <c r="BT917">
        <v>1</v>
      </c>
      <c r="BU917" t="s">
        <v>324</v>
      </c>
      <c r="BV917" t="s">
        <v>324</v>
      </c>
      <c r="BW917" t="s">
        <v>324</v>
      </c>
      <c r="BX917" t="s">
        <v>324</v>
      </c>
      <c r="BY917">
        <v>0</v>
      </c>
      <c r="BZ917" t="s">
        <v>324</v>
      </c>
      <c r="CA917" t="s">
        <v>324</v>
      </c>
      <c r="CB917" t="s">
        <v>324</v>
      </c>
      <c r="CC917" t="s">
        <v>324</v>
      </c>
      <c r="CD917">
        <v>0</v>
      </c>
      <c r="CE917" t="s">
        <v>324</v>
      </c>
      <c r="CF917" t="s">
        <v>324</v>
      </c>
      <c r="CG917" t="s">
        <v>324</v>
      </c>
      <c r="CH917" t="s">
        <v>324</v>
      </c>
      <c r="CI917">
        <v>0</v>
      </c>
      <c r="CJ917" t="s">
        <v>324</v>
      </c>
      <c r="CK917" t="s">
        <v>324</v>
      </c>
      <c r="CL917" t="s">
        <v>324</v>
      </c>
      <c r="CM917" t="s">
        <v>324</v>
      </c>
      <c r="CN917">
        <v>0</v>
      </c>
      <c r="CO917">
        <v>0.56699999999999995</v>
      </c>
      <c r="CP917" t="s">
        <v>179</v>
      </c>
      <c r="CQ917" t="s">
        <v>179</v>
      </c>
      <c r="CR917">
        <v>0</v>
      </c>
      <c r="CS917">
        <v>0.56699999999999995</v>
      </c>
      <c r="CT917">
        <v>66</v>
      </c>
      <c r="CU917">
        <v>0</v>
      </c>
      <c r="CV917">
        <v>0</v>
      </c>
      <c r="CW917">
        <v>0</v>
      </c>
      <c r="CX917">
        <v>66</v>
      </c>
      <c r="CY917">
        <v>16.04</v>
      </c>
      <c r="CZ917">
        <v>0</v>
      </c>
      <c r="DA917">
        <v>0</v>
      </c>
      <c r="DB917">
        <v>0</v>
      </c>
      <c r="DC917">
        <v>16.04</v>
      </c>
    </row>
    <row r="918" spans="1:107" x14ac:dyDescent="0.45">
      <c r="A918">
        <v>2024</v>
      </c>
      <c r="B918">
        <v>3</v>
      </c>
      <c r="C918" t="s">
        <v>179</v>
      </c>
      <c r="D918">
        <v>5701</v>
      </c>
      <c r="E918" t="s">
        <v>497</v>
      </c>
      <c r="F918" t="s">
        <v>323</v>
      </c>
      <c r="G918" t="s">
        <v>244</v>
      </c>
      <c r="H918">
        <v>50.679000000000002</v>
      </c>
      <c r="I918">
        <v>7.6079999999999997</v>
      </c>
      <c r="J918" t="s">
        <v>324</v>
      </c>
      <c r="K918" t="s">
        <v>324</v>
      </c>
      <c r="L918">
        <v>58.286999999999999</v>
      </c>
      <c r="M918">
        <v>9292</v>
      </c>
      <c r="N918">
        <v>192</v>
      </c>
      <c r="O918" t="s">
        <v>324</v>
      </c>
      <c r="P918" t="s">
        <v>324</v>
      </c>
      <c r="Q918">
        <v>9484</v>
      </c>
      <c r="R918" t="s">
        <v>324</v>
      </c>
      <c r="S918" t="s">
        <v>324</v>
      </c>
      <c r="T918" t="s">
        <v>324</v>
      </c>
      <c r="U918" t="s">
        <v>324</v>
      </c>
      <c r="V918">
        <v>0</v>
      </c>
      <c r="W918" t="s">
        <v>324</v>
      </c>
      <c r="X918" t="s">
        <v>324</v>
      </c>
      <c r="Y918" t="s">
        <v>324</v>
      </c>
      <c r="Z918" t="s">
        <v>324</v>
      </c>
      <c r="AA918">
        <v>0</v>
      </c>
      <c r="AB918">
        <v>1976.22</v>
      </c>
      <c r="AC918">
        <v>115.819</v>
      </c>
      <c r="AD918" t="s">
        <v>324</v>
      </c>
      <c r="AE918" t="s">
        <v>324</v>
      </c>
      <c r="AF918">
        <v>2092.0390000000002</v>
      </c>
      <c r="AG918">
        <v>0.92900000000000005</v>
      </c>
      <c r="AH918" t="s">
        <v>324</v>
      </c>
      <c r="AI918" t="s">
        <v>324</v>
      </c>
      <c r="AJ918" t="s">
        <v>324</v>
      </c>
      <c r="AK918">
        <v>0.92900000000000005</v>
      </c>
      <c r="AL918">
        <v>107</v>
      </c>
      <c r="AM918" t="s">
        <v>324</v>
      </c>
      <c r="AN918" t="s">
        <v>324</v>
      </c>
      <c r="AO918" t="s">
        <v>324</v>
      </c>
      <c r="AP918">
        <v>107</v>
      </c>
      <c r="AQ918" t="s">
        <v>324</v>
      </c>
      <c r="AR918" t="s">
        <v>324</v>
      </c>
      <c r="AS918" t="s">
        <v>324</v>
      </c>
      <c r="AT918" t="s">
        <v>324</v>
      </c>
      <c r="AU918">
        <v>0</v>
      </c>
      <c r="AV918" t="s">
        <v>324</v>
      </c>
      <c r="AW918" t="s">
        <v>324</v>
      </c>
      <c r="AX918" t="s">
        <v>324</v>
      </c>
      <c r="AY918" t="s">
        <v>324</v>
      </c>
      <c r="AZ918">
        <v>0</v>
      </c>
      <c r="BA918" t="s">
        <v>324</v>
      </c>
      <c r="BB918" t="s">
        <v>324</v>
      </c>
      <c r="BC918" t="s">
        <v>324</v>
      </c>
      <c r="BD918" t="s">
        <v>324</v>
      </c>
      <c r="BE918">
        <v>0</v>
      </c>
      <c r="BF918" t="s">
        <v>324</v>
      </c>
      <c r="BG918" t="s">
        <v>324</v>
      </c>
      <c r="BH918" t="s">
        <v>324</v>
      </c>
      <c r="BI918" t="s">
        <v>324</v>
      </c>
      <c r="BJ918">
        <v>0</v>
      </c>
      <c r="BK918">
        <v>7.0000000000000001E-3</v>
      </c>
      <c r="BL918">
        <v>6.0000000000000001E-3</v>
      </c>
      <c r="BM918" t="s">
        <v>324</v>
      </c>
      <c r="BN918" t="s">
        <v>324</v>
      </c>
      <c r="BO918">
        <v>1.2999999999999999E-2</v>
      </c>
      <c r="BP918">
        <v>3</v>
      </c>
      <c r="BQ918">
        <v>2</v>
      </c>
      <c r="BR918" t="s">
        <v>324</v>
      </c>
      <c r="BS918" t="s">
        <v>324</v>
      </c>
      <c r="BT918">
        <v>5</v>
      </c>
      <c r="BU918" t="s">
        <v>324</v>
      </c>
      <c r="BV918" t="s">
        <v>324</v>
      </c>
      <c r="BW918" t="s">
        <v>324</v>
      </c>
      <c r="BX918" t="s">
        <v>324</v>
      </c>
      <c r="BY918">
        <v>0</v>
      </c>
      <c r="BZ918" t="s">
        <v>324</v>
      </c>
      <c r="CA918" t="s">
        <v>324</v>
      </c>
      <c r="CB918" t="s">
        <v>324</v>
      </c>
      <c r="CC918" t="s">
        <v>324</v>
      </c>
      <c r="CD918">
        <v>0</v>
      </c>
      <c r="CE918" t="s">
        <v>324</v>
      </c>
      <c r="CF918" t="s">
        <v>324</v>
      </c>
      <c r="CG918" t="s">
        <v>324</v>
      </c>
      <c r="CH918" t="s">
        <v>324</v>
      </c>
      <c r="CI918">
        <v>0</v>
      </c>
      <c r="CJ918" t="s">
        <v>324</v>
      </c>
      <c r="CK918" t="s">
        <v>324</v>
      </c>
      <c r="CL918" t="s">
        <v>324</v>
      </c>
      <c r="CM918" t="s">
        <v>324</v>
      </c>
      <c r="CN918">
        <v>0</v>
      </c>
      <c r="CO918">
        <v>50.686</v>
      </c>
      <c r="CP918">
        <v>7.6139999999999999</v>
      </c>
      <c r="CQ918" t="s">
        <v>179</v>
      </c>
      <c r="CR918">
        <v>0</v>
      </c>
      <c r="CS918">
        <v>58.3</v>
      </c>
      <c r="CT918">
        <v>9295</v>
      </c>
      <c r="CU918">
        <v>194</v>
      </c>
      <c r="CV918">
        <v>0</v>
      </c>
      <c r="CW918">
        <v>0</v>
      </c>
      <c r="CX918">
        <v>9489</v>
      </c>
      <c r="CY918">
        <v>1976.22</v>
      </c>
      <c r="CZ918">
        <v>115.819</v>
      </c>
      <c r="DA918">
        <v>0</v>
      </c>
      <c r="DB918">
        <v>0</v>
      </c>
      <c r="DC918">
        <v>2092.0390000000002</v>
      </c>
    </row>
    <row r="919" spans="1:107" x14ac:dyDescent="0.45">
      <c r="A919">
        <v>2024</v>
      </c>
      <c r="B919">
        <v>3</v>
      </c>
      <c r="C919" t="s">
        <v>179</v>
      </c>
      <c r="D919">
        <v>6204</v>
      </c>
      <c r="E919" t="s">
        <v>498</v>
      </c>
      <c r="F919" t="s">
        <v>323</v>
      </c>
      <c r="G919" t="s">
        <v>244</v>
      </c>
      <c r="H919">
        <v>2.0089999999999999</v>
      </c>
      <c r="I919">
        <v>0.13100000000000001</v>
      </c>
      <c r="J919">
        <v>0</v>
      </c>
      <c r="K919">
        <v>0</v>
      </c>
      <c r="L919">
        <v>2.14</v>
      </c>
      <c r="M919">
        <v>390</v>
      </c>
      <c r="N919">
        <v>16</v>
      </c>
      <c r="O919">
        <v>0</v>
      </c>
      <c r="P919">
        <v>0</v>
      </c>
      <c r="Q919">
        <v>406</v>
      </c>
      <c r="R919" t="s">
        <v>324</v>
      </c>
      <c r="S919" t="s">
        <v>324</v>
      </c>
      <c r="T919" t="s">
        <v>324</v>
      </c>
      <c r="U919" t="s">
        <v>324</v>
      </c>
      <c r="V919">
        <v>0</v>
      </c>
      <c r="W919" t="s">
        <v>324</v>
      </c>
      <c r="X919" t="s">
        <v>324</v>
      </c>
      <c r="Y919" t="s">
        <v>324</v>
      </c>
      <c r="Z919" t="s">
        <v>324</v>
      </c>
      <c r="AA919">
        <v>0</v>
      </c>
      <c r="AB919">
        <v>171.524</v>
      </c>
      <c r="AC919">
        <v>4.22</v>
      </c>
      <c r="AD919">
        <v>0</v>
      </c>
      <c r="AE919">
        <v>0</v>
      </c>
      <c r="AF919">
        <v>175.744</v>
      </c>
      <c r="AG919" t="s">
        <v>324</v>
      </c>
      <c r="AH919" t="s">
        <v>324</v>
      </c>
      <c r="AI919" t="s">
        <v>324</v>
      </c>
      <c r="AJ919" t="s">
        <v>324</v>
      </c>
      <c r="AK919">
        <v>0</v>
      </c>
      <c r="AL919" t="s">
        <v>324</v>
      </c>
      <c r="AM919" t="s">
        <v>324</v>
      </c>
      <c r="AN919" t="s">
        <v>324</v>
      </c>
      <c r="AO919" t="s">
        <v>324</v>
      </c>
      <c r="AP919">
        <v>0</v>
      </c>
      <c r="AQ919" t="s">
        <v>324</v>
      </c>
      <c r="AR919" t="s">
        <v>324</v>
      </c>
      <c r="AS919" t="s">
        <v>324</v>
      </c>
      <c r="AT919" t="s">
        <v>324</v>
      </c>
      <c r="AU919">
        <v>0</v>
      </c>
      <c r="AV919" t="s">
        <v>324</v>
      </c>
      <c r="AW919" t="s">
        <v>324</v>
      </c>
      <c r="AX919" t="s">
        <v>324</v>
      </c>
      <c r="AY919" t="s">
        <v>324</v>
      </c>
      <c r="AZ919">
        <v>0</v>
      </c>
      <c r="BA919" t="s">
        <v>324</v>
      </c>
      <c r="BB919" t="s">
        <v>324</v>
      </c>
      <c r="BC919" t="s">
        <v>324</v>
      </c>
      <c r="BD919" t="s">
        <v>324</v>
      </c>
      <c r="BE919">
        <v>0</v>
      </c>
      <c r="BF919" t="s">
        <v>324</v>
      </c>
      <c r="BG919" t="s">
        <v>324</v>
      </c>
      <c r="BH919" t="s">
        <v>324</v>
      </c>
      <c r="BI919" t="s">
        <v>324</v>
      </c>
      <c r="BJ919">
        <v>0</v>
      </c>
      <c r="BK919" t="s">
        <v>324</v>
      </c>
      <c r="BL919" t="s">
        <v>324</v>
      </c>
      <c r="BM919" t="s">
        <v>324</v>
      </c>
      <c r="BN919" t="s">
        <v>324</v>
      </c>
      <c r="BO919">
        <v>0</v>
      </c>
      <c r="BP919" t="s">
        <v>324</v>
      </c>
      <c r="BQ919" t="s">
        <v>324</v>
      </c>
      <c r="BR919" t="s">
        <v>324</v>
      </c>
      <c r="BS919" t="s">
        <v>324</v>
      </c>
      <c r="BT919">
        <v>0</v>
      </c>
      <c r="BU919" t="s">
        <v>324</v>
      </c>
      <c r="BV919" t="s">
        <v>324</v>
      </c>
      <c r="BW919" t="s">
        <v>324</v>
      </c>
      <c r="BX919" t="s">
        <v>324</v>
      </c>
      <c r="BY919">
        <v>0</v>
      </c>
      <c r="BZ919" t="s">
        <v>324</v>
      </c>
      <c r="CA919" t="s">
        <v>324</v>
      </c>
      <c r="CB919" t="s">
        <v>324</v>
      </c>
      <c r="CC919" t="s">
        <v>324</v>
      </c>
      <c r="CD919">
        <v>0</v>
      </c>
      <c r="CE919" t="s">
        <v>324</v>
      </c>
      <c r="CF919" t="s">
        <v>324</v>
      </c>
      <c r="CG919" t="s">
        <v>324</v>
      </c>
      <c r="CH919" t="s">
        <v>324</v>
      </c>
      <c r="CI919">
        <v>0</v>
      </c>
      <c r="CJ919" t="s">
        <v>324</v>
      </c>
      <c r="CK919" t="s">
        <v>324</v>
      </c>
      <c r="CL919" t="s">
        <v>324</v>
      </c>
      <c r="CM919" t="s">
        <v>324</v>
      </c>
      <c r="CN919">
        <v>0</v>
      </c>
      <c r="CO919">
        <v>2.0089999999999999</v>
      </c>
      <c r="CP919">
        <v>0.13100000000000001</v>
      </c>
      <c r="CQ919" t="s">
        <v>179</v>
      </c>
      <c r="CR919">
        <v>0</v>
      </c>
      <c r="CS919">
        <v>2.14</v>
      </c>
      <c r="CT919">
        <v>390</v>
      </c>
      <c r="CU919">
        <v>16</v>
      </c>
      <c r="CV919">
        <v>0</v>
      </c>
      <c r="CW919">
        <v>0</v>
      </c>
      <c r="CX919">
        <v>406</v>
      </c>
      <c r="CY919">
        <v>171.524</v>
      </c>
      <c r="CZ919">
        <v>4.22</v>
      </c>
      <c r="DA919">
        <v>0</v>
      </c>
      <c r="DB919">
        <v>0</v>
      </c>
      <c r="DC919">
        <v>175.744</v>
      </c>
    </row>
    <row r="920" spans="1:107" x14ac:dyDescent="0.45">
      <c r="A920">
        <v>2024</v>
      </c>
      <c r="B920">
        <v>3</v>
      </c>
      <c r="C920" t="s">
        <v>179</v>
      </c>
      <c r="D920">
        <v>11204</v>
      </c>
      <c r="E920" t="s">
        <v>499</v>
      </c>
      <c r="F920" t="s">
        <v>323</v>
      </c>
      <c r="G920" t="s">
        <v>247</v>
      </c>
      <c r="H920">
        <v>2.5979999999999999</v>
      </c>
      <c r="I920">
        <v>0.71399999999999997</v>
      </c>
      <c r="J920" t="s">
        <v>324</v>
      </c>
      <c r="K920" t="s">
        <v>324</v>
      </c>
      <c r="L920">
        <v>3.3119999999999998</v>
      </c>
      <c r="M920">
        <v>449</v>
      </c>
      <c r="N920">
        <v>32</v>
      </c>
      <c r="O920" t="s">
        <v>324</v>
      </c>
      <c r="P920" t="s">
        <v>324</v>
      </c>
      <c r="Q920">
        <v>481</v>
      </c>
      <c r="R920" t="s">
        <v>324</v>
      </c>
      <c r="S920" t="s">
        <v>324</v>
      </c>
      <c r="T920" t="s">
        <v>324</v>
      </c>
      <c r="U920" t="s">
        <v>324</v>
      </c>
      <c r="V920">
        <v>0</v>
      </c>
      <c r="W920" t="s">
        <v>324</v>
      </c>
      <c r="X920" t="s">
        <v>324</v>
      </c>
      <c r="Y920" t="s">
        <v>324</v>
      </c>
      <c r="Z920" t="s">
        <v>324</v>
      </c>
      <c r="AA920">
        <v>0</v>
      </c>
      <c r="AB920">
        <v>0</v>
      </c>
      <c r="AC920">
        <v>0</v>
      </c>
      <c r="AD920" t="s">
        <v>324</v>
      </c>
      <c r="AE920" t="s">
        <v>324</v>
      </c>
      <c r="AF920">
        <v>0</v>
      </c>
      <c r="AG920" t="s">
        <v>324</v>
      </c>
      <c r="AH920" t="s">
        <v>324</v>
      </c>
      <c r="AI920" t="s">
        <v>324</v>
      </c>
      <c r="AJ920" t="s">
        <v>324</v>
      </c>
      <c r="AK920">
        <v>0</v>
      </c>
      <c r="AL920" t="s">
        <v>324</v>
      </c>
      <c r="AM920" t="s">
        <v>324</v>
      </c>
      <c r="AN920" t="s">
        <v>324</v>
      </c>
      <c r="AO920" t="s">
        <v>324</v>
      </c>
      <c r="AP920">
        <v>0</v>
      </c>
      <c r="AQ920" t="s">
        <v>324</v>
      </c>
      <c r="AR920" t="s">
        <v>324</v>
      </c>
      <c r="AS920" t="s">
        <v>324</v>
      </c>
      <c r="AT920" t="s">
        <v>324</v>
      </c>
      <c r="AU920">
        <v>0</v>
      </c>
      <c r="AV920" t="s">
        <v>324</v>
      </c>
      <c r="AW920" t="s">
        <v>324</v>
      </c>
      <c r="AX920" t="s">
        <v>324</v>
      </c>
      <c r="AY920" t="s">
        <v>324</v>
      </c>
      <c r="AZ920">
        <v>0</v>
      </c>
      <c r="BA920" t="s">
        <v>324</v>
      </c>
      <c r="BB920" t="s">
        <v>324</v>
      </c>
      <c r="BC920" t="s">
        <v>324</v>
      </c>
      <c r="BD920" t="s">
        <v>324</v>
      </c>
      <c r="BE920">
        <v>0</v>
      </c>
      <c r="BF920" t="s">
        <v>324</v>
      </c>
      <c r="BG920" t="s">
        <v>324</v>
      </c>
      <c r="BH920" t="s">
        <v>324</v>
      </c>
      <c r="BI920" t="s">
        <v>324</v>
      </c>
      <c r="BJ920">
        <v>0</v>
      </c>
      <c r="BK920" t="s">
        <v>324</v>
      </c>
      <c r="BL920" t="s">
        <v>324</v>
      </c>
      <c r="BM920" t="s">
        <v>324</v>
      </c>
      <c r="BN920" t="s">
        <v>324</v>
      </c>
      <c r="BO920">
        <v>0</v>
      </c>
      <c r="BP920" t="s">
        <v>324</v>
      </c>
      <c r="BQ920" t="s">
        <v>324</v>
      </c>
      <c r="BR920" t="s">
        <v>324</v>
      </c>
      <c r="BS920" t="s">
        <v>324</v>
      </c>
      <c r="BT920">
        <v>0</v>
      </c>
      <c r="BU920" t="s">
        <v>324</v>
      </c>
      <c r="BV920" t="s">
        <v>324</v>
      </c>
      <c r="BW920" t="s">
        <v>324</v>
      </c>
      <c r="BX920" t="s">
        <v>324</v>
      </c>
      <c r="BY920">
        <v>0</v>
      </c>
      <c r="BZ920" t="s">
        <v>324</v>
      </c>
      <c r="CA920" t="s">
        <v>324</v>
      </c>
      <c r="CB920" t="s">
        <v>324</v>
      </c>
      <c r="CC920" t="s">
        <v>324</v>
      </c>
      <c r="CD920">
        <v>0</v>
      </c>
      <c r="CE920" t="s">
        <v>324</v>
      </c>
      <c r="CF920" t="s">
        <v>324</v>
      </c>
      <c r="CG920" t="s">
        <v>324</v>
      </c>
      <c r="CH920" t="s">
        <v>324</v>
      </c>
      <c r="CI920">
        <v>0</v>
      </c>
      <c r="CJ920" t="s">
        <v>324</v>
      </c>
      <c r="CK920" t="s">
        <v>324</v>
      </c>
      <c r="CL920" t="s">
        <v>324</v>
      </c>
      <c r="CM920" t="s">
        <v>324</v>
      </c>
      <c r="CN920">
        <v>0</v>
      </c>
      <c r="CO920">
        <v>2.5979999999999999</v>
      </c>
      <c r="CP920">
        <v>0.71399999999999997</v>
      </c>
      <c r="CQ920" t="s">
        <v>179</v>
      </c>
      <c r="CR920">
        <v>0</v>
      </c>
      <c r="CS920">
        <v>3.3119999999999998</v>
      </c>
      <c r="CT920">
        <v>449</v>
      </c>
      <c r="CU920">
        <v>32</v>
      </c>
      <c r="CV920">
        <v>0</v>
      </c>
      <c r="CW920">
        <v>0</v>
      </c>
      <c r="CX920">
        <v>481</v>
      </c>
      <c r="CY920">
        <v>0</v>
      </c>
      <c r="CZ920">
        <v>0</v>
      </c>
      <c r="DA920">
        <v>0</v>
      </c>
      <c r="DB920">
        <v>0</v>
      </c>
      <c r="DC920">
        <v>0</v>
      </c>
    </row>
    <row r="921" spans="1:107" x14ac:dyDescent="0.45">
      <c r="A921">
        <v>2024</v>
      </c>
      <c r="B921">
        <v>3</v>
      </c>
      <c r="C921" t="s">
        <v>179</v>
      </c>
      <c r="D921">
        <v>15473</v>
      </c>
      <c r="E921" t="s">
        <v>500</v>
      </c>
      <c r="F921" t="s">
        <v>323</v>
      </c>
      <c r="G921" t="s">
        <v>247</v>
      </c>
      <c r="H921">
        <v>264.24</v>
      </c>
      <c r="I921">
        <v>88.02</v>
      </c>
      <c r="J921">
        <v>0</v>
      </c>
      <c r="K921">
        <v>0</v>
      </c>
      <c r="L921">
        <v>352.26</v>
      </c>
      <c r="M921">
        <v>42590</v>
      </c>
      <c r="N921">
        <v>1147</v>
      </c>
      <c r="O921">
        <v>0</v>
      </c>
      <c r="P921">
        <v>0</v>
      </c>
      <c r="Q921">
        <v>43737</v>
      </c>
      <c r="R921" t="s">
        <v>324</v>
      </c>
      <c r="S921" t="s">
        <v>324</v>
      </c>
      <c r="T921" t="s">
        <v>324</v>
      </c>
      <c r="U921" t="s">
        <v>324</v>
      </c>
      <c r="V921">
        <v>0</v>
      </c>
      <c r="W921" t="s">
        <v>324</v>
      </c>
      <c r="X921" t="s">
        <v>324</v>
      </c>
      <c r="Y921" t="s">
        <v>324</v>
      </c>
      <c r="Z921" t="s">
        <v>324</v>
      </c>
      <c r="AA921">
        <v>0</v>
      </c>
      <c r="AB921" t="s">
        <v>324</v>
      </c>
      <c r="AC921" t="s">
        <v>324</v>
      </c>
      <c r="AD921" t="s">
        <v>324</v>
      </c>
      <c r="AE921" t="s">
        <v>324</v>
      </c>
      <c r="AF921">
        <v>0</v>
      </c>
      <c r="AG921" t="s">
        <v>324</v>
      </c>
      <c r="AH921" t="s">
        <v>324</v>
      </c>
      <c r="AI921" t="s">
        <v>324</v>
      </c>
      <c r="AJ921" t="s">
        <v>324</v>
      </c>
      <c r="AK921">
        <v>0</v>
      </c>
      <c r="AL921" t="s">
        <v>324</v>
      </c>
      <c r="AM921" t="s">
        <v>324</v>
      </c>
      <c r="AN921" t="s">
        <v>324</v>
      </c>
      <c r="AO921" t="s">
        <v>324</v>
      </c>
      <c r="AP921">
        <v>0</v>
      </c>
      <c r="AQ921" t="s">
        <v>324</v>
      </c>
      <c r="AR921" t="s">
        <v>324</v>
      </c>
      <c r="AS921" t="s">
        <v>324</v>
      </c>
      <c r="AT921" t="s">
        <v>324</v>
      </c>
      <c r="AU921">
        <v>0</v>
      </c>
      <c r="AV921" t="s">
        <v>324</v>
      </c>
      <c r="AW921" t="s">
        <v>324</v>
      </c>
      <c r="AX921" t="s">
        <v>324</v>
      </c>
      <c r="AY921" t="s">
        <v>324</v>
      </c>
      <c r="AZ921">
        <v>0</v>
      </c>
      <c r="BA921" t="s">
        <v>324</v>
      </c>
      <c r="BB921" t="s">
        <v>324</v>
      </c>
      <c r="BC921" t="s">
        <v>324</v>
      </c>
      <c r="BD921" t="s">
        <v>324</v>
      </c>
      <c r="BE921">
        <v>0</v>
      </c>
      <c r="BF921" t="s">
        <v>324</v>
      </c>
      <c r="BG921" t="s">
        <v>324</v>
      </c>
      <c r="BH921" t="s">
        <v>324</v>
      </c>
      <c r="BI921" t="s">
        <v>324</v>
      </c>
      <c r="BJ921">
        <v>0</v>
      </c>
      <c r="BK921">
        <v>8.9999999999999993E-3</v>
      </c>
      <c r="BL921">
        <v>1.4999999999999999E-2</v>
      </c>
      <c r="BM921">
        <v>0</v>
      </c>
      <c r="BN921">
        <v>0</v>
      </c>
      <c r="BO921">
        <v>2.4E-2</v>
      </c>
      <c r="BP921">
        <v>3</v>
      </c>
      <c r="BQ921">
        <v>3</v>
      </c>
      <c r="BR921">
        <v>0</v>
      </c>
      <c r="BS921">
        <v>0</v>
      </c>
      <c r="BT921">
        <v>6</v>
      </c>
      <c r="BU921" t="s">
        <v>324</v>
      </c>
      <c r="BV921" t="s">
        <v>324</v>
      </c>
      <c r="BW921" t="s">
        <v>324</v>
      </c>
      <c r="BX921" t="s">
        <v>324</v>
      </c>
      <c r="BY921">
        <v>0</v>
      </c>
      <c r="BZ921" t="s">
        <v>324</v>
      </c>
      <c r="CA921" t="s">
        <v>324</v>
      </c>
      <c r="CB921" t="s">
        <v>324</v>
      </c>
      <c r="CC921" t="s">
        <v>324</v>
      </c>
      <c r="CD921">
        <v>0</v>
      </c>
      <c r="CE921" t="s">
        <v>324</v>
      </c>
      <c r="CF921" t="s">
        <v>324</v>
      </c>
      <c r="CG921" t="s">
        <v>324</v>
      </c>
      <c r="CH921" t="s">
        <v>324</v>
      </c>
      <c r="CI921">
        <v>0</v>
      </c>
      <c r="CJ921" t="s">
        <v>324</v>
      </c>
      <c r="CK921" t="s">
        <v>324</v>
      </c>
      <c r="CL921" t="s">
        <v>324</v>
      </c>
      <c r="CM921" t="s">
        <v>324</v>
      </c>
      <c r="CN921">
        <v>0</v>
      </c>
      <c r="CO921">
        <v>264.24900000000002</v>
      </c>
      <c r="CP921">
        <v>88.034999999999997</v>
      </c>
      <c r="CQ921" t="s">
        <v>179</v>
      </c>
      <c r="CR921">
        <v>0</v>
      </c>
      <c r="CS921">
        <v>352.28399999999999</v>
      </c>
      <c r="CT921">
        <v>42593</v>
      </c>
      <c r="CU921">
        <v>1150</v>
      </c>
      <c r="CV921">
        <v>0</v>
      </c>
      <c r="CW921">
        <v>0</v>
      </c>
      <c r="CX921">
        <v>43743</v>
      </c>
      <c r="CY921">
        <v>0</v>
      </c>
      <c r="CZ921">
        <v>0</v>
      </c>
      <c r="DA921">
        <v>0</v>
      </c>
      <c r="DB921">
        <v>0</v>
      </c>
      <c r="DC921">
        <v>0</v>
      </c>
    </row>
    <row r="922" spans="1:107" x14ac:dyDescent="0.45">
      <c r="A922">
        <v>2024</v>
      </c>
      <c r="B922">
        <v>3</v>
      </c>
      <c r="C922" t="s">
        <v>179</v>
      </c>
      <c r="D922">
        <v>17718</v>
      </c>
      <c r="E922" t="s">
        <v>501</v>
      </c>
      <c r="F922" t="s">
        <v>323</v>
      </c>
      <c r="G922" t="s">
        <v>247</v>
      </c>
      <c r="H922">
        <v>19.391999999999999</v>
      </c>
      <c r="I922">
        <v>7.5880000000000001</v>
      </c>
      <c r="J922">
        <v>0.49299999999999999</v>
      </c>
      <c r="K922">
        <v>0</v>
      </c>
      <c r="L922">
        <v>27.472999999999999</v>
      </c>
      <c r="M922">
        <v>2032</v>
      </c>
      <c r="N922">
        <v>107</v>
      </c>
      <c r="O922">
        <v>6</v>
      </c>
      <c r="P922">
        <v>0</v>
      </c>
      <c r="Q922">
        <v>2145</v>
      </c>
      <c r="R922" t="s">
        <v>324</v>
      </c>
      <c r="S922" t="s">
        <v>324</v>
      </c>
      <c r="T922" t="s">
        <v>324</v>
      </c>
      <c r="U922" t="s">
        <v>324</v>
      </c>
      <c r="V922">
        <v>0</v>
      </c>
      <c r="W922" t="s">
        <v>324</v>
      </c>
      <c r="X922" t="s">
        <v>324</v>
      </c>
      <c r="Y922" t="s">
        <v>324</v>
      </c>
      <c r="Z922" t="s">
        <v>324</v>
      </c>
      <c r="AA922">
        <v>0</v>
      </c>
      <c r="AB922" t="s">
        <v>324</v>
      </c>
      <c r="AC922" t="s">
        <v>324</v>
      </c>
      <c r="AD922" t="s">
        <v>324</v>
      </c>
      <c r="AE922" t="s">
        <v>324</v>
      </c>
      <c r="AF922">
        <v>0</v>
      </c>
      <c r="AG922" t="s">
        <v>324</v>
      </c>
      <c r="AH922" t="s">
        <v>324</v>
      </c>
      <c r="AI922" t="s">
        <v>324</v>
      </c>
      <c r="AJ922" t="s">
        <v>324</v>
      </c>
      <c r="AK922">
        <v>0</v>
      </c>
      <c r="AL922" t="s">
        <v>324</v>
      </c>
      <c r="AM922" t="s">
        <v>324</v>
      </c>
      <c r="AN922" t="s">
        <v>324</v>
      </c>
      <c r="AO922" t="s">
        <v>324</v>
      </c>
      <c r="AP922">
        <v>0</v>
      </c>
      <c r="AQ922" t="s">
        <v>324</v>
      </c>
      <c r="AR922" t="s">
        <v>324</v>
      </c>
      <c r="AS922" t="s">
        <v>324</v>
      </c>
      <c r="AT922" t="s">
        <v>324</v>
      </c>
      <c r="AU922">
        <v>0</v>
      </c>
      <c r="AV922" t="s">
        <v>324</v>
      </c>
      <c r="AW922" t="s">
        <v>324</v>
      </c>
      <c r="AX922" t="s">
        <v>324</v>
      </c>
      <c r="AY922" t="s">
        <v>324</v>
      </c>
      <c r="AZ922">
        <v>0</v>
      </c>
      <c r="BA922" t="s">
        <v>324</v>
      </c>
      <c r="BB922" t="s">
        <v>324</v>
      </c>
      <c r="BC922" t="s">
        <v>324</v>
      </c>
      <c r="BD922" t="s">
        <v>324</v>
      </c>
      <c r="BE922">
        <v>0</v>
      </c>
      <c r="BF922" t="s">
        <v>324</v>
      </c>
      <c r="BG922" t="s">
        <v>324</v>
      </c>
      <c r="BH922" t="s">
        <v>324</v>
      </c>
      <c r="BI922" t="s">
        <v>324</v>
      </c>
      <c r="BJ922">
        <v>0</v>
      </c>
      <c r="BK922" t="s">
        <v>324</v>
      </c>
      <c r="BL922" t="s">
        <v>324</v>
      </c>
      <c r="BM922" t="s">
        <v>324</v>
      </c>
      <c r="BN922" t="s">
        <v>324</v>
      </c>
      <c r="BO922">
        <v>0</v>
      </c>
      <c r="BP922" t="s">
        <v>324</v>
      </c>
      <c r="BQ922" t="s">
        <v>324</v>
      </c>
      <c r="BR922" t="s">
        <v>324</v>
      </c>
      <c r="BS922" t="s">
        <v>324</v>
      </c>
      <c r="BT922">
        <v>0</v>
      </c>
      <c r="BU922" t="s">
        <v>324</v>
      </c>
      <c r="BV922" t="s">
        <v>324</v>
      </c>
      <c r="BW922" t="s">
        <v>324</v>
      </c>
      <c r="BX922" t="s">
        <v>324</v>
      </c>
      <c r="BY922">
        <v>0</v>
      </c>
      <c r="BZ922" t="s">
        <v>324</v>
      </c>
      <c r="CA922" t="s">
        <v>324</v>
      </c>
      <c r="CB922" t="s">
        <v>324</v>
      </c>
      <c r="CC922" t="s">
        <v>324</v>
      </c>
      <c r="CD922">
        <v>0</v>
      </c>
      <c r="CE922" t="s">
        <v>324</v>
      </c>
      <c r="CF922" t="s">
        <v>324</v>
      </c>
      <c r="CG922" t="s">
        <v>324</v>
      </c>
      <c r="CH922" t="s">
        <v>324</v>
      </c>
      <c r="CI922">
        <v>0</v>
      </c>
      <c r="CJ922" t="s">
        <v>324</v>
      </c>
      <c r="CK922" t="s">
        <v>324</v>
      </c>
      <c r="CL922" t="s">
        <v>324</v>
      </c>
      <c r="CM922" t="s">
        <v>324</v>
      </c>
      <c r="CN922">
        <v>0</v>
      </c>
      <c r="CO922">
        <v>19.391999999999999</v>
      </c>
      <c r="CP922">
        <v>7.5880000000000001</v>
      </c>
      <c r="CQ922">
        <v>0.49299999999999999</v>
      </c>
      <c r="CR922">
        <v>0</v>
      </c>
      <c r="CS922">
        <v>27.472999999999999</v>
      </c>
      <c r="CT922">
        <v>2032</v>
      </c>
      <c r="CU922">
        <v>107</v>
      </c>
      <c r="CV922">
        <v>6</v>
      </c>
      <c r="CW922">
        <v>0</v>
      </c>
      <c r="CX922">
        <v>2145</v>
      </c>
      <c r="CY922">
        <v>0</v>
      </c>
      <c r="CZ922">
        <v>0</v>
      </c>
      <c r="DA922">
        <v>0</v>
      </c>
      <c r="DB922">
        <v>0</v>
      </c>
      <c r="DC922">
        <v>0</v>
      </c>
    </row>
    <row r="923" spans="1:107" x14ac:dyDescent="0.45">
      <c r="A923">
        <v>2024</v>
      </c>
      <c r="B923">
        <v>3</v>
      </c>
      <c r="C923" t="s">
        <v>179</v>
      </c>
      <c r="D923">
        <v>99999</v>
      </c>
      <c r="E923" t="s">
        <v>329</v>
      </c>
      <c r="F923" t="s">
        <v>323</v>
      </c>
      <c r="H923">
        <v>-20.69</v>
      </c>
      <c r="I923">
        <v>-9.9770000000000003</v>
      </c>
      <c r="J923" t="s">
        <v>179</v>
      </c>
      <c r="K923">
        <v>0</v>
      </c>
      <c r="L923">
        <v>-30.311</v>
      </c>
      <c r="M923" t="s">
        <v>324</v>
      </c>
      <c r="N923" t="s">
        <v>324</v>
      </c>
      <c r="O923" t="s">
        <v>324</v>
      </c>
      <c r="P923" t="s">
        <v>324</v>
      </c>
      <c r="Q923" t="s">
        <v>324</v>
      </c>
      <c r="R923" t="s">
        <v>324</v>
      </c>
      <c r="S923" t="s">
        <v>324</v>
      </c>
      <c r="T923" t="s">
        <v>324</v>
      </c>
      <c r="U923" t="s">
        <v>324</v>
      </c>
      <c r="V923">
        <v>0</v>
      </c>
      <c r="W923" t="s">
        <v>324</v>
      </c>
      <c r="X923" t="s">
        <v>324</v>
      </c>
      <c r="Y923" t="s">
        <v>324</v>
      </c>
      <c r="Z923" t="s">
        <v>324</v>
      </c>
      <c r="AA923" t="s">
        <v>324</v>
      </c>
      <c r="AB923" t="s">
        <v>324</v>
      </c>
      <c r="AC923" t="s">
        <v>324</v>
      </c>
      <c r="AD923" t="s">
        <v>324</v>
      </c>
      <c r="AE923" t="s">
        <v>324</v>
      </c>
      <c r="AF923" t="s">
        <v>324</v>
      </c>
      <c r="AG923" t="s">
        <v>324</v>
      </c>
      <c r="AH923" t="s">
        <v>324</v>
      </c>
      <c r="AI923" t="s">
        <v>324</v>
      </c>
      <c r="AJ923" t="s">
        <v>324</v>
      </c>
      <c r="AK923">
        <v>0</v>
      </c>
      <c r="AL923" t="s">
        <v>324</v>
      </c>
      <c r="AM923" t="s">
        <v>324</v>
      </c>
      <c r="AN923" t="s">
        <v>324</v>
      </c>
      <c r="AO923" t="s">
        <v>324</v>
      </c>
      <c r="AP923" t="s">
        <v>324</v>
      </c>
      <c r="AQ923" t="s">
        <v>324</v>
      </c>
      <c r="AR923" t="s">
        <v>324</v>
      </c>
      <c r="AS923" t="s">
        <v>324</v>
      </c>
      <c r="AT923" t="s">
        <v>324</v>
      </c>
      <c r="AU923" t="s">
        <v>324</v>
      </c>
      <c r="AV923" t="s">
        <v>324</v>
      </c>
      <c r="AW923" t="s">
        <v>324</v>
      </c>
      <c r="AX923" t="s">
        <v>324</v>
      </c>
      <c r="AY923" t="s">
        <v>324</v>
      </c>
      <c r="AZ923">
        <v>0</v>
      </c>
      <c r="BA923" t="s">
        <v>324</v>
      </c>
      <c r="BB923" t="s">
        <v>324</v>
      </c>
      <c r="BC923" t="s">
        <v>324</v>
      </c>
      <c r="BD923" t="s">
        <v>324</v>
      </c>
      <c r="BE923" t="s">
        <v>324</v>
      </c>
      <c r="BF923" t="s">
        <v>324</v>
      </c>
      <c r="BG923" t="s">
        <v>324</v>
      </c>
      <c r="BH923" t="s">
        <v>324</v>
      </c>
      <c r="BI923" t="s">
        <v>324</v>
      </c>
      <c r="BJ923" t="s">
        <v>324</v>
      </c>
      <c r="BK923" t="s">
        <v>324</v>
      </c>
      <c r="BL923" t="s">
        <v>324</v>
      </c>
      <c r="BM923" t="s">
        <v>324</v>
      </c>
      <c r="BN923" t="s">
        <v>324</v>
      </c>
      <c r="BO923" t="s">
        <v>324</v>
      </c>
      <c r="BP923" t="s">
        <v>324</v>
      </c>
      <c r="BQ923" t="s">
        <v>324</v>
      </c>
      <c r="BR923" t="s">
        <v>324</v>
      </c>
      <c r="BS923" t="s">
        <v>324</v>
      </c>
      <c r="BT923" t="s">
        <v>324</v>
      </c>
      <c r="BU923" t="s">
        <v>324</v>
      </c>
      <c r="BV923" t="s">
        <v>324</v>
      </c>
      <c r="BW923" t="s">
        <v>324</v>
      </c>
      <c r="BX923" t="s">
        <v>324</v>
      </c>
      <c r="BY923" t="s">
        <v>324</v>
      </c>
      <c r="BZ923" t="s">
        <v>324</v>
      </c>
      <c r="CA923" t="s">
        <v>324</v>
      </c>
      <c r="CB923" t="s">
        <v>324</v>
      </c>
      <c r="CC923" t="s">
        <v>324</v>
      </c>
      <c r="CD923" t="s">
        <v>324</v>
      </c>
      <c r="CE923" t="s">
        <v>324</v>
      </c>
      <c r="CF923" t="s">
        <v>324</v>
      </c>
      <c r="CG923" t="s">
        <v>324</v>
      </c>
      <c r="CH923" t="s">
        <v>324</v>
      </c>
      <c r="CI923" t="s">
        <v>324</v>
      </c>
      <c r="CJ923" t="s">
        <v>324</v>
      </c>
      <c r="CK923" t="s">
        <v>324</v>
      </c>
      <c r="CL923" t="s">
        <v>324</v>
      </c>
      <c r="CM923" t="s">
        <v>324</v>
      </c>
      <c r="CN923" t="s">
        <v>324</v>
      </c>
      <c r="CO923">
        <v>-20.69</v>
      </c>
      <c r="CP923">
        <v>-9.9770000000000003</v>
      </c>
      <c r="CQ923" t="s">
        <v>179</v>
      </c>
      <c r="CR923">
        <v>0</v>
      </c>
      <c r="CS923">
        <v>-30.311</v>
      </c>
      <c r="CT923" t="s">
        <v>324</v>
      </c>
      <c r="CU923" t="s">
        <v>324</v>
      </c>
      <c r="CV923" t="s">
        <v>324</v>
      </c>
      <c r="CW923" t="s">
        <v>324</v>
      </c>
      <c r="CX923" t="s">
        <v>324</v>
      </c>
      <c r="CY923" t="s">
        <v>324</v>
      </c>
      <c r="CZ923" t="s">
        <v>324</v>
      </c>
      <c r="DA923" t="s">
        <v>324</v>
      </c>
      <c r="DB923" t="s">
        <v>324</v>
      </c>
      <c r="DC923" t="s">
        <v>324</v>
      </c>
    </row>
    <row r="924" spans="1:107" x14ac:dyDescent="0.45">
      <c r="A924">
        <v>2024</v>
      </c>
      <c r="B924">
        <v>3</v>
      </c>
      <c r="C924" t="s">
        <v>169</v>
      </c>
      <c r="D924">
        <v>2008</v>
      </c>
      <c r="E924" t="s">
        <v>502</v>
      </c>
      <c r="F924" t="s">
        <v>323</v>
      </c>
      <c r="G924" t="s">
        <v>247</v>
      </c>
      <c r="H924">
        <v>1.1819999999999999</v>
      </c>
      <c r="I924">
        <v>1.1060000000000001</v>
      </c>
      <c r="J924">
        <v>0</v>
      </c>
      <c r="K924">
        <v>0</v>
      </c>
      <c r="L924">
        <v>2.2879999999999998</v>
      </c>
      <c r="M924">
        <v>140</v>
      </c>
      <c r="N924">
        <v>11</v>
      </c>
      <c r="O924">
        <v>0</v>
      </c>
      <c r="P924">
        <v>0</v>
      </c>
      <c r="Q924">
        <v>151</v>
      </c>
      <c r="R924" t="s">
        <v>324</v>
      </c>
      <c r="S924" t="s">
        <v>324</v>
      </c>
      <c r="T924" t="s">
        <v>324</v>
      </c>
      <c r="U924" t="s">
        <v>324</v>
      </c>
      <c r="V924">
        <v>0</v>
      </c>
      <c r="W924" t="s">
        <v>324</v>
      </c>
      <c r="X924" t="s">
        <v>324</v>
      </c>
      <c r="Y924" t="s">
        <v>324</v>
      </c>
      <c r="Z924" t="s">
        <v>324</v>
      </c>
      <c r="AA924">
        <v>0</v>
      </c>
      <c r="AB924" t="s">
        <v>324</v>
      </c>
      <c r="AC924" t="s">
        <v>324</v>
      </c>
      <c r="AD924" t="s">
        <v>324</v>
      </c>
      <c r="AE924" t="s">
        <v>324</v>
      </c>
      <c r="AF924">
        <v>0</v>
      </c>
      <c r="AG924" t="s">
        <v>324</v>
      </c>
      <c r="AH924" t="s">
        <v>324</v>
      </c>
      <c r="AI924" t="s">
        <v>324</v>
      </c>
      <c r="AJ924" t="s">
        <v>324</v>
      </c>
      <c r="AK924">
        <v>0</v>
      </c>
      <c r="AL924" t="s">
        <v>324</v>
      </c>
      <c r="AM924" t="s">
        <v>324</v>
      </c>
      <c r="AN924" t="s">
        <v>324</v>
      </c>
      <c r="AO924" t="s">
        <v>324</v>
      </c>
      <c r="AP924">
        <v>0</v>
      </c>
      <c r="AQ924" t="s">
        <v>324</v>
      </c>
      <c r="AR924" t="s">
        <v>324</v>
      </c>
      <c r="AS924" t="s">
        <v>324</v>
      </c>
      <c r="AT924" t="s">
        <v>324</v>
      </c>
      <c r="AU924">
        <v>0</v>
      </c>
      <c r="AV924" t="s">
        <v>324</v>
      </c>
      <c r="AW924" t="s">
        <v>324</v>
      </c>
      <c r="AX924" t="s">
        <v>324</v>
      </c>
      <c r="AY924" t="s">
        <v>324</v>
      </c>
      <c r="AZ924">
        <v>0</v>
      </c>
      <c r="BA924" t="s">
        <v>324</v>
      </c>
      <c r="BB924" t="s">
        <v>324</v>
      </c>
      <c r="BC924" t="s">
        <v>324</v>
      </c>
      <c r="BD924" t="s">
        <v>324</v>
      </c>
      <c r="BE924">
        <v>0</v>
      </c>
      <c r="BF924" t="s">
        <v>324</v>
      </c>
      <c r="BG924" t="s">
        <v>324</v>
      </c>
      <c r="BH924" t="s">
        <v>324</v>
      </c>
      <c r="BI924" t="s">
        <v>324</v>
      </c>
      <c r="BJ924">
        <v>0</v>
      </c>
      <c r="BK924" t="s">
        <v>324</v>
      </c>
      <c r="BL924" t="s">
        <v>324</v>
      </c>
      <c r="BM924" t="s">
        <v>324</v>
      </c>
      <c r="BN924" t="s">
        <v>324</v>
      </c>
      <c r="BO924">
        <v>0</v>
      </c>
      <c r="BP924" t="s">
        <v>324</v>
      </c>
      <c r="BQ924" t="s">
        <v>324</v>
      </c>
      <c r="BR924" t="s">
        <v>324</v>
      </c>
      <c r="BS924" t="s">
        <v>324</v>
      </c>
      <c r="BT924">
        <v>0</v>
      </c>
      <c r="BU924" t="s">
        <v>324</v>
      </c>
      <c r="BV924" t="s">
        <v>324</v>
      </c>
      <c r="BW924" t="s">
        <v>324</v>
      </c>
      <c r="BX924" t="s">
        <v>324</v>
      </c>
      <c r="BY924">
        <v>0</v>
      </c>
      <c r="BZ924" t="s">
        <v>324</v>
      </c>
      <c r="CA924" t="s">
        <v>324</v>
      </c>
      <c r="CB924" t="s">
        <v>324</v>
      </c>
      <c r="CC924" t="s">
        <v>324</v>
      </c>
      <c r="CD924">
        <v>0</v>
      </c>
      <c r="CE924" t="s">
        <v>324</v>
      </c>
      <c r="CF924" t="s">
        <v>324</v>
      </c>
      <c r="CG924" t="s">
        <v>324</v>
      </c>
      <c r="CH924" t="s">
        <v>324</v>
      </c>
      <c r="CI924">
        <v>0</v>
      </c>
      <c r="CJ924" t="s">
        <v>324</v>
      </c>
      <c r="CK924" t="s">
        <v>324</v>
      </c>
      <c r="CL924" t="s">
        <v>324</v>
      </c>
      <c r="CM924" t="s">
        <v>324</v>
      </c>
      <c r="CN924">
        <v>0</v>
      </c>
      <c r="CO924">
        <v>1.1819999999999999</v>
      </c>
      <c r="CP924">
        <v>1.1060000000000001</v>
      </c>
      <c r="CQ924" t="s">
        <v>179</v>
      </c>
      <c r="CR924">
        <v>0</v>
      </c>
      <c r="CS924">
        <v>2.2879999999999998</v>
      </c>
      <c r="CT924">
        <v>140</v>
      </c>
      <c r="CU924">
        <v>11</v>
      </c>
      <c r="CV924">
        <v>0</v>
      </c>
      <c r="CW924">
        <v>0</v>
      </c>
      <c r="CX924">
        <v>151</v>
      </c>
      <c r="CY924">
        <v>0</v>
      </c>
      <c r="CZ924">
        <v>0</v>
      </c>
      <c r="DA924">
        <v>0</v>
      </c>
      <c r="DB924">
        <v>0</v>
      </c>
      <c r="DC924">
        <v>0</v>
      </c>
    </row>
    <row r="925" spans="1:107" x14ac:dyDescent="0.45">
      <c r="A925">
        <v>2024</v>
      </c>
      <c r="B925">
        <v>3</v>
      </c>
      <c r="C925" t="s">
        <v>169</v>
      </c>
      <c r="D925">
        <v>13073</v>
      </c>
      <c r="E925" t="s">
        <v>503</v>
      </c>
      <c r="F925" t="s">
        <v>323</v>
      </c>
      <c r="G925" t="s">
        <v>244</v>
      </c>
      <c r="H925">
        <v>6.0999999999999999E-2</v>
      </c>
      <c r="I925">
        <v>0.157</v>
      </c>
      <c r="J925" t="s">
        <v>324</v>
      </c>
      <c r="K925" t="s">
        <v>324</v>
      </c>
      <c r="L925">
        <v>0.218</v>
      </c>
      <c r="M925">
        <v>14</v>
      </c>
      <c r="N925">
        <v>6</v>
      </c>
      <c r="O925" t="s">
        <v>324</v>
      </c>
      <c r="P925" t="s">
        <v>324</v>
      </c>
      <c r="Q925">
        <v>20</v>
      </c>
      <c r="R925" t="s">
        <v>324</v>
      </c>
      <c r="S925" t="s">
        <v>324</v>
      </c>
      <c r="T925" t="s">
        <v>324</v>
      </c>
      <c r="U925" t="s">
        <v>324</v>
      </c>
      <c r="V925">
        <v>0</v>
      </c>
      <c r="W925" t="s">
        <v>324</v>
      </c>
      <c r="X925" t="s">
        <v>324</v>
      </c>
      <c r="Y925" t="s">
        <v>324</v>
      </c>
      <c r="Z925" t="s">
        <v>324</v>
      </c>
      <c r="AA925">
        <v>0</v>
      </c>
      <c r="AB925" t="s">
        <v>324</v>
      </c>
      <c r="AC925" t="s">
        <v>324</v>
      </c>
      <c r="AD925" t="s">
        <v>324</v>
      </c>
      <c r="AE925" t="s">
        <v>324</v>
      </c>
      <c r="AF925">
        <v>0</v>
      </c>
      <c r="AG925" t="s">
        <v>324</v>
      </c>
      <c r="AH925" t="s">
        <v>324</v>
      </c>
      <c r="AI925" t="s">
        <v>324</v>
      </c>
      <c r="AJ925" t="s">
        <v>324</v>
      </c>
      <c r="AK925">
        <v>0</v>
      </c>
      <c r="AL925" t="s">
        <v>324</v>
      </c>
      <c r="AM925" t="s">
        <v>324</v>
      </c>
      <c r="AN925" t="s">
        <v>324</v>
      </c>
      <c r="AO925" t="s">
        <v>324</v>
      </c>
      <c r="AP925">
        <v>0</v>
      </c>
      <c r="AQ925" t="s">
        <v>324</v>
      </c>
      <c r="AR925" t="s">
        <v>324</v>
      </c>
      <c r="AS925" t="s">
        <v>324</v>
      </c>
      <c r="AT925" t="s">
        <v>324</v>
      </c>
      <c r="AU925">
        <v>0</v>
      </c>
      <c r="AV925" t="s">
        <v>324</v>
      </c>
      <c r="AW925" t="s">
        <v>324</v>
      </c>
      <c r="AX925" t="s">
        <v>324</v>
      </c>
      <c r="AY925" t="s">
        <v>324</v>
      </c>
      <c r="AZ925">
        <v>0</v>
      </c>
      <c r="BA925" t="s">
        <v>324</v>
      </c>
      <c r="BB925" t="s">
        <v>324</v>
      </c>
      <c r="BC925" t="s">
        <v>324</v>
      </c>
      <c r="BD925" t="s">
        <v>324</v>
      </c>
      <c r="BE925">
        <v>0</v>
      </c>
      <c r="BF925" t="s">
        <v>324</v>
      </c>
      <c r="BG925" t="s">
        <v>324</v>
      </c>
      <c r="BH925" t="s">
        <v>324</v>
      </c>
      <c r="BI925" t="s">
        <v>324</v>
      </c>
      <c r="BJ925">
        <v>0</v>
      </c>
      <c r="BK925" t="s">
        <v>324</v>
      </c>
      <c r="BL925">
        <v>1.0999999999999999E-2</v>
      </c>
      <c r="BM925" t="s">
        <v>324</v>
      </c>
      <c r="BN925" t="s">
        <v>324</v>
      </c>
      <c r="BO925">
        <v>1.0999999999999999E-2</v>
      </c>
      <c r="BP925" t="s">
        <v>324</v>
      </c>
      <c r="BQ925">
        <v>1</v>
      </c>
      <c r="BR925" t="s">
        <v>324</v>
      </c>
      <c r="BS925" t="s">
        <v>324</v>
      </c>
      <c r="BT925">
        <v>1</v>
      </c>
      <c r="BU925" t="s">
        <v>324</v>
      </c>
      <c r="BV925" t="s">
        <v>324</v>
      </c>
      <c r="BW925" t="s">
        <v>324</v>
      </c>
      <c r="BX925" t="s">
        <v>324</v>
      </c>
      <c r="BY925">
        <v>0</v>
      </c>
      <c r="BZ925" t="s">
        <v>324</v>
      </c>
      <c r="CA925" t="s">
        <v>324</v>
      </c>
      <c r="CB925" t="s">
        <v>324</v>
      </c>
      <c r="CC925" t="s">
        <v>324</v>
      </c>
      <c r="CD925">
        <v>0</v>
      </c>
      <c r="CE925" t="s">
        <v>324</v>
      </c>
      <c r="CF925" t="s">
        <v>324</v>
      </c>
      <c r="CG925" t="s">
        <v>324</v>
      </c>
      <c r="CH925" t="s">
        <v>324</v>
      </c>
      <c r="CI925">
        <v>0</v>
      </c>
      <c r="CJ925" t="s">
        <v>324</v>
      </c>
      <c r="CK925" t="s">
        <v>324</v>
      </c>
      <c r="CL925" t="s">
        <v>324</v>
      </c>
      <c r="CM925" t="s">
        <v>324</v>
      </c>
      <c r="CN925">
        <v>0</v>
      </c>
      <c r="CO925">
        <v>6.0999999999999999E-2</v>
      </c>
      <c r="CP925">
        <v>0.16800000000000001</v>
      </c>
      <c r="CQ925" t="s">
        <v>179</v>
      </c>
      <c r="CR925">
        <v>0</v>
      </c>
      <c r="CS925">
        <v>0.22900000000000001</v>
      </c>
      <c r="CT925">
        <v>14</v>
      </c>
      <c r="CU925">
        <v>7</v>
      </c>
      <c r="CV925">
        <v>0</v>
      </c>
      <c r="CW925">
        <v>0</v>
      </c>
      <c r="CX925">
        <v>21</v>
      </c>
      <c r="CY925">
        <v>0</v>
      </c>
      <c r="CZ925">
        <v>0</v>
      </c>
      <c r="DA925">
        <v>0</v>
      </c>
      <c r="DB925">
        <v>0</v>
      </c>
      <c r="DC925">
        <v>0</v>
      </c>
    </row>
    <row r="926" spans="1:107" x14ac:dyDescent="0.45">
      <c r="A926">
        <v>2024</v>
      </c>
      <c r="B926">
        <v>3</v>
      </c>
      <c r="C926" t="s">
        <v>169</v>
      </c>
      <c r="D926">
        <v>13407</v>
      </c>
      <c r="E926" t="s">
        <v>504</v>
      </c>
      <c r="F926" t="s">
        <v>323</v>
      </c>
      <c r="G926" t="s">
        <v>244</v>
      </c>
      <c r="H926">
        <v>801.61500000000001</v>
      </c>
      <c r="I926">
        <v>29.85</v>
      </c>
      <c r="J926">
        <v>33.259</v>
      </c>
      <c r="K926">
        <v>0</v>
      </c>
      <c r="L926">
        <v>864.72400000000005</v>
      </c>
      <c r="M926">
        <v>105403</v>
      </c>
      <c r="N926">
        <v>535</v>
      </c>
      <c r="O926">
        <v>117</v>
      </c>
      <c r="P926">
        <v>0</v>
      </c>
      <c r="Q926">
        <v>106055</v>
      </c>
      <c r="R926" t="s">
        <v>324</v>
      </c>
      <c r="S926" t="s">
        <v>324</v>
      </c>
      <c r="T926" t="s">
        <v>324</v>
      </c>
      <c r="U926" t="s">
        <v>324</v>
      </c>
      <c r="V926">
        <v>0</v>
      </c>
      <c r="W926" t="s">
        <v>324</v>
      </c>
      <c r="X926" t="s">
        <v>324</v>
      </c>
      <c r="Y926" t="s">
        <v>324</v>
      </c>
      <c r="Z926" t="s">
        <v>324</v>
      </c>
      <c r="AA926">
        <v>0</v>
      </c>
      <c r="AB926" t="s">
        <v>324</v>
      </c>
      <c r="AC926" t="s">
        <v>324</v>
      </c>
      <c r="AD926" t="s">
        <v>324</v>
      </c>
      <c r="AE926" t="s">
        <v>324</v>
      </c>
      <c r="AF926">
        <v>0</v>
      </c>
      <c r="AG926">
        <v>13.483000000000001</v>
      </c>
      <c r="AH926">
        <v>5.0000000000000001E-3</v>
      </c>
      <c r="AI926">
        <v>0.16300000000000001</v>
      </c>
      <c r="AJ926">
        <v>0</v>
      </c>
      <c r="AK926">
        <v>13.651</v>
      </c>
      <c r="AL926">
        <v>1694</v>
      </c>
      <c r="AM926">
        <v>1</v>
      </c>
      <c r="AN926">
        <v>1</v>
      </c>
      <c r="AO926">
        <v>0</v>
      </c>
      <c r="AP926">
        <v>1696</v>
      </c>
      <c r="AQ926">
        <v>34.628999999999998</v>
      </c>
      <c r="AR926">
        <v>0.01</v>
      </c>
      <c r="AS926">
        <v>0.84</v>
      </c>
      <c r="AT926">
        <v>0</v>
      </c>
      <c r="AU926">
        <v>35.478999999999999</v>
      </c>
      <c r="AV926" t="s">
        <v>324</v>
      </c>
      <c r="AW926" t="s">
        <v>324</v>
      </c>
      <c r="AX926" t="s">
        <v>324</v>
      </c>
      <c r="AY926" t="s">
        <v>324</v>
      </c>
      <c r="AZ926">
        <v>0</v>
      </c>
      <c r="BA926" t="s">
        <v>324</v>
      </c>
      <c r="BB926" t="s">
        <v>324</v>
      </c>
      <c r="BC926" t="s">
        <v>324</v>
      </c>
      <c r="BD926" t="s">
        <v>324</v>
      </c>
      <c r="BE926">
        <v>0</v>
      </c>
      <c r="BF926" t="s">
        <v>324</v>
      </c>
      <c r="BG926" t="s">
        <v>324</v>
      </c>
      <c r="BH926" t="s">
        <v>324</v>
      </c>
      <c r="BI926" t="s">
        <v>324</v>
      </c>
      <c r="BJ926">
        <v>0</v>
      </c>
      <c r="BK926">
        <v>1.6E-2</v>
      </c>
      <c r="BL926">
        <v>8.0000000000000002E-3</v>
      </c>
      <c r="BM926">
        <v>2E-3</v>
      </c>
      <c r="BN926" t="s">
        <v>324</v>
      </c>
      <c r="BO926">
        <v>2.5999999999999999E-2</v>
      </c>
      <c r="BP926">
        <v>2</v>
      </c>
      <c r="BQ926">
        <v>3</v>
      </c>
      <c r="BR926">
        <v>1</v>
      </c>
      <c r="BS926" t="s">
        <v>324</v>
      </c>
      <c r="BT926">
        <v>6</v>
      </c>
      <c r="BU926" t="s">
        <v>324</v>
      </c>
      <c r="BV926" t="s">
        <v>324</v>
      </c>
      <c r="BW926" t="s">
        <v>324</v>
      </c>
      <c r="BX926" t="s">
        <v>324</v>
      </c>
      <c r="BY926">
        <v>0</v>
      </c>
      <c r="BZ926" t="s">
        <v>324</v>
      </c>
      <c r="CA926" t="s">
        <v>324</v>
      </c>
      <c r="CB926" t="s">
        <v>324</v>
      </c>
      <c r="CC926" t="s">
        <v>324</v>
      </c>
      <c r="CD926">
        <v>0</v>
      </c>
      <c r="CE926" t="s">
        <v>324</v>
      </c>
      <c r="CF926" t="s">
        <v>324</v>
      </c>
      <c r="CG926" t="s">
        <v>324</v>
      </c>
      <c r="CH926" t="s">
        <v>324</v>
      </c>
      <c r="CI926">
        <v>0</v>
      </c>
      <c r="CJ926" t="s">
        <v>324</v>
      </c>
      <c r="CK926" t="s">
        <v>324</v>
      </c>
      <c r="CL926" t="s">
        <v>324</v>
      </c>
      <c r="CM926" t="s">
        <v>324</v>
      </c>
      <c r="CN926">
        <v>0</v>
      </c>
      <c r="CO926">
        <v>801.63099999999997</v>
      </c>
      <c r="CP926">
        <v>29.858000000000001</v>
      </c>
      <c r="CQ926">
        <v>33.261000000000003</v>
      </c>
      <c r="CR926">
        <v>0</v>
      </c>
      <c r="CS926">
        <v>864.75</v>
      </c>
      <c r="CT926">
        <v>105405</v>
      </c>
      <c r="CU926">
        <v>538</v>
      </c>
      <c r="CV926">
        <v>118</v>
      </c>
      <c r="CW926">
        <v>0</v>
      </c>
      <c r="CX926">
        <v>106061</v>
      </c>
      <c r="CY926">
        <v>0</v>
      </c>
      <c r="CZ926">
        <v>0</v>
      </c>
      <c r="DA926">
        <v>0</v>
      </c>
      <c r="DB926">
        <v>0</v>
      </c>
      <c r="DC926">
        <v>0</v>
      </c>
    </row>
    <row r="927" spans="1:107" x14ac:dyDescent="0.45">
      <c r="A927">
        <v>2024</v>
      </c>
      <c r="B927">
        <v>3</v>
      </c>
      <c r="C927" t="s">
        <v>169</v>
      </c>
      <c r="D927">
        <v>17166</v>
      </c>
      <c r="E927" t="s">
        <v>505</v>
      </c>
      <c r="F927" t="s">
        <v>323</v>
      </c>
      <c r="G927" t="s">
        <v>244</v>
      </c>
      <c r="H927">
        <v>75.566999999999993</v>
      </c>
      <c r="I927">
        <v>34.454000000000001</v>
      </c>
      <c r="J927">
        <v>1.073</v>
      </c>
      <c r="K927" t="s">
        <v>324</v>
      </c>
      <c r="L927">
        <v>111.09399999999999</v>
      </c>
      <c r="M927">
        <v>12316</v>
      </c>
      <c r="N927">
        <v>439</v>
      </c>
      <c r="O927">
        <v>5</v>
      </c>
      <c r="P927" t="s">
        <v>324</v>
      </c>
      <c r="Q927">
        <v>12760</v>
      </c>
      <c r="R927" t="s">
        <v>324</v>
      </c>
      <c r="S927" t="s">
        <v>324</v>
      </c>
      <c r="T927" t="s">
        <v>324</v>
      </c>
      <c r="U927" t="s">
        <v>324</v>
      </c>
      <c r="V927">
        <v>0</v>
      </c>
      <c r="W927" t="s">
        <v>324</v>
      </c>
      <c r="X927" t="s">
        <v>324</v>
      </c>
      <c r="Y927" t="s">
        <v>324</v>
      </c>
      <c r="Z927" t="s">
        <v>324</v>
      </c>
      <c r="AA927">
        <v>0</v>
      </c>
      <c r="AB927" t="s">
        <v>324</v>
      </c>
      <c r="AC927" t="s">
        <v>324</v>
      </c>
      <c r="AD927" t="s">
        <v>324</v>
      </c>
      <c r="AE927" t="s">
        <v>324</v>
      </c>
      <c r="AF927">
        <v>0</v>
      </c>
      <c r="AG927">
        <v>6.7960000000000003</v>
      </c>
      <c r="AH927">
        <v>4.2000000000000003E-2</v>
      </c>
      <c r="AI927" t="s">
        <v>324</v>
      </c>
      <c r="AJ927" t="s">
        <v>324</v>
      </c>
      <c r="AK927">
        <v>6.8380000000000001</v>
      </c>
      <c r="AL927">
        <v>896</v>
      </c>
      <c r="AM927">
        <v>3</v>
      </c>
      <c r="AN927" t="s">
        <v>324</v>
      </c>
      <c r="AO927" t="s">
        <v>324</v>
      </c>
      <c r="AP927">
        <v>899</v>
      </c>
      <c r="AQ927">
        <v>17.533999999999999</v>
      </c>
      <c r="AR927">
        <v>8.6999999999999994E-2</v>
      </c>
      <c r="AS927" t="s">
        <v>324</v>
      </c>
      <c r="AT927" t="s">
        <v>324</v>
      </c>
      <c r="AU927">
        <v>17.620999999999999</v>
      </c>
      <c r="AV927" t="s">
        <v>324</v>
      </c>
      <c r="AW927" t="s">
        <v>324</v>
      </c>
      <c r="AX927" t="s">
        <v>324</v>
      </c>
      <c r="AY927" t="s">
        <v>324</v>
      </c>
      <c r="AZ927">
        <v>0</v>
      </c>
      <c r="BA927" t="s">
        <v>324</v>
      </c>
      <c r="BB927" t="s">
        <v>324</v>
      </c>
      <c r="BC927" t="s">
        <v>324</v>
      </c>
      <c r="BD927" t="s">
        <v>324</v>
      </c>
      <c r="BE927">
        <v>0</v>
      </c>
      <c r="BF927" t="s">
        <v>324</v>
      </c>
      <c r="BG927" t="s">
        <v>324</v>
      </c>
      <c r="BH927" t="s">
        <v>324</v>
      </c>
      <c r="BI927" t="s">
        <v>324</v>
      </c>
      <c r="BJ927">
        <v>0</v>
      </c>
      <c r="BK927">
        <v>0.307</v>
      </c>
      <c r="BL927">
        <v>9.3539999999999992</v>
      </c>
      <c r="BM927">
        <v>7.0000000000000001E-3</v>
      </c>
      <c r="BN927" t="s">
        <v>324</v>
      </c>
      <c r="BO927">
        <v>9.6679999999999993</v>
      </c>
      <c r="BP927">
        <v>49</v>
      </c>
      <c r="BQ927">
        <v>88</v>
      </c>
      <c r="BR927">
        <v>1</v>
      </c>
      <c r="BS927" t="s">
        <v>324</v>
      </c>
      <c r="BT927">
        <v>138</v>
      </c>
      <c r="BU927" t="s">
        <v>324</v>
      </c>
      <c r="BV927" t="s">
        <v>324</v>
      </c>
      <c r="BW927" t="s">
        <v>324</v>
      </c>
      <c r="BX927" t="s">
        <v>324</v>
      </c>
      <c r="BY927">
        <v>0</v>
      </c>
      <c r="BZ927">
        <v>0.05</v>
      </c>
      <c r="CA927">
        <v>0.108</v>
      </c>
      <c r="CB927">
        <v>0.05</v>
      </c>
      <c r="CC927" t="s">
        <v>324</v>
      </c>
      <c r="CD927">
        <v>0.20799999999999999</v>
      </c>
      <c r="CE927">
        <v>1</v>
      </c>
      <c r="CF927">
        <v>2</v>
      </c>
      <c r="CG927">
        <v>1</v>
      </c>
      <c r="CH927" t="s">
        <v>324</v>
      </c>
      <c r="CI927">
        <v>4</v>
      </c>
      <c r="CJ927" t="s">
        <v>324</v>
      </c>
      <c r="CK927" t="s">
        <v>324</v>
      </c>
      <c r="CL927" t="s">
        <v>324</v>
      </c>
      <c r="CM927" t="s">
        <v>324</v>
      </c>
      <c r="CN927">
        <v>0</v>
      </c>
      <c r="CO927">
        <v>75.924000000000007</v>
      </c>
      <c r="CP927">
        <v>43.915999999999997</v>
      </c>
      <c r="CQ927">
        <v>1.1299999999999999</v>
      </c>
      <c r="CR927">
        <v>0</v>
      </c>
      <c r="CS927">
        <v>120.97</v>
      </c>
      <c r="CT927">
        <v>12366</v>
      </c>
      <c r="CU927">
        <v>529</v>
      </c>
      <c r="CV927">
        <v>7</v>
      </c>
      <c r="CW927">
        <v>0</v>
      </c>
      <c r="CX927">
        <v>12902</v>
      </c>
      <c r="CY927">
        <v>0</v>
      </c>
      <c r="CZ927">
        <v>0</v>
      </c>
      <c r="DA927">
        <v>0</v>
      </c>
      <c r="DB927">
        <v>0</v>
      </c>
      <c r="DC927">
        <v>0</v>
      </c>
    </row>
    <row r="928" spans="1:107" x14ac:dyDescent="0.45">
      <c r="A928">
        <v>2024</v>
      </c>
      <c r="B928">
        <v>3</v>
      </c>
      <c r="C928" t="s">
        <v>169</v>
      </c>
      <c r="D928">
        <v>19840</v>
      </c>
      <c r="E928" t="s">
        <v>506</v>
      </c>
      <c r="F928" t="s">
        <v>323</v>
      </c>
      <c r="G928" t="s">
        <v>244</v>
      </c>
      <c r="H928">
        <v>20.295000000000002</v>
      </c>
      <c r="I928">
        <v>0.18099999999999999</v>
      </c>
      <c r="J928">
        <v>0</v>
      </c>
      <c r="K928">
        <v>0</v>
      </c>
      <c r="L928">
        <v>20.475999999999999</v>
      </c>
      <c r="M928">
        <v>2040</v>
      </c>
      <c r="N928">
        <v>20</v>
      </c>
      <c r="O928">
        <v>0</v>
      </c>
      <c r="P928">
        <v>0</v>
      </c>
      <c r="Q928">
        <v>2060</v>
      </c>
      <c r="R928" t="s">
        <v>324</v>
      </c>
      <c r="S928" t="s">
        <v>324</v>
      </c>
      <c r="T928" t="s">
        <v>324</v>
      </c>
      <c r="U928" t="s">
        <v>324</v>
      </c>
      <c r="V928">
        <v>0</v>
      </c>
      <c r="W928" t="s">
        <v>324</v>
      </c>
      <c r="X928" t="s">
        <v>324</v>
      </c>
      <c r="Y928" t="s">
        <v>324</v>
      </c>
      <c r="Z928" t="s">
        <v>324</v>
      </c>
      <c r="AA928">
        <v>0</v>
      </c>
      <c r="AB928">
        <v>1580.5909999999999</v>
      </c>
      <c r="AC928">
        <v>7.4930000000000003</v>
      </c>
      <c r="AD928">
        <v>0</v>
      </c>
      <c r="AE928">
        <v>0</v>
      </c>
      <c r="AF928">
        <v>1588.0840000000001</v>
      </c>
      <c r="AG928">
        <v>0</v>
      </c>
      <c r="AH928">
        <v>0</v>
      </c>
      <c r="AI928">
        <v>0</v>
      </c>
      <c r="AJ928">
        <v>0</v>
      </c>
      <c r="AK928">
        <v>0</v>
      </c>
      <c r="AL928">
        <v>0</v>
      </c>
      <c r="AM928">
        <v>0</v>
      </c>
      <c r="AN928">
        <v>0</v>
      </c>
      <c r="AO928">
        <v>0</v>
      </c>
      <c r="AP928">
        <v>0</v>
      </c>
      <c r="AQ928">
        <v>0</v>
      </c>
      <c r="AR928">
        <v>0</v>
      </c>
      <c r="AS928">
        <v>0</v>
      </c>
      <c r="AT928">
        <v>0</v>
      </c>
      <c r="AU928">
        <v>0</v>
      </c>
      <c r="AV928">
        <v>0</v>
      </c>
      <c r="AW928">
        <v>0</v>
      </c>
      <c r="AX928">
        <v>0</v>
      </c>
      <c r="AY928">
        <v>0</v>
      </c>
      <c r="AZ928">
        <v>0</v>
      </c>
      <c r="BA928">
        <v>0</v>
      </c>
      <c r="BB928">
        <v>0</v>
      </c>
      <c r="BC928">
        <v>0</v>
      </c>
      <c r="BD928">
        <v>0</v>
      </c>
      <c r="BE928">
        <v>0</v>
      </c>
      <c r="BF928">
        <v>0</v>
      </c>
      <c r="BG928">
        <v>0</v>
      </c>
      <c r="BH928">
        <v>0</v>
      </c>
      <c r="BI928">
        <v>0</v>
      </c>
      <c r="BJ928">
        <v>0</v>
      </c>
      <c r="BK928">
        <v>0.02</v>
      </c>
      <c r="BL928">
        <v>2E-3</v>
      </c>
      <c r="BM928">
        <v>0</v>
      </c>
      <c r="BN928">
        <v>0</v>
      </c>
      <c r="BO928">
        <v>2.1999999999999999E-2</v>
      </c>
      <c r="BP928">
        <v>9</v>
      </c>
      <c r="BQ928">
        <v>1</v>
      </c>
      <c r="BR928">
        <v>0</v>
      </c>
      <c r="BS928">
        <v>0</v>
      </c>
      <c r="BT928">
        <v>10</v>
      </c>
      <c r="BU928">
        <v>1.883</v>
      </c>
      <c r="BV928">
        <v>0</v>
      </c>
      <c r="BW928">
        <v>0</v>
      </c>
      <c r="BX928">
        <v>0</v>
      </c>
      <c r="BY928">
        <v>1.883</v>
      </c>
      <c r="BZ928">
        <v>7.4999999999999997E-2</v>
      </c>
      <c r="CA928">
        <v>6.0000000000000001E-3</v>
      </c>
      <c r="CB928">
        <v>0</v>
      </c>
      <c r="CC928">
        <v>0</v>
      </c>
      <c r="CD928">
        <v>8.1000000000000003E-2</v>
      </c>
      <c r="CE928">
        <v>9</v>
      </c>
      <c r="CF928">
        <v>1</v>
      </c>
      <c r="CG928">
        <v>0</v>
      </c>
      <c r="CH928">
        <v>0</v>
      </c>
      <c r="CI928">
        <v>10</v>
      </c>
      <c r="CJ928">
        <v>4.37</v>
      </c>
      <c r="CK928">
        <v>0.01</v>
      </c>
      <c r="CL928">
        <v>0</v>
      </c>
      <c r="CM928">
        <v>0</v>
      </c>
      <c r="CN928">
        <v>4.38</v>
      </c>
      <c r="CO928">
        <v>20.39</v>
      </c>
      <c r="CP928">
        <v>0.189</v>
      </c>
      <c r="CQ928" t="s">
        <v>179</v>
      </c>
      <c r="CR928">
        <v>0</v>
      </c>
      <c r="CS928">
        <v>20.579000000000001</v>
      </c>
      <c r="CT928">
        <v>2058</v>
      </c>
      <c r="CU928">
        <v>22</v>
      </c>
      <c r="CV928">
        <v>0</v>
      </c>
      <c r="CW928">
        <v>0</v>
      </c>
      <c r="CX928">
        <v>2080</v>
      </c>
      <c r="CY928">
        <v>1586.8440000000001</v>
      </c>
      <c r="CZ928">
        <v>7.5030000000000001</v>
      </c>
      <c r="DA928">
        <v>0</v>
      </c>
      <c r="DB928">
        <v>0</v>
      </c>
      <c r="DC928">
        <v>1594.347</v>
      </c>
    </row>
    <row r="929" spans="1:107" x14ac:dyDescent="0.45">
      <c r="A929">
        <v>2024</v>
      </c>
      <c r="B929">
        <v>3</v>
      </c>
      <c r="C929" t="s">
        <v>169</v>
      </c>
      <c r="D929">
        <v>99999</v>
      </c>
      <c r="E929" t="s">
        <v>329</v>
      </c>
      <c r="F929" t="s">
        <v>323</v>
      </c>
      <c r="H929">
        <v>3.4849999999999999</v>
      </c>
      <c r="I929">
        <v>-9.5000000000000001E-2</v>
      </c>
      <c r="J929">
        <v>0</v>
      </c>
      <c r="K929">
        <v>0</v>
      </c>
      <c r="L929">
        <v>3.39</v>
      </c>
      <c r="M929" t="s">
        <v>324</v>
      </c>
      <c r="N929" t="s">
        <v>324</v>
      </c>
      <c r="O929" t="s">
        <v>324</v>
      </c>
      <c r="P929" t="s">
        <v>324</v>
      </c>
      <c r="Q929" t="s">
        <v>324</v>
      </c>
      <c r="R929" t="s">
        <v>324</v>
      </c>
      <c r="S929" t="s">
        <v>324</v>
      </c>
      <c r="T929" t="s">
        <v>324</v>
      </c>
      <c r="U929" t="s">
        <v>324</v>
      </c>
      <c r="V929">
        <v>0</v>
      </c>
      <c r="W929" t="s">
        <v>324</v>
      </c>
      <c r="X929" t="s">
        <v>324</v>
      </c>
      <c r="Y929" t="s">
        <v>324</v>
      </c>
      <c r="Z929" t="s">
        <v>324</v>
      </c>
      <c r="AA929" t="s">
        <v>324</v>
      </c>
      <c r="AB929" t="s">
        <v>324</v>
      </c>
      <c r="AC929" t="s">
        <v>324</v>
      </c>
      <c r="AD929" t="s">
        <v>324</v>
      </c>
      <c r="AE929" t="s">
        <v>324</v>
      </c>
      <c r="AF929" t="s">
        <v>324</v>
      </c>
      <c r="AG929" t="s">
        <v>324</v>
      </c>
      <c r="AH929" t="s">
        <v>324</v>
      </c>
      <c r="AI929" t="s">
        <v>324</v>
      </c>
      <c r="AJ929" t="s">
        <v>324</v>
      </c>
      <c r="AK929">
        <v>0</v>
      </c>
      <c r="AL929" t="s">
        <v>324</v>
      </c>
      <c r="AM929" t="s">
        <v>324</v>
      </c>
      <c r="AN929" t="s">
        <v>324</v>
      </c>
      <c r="AO929" t="s">
        <v>324</v>
      </c>
      <c r="AP929" t="s">
        <v>324</v>
      </c>
      <c r="AQ929" t="s">
        <v>324</v>
      </c>
      <c r="AR929" t="s">
        <v>324</v>
      </c>
      <c r="AS929" t="s">
        <v>324</v>
      </c>
      <c r="AT929" t="s">
        <v>324</v>
      </c>
      <c r="AU929" t="s">
        <v>324</v>
      </c>
      <c r="AV929" t="s">
        <v>324</v>
      </c>
      <c r="AW929" t="s">
        <v>324</v>
      </c>
      <c r="AX929" t="s">
        <v>324</v>
      </c>
      <c r="AY929" t="s">
        <v>324</v>
      </c>
      <c r="AZ929">
        <v>0</v>
      </c>
      <c r="BA929" t="s">
        <v>324</v>
      </c>
      <c r="BB929" t="s">
        <v>324</v>
      </c>
      <c r="BC929" t="s">
        <v>324</v>
      </c>
      <c r="BD929" t="s">
        <v>324</v>
      </c>
      <c r="BE929" t="s">
        <v>324</v>
      </c>
      <c r="BF929" t="s">
        <v>324</v>
      </c>
      <c r="BG929" t="s">
        <v>324</v>
      </c>
      <c r="BH929" t="s">
        <v>324</v>
      </c>
      <c r="BI929" t="s">
        <v>324</v>
      </c>
      <c r="BJ929" t="s">
        <v>324</v>
      </c>
      <c r="BK929" t="s">
        <v>324</v>
      </c>
      <c r="BL929" t="s">
        <v>324</v>
      </c>
      <c r="BM929" t="s">
        <v>324</v>
      </c>
      <c r="BN929" t="s">
        <v>324</v>
      </c>
      <c r="BO929" t="s">
        <v>324</v>
      </c>
      <c r="BP929" t="s">
        <v>324</v>
      </c>
      <c r="BQ929" t="s">
        <v>324</v>
      </c>
      <c r="BR929" t="s">
        <v>324</v>
      </c>
      <c r="BS929" t="s">
        <v>324</v>
      </c>
      <c r="BT929" t="s">
        <v>324</v>
      </c>
      <c r="BU929" t="s">
        <v>324</v>
      </c>
      <c r="BV929" t="s">
        <v>324</v>
      </c>
      <c r="BW929" t="s">
        <v>324</v>
      </c>
      <c r="BX929" t="s">
        <v>324</v>
      </c>
      <c r="BY929" t="s">
        <v>324</v>
      </c>
      <c r="BZ929" t="s">
        <v>324</v>
      </c>
      <c r="CA929" t="s">
        <v>324</v>
      </c>
      <c r="CB929" t="s">
        <v>324</v>
      </c>
      <c r="CC929" t="s">
        <v>324</v>
      </c>
      <c r="CD929" t="s">
        <v>324</v>
      </c>
      <c r="CE929" t="s">
        <v>324</v>
      </c>
      <c r="CF929" t="s">
        <v>324</v>
      </c>
      <c r="CG929" t="s">
        <v>324</v>
      </c>
      <c r="CH929" t="s">
        <v>324</v>
      </c>
      <c r="CI929" t="s">
        <v>324</v>
      </c>
      <c r="CJ929" t="s">
        <v>324</v>
      </c>
      <c r="CK929" t="s">
        <v>324</v>
      </c>
      <c r="CL929" t="s">
        <v>324</v>
      </c>
      <c r="CM929" t="s">
        <v>324</v>
      </c>
      <c r="CN929" t="s">
        <v>324</v>
      </c>
      <c r="CO929">
        <v>3.4849999999999999</v>
      </c>
      <c r="CP929">
        <v>-9.5000000000000001E-2</v>
      </c>
      <c r="CQ929" t="s">
        <v>179</v>
      </c>
      <c r="CR929">
        <v>0</v>
      </c>
      <c r="CS929">
        <v>3.39</v>
      </c>
      <c r="CT929" t="s">
        <v>324</v>
      </c>
      <c r="CU929" t="s">
        <v>324</v>
      </c>
      <c r="CV929" t="s">
        <v>324</v>
      </c>
      <c r="CW929" t="s">
        <v>324</v>
      </c>
      <c r="CX929" t="s">
        <v>324</v>
      </c>
      <c r="CY929" t="s">
        <v>324</v>
      </c>
      <c r="CZ929" t="s">
        <v>324</v>
      </c>
      <c r="DA929" t="s">
        <v>324</v>
      </c>
      <c r="DB929" t="s">
        <v>324</v>
      </c>
      <c r="DC929" t="s">
        <v>324</v>
      </c>
    </row>
    <row r="930" spans="1:107" x14ac:dyDescent="0.45">
      <c r="A930">
        <v>2024</v>
      </c>
      <c r="B930">
        <v>3</v>
      </c>
      <c r="C930" t="s">
        <v>182</v>
      </c>
      <c r="D930">
        <v>3249</v>
      </c>
      <c r="E930" t="s">
        <v>507</v>
      </c>
      <c r="F930" t="s">
        <v>323</v>
      </c>
      <c r="G930" t="s">
        <v>244</v>
      </c>
      <c r="H930">
        <v>120.105</v>
      </c>
      <c r="I930">
        <v>199.511</v>
      </c>
      <c r="J930" t="s">
        <v>324</v>
      </c>
      <c r="K930" t="s">
        <v>324</v>
      </c>
      <c r="L930">
        <v>319.61599999999999</v>
      </c>
      <c r="M930">
        <v>14935</v>
      </c>
      <c r="N930">
        <v>737</v>
      </c>
      <c r="O930" t="s">
        <v>324</v>
      </c>
      <c r="P930" t="s">
        <v>324</v>
      </c>
      <c r="Q930">
        <v>15672</v>
      </c>
      <c r="R930" t="s">
        <v>324</v>
      </c>
      <c r="S930" t="s">
        <v>324</v>
      </c>
      <c r="T930" t="s">
        <v>324</v>
      </c>
      <c r="U930" t="s">
        <v>324</v>
      </c>
      <c r="V930">
        <v>0</v>
      </c>
      <c r="W930" t="s">
        <v>324</v>
      </c>
      <c r="X930" t="s">
        <v>324</v>
      </c>
      <c r="Y930" t="s">
        <v>324</v>
      </c>
      <c r="Z930" t="s">
        <v>324</v>
      </c>
      <c r="AA930">
        <v>0</v>
      </c>
      <c r="AB930" t="s">
        <v>324</v>
      </c>
      <c r="AC930" t="s">
        <v>324</v>
      </c>
      <c r="AD930" t="s">
        <v>324</v>
      </c>
      <c r="AE930" t="s">
        <v>324</v>
      </c>
      <c r="AF930">
        <v>0</v>
      </c>
      <c r="AG930" t="s">
        <v>324</v>
      </c>
      <c r="AH930" t="s">
        <v>324</v>
      </c>
      <c r="AI930" t="s">
        <v>324</v>
      </c>
      <c r="AJ930" t="s">
        <v>324</v>
      </c>
      <c r="AK930">
        <v>0</v>
      </c>
      <c r="AL930" t="s">
        <v>324</v>
      </c>
      <c r="AM930" t="s">
        <v>324</v>
      </c>
      <c r="AN930" t="s">
        <v>324</v>
      </c>
      <c r="AO930" t="s">
        <v>324</v>
      </c>
      <c r="AP930">
        <v>0</v>
      </c>
      <c r="AQ930" t="s">
        <v>324</v>
      </c>
      <c r="AR930" t="s">
        <v>324</v>
      </c>
      <c r="AS930" t="s">
        <v>324</v>
      </c>
      <c r="AT930" t="s">
        <v>324</v>
      </c>
      <c r="AU930">
        <v>0</v>
      </c>
      <c r="AV930" t="s">
        <v>324</v>
      </c>
      <c r="AW930" t="s">
        <v>324</v>
      </c>
      <c r="AX930" t="s">
        <v>324</v>
      </c>
      <c r="AY930" t="s">
        <v>324</v>
      </c>
      <c r="AZ930">
        <v>0</v>
      </c>
      <c r="BA930" t="s">
        <v>324</v>
      </c>
      <c r="BB930" t="s">
        <v>324</v>
      </c>
      <c r="BC930" t="s">
        <v>324</v>
      </c>
      <c r="BD930" t="s">
        <v>324</v>
      </c>
      <c r="BE930">
        <v>0</v>
      </c>
      <c r="BF930" t="s">
        <v>324</v>
      </c>
      <c r="BG930" t="s">
        <v>324</v>
      </c>
      <c r="BH930" t="s">
        <v>324</v>
      </c>
      <c r="BI930" t="s">
        <v>324</v>
      </c>
      <c r="BJ930">
        <v>0</v>
      </c>
      <c r="BK930">
        <v>0.14299999999999999</v>
      </c>
      <c r="BL930">
        <v>1.6E-2</v>
      </c>
      <c r="BM930" t="s">
        <v>324</v>
      </c>
      <c r="BN930" t="s">
        <v>324</v>
      </c>
      <c r="BO930">
        <v>0.159</v>
      </c>
      <c r="BP930">
        <v>13</v>
      </c>
      <c r="BQ930">
        <v>2</v>
      </c>
      <c r="BR930" t="s">
        <v>324</v>
      </c>
      <c r="BS930" t="s">
        <v>324</v>
      </c>
      <c r="BT930">
        <v>15</v>
      </c>
      <c r="BU930" t="s">
        <v>324</v>
      </c>
      <c r="BV930" t="s">
        <v>324</v>
      </c>
      <c r="BW930" t="s">
        <v>324</v>
      </c>
      <c r="BX930" t="s">
        <v>324</v>
      </c>
      <c r="BY930">
        <v>0</v>
      </c>
      <c r="BZ930" t="s">
        <v>324</v>
      </c>
      <c r="CA930" t="s">
        <v>324</v>
      </c>
      <c r="CB930" t="s">
        <v>324</v>
      </c>
      <c r="CC930" t="s">
        <v>324</v>
      </c>
      <c r="CD930">
        <v>0</v>
      </c>
      <c r="CE930" t="s">
        <v>324</v>
      </c>
      <c r="CF930" t="s">
        <v>324</v>
      </c>
      <c r="CG930" t="s">
        <v>324</v>
      </c>
      <c r="CH930" t="s">
        <v>324</v>
      </c>
      <c r="CI930">
        <v>0</v>
      </c>
      <c r="CJ930" t="s">
        <v>324</v>
      </c>
      <c r="CK930" t="s">
        <v>324</v>
      </c>
      <c r="CL930" t="s">
        <v>324</v>
      </c>
      <c r="CM930" t="s">
        <v>324</v>
      </c>
      <c r="CN930">
        <v>0</v>
      </c>
      <c r="CO930">
        <v>120.248</v>
      </c>
      <c r="CP930">
        <v>199.52699999999999</v>
      </c>
      <c r="CQ930" t="s">
        <v>179</v>
      </c>
      <c r="CR930">
        <v>0</v>
      </c>
      <c r="CS930">
        <v>319.77499999999998</v>
      </c>
      <c r="CT930">
        <v>14948</v>
      </c>
      <c r="CU930">
        <v>739</v>
      </c>
      <c r="CV930">
        <v>0</v>
      </c>
      <c r="CW930">
        <v>0</v>
      </c>
      <c r="CX930">
        <v>15687</v>
      </c>
      <c r="CY930">
        <v>0</v>
      </c>
      <c r="CZ930">
        <v>0</v>
      </c>
      <c r="DA930">
        <v>0</v>
      </c>
      <c r="DB930">
        <v>0</v>
      </c>
      <c r="DC930">
        <v>0</v>
      </c>
    </row>
    <row r="931" spans="1:107" x14ac:dyDescent="0.45">
      <c r="A931">
        <v>2024</v>
      </c>
      <c r="B931">
        <v>3</v>
      </c>
      <c r="C931" t="s">
        <v>182</v>
      </c>
      <c r="D931">
        <v>4226</v>
      </c>
      <c r="E931" t="s">
        <v>508</v>
      </c>
      <c r="F931" t="s">
        <v>323</v>
      </c>
      <c r="G931" t="s">
        <v>244</v>
      </c>
      <c r="H931">
        <v>354</v>
      </c>
      <c r="I931">
        <v>112.36</v>
      </c>
      <c r="J931" t="s">
        <v>324</v>
      </c>
      <c r="K931" t="s">
        <v>324</v>
      </c>
      <c r="L931">
        <v>466.36</v>
      </c>
      <c r="M931">
        <v>62458</v>
      </c>
      <c r="N931">
        <v>3367</v>
      </c>
      <c r="O931" t="s">
        <v>324</v>
      </c>
      <c r="P931" t="s">
        <v>324</v>
      </c>
      <c r="Q931">
        <v>65825</v>
      </c>
      <c r="R931" t="s">
        <v>324</v>
      </c>
      <c r="S931">
        <v>104.979</v>
      </c>
      <c r="T931" t="s">
        <v>324</v>
      </c>
      <c r="U931" t="s">
        <v>324</v>
      </c>
      <c r="V931">
        <v>104.979</v>
      </c>
      <c r="W931" t="s">
        <v>324</v>
      </c>
      <c r="X931">
        <v>760</v>
      </c>
      <c r="Y931" t="s">
        <v>324</v>
      </c>
      <c r="Z931" t="s">
        <v>324</v>
      </c>
      <c r="AA931">
        <v>760</v>
      </c>
      <c r="AB931" t="s">
        <v>324</v>
      </c>
      <c r="AC931" t="s">
        <v>324</v>
      </c>
      <c r="AD931" t="s">
        <v>324</v>
      </c>
      <c r="AE931" t="s">
        <v>324</v>
      </c>
      <c r="AF931">
        <v>0</v>
      </c>
      <c r="AG931">
        <v>3.9180000000000001</v>
      </c>
      <c r="AH931">
        <v>10.35</v>
      </c>
      <c r="AI931" t="s">
        <v>324</v>
      </c>
      <c r="AJ931" t="s">
        <v>324</v>
      </c>
      <c r="AK931">
        <v>14.268000000000001</v>
      </c>
      <c r="AL931">
        <v>482</v>
      </c>
      <c r="AM931">
        <v>26</v>
      </c>
      <c r="AN931" t="s">
        <v>324</v>
      </c>
      <c r="AO931" t="s">
        <v>324</v>
      </c>
      <c r="AP931">
        <v>508</v>
      </c>
      <c r="AQ931">
        <v>9.9380000000000006</v>
      </c>
      <c r="AR931">
        <v>49.689</v>
      </c>
      <c r="AS931" t="s">
        <v>324</v>
      </c>
      <c r="AT931" t="s">
        <v>324</v>
      </c>
      <c r="AU931">
        <v>59.627000000000002</v>
      </c>
      <c r="AV931">
        <v>0.19600000000000001</v>
      </c>
      <c r="AW931">
        <v>11.458</v>
      </c>
      <c r="AX931" t="s">
        <v>324</v>
      </c>
      <c r="AY931" t="s">
        <v>324</v>
      </c>
      <c r="AZ931">
        <v>11.654</v>
      </c>
      <c r="BA931">
        <v>25</v>
      </c>
      <c r="BB931">
        <v>9</v>
      </c>
      <c r="BC931" t="s">
        <v>324</v>
      </c>
      <c r="BD931" t="s">
        <v>324</v>
      </c>
      <c r="BE931">
        <v>34</v>
      </c>
      <c r="BF931">
        <v>0.48</v>
      </c>
      <c r="BG931">
        <v>11.654</v>
      </c>
      <c r="BH931" t="s">
        <v>324</v>
      </c>
      <c r="BI931" t="s">
        <v>324</v>
      </c>
      <c r="BJ931">
        <v>12.134</v>
      </c>
      <c r="BK931" t="s">
        <v>324</v>
      </c>
      <c r="BL931">
        <v>0.14299999999999999</v>
      </c>
      <c r="BM931" t="s">
        <v>324</v>
      </c>
      <c r="BN931" t="s">
        <v>324</v>
      </c>
      <c r="BO931">
        <v>0.14299999999999999</v>
      </c>
      <c r="BP931" t="s">
        <v>324</v>
      </c>
      <c r="BQ931">
        <v>6</v>
      </c>
      <c r="BR931" t="s">
        <v>324</v>
      </c>
      <c r="BS931" t="s">
        <v>324</v>
      </c>
      <c r="BT931">
        <v>6</v>
      </c>
      <c r="BU931" t="s">
        <v>324</v>
      </c>
      <c r="BV931" t="s">
        <v>324</v>
      </c>
      <c r="BW931" t="s">
        <v>324</v>
      </c>
      <c r="BX931" t="s">
        <v>324</v>
      </c>
      <c r="BY931">
        <v>0</v>
      </c>
      <c r="BZ931">
        <v>1.4999999999999999E-2</v>
      </c>
      <c r="CA931">
        <v>39.122</v>
      </c>
      <c r="CB931" t="s">
        <v>324</v>
      </c>
      <c r="CC931" t="s">
        <v>324</v>
      </c>
      <c r="CD931">
        <v>39.137</v>
      </c>
      <c r="CE931">
        <v>3</v>
      </c>
      <c r="CF931">
        <v>41</v>
      </c>
      <c r="CG931" t="s">
        <v>324</v>
      </c>
      <c r="CH931" t="s">
        <v>324</v>
      </c>
      <c r="CI931">
        <v>44</v>
      </c>
      <c r="CJ931" t="s">
        <v>324</v>
      </c>
      <c r="CK931" t="s">
        <v>324</v>
      </c>
      <c r="CL931" t="s">
        <v>324</v>
      </c>
      <c r="CM931" t="s">
        <v>324</v>
      </c>
      <c r="CN931">
        <v>0</v>
      </c>
      <c r="CO931">
        <v>354.01499999999999</v>
      </c>
      <c r="CP931">
        <v>256.60399999999998</v>
      </c>
      <c r="CQ931" t="s">
        <v>179</v>
      </c>
      <c r="CR931">
        <v>0</v>
      </c>
      <c r="CS931">
        <v>610.61900000000003</v>
      </c>
      <c r="CT931">
        <v>62461</v>
      </c>
      <c r="CU931">
        <v>4174</v>
      </c>
      <c r="CV931">
        <v>0</v>
      </c>
      <c r="CW931">
        <v>0</v>
      </c>
      <c r="CX931">
        <v>66635</v>
      </c>
      <c r="CY931">
        <v>0</v>
      </c>
      <c r="CZ931">
        <v>0</v>
      </c>
      <c r="DA931">
        <v>0</v>
      </c>
      <c r="DB931">
        <v>0</v>
      </c>
      <c r="DC931">
        <v>0</v>
      </c>
    </row>
    <row r="932" spans="1:107" x14ac:dyDescent="0.45">
      <c r="A932">
        <v>2024</v>
      </c>
      <c r="B932">
        <v>3</v>
      </c>
      <c r="C932" t="s">
        <v>182</v>
      </c>
      <c r="D932">
        <v>11171</v>
      </c>
      <c r="E932" t="s">
        <v>509</v>
      </c>
      <c r="F932" t="s">
        <v>323</v>
      </c>
      <c r="G932" t="s">
        <v>244</v>
      </c>
      <c r="H932">
        <v>588.322</v>
      </c>
      <c r="I932">
        <v>97.093000000000004</v>
      </c>
      <c r="J932" t="s">
        <v>324</v>
      </c>
      <c r="K932" t="s">
        <v>324</v>
      </c>
      <c r="L932">
        <v>685.41499999999996</v>
      </c>
      <c r="M932">
        <v>83021</v>
      </c>
      <c r="N932">
        <v>1656</v>
      </c>
      <c r="O932" t="s">
        <v>324</v>
      </c>
      <c r="P932" t="s">
        <v>324</v>
      </c>
      <c r="Q932">
        <v>84677</v>
      </c>
      <c r="R932" t="s">
        <v>324</v>
      </c>
      <c r="S932">
        <v>10.635</v>
      </c>
      <c r="T932" t="s">
        <v>324</v>
      </c>
      <c r="U932" t="s">
        <v>324</v>
      </c>
      <c r="V932">
        <v>10.635</v>
      </c>
      <c r="W932" t="s">
        <v>324</v>
      </c>
      <c r="X932">
        <v>44</v>
      </c>
      <c r="Y932" t="s">
        <v>324</v>
      </c>
      <c r="Z932" t="s">
        <v>324</v>
      </c>
      <c r="AA932">
        <v>44</v>
      </c>
      <c r="AB932" t="s">
        <v>324</v>
      </c>
      <c r="AC932" t="s">
        <v>324</v>
      </c>
      <c r="AD932" t="s">
        <v>324</v>
      </c>
      <c r="AE932" t="s">
        <v>324</v>
      </c>
      <c r="AF932">
        <v>0</v>
      </c>
      <c r="AG932">
        <v>15.278</v>
      </c>
      <c r="AH932">
        <v>0.63800000000000001</v>
      </c>
      <c r="AI932" t="s">
        <v>324</v>
      </c>
      <c r="AJ932" t="s">
        <v>324</v>
      </c>
      <c r="AK932">
        <v>15.916</v>
      </c>
      <c r="AL932">
        <v>1769</v>
      </c>
      <c r="AM932">
        <v>9</v>
      </c>
      <c r="AN932" t="s">
        <v>324</v>
      </c>
      <c r="AO932" t="s">
        <v>324</v>
      </c>
      <c r="AP932">
        <v>1778</v>
      </c>
      <c r="AQ932" t="s">
        <v>324</v>
      </c>
      <c r="AR932" t="s">
        <v>324</v>
      </c>
      <c r="AS932" t="s">
        <v>324</v>
      </c>
      <c r="AT932" t="s">
        <v>324</v>
      </c>
      <c r="AU932">
        <v>0</v>
      </c>
      <c r="AV932" t="s">
        <v>324</v>
      </c>
      <c r="AW932" t="s">
        <v>324</v>
      </c>
      <c r="AX932" t="s">
        <v>324</v>
      </c>
      <c r="AY932" t="s">
        <v>324</v>
      </c>
      <c r="AZ932">
        <v>0</v>
      </c>
      <c r="BA932" t="s">
        <v>324</v>
      </c>
      <c r="BB932" t="s">
        <v>324</v>
      </c>
      <c r="BC932" t="s">
        <v>324</v>
      </c>
      <c r="BD932" t="s">
        <v>324</v>
      </c>
      <c r="BE932">
        <v>0</v>
      </c>
      <c r="BF932" t="s">
        <v>324</v>
      </c>
      <c r="BG932" t="s">
        <v>324</v>
      </c>
      <c r="BH932" t="s">
        <v>324</v>
      </c>
      <c r="BI932" t="s">
        <v>324</v>
      </c>
      <c r="BJ932">
        <v>0</v>
      </c>
      <c r="BK932">
        <v>2.4E-2</v>
      </c>
      <c r="BL932">
        <v>0.35599999999999998</v>
      </c>
      <c r="BM932" t="s">
        <v>324</v>
      </c>
      <c r="BN932" t="s">
        <v>324</v>
      </c>
      <c r="BO932">
        <v>0.38</v>
      </c>
      <c r="BP932">
        <v>5</v>
      </c>
      <c r="BQ932">
        <v>16</v>
      </c>
      <c r="BR932" t="s">
        <v>324</v>
      </c>
      <c r="BS932" t="s">
        <v>324</v>
      </c>
      <c r="BT932">
        <v>21</v>
      </c>
      <c r="BU932" t="s">
        <v>324</v>
      </c>
      <c r="BV932" t="s">
        <v>324</v>
      </c>
      <c r="BW932" t="s">
        <v>324</v>
      </c>
      <c r="BX932" t="s">
        <v>324</v>
      </c>
      <c r="BY932">
        <v>0</v>
      </c>
      <c r="BZ932">
        <v>3.1389999999999998</v>
      </c>
      <c r="CA932">
        <v>21.286999999999999</v>
      </c>
      <c r="CB932" t="s">
        <v>324</v>
      </c>
      <c r="CC932" t="s">
        <v>324</v>
      </c>
      <c r="CD932">
        <v>24.425999999999998</v>
      </c>
      <c r="CE932">
        <v>323</v>
      </c>
      <c r="CF932">
        <v>46</v>
      </c>
      <c r="CG932" t="s">
        <v>324</v>
      </c>
      <c r="CH932" t="s">
        <v>324</v>
      </c>
      <c r="CI932">
        <v>369</v>
      </c>
      <c r="CJ932" t="s">
        <v>324</v>
      </c>
      <c r="CK932" t="s">
        <v>324</v>
      </c>
      <c r="CL932" t="s">
        <v>324</v>
      </c>
      <c r="CM932" t="s">
        <v>324</v>
      </c>
      <c r="CN932">
        <v>0</v>
      </c>
      <c r="CO932">
        <v>591.48500000000001</v>
      </c>
      <c r="CP932">
        <v>129.37100000000001</v>
      </c>
      <c r="CQ932" t="s">
        <v>179</v>
      </c>
      <c r="CR932">
        <v>0</v>
      </c>
      <c r="CS932">
        <v>720.85599999999999</v>
      </c>
      <c r="CT932">
        <v>83349</v>
      </c>
      <c r="CU932">
        <v>1762</v>
      </c>
      <c r="CV932">
        <v>0</v>
      </c>
      <c r="CW932">
        <v>0</v>
      </c>
      <c r="CX932">
        <v>85111</v>
      </c>
      <c r="CY932">
        <v>0</v>
      </c>
      <c r="CZ932">
        <v>0</v>
      </c>
      <c r="DA932">
        <v>0</v>
      </c>
      <c r="DB932">
        <v>0</v>
      </c>
      <c r="DC932">
        <v>0</v>
      </c>
    </row>
    <row r="933" spans="1:107" x14ac:dyDescent="0.45">
      <c r="A933">
        <v>2024</v>
      </c>
      <c r="B933">
        <v>3</v>
      </c>
      <c r="C933" t="s">
        <v>182</v>
      </c>
      <c r="D933">
        <v>13511</v>
      </c>
      <c r="E933" t="s">
        <v>510</v>
      </c>
      <c r="F933" t="s">
        <v>323</v>
      </c>
      <c r="G933" t="s">
        <v>244</v>
      </c>
      <c r="H933">
        <v>84.135999999999996</v>
      </c>
      <c r="I933">
        <v>528.03899999999999</v>
      </c>
      <c r="J933" t="s">
        <v>324</v>
      </c>
      <c r="K933" t="s">
        <v>324</v>
      </c>
      <c r="L933">
        <v>612.17499999999995</v>
      </c>
      <c r="M933">
        <v>10287</v>
      </c>
      <c r="N933">
        <v>1199</v>
      </c>
      <c r="O933" t="s">
        <v>324</v>
      </c>
      <c r="P933" t="s">
        <v>324</v>
      </c>
      <c r="Q933">
        <v>11486</v>
      </c>
      <c r="R933">
        <v>0.154</v>
      </c>
      <c r="S933">
        <v>439.18900000000002</v>
      </c>
      <c r="T933" t="s">
        <v>324</v>
      </c>
      <c r="U933" t="s">
        <v>324</v>
      </c>
      <c r="V933">
        <v>439.34300000000002</v>
      </c>
      <c r="W933">
        <v>4</v>
      </c>
      <c r="X933">
        <v>246</v>
      </c>
      <c r="Y933" t="s">
        <v>324</v>
      </c>
      <c r="Z933" t="s">
        <v>324</v>
      </c>
      <c r="AA933">
        <v>250</v>
      </c>
      <c r="AB933" t="s">
        <v>324</v>
      </c>
      <c r="AC933" t="s">
        <v>324</v>
      </c>
      <c r="AD933" t="s">
        <v>324</v>
      </c>
      <c r="AE933" t="s">
        <v>324</v>
      </c>
      <c r="AF933">
        <v>0</v>
      </c>
      <c r="AG933">
        <v>5.915</v>
      </c>
      <c r="AH933">
        <v>27.388000000000002</v>
      </c>
      <c r="AI933" t="s">
        <v>324</v>
      </c>
      <c r="AJ933" t="s">
        <v>324</v>
      </c>
      <c r="AK933">
        <v>33.302999999999997</v>
      </c>
      <c r="AL933">
        <v>439</v>
      </c>
      <c r="AM933">
        <v>10</v>
      </c>
      <c r="AN933" t="s">
        <v>324</v>
      </c>
      <c r="AO933" t="s">
        <v>324</v>
      </c>
      <c r="AP933">
        <v>449</v>
      </c>
      <c r="AQ933" t="s">
        <v>324</v>
      </c>
      <c r="AR933" t="s">
        <v>324</v>
      </c>
      <c r="AS933" t="s">
        <v>324</v>
      </c>
      <c r="AT933" t="s">
        <v>324</v>
      </c>
      <c r="AU933">
        <v>0</v>
      </c>
      <c r="AV933">
        <v>0.32300000000000001</v>
      </c>
      <c r="AW933">
        <v>0.42</v>
      </c>
      <c r="AX933" t="s">
        <v>324</v>
      </c>
      <c r="AY933" t="s">
        <v>324</v>
      </c>
      <c r="AZ933">
        <v>0.74299999999999999</v>
      </c>
      <c r="BA933">
        <v>36</v>
      </c>
      <c r="BB933">
        <v>4</v>
      </c>
      <c r="BC933" t="s">
        <v>324</v>
      </c>
      <c r="BD933" t="s">
        <v>324</v>
      </c>
      <c r="BE933">
        <v>40</v>
      </c>
      <c r="BF933" t="s">
        <v>324</v>
      </c>
      <c r="BG933" t="s">
        <v>324</v>
      </c>
      <c r="BH933" t="s">
        <v>324</v>
      </c>
      <c r="BI933" t="s">
        <v>324</v>
      </c>
      <c r="BJ933">
        <v>0</v>
      </c>
      <c r="BK933">
        <v>0.64900000000000002</v>
      </c>
      <c r="BL933">
        <v>0.75600000000000001</v>
      </c>
      <c r="BM933" t="s">
        <v>324</v>
      </c>
      <c r="BN933" t="s">
        <v>324</v>
      </c>
      <c r="BO933">
        <v>1.405</v>
      </c>
      <c r="BP933">
        <v>75</v>
      </c>
      <c r="BQ933">
        <v>28</v>
      </c>
      <c r="BR933" t="s">
        <v>324</v>
      </c>
      <c r="BS933" t="s">
        <v>324</v>
      </c>
      <c r="BT933">
        <v>103</v>
      </c>
      <c r="BU933" t="s">
        <v>324</v>
      </c>
      <c r="BV933" t="s">
        <v>324</v>
      </c>
      <c r="BW933" t="s">
        <v>324</v>
      </c>
      <c r="BX933" t="s">
        <v>324</v>
      </c>
      <c r="BY933">
        <v>0</v>
      </c>
      <c r="BZ933" t="s">
        <v>324</v>
      </c>
      <c r="CA933">
        <v>10.897</v>
      </c>
      <c r="CB933" t="s">
        <v>324</v>
      </c>
      <c r="CC933" t="s">
        <v>324</v>
      </c>
      <c r="CD933">
        <v>10.897</v>
      </c>
      <c r="CE933" t="s">
        <v>324</v>
      </c>
      <c r="CF933">
        <v>28</v>
      </c>
      <c r="CG933" t="s">
        <v>324</v>
      </c>
      <c r="CH933" t="s">
        <v>324</v>
      </c>
      <c r="CI933">
        <v>28</v>
      </c>
      <c r="CJ933" t="s">
        <v>324</v>
      </c>
      <c r="CK933" t="s">
        <v>324</v>
      </c>
      <c r="CL933" t="s">
        <v>324</v>
      </c>
      <c r="CM933" t="s">
        <v>324</v>
      </c>
      <c r="CN933">
        <v>0</v>
      </c>
      <c r="CO933">
        <v>84.938999999999993</v>
      </c>
      <c r="CP933">
        <v>978.88099999999997</v>
      </c>
      <c r="CQ933" t="s">
        <v>179</v>
      </c>
      <c r="CR933">
        <v>0</v>
      </c>
      <c r="CS933">
        <v>1063.82</v>
      </c>
      <c r="CT933">
        <v>10366</v>
      </c>
      <c r="CU933">
        <v>1501</v>
      </c>
      <c r="CV933">
        <v>0</v>
      </c>
      <c r="CW933">
        <v>0</v>
      </c>
      <c r="CX933">
        <v>11867</v>
      </c>
      <c r="CY933">
        <v>0</v>
      </c>
      <c r="CZ933">
        <v>0</v>
      </c>
      <c r="DA933">
        <v>0</v>
      </c>
      <c r="DB933">
        <v>0</v>
      </c>
      <c r="DC933">
        <v>0</v>
      </c>
    </row>
    <row r="934" spans="1:107" x14ac:dyDescent="0.45">
      <c r="A934">
        <v>2024</v>
      </c>
      <c r="B934">
        <v>3</v>
      </c>
      <c r="C934" t="s">
        <v>182</v>
      </c>
      <c r="D934">
        <v>13573</v>
      </c>
      <c r="E934" t="s">
        <v>511</v>
      </c>
      <c r="F934" t="s">
        <v>323</v>
      </c>
      <c r="G934" t="s">
        <v>244</v>
      </c>
      <c r="H934">
        <v>189.375</v>
      </c>
      <c r="I934">
        <v>316.70499999999998</v>
      </c>
      <c r="J934">
        <v>9.4220000000000006</v>
      </c>
      <c r="K934" t="s">
        <v>324</v>
      </c>
      <c r="L934">
        <v>515.50199999999995</v>
      </c>
      <c r="M934">
        <v>24226</v>
      </c>
      <c r="N934">
        <v>2254</v>
      </c>
      <c r="O934">
        <v>29</v>
      </c>
      <c r="P934" t="s">
        <v>324</v>
      </c>
      <c r="Q934">
        <v>26509</v>
      </c>
      <c r="R934">
        <v>1.0999999999999999E-2</v>
      </c>
      <c r="S934">
        <v>944.65099999999995</v>
      </c>
      <c r="T934" t="s">
        <v>324</v>
      </c>
      <c r="U934" t="s">
        <v>324</v>
      </c>
      <c r="V934">
        <v>944.66200000000003</v>
      </c>
      <c r="W934">
        <v>1</v>
      </c>
      <c r="X934">
        <v>284</v>
      </c>
      <c r="Y934" t="s">
        <v>324</v>
      </c>
      <c r="Z934" t="s">
        <v>324</v>
      </c>
      <c r="AA934">
        <v>285</v>
      </c>
      <c r="AB934" t="s">
        <v>324</v>
      </c>
      <c r="AC934" t="s">
        <v>324</v>
      </c>
      <c r="AD934" t="s">
        <v>324</v>
      </c>
      <c r="AE934" t="s">
        <v>324</v>
      </c>
      <c r="AF934">
        <v>0</v>
      </c>
      <c r="AG934">
        <v>2.4E-2</v>
      </c>
      <c r="AH934" t="s">
        <v>324</v>
      </c>
      <c r="AI934" t="s">
        <v>324</v>
      </c>
      <c r="AJ934" t="s">
        <v>324</v>
      </c>
      <c r="AK934">
        <v>2.4E-2</v>
      </c>
      <c r="AL934">
        <v>4</v>
      </c>
      <c r="AM934" t="s">
        <v>324</v>
      </c>
      <c r="AN934" t="s">
        <v>324</v>
      </c>
      <c r="AO934" t="s">
        <v>324</v>
      </c>
      <c r="AP934">
        <v>4</v>
      </c>
      <c r="AQ934" t="s">
        <v>324</v>
      </c>
      <c r="AR934" t="s">
        <v>324</v>
      </c>
      <c r="AS934" t="s">
        <v>324</v>
      </c>
      <c r="AT934" t="s">
        <v>324</v>
      </c>
      <c r="AU934">
        <v>0</v>
      </c>
      <c r="AV934" t="s">
        <v>324</v>
      </c>
      <c r="AW934" t="s">
        <v>324</v>
      </c>
      <c r="AX934" t="s">
        <v>324</v>
      </c>
      <c r="AY934" t="s">
        <v>324</v>
      </c>
      <c r="AZ934">
        <v>0</v>
      </c>
      <c r="BA934" t="s">
        <v>324</v>
      </c>
      <c r="BB934" t="s">
        <v>324</v>
      </c>
      <c r="BC934" t="s">
        <v>324</v>
      </c>
      <c r="BD934" t="s">
        <v>324</v>
      </c>
      <c r="BE934">
        <v>0</v>
      </c>
      <c r="BF934" t="s">
        <v>324</v>
      </c>
      <c r="BG934" t="s">
        <v>324</v>
      </c>
      <c r="BH934" t="s">
        <v>324</v>
      </c>
      <c r="BI934" t="s">
        <v>324</v>
      </c>
      <c r="BJ934">
        <v>0</v>
      </c>
      <c r="BK934">
        <v>2.4079999999999999</v>
      </c>
      <c r="BL934">
        <v>4.0010000000000003</v>
      </c>
      <c r="BM934">
        <v>0.15</v>
      </c>
      <c r="BN934" t="s">
        <v>324</v>
      </c>
      <c r="BO934">
        <v>6.5590000000000002</v>
      </c>
      <c r="BP934">
        <v>195</v>
      </c>
      <c r="BQ934">
        <v>63</v>
      </c>
      <c r="BR934">
        <v>2</v>
      </c>
      <c r="BS934" t="s">
        <v>324</v>
      </c>
      <c r="BT934">
        <v>260</v>
      </c>
      <c r="BU934" t="s">
        <v>324</v>
      </c>
      <c r="BV934" t="s">
        <v>324</v>
      </c>
      <c r="BW934" t="s">
        <v>324</v>
      </c>
      <c r="BX934" t="s">
        <v>324</v>
      </c>
      <c r="BY934">
        <v>0</v>
      </c>
      <c r="BZ934">
        <v>0.115</v>
      </c>
      <c r="CA934">
        <v>19.222000000000001</v>
      </c>
      <c r="CB934">
        <v>1.155</v>
      </c>
      <c r="CC934" t="s">
        <v>324</v>
      </c>
      <c r="CD934">
        <v>20.492000000000001</v>
      </c>
      <c r="CE934">
        <v>24</v>
      </c>
      <c r="CF934">
        <v>51</v>
      </c>
      <c r="CG934">
        <v>3</v>
      </c>
      <c r="CH934" t="s">
        <v>324</v>
      </c>
      <c r="CI934">
        <v>78</v>
      </c>
      <c r="CJ934" t="s">
        <v>324</v>
      </c>
      <c r="CK934" t="s">
        <v>324</v>
      </c>
      <c r="CL934" t="s">
        <v>324</v>
      </c>
      <c r="CM934" t="s">
        <v>324</v>
      </c>
      <c r="CN934">
        <v>0</v>
      </c>
      <c r="CO934">
        <v>191.90899999999999</v>
      </c>
      <c r="CP934">
        <v>1284.579</v>
      </c>
      <c r="CQ934">
        <v>10.727</v>
      </c>
      <c r="CR934">
        <v>0</v>
      </c>
      <c r="CS934">
        <v>1487.2149999999999</v>
      </c>
      <c r="CT934">
        <v>24446</v>
      </c>
      <c r="CU934">
        <v>2652</v>
      </c>
      <c r="CV934">
        <v>34</v>
      </c>
      <c r="CW934">
        <v>0</v>
      </c>
      <c r="CX934">
        <v>27132</v>
      </c>
      <c r="CY934">
        <v>0</v>
      </c>
      <c r="CZ934">
        <v>0</v>
      </c>
      <c r="DA934">
        <v>0</v>
      </c>
      <c r="DB934">
        <v>0</v>
      </c>
      <c r="DC934">
        <v>0</v>
      </c>
    </row>
    <row r="935" spans="1:107" x14ac:dyDescent="0.45">
      <c r="A935">
        <v>2024</v>
      </c>
      <c r="B935">
        <v>3</v>
      </c>
      <c r="C935" t="s">
        <v>182</v>
      </c>
      <c r="D935">
        <v>14154</v>
      </c>
      <c r="E935" t="s">
        <v>512</v>
      </c>
      <c r="F935" t="s">
        <v>323</v>
      </c>
      <c r="G935" t="s">
        <v>244</v>
      </c>
      <c r="H935">
        <v>93.521000000000001</v>
      </c>
      <c r="I935">
        <v>94.382000000000005</v>
      </c>
      <c r="J935">
        <v>3.4279999999999999</v>
      </c>
      <c r="K935">
        <v>0</v>
      </c>
      <c r="L935">
        <v>191.33099999999999</v>
      </c>
      <c r="M935">
        <v>12194</v>
      </c>
      <c r="N935">
        <v>205</v>
      </c>
      <c r="O935">
        <v>5</v>
      </c>
      <c r="P935">
        <v>0</v>
      </c>
      <c r="Q935">
        <v>12404</v>
      </c>
      <c r="R935">
        <v>0</v>
      </c>
      <c r="S935">
        <v>16.916</v>
      </c>
      <c r="T935">
        <v>0</v>
      </c>
      <c r="U935">
        <v>0</v>
      </c>
      <c r="V935">
        <v>16.916</v>
      </c>
      <c r="W935">
        <v>0</v>
      </c>
      <c r="X935">
        <v>35</v>
      </c>
      <c r="Y935">
        <v>0</v>
      </c>
      <c r="Z935">
        <v>0</v>
      </c>
      <c r="AA935">
        <v>35</v>
      </c>
      <c r="AB935" t="s">
        <v>324</v>
      </c>
      <c r="AC935" t="s">
        <v>324</v>
      </c>
      <c r="AD935" t="s">
        <v>324</v>
      </c>
      <c r="AE935" t="s">
        <v>324</v>
      </c>
      <c r="AF935">
        <v>0</v>
      </c>
      <c r="AG935">
        <v>5.1390000000000002</v>
      </c>
      <c r="AH935">
        <v>15.91</v>
      </c>
      <c r="AI935">
        <v>0</v>
      </c>
      <c r="AJ935">
        <v>0</v>
      </c>
      <c r="AK935">
        <v>21.048999999999999</v>
      </c>
      <c r="AL935">
        <v>609</v>
      </c>
      <c r="AM935">
        <v>7</v>
      </c>
      <c r="AN935">
        <v>0</v>
      </c>
      <c r="AO935">
        <v>0</v>
      </c>
      <c r="AP935">
        <v>616</v>
      </c>
      <c r="AQ935">
        <v>4.3239999999999998</v>
      </c>
      <c r="AR935">
        <v>7.99</v>
      </c>
      <c r="AS935">
        <v>0</v>
      </c>
      <c r="AT935">
        <v>0</v>
      </c>
      <c r="AU935">
        <v>12.314</v>
      </c>
      <c r="AV935">
        <v>4.4999999999999998E-2</v>
      </c>
      <c r="AW935">
        <v>15</v>
      </c>
      <c r="AX935">
        <v>0</v>
      </c>
      <c r="AY935">
        <v>0</v>
      </c>
      <c r="AZ935">
        <v>15.045</v>
      </c>
      <c r="BA935">
        <v>3</v>
      </c>
      <c r="BB935">
        <v>4</v>
      </c>
      <c r="BC935">
        <v>0</v>
      </c>
      <c r="BD935">
        <v>0</v>
      </c>
      <c r="BE935">
        <v>7</v>
      </c>
      <c r="BF935">
        <v>0.04</v>
      </c>
      <c r="BG935">
        <v>12</v>
      </c>
      <c r="BH935">
        <v>0</v>
      </c>
      <c r="BI935">
        <v>0</v>
      </c>
      <c r="BJ935">
        <v>12.04</v>
      </c>
      <c r="BK935">
        <v>0</v>
      </c>
      <c r="BL935">
        <v>1.2E-2</v>
      </c>
      <c r="BM935">
        <v>0</v>
      </c>
      <c r="BN935">
        <v>0</v>
      </c>
      <c r="BO935">
        <v>1.2E-2</v>
      </c>
      <c r="BP935">
        <v>0</v>
      </c>
      <c r="BQ935">
        <v>2</v>
      </c>
      <c r="BR935">
        <v>0</v>
      </c>
      <c r="BS935">
        <v>0</v>
      </c>
      <c r="BT935">
        <v>2</v>
      </c>
      <c r="BU935" t="s">
        <v>324</v>
      </c>
      <c r="BV935" t="s">
        <v>324</v>
      </c>
      <c r="BW935" t="s">
        <v>324</v>
      </c>
      <c r="BX935" t="s">
        <v>324</v>
      </c>
      <c r="BY935">
        <v>0</v>
      </c>
      <c r="BZ935">
        <v>0</v>
      </c>
      <c r="CA935">
        <v>0.02</v>
      </c>
      <c r="CB935">
        <v>0</v>
      </c>
      <c r="CC935">
        <v>0</v>
      </c>
      <c r="CD935">
        <v>0.02</v>
      </c>
      <c r="CE935">
        <v>0</v>
      </c>
      <c r="CF935">
        <v>1</v>
      </c>
      <c r="CG935">
        <v>0</v>
      </c>
      <c r="CH935">
        <v>0</v>
      </c>
      <c r="CI935">
        <v>1</v>
      </c>
      <c r="CJ935" t="s">
        <v>324</v>
      </c>
      <c r="CK935" t="s">
        <v>324</v>
      </c>
      <c r="CL935" t="s">
        <v>324</v>
      </c>
      <c r="CM935" t="s">
        <v>324</v>
      </c>
      <c r="CN935">
        <v>0</v>
      </c>
      <c r="CO935">
        <v>93.521000000000001</v>
      </c>
      <c r="CP935">
        <v>111.33</v>
      </c>
      <c r="CQ935">
        <v>3.4279999999999999</v>
      </c>
      <c r="CR935">
        <v>0</v>
      </c>
      <c r="CS935">
        <v>208.279</v>
      </c>
      <c r="CT935">
        <v>12194</v>
      </c>
      <c r="CU935">
        <v>243</v>
      </c>
      <c r="CV935">
        <v>5</v>
      </c>
      <c r="CW935">
        <v>0</v>
      </c>
      <c r="CX935">
        <v>12442</v>
      </c>
      <c r="CY935">
        <v>0</v>
      </c>
      <c r="CZ935">
        <v>0</v>
      </c>
      <c r="DA935">
        <v>0</v>
      </c>
      <c r="DB935">
        <v>0</v>
      </c>
      <c r="DC935">
        <v>0</v>
      </c>
    </row>
    <row r="936" spans="1:107" x14ac:dyDescent="0.45">
      <c r="A936">
        <v>2024</v>
      </c>
      <c r="B936">
        <v>3</v>
      </c>
      <c r="C936" t="s">
        <v>182</v>
      </c>
      <c r="D936">
        <v>16183</v>
      </c>
      <c r="E936" t="s">
        <v>514</v>
      </c>
      <c r="F936" t="s">
        <v>323</v>
      </c>
      <c r="G936" t="s">
        <v>244</v>
      </c>
      <c r="H936">
        <v>20.555</v>
      </c>
      <c r="I936">
        <v>173.1</v>
      </c>
      <c r="J936" t="s">
        <v>324</v>
      </c>
      <c r="K936" t="s">
        <v>324</v>
      </c>
      <c r="L936">
        <v>193.655</v>
      </c>
      <c r="M936">
        <v>2565</v>
      </c>
      <c r="N936">
        <v>252</v>
      </c>
      <c r="O936" t="s">
        <v>324</v>
      </c>
      <c r="P936" t="s">
        <v>324</v>
      </c>
      <c r="Q936">
        <v>2817</v>
      </c>
      <c r="R936">
        <v>4.3999999999999997E-2</v>
      </c>
      <c r="S936">
        <v>24.302</v>
      </c>
      <c r="T936" t="s">
        <v>324</v>
      </c>
      <c r="U936" t="s">
        <v>324</v>
      </c>
      <c r="V936">
        <v>24.346</v>
      </c>
      <c r="W936">
        <v>6</v>
      </c>
      <c r="X936">
        <v>378</v>
      </c>
      <c r="Y936" t="s">
        <v>324</v>
      </c>
      <c r="Z936" t="s">
        <v>324</v>
      </c>
      <c r="AA936">
        <v>384</v>
      </c>
      <c r="AB936" t="s">
        <v>324</v>
      </c>
      <c r="AC936" t="s">
        <v>324</v>
      </c>
      <c r="AD936" t="s">
        <v>324</v>
      </c>
      <c r="AE936" t="s">
        <v>324</v>
      </c>
      <c r="AF936">
        <v>0</v>
      </c>
      <c r="AG936" t="s">
        <v>324</v>
      </c>
      <c r="AH936">
        <v>1</v>
      </c>
      <c r="AI936" t="s">
        <v>324</v>
      </c>
      <c r="AJ936" t="s">
        <v>324</v>
      </c>
      <c r="AK936">
        <v>1</v>
      </c>
      <c r="AL936" t="s">
        <v>324</v>
      </c>
      <c r="AM936">
        <v>1</v>
      </c>
      <c r="AN936" t="s">
        <v>324</v>
      </c>
      <c r="AO936" t="s">
        <v>324</v>
      </c>
      <c r="AP936">
        <v>1</v>
      </c>
      <c r="AQ936" t="s">
        <v>324</v>
      </c>
      <c r="AR936" t="s">
        <v>324</v>
      </c>
      <c r="AS936" t="s">
        <v>324</v>
      </c>
      <c r="AT936" t="s">
        <v>324</v>
      </c>
      <c r="AU936">
        <v>0</v>
      </c>
      <c r="AV936" t="s">
        <v>324</v>
      </c>
      <c r="AW936" t="s">
        <v>324</v>
      </c>
      <c r="AX936" t="s">
        <v>324</v>
      </c>
      <c r="AY936" t="s">
        <v>324</v>
      </c>
      <c r="AZ936">
        <v>0</v>
      </c>
      <c r="BA936" t="s">
        <v>324</v>
      </c>
      <c r="BB936" t="s">
        <v>324</v>
      </c>
      <c r="BC936" t="s">
        <v>324</v>
      </c>
      <c r="BD936" t="s">
        <v>324</v>
      </c>
      <c r="BE936">
        <v>0</v>
      </c>
      <c r="BF936" t="s">
        <v>324</v>
      </c>
      <c r="BG936" t="s">
        <v>324</v>
      </c>
      <c r="BH936" t="s">
        <v>324</v>
      </c>
      <c r="BI936" t="s">
        <v>324</v>
      </c>
      <c r="BJ936">
        <v>0</v>
      </c>
      <c r="BK936">
        <v>7.3999999999999996E-2</v>
      </c>
      <c r="BL936">
        <v>0.88</v>
      </c>
      <c r="BM936" t="s">
        <v>324</v>
      </c>
      <c r="BN936" t="s">
        <v>324</v>
      </c>
      <c r="BO936">
        <v>0.95399999999999996</v>
      </c>
      <c r="BP936">
        <v>12</v>
      </c>
      <c r="BQ936">
        <v>5</v>
      </c>
      <c r="BR936" t="s">
        <v>324</v>
      </c>
      <c r="BS936" t="s">
        <v>324</v>
      </c>
      <c r="BT936">
        <v>17</v>
      </c>
      <c r="BU936" t="s">
        <v>324</v>
      </c>
      <c r="BV936" t="s">
        <v>324</v>
      </c>
      <c r="BW936" t="s">
        <v>324</v>
      </c>
      <c r="BX936" t="s">
        <v>324</v>
      </c>
      <c r="BY936">
        <v>0</v>
      </c>
      <c r="BZ936">
        <v>0.71299999999999997</v>
      </c>
      <c r="CA936">
        <v>1.464</v>
      </c>
      <c r="CB936" t="s">
        <v>324</v>
      </c>
      <c r="CC936" t="s">
        <v>324</v>
      </c>
      <c r="CD936">
        <v>2.177</v>
      </c>
      <c r="CE936">
        <v>62</v>
      </c>
      <c r="CF936">
        <v>3</v>
      </c>
      <c r="CG936" t="s">
        <v>324</v>
      </c>
      <c r="CH936" t="s">
        <v>324</v>
      </c>
      <c r="CI936">
        <v>65</v>
      </c>
      <c r="CJ936" t="s">
        <v>324</v>
      </c>
      <c r="CK936" t="s">
        <v>324</v>
      </c>
      <c r="CL936" t="s">
        <v>324</v>
      </c>
      <c r="CM936" t="s">
        <v>324</v>
      </c>
      <c r="CN936">
        <v>0</v>
      </c>
      <c r="CO936">
        <v>21.385999999999999</v>
      </c>
      <c r="CP936">
        <v>199.74600000000001</v>
      </c>
      <c r="CQ936" t="s">
        <v>179</v>
      </c>
      <c r="CR936">
        <v>0</v>
      </c>
      <c r="CS936">
        <v>221.13200000000001</v>
      </c>
      <c r="CT936">
        <v>2645</v>
      </c>
      <c r="CU936">
        <v>638</v>
      </c>
      <c r="CV936">
        <v>0</v>
      </c>
      <c r="CW936">
        <v>0</v>
      </c>
      <c r="CX936">
        <v>3283</v>
      </c>
      <c r="CY936">
        <v>0</v>
      </c>
      <c r="CZ936">
        <v>0</v>
      </c>
      <c r="DA936">
        <v>0</v>
      </c>
      <c r="DB936">
        <v>0</v>
      </c>
      <c r="DC936">
        <v>0</v>
      </c>
    </row>
    <row r="937" spans="1:107" x14ac:dyDescent="0.45">
      <c r="A937">
        <v>2024</v>
      </c>
      <c r="B937">
        <v>3</v>
      </c>
      <c r="C937" t="s">
        <v>182</v>
      </c>
      <c r="D937">
        <v>66101</v>
      </c>
      <c r="E937" t="s">
        <v>515</v>
      </c>
      <c r="F937" t="s">
        <v>323</v>
      </c>
      <c r="G937" t="s">
        <v>244</v>
      </c>
      <c r="H937">
        <v>8.6999999999999994E-2</v>
      </c>
      <c r="I937">
        <v>1E-3</v>
      </c>
      <c r="J937">
        <v>0</v>
      </c>
      <c r="K937">
        <v>0</v>
      </c>
      <c r="L937">
        <v>8.7999999999999995E-2</v>
      </c>
      <c r="M937">
        <v>11</v>
      </c>
      <c r="N937">
        <v>1</v>
      </c>
      <c r="O937">
        <v>0</v>
      </c>
      <c r="P937">
        <v>0</v>
      </c>
      <c r="Q937">
        <v>12</v>
      </c>
      <c r="R937">
        <v>0</v>
      </c>
      <c r="S937">
        <v>0</v>
      </c>
      <c r="T937">
        <v>0</v>
      </c>
      <c r="U937">
        <v>0</v>
      </c>
      <c r="V937">
        <v>0</v>
      </c>
      <c r="W937">
        <v>0</v>
      </c>
      <c r="X937">
        <v>0</v>
      </c>
      <c r="Y937">
        <v>0</v>
      </c>
      <c r="Z937">
        <v>0</v>
      </c>
      <c r="AA937">
        <v>0</v>
      </c>
      <c r="AB937">
        <v>0</v>
      </c>
      <c r="AC937">
        <v>0</v>
      </c>
      <c r="AD937">
        <v>0</v>
      </c>
      <c r="AE937">
        <v>0</v>
      </c>
      <c r="AF937">
        <v>0</v>
      </c>
      <c r="AG937">
        <v>0</v>
      </c>
      <c r="AH937">
        <v>0</v>
      </c>
      <c r="AI937">
        <v>0</v>
      </c>
      <c r="AJ937">
        <v>0</v>
      </c>
      <c r="AK937">
        <v>0</v>
      </c>
      <c r="AL937">
        <v>0</v>
      </c>
      <c r="AM937">
        <v>0</v>
      </c>
      <c r="AN937">
        <v>0</v>
      </c>
      <c r="AO937">
        <v>0</v>
      </c>
      <c r="AP937">
        <v>0</v>
      </c>
      <c r="AQ937">
        <v>0</v>
      </c>
      <c r="AR937">
        <v>0</v>
      </c>
      <c r="AS937">
        <v>0</v>
      </c>
      <c r="AT937">
        <v>0</v>
      </c>
      <c r="AU937">
        <v>0</v>
      </c>
      <c r="AV937">
        <v>0</v>
      </c>
      <c r="AW937">
        <v>0</v>
      </c>
      <c r="AX937">
        <v>0</v>
      </c>
      <c r="AY937">
        <v>0</v>
      </c>
      <c r="AZ937">
        <v>0</v>
      </c>
      <c r="BA937">
        <v>0</v>
      </c>
      <c r="BB937">
        <v>0</v>
      </c>
      <c r="BC937">
        <v>0</v>
      </c>
      <c r="BD937">
        <v>0</v>
      </c>
      <c r="BE937">
        <v>0</v>
      </c>
      <c r="BF937">
        <v>0</v>
      </c>
      <c r="BG937">
        <v>0</v>
      </c>
      <c r="BH937">
        <v>0</v>
      </c>
      <c r="BI937">
        <v>0</v>
      </c>
      <c r="BJ937">
        <v>0</v>
      </c>
      <c r="BK937">
        <v>0</v>
      </c>
      <c r="BL937">
        <v>4.0000000000000001E-3</v>
      </c>
      <c r="BM937">
        <v>0</v>
      </c>
      <c r="BN937">
        <v>0</v>
      </c>
      <c r="BO937">
        <v>4.0000000000000001E-3</v>
      </c>
      <c r="BP937">
        <v>0</v>
      </c>
      <c r="BQ937">
        <v>1</v>
      </c>
      <c r="BR937">
        <v>0</v>
      </c>
      <c r="BS937">
        <v>0</v>
      </c>
      <c r="BT937">
        <v>1</v>
      </c>
      <c r="BU937">
        <v>0</v>
      </c>
      <c r="BV937">
        <v>0</v>
      </c>
      <c r="BW937">
        <v>0</v>
      </c>
      <c r="BX937">
        <v>0</v>
      </c>
      <c r="BY937">
        <v>0</v>
      </c>
      <c r="BZ937">
        <v>0</v>
      </c>
      <c r="CA937">
        <v>0</v>
      </c>
      <c r="CB937">
        <v>0</v>
      </c>
      <c r="CC937">
        <v>0</v>
      </c>
      <c r="CD937">
        <v>0</v>
      </c>
      <c r="CE937">
        <v>0</v>
      </c>
      <c r="CF937">
        <v>0</v>
      </c>
      <c r="CG937">
        <v>0</v>
      </c>
      <c r="CH937">
        <v>0</v>
      </c>
      <c r="CI937">
        <v>0</v>
      </c>
      <c r="CJ937">
        <v>0</v>
      </c>
      <c r="CK937">
        <v>0</v>
      </c>
      <c r="CL937">
        <v>0</v>
      </c>
      <c r="CM937">
        <v>0</v>
      </c>
      <c r="CN937">
        <v>0</v>
      </c>
      <c r="CO937">
        <v>8.6999999999999994E-2</v>
      </c>
      <c r="CP937">
        <v>5.0000000000000001E-3</v>
      </c>
      <c r="CQ937" t="s">
        <v>179</v>
      </c>
      <c r="CR937">
        <v>0</v>
      </c>
      <c r="CS937">
        <v>9.1999999999999998E-2</v>
      </c>
      <c r="CT937">
        <v>11</v>
      </c>
      <c r="CU937">
        <v>2</v>
      </c>
      <c r="CV937">
        <v>0</v>
      </c>
      <c r="CW937">
        <v>0</v>
      </c>
      <c r="CX937">
        <v>13</v>
      </c>
      <c r="CY937">
        <v>0</v>
      </c>
      <c r="CZ937">
        <v>0</v>
      </c>
      <c r="DA937">
        <v>0</v>
      </c>
      <c r="DB937">
        <v>0</v>
      </c>
      <c r="DC937">
        <v>0</v>
      </c>
    </row>
    <row r="938" spans="1:107" x14ac:dyDescent="0.45">
      <c r="A938">
        <v>2024</v>
      </c>
      <c r="B938">
        <v>3</v>
      </c>
      <c r="C938" t="s">
        <v>182</v>
      </c>
      <c r="D938">
        <v>99999</v>
      </c>
      <c r="E938" t="s">
        <v>329</v>
      </c>
      <c r="F938" t="s">
        <v>323</v>
      </c>
      <c r="H938">
        <v>0.47799999999999998</v>
      </c>
      <c r="I938">
        <v>2.3E-2</v>
      </c>
      <c r="J938">
        <v>2.8000000000000001E-2</v>
      </c>
      <c r="K938" t="s">
        <v>324</v>
      </c>
      <c r="L938">
        <v>0.52900000000000003</v>
      </c>
      <c r="M938" t="s">
        <v>324</v>
      </c>
      <c r="N938" t="s">
        <v>324</v>
      </c>
      <c r="O938" t="s">
        <v>324</v>
      </c>
      <c r="P938" t="s">
        <v>324</v>
      </c>
      <c r="Q938" t="s">
        <v>324</v>
      </c>
      <c r="R938" t="s">
        <v>324</v>
      </c>
      <c r="S938" t="s">
        <v>324</v>
      </c>
      <c r="T938" t="s">
        <v>324</v>
      </c>
      <c r="U938" t="s">
        <v>324</v>
      </c>
      <c r="V938" t="s">
        <v>324</v>
      </c>
      <c r="W938" t="s">
        <v>324</v>
      </c>
      <c r="X938" t="s">
        <v>324</v>
      </c>
      <c r="Y938" t="s">
        <v>324</v>
      </c>
      <c r="Z938" t="s">
        <v>324</v>
      </c>
      <c r="AA938" t="s">
        <v>324</v>
      </c>
      <c r="AB938" t="s">
        <v>324</v>
      </c>
      <c r="AC938" t="s">
        <v>324</v>
      </c>
      <c r="AD938" t="s">
        <v>324</v>
      </c>
      <c r="AE938" t="s">
        <v>324</v>
      </c>
      <c r="AF938" t="s">
        <v>324</v>
      </c>
      <c r="AG938" t="s">
        <v>324</v>
      </c>
      <c r="AH938" t="s">
        <v>324</v>
      </c>
      <c r="AI938" t="s">
        <v>324</v>
      </c>
      <c r="AJ938" t="s">
        <v>324</v>
      </c>
      <c r="AK938" t="s">
        <v>324</v>
      </c>
      <c r="AL938" t="s">
        <v>324</v>
      </c>
      <c r="AM938" t="s">
        <v>324</v>
      </c>
      <c r="AN938" t="s">
        <v>324</v>
      </c>
      <c r="AO938" t="s">
        <v>324</v>
      </c>
      <c r="AP938" t="s">
        <v>324</v>
      </c>
      <c r="AQ938" t="s">
        <v>324</v>
      </c>
      <c r="AR938" t="s">
        <v>324</v>
      </c>
      <c r="AS938" t="s">
        <v>324</v>
      </c>
      <c r="AT938" t="s">
        <v>324</v>
      </c>
      <c r="AU938" t="s">
        <v>324</v>
      </c>
      <c r="AV938" t="s">
        <v>324</v>
      </c>
      <c r="AW938" t="s">
        <v>324</v>
      </c>
      <c r="AX938" t="s">
        <v>324</v>
      </c>
      <c r="AY938" t="s">
        <v>324</v>
      </c>
      <c r="AZ938" t="s">
        <v>324</v>
      </c>
      <c r="BA938" t="s">
        <v>324</v>
      </c>
      <c r="BB938" t="s">
        <v>324</v>
      </c>
      <c r="BC938" t="s">
        <v>324</v>
      </c>
      <c r="BD938" t="s">
        <v>324</v>
      </c>
      <c r="BE938" t="s">
        <v>324</v>
      </c>
      <c r="BF938" t="s">
        <v>324</v>
      </c>
      <c r="BG938" t="s">
        <v>324</v>
      </c>
      <c r="BH938" t="s">
        <v>324</v>
      </c>
      <c r="BI938" t="s">
        <v>324</v>
      </c>
      <c r="BJ938" t="s">
        <v>324</v>
      </c>
      <c r="BK938" t="s">
        <v>324</v>
      </c>
      <c r="BL938" t="s">
        <v>324</v>
      </c>
      <c r="BM938" t="s">
        <v>324</v>
      </c>
      <c r="BN938" t="s">
        <v>324</v>
      </c>
      <c r="BO938" t="s">
        <v>324</v>
      </c>
      <c r="BP938" t="s">
        <v>324</v>
      </c>
      <c r="BQ938" t="s">
        <v>324</v>
      </c>
      <c r="BR938" t="s">
        <v>324</v>
      </c>
      <c r="BS938" t="s">
        <v>324</v>
      </c>
      <c r="BT938" t="s">
        <v>324</v>
      </c>
      <c r="BU938" t="s">
        <v>324</v>
      </c>
      <c r="BV938" t="s">
        <v>324</v>
      </c>
      <c r="BW938" t="s">
        <v>324</v>
      </c>
      <c r="BX938" t="s">
        <v>324</v>
      </c>
      <c r="BY938" t="s">
        <v>324</v>
      </c>
      <c r="BZ938" t="s">
        <v>324</v>
      </c>
      <c r="CA938" t="s">
        <v>324</v>
      </c>
      <c r="CB938" t="s">
        <v>324</v>
      </c>
      <c r="CC938" t="s">
        <v>324</v>
      </c>
      <c r="CD938" t="s">
        <v>324</v>
      </c>
      <c r="CE938" t="s">
        <v>324</v>
      </c>
      <c r="CF938" t="s">
        <v>324</v>
      </c>
      <c r="CG938" t="s">
        <v>324</v>
      </c>
      <c r="CH938" t="s">
        <v>324</v>
      </c>
      <c r="CI938" t="s">
        <v>324</v>
      </c>
      <c r="CJ938" t="s">
        <v>324</v>
      </c>
      <c r="CK938" t="s">
        <v>324</v>
      </c>
      <c r="CL938" t="s">
        <v>324</v>
      </c>
      <c r="CM938" t="s">
        <v>324</v>
      </c>
      <c r="CN938" t="s">
        <v>324</v>
      </c>
      <c r="CO938">
        <v>0.47799999999999998</v>
      </c>
      <c r="CP938">
        <v>2.3E-2</v>
      </c>
      <c r="CQ938">
        <v>2.8000000000000001E-2</v>
      </c>
      <c r="CR938" t="s">
        <v>324</v>
      </c>
      <c r="CS938">
        <v>0.52900000000000003</v>
      </c>
      <c r="CT938" t="s">
        <v>324</v>
      </c>
      <c r="CU938" t="s">
        <v>324</v>
      </c>
      <c r="CV938" t="s">
        <v>324</v>
      </c>
      <c r="CW938" t="s">
        <v>324</v>
      </c>
      <c r="CX938" t="s">
        <v>324</v>
      </c>
      <c r="CY938" t="s">
        <v>324</v>
      </c>
      <c r="CZ938" t="s">
        <v>324</v>
      </c>
      <c r="DA938" t="s">
        <v>324</v>
      </c>
      <c r="DB938" t="s">
        <v>324</v>
      </c>
      <c r="DC938" t="s">
        <v>324</v>
      </c>
    </row>
    <row r="939" spans="1:107" x14ac:dyDescent="0.45">
      <c r="A939">
        <v>2024</v>
      </c>
      <c r="B939">
        <v>3</v>
      </c>
      <c r="C939" t="s">
        <v>191</v>
      </c>
      <c r="D939">
        <v>3542</v>
      </c>
      <c r="E939" t="s">
        <v>516</v>
      </c>
      <c r="F939" t="s">
        <v>323</v>
      </c>
      <c r="G939" t="s">
        <v>244</v>
      </c>
      <c r="H939">
        <v>36.655999999999999</v>
      </c>
      <c r="I939">
        <v>19.193000000000001</v>
      </c>
      <c r="J939">
        <v>1.171</v>
      </c>
      <c r="K939" t="s">
        <v>324</v>
      </c>
      <c r="L939">
        <v>57.02</v>
      </c>
      <c r="M939">
        <v>4744</v>
      </c>
      <c r="N939">
        <v>227</v>
      </c>
      <c r="O939">
        <v>20</v>
      </c>
      <c r="P939" t="s">
        <v>324</v>
      </c>
      <c r="Q939">
        <v>4991</v>
      </c>
      <c r="R939" t="s">
        <v>324</v>
      </c>
      <c r="S939" t="s">
        <v>324</v>
      </c>
      <c r="T939" t="s">
        <v>324</v>
      </c>
      <c r="U939" t="s">
        <v>324</v>
      </c>
      <c r="V939">
        <v>0</v>
      </c>
      <c r="W939" t="s">
        <v>324</v>
      </c>
      <c r="X939" t="s">
        <v>324</v>
      </c>
      <c r="Y939" t="s">
        <v>324</v>
      </c>
      <c r="Z939" t="s">
        <v>324</v>
      </c>
      <c r="AA939">
        <v>0</v>
      </c>
      <c r="AB939" t="s">
        <v>324</v>
      </c>
      <c r="AC939" t="s">
        <v>324</v>
      </c>
      <c r="AD939" t="s">
        <v>324</v>
      </c>
      <c r="AE939" t="s">
        <v>324</v>
      </c>
      <c r="AF939">
        <v>0</v>
      </c>
      <c r="AG939" t="s">
        <v>324</v>
      </c>
      <c r="AH939" t="s">
        <v>324</v>
      </c>
      <c r="AI939" t="s">
        <v>324</v>
      </c>
      <c r="AJ939" t="s">
        <v>324</v>
      </c>
      <c r="AK939">
        <v>0</v>
      </c>
      <c r="AL939" t="s">
        <v>324</v>
      </c>
      <c r="AM939" t="s">
        <v>324</v>
      </c>
      <c r="AN939" t="s">
        <v>324</v>
      </c>
      <c r="AO939" t="s">
        <v>324</v>
      </c>
      <c r="AP939">
        <v>0</v>
      </c>
      <c r="AQ939" t="s">
        <v>324</v>
      </c>
      <c r="AR939" t="s">
        <v>324</v>
      </c>
      <c r="AS939" t="s">
        <v>324</v>
      </c>
      <c r="AT939" t="s">
        <v>324</v>
      </c>
      <c r="AU939">
        <v>0</v>
      </c>
      <c r="AV939" t="s">
        <v>324</v>
      </c>
      <c r="AW939" t="s">
        <v>324</v>
      </c>
      <c r="AX939" t="s">
        <v>324</v>
      </c>
      <c r="AY939" t="s">
        <v>324</v>
      </c>
      <c r="AZ939">
        <v>0</v>
      </c>
      <c r="BA939" t="s">
        <v>324</v>
      </c>
      <c r="BB939" t="s">
        <v>324</v>
      </c>
      <c r="BC939" t="s">
        <v>324</v>
      </c>
      <c r="BD939" t="s">
        <v>324</v>
      </c>
      <c r="BE939">
        <v>0</v>
      </c>
      <c r="BF939" t="s">
        <v>324</v>
      </c>
      <c r="BG939" t="s">
        <v>324</v>
      </c>
      <c r="BH939" t="s">
        <v>324</v>
      </c>
      <c r="BI939" t="s">
        <v>324</v>
      </c>
      <c r="BJ939">
        <v>0</v>
      </c>
      <c r="BK939">
        <v>3.6999999999999998E-2</v>
      </c>
      <c r="BL939">
        <v>3.5999999999999997E-2</v>
      </c>
      <c r="BM939" t="s">
        <v>324</v>
      </c>
      <c r="BN939" t="s">
        <v>324</v>
      </c>
      <c r="BO939">
        <v>7.2999999999999995E-2</v>
      </c>
      <c r="BP939">
        <v>8</v>
      </c>
      <c r="BQ939">
        <v>1</v>
      </c>
      <c r="BR939" t="s">
        <v>324</v>
      </c>
      <c r="BS939" t="s">
        <v>324</v>
      </c>
      <c r="BT939">
        <v>9</v>
      </c>
      <c r="BU939" t="s">
        <v>324</v>
      </c>
      <c r="BV939" t="s">
        <v>324</v>
      </c>
      <c r="BW939" t="s">
        <v>324</v>
      </c>
      <c r="BX939" t="s">
        <v>324</v>
      </c>
      <c r="BY939">
        <v>0</v>
      </c>
      <c r="BZ939" t="s">
        <v>324</v>
      </c>
      <c r="CA939" t="s">
        <v>324</v>
      </c>
      <c r="CB939" t="s">
        <v>324</v>
      </c>
      <c r="CC939" t="s">
        <v>324</v>
      </c>
      <c r="CD939">
        <v>0</v>
      </c>
      <c r="CE939" t="s">
        <v>324</v>
      </c>
      <c r="CF939" t="s">
        <v>324</v>
      </c>
      <c r="CG939" t="s">
        <v>324</v>
      </c>
      <c r="CH939" t="s">
        <v>324</v>
      </c>
      <c r="CI939">
        <v>0</v>
      </c>
      <c r="CJ939" t="s">
        <v>324</v>
      </c>
      <c r="CK939" t="s">
        <v>324</v>
      </c>
      <c r="CL939" t="s">
        <v>324</v>
      </c>
      <c r="CM939" t="s">
        <v>324</v>
      </c>
      <c r="CN939">
        <v>0</v>
      </c>
      <c r="CO939">
        <v>36.692999999999998</v>
      </c>
      <c r="CP939">
        <v>19.228999999999999</v>
      </c>
      <c r="CQ939">
        <v>1.171</v>
      </c>
      <c r="CR939">
        <v>0</v>
      </c>
      <c r="CS939">
        <v>57.093000000000004</v>
      </c>
      <c r="CT939">
        <v>4752</v>
      </c>
      <c r="CU939">
        <v>228</v>
      </c>
      <c r="CV939">
        <v>20</v>
      </c>
      <c r="CW939">
        <v>0</v>
      </c>
      <c r="CX939">
        <v>5000</v>
      </c>
      <c r="CY939">
        <v>0</v>
      </c>
      <c r="CZ939">
        <v>0</v>
      </c>
      <c r="DA939">
        <v>0</v>
      </c>
      <c r="DB939">
        <v>0</v>
      </c>
      <c r="DC939">
        <v>0</v>
      </c>
    </row>
    <row r="940" spans="1:107" x14ac:dyDescent="0.45">
      <c r="A940">
        <v>2024</v>
      </c>
      <c r="B940">
        <v>3</v>
      </c>
      <c r="C940" t="s">
        <v>191</v>
      </c>
      <c r="D940">
        <v>3755</v>
      </c>
      <c r="E940" t="s">
        <v>517</v>
      </c>
      <c r="F940" t="s">
        <v>323</v>
      </c>
      <c r="G940" t="s">
        <v>244</v>
      </c>
      <c r="H940">
        <v>14.18</v>
      </c>
      <c r="I940">
        <v>11.429</v>
      </c>
      <c r="J940">
        <v>0.72099999999999997</v>
      </c>
      <c r="K940">
        <v>0</v>
      </c>
      <c r="L940">
        <v>26.33</v>
      </c>
      <c r="M940">
        <v>2028</v>
      </c>
      <c r="N940">
        <v>137</v>
      </c>
      <c r="O940">
        <v>7</v>
      </c>
      <c r="P940">
        <v>0</v>
      </c>
      <c r="Q940">
        <v>2172</v>
      </c>
      <c r="R940">
        <v>0</v>
      </c>
      <c r="S940">
        <v>0</v>
      </c>
      <c r="T940">
        <v>0</v>
      </c>
      <c r="U940">
        <v>0</v>
      </c>
      <c r="V940">
        <v>0</v>
      </c>
      <c r="W940">
        <v>0</v>
      </c>
      <c r="X940">
        <v>0</v>
      </c>
      <c r="Y940">
        <v>0</v>
      </c>
      <c r="Z940">
        <v>0</v>
      </c>
      <c r="AA940">
        <v>0</v>
      </c>
      <c r="AB940">
        <v>0</v>
      </c>
      <c r="AC940">
        <v>0</v>
      </c>
      <c r="AD940">
        <v>0</v>
      </c>
      <c r="AE940">
        <v>0</v>
      </c>
      <c r="AF940">
        <v>0</v>
      </c>
      <c r="AG940">
        <v>1.5720000000000001</v>
      </c>
      <c r="AH940">
        <v>1.0109999999999999</v>
      </c>
      <c r="AI940">
        <v>0.109</v>
      </c>
      <c r="AJ940">
        <v>0</v>
      </c>
      <c r="AK940">
        <v>2.6920000000000002</v>
      </c>
      <c r="AL940">
        <v>243</v>
      </c>
      <c r="AM940">
        <v>3</v>
      </c>
      <c r="AN940">
        <v>1</v>
      </c>
      <c r="AO940">
        <v>0</v>
      </c>
      <c r="AP940">
        <v>247</v>
      </c>
      <c r="AQ940">
        <v>0</v>
      </c>
      <c r="AR940">
        <v>0</v>
      </c>
      <c r="AS940">
        <v>0</v>
      </c>
      <c r="AT940">
        <v>0</v>
      </c>
      <c r="AU940">
        <v>0</v>
      </c>
      <c r="AV940">
        <v>0</v>
      </c>
      <c r="AW940">
        <v>0</v>
      </c>
      <c r="AX940">
        <v>0</v>
      </c>
      <c r="AY940">
        <v>0</v>
      </c>
      <c r="AZ940">
        <v>0</v>
      </c>
      <c r="BA940">
        <v>0</v>
      </c>
      <c r="BB940">
        <v>0</v>
      </c>
      <c r="BC940">
        <v>0</v>
      </c>
      <c r="BD940">
        <v>0</v>
      </c>
      <c r="BE940">
        <v>0</v>
      </c>
      <c r="BF940">
        <v>0</v>
      </c>
      <c r="BG940">
        <v>0</v>
      </c>
      <c r="BH940">
        <v>0</v>
      </c>
      <c r="BI940">
        <v>0</v>
      </c>
      <c r="BJ940">
        <v>0</v>
      </c>
      <c r="BK940">
        <v>2.1000000000000001E-2</v>
      </c>
      <c r="BL940">
        <v>3.2149999999999999</v>
      </c>
      <c r="BM940">
        <v>1.2250000000000001</v>
      </c>
      <c r="BN940">
        <v>0</v>
      </c>
      <c r="BO940">
        <v>4.4610000000000003</v>
      </c>
      <c r="BP940">
        <v>5</v>
      </c>
      <c r="BQ940">
        <v>16</v>
      </c>
      <c r="BR940">
        <v>2</v>
      </c>
      <c r="BS940">
        <v>0</v>
      </c>
      <c r="BT940">
        <v>23</v>
      </c>
      <c r="BU940">
        <v>0</v>
      </c>
      <c r="BV940">
        <v>0</v>
      </c>
      <c r="BW940">
        <v>0</v>
      </c>
      <c r="BX940">
        <v>0</v>
      </c>
      <c r="BY940">
        <v>0</v>
      </c>
      <c r="BZ940">
        <v>0</v>
      </c>
      <c r="CA940">
        <v>0</v>
      </c>
      <c r="CB940">
        <v>0</v>
      </c>
      <c r="CC940">
        <v>0</v>
      </c>
      <c r="CD940">
        <v>0</v>
      </c>
      <c r="CE940">
        <v>0</v>
      </c>
      <c r="CF940">
        <v>0</v>
      </c>
      <c r="CG940">
        <v>0</v>
      </c>
      <c r="CH940">
        <v>0</v>
      </c>
      <c r="CI940">
        <v>0</v>
      </c>
      <c r="CJ940">
        <v>0</v>
      </c>
      <c r="CK940">
        <v>0</v>
      </c>
      <c r="CL940">
        <v>0</v>
      </c>
      <c r="CM940">
        <v>0</v>
      </c>
      <c r="CN940">
        <v>0</v>
      </c>
      <c r="CO940">
        <v>14.201000000000001</v>
      </c>
      <c r="CP940">
        <v>14.644</v>
      </c>
      <c r="CQ940">
        <v>1.946</v>
      </c>
      <c r="CR940">
        <v>0</v>
      </c>
      <c r="CS940">
        <v>30.791</v>
      </c>
      <c r="CT940">
        <v>2033</v>
      </c>
      <c r="CU940">
        <v>153</v>
      </c>
      <c r="CV940">
        <v>9</v>
      </c>
      <c r="CW940">
        <v>0</v>
      </c>
      <c r="CX940">
        <v>2195</v>
      </c>
      <c r="CY940">
        <v>0</v>
      </c>
      <c r="CZ940">
        <v>0</v>
      </c>
      <c r="DA940">
        <v>0</v>
      </c>
      <c r="DB940">
        <v>0</v>
      </c>
      <c r="DC940">
        <v>0</v>
      </c>
    </row>
    <row r="941" spans="1:107" x14ac:dyDescent="0.45">
      <c r="A941">
        <v>2024</v>
      </c>
      <c r="B941">
        <v>3</v>
      </c>
      <c r="C941" t="s">
        <v>191</v>
      </c>
      <c r="D941">
        <v>4922</v>
      </c>
      <c r="E941" t="s">
        <v>518</v>
      </c>
      <c r="F941" t="s">
        <v>323</v>
      </c>
      <c r="G941" t="s">
        <v>244</v>
      </c>
      <c r="H941">
        <v>2.6019999999999999</v>
      </c>
      <c r="I941">
        <v>7.2850000000000001</v>
      </c>
      <c r="J941" t="s">
        <v>324</v>
      </c>
      <c r="K941" t="s">
        <v>324</v>
      </c>
      <c r="L941">
        <v>9.8870000000000005</v>
      </c>
      <c r="M941">
        <v>388</v>
      </c>
      <c r="N941">
        <v>76</v>
      </c>
      <c r="O941" t="s">
        <v>324</v>
      </c>
      <c r="P941" t="s">
        <v>324</v>
      </c>
      <c r="Q941">
        <v>464</v>
      </c>
      <c r="R941" t="s">
        <v>324</v>
      </c>
      <c r="S941" t="s">
        <v>324</v>
      </c>
      <c r="T941" t="s">
        <v>324</v>
      </c>
      <c r="U941" t="s">
        <v>324</v>
      </c>
      <c r="V941">
        <v>0</v>
      </c>
      <c r="W941" t="s">
        <v>324</v>
      </c>
      <c r="X941" t="s">
        <v>324</v>
      </c>
      <c r="Y941" t="s">
        <v>324</v>
      </c>
      <c r="Z941" t="s">
        <v>324</v>
      </c>
      <c r="AA941">
        <v>0</v>
      </c>
      <c r="AB941" t="s">
        <v>324</v>
      </c>
      <c r="AC941" t="s">
        <v>324</v>
      </c>
      <c r="AD941" t="s">
        <v>324</v>
      </c>
      <c r="AE941" t="s">
        <v>324</v>
      </c>
      <c r="AF941">
        <v>0</v>
      </c>
      <c r="AG941" t="s">
        <v>324</v>
      </c>
      <c r="AH941" t="s">
        <v>324</v>
      </c>
      <c r="AI941" t="s">
        <v>324</v>
      </c>
      <c r="AJ941" t="s">
        <v>324</v>
      </c>
      <c r="AK941">
        <v>0</v>
      </c>
      <c r="AL941" t="s">
        <v>324</v>
      </c>
      <c r="AM941" t="s">
        <v>324</v>
      </c>
      <c r="AN941" t="s">
        <v>324</v>
      </c>
      <c r="AO941" t="s">
        <v>324</v>
      </c>
      <c r="AP941">
        <v>0</v>
      </c>
      <c r="AQ941" t="s">
        <v>324</v>
      </c>
      <c r="AR941" t="s">
        <v>324</v>
      </c>
      <c r="AS941" t="s">
        <v>324</v>
      </c>
      <c r="AT941" t="s">
        <v>324</v>
      </c>
      <c r="AU941">
        <v>0</v>
      </c>
      <c r="AV941" t="s">
        <v>324</v>
      </c>
      <c r="AW941" t="s">
        <v>324</v>
      </c>
      <c r="AX941" t="s">
        <v>324</v>
      </c>
      <c r="AY941" t="s">
        <v>324</v>
      </c>
      <c r="AZ941">
        <v>0</v>
      </c>
      <c r="BA941" t="s">
        <v>324</v>
      </c>
      <c r="BB941" t="s">
        <v>324</v>
      </c>
      <c r="BC941" t="s">
        <v>324</v>
      </c>
      <c r="BD941" t="s">
        <v>324</v>
      </c>
      <c r="BE941">
        <v>0</v>
      </c>
      <c r="BF941" t="s">
        <v>324</v>
      </c>
      <c r="BG941" t="s">
        <v>324</v>
      </c>
      <c r="BH941" t="s">
        <v>324</v>
      </c>
      <c r="BI941" t="s">
        <v>324</v>
      </c>
      <c r="BJ941">
        <v>0</v>
      </c>
      <c r="BK941">
        <v>9.9000000000000005E-2</v>
      </c>
      <c r="BL941">
        <v>4.6680000000000001</v>
      </c>
      <c r="BM941" t="s">
        <v>324</v>
      </c>
      <c r="BN941" t="s">
        <v>324</v>
      </c>
      <c r="BO941">
        <v>4.7670000000000003</v>
      </c>
      <c r="BP941">
        <v>20</v>
      </c>
      <c r="BQ941">
        <v>10</v>
      </c>
      <c r="BR941" t="s">
        <v>324</v>
      </c>
      <c r="BS941" t="s">
        <v>324</v>
      </c>
      <c r="BT941">
        <v>30</v>
      </c>
      <c r="BU941" t="s">
        <v>324</v>
      </c>
      <c r="BV941" t="s">
        <v>324</v>
      </c>
      <c r="BW941" t="s">
        <v>324</v>
      </c>
      <c r="BX941" t="s">
        <v>324</v>
      </c>
      <c r="BY941">
        <v>0</v>
      </c>
      <c r="BZ941" t="s">
        <v>324</v>
      </c>
      <c r="CA941">
        <v>0.57499999999999996</v>
      </c>
      <c r="CB941" t="s">
        <v>324</v>
      </c>
      <c r="CC941" t="s">
        <v>324</v>
      </c>
      <c r="CD941">
        <v>0.57499999999999996</v>
      </c>
      <c r="CE941" t="s">
        <v>324</v>
      </c>
      <c r="CF941">
        <v>1</v>
      </c>
      <c r="CG941" t="s">
        <v>324</v>
      </c>
      <c r="CH941" t="s">
        <v>324</v>
      </c>
      <c r="CI941">
        <v>1</v>
      </c>
      <c r="CJ941" t="s">
        <v>324</v>
      </c>
      <c r="CK941" t="s">
        <v>324</v>
      </c>
      <c r="CL941" t="s">
        <v>324</v>
      </c>
      <c r="CM941" t="s">
        <v>324</v>
      </c>
      <c r="CN941">
        <v>0</v>
      </c>
      <c r="CO941">
        <v>2.7010000000000001</v>
      </c>
      <c r="CP941">
        <v>12.528</v>
      </c>
      <c r="CQ941" t="s">
        <v>179</v>
      </c>
      <c r="CR941">
        <v>0</v>
      </c>
      <c r="CS941">
        <v>15.228999999999999</v>
      </c>
      <c r="CT941">
        <v>408</v>
      </c>
      <c r="CU941">
        <v>87</v>
      </c>
      <c r="CV941">
        <v>0</v>
      </c>
      <c r="CW941">
        <v>0</v>
      </c>
      <c r="CX941">
        <v>495</v>
      </c>
      <c r="CY941">
        <v>0</v>
      </c>
      <c r="CZ941">
        <v>0</v>
      </c>
      <c r="DA941">
        <v>0</v>
      </c>
      <c r="DB941">
        <v>0</v>
      </c>
      <c r="DC941">
        <v>0</v>
      </c>
    </row>
    <row r="942" spans="1:107" x14ac:dyDescent="0.45">
      <c r="A942">
        <v>2024</v>
      </c>
      <c r="B942">
        <v>3</v>
      </c>
      <c r="C942" t="s">
        <v>191</v>
      </c>
      <c r="D942">
        <v>13998</v>
      </c>
      <c r="E942" t="s">
        <v>519</v>
      </c>
      <c r="F942" t="s">
        <v>323</v>
      </c>
      <c r="G942" t="s">
        <v>244</v>
      </c>
      <c r="H942">
        <v>26.055</v>
      </c>
      <c r="I942">
        <v>28.036000000000001</v>
      </c>
      <c r="J942">
        <v>0.59199999999999997</v>
      </c>
      <c r="K942">
        <v>0</v>
      </c>
      <c r="L942">
        <v>54.683</v>
      </c>
      <c r="M942">
        <v>3198</v>
      </c>
      <c r="N942">
        <v>159</v>
      </c>
      <c r="O942">
        <v>4</v>
      </c>
      <c r="P942">
        <v>0</v>
      </c>
      <c r="Q942">
        <v>3361</v>
      </c>
      <c r="R942">
        <v>0</v>
      </c>
      <c r="S942">
        <v>0</v>
      </c>
      <c r="T942">
        <v>0</v>
      </c>
      <c r="U942">
        <v>0</v>
      </c>
      <c r="V942">
        <v>0</v>
      </c>
      <c r="W942">
        <v>0</v>
      </c>
      <c r="X942">
        <v>0</v>
      </c>
      <c r="Y942">
        <v>0</v>
      </c>
      <c r="Z942">
        <v>0</v>
      </c>
      <c r="AA942">
        <v>0</v>
      </c>
      <c r="AB942">
        <v>0</v>
      </c>
      <c r="AC942">
        <v>0</v>
      </c>
      <c r="AD942">
        <v>0</v>
      </c>
      <c r="AE942">
        <v>0</v>
      </c>
      <c r="AF942">
        <v>0</v>
      </c>
      <c r="AG942">
        <v>4.3630000000000004</v>
      </c>
      <c r="AH942">
        <v>0.30299999999999999</v>
      </c>
      <c r="AI942">
        <v>0</v>
      </c>
      <c r="AJ942" t="s">
        <v>324</v>
      </c>
      <c r="AK942">
        <v>4.6660000000000004</v>
      </c>
      <c r="AL942">
        <v>522</v>
      </c>
      <c r="AM942">
        <v>4</v>
      </c>
      <c r="AN942">
        <v>0</v>
      </c>
      <c r="AO942">
        <v>0</v>
      </c>
      <c r="AP942">
        <v>526</v>
      </c>
      <c r="AQ942">
        <v>0</v>
      </c>
      <c r="AR942">
        <v>0</v>
      </c>
      <c r="AS942">
        <v>0</v>
      </c>
      <c r="AT942">
        <v>0</v>
      </c>
      <c r="AU942">
        <v>0</v>
      </c>
      <c r="AV942">
        <v>0</v>
      </c>
      <c r="AW942">
        <v>0</v>
      </c>
      <c r="AX942">
        <v>0</v>
      </c>
      <c r="AY942">
        <v>0</v>
      </c>
      <c r="AZ942">
        <v>0</v>
      </c>
      <c r="BA942">
        <v>0</v>
      </c>
      <c r="BB942">
        <v>0</v>
      </c>
      <c r="BC942">
        <v>0</v>
      </c>
      <c r="BD942">
        <v>0</v>
      </c>
      <c r="BE942">
        <v>0</v>
      </c>
      <c r="BF942">
        <v>0</v>
      </c>
      <c r="BG942">
        <v>0</v>
      </c>
      <c r="BH942">
        <v>0</v>
      </c>
      <c r="BI942">
        <v>0</v>
      </c>
      <c r="BJ942">
        <v>0</v>
      </c>
      <c r="BK942">
        <v>0.75800000000000001</v>
      </c>
      <c r="BL942">
        <v>1.7829999999999999</v>
      </c>
      <c r="BM942">
        <v>1.05</v>
      </c>
      <c r="BN942">
        <v>0</v>
      </c>
      <c r="BO942">
        <v>3.5910000000000002</v>
      </c>
      <c r="BP942">
        <v>73</v>
      </c>
      <c r="BQ942">
        <v>34</v>
      </c>
      <c r="BR942">
        <v>3</v>
      </c>
      <c r="BS942">
        <v>0</v>
      </c>
      <c r="BT942">
        <v>110</v>
      </c>
      <c r="BU942">
        <v>0</v>
      </c>
      <c r="BV942">
        <v>0</v>
      </c>
      <c r="BW942">
        <v>0</v>
      </c>
      <c r="BX942">
        <v>0</v>
      </c>
      <c r="BY942">
        <v>0</v>
      </c>
      <c r="BZ942">
        <v>0</v>
      </c>
      <c r="CA942">
        <v>0.91500000000000004</v>
      </c>
      <c r="CB942">
        <v>0</v>
      </c>
      <c r="CC942">
        <v>0</v>
      </c>
      <c r="CD942">
        <v>0.91500000000000004</v>
      </c>
      <c r="CE942">
        <v>0</v>
      </c>
      <c r="CF942">
        <v>4</v>
      </c>
      <c r="CG942">
        <v>0</v>
      </c>
      <c r="CH942">
        <v>0</v>
      </c>
      <c r="CI942">
        <v>4</v>
      </c>
      <c r="CJ942">
        <v>0</v>
      </c>
      <c r="CK942">
        <v>0</v>
      </c>
      <c r="CL942">
        <v>0</v>
      </c>
      <c r="CM942">
        <v>0</v>
      </c>
      <c r="CN942">
        <v>0</v>
      </c>
      <c r="CO942">
        <v>26.812999999999999</v>
      </c>
      <c r="CP942">
        <v>30.734000000000002</v>
      </c>
      <c r="CQ942">
        <v>1.6419999999999999</v>
      </c>
      <c r="CR942">
        <v>0</v>
      </c>
      <c r="CS942">
        <v>59.189</v>
      </c>
      <c r="CT942">
        <v>3271</v>
      </c>
      <c r="CU942">
        <v>197</v>
      </c>
      <c r="CV942">
        <v>7</v>
      </c>
      <c r="CW942">
        <v>0</v>
      </c>
      <c r="CX942">
        <v>3475</v>
      </c>
      <c r="CY942">
        <v>0</v>
      </c>
      <c r="CZ942">
        <v>0</v>
      </c>
      <c r="DA942">
        <v>0</v>
      </c>
      <c r="DB942">
        <v>0</v>
      </c>
      <c r="DC942">
        <v>0</v>
      </c>
    </row>
    <row r="943" spans="1:107" x14ac:dyDescent="0.45">
      <c r="A943">
        <v>2024</v>
      </c>
      <c r="B943">
        <v>3</v>
      </c>
      <c r="C943" t="s">
        <v>191</v>
      </c>
      <c r="D943">
        <v>14006</v>
      </c>
      <c r="E943" t="s">
        <v>520</v>
      </c>
      <c r="F943" t="s">
        <v>323</v>
      </c>
      <c r="G943" t="s">
        <v>244</v>
      </c>
      <c r="H943">
        <v>64.149000000000001</v>
      </c>
      <c r="I943">
        <v>63.893000000000001</v>
      </c>
      <c r="J943">
        <v>5.7130000000000001</v>
      </c>
      <c r="K943" t="s">
        <v>324</v>
      </c>
      <c r="L943">
        <v>133.755</v>
      </c>
      <c r="M943">
        <v>9233</v>
      </c>
      <c r="N943">
        <v>494</v>
      </c>
      <c r="O943">
        <v>38</v>
      </c>
      <c r="P943" t="s">
        <v>324</v>
      </c>
      <c r="Q943">
        <v>9765</v>
      </c>
      <c r="R943" t="s">
        <v>324</v>
      </c>
      <c r="S943" t="s">
        <v>324</v>
      </c>
      <c r="T943" t="s">
        <v>324</v>
      </c>
      <c r="U943" t="s">
        <v>324</v>
      </c>
      <c r="V943">
        <v>0</v>
      </c>
      <c r="W943" t="s">
        <v>324</v>
      </c>
      <c r="X943" t="s">
        <v>324</v>
      </c>
      <c r="Y943" t="s">
        <v>324</v>
      </c>
      <c r="Z943" t="s">
        <v>324</v>
      </c>
      <c r="AA943">
        <v>0</v>
      </c>
      <c r="AB943">
        <v>3596.52</v>
      </c>
      <c r="AC943">
        <v>2243.0880000000002</v>
      </c>
      <c r="AD943">
        <v>118.66200000000001</v>
      </c>
      <c r="AE943" t="s">
        <v>324</v>
      </c>
      <c r="AF943">
        <v>5958.27</v>
      </c>
      <c r="AG943">
        <v>3.2360000000000002</v>
      </c>
      <c r="AH943">
        <v>0.28999999999999998</v>
      </c>
      <c r="AI943" t="s">
        <v>324</v>
      </c>
      <c r="AJ943" t="s">
        <v>324</v>
      </c>
      <c r="AK943">
        <v>3.5259999999999998</v>
      </c>
      <c r="AL943">
        <v>717</v>
      </c>
      <c r="AM943">
        <v>9</v>
      </c>
      <c r="AN943" t="s">
        <v>324</v>
      </c>
      <c r="AO943" t="s">
        <v>324</v>
      </c>
      <c r="AP943">
        <v>726</v>
      </c>
      <c r="AQ943">
        <v>7.931</v>
      </c>
      <c r="AR943">
        <v>0.67900000000000005</v>
      </c>
      <c r="AS943" t="s">
        <v>324</v>
      </c>
      <c r="AT943" t="s">
        <v>324</v>
      </c>
      <c r="AU943">
        <v>8.61</v>
      </c>
      <c r="AV943" t="s">
        <v>324</v>
      </c>
      <c r="AW943" t="s">
        <v>324</v>
      </c>
      <c r="AX943" t="s">
        <v>324</v>
      </c>
      <c r="AY943" t="s">
        <v>324</v>
      </c>
      <c r="AZ943">
        <v>0</v>
      </c>
      <c r="BA943" t="s">
        <v>324</v>
      </c>
      <c r="BB943" t="s">
        <v>324</v>
      </c>
      <c r="BC943" t="s">
        <v>324</v>
      </c>
      <c r="BD943" t="s">
        <v>324</v>
      </c>
      <c r="BE943">
        <v>0</v>
      </c>
      <c r="BF943" t="s">
        <v>324</v>
      </c>
      <c r="BG943" t="s">
        <v>324</v>
      </c>
      <c r="BH943" t="s">
        <v>324</v>
      </c>
      <c r="BI943" t="s">
        <v>324</v>
      </c>
      <c r="BJ943">
        <v>0</v>
      </c>
      <c r="BK943">
        <v>0.29899999999999999</v>
      </c>
      <c r="BL943">
        <v>2.0179999999999998</v>
      </c>
      <c r="BM943">
        <v>25.733000000000001</v>
      </c>
      <c r="BN943" t="s">
        <v>324</v>
      </c>
      <c r="BO943">
        <v>28.05</v>
      </c>
      <c r="BP943">
        <v>56</v>
      </c>
      <c r="BQ943">
        <v>22</v>
      </c>
      <c r="BR943">
        <v>7</v>
      </c>
      <c r="BS943" t="s">
        <v>324</v>
      </c>
      <c r="BT943">
        <v>85</v>
      </c>
      <c r="BU943">
        <v>3.9279999999999999</v>
      </c>
      <c r="BV943">
        <v>4.6779999999999999</v>
      </c>
      <c r="BW943">
        <v>844.8</v>
      </c>
      <c r="BX943" t="s">
        <v>324</v>
      </c>
      <c r="BY943">
        <v>853.40599999999995</v>
      </c>
      <c r="BZ943" t="s">
        <v>324</v>
      </c>
      <c r="CA943">
        <v>2.74</v>
      </c>
      <c r="CB943">
        <v>1</v>
      </c>
      <c r="CC943" t="s">
        <v>324</v>
      </c>
      <c r="CD943">
        <v>3.74</v>
      </c>
      <c r="CE943" t="s">
        <v>324</v>
      </c>
      <c r="CF943">
        <v>6</v>
      </c>
      <c r="CG943">
        <v>1</v>
      </c>
      <c r="CH943" t="s">
        <v>324</v>
      </c>
      <c r="CI943">
        <v>7</v>
      </c>
      <c r="CJ943" t="s">
        <v>324</v>
      </c>
      <c r="CK943" t="s">
        <v>324</v>
      </c>
      <c r="CL943" t="s">
        <v>324</v>
      </c>
      <c r="CM943" t="s">
        <v>324</v>
      </c>
      <c r="CN943">
        <v>0</v>
      </c>
      <c r="CO943">
        <v>64.447999999999993</v>
      </c>
      <c r="CP943">
        <v>68.650999999999996</v>
      </c>
      <c r="CQ943">
        <v>32.445999999999998</v>
      </c>
      <c r="CR943">
        <v>0</v>
      </c>
      <c r="CS943">
        <v>165.54499999999999</v>
      </c>
      <c r="CT943">
        <v>9289</v>
      </c>
      <c r="CU943">
        <v>522</v>
      </c>
      <c r="CV943">
        <v>46</v>
      </c>
      <c r="CW943">
        <v>0</v>
      </c>
      <c r="CX943">
        <v>9857</v>
      </c>
      <c r="CY943">
        <v>3600.4479999999999</v>
      </c>
      <c r="CZ943">
        <v>2247.7660000000001</v>
      </c>
      <c r="DA943">
        <v>963.46199999999999</v>
      </c>
      <c r="DB943">
        <v>0</v>
      </c>
      <c r="DC943">
        <v>6811.6760000000004</v>
      </c>
    </row>
    <row r="944" spans="1:107" x14ac:dyDescent="0.45">
      <c r="A944">
        <v>2024</v>
      </c>
      <c r="B944">
        <v>3</v>
      </c>
      <c r="C944" t="s">
        <v>191</v>
      </c>
      <c r="D944">
        <v>18997</v>
      </c>
      <c r="E944" t="s">
        <v>521</v>
      </c>
      <c r="F944" t="s">
        <v>323</v>
      </c>
      <c r="G944" t="s">
        <v>244</v>
      </c>
      <c r="H944">
        <v>4.3529999999999998</v>
      </c>
      <c r="I944">
        <v>14.448</v>
      </c>
      <c r="J944">
        <v>23.806000000000001</v>
      </c>
      <c r="K944">
        <v>0</v>
      </c>
      <c r="L944">
        <v>42.606999999999999</v>
      </c>
      <c r="M944">
        <v>575</v>
      </c>
      <c r="N944">
        <v>81</v>
      </c>
      <c r="O944">
        <v>16</v>
      </c>
      <c r="P944">
        <v>0</v>
      </c>
      <c r="Q944">
        <v>672</v>
      </c>
      <c r="R944">
        <v>0</v>
      </c>
      <c r="S944">
        <v>0</v>
      </c>
      <c r="T944">
        <v>0</v>
      </c>
      <c r="U944">
        <v>0</v>
      </c>
      <c r="V944">
        <v>0</v>
      </c>
      <c r="W944">
        <v>0</v>
      </c>
      <c r="X944">
        <v>0</v>
      </c>
      <c r="Y944">
        <v>0</v>
      </c>
      <c r="Z944">
        <v>0</v>
      </c>
      <c r="AA944">
        <v>0</v>
      </c>
      <c r="AB944">
        <v>0</v>
      </c>
      <c r="AC944">
        <v>0</v>
      </c>
      <c r="AD944">
        <v>0</v>
      </c>
      <c r="AE944">
        <v>0</v>
      </c>
      <c r="AF944">
        <v>0</v>
      </c>
      <c r="AG944">
        <v>0.38300000000000001</v>
      </c>
      <c r="AH944">
        <v>0</v>
      </c>
      <c r="AI944">
        <v>0</v>
      </c>
      <c r="AJ944">
        <v>0</v>
      </c>
      <c r="AK944">
        <v>0.38300000000000001</v>
      </c>
      <c r="AL944">
        <v>47</v>
      </c>
      <c r="AM944">
        <v>0</v>
      </c>
      <c r="AN944">
        <v>0</v>
      </c>
      <c r="AO944">
        <v>0</v>
      </c>
      <c r="AP944">
        <v>47</v>
      </c>
      <c r="AQ944">
        <v>0</v>
      </c>
      <c r="AR944">
        <v>0</v>
      </c>
      <c r="AS944">
        <v>0</v>
      </c>
      <c r="AT944">
        <v>0</v>
      </c>
      <c r="AU944">
        <v>0</v>
      </c>
      <c r="AV944">
        <v>0</v>
      </c>
      <c r="AW944">
        <v>0</v>
      </c>
      <c r="AX944">
        <v>0</v>
      </c>
      <c r="AY944">
        <v>0</v>
      </c>
      <c r="AZ944">
        <v>0</v>
      </c>
      <c r="BA944">
        <v>0</v>
      </c>
      <c r="BB944">
        <v>0</v>
      </c>
      <c r="BC944">
        <v>0</v>
      </c>
      <c r="BD944">
        <v>0</v>
      </c>
      <c r="BE944">
        <v>0</v>
      </c>
      <c r="BF944">
        <v>0</v>
      </c>
      <c r="BG944">
        <v>0</v>
      </c>
      <c r="BH944">
        <v>0</v>
      </c>
      <c r="BI944">
        <v>0</v>
      </c>
      <c r="BJ944">
        <v>0</v>
      </c>
      <c r="BK944">
        <v>0.27300000000000002</v>
      </c>
      <c r="BL944">
        <v>3.3450000000000002</v>
      </c>
      <c r="BM944">
        <v>4.5</v>
      </c>
      <c r="BN944">
        <v>0</v>
      </c>
      <c r="BO944">
        <v>8.1180000000000003</v>
      </c>
      <c r="BP944">
        <v>41</v>
      </c>
      <c r="BQ944">
        <v>20</v>
      </c>
      <c r="BR944">
        <v>1</v>
      </c>
      <c r="BS944">
        <v>0</v>
      </c>
      <c r="BT944">
        <v>62</v>
      </c>
      <c r="BU944">
        <v>0</v>
      </c>
      <c r="BV944">
        <v>0</v>
      </c>
      <c r="BW944">
        <v>0</v>
      </c>
      <c r="BX944">
        <v>0</v>
      </c>
      <c r="BY944">
        <v>0</v>
      </c>
      <c r="BZ944">
        <v>0</v>
      </c>
      <c r="CA944">
        <v>0.78</v>
      </c>
      <c r="CB944">
        <v>2.8</v>
      </c>
      <c r="CC944">
        <v>0</v>
      </c>
      <c r="CD944">
        <v>3.58</v>
      </c>
      <c r="CE944">
        <v>0</v>
      </c>
      <c r="CF944">
        <v>4</v>
      </c>
      <c r="CG944">
        <v>1</v>
      </c>
      <c r="CH944">
        <v>0</v>
      </c>
      <c r="CI944">
        <v>5</v>
      </c>
      <c r="CJ944">
        <v>0</v>
      </c>
      <c r="CK944">
        <v>0</v>
      </c>
      <c r="CL944">
        <v>0</v>
      </c>
      <c r="CM944">
        <v>0</v>
      </c>
      <c r="CN944">
        <v>0</v>
      </c>
      <c r="CO944">
        <v>4.6260000000000003</v>
      </c>
      <c r="CP944">
        <v>18.573</v>
      </c>
      <c r="CQ944">
        <v>31.106000000000002</v>
      </c>
      <c r="CR944">
        <v>0</v>
      </c>
      <c r="CS944">
        <v>54.305</v>
      </c>
      <c r="CT944">
        <v>616</v>
      </c>
      <c r="CU944">
        <v>105</v>
      </c>
      <c r="CV944">
        <v>18</v>
      </c>
      <c r="CW944">
        <v>0</v>
      </c>
      <c r="CX944">
        <v>739</v>
      </c>
      <c r="CY944">
        <v>0</v>
      </c>
      <c r="CZ944">
        <v>0</v>
      </c>
      <c r="DA944">
        <v>0</v>
      </c>
      <c r="DB944">
        <v>0</v>
      </c>
      <c r="DC944">
        <v>0</v>
      </c>
    </row>
    <row r="945" spans="1:107" x14ac:dyDescent="0.45">
      <c r="A945">
        <v>2024</v>
      </c>
      <c r="B945">
        <v>3</v>
      </c>
      <c r="C945" t="s">
        <v>191</v>
      </c>
      <c r="D945">
        <v>99999</v>
      </c>
      <c r="E945" t="s">
        <v>329</v>
      </c>
      <c r="F945" t="s">
        <v>323</v>
      </c>
      <c r="H945">
        <v>48.908000000000001</v>
      </c>
      <c r="I945">
        <v>17.341000000000001</v>
      </c>
      <c r="J945">
        <v>0.85299999999999998</v>
      </c>
      <c r="K945" t="s">
        <v>324</v>
      </c>
      <c r="L945">
        <v>67.102000000000004</v>
      </c>
      <c r="M945" t="s">
        <v>324</v>
      </c>
      <c r="N945" t="s">
        <v>324</v>
      </c>
      <c r="O945" t="s">
        <v>324</v>
      </c>
      <c r="P945" t="s">
        <v>324</v>
      </c>
      <c r="Q945" t="s">
        <v>324</v>
      </c>
      <c r="R945" t="s">
        <v>324</v>
      </c>
      <c r="S945" t="s">
        <v>324</v>
      </c>
      <c r="T945" t="s">
        <v>324</v>
      </c>
      <c r="U945" t="s">
        <v>324</v>
      </c>
      <c r="V945" t="s">
        <v>324</v>
      </c>
      <c r="W945" t="s">
        <v>324</v>
      </c>
      <c r="X945" t="s">
        <v>324</v>
      </c>
      <c r="Y945" t="s">
        <v>324</v>
      </c>
      <c r="Z945" t="s">
        <v>324</v>
      </c>
      <c r="AA945" t="s">
        <v>324</v>
      </c>
      <c r="AB945" t="s">
        <v>324</v>
      </c>
      <c r="AC945" t="s">
        <v>324</v>
      </c>
      <c r="AD945" t="s">
        <v>324</v>
      </c>
      <c r="AE945" t="s">
        <v>324</v>
      </c>
      <c r="AF945" t="s">
        <v>324</v>
      </c>
      <c r="AG945" t="s">
        <v>324</v>
      </c>
      <c r="AH945" t="s">
        <v>324</v>
      </c>
      <c r="AI945" t="s">
        <v>324</v>
      </c>
      <c r="AJ945" t="s">
        <v>324</v>
      </c>
      <c r="AK945" t="s">
        <v>324</v>
      </c>
      <c r="AL945" t="s">
        <v>324</v>
      </c>
      <c r="AM945" t="s">
        <v>324</v>
      </c>
      <c r="AN945" t="s">
        <v>324</v>
      </c>
      <c r="AO945" t="s">
        <v>324</v>
      </c>
      <c r="AP945" t="s">
        <v>324</v>
      </c>
      <c r="AQ945" t="s">
        <v>324</v>
      </c>
      <c r="AR945" t="s">
        <v>324</v>
      </c>
      <c r="AS945" t="s">
        <v>324</v>
      </c>
      <c r="AT945" t="s">
        <v>324</v>
      </c>
      <c r="AU945" t="s">
        <v>324</v>
      </c>
      <c r="AV945" t="s">
        <v>324</v>
      </c>
      <c r="AW945" t="s">
        <v>324</v>
      </c>
      <c r="AX945" t="s">
        <v>324</v>
      </c>
      <c r="AY945" t="s">
        <v>324</v>
      </c>
      <c r="AZ945" t="s">
        <v>324</v>
      </c>
      <c r="BA945" t="s">
        <v>324</v>
      </c>
      <c r="BB945" t="s">
        <v>324</v>
      </c>
      <c r="BC945" t="s">
        <v>324</v>
      </c>
      <c r="BD945" t="s">
        <v>324</v>
      </c>
      <c r="BE945" t="s">
        <v>324</v>
      </c>
      <c r="BF945" t="s">
        <v>324</v>
      </c>
      <c r="BG945" t="s">
        <v>324</v>
      </c>
      <c r="BH945" t="s">
        <v>324</v>
      </c>
      <c r="BI945" t="s">
        <v>324</v>
      </c>
      <c r="BJ945" t="s">
        <v>324</v>
      </c>
      <c r="BK945" t="s">
        <v>324</v>
      </c>
      <c r="BL945" t="s">
        <v>324</v>
      </c>
      <c r="BM945" t="s">
        <v>324</v>
      </c>
      <c r="BN945" t="s">
        <v>324</v>
      </c>
      <c r="BO945" t="s">
        <v>324</v>
      </c>
      <c r="BP945" t="s">
        <v>324</v>
      </c>
      <c r="BQ945" t="s">
        <v>324</v>
      </c>
      <c r="BR945" t="s">
        <v>324</v>
      </c>
      <c r="BS945" t="s">
        <v>324</v>
      </c>
      <c r="BT945" t="s">
        <v>324</v>
      </c>
      <c r="BU945" t="s">
        <v>324</v>
      </c>
      <c r="BV945" t="s">
        <v>324</v>
      </c>
      <c r="BW945" t="s">
        <v>324</v>
      </c>
      <c r="BX945" t="s">
        <v>324</v>
      </c>
      <c r="BY945" t="s">
        <v>324</v>
      </c>
      <c r="BZ945" t="s">
        <v>324</v>
      </c>
      <c r="CA945" t="s">
        <v>324</v>
      </c>
      <c r="CB945" t="s">
        <v>324</v>
      </c>
      <c r="CC945" t="s">
        <v>324</v>
      </c>
      <c r="CD945" t="s">
        <v>324</v>
      </c>
      <c r="CE945" t="s">
        <v>324</v>
      </c>
      <c r="CF945" t="s">
        <v>324</v>
      </c>
      <c r="CG945" t="s">
        <v>324</v>
      </c>
      <c r="CH945" t="s">
        <v>324</v>
      </c>
      <c r="CI945" t="s">
        <v>324</v>
      </c>
      <c r="CJ945" t="s">
        <v>324</v>
      </c>
      <c r="CK945" t="s">
        <v>324</v>
      </c>
      <c r="CL945" t="s">
        <v>324</v>
      </c>
      <c r="CM945" t="s">
        <v>324</v>
      </c>
      <c r="CN945" t="s">
        <v>324</v>
      </c>
      <c r="CO945">
        <v>48.908000000000001</v>
      </c>
      <c r="CP945">
        <v>17.341000000000001</v>
      </c>
      <c r="CQ945">
        <v>0.85299999999999998</v>
      </c>
      <c r="CR945" t="s">
        <v>324</v>
      </c>
      <c r="CS945">
        <v>67.102000000000004</v>
      </c>
      <c r="CT945" t="s">
        <v>324</v>
      </c>
      <c r="CU945" t="s">
        <v>324</v>
      </c>
      <c r="CV945" t="s">
        <v>324</v>
      </c>
      <c r="CW945" t="s">
        <v>324</v>
      </c>
      <c r="CX945" t="s">
        <v>324</v>
      </c>
      <c r="CY945" t="s">
        <v>324</v>
      </c>
      <c r="CZ945" t="s">
        <v>324</v>
      </c>
      <c r="DA945" t="s">
        <v>324</v>
      </c>
      <c r="DB945" t="s">
        <v>324</v>
      </c>
      <c r="DC945" t="s">
        <v>324</v>
      </c>
    </row>
    <row r="946" spans="1:107" x14ac:dyDescent="0.45">
      <c r="A946">
        <v>2024</v>
      </c>
      <c r="B946">
        <v>3</v>
      </c>
      <c r="C946" t="s">
        <v>194</v>
      </c>
      <c r="D946">
        <v>817</v>
      </c>
      <c r="E946" t="s">
        <v>331</v>
      </c>
      <c r="F946" t="s">
        <v>323</v>
      </c>
      <c r="G946" t="s">
        <v>244</v>
      </c>
      <c r="H946">
        <v>0.376</v>
      </c>
      <c r="I946" t="s">
        <v>324</v>
      </c>
      <c r="J946" t="s">
        <v>324</v>
      </c>
      <c r="K946" t="s">
        <v>324</v>
      </c>
      <c r="L946">
        <v>0.376</v>
      </c>
      <c r="M946">
        <v>40</v>
      </c>
      <c r="N946" t="s">
        <v>324</v>
      </c>
      <c r="O946" t="s">
        <v>324</v>
      </c>
      <c r="P946" t="s">
        <v>324</v>
      </c>
      <c r="Q946">
        <v>40</v>
      </c>
      <c r="R946" t="s">
        <v>324</v>
      </c>
      <c r="S946" t="s">
        <v>324</v>
      </c>
      <c r="T946" t="s">
        <v>324</v>
      </c>
      <c r="U946" t="s">
        <v>324</v>
      </c>
      <c r="V946">
        <v>0</v>
      </c>
      <c r="W946" t="s">
        <v>324</v>
      </c>
      <c r="X946" t="s">
        <v>324</v>
      </c>
      <c r="Y946" t="s">
        <v>324</v>
      </c>
      <c r="Z946" t="s">
        <v>324</v>
      </c>
      <c r="AA946">
        <v>0</v>
      </c>
      <c r="AB946">
        <v>25.491</v>
      </c>
      <c r="AC946" t="s">
        <v>324</v>
      </c>
      <c r="AD946" t="s">
        <v>324</v>
      </c>
      <c r="AE946" t="s">
        <v>324</v>
      </c>
      <c r="AF946">
        <v>25.491</v>
      </c>
      <c r="AG946" t="s">
        <v>324</v>
      </c>
      <c r="AH946" t="s">
        <v>324</v>
      </c>
      <c r="AI946" t="s">
        <v>324</v>
      </c>
      <c r="AJ946" t="s">
        <v>324</v>
      </c>
      <c r="AK946">
        <v>0</v>
      </c>
      <c r="AL946" t="s">
        <v>324</v>
      </c>
      <c r="AM946" t="s">
        <v>324</v>
      </c>
      <c r="AN946" t="s">
        <v>324</v>
      </c>
      <c r="AO946" t="s">
        <v>324</v>
      </c>
      <c r="AP946">
        <v>0</v>
      </c>
      <c r="AQ946" t="s">
        <v>324</v>
      </c>
      <c r="AR946" t="s">
        <v>324</v>
      </c>
      <c r="AS946" t="s">
        <v>324</v>
      </c>
      <c r="AT946" t="s">
        <v>324</v>
      </c>
      <c r="AU946">
        <v>0</v>
      </c>
      <c r="AV946" t="s">
        <v>324</v>
      </c>
      <c r="AW946" t="s">
        <v>324</v>
      </c>
      <c r="AX946" t="s">
        <v>324</v>
      </c>
      <c r="AY946" t="s">
        <v>324</v>
      </c>
      <c r="AZ946">
        <v>0</v>
      </c>
      <c r="BA946" t="s">
        <v>324</v>
      </c>
      <c r="BB946" t="s">
        <v>324</v>
      </c>
      <c r="BC946" t="s">
        <v>324</v>
      </c>
      <c r="BD946" t="s">
        <v>324</v>
      </c>
      <c r="BE946">
        <v>0</v>
      </c>
      <c r="BF946" t="s">
        <v>324</v>
      </c>
      <c r="BG946" t="s">
        <v>324</v>
      </c>
      <c r="BH946" t="s">
        <v>324</v>
      </c>
      <c r="BI946" t="s">
        <v>324</v>
      </c>
      <c r="BJ946">
        <v>0</v>
      </c>
      <c r="BK946" t="s">
        <v>324</v>
      </c>
      <c r="BL946" t="s">
        <v>324</v>
      </c>
      <c r="BM946" t="s">
        <v>324</v>
      </c>
      <c r="BN946" t="s">
        <v>324</v>
      </c>
      <c r="BO946">
        <v>0</v>
      </c>
      <c r="BP946" t="s">
        <v>324</v>
      </c>
      <c r="BQ946" t="s">
        <v>324</v>
      </c>
      <c r="BR946" t="s">
        <v>324</v>
      </c>
      <c r="BS946" t="s">
        <v>324</v>
      </c>
      <c r="BT946">
        <v>0</v>
      </c>
      <c r="BU946" t="s">
        <v>324</v>
      </c>
      <c r="BV946" t="s">
        <v>324</v>
      </c>
      <c r="BW946" t="s">
        <v>324</v>
      </c>
      <c r="BX946" t="s">
        <v>324</v>
      </c>
      <c r="BY946">
        <v>0</v>
      </c>
      <c r="BZ946" t="s">
        <v>324</v>
      </c>
      <c r="CA946" t="s">
        <v>324</v>
      </c>
      <c r="CB946" t="s">
        <v>324</v>
      </c>
      <c r="CC946" t="s">
        <v>324</v>
      </c>
      <c r="CD946">
        <v>0</v>
      </c>
      <c r="CE946" t="s">
        <v>324</v>
      </c>
      <c r="CF946" t="s">
        <v>324</v>
      </c>
      <c r="CG946" t="s">
        <v>324</v>
      </c>
      <c r="CH946" t="s">
        <v>324</v>
      </c>
      <c r="CI946">
        <v>0</v>
      </c>
      <c r="CJ946" t="s">
        <v>324</v>
      </c>
      <c r="CK946" t="s">
        <v>324</v>
      </c>
      <c r="CL946" t="s">
        <v>324</v>
      </c>
      <c r="CM946" t="s">
        <v>324</v>
      </c>
      <c r="CN946">
        <v>0</v>
      </c>
      <c r="CO946">
        <v>0.376</v>
      </c>
      <c r="CP946" t="s">
        <v>179</v>
      </c>
      <c r="CQ946" t="s">
        <v>179</v>
      </c>
      <c r="CR946">
        <v>0</v>
      </c>
      <c r="CS946">
        <v>0.376</v>
      </c>
      <c r="CT946">
        <v>40</v>
      </c>
      <c r="CU946">
        <v>0</v>
      </c>
      <c r="CV946">
        <v>0</v>
      </c>
      <c r="CW946">
        <v>0</v>
      </c>
      <c r="CX946">
        <v>40</v>
      </c>
      <c r="CY946">
        <v>25.491</v>
      </c>
      <c r="CZ946">
        <v>0</v>
      </c>
      <c r="DA946">
        <v>0</v>
      </c>
      <c r="DB946">
        <v>0</v>
      </c>
      <c r="DC946">
        <v>25.491</v>
      </c>
    </row>
    <row r="947" spans="1:107" x14ac:dyDescent="0.45">
      <c r="A947">
        <v>2024</v>
      </c>
      <c r="B947">
        <v>3</v>
      </c>
      <c r="C947" t="s">
        <v>194</v>
      </c>
      <c r="D947">
        <v>5860</v>
      </c>
      <c r="E947" t="s">
        <v>333</v>
      </c>
      <c r="F947" t="s">
        <v>323</v>
      </c>
      <c r="G947" t="s">
        <v>244</v>
      </c>
      <c r="H947">
        <v>0.23899999999999999</v>
      </c>
      <c r="I947">
        <v>3.2000000000000001E-2</v>
      </c>
      <c r="J947" t="s">
        <v>324</v>
      </c>
      <c r="K947" t="s">
        <v>324</v>
      </c>
      <c r="L947">
        <v>0.27100000000000002</v>
      </c>
      <c r="M947">
        <v>25</v>
      </c>
      <c r="N947">
        <v>3</v>
      </c>
      <c r="O947" t="s">
        <v>324</v>
      </c>
      <c r="P947" t="s">
        <v>324</v>
      </c>
      <c r="Q947">
        <v>28</v>
      </c>
      <c r="R947" t="s">
        <v>324</v>
      </c>
      <c r="S947" t="s">
        <v>324</v>
      </c>
      <c r="T947" t="s">
        <v>324</v>
      </c>
      <c r="U947" t="s">
        <v>324</v>
      </c>
      <c r="V947">
        <v>0</v>
      </c>
      <c r="W947" t="s">
        <v>324</v>
      </c>
      <c r="X947" t="s">
        <v>324</v>
      </c>
      <c r="Y947" t="s">
        <v>324</v>
      </c>
      <c r="Z947" t="s">
        <v>324</v>
      </c>
      <c r="AA947">
        <v>0</v>
      </c>
      <c r="AB947">
        <v>4.1260000000000003</v>
      </c>
      <c r="AC947">
        <v>0</v>
      </c>
      <c r="AD947" t="s">
        <v>324</v>
      </c>
      <c r="AE947" t="s">
        <v>324</v>
      </c>
      <c r="AF947">
        <v>4.1260000000000003</v>
      </c>
      <c r="AG947" t="s">
        <v>324</v>
      </c>
      <c r="AH947" t="s">
        <v>324</v>
      </c>
      <c r="AI947" t="s">
        <v>324</v>
      </c>
      <c r="AJ947" t="s">
        <v>324</v>
      </c>
      <c r="AK947">
        <v>0</v>
      </c>
      <c r="AL947" t="s">
        <v>324</v>
      </c>
      <c r="AM947" t="s">
        <v>324</v>
      </c>
      <c r="AN947" t="s">
        <v>324</v>
      </c>
      <c r="AO947" t="s">
        <v>324</v>
      </c>
      <c r="AP947">
        <v>0</v>
      </c>
      <c r="AQ947" t="s">
        <v>324</v>
      </c>
      <c r="AR947" t="s">
        <v>324</v>
      </c>
      <c r="AS947" t="s">
        <v>324</v>
      </c>
      <c r="AT947" t="s">
        <v>324</v>
      </c>
      <c r="AU947">
        <v>0</v>
      </c>
      <c r="AV947" t="s">
        <v>324</v>
      </c>
      <c r="AW947" t="s">
        <v>324</v>
      </c>
      <c r="AX947" t="s">
        <v>324</v>
      </c>
      <c r="AY947" t="s">
        <v>324</v>
      </c>
      <c r="AZ947">
        <v>0</v>
      </c>
      <c r="BA947" t="s">
        <v>324</v>
      </c>
      <c r="BB947" t="s">
        <v>324</v>
      </c>
      <c r="BC947" t="s">
        <v>324</v>
      </c>
      <c r="BD947" t="s">
        <v>324</v>
      </c>
      <c r="BE947">
        <v>0</v>
      </c>
      <c r="BF947" t="s">
        <v>324</v>
      </c>
      <c r="BG947" t="s">
        <v>324</v>
      </c>
      <c r="BH947" t="s">
        <v>324</v>
      </c>
      <c r="BI947" t="s">
        <v>324</v>
      </c>
      <c r="BJ947">
        <v>0</v>
      </c>
      <c r="BK947" t="s">
        <v>324</v>
      </c>
      <c r="BL947" t="s">
        <v>324</v>
      </c>
      <c r="BM947" t="s">
        <v>324</v>
      </c>
      <c r="BN947" t="s">
        <v>324</v>
      </c>
      <c r="BO947">
        <v>0</v>
      </c>
      <c r="BP947" t="s">
        <v>324</v>
      </c>
      <c r="BQ947" t="s">
        <v>324</v>
      </c>
      <c r="BR947" t="s">
        <v>324</v>
      </c>
      <c r="BS947" t="s">
        <v>324</v>
      </c>
      <c r="BT947">
        <v>0</v>
      </c>
      <c r="BU947" t="s">
        <v>324</v>
      </c>
      <c r="BV947" t="s">
        <v>324</v>
      </c>
      <c r="BW947" t="s">
        <v>324</v>
      </c>
      <c r="BX947" t="s">
        <v>324</v>
      </c>
      <c r="BY947">
        <v>0</v>
      </c>
      <c r="BZ947" t="s">
        <v>324</v>
      </c>
      <c r="CA947" t="s">
        <v>324</v>
      </c>
      <c r="CB947" t="s">
        <v>324</v>
      </c>
      <c r="CC947" t="s">
        <v>324</v>
      </c>
      <c r="CD947">
        <v>0</v>
      </c>
      <c r="CE947" t="s">
        <v>324</v>
      </c>
      <c r="CF947" t="s">
        <v>324</v>
      </c>
      <c r="CG947" t="s">
        <v>324</v>
      </c>
      <c r="CH947" t="s">
        <v>324</v>
      </c>
      <c r="CI947">
        <v>0</v>
      </c>
      <c r="CJ947" t="s">
        <v>324</v>
      </c>
      <c r="CK947" t="s">
        <v>324</v>
      </c>
      <c r="CL947" t="s">
        <v>324</v>
      </c>
      <c r="CM947" t="s">
        <v>324</v>
      </c>
      <c r="CN947">
        <v>0</v>
      </c>
      <c r="CO947">
        <v>0.23899999999999999</v>
      </c>
      <c r="CP947">
        <v>3.2000000000000001E-2</v>
      </c>
      <c r="CQ947" t="s">
        <v>179</v>
      </c>
      <c r="CR947">
        <v>0</v>
      </c>
      <c r="CS947">
        <v>0.27100000000000002</v>
      </c>
      <c r="CT947">
        <v>25</v>
      </c>
      <c r="CU947">
        <v>3</v>
      </c>
      <c r="CV947">
        <v>0</v>
      </c>
      <c r="CW947">
        <v>0</v>
      </c>
      <c r="CX947">
        <v>28</v>
      </c>
      <c r="CY947">
        <v>4.1260000000000003</v>
      </c>
      <c r="CZ947">
        <v>0</v>
      </c>
      <c r="DA947">
        <v>0</v>
      </c>
      <c r="DB947">
        <v>0</v>
      </c>
      <c r="DC947">
        <v>4.1260000000000003</v>
      </c>
    </row>
    <row r="948" spans="1:107" x14ac:dyDescent="0.45">
      <c r="A948">
        <v>2024</v>
      </c>
      <c r="B948">
        <v>3</v>
      </c>
      <c r="C948" t="s">
        <v>194</v>
      </c>
      <c r="D948">
        <v>13734</v>
      </c>
      <c r="E948" t="s">
        <v>522</v>
      </c>
      <c r="F948" t="s">
        <v>323</v>
      </c>
      <c r="G948" t="s">
        <v>244</v>
      </c>
      <c r="H948">
        <v>1.8129999999999999</v>
      </c>
      <c r="I948">
        <v>0.98099999999999998</v>
      </c>
      <c r="J948">
        <v>0</v>
      </c>
      <c r="K948">
        <v>0</v>
      </c>
      <c r="L948">
        <v>2.794</v>
      </c>
      <c r="M948">
        <v>203</v>
      </c>
      <c r="N948">
        <v>15</v>
      </c>
      <c r="O948">
        <v>0</v>
      </c>
      <c r="P948">
        <v>0</v>
      </c>
      <c r="Q948">
        <v>218</v>
      </c>
      <c r="R948" t="s">
        <v>324</v>
      </c>
      <c r="S948" t="s">
        <v>324</v>
      </c>
      <c r="T948" t="s">
        <v>324</v>
      </c>
      <c r="U948" t="s">
        <v>324</v>
      </c>
      <c r="V948">
        <v>0</v>
      </c>
      <c r="W948" t="s">
        <v>324</v>
      </c>
      <c r="X948" t="s">
        <v>324</v>
      </c>
      <c r="Y948" t="s">
        <v>324</v>
      </c>
      <c r="Z948" t="s">
        <v>324</v>
      </c>
      <c r="AA948">
        <v>0</v>
      </c>
      <c r="AB948">
        <v>108.652</v>
      </c>
      <c r="AC948">
        <v>34.21</v>
      </c>
      <c r="AD948">
        <v>0</v>
      </c>
      <c r="AE948">
        <v>0</v>
      </c>
      <c r="AF948">
        <v>142.86199999999999</v>
      </c>
      <c r="AG948" t="s">
        <v>324</v>
      </c>
      <c r="AH948" t="s">
        <v>324</v>
      </c>
      <c r="AI948" t="s">
        <v>324</v>
      </c>
      <c r="AJ948" t="s">
        <v>324</v>
      </c>
      <c r="AK948">
        <v>0</v>
      </c>
      <c r="AL948" t="s">
        <v>324</v>
      </c>
      <c r="AM948" t="s">
        <v>324</v>
      </c>
      <c r="AN948" t="s">
        <v>324</v>
      </c>
      <c r="AO948" t="s">
        <v>324</v>
      </c>
      <c r="AP948">
        <v>0</v>
      </c>
      <c r="AQ948" t="s">
        <v>324</v>
      </c>
      <c r="AR948" t="s">
        <v>324</v>
      </c>
      <c r="AS948" t="s">
        <v>324</v>
      </c>
      <c r="AT948" t="s">
        <v>324</v>
      </c>
      <c r="AU948">
        <v>0</v>
      </c>
      <c r="AV948" t="s">
        <v>324</v>
      </c>
      <c r="AW948" t="s">
        <v>324</v>
      </c>
      <c r="AX948" t="s">
        <v>324</v>
      </c>
      <c r="AY948" t="s">
        <v>324</v>
      </c>
      <c r="AZ948">
        <v>0</v>
      </c>
      <c r="BA948" t="s">
        <v>324</v>
      </c>
      <c r="BB948" t="s">
        <v>324</v>
      </c>
      <c r="BC948" t="s">
        <v>324</v>
      </c>
      <c r="BD948" t="s">
        <v>324</v>
      </c>
      <c r="BE948">
        <v>0</v>
      </c>
      <c r="BF948" t="s">
        <v>324</v>
      </c>
      <c r="BG948" t="s">
        <v>324</v>
      </c>
      <c r="BH948" t="s">
        <v>324</v>
      </c>
      <c r="BI948" t="s">
        <v>324</v>
      </c>
      <c r="BJ948">
        <v>0</v>
      </c>
      <c r="BK948">
        <v>0.01</v>
      </c>
      <c r="BL948">
        <v>0</v>
      </c>
      <c r="BM948">
        <v>0</v>
      </c>
      <c r="BN948">
        <v>0</v>
      </c>
      <c r="BO948">
        <v>0.01</v>
      </c>
      <c r="BP948">
        <v>1</v>
      </c>
      <c r="BQ948">
        <v>0</v>
      </c>
      <c r="BR948">
        <v>0</v>
      </c>
      <c r="BS948">
        <v>0</v>
      </c>
      <c r="BT948">
        <v>1</v>
      </c>
      <c r="BU948">
        <v>0</v>
      </c>
      <c r="BV948">
        <v>0</v>
      </c>
      <c r="BW948">
        <v>0</v>
      </c>
      <c r="BX948">
        <v>0</v>
      </c>
      <c r="BY948">
        <v>0</v>
      </c>
      <c r="BZ948" t="s">
        <v>324</v>
      </c>
      <c r="CA948" t="s">
        <v>324</v>
      </c>
      <c r="CB948" t="s">
        <v>324</v>
      </c>
      <c r="CC948" t="s">
        <v>324</v>
      </c>
      <c r="CD948">
        <v>0</v>
      </c>
      <c r="CE948" t="s">
        <v>324</v>
      </c>
      <c r="CF948" t="s">
        <v>324</v>
      </c>
      <c r="CG948" t="s">
        <v>324</v>
      </c>
      <c r="CH948" t="s">
        <v>324</v>
      </c>
      <c r="CI948">
        <v>0</v>
      </c>
      <c r="CJ948" t="s">
        <v>324</v>
      </c>
      <c r="CK948" t="s">
        <v>324</v>
      </c>
      <c r="CL948" t="s">
        <v>324</v>
      </c>
      <c r="CM948" t="s">
        <v>324</v>
      </c>
      <c r="CN948">
        <v>0</v>
      </c>
      <c r="CO948">
        <v>1.823</v>
      </c>
      <c r="CP948">
        <v>0.98099999999999998</v>
      </c>
      <c r="CQ948" t="s">
        <v>179</v>
      </c>
      <c r="CR948">
        <v>0</v>
      </c>
      <c r="CS948">
        <v>2.8039999999999998</v>
      </c>
      <c r="CT948">
        <v>204</v>
      </c>
      <c r="CU948">
        <v>15</v>
      </c>
      <c r="CV948">
        <v>0</v>
      </c>
      <c r="CW948">
        <v>0</v>
      </c>
      <c r="CX948">
        <v>219</v>
      </c>
      <c r="CY948">
        <v>108.652</v>
      </c>
      <c r="CZ948">
        <v>34.21</v>
      </c>
      <c r="DA948">
        <v>0</v>
      </c>
      <c r="DB948">
        <v>0</v>
      </c>
      <c r="DC948">
        <v>142.86199999999999</v>
      </c>
    </row>
    <row r="949" spans="1:107" x14ac:dyDescent="0.45">
      <c r="A949">
        <v>2024</v>
      </c>
      <c r="B949">
        <v>3</v>
      </c>
      <c r="C949" t="s">
        <v>194</v>
      </c>
      <c r="D949">
        <v>14062</v>
      </c>
      <c r="E949" t="s">
        <v>523</v>
      </c>
      <c r="F949" t="s">
        <v>323</v>
      </c>
      <c r="G949" t="s">
        <v>244</v>
      </c>
      <c r="H949">
        <v>6.6559999999999997</v>
      </c>
      <c r="I949">
        <v>0.26</v>
      </c>
      <c r="J949" t="s">
        <v>324</v>
      </c>
      <c r="K949" t="s">
        <v>324</v>
      </c>
      <c r="L949">
        <v>6.9160000000000004</v>
      </c>
      <c r="M949">
        <v>759</v>
      </c>
      <c r="N949">
        <v>8</v>
      </c>
      <c r="O949" t="s">
        <v>324</v>
      </c>
      <c r="P949" t="s">
        <v>324</v>
      </c>
      <c r="Q949">
        <v>767</v>
      </c>
      <c r="R949" t="s">
        <v>324</v>
      </c>
      <c r="S949" t="s">
        <v>324</v>
      </c>
      <c r="T949" t="s">
        <v>324</v>
      </c>
      <c r="U949" t="s">
        <v>324</v>
      </c>
      <c r="V949">
        <v>0</v>
      </c>
      <c r="W949" t="s">
        <v>324</v>
      </c>
      <c r="X949" t="s">
        <v>324</v>
      </c>
      <c r="Y949" t="s">
        <v>324</v>
      </c>
      <c r="Z949" t="s">
        <v>324</v>
      </c>
      <c r="AA949">
        <v>0</v>
      </c>
      <c r="AB949" t="s">
        <v>324</v>
      </c>
      <c r="AC949" t="s">
        <v>324</v>
      </c>
      <c r="AD949" t="s">
        <v>324</v>
      </c>
      <c r="AE949" t="s">
        <v>324</v>
      </c>
      <c r="AF949">
        <v>0</v>
      </c>
      <c r="AG949" t="s">
        <v>324</v>
      </c>
      <c r="AH949" t="s">
        <v>324</v>
      </c>
      <c r="AI949" t="s">
        <v>324</v>
      </c>
      <c r="AJ949" t="s">
        <v>324</v>
      </c>
      <c r="AK949">
        <v>0</v>
      </c>
      <c r="AL949" t="s">
        <v>324</v>
      </c>
      <c r="AM949" t="s">
        <v>324</v>
      </c>
      <c r="AN949" t="s">
        <v>324</v>
      </c>
      <c r="AO949" t="s">
        <v>324</v>
      </c>
      <c r="AP949">
        <v>0</v>
      </c>
      <c r="AQ949" t="s">
        <v>324</v>
      </c>
      <c r="AR949" t="s">
        <v>324</v>
      </c>
      <c r="AS949" t="s">
        <v>324</v>
      </c>
      <c r="AT949" t="s">
        <v>324</v>
      </c>
      <c r="AU949">
        <v>0</v>
      </c>
      <c r="AV949" t="s">
        <v>324</v>
      </c>
      <c r="AW949" t="s">
        <v>324</v>
      </c>
      <c r="AX949" t="s">
        <v>324</v>
      </c>
      <c r="AY949" t="s">
        <v>324</v>
      </c>
      <c r="AZ949">
        <v>0</v>
      </c>
      <c r="BA949" t="s">
        <v>324</v>
      </c>
      <c r="BB949" t="s">
        <v>324</v>
      </c>
      <c r="BC949" t="s">
        <v>324</v>
      </c>
      <c r="BD949" t="s">
        <v>324</v>
      </c>
      <c r="BE949">
        <v>0</v>
      </c>
      <c r="BF949" t="s">
        <v>324</v>
      </c>
      <c r="BG949" t="s">
        <v>324</v>
      </c>
      <c r="BH949" t="s">
        <v>324</v>
      </c>
      <c r="BI949" t="s">
        <v>324</v>
      </c>
      <c r="BJ949">
        <v>0</v>
      </c>
      <c r="BK949">
        <v>0.122</v>
      </c>
      <c r="BL949" t="s">
        <v>324</v>
      </c>
      <c r="BM949" t="s">
        <v>324</v>
      </c>
      <c r="BN949" t="s">
        <v>324</v>
      </c>
      <c r="BO949">
        <v>0.122</v>
      </c>
      <c r="BP949">
        <v>14</v>
      </c>
      <c r="BQ949" t="s">
        <v>324</v>
      </c>
      <c r="BR949" t="s">
        <v>324</v>
      </c>
      <c r="BS949" t="s">
        <v>324</v>
      </c>
      <c r="BT949">
        <v>14</v>
      </c>
      <c r="BU949" t="s">
        <v>324</v>
      </c>
      <c r="BV949" t="s">
        <v>324</v>
      </c>
      <c r="BW949" t="s">
        <v>324</v>
      </c>
      <c r="BX949" t="s">
        <v>324</v>
      </c>
      <c r="BY949">
        <v>0</v>
      </c>
      <c r="BZ949" t="s">
        <v>324</v>
      </c>
      <c r="CA949" t="s">
        <v>324</v>
      </c>
      <c r="CB949">
        <v>1.2999999999999999E-2</v>
      </c>
      <c r="CC949" t="s">
        <v>324</v>
      </c>
      <c r="CD949">
        <v>1.2999999999999999E-2</v>
      </c>
      <c r="CE949" t="s">
        <v>324</v>
      </c>
      <c r="CF949" t="s">
        <v>324</v>
      </c>
      <c r="CG949">
        <v>3</v>
      </c>
      <c r="CH949" t="s">
        <v>324</v>
      </c>
      <c r="CI949">
        <v>3</v>
      </c>
      <c r="CJ949" t="s">
        <v>324</v>
      </c>
      <c r="CK949" t="s">
        <v>324</v>
      </c>
      <c r="CL949" t="s">
        <v>324</v>
      </c>
      <c r="CM949" t="s">
        <v>324</v>
      </c>
      <c r="CN949">
        <v>0</v>
      </c>
      <c r="CO949">
        <v>6.7779999999999996</v>
      </c>
      <c r="CP949">
        <v>0.26</v>
      </c>
      <c r="CQ949">
        <v>1.2999999999999999E-2</v>
      </c>
      <c r="CR949">
        <v>0</v>
      </c>
      <c r="CS949">
        <v>7.0510000000000002</v>
      </c>
      <c r="CT949">
        <v>773</v>
      </c>
      <c r="CU949">
        <v>8</v>
      </c>
      <c r="CV949">
        <v>3</v>
      </c>
      <c r="CW949">
        <v>0</v>
      </c>
      <c r="CX949">
        <v>784</v>
      </c>
      <c r="CY949">
        <v>0</v>
      </c>
      <c r="CZ949">
        <v>0</v>
      </c>
      <c r="DA949">
        <v>0</v>
      </c>
      <c r="DB949">
        <v>0</v>
      </c>
      <c r="DC949">
        <v>0</v>
      </c>
    </row>
    <row r="950" spans="1:107" x14ac:dyDescent="0.45">
      <c r="A950">
        <v>2024</v>
      </c>
      <c r="B950">
        <v>3</v>
      </c>
      <c r="C950" t="s">
        <v>194</v>
      </c>
      <c r="D950">
        <v>14063</v>
      </c>
      <c r="E950" t="s">
        <v>336</v>
      </c>
      <c r="F950" t="s">
        <v>323</v>
      </c>
      <c r="G950" t="s">
        <v>244</v>
      </c>
      <c r="H950">
        <v>52.216999999999999</v>
      </c>
      <c r="I950">
        <v>9.7590000000000003</v>
      </c>
      <c r="J950">
        <v>0.48799999999999999</v>
      </c>
      <c r="K950">
        <v>0</v>
      </c>
      <c r="L950">
        <v>62.463999999999999</v>
      </c>
      <c r="M950">
        <v>7368</v>
      </c>
      <c r="N950">
        <v>195</v>
      </c>
      <c r="O950">
        <v>4</v>
      </c>
      <c r="P950">
        <v>0</v>
      </c>
      <c r="Q950">
        <v>7567</v>
      </c>
      <c r="R950">
        <v>10.506</v>
      </c>
      <c r="S950">
        <v>14.784000000000001</v>
      </c>
      <c r="T950">
        <v>0.78600000000000003</v>
      </c>
      <c r="U950">
        <v>0</v>
      </c>
      <c r="V950">
        <v>26.076000000000001</v>
      </c>
      <c r="W950">
        <v>2957</v>
      </c>
      <c r="X950">
        <v>1782</v>
      </c>
      <c r="Y950">
        <v>24</v>
      </c>
      <c r="Z950">
        <v>0</v>
      </c>
      <c r="AA950">
        <v>4763</v>
      </c>
      <c r="AB950">
        <v>0</v>
      </c>
      <c r="AC950">
        <v>0</v>
      </c>
      <c r="AD950">
        <v>0</v>
      </c>
      <c r="AE950">
        <v>0</v>
      </c>
      <c r="AF950">
        <v>0</v>
      </c>
      <c r="AG950">
        <v>0</v>
      </c>
      <c r="AH950">
        <v>0</v>
      </c>
      <c r="AI950">
        <v>0</v>
      </c>
      <c r="AJ950">
        <v>0</v>
      </c>
      <c r="AK950">
        <v>0</v>
      </c>
      <c r="AL950">
        <v>0</v>
      </c>
      <c r="AM950">
        <v>0</v>
      </c>
      <c r="AN950">
        <v>0</v>
      </c>
      <c r="AO950">
        <v>0</v>
      </c>
      <c r="AP950">
        <v>0</v>
      </c>
      <c r="AQ950">
        <v>0</v>
      </c>
      <c r="AR950">
        <v>0</v>
      </c>
      <c r="AS950">
        <v>0</v>
      </c>
      <c r="AT950">
        <v>0</v>
      </c>
      <c r="AU950">
        <v>0</v>
      </c>
      <c r="AV950">
        <v>0</v>
      </c>
      <c r="AW950">
        <v>0</v>
      </c>
      <c r="AX950">
        <v>0</v>
      </c>
      <c r="AY950">
        <v>0</v>
      </c>
      <c r="AZ950">
        <v>0</v>
      </c>
      <c r="BA950">
        <v>0</v>
      </c>
      <c r="BB950">
        <v>0</v>
      </c>
      <c r="BC950">
        <v>0</v>
      </c>
      <c r="BD950">
        <v>0</v>
      </c>
      <c r="BE950">
        <v>0</v>
      </c>
      <c r="BF950">
        <v>0</v>
      </c>
      <c r="BG950">
        <v>0</v>
      </c>
      <c r="BH950">
        <v>0</v>
      </c>
      <c r="BI950">
        <v>0</v>
      </c>
      <c r="BJ950">
        <v>0</v>
      </c>
      <c r="BK950">
        <v>0.125</v>
      </c>
      <c r="BL950">
        <v>0.505</v>
      </c>
      <c r="BM950">
        <v>0</v>
      </c>
      <c r="BN950">
        <v>0</v>
      </c>
      <c r="BO950">
        <v>0.63</v>
      </c>
      <c r="BP950">
        <v>20</v>
      </c>
      <c r="BQ950">
        <v>8</v>
      </c>
      <c r="BR950">
        <v>0</v>
      </c>
      <c r="BS950">
        <v>0</v>
      </c>
      <c r="BT950">
        <v>28</v>
      </c>
      <c r="BU950">
        <v>0</v>
      </c>
      <c r="BV950">
        <v>0</v>
      </c>
      <c r="BW950">
        <v>0</v>
      </c>
      <c r="BX950">
        <v>0</v>
      </c>
      <c r="BY950">
        <v>0</v>
      </c>
      <c r="BZ950">
        <v>0</v>
      </c>
      <c r="CA950">
        <v>0</v>
      </c>
      <c r="CB950">
        <v>0</v>
      </c>
      <c r="CC950">
        <v>0</v>
      </c>
      <c r="CD950">
        <v>0</v>
      </c>
      <c r="CE950">
        <v>0</v>
      </c>
      <c r="CF950">
        <v>0</v>
      </c>
      <c r="CG950">
        <v>0</v>
      </c>
      <c r="CH950">
        <v>0</v>
      </c>
      <c r="CI950">
        <v>0</v>
      </c>
      <c r="CJ950">
        <v>0</v>
      </c>
      <c r="CK950">
        <v>0</v>
      </c>
      <c r="CL950">
        <v>0</v>
      </c>
      <c r="CM950">
        <v>0</v>
      </c>
      <c r="CN950">
        <v>0</v>
      </c>
      <c r="CO950">
        <v>62.847999999999999</v>
      </c>
      <c r="CP950">
        <v>25.047999999999998</v>
      </c>
      <c r="CQ950">
        <v>1.274</v>
      </c>
      <c r="CR950">
        <v>0</v>
      </c>
      <c r="CS950">
        <v>89.17</v>
      </c>
      <c r="CT950">
        <v>10345</v>
      </c>
      <c r="CU950">
        <v>1985</v>
      </c>
      <c r="CV950">
        <v>28</v>
      </c>
      <c r="CW950">
        <v>0</v>
      </c>
      <c r="CX950">
        <v>12358</v>
      </c>
      <c r="CY950">
        <v>0</v>
      </c>
      <c r="CZ950">
        <v>0</v>
      </c>
      <c r="DA950">
        <v>0</v>
      </c>
      <c r="DB950">
        <v>0</v>
      </c>
      <c r="DC950">
        <v>0</v>
      </c>
    </row>
    <row r="951" spans="1:107" x14ac:dyDescent="0.45">
      <c r="A951">
        <v>2024</v>
      </c>
      <c r="B951">
        <v>3</v>
      </c>
      <c r="C951" t="s">
        <v>194</v>
      </c>
      <c r="D951">
        <v>15474</v>
      </c>
      <c r="E951" t="s">
        <v>524</v>
      </c>
      <c r="F951" t="s">
        <v>323</v>
      </c>
      <c r="G951" t="s">
        <v>244</v>
      </c>
      <c r="H951">
        <v>23.725000000000001</v>
      </c>
      <c r="I951">
        <v>1.4430000000000001</v>
      </c>
      <c r="J951">
        <v>0.86299999999999999</v>
      </c>
      <c r="K951" t="s">
        <v>324</v>
      </c>
      <c r="L951">
        <v>26.030999999999999</v>
      </c>
      <c r="M951">
        <v>3498</v>
      </c>
      <c r="N951">
        <v>64</v>
      </c>
      <c r="O951">
        <v>5</v>
      </c>
      <c r="P951" t="s">
        <v>324</v>
      </c>
      <c r="Q951">
        <v>3567</v>
      </c>
      <c r="R951" t="s">
        <v>324</v>
      </c>
      <c r="S951" t="s">
        <v>324</v>
      </c>
      <c r="T951" t="s">
        <v>324</v>
      </c>
      <c r="U951" t="s">
        <v>324</v>
      </c>
      <c r="V951">
        <v>0</v>
      </c>
      <c r="W951" t="s">
        <v>324</v>
      </c>
      <c r="X951" t="s">
        <v>324</v>
      </c>
      <c r="Y951" t="s">
        <v>324</v>
      </c>
      <c r="Z951" t="s">
        <v>324</v>
      </c>
      <c r="AA951">
        <v>0</v>
      </c>
      <c r="AB951">
        <v>2237.395</v>
      </c>
      <c r="AC951">
        <v>85.191000000000003</v>
      </c>
      <c r="AD951">
        <v>3.5510000000000002</v>
      </c>
      <c r="AE951" t="s">
        <v>324</v>
      </c>
      <c r="AF951">
        <v>2326.1370000000002</v>
      </c>
      <c r="AG951">
        <v>1.224</v>
      </c>
      <c r="AH951">
        <v>1.4999999999999999E-2</v>
      </c>
      <c r="AI951" t="s">
        <v>324</v>
      </c>
      <c r="AJ951" t="s">
        <v>324</v>
      </c>
      <c r="AK951">
        <v>1.2390000000000001</v>
      </c>
      <c r="AL951">
        <v>180</v>
      </c>
      <c r="AM951">
        <v>1</v>
      </c>
      <c r="AN951" t="s">
        <v>324</v>
      </c>
      <c r="AO951" t="s">
        <v>324</v>
      </c>
      <c r="AP951">
        <v>181</v>
      </c>
      <c r="AQ951">
        <v>2.879</v>
      </c>
      <c r="AR951">
        <v>2.7E-2</v>
      </c>
      <c r="AS951" t="s">
        <v>324</v>
      </c>
      <c r="AT951" t="s">
        <v>324</v>
      </c>
      <c r="AU951">
        <v>2.9060000000000001</v>
      </c>
      <c r="AV951">
        <v>1.4E-2</v>
      </c>
      <c r="AW951" t="s">
        <v>324</v>
      </c>
      <c r="AX951" t="s">
        <v>324</v>
      </c>
      <c r="AY951" t="s">
        <v>324</v>
      </c>
      <c r="AZ951">
        <v>1.4E-2</v>
      </c>
      <c r="BA951">
        <v>2</v>
      </c>
      <c r="BB951" t="s">
        <v>324</v>
      </c>
      <c r="BC951" t="s">
        <v>324</v>
      </c>
      <c r="BD951" t="s">
        <v>324</v>
      </c>
      <c r="BE951">
        <v>2</v>
      </c>
      <c r="BF951">
        <v>3.2000000000000001E-2</v>
      </c>
      <c r="BG951" t="s">
        <v>324</v>
      </c>
      <c r="BH951" t="s">
        <v>324</v>
      </c>
      <c r="BI951" t="s">
        <v>324</v>
      </c>
      <c r="BJ951">
        <v>3.2000000000000001E-2</v>
      </c>
      <c r="BK951">
        <v>2.9000000000000001E-2</v>
      </c>
      <c r="BL951" t="s">
        <v>324</v>
      </c>
      <c r="BM951" t="s">
        <v>324</v>
      </c>
      <c r="BN951" t="s">
        <v>324</v>
      </c>
      <c r="BO951">
        <v>2.9000000000000001E-2</v>
      </c>
      <c r="BP951">
        <v>9</v>
      </c>
      <c r="BQ951" t="s">
        <v>324</v>
      </c>
      <c r="BR951" t="s">
        <v>324</v>
      </c>
      <c r="BS951" t="s">
        <v>324</v>
      </c>
      <c r="BT951">
        <v>9</v>
      </c>
      <c r="BU951">
        <v>0.85599999999999998</v>
      </c>
      <c r="BV951" t="s">
        <v>324</v>
      </c>
      <c r="BW951" t="s">
        <v>324</v>
      </c>
      <c r="BX951" t="s">
        <v>324</v>
      </c>
      <c r="BY951">
        <v>0.85599999999999998</v>
      </c>
      <c r="BZ951">
        <v>0.01</v>
      </c>
      <c r="CA951" t="s">
        <v>324</v>
      </c>
      <c r="CB951" t="s">
        <v>324</v>
      </c>
      <c r="CC951" t="s">
        <v>324</v>
      </c>
      <c r="CD951">
        <v>0.01</v>
      </c>
      <c r="CE951">
        <v>1</v>
      </c>
      <c r="CF951" t="s">
        <v>324</v>
      </c>
      <c r="CG951" t="s">
        <v>324</v>
      </c>
      <c r="CH951" t="s">
        <v>324</v>
      </c>
      <c r="CI951">
        <v>1</v>
      </c>
      <c r="CJ951">
        <v>1.361</v>
      </c>
      <c r="CK951" t="s">
        <v>324</v>
      </c>
      <c r="CL951" t="s">
        <v>324</v>
      </c>
      <c r="CM951" t="s">
        <v>324</v>
      </c>
      <c r="CN951">
        <v>1.361</v>
      </c>
      <c r="CO951">
        <v>23.763999999999999</v>
      </c>
      <c r="CP951">
        <v>1.4430000000000001</v>
      </c>
      <c r="CQ951">
        <v>0.86299999999999999</v>
      </c>
      <c r="CR951">
        <v>0</v>
      </c>
      <c r="CS951">
        <v>26.07</v>
      </c>
      <c r="CT951">
        <v>3508</v>
      </c>
      <c r="CU951">
        <v>64</v>
      </c>
      <c r="CV951">
        <v>5</v>
      </c>
      <c r="CW951">
        <v>0</v>
      </c>
      <c r="CX951">
        <v>3577</v>
      </c>
      <c r="CY951">
        <v>2239.6120000000001</v>
      </c>
      <c r="CZ951">
        <v>85.191000000000003</v>
      </c>
      <c r="DA951">
        <v>3.5510000000000002</v>
      </c>
      <c r="DB951">
        <v>0</v>
      </c>
      <c r="DC951">
        <v>2328.3539999999998</v>
      </c>
    </row>
    <row r="952" spans="1:107" x14ac:dyDescent="0.45">
      <c r="A952">
        <v>2024</v>
      </c>
      <c r="B952">
        <v>3</v>
      </c>
      <c r="C952" t="s">
        <v>194</v>
      </c>
      <c r="D952">
        <v>19785</v>
      </c>
      <c r="E952" t="s">
        <v>525</v>
      </c>
      <c r="F952" t="s">
        <v>323</v>
      </c>
      <c r="G952" t="s">
        <v>244</v>
      </c>
      <c r="H952">
        <v>1.9119999999999999</v>
      </c>
      <c r="I952" t="s">
        <v>324</v>
      </c>
      <c r="J952" t="s">
        <v>324</v>
      </c>
      <c r="K952" t="s">
        <v>324</v>
      </c>
      <c r="L952">
        <v>1.9119999999999999</v>
      </c>
      <c r="M952">
        <v>204</v>
      </c>
      <c r="N952" t="s">
        <v>324</v>
      </c>
      <c r="O952" t="s">
        <v>324</v>
      </c>
      <c r="P952" t="s">
        <v>324</v>
      </c>
      <c r="Q952">
        <v>204</v>
      </c>
      <c r="R952" t="s">
        <v>324</v>
      </c>
      <c r="S952" t="s">
        <v>324</v>
      </c>
      <c r="T952" t="s">
        <v>324</v>
      </c>
      <c r="U952" t="s">
        <v>324</v>
      </c>
      <c r="V952">
        <v>0</v>
      </c>
      <c r="W952" t="s">
        <v>324</v>
      </c>
      <c r="X952" t="s">
        <v>324</v>
      </c>
      <c r="Y952" t="s">
        <v>324</v>
      </c>
      <c r="Z952" t="s">
        <v>324</v>
      </c>
      <c r="AA952">
        <v>0</v>
      </c>
      <c r="AB952" t="s">
        <v>324</v>
      </c>
      <c r="AC952" t="s">
        <v>324</v>
      </c>
      <c r="AD952" t="s">
        <v>324</v>
      </c>
      <c r="AE952" t="s">
        <v>324</v>
      </c>
      <c r="AF952">
        <v>0</v>
      </c>
      <c r="AG952" t="s">
        <v>324</v>
      </c>
      <c r="AH952" t="s">
        <v>324</v>
      </c>
      <c r="AI952" t="s">
        <v>324</v>
      </c>
      <c r="AJ952" t="s">
        <v>324</v>
      </c>
      <c r="AK952">
        <v>0</v>
      </c>
      <c r="AL952" t="s">
        <v>324</v>
      </c>
      <c r="AM952" t="s">
        <v>324</v>
      </c>
      <c r="AN952" t="s">
        <v>324</v>
      </c>
      <c r="AO952" t="s">
        <v>324</v>
      </c>
      <c r="AP952">
        <v>0</v>
      </c>
      <c r="AQ952" t="s">
        <v>324</v>
      </c>
      <c r="AR952" t="s">
        <v>324</v>
      </c>
      <c r="AS952" t="s">
        <v>324</v>
      </c>
      <c r="AT952" t="s">
        <v>324</v>
      </c>
      <c r="AU952">
        <v>0</v>
      </c>
      <c r="AV952" t="s">
        <v>324</v>
      </c>
      <c r="AW952" t="s">
        <v>324</v>
      </c>
      <c r="AX952" t="s">
        <v>324</v>
      </c>
      <c r="AY952" t="s">
        <v>324</v>
      </c>
      <c r="AZ952">
        <v>0</v>
      </c>
      <c r="BA952" t="s">
        <v>324</v>
      </c>
      <c r="BB952" t="s">
        <v>324</v>
      </c>
      <c r="BC952" t="s">
        <v>324</v>
      </c>
      <c r="BD952" t="s">
        <v>324</v>
      </c>
      <c r="BE952">
        <v>0</v>
      </c>
      <c r="BF952" t="s">
        <v>324</v>
      </c>
      <c r="BG952" t="s">
        <v>324</v>
      </c>
      <c r="BH952" t="s">
        <v>324</v>
      </c>
      <c r="BI952" t="s">
        <v>324</v>
      </c>
      <c r="BJ952">
        <v>0</v>
      </c>
      <c r="BK952" t="s">
        <v>324</v>
      </c>
      <c r="BL952" t="s">
        <v>324</v>
      </c>
      <c r="BM952" t="s">
        <v>324</v>
      </c>
      <c r="BN952" t="s">
        <v>324</v>
      </c>
      <c r="BO952">
        <v>0</v>
      </c>
      <c r="BP952" t="s">
        <v>324</v>
      </c>
      <c r="BQ952" t="s">
        <v>324</v>
      </c>
      <c r="BR952" t="s">
        <v>324</v>
      </c>
      <c r="BS952" t="s">
        <v>324</v>
      </c>
      <c r="BT952">
        <v>0</v>
      </c>
      <c r="BU952" t="s">
        <v>324</v>
      </c>
      <c r="BV952" t="s">
        <v>324</v>
      </c>
      <c r="BW952" t="s">
        <v>324</v>
      </c>
      <c r="BX952" t="s">
        <v>324</v>
      </c>
      <c r="BY952">
        <v>0</v>
      </c>
      <c r="BZ952" t="s">
        <v>324</v>
      </c>
      <c r="CA952" t="s">
        <v>324</v>
      </c>
      <c r="CB952" t="s">
        <v>324</v>
      </c>
      <c r="CC952" t="s">
        <v>324</v>
      </c>
      <c r="CD952">
        <v>0</v>
      </c>
      <c r="CE952" t="s">
        <v>324</v>
      </c>
      <c r="CF952" t="s">
        <v>324</v>
      </c>
      <c r="CG952" t="s">
        <v>324</v>
      </c>
      <c r="CH952" t="s">
        <v>324</v>
      </c>
      <c r="CI952">
        <v>0</v>
      </c>
      <c r="CJ952" t="s">
        <v>324</v>
      </c>
      <c r="CK952" t="s">
        <v>324</v>
      </c>
      <c r="CL952" t="s">
        <v>324</v>
      </c>
      <c r="CM952" t="s">
        <v>324</v>
      </c>
      <c r="CN952">
        <v>0</v>
      </c>
      <c r="CO952">
        <v>1.9119999999999999</v>
      </c>
      <c r="CP952" t="s">
        <v>179</v>
      </c>
      <c r="CQ952" t="s">
        <v>179</v>
      </c>
      <c r="CR952">
        <v>0</v>
      </c>
      <c r="CS952">
        <v>1.9119999999999999</v>
      </c>
      <c r="CT952">
        <v>204</v>
      </c>
      <c r="CU952">
        <v>0</v>
      </c>
      <c r="CV952">
        <v>0</v>
      </c>
      <c r="CW952">
        <v>0</v>
      </c>
      <c r="CX952">
        <v>204</v>
      </c>
      <c r="CY952">
        <v>0</v>
      </c>
      <c r="CZ952">
        <v>0</v>
      </c>
      <c r="DA952">
        <v>0</v>
      </c>
      <c r="DB952">
        <v>0</v>
      </c>
      <c r="DC952">
        <v>0</v>
      </c>
    </row>
    <row r="953" spans="1:107" x14ac:dyDescent="0.45">
      <c r="A953">
        <v>2024</v>
      </c>
      <c r="B953">
        <v>3</v>
      </c>
      <c r="C953" t="s">
        <v>194</v>
      </c>
      <c r="D953">
        <v>99999</v>
      </c>
      <c r="E953" t="s">
        <v>329</v>
      </c>
      <c r="F953" t="s">
        <v>323</v>
      </c>
      <c r="H953">
        <v>8.5250000000000004</v>
      </c>
      <c r="I953">
        <v>1.395</v>
      </c>
      <c r="J953" t="s">
        <v>324</v>
      </c>
      <c r="K953" t="s">
        <v>324</v>
      </c>
      <c r="L953">
        <v>9.92</v>
      </c>
      <c r="M953" t="s">
        <v>324</v>
      </c>
      <c r="N953" t="s">
        <v>324</v>
      </c>
      <c r="O953" t="s">
        <v>324</v>
      </c>
      <c r="P953" t="s">
        <v>324</v>
      </c>
      <c r="Q953" t="s">
        <v>324</v>
      </c>
      <c r="R953" t="s">
        <v>324</v>
      </c>
      <c r="S953" t="s">
        <v>324</v>
      </c>
      <c r="T953" t="s">
        <v>324</v>
      </c>
      <c r="U953" t="s">
        <v>324</v>
      </c>
      <c r="V953" t="s">
        <v>324</v>
      </c>
      <c r="W953" t="s">
        <v>324</v>
      </c>
      <c r="X953" t="s">
        <v>324</v>
      </c>
      <c r="Y953" t="s">
        <v>324</v>
      </c>
      <c r="Z953" t="s">
        <v>324</v>
      </c>
      <c r="AA953" t="s">
        <v>324</v>
      </c>
      <c r="AB953" t="s">
        <v>324</v>
      </c>
      <c r="AC953" t="s">
        <v>324</v>
      </c>
      <c r="AD953" t="s">
        <v>324</v>
      </c>
      <c r="AE953" t="s">
        <v>324</v>
      </c>
      <c r="AF953" t="s">
        <v>324</v>
      </c>
      <c r="AG953" t="s">
        <v>324</v>
      </c>
      <c r="AH953" t="s">
        <v>324</v>
      </c>
      <c r="AI953" t="s">
        <v>324</v>
      </c>
      <c r="AJ953" t="s">
        <v>324</v>
      </c>
      <c r="AK953" t="s">
        <v>324</v>
      </c>
      <c r="AL953" t="s">
        <v>324</v>
      </c>
      <c r="AM953" t="s">
        <v>324</v>
      </c>
      <c r="AN953" t="s">
        <v>324</v>
      </c>
      <c r="AO953" t="s">
        <v>324</v>
      </c>
      <c r="AP953" t="s">
        <v>324</v>
      </c>
      <c r="AQ953" t="s">
        <v>324</v>
      </c>
      <c r="AR953" t="s">
        <v>324</v>
      </c>
      <c r="AS953" t="s">
        <v>324</v>
      </c>
      <c r="AT953" t="s">
        <v>324</v>
      </c>
      <c r="AU953" t="s">
        <v>324</v>
      </c>
      <c r="AV953" t="s">
        <v>324</v>
      </c>
      <c r="AW953" t="s">
        <v>324</v>
      </c>
      <c r="AX953" t="s">
        <v>324</v>
      </c>
      <c r="AY953" t="s">
        <v>324</v>
      </c>
      <c r="AZ953" t="s">
        <v>324</v>
      </c>
      <c r="BA953" t="s">
        <v>324</v>
      </c>
      <c r="BB953" t="s">
        <v>324</v>
      </c>
      <c r="BC953" t="s">
        <v>324</v>
      </c>
      <c r="BD953" t="s">
        <v>324</v>
      </c>
      <c r="BE953" t="s">
        <v>324</v>
      </c>
      <c r="BF953" t="s">
        <v>324</v>
      </c>
      <c r="BG953" t="s">
        <v>324</v>
      </c>
      <c r="BH953" t="s">
        <v>324</v>
      </c>
      <c r="BI953" t="s">
        <v>324</v>
      </c>
      <c r="BJ953" t="s">
        <v>324</v>
      </c>
      <c r="BK953" t="s">
        <v>324</v>
      </c>
      <c r="BL953" t="s">
        <v>324</v>
      </c>
      <c r="BM953" t="s">
        <v>324</v>
      </c>
      <c r="BN953" t="s">
        <v>324</v>
      </c>
      <c r="BO953" t="s">
        <v>324</v>
      </c>
      <c r="BP953" t="s">
        <v>324</v>
      </c>
      <c r="BQ953" t="s">
        <v>324</v>
      </c>
      <c r="BR953" t="s">
        <v>324</v>
      </c>
      <c r="BS953" t="s">
        <v>324</v>
      </c>
      <c r="BT953" t="s">
        <v>324</v>
      </c>
      <c r="BU953" t="s">
        <v>324</v>
      </c>
      <c r="BV953" t="s">
        <v>324</v>
      </c>
      <c r="BW953" t="s">
        <v>324</v>
      </c>
      <c r="BX953" t="s">
        <v>324</v>
      </c>
      <c r="BY953" t="s">
        <v>324</v>
      </c>
      <c r="BZ953" t="s">
        <v>324</v>
      </c>
      <c r="CA953" t="s">
        <v>324</v>
      </c>
      <c r="CB953" t="s">
        <v>324</v>
      </c>
      <c r="CC953" t="s">
        <v>324</v>
      </c>
      <c r="CD953" t="s">
        <v>324</v>
      </c>
      <c r="CE953" t="s">
        <v>324</v>
      </c>
      <c r="CF953" t="s">
        <v>324</v>
      </c>
      <c r="CG953" t="s">
        <v>324</v>
      </c>
      <c r="CH953" t="s">
        <v>324</v>
      </c>
      <c r="CI953" t="s">
        <v>324</v>
      </c>
      <c r="CJ953" t="s">
        <v>324</v>
      </c>
      <c r="CK953" t="s">
        <v>324</v>
      </c>
      <c r="CL953" t="s">
        <v>324</v>
      </c>
      <c r="CM953" t="s">
        <v>324</v>
      </c>
      <c r="CN953" t="s">
        <v>324</v>
      </c>
      <c r="CO953">
        <v>8.5250000000000004</v>
      </c>
      <c r="CP953">
        <v>1.395</v>
      </c>
      <c r="CQ953" t="s">
        <v>324</v>
      </c>
      <c r="CR953" t="s">
        <v>324</v>
      </c>
      <c r="CS953">
        <v>9.92</v>
      </c>
      <c r="CT953" t="s">
        <v>324</v>
      </c>
      <c r="CU953" t="s">
        <v>324</v>
      </c>
      <c r="CV953" t="s">
        <v>324</v>
      </c>
      <c r="CW953" t="s">
        <v>324</v>
      </c>
      <c r="CX953" t="s">
        <v>324</v>
      </c>
      <c r="CY953" t="s">
        <v>324</v>
      </c>
      <c r="CZ953" t="s">
        <v>324</v>
      </c>
      <c r="DA953" t="s">
        <v>324</v>
      </c>
      <c r="DB953" t="s">
        <v>324</v>
      </c>
      <c r="DC953" t="s">
        <v>324</v>
      </c>
    </row>
    <row r="954" spans="1:107" x14ac:dyDescent="0.45">
      <c r="A954">
        <v>2024</v>
      </c>
      <c r="B954">
        <v>3</v>
      </c>
      <c r="C954" t="s">
        <v>197</v>
      </c>
      <c r="D954">
        <v>6022</v>
      </c>
      <c r="E954" t="s">
        <v>526</v>
      </c>
      <c r="F954" t="s">
        <v>323</v>
      </c>
      <c r="G954" t="s">
        <v>244</v>
      </c>
      <c r="H954">
        <v>7.4509999999999996</v>
      </c>
      <c r="I954">
        <v>2.0350000000000001</v>
      </c>
      <c r="J954" t="s">
        <v>324</v>
      </c>
      <c r="K954" t="s">
        <v>324</v>
      </c>
      <c r="L954">
        <v>9.4860000000000007</v>
      </c>
      <c r="M954">
        <v>1115</v>
      </c>
      <c r="N954">
        <v>100</v>
      </c>
      <c r="O954" t="s">
        <v>324</v>
      </c>
      <c r="P954" t="s">
        <v>324</v>
      </c>
      <c r="Q954">
        <v>1215</v>
      </c>
      <c r="R954" t="s">
        <v>324</v>
      </c>
      <c r="S954" t="s">
        <v>324</v>
      </c>
      <c r="T954" t="s">
        <v>324</v>
      </c>
      <c r="U954" t="s">
        <v>324</v>
      </c>
      <c r="V954">
        <v>0</v>
      </c>
      <c r="W954" t="s">
        <v>324</v>
      </c>
      <c r="X954" t="s">
        <v>324</v>
      </c>
      <c r="Y954" t="s">
        <v>324</v>
      </c>
      <c r="Z954" t="s">
        <v>324</v>
      </c>
      <c r="AA954">
        <v>0</v>
      </c>
      <c r="AB954" t="s">
        <v>324</v>
      </c>
      <c r="AC954" t="s">
        <v>324</v>
      </c>
      <c r="AD954" t="s">
        <v>324</v>
      </c>
      <c r="AE954" t="s">
        <v>324</v>
      </c>
      <c r="AF954">
        <v>0</v>
      </c>
      <c r="AG954" t="s">
        <v>324</v>
      </c>
      <c r="AH954" t="s">
        <v>324</v>
      </c>
      <c r="AI954" t="s">
        <v>324</v>
      </c>
      <c r="AJ954" t="s">
        <v>324</v>
      </c>
      <c r="AK954">
        <v>0</v>
      </c>
      <c r="AL954" t="s">
        <v>324</v>
      </c>
      <c r="AM954" t="s">
        <v>324</v>
      </c>
      <c r="AN954" t="s">
        <v>324</v>
      </c>
      <c r="AO954" t="s">
        <v>324</v>
      </c>
      <c r="AP954">
        <v>0</v>
      </c>
      <c r="AQ954" t="s">
        <v>324</v>
      </c>
      <c r="AR954" t="s">
        <v>324</v>
      </c>
      <c r="AS954" t="s">
        <v>324</v>
      </c>
      <c r="AT954" t="s">
        <v>324</v>
      </c>
      <c r="AU954">
        <v>0</v>
      </c>
      <c r="AV954" t="s">
        <v>324</v>
      </c>
      <c r="AW954" t="s">
        <v>324</v>
      </c>
      <c r="AX954" t="s">
        <v>324</v>
      </c>
      <c r="AY954" t="s">
        <v>324</v>
      </c>
      <c r="AZ954">
        <v>0</v>
      </c>
      <c r="BA954" t="s">
        <v>324</v>
      </c>
      <c r="BB954" t="s">
        <v>324</v>
      </c>
      <c r="BC954" t="s">
        <v>324</v>
      </c>
      <c r="BD954" t="s">
        <v>324</v>
      </c>
      <c r="BE954">
        <v>0</v>
      </c>
      <c r="BF954" t="s">
        <v>324</v>
      </c>
      <c r="BG954" t="s">
        <v>324</v>
      </c>
      <c r="BH954" t="s">
        <v>324</v>
      </c>
      <c r="BI954" t="s">
        <v>324</v>
      </c>
      <c r="BJ954">
        <v>0</v>
      </c>
      <c r="BK954" t="s">
        <v>324</v>
      </c>
      <c r="BL954" t="s">
        <v>324</v>
      </c>
      <c r="BM954" t="s">
        <v>324</v>
      </c>
      <c r="BN954" t="s">
        <v>324</v>
      </c>
      <c r="BO954">
        <v>0</v>
      </c>
      <c r="BP954" t="s">
        <v>324</v>
      </c>
      <c r="BQ954" t="s">
        <v>324</v>
      </c>
      <c r="BR954" t="s">
        <v>324</v>
      </c>
      <c r="BS954" t="s">
        <v>324</v>
      </c>
      <c r="BT954">
        <v>0</v>
      </c>
      <c r="BU954" t="s">
        <v>324</v>
      </c>
      <c r="BV954" t="s">
        <v>324</v>
      </c>
      <c r="BW954" t="s">
        <v>324</v>
      </c>
      <c r="BX954" t="s">
        <v>324</v>
      </c>
      <c r="BY954">
        <v>0</v>
      </c>
      <c r="BZ954" t="s">
        <v>324</v>
      </c>
      <c r="CA954" t="s">
        <v>324</v>
      </c>
      <c r="CB954" t="s">
        <v>324</v>
      </c>
      <c r="CC954" t="s">
        <v>324</v>
      </c>
      <c r="CD954">
        <v>0</v>
      </c>
      <c r="CE954" t="s">
        <v>324</v>
      </c>
      <c r="CF954" t="s">
        <v>324</v>
      </c>
      <c r="CG954" t="s">
        <v>324</v>
      </c>
      <c r="CH954" t="s">
        <v>324</v>
      </c>
      <c r="CI954">
        <v>0</v>
      </c>
      <c r="CJ954" t="s">
        <v>324</v>
      </c>
      <c r="CK954" t="s">
        <v>324</v>
      </c>
      <c r="CL954" t="s">
        <v>324</v>
      </c>
      <c r="CM954" t="s">
        <v>324</v>
      </c>
      <c r="CN954">
        <v>0</v>
      </c>
      <c r="CO954">
        <v>7.4509999999999996</v>
      </c>
      <c r="CP954">
        <v>2.0350000000000001</v>
      </c>
      <c r="CQ954" t="s">
        <v>179</v>
      </c>
      <c r="CR954">
        <v>0</v>
      </c>
      <c r="CS954">
        <v>9.4860000000000007</v>
      </c>
      <c r="CT954">
        <v>1115</v>
      </c>
      <c r="CU954">
        <v>100</v>
      </c>
      <c r="CV954">
        <v>0</v>
      </c>
      <c r="CW954">
        <v>0</v>
      </c>
      <c r="CX954">
        <v>1215</v>
      </c>
      <c r="CY954">
        <v>0</v>
      </c>
      <c r="CZ954">
        <v>0</v>
      </c>
      <c r="DA954">
        <v>0</v>
      </c>
      <c r="DB954">
        <v>0</v>
      </c>
      <c r="DC954">
        <v>0</v>
      </c>
    </row>
    <row r="955" spans="1:107" x14ac:dyDescent="0.45">
      <c r="A955">
        <v>2024</v>
      </c>
      <c r="B955">
        <v>3</v>
      </c>
      <c r="C955" t="s">
        <v>197</v>
      </c>
      <c r="D955">
        <v>9191</v>
      </c>
      <c r="E955" t="s">
        <v>396</v>
      </c>
      <c r="F955" t="s">
        <v>323</v>
      </c>
      <c r="G955" t="s">
        <v>247</v>
      </c>
      <c r="H955">
        <v>1.83</v>
      </c>
      <c r="I955">
        <v>0.38200000000000001</v>
      </c>
      <c r="J955">
        <v>1.2529999999999999</v>
      </c>
      <c r="K955" t="s">
        <v>324</v>
      </c>
      <c r="L955">
        <v>3.4649999999999999</v>
      </c>
      <c r="M955">
        <v>210</v>
      </c>
      <c r="N955">
        <v>15</v>
      </c>
      <c r="O955">
        <v>20</v>
      </c>
      <c r="P955" t="s">
        <v>324</v>
      </c>
      <c r="Q955">
        <v>245</v>
      </c>
      <c r="R955" t="s">
        <v>324</v>
      </c>
      <c r="S955" t="s">
        <v>324</v>
      </c>
      <c r="T955" t="s">
        <v>324</v>
      </c>
      <c r="U955" t="s">
        <v>324</v>
      </c>
      <c r="V955">
        <v>0</v>
      </c>
      <c r="W955" t="s">
        <v>324</v>
      </c>
      <c r="X955" t="s">
        <v>324</v>
      </c>
      <c r="Y955" t="s">
        <v>324</v>
      </c>
      <c r="Z955" t="s">
        <v>324</v>
      </c>
      <c r="AA955">
        <v>0</v>
      </c>
      <c r="AB955" t="s">
        <v>324</v>
      </c>
      <c r="AC955" t="s">
        <v>324</v>
      </c>
      <c r="AD955" t="s">
        <v>324</v>
      </c>
      <c r="AE955" t="s">
        <v>324</v>
      </c>
      <c r="AF955">
        <v>0</v>
      </c>
      <c r="AG955" t="s">
        <v>324</v>
      </c>
      <c r="AH955" t="s">
        <v>324</v>
      </c>
      <c r="AI955" t="s">
        <v>324</v>
      </c>
      <c r="AJ955" t="s">
        <v>324</v>
      </c>
      <c r="AK955">
        <v>0</v>
      </c>
      <c r="AL955" t="s">
        <v>324</v>
      </c>
      <c r="AM955" t="s">
        <v>324</v>
      </c>
      <c r="AN955" t="s">
        <v>324</v>
      </c>
      <c r="AO955" t="s">
        <v>324</v>
      </c>
      <c r="AP955">
        <v>0</v>
      </c>
      <c r="AQ955" t="s">
        <v>324</v>
      </c>
      <c r="AR955" t="s">
        <v>324</v>
      </c>
      <c r="AS955" t="s">
        <v>324</v>
      </c>
      <c r="AT955" t="s">
        <v>324</v>
      </c>
      <c r="AU955">
        <v>0</v>
      </c>
      <c r="AV955" t="s">
        <v>324</v>
      </c>
      <c r="AW955" t="s">
        <v>324</v>
      </c>
      <c r="AX955" t="s">
        <v>324</v>
      </c>
      <c r="AY955" t="s">
        <v>324</v>
      </c>
      <c r="AZ955">
        <v>0</v>
      </c>
      <c r="BA955" t="s">
        <v>324</v>
      </c>
      <c r="BB955" t="s">
        <v>324</v>
      </c>
      <c r="BC955" t="s">
        <v>324</v>
      </c>
      <c r="BD955" t="s">
        <v>324</v>
      </c>
      <c r="BE955">
        <v>0</v>
      </c>
      <c r="BF955" t="s">
        <v>324</v>
      </c>
      <c r="BG955" t="s">
        <v>324</v>
      </c>
      <c r="BH955" t="s">
        <v>324</v>
      </c>
      <c r="BI955" t="s">
        <v>324</v>
      </c>
      <c r="BJ955">
        <v>0</v>
      </c>
      <c r="BK955" t="s">
        <v>324</v>
      </c>
      <c r="BL955" t="s">
        <v>324</v>
      </c>
      <c r="BM955" t="s">
        <v>324</v>
      </c>
      <c r="BN955" t="s">
        <v>324</v>
      </c>
      <c r="BO955">
        <v>0</v>
      </c>
      <c r="BP955" t="s">
        <v>324</v>
      </c>
      <c r="BQ955" t="s">
        <v>324</v>
      </c>
      <c r="BR955" t="s">
        <v>324</v>
      </c>
      <c r="BS955" t="s">
        <v>324</v>
      </c>
      <c r="BT955">
        <v>0</v>
      </c>
      <c r="BU955" t="s">
        <v>324</v>
      </c>
      <c r="BV955" t="s">
        <v>324</v>
      </c>
      <c r="BW955" t="s">
        <v>324</v>
      </c>
      <c r="BX955" t="s">
        <v>324</v>
      </c>
      <c r="BY955">
        <v>0</v>
      </c>
      <c r="BZ955" t="s">
        <v>324</v>
      </c>
      <c r="CA955" t="s">
        <v>324</v>
      </c>
      <c r="CB955" t="s">
        <v>324</v>
      </c>
      <c r="CC955" t="s">
        <v>324</v>
      </c>
      <c r="CD955">
        <v>0</v>
      </c>
      <c r="CE955" t="s">
        <v>324</v>
      </c>
      <c r="CF955" t="s">
        <v>324</v>
      </c>
      <c r="CG955" t="s">
        <v>324</v>
      </c>
      <c r="CH955" t="s">
        <v>324</v>
      </c>
      <c r="CI955">
        <v>0</v>
      </c>
      <c r="CJ955" t="s">
        <v>324</v>
      </c>
      <c r="CK955" t="s">
        <v>324</v>
      </c>
      <c r="CL955" t="s">
        <v>324</v>
      </c>
      <c r="CM955" t="s">
        <v>324</v>
      </c>
      <c r="CN955">
        <v>0</v>
      </c>
      <c r="CO955">
        <v>1.83</v>
      </c>
      <c r="CP955">
        <v>0.38200000000000001</v>
      </c>
      <c r="CQ955">
        <v>1.2529999999999999</v>
      </c>
      <c r="CR955">
        <v>0</v>
      </c>
      <c r="CS955">
        <v>3.4649999999999999</v>
      </c>
      <c r="CT955">
        <v>210</v>
      </c>
      <c r="CU955">
        <v>15</v>
      </c>
      <c r="CV955">
        <v>20</v>
      </c>
      <c r="CW955">
        <v>0</v>
      </c>
      <c r="CX955">
        <v>245</v>
      </c>
      <c r="CY955">
        <v>0</v>
      </c>
      <c r="CZ955">
        <v>0</v>
      </c>
      <c r="DA955">
        <v>0</v>
      </c>
      <c r="DB955">
        <v>0</v>
      </c>
      <c r="DC955">
        <v>0</v>
      </c>
    </row>
    <row r="956" spans="1:107" x14ac:dyDescent="0.45">
      <c r="A956">
        <v>2024</v>
      </c>
      <c r="B956">
        <v>3</v>
      </c>
      <c r="C956" t="s">
        <v>197</v>
      </c>
      <c r="D956">
        <v>14354</v>
      </c>
      <c r="E956" t="s">
        <v>351</v>
      </c>
      <c r="F956" t="s">
        <v>323</v>
      </c>
      <c r="G956" t="s">
        <v>247</v>
      </c>
      <c r="H956">
        <v>135.86500000000001</v>
      </c>
      <c r="I956">
        <v>53.15</v>
      </c>
      <c r="J956">
        <v>5</v>
      </c>
      <c r="K956">
        <v>0</v>
      </c>
      <c r="L956">
        <v>194.01499999999999</v>
      </c>
      <c r="M956">
        <v>17607</v>
      </c>
      <c r="N956">
        <v>1139</v>
      </c>
      <c r="O956">
        <v>178</v>
      </c>
      <c r="P956">
        <v>0</v>
      </c>
      <c r="Q956">
        <v>18924</v>
      </c>
      <c r="R956" t="s">
        <v>324</v>
      </c>
      <c r="S956" t="s">
        <v>324</v>
      </c>
      <c r="T956" t="s">
        <v>324</v>
      </c>
      <c r="U956" t="s">
        <v>324</v>
      </c>
      <c r="V956">
        <v>0</v>
      </c>
      <c r="W956" t="s">
        <v>324</v>
      </c>
      <c r="X956" t="s">
        <v>324</v>
      </c>
      <c r="Y956" t="s">
        <v>324</v>
      </c>
      <c r="Z956" t="s">
        <v>324</v>
      </c>
      <c r="AA956">
        <v>0</v>
      </c>
      <c r="AB956" t="s">
        <v>324</v>
      </c>
      <c r="AC956" t="s">
        <v>324</v>
      </c>
      <c r="AD956" t="s">
        <v>324</v>
      </c>
      <c r="AE956" t="s">
        <v>324</v>
      </c>
      <c r="AF956">
        <v>0</v>
      </c>
      <c r="AG956">
        <v>6.1609999999999996</v>
      </c>
      <c r="AH956">
        <v>0.28399999999999997</v>
      </c>
      <c r="AI956">
        <v>0</v>
      </c>
      <c r="AJ956">
        <v>0</v>
      </c>
      <c r="AK956">
        <v>6.4450000000000003</v>
      </c>
      <c r="AL956">
        <v>578</v>
      </c>
      <c r="AM956">
        <v>11</v>
      </c>
      <c r="AN956">
        <v>0</v>
      </c>
      <c r="AO956">
        <v>0</v>
      </c>
      <c r="AP956">
        <v>589</v>
      </c>
      <c r="AQ956">
        <v>18.645</v>
      </c>
      <c r="AR956">
        <v>0.49199999999999999</v>
      </c>
      <c r="AS956">
        <v>0</v>
      </c>
      <c r="AT956">
        <v>0</v>
      </c>
      <c r="AU956">
        <v>19.137</v>
      </c>
      <c r="AV956">
        <v>3.9E-2</v>
      </c>
      <c r="AW956">
        <v>0</v>
      </c>
      <c r="AX956">
        <v>0</v>
      </c>
      <c r="AY956">
        <v>0</v>
      </c>
      <c r="AZ956">
        <v>3.9E-2</v>
      </c>
      <c r="BA956">
        <v>4</v>
      </c>
      <c r="BB956">
        <v>0</v>
      </c>
      <c r="BC956">
        <v>0</v>
      </c>
      <c r="BD956">
        <v>0</v>
      </c>
      <c r="BE956">
        <v>4</v>
      </c>
      <c r="BF956">
        <v>9.6000000000000002E-2</v>
      </c>
      <c r="BG956">
        <v>0</v>
      </c>
      <c r="BH956">
        <v>0</v>
      </c>
      <c r="BI956">
        <v>0</v>
      </c>
      <c r="BJ956">
        <v>9.6000000000000002E-2</v>
      </c>
      <c r="BK956">
        <v>7.8E-2</v>
      </c>
      <c r="BL956">
        <v>8.6999999999999994E-2</v>
      </c>
      <c r="BM956">
        <v>0</v>
      </c>
      <c r="BN956">
        <v>0</v>
      </c>
      <c r="BO956">
        <v>0.16500000000000001</v>
      </c>
      <c r="BP956">
        <v>18</v>
      </c>
      <c r="BQ956">
        <v>9</v>
      </c>
      <c r="BR956">
        <v>0</v>
      </c>
      <c r="BS956">
        <v>0</v>
      </c>
      <c r="BT956">
        <v>27</v>
      </c>
      <c r="BU956" t="s">
        <v>324</v>
      </c>
      <c r="BV956" t="s">
        <v>324</v>
      </c>
      <c r="BW956" t="s">
        <v>324</v>
      </c>
      <c r="BX956" t="s">
        <v>324</v>
      </c>
      <c r="BY956">
        <v>0</v>
      </c>
      <c r="BZ956">
        <v>0.14199999999999999</v>
      </c>
      <c r="CA956">
        <v>2.7610000000000001</v>
      </c>
      <c r="CB956">
        <v>0</v>
      </c>
      <c r="CC956">
        <v>0</v>
      </c>
      <c r="CD956">
        <v>2.903</v>
      </c>
      <c r="CE956">
        <v>9</v>
      </c>
      <c r="CF956">
        <v>16</v>
      </c>
      <c r="CG956">
        <v>0</v>
      </c>
      <c r="CH956">
        <v>0</v>
      </c>
      <c r="CI956">
        <v>25</v>
      </c>
      <c r="CJ956" t="s">
        <v>324</v>
      </c>
      <c r="CK956" t="s">
        <v>324</v>
      </c>
      <c r="CL956" t="s">
        <v>324</v>
      </c>
      <c r="CM956" t="s">
        <v>324</v>
      </c>
      <c r="CN956">
        <v>0</v>
      </c>
      <c r="CO956">
        <v>136.08500000000001</v>
      </c>
      <c r="CP956">
        <v>55.997999999999998</v>
      </c>
      <c r="CQ956">
        <v>5</v>
      </c>
      <c r="CR956">
        <v>0</v>
      </c>
      <c r="CS956">
        <v>197.083</v>
      </c>
      <c r="CT956">
        <v>17634</v>
      </c>
      <c r="CU956">
        <v>1164</v>
      </c>
      <c r="CV956">
        <v>178</v>
      </c>
      <c r="CW956">
        <v>0</v>
      </c>
      <c r="CX956">
        <v>18976</v>
      </c>
      <c r="CY956">
        <v>0</v>
      </c>
      <c r="CZ956">
        <v>0</v>
      </c>
      <c r="DA956">
        <v>0</v>
      </c>
      <c r="DB956">
        <v>0</v>
      </c>
      <c r="DC956">
        <v>0</v>
      </c>
    </row>
    <row r="957" spans="1:107" x14ac:dyDescent="0.45">
      <c r="A957">
        <v>2024</v>
      </c>
      <c r="B957">
        <v>3</v>
      </c>
      <c r="C957" t="s">
        <v>197</v>
      </c>
      <c r="D957">
        <v>15248</v>
      </c>
      <c r="E957" t="s">
        <v>527</v>
      </c>
      <c r="F957" t="s">
        <v>323</v>
      </c>
      <c r="G957" t="s">
        <v>247</v>
      </c>
      <c r="H957">
        <v>183.542</v>
      </c>
      <c r="I957">
        <v>45.829000000000001</v>
      </c>
      <c r="J957">
        <v>10.955</v>
      </c>
      <c r="K957" t="s">
        <v>324</v>
      </c>
      <c r="L957">
        <v>240.32599999999999</v>
      </c>
      <c r="M957">
        <v>24996</v>
      </c>
      <c r="N957">
        <v>965</v>
      </c>
      <c r="O957">
        <v>66</v>
      </c>
      <c r="P957" t="s">
        <v>324</v>
      </c>
      <c r="Q957">
        <v>26027</v>
      </c>
      <c r="R957" t="s">
        <v>324</v>
      </c>
      <c r="S957" t="s">
        <v>324</v>
      </c>
      <c r="T957" t="s">
        <v>324</v>
      </c>
      <c r="U957" t="s">
        <v>324</v>
      </c>
      <c r="V957">
        <v>0</v>
      </c>
      <c r="W957" t="s">
        <v>324</v>
      </c>
      <c r="X957" t="s">
        <v>324</v>
      </c>
      <c r="Y957" t="s">
        <v>324</v>
      </c>
      <c r="Z957" t="s">
        <v>324</v>
      </c>
      <c r="AA957">
        <v>0</v>
      </c>
      <c r="AB957" t="s">
        <v>324</v>
      </c>
      <c r="AC957" t="s">
        <v>324</v>
      </c>
      <c r="AD957" t="s">
        <v>324</v>
      </c>
      <c r="AE957" t="s">
        <v>324</v>
      </c>
      <c r="AF957">
        <v>0</v>
      </c>
      <c r="AG957" t="s">
        <v>324</v>
      </c>
      <c r="AH957" t="s">
        <v>324</v>
      </c>
      <c r="AI957" t="s">
        <v>324</v>
      </c>
      <c r="AJ957" t="s">
        <v>324</v>
      </c>
      <c r="AK957">
        <v>0</v>
      </c>
      <c r="AL957" t="s">
        <v>324</v>
      </c>
      <c r="AM957" t="s">
        <v>324</v>
      </c>
      <c r="AN957" t="s">
        <v>324</v>
      </c>
      <c r="AO957" t="s">
        <v>324</v>
      </c>
      <c r="AP957">
        <v>0</v>
      </c>
      <c r="AQ957" t="s">
        <v>324</v>
      </c>
      <c r="AR957" t="s">
        <v>324</v>
      </c>
      <c r="AS957" t="s">
        <v>324</v>
      </c>
      <c r="AT957" t="s">
        <v>324</v>
      </c>
      <c r="AU957">
        <v>0</v>
      </c>
      <c r="AV957" t="s">
        <v>324</v>
      </c>
      <c r="AW957" t="s">
        <v>324</v>
      </c>
      <c r="AX957" t="s">
        <v>324</v>
      </c>
      <c r="AY957" t="s">
        <v>324</v>
      </c>
      <c r="AZ957">
        <v>0</v>
      </c>
      <c r="BA957" t="s">
        <v>324</v>
      </c>
      <c r="BB957" t="s">
        <v>324</v>
      </c>
      <c r="BC957" t="s">
        <v>324</v>
      </c>
      <c r="BD957" t="s">
        <v>324</v>
      </c>
      <c r="BE957">
        <v>0</v>
      </c>
      <c r="BF957" t="s">
        <v>324</v>
      </c>
      <c r="BG957" t="s">
        <v>324</v>
      </c>
      <c r="BH957" t="s">
        <v>324</v>
      </c>
      <c r="BI957" t="s">
        <v>324</v>
      </c>
      <c r="BJ957">
        <v>0</v>
      </c>
      <c r="BK957">
        <v>0.28899999999999998</v>
      </c>
      <c r="BL957">
        <v>0.38200000000000001</v>
      </c>
      <c r="BM957" t="s">
        <v>324</v>
      </c>
      <c r="BN957" t="s">
        <v>324</v>
      </c>
      <c r="BO957">
        <v>0.67100000000000004</v>
      </c>
      <c r="BP957">
        <v>31</v>
      </c>
      <c r="BQ957">
        <v>11</v>
      </c>
      <c r="BR957" t="s">
        <v>324</v>
      </c>
      <c r="BS957" t="s">
        <v>324</v>
      </c>
      <c r="BT957">
        <v>42</v>
      </c>
      <c r="BU957" t="s">
        <v>324</v>
      </c>
      <c r="BV957" t="s">
        <v>324</v>
      </c>
      <c r="BW957" t="s">
        <v>324</v>
      </c>
      <c r="BX957" t="s">
        <v>324</v>
      </c>
      <c r="BY957">
        <v>0</v>
      </c>
      <c r="BZ957">
        <v>1.2999999999999999E-2</v>
      </c>
      <c r="CA957">
        <v>1.359</v>
      </c>
      <c r="CB957">
        <v>4.4390000000000001</v>
      </c>
      <c r="CC957" t="s">
        <v>324</v>
      </c>
      <c r="CD957">
        <v>5.8109999999999999</v>
      </c>
      <c r="CE957">
        <v>2</v>
      </c>
      <c r="CF957">
        <v>7</v>
      </c>
      <c r="CG957">
        <v>5</v>
      </c>
      <c r="CH957" t="s">
        <v>324</v>
      </c>
      <c r="CI957">
        <v>14</v>
      </c>
      <c r="CJ957" t="s">
        <v>324</v>
      </c>
      <c r="CK957" t="s">
        <v>324</v>
      </c>
      <c r="CL957" t="s">
        <v>324</v>
      </c>
      <c r="CM957" t="s">
        <v>324</v>
      </c>
      <c r="CN957">
        <v>0</v>
      </c>
      <c r="CO957">
        <v>183.84399999999999</v>
      </c>
      <c r="CP957">
        <v>47.57</v>
      </c>
      <c r="CQ957">
        <v>15.394</v>
      </c>
      <c r="CR957">
        <v>0</v>
      </c>
      <c r="CS957">
        <v>246.80799999999999</v>
      </c>
      <c r="CT957">
        <v>25029</v>
      </c>
      <c r="CU957">
        <v>983</v>
      </c>
      <c r="CV957">
        <v>71</v>
      </c>
      <c r="CW957">
        <v>0</v>
      </c>
      <c r="CX957">
        <v>26083</v>
      </c>
      <c r="CY957">
        <v>0</v>
      </c>
      <c r="CZ957">
        <v>0</v>
      </c>
      <c r="DA957">
        <v>0</v>
      </c>
      <c r="DB957">
        <v>0</v>
      </c>
      <c r="DC957">
        <v>0</v>
      </c>
    </row>
    <row r="958" spans="1:107" x14ac:dyDescent="0.45">
      <c r="A958">
        <v>2024</v>
      </c>
      <c r="B958">
        <v>3</v>
      </c>
      <c r="C958" t="s">
        <v>197</v>
      </c>
      <c r="D958">
        <v>18260</v>
      </c>
      <c r="E958" t="s">
        <v>358</v>
      </c>
      <c r="F958" t="s">
        <v>323</v>
      </c>
      <c r="G958" t="s">
        <v>244</v>
      </c>
      <c r="H958">
        <v>7.2999999999999995E-2</v>
      </c>
      <c r="I958">
        <v>1.4999999999999999E-2</v>
      </c>
      <c r="J958" t="s">
        <v>324</v>
      </c>
      <c r="K958" t="s">
        <v>324</v>
      </c>
      <c r="L958">
        <v>8.7999999999999995E-2</v>
      </c>
      <c r="M958">
        <v>6</v>
      </c>
      <c r="N958">
        <v>1</v>
      </c>
      <c r="O958" t="s">
        <v>324</v>
      </c>
      <c r="P958" t="s">
        <v>324</v>
      </c>
      <c r="Q958">
        <v>7</v>
      </c>
      <c r="R958" t="s">
        <v>324</v>
      </c>
      <c r="S958" t="s">
        <v>324</v>
      </c>
      <c r="T958" t="s">
        <v>324</v>
      </c>
      <c r="U958" t="s">
        <v>324</v>
      </c>
      <c r="V958">
        <v>0</v>
      </c>
      <c r="W958" t="s">
        <v>324</v>
      </c>
      <c r="X958" t="s">
        <v>324</v>
      </c>
      <c r="Y958" t="s">
        <v>324</v>
      </c>
      <c r="Z958" t="s">
        <v>324</v>
      </c>
      <c r="AA958">
        <v>0</v>
      </c>
      <c r="AB958" t="s">
        <v>324</v>
      </c>
      <c r="AC958" t="s">
        <v>324</v>
      </c>
      <c r="AD958" t="s">
        <v>324</v>
      </c>
      <c r="AE958" t="s">
        <v>324</v>
      </c>
      <c r="AF958">
        <v>0</v>
      </c>
      <c r="AG958" t="s">
        <v>324</v>
      </c>
      <c r="AH958" t="s">
        <v>324</v>
      </c>
      <c r="AI958" t="s">
        <v>324</v>
      </c>
      <c r="AJ958" t="s">
        <v>324</v>
      </c>
      <c r="AK958">
        <v>0</v>
      </c>
      <c r="AL958" t="s">
        <v>324</v>
      </c>
      <c r="AM958" t="s">
        <v>324</v>
      </c>
      <c r="AN958" t="s">
        <v>324</v>
      </c>
      <c r="AO958" t="s">
        <v>324</v>
      </c>
      <c r="AP958">
        <v>0</v>
      </c>
      <c r="AQ958" t="s">
        <v>324</v>
      </c>
      <c r="AR958" t="s">
        <v>324</v>
      </c>
      <c r="AS958" t="s">
        <v>324</v>
      </c>
      <c r="AT958" t="s">
        <v>324</v>
      </c>
      <c r="AU958">
        <v>0</v>
      </c>
      <c r="AV958" t="s">
        <v>324</v>
      </c>
      <c r="AW958" t="s">
        <v>324</v>
      </c>
      <c r="AX958" t="s">
        <v>324</v>
      </c>
      <c r="AY958" t="s">
        <v>324</v>
      </c>
      <c r="AZ958">
        <v>0</v>
      </c>
      <c r="BA958" t="s">
        <v>324</v>
      </c>
      <c r="BB958" t="s">
        <v>324</v>
      </c>
      <c r="BC958" t="s">
        <v>324</v>
      </c>
      <c r="BD958" t="s">
        <v>324</v>
      </c>
      <c r="BE958">
        <v>0</v>
      </c>
      <c r="BF958" t="s">
        <v>324</v>
      </c>
      <c r="BG958" t="s">
        <v>324</v>
      </c>
      <c r="BH958" t="s">
        <v>324</v>
      </c>
      <c r="BI958" t="s">
        <v>324</v>
      </c>
      <c r="BJ958">
        <v>0</v>
      </c>
      <c r="BK958" t="s">
        <v>324</v>
      </c>
      <c r="BL958" t="s">
        <v>324</v>
      </c>
      <c r="BM958" t="s">
        <v>324</v>
      </c>
      <c r="BN958" t="s">
        <v>324</v>
      </c>
      <c r="BO958">
        <v>0</v>
      </c>
      <c r="BP958" t="s">
        <v>324</v>
      </c>
      <c r="BQ958" t="s">
        <v>324</v>
      </c>
      <c r="BR958" t="s">
        <v>324</v>
      </c>
      <c r="BS958" t="s">
        <v>324</v>
      </c>
      <c r="BT958">
        <v>0</v>
      </c>
      <c r="BU958" t="s">
        <v>324</v>
      </c>
      <c r="BV958" t="s">
        <v>324</v>
      </c>
      <c r="BW958" t="s">
        <v>324</v>
      </c>
      <c r="BX958" t="s">
        <v>324</v>
      </c>
      <c r="BY958">
        <v>0</v>
      </c>
      <c r="BZ958" t="s">
        <v>324</v>
      </c>
      <c r="CA958" t="s">
        <v>324</v>
      </c>
      <c r="CB958" t="s">
        <v>324</v>
      </c>
      <c r="CC958" t="s">
        <v>324</v>
      </c>
      <c r="CD958">
        <v>0</v>
      </c>
      <c r="CE958" t="s">
        <v>324</v>
      </c>
      <c r="CF958" t="s">
        <v>324</v>
      </c>
      <c r="CG958" t="s">
        <v>324</v>
      </c>
      <c r="CH958" t="s">
        <v>324</v>
      </c>
      <c r="CI958">
        <v>0</v>
      </c>
      <c r="CJ958" t="s">
        <v>324</v>
      </c>
      <c r="CK958" t="s">
        <v>324</v>
      </c>
      <c r="CL958" t="s">
        <v>324</v>
      </c>
      <c r="CM958" t="s">
        <v>324</v>
      </c>
      <c r="CN958">
        <v>0</v>
      </c>
      <c r="CO958">
        <v>7.2999999999999995E-2</v>
      </c>
      <c r="CP958">
        <v>1.4999999999999999E-2</v>
      </c>
      <c r="CQ958" t="s">
        <v>179</v>
      </c>
      <c r="CR958">
        <v>0</v>
      </c>
      <c r="CS958">
        <v>8.7999999999999995E-2</v>
      </c>
      <c r="CT958">
        <v>6</v>
      </c>
      <c r="CU958">
        <v>1</v>
      </c>
      <c r="CV958">
        <v>0</v>
      </c>
      <c r="CW958">
        <v>0</v>
      </c>
      <c r="CX958">
        <v>7</v>
      </c>
      <c r="CY958">
        <v>0</v>
      </c>
      <c r="CZ958">
        <v>0</v>
      </c>
      <c r="DA958">
        <v>0</v>
      </c>
      <c r="DB958">
        <v>0</v>
      </c>
      <c r="DC958">
        <v>0</v>
      </c>
    </row>
    <row r="959" spans="1:107" x14ac:dyDescent="0.45">
      <c r="A959">
        <v>2024</v>
      </c>
      <c r="B959">
        <v>3</v>
      </c>
      <c r="C959" t="s">
        <v>197</v>
      </c>
      <c r="D959">
        <v>28541</v>
      </c>
      <c r="E959" t="s">
        <v>528</v>
      </c>
      <c r="F959" t="s">
        <v>323</v>
      </c>
      <c r="G959" t="s">
        <v>244</v>
      </c>
      <c r="H959">
        <v>0.11799999999999999</v>
      </c>
      <c r="I959" t="s">
        <v>324</v>
      </c>
      <c r="J959" t="s">
        <v>324</v>
      </c>
      <c r="K959" t="s">
        <v>324</v>
      </c>
      <c r="L959">
        <v>0.11799999999999999</v>
      </c>
      <c r="M959">
        <v>15</v>
      </c>
      <c r="N959" t="s">
        <v>324</v>
      </c>
      <c r="O959" t="s">
        <v>324</v>
      </c>
      <c r="P959" t="s">
        <v>324</v>
      </c>
      <c r="Q959">
        <v>15</v>
      </c>
      <c r="R959" t="s">
        <v>324</v>
      </c>
      <c r="S959" t="s">
        <v>324</v>
      </c>
      <c r="T959" t="s">
        <v>324</v>
      </c>
      <c r="U959" t="s">
        <v>324</v>
      </c>
      <c r="V959">
        <v>0</v>
      </c>
      <c r="W959" t="s">
        <v>324</v>
      </c>
      <c r="X959" t="s">
        <v>324</v>
      </c>
      <c r="Y959" t="s">
        <v>324</v>
      </c>
      <c r="Z959" t="s">
        <v>324</v>
      </c>
      <c r="AA959">
        <v>0</v>
      </c>
      <c r="AB959" t="s">
        <v>324</v>
      </c>
      <c r="AC959" t="s">
        <v>324</v>
      </c>
      <c r="AD959" t="s">
        <v>324</v>
      </c>
      <c r="AE959" t="s">
        <v>324</v>
      </c>
      <c r="AF959">
        <v>0</v>
      </c>
      <c r="AG959" t="s">
        <v>324</v>
      </c>
      <c r="AH959" t="s">
        <v>324</v>
      </c>
      <c r="AI959" t="s">
        <v>324</v>
      </c>
      <c r="AJ959" t="s">
        <v>324</v>
      </c>
      <c r="AK959">
        <v>0</v>
      </c>
      <c r="AL959" t="s">
        <v>324</v>
      </c>
      <c r="AM959" t="s">
        <v>324</v>
      </c>
      <c r="AN959" t="s">
        <v>324</v>
      </c>
      <c r="AO959" t="s">
        <v>324</v>
      </c>
      <c r="AP959">
        <v>0</v>
      </c>
      <c r="AQ959" t="s">
        <v>324</v>
      </c>
      <c r="AR959" t="s">
        <v>324</v>
      </c>
      <c r="AS959" t="s">
        <v>324</v>
      </c>
      <c r="AT959" t="s">
        <v>324</v>
      </c>
      <c r="AU959">
        <v>0</v>
      </c>
      <c r="AV959" t="s">
        <v>324</v>
      </c>
      <c r="AW959" t="s">
        <v>324</v>
      </c>
      <c r="AX959" t="s">
        <v>324</v>
      </c>
      <c r="AY959" t="s">
        <v>324</v>
      </c>
      <c r="AZ959">
        <v>0</v>
      </c>
      <c r="BA959" t="s">
        <v>324</v>
      </c>
      <c r="BB959" t="s">
        <v>324</v>
      </c>
      <c r="BC959" t="s">
        <v>324</v>
      </c>
      <c r="BD959" t="s">
        <v>324</v>
      </c>
      <c r="BE959">
        <v>0</v>
      </c>
      <c r="BF959" t="s">
        <v>324</v>
      </c>
      <c r="BG959" t="s">
        <v>324</v>
      </c>
      <c r="BH959" t="s">
        <v>324</v>
      </c>
      <c r="BI959" t="s">
        <v>324</v>
      </c>
      <c r="BJ959">
        <v>0</v>
      </c>
      <c r="BK959" t="s">
        <v>324</v>
      </c>
      <c r="BL959" t="s">
        <v>324</v>
      </c>
      <c r="BM959" t="s">
        <v>324</v>
      </c>
      <c r="BN959" t="s">
        <v>324</v>
      </c>
      <c r="BO959">
        <v>0</v>
      </c>
      <c r="BP959" t="s">
        <v>324</v>
      </c>
      <c r="BQ959" t="s">
        <v>324</v>
      </c>
      <c r="BR959" t="s">
        <v>324</v>
      </c>
      <c r="BS959" t="s">
        <v>324</v>
      </c>
      <c r="BT959">
        <v>0</v>
      </c>
      <c r="BU959" t="s">
        <v>324</v>
      </c>
      <c r="BV959" t="s">
        <v>324</v>
      </c>
      <c r="BW959" t="s">
        <v>324</v>
      </c>
      <c r="BX959" t="s">
        <v>324</v>
      </c>
      <c r="BY959">
        <v>0</v>
      </c>
      <c r="BZ959">
        <v>3.0000000000000001E-3</v>
      </c>
      <c r="CA959" t="s">
        <v>324</v>
      </c>
      <c r="CB959" t="s">
        <v>324</v>
      </c>
      <c r="CC959" t="s">
        <v>324</v>
      </c>
      <c r="CD959">
        <v>3.0000000000000001E-3</v>
      </c>
      <c r="CE959">
        <v>1</v>
      </c>
      <c r="CF959" t="s">
        <v>324</v>
      </c>
      <c r="CG959" t="s">
        <v>324</v>
      </c>
      <c r="CH959" t="s">
        <v>324</v>
      </c>
      <c r="CI959">
        <v>1</v>
      </c>
      <c r="CJ959" t="s">
        <v>324</v>
      </c>
      <c r="CK959" t="s">
        <v>324</v>
      </c>
      <c r="CL959" t="s">
        <v>324</v>
      </c>
      <c r="CM959" t="s">
        <v>324</v>
      </c>
      <c r="CN959">
        <v>0</v>
      </c>
      <c r="CO959">
        <v>0.121</v>
      </c>
      <c r="CP959" t="s">
        <v>179</v>
      </c>
      <c r="CQ959" t="s">
        <v>179</v>
      </c>
      <c r="CR959">
        <v>0</v>
      </c>
      <c r="CS959">
        <v>0.121</v>
      </c>
      <c r="CT959">
        <v>16</v>
      </c>
      <c r="CU959">
        <v>0</v>
      </c>
      <c r="CV959">
        <v>0</v>
      </c>
      <c r="CW959">
        <v>0</v>
      </c>
      <c r="CX959">
        <v>16</v>
      </c>
      <c r="CY959">
        <v>0</v>
      </c>
      <c r="CZ959">
        <v>0</v>
      </c>
      <c r="DA959">
        <v>0</v>
      </c>
      <c r="DB959">
        <v>0</v>
      </c>
      <c r="DC959">
        <v>0</v>
      </c>
    </row>
    <row r="960" spans="1:107" x14ac:dyDescent="0.45">
      <c r="A960">
        <v>2024</v>
      </c>
      <c r="B960">
        <v>3</v>
      </c>
      <c r="C960" t="s">
        <v>197</v>
      </c>
      <c r="D960">
        <v>40437</v>
      </c>
      <c r="E960" t="s">
        <v>529</v>
      </c>
      <c r="F960" t="s">
        <v>323</v>
      </c>
      <c r="G960" t="s">
        <v>244</v>
      </c>
      <c r="H960">
        <v>1.6060000000000001</v>
      </c>
      <c r="I960">
        <v>0.253</v>
      </c>
      <c r="J960" t="s">
        <v>324</v>
      </c>
      <c r="K960" t="s">
        <v>324</v>
      </c>
      <c r="L960">
        <v>1.859</v>
      </c>
      <c r="M960">
        <v>228</v>
      </c>
      <c r="N960">
        <v>23</v>
      </c>
      <c r="O960" t="s">
        <v>324</v>
      </c>
      <c r="P960" t="s">
        <v>324</v>
      </c>
      <c r="Q960">
        <v>251</v>
      </c>
      <c r="R960">
        <v>0.17</v>
      </c>
      <c r="S960" t="s">
        <v>324</v>
      </c>
      <c r="T960" t="s">
        <v>324</v>
      </c>
      <c r="U960" t="s">
        <v>324</v>
      </c>
      <c r="V960">
        <v>0.17</v>
      </c>
      <c r="W960">
        <v>99</v>
      </c>
      <c r="X960" t="s">
        <v>324</v>
      </c>
      <c r="Y960" t="s">
        <v>324</v>
      </c>
      <c r="Z960" t="s">
        <v>324</v>
      </c>
      <c r="AA960">
        <v>99</v>
      </c>
      <c r="AB960" t="s">
        <v>324</v>
      </c>
      <c r="AC960" t="s">
        <v>324</v>
      </c>
      <c r="AD960" t="s">
        <v>324</v>
      </c>
      <c r="AE960" t="s">
        <v>324</v>
      </c>
      <c r="AF960">
        <v>0</v>
      </c>
      <c r="AG960" t="s">
        <v>324</v>
      </c>
      <c r="AH960" t="s">
        <v>324</v>
      </c>
      <c r="AI960" t="s">
        <v>324</v>
      </c>
      <c r="AJ960" t="s">
        <v>324</v>
      </c>
      <c r="AK960">
        <v>0</v>
      </c>
      <c r="AL960" t="s">
        <v>324</v>
      </c>
      <c r="AM960" t="s">
        <v>324</v>
      </c>
      <c r="AN960" t="s">
        <v>324</v>
      </c>
      <c r="AO960" t="s">
        <v>324</v>
      </c>
      <c r="AP960">
        <v>0</v>
      </c>
      <c r="AQ960" t="s">
        <v>324</v>
      </c>
      <c r="AR960" t="s">
        <v>324</v>
      </c>
      <c r="AS960" t="s">
        <v>324</v>
      </c>
      <c r="AT960" t="s">
        <v>324</v>
      </c>
      <c r="AU960">
        <v>0</v>
      </c>
      <c r="AV960" t="s">
        <v>324</v>
      </c>
      <c r="AW960" t="s">
        <v>324</v>
      </c>
      <c r="AX960" t="s">
        <v>324</v>
      </c>
      <c r="AY960" t="s">
        <v>324</v>
      </c>
      <c r="AZ960">
        <v>0</v>
      </c>
      <c r="BA960" t="s">
        <v>324</v>
      </c>
      <c r="BB960" t="s">
        <v>324</v>
      </c>
      <c r="BC960" t="s">
        <v>324</v>
      </c>
      <c r="BD960" t="s">
        <v>324</v>
      </c>
      <c r="BE960">
        <v>0</v>
      </c>
      <c r="BF960" t="s">
        <v>324</v>
      </c>
      <c r="BG960" t="s">
        <v>324</v>
      </c>
      <c r="BH960" t="s">
        <v>324</v>
      </c>
      <c r="BI960" t="s">
        <v>324</v>
      </c>
      <c r="BJ960">
        <v>0</v>
      </c>
      <c r="BK960" t="s">
        <v>324</v>
      </c>
      <c r="BL960" t="s">
        <v>324</v>
      </c>
      <c r="BM960" t="s">
        <v>324</v>
      </c>
      <c r="BN960" t="s">
        <v>324</v>
      </c>
      <c r="BO960">
        <v>0</v>
      </c>
      <c r="BP960" t="s">
        <v>324</v>
      </c>
      <c r="BQ960" t="s">
        <v>324</v>
      </c>
      <c r="BR960" t="s">
        <v>324</v>
      </c>
      <c r="BS960" t="s">
        <v>324</v>
      </c>
      <c r="BT960">
        <v>0</v>
      </c>
      <c r="BU960" t="s">
        <v>324</v>
      </c>
      <c r="BV960" t="s">
        <v>324</v>
      </c>
      <c r="BW960" t="s">
        <v>324</v>
      </c>
      <c r="BX960" t="s">
        <v>324</v>
      </c>
      <c r="BY960">
        <v>0</v>
      </c>
      <c r="BZ960" t="s">
        <v>324</v>
      </c>
      <c r="CA960" t="s">
        <v>324</v>
      </c>
      <c r="CB960" t="s">
        <v>324</v>
      </c>
      <c r="CC960" t="s">
        <v>324</v>
      </c>
      <c r="CD960">
        <v>0</v>
      </c>
      <c r="CE960" t="s">
        <v>324</v>
      </c>
      <c r="CF960" t="s">
        <v>324</v>
      </c>
      <c r="CG960" t="s">
        <v>324</v>
      </c>
      <c r="CH960" t="s">
        <v>324</v>
      </c>
      <c r="CI960">
        <v>0</v>
      </c>
      <c r="CJ960" t="s">
        <v>324</v>
      </c>
      <c r="CK960" t="s">
        <v>324</v>
      </c>
      <c r="CL960" t="s">
        <v>324</v>
      </c>
      <c r="CM960" t="s">
        <v>324</v>
      </c>
      <c r="CN960">
        <v>0</v>
      </c>
      <c r="CO960">
        <v>1.776</v>
      </c>
      <c r="CP960">
        <v>0.253</v>
      </c>
      <c r="CQ960" t="s">
        <v>179</v>
      </c>
      <c r="CR960">
        <v>0</v>
      </c>
      <c r="CS960">
        <v>2.0289999999999999</v>
      </c>
      <c r="CT960">
        <v>327</v>
      </c>
      <c r="CU960">
        <v>23</v>
      </c>
      <c r="CV960">
        <v>0</v>
      </c>
      <c r="CW960">
        <v>0</v>
      </c>
      <c r="CX960">
        <v>350</v>
      </c>
      <c r="CY960">
        <v>0</v>
      </c>
      <c r="CZ960">
        <v>0</v>
      </c>
      <c r="DA960">
        <v>0</v>
      </c>
      <c r="DB960">
        <v>0</v>
      </c>
      <c r="DC960">
        <v>0</v>
      </c>
    </row>
    <row r="961" spans="1:107" x14ac:dyDescent="0.45">
      <c r="A961">
        <v>2024</v>
      </c>
      <c r="B961">
        <v>3</v>
      </c>
      <c r="C961" t="s">
        <v>197</v>
      </c>
      <c r="D961">
        <v>99999</v>
      </c>
      <c r="E961" t="s">
        <v>329</v>
      </c>
      <c r="F961" t="s">
        <v>323</v>
      </c>
      <c r="H961">
        <v>-40.917000000000002</v>
      </c>
      <c r="I961">
        <v>-13.959</v>
      </c>
      <c r="J961">
        <v>-2.6640000000000001</v>
      </c>
      <c r="K961">
        <v>0</v>
      </c>
      <c r="L961">
        <v>-57.539000000000001</v>
      </c>
      <c r="M961" t="s">
        <v>324</v>
      </c>
      <c r="N961" t="s">
        <v>324</v>
      </c>
      <c r="O961" t="s">
        <v>324</v>
      </c>
      <c r="P961" t="s">
        <v>324</v>
      </c>
      <c r="Q961" t="s">
        <v>324</v>
      </c>
      <c r="R961" t="s">
        <v>324</v>
      </c>
      <c r="S961" t="s">
        <v>324</v>
      </c>
      <c r="T961" t="s">
        <v>324</v>
      </c>
      <c r="U961" t="s">
        <v>324</v>
      </c>
      <c r="V961">
        <v>0</v>
      </c>
      <c r="W961" t="s">
        <v>324</v>
      </c>
      <c r="X961" t="s">
        <v>324</v>
      </c>
      <c r="Y961" t="s">
        <v>324</v>
      </c>
      <c r="Z961" t="s">
        <v>324</v>
      </c>
      <c r="AA961" t="s">
        <v>324</v>
      </c>
      <c r="AB961" t="s">
        <v>324</v>
      </c>
      <c r="AC961" t="s">
        <v>324</v>
      </c>
      <c r="AD961" t="s">
        <v>324</v>
      </c>
      <c r="AE961" t="s">
        <v>324</v>
      </c>
      <c r="AF961" t="s">
        <v>324</v>
      </c>
      <c r="AG961">
        <v>-1.0740000000000001</v>
      </c>
      <c r="AH961">
        <v>-0.05</v>
      </c>
      <c r="AI961">
        <v>0</v>
      </c>
      <c r="AJ961">
        <v>0</v>
      </c>
      <c r="AK961">
        <v>-1.1240000000000001</v>
      </c>
      <c r="AL961" t="s">
        <v>324</v>
      </c>
      <c r="AM961" t="s">
        <v>324</v>
      </c>
      <c r="AN961" t="s">
        <v>324</v>
      </c>
      <c r="AO961" t="s">
        <v>324</v>
      </c>
      <c r="AP961" t="s">
        <v>324</v>
      </c>
      <c r="AQ961" t="s">
        <v>324</v>
      </c>
      <c r="AR961" t="s">
        <v>324</v>
      </c>
      <c r="AS961" t="s">
        <v>324</v>
      </c>
      <c r="AT961" t="s">
        <v>324</v>
      </c>
      <c r="AU961" t="s">
        <v>324</v>
      </c>
      <c r="AV961">
        <v>-7.0000000000000001E-3</v>
      </c>
      <c r="AW961">
        <v>0</v>
      </c>
      <c r="AX961">
        <v>0</v>
      </c>
      <c r="AY961">
        <v>0</v>
      </c>
      <c r="AZ961">
        <v>-7.0000000000000001E-3</v>
      </c>
      <c r="BA961" t="s">
        <v>324</v>
      </c>
      <c r="BB961" t="s">
        <v>324</v>
      </c>
      <c r="BC961" t="s">
        <v>324</v>
      </c>
      <c r="BD961" t="s">
        <v>324</v>
      </c>
      <c r="BE961" t="s">
        <v>324</v>
      </c>
      <c r="BF961" t="s">
        <v>324</v>
      </c>
      <c r="BG961" t="s">
        <v>324</v>
      </c>
      <c r="BH961" t="s">
        <v>324</v>
      </c>
      <c r="BI961" t="s">
        <v>324</v>
      </c>
      <c r="BJ961" t="s">
        <v>324</v>
      </c>
      <c r="BK961" t="s">
        <v>324</v>
      </c>
      <c r="BL961" t="s">
        <v>324</v>
      </c>
      <c r="BM961" t="s">
        <v>324</v>
      </c>
      <c r="BN961" t="s">
        <v>324</v>
      </c>
      <c r="BO961" t="s">
        <v>324</v>
      </c>
      <c r="BP961" t="s">
        <v>324</v>
      </c>
      <c r="BQ961" t="s">
        <v>324</v>
      </c>
      <c r="BR961" t="s">
        <v>324</v>
      </c>
      <c r="BS961" t="s">
        <v>324</v>
      </c>
      <c r="BT961" t="s">
        <v>324</v>
      </c>
      <c r="BU961" t="s">
        <v>324</v>
      </c>
      <c r="BV961" t="s">
        <v>324</v>
      </c>
      <c r="BW961" t="s">
        <v>324</v>
      </c>
      <c r="BX961" t="s">
        <v>324</v>
      </c>
      <c r="BY961" t="s">
        <v>324</v>
      </c>
      <c r="BZ961" t="s">
        <v>324</v>
      </c>
      <c r="CA961" t="s">
        <v>324</v>
      </c>
      <c r="CB961" t="s">
        <v>324</v>
      </c>
      <c r="CC961" t="s">
        <v>324</v>
      </c>
      <c r="CD961" t="s">
        <v>324</v>
      </c>
      <c r="CE961" t="s">
        <v>324</v>
      </c>
      <c r="CF961" t="s">
        <v>324</v>
      </c>
      <c r="CG961" t="s">
        <v>324</v>
      </c>
      <c r="CH961" t="s">
        <v>324</v>
      </c>
      <c r="CI961" t="s">
        <v>324</v>
      </c>
      <c r="CJ961" t="s">
        <v>324</v>
      </c>
      <c r="CK961" t="s">
        <v>324</v>
      </c>
      <c r="CL961" t="s">
        <v>324</v>
      </c>
      <c r="CM961" t="s">
        <v>324</v>
      </c>
      <c r="CN961" t="s">
        <v>324</v>
      </c>
      <c r="CO961">
        <v>-40.917000000000002</v>
      </c>
      <c r="CP961">
        <v>-13.959</v>
      </c>
      <c r="CQ961">
        <v>-2.6640000000000001</v>
      </c>
      <c r="CR961">
        <v>0</v>
      </c>
      <c r="CS961">
        <v>-57.539000000000001</v>
      </c>
      <c r="CT961" t="s">
        <v>324</v>
      </c>
      <c r="CU961" t="s">
        <v>324</v>
      </c>
      <c r="CV961" t="s">
        <v>324</v>
      </c>
      <c r="CW961" t="s">
        <v>324</v>
      </c>
      <c r="CX961" t="s">
        <v>324</v>
      </c>
      <c r="CY961" t="s">
        <v>324</v>
      </c>
      <c r="CZ961" t="s">
        <v>324</v>
      </c>
      <c r="DA961" t="s">
        <v>324</v>
      </c>
      <c r="DB961" t="s">
        <v>324</v>
      </c>
      <c r="DC961" t="s">
        <v>324</v>
      </c>
    </row>
    <row r="962" spans="1:107" x14ac:dyDescent="0.45">
      <c r="A962">
        <v>2024</v>
      </c>
      <c r="B962">
        <v>3</v>
      </c>
      <c r="C962" t="s">
        <v>200</v>
      </c>
      <c r="D962">
        <v>3597</v>
      </c>
      <c r="E962" t="s">
        <v>530</v>
      </c>
      <c r="F962" t="s">
        <v>323</v>
      </c>
      <c r="G962" t="s">
        <v>244</v>
      </c>
      <c r="H962">
        <v>0.82</v>
      </c>
      <c r="I962">
        <v>2.61</v>
      </c>
      <c r="J962">
        <v>0.84099999999999997</v>
      </c>
      <c r="K962" t="s">
        <v>324</v>
      </c>
      <c r="L962">
        <v>4.2709999999999999</v>
      </c>
      <c r="M962">
        <v>63</v>
      </c>
      <c r="N962">
        <v>12</v>
      </c>
      <c r="O962">
        <v>3</v>
      </c>
      <c r="P962" t="s">
        <v>324</v>
      </c>
      <c r="Q962">
        <v>78</v>
      </c>
      <c r="R962" t="s">
        <v>324</v>
      </c>
      <c r="S962" t="s">
        <v>324</v>
      </c>
      <c r="T962" t="s">
        <v>324</v>
      </c>
      <c r="U962" t="s">
        <v>324</v>
      </c>
      <c r="V962">
        <v>0</v>
      </c>
      <c r="W962" t="s">
        <v>324</v>
      </c>
      <c r="X962" t="s">
        <v>324</v>
      </c>
      <c r="Y962" t="s">
        <v>324</v>
      </c>
      <c r="Z962" t="s">
        <v>324</v>
      </c>
      <c r="AA962">
        <v>0</v>
      </c>
      <c r="AB962" t="s">
        <v>324</v>
      </c>
      <c r="AC962" t="s">
        <v>324</v>
      </c>
      <c r="AD962" t="s">
        <v>324</v>
      </c>
      <c r="AE962" t="s">
        <v>324</v>
      </c>
      <c r="AF962">
        <v>0</v>
      </c>
      <c r="AG962" t="s">
        <v>324</v>
      </c>
      <c r="AH962" t="s">
        <v>324</v>
      </c>
      <c r="AI962" t="s">
        <v>324</v>
      </c>
      <c r="AJ962" t="s">
        <v>324</v>
      </c>
      <c r="AK962">
        <v>0</v>
      </c>
      <c r="AL962" t="s">
        <v>324</v>
      </c>
      <c r="AM962" t="s">
        <v>324</v>
      </c>
      <c r="AN962" t="s">
        <v>324</v>
      </c>
      <c r="AO962" t="s">
        <v>324</v>
      </c>
      <c r="AP962">
        <v>0</v>
      </c>
      <c r="AQ962" t="s">
        <v>324</v>
      </c>
      <c r="AR962" t="s">
        <v>324</v>
      </c>
      <c r="AS962" t="s">
        <v>324</v>
      </c>
      <c r="AT962" t="s">
        <v>324</v>
      </c>
      <c r="AU962">
        <v>0</v>
      </c>
      <c r="AV962" t="s">
        <v>324</v>
      </c>
      <c r="AW962" t="s">
        <v>324</v>
      </c>
      <c r="AX962" t="s">
        <v>324</v>
      </c>
      <c r="AY962" t="s">
        <v>324</v>
      </c>
      <c r="AZ962">
        <v>0</v>
      </c>
      <c r="BA962" t="s">
        <v>324</v>
      </c>
      <c r="BB962" t="s">
        <v>324</v>
      </c>
      <c r="BC962" t="s">
        <v>324</v>
      </c>
      <c r="BD962" t="s">
        <v>324</v>
      </c>
      <c r="BE962">
        <v>0</v>
      </c>
      <c r="BF962" t="s">
        <v>324</v>
      </c>
      <c r="BG962" t="s">
        <v>324</v>
      </c>
      <c r="BH962" t="s">
        <v>324</v>
      </c>
      <c r="BI962" t="s">
        <v>324</v>
      </c>
      <c r="BJ962">
        <v>0</v>
      </c>
      <c r="BK962" t="s">
        <v>324</v>
      </c>
      <c r="BL962" t="s">
        <v>324</v>
      </c>
      <c r="BM962" t="s">
        <v>324</v>
      </c>
      <c r="BN962" t="s">
        <v>324</v>
      </c>
      <c r="BO962">
        <v>0</v>
      </c>
      <c r="BP962" t="s">
        <v>324</v>
      </c>
      <c r="BQ962" t="s">
        <v>324</v>
      </c>
      <c r="BR962" t="s">
        <v>324</v>
      </c>
      <c r="BS962" t="s">
        <v>324</v>
      </c>
      <c r="BT962">
        <v>0</v>
      </c>
      <c r="BU962" t="s">
        <v>324</v>
      </c>
      <c r="BV962" t="s">
        <v>324</v>
      </c>
      <c r="BW962" t="s">
        <v>324</v>
      </c>
      <c r="BX962" t="s">
        <v>324</v>
      </c>
      <c r="BY962">
        <v>0</v>
      </c>
      <c r="BZ962" t="s">
        <v>324</v>
      </c>
      <c r="CA962" t="s">
        <v>324</v>
      </c>
      <c r="CB962" t="s">
        <v>324</v>
      </c>
      <c r="CC962" t="s">
        <v>324</v>
      </c>
      <c r="CD962">
        <v>0</v>
      </c>
      <c r="CE962" t="s">
        <v>324</v>
      </c>
      <c r="CF962" t="s">
        <v>324</v>
      </c>
      <c r="CG962" t="s">
        <v>324</v>
      </c>
      <c r="CH962" t="s">
        <v>324</v>
      </c>
      <c r="CI962">
        <v>0</v>
      </c>
      <c r="CJ962" t="s">
        <v>324</v>
      </c>
      <c r="CK962" t="s">
        <v>324</v>
      </c>
      <c r="CL962" t="s">
        <v>324</v>
      </c>
      <c r="CM962" t="s">
        <v>324</v>
      </c>
      <c r="CN962">
        <v>0</v>
      </c>
      <c r="CO962">
        <v>0.82</v>
      </c>
      <c r="CP962">
        <v>2.61</v>
      </c>
      <c r="CQ962">
        <v>0.84099999999999997</v>
      </c>
      <c r="CR962">
        <v>0</v>
      </c>
      <c r="CS962">
        <v>4.2709999999999999</v>
      </c>
      <c r="CT962">
        <v>63</v>
      </c>
      <c r="CU962">
        <v>12</v>
      </c>
      <c r="CV962">
        <v>3</v>
      </c>
      <c r="CW962">
        <v>0</v>
      </c>
      <c r="CX962">
        <v>78</v>
      </c>
      <c r="CY962">
        <v>0</v>
      </c>
      <c r="CZ962">
        <v>0</v>
      </c>
      <c r="DA962">
        <v>0</v>
      </c>
      <c r="DB962">
        <v>0</v>
      </c>
      <c r="DC962">
        <v>0</v>
      </c>
    </row>
    <row r="963" spans="1:107" x14ac:dyDescent="0.45">
      <c r="A963">
        <v>2024</v>
      </c>
      <c r="B963">
        <v>3</v>
      </c>
      <c r="C963" t="s">
        <v>200</v>
      </c>
      <c r="D963">
        <v>5487</v>
      </c>
      <c r="E963" t="s">
        <v>531</v>
      </c>
      <c r="F963" t="s">
        <v>323</v>
      </c>
      <c r="G963" t="s">
        <v>244</v>
      </c>
      <c r="H963">
        <v>54.756999999999998</v>
      </c>
      <c r="I963">
        <v>24.577999999999999</v>
      </c>
      <c r="J963">
        <v>1.292</v>
      </c>
      <c r="K963" t="s">
        <v>324</v>
      </c>
      <c r="L963">
        <v>80.626999999999995</v>
      </c>
      <c r="M963">
        <v>7893</v>
      </c>
      <c r="N963">
        <v>154</v>
      </c>
      <c r="O963">
        <v>4</v>
      </c>
      <c r="P963" t="s">
        <v>324</v>
      </c>
      <c r="Q963">
        <v>8051</v>
      </c>
      <c r="R963">
        <v>0.193</v>
      </c>
      <c r="S963">
        <v>5.74</v>
      </c>
      <c r="T963" t="s">
        <v>324</v>
      </c>
      <c r="U963" t="s">
        <v>324</v>
      </c>
      <c r="V963">
        <v>5.9329999999999998</v>
      </c>
      <c r="W963">
        <v>12</v>
      </c>
      <c r="X963">
        <v>16</v>
      </c>
      <c r="Y963" t="s">
        <v>324</v>
      </c>
      <c r="Z963" t="s">
        <v>324</v>
      </c>
      <c r="AA963">
        <v>28</v>
      </c>
      <c r="AB963" t="s">
        <v>324</v>
      </c>
      <c r="AC963" t="s">
        <v>324</v>
      </c>
      <c r="AD963" t="s">
        <v>324</v>
      </c>
      <c r="AE963" t="s">
        <v>324</v>
      </c>
      <c r="AF963">
        <v>0</v>
      </c>
      <c r="AG963" t="s">
        <v>324</v>
      </c>
      <c r="AH963" t="s">
        <v>324</v>
      </c>
      <c r="AI963" t="s">
        <v>324</v>
      </c>
      <c r="AJ963" t="s">
        <v>324</v>
      </c>
      <c r="AK963">
        <v>0</v>
      </c>
      <c r="AL963" t="s">
        <v>324</v>
      </c>
      <c r="AM963" t="s">
        <v>324</v>
      </c>
      <c r="AN963" t="s">
        <v>324</v>
      </c>
      <c r="AO963" t="s">
        <v>324</v>
      </c>
      <c r="AP963">
        <v>0</v>
      </c>
      <c r="AQ963" t="s">
        <v>324</v>
      </c>
      <c r="AR963" t="s">
        <v>324</v>
      </c>
      <c r="AS963" t="s">
        <v>324</v>
      </c>
      <c r="AT963" t="s">
        <v>324</v>
      </c>
      <c r="AU963">
        <v>0</v>
      </c>
      <c r="AV963" t="s">
        <v>324</v>
      </c>
      <c r="AW963" t="s">
        <v>324</v>
      </c>
      <c r="AX963" t="s">
        <v>324</v>
      </c>
      <c r="AY963" t="s">
        <v>324</v>
      </c>
      <c r="AZ963">
        <v>0</v>
      </c>
      <c r="BA963" t="s">
        <v>324</v>
      </c>
      <c r="BB963" t="s">
        <v>324</v>
      </c>
      <c r="BC963" t="s">
        <v>324</v>
      </c>
      <c r="BD963" t="s">
        <v>324</v>
      </c>
      <c r="BE963">
        <v>0</v>
      </c>
      <c r="BF963" t="s">
        <v>324</v>
      </c>
      <c r="BG963" t="s">
        <v>324</v>
      </c>
      <c r="BH963" t="s">
        <v>324</v>
      </c>
      <c r="BI963" t="s">
        <v>324</v>
      </c>
      <c r="BJ963">
        <v>0</v>
      </c>
      <c r="BK963">
        <v>6.7000000000000004E-2</v>
      </c>
      <c r="BL963">
        <v>0.02</v>
      </c>
      <c r="BM963" t="s">
        <v>324</v>
      </c>
      <c r="BN963" t="s">
        <v>324</v>
      </c>
      <c r="BO963">
        <v>8.6999999999999994E-2</v>
      </c>
      <c r="BP963">
        <v>13</v>
      </c>
      <c r="BQ963">
        <v>4</v>
      </c>
      <c r="BR963" t="s">
        <v>324</v>
      </c>
      <c r="BS963" t="s">
        <v>324</v>
      </c>
      <c r="BT963">
        <v>17</v>
      </c>
      <c r="BU963" t="s">
        <v>324</v>
      </c>
      <c r="BV963" t="s">
        <v>324</v>
      </c>
      <c r="BW963" t="s">
        <v>324</v>
      </c>
      <c r="BX963" t="s">
        <v>324</v>
      </c>
      <c r="BY963">
        <v>0</v>
      </c>
      <c r="BZ963">
        <v>4.0000000000000001E-3</v>
      </c>
      <c r="CA963">
        <v>0.49</v>
      </c>
      <c r="CB963" t="s">
        <v>324</v>
      </c>
      <c r="CC963" t="s">
        <v>324</v>
      </c>
      <c r="CD963">
        <v>0.49399999999999999</v>
      </c>
      <c r="CE963">
        <v>1</v>
      </c>
      <c r="CF963">
        <v>5</v>
      </c>
      <c r="CG963" t="s">
        <v>324</v>
      </c>
      <c r="CH963" t="s">
        <v>324</v>
      </c>
      <c r="CI963">
        <v>6</v>
      </c>
      <c r="CJ963" t="s">
        <v>324</v>
      </c>
      <c r="CK963" t="s">
        <v>324</v>
      </c>
      <c r="CL963" t="s">
        <v>324</v>
      </c>
      <c r="CM963" t="s">
        <v>324</v>
      </c>
      <c r="CN963">
        <v>0</v>
      </c>
      <c r="CO963">
        <v>55.021000000000001</v>
      </c>
      <c r="CP963">
        <v>30.827999999999999</v>
      </c>
      <c r="CQ963">
        <v>1.292</v>
      </c>
      <c r="CR963">
        <v>0</v>
      </c>
      <c r="CS963">
        <v>87.141000000000005</v>
      </c>
      <c r="CT963">
        <v>7919</v>
      </c>
      <c r="CU963">
        <v>179</v>
      </c>
      <c r="CV963">
        <v>4</v>
      </c>
      <c r="CW963">
        <v>0</v>
      </c>
      <c r="CX963">
        <v>8102</v>
      </c>
      <c r="CY963">
        <v>0</v>
      </c>
      <c r="CZ963">
        <v>0</v>
      </c>
      <c r="DA963">
        <v>0</v>
      </c>
      <c r="DB963">
        <v>0</v>
      </c>
      <c r="DC963">
        <v>0</v>
      </c>
    </row>
    <row r="964" spans="1:107" x14ac:dyDescent="0.45">
      <c r="A964">
        <v>2024</v>
      </c>
      <c r="B964">
        <v>3</v>
      </c>
      <c r="C964" t="s">
        <v>200</v>
      </c>
      <c r="D964">
        <v>14715</v>
      </c>
      <c r="E964" t="s">
        <v>533</v>
      </c>
      <c r="F964" t="s">
        <v>323</v>
      </c>
      <c r="G964" t="s">
        <v>244</v>
      </c>
      <c r="H964">
        <v>223.55</v>
      </c>
      <c r="I964">
        <v>119.521</v>
      </c>
      <c r="J964">
        <v>18.288</v>
      </c>
      <c r="K964" t="s">
        <v>324</v>
      </c>
      <c r="L964">
        <v>361.35899999999998</v>
      </c>
      <c r="M964">
        <v>24376</v>
      </c>
      <c r="N964">
        <v>1008</v>
      </c>
      <c r="O964">
        <v>62</v>
      </c>
      <c r="P964" t="s">
        <v>324</v>
      </c>
      <c r="Q964">
        <v>25446</v>
      </c>
      <c r="R964">
        <v>1.129</v>
      </c>
      <c r="S964">
        <v>13.848000000000001</v>
      </c>
      <c r="T964" t="s">
        <v>324</v>
      </c>
      <c r="U964" t="s">
        <v>324</v>
      </c>
      <c r="V964">
        <v>14.977</v>
      </c>
      <c r="W964">
        <v>49</v>
      </c>
      <c r="X964">
        <v>134</v>
      </c>
      <c r="Y964" t="s">
        <v>324</v>
      </c>
      <c r="Z964" t="s">
        <v>324</v>
      </c>
      <c r="AA964">
        <v>183</v>
      </c>
      <c r="AB964" t="s">
        <v>324</v>
      </c>
      <c r="AC964" t="s">
        <v>324</v>
      </c>
      <c r="AD964" t="s">
        <v>324</v>
      </c>
      <c r="AE964" t="s">
        <v>324</v>
      </c>
      <c r="AF964">
        <v>0</v>
      </c>
      <c r="AG964" t="s">
        <v>324</v>
      </c>
      <c r="AH964" t="s">
        <v>324</v>
      </c>
      <c r="AI964" t="s">
        <v>324</v>
      </c>
      <c r="AJ964" t="s">
        <v>324</v>
      </c>
      <c r="AK964">
        <v>0</v>
      </c>
      <c r="AL964" t="s">
        <v>324</v>
      </c>
      <c r="AM964" t="s">
        <v>324</v>
      </c>
      <c r="AN964" t="s">
        <v>324</v>
      </c>
      <c r="AO964" t="s">
        <v>324</v>
      </c>
      <c r="AP964">
        <v>0</v>
      </c>
      <c r="AQ964" t="s">
        <v>324</v>
      </c>
      <c r="AR964" t="s">
        <v>324</v>
      </c>
      <c r="AS964" t="s">
        <v>324</v>
      </c>
      <c r="AT964" t="s">
        <v>324</v>
      </c>
      <c r="AU964">
        <v>0</v>
      </c>
      <c r="AV964" t="s">
        <v>324</v>
      </c>
      <c r="AW964" t="s">
        <v>324</v>
      </c>
      <c r="AX964" t="s">
        <v>324</v>
      </c>
      <c r="AY964" t="s">
        <v>324</v>
      </c>
      <c r="AZ964">
        <v>0</v>
      </c>
      <c r="BA964" t="s">
        <v>324</v>
      </c>
      <c r="BB964" t="s">
        <v>324</v>
      </c>
      <c r="BC964" t="s">
        <v>324</v>
      </c>
      <c r="BD964" t="s">
        <v>324</v>
      </c>
      <c r="BE964">
        <v>0</v>
      </c>
      <c r="BF964" t="s">
        <v>324</v>
      </c>
      <c r="BG964" t="s">
        <v>324</v>
      </c>
      <c r="BH964" t="s">
        <v>324</v>
      </c>
      <c r="BI964" t="s">
        <v>324</v>
      </c>
      <c r="BJ964">
        <v>0</v>
      </c>
      <c r="BK964">
        <v>0.313</v>
      </c>
      <c r="BL964">
        <v>0.129</v>
      </c>
      <c r="BM964" t="s">
        <v>324</v>
      </c>
      <c r="BN964" t="s">
        <v>324</v>
      </c>
      <c r="BO964">
        <v>0.442</v>
      </c>
      <c r="BP964">
        <v>97</v>
      </c>
      <c r="BQ964">
        <v>20</v>
      </c>
      <c r="BR964" t="s">
        <v>324</v>
      </c>
      <c r="BS964" t="s">
        <v>324</v>
      </c>
      <c r="BT964">
        <v>117</v>
      </c>
      <c r="BU964" t="s">
        <v>324</v>
      </c>
      <c r="BV964" t="s">
        <v>324</v>
      </c>
      <c r="BW964" t="s">
        <v>324</v>
      </c>
      <c r="BX964" t="s">
        <v>324</v>
      </c>
      <c r="BY964">
        <v>0</v>
      </c>
      <c r="BZ964">
        <v>0.14299999999999999</v>
      </c>
      <c r="CA964">
        <v>35.445</v>
      </c>
      <c r="CB964">
        <v>2.4289999999999998</v>
      </c>
      <c r="CC964" t="s">
        <v>324</v>
      </c>
      <c r="CD964">
        <v>38.017000000000003</v>
      </c>
      <c r="CE964">
        <v>8</v>
      </c>
      <c r="CF964">
        <v>38</v>
      </c>
      <c r="CG964">
        <v>2</v>
      </c>
      <c r="CH964" t="s">
        <v>324</v>
      </c>
      <c r="CI964">
        <v>48</v>
      </c>
      <c r="CJ964" t="s">
        <v>324</v>
      </c>
      <c r="CK964" t="s">
        <v>324</v>
      </c>
      <c r="CL964" t="s">
        <v>324</v>
      </c>
      <c r="CM964" t="s">
        <v>324</v>
      </c>
      <c r="CN964">
        <v>0</v>
      </c>
      <c r="CO964">
        <v>225.13499999999999</v>
      </c>
      <c r="CP964">
        <v>168.94300000000001</v>
      </c>
      <c r="CQ964">
        <v>20.716999999999999</v>
      </c>
      <c r="CR964">
        <v>0</v>
      </c>
      <c r="CS964">
        <v>414.79500000000002</v>
      </c>
      <c r="CT964">
        <v>24530</v>
      </c>
      <c r="CU964">
        <v>1200</v>
      </c>
      <c r="CV964">
        <v>64</v>
      </c>
      <c r="CW964">
        <v>0</v>
      </c>
      <c r="CX964">
        <v>25794</v>
      </c>
      <c r="CY964">
        <v>0</v>
      </c>
      <c r="CZ964">
        <v>0</v>
      </c>
      <c r="DA964">
        <v>0</v>
      </c>
      <c r="DB964">
        <v>0</v>
      </c>
      <c r="DC964">
        <v>0</v>
      </c>
    </row>
    <row r="965" spans="1:107" x14ac:dyDescent="0.45">
      <c r="A965">
        <v>2024</v>
      </c>
      <c r="B965">
        <v>3</v>
      </c>
      <c r="C965" t="s">
        <v>200</v>
      </c>
      <c r="D965">
        <v>14940</v>
      </c>
      <c r="E965" t="s">
        <v>535</v>
      </c>
      <c r="F965" t="s">
        <v>323</v>
      </c>
      <c r="G965" t="s">
        <v>244</v>
      </c>
      <c r="H965">
        <v>131.15</v>
      </c>
      <c r="I965">
        <v>25.63</v>
      </c>
      <c r="J965">
        <v>25.22</v>
      </c>
      <c r="K965" t="s">
        <v>324</v>
      </c>
      <c r="L965">
        <v>182</v>
      </c>
      <c r="M965">
        <v>18915</v>
      </c>
      <c r="N965">
        <v>378</v>
      </c>
      <c r="O965">
        <v>44</v>
      </c>
      <c r="P965" t="s">
        <v>324</v>
      </c>
      <c r="Q965">
        <v>19337</v>
      </c>
      <c r="R965">
        <v>1.05</v>
      </c>
      <c r="S965">
        <v>1.94</v>
      </c>
      <c r="T965" t="s">
        <v>324</v>
      </c>
      <c r="U965" t="s">
        <v>324</v>
      </c>
      <c r="V965">
        <v>2.99</v>
      </c>
      <c r="W965">
        <v>62</v>
      </c>
      <c r="X965">
        <v>44</v>
      </c>
      <c r="Y965" t="s">
        <v>324</v>
      </c>
      <c r="Z965" t="s">
        <v>324</v>
      </c>
      <c r="AA965">
        <v>106</v>
      </c>
      <c r="AB965" t="s">
        <v>324</v>
      </c>
      <c r="AC965" t="s">
        <v>324</v>
      </c>
      <c r="AD965" t="s">
        <v>324</v>
      </c>
      <c r="AE965" t="s">
        <v>324</v>
      </c>
      <c r="AF965">
        <v>0</v>
      </c>
      <c r="AG965" t="s">
        <v>324</v>
      </c>
      <c r="AH965" t="s">
        <v>324</v>
      </c>
      <c r="AI965" t="s">
        <v>324</v>
      </c>
      <c r="AJ965" t="s">
        <v>324</v>
      </c>
      <c r="AK965">
        <v>0</v>
      </c>
      <c r="AL965" t="s">
        <v>324</v>
      </c>
      <c r="AM965" t="s">
        <v>324</v>
      </c>
      <c r="AN965" t="s">
        <v>324</v>
      </c>
      <c r="AO965" t="s">
        <v>324</v>
      </c>
      <c r="AP965">
        <v>0</v>
      </c>
      <c r="AQ965" t="s">
        <v>324</v>
      </c>
      <c r="AR965" t="s">
        <v>324</v>
      </c>
      <c r="AS965" t="s">
        <v>324</v>
      </c>
      <c r="AT965" t="s">
        <v>324</v>
      </c>
      <c r="AU965">
        <v>0</v>
      </c>
      <c r="AV965" t="s">
        <v>324</v>
      </c>
      <c r="AW965" t="s">
        <v>324</v>
      </c>
      <c r="AX965" t="s">
        <v>324</v>
      </c>
      <c r="AY965" t="s">
        <v>324</v>
      </c>
      <c r="AZ965">
        <v>0</v>
      </c>
      <c r="BA965" t="s">
        <v>324</v>
      </c>
      <c r="BB965" t="s">
        <v>324</v>
      </c>
      <c r="BC965" t="s">
        <v>324</v>
      </c>
      <c r="BD965" t="s">
        <v>324</v>
      </c>
      <c r="BE965">
        <v>0</v>
      </c>
      <c r="BF965" t="s">
        <v>324</v>
      </c>
      <c r="BG965" t="s">
        <v>324</v>
      </c>
      <c r="BH965" t="s">
        <v>324</v>
      </c>
      <c r="BI965" t="s">
        <v>324</v>
      </c>
      <c r="BJ965">
        <v>0</v>
      </c>
      <c r="BK965" t="s">
        <v>324</v>
      </c>
      <c r="BL965" t="s">
        <v>324</v>
      </c>
      <c r="BM965" t="s">
        <v>324</v>
      </c>
      <c r="BN965" t="s">
        <v>324</v>
      </c>
      <c r="BO965">
        <v>0</v>
      </c>
      <c r="BP965" t="s">
        <v>324</v>
      </c>
      <c r="BQ965" t="s">
        <v>324</v>
      </c>
      <c r="BR965" t="s">
        <v>324</v>
      </c>
      <c r="BS965" t="s">
        <v>324</v>
      </c>
      <c r="BT965">
        <v>0</v>
      </c>
      <c r="BU965" t="s">
        <v>324</v>
      </c>
      <c r="BV965" t="s">
        <v>324</v>
      </c>
      <c r="BW965" t="s">
        <v>324</v>
      </c>
      <c r="BX965" t="s">
        <v>324</v>
      </c>
      <c r="BY965">
        <v>0</v>
      </c>
      <c r="BZ965" t="s">
        <v>324</v>
      </c>
      <c r="CA965" t="s">
        <v>324</v>
      </c>
      <c r="CB965" t="s">
        <v>324</v>
      </c>
      <c r="CC965" t="s">
        <v>324</v>
      </c>
      <c r="CD965">
        <v>0</v>
      </c>
      <c r="CE965" t="s">
        <v>324</v>
      </c>
      <c r="CF965" t="s">
        <v>324</v>
      </c>
      <c r="CG965" t="s">
        <v>324</v>
      </c>
      <c r="CH965" t="s">
        <v>324</v>
      </c>
      <c r="CI965">
        <v>0</v>
      </c>
      <c r="CJ965" t="s">
        <v>324</v>
      </c>
      <c r="CK965" t="s">
        <v>324</v>
      </c>
      <c r="CL965" t="s">
        <v>324</v>
      </c>
      <c r="CM965" t="s">
        <v>324</v>
      </c>
      <c r="CN965">
        <v>0</v>
      </c>
      <c r="CO965">
        <v>132.19999999999999</v>
      </c>
      <c r="CP965">
        <v>27.57</v>
      </c>
      <c r="CQ965">
        <v>25.22</v>
      </c>
      <c r="CR965">
        <v>0</v>
      </c>
      <c r="CS965">
        <v>184.99</v>
      </c>
      <c r="CT965">
        <v>18977</v>
      </c>
      <c r="CU965">
        <v>422</v>
      </c>
      <c r="CV965">
        <v>44</v>
      </c>
      <c r="CW965">
        <v>0</v>
      </c>
      <c r="CX965">
        <v>19443</v>
      </c>
      <c r="CY965">
        <v>0</v>
      </c>
      <c r="CZ965">
        <v>0</v>
      </c>
      <c r="DA965">
        <v>0</v>
      </c>
      <c r="DB965">
        <v>0</v>
      </c>
      <c r="DC965">
        <v>0</v>
      </c>
    </row>
    <row r="966" spans="1:107" x14ac:dyDescent="0.45">
      <c r="A966">
        <v>2024</v>
      </c>
      <c r="B966">
        <v>3</v>
      </c>
      <c r="C966" t="s">
        <v>200</v>
      </c>
      <c r="D966">
        <v>15045</v>
      </c>
      <c r="E966" t="s">
        <v>536</v>
      </c>
      <c r="F966" t="s">
        <v>323</v>
      </c>
      <c r="G966" t="s">
        <v>244</v>
      </c>
      <c r="H966">
        <v>0.318</v>
      </c>
      <c r="I966">
        <v>0.02</v>
      </c>
      <c r="J966">
        <v>0</v>
      </c>
      <c r="K966">
        <v>0</v>
      </c>
      <c r="L966">
        <v>0.33800000000000002</v>
      </c>
      <c r="M966">
        <v>30</v>
      </c>
      <c r="N966">
        <v>1</v>
      </c>
      <c r="O966">
        <v>0</v>
      </c>
      <c r="P966">
        <v>0</v>
      </c>
      <c r="Q966">
        <v>31</v>
      </c>
      <c r="R966" t="s">
        <v>324</v>
      </c>
      <c r="S966" t="s">
        <v>324</v>
      </c>
      <c r="T966" t="s">
        <v>324</v>
      </c>
      <c r="U966" t="s">
        <v>324</v>
      </c>
      <c r="V966">
        <v>0</v>
      </c>
      <c r="W966" t="s">
        <v>324</v>
      </c>
      <c r="X966" t="s">
        <v>324</v>
      </c>
      <c r="Y966" t="s">
        <v>324</v>
      </c>
      <c r="Z966" t="s">
        <v>324</v>
      </c>
      <c r="AA966">
        <v>0</v>
      </c>
      <c r="AB966" t="s">
        <v>324</v>
      </c>
      <c r="AC966" t="s">
        <v>324</v>
      </c>
      <c r="AD966" t="s">
        <v>324</v>
      </c>
      <c r="AE966" t="s">
        <v>324</v>
      </c>
      <c r="AF966">
        <v>0</v>
      </c>
      <c r="AG966" t="s">
        <v>324</v>
      </c>
      <c r="AH966" t="s">
        <v>324</v>
      </c>
      <c r="AI966" t="s">
        <v>324</v>
      </c>
      <c r="AJ966" t="s">
        <v>324</v>
      </c>
      <c r="AK966">
        <v>0</v>
      </c>
      <c r="AL966" t="s">
        <v>324</v>
      </c>
      <c r="AM966" t="s">
        <v>324</v>
      </c>
      <c r="AN966" t="s">
        <v>324</v>
      </c>
      <c r="AO966" t="s">
        <v>324</v>
      </c>
      <c r="AP966">
        <v>0</v>
      </c>
      <c r="AQ966" t="s">
        <v>324</v>
      </c>
      <c r="AR966" t="s">
        <v>324</v>
      </c>
      <c r="AS966" t="s">
        <v>324</v>
      </c>
      <c r="AT966" t="s">
        <v>324</v>
      </c>
      <c r="AU966">
        <v>0</v>
      </c>
      <c r="AV966" t="s">
        <v>324</v>
      </c>
      <c r="AW966" t="s">
        <v>324</v>
      </c>
      <c r="AX966" t="s">
        <v>324</v>
      </c>
      <c r="AY966" t="s">
        <v>324</v>
      </c>
      <c r="AZ966">
        <v>0</v>
      </c>
      <c r="BA966" t="s">
        <v>324</v>
      </c>
      <c r="BB966" t="s">
        <v>324</v>
      </c>
      <c r="BC966" t="s">
        <v>324</v>
      </c>
      <c r="BD966" t="s">
        <v>324</v>
      </c>
      <c r="BE966">
        <v>0</v>
      </c>
      <c r="BF966" t="s">
        <v>324</v>
      </c>
      <c r="BG966" t="s">
        <v>324</v>
      </c>
      <c r="BH966" t="s">
        <v>324</v>
      </c>
      <c r="BI966" t="s">
        <v>324</v>
      </c>
      <c r="BJ966">
        <v>0</v>
      </c>
      <c r="BK966" t="s">
        <v>324</v>
      </c>
      <c r="BL966" t="s">
        <v>324</v>
      </c>
      <c r="BM966" t="s">
        <v>324</v>
      </c>
      <c r="BN966" t="s">
        <v>324</v>
      </c>
      <c r="BO966">
        <v>0</v>
      </c>
      <c r="BP966" t="s">
        <v>324</v>
      </c>
      <c r="BQ966" t="s">
        <v>324</v>
      </c>
      <c r="BR966" t="s">
        <v>324</v>
      </c>
      <c r="BS966" t="s">
        <v>324</v>
      </c>
      <c r="BT966">
        <v>0</v>
      </c>
      <c r="BU966" t="s">
        <v>324</v>
      </c>
      <c r="BV966" t="s">
        <v>324</v>
      </c>
      <c r="BW966" t="s">
        <v>324</v>
      </c>
      <c r="BX966" t="s">
        <v>324</v>
      </c>
      <c r="BY966">
        <v>0</v>
      </c>
      <c r="BZ966" t="s">
        <v>324</v>
      </c>
      <c r="CA966" t="s">
        <v>324</v>
      </c>
      <c r="CB966" t="s">
        <v>324</v>
      </c>
      <c r="CC966" t="s">
        <v>324</v>
      </c>
      <c r="CD966">
        <v>0</v>
      </c>
      <c r="CE966" t="s">
        <v>324</v>
      </c>
      <c r="CF966" t="s">
        <v>324</v>
      </c>
      <c r="CG966" t="s">
        <v>324</v>
      </c>
      <c r="CH966" t="s">
        <v>324</v>
      </c>
      <c r="CI966">
        <v>0</v>
      </c>
      <c r="CJ966" t="s">
        <v>324</v>
      </c>
      <c r="CK966" t="s">
        <v>324</v>
      </c>
      <c r="CL966" t="s">
        <v>324</v>
      </c>
      <c r="CM966" t="s">
        <v>324</v>
      </c>
      <c r="CN966">
        <v>0</v>
      </c>
      <c r="CO966">
        <v>0.318</v>
      </c>
      <c r="CP966">
        <v>0.02</v>
      </c>
      <c r="CQ966" t="s">
        <v>179</v>
      </c>
      <c r="CR966">
        <v>0</v>
      </c>
      <c r="CS966">
        <v>0.33800000000000002</v>
      </c>
      <c r="CT966">
        <v>30</v>
      </c>
      <c r="CU966">
        <v>1</v>
      </c>
      <c r="CV966">
        <v>0</v>
      </c>
      <c r="CW966">
        <v>0</v>
      </c>
      <c r="CX966">
        <v>31</v>
      </c>
      <c r="CY966">
        <v>0</v>
      </c>
      <c r="CZ966">
        <v>0</v>
      </c>
      <c r="DA966">
        <v>0</v>
      </c>
      <c r="DB966">
        <v>0</v>
      </c>
      <c r="DC966">
        <v>0</v>
      </c>
    </row>
    <row r="967" spans="1:107" x14ac:dyDescent="0.45">
      <c r="A967">
        <v>2024</v>
      </c>
      <c r="B967">
        <v>3</v>
      </c>
      <c r="C967" t="s">
        <v>200</v>
      </c>
      <c r="D967">
        <v>19390</v>
      </c>
      <c r="E967" t="s">
        <v>537</v>
      </c>
      <c r="F967" t="s">
        <v>323</v>
      </c>
      <c r="G967" t="s">
        <v>244</v>
      </c>
      <c r="H967">
        <v>1.873</v>
      </c>
      <c r="I967">
        <v>0.22500000000000001</v>
      </c>
      <c r="J967">
        <v>0.12</v>
      </c>
      <c r="K967">
        <v>0</v>
      </c>
      <c r="L967">
        <v>2.218</v>
      </c>
      <c r="M967">
        <v>211</v>
      </c>
      <c r="N967">
        <v>10</v>
      </c>
      <c r="O967">
        <v>2</v>
      </c>
      <c r="P967">
        <v>0</v>
      </c>
      <c r="Q967">
        <v>223</v>
      </c>
      <c r="R967">
        <v>0.159</v>
      </c>
      <c r="S967">
        <v>0.26</v>
      </c>
      <c r="T967">
        <v>0</v>
      </c>
      <c r="U967">
        <v>0</v>
      </c>
      <c r="V967">
        <v>0.41899999999999998</v>
      </c>
      <c r="W967">
        <v>12</v>
      </c>
      <c r="X967">
        <v>3</v>
      </c>
      <c r="Y967">
        <v>0</v>
      </c>
      <c r="Z967">
        <v>0</v>
      </c>
      <c r="AA967">
        <v>15</v>
      </c>
      <c r="AB967">
        <v>0</v>
      </c>
      <c r="AC967">
        <v>0</v>
      </c>
      <c r="AD967">
        <v>0</v>
      </c>
      <c r="AE967">
        <v>0</v>
      </c>
      <c r="AF967">
        <v>0</v>
      </c>
      <c r="AG967">
        <v>0</v>
      </c>
      <c r="AH967">
        <v>2.5999999999999999E-2</v>
      </c>
      <c r="AI967">
        <v>0</v>
      </c>
      <c r="AJ967">
        <v>0</v>
      </c>
      <c r="AK967">
        <v>2.5999999999999999E-2</v>
      </c>
      <c r="AL967">
        <v>0</v>
      </c>
      <c r="AM967">
        <v>1</v>
      </c>
      <c r="AN967">
        <v>0</v>
      </c>
      <c r="AO967">
        <v>0</v>
      </c>
      <c r="AP967">
        <v>1</v>
      </c>
      <c r="AQ967">
        <v>0</v>
      </c>
      <c r="AR967">
        <v>0.04</v>
      </c>
      <c r="AS967">
        <v>0</v>
      </c>
      <c r="AT967">
        <v>0</v>
      </c>
      <c r="AU967">
        <v>0.04</v>
      </c>
      <c r="AV967">
        <v>0</v>
      </c>
      <c r="AW967">
        <v>0</v>
      </c>
      <c r="AX967">
        <v>0</v>
      </c>
      <c r="AY967">
        <v>0</v>
      </c>
      <c r="AZ967">
        <v>0</v>
      </c>
      <c r="BA967">
        <v>0</v>
      </c>
      <c r="BB967">
        <v>0</v>
      </c>
      <c r="BC967">
        <v>0</v>
      </c>
      <c r="BD967">
        <v>0</v>
      </c>
      <c r="BE967">
        <v>0</v>
      </c>
      <c r="BF967">
        <v>0</v>
      </c>
      <c r="BG967">
        <v>0</v>
      </c>
      <c r="BH967">
        <v>0</v>
      </c>
      <c r="BI967">
        <v>0</v>
      </c>
      <c r="BJ967">
        <v>0</v>
      </c>
      <c r="BK967">
        <v>1.7000000000000001E-2</v>
      </c>
      <c r="BL967">
        <v>0</v>
      </c>
      <c r="BM967">
        <v>0</v>
      </c>
      <c r="BN967">
        <v>0</v>
      </c>
      <c r="BO967">
        <v>1.7000000000000001E-2</v>
      </c>
      <c r="BP967">
        <v>5</v>
      </c>
      <c r="BQ967">
        <v>0</v>
      </c>
      <c r="BR967">
        <v>0</v>
      </c>
      <c r="BS967">
        <v>0</v>
      </c>
      <c r="BT967">
        <v>5</v>
      </c>
      <c r="BU967">
        <v>0</v>
      </c>
      <c r="BV967">
        <v>0</v>
      </c>
      <c r="BW967">
        <v>0</v>
      </c>
      <c r="BX967">
        <v>0</v>
      </c>
      <c r="BY967">
        <v>0</v>
      </c>
      <c r="BZ967">
        <v>0.02</v>
      </c>
      <c r="CA967">
        <v>0</v>
      </c>
      <c r="CB967">
        <v>0</v>
      </c>
      <c r="CC967">
        <v>0</v>
      </c>
      <c r="CD967">
        <v>0.02</v>
      </c>
      <c r="CE967">
        <v>1</v>
      </c>
      <c r="CF967">
        <v>0</v>
      </c>
      <c r="CG967">
        <v>0</v>
      </c>
      <c r="CH967">
        <v>0</v>
      </c>
      <c r="CI967">
        <v>1</v>
      </c>
      <c r="CJ967">
        <v>0</v>
      </c>
      <c r="CK967">
        <v>0</v>
      </c>
      <c r="CL967">
        <v>0</v>
      </c>
      <c r="CM967">
        <v>0</v>
      </c>
      <c r="CN967">
        <v>0</v>
      </c>
      <c r="CO967">
        <v>2.069</v>
      </c>
      <c r="CP967">
        <v>0.48499999999999999</v>
      </c>
      <c r="CQ967">
        <v>0.12</v>
      </c>
      <c r="CR967">
        <v>0</v>
      </c>
      <c r="CS967">
        <v>2.6739999999999999</v>
      </c>
      <c r="CT967">
        <v>229</v>
      </c>
      <c r="CU967">
        <v>13</v>
      </c>
      <c r="CV967">
        <v>2</v>
      </c>
      <c r="CW967">
        <v>0</v>
      </c>
      <c r="CX967">
        <v>244</v>
      </c>
      <c r="CY967">
        <v>0</v>
      </c>
      <c r="CZ967">
        <v>0</v>
      </c>
      <c r="DA967">
        <v>0</v>
      </c>
      <c r="DB967">
        <v>0</v>
      </c>
      <c r="DC967">
        <v>0</v>
      </c>
    </row>
    <row r="968" spans="1:107" x14ac:dyDescent="0.45">
      <c r="A968">
        <v>2024</v>
      </c>
      <c r="B968">
        <v>3</v>
      </c>
      <c r="C968" t="s">
        <v>200</v>
      </c>
      <c r="D968">
        <v>20334</v>
      </c>
      <c r="E968" t="s">
        <v>538</v>
      </c>
      <c r="F968" t="s">
        <v>323</v>
      </c>
      <c r="G968" t="s">
        <v>244</v>
      </c>
      <c r="H968">
        <v>9.7000000000000003E-2</v>
      </c>
      <c r="I968">
        <v>0.125</v>
      </c>
      <c r="J968">
        <v>1.125</v>
      </c>
      <c r="K968">
        <v>0</v>
      </c>
      <c r="L968">
        <v>1.347</v>
      </c>
      <c r="M968">
        <v>13</v>
      </c>
      <c r="N968">
        <v>5</v>
      </c>
      <c r="O968">
        <v>1</v>
      </c>
      <c r="P968">
        <v>0</v>
      </c>
      <c r="Q968">
        <v>19</v>
      </c>
      <c r="R968">
        <v>0</v>
      </c>
      <c r="S968">
        <v>0</v>
      </c>
      <c r="T968">
        <v>0</v>
      </c>
      <c r="U968">
        <v>0</v>
      </c>
      <c r="V968">
        <v>0</v>
      </c>
      <c r="W968">
        <v>0</v>
      </c>
      <c r="X968">
        <v>0</v>
      </c>
      <c r="Y968">
        <v>0</v>
      </c>
      <c r="Z968">
        <v>0</v>
      </c>
      <c r="AA968">
        <v>0</v>
      </c>
      <c r="AB968">
        <v>0</v>
      </c>
      <c r="AC968">
        <v>0</v>
      </c>
      <c r="AD968">
        <v>0</v>
      </c>
      <c r="AE968">
        <v>0</v>
      </c>
      <c r="AF968">
        <v>0</v>
      </c>
      <c r="AG968">
        <v>0</v>
      </c>
      <c r="AH968">
        <v>0</v>
      </c>
      <c r="AI968">
        <v>0</v>
      </c>
      <c r="AJ968">
        <v>0</v>
      </c>
      <c r="AK968">
        <v>0</v>
      </c>
      <c r="AL968">
        <v>0</v>
      </c>
      <c r="AM968">
        <v>0</v>
      </c>
      <c r="AN968">
        <v>0</v>
      </c>
      <c r="AO968">
        <v>0</v>
      </c>
      <c r="AP968">
        <v>0</v>
      </c>
      <c r="AQ968">
        <v>0</v>
      </c>
      <c r="AR968">
        <v>0</v>
      </c>
      <c r="AS968">
        <v>0</v>
      </c>
      <c r="AT968">
        <v>0</v>
      </c>
      <c r="AU968">
        <v>0</v>
      </c>
      <c r="AV968">
        <v>0</v>
      </c>
      <c r="AW968">
        <v>0</v>
      </c>
      <c r="AX968">
        <v>0</v>
      </c>
      <c r="AY968">
        <v>0</v>
      </c>
      <c r="AZ968">
        <v>0</v>
      </c>
      <c r="BA968">
        <v>0</v>
      </c>
      <c r="BB968">
        <v>0</v>
      </c>
      <c r="BC968">
        <v>0</v>
      </c>
      <c r="BD968">
        <v>0</v>
      </c>
      <c r="BE968">
        <v>0</v>
      </c>
      <c r="BF968">
        <v>0</v>
      </c>
      <c r="BG968">
        <v>0</v>
      </c>
      <c r="BH968">
        <v>0</v>
      </c>
      <c r="BI968">
        <v>0</v>
      </c>
      <c r="BJ968">
        <v>0</v>
      </c>
      <c r="BK968">
        <v>1.4999999999999999E-2</v>
      </c>
      <c r="BL968">
        <v>2E-3</v>
      </c>
      <c r="BM968">
        <v>0</v>
      </c>
      <c r="BN968">
        <v>0</v>
      </c>
      <c r="BO968">
        <v>1.7000000000000001E-2</v>
      </c>
      <c r="BP968">
        <v>3</v>
      </c>
      <c r="BQ968">
        <v>1</v>
      </c>
      <c r="BR968">
        <v>0</v>
      </c>
      <c r="BS968">
        <v>0</v>
      </c>
      <c r="BT968">
        <v>4</v>
      </c>
      <c r="BU968">
        <v>0</v>
      </c>
      <c r="BV968">
        <v>0</v>
      </c>
      <c r="BW968">
        <v>0</v>
      </c>
      <c r="BX968">
        <v>0</v>
      </c>
      <c r="BY968">
        <v>0</v>
      </c>
      <c r="BZ968">
        <v>0</v>
      </c>
      <c r="CA968">
        <v>0</v>
      </c>
      <c r="CB968">
        <v>0</v>
      </c>
      <c r="CC968">
        <v>0</v>
      </c>
      <c r="CD968">
        <v>0</v>
      </c>
      <c r="CE968">
        <v>0</v>
      </c>
      <c r="CF968">
        <v>0</v>
      </c>
      <c r="CG968">
        <v>0</v>
      </c>
      <c r="CH968">
        <v>0</v>
      </c>
      <c r="CI968">
        <v>0</v>
      </c>
      <c r="CJ968">
        <v>0</v>
      </c>
      <c r="CK968">
        <v>0</v>
      </c>
      <c r="CL968">
        <v>0</v>
      </c>
      <c r="CM968">
        <v>0</v>
      </c>
      <c r="CN968">
        <v>0</v>
      </c>
      <c r="CO968">
        <v>0.112</v>
      </c>
      <c r="CP968">
        <v>0.127</v>
      </c>
      <c r="CQ968">
        <v>1.125</v>
      </c>
      <c r="CR968">
        <v>0</v>
      </c>
      <c r="CS968">
        <v>1.3640000000000001</v>
      </c>
      <c r="CT968">
        <v>16</v>
      </c>
      <c r="CU968">
        <v>6</v>
      </c>
      <c r="CV968">
        <v>1</v>
      </c>
      <c r="CW968">
        <v>0</v>
      </c>
      <c r="CX968">
        <v>23</v>
      </c>
      <c r="CY968">
        <v>0</v>
      </c>
      <c r="CZ968">
        <v>0</v>
      </c>
      <c r="DA968">
        <v>0</v>
      </c>
      <c r="DB968">
        <v>0</v>
      </c>
      <c r="DC968">
        <v>0</v>
      </c>
    </row>
    <row r="969" spans="1:107" x14ac:dyDescent="0.45">
      <c r="A969">
        <v>2024</v>
      </c>
      <c r="B969">
        <v>3</v>
      </c>
      <c r="C969" t="s">
        <v>200</v>
      </c>
      <c r="D969">
        <v>66101</v>
      </c>
      <c r="E969" t="s">
        <v>515</v>
      </c>
      <c r="F969" t="s">
        <v>323</v>
      </c>
      <c r="G969" t="s">
        <v>244</v>
      </c>
      <c r="H969">
        <v>167.56899999999999</v>
      </c>
      <c r="I969">
        <v>49.478999999999999</v>
      </c>
      <c r="J969">
        <v>22.875</v>
      </c>
      <c r="K969">
        <v>0</v>
      </c>
      <c r="L969">
        <v>239.923</v>
      </c>
      <c r="M969">
        <v>18383</v>
      </c>
      <c r="N969">
        <v>668</v>
      </c>
      <c r="O969">
        <v>53</v>
      </c>
      <c r="P969">
        <v>0</v>
      </c>
      <c r="Q969">
        <v>19104</v>
      </c>
      <c r="R969">
        <v>1.8660000000000001</v>
      </c>
      <c r="S969">
        <v>8.23</v>
      </c>
      <c r="T969">
        <v>3.7090000000000001</v>
      </c>
      <c r="U969">
        <v>0</v>
      </c>
      <c r="V969">
        <v>13.805</v>
      </c>
      <c r="W969">
        <v>115</v>
      </c>
      <c r="X969">
        <v>70</v>
      </c>
      <c r="Y969">
        <v>4</v>
      </c>
      <c r="Z969">
        <v>0</v>
      </c>
      <c r="AA969">
        <v>189</v>
      </c>
      <c r="AB969">
        <v>0</v>
      </c>
      <c r="AC969">
        <v>0</v>
      </c>
      <c r="AD969">
        <v>0</v>
      </c>
      <c r="AE969">
        <v>0</v>
      </c>
      <c r="AF969">
        <v>0</v>
      </c>
      <c r="AG969">
        <v>9.8580000000000005</v>
      </c>
      <c r="AH969">
        <v>0.05</v>
      </c>
      <c r="AI969">
        <v>0</v>
      </c>
      <c r="AJ969">
        <v>0</v>
      </c>
      <c r="AK969">
        <v>9.9079999999999995</v>
      </c>
      <c r="AL969">
        <v>1193</v>
      </c>
      <c r="AM969">
        <v>8</v>
      </c>
      <c r="AN969">
        <v>0</v>
      </c>
      <c r="AO969">
        <v>0</v>
      </c>
      <c r="AP969">
        <v>1201</v>
      </c>
      <c r="AQ969">
        <v>0</v>
      </c>
      <c r="AR969">
        <v>0</v>
      </c>
      <c r="AS969">
        <v>0</v>
      </c>
      <c r="AT969">
        <v>0</v>
      </c>
      <c r="AU969">
        <v>0</v>
      </c>
      <c r="AV969">
        <v>3.5000000000000003E-2</v>
      </c>
      <c r="AW969">
        <v>0</v>
      </c>
      <c r="AX969">
        <v>0</v>
      </c>
      <c r="AY969">
        <v>0</v>
      </c>
      <c r="AZ969">
        <v>3.5000000000000003E-2</v>
      </c>
      <c r="BA969">
        <v>3</v>
      </c>
      <c r="BB969">
        <v>0</v>
      </c>
      <c r="BC969">
        <v>0</v>
      </c>
      <c r="BD969">
        <v>0</v>
      </c>
      <c r="BE969">
        <v>3</v>
      </c>
      <c r="BF969">
        <v>0</v>
      </c>
      <c r="BG969">
        <v>0</v>
      </c>
      <c r="BH969">
        <v>0</v>
      </c>
      <c r="BI969">
        <v>0</v>
      </c>
      <c r="BJ969">
        <v>0</v>
      </c>
      <c r="BK969">
        <v>0.377</v>
      </c>
      <c r="BL969">
        <v>0.26500000000000001</v>
      </c>
      <c r="BM969">
        <v>3.0000000000000001E-3</v>
      </c>
      <c r="BN969">
        <v>0</v>
      </c>
      <c r="BO969">
        <v>0.64500000000000002</v>
      </c>
      <c r="BP969">
        <v>94</v>
      </c>
      <c r="BQ969">
        <v>27</v>
      </c>
      <c r="BR969">
        <v>1</v>
      </c>
      <c r="BS969">
        <v>0</v>
      </c>
      <c r="BT969">
        <v>122</v>
      </c>
      <c r="BU969">
        <v>0</v>
      </c>
      <c r="BV969">
        <v>0</v>
      </c>
      <c r="BW969">
        <v>0</v>
      </c>
      <c r="BX969">
        <v>0</v>
      </c>
      <c r="BY969">
        <v>0</v>
      </c>
      <c r="BZ969">
        <v>2.9000000000000001E-2</v>
      </c>
      <c r="CA969">
        <v>8.0020000000000007</v>
      </c>
      <c r="CB969">
        <v>17.472999999999999</v>
      </c>
      <c r="CC969">
        <v>0</v>
      </c>
      <c r="CD969">
        <v>25.504000000000001</v>
      </c>
      <c r="CE969">
        <v>7</v>
      </c>
      <c r="CF969">
        <v>19</v>
      </c>
      <c r="CG969">
        <v>11</v>
      </c>
      <c r="CH969">
        <v>0</v>
      </c>
      <c r="CI969">
        <v>37</v>
      </c>
      <c r="CJ969">
        <v>0</v>
      </c>
      <c r="CK969">
        <v>0</v>
      </c>
      <c r="CL969">
        <v>0</v>
      </c>
      <c r="CM969">
        <v>0</v>
      </c>
      <c r="CN969">
        <v>0</v>
      </c>
      <c r="CO969">
        <v>169.84100000000001</v>
      </c>
      <c r="CP969">
        <v>65.975999999999999</v>
      </c>
      <c r="CQ969">
        <v>44.06</v>
      </c>
      <c r="CR969">
        <v>0</v>
      </c>
      <c r="CS969">
        <v>279.87700000000001</v>
      </c>
      <c r="CT969">
        <v>18599</v>
      </c>
      <c r="CU969">
        <v>784</v>
      </c>
      <c r="CV969">
        <v>69</v>
      </c>
      <c r="CW969">
        <v>0</v>
      </c>
      <c r="CX969">
        <v>19452</v>
      </c>
      <c r="CY969">
        <v>0</v>
      </c>
      <c r="CZ969">
        <v>0</v>
      </c>
      <c r="DA969">
        <v>0</v>
      </c>
      <c r="DB969">
        <v>0</v>
      </c>
      <c r="DC969">
        <v>0</v>
      </c>
    </row>
    <row r="970" spans="1:107" x14ac:dyDescent="0.45">
      <c r="A970">
        <v>2024</v>
      </c>
      <c r="B970">
        <v>3</v>
      </c>
      <c r="C970" t="s">
        <v>200</v>
      </c>
      <c r="D970">
        <v>99999</v>
      </c>
      <c r="E970" t="s">
        <v>329</v>
      </c>
      <c r="F970" t="s">
        <v>323</v>
      </c>
      <c r="H970">
        <v>110.40900000000001</v>
      </c>
      <c r="I970">
        <v>51.182000000000002</v>
      </c>
      <c r="J970">
        <v>9.51</v>
      </c>
      <c r="K970" t="s">
        <v>324</v>
      </c>
      <c r="L970">
        <v>171.101</v>
      </c>
      <c r="M970" t="s">
        <v>324</v>
      </c>
      <c r="N970" t="s">
        <v>324</v>
      </c>
      <c r="O970" t="s">
        <v>324</v>
      </c>
      <c r="P970" t="s">
        <v>324</v>
      </c>
      <c r="Q970" t="s">
        <v>324</v>
      </c>
      <c r="R970" t="s">
        <v>324</v>
      </c>
      <c r="S970" t="s">
        <v>324</v>
      </c>
      <c r="T970" t="s">
        <v>324</v>
      </c>
      <c r="U970" t="s">
        <v>324</v>
      </c>
      <c r="V970" t="s">
        <v>324</v>
      </c>
      <c r="W970" t="s">
        <v>324</v>
      </c>
      <c r="X970" t="s">
        <v>324</v>
      </c>
      <c r="Y970" t="s">
        <v>324</v>
      </c>
      <c r="Z970" t="s">
        <v>324</v>
      </c>
      <c r="AA970" t="s">
        <v>324</v>
      </c>
      <c r="AB970" t="s">
        <v>324</v>
      </c>
      <c r="AC970" t="s">
        <v>324</v>
      </c>
      <c r="AD970" t="s">
        <v>324</v>
      </c>
      <c r="AE970" t="s">
        <v>324</v>
      </c>
      <c r="AF970" t="s">
        <v>324</v>
      </c>
      <c r="AG970" t="s">
        <v>324</v>
      </c>
      <c r="AH970" t="s">
        <v>324</v>
      </c>
      <c r="AI970" t="s">
        <v>324</v>
      </c>
      <c r="AJ970" t="s">
        <v>324</v>
      </c>
      <c r="AK970" t="s">
        <v>324</v>
      </c>
      <c r="AL970" t="s">
        <v>324</v>
      </c>
      <c r="AM970" t="s">
        <v>324</v>
      </c>
      <c r="AN970" t="s">
        <v>324</v>
      </c>
      <c r="AO970" t="s">
        <v>324</v>
      </c>
      <c r="AP970" t="s">
        <v>324</v>
      </c>
      <c r="AQ970" t="s">
        <v>324</v>
      </c>
      <c r="AR970" t="s">
        <v>324</v>
      </c>
      <c r="AS970" t="s">
        <v>324</v>
      </c>
      <c r="AT970" t="s">
        <v>324</v>
      </c>
      <c r="AU970" t="s">
        <v>324</v>
      </c>
      <c r="AV970" t="s">
        <v>324</v>
      </c>
      <c r="AW970" t="s">
        <v>324</v>
      </c>
      <c r="AX970" t="s">
        <v>324</v>
      </c>
      <c r="AY970" t="s">
        <v>324</v>
      </c>
      <c r="AZ970" t="s">
        <v>324</v>
      </c>
      <c r="BA970" t="s">
        <v>324</v>
      </c>
      <c r="BB970" t="s">
        <v>324</v>
      </c>
      <c r="BC970" t="s">
        <v>324</v>
      </c>
      <c r="BD970" t="s">
        <v>324</v>
      </c>
      <c r="BE970" t="s">
        <v>324</v>
      </c>
      <c r="BF970" t="s">
        <v>324</v>
      </c>
      <c r="BG970" t="s">
        <v>324</v>
      </c>
      <c r="BH970" t="s">
        <v>324</v>
      </c>
      <c r="BI970" t="s">
        <v>324</v>
      </c>
      <c r="BJ970" t="s">
        <v>324</v>
      </c>
      <c r="BK970" t="s">
        <v>324</v>
      </c>
      <c r="BL970" t="s">
        <v>324</v>
      </c>
      <c r="BM970" t="s">
        <v>324</v>
      </c>
      <c r="BN970" t="s">
        <v>324</v>
      </c>
      <c r="BO970" t="s">
        <v>324</v>
      </c>
      <c r="BP970" t="s">
        <v>324</v>
      </c>
      <c r="BQ970" t="s">
        <v>324</v>
      </c>
      <c r="BR970" t="s">
        <v>324</v>
      </c>
      <c r="BS970" t="s">
        <v>324</v>
      </c>
      <c r="BT970" t="s">
        <v>324</v>
      </c>
      <c r="BU970" t="s">
        <v>324</v>
      </c>
      <c r="BV970" t="s">
        <v>324</v>
      </c>
      <c r="BW970" t="s">
        <v>324</v>
      </c>
      <c r="BX970" t="s">
        <v>324</v>
      </c>
      <c r="BY970" t="s">
        <v>324</v>
      </c>
      <c r="BZ970" t="s">
        <v>324</v>
      </c>
      <c r="CA970" t="s">
        <v>324</v>
      </c>
      <c r="CB970" t="s">
        <v>324</v>
      </c>
      <c r="CC970" t="s">
        <v>324</v>
      </c>
      <c r="CD970" t="s">
        <v>324</v>
      </c>
      <c r="CE970" t="s">
        <v>324</v>
      </c>
      <c r="CF970" t="s">
        <v>324</v>
      </c>
      <c r="CG970" t="s">
        <v>324</v>
      </c>
      <c r="CH970" t="s">
        <v>324</v>
      </c>
      <c r="CI970" t="s">
        <v>324</v>
      </c>
      <c r="CJ970" t="s">
        <v>324</v>
      </c>
      <c r="CK970" t="s">
        <v>324</v>
      </c>
      <c r="CL970" t="s">
        <v>324</v>
      </c>
      <c r="CM970" t="s">
        <v>324</v>
      </c>
      <c r="CN970" t="s">
        <v>324</v>
      </c>
      <c r="CO970">
        <v>110.40900000000001</v>
      </c>
      <c r="CP970">
        <v>51.182000000000002</v>
      </c>
      <c r="CQ970">
        <v>9.51</v>
      </c>
      <c r="CR970" t="s">
        <v>324</v>
      </c>
      <c r="CS970">
        <v>171.101</v>
      </c>
      <c r="CT970" t="s">
        <v>324</v>
      </c>
      <c r="CU970" t="s">
        <v>324</v>
      </c>
      <c r="CV970" t="s">
        <v>324</v>
      </c>
      <c r="CW970" t="s">
        <v>324</v>
      </c>
      <c r="CX970" t="s">
        <v>324</v>
      </c>
      <c r="CY970" t="s">
        <v>324</v>
      </c>
      <c r="CZ970" t="s">
        <v>324</v>
      </c>
      <c r="DA970" t="s">
        <v>324</v>
      </c>
      <c r="DB970" t="s">
        <v>324</v>
      </c>
      <c r="DC970" t="s">
        <v>324</v>
      </c>
    </row>
    <row r="971" spans="1:107" x14ac:dyDescent="0.45">
      <c r="A971">
        <v>2024</v>
      </c>
      <c r="B971">
        <v>3</v>
      </c>
      <c r="C971" t="s">
        <v>203</v>
      </c>
      <c r="D971">
        <v>1857</v>
      </c>
      <c r="E971" t="s">
        <v>540</v>
      </c>
      <c r="F971" t="s">
        <v>323</v>
      </c>
      <c r="G971" t="s">
        <v>244</v>
      </c>
      <c r="H971">
        <v>0.44</v>
      </c>
      <c r="I971">
        <v>0.03</v>
      </c>
      <c r="J971">
        <v>0</v>
      </c>
      <c r="K971">
        <v>0</v>
      </c>
      <c r="L971">
        <v>0.47</v>
      </c>
      <c r="M971">
        <v>54</v>
      </c>
      <c r="N971">
        <v>5</v>
      </c>
      <c r="O971">
        <v>0</v>
      </c>
      <c r="P971">
        <v>0</v>
      </c>
      <c r="Q971">
        <v>59</v>
      </c>
      <c r="R971" t="s">
        <v>324</v>
      </c>
      <c r="S971" t="s">
        <v>324</v>
      </c>
      <c r="T971" t="s">
        <v>324</v>
      </c>
      <c r="U971" t="s">
        <v>324</v>
      </c>
      <c r="V971">
        <v>0</v>
      </c>
      <c r="W971" t="s">
        <v>324</v>
      </c>
      <c r="X971" t="s">
        <v>324</v>
      </c>
      <c r="Y971" t="s">
        <v>324</v>
      </c>
      <c r="Z971" t="s">
        <v>324</v>
      </c>
      <c r="AA971">
        <v>0</v>
      </c>
      <c r="AB971" t="s">
        <v>324</v>
      </c>
      <c r="AC971" t="s">
        <v>324</v>
      </c>
      <c r="AD971" t="s">
        <v>324</v>
      </c>
      <c r="AE971" t="s">
        <v>324</v>
      </c>
      <c r="AF971">
        <v>0</v>
      </c>
      <c r="AG971" t="s">
        <v>324</v>
      </c>
      <c r="AH971" t="s">
        <v>324</v>
      </c>
      <c r="AI971" t="s">
        <v>324</v>
      </c>
      <c r="AJ971" t="s">
        <v>324</v>
      </c>
      <c r="AK971">
        <v>0</v>
      </c>
      <c r="AL971" t="s">
        <v>324</v>
      </c>
      <c r="AM971" t="s">
        <v>324</v>
      </c>
      <c r="AN971" t="s">
        <v>324</v>
      </c>
      <c r="AO971" t="s">
        <v>324</v>
      </c>
      <c r="AP971">
        <v>0</v>
      </c>
      <c r="AQ971" t="s">
        <v>324</v>
      </c>
      <c r="AR971" t="s">
        <v>324</v>
      </c>
      <c r="AS971" t="s">
        <v>324</v>
      </c>
      <c r="AT971" t="s">
        <v>324</v>
      </c>
      <c r="AU971">
        <v>0</v>
      </c>
      <c r="AV971" t="s">
        <v>324</v>
      </c>
      <c r="AW971" t="s">
        <v>324</v>
      </c>
      <c r="AX971" t="s">
        <v>324</v>
      </c>
      <c r="AY971" t="s">
        <v>324</v>
      </c>
      <c r="AZ971">
        <v>0</v>
      </c>
      <c r="BA971" t="s">
        <v>324</v>
      </c>
      <c r="BB971" t="s">
        <v>324</v>
      </c>
      <c r="BC971" t="s">
        <v>324</v>
      </c>
      <c r="BD971" t="s">
        <v>324</v>
      </c>
      <c r="BE971">
        <v>0</v>
      </c>
      <c r="BF971" t="s">
        <v>324</v>
      </c>
      <c r="BG971" t="s">
        <v>324</v>
      </c>
      <c r="BH971" t="s">
        <v>324</v>
      </c>
      <c r="BI971" t="s">
        <v>324</v>
      </c>
      <c r="BJ971">
        <v>0</v>
      </c>
      <c r="BK971" t="s">
        <v>324</v>
      </c>
      <c r="BL971" t="s">
        <v>324</v>
      </c>
      <c r="BM971" t="s">
        <v>324</v>
      </c>
      <c r="BN971" t="s">
        <v>324</v>
      </c>
      <c r="BO971">
        <v>0</v>
      </c>
      <c r="BP971" t="s">
        <v>324</v>
      </c>
      <c r="BQ971" t="s">
        <v>324</v>
      </c>
      <c r="BR971" t="s">
        <v>324</v>
      </c>
      <c r="BS971" t="s">
        <v>324</v>
      </c>
      <c r="BT971">
        <v>0</v>
      </c>
      <c r="BU971" t="s">
        <v>324</v>
      </c>
      <c r="BV971" t="s">
        <v>324</v>
      </c>
      <c r="BW971" t="s">
        <v>324</v>
      </c>
      <c r="BX971" t="s">
        <v>324</v>
      </c>
      <c r="BY971">
        <v>0</v>
      </c>
      <c r="BZ971" t="s">
        <v>324</v>
      </c>
      <c r="CA971" t="s">
        <v>324</v>
      </c>
      <c r="CB971" t="s">
        <v>324</v>
      </c>
      <c r="CC971" t="s">
        <v>324</v>
      </c>
      <c r="CD971">
        <v>0</v>
      </c>
      <c r="CE971" t="s">
        <v>324</v>
      </c>
      <c r="CF971" t="s">
        <v>324</v>
      </c>
      <c r="CG971" t="s">
        <v>324</v>
      </c>
      <c r="CH971" t="s">
        <v>324</v>
      </c>
      <c r="CI971">
        <v>0</v>
      </c>
      <c r="CJ971" t="s">
        <v>324</v>
      </c>
      <c r="CK971" t="s">
        <v>324</v>
      </c>
      <c r="CL971" t="s">
        <v>324</v>
      </c>
      <c r="CM971" t="s">
        <v>324</v>
      </c>
      <c r="CN971">
        <v>0</v>
      </c>
      <c r="CO971">
        <v>0.44</v>
      </c>
      <c r="CP971">
        <v>0.03</v>
      </c>
      <c r="CQ971" t="s">
        <v>179</v>
      </c>
      <c r="CR971">
        <v>0</v>
      </c>
      <c r="CS971">
        <v>0.47</v>
      </c>
      <c r="CT971">
        <v>54</v>
      </c>
      <c r="CU971">
        <v>5</v>
      </c>
      <c r="CV971">
        <v>0</v>
      </c>
      <c r="CW971">
        <v>0</v>
      </c>
      <c r="CX971">
        <v>59</v>
      </c>
      <c r="CY971">
        <v>0</v>
      </c>
      <c r="CZ971">
        <v>0</v>
      </c>
      <c r="DA971">
        <v>0</v>
      </c>
      <c r="DB971">
        <v>0</v>
      </c>
      <c r="DC971">
        <v>0</v>
      </c>
    </row>
    <row r="972" spans="1:107" x14ac:dyDescent="0.45">
      <c r="A972">
        <v>2024</v>
      </c>
      <c r="B972">
        <v>3</v>
      </c>
      <c r="C972" t="s">
        <v>203</v>
      </c>
      <c r="D972">
        <v>13214</v>
      </c>
      <c r="E972" t="s">
        <v>541</v>
      </c>
      <c r="F972" t="s">
        <v>323</v>
      </c>
      <c r="G972" t="s">
        <v>244</v>
      </c>
      <c r="H972">
        <v>102.252</v>
      </c>
      <c r="I972">
        <v>315.08800000000002</v>
      </c>
      <c r="J972">
        <v>5.6040000000000001</v>
      </c>
      <c r="K972" t="s">
        <v>324</v>
      </c>
      <c r="L972">
        <v>422.94400000000002</v>
      </c>
      <c r="M972">
        <v>14727</v>
      </c>
      <c r="N972">
        <v>527</v>
      </c>
      <c r="O972">
        <v>30</v>
      </c>
      <c r="P972" t="s">
        <v>324</v>
      </c>
      <c r="Q972">
        <v>15284</v>
      </c>
      <c r="R972">
        <v>0.01</v>
      </c>
      <c r="S972">
        <v>9.5039999999999996</v>
      </c>
      <c r="T972" t="s">
        <v>324</v>
      </c>
      <c r="U972" t="s">
        <v>324</v>
      </c>
      <c r="V972">
        <v>9.5139999999999993</v>
      </c>
      <c r="W972">
        <v>1</v>
      </c>
      <c r="X972">
        <v>4</v>
      </c>
      <c r="Y972" t="s">
        <v>324</v>
      </c>
      <c r="Z972" t="s">
        <v>324</v>
      </c>
      <c r="AA972">
        <v>5</v>
      </c>
      <c r="AB972" t="s">
        <v>324</v>
      </c>
      <c r="AC972" t="s">
        <v>324</v>
      </c>
      <c r="AD972" t="s">
        <v>324</v>
      </c>
      <c r="AE972" t="s">
        <v>324</v>
      </c>
      <c r="AF972">
        <v>0</v>
      </c>
      <c r="AG972">
        <v>7.0999999999999994E-2</v>
      </c>
      <c r="AH972" t="s">
        <v>324</v>
      </c>
      <c r="AI972" t="s">
        <v>324</v>
      </c>
      <c r="AJ972" t="s">
        <v>324</v>
      </c>
      <c r="AK972">
        <v>7.0999999999999994E-2</v>
      </c>
      <c r="AL972">
        <v>10</v>
      </c>
      <c r="AM972" t="s">
        <v>324</v>
      </c>
      <c r="AN972" t="s">
        <v>324</v>
      </c>
      <c r="AO972" t="s">
        <v>324</v>
      </c>
      <c r="AP972">
        <v>10</v>
      </c>
      <c r="AQ972">
        <v>8.6999999999999994E-2</v>
      </c>
      <c r="AR972" t="s">
        <v>324</v>
      </c>
      <c r="AS972" t="s">
        <v>324</v>
      </c>
      <c r="AT972" t="s">
        <v>324</v>
      </c>
      <c r="AU972">
        <v>8.6999999999999994E-2</v>
      </c>
      <c r="AV972" t="s">
        <v>324</v>
      </c>
      <c r="AW972" t="s">
        <v>324</v>
      </c>
      <c r="AX972" t="s">
        <v>324</v>
      </c>
      <c r="AY972" t="s">
        <v>324</v>
      </c>
      <c r="AZ972">
        <v>0</v>
      </c>
      <c r="BA972" t="s">
        <v>324</v>
      </c>
      <c r="BB972" t="s">
        <v>324</v>
      </c>
      <c r="BC972" t="s">
        <v>324</v>
      </c>
      <c r="BD972" t="s">
        <v>324</v>
      </c>
      <c r="BE972">
        <v>0</v>
      </c>
      <c r="BF972" t="s">
        <v>324</v>
      </c>
      <c r="BG972" t="s">
        <v>324</v>
      </c>
      <c r="BH972" t="s">
        <v>324</v>
      </c>
      <c r="BI972" t="s">
        <v>324</v>
      </c>
      <c r="BJ972">
        <v>0</v>
      </c>
      <c r="BK972">
        <v>9.2999999999999999E-2</v>
      </c>
      <c r="BL972">
        <v>26.875</v>
      </c>
      <c r="BM972" t="s">
        <v>324</v>
      </c>
      <c r="BN972" t="s">
        <v>324</v>
      </c>
      <c r="BO972">
        <v>26.968</v>
      </c>
      <c r="BP972">
        <v>20</v>
      </c>
      <c r="BQ972">
        <v>24</v>
      </c>
      <c r="BR972" t="s">
        <v>324</v>
      </c>
      <c r="BS972" t="s">
        <v>324</v>
      </c>
      <c r="BT972">
        <v>44</v>
      </c>
      <c r="BU972" t="s">
        <v>324</v>
      </c>
      <c r="BV972" t="s">
        <v>324</v>
      </c>
      <c r="BW972" t="s">
        <v>324</v>
      </c>
      <c r="BX972" t="s">
        <v>324</v>
      </c>
      <c r="BY972">
        <v>0</v>
      </c>
      <c r="BZ972" t="s">
        <v>324</v>
      </c>
      <c r="CA972">
        <v>2.93</v>
      </c>
      <c r="CB972" t="s">
        <v>324</v>
      </c>
      <c r="CC972" t="s">
        <v>324</v>
      </c>
      <c r="CD972">
        <v>2.93</v>
      </c>
      <c r="CE972" t="s">
        <v>324</v>
      </c>
      <c r="CF972">
        <v>4</v>
      </c>
      <c r="CG972" t="s">
        <v>324</v>
      </c>
      <c r="CH972" t="s">
        <v>324</v>
      </c>
      <c r="CI972">
        <v>4</v>
      </c>
      <c r="CJ972" t="s">
        <v>324</v>
      </c>
      <c r="CK972" t="s">
        <v>324</v>
      </c>
      <c r="CL972" t="s">
        <v>324</v>
      </c>
      <c r="CM972" t="s">
        <v>324</v>
      </c>
      <c r="CN972">
        <v>0</v>
      </c>
      <c r="CO972">
        <v>102.355</v>
      </c>
      <c r="CP972">
        <v>354.39699999999999</v>
      </c>
      <c r="CQ972">
        <v>5.6040000000000001</v>
      </c>
      <c r="CR972">
        <v>0</v>
      </c>
      <c r="CS972">
        <v>462.35599999999999</v>
      </c>
      <c r="CT972">
        <v>14748</v>
      </c>
      <c r="CU972">
        <v>559</v>
      </c>
      <c r="CV972">
        <v>30</v>
      </c>
      <c r="CW972">
        <v>0</v>
      </c>
      <c r="CX972">
        <v>15337</v>
      </c>
      <c r="CY972">
        <v>0</v>
      </c>
      <c r="CZ972">
        <v>0</v>
      </c>
      <c r="DA972">
        <v>0</v>
      </c>
      <c r="DB972">
        <v>0</v>
      </c>
      <c r="DC972">
        <v>0</v>
      </c>
    </row>
    <row r="973" spans="1:107" x14ac:dyDescent="0.45">
      <c r="A973">
        <v>2024</v>
      </c>
      <c r="B973">
        <v>3</v>
      </c>
      <c r="C973" t="s">
        <v>203</v>
      </c>
      <c r="D973">
        <v>14537</v>
      </c>
      <c r="E973" t="s">
        <v>542</v>
      </c>
      <c r="F973" t="s">
        <v>323</v>
      </c>
      <c r="G973" t="s">
        <v>244</v>
      </c>
      <c r="H973">
        <v>3.2000000000000001E-2</v>
      </c>
      <c r="I973" t="s">
        <v>324</v>
      </c>
      <c r="J973" t="s">
        <v>324</v>
      </c>
      <c r="K973" t="s">
        <v>324</v>
      </c>
      <c r="L973">
        <v>3.2000000000000001E-2</v>
      </c>
      <c r="M973">
        <v>7</v>
      </c>
      <c r="N973" t="s">
        <v>324</v>
      </c>
      <c r="O973" t="s">
        <v>324</v>
      </c>
      <c r="P973" t="s">
        <v>324</v>
      </c>
      <c r="Q973">
        <v>7</v>
      </c>
      <c r="R973" t="s">
        <v>324</v>
      </c>
      <c r="S973" t="s">
        <v>324</v>
      </c>
      <c r="T973" t="s">
        <v>324</v>
      </c>
      <c r="U973" t="s">
        <v>324</v>
      </c>
      <c r="V973">
        <v>0</v>
      </c>
      <c r="W973" t="s">
        <v>324</v>
      </c>
      <c r="X973" t="s">
        <v>324</v>
      </c>
      <c r="Y973" t="s">
        <v>324</v>
      </c>
      <c r="Z973" t="s">
        <v>324</v>
      </c>
      <c r="AA973">
        <v>0</v>
      </c>
      <c r="AB973">
        <v>2.95</v>
      </c>
      <c r="AC973" t="s">
        <v>324</v>
      </c>
      <c r="AD973" t="s">
        <v>324</v>
      </c>
      <c r="AE973" t="s">
        <v>324</v>
      </c>
      <c r="AF973">
        <v>2.95</v>
      </c>
      <c r="AG973" t="s">
        <v>324</v>
      </c>
      <c r="AH973" t="s">
        <v>324</v>
      </c>
      <c r="AI973" t="s">
        <v>324</v>
      </c>
      <c r="AJ973" t="s">
        <v>324</v>
      </c>
      <c r="AK973">
        <v>0</v>
      </c>
      <c r="AL973" t="s">
        <v>324</v>
      </c>
      <c r="AM973" t="s">
        <v>324</v>
      </c>
      <c r="AN973" t="s">
        <v>324</v>
      </c>
      <c r="AO973" t="s">
        <v>324</v>
      </c>
      <c r="AP973">
        <v>0</v>
      </c>
      <c r="AQ973" t="s">
        <v>324</v>
      </c>
      <c r="AR973" t="s">
        <v>324</v>
      </c>
      <c r="AS973" t="s">
        <v>324</v>
      </c>
      <c r="AT973" t="s">
        <v>324</v>
      </c>
      <c r="AU973">
        <v>0</v>
      </c>
      <c r="AV973" t="s">
        <v>324</v>
      </c>
      <c r="AW973" t="s">
        <v>324</v>
      </c>
      <c r="AX973" t="s">
        <v>324</v>
      </c>
      <c r="AY973" t="s">
        <v>324</v>
      </c>
      <c r="AZ973">
        <v>0</v>
      </c>
      <c r="BA973" t="s">
        <v>324</v>
      </c>
      <c r="BB973" t="s">
        <v>324</v>
      </c>
      <c r="BC973" t="s">
        <v>324</v>
      </c>
      <c r="BD973" t="s">
        <v>324</v>
      </c>
      <c r="BE973">
        <v>0</v>
      </c>
      <c r="BF973" t="s">
        <v>324</v>
      </c>
      <c r="BG973" t="s">
        <v>324</v>
      </c>
      <c r="BH973" t="s">
        <v>324</v>
      </c>
      <c r="BI973" t="s">
        <v>324</v>
      </c>
      <c r="BJ973">
        <v>0</v>
      </c>
      <c r="BK973" t="s">
        <v>324</v>
      </c>
      <c r="BL973" t="s">
        <v>324</v>
      </c>
      <c r="BM973" t="s">
        <v>324</v>
      </c>
      <c r="BN973" t="s">
        <v>324</v>
      </c>
      <c r="BO973">
        <v>0</v>
      </c>
      <c r="BP973" t="s">
        <v>324</v>
      </c>
      <c r="BQ973" t="s">
        <v>324</v>
      </c>
      <c r="BR973" t="s">
        <v>324</v>
      </c>
      <c r="BS973" t="s">
        <v>324</v>
      </c>
      <c r="BT973">
        <v>0</v>
      </c>
      <c r="BU973" t="s">
        <v>324</v>
      </c>
      <c r="BV973" t="s">
        <v>324</v>
      </c>
      <c r="BW973" t="s">
        <v>324</v>
      </c>
      <c r="BX973" t="s">
        <v>324</v>
      </c>
      <c r="BY973">
        <v>0</v>
      </c>
      <c r="BZ973" t="s">
        <v>324</v>
      </c>
      <c r="CA973" t="s">
        <v>324</v>
      </c>
      <c r="CB973" t="s">
        <v>324</v>
      </c>
      <c r="CC973" t="s">
        <v>324</v>
      </c>
      <c r="CD973">
        <v>0</v>
      </c>
      <c r="CE973" t="s">
        <v>324</v>
      </c>
      <c r="CF973" t="s">
        <v>324</v>
      </c>
      <c r="CG973" t="s">
        <v>324</v>
      </c>
      <c r="CH973" t="s">
        <v>324</v>
      </c>
      <c r="CI973">
        <v>0</v>
      </c>
      <c r="CJ973" t="s">
        <v>324</v>
      </c>
      <c r="CK973" t="s">
        <v>324</v>
      </c>
      <c r="CL973" t="s">
        <v>324</v>
      </c>
      <c r="CM973" t="s">
        <v>324</v>
      </c>
      <c r="CN973">
        <v>0</v>
      </c>
      <c r="CO973">
        <v>3.2000000000000001E-2</v>
      </c>
      <c r="CP973" t="s">
        <v>179</v>
      </c>
      <c r="CQ973" t="s">
        <v>179</v>
      </c>
      <c r="CR973">
        <v>0</v>
      </c>
      <c r="CS973">
        <v>3.2000000000000001E-2</v>
      </c>
      <c r="CT973">
        <v>7</v>
      </c>
      <c r="CU973">
        <v>0</v>
      </c>
      <c r="CV973">
        <v>0</v>
      </c>
      <c r="CW973">
        <v>0</v>
      </c>
      <c r="CX973">
        <v>7</v>
      </c>
      <c r="CY973">
        <v>2.95</v>
      </c>
      <c r="CZ973">
        <v>0</v>
      </c>
      <c r="DA973">
        <v>0</v>
      </c>
      <c r="DB973">
        <v>0</v>
      </c>
      <c r="DC973">
        <v>2.95</v>
      </c>
    </row>
    <row r="974" spans="1:107" x14ac:dyDescent="0.45">
      <c r="A974">
        <v>2024</v>
      </c>
      <c r="B974">
        <v>3</v>
      </c>
      <c r="C974" t="s">
        <v>203</v>
      </c>
      <c r="D974">
        <v>99999</v>
      </c>
      <c r="E974" t="s">
        <v>329</v>
      </c>
      <c r="F974" t="s">
        <v>323</v>
      </c>
      <c r="H974" t="s">
        <v>324</v>
      </c>
      <c r="I974" t="s">
        <v>324</v>
      </c>
      <c r="J974" t="s">
        <v>324</v>
      </c>
      <c r="K974" t="s">
        <v>324</v>
      </c>
      <c r="L974" t="s">
        <v>324</v>
      </c>
      <c r="M974" t="s">
        <v>324</v>
      </c>
      <c r="N974" t="s">
        <v>324</v>
      </c>
      <c r="O974" t="s">
        <v>324</v>
      </c>
      <c r="P974" t="s">
        <v>324</v>
      </c>
      <c r="Q974" t="s">
        <v>324</v>
      </c>
      <c r="R974" t="s">
        <v>324</v>
      </c>
      <c r="S974" t="s">
        <v>324</v>
      </c>
      <c r="T974" t="s">
        <v>324</v>
      </c>
      <c r="U974" t="s">
        <v>324</v>
      </c>
      <c r="V974" t="s">
        <v>324</v>
      </c>
      <c r="W974" t="s">
        <v>324</v>
      </c>
      <c r="X974" t="s">
        <v>324</v>
      </c>
      <c r="Y974" t="s">
        <v>324</v>
      </c>
      <c r="Z974" t="s">
        <v>324</v>
      </c>
      <c r="AA974" t="s">
        <v>324</v>
      </c>
      <c r="AB974" t="s">
        <v>324</v>
      </c>
      <c r="AC974" t="s">
        <v>324</v>
      </c>
      <c r="AD974" t="s">
        <v>324</v>
      </c>
      <c r="AE974" t="s">
        <v>324</v>
      </c>
      <c r="AF974" t="s">
        <v>324</v>
      </c>
      <c r="AG974" t="s">
        <v>324</v>
      </c>
      <c r="AH974" t="s">
        <v>324</v>
      </c>
      <c r="AI974" t="s">
        <v>324</v>
      </c>
      <c r="AJ974" t="s">
        <v>324</v>
      </c>
      <c r="AK974" t="s">
        <v>324</v>
      </c>
      <c r="AL974" t="s">
        <v>324</v>
      </c>
      <c r="AM974" t="s">
        <v>324</v>
      </c>
      <c r="AN974" t="s">
        <v>324</v>
      </c>
      <c r="AO974" t="s">
        <v>324</v>
      </c>
      <c r="AP974" t="s">
        <v>324</v>
      </c>
      <c r="AQ974" t="s">
        <v>324</v>
      </c>
      <c r="AR974" t="s">
        <v>324</v>
      </c>
      <c r="AS974" t="s">
        <v>324</v>
      </c>
      <c r="AT974" t="s">
        <v>324</v>
      </c>
      <c r="AU974" t="s">
        <v>324</v>
      </c>
      <c r="AV974" t="s">
        <v>324</v>
      </c>
      <c r="AW974" t="s">
        <v>324</v>
      </c>
      <c r="AX974" t="s">
        <v>324</v>
      </c>
      <c r="AY974" t="s">
        <v>324</v>
      </c>
      <c r="AZ974" t="s">
        <v>324</v>
      </c>
      <c r="BA974" t="s">
        <v>324</v>
      </c>
      <c r="BB974" t="s">
        <v>324</v>
      </c>
      <c r="BC974" t="s">
        <v>324</v>
      </c>
      <c r="BD974" t="s">
        <v>324</v>
      </c>
      <c r="BE974" t="s">
        <v>324</v>
      </c>
      <c r="BF974" t="s">
        <v>324</v>
      </c>
      <c r="BG974" t="s">
        <v>324</v>
      </c>
      <c r="BH974" t="s">
        <v>324</v>
      </c>
      <c r="BI974" t="s">
        <v>324</v>
      </c>
      <c r="BJ974" t="s">
        <v>324</v>
      </c>
      <c r="BK974" t="s">
        <v>324</v>
      </c>
      <c r="BL974" t="s">
        <v>324</v>
      </c>
      <c r="BM974" t="s">
        <v>324</v>
      </c>
      <c r="BN974" t="s">
        <v>324</v>
      </c>
      <c r="BO974" t="s">
        <v>324</v>
      </c>
      <c r="BP974" t="s">
        <v>324</v>
      </c>
      <c r="BQ974" t="s">
        <v>324</v>
      </c>
      <c r="BR974" t="s">
        <v>324</v>
      </c>
      <c r="BS974" t="s">
        <v>324</v>
      </c>
      <c r="BT974" t="s">
        <v>324</v>
      </c>
      <c r="BU974" t="s">
        <v>324</v>
      </c>
      <c r="BV974" t="s">
        <v>324</v>
      </c>
      <c r="BW974" t="s">
        <v>324</v>
      </c>
      <c r="BX974" t="s">
        <v>324</v>
      </c>
      <c r="BY974" t="s">
        <v>324</v>
      </c>
      <c r="BZ974" t="s">
        <v>324</v>
      </c>
      <c r="CA974" t="s">
        <v>324</v>
      </c>
      <c r="CB974" t="s">
        <v>324</v>
      </c>
      <c r="CC974" t="s">
        <v>324</v>
      </c>
      <c r="CD974" t="s">
        <v>324</v>
      </c>
      <c r="CE974" t="s">
        <v>324</v>
      </c>
      <c r="CF974" t="s">
        <v>324</v>
      </c>
      <c r="CG974" t="s">
        <v>324</v>
      </c>
      <c r="CH974" t="s">
        <v>324</v>
      </c>
      <c r="CI974" t="s">
        <v>324</v>
      </c>
      <c r="CJ974" t="s">
        <v>324</v>
      </c>
      <c r="CK974" t="s">
        <v>324</v>
      </c>
      <c r="CL974" t="s">
        <v>324</v>
      </c>
      <c r="CM974" t="s">
        <v>324</v>
      </c>
      <c r="CN974" t="s">
        <v>324</v>
      </c>
      <c r="CO974" t="s">
        <v>324</v>
      </c>
      <c r="CP974" t="s">
        <v>324</v>
      </c>
      <c r="CQ974" t="s">
        <v>324</v>
      </c>
      <c r="CR974" t="s">
        <v>324</v>
      </c>
      <c r="CS974" t="s">
        <v>324</v>
      </c>
      <c r="CT974" t="s">
        <v>324</v>
      </c>
      <c r="CU974" t="s">
        <v>324</v>
      </c>
      <c r="CV974" t="s">
        <v>324</v>
      </c>
      <c r="CW974" t="s">
        <v>324</v>
      </c>
      <c r="CX974" t="s">
        <v>324</v>
      </c>
      <c r="CY974" t="s">
        <v>324</v>
      </c>
      <c r="CZ974" t="s">
        <v>324</v>
      </c>
      <c r="DA974" t="s">
        <v>324</v>
      </c>
      <c r="DB974" t="s">
        <v>324</v>
      </c>
      <c r="DC974" t="s">
        <v>324</v>
      </c>
    </row>
    <row r="975" spans="1:107" x14ac:dyDescent="0.45">
      <c r="A975">
        <v>2024</v>
      </c>
      <c r="B975">
        <v>3</v>
      </c>
      <c r="C975" t="s">
        <v>206</v>
      </c>
      <c r="D975">
        <v>1613</v>
      </c>
      <c r="E975" t="s">
        <v>543</v>
      </c>
      <c r="F975" t="s">
        <v>323</v>
      </c>
      <c r="G975" t="s">
        <v>244</v>
      </c>
      <c r="H975">
        <v>11.291</v>
      </c>
      <c r="I975">
        <v>0.191</v>
      </c>
      <c r="J975" t="s">
        <v>324</v>
      </c>
      <c r="K975" t="s">
        <v>324</v>
      </c>
      <c r="L975">
        <v>11.481999999999999</v>
      </c>
      <c r="M975">
        <v>1771</v>
      </c>
      <c r="N975">
        <v>6</v>
      </c>
      <c r="O975" t="s">
        <v>324</v>
      </c>
      <c r="P975" t="s">
        <v>324</v>
      </c>
      <c r="Q975">
        <v>1777</v>
      </c>
      <c r="R975" t="s">
        <v>324</v>
      </c>
      <c r="S975" t="s">
        <v>324</v>
      </c>
      <c r="T975" t="s">
        <v>324</v>
      </c>
      <c r="U975" t="s">
        <v>324</v>
      </c>
      <c r="V975">
        <v>0</v>
      </c>
      <c r="W975" t="s">
        <v>324</v>
      </c>
      <c r="X975" t="s">
        <v>324</v>
      </c>
      <c r="Y975" t="s">
        <v>324</v>
      </c>
      <c r="Z975" t="s">
        <v>324</v>
      </c>
      <c r="AA975">
        <v>0</v>
      </c>
      <c r="AB975" t="s">
        <v>324</v>
      </c>
      <c r="AC975" t="s">
        <v>324</v>
      </c>
      <c r="AD975" t="s">
        <v>324</v>
      </c>
      <c r="AE975" t="s">
        <v>324</v>
      </c>
      <c r="AF975">
        <v>0</v>
      </c>
      <c r="AG975" t="s">
        <v>324</v>
      </c>
      <c r="AH975" t="s">
        <v>324</v>
      </c>
      <c r="AI975" t="s">
        <v>324</v>
      </c>
      <c r="AJ975" t="s">
        <v>324</v>
      </c>
      <c r="AK975">
        <v>0</v>
      </c>
      <c r="AL975" t="s">
        <v>324</v>
      </c>
      <c r="AM975" t="s">
        <v>324</v>
      </c>
      <c r="AN975" t="s">
        <v>324</v>
      </c>
      <c r="AO975" t="s">
        <v>324</v>
      </c>
      <c r="AP975">
        <v>0</v>
      </c>
      <c r="AQ975" t="s">
        <v>324</v>
      </c>
      <c r="AR975" t="s">
        <v>324</v>
      </c>
      <c r="AS975" t="s">
        <v>324</v>
      </c>
      <c r="AT975" t="s">
        <v>324</v>
      </c>
      <c r="AU975">
        <v>0</v>
      </c>
      <c r="AV975" t="s">
        <v>324</v>
      </c>
      <c r="AW975" t="s">
        <v>324</v>
      </c>
      <c r="AX975" t="s">
        <v>324</v>
      </c>
      <c r="AY975" t="s">
        <v>324</v>
      </c>
      <c r="AZ975">
        <v>0</v>
      </c>
      <c r="BA975" t="s">
        <v>324</v>
      </c>
      <c r="BB975" t="s">
        <v>324</v>
      </c>
      <c r="BC975" t="s">
        <v>324</v>
      </c>
      <c r="BD975" t="s">
        <v>324</v>
      </c>
      <c r="BE975">
        <v>0</v>
      </c>
      <c r="BF975" t="s">
        <v>324</v>
      </c>
      <c r="BG975" t="s">
        <v>324</v>
      </c>
      <c r="BH975" t="s">
        <v>324</v>
      </c>
      <c r="BI975" t="s">
        <v>324</v>
      </c>
      <c r="BJ975">
        <v>0</v>
      </c>
      <c r="BK975" t="s">
        <v>324</v>
      </c>
      <c r="BL975" t="s">
        <v>324</v>
      </c>
      <c r="BM975" t="s">
        <v>324</v>
      </c>
      <c r="BN975" t="s">
        <v>324</v>
      </c>
      <c r="BO975">
        <v>0</v>
      </c>
      <c r="BP975" t="s">
        <v>324</v>
      </c>
      <c r="BQ975" t="s">
        <v>324</v>
      </c>
      <c r="BR975" t="s">
        <v>324</v>
      </c>
      <c r="BS975" t="s">
        <v>324</v>
      </c>
      <c r="BT975">
        <v>0</v>
      </c>
      <c r="BU975" t="s">
        <v>324</v>
      </c>
      <c r="BV975" t="s">
        <v>324</v>
      </c>
      <c r="BW975" t="s">
        <v>324</v>
      </c>
      <c r="BX975" t="s">
        <v>324</v>
      </c>
      <c r="BY975">
        <v>0</v>
      </c>
      <c r="BZ975" t="s">
        <v>324</v>
      </c>
      <c r="CA975" t="s">
        <v>324</v>
      </c>
      <c r="CB975" t="s">
        <v>324</v>
      </c>
      <c r="CC975" t="s">
        <v>324</v>
      </c>
      <c r="CD975">
        <v>0</v>
      </c>
      <c r="CE975" t="s">
        <v>324</v>
      </c>
      <c r="CF975" t="s">
        <v>324</v>
      </c>
      <c r="CG975" t="s">
        <v>324</v>
      </c>
      <c r="CH975" t="s">
        <v>324</v>
      </c>
      <c r="CI975">
        <v>0</v>
      </c>
      <c r="CJ975" t="s">
        <v>324</v>
      </c>
      <c r="CK975" t="s">
        <v>324</v>
      </c>
      <c r="CL975" t="s">
        <v>324</v>
      </c>
      <c r="CM975" t="s">
        <v>324</v>
      </c>
      <c r="CN975">
        <v>0</v>
      </c>
      <c r="CO975">
        <v>11.291</v>
      </c>
      <c r="CP975">
        <v>0.191</v>
      </c>
      <c r="CQ975" t="s">
        <v>179</v>
      </c>
      <c r="CR975">
        <v>0</v>
      </c>
      <c r="CS975">
        <v>11.481999999999999</v>
      </c>
      <c r="CT975">
        <v>1771</v>
      </c>
      <c r="CU975">
        <v>6</v>
      </c>
      <c r="CV975">
        <v>0</v>
      </c>
      <c r="CW975">
        <v>0</v>
      </c>
      <c r="CX975">
        <v>1777</v>
      </c>
      <c r="CY975">
        <v>0</v>
      </c>
      <c r="CZ975">
        <v>0</v>
      </c>
      <c r="DA975">
        <v>0</v>
      </c>
      <c r="DB975">
        <v>0</v>
      </c>
      <c r="DC975">
        <v>0</v>
      </c>
    </row>
    <row r="976" spans="1:107" x14ac:dyDescent="0.45">
      <c r="A976">
        <v>2024</v>
      </c>
      <c r="B976">
        <v>3</v>
      </c>
      <c r="C976" t="s">
        <v>206</v>
      </c>
      <c r="D976">
        <v>3046</v>
      </c>
      <c r="E976" t="s">
        <v>466</v>
      </c>
      <c r="F976" t="s">
        <v>323</v>
      </c>
      <c r="G976" t="s">
        <v>244</v>
      </c>
      <c r="H976">
        <v>18.042999999999999</v>
      </c>
      <c r="I976">
        <v>3.3679999999999999</v>
      </c>
      <c r="J976">
        <v>5.2690000000000001</v>
      </c>
      <c r="K976">
        <v>0</v>
      </c>
      <c r="L976">
        <v>26.68</v>
      </c>
      <c r="M976">
        <v>2242</v>
      </c>
      <c r="N976">
        <v>68</v>
      </c>
      <c r="O976">
        <v>11</v>
      </c>
      <c r="P976">
        <v>0</v>
      </c>
      <c r="Q976">
        <v>2321</v>
      </c>
      <c r="R976" t="s">
        <v>324</v>
      </c>
      <c r="S976" t="s">
        <v>324</v>
      </c>
      <c r="T976" t="s">
        <v>324</v>
      </c>
      <c r="U976" t="s">
        <v>324</v>
      </c>
      <c r="V976">
        <v>0</v>
      </c>
      <c r="W976" t="s">
        <v>324</v>
      </c>
      <c r="X976" t="s">
        <v>324</v>
      </c>
      <c r="Y976" t="s">
        <v>324</v>
      </c>
      <c r="Z976" t="s">
        <v>324</v>
      </c>
      <c r="AA976">
        <v>0</v>
      </c>
      <c r="AB976" t="s">
        <v>324</v>
      </c>
      <c r="AC976" t="s">
        <v>324</v>
      </c>
      <c r="AD976" t="s">
        <v>324</v>
      </c>
      <c r="AE976" t="s">
        <v>324</v>
      </c>
      <c r="AF976">
        <v>0</v>
      </c>
      <c r="AG976" t="s">
        <v>324</v>
      </c>
      <c r="AH976" t="s">
        <v>324</v>
      </c>
      <c r="AI976" t="s">
        <v>324</v>
      </c>
      <c r="AJ976" t="s">
        <v>324</v>
      </c>
      <c r="AK976">
        <v>0</v>
      </c>
      <c r="AL976" t="s">
        <v>324</v>
      </c>
      <c r="AM976" t="s">
        <v>324</v>
      </c>
      <c r="AN976" t="s">
        <v>324</v>
      </c>
      <c r="AO976" t="s">
        <v>324</v>
      </c>
      <c r="AP976">
        <v>0</v>
      </c>
      <c r="AQ976" t="s">
        <v>324</v>
      </c>
      <c r="AR976" t="s">
        <v>324</v>
      </c>
      <c r="AS976" t="s">
        <v>324</v>
      </c>
      <c r="AT976" t="s">
        <v>324</v>
      </c>
      <c r="AU976">
        <v>0</v>
      </c>
      <c r="AV976" t="s">
        <v>324</v>
      </c>
      <c r="AW976" t="s">
        <v>324</v>
      </c>
      <c r="AX976" t="s">
        <v>324</v>
      </c>
      <c r="AY976" t="s">
        <v>324</v>
      </c>
      <c r="AZ976">
        <v>0</v>
      </c>
      <c r="BA976" t="s">
        <v>324</v>
      </c>
      <c r="BB976" t="s">
        <v>324</v>
      </c>
      <c r="BC976" t="s">
        <v>324</v>
      </c>
      <c r="BD976" t="s">
        <v>324</v>
      </c>
      <c r="BE976">
        <v>0</v>
      </c>
      <c r="BF976" t="s">
        <v>324</v>
      </c>
      <c r="BG976" t="s">
        <v>324</v>
      </c>
      <c r="BH976" t="s">
        <v>324</v>
      </c>
      <c r="BI976" t="s">
        <v>324</v>
      </c>
      <c r="BJ976">
        <v>0</v>
      </c>
      <c r="BK976">
        <v>0</v>
      </c>
      <c r="BL976">
        <v>0</v>
      </c>
      <c r="BM976">
        <v>0</v>
      </c>
      <c r="BN976">
        <v>0</v>
      </c>
      <c r="BO976">
        <v>0</v>
      </c>
      <c r="BP976">
        <v>0</v>
      </c>
      <c r="BQ976">
        <v>0</v>
      </c>
      <c r="BR976">
        <v>0</v>
      </c>
      <c r="BS976">
        <v>0</v>
      </c>
      <c r="BT976">
        <v>0</v>
      </c>
      <c r="BU976" t="s">
        <v>324</v>
      </c>
      <c r="BV976" t="s">
        <v>324</v>
      </c>
      <c r="BW976" t="s">
        <v>324</v>
      </c>
      <c r="BX976" t="s">
        <v>324</v>
      </c>
      <c r="BY976">
        <v>0</v>
      </c>
      <c r="BZ976" t="s">
        <v>324</v>
      </c>
      <c r="CA976" t="s">
        <v>324</v>
      </c>
      <c r="CB976" t="s">
        <v>324</v>
      </c>
      <c r="CC976" t="s">
        <v>324</v>
      </c>
      <c r="CD976">
        <v>0</v>
      </c>
      <c r="CE976" t="s">
        <v>324</v>
      </c>
      <c r="CF976" t="s">
        <v>324</v>
      </c>
      <c r="CG976" t="s">
        <v>324</v>
      </c>
      <c r="CH976" t="s">
        <v>324</v>
      </c>
      <c r="CI976">
        <v>0</v>
      </c>
      <c r="CJ976" t="s">
        <v>324</v>
      </c>
      <c r="CK976" t="s">
        <v>324</v>
      </c>
      <c r="CL976" t="s">
        <v>324</v>
      </c>
      <c r="CM976" t="s">
        <v>324</v>
      </c>
      <c r="CN976">
        <v>0</v>
      </c>
      <c r="CO976">
        <v>18.042999999999999</v>
      </c>
      <c r="CP976">
        <v>3.3679999999999999</v>
      </c>
      <c r="CQ976">
        <v>5.2690000000000001</v>
      </c>
      <c r="CR976">
        <v>0</v>
      </c>
      <c r="CS976">
        <v>26.68</v>
      </c>
      <c r="CT976">
        <v>2242</v>
      </c>
      <c r="CU976">
        <v>68</v>
      </c>
      <c r="CV976">
        <v>11</v>
      </c>
      <c r="CW976">
        <v>0</v>
      </c>
      <c r="CX976">
        <v>2321</v>
      </c>
      <c r="CY976">
        <v>0</v>
      </c>
      <c r="CZ976">
        <v>0</v>
      </c>
      <c r="DA976">
        <v>0</v>
      </c>
      <c r="DB976">
        <v>0</v>
      </c>
      <c r="DC976">
        <v>0</v>
      </c>
    </row>
    <row r="977" spans="1:107" x14ac:dyDescent="0.45">
      <c r="A977">
        <v>2024</v>
      </c>
      <c r="B977">
        <v>3</v>
      </c>
      <c r="C977" t="s">
        <v>206</v>
      </c>
      <c r="D977">
        <v>5416</v>
      </c>
      <c r="E977" t="s">
        <v>467</v>
      </c>
      <c r="F977" t="s">
        <v>323</v>
      </c>
      <c r="G977" t="s">
        <v>244</v>
      </c>
      <c r="H977">
        <v>98.14</v>
      </c>
      <c r="I977">
        <v>20.047000000000001</v>
      </c>
      <c r="J977">
        <v>11.554</v>
      </c>
      <c r="K977" t="s">
        <v>324</v>
      </c>
      <c r="L977">
        <v>129.74100000000001</v>
      </c>
      <c r="M977">
        <v>12163</v>
      </c>
      <c r="N977">
        <v>369</v>
      </c>
      <c r="O977">
        <v>31</v>
      </c>
      <c r="P977" t="s">
        <v>324</v>
      </c>
      <c r="Q977">
        <v>12563</v>
      </c>
      <c r="R977" t="s">
        <v>324</v>
      </c>
      <c r="S977" t="s">
        <v>324</v>
      </c>
      <c r="T977" t="s">
        <v>324</v>
      </c>
      <c r="U977" t="s">
        <v>324</v>
      </c>
      <c r="V977">
        <v>0</v>
      </c>
      <c r="W977" t="s">
        <v>324</v>
      </c>
      <c r="X977" t="s">
        <v>324</v>
      </c>
      <c r="Y977" t="s">
        <v>324</v>
      </c>
      <c r="Z977" t="s">
        <v>324</v>
      </c>
      <c r="AA977">
        <v>0</v>
      </c>
      <c r="AB977" t="s">
        <v>324</v>
      </c>
      <c r="AC977" t="s">
        <v>324</v>
      </c>
      <c r="AD977" t="s">
        <v>324</v>
      </c>
      <c r="AE977" t="s">
        <v>324</v>
      </c>
      <c r="AF977">
        <v>0</v>
      </c>
      <c r="AG977" t="s">
        <v>324</v>
      </c>
      <c r="AH977" t="s">
        <v>324</v>
      </c>
      <c r="AI977" t="s">
        <v>324</v>
      </c>
      <c r="AJ977" t="s">
        <v>324</v>
      </c>
      <c r="AK977">
        <v>0</v>
      </c>
      <c r="AL977" t="s">
        <v>324</v>
      </c>
      <c r="AM977" t="s">
        <v>324</v>
      </c>
      <c r="AN977" t="s">
        <v>324</v>
      </c>
      <c r="AO977" t="s">
        <v>324</v>
      </c>
      <c r="AP977">
        <v>0</v>
      </c>
      <c r="AQ977" t="s">
        <v>324</v>
      </c>
      <c r="AR977" t="s">
        <v>324</v>
      </c>
      <c r="AS977" t="s">
        <v>324</v>
      </c>
      <c r="AT977" t="s">
        <v>324</v>
      </c>
      <c r="AU977">
        <v>0</v>
      </c>
      <c r="AV977" t="s">
        <v>324</v>
      </c>
      <c r="AW977" t="s">
        <v>324</v>
      </c>
      <c r="AX977" t="s">
        <v>324</v>
      </c>
      <c r="AY977" t="s">
        <v>324</v>
      </c>
      <c r="AZ977">
        <v>0</v>
      </c>
      <c r="BA977" t="s">
        <v>324</v>
      </c>
      <c r="BB977" t="s">
        <v>324</v>
      </c>
      <c r="BC977" t="s">
        <v>324</v>
      </c>
      <c r="BD977" t="s">
        <v>324</v>
      </c>
      <c r="BE977">
        <v>0</v>
      </c>
      <c r="BF977" t="s">
        <v>324</v>
      </c>
      <c r="BG977" t="s">
        <v>324</v>
      </c>
      <c r="BH977" t="s">
        <v>324</v>
      </c>
      <c r="BI977" t="s">
        <v>324</v>
      </c>
      <c r="BJ977">
        <v>0</v>
      </c>
      <c r="BK977" t="s">
        <v>324</v>
      </c>
      <c r="BL977">
        <v>1E-3</v>
      </c>
      <c r="BM977" t="s">
        <v>324</v>
      </c>
      <c r="BN977" t="s">
        <v>324</v>
      </c>
      <c r="BO977">
        <v>1E-3</v>
      </c>
      <c r="BP977" t="s">
        <v>324</v>
      </c>
      <c r="BQ977">
        <v>1</v>
      </c>
      <c r="BR977" t="s">
        <v>324</v>
      </c>
      <c r="BS977" t="s">
        <v>324</v>
      </c>
      <c r="BT977">
        <v>1</v>
      </c>
      <c r="BU977" t="s">
        <v>324</v>
      </c>
      <c r="BV977" t="s">
        <v>324</v>
      </c>
      <c r="BW977" t="s">
        <v>324</v>
      </c>
      <c r="BX977" t="s">
        <v>324</v>
      </c>
      <c r="BY977">
        <v>0</v>
      </c>
      <c r="BZ977" t="s">
        <v>324</v>
      </c>
      <c r="CA977" t="s">
        <v>324</v>
      </c>
      <c r="CB977" t="s">
        <v>324</v>
      </c>
      <c r="CC977" t="s">
        <v>324</v>
      </c>
      <c r="CD977">
        <v>0</v>
      </c>
      <c r="CE977" t="s">
        <v>324</v>
      </c>
      <c r="CF977" t="s">
        <v>324</v>
      </c>
      <c r="CG977" t="s">
        <v>324</v>
      </c>
      <c r="CH977" t="s">
        <v>324</v>
      </c>
      <c r="CI977">
        <v>0</v>
      </c>
      <c r="CJ977" t="s">
        <v>324</v>
      </c>
      <c r="CK977" t="s">
        <v>324</v>
      </c>
      <c r="CL977" t="s">
        <v>324</v>
      </c>
      <c r="CM977" t="s">
        <v>324</v>
      </c>
      <c r="CN977">
        <v>0</v>
      </c>
      <c r="CO977">
        <v>98.14</v>
      </c>
      <c r="CP977">
        <v>20.047999999999998</v>
      </c>
      <c r="CQ977">
        <v>11.554</v>
      </c>
      <c r="CR977">
        <v>0</v>
      </c>
      <c r="CS977">
        <v>129.74199999999999</v>
      </c>
      <c r="CT977">
        <v>12163</v>
      </c>
      <c r="CU977">
        <v>370</v>
      </c>
      <c r="CV977">
        <v>31</v>
      </c>
      <c r="CW977">
        <v>0</v>
      </c>
      <c r="CX977">
        <v>12564</v>
      </c>
      <c r="CY977">
        <v>0</v>
      </c>
      <c r="CZ977">
        <v>0</v>
      </c>
      <c r="DA977">
        <v>0</v>
      </c>
      <c r="DB977">
        <v>0</v>
      </c>
      <c r="DC977">
        <v>0</v>
      </c>
    </row>
    <row r="978" spans="1:107" x14ac:dyDescent="0.45">
      <c r="A978">
        <v>2024</v>
      </c>
      <c r="B978">
        <v>3</v>
      </c>
      <c r="C978" t="s">
        <v>206</v>
      </c>
      <c r="D978">
        <v>14398</v>
      </c>
      <c r="E978" t="s">
        <v>544</v>
      </c>
      <c r="F978" t="s">
        <v>323</v>
      </c>
      <c r="G978" t="s">
        <v>247</v>
      </c>
      <c r="H978">
        <v>2.08</v>
      </c>
      <c r="I978">
        <v>0.53400000000000003</v>
      </c>
      <c r="J978" t="s">
        <v>324</v>
      </c>
      <c r="K978" t="s">
        <v>324</v>
      </c>
      <c r="L978">
        <v>2.6139999999999999</v>
      </c>
      <c r="M978">
        <v>236</v>
      </c>
      <c r="N978">
        <v>12</v>
      </c>
      <c r="O978" t="s">
        <v>324</v>
      </c>
      <c r="P978" t="s">
        <v>324</v>
      </c>
      <c r="Q978">
        <v>248</v>
      </c>
      <c r="R978">
        <v>0.24</v>
      </c>
      <c r="S978" t="s">
        <v>324</v>
      </c>
      <c r="T978" t="s">
        <v>324</v>
      </c>
      <c r="U978" t="s">
        <v>324</v>
      </c>
      <c r="V978">
        <v>0.24</v>
      </c>
      <c r="W978">
        <v>88</v>
      </c>
      <c r="X978" t="s">
        <v>324</v>
      </c>
      <c r="Y978" t="s">
        <v>324</v>
      </c>
      <c r="Z978" t="s">
        <v>324</v>
      </c>
      <c r="AA978">
        <v>88</v>
      </c>
      <c r="AB978">
        <v>38.4</v>
      </c>
      <c r="AC978" t="s">
        <v>324</v>
      </c>
      <c r="AD978" t="s">
        <v>324</v>
      </c>
      <c r="AE978" t="s">
        <v>324</v>
      </c>
      <c r="AF978">
        <v>38.4</v>
      </c>
      <c r="AG978">
        <v>0.434</v>
      </c>
      <c r="AH978" t="s">
        <v>324</v>
      </c>
      <c r="AI978" t="s">
        <v>324</v>
      </c>
      <c r="AJ978" t="s">
        <v>324</v>
      </c>
      <c r="AK978">
        <v>0.434</v>
      </c>
      <c r="AL978">
        <v>36</v>
      </c>
      <c r="AM978" t="s">
        <v>324</v>
      </c>
      <c r="AN978" t="s">
        <v>324</v>
      </c>
      <c r="AO978" t="s">
        <v>324</v>
      </c>
      <c r="AP978">
        <v>36</v>
      </c>
      <c r="AQ978">
        <v>0.81200000000000006</v>
      </c>
      <c r="AR978" t="s">
        <v>324</v>
      </c>
      <c r="AS978" t="s">
        <v>324</v>
      </c>
      <c r="AT978" t="s">
        <v>324</v>
      </c>
      <c r="AU978">
        <v>0.81200000000000006</v>
      </c>
      <c r="AV978" t="s">
        <v>324</v>
      </c>
      <c r="AW978" t="s">
        <v>324</v>
      </c>
      <c r="AX978" t="s">
        <v>324</v>
      </c>
      <c r="AY978" t="s">
        <v>324</v>
      </c>
      <c r="AZ978">
        <v>0</v>
      </c>
      <c r="BA978" t="s">
        <v>324</v>
      </c>
      <c r="BB978" t="s">
        <v>324</v>
      </c>
      <c r="BC978" t="s">
        <v>324</v>
      </c>
      <c r="BD978" t="s">
        <v>324</v>
      </c>
      <c r="BE978">
        <v>0</v>
      </c>
      <c r="BF978" t="s">
        <v>324</v>
      </c>
      <c r="BG978" t="s">
        <v>324</v>
      </c>
      <c r="BH978" t="s">
        <v>324</v>
      </c>
      <c r="BI978" t="s">
        <v>324</v>
      </c>
      <c r="BJ978">
        <v>0</v>
      </c>
      <c r="BK978" t="s">
        <v>324</v>
      </c>
      <c r="BL978" t="s">
        <v>324</v>
      </c>
      <c r="BM978" t="s">
        <v>324</v>
      </c>
      <c r="BN978" t="s">
        <v>324</v>
      </c>
      <c r="BO978">
        <v>0</v>
      </c>
      <c r="BP978" t="s">
        <v>324</v>
      </c>
      <c r="BQ978" t="s">
        <v>324</v>
      </c>
      <c r="BR978" t="s">
        <v>324</v>
      </c>
      <c r="BS978" t="s">
        <v>324</v>
      </c>
      <c r="BT978">
        <v>0</v>
      </c>
      <c r="BU978" t="s">
        <v>324</v>
      </c>
      <c r="BV978" t="s">
        <v>324</v>
      </c>
      <c r="BW978" t="s">
        <v>324</v>
      </c>
      <c r="BX978" t="s">
        <v>324</v>
      </c>
      <c r="BY978">
        <v>0</v>
      </c>
      <c r="BZ978" t="s">
        <v>324</v>
      </c>
      <c r="CA978" t="s">
        <v>324</v>
      </c>
      <c r="CB978" t="s">
        <v>324</v>
      </c>
      <c r="CC978" t="s">
        <v>324</v>
      </c>
      <c r="CD978">
        <v>0</v>
      </c>
      <c r="CE978" t="s">
        <v>324</v>
      </c>
      <c r="CF978" t="s">
        <v>324</v>
      </c>
      <c r="CG978" t="s">
        <v>324</v>
      </c>
      <c r="CH978" t="s">
        <v>324</v>
      </c>
      <c r="CI978">
        <v>0</v>
      </c>
      <c r="CJ978" t="s">
        <v>324</v>
      </c>
      <c r="CK978" t="s">
        <v>324</v>
      </c>
      <c r="CL978" t="s">
        <v>324</v>
      </c>
      <c r="CM978" t="s">
        <v>324</v>
      </c>
      <c r="CN978">
        <v>0</v>
      </c>
      <c r="CO978">
        <v>2.3199999999999998</v>
      </c>
      <c r="CP978">
        <v>0.53400000000000003</v>
      </c>
      <c r="CQ978" t="s">
        <v>179</v>
      </c>
      <c r="CR978">
        <v>0</v>
      </c>
      <c r="CS978">
        <v>2.8540000000000001</v>
      </c>
      <c r="CT978">
        <v>324</v>
      </c>
      <c r="CU978">
        <v>12</v>
      </c>
      <c r="CV978">
        <v>0</v>
      </c>
      <c r="CW978">
        <v>0</v>
      </c>
      <c r="CX978">
        <v>336</v>
      </c>
      <c r="CY978">
        <v>38.4</v>
      </c>
      <c r="CZ978">
        <v>0</v>
      </c>
      <c r="DA978">
        <v>0</v>
      </c>
      <c r="DB978">
        <v>0</v>
      </c>
      <c r="DC978">
        <v>38.4</v>
      </c>
    </row>
    <row r="979" spans="1:107" x14ac:dyDescent="0.45">
      <c r="A979">
        <v>2024</v>
      </c>
      <c r="B979">
        <v>3</v>
      </c>
      <c r="C979" t="s">
        <v>206</v>
      </c>
      <c r="D979">
        <v>17539</v>
      </c>
      <c r="E979" t="s">
        <v>545</v>
      </c>
      <c r="F979" t="s">
        <v>323</v>
      </c>
      <c r="G979" t="s">
        <v>244</v>
      </c>
      <c r="H979">
        <v>112.47799999999999</v>
      </c>
      <c r="I979">
        <v>20.917999999999999</v>
      </c>
      <c r="J979">
        <v>2.056</v>
      </c>
      <c r="K979" t="s">
        <v>324</v>
      </c>
      <c r="L979">
        <v>135.452</v>
      </c>
      <c r="M979">
        <v>15609</v>
      </c>
      <c r="N979">
        <v>246</v>
      </c>
      <c r="O979">
        <v>7</v>
      </c>
      <c r="P979" t="s">
        <v>324</v>
      </c>
      <c r="Q979">
        <v>15862</v>
      </c>
      <c r="R979" t="s">
        <v>324</v>
      </c>
      <c r="S979" t="s">
        <v>324</v>
      </c>
      <c r="T979" t="s">
        <v>324</v>
      </c>
      <c r="U979" t="s">
        <v>324</v>
      </c>
      <c r="V979">
        <v>0</v>
      </c>
      <c r="W979" t="s">
        <v>324</v>
      </c>
      <c r="X979" t="s">
        <v>324</v>
      </c>
      <c r="Y979" t="s">
        <v>324</v>
      </c>
      <c r="Z979" t="s">
        <v>324</v>
      </c>
      <c r="AA979">
        <v>0</v>
      </c>
      <c r="AB979">
        <v>6153.9560000000001</v>
      </c>
      <c r="AC979">
        <v>839.47199999999998</v>
      </c>
      <c r="AD979">
        <v>39.46</v>
      </c>
      <c r="AE979" t="s">
        <v>324</v>
      </c>
      <c r="AF979">
        <v>7032.8879999999999</v>
      </c>
      <c r="AG979">
        <v>4.4119999999999999</v>
      </c>
      <c r="AH979">
        <v>3.2000000000000001E-2</v>
      </c>
      <c r="AI979" t="s">
        <v>324</v>
      </c>
      <c r="AJ979" t="s">
        <v>324</v>
      </c>
      <c r="AK979">
        <v>4.444</v>
      </c>
      <c r="AL979">
        <v>597</v>
      </c>
      <c r="AM979">
        <v>4</v>
      </c>
      <c r="AN979" t="s">
        <v>324</v>
      </c>
      <c r="AO979" t="s">
        <v>324</v>
      </c>
      <c r="AP979">
        <v>601</v>
      </c>
      <c r="AQ979">
        <v>10.489000000000001</v>
      </c>
      <c r="AR979">
        <v>8.5999999999999993E-2</v>
      </c>
      <c r="AS979" t="s">
        <v>324</v>
      </c>
      <c r="AT979" t="s">
        <v>324</v>
      </c>
      <c r="AU979">
        <v>10.574999999999999</v>
      </c>
      <c r="AV979" t="s">
        <v>324</v>
      </c>
      <c r="AW979" t="s">
        <v>324</v>
      </c>
      <c r="AX979" t="s">
        <v>324</v>
      </c>
      <c r="AY979" t="s">
        <v>324</v>
      </c>
      <c r="AZ979">
        <v>0</v>
      </c>
      <c r="BA979" t="s">
        <v>324</v>
      </c>
      <c r="BB979" t="s">
        <v>324</v>
      </c>
      <c r="BC979" t="s">
        <v>324</v>
      </c>
      <c r="BD979" t="s">
        <v>324</v>
      </c>
      <c r="BE979">
        <v>0</v>
      </c>
      <c r="BF979" t="s">
        <v>324</v>
      </c>
      <c r="BG979" t="s">
        <v>324</v>
      </c>
      <c r="BH979" t="s">
        <v>324</v>
      </c>
      <c r="BI979" t="s">
        <v>324</v>
      </c>
      <c r="BJ979">
        <v>0</v>
      </c>
      <c r="BK979" t="s">
        <v>324</v>
      </c>
      <c r="BL979" t="s">
        <v>324</v>
      </c>
      <c r="BM979" t="s">
        <v>324</v>
      </c>
      <c r="BN979" t="s">
        <v>324</v>
      </c>
      <c r="BO979">
        <v>0</v>
      </c>
      <c r="BP979" t="s">
        <v>324</v>
      </c>
      <c r="BQ979" t="s">
        <v>324</v>
      </c>
      <c r="BR979" t="s">
        <v>324</v>
      </c>
      <c r="BS979" t="s">
        <v>324</v>
      </c>
      <c r="BT979">
        <v>0</v>
      </c>
      <c r="BU979" t="s">
        <v>324</v>
      </c>
      <c r="BV979" t="s">
        <v>324</v>
      </c>
      <c r="BW979" t="s">
        <v>324</v>
      </c>
      <c r="BX979" t="s">
        <v>324</v>
      </c>
      <c r="BY979">
        <v>0</v>
      </c>
      <c r="BZ979" t="s">
        <v>324</v>
      </c>
      <c r="CA979" t="s">
        <v>324</v>
      </c>
      <c r="CB979" t="s">
        <v>324</v>
      </c>
      <c r="CC979" t="s">
        <v>324</v>
      </c>
      <c r="CD979">
        <v>0</v>
      </c>
      <c r="CE979" t="s">
        <v>324</v>
      </c>
      <c r="CF979" t="s">
        <v>324</v>
      </c>
      <c r="CG979" t="s">
        <v>324</v>
      </c>
      <c r="CH979" t="s">
        <v>324</v>
      </c>
      <c r="CI979">
        <v>0</v>
      </c>
      <c r="CJ979" t="s">
        <v>324</v>
      </c>
      <c r="CK979" t="s">
        <v>324</v>
      </c>
      <c r="CL979" t="s">
        <v>324</v>
      </c>
      <c r="CM979" t="s">
        <v>324</v>
      </c>
      <c r="CN979">
        <v>0</v>
      </c>
      <c r="CO979">
        <v>112.47799999999999</v>
      </c>
      <c r="CP979">
        <v>20.917999999999999</v>
      </c>
      <c r="CQ979">
        <v>2.056</v>
      </c>
      <c r="CR979">
        <v>0</v>
      </c>
      <c r="CS979">
        <v>135.452</v>
      </c>
      <c r="CT979">
        <v>15609</v>
      </c>
      <c r="CU979">
        <v>246</v>
      </c>
      <c r="CV979">
        <v>7</v>
      </c>
      <c r="CW979">
        <v>0</v>
      </c>
      <c r="CX979">
        <v>15862</v>
      </c>
      <c r="CY979">
        <v>6153.9560000000001</v>
      </c>
      <c r="CZ979">
        <v>839.47199999999998</v>
      </c>
      <c r="DA979">
        <v>39.46</v>
      </c>
      <c r="DB979">
        <v>0</v>
      </c>
      <c r="DC979">
        <v>7032.8879999999999</v>
      </c>
    </row>
    <row r="980" spans="1:107" x14ac:dyDescent="0.45">
      <c r="A980">
        <v>2024</v>
      </c>
      <c r="B980">
        <v>3</v>
      </c>
      <c r="C980" t="s">
        <v>206</v>
      </c>
      <c r="D980">
        <v>17543</v>
      </c>
      <c r="E980" t="s">
        <v>546</v>
      </c>
      <c r="F980" t="s">
        <v>323</v>
      </c>
      <c r="G980" t="s">
        <v>244</v>
      </c>
      <c r="H980">
        <v>11.435</v>
      </c>
      <c r="I980" t="s">
        <v>324</v>
      </c>
      <c r="J980" t="s">
        <v>324</v>
      </c>
      <c r="K980" t="s">
        <v>324</v>
      </c>
      <c r="L980">
        <v>11.435</v>
      </c>
      <c r="M980">
        <v>1656</v>
      </c>
      <c r="N980" t="s">
        <v>324</v>
      </c>
      <c r="O980" t="s">
        <v>324</v>
      </c>
      <c r="P980" t="s">
        <v>324</v>
      </c>
      <c r="Q980">
        <v>1656</v>
      </c>
      <c r="R980" t="s">
        <v>324</v>
      </c>
      <c r="S980" t="s">
        <v>324</v>
      </c>
      <c r="T980" t="s">
        <v>324</v>
      </c>
      <c r="U980" t="s">
        <v>324</v>
      </c>
      <c r="V980">
        <v>0</v>
      </c>
      <c r="W980" t="s">
        <v>324</v>
      </c>
      <c r="X980" t="s">
        <v>324</v>
      </c>
      <c r="Y980" t="s">
        <v>324</v>
      </c>
      <c r="Z980" t="s">
        <v>324</v>
      </c>
      <c r="AA980">
        <v>0</v>
      </c>
      <c r="AB980" t="s">
        <v>324</v>
      </c>
      <c r="AC980" t="s">
        <v>324</v>
      </c>
      <c r="AD980" t="s">
        <v>324</v>
      </c>
      <c r="AE980" t="s">
        <v>324</v>
      </c>
      <c r="AF980">
        <v>0</v>
      </c>
      <c r="AG980" t="s">
        <v>324</v>
      </c>
      <c r="AH980" t="s">
        <v>324</v>
      </c>
      <c r="AI980" t="s">
        <v>324</v>
      </c>
      <c r="AJ980" t="s">
        <v>324</v>
      </c>
      <c r="AK980">
        <v>0</v>
      </c>
      <c r="AL980" t="s">
        <v>324</v>
      </c>
      <c r="AM980" t="s">
        <v>324</v>
      </c>
      <c r="AN980" t="s">
        <v>324</v>
      </c>
      <c r="AO980" t="s">
        <v>324</v>
      </c>
      <c r="AP980">
        <v>0</v>
      </c>
      <c r="AQ980" t="s">
        <v>324</v>
      </c>
      <c r="AR980" t="s">
        <v>324</v>
      </c>
      <c r="AS980" t="s">
        <v>324</v>
      </c>
      <c r="AT980" t="s">
        <v>324</v>
      </c>
      <c r="AU980">
        <v>0</v>
      </c>
      <c r="AV980" t="s">
        <v>324</v>
      </c>
      <c r="AW980" t="s">
        <v>324</v>
      </c>
      <c r="AX980" t="s">
        <v>324</v>
      </c>
      <c r="AY980" t="s">
        <v>324</v>
      </c>
      <c r="AZ980">
        <v>0</v>
      </c>
      <c r="BA980" t="s">
        <v>324</v>
      </c>
      <c r="BB980" t="s">
        <v>324</v>
      </c>
      <c r="BC980" t="s">
        <v>324</v>
      </c>
      <c r="BD980" t="s">
        <v>324</v>
      </c>
      <c r="BE980">
        <v>0</v>
      </c>
      <c r="BF980" t="s">
        <v>324</v>
      </c>
      <c r="BG980" t="s">
        <v>324</v>
      </c>
      <c r="BH980" t="s">
        <v>324</v>
      </c>
      <c r="BI980" t="s">
        <v>324</v>
      </c>
      <c r="BJ980">
        <v>0</v>
      </c>
      <c r="BK980" t="s">
        <v>324</v>
      </c>
      <c r="BL980" t="s">
        <v>324</v>
      </c>
      <c r="BM980" t="s">
        <v>324</v>
      </c>
      <c r="BN980" t="s">
        <v>324</v>
      </c>
      <c r="BO980">
        <v>0</v>
      </c>
      <c r="BP980" t="s">
        <v>324</v>
      </c>
      <c r="BQ980" t="s">
        <v>324</v>
      </c>
      <c r="BR980" t="s">
        <v>324</v>
      </c>
      <c r="BS980" t="s">
        <v>324</v>
      </c>
      <c r="BT980">
        <v>0</v>
      </c>
      <c r="BU980" t="s">
        <v>324</v>
      </c>
      <c r="BV980" t="s">
        <v>324</v>
      </c>
      <c r="BW980" t="s">
        <v>324</v>
      </c>
      <c r="BX980" t="s">
        <v>324</v>
      </c>
      <c r="BY980">
        <v>0</v>
      </c>
      <c r="BZ980" t="s">
        <v>324</v>
      </c>
      <c r="CA980" t="s">
        <v>324</v>
      </c>
      <c r="CB980" t="s">
        <v>324</v>
      </c>
      <c r="CC980" t="s">
        <v>324</v>
      </c>
      <c r="CD980">
        <v>0</v>
      </c>
      <c r="CE980" t="s">
        <v>324</v>
      </c>
      <c r="CF980" t="s">
        <v>324</v>
      </c>
      <c r="CG980" t="s">
        <v>324</v>
      </c>
      <c r="CH980" t="s">
        <v>324</v>
      </c>
      <c r="CI980">
        <v>0</v>
      </c>
      <c r="CJ980" t="s">
        <v>324</v>
      </c>
      <c r="CK980" t="s">
        <v>324</v>
      </c>
      <c r="CL980" t="s">
        <v>324</v>
      </c>
      <c r="CM980" t="s">
        <v>324</v>
      </c>
      <c r="CN980">
        <v>0</v>
      </c>
      <c r="CO980">
        <v>11.435</v>
      </c>
      <c r="CP980" t="s">
        <v>179</v>
      </c>
      <c r="CQ980" t="s">
        <v>179</v>
      </c>
      <c r="CR980">
        <v>0</v>
      </c>
      <c r="CS980">
        <v>11.435</v>
      </c>
      <c r="CT980">
        <v>1656</v>
      </c>
      <c r="CU980">
        <v>0</v>
      </c>
      <c r="CV980">
        <v>0</v>
      </c>
      <c r="CW980">
        <v>0</v>
      </c>
      <c r="CX980">
        <v>1656</v>
      </c>
      <c r="CY980">
        <v>0</v>
      </c>
      <c r="CZ980">
        <v>0</v>
      </c>
      <c r="DA980">
        <v>0</v>
      </c>
      <c r="DB980">
        <v>0</v>
      </c>
      <c r="DC980">
        <v>0</v>
      </c>
    </row>
    <row r="981" spans="1:107" x14ac:dyDescent="0.45">
      <c r="A981">
        <v>2024</v>
      </c>
      <c r="B981">
        <v>3</v>
      </c>
      <c r="C981" t="s">
        <v>206</v>
      </c>
      <c r="D981">
        <v>99999</v>
      </c>
      <c r="E981" t="s">
        <v>329</v>
      </c>
      <c r="F981" t="s">
        <v>323</v>
      </c>
      <c r="H981">
        <v>54.107999999999997</v>
      </c>
      <c r="I981">
        <v>4.1280000000000001</v>
      </c>
      <c r="J981" t="s">
        <v>324</v>
      </c>
      <c r="K981" t="s">
        <v>324</v>
      </c>
      <c r="L981">
        <v>58.235999999999997</v>
      </c>
      <c r="M981" t="s">
        <v>324</v>
      </c>
      <c r="N981" t="s">
        <v>324</v>
      </c>
      <c r="O981" t="s">
        <v>324</v>
      </c>
      <c r="P981" t="s">
        <v>324</v>
      </c>
      <c r="Q981" t="s">
        <v>324</v>
      </c>
      <c r="R981">
        <v>-4.2000000000000003E-2</v>
      </c>
      <c r="S981" t="s">
        <v>324</v>
      </c>
      <c r="T981" t="s">
        <v>324</v>
      </c>
      <c r="U981" t="s">
        <v>324</v>
      </c>
      <c r="V981">
        <v>-4.2000000000000003E-2</v>
      </c>
      <c r="W981" t="s">
        <v>324</v>
      </c>
      <c r="X981" t="s">
        <v>324</v>
      </c>
      <c r="Y981" t="s">
        <v>324</v>
      </c>
      <c r="Z981" t="s">
        <v>324</v>
      </c>
      <c r="AA981" t="s">
        <v>324</v>
      </c>
      <c r="AB981" t="s">
        <v>324</v>
      </c>
      <c r="AC981" t="s">
        <v>324</v>
      </c>
      <c r="AD981" t="s">
        <v>324</v>
      </c>
      <c r="AE981" t="s">
        <v>324</v>
      </c>
      <c r="AF981" t="s">
        <v>324</v>
      </c>
      <c r="AG981">
        <v>-7.5999999999999998E-2</v>
      </c>
      <c r="AH981" t="s">
        <v>324</v>
      </c>
      <c r="AI981" t="s">
        <v>324</v>
      </c>
      <c r="AJ981" t="s">
        <v>324</v>
      </c>
      <c r="AK981">
        <v>-7.5999999999999998E-2</v>
      </c>
      <c r="AL981" t="s">
        <v>324</v>
      </c>
      <c r="AM981" t="s">
        <v>324</v>
      </c>
      <c r="AN981" t="s">
        <v>324</v>
      </c>
      <c r="AO981" t="s">
        <v>324</v>
      </c>
      <c r="AP981" t="s">
        <v>324</v>
      </c>
      <c r="AQ981" t="s">
        <v>324</v>
      </c>
      <c r="AR981" t="s">
        <v>324</v>
      </c>
      <c r="AS981" t="s">
        <v>324</v>
      </c>
      <c r="AT981" t="s">
        <v>324</v>
      </c>
      <c r="AU981" t="s">
        <v>324</v>
      </c>
      <c r="AV981" t="s">
        <v>324</v>
      </c>
      <c r="AW981" t="s">
        <v>324</v>
      </c>
      <c r="AX981" t="s">
        <v>324</v>
      </c>
      <c r="AY981" t="s">
        <v>324</v>
      </c>
      <c r="AZ981">
        <v>0</v>
      </c>
      <c r="BA981" t="s">
        <v>324</v>
      </c>
      <c r="BB981" t="s">
        <v>324</v>
      </c>
      <c r="BC981" t="s">
        <v>324</v>
      </c>
      <c r="BD981" t="s">
        <v>324</v>
      </c>
      <c r="BE981" t="s">
        <v>324</v>
      </c>
      <c r="BF981" t="s">
        <v>324</v>
      </c>
      <c r="BG981" t="s">
        <v>324</v>
      </c>
      <c r="BH981" t="s">
        <v>324</v>
      </c>
      <c r="BI981" t="s">
        <v>324</v>
      </c>
      <c r="BJ981" t="s">
        <v>324</v>
      </c>
      <c r="BK981" t="s">
        <v>324</v>
      </c>
      <c r="BL981" t="s">
        <v>324</v>
      </c>
      <c r="BM981" t="s">
        <v>324</v>
      </c>
      <c r="BN981" t="s">
        <v>324</v>
      </c>
      <c r="BO981" t="s">
        <v>324</v>
      </c>
      <c r="BP981" t="s">
        <v>324</v>
      </c>
      <c r="BQ981" t="s">
        <v>324</v>
      </c>
      <c r="BR981" t="s">
        <v>324</v>
      </c>
      <c r="BS981" t="s">
        <v>324</v>
      </c>
      <c r="BT981" t="s">
        <v>324</v>
      </c>
      <c r="BU981" t="s">
        <v>324</v>
      </c>
      <c r="BV981" t="s">
        <v>324</v>
      </c>
      <c r="BW981" t="s">
        <v>324</v>
      </c>
      <c r="BX981" t="s">
        <v>324</v>
      </c>
      <c r="BY981" t="s">
        <v>324</v>
      </c>
      <c r="BZ981" t="s">
        <v>324</v>
      </c>
      <c r="CA981" t="s">
        <v>324</v>
      </c>
      <c r="CB981" t="s">
        <v>324</v>
      </c>
      <c r="CC981" t="s">
        <v>324</v>
      </c>
      <c r="CD981" t="s">
        <v>324</v>
      </c>
      <c r="CE981" t="s">
        <v>324</v>
      </c>
      <c r="CF981" t="s">
        <v>324</v>
      </c>
      <c r="CG981" t="s">
        <v>324</v>
      </c>
      <c r="CH981" t="s">
        <v>324</v>
      </c>
      <c r="CI981" t="s">
        <v>324</v>
      </c>
      <c r="CJ981" t="s">
        <v>324</v>
      </c>
      <c r="CK981" t="s">
        <v>324</v>
      </c>
      <c r="CL981" t="s">
        <v>324</v>
      </c>
      <c r="CM981" t="s">
        <v>324</v>
      </c>
      <c r="CN981" t="s">
        <v>324</v>
      </c>
      <c r="CO981">
        <v>54.066000000000003</v>
      </c>
      <c r="CP981">
        <v>4.1280000000000001</v>
      </c>
      <c r="CQ981" t="s">
        <v>324</v>
      </c>
      <c r="CR981" t="s">
        <v>324</v>
      </c>
      <c r="CS981">
        <v>58.194000000000003</v>
      </c>
      <c r="CT981" t="s">
        <v>324</v>
      </c>
      <c r="CU981" t="s">
        <v>324</v>
      </c>
      <c r="CV981" t="s">
        <v>324</v>
      </c>
      <c r="CW981" t="s">
        <v>324</v>
      </c>
      <c r="CX981" t="s">
        <v>324</v>
      </c>
      <c r="CY981" t="s">
        <v>324</v>
      </c>
      <c r="CZ981" t="s">
        <v>324</v>
      </c>
      <c r="DA981" t="s">
        <v>324</v>
      </c>
      <c r="DB981" t="s">
        <v>324</v>
      </c>
      <c r="DC981" t="s">
        <v>324</v>
      </c>
    </row>
    <row r="982" spans="1:107" x14ac:dyDescent="0.45">
      <c r="A982">
        <v>2024</v>
      </c>
      <c r="B982">
        <v>3</v>
      </c>
      <c r="C982" t="s">
        <v>209</v>
      </c>
      <c r="D982">
        <v>1769</v>
      </c>
      <c r="E982" t="s">
        <v>547</v>
      </c>
      <c r="F982" t="s">
        <v>323</v>
      </c>
      <c r="G982" t="s">
        <v>244</v>
      </c>
      <c r="H982">
        <v>0.58199999999999996</v>
      </c>
      <c r="I982">
        <v>5.7000000000000002E-2</v>
      </c>
      <c r="J982">
        <v>0</v>
      </c>
      <c r="K982">
        <v>0</v>
      </c>
      <c r="L982">
        <v>0.63900000000000001</v>
      </c>
      <c r="M982">
        <v>72</v>
      </c>
      <c r="N982">
        <v>3</v>
      </c>
      <c r="O982">
        <v>0</v>
      </c>
      <c r="P982">
        <v>0</v>
      </c>
      <c r="Q982">
        <v>75</v>
      </c>
      <c r="R982">
        <v>0</v>
      </c>
      <c r="S982">
        <v>0</v>
      </c>
      <c r="T982">
        <v>0</v>
      </c>
      <c r="U982">
        <v>0</v>
      </c>
      <c r="V982">
        <v>0</v>
      </c>
      <c r="W982">
        <v>0</v>
      </c>
      <c r="X982">
        <v>0</v>
      </c>
      <c r="Y982">
        <v>0</v>
      </c>
      <c r="Z982">
        <v>0</v>
      </c>
      <c r="AA982">
        <v>0</v>
      </c>
      <c r="AB982">
        <v>25.811</v>
      </c>
      <c r="AC982">
        <v>0.24</v>
      </c>
      <c r="AD982">
        <v>0</v>
      </c>
      <c r="AE982">
        <v>0</v>
      </c>
      <c r="AF982">
        <v>26.050999999999998</v>
      </c>
      <c r="AG982">
        <v>0</v>
      </c>
      <c r="AH982">
        <v>0</v>
      </c>
      <c r="AI982">
        <v>0</v>
      </c>
      <c r="AJ982">
        <v>0</v>
      </c>
      <c r="AK982">
        <v>0</v>
      </c>
      <c r="AL982">
        <v>0</v>
      </c>
      <c r="AM982">
        <v>0</v>
      </c>
      <c r="AN982">
        <v>0</v>
      </c>
      <c r="AO982">
        <v>0</v>
      </c>
      <c r="AP982">
        <v>0</v>
      </c>
      <c r="AQ982">
        <v>0</v>
      </c>
      <c r="AR982">
        <v>0</v>
      </c>
      <c r="AS982">
        <v>0</v>
      </c>
      <c r="AT982">
        <v>0</v>
      </c>
      <c r="AU982">
        <v>0</v>
      </c>
      <c r="AV982">
        <v>0</v>
      </c>
      <c r="AW982">
        <v>0</v>
      </c>
      <c r="AX982">
        <v>0</v>
      </c>
      <c r="AY982">
        <v>0</v>
      </c>
      <c r="AZ982">
        <v>0</v>
      </c>
      <c r="BA982">
        <v>0</v>
      </c>
      <c r="BB982">
        <v>0</v>
      </c>
      <c r="BC982">
        <v>0</v>
      </c>
      <c r="BD982">
        <v>0</v>
      </c>
      <c r="BE982">
        <v>0</v>
      </c>
      <c r="BF982">
        <v>0</v>
      </c>
      <c r="BG982">
        <v>0</v>
      </c>
      <c r="BH982">
        <v>0</v>
      </c>
      <c r="BI982">
        <v>0</v>
      </c>
      <c r="BJ982">
        <v>0</v>
      </c>
      <c r="BK982">
        <v>2E-3</v>
      </c>
      <c r="BL982">
        <v>0</v>
      </c>
      <c r="BM982">
        <v>0</v>
      </c>
      <c r="BN982">
        <v>0</v>
      </c>
      <c r="BO982">
        <v>2E-3</v>
      </c>
      <c r="BP982">
        <v>1</v>
      </c>
      <c r="BQ982">
        <v>0</v>
      </c>
      <c r="BR982">
        <v>0</v>
      </c>
      <c r="BS982">
        <v>0</v>
      </c>
      <c r="BT982">
        <v>1</v>
      </c>
      <c r="BU982">
        <v>4.2000000000000003E-2</v>
      </c>
      <c r="BV982">
        <v>0</v>
      </c>
      <c r="BW982">
        <v>0</v>
      </c>
      <c r="BX982">
        <v>0</v>
      </c>
      <c r="BY982">
        <v>4.2000000000000003E-2</v>
      </c>
      <c r="BZ982" t="s">
        <v>324</v>
      </c>
      <c r="CA982" t="s">
        <v>324</v>
      </c>
      <c r="CB982" t="s">
        <v>324</v>
      </c>
      <c r="CC982" t="s">
        <v>324</v>
      </c>
      <c r="CD982">
        <v>0</v>
      </c>
      <c r="CE982" t="s">
        <v>324</v>
      </c>
      <c r="CF982" t="s">
        <v>324</v>
      </c>
      <c r="CG982" t="s">
        <v>324</v>
      </c>
      <c r="CH982" t="s">
        <v>324</v>
      </c>
      <c r="CI982">
        <v>0</v>
      </c>
      <c r="CJ982" t="s">
        <v>324</v>
      </c>
      <c r="CK982" t="s">
        <v>324</v>
      </c>
      <c r="CL982" t="s">
        <v>324</v>
      </c>
      <c r="CM982" t="s">
        <v>324</v>
      </c>
      <c r="CN982">
        <v>0</v>
      </c>
      <c r="CO982">
        <v>0.58399999999999996</v>
      </c>
      <c r="CP982">
        <v>5.7000000000000002E-2</v>
      </c>
      <c r="CQ982" t="s">
        <v>179</v>
      </c>
      <c r="CR982">
        <v>0</v>
      </c>
      <c r="CS982">
        <v>0.64100000000000001</v>
      </c>
      <c r="CT982">
        <v>73</v>
      </c>
      <c r="CU982">
        <v>3</v>
      </c>
      <c r="CV982">
        <v>0</v>
      </c>
      <c r="CW982">
        <v>0</v>
      </c>
      <c r="CX982">
        <v>76</v>
      </c>
      <c r="CY982">
        <v>25.853000000000002</v>
      </c>
      <c r="CZ982">
        <v>0.24</v>
      </c>
      <c r="DA982">
        <v>0</v>
      </c>
      <c r="DB982">
        <v>0</v>
      </c>
      <c r="DC982">
        <v>26.093</v>
      </c>
    </row>
    <row r="983" spans="1:107" x14ac:dyDescent="0.45">
      <c r="A983">
        <v>2024</v>
      </c>
      <c r="B983">
        <v>3</v>
      </c>
      <c r="C983" t="s">
        <v>209</v>
      </c>
      <c r="D983">
        <v>14232</v>
      </c>
      <c r="E983" t="s">
        <v>446</v>
      </c>
      <c r="F983" t="s">
        <v>323</v>
      </c>
      <c r="G983" t="s">
        <v>244</v>
      </c>
      <c r="H983">
        <v>0.01</v>
      </c>
      <c r="I983">
        <v>0.04</v>
      </c>
      <c r="J983">
        <v>0</v>
      </c>
      <c r="K983">
        <v>0</v>
      </c>
      <c r="L983">
        <v>0.05</v>
      </c>
      <c r="M983">
        <v>1</v>
      </c>
      <c r="N983">
        <v>2</v>
      </c>
      <c r="O983">
        <v>0</v>
      </c>
      <c r="P983">
        <v>0</v>
      </c>
      <c r="Q983">
        <v>3</v>
      </c>
      <c r="R983">
        <v>0</v>
      </c>
      <c r="S983">
        <v>0</v>
      </c>
      <c r="T983">
        <v>0</v>
      </c>
      <c r="U983">
        <v>0</v>
      </c>
      <c r="V983">
        <v>0</v>
      </c>
      <c r="W983">
        <v>0</v>
      </c>
      <c r="X983">
        <v>0</v>
      </c>
      <c r="Y983">
        <v>0</v>
      </c>
      <c r="Z983">
        <v>0</v>
      </c>
      <c r="AA983">
        <v>0</v>
      </c>
      <c r="AB983">
        <v>0.72</v>
      </c>
      <c r="AC983">
        <v>0.68400000000000005</v>
      </c>
      <c r="AD983">
        <v>0</v>
      </c>
      <c r="AE983">
        <v>0</v>
      </c>
      <c r="AF983">
        <v>1.4039999999999999</v>
      </c>
      <c r="AG983">
        <v>0</v>
      </c>
      <c r="AH983">
        <v>0</v>
      </c>
      <c r="AI983">
        <v>0</v>
      </c>
      <c r="AJ983">
        <v>0</v>
      </c>
      <c r="AK983">
        <v>0</v>
      </c>
      <c r="AL983">
        <v>0</v>
      </c>
      <c r="AM983">
        <v>0</v>
      </c>
      <c r="AN983">
        <v>0</v>
      </c>
      <c r="AO983">
        <v>0</v>
      </c>
      <c r="AP983">
        <v>0</v>
      </c>
      <c r="AQ983">
        <v>0</v>
      </c>
      <c r="AR983">
        <v>0</v>
      </c>
      <c r="AS983">
        <v>0</v>
      </c>
      <c r="AT983">
        <v>0</v>
      </c>
      <c r="AU983">
        <v>0</v>
      </c>
      <c r="AV983">
        <v>0</v>
      </c>
      <c r="AW983">
        <v>0</v>
      </c>
      <c r="AX983">
        <v>0</v>
      </c>
      <c r="AY983">
        <v>0</v>
      </c>
      <c r="AZ983">
        <v>0</v>
      </c>
      <c r="BA983">
        <v>0</v>
      </c>
      <c r="BB983">
        <v>0</v>
      </c>
      <c r="BC983">
        <v>0</v>
      </c>
      <c r="BD983">
        <v>0</v>
      </c>
      <c r="BE983">
        <v>0</v>
      </c>
      <c r="BF983">
        <v>0</v>
      </c>
      <c r="BG983">
        <v>0</v>
      </c>
      <c r="BH983">
        <v>0</v>
      </c>
      <c r="BI983">
        <v>0</v>
      </c>
      <c r="BJ983">
        <v>0</v>
      </c>
      <c r="BK983">
        <v>2.3E-2</v>
      </c>
      <c r="BL983">
        <v>9.1999999999999998E-2</v>
      </c>
      <c r="BM983">
        <v>0</v>
      </c>
      <c r="BN983">
        <v>0</v>
      </c>
      <c r="BO983">
        <v>0.115</v>
      </c>
      <c r="BP983">
        <v>2</v>
      </c>
      <c r="BQ983">
        <v>2</v>
      </c>
      <c r="BR983">
        <v>0</v>
      </c>
      <c r="BS983">
        <v>0</v>
      </c>
      <c r="BT983">
        <v>4</v>
      </c>
      <c r="BU983">
        <v>0</v>
      </c>
      <c r="BV983">
        <v>0.16700000000000001</v>
      </c>
      <c r="BW983">
        <v>0</v>
      </c>
      <c r="BX983">
        <v>0</v>
      </c>
      <c r="BY983">
        <v>0.16700000000000001</v>
      </c>
      <c r="BZ983">
        <v>0</v>
      </c>
      <c r="CA983">
        <v>0</v>
      </c>
      <c r="CB983">
        <v>0</v>
      </c>
      <c r="CC983">
        <v>0</v>
      </c>
      <c r="CD983">
        <v>0</v>
      </c>
      <c r="CE983">
        <v>0</v>
      </c>
      <c r="CF983">
        <v>0</v>
      </c>
      <c r="CG983">
        <v>0</v>
      </c>
      <c r="CH983">
        <v>0</v>
      </c>
      <c r="CI983">
        <v>0</v>
      </c>
      <c r="CJ983">
        <v>0</v>
      </c>
      <c r="CK983">
        <v>0</v>
      </c>
      <c r="CL983">
        <v>0</v>
      </c>
      <c r="CM983">
        <v>0</v>
      </c>
      <c r="CN983">
        <v>0</v>
      </c>
      <c r="CO983">
        <v>3.3000000000000002E-2</v>
      </c>
      <c r="CP983">
        <v>0.13200000000000001</v>
      </c>
      <c r="CQ983" t="s">
        <v>179</v>
      </c>
      <c r="CR983">
        <v>0</v>
      </c>
      <c r="CS983">
        <v>0.16500000000000001</v>
      </c>
      <c r="CT983">
        <v>3</v>
      </c>
      <c r="CU983">
        <v>4</v>
      </c>
      <c r="CV983">
        <v>0</v>
      </c>
      <c r="CW983">
        <v>0</v>
      </c>
      <c r="CX983">
        <v>7</v>
      </c>
      <c r="CY983">
        <v>0.72</v>
      </c>
      <c r="CZ983">
        <v>0.85099999999999998</v>
      </c>
      <c r="DA983">
        <v>0</v>
      </c>
      <c r="DB983">
        <v>0</v>
      </c>
      <c r="DC983">
        <v>1.571</v>
      </c>
    </row>
    <row r="984" spans="1:107" x14ac:dyDescent="0.45">
      <c r="A984">
        <v>2024</v>
      </c>
      <c r="B984">
        <v>3</v>
      </c>
      <c r="C984" t="s">
        <v>209</v>
      </c>
      <c r="D984">
        <v>17267</v>
      </c>
      <c r="E984" t="s">
        <v>448</v>
      </c>
      <c r="F984" t="s">
        <v>323</v>
      </c>
      <c r="G984" t="s">
        <v>247</v>
      </c>
      <c r="H984">
        <v>0.27400000000000002</v>
      </c>
      <c r="I984">
        <v>7.8E-2</v>
      </c>
      <c r="J984" t="s">
        <v>324</v>
      </c>
      <c r="K984" t="s">
        <v>324</v>
      </c>
      <c r="L984">
        <v>0.35199999999999998</v>
      </c>
      <c r="M984">
        <v>25</v>
      </c>
      <c r="N984">
        <v>6</v>
      </c>
      <c r="O984" t="s">
        <v>324</v>
      </c>
      <c r="P984" t="s">
        <v>324</v>
      </c>
      <c r="Q984">
        <v>31</v>
      </c>
      <c r="R984" t="s">
        <v>324</v>
      </c>
      <c r="S984" t="s">
        <v>324</v>
      </c>
      <c r="T984" t="s">
        <v>324</v>
      </c>
      <c r="U984" t="s">
        <v>324</v>
      </c>
      <c r="V984">
        <v>0</v>
      </c>
      <c r="W984" t="s">
        <v>324</v>
      </c>
      <c r="X984" t="s">
        <v>324</v>
      </c>
      <c r="Y984" t="s">
        <v>324</v>
      </c>
      <c r="Z984" t="s">
        <v>324</v>
      </c>
      <c r="AA984">
        <v>0</v>
      </c>
      <c r="AB984">
        <v>13.055</v>
      </c>
      <c r="AC984">
        <v>0.64</v>
      </c>
      <c r="AD984" t="s">
        <v>324</v>
      </c>
      <c r="AE984" t="s">
        <v>324</v>
      </c>
      <c r="AF984">
        <v>13.695</v>
      </c>
      <c r="AG984" t="s">
        <v>324</v>
      </c>
      <c r="AH984" t="s">
        <v>324</v>
      </c>
      <c r="AI984" t="s">
        <v>324</v>
      </c>
      <c r="AJ984" t="s">
        <v>324</v>
      </c>
      <c r="AK984">
        <v>0</v>
      </c>
      <c r="AL984" t="s">
        <v>324</v>
      </c>
      <c r="AM984" t="s">
        <v>324</v>
      </c>
      <c r="AN984" t="s">
        <v>324</v>
      </c>
      <c r="AO984" t="s">
        <v>324</v>
      </c>
      <c r="AP984">
        <v>0</v>
      </c>
      <c r="AQ984" t="s">
        <v>324</v>
      </c>
      <c r="AR984" t="s">
        <v>324</v>
      </c>
      <c r="AS984" t="s">
        <v>324</v>
      </c>
      <c r="AT984" t="s">
        <v>324</v>
      </c>
      <c r="AU984">
        <v>0</v>
      </c>
      <c r="AV984" t="s">
        <v>324</v>
      </c>
      <c r="AW984" t="s">
        <v>324</v>
      </c>
      <c r="AX984" t="s">
        <v>324</v>
      </c>
      <c r="AY984" t="s">
        <v>324</v>
      </c>
      <c r="AZ984">
        <v>0</v>
      </c>
      <c r="BA984" t="s">
        <v>324</v>
      </c>
      <c r="BB984" t="s">
        <v>324</v>
      </c>
      <c r="BC984" t="s">
        <v>324</v>
      </c>
      <c r="BD984" t="s">
        <v>324</v>
      </c>
      <c r="BE984">
        <v>0</v>
      </c>
      <c r="BF984" t="s">
        <v>324</v>
      </c>
      <c r="BG984" t="s">
        <v>324</v>
      </c>
      <c r="BH984" t="s">
        <v>324</v>
      </c>
      <c r="BI984" t="s">
        <v>324</v>
      </c>
      <c r="BJ984">
        <v>0</v>
      </c>
      <c r="BK984">
        <v>1.2999999999999999E-2</v>
      </c>
      <c r="BL984" t="s">
        <v>324</v>
      </c>
      <c r="BM984" t="s">
        <v>324</v>
      </c>
      <c r="BN984" t="s">
        <v>324</v>
      </c>
      <c r="BO984">
        <v>1.2999999999999999E-2</v>
      </c>
      <c r="BP984">
        <v>3</v>
      </c>
      <c r="BQ984" t="s">
        <v>324</v>
      </c>
      <c r="BR984" t="s">
        <v>324</v>
      </c>
      <c r="BS984" t="s">
        <v>324</v>
      </c>
      <c r="BT984">
        <v>3</v>
      </c>
      <c r="BU984">
        <v>0.17100000000000001</v>
      </c>
      <c r="BV984" t="s">
        <v>324</v>
      </c>
      <c r="BW984" t="s">
        <v>324</v>
      </c>
      <c r="BX984" t="s">
        <v>324</v>
      </c>
      <c r="BY984">
        <v>0.17100000000000001</v>
      </c>
      <c r="BZ984" t="s">
        <v>324</v>
      </c>
      <c r="CA984" t="s">
        <v>324</v>
      </c>
      <c r="CB984" t="s">
        <v>324</v>
      </c>
      <c r="CC984" t="s">
        <v>324</v>
      </c>
      <c r="CD984">
        <v>0</v>
      </c>
      <c r="CE984" t="s">
        <v>324</v>
      </c>
      <c r="CF984" t="s">
        <v>324</v>
      </c>
      <c r="CG984" t="s">
        <v>324</v>
      </c>
      <c r="CH984" t="s">
        <v>324</v>
      </c>
      <c r="CI984">
        <v>0</v>
      </c>
      <c r="CJ984" t="s">
        <v>324</v>
      </c>
      <c r="CK984" t="s">
        <v>324</v>
      </c>
      <c r="CL984" t="s">
        <v>324</v>
      </c>
      <c r="CM984" t="s">
        <v>324</v>
      </c>
      <c r="CN984">
        <v>0</v>
      </c>
      <c r="CO984">
        <v>0.28699999999999998</v>
      </c>
      <c r="CP984">
        <v>7.8E-2</v>
      </c>
      <c r="CQ984" t="s">
        <v>179</v>
      </c>
      <c r="CR984">
        <v>0</v>
      </c>
      <c r="CS984">
        <v>0.36499999999999999</v>
      </c>
      <c r="CT984">
        <v>28</v>
      </c>
      <c r="CU984">
        <v>6</v>
      </c>
      <c r="CV984">
        <v>0</v>
      </c>
      <c r="CW984">
        <v>0</v>
      </c>
      <c r="CX984">
        <v>34</v>
      </c>
      <c r="CY984">
        <v>13.226000000000001</v>
      </c>
      <c r="CZ984">
        <v>0.64</v>
      </c>
      <c r="DA984">
        <v>0</v>
      </c>
      <c r="DB984">
        <v>0</v>
      </c>
      <c r="DC984">
        <v>13.866</v>
      </c>
    </row>
    <row r="985" spans="1:107" x14ac:dyDescent="0.45">
      <c r="A985">
        <v>2024</v>
      </c>
      <c r="B985">
        <v>3</v>
      </c>
      <c r="C985" t="s">
        <v>209</v>
      </c>
      <c r="D985">
        <v>19293</v>
      </c>
      <c r="E985" t="s">
        <v>548</v>
      </c>
      <c r="F985" t="s">
        <v>323</v>
      </c>
      <c r="G985" t="s">
        <v>244</v>
      </c>
      <c r="H985">
        <v>0.115</v>
      </c>
      <c r="I985">
        <v>3.4000000000000002E-2</v>
      </c>
      <c r="J985" t="s">
        <v>324</v>
      </c>
      <c r="K985" t="s">
        <v>324</v>
      </c>
      <c r="L985">
        <v>0.14899999999999999</v>
      </c>
      <c r="M985">
        <v>14</v>
      </c>
      <c r="N985">
        <v>4</v>
      </c>
      <c r="O985" t="s">
        <v>324</v>
      </c>
      <c r="P985" t="s">
        <v>324</v>
      </c>
      <c r="Q985">
        <v>18</v>
      </c>
      <c r="R985" t="s">
        <v>324</v>
      </c>
      <c r="S985" t="s">
        <v>324</v>
      </c>
      <c r="T985" t="s">
        <v>324</v>
      </c>
      <c r="U985" t="s">
        <v>324</v>
      </c>
      <c r="V985">
        <v>0</v>
      </c>
      <c r="W985" t="s">
        <v>324</v>
      </c>
      <c r="X985" t="s">
        <v>324</v>
      </c>
      <c r="Y985" t="s">
        <v>324</v>
      </c>
      <c r="Z985" t="s">
        <v>324</v>
      </c>
      <c r="AA985">
        <v>0</v>
      </c>
      <c r="AB985">
        <v>7.9260000000000002</v>
      </c>
      <c r="AC985">
        <v>0.53900000000000003</v>
      </c>
      <c r="AD985" t="s">
        <v>324</v>
      </c>
      <c r="AE985" t="s">
        <v>324</v>
      </c>
      <c r="AF985">
        <v>8.4649999999999999</v>
      </c>
      <c r="AG985" t="s">
        <v>324</v>
      </c>
      <c r="AH985" t="s">
        <v>324</v>
      </c>
      <c r="AI985" t="s">
        <v>324</v>
      </c>
      <c r="AJ985" t="s">
        <v>324</v>
      </c>
      <c r="AK985">
        <v>0</v>
      </c>
      <c r="AL985" t="s">
        <v>324</v>
      </c>
      <c r="AM985" t="s">
        <v>324</v>
      </c>
      <c r="AN985" t="s">
        <v>324</v>
      </c>
      <c r="AO985" t="s">
        <v>324</v>
      </c>
      <c r="AP985">
        <v>0</v>
      </c>
      <c r="AQ985" t="s">
        <v>324</v>
      </c>
      <c r="AR985" t="s">
        <v>324</v>
      </c>
      <c r="AS985" t="s">
        <v>324</v>
      </c>
      <c r="AT985" t="s">
        <v>324</v>
      </c>
      <c r="AU985">
        <v>0</v>
      </c>
      <c r="AV985" t="s">
        <v>324</v>
      </c>
      <c r="AW985" t="s">
        <v>324</v>
      </c>
      <c r="AX985" t="s">
        <v>324</v>
      </c>
      <c r="AY985" t="s">
        <v>324</v>
      </c>
      <c r="AZ985">
        <v>0</v>
      </c>
      <c r="BA985" t="s">
        <v>324</v>
      </c>
      <c r="BB985" t="s">
        <v>324</v>
      </c>
      <c r="BC985" t="s">
        <v>324</v>
      </c>
      <c r="BD985" t="s">
        <v>324</v>
      </c>
      <c r="BE985">
        <v>0</v>
      </c>
      <c r="BF985" t="s">
        <v>324</v>
      </c>
      <c r="BG985" t="s">
        <v>324</v>
      </c>
      <c r="BH985" t="s">
        <v>324</v>
      </c>
      <c r="BI985" t="s">
        <v>324</v>
      </c>
      <c r="BJ985">
        <v>0</v>
      </c>
      <c r="BK985" t="s">
        <v>324</v>
      </c>
      <c r="BL985" t="s">
        <v>324</v>
      </c>
      <c r="BM985" t="s">
        <v>324</v>
      </c>
      <c r="BN985" t="s">
        <v>324</v>
      </c>
      <c r="BO985">
        <v>0</v>
      </c>
      <c r="BP985" t="s">
        <v>324</v>
      </c>
      <c r="BQ985" t="s">
        <v>324</v>
      </c>
      <c r="BR985" t="s">
        <v>324</v>
      </c>
      <c r="BS985" t="s">
        <v>324</v>
      </c>
      <c r="BT985">
        <v>0</v>
      </c>
      <c r="BU985" t="s">
        <v>324</v>
      </c>
      <c r="BV985" t="s">
        <v>324</v>
      </c>
      <c r="BW985" t="s">
        <v>324</v>
      </c>
      <c r="BX985" t="s">
        <v>324</v>
      </c>
      <c r="BY985">
        <v>0</v>
      </c>
      <c r="BZ985" t="s">
        <v>324</v>
      </c>
      <c r="CA985" t="s">
        <v>324</v>
      </c>
      <c r="CB985" t="s">
        <v>324</v>
      </c>
      <c r="CC985" t="s">
        <v>324</v>
      </c>
      <c r="CD985">
        <v>0</v>
      </c>
      <c r="CE985" t="s">
        <v>324</v>
      </c>
      <c r="CF985" t="s">
        <v>324</v>
      </c>
      <c r="CG985" t="s">
        <v>324</v>
      </c>
      <c r="CH985" t="s">
        <v>324</v>
      </c>
      <c r="CI985">
        <v>0</v>
      </c>
      <c r="CJ985" t="s">
        <v>324</v>
      </c>
      <c r="CK985" t="s">
        <v>324</v>
      </c>
      <c r="CL985" t="s">
        <v>324</v>
      </c>
      <c r="CM985" t="s">
        <v>324</v>
      </c>
      <c r="CN985">
        <v>0</v>
      </c>
      <c r="CO985">
        <v>0.115</v>
      </c>
      <c r="CP985">
        <v>3.4000000000000002E-2</v>
      </c>
      <c r="CQ985" t="s">
        <v>179</v>
      </c>
      <c r="CR985">
        <v>0</v>
      </c>
      <c r="CS985">
        <v>0.14899999999999999</v>
      </c>
      <c r="CT985">
        <v>14</v>
      </c>
      <c r="CU985">
        <v>4</v>
      </c>
      <c r="CV985">
        <v>0</v>
      </c>
      <c r="CW985">
        <v>0</v>
      </c>
      <c r="CX985">
        <v>18</v>
      </c>
      <c r="CY985">
        <v>7.9260000000000002</v>
      </c>
      <c r="CZ985">
        <v>0.53900000000000003</v>
      </c>
      <c r="DA985">
        <v>0</v>
      </c>
      <c r="DB985">
        <v>0</v>
      </c>
      <c r="DC985">
        <v>8.4649999999999999</v>
      </c>
    </row>
    <row r="986" spans="1:107" x14ac:dyDescent="0.45">
      <c r="A986">
        <v>2024</v>
      </c>
      <c r="B986">
        <v>3</v>
      </c>
      <c r="C986" t="s">
        <v>209</v>
      </c>
      <c r="D986">
        <v>19545</v>
      </c>
      <c r="E986" t="s">
        <v>549</v>
      </c>
      <c r="F986" t="s">
        <v>323</v>
      </c>
      <c r="G986" t="s">
        <v>247</v>
      </c>
      <c r="H986">
        <v>1.2849999999999999</v>
      </c>
      <c r="I986">
        <v>0.70199999999999996</v>
      </c>
      <c r="J986">
        <v>0</v>
      </c>
      <c r="K986">
        <v>0</v>
      </c>
      <c r="L986">
        <v>1.9870000000000001</v>
      </c>
      <c r="M986">
        <v>208</v>
      </c>
      <c r="N986">
        <v>19</v>
      </c>
      <c r="O986">
        <v>0</v>
      </c>
      <c r="P986">
        <v>0</v>
      </c>
      <c r="Q986">
        <v>227</v>
      </c>
      <c r="R986" t="s">
        <v>324</v>
      </c>
      <c r="S986" t="s">
        <v>324</v>
      </c>
      <c r="T986" t="s">
        <v>324</v>
      </c>
      <c r="U986" t="s">
        <v>324</v>
      </c>
      <c r="V986">
        <v>0</v>
      </c>
      <c r="W986" t="s">
        <v>324</v>
      </c>
      <c r="X986" t="s">
        <v>324</v>
      </c>
      <c r="Y986" t="s">
        <v>324</v>
      </c>
      <c r="Z986" t="s">
        <v>324</v>
      </c>
      <c r="AA986">
        <v>0</v>
      </c>
      <c r="AB986" t="s">
        <v>324</v>
      </c>
      <c r="AC986" t="s">
        <v>324</v>
      </c>
      <c r="AD986" t="s">
        <v>324</v>
      </c>
      <c r="AE986" t="s">
        <v>324</v>
      </c>
      <c r="AF986">
        <v>0</v>
      </c>
      <c r="AG986" t="s">
        <v>324</v>
      </c>
      <c r="AH986" t="s">
        <v>324</v>
      </c>
      <c r="AI986" t="s">
        <v>324</v>
      </c>
      <c r="AJ986" t="s">
        <v>324</v>
      </c>
      <c r="AK986">
        <v>0</v>
      </c>
      <c r="AL986" t="s">
        <v>324</v>
      </c>
      <c r="AM986" t="s">
        <v>324</v>
      </c>
      <c r="AN986" t="s">
        <v>324</v>
      </c>
      <c r="AO986" t="s">
        <v>324</v>
      </c>
      <c r="AP986">
        <v>0</v>
      </c>
      <c r="AQ986" t="s">
        <v>324</v>
      </c>
      <c r="AR986" t="s">
        <v>324</v>
      </c>
      <c r="AS986" t="s">
        <v>324</v>
      </c>
      <c r="AT986" t="s">
        <v>324</v>
      </c>
      <c r="AU986">
        <v>0</v>
      </c>
      <c r="AV986" t="s">
        <v>324</v>
      </c>
      <c r="AW986" t="s">
        <v>324</v>
      </c>
      <c r="AX986" t="s">
        <v>324</v>
      </c>
      <c r="AY986" t="s">
        <v>324</v>
      </c>
      <c r="AZ986">
        <v>0</v>
      </c>
      <c r="BA986" t="s">
        <v>324</v>
      </c>
      <c r="BB986" t="s">
        <v>324</v>
      </c>
      <c r="BC986" t="s">
        <v>324</v>
      </c>
      <c r="BD986" t="s">
        <v>324</v>
      </c>
      <c r="BE986">
        <v>0</v>
      </c>
      <c r="BF986" t="s">
        <v>324</v>
      </c>
      <c r="BG986" t="s">
        <v>324</v>
      </c>
      <c r="BH986" t="s">
        <v>324</v>
      </c>
      <c r="BI986" t="s">
        <v>324</v>
      </c>
      <c r="BJ986">
        <v>0</v>
      </c>
      <c r="BK986">
        <v>1.0999999999999999E-2</v>
      </c>
      <c r="BL986">
        <v>1.2E-2</v>
      </c>
      <c r="BM986">
        <v>0</v>
      </c>
      <c r="BN986">
        <v>0</v>
      </c>
      <c r="BO986">
        <v>2.3E-2</v>
      </c>
      <c r="BP986">
        <v>4</v>
      </c>
      <c r="BQ986">
        <v>4</v>
      </c>
      <c r="BR986">
        <v>0</v>
      </c>
      <c r="BS986">
        <v>0</v>
      </c>
      <c r="BT986">
        <v>8</v>
      </c>
      <c r="BU986" t="s">
        <v>324</v>
      </c>
      <c r="BV986" t="s">
        <v>324</v>
      </c>
      <c r="BW986" t="s">
        <v>324</v>
      </c>
      <c r="BX986" t="s">
        <v>324</v>
      </c>
      <c r="BY986">
        <v>0</v>
      </c>
      <c r="BZ986" t="s">
        <v>324</v>
      </c>
      <c r="CA986" t="s">
        <v>324</v>
      </c>
      <c r="CB986" t="s">
        <v>324</v>
      </c>
      <c r="CC986" t="s">
        <v>324</v>
      </c>
      <c r="CD986">
        <v>0</v>
      </c>
      <c r="CE986" t="s">
        <v>324</v>
      </c>
      <c r="CF986" t="s">
        <v>324</v>
      </c>
      <c r="CG986" t="s">
        <v>324</v>
      </c>
      <c r="CH986" t="s">
        <v>324</v>
      </c>
      <c r="CI986">
        <v>0</v>
      </c>
      <c r="CJ986" t="s">
        <v>324</v>
      </c>
      <c r="CK986" t="s">
        <v>324</v>
      </c>
      <c r="CL986" t="s">
        <v>324</v>
      </c>
      <c r="CM986" t="s">
        <v>324</v>
      </c>
      <c r="CN986">
        <v>0</v>
      </c>
      <c r="CO986">
        <v>1.296</v>
      </c>
      <c r="CP986">
        <v>0.71399999999999997</v>
      </c>
      <c r="CQ986" t="s">
        <v>179</v>
      </c>
      <c r="CR986">
        <v>0</v>
      </c>
      <c r="CS986">
        <v>2.0099999999999998</v>
      </c>
      <c r="CT986">
        <v>212</v>
      </c>
      <c r="CU986">
        <v>23</v>
      </c>
      <c r="CV986">
        <v>0</v>
      </c>
      <c r="CW986">
        <v>0</v>
      </c>
      <c r="CX986">
        <v>235</v>
      </c>
      <c r="CY986">
        <v>0</v>
      </c>
      <c r="CZ986">
        <v>0</v>
      </c>
      <c r="DA986">
        <v>0</v>
      </c>
      <c r="DB986">
        <v>0</v>
      </c>
      <c r="DC986">
        <v>0</v>
      </c>
    </row>
    <row r="987" spans="1:107" x14ac:dyDescent="0.45">
      <c r="A987">
        <v>2024</v>
      </c>
      <c r="B987">
        <v>3</v>
      </c>
      <c r="C987" t="s">
        <v>209</v>
      </c>
      <c r="D987">
        <v>20401</v>
      </c>
      <c r="E987" t="s">
        <v>550</v>
      </c>
      <c r="F987" t="s">
        <v>323</v>
      </c>
      <c r="G987" t="s">
        <v>247</v>
      </c>
      <c r="H987">
        <v>0.67400000000000004</v>
      </c>
      <c r="I987">
        <v>0.15</v>
      </c>
      <c r="J987" t="s">
        <v>324</v>
      </c>
      <c r="K987" t="s">
        <v>324</v>
      </c>
      <c r="L987">
        <v>0.82399999999999995</v>
      </c>
      <c r="M987">
        <v>83</v>
      </c>
      <c r="N987">
        <v>1</v>
      </c>
      <c r="O987" t="s">
        <v>324</v>
      </c>
      <c r="P987" t="s">
        <v>324</v>
      </c>
      <c r="Q987">
        <v>84</v>
      </c>
      <c r="R987" t="s">
        <v>324</v>
      </c>
      <c r="S987" t="s">
        <v>324</v>
      </c>
      <c r="T987" t="s">
        <v>324</v>
      </c>
      <c r="U987" t="s">
        <v>324</v>
      </c>
      <c r="V987">
        <v>0</v>
      </c>
      <c r="W987" t="s">
        <v>324</v>
      </c>
      <c r="X987" t="s">
        <v>324</v>
      </c>
      <c r="Y987" t="s">
        <v>324</v>
      </c>
      <c r="Z987" t="s">
        <v>324</v>
      </c>
      <c r="AA987">
        <v>0</v>
      </c>
      <c r="AB987">
        <v>30.562999999999999</v>
      </c>
      <c r="AC987">
        <v>0.25</v>
      </c>
      <c r="AD987" t="s">
        <v>324</v>
      </c>
      <c r="AE987" t="s">
        <v>324</v>
      </c>
      <c r="AF987">
        <v>30.812999999999999</v>
      </c>
      <c r="AG987" t="s">
        <v>324</v>
      </c>
      <c r="AH987" t="s">
        <v>324</v>
      </c>
      <c r="AI987" t="s">
        <v>324</v>
      </c>
      <c r="AJ987" t="s">
        <v>324</v>
      </c>
      <c r="AK987">
        <v>0</v>
      </c>
      <c r="AL987" t="s">
        <v>324</v>
      </c>
      <c r="AM987" t="s">
        <v>324</v>
      </c>
      <c r="AN987" t="s">
        <v>324</v>
      </c>
      <c r="AO987" t="s">
        <v>324</v>
      </c>
      <c r="AP987">
        <v>0</v>
      </c>
      <c r="AQ987" t="s">
        <v>324</v>
      </c>
      <c r="AR987" t="s">
        <v>324</v>
      </c>
      <c r="AS987" t="s">
        <v>324</v>
      </c>
      <c r="AT987" t="s">
        <v>324</v>
      </c>
      <c r="AU987">
        <v>0</v>
      </c>
      <c r="AV987" t="s">
        <v>324</v>
      </c>
      <c r="AW987" t="s">
        <v>324</v>
      </c>
      <c r="AX987" t="s">
        <v>324</v>
      </c>
      <c r="AY987" t="s">
        <v>324</v>
      </c>
      <c r="AZ987">
        <v>0</v>
      </c>
      <c r="BA987" t="s">
        <v>324</v>
      </c>
      <c r="BB987" t="s">
        <v>324</v>
      </c>
      <c r="BC987" t="s">
        <v>324</v>
      </c>
      <c r="BD987" t="s">
        <v>324</v>
      </c>
      <c r="BE987">
        <v>0</v>
      </c>
      <c r="BF987" t="s">
        <v>324</v>
      </c>
      <c r="BG987" t="s">
        <v>324</v>
      </c>
      <c r="BH987" t="s">
        <v>324</v>
      </c>
      <c r="BI987" t="s">
        <v>324</v>
      </c>
      <c r="BJ987">
        <v>0</v>
      </c>
      <c r="BK987">
        <v>2.1999999999999999E-2</v>
      </c>
      <c r="BL987">
        <v>0.01</v>
      </c>
      <c r="BM987" t="s">
        <v>324</v>
      </c>
      <c r="BN987" t="s">
        <v>324</v>
      </c>
      <c r="BO987">
        <v>3.2000000000000001E-2</v>
      </c>
      <c r="BP987">
        <v>7</v>
      </c>
      <c r="BQ987">
        <v>1</v>
      </c>
      <c r="BR987" t="s">
        <v>324</v>
      </c>
      <c r="BS987" t="s">
        <v>324</v>
      </c>
      <c r="BT987">
        <v>8</v>
      </c>
      <c r="BU987">
        <v>0.22500000000000001</v>
      </c>
      <c r="BV987">
        <v>0.29799999999999999</v>
      </c>
      <c r="BW987" t="s">
        <v>324</v>
      </c>
      <c r="BX987" t="s">
        <v>324</v>
      </c>
      <c r="BY987">
        <v>0.52300000000000002</v>
      </c>
      <c r="BZ987" t="s">
        <v>324</v>
      </c>
      <c r="CA987" t="s">
        <v>324</v>
      </c>
      <c r="CB987" t="s">
        <v>324</v>
      </c>
      <c r="CC987" t="s">
        <v>324</v>
      </c>
      <c r="CD987">
        <v>0</v>
      </c>
      <c r="CE987" t="s">
        <v>324</v>
      </c>
      <c r="CF987" t="s">
        <v>324</v>
      </c>
      <c r="CG987" t="s">
        <v>324</v>
      </c>
      <c r="CH987" t="s">
        <v>324</v>
      </c>
      <c r="CI987">
        <v>0</v>
      </c>
      <c r="CJ987" t="s">
        <v>324</v>
      </c>
      <c r="CK987" t="s">
        <v>324</v>
      </c>
      <c r="CL987" t="s">
        <v>324</v>
      </c>
      <c r="CM987" t="s">
        <v>324</v>
      </c>
      <c r="CN987">
        <v>0</v>
      </c>
      <c r="CO987">
        <v>0.69599999999999995</v>
      </c>
      <c r="CP987">
        <v>0.16</v>
      </c>
      <c r="CQ987" t="s">
        <v>179</v>
      </c>
      <c r="CR987">
        <v>0</v>
      </c>
      <c r="CS987">
        <v>0.85599999999999998</v>
      </c>
      <c r="CT987">
        <v>90</v>
      </c>
      <c r="CU987">
        <v>2</v>
      </c>
      <c r="CV987">
        <v>0</v>
      </c>
      <c r="CW987">
        <v>0</v>
      </c>
      <c r="CX987">
        <v>92</v>
      </c>
      <c r="CY987">
        <v>30.788</v>
      </c>
      <c r="CZ987">
        <v>0.54800000000000004</v>
      </c>
      <c r="DA987">
        <v>0</v>
      </c>
      <c r="DB987">
        <v>0</v>
      </c>
      <c r="DC987">
        <v>31.335999999999999</v>
      </c>
    </row>
    <row r="988" spans="1:107" x14ac:dyDescent="0.45">
      <c r="A988">
        <v>2024</v>
      </c>
      <c r="B988">
        <v>3</v>
      </c>
      <c r="C988" t="s">
        <v>209</v>
      </c>
      <c r="D988">
        <v>99999</v>
      </c>
      <c r="E988" t="s">
        <v>329</v>
      </c>
      <c r="F988" t="s">
        <v>323</v>
      </c>
      <c r="H988">
        <v>-0.38900000000000001</v>
      </c>
      <c r="I988">
        <v>-0.16200000000000001</v>
      </c>
      <c r="J988">
        <v>0</v>
      </c>
      <c r="K988">
        <v>0</v>
      </c>
      <c r="L988">
        <v>-0.55200000000000005</v>
      </c>
      <c r="M988" t="s">
        <v>324</v>
      </c>
      <c r="N988" t="s">
        <v>324</v>
      </c>
      <c r="O988" t="s">
        <v>324</v>
      </c>
      <c r="P988" t="s">
        <v>324</v>
      </c>
      <c r="Q988" t="s">
        <v>324</v>
      </c>
      <c r="R988" t="s">
        <v>324</v>
      </c>
      <c r="S988" t="s">
        <v>324</v>
      </c>
      <c r="T988" t="s">
        <v>324</v>
      </c>
      <c r="U988" t="s">
        <v>324</v>
      </c>
      <c r="V988">
        <v>0</v>
      </c>
      <c r="W988" t="s">
        <v>324</v>
      </c>
      <c r="X988" t="s">
        <v>324</v>
      </c>
      <c r="Y988" t="s">
        <v>324</v>
      </c>
      <c r="Z988" t="s">
        <v>324</v>
      </c>
      <c r="AA988" t="s">
        <v>324</v>
      </c>
      <c r="AB988" t="s">
        <v>324</v>
      </c>
      <c r="AC988" t="s">
        <v>324</v>
      </c>
      <c r="AD988" t="s">
        <v>324</v>
      </c>
      <c r="AE988" t="s">
        <v>324</v>
      </c>
      <c r="AF988" t="s">
        <v>324</v>
      </c>
      <c r="AG988" t="s">
        <v>324</v>
      </c>
      <c r="AH988" t="s">
        <v>324</v>
      </c>
      <c r="AI988" t="s">
        <v>324</v>
      </c>
      <c r="AJ988" t="s">
        <v>324</v>
      </c>
      <c r="AK988">
        <v>0</v>
      </c>
      <c r="AL988" t="s">
        <v>324</v>
      </c>
      <c r="AM988" t="s">
        <v>324</v>
      </c>
      <c r="AN988" t="s">
        <v>324</v>
      </c>
      <c r="AO988" t="s">
        <v>324</v>
      </c>
      <c r="AP988" t="s">
        <v>324</v>
      </c>
      <c r="AQ988" t="s">
        <v>324</v>
      </c>
      <c r="AR988" t="s">
        <v>324</v>
      </c>
      <c r="AS988" t="s">
        <v>324</v>
      </c>
      <c r="AT988" t="s">
        <v>324</v>
      </c>
      <c r="AU988" t="s">
        <v>324</v>
      </c>
      <c r="AV988" t="s">
        <v>324</v>
      </c>
      <c r="AW988" t="s">
        <v>324</v>
      </c>
      <c r="AX988" t="s">
        <v>324</v>
      </c>
      <c r="AY988" t="s">
        <v>324</v>
      </c>
      <c r="AZ988">
        <v>0</v>
      </c>
      <c r="BA988" t="s">
        <v>324</v>
      </c>
      <c r="BB988" t="s">
        <v>324</v>
      </c>
      <c r="BC988" t="s">
        <v>324</v>
      </c>
      <c r="BD988" t="s">
        <v>324</v>
      </c>
      <c r="BE988" t="s">
        <v>324</v>
      </c>
      <c r="BF988" t="s">
        <v>324</v>
      </c>
      <c r="BG988" t="s">
        <v>324</v>
      </c>
      <c r="BH988" t="s">
        <v>324</v>
      </c>
      <c r="BI988" t="s">
        <v>324</v>
      </c>
      <c r="BJ988" t="s">
        <v>324</v>
      </c>
      <c r="BK988" t="s">
        <v>324</v>
      </c>
      <c r="BL988" t="s">
        <v>324</v>
      </c>
      <c r="BM988" t="s">
        <v>324</v>
      </c>
      <c r="BN988" t="s">
        <v>324</v>
      </c>
      <c r="BO988" t="s">
        <v>324</v>
      </c>
      <c r="BP988" t="s">
        <v>324</v>
      </c>
      <c r="BQ988" t="s">
        <v>324</v>
      </c>
      <c r="BR988" t="s">
        <v>324</v>
      </c>
      <c r="BS988" t="s">
        <v>324</v>
      </c>
      <c r="BT988" t="s">
        <v>324</v>
      </c>
      <c r="BU988" t="s">
        <v>324</v>
      </c>
      <c r="BV988" t="s">
        <v>324</v>
      </c>
      <c r="BW988" t="s">
        <v>324</v>
      </c>
      <c r="BX988" t="s">
        <v>324</v>
      </c>
      <c r="BY988" t="s">
        <v>324</v>
      </c>
      <c r="BZ988" t="s">
        <v>324</v>
      </c>
      <c r="CA988" t="s">
        <v>324</v>
      </c>
      <c r="CB988" t="s">
        <v>324</v>
      </c>
      <c r="CC988" t="s">
        <v>324</v>
      </c>
      <c r="CD988" t="s">
        <v>324</v>
      </c>
      <c r="CE988" t="s">
        <v>324</v>
      </c>
      <c r="CF988" t="s">
        <v>324</v>
      </c>
      <c r="CG988" t="s">
        <v>324</v>
      </c>
      <c r="CH988" t="s">
        <v>324</v>
      </c>
      <c r="CI988" t="s">
        <v>324</v>
      </c>
      <c r="CJ988" t="s">
        <v>324</v>
      </c>
      <c r="CK988" t="s">
        <v>324</v>
      </c>
      <c r="CL988" t="s">
        <v>324</v>
      </c>
      <c r="CM988" t="s">
        <v>324</v>
      </c>
      <c r="CN988" t="s">
        <v>324</v>
      </c>
      <c r="CO988">
        <v>-0.38900000000000001</v>
      </c>
      <c r="CP988">
        <v>-0.16200000000000001</v>
      </c>
      <c r="CQ988" t="s">
        <v>179</v>
      </c>
      <c r="CR988">
        <v>0</v>
      </c>
      <c r="CS988">
        <v>-0.55200000000000005</v>
      </c>
      <c r="CT988" t="s">
        <v>324</v>
      </c>
      <c r="CU988" t="s">
        <v>324</v>
      </c>
      <c r="CV988" t="s">
        <v>324</v>
      </c>
      <c r="CW988" t="s">
        <v>324</v>
      </c>
      <c r="CX988" t="s">
        <v>324</v>
      </c>
      <c r="CY988" t="s">
        <v>324</v>
      </c>
      <c r="CZ988" t="s">
        <v>324</v>
      </c>
      <c r="DA988" t="s">
        <v>324</v>
      </c>
      <c r="DB988" t="s">
        <v>324</v>
      </c>
      <c r="DC988" t="s">
        <v>324</v>
      </c>
    </row>
    <row r="989" spans="1:107" x14ac:dyDescent="0.45">
      <c r="A989">
        <v>2024</v>
      </c>
      <c r="B989">
        <v>3</v>
      </c>
      <c r="C989" t="s">
        <v>212</v>
      </c>
      <c r="D989">
        <v>10331</v>
      </c>
      <c r="E989" t="s">
        <v>551</v>
      </c>
      <c r="F989" t="s">
        <v>323</v>
      </c>
      <c r="G989" t="s">
        <v>244</v>
      </c>
      <c r="H989">
        <v>0.55100000000000005</v>
      </c>
      <c r="I989">
        <v>0.42499999999999999</v>
      </c>
      <c r="J989" t="s">
        <v>324</v>
      </c>
      <c r="K989" t="s">
        <v>324</v>
      </c>
      <c r="L989">
        <v>0.97599999999999998</v>
      </c>
      <c r="M989">
        <v>81</v>
      </c>
      <c r="N989">
        <v>12</v>
      </c>
      <c r="O989" t="s">
        <v>324</v>
      </c>
      <c r="P989" t="s">
        <v>324</v>
      </c>
      <c r="Q989">
        <v>93</v>
      </c>
      <c r="R989" t="s">
        <v>324</v>
      </c>
      <c r="S989" t="s">
        <v>324</v>
      </c>
      <c r="T989" t="s">
        <v>324</v>
      </c>
      <c r="U989" t="s">
        <v>324</v>
      </c>
      <c r="V989">
        <v>0</v>
      </c>
      <c r="W989" t="s">
        <v>324</v>
      </c>
      <c r="X989" t="s">
        <v>324</v>
      </c>
      <c r="Y989" t="s">
        <v>324</v>
      </c>
      <c r="Z989" t="s">
        <v>324</v>
      </c>
      <c r="AA989">
        <v>0</v>
      </c>
      <c r="AB989">
        <v>27.077999999999999</v>
      </c>
      <c r="AC989">
        <v>36.031999999999996</v>
      </c>
      <c r="AD989" t="s">
        <v>324</v>
      </c>
      <c r="AE989" t="s">
        <v>324</v>
      </c>
      <c r="AF989">
        <v>63.11</v>
      </c>
      <c r="AG989">
        <v>0.20599999999999999</v>
      </c>
      <c r="AH989" t="s">
        <v>324</v>
      </c>
      <c r="AI989" t="s">
        <v>324</v>
      </c>
      <c r="AJ989" t="s">
        <v>324</v>
      </c>
      <c r="AK989">
        <v>0.20599999999999999</v>
      </c>
      <c r="AL989">
        <v>33</v>
      </c>
      <c r="AM989" t="s">
        <v>324</v>
      </c>
      <c r="AN989" t="s">
        <v>324</v>
      </c>
      <c r="AO989" t="s">
        <v>324</v>
      </c>
      <c r="AP989">
        <v>33</v>
      </c>
      <c r="AQ989">
        <v>0.40400000000000003</v>
      </c>
      <c r="AR989" t="s">
        <v>324</v>
      </c>
      <c r="AS989" t="s">
        <v>324</v>
      </c>
      <c r="AT989" t="s">
        <v>324</v>
      </c>
      <c r="AU989">
        <v>0.40400000000000003</v>
      </c>
      <c r="AV989" t="s">
        <v>324</v>
      </c>
      <c r="AW989" t="s">
        <v>324</v>
      </c>
      <c r="AX989" t="s">
        <v>324</v>
      </c>
      <c r="AY989" t="s">
        <v>324</v>
      </c>
      <c r="AZ989">
        <v>0</v>
      </c>
      <c r="BA989" t="s">
        <v>324</v>
      </c>
      <c r="BB989" t="s">
        <v>324</v>
      </c>
      <c r="BC989" t="s">
        <v>324</v>
      </c>
      <c r="BD989" t="s">
        <v>324</v>
      </c>
      <c r="BE989">
        <v>0</v>
      </c>
      <c r="BF989" t="s">
        <v>324</v>
      </c>
      <c r="BG989" t="s">
        <v>324</v>
      </c>
      <c r="BH989" t="s">
        <v>324</v>
      </c>
      <c r="BI989" t="s">
        <v>324</v>
      </c>
      <c r="BJ989">
        <v>0</v>
      </c>
      <c r="BK989" t="s">
        <v>324</v>
      </c>
      <c r="BL989" t="s">
        <v>324</v>
      </c>
      <c r="BM989" t="s">
        <v>324</v>
      </c>
      <c r="BN989" t="s">
        <v>324</v>
      </c>
      <c r="BO989">
        <v>0</v>
      </c>
      <c r="BP989" t="s">
        <v>324</v>
      </c>
      <c r="BQ989" t="s">
        <v>324</v>
      </c>
      <c r="BR989" t="s">
        <v>324</v>
      </c>
      <c r="BS989" t="s">
        <v>324</v>
      </c>
      <c r="BT989">
        <v>0</v>
      </c>
      <c r="BU989" t="s">
        <v>324</v>
      </c>
      <c r="BV989" t="s">
        <v>324</v>
      </c>
      <c r="BW989" t="s">
        <v>324</v>
      </c>
      <c r="BX989" t="s">
        <v>324</v>
      </c>
      <c r="BY989">
        <v>0</v>
      </c>
      <c r="BZ989" t="s">
        <v>324</v>
      </c>
      <c r="CA989" t="s">
        <v>324</v>
      </c>
      <c r="CB989" t="s">
        <v>324</v>
      </c>
      <c r="CC989" t="s">
        <v>324</v>
      </c>
      <c r="CD989">
        <v>0</v>
      </c>
      <c r="CE989" t="s">
        <v>324</v>
      </c>
      <c r="CF989" t="s">
        <v>324</v>
      </c>
      <c r="CG989" t="s">
        <v>324</v>
      </c>
      <c r="CH989" t="s">
        <v>324</v>
      </c>
      <c r="CI989">
        <v>0</v>
      </c>
      <c r="CJ989" t="s">
        <v>324</v>
      </c>
      <c r="CK989" t="s">
        <v>324</v>
      </c>
      <c r="CL989" t="s">
        <v>324</v>
      </c>
      <c r="CM989" t="s">
        <v>324</v>
      </c>
      <c r="CN989">
        <v>0</v>
      </c>
      <c r="CO989">
        <v>0.55100000000000005</v>
      </c>
      <c r="CP989">
        <v>0.42499999999999999</v>
      </c>
      <c r="CQ989" t="s">
        <v>179</v>
      </c>
      <c r="CR989">
        <v>0</v>
      </c>
      <c r="CS989">
        <v>0.97599999999999998</v>
      </c>
      <c r="CT989">
        <v>81</v>
      </c>
      <c r="CU989">
        <v>12</v>
      </c>
      <c r="CV989">
        <v>0</v>
      </c>
      <c r="CW989">
        <v>0</v>
      </c>
      <c r="CX989">
        <v>93</v>
      </c>
      <c r="CY989">
        <v>27.077999999999999</v>
      </c>
      <c r="CZ989">
        <v>36.031999999999996</v>
      </c>
      <c r="DA989">
        <v>0</v>
      </c>
      <c r="DB989">
        <v>0</v>
      </c>
      <c r="DC989">
        <v>63.11</v>
      </c>
    </row>
    <row r="990" spans="1:107" x14ac:dyDescent="0.45">
      <c r="A990">
        <v>2024</v>
      </c>
      <c r="B990">
        <v>3</v>
      </c>
      <c r="C990" t="s">
        <v>212</v>
      </c>
      <c r="D990">
        <v>99999</v>
      </c>
      <c r="E990" t="s">
        <v>329</v>
      </c>
      <c r="F990" t="s">
        <v>323</v>
      </c>
      <c r="H990" t="s">
        <v>324</v>
      </c>
      <c r="I990" t="s">
        <v>324</v>
      </c>
      <c r="J990" t="s">
        <v>324</v>
      </c>
      <c r="K990" t="s">
        <v>324</v>
      </c>
      <c r="L990" t="s">
        <v>324</v>
      </c>
      <c r="M990" t="s">
        <v>324</v>
      </c>
      <c r="N990" t="s">
        <v>324</v>
      </c>
      <c r="O990" t="s">
        <v>324</v>
      </c>
      <c r="P990" t="s">
        <v>324</v>
      </c>
      <c r="Q990" t="s">
        <v>324</v>
      </c>
      <c r="R990" t="s">
        <v>324</v>
      </c>
      <c r="S990" t="s">
        <v>324</v>
      </c>
      <c r="T990" t="s">
        <v>324</v>
      </c>
      <c r="U990" t="s">
        <v>324</v>
      </c>
      <c r="V990" t="s">
        <v>324</v>
      </c>
      <c r="W990" t="s">
        <v>324</v>
      </c>
      <c r="X990" t="s">
        <v>324</v>
      </c>
      <c r="Y990" t="s">
        <v>324</v>
      </c>
      <c r="Z990" t="s">
        <v>324</v>
      </c>
      <c r="AA990" t="s">
        <v>324</v>
      </c>
      <c r="AB990" t="s">
        <v>324</v>
      </c>
      <c r="AC990" t="s">
        <v>324</v>
      </c>
      <c r="AD990" t="s">
        <v>324</v>
      </c>
      <c r="AE990" t="s">
        <v>324</v>
      </c>
      <c r="AF990" t="s">
        <v>324</v>
      </c>
      <c r="AG990" t="s">
        <v>324</v>
      </c>
      <c r="AH990" t="s">
        <v>324</v>
      </c>
      <c r="AI990" t="s">
        <v>324</v>
      </c>
      <c r="AJ990" t="s">
        <v>324</v>
      </c>
      <c r="AK990" t="s">
        <v>324</v>
      </c>
      <c r="AL990" t="s">
        <v>324</v>
      </c>
      <c r="AM990" t="s">
        <v>324</v>
      </c>
      <c r="AN990" t="s">
        <v>324</v>
      </c>
      <c r="AO990" t="s">
        <v>324</v>
      </c>
      <c r="AP990" t="s">
        <v>324</v>
      </c>
      <c r="AQ990" t="s">
        <v>324</v>
      </c>
      <c r="AR990" t="s">
        <v>324</v>
      </c>
      <c r="AS990" t="s">
        <v>324</v>
      </c>
      <c r="AT990" t="s">
        <v>324</v>
      </c>
      <c r="AU990" t="s">
        <v>324</v>
      </c>
      <c r="AV990" t="s">
        <v>324</v>
      </c>
      <c r="AW990" t="s">
        <v>324</v>
      </c>
      <c r="AX990" t="s">
        <v>324</v>
      </c>
      <c r="AY990" t="s">
        <v>324</v>
      </c>
      <c r="AZ990" t="s">
        <v>324</v>
      </c>
      <c r="BA990" t="s">
        <v>324</v>
      </c>
      <c r="BB990" t="s">
        <v>324</v>
      </c>
      <c r="BC990" t="s">
        <v>324</v>
      </c>
      <c r="BD990" t="s">
        <v>324</v>
      </c>
      <c r="BE990" t="s">
        <v>324</v>
      </c>
      <c r="BF990" t="s">
        <v>324</v>
      </c>
      <c r="BG990" t="s">
        <v>324</v>
      </c>
      <c r="BH990" t="s">
        <v>324</v>
      </c>
      <c r="BI990" t="s">
        <v>324</v>
      </c>
      <c r="BJ990" t="s">
        <v>324</v>
      </c>
      <c r="BK990" t="s">
        <v>324</v>
      </c>
      <c r="BL990" t="s">
        <v>324</v>
      </c>
      <c r="BM990" t="s">
        <v>324</v>
      </c>
      <c r="BN990" t="s">
        <v>324</v>
      </c>
      <c r="BO990" t="s">
        <v>324</v>
      </c>
      <c r="BP990" t="s">
        <v>324</v>
      </c>
      <c r="BQ990" t="s">
        <v>324</v>
      </c>
      <c r="BR990" t="s">
        <v>324</v>
      </c>
      <c r="BS990" t="s">
        <v>324</v>
      </c>
      <c r="BT990" t="s">
        <v>324</v>
      </c>
      <c r="BU990" t="s">
        <v>324</v>
      </c>
      <c r="BV990" t="s">
        <v>324</v>
      </c>
      <c r="BW990" t="s">
        <v>324</v>
      </c>
      <c r="BX990" t="s">
        <v>324</v>
      </c>
      <c r="BY990" t="s">
        <v>324</v>
      </c>
      <c r="BZ990" t="s">
        <v>324</v>
      </c>
      <c r="CA990" t="s">
        <v>324</v>
      </c>
      <c r="CB990" t="s">
        <v>324</v>
      </c>
      <c r="CC990" t="s">
        <v>324</v>
      </c>
      <c r="CD990" t="s">
        <v>324</v>
      </c>
      <c r="CE990" t="s">
        <v>324</v>
      </c>
      <c r="CF990" t="s">
        <v>324</v>
      </c>
      <c r="CG990" t="s">
        <v>324</v>
      </c>
      <c r="CH990" t="s">
        <v>324</v>
      </c>
      <c r="CI990" t="s">
        <v>324</v>
      </c>
      <c r="CJ990" t="s">
        <v>324</v>
      </c>
      <c r="CK990" t="s">
        <v>324</v>
      </c>
      <c r="CL990" t="s">
        <v>324</v>
      </c>
      <c r="CM990" t="s">
        <v>324</v>
      </c>
      <c r="CN990" t="s">
        <v>324</v>
      </c>
      <c r="CO990" t="s">
        <v>324</v>
      </c>
      <c r="CP990" t="s">
        <v>324</v>
      </c>
      <c r="CQ990" t="s">
        <v>324</v>
      </c>
      <c r="CR990" t="s">
        <v>324</v>
      </c>
      <c r="CS990" t="s">
        <v>324</v>
      </c>
      <c r="CT990" t="s">
        <v>324</v>
      </c>
      <c r="CU990" t="s">
        <v>324</v>
      </c>
      <c r="CV990" t="s">
        <v>324</v>
      </c>
      <c r="CW990" t="s">
        <v>324</v>
      </c>
      <c r="CX990" t="s">
        <v>324</v>
      </c>
      <c r="CY990" t="s">
        <v>324</v>
      </c>
      <c r="CZ990" t="s">
        <v>324</v>
      </c>
      <c r="DA990" t="s">
        <v>324</v>
      </c>
      <c r="DB990" t="s">
        <v>324</v>
      </c>
      <c r="DC990" t="s">
        <v>324</v>
      </c>
    </row>
    <row r="991" spans="1:107" x14ac:dyDescent="0.45">
      <c r="A991">
        <v>2024</v>
      </c>
      <c r="B991">
        <v>3</v>
      </c>
      <c r="C991" t="s">
        <v>215</v>
      </c>
      <c r="D991">
        <v>5701</v>
      </c>
      <c r="E991" t="s">
        <v>497</v>
      </c>
      <c r="F991" t="s">
        <v>323</v>
      </c>
      <c r="G991" t="s">
        <v>244</v>
      </c>
      <c r="H991">
        <v>126.086</v>
      </c>
      <c r="I991">
        <v>5.7</v>
      </c>
      <c r="J991" t="s">
        <v>324</v>
      </c>
      <c r="K991" t="s">
        <v>324</v>
      </c>
      <c r="L991">
        <v>131.786</v>
      </c>
      <c r="M991">
        <v>24161</v>
      </c>
      <c r="N991">
        <v>163</v>
      </c>
      <c r="O991" t="s">
        <v>324</v>
      </c>
      <c r="P991" t="s">
        <v>324</v>
      </c>
      <c r="Q991">
        <v>24324</v>
      </c>
      <c r="R991">
        <v>4.641</v>
      </c>
      <c r="S991">
        <v>0.28599999999999998</v>
      </c>
      <c r="T991" t="s">
        <v>324</v>
      </c>
      <c r="U991" t="s">
        <v>324</v>
      </c>
      <c r="V991">
        <v>4.9269999999999996</v>
      </c>
      <c r="W991">
        <v>2187</v>
      </c>
      <c r="X991">
        <v>57</v>
      </c>
      <c r="Y991" t="s">
        <v>324</v>
      </c>
      <c r="Z991" t="s">
        <v>324</v>
      </c>
      <c r="AA991">
        <v>2244</v>
      </c>
      <c r="AB991">
        <v>6437.8010000000004</v>
      </c>
      <c r="AC991">
        <v>122.645</v>
      </c>
      <c r="AD991" t="s">
        <v>324</v>
      </c>
      <c r="AE991" t="s">
        <v>324</v>
      </c>
      <c r="AF991">
        <v>6560.4459999999999</v>
      </c>
      <c r="AG991">
        <v>1.409</v>
      </c>
      <c r="AH991">
        <v>8.0000000000000002E-3</v>
      </c>
      <c r="AI991" t="s">
        <v>324</v>
      </c>
      <c r="AJ991" t="s">
        <v>324</v>
      </c>
      <c r="AK991">
        <v>1.417</v>
      </c>
      <c r="AL991">
        <v>174</v>
      </c>
      <c r="AM991">
        <v>1</v>
      </c>
      <c r="AN991" t="s">
        <v>324</v>
      </c>
      <c r="AO991" t="s">
        <v>324</v>
      </c>
      <c r="AP991">
        <v>175</v>
      </c>
      <c r="AQ991" t="s">
        <v>324</v>
      </c>
      <c r="AR991" t="s">
        <v>324</v>
      </c>
      <c r="AS991" t="s">
        <v>324</v>
      </c>
      <c r="AT991" t="s">
        <v>324</v>
      </c>
      <c r="AU991">
        <v>0</v>
      </c>
      <c r="AV991" t="s">
        <v>324</v>
      </c>
      <c r="AW991" t="s">
        <v>324</v>
      </c>
      <c r="AX991" t="s">
        <v>324</v>
      </c>
      <c r="AY991" t="s">
        <v>324</v>
      </c>
      <c r="AZ991">
        <v>0</v>
      </c>
      <c r="BA991" t="s">
        <v>324</v>
      </c>
      <c r="BB991" t="s">
        <v>324</v>
      </c>
      <c r="BC991" t="s">
        <v>324</v>
      </c>
      <c r="BD991" t="s">
        <v>324</v>
      </c>
      <c r="BE991">
        <v>0</v>
      </c>
      <c r="BF991" t="s">
        <v>324</v>
      </c>
      <c r="BG991" t="s">
        <v>324</v>
      </c>
      <c r="BH991" t="s">
        <v>324</v>
      </c>
      <c r="BI991" t="s">
        <v>324</v>
      </c>
      <c r="BJ991">
        <v>0</v>
      </c>
      <c r="BK991">
        <v>8.0000000000000002E-3</v>
      </c>
      <c r="BL991">
        <v>4.8000000000000001E-2</v>
      </c>
      <c r="BM991" t="s">
        <v>324</v>
      </c>
      <c r="BN991" t="s">
        <v>324</v>
      </c>
      <c r="BO991">
        <v>5.6000000000000001E-2</v>
      </c>
      <c r="BP991">
        <v>2</v>
      </c>
      <c r="BQ991">
        <v>4</v>
      </c>
      <c r="BR991" t="s">
        <v>324</v>
      </c>
      <c r="BS991" t="s">
        <v>324</v>
      </c>
      <c r="BT991">
        <v>6</v>
      </c>
      <c r="BU991" t="s">
        <v>324</v>
      </c>
      <c r="BV991" t="s">
        <v>324</v>
      </c>
      <c r="BW991" t="s">
        <v>324</v>
      </c>
      <c r="BX991" t="s">
        <v>324</v>
      </c>
      <c r="BY991">
        <v>0</v>
      </c>
      <c r="BZ991" t="s">
        <v>324</v>
      </c>
      <c r="CA991" t="s">
        <v>324</v>
      </c>
      <c r="CB991" t="s">
        <v>324</v>
      </c>
      <c r="CC991" t="s">
        <v>324</v>
      </c>
      <c r="CD991">
        <v>0</v>
      </c>
      <c r="CE991" t="s">
        <v>324</v>
      </c>
      <c r="CF991" t="s">
        <v>324</v>
      </c>
      <c r="CG991" t="s">
        <v>324</v>
      </c>
      <c r="CH991" t="s">
        <v>324</v>
      </c>
      <c r="CI991">
        <v>0</v>
      </c>
      <c r="CJ991" t="s">
        <v>324</v>
      </c>
      <c r="CK991" t="s">
        <v>324</v>
      </c>
      <c r="CL991" t="s">
        <v>324</v>
      </c>
      <c r="CM991" t="s">
        <v>324</v>
      </c>
      <c r="CN991">
        <v>0</v>
      </c>
      <c r="CO991">
        <v>130.73500000000001</v>
      </c>
      <c r="CP991">
        <v>6.0339999999999998</v>
      </c>
      <c r="CQ991" t="s">
        <v>179</v>
      </c>
      <c r="CR991">
        <v>0</v>
      </c>
      <c r="CS991">
        <v>136.76900000000001</v>
      </c>
      <c r="CT991">
        <v>26350</v>
      </c>
      <c r="CU991">
        <v>224</v>
      </c>
      <c r="CV991">
        <v>0</v>
      </c>
      <c r="CW991">
        <v>0</v>
      </c>
      <c r="CX991">
        <v>26574</v>
      </c>
      <c r="CY991">
        <v>6437.8010000000004</v>
      </c>
      <c r="CZ991">
        <v>122.645</v>
      </c>
      <c r="DA991">
        <v>0</v>
      </c>
      <c r="DB991">
        <v>0</v>
      </c>
      <c r="DC991">
        <v>6560.4459999999999</v>
      </c>
    </row>
    <row r="992" spans="1:107" x14ac:dyDescent="0.45">
      <c r="A992">
        <v>2024</v>
      </c>
      <c r="B992">
        <v>3</v>
      </c>
      <c r="C992" t="s">
        <v>215</v>
      </c>
      <c r="D992">
        <v>16604</v>
      </c>
      <c r="E992" t="s">
        <v>552</v>
      </c>
      <c r="F992" t="s">
        <v>323</v>
      </c>
      <c r="G992" t="s">
        <v>244</v>
      </c>
      <c r="H992">
        <v>373.6</v>
      </c>
      <c r="I992">
        <v>117.764</v>
      </c>
      <c r="J992">
        <v>0</v>
      </c>
      <c r="K992">
        <v>0</v>
      </c>
      <c r="L992">
        <v>491.36399999999998</v>
      </c>
      <c r="M992">
        <v>44167</v>
      </c>
      <c r="N992">
        <v>866</v>
      </c>
      <c r="O992">
        <v>0</v>
      </c>
      <c r="P992">
        <v>0</v>
      </c>
      <c r="Q992">
        <v>45033</v>
      </c>
      <c r="R992" t="s">
        <v>324</v>
      </c>
      <c r="S992" t="s">
        <v>324</v>
      </c>
      <c r="T992" t="s">
        <v>324</v>
      </c>
      <c r="U992" t="s">
        <v>324</v>
      </c>
      <c r="V992">
        <v>0</v>
      </c>
      <c r="W992" t="s">
        <v>324</v>
      </c>
      <c r="X992" t="s">
        <v>324</v>
      </c>
      <c r="Y992" t="s">
        <v>324</v>
      </c>
      <c r="Z992" t="s">
        <v>324</v>
      </c>
      <c r="AA992">
        <v>0</v>
      </c>
      <c r="AB992" t="s">
        <v>324</v>
      </c>
      <c r="AC992" t="s">
        <v>324</v>
      </c>
      <c r="AD992" t="s">
        <v>324</v>
      </c>
      <c r="AE992" t="s">
        <v>324</v>
      </c>
      <c r="AF992">
        <v>0</v>
      </c>
      <c r="AG992" t="s">
        <v>324</v>
      </c>
      <c r="AH992" t="s">
        <v>324</v>
      </c>
      <c r="AI992" t="s">
        <v>324</v>
      </c>
      <c r="AJ992" t="s">
        <v>324</v>
      </c>
      <c r="AK992">
        <v>0</v>
      </c>
      <c r="AL992" t="s">
        <v>324</v>
      </c>
      <c r="AM992" t="s">
        <v>324</v>
      </c>
      <c r="AN992" t="s">
        <v>324</v>
      </c>
      <c r="AO992" t="s">
        <v>324</v>
      </c>
      <c r="AP992">
        <v>0</v>
      </c>
      <c r="AQ992" t="s">
        <v>324</v>
      </c>
      <c r="AR992" t="s">
        <v>324</v>
      </c>
      <c r="AS992" t="s">
        <v>324</v>
      </c>
      <c r="AT992" t="s">
        <v>324</v>
      </c>
      <c r="AU992">
        <v>0</v>
      </c>
      <c r="AV992" t="s">
        <v>324</v>
      </c>
      <c r="AW992" t="s">
        <v>324</v>
      </c>
      <c r="AX992" t="s">
        <v>324</v>
      </c>
      <c r="AY992" t="s">
        <v>324</v>
      </c>
      <c r="AZ992">
        <v>0</v>
      </c>
      <c r="BA992" t="s">
        <v>324</v>
      </c>
      <c r="BB992" t="s">
        <v>324</v>
      </c>
      <c r="BC992" t="s">
        <v>324</v>
      </c>
      <c r="BD992" t="s">
        <v>324</v>
      </c>
      <c r="BE992">
        <v>0</v>
      </c>
      <c r="BF992" t="s">
        <v>324</v>
      </c>
      <c r="BG992" t="s">
        <v>324</v>
      </c>
      <c r="BH992" t="s">
        <v>324</v>
      </c>
      <c r="BI992" t="s">
        <v>324</v>
      </c>
      <c r="BJ992">
        <v>0</v>
      </c>
      <c r="BK992" t="s">
        <v>324</v>
      </c>
      <c r="BL992" t="s">
        <v>324</v>
      </c>
      <c r="BM992" t="s">
        <v>324</v>
      </c>
      <c r="BN992" t="s">
        <v>324</v>
      </c>
      <c r="BO992">
        <v>0</v>
      </c>
      <c r="BP992" t="s">
        <v>324</v>
      </c>
      <c r="BQ992" t="s">
        <v>324</v>
      </c>
      <c r="BR992" t="s">
        <v>324</v>
      </c>
      <c r="BS992" t="s">
        <v>324</v>
      </c>
      <c r="BT992">
        <v>0</v>
      </c>
      <c r="BU992" t="s">
        <v>324</v>
      </c>
      <c r="BV992" t="s">
        <v>324</v>
      </c>
      <c r="BW992" t="s">
        <v>324</v>
      </c>
      <c r="BX992" t="s">
        <v>324</v>
      </c>
      <c r="BY992">
        <v>0</v>
      </c>
      <c r="BZ992" t="s">
        <v>324</v>
      </c>
      <c r="CA992" t="s">
        <v>324</v>
      </c>
      <c r="CB992" t="s">
        <v>324</v>
      </c>
      <c r="CC992" t="s">
        <v>324</v>
      </c>
      <c r="CD992">
        <v>0</v>
      </c>
      <c r="CE992" t="s">
        <v>324</v>
      </c>
      <c r="CF992" t="s">
        <v>324</v>
      </c>
      <c r="CG992" t="s">
        <v>324</v>
      </c>
      <c r="CH992" t="s">
        <v>324</v>
      </c>
      <c r="CI992">
        <v>0</v>
      </c>
      <c r="CJ992" t="s">
        <v>324</v>
      </c>
      <c r="CK992" t="s">
        <v>324</v>
      </c>
      <c r="CL992" t="s">
        <v>324</v>
      </c>
      <c r="CM992" t="s">
        <v>324</v>
      </c>
      <c r="CN992">
        <v>0</v>
      </c>
      <c r="CO992">
        <v>373.6</v>
      </c>
      <c r="CP992">
        <v>117.764</v>
      </c>
      <c r="CQ992" t="s">
        <v>179</v>
      </c>
      <c r="CR992">
        <v>0</v>
      </c>
      <c r="CS992">
        <v>491.36399999999998</v>
      </c>
      <c r="CT992">
        <v>44167</v>
      </c>
      <c r="CU992">
        <v>866</v>
      </c>
      <c r="CV992">
        <v>0</v>
      </c>
      <c r="CW992">
        <v>0</v>
      </c>
      <c r="CX992">
        <v>45033</v>
      </c>
      <c r="CY992">
        <v>0</v>
      </c>
      <c r="CZ992">
        <v>0</v>
      </c>
      <c r="DA992">
        <v>0</v>
      </c>
      <c r="DB992">
        <v>0</v>
      </c>
      <c r="DC992">
        <v>0</v>
      </c>
    </row>
    <row r="993" spans="1:107" x14ac:dyDescent="0.45">
      <c r="A993">
        <v>2024</v>
      </c>
      <c r="B993">
        <v>3</v>
      </c>
      <c r="C993" t="s">
        <v>215</v>
      </c>
      <c r="D993">
        <v>55937</v>
      </c>
      <c r="E993" t="s">
        <v>553</v>
      </c>
      <c r="F993" t="s">
        <v>323</v>
      </c>
      <c r="G993" t="s">
        <v>247</v>
      </c>
      <c r="H993">
        <v>48.093000000000004</v>
      </c>
      <c r="I993">
        <v>1.0429999999999999</v>
      </c>
      <c r="J993">
        <v>0.23599999999999999</v>
      </c>
      <c r="K993" t="s">
        <v>324</v>
      </c>
      <c r="L993">
        <v>49.372</v>
      </c>
      <c r="M993">
        <v>4925</v>
      </c>
      <c r="N993">
        <v>41</v>
      </c>
      <c r="O993">
        <v>11</v>
      </c>
      <c r="P993" t="s">
        <v>324</v>
      </c>
      <c r="Q993">
        <v>4977</v>
      </c>
      <c r="R993" t="s">
        <v>324</v>
      </c>
      <c r="S993" t="s">
        <v>324</v>
      </c>
      <c r="T993" t="s">
        <v>324</v>
      </c>
      <c r="U993" t="s">
        <v>324</v>
      </c>
      <c r="V993">
        <v>0</v>
      </c>
      <c r="W993" t="s">
        <v>324</v>
      </c>
      <c r="X993" t="s">
        <v>324</v>
      </c>
      <c r="Y993" t="s">
        <v>324</v>
      </c>
      <c r="Z993" t="s">
        <v>324</v>
      </c>
      <c r="AA993">
        <v>0</v>
      </c>
      <c r="AB993" t="s">
        <v>324</v>
      </c>
      <c r="AC993" t="s">
        <v>324</v>
      </c>
      <c r="AD993" t="s">
        <v>324</v>
      </c>
      <c r="AE993" t="s">
        <v>324</v>
      </c>
      <c r="AF993">
        <v>0</v>
      </c>
      <c r="AG993" t="s">
        <v>324</v>
      </c>
      <c r="AH993" t="s">
        <v>324</v>
      </c>
      <c r="AI993" t="s">
        <v>324</v>
      </c>
      <c r="AJ993" t="s">
        <v>324</v>
      </c>
      <c r="AK993">
        <v>0</v>
      </c>
      <c r="AL993" t="s">
        <v>324</v>
      </c>
      <c r="AM993" t="s">
        <v>324</v>
      </c>
      <c r="AN993" t="s">
        <v>324</v>
      </c>
      <c r="AO993" t="s">
        <v>324</v>
      </c>
      <c r="AP993">
        <v>0</v>
      </c>
      <c r="AQ993" t="s">
        <v>324</v>
      </c>
      <c r="AR993" t="s">
        <v>324</v>
      </c>
      <c r="AS993" t="s">
        <v>324</v>
      </c>
      <c r="AT993" t="s">
        <v>324</v>
      </c>
      <c r="AU993">
        <v>0</v>
      </c>
      <c r="AV993" t="s">
        <v>324</v>
      </c>
      <c r="AW993" t="s">
        <v>324</v>
      </c>
      <c r="AX993" t="s">
        <v>324</v>
      </c>
      <c r="AY993" t="s">
        <v>324</v>
      </c>
      <c r="AZ993">
        <v>0</v>
      </c>
      <c r="BA993" t="s">
        <v>324</v>
      </c>
      <c r="BB993" t="s">
        <v>324</v>
      </c>
      <c r="BC993" t="s">
        <v>324</v>
      </c>
      <c r="BD993" t="s">
        <v>324</v>
      </c>
      <c r="BE993">
        <v>0</v>
      </c>
      <c r="BF993" t="s">
        <v>324</v>
      </c>
      <c r="BG993" t="s">
        <v>324</v>
      </c>
      <c r="BH993" t="s">
        <v>324</v>
      </c>
      <c r="BI993" t="s">
        <v>324</v>
      </c>
      <c r="BJ993">
        <v>0</v>
      </c>
      <c r="BK993">
        <v>6.0000000000000001E-3</v>
      </c>
      <c r="BL993">
        <v>0</v>
      </c>
      <c r="BM993">
        <v>0</v>
      </c>
      <c r="BN993" t="s">
        <v>324</v>
      </c>
      <c r="BO993">
        <v>6.0000000000000001E-3</v>
      </c>
      <c r="BP993">
        <v>3</v>
      </c>
      <c r="BQ993">
        <v>0</v>
      </c>
      <c r="BR993">
        <v>0</v>
      </c>
      <c r="BS993" t="s">
        <v>324</v>
      </c>
      <c r="BT993">
        <v>3</v>
      </c>
      <c r="BU993" t="s">
        <v>324</v>
      </c>
      <c r="BV993" t="s">
        <v>324</v>
      </c>
      <c r="BW993" t="s">
        <v>324</v>
      </c>
      <c r="BX993" t="s">
        <v>324</v>
      </c>
      <c r="BY993">
        <v>0</v>
      </c>
      <c r="BZ993">
        <v>0</v>
      </c>
      <c r="CA993">
        <v>0</v>
      </c>
      <c r="CB993">
        <v>0</v>
      </c>
      <c r="CC993" t="s">
        <v>324</v>
      </c>
      <c r="CD993">
        <v>0</v>
      </c>
      <c r="CE993">
        <v>0</v>
      </c>
      <c r="CF993">
        <v>0</v>
      </c>
      <c r="CG993">
        <v>0</v>
      </c>
      <c r="CH993" t="s">
        <v>324</v>
      </c>
      <c r="CI993">
        <v>0</v>
      </c>
      <c r="CJ993" t="s">
        <v>324</v>
      </c>
      <c r="CK993" t="s">
        <v>324</v>
      </c>
      <c r="CL993" t="s">
        <v>324</v>
      </c>
      <c r="CM993" t="s">
        <v>324</v>
      </c>
      <c r="CN993">
        <v>0</v>
      </c>
      <c r="CO993">
        <v>48.098999999999997</v>
      </c>
      <c r="CP993">
        <v>1.0429999999999999</v>
      </c>
      <c r="CQ993">
        <v>0.23599999999999999</v>
      </c>
      <c r="CR993">
        <v>0</v>
      </c>
      <c r="CS993">
        <v>49.378</v>
      </c>
      <c r="CT993">
        <v>4928</v>
      </c>
      <c r="CU993">
        <v>41</v>
      </c>
      <c r="CV993">
        <v>11</v>
      </c>
      <c r="CW993">
        <v>0</v>
      </c>
      <c r="CX993">
        <v>4980</v>
      </c>
      <c r="CY993">
        <v>0</v>
      </c>
      <c r="CZ993">
        <v>0</v>
      </c>
      <c r="DA993">
        <v>0</v>
      </c>
      <c r="DB993">
        <v>0</v>
      </c>
      <c r="DC993">
        <v>0</v>
      </c>
    </row>
    <row r="994" spans="1:107" x14ac:dyDescent="0.45">
      <c r="A994">
        <v>2024</v>
      </c>
      <c r="B994">
        <v>3</v>
      </c>
      <c r="C994" t="s">
        <v>215</v>
      </c>
      <c r="D994">
        <v>65610</v>
      </c>
      <c r="E994" t="s">
        <v>554</v>
      </c>
      <c r="F994" t="s">
        <v>323</v>
      </c>
      <c r="G994" t="s">
        <v>244</v>
      </c>
      <c r="H994">
        <v>0</v>
      </c>
      <c r="I994">
        <v>0.2</v>
      </c>
      <c r="J994">
        <v>0</v>
      </c>
      <c r="K994">
        <v>0</v>
      </c>
      <c r="L994">
        <v>0.2</v>
      </c>
      <c r="M994">
        <v>0</v>
      </c>
      <c r="N994">
        <v>2</v>
      </c>
      <c r="O994">
        <v>0</v>
      </c>
      <c r="P994">
        <v>0</v>
      </c>
      <c r="Q994">
        <v>2</v>
      </c>
      <c r="R994">
        <v>0</v>
      </c>
      <c r="S994">
        <v>0</v>
      </c>
      <c r="T994">
        <v>0</v>
      </c>
      <c r="U994">
        <v>0</v>
      </c>
      <c r="V994">
        <v>0</v>
      </c>
      <c r="W994">
        <v>0</v>
      </c>
      <c r="X994">
        <v>0</v>
      </c>
      <c r="Y994">
        <v>0</v>
      </c>
      <c r="Z994">
        <v>0</v>
      </c>
      <c r="AA994">
        <v>0</v>
      </c>
      <c r="AB994">
        <v>0</v>
      </c>
      <c r="AC994">
        <v>15.8</v>
      </c>
      <c r="AD994">
        <v>0</v>
      </c>
      <c r="AE994">
        <v>0</v>
      </c>
      <c r="AF994">
        <v>15.8</v>
      </c>
      <c r="AG994">
        <v>0</v>
      </c>
      <c r="AH994">
        <v>0</v>
      </c>
      <c r="AI994">
        <v>0</v>
      </c>
      <c r="AJ994">
        <v>0</v>
      </c>
      <c r="AK994">
        <v>0</v>
      </c>
      <c r="AL994">
        <v>0</v>
      </c>
      <c r="AM994">
        <v>0</v>
      </c>
      <c r="AN994">
        <v>0</v>
      </c>
      <c r="AO994">
        <v>0</v>
      </c>
      <c r="AP994">
        <v>0</v>
      </c>
      <c r="AQ994">
        <v>0</v>
      </c>
      <c r="AR994">
        <v>0</v>
      </c>
      <c r="AS994">
        <v>0</v>
      </c>
      <c r="AT994">
        <v>0</v>
      </c>
      <c r="AU994">
        <v>0</v>
      </c>
      <c r="AV994">
        <v>0</v>
      </c>
      <c r="AW994">
        <v>0</v>
      </c>
      <c r="AX994">
        <v>0</v>
      </c>
      <c r="AY994">
        <v>0</v>
      </c>
      <c r="AZ994">
        <v>0</v>
      </c>
      <c r="BA994">
        <v>0</v>
      </c>
      <c r="BB994">
        <v>0</v>
      </c>
      <c r="BC994">
        <v>0</v>
      </c>
      <c r="BD994">
        <v>0</v>
      </c>
      <c r="BE994">
        <v>0</v>
      </c>
      <c r="BF994">
        <v>0</v>
      </c>
      <c r="BG994">
        <v>0</v>
      </c>
      <c r="BH994">
        <v>0</v>
      </c>
      <c r="BI994">
        <v>0</v>
      </c>
      <c r="BJ994">
        <v>0</v>
      </c>
      <c r="BK994">
        <v>0</v>
      </c>
      <c r="BL994">
        <v>0</v>
      </c>
      <c r="BM994">
        <v>0</v>
      </c>
      <c r="BN994">
        <v>0</v>
      </c>
      <c r="BO994">
        <v>0</v>
      </c>
      <c r="BP994">
        <v>0</v>
      </c>
      <c r="BQ994">
        <v>0</v>
      </c>
      <c r="BR994">
        <v>0</v>
      </c>
      <c r="BS994">
        <v>0</v>
      </c>
      <c r="BT994">
        <v>0</v>
      </c>
      <c r="BU994">
        <v>0</v>
      </c>
      <c r="BV994">
        <v>0</v>
      </c>
      <c r="BW994">
        <v>0</v>
      </c>
      <c r="BX994">
        <v>0</v>
      </c>
      <c r="BY994">
        <v>0</v>
      </c>
      <c r="BZ994">
        <v>0</v>
      </c>
      <c r="CA994">
        <v>0.4</v>
      </c>
      <c r="CB994">
        <v>0</v>
      </c>
      <c r="CC994">
        <v>0</v>
      </c>
      <c r="CD994">
        <v>0.4</v>
      </c>
      <c r="CE994">
        <v>0</v>
      </c>
      <c r="CF994">
        <v>1</v>
      </c>
      <c r="CG994">
        <v>0</v>
      </c>
      <c r="CH994">
        <v>0</v>
      </c>
      <c r="CI994">
        <v>1</v>
      </c>
      <c r="CJ994">
        <v>0</v>
      </c>
      <c r="CK994">
        <v>0.50900000000000001</v>
      </c>
      <c r="CL994">
        <v>0</v>
      </c>
      <c r="CM994">
        <v>0</v>
      </c>
      <c r="CN994">
        <v>0.50900000000000001</v>
      </c>
      <c r="CO994" t="s">
        <v>179</v>
      </c>
      <c r="CP994">
        <v>0.6</v>
      </c>
      <c r="CQ994" t="s">
        <v>179</v>
      </c>
      <c r="CR994">
        <v>0</v>
      </c>
      <c r="CS994">
        <v>0.6</v>
      </c>
      <c r="CT994">
        <v>0</v>
      </c>
      <c r="CU994">
        <v>3</v>
      </c>
      <c r="CV994">
        <v>0</v>
      </c>
      <c r="CW994">
        <v>0</v>
      </c>
      <c r="CX994">
        <v>3</v>
      </c>
      <c r="CY994">
        <v>0</v>
      </c>
      <c r="CZ994">
        <v>16.309000000000001</v>
      </c>
      <c r="DA994">
        <v>0</v>
      </c>
      <c r="DB994">
        <v>0</v>
      </c>
      <c r="DC994">
        <v>16.309000000000001</v>
      </c>
    </row>
    <row r="995" spans="1:107" x14ac:dyDescent="0.45">
      <c r="A995">
        <v>2024</v>
      </c>
      <c r="B995">
        <v>3</v>
      </c>
      <c r="C995" t="s">
        <v>215</v>
      </c>
      <c r="D995">
        <v>99999</v>
      </c>
      <c r="E995" t="s">
        <v>329</v>
      </c>
      <c r="F995" t="s">
        <v>323</v>
      </c>
      <c r="H995">
        <v>442.928</v>
      </c>
      <c r="I995">
        <v>145.70099999999999</v>
      </c>
      <c r="J995" t="s">
        <v>179</v>
      </c>
      <c r="K995" t="s">
        <v>324</v>
      </c>
      <c r="L995">
        <v>592.798</v>
      </c>
      <c r="M995" t="s">
        <v>324</v>
      </c>
      <c r="N995" t="s">
        <v>324</v>
      </c>
      <c r="O995" t="s">
        <v>324</v>
      </c>
      <c r="P995" t="s">
        <v>324</v>
      </c>
      <c r="Q995" t="s">
        <v>324</v>
      </c>
      <c r="R995" t="s">
        <v>324</v>
      </c>
      <c r="S995" t="s">
        <v>324</v>
      </c>
      <c r="T995" t="s">
        <v>324</v>
      </c>
      <c r="U995" t="s">
        <v>324</v>
      </c>
      <c r="V995">
        <v>0</v>
      </c>
      <c r="W995" t="s">
        <v>324</v>
      </c>
      <c r="X995" t="s">
        <v>324</v>
      </c>
      <c r="Y995" t="s">
        <v>324</v>
      </c>
      <c r="Z995" t="s">
        <v>324</v>
      </c>
      <c r="AA995" t="s">
        <v>324</v>
      </c>
      <c r="AB995" t="s">
        <v>324</v>
      </c>
      <c r="AC995" t="s">
        <v>324</v>
      </c>
      <c r="AD995" t="s">
        <v>324</v>
      </c>
      <c r="AE995" t="s">
        <v>324</v>
      </c>
      <c r="AF995" t="s">
        <v>324</v>
      </c>
      <c r="AG995" t="s">
        <v>324</v>
      </c>
      <c r="AH995" t="s">
        <v>324</v>
      </c>
      <c r="AI995" t="s">
        <v>324</v>
      </c>
      <c r="AJ995" t="s">
        <v>324</v>
      </c>
      <c r="AK995">
        <v>0</v>
      </c>
      <c r="AL995" t="s">
        <v>324</v>
      </c>
      <c r="AM995" t="s">
        <v>324</v>
      </c>
      <c r="AN995" t="s">
        <v>324</v>
      </c>
      <c r="AO995" t="s">
        <v>324</v>
      </c>
      <c r="AP995" t="s">
        <v>324</v>
      </c>
      <c r="AQ995" t="s">
        <v>324</v>
      </c>
      <c r="AR995" t="s">
        <v>324</v>
      </c>
      <c r="AS995" t="s">
        <v>324</v>
      </c>
      <c r="AT995" t="s">
        <v>324</v>
      </c>
      <c r="AU995" t="s">
        <v>324</v>
      </c>
      <c r="AV995" t="s">
        <v>324</v>
      </c>
      <c r="AW995" t="s">
        <v>324</v>
      </c>
      <c r="AX995" t="s">
        <v>324</v>
      </c>
      <c r="AY995" t="s">
        <v>324</v>
      </c>
      <c r="AZ995">
        <v>0</v>
      </c>
      <c r="BA995" t="s">
        <v>324</v>
      </c>
      <c r="BB995" t="s">
        <v>324</v>
      </c>
      <c r="BC995" t="s">
        <v>324</v>
      </c>
      <c r="BD995" t="s">
        <v>324</v>
      </c>
      <c r="BE995" t="s">
        <v>324</v>
      </c>
      <c r="BF995" t="s">
        <v>324</v>
      </c>
      <c r="BG995" t="s">
        <v>324</v>
      </c>
      <c r="BH995" t="s">
        <v>324</v>
      </c>
      <c r="BI995" t="s">
        <v>324</v>
      </c>
      <c r="BJ995" t="s">
        <v>324</v>
      </c>
      <c r="BK995" t="s">
        <v>324</v>
      </c>
      <c r="BL995" t="s">
        <v>324</v>
      </c>
      <c r="BM995" t="s">
        <v>324</v>
      </c>
      <c r="BN995" t="s">
        <v>324</v>
      </c>
      <c r="BO995" t="s">
        <v>324</v>
      </c>
      <c r="BP995" t="s">
        <v>324</v>
      </c>
      <c r="BQ995" t="s">
        <v>324</v>
      </c>
      <c r="BR995" t="s">
        <v>324</v>
      </c>
      <c r="BS995" t="s">
        <v>324</v>
      </c>
      <c r="BT995" t="s">
        <v>324</v>
      </c>
      <c r="BU995" t="s">
        <v>324</v>
      </c>
      <c r="BV995" t="s">
        <v>324</v>
      </c>
      <c r="BW995" t="s">
        <v>324</v>
      </c>
      <c r="BX995" t="s">
        <v>324</v>
      </c>
      <c r="BY995" t="s">
        <v>324</v>
      </c>
      <c r="BZ995" t="s">
        <v>324</v>
      </c>
      <c r="CA995" t="s">
        <v>324</v>
      </c>
      <c r="CB995" t="s">
        <v>324</v>
      </c>
      <c r="CC995" t="s">
        <v>324</v>
      </c>
      <c r="CD995" t="s">
        <v>324</v>
      </c>
      <c r="CE995" t="s">
        <v>324</v>
      </c>
      <c r="CF995" t="s">
        <v>324</v>
      </c>
      <c r="CG995" t="s">
        <v>324</v>
      </c>
      <c r="CH995" t="s">
        <v>324</v>
      </c>
      <c r="CI995" t="s">
        <v>324</v>
      </c>
      <c r="CJ995" t="s">
        <v>324</v>
      </c>
      <c r="CK995" t="s">
        <v>324</v>
      </c>
      <c r="CL995" t="s">
        <v>324</v>
      </c>
      <c r="CM995" t="s">
        <v>324</v>
      </c>
      <c r="CN995" t="s">
        <v>324</v>
      </c>
      <c r="CO995">
        <v>442.928</v>
      </c>
      <c r="CP995">
        <v>145.70099999999999</v>
      </c>
      <c r="CQ995" t="s">
        <v>179</v>
      </c>
      <c r="CR995" t="s">
        <v>324</v>
      </c>
      <c r="CS995">
        <v>592.798</v>
      </c>
      <c r="CT995" t="s">
        <v>324</v>
      </c>
      <c r="CU995" t="s">
        <v>324</v>
      </c>
      <c r="CV995" t="s">
        <v>324</v>
      </c>
      <c r="CW995" t="s">
        <v>324</v>
      </c>
      <c r="CX995" t="s">
        <v>324</v>
      </c>
      <c r="CY995" t="s">
        <v>324</v>
      </c>
      <c r="CZ995" t="s">
        <v>324</v>
      </c>
      <c r="DA995" t="s">
        <v>324</v>
      </c>
      <c r="DB995" t="s">
        <v>324</v>
      </c>
      <c r="DC995" t="s">
        <v>324</v>
      </c>
    </row>
    <row r="996" spans="1:107" x14ac:dyDescent="0.45">
      <c r="A996">
        <v>2024</v>
      </c>
      <c r="B996">
        <v>3</v>
      </c>
      <c r="C996" t="s">
        <v>218</v>
      </c>
      <c r="D996">
        <v>2010</v>
      </c>
      <c r="E996" t="s">
        <v>555</v>
      </c>
      <c r="F996" t="s">
        <v>323</v>
      </c>
      <c r="G996" t="s">
        <v>247</v>
      </c>
      <c r="H996">
        <v>1.827</v>
      </c>
      <c r="I996">
        <v>8.5999999999999993E-2</v>
      </c>
      <c r="J996" t="s">
        <v>324</v>
      </c>
      <c r="K996" t="s">
        <v>324</v>
      </c>
      <c r="L996">
        <v>1.913</v>
      </c>
      <c r="M996">
        <v>262</v>
      </c>
      <c r="N996">
        <v>6</v>
      </c>
      <c r="O996" t="s">
        <v>324</v>
      </c>
      <c r="P996" t="s">
        <v>324</v>
      </c>
      <c r="Q996">
        <v>268</v>
      </c>
      <c r="R996" t="s">
        <v>324</v>
      </c>
      <c r="S996" t="s">
        <v>324</v>
      </c>
      <c r="T996" t="s">
        <v>324</v>
      </c>
      <c r="U996" t="s">
        <v>324</v>
      </c>
      <c r="V996">
        <v>0</v>
      </c>
      <c r="W996" t="s">
        <v>324</v>
      </c>
      <c r="X996" t="s">
        <v>324</v>
      </c>
      <c r="Y996" t="s">
        <v>324</v>
      </c>
      <c r="Z996" t="s">
        <v>324</v>
      </c>
      <c r="AA996">
        <v>0</v>
      </c>
      <c r="AB996" t="s">
        <v>324</v>
      </c>
      <c r="AC996" t="s">
        <v>324</v>
      </c>
      <c r="AD996" t="s">
        <v>324</v>
      </c>
      <c r="AE996" t="s">
        <v>324</v>
      </c>
      <c r="AF996">
        <v>0</v>
      </c>
      <c r="AG996" t="s">
        <v>324</v>
      </c>
      <c r="AH996" t="s">
        <v>324</v>
      </c>
      <c r="AI996" t="s">
        <v>324</v>
      </c>
      <c r="AJ996" t="s">
        <v>324</v>
      </c>
      <c r="AK996">
        <v>0</v>
      </c>
      <c r="AL996" t="s">
        <v>324</v>
      </c>
      <c r="AM996" t="s">
        <v>324</v>
      </c>
      <c r="AN996" t="s">
        <v>324</v>
      </c>
      <c r="AO996" t="s">
        <v>324</v>
      </c>
      <c r="AP996">
        <v>0</v>
      </c>
      <c r="AQ996" t="s">
        <v>324</v>
      </c>
      <c r="AR996" t="s">
        <v>324</v>
      </c>
      <c r="AS996" t="s">
        <v>324</v>
      </c>
      <c r="AT996" t="s">
        <v>324</v>
      </c>
      <c r="AU996">
        <v>0</v>
      </c>
      <c r="AV996" t="s">
        <v>324</v>
      </c>
      <c r="AW996" t="s">
        <v>324</v>
      </c>
      <c r="AX996" t="s">
        <v>324</v>
      </c>
      <c r="AY996" t="s">
        <v>324</v>
      </c>
      <c r="AZ996">
        <v>0</v>
      </c>
      <c r="BA996" t="s">
        <v>324</v>
      </c>
      <c r="BB996" t="s">
        <v>324</v>
      </c>
      <c r="BC996" t="s">
        <v>324</v>
      </c>
      <c r="BD996" t="s">
        <v>324</v>
      </c>
      <c r="BE996">
        <v>0</v>
      </c>
      <c r="BF996" t="s">
        <v>324</v>
      </c>
      <c r="BG996" t="s">
        <v>324</v>
      </c>
      <c r="BH996" t="s">
        <v>324</v>
      </c>
      <c r="BI996" t="s">
        <v>324</v>
      </c>
      <c r="BJ996">
        <v>0</v>
      </c>
      <c r="BK996" t="s">
        <v>324</v>
      </c>
      <c r="BL996" t="s">
        <v>324</v>
      </c>
      <c r="BM996" t="s">
        <v>324</v>
      </c>
      <c r="BN996" t="s">
        <v>324</v>
      </c>
      <c r="BO996">
        <v>0</v>
      </c>
      <c r="BP996" t="s">
        <v>324</v>
      </c>
      <c r="BQ996" t="s">
        <v>324</v>
      </c>
      <c r="BR996" t="s">
        <v>324</v>
      </c>
      <c r="BS996" t="s">
        <v>324</v>
      </c>
      <c r="BT996">
        <v>0</v>
      </c>
      <c r="BU996" t="s">
        <v>324</v>
      </c>
      <c r="BV996" t="s">
        <v>324</v>
      </c>
      <c r="BW996" t="s">
        <v>324</v>
      </c>
      <c r="BX996" t="s">
        <v>324</v>
      </c>
      <c r="BY996">
        <v>0</v>
      </c>
      <c r="BZ996" t="s">
        <v>324</v>
      </c>
      <c r="CA996" t="s">
        <v>324</v>
      </c>
      <c r="CB996" t="s">
        <v>324</v>
      </c>
      <c r="CC996" t="s">
        <v>324</v>
      </c>
      <c r="CD996">
        <v>0</v>
      </c>
      <c r="CE996" t="s">
        <v>324</v>
      </c>
      <c r="CF996" t="s">
        <v>324</v>
      </c>
      <c r="CG996" t="s">
        <v>324</v>
      </c>
      <c r="CH996" t="s">
        <v>324</v>
      </c>
      <c r="CI996">
        <v>0</v>
      </c>
      <c r="CJ996" t="s">
        <v>324</v>
      </c>
      <c r="CK996" t="s">
        <v>324</v>
      </c>
      <c r="CL996" t="s">
        <v>324</v>
      </c>
      <c r="CM996" t="s">
        <v>324</v>
      </c>
      <c r="CN996">
        <v>0</v>
      </c>
      <c r="CO996">
        <v>1.827</v>
      </c>
      <c r="CP996">
        <v>8.5999999999999993E-2</v>
      </c>
      <c r="CQ996" t="s">
        <v>179</v>
      </c>
      <c r="CR996">
        <v>0</v>
      </c>
      <c r="CS996">
        <v>1.913</v>
      </c>
      <c r="CT996">
        <v>262</v>
      </c>
      <c r="CU996">
        <v>6</v>
      </c>
      <c r="CV996">
        <v>0</v>
      </c>
      <c r="CW996">
        <v>0</v>
      </c>
      <c r="CX996">
        <v>268</v>
      </c>
      <c r="CY996">
        <v>0</v>
      </c>
      <c r="CZ996">
        <v>0</v>
      </c>
      <c r="DA996">
        <v>0</v>
      </c>
      <c r="DB996">
        <v>0</v>
      </c>
      <c r="DC996">
        <v>0</v>
      </c>
    </row>
    <row r="997" spans="1:107" x14ac:dyDescent="0.45">
      <c r="A997">
        <v>2024</v>
      </c>
      <c r="B997">
        <v>3</v>
      </c>
      <c r="C997" t="s">
        <v>218</v>
      </c>
      <c r="D997">
        <v>11135</v>
      </c>
      <c r="E997" t="s">
        <v>556</v>
      </c>
      <c r="F997" t="s">
        <v>323</v>
      </c>
      <c r="G997" t="s">
        <v>247</v>
      </c>
      <c r="H997">
        <v>7.88</v>
      </c>
      <c r="I997">
        <v>1.587</v>
      </c>
      <c r="J997">
        <v>0</v>
      </c>
      <c r="K997">
        <v>0</v>
      </c>
      <c r="L997">
        <v>9.4670000000000005</v>
      </c>
      <c r="M997">
        <v>985</v>
      </c>
      <c r="N997">
        <v>41</v>
      </c>
      <c r="O997">
        <v>0</v>
      </c>
      <c r="P997">
        <v>0</v>
      </c>
      <c r="Q997">
        <v>1026</v>
      </c>
      <c r="R997" t="s">
        <v>324</v>
      </c>
      <c r="S997" t="s">
        <v>324</v>
      </c>
      <c r="T997" t="s">
        <v>324</v>
      </c>
      <c r="U997" t="s">
        <v>324</v>
      </c>
      <c r="V997">
        <v>0</v>
      </c>
      <c r="W997" t="s">
        <v>324</v>
      </c>
      <c r="X997" t="s">
        <v>324</v>
      </c>
      <c r="Y997" t="s">
        <v>324</v>
      </c>
      <c r="Z997" t="s">
        <v>324</v>
      </c>
      <c r="AA997">
        <v>0</v>
      </c>
      <c r="AB997" t="s">
        <v>324</v>
      </c>
      <c r="AC997" t="s">
        <v>324</v>
      </c>
      <c r="AD997" t="s">
        <v>324</v>
      </c>
      <c r="AE997" t="s">
        <v>324</v>
      </c>
      <c r="AF997">
        <v>0</v>
      </c>
      <c r="AG997" t="s">
        <v>324</v>
      </c>
      <c r="AH997" t="s">
        <v>324</v>
      </c>
      <c r="AI997" t="s">
        <v>324</v>
      </c>
      <c r="AJ997" t="s">
        <v>324</v>
      </c>
      <c r="AK997">
        <v>0</v>
      </c>
      <c r="AL997" t="s">
        <v>324</v>
      </c>
      <c r="AM997" t="s">
        <v>324</v>
      </c>
      <c r="AN997" t="s">
        <v>324</v>
      </c>
      <c r="AO997" t="s">
        <v>324</v>
      </c>
      <c r="AP997">
        <v>0</v>
      </c>
      <c r="AQ997" t="s">
        <v>324</v>
      </c>
      <c r="AR997" t="s">
        <v>324</v>
      </c>
      <c r="AS997" t="s">
        <v>324</v>
      </c>
      <c r="AT997" t="s">
        <v>324</v>
      </c>
      <c r="AU997">
        <v>0</v>
      </c>
      <c r="AV997" t="s">
        <v>324</v>
      </c>
      <c r="AW997" t="s">
        <v>324</v>
      </c>
      <c r="AX997" t="s">
        <v>324</v>
      </c>
      <c r="AY997" t="s">
        <v>324</v>
      </c>
      <c r="AZ997">
        <v>0</v>
      </c>
      <c r="BA997" t="s">
        <v>324</v>
      </c>
      <c r="BB997" t="s">
        <v>324</v>
      </c>
      <c r="BC997" t="s">
        <v>324</v>
      </c>
      <c r="BD997" t="s">
        <v>324</v>
      </c>
      <c r="BE997">
        <v>0</v>
      </c>
      <c r="BF997" t="s">
        <v>324</v>
      </c>
      <c r="BG997" t="s">
        <v>324</v>
      </c>
      <c r="BH997" t="s">
        <v>324</v>
      </c>
      <c r="BI997" t="s">
        <v>324</v>
      </c>
      <c r="BJ997">
        <v>0</v>
      </c>
      <c r="BK997" t="s">
        <v>324</v>
      </c>
      <c r="BL997" t="s">
        <v>324</v>
      </c>
      <c r="BM997" t="s">
        <v>324</v>
      </c>
      <c r="BN997" t="s">
        <v>324</v>
      </c>
      <c r="BO997">
        <v>0</v>
      </c>
      <c r="BP997" t="s">
        <v>324</v>
      </c>
      <c r="BQ997" t="s">
        <v>324</v>
      </c>
      <c r="BR997" t="s">
        <v>324</v>
      </c>
      <c r="BS997" t="s">
        <v>324</v>
      </c>
      <c r="BT997">
        <v>0</v>
      </c>
      <c r="BU997" t="s">
        <v>324</v>
      </c>
      <c r="BV997" t="s">
        <v>324</v>
      </c>
      <c r="BW997" t="s">
        <v>324</v>
      </c>
      <c r="BX997" t="s">
        <v>324</v>
      </c>
      <c r="BY997">
        <v>0</v>
      </c>
      <c r="BZ997" t="s">
        <v>324</v>
      </c>
      <c r="CA997" t="s">
        <v>324</v>
      </c>
      <c r="CB997" t="s">
        <v>324</v>
      </c>
      <c r="CC997" t="s">
        <v>324</v>
      </c>
      <c r="CD997">
        <v>0</v>
      </c>
      <c r="CE997" t="s">
        <v>324</v>
      </c>
      <c r="CF997" t="s">
        <v>324</v>
      </c>
      <c r="CG997" t="s">
        <v>324</v>
      </c>
      <c r="CH997" t="s">
        <v>324</v>
      </c>
      <c r="CI997">
        <v>0</v>
      </c>
      <c r="CJ997" t="s">
        <v>324</v>
      </c>
      <c r="CK997" t="s">
        <v>324</v>
      </c>
      <c r="CL997" t="s">
        <v>324</v>
      </c>
      <c r="CM997" t="s">
        <v>324</v>
      </c>
      <c r="CN997">
        <v>0</v>
      </c>
      <c r="CO997">
        <v>7.88</v>
      </c>
      <c r="CP997">
        <v>1.587</v>
      </c>
      <c r="CQ997" t="s">
        <v>179</v>
      </c>
      <c r="CR997">
        <v>0</v>
      </c>
      <c r="CS997">
        <v>9.4670000000000005</v>
      </c>
      <c r="CT997">
        <v>985</v>
      </c>
      <c r="CU997">
        <v>41</v>
      </c>
      <c r="CV997">
        <v>0</v>
      </c>
      <c r="CW997">
        <v>0</v>
      </c>
      <c r="CX997">
        <v>1026</v>
      </c>
      <c r="CY997">
        <v>0</v>
      </c>
      <c r="CZ997">
        <v>0</v>
      </c>
      <c r="DA997">
        <v>0</v>
      </c>
      <c r="DB997">
        <v>0</v>
      </c>
      <c r="DC997">
        <v>0</v>
      </c>
    </row>
    <row r="998" spans="1:107" x14ac:dyDescent="0.45">
      <c r="A998">
        <v>2024</v>
      </c>
      <c r="B998">
        <v>3</v>
      </c>
      <c r="C998" t="s">
        <v>218</v>
      </c>
      <c r="D998">
        <v>12866</v>
      </c>
      <c r="E998" t="s">
        <v>364</v>
      </c>
      <c r="F998" t="s">
        <v>323</v>
      </c>
      <c r="G998" t="s">
        <v>244</v>
      </c>
      <c r="H998">
        <v>0.63900000000000001</v>
      </c>
      <c r="I998">
        <v>4.5999999999999999E-2</v>
      </c>
      <c r="J998">
        <v>0</v>
      </c>
      <c r="K998">
        <v>0</v>
      </c>
      <c r="L998">
        <v>0.68500000000000005</v>
      </c>
      <c r="M998">
        <v>80</v>
      </c>
      <c r="N998">
        <v>4</v>
      </c>
      <c r="O998">
        <v>0</v>
      </c>
      <c r="P998">
        <v>0</v>
      </c>
      <c r="Q998">
        <v>84</v>
      </c>
      <c r="R998">
        <v>0</v>
      </c>
      <c r="S998">
        <v>0</v>
      </c>
      <c r="T998">
        <v>0</v>
      </c>
      <c r="U998">
        <v>0</v>
      </c>
      <c r="V998">
        <v>0</v>
      </c>
      <c r="W998">
        <v>0</v>
      </c>
      <c r="X998">
        <v>0</v>
      </c>
      <c r="Y998">
        <v>0</v>
      </c>
      <c r="Z998">
        <v>0</v>
      </c>
      <c r="AA998">
        <v>0</v>
      </c>
      <c r="AB998">
        <v>0</v>
      </c>
      <c r="AC998">
        <v>0</v>
      </c>
      <c r="AD998">
        <v>0</v>
      </c>
      <c r="AE998">
        <v>0</v>
      </c>
      <c r="AF998">
        <v>0</v>
      </c>
      <c r="AG998" t="s">
        <v>324</v>
      </c>
      <c r="AH998" t="s">
        <v>324</v>
      </c>
      <c r="AI998" t="s">
        <v>324</v>
      </c>
      <c r="AJ998" t="s">
        <v>324</v>
      </c>
      <c r="AK998">
        <v>0</v>
      </c>
      <c r="AL998" t="s">
        <v>324</v>
      </c>
      <c r="AM998" t="s">
        <v>324</v>
      </c>
      <c r="AN998" t="s">
        <v>324</v>
      </c>
      <c r="AO998" t="s">
        <v>324</v>
      </c>
      <c r="AP998">
        <v>0</v>
      </c>
      <c r="AQ998" t="s">
        <v>324</v>
      </c>
      <c r="AR998" t="s">
        <v>324</v>
      </c>
      <c r="AS998" t="s">
        <v>324</v>
      </c>
      <c r="AT998" t="s">
        <v>324</v>
      </c>
      <c r="AU998">
        <v>0</v>
      </c>
      <c r="AV998" t="s">
        <v>324</v>
      </c>
      <c r="AW998" t="s">
        <v>324</v>
      </c>
      <c r="AX998" t="s">
        <v>324</v>
      </c>
      <c r="AY998" t="s">
        <v>324</v>
      </c>
      <c r="AZ998">
        <v>0</v>
      </c>
      <c r="BA998" t="s">
        <v>324</v>
      </c>
      <c r="BB998" t="s">
        <v>324</v>
      </c>
      <c r="BC998" t="s">
        <v>324</v>
      </c>
      <c r="BD998" t="s">
        <v>324</v>
      </c>
      <c r="BE998">
        <v>0</v>
      </c>
      <c r="BF998" t="s">
        <v>324</v>
      </c>
      <c r="BG998" t="s">
        <v>324</v>
      </c>
      <c r="BH998" t="s">
        <v>324</v>
      </c>
      <c r="BI998" t="s">
        <v>324</v>
      </c>
      <c r="BJ998">
        <v>0</v>
      </c>
      <c r="BK998" t="s">
        <v>324</v>
      </c>
      <c r="BL998" t="s">
        <v>324</v>
      </c>
      <c r="BM998" t="s">
        <v>324</v>
      </c>
      <c r="BN998" t="s">
        <v>324</v>
      </c>
      <c r="BO998">
        <v>0</v>
      </c>
      <c r="BP998" t="s">
        <v>324</v>
      </c>
      <c r="BQ998" t="s">
        <v>324</v>
      </c>
      <c r="BR998" t="s">
        <v>324</v>
      </c>
      <c r="BS998" t="s">
        <v>324</v>
      </c>
      <c r="BT998">
        <v>0</v>
      </c>
      <c r="BU998" t="s">
        <v>324</v>
      </c>
      <c r="BV998" t="s">
        <v>324</v>
      </c>
      <c r="BW998" t="s">
        <v>324</v>
      </c>
      <c r="BX998" t="s">
        <v>324</v>
      </c>
      <c r="BY998">
        <v>0</v>
      </c>
      <c r="BZ998" t="s">
        <v>324</v>
      </c>
      <c r="CA998" t="s">
        <v>324</v>
      </c>
      <c r="CB998" t="s">
        <v>324</v>
      </c>
      <c r="CC998" t="s">
        <v>324</v>
      </c>
      <c r="CD998">
        <v>0</v>
      </c>
      <c r="CE998" t="s">
        <v>324</v>
      </c>
      <c r="CF998" t="s">
        <v>324</v>
      </c>
      <c r="CG998" t="s">
        <v>324</v>
      </c>
      <c r="CH998" t="s">
        <v>324</v>
      </c>
      <c r="CI998">
        <v>0</v>
      </c>
      <c r="CJ998" t="s">
        <v>324</v>
      </c>
      <c r="CK998" t="s">
        <v>324</v>
      </c>
      <c r="CL998" t="s">
        <v>324</v>
      </c>
      <c r="CM998" t="s">
        <v>324</v>
      </c>
      <c r="CN998">
        <v>0</v>
      </c>
      <c r="CO998">
        <v>0.63900000000000001</v>
      </c>
      <c r="CP998">
        <v>4.5999999999999999E-2</v>
      </c>
      <c r="CQ998" t="s">
        <v>179</v>
      </c>
      <c r="CR998">
        <v>0</v>
      </c>
      <c r="CS998">
        <v>0.68500000000000005</v>
      </c>
      <c r="CT998">
        <v>80</v>
      </c>
      <c r="CU998">
        <v>4</v>
      </c>
      <c r="CV998">
        <v>0</v>
      </c>
      <c r="CW998">
        <v>0</v>
      </c>
      <c r="CX998">
        <v>84</v>
      </c>
      <c r="CY998">
        <v>0</v>
      </c>
      <c r="CZ998">
        <v>0</v>
      </c>
      <c r="DA998">
        <v>0</v>
      </c>
      <c r="DB998">
        <v>0</v>
      </c>
      <c r="DC998">
        <v>0</v>
      </c>
    </row>
    <row r="999" spans="1:107" x14ac:dyDescent="0.45">
      <c r="A999">
        <v>2024</v>
      </c>
      <c r="B999">
        <v>3</v>
      </c>
      <c r="C999" t="s">
        <v>218</v>
      </c>
      <c r="D999">
        <v>14354</v>
      </c>
      <c r="E999" t="s">
        <v>351</v>
      </c>
      <c r="F999" t="s">
        <v>323</v>
      </c>
      <c r="G999" t="s">
        <v>247</v>
      </c>
      <c r="H999">
        <v>485.65100000000001</v>
      </c>
      <c r="I999">
        <v>90.971999999999994</v>
      </c>
      <c r="J999">
        <v>10.768000000000001</v>
      </c>
      <c r="K999">
        <v>0</v>
      </c>
      <c r="L999">
        <v>587.39099999999996</v>
      </c>
      <c r="M999">
        <v>68543</v>
      </c>
      <c r="N999">
        <v>1412</v>
      </c>
      <c r="O999">
        <v>101</v>
      </c>
      <c r="P999">
        <v>0</v>
      </c>
      <c r="Q999">
        <v>70056</v>
      </c>
      <c r="R999" t="s">
        <v>324</v>
      </c>
      <c r="S999" t="s">
        <v>324</v>
      </c>
      <c r="T999" t="s">
        <v>324</v>
      </c>
      <c r="U999" t="s">
        <v>324</v>
      </c>
      <c r="V999">
        <v>0</v>
      </c>
      <c r="W999" t="s">
        <v>324</v>
      </c>
      <c r="X999" t="s">
        <v>324</v>
      </c>
      <c r="Y999" t="s">
        <v>324</v>
      </c>
      <c r="Z999" t="s">
        <v>324</v>
      </c>
      <c r="AA999">
        <v>0</v>
      </c>
      <c r="AB999" t="s">
        <v>324</v>
      </c>
      <c r="AC999" t="s">
        <v>324</v>
      </c>
      <c r="AD999" t="s">
        <v>324</v>
      </c>
      <c r="AE999" t="s">
        <v>324</v>
      </c>
      <c r="AF999">
        <v>0</v>
      </c>
      <c r="AG999">
        <v>53.497</v>
      </c>
      <c r="AH999">
        <v>1.536</v>
      </c>
      <c r="AI999">
        <v>0</v>
      </c>
      <c r="AJ999">
        <v>0</v>
      </c>
      <c r="AK999">
        <v>55.033000000000001</v>
      </c>
      <c r="AL999">
        <v>6399</v>
      </c>
      <c r="AM999">
        <v>35</v>
      </c>
      <c r="AN999">
        <v>0</v>
      </c>
      <c r="AO999">
        <v>0</v>
      </c>
      <c r="AP999">
        <v>6434</v>
      </c>
      <c r="AQ999">
        <v>135.46100000000001</v>
      </c>
      <c r="AR999">
        <v>3.569</v>
      </c>
      <c r="AS999">
        <v>0</v>
      </c>
      <c r="AT999">
        <v>0</v>
      </c>
      <c r="AU999">
        <v>139.03</v>
      </c>
      <c r="AV999">
        <v>5.3999999999999999E-2</v>
      </c>
      <c r="AW999">
        <v>0</v>
      </c>
      <c r="AX999">
        <v>0</v>
      </c>
      <c r="AY999">
        <v>0</v>
      </c>
      <c r="AZ999">
        <v>5.3999999999999999E-2</v>
      </c>
      <c r="BA999">
        <v>5</v>
      </c>
      <c r="BB999">
        <v>0</v>
      </c>
      <c r="BC999">
        <v>0</v>
      </c>
      <c r="BD999">
        <v>0</v>
      </c>
      <c r="BE999">
        <v>5</v>
      </c>
      <c r="BF999">
        <v>0.123</v>
      </c>
      <c r="BG999">
        <v>0</v>
      </c>
      <c r="BH999">
        <v>0</v>
      </c>
      <c r="BI999">
        <v>0</v>
      </c>
      <c r="BJ999">
        <v>0.123</v>
      </c>
      <c r="BK999">
        <v>0.15</v>
      </c>
      <c r="BL999">
        <v>3.1E-2</v>
      </c>
      <c r="BM999">
        <v>0</v>
      </c>
      <c r="BN999">
        <v>0</v>
      </c>
      <c r="BO999">
        <v>0.18099999999999999</v>
      </c>
      <c r="BP999">
        <v>45</v>
      </c>
      <c r="BQ999">
        <v>9</v>
      </c>
      <c r="BR999">
        <v>0</v>
      </c>
      <c r="BS999">
        <v>0</v>
      </c>
      <c r="BT999">
        <v>54</v>
      </c>
      <c r="BU999" t="s">
        <v>324</v>
      </c>
      <c r="BV999" t="s">
        <v>324</v>
      </c>
      <c r="BW999" t="s">
        <v>324</v>
      </c>
      <c r="BX999" t="s">
        <v>324</v>
      </c>
      <c r="BY999">
        <v>0</v>
      </c>
      <c r="BZ999">
        <v>0.11700000000000001</v>
      </c>
      <c r="CA999">
        <v>0.36299999999999999</v>
      </c>
      <c r="CB999">
        <v>1.0999999999999999E-2</v>
      </c>
      <c r="CC999">
        <v>0</v>
      </c>
      <c r="CD999">
        <v>0.49099999999999999</v>
      </c>
      <c r="CE999">
        <v>19</v>
      </c>
      <c r="CF999">
        <v>11</v>
      </c>
      <c r="CG999">
        <v>2</v>
      </c>
      <c r="CH999">
        <v>0</v>
      </c>
      <c r="CI999">
        <v>32</v>
      </c>
      <c r="CJ999" t="s">
        <v>324</v>
      </c>
      <c r="CK999" t="s">
        <v>324</v>
      </c>
      <c r="CL999" t="s">
        <v>324</v>
      </c>
      <c r="CM999" t="s">
        <v>324</v>
      </c>
      <c r="CN999">
        <v>0</v>
      </c>
      <c r="CO999">
        <v>485.91800000000001</v>
      </c>
      <c r="CP999">
        <v>91.366</v>
      </c>
      <c r="CQ999">
        <v>10.779</v>
      </c>
      <c r="CR999">
        <v>0</v>
      </c>
      <c r="CS999">
        <v>588.06299999999999</v>
      </c>
      <c r="CT999">
        <v>68607</v>
      </c>
      <c r="CU999">
        <v>1432</v>
      </c>
      <c r="CV999">
        <v>103</v>
      </c>
      <c r="CW999">
        <v>0</v>
      </c>
      <c r="CX999">
        <v>70142</v>
      </c>
      <c r="CY999">
        <v>0</v>
      </c>
      <c r="CZ999">
        <v>0</v>
      </c>
      <c r="DA999">
        <v>0</v>
      </c>
      <c r="DB999">
        <v>0</v>
      </c>
      <c r="DC999">
        <v>0</v>
      </c>
    </row>
    <row r="1000" spans="1:107" x14ac:dyDescent="0.45">
      <c r="A1000">
        <v>2024</v>
      </c>
      <c r="B1000">
        <v>3</v>
      </c>
      <c r="C1000" t="s">
        <v>218</v>
      </c>
      <c r="D1000">
        <v>15444</v>
      </c>
      <c r="E1000" t="s">
        <v>557</v>
      </c>
      <c r="F1000" t="s">
        <v>323</v>
      </c>
      <c r="G1000" t="s">
        <v>244</v>
      </c>
      <c r="H1000">
        <v>8.0990000000000002</v>
      </c>
      <c r="I1000">
        <v>0.47699999999999998</v>
      </c>
      <c r="J1000" t="s">
        <v>324</v>
      </c>
      <c r="K1000" t="s">
        <v>324</v>
      </c>
      <c r="L1000">
        <v>8.5760000000000005</v>
      </c>
      <c r="M1000">
        <v>1179</v>
      </c>
      <c r="N1000">
        <v>20</v>
      </c>
      <c r="O1000" t="s">
        <v>324</v>
      </c>
      <c r="P1000" t="s">
        <v>324</v>
      </c>
      <c r="Q1000">
        <v>1199</v>
      </c>
      <c r="R1000" t="s">
        <v>324</v>
      </c>
      <c r="S1000" t="s">
        <v>324</v>
      </c>
      <c r="T1000" t="s">
        <v>324</v>
      </c>
      <c r="U1000" t="s">
        <v>324</v>
      </c>
      <c r="V1000">
        <v>0</v>
      </c>
      <c r="W1000" t="s">
        <v>324</v>
      </c>
      <c r="X1000" t="s">
        <v>324</v>
      </c>
      <c r="Y1000" t="s">
        <v>324</v>
      </c>
      <c r="Z1000" t="s">
        <v>324</v>
      </c>
      <c r="AA1000">
        <v>0</v>
      </c>
      <c r="AB1000">
        <v>386.21100000000001</v>
      </c>
      <c r="AC1000">
        <v>5.4550000000000001</v>
      </c>
      <c r="AD1000" t="s">
        <v>324</v>
      </c>
      <c r="AE1000" t="s">
        <v>324</v>
      </c>
      <c r="AF1000">
        <v>391.666</v>
      </c>
      <c r="AG1000" t="s">
        <v>324</v>
      </c>
      <c r="AH1000" t="s">
        <v>324</v>
      </c>
      <c r="AI1000" t="s">
        <v>324</v>
      </c>
      <c r="AJ1000" t="s">
        <v>324</v>
      </c>
      <c r="AK1000">
        <v>0</v>
      </c>
      <c r="AL1000" t="s">
        <v>324</v>
      </c>
      <c r="AM1000" t="s">
        <v>324</v>
      </c>
      <c r="AN1000" t="s">
        <v>324</v>
      </c>
      <c r="AO1000" t="s">
        <v>324</v>
      </c>
      <c r="AP1000">
        <v>0</v>
      </c>
      <c r="AQ1000" t="s">
        <v>324</v>
      </c>
      <c r="AR1000" t="s">
        <v>324</v>
      </c>
      <c r="AS1000" t="s">
        <v>324</v>
      </c>
      <c r="AT1000" t="s">
        <v>324</v>
      </c>
      <c r="AU1000">
        <v>0</v>
      </c>
      <c r="AV1000" t="s">
        <v>324</v>
      </c>
      <c r="AW1000" t="s">
        <v>324</v>
      </c>
      <c r="AX1000" t="s">
        <v>324</v>
      </c>
      <c r="AY1000" t="s">
        <v>324</v>
      </c>
      <c r="AZ1000">
        <v>0</v>
      </c>
      <c r="BA1000" t="s">
        <v>324</v>
      </c>
      <c r="BB1000" t="s">
        <v>324</v>
      </c>
      <c r="BC1000" t="s">
        <v>324</v>
      </c>
      <c r="BD1000" t="s">
        <v>324</v>
      </c>
      <c r="BE1000">
        <v>0</v>
      </c>
      <c r="BF1000" t="s">
        <v>324</v>
      </c>
      <c r="BG1000" t="s">
        <v>324</v>
      </c>
      <c r="BH1000" t="s">
        <v>324</v>
      </c>
      <c r="BI1000" t="s">
        <v>324</v>
      </c>
      <c r="BJ1000">
        <v>0</v>
      </c>
      <c r="BK1000" t="s">
        <v>324</v>
      </c>
      <c r="BL1000" t="s">
        <v>324</v>
      </c>
      <c r="BM1000" t="s">
        <v>324</v>
      </c>
      <c r="BN1000" t="s">
        <v>324</v>
      </c>
      <c r="BO1000">
        <v>0</v>
      </c>
      <c r="BP1000" t="s">
        <v>324</v>
      </c>
      <c r="BQ1000" t="s">
        <v>324</v>
      </c>
      <c r="BR1000" t="s">
        <v>324</v>
      </c>
      <c r="BS1000" t="s">
        <v>324</v>
      </c>
      <c r="BT1000">
        <v>0</v>
      </c>
      <c r="BU1000" t="s">
        <v>324</v>
      </c>
      <c r="BV1000" t="s">
        <v>324</v>
      </c>
      <c r="BW1000" t="s">
        <v>324</v>
      </c>
      <c r="BX1000" t="s">
        <v>324</v>
      </c>
      <c r="BY1000">
        <v>0</v>
      </c>
      <c r="BZ1000" t="s">
        <v>324</v>
      </c>
      <c r="CA1000" t="s">
        <v>324</v>
      </c>
      <c r="CB1000" t="s">
        <v>324</v>
      </c>
      <c r="CC1000" t="s">
        <v>324</v>
      </c>
      <c r="CD1000">
        <v>0</v>
      </c>
      <c r="CE1000" t="s">
        <v>324</v>
      </c>
      <c r="CF1000" t="s">
        <v>324</v>
      </c>
      <c r="CG1000" t="s">
        <v>324</v>
      </c>
      <c r="CH1000" t="s">
        <v>324</v>
      </c>
      <c r="CI1000">
        <v>0</v>
      </c>
      <c r="CJ1000" t="s">
        <v>324</v>
      </c>
      <c r="CK1000" t="s">
        <v>324</v>
      </c>
      <c r="CL1000" t="s">
        <v>324</v>
      </c>
      <c r="CM1000" t="s">
        <v>324</v>
      </c>
      <c r="CN1000">
        <v>0</v>
      </c>
      <c r="CO1000">
        <v>8.0990000000000002</v>
      </c>
      <c r="CP1000">
        <v>0.47699999999999998</v>
      </c>
      <c r="CQ1000" t="s">
        <v>179</v>
      </c>
      <c r="CR1000">
        <v>0</v>
      </c>
      <c r="CS1000">
        <v>8.5760000000000005</v>
      </c>
      <c r="CT1000">
        <v>1179</v>
      </c>
      <c r="CU1000">
        <v>20</v>
      </c>
      <c r="CV1000">
        <v>0</v>
      </c>
      <c r="CW1000">
        <v>0</v>
      </c>
      <c r="CX1000">
        <v>1199</v>
      </c>
      <c r="CY1000">
        <v>386.21100000000001</v>
      </c>
      <c r="CZ1000">
        <v>5.4550000000000001</v>
      </c>
      <c r="DA1000">
        <v>0</v>
      </c>
      <c r="DB1000">
        <v>0</v>
      </c>
      <c r="DC1000">
        <v>391.666</v>
      </c>
    </row>
    <row r="1001" spans="1:107" x14ac:dyDescent="0.45">
      <c r="A1001">
        <v>2024</v>
      </c>
      <c r="B1001">
        <v>3</v>
      </c>
      <c r="C1001" t="s">
        <v>218</v>
      </c>
      <c r="D1001">
        <v>17845</v>
      </c>
      <c r="E1001" t="s">
        <v>558</v>
      </c>
      <c r="F1001" t="s">
        <v>323</v>
      </c>
      <c r="G1001" t="s">
        <v>244</v>
      </c>
      <c r="H1001">
        <v>1.877</v>
      </c>
      <c r="I1001">
        <v>0.58699999999999997</v>
      </c>
      <c r="J1001" t="s">
        <v>324</v>
      </c>
      <c r="K1001" t="s">
        <v>324</v>
      </c>
      <c r="L1001">
        <v>2.464</v>
      </c>
      <c r="M1001">
        <v>281</v>
      </c>
      <c r="N1001">
        <v>3</v>
      </c>
      <c r="O1001" t="s">
        <v>324</v>
      </c>
      <c r="P1001" t="s">
        <v>324</v>
      </c>
      <c r="Q1001">
        <v>284</v>
      </c>
      <c r="R1001" t="s">
        <v>324</v>
      </c>
      <c r="S1001" t="s">
        <v>324</v>
      </c>
      <c r="T1001" t="s">
        <v>324</v>
      </c>
      <c r="U1001" t="s">
        <v>324</v>
      </c>
      <c r="V1001">
        <v>0</v>
      </c>
      <c r="W1001" t="s">
        <v>324</v>
      </c>
      <c r="X1001" t="s">
        <v>324</v>
      </c>
      <c r="Y1001" t="s">
        <v>324</v>
      </c>
      <c r="Z1001" t="s">
        <v>324</v>
      </c>
      <c r="AA1001">
        <v>0</v>
      </c>
      <c r="AB1001" t="s">
        <v>324</v>
      </c>
      <c r="AC1001" t="s">
        <v>324</v>
      </c>
      <c r="AD1001" t="s">
        <v>324</v>
      </c>
      <c r="AE1001" t="s">
        <v>324</v>
      </c>
      <c r="AF1001">
        <v>0</v>
      </c>
      <c r="AG1001" t="s">
        <v>324</v>
      </c>
      <c r="AH1001" t="s">
        <v>324</v>
      </c>
      <c r="AI1001" t="s">
        <v>324</v>
      </c>
      <c r="AJ1001" t="s">
        <v>324</v>
      </c>
      <c r="AK1001">
        <v>0</v>
      </c>
      <c r="AL1001" t="s">
        <v>324</v>
      </c>
      <c r="AM1001" t="s">
        <v>324</v>
      </c>
      <c r="AN1001" t="s">
        <v>324</v>
      </c>
      <c r="AO1001" t="s">
        <v>324</v>
      </c>
      <c r="AP1001">
        <v>0</v>
      </c>
      <c r="AQ1001" t="s">
        <v>324</v>
      </c>
      <c r="AR1001" t="s">
        <v>324</v>
      </c>
      <c r="AS1001" t="s">
        <v>324</v>
      </c>
      <c r="AT1001" t="s">
        <v>324</v>
      </c>
      <c r="AU1001">
        <v>0</v>
      </c>
      <c r="AV1001" t="s">
        <v>324</v>
      </c>
      <c r="AW1001" t="s">
        <v>324</v>
      </c>
      <c r="AX1001" t="s">
        <v>324</v>
      </c>
      <c r="AY1001" t="s">
        <v>324</v>
      </c>
      <c r="AZ1001">
        <v>0</v>
      </c>
      <c r="BA1001" t="s">
        <v>324</v>
      </c>
      <c r="BB1001" t="s">
        <v>324</v>
      </c>
      <c r="BC1001" t="s">
        <v>324</v>
      </c>
      <c r="BD1001" t="s">
        <v>324</v>
      </c>
      <c r="BE1001">
        <v>0</v>
      </c>
      <c r="BF1001" t="s">
        <v>324</v>
      </c>
      <c r="BG1001" t="s">
        <v>324</v>
      </c>
      <c r="BH1001" t="s">
        <v>324</v>
      </c>
      <c r="BI1001" t="s">
        <v>324</v>
      </c>
      <c r="BJ1001">
        <v>0</v>
      </c>
      <c r="BK1001">
        <v>3.0000000000000001E-3</v>
      </c>
      <c r="BL1001" t="s">
        <v>324</v>
      </c>
      <c r="BM1001" t="s">
        <v>324</v>
      </c>
      <c r="BN1001" t="s">
        <v>324</v>
      </c>
      <c r="BO1001">
        <v>3.0000000000000001E-3</v>
      </c>
      <c r="BP1001">
        <v>1</v>
      </c>
      <c r="BQ1001" t="s">
        <v>324</v>
      </c>
      <c r="BR1001" t="s">
        <v>324</v>
      </c>
      <c r="BS1001" t="s">
        <v>324</v>
      </c>
      <c r="BT1001">
        <v>1</v>
      </c>
      <c r="BU1001" t="s">
        <v>324</v>
      </c>
      <c r="BV1001" t="s">
        <v>324</v>
      </c>
      <c r="BW1001" t="s">
        <v>324</v>
      </c>
      <c r="BX1001" t="s">
        <v>324</v>
      </c>
      <c r="BY1001">
        <v>0</v>
      </c>
      <c r="BZ1001" t="s">
        <v>324</v>
      </c>
      <c r="CA1001" t="s">
        <v>324</v>
      </c>
      <c r="CB1001" t="s">
        <v>324</v>
      </c>
      <c r="CC1001" t="s">
        <v>324</v>
      </c>
      <c r="CD1001">
        <v>0</v>
      </c>
      <c r="CE1001" t="s">
        <v>324</v>
      </c>
      <c r="CF1001" t="s">
        <v>324</v>
      </c>
      <c r="CG1001" t="s">
        <v>324</v>
      </c>
      <c r="CH1001" t="s">
        <v>324</v>
      </c>
      <c r="CI1001">
        <v>0</v>
      </c>
      <c r="CJ1001" t="s">
        <v>324</v>
      </c>
      <c r="CK1001" t="s">
        <v>324</v>
      </c>
      <c r="CL1001" t="s">
        <v>324</v>
      </c>
      <c r="CM1001" t="s">
        <v>324</v>
      </c>
      <c r="CN1001">
        <v>0</v>
      </c>
      <c r="CO1001">
        <v>1.88</v>
      </c>
      <c r="CP1001">
        <v>0.58699999999999997</v>
      </c>
      <c r="CQ1001" t="s">
        <v>179</v>
      </c>
      <c r="CR1001">
        <v>0</v>
      </c>
      <c r="CS1001">
        <v>2.4670000000000001</v>
      </c>
      <c r="CT1001">
        <v>282</v>
      </c>
      <c r="CU1001">
        <v>3</v>
      </c>
      <c r="CV1001">
        <v>0</v>
      </c>
      <c r="CW1001">
        <v>0</v>
      </c>
      <c r="CX1001">
        <v>285</v>
      </c>
      <c r="CY1001">
        <v>0</v>
      </c>
      <c r="CZ1001">
        <v>0</v>
      </c>
      <c r="DA1001">
        <v>0</v>
      </c>
      <c r="DB1001">
        <v>0</v>
      </c>
      <c r="DC1001">
        <v>0</v>
      </c>
    </row>
    <row r="1002" spans="1:107" x14ac:dyDescent="0.45">
      <c r="A1002">
        <v>2024</v>
      </c>
      <c r="B1002">
        <v>3</v>
      </c>
      <c r="C1002" t="s">
        <v>218</v>
      </c>
      <c r="D1002">
        <v>17874</v>
      </c>
      <c r="E1002" t="s">
        <v>559</v>
      </c>
      <c r="F1002" t="s">
        <v>323</v>
      </c>
      <c r="G1002" t="s">
        <v>247</v>
      </c>
      <c r="H1002">
        <v>6.54</v>
      </c>
      <c r="I1002">
        <v>1.5229999999999999</v>
      </c>
      <c r="J1002">
        <v>0</v>
      </c>
      <c r="K1002">
        <v>0</v>
      </c>
      <c r="L1002">
        <v>8.0630000000000006</v>
      </c>
      <c r="M1002">
        <v>801</v>
      </c>
      <c r="N1002">
        <v>32</v>
      </c>
      <c r="O1002">
        <v>0</v>
      </c>
      <c r="P1002">
        <v>0</v>
      </c>
      <c r="Q1002">
        <v>833</v>
      </c>
      <c r="R1002" t="s">
        <v>324</v>
      </c>
      <c r="S1002" t="s">
        <v>324</v>
      </c>
      <c r="T1002" t="s">
        <v>324</v>
      </c>
      <c r="U1002" t="s">
        <v>324</v>
      </c>
      <c r="V1002">
        <v>0</v>
      </c>
      <c r="W1002" t="s">
        <v>324</v>
      </c>
      <c r="X1002" t="s">
        <v>324</v>
      </c>
      <c r="Y1002" t="s">
        <v>324</v>
      </c>
      <c r="Z1002" t="s">
        <v>324</v>
      </c>
      <c r="AA1002">
        <v>0</v>
      </c>
      <c r="AB1002" t="s">
        <v>324</v>
      </c>
      <c r="AC1002" t="s">
        <v>324</v>
      </c>
      <c r="AD1002" t="s">
        <v>324</v>
      </c>
      <c r="AE1002" t="s">
        <v>324</v>
      </c>
      <c r="AF1002">
        <v>0</v>
      </c>
      <c r="AG1002" t="s">
        <v>324</v>
      </c>
      <c r="AH1002" t="s">
        <v>324</v>
      </c>
      <c r="AI1002" t="s">
        <v>324</v>
      </c>
      <c r="AJ1002" t="s">
        <v>324</v>
      </c>
      <c r="AK1002">
        <v>0</v>
      </c>
      <c r="AL1002" t="s">
        <v>324</v>
      </c>
      <c r="AM1002" t="s">
        <v>324</v>
      </c>
      <c r="AN1002" t="s">
        <v>324</v>
      </c>
      <c r="AO1002" t="s">
        <v>324</v>
      </c>
      <c r="AP1002">
        <v>0</v>
      </c>
      <c r="AQ1002" t="s">
        <v>324</v>
      </c>
      <c r="AR1002" t="s">
        <v>324</v>
      </c>
      <c r="AS1002" t="s">
        <v>324</v>
      </c>
      <c r="AT1002" t="s">
        <v>324</v>
      </c>
      <c r="AU1002">
        <v>0</v>
      </c>
      <c r="AV1002" t="s">
        <v>324</v>
      </c>
      <c r="AW1002" t="s">
        <v>324</v>
      </c>
      <c r="AX1002" t="s">
        <v>324</v>
      </c>
      <c r="AY1002" t="s">
        <v>324</v>
      </c>
      <c r="AZ1002">
        <v>0</v>
      </c>
      <c r="BA1002" t="s">
        <v>324</v>
      </c>
      <c r="BB1002" t="s">
        <v>324</v>
      </c>
      <c r="BC1002" t="s">
        <v>324</v>
      </c>
      <c r="BD1002" t="s">
        <v>324</v>
      </c>
      <c r="BE1002">
        <v>0</v>
      </c>
      <c r="BF1002" t="s">
        <v>324</v>
      </c>
      <c r="BG1002" t="s">
        <v>324</v>
      </c>
      <c r="BH1002" t="s">
        <v>324</v>
      </c>
      <c r="BI1002" t="s">
        <v>324</v>
      </c>
      <c r="BJ1002">
        <v>0</v>
      </c>
      <c r="BK1002" t="s">
        <v>324</v>
      </c>
      <c r="BL1002" t="s">
        <v>324</v>
      </c>
      <c r="BM1002" t="s">
        <v>324</v>
      </c>
      <c r="BN1002" t="s">
        <v>324</v>
      </c>
      <c r="BO1002">
        <v>0</v>
      </c>
      <c r="BP1002" t="s">
        <v>324</v>
      </c>
      <c r="BQ1002" t="s">
        <v>324</v>
      </c>
      <c r="BR1002" t="s">
        <v>324</v>
      </c>
      <c r="BS1002" t="s">
        <v>324</v>
      </c>
      <c r="BT1002">
        <v>0</v>
      </c>
      <c r="BU1002" t="s">
        <v>324</v>
      </c>
      <c r="BV1002" t="s">
        <v>324</v>
      </c>
      <c r="BW1002" t="s">
        <v>324</v>
      </c>
      <c r="BX1002" t="s">
        <v>324</v>
      </c>
      <c r="BY1002">
        <v>0</v>
      </c>
      <c r="BZ1002" t="s">
        <v>324</v>
      </c>
      <c r="CA1002" t="s">
        <v>324</v>
      </c>
      <c r="CB1002" t="s">
        <v>324</v>
      </c>
      <c r="CC1002" t="s">
        <v>324</v>
      </c>
      <c r="CD1002">
        <v>0</v>
      </c>
      <c r="CE1002" t="s">
        <v>324</v>
      </c>
      <c r="CF1002" t="s">
        <v>324</v>
      </c>
      <c r="CG1002" t="s">
        <v>324</v>
      </c>
      <c r="CH1002" t="s">
        <v>324</v>
      </c>
      <c r="CI1002">
        <v>0</v>
      </c>
      <c r="CJ1002" t="s">
        <v>324</v>
      </c>
      <c r="CK1002" t="s">
        <v>324</v>
      </c>
      <c r="CL1002" t="s">
        <v>324</v>
      </c>
      <c r="CM1002" t="s">
        <v>324</v>
      </c>
      <c r="CN1002">
        <v>0</v>
      </c>
      <c r="CO1002">
        <v>6.54</v>
      </c>
      <c r="CP1002">
        <v>1.5229999999999999</v>
      </c>
      <c r="CQ1002" t="s">
        <v>179</v>
      </c>
      <c r="CR1002">
        <v>0</v>
      </c>
      <c r="CS1002">
        <v>8.0630000000000006</v>
      </c>
      <c r="CT1002">
        <v>801</v>
      </c>
      <c r="CU1002">
        <v>32</v>
      </c>
      <c r="CV1002">
        <v>0</v>
      </c>
      <c r="CW1002">
        <v>0</v>
      </c>
      <c r="CX1002">
        <v>833</v>
      </c>
      <c r="CY1002">
        <v>0</v>
      </c>
      <c r="CZ1002">
        <v>0</v>
      </c>
      <c r="DA1002">
        <v>0</v>
      </c>
      <c r="DB1002">
        <v>0</v>
      </c>
      <c r="DC1002">
        <v>0</v>
      </c>
    </row>
    <row r="1003" spans="1:107" x14ac:dyDescent="0.45">
      <c r="A1003">
        <v>2024</v>
      </c>
      <c r="B1003">
        <v>3</v>
      </c>
      <c r="C1003" t="s">
        <v>218</v>
      </c>
      <c r="D1003">
        <v>18206</v>
      </c>
      <c r="E1003" t="s">
        <v>560</v>
      </c>
      <c r="F1003" t="s">
        <v>323</v>
      </c>
      <c r="G1003" t="s">
        <v>244</v>
      </c>
      <c r="H1003">
        <v>1.4790000000000001</v>
      </c>
      <c r="I1003">
        <v>0.03</v>
      </c>
      <c r="J1003" t="s">
        <v>324</v>
      </c>
      <c r="K1003" t="s">
        <v>324</v>
      </c>
      <c r="L1003">
        <v>1.5089999999999999</v>
      </c>
      <c r="M1003">
        <v>213</v>
      </c>
      <c r="N1003">
        <v>3</v>
      </c>
      <c r="O1003" t="s">
        <v>324</v>
      </c>
      <c r="P1003" t="s">
        <v>324</v>
      </c>
      <c r="Q1003">
        <v>216</v>
      </c>
      <c r="R1003" t="s">
        <v>324</v>
      </c>
      <c r="S1003" t="s">
        <v>324</v>
      </c>
      <c r="T1003" t="s">
        <v>324</v>
      </c>
      <c r="U1003" t="s">
        <v>324</v>
      </c>
      <c r="V1003">
        <v>0</v>
      </c>
      <c r="W1003" t="s">
        <v>324</v>
      </c>
      <c r="X1003" t="s">
        <v>324</v>
      </c>
      <c r="Y1003" t="s">
        <v>324</v>
      </c>
      <c r="Z1003" t="s">
        <v>324</v>
      </c>
      <c r="AA1003">
        <v>0</v>
      </c>
      <c r="AB1003">
        <v>74.257999999999996</v>
      </c>
      <c r="AC1003">
        <v>2.1859999999999999</v>
      </c>
      <c r="AD1003" t="s">
        <v>324</v>
      </c>
      <c r="AE1003" t="s">
        <v>324</v>
      </c>
      <c r="AF1003">
        <v>76.444000000000003</v>
      </c>
      <c r="AG1003" t="s">
        <v>324</v>
      </c>
      <c r="AH1003" t="s">
        <v>324</v>
      </c>
      <c r="AI1003" t="s">
        <v>324</v>
      </c>
      <c r="AJ1003" t="s">
        <v>324</v>
      </c>
      <c r="AK1003">
        <v>0</v>
      </c>
      <c r="AL1003" t="s">
        <v>324</v>
      </c>
      <c r="AM1003" t="s">
        <v>324</v>
      </c>
      <c r="AN1003" t="s">
        <v>324</v>
      </c>
      <c r="AO1003" t="s">
        <v>324</v>
      </c>
      <c r="AP1003">
        <v>0</v>
      </c>
      <c r="AQ1003" t="s">
        <v>324</v>
      </c>
      <c r="AR1003" t="s">
        <v>324</v>
      </c>
      <c r="AS1003" t="s">
        <v>324</v>
      </c>
      <c r="AT1003" t="s">
        <v>324</v>
      </c>
      <c r="AU1003">
        <v>0</v>
      </c>
      <c r="AV1003" t="s">
        <v>324</v>
      </c>
      <c r="AW1003" t="s">
        <v>324</v>
      </c>
      <c r="AX1003" t="s">
        <v>324</v>
      </c>
      <c r="AY1003" t="s">
        <v>324</v>
      </c>
      <c r="AZ1003">
        <v>0</v>
      </c>
      <c r="BA1003" t="s">
        <v>324</v>
      </c>
      <c r="BB1003" t="s">
        <v>324</v>
      </c>
      <c r="BC1003" t="s">
        <v>324</v>
      </c>
      <c r="BD1003" t="s">
        <v>324</v>
      </c>
      <c r="BE1003">
        <v>0</v>
      </c>
      <c r="BF1003" t="s">
        <v>324</v>
      </c>
      <c r="BG1003" t="s">
        <v>324</v>
      </c>
      <c r="BH1003" t="s">
        <v>324</v>
      </c>
      <c r="BI1003" t="s">
        <v>324</v>
      </c>
      <c r="BJ1003">
        <v>0</v>
      </c>
      <c r="BK1003">
        <v>2.5999999999999999E-2</v>
      </c>
      <c r="BL1003" t="s">
        <v>324</v>
      </c>
      <c r="BM1003" t="s">
        <v>324</v>
      </c>
      <c r="BN1003" t="s">
        <v>324</v>
      </c>
      <c r="BO1003">
        <v>2.5999999999999999E-2</v>
      </c>
      <c r="BP1003">
        <v>10</v>
      </c>
      <c r="BQ1003" t="s">
        <v>324</v>
      </c>
      <c r="BR1003" t="s">
        <v>324</v>
      </c>
      <c r="BS1003" t="s">
        <v>324</v>
      </c>
      <c r="BT1003">
        <v>10</v>
      </c>
      <c r="BU1003">
        <v>0</v>
      </c>
      <c r="BV1003" t="s">
        <v>324</v>
      </c>
      <c r="BW1003" t="s">
        <v>324</v>
      </c>
      <c r="BX1003" t="s">
        <v>324</v>
      </c>
      <c r="BY1003">
        <v>0</v>
      </c>
      <c r="BZ1003" t="s">
        <v>324</v>
      </c>
      <c r="CA1003" t="s">
        <v>324</v>
      </c>
      <c r="CB1003" t="s">
        <v>324</v>
      </c>
      <c r="CC1003" t="s">
        <v>324</v>
      </c>
      <c r="CD1003">
        <v>0</v>
      </c>
      <c r="CE1003" t="s">
        <v>324</v>
      </c>
      <c r="CF1003" t="s">
        <v>324</v>
      </c>
      <c r="CG1003" t="s">
        <v>324</v>
      </c>
      <c r="CH1003" t="s">
        <v>324</v>
      </c>
      <c r="CI1003">
        <v>0</v>
      </c>
      <c r="CJ1003" t="s">
        <v>324</v>
      </c>
      <c r="CK1003" t="s">
        <v>324</v>
      </c>
      <c r="CL1003" t="s">
        <v>324</v>
      </c>
      <c r="CM1003" t="s">
        <v>324</v>
      </c>
      <c r="CN1003">
        <v>0</v>
      </c>
      <c r="CO1003">
        <v>1.5049999999999999</v>
      </c>
      <c r="CP1003">
        <v>0.03</v>
      </c>
      <c r="CQ1003" t="s">
        <v>179</v>
      </c>
      <c r="CR1003">
        <v>0</v>
      </c>
      <c r="CS1003">
        <v>1.5349999999999999</v>
      </c>
      <c r="CT1003">
        <v>223</v>
      </c>
      <c r="CU1003">
        <v>3</v>
      </c>
      <c r="CV1003">
        <v>0</v>
      </c>
      <c r="CW1003">
        <v>0</v>
      </c>
      <c r="CX1003">
        <v>226</v>
      </c>
      <c r="CY1003">
        <v>74.257999999999996</v>
      </c>
      <c r="CZ1003">
        <v>2.1859999999999999</v>
      </c>
      <c r="DA1003">
        <v>0</v>
      </c>
      <c r="DB1003">
        <v>0</v>
      </c>
      <c r="DC1003">
        <v>76.444000000000003</v>
      </c>
    </row>
    <row r="1004" spans="1:107" x14ac:dyDescent="0.45">
      <c r="A1004">
        <v>2024</v>
      </c>
      <c r="B1004">
        <v>3</v>
      </c>
      <c r="C1004" t="s">
        <v>218</v>
      </c>
      <c r="D1004">
        <v>99999</v>
      </c>
      <c r="E1004" t="s">
        <v>329</v>
      </c>
      <c r="F1004" t="s">
        <v>323</v>
      </c>
      <c r="H1004">
        <v>-62.262</v>
      </c>
      <c r="I1004">
        <v>-12.82</v>
      </c>
      <c r="J1004">
        <v>-1.8779999999999999</v>
      </c>
      <c r="K1004">
        <v>0</v>
      </c>
      <c r="L1004">
        <v>-76.959999999999994</v>
      </c>
      <c r="M1004" t="s">
        <v>324</v>
      </c>
      <c r="N1004" t="s">
        <v>324</v>
      </c>
      <c r="O1004" t="s">
        <v>324</v>
      </c>
      <c r="P1004" t="s">
        <v>324</v>
      </c>
      <c r="Q1004" t="s">
        <v>324</v>
      </c>
      <c r="R1004" t="s">
        <v>324</v>
      </c>
      <c r="S1004" t="s">
        <v>324</v>
      </c>
      <c r="T1004" t="s">
        <v>324</v>
      </c>
      <c r="U1004" t="s">
        <v>324</v>
      </c>
      <c r="V1004">
        <v>0</v>
      </c>
      <c r="W1004" t="s">
        <v>324</v>
      </c>
      <c r="X1004" t="s">
        <v>324</v>
      </c>
      <c r="Y1004" t="s">
        <v>324</v>
      </c>
      <c r="Z1004" t="s">
        <v>324</v>
      </c>
      <c r="AA1004" t="s">
        <v>324</v>
      </c>
      <c r="AB1004" t="s">
        <v>324</v>
      </c>
      <c r="AC1004" t="s">
        <v>324</v>
      </c>
      <c r="AD1004" t="s">
        <v>324</v>
      </c>
      <c r="AE1004" t="s">
        <v>324</v>
      </c>
      <c r="AF1004" t="s">
        <v>324</v>
      </c>
      <c r="AG1004">
        <v>-9.33</v>
      </c>
      <c r="AH1004">
        <v>-0.26800000000000002</v>
      </c>
      <c r="AI1004">
        <v>0</v>
      </c>
      <c r="AJ1004">
        <v>0</v>
      </c>
      <c r="AK1004">
        <v>-9.5980000000000008</v>
      </c>
      <c r="AL1004" t="s">
        <v>324</v>
      </c>
      <c r="AM1004" t="s">
        <v>324</v>
      </c>
      <c r="AN1004" t="s">
        <v>324</v>
      </c>
      <c r="AO1004" t="s">
        <v>324</v>
      </c>
      <c r="AP1004" t="s">
        <v>324</v>
      </c>
      <c r="AQ1004" t="s">
        <v>324</v>
      </c>
      <c r="AR1004" t="s">
        <v>324</v>
      </c>
      <c r="AS1004" t="s">
        <v>324</v>
      </c>
      <c r="AT1004" t="s">
        <v>324</v>
      </c>
      <c r="AU1004" t="s">
        <v>324</v>
      </c>
      <c r="AV1004">
        <v>-8.9999999999999993E-3</v>
      </c>
      <c r="AW1004">
        <v>0</v>
      </c>
      <c r="AX1004">
        <v>0</v>
      </c>
      <c r="AY1004">
        <v>0</v>
      </c>
      <c r="AZ1004">
        <v>-8.9999999999999993E-3</v>
      </c>
      <c r="BA1004" t="s">
        <v>324</v>
      </c>
      <c r="BB1004" t="s">
        <v>324</v>
      </c>
      <c r="BC1004" t="s">
        <v>324</v>
      </c>
      <c r="BD1004" t="s">
        <v>324</v>
      </c>
      <c r="BE1004" t="s">
        <v>324</v>
      </c>
      <c r="BF1004" t="s">
        <v>324</v>
      </c>
      <c r="BG1004" t="s">
        <v>324</v>
      </c>
      <c r="BH1004" t="s">
        <v>324</v>
      </c>
      <c r="BI1004" t="s">
        <v>324</v>
      </c>
      <c r="BJ1004" t="s">
        <v>324</v>
      </c>
      <c r="BK1004" t="s">
        <v>324</v>
      </c>
      <c r="BL1004" t="s">
        <v>324</v>
      </c>
      <c r="BM1004" t="s">
        <v>324</v>
      </c>
      <c r="BN1004" t="s">
        <v>324</v>
      </c>
      <c r="BO1004" t="s">
        <v>324</v>
      </c>
      <c r="BP1004" t="s">
        <v>324</v>
      </c>
      <c r="BQ1004" t="s">
        <v>324</v>
      </c>
      <c r="BR1004" t="s">
        <v>324</v>
      </c>
      <c r="BS1004" t="s">
        <v>324</v>
      </c>
      <c r="BT1004" t="s">
        <v>324</v>
      </c>
      <c r="BU1004" t="s">
        <v>324</v>
      </c>
      <c r="BV1004" t="s">
        <v>324</v>
      </c>
      <c r="BW1004" t="s">
        <v>324</v>
      </c>
      <c r="BX1004" t="s">
        <v>324</v>
      </c>
      <c r="BY1004" t="s">
        <v>324</v>
      </c>
      <c r="BZ1004" t="s">
        <v>324</v>
      </c>
      <c r="CA1004" t="s">
        <v>324</v>
      </c>
      <c r="CB1004" t="s">
        <v>324</v>
      </c>
      <c r="CC1004" t="s">
        <v>324</v>
      </c>
      <c r="CD1004" t="s">
        <v>324</v>
      </c>
      <c r="CE1004" t="s">
        <v>324</v>
      </c>
      <c r="CF1004" t="s">
        <v>324</v>
      </c>
      <c r="CG1004" t="s">
        <v>324</v>
      </c>
      <c r="CH1004" t="s">
        <v>324</v>
      </c>
      <c r="CI1004" t="s">
        <v>324</v>
      </c>
      <c r="CJ1004" t="s">
        <v>324</v>
      </c>
      <c r="CK1004" t="s">
        <v>324</v>
      </c>
      <c r="CL1004" t="s">
        <v>324</v>
      </c>
      <c r="CM1004" t="s">
        <v>324</v>
      </c>
      <c r="CN1004" t="s">
        <v>324</v>
      </c>
      <c r="CO1004">
        <v>-62.262</v>
      </c>
      <c r="CP1004">
        <v>-12.82</v>
      </c>
      <c r="CQ1004">
        <v>-1.8779999999999999</v>
      </c>
      <c r="CR1004">
        <v>0</v>
      </c>
      <c r="CS1004">
        <v>-76.959999999999994</v>
      </c>
      <c r="CT1004" t="s">
        <v>324</v>
      </c>
      <c r="CU1004" t="s">
        <v>324</v>
      </c>
      <c r="CV1004" t="s">
        <v>324</v>
      </c>
      <c r="CW1004" t="s">
        <v>324</v>
      </c>
      <c r="CX1004" t="s">
        <v>324</v>
      </c>
      <c r="CY1004" t="s">
        <v>324</v>
      </c>
      <c r="CZ1004" t="s">
        <v>324</v>
      </c>
      <c r="DA1004" t="s">
        <v>324</v>
      </c>
      <c r="DB1004" t="s">
        <v>324</v>
      </c>
      <c r="DC1004" t="s">
        <v>324</v>
      </c>
    </row>
    <row r="1005" spans="1:107" x14ac:dyDescent="0.45">
      <c r="A1005">
        <v>2024</v>
      </c>
      <c r="B1005">
        <v>3</v>
      </c>
      <c r="C1005" t="s">
        <v>224</v>
      </c>
      <c r="D1005">
        <v>84</v>
      </c>
      <c r="E1005" t="s">
        <v>561</v>
      </c>
      <c r="F1005" t="s">
        <v>323</v>
      </c>
      <c r="G1005" t="s">
        <v>244</v>
      </c>
      <c r="H1005">
        <v>1.228</v>
      </c>
      <c r="I1005">
        <v>0.439</v>
      </c>
      <c r="J1005">
        <v>0</v>
      </c>
      <c r="K1005">
        <v>0</v>
      </c>
      <c r="L1005">
        <v>1.667</v>
      </c>
      <c r="M1005">
        <v>161</v>
      </c>
      <c r="N1005">
        <v>25</v>
      </c>
      <c r="O1005">
        <v>0</v>
      </c>
      <c r="P1005">
        <v>0</v>
      </c>
      <c r="Q1005">
        <v>186</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v>0</v>
      </c>
      <c r="AQ1005">
        <v>0</v>
      </c>
      <c r="AR1005">
        <v>0</v>
      </c>
      <c r="AS1005">
        <v>0</v>
      </c>
      <c r="AT1005">
        <v>0</v>
      </c>
      <c r="AU1005">
        <v>0</v>
      </c>
      <c r="AV1005">
        <v>0</v>
      </c>
      <c r="AW1005">
        <v>0</v>
      </c>
      <c r="AX1005">
        <v>0</v>
      </c>
      <c r="AY1005">
        <v>0</v>
      </c>
      <c r="AZ1005">
        <v>0</v>
      </c>
      <c r="BA1005">
        <v>0</v>
      </c>
      <c r="BB1005">
        <v>0</v>
      </c>
      <c r="BC1005">
        <v>0</v>
      </c>
      <c r="BD1005">
        <v>0</v>
      </c>
      <c r="BE1005">
        <v>0</v>
      </c>
      <c r="BF1005">
        <v>0</v>
      </c>
      <c r="BG1005">
        <v>0</v>
      </c>
      <c r="BH1005">
        <v>0</v>
      </c>
      <c r="BI1005">
        <v>0</v>
      </c>
      <c r="BJ1005">
        <v>0</v>
      </c>
      <c r="BK1005">
        <v>1.2E-2</v>
      </c>
      <c r="BL1005">
        <v>2E-3</v>
      </c>
      <c r="BM1005">
        <v>0</v>
      </c>
      <c r="BN1005">
        <v>0</v>
      </c>
      <c r="BO1005">
        <v>1.4E-2</v>
      </c>
      <c r="BP1005">
        <v>5</v>
      </c>
      <c r="BQ1005">
        <v>1</v>
      </c>
      <c r="BR1005">
        <v>0</v>
      </c>
      <c r="BS1005">
        <v>0</v>
      </c>
      <c r="BT1005">
        <v>6</v>
      </c>
      <c r="BU1005">
        <v>0</v>
      </c>
      <c r="BV1005">
        <v>0</v>
      </c>
      <c r="BW1005">
        <v>0</v>
      </c>
      <c r="BX1005">
        <v>0</v>
      </c>
      <c r="BY1005">
        <v>0</v>
      </c>
      <c r="BZ1005">
        <v>0</v>
      </c>
      <c r="CA1005">
        <v>0</v>
      </c>
      <c r="CB1005">
        <v>0</v>
      </c>
      <c r="CC1005">
        <v>0</v>
      </c>
      <c r="CD1005">
        <v>0</v>
      </c>
      <c r="CE1005">
        <v>0</v>
      </c>
      <c r="CF1005">
        <v>0</v>
      </c>
      <c r="CG1005">
        <v>0</v>
      </c>
      <c r="CH1005">
        <v>0</v>
      </c>
      <c r="CI1005">
        <v>0</v>
      </c>
      <c r="CJ1005">
        <v>0</v>
      </c>
      <c r="CK1005">
        <v>0</v>
      </c>
      <c r="CL1005">
        <v>0</v>
      </c>
      <c r="CM1005">
        <v>0</v>
      </c>
      <c r="CN1005">
        <v>0</v>
      </c>
      <c r="CO1005">
        <v>1.24</v>
      </c>
      <c r="CP1005">
        <v>0.441</v>
      </c>
      <c r="CQ1005" t="s">
        <v>179</v>
      </c>
      <c r="CR1005">
        <v>0</v>
      </c>
      <c r="CS1005">
        <v>1.681</v>
      </c>
      <c r="CT1005">
        <v>166</v>
      </c>
      <c r="CU1005">
        <v>26</v>
      </c>
      <c r="CV1005">
        <v>0</v>
      </c>
      <c r="CW1005">
        <v>0</v>
      </c>
      <c r="CX1005">
        <v>192</v>
      </c>
      <c r="CY1005">
        <v>0</v>
      </c>
      <c r="CZ1005">
        <v>0</v>
      </c>
      <c r="DA1005">
        <v>0</v>
      </c>
      <c r="DB1005">
        <v>0</v>
      </c>
      <c r="DC1005">
        <v>0</v>
      </c>
    </row>
    <row r="1006" spans="1:107" x14ac:dyDescent="0.45">
      <c r="A1006">
        <v>2024</v>
      </c>
      <c r="B1006">
        <v>3</v>
      </c>
      <c r="C1006" t="s">
        <v>224</v>
      </c>
      <c r="D1006">
        <v>733</v>
      </c>
      <c r="E1006" t="s">
        <v>562</v>
      </c>
      <c r="F1006" t="s">
        <v>323</v>
      </c>
      <c r="G1006" t="s">
        <v>244</v>
      </c>
      <c r="H1006">
        <v>30.306000000000001</v>
      </c>
      <c r="I1006">
        <v>5.88</v>
      </c>
      <c r="J1006">
        <v>0.19</v>
      </c>
      <c r="K1006" t="s">
        <v>324</v>
      </c>
      <c r="L1006">
        <v>36.375999999999998</v>
      </c>
      <c r="M1006">
        <v>4136</v>
      </c>
      <c r="N1006">
        <v>162</v>
      </c>
      <c r="O1006">
        <v>6</v>
      </c>
      <c r="P1006" t="s">
        <v>324</v>
      </c>
      <c r="Q1006">
        <v>4304</v>
      </c>
      <c r="R1006" t="s">
        <v>324</v>
      </c>
      <c r="S1006">
        <v>0.94499999999999995</v>
      </c>
      <c r="T1006" t="s">
        <v>324</v>
      </c>
      <c r="U1006" t="s">
        <v>324</v>
      </c>
      <c r="V1006">
        <v>0.94499999999999995</v>
      </c>
      <c r="W1006" t="s">
        <v>324</v>
      </c>
      <c r="X1006">
        <v>3</v>
      </c>
      <c r="Y1006" t="s">
        <v>324</v>
      </c>
      <c r="Z1006" t="s">
        <v>324</v>
      </c>
      <c r="AA1006">
        <v>3</v>
      </c>
      <c r="AB1006">
        <v>1948.422</v>
      </c>
      <c r="AC1006">
        <v>380.36799999999999</v>
      </c>
      <c r="AD1006">
        <v>4.4530000000000003</v>
      </c>
      <c r="AE1006" t="s">
        <v>324</v>
      </c>
      <c r="AF1006">
        <v>2333.2429999999999</v>
      </c>
      <c r="AG1006">
        <v>2.996</v>
      </c>
      <c r="AH1006">
        <v>0.09</v>
      </c>
      <c r="AI1006" t="s">
        <v>324</v>
      </c>
      <c r="AJ1006" t="s">
        <v>324</v>
      </c>
      <c r="AK1006">
        <v>3.0859999999999999</v>
      </c>
      <c r="AL1006">
        <v>630</v>
      </c>
      <c r="AM1006">
        <v>10</v>
      </c>
      <c r="AN1006" t="s">
        <v>324</v>
      </c>
      <c r="AO1006" t="s">
        <v>324</v>
      </c>
      <c r="AP1006">
        <v>640</v>
      </c>
      <c r="AQ1006">
        <v>6.5090000000000003</v>
      </c>
      <c r="AR1006">
        <v>0.23499999999999999</v>
      </c>
      <c r="AS1006" t="s">
        <v>324</v>
      </c>
      <c r="AT1006" t="s">
        <v>324</v>
      </c>
      <c r="AU1006">
        <v>6.7439999999999998</v>
      </c>
      <c r="AV1006" t="s">
        <v>324</v>
      </c>
      <c r="AW1006">
        <v>3.0000000000000001E-3</v>
      </c>
      <c r="AX1006" t="s">
        <v>324</v>
      </c>
      <c r="AY1006" t="s">
        <v>324</v>
      </c>
      <c r="AZ1006">
        <v>3.0000000000000001E-3</v>
      </c>
      <c r="BA1006" t="s">
        <v>324</v>
      </c>
      <c r="BB1006">
        <v>1</v>
      </c>
      <c r="BC1006" t="s">
        <v>324</v>
      </c>
      <c r="BD1006" t="s">
        <v>324</v>
      </c>
      <c r="BE1006">
        <v>1</v>
      </c>
      <c r="BF1006" t="s">
        <v>324</v>
      </c>
      <c r="BG1006">
        <v>3.0000000000000001E-3</v>
      </c>
      <c r="BH1006" t="s">
        <v>324</v>
      </c>
      <c r="BI1006" t="s">
        <v>324</v>
      </c>
      <c r="BJ1006">
        <v>3.0000000000000001E-3</v>
      </c>
      <c r="BK1006">
        <v>0.06</v>
      </c>
      <c r="BL1006">
        <v>3.5000000000000003E-2</v>
      </c>
      <c r="BM1006" t="s">
        <v>324</v>
      </c>
      <c r="BN1006" t="s">
        <v>324</v>
      </c>
      <c r="BO1006">
        <v>9.5000000000000001E-2</v>
      </c>
      <c r="BP1006">
        <v>15</v>
      </c>
      <c r="BQ1006">
        <v>4</v>
      </c>
      <c r="BR1006" t="s">
        <v>324</v>
      </c>
      <c r="BS1006" t="s">
        <v>324</v>
      </c>
      <c r="BT1006">
        <v>19</v>
      </c>
      <c r="BU1006">
        <v>1.329</v>
      </c>
      <c r="BV1006">
        <v>0.24</v>
      </c>
      <c r="BW1006" t="s">
        <v>324</v>
      </c>
      <c r="BX1006" t="s">
        <v>324</v>
      </c>
      <c r="BY1006">
        <v>1.569</v>
      </c>
      <c r="BZ1006" t="s">
        <v>324</v>
      </c>
      <c r="CA1006">
        <v>1E-3</v>
      </c>
      <c r="CB1006" t="s">
        <v>324</v>
      </c>
      <c r="CC1006" t="s">
        <v>324</v>
      </c>
      <c r="CD1006">
        <v>1E-3</v>
      </c>
      <c r="CE1006" t="s">
        <v>324</v>
      </c>
      <c r="CF1006">
        <v>1</v>
      </c>
      <c r="CG1006" t="s">
        <v>324</v>
      </c>
      <c r="CH1006" t="s">
        <v>324</v>
      </c>
      <c r="CI1006">
        <v>1</v>
      </c>
      <c r="CJ1006" t="s">
        <v>324</v>
      </c>
      <c r="CK1006">
        <v>0</v>
      </c>
      <c r="CL1006" t="s">
        <v>324</v>
      </c>
      <c r="CM1006" t="s">
        <v>324</v>
      </c>
      <c r="CN1006">
        <v>0</v>
      </c>
      <c r="CO1006">
        <v>30.366</v>
      </c>
      <c r="CP1006">
        <v>6.8609999999999998</v>
      </c>
      <c r="CQ1006">
        <v>0.19</v>
      </c>
      <c r="CR1006">
        <v>0</v>
      </c>
      <c r="CS1006">
        <v>37.417000000000002</v>
      </c>
      <c r="CT1006">
        <v>4151</v>
      </c>
      <c r="CU1006">
        <v>170</v>
      </c>
      <c r="CV1006">
        <v>6</v>
      </c>
      <c r="CW1006">
        <v>0</v>
      </c>
      <c r="CX1006">
        <v>4327</v>
      </c>
      <c r="CY1006">
        <v>1949.751</v>
      </c>
      <c r="CZ1006">
        <v>380.608</v>
      </c>
      <c r="DA1006">
        <v>4.4530000000000003</v>
      </c>
      <c r="DB1006">
        <v>0</v>
      </c>
      <c r="DC1006">
        <v>2334.8119999999999</v>
      </c>
    </row>
    <row r="1007" spans="1:107" x14ac:dyDescent="0.45">
      <c r="A1007">
        <v>2024</v>
      </c>
      <c r="B1007">
        <v>3</v>
      </c>
      <c r="C1007" t="s">
        <v>224</v>
      </c>
      <c r="D1007">
        <v>10171</v>
      </c>
      <c r="E1007" t="s">
        <v>413</v>
      </c>
      <c r="F1007" t="s">
        <v>323</v>
      </c>
      <c r="G1007" t="s">
        <v>247</v>
      </c>
      <c r="H1007">
        <v>0.51500000000000001</v>
      </c>
      <c r="I1007">
        <v>7.1379999999999999</v>
      </c>
      <c r="J1007" t="s">
        <v>324</v>
      </c>
      <c r="K1007" t="s">
        <v>324</v>
      </c>
      <c r="L1007">
        <v>7.6529999999999996</v>
      </c>
      <c r="M1007">
        <v>60</v>
      </c>
      <c r="N1007">
        <v>18</v>
      </c>
      <c r="O1007" t="s">
        <v>324</v>
      </c>
      <c r="P1007" t="s">
        <v>324</v>
      </c>
      <c r="Q1007">
        <v>78</v>
      </c>
      <c r="R1007" t="s">
        <v>324</v>
      </c>
      <c r="S1007" t="s">
        <v>324</v>
      </c>
      <c r="T1007" t="s">
        <v>324</v>
      </c>
      <c r="U1007" t="s">
        <v>324</v>
      </c>
      <c r="V1007">
        <v>0</v>
      </c>
      <c r="W1007" t="s">
        <v>324</v>
      </c>
      <c r="X1007" t="s">
        <v>324</v>
      </c>
      <c r="Y1007" t="s">
        <v>324</v>
      </c>
      <c r="Z1007" t="s">
        <v>324</v>
      </c>
      <c r="AA1007">
        <v>0</v>
      </c>
      <c r="AB1007">
        <v>20.358000000000001</v>
      </c>
      <c r="AC1007">
        <v>336.673</v>
      </c>
      <c r="AD1007" t="s">
        <v>324</v>
      </c>
      <c r="AE1007" t="s">
        <v>324</v>
      </c>
      <c r="AF1007">
        <v>357.03100000000001</v>
      </c>
      <c r="AG1007">
        <v>0.114</v>
      </c>
      <c r="AH1007" t="s">
        <v>324</v>
      </c>
      <c r="AI1007" t="s">
        <v>324</v>
      </c>
      <c r="AJ1007" t="s">
        <v>324</v>
      </c>
      <c r="AK1007">
        <v>0.114</v>
      </c>
      <c r="AL1007">
        <v>22</v>
      </c>
      <c r="AM1007" t="s">
        <v>324</v>
      </c>
      <c r="AN1007" t="s">
        <v>324</v>
      </c>
      <c r="AO1007" t="s">
        <v>324</v>
      </c>
      <c r="AP1007">
        <v>22</v>
      </c>
      <c r="AQ1007">
        <v>0</v>
      </c>
      <c r="AR1007" t="s">
        <v>324</v>
      </c>
      <c r="AS1007" t="s">
        <v>324</v>
      </c>
      <c r="AT1007" t="s">
        <v>324</v>
      </c>
      <c r="AU1007">
        <v>0</v>
      </c>
      <c r="AV1007" t="s">
        <v>324</v>
      </c>
      <c r="AW1007" t="s">
        <v>324</v>
      </c>
      <c r="AX1007" t="s">
        <v>324</v>
      </c>
      <c r="AY1007" t="s">
        <v>324</v>
      </c>
      <c r="AZ1007">
        <v>0</v>
      </c>
      <c r="BA1007" t="s">
        <v>324</v>
      </c>
      <c r="BB1007" t="s">
        <v>324</v>
      </c>
      <c r="BC1007" t="s">
        <v>324</v>
      </c>
      <c r="BD1007" t="s">
        <v>324</v>
      </c>
      <c r="BE1007">
        <v>0</v>
      </c>
      <c r="BF1007" t="s">
        <v>324</v>
      </c>
      <c r="BG1007" t="s">
        <v>324</v>
      </c>
      <c r="BH1007" t="s">
        <v>324</v>
      </c>
      <c r="BI1007" t="s">
        <v>324</v>
      </c>
      <c r="BJ1007">
        <v>0</v>
      </c>
      <c r="BK1007" t="s">
        <v>324</v>
      </c>
      <c r="BL1007" t="s">
        <v>324</v>
      </c>
      <c r="BM1007" t="s">
        <v>324</v>
      </c>
      <c r="BN1007" t="s">
        <v>324</v>
      </c>
      <c r="BO1007">
        <v>0</v>
      </c>
      <c r="BP1007" t="s">
        <v>324</v>
      </c>
      <c r="BQ1007" t="s">
        <v>324</v>
      </c>
      <c r="BR1007" t="s">
        <v>324</v>
      </c>
      <c r="BS1007" t="s">
        <v>324</v>
      </c>
      <c r="BT1007">
        <v>0</v>
      </c>
      <c r="BU1007" t="s">
        <v>324</v>
      </c>
      <c r="BV1007" t="s">
        <v>324</v>
      </c>
      <c r="BW1007" t="s">
        <v>324</v>
      </c>
      <c r="BX1007" t="s">
        <v>324</v>
      </c>
      <c r="BY1007">
        <v>0</v>
      </c>
      <c r="BZ1007" t="s">
        <v>324</v>
      </c>
      <c r="CA1007" t="s">
        <v>324</v>
      </c>
      <c r="CB1007" t="s">
        <v>324</v>
      </c>
      <c r="CC1007" t="s">
        <v>324</v>
      </c>
      <c r="CD1007">
        <v>0</v>
      </c>
      <c r="CE1007" t="s">
        <v>324</v>
      </c>
      <c r="CF1007" t="s">
        <v>324</v>
      </c>
      <c r="CG1007" t="s">
        <v>324</v>
      </c>
      <c r="CH1007" t="s">
        <v>324</v>
      </c>
      <c r="CI1007">
        <v>0</v>
      </c>
      <c r="CJ1007" t="s">
        <v>324</v>
      </c>
      <c r="CK1007" t="s">
        <v>324</v>
      </c>
      <c r="CL1007" t="s">
        <v>324</v>
      </c>
      <c r="CM1007" t="s">
        <v>324</v>
      </c>
      <c r="CN1007">
        <v>0</v>
      </c>
      <c r="CO1007">
        <v>0.51500000000000001</v>
      </c>
      <c r="CP1007">
        <v>7.1379999999999999</v>
      </c>
      <c r="CQ1007" t="s">
        <v>179</v>
      </c>
      <c r="CR1007">
        <v>0</v>
      </c>
      <c r="CS1007">
        <v>7.6529999999999996</v>
      </c>
      <c r="CT1007">
        <v>60</v>
      </c>
      <c r="CU1007">
        <v>18</v>
      </c>
      <c r="CV1007">
        <v>0</v>
      </c>
      <c r="CW1007">
        <v>0</v>
      </c>
      <c r="CX1007">
        <v>78</v>
      </c>
      <c r="CY1007">
        <v>20.358000000000001</v>
      </c>
      <c r="CZ1007">
        <v>336.673</v>
      </c>
      <c r="DA1007">
        <v>0</v>
      </c>
      <c r="DB1007">
        <v>0</v>
      </c>
      <c r="DC1007">
        <v>357.03100000000001</v>
      </c>
    </row>
    <row r="1008" spans="1:107" x14ac:dyDescent="0.45">
      <c r="A1008">
        <v>2024</v>
      </c>
      <c r="B1008">
        <v>3</v>
      </c>
      <c r="C1008" t="s">
        <v>224</v>
      </c>
      <c r="D1008">
        <v>17066</v>
      </c>
      <c r="E1008" t="s">
        <v>563</v>
      </c>
      <c r="F1008" t="s">
        <v>323</v>
      </c>
      <c r="G1008" t="s">
        <v>244</v>
      </c>
      <c r="H1008">
        <v>9.2609999999999992</v>
      </c>
      <c r="I1008">
        <v>4.9489999999999998</v>
      </c>
      <c r="J1008">
        <v>3.802</v>
      </c>
      <c r="K1008">
        <v>0</v>
      </c>
      <c r="L1008">
        <v>18.012</v>
      </c>
      <c r="M1008">
        <v>1160</v>
      </c>
      <c r="N1008">
        <v>71</v>
      </c>
      <c r="O1008">
        <v>24</v>
      </c>
      <c r="P1008">
        <v>0</v>
      </c>
      <c r="Q1008">
        <v>1255</v>
      </c>
      <c r="R1008" t="s">
        <v>324</v>
      </c>
      <c r="S1008" t="s">
        <v>324</v>
      </c>
      <c r="T1008" t="s">
        <v>324</v>
      </c>
      <c r="U1008" t="s">
        <v>324</v>
      </c>
      <c r="V1008">
        <v>0</v>
      </c>
      <c r="W1008" t="s">
        <v>324</v>
      </c>
      <c r="X1008" t="s">
        <v>324</v>
      </c>
      <c r="Y1008" t="s">
        <v>324</v>
      </c>
      <c r="Z1008" t="s">
        <v>324</v>
      </c>
      <c r="AA1008">
        <v>0</v>
      </c>
      <c r="AB1008" t="s">
        <v>324</v>
      </c>
      <c r="AC1008" t="s">
        <v>324</v>
      </c>
      <c r="AD1008" t="s">
        <v>324</v>
      </c>
      <c r="AE1008" t="s">
        <v>324</v>
      </c>
      <c r="AF1008">
        <v>0</v>
      </c>
      <c r="AG1008" t="s">
        <v>324</v>
      </c>
      <c r="AH1008" t="s">
        <v>324</v>
      </c>
      <c r="AI1008" t="s">
        <v>324</v>
      </c>
      <c r="AJ1008" t="s">
        <v>324</v>
      </c>
      <c r="AK1008">
        <v>0</v>
      </c>
      <c r="AL1008" t="s">
        <v>324</v>
      </c>
      <c r="AM1008" t="s">
        <v>324</v>
      </c>
      <c r="AN1008" t="s">
        <v>324</v>
      </c>
      <c r="AO1008" t="s">
        <v>324</v>
      </c>
      <c r="AP1008">
        <v>0</v>
      </c>
      <c r="AQ1008" t="s">
        <v>324</v>
      </c>
      <c r="AR1008" t="s">
        <v>324</v>
      </c>
      <c r="AS1008" t="s">
        <v>324</v>
      </c>
      <c r="AT1008" t="s">
        <v>324</v>
      </c>
      <c r="AU1008">
        <v>0</v>
      </c>
      <c r="AV1008" t="s">
        <v>324</v>
      </c>
      <c r="AW1008" t="s">
        <v>324</v>
      </c>
      <c r="AX1008" t="s">
        <v>324</v>
      </c>
      <c r="AY1008" t="s">
        <v>324</v>
      </c>
      <c r="AZ1008">
        <v>0</v>
      </c>
      <c r="BA1008" t="s">
        <v>324</v>
      </c>
      <c r="BB1008" t="s">
        <v>324</v>
      </c>
      <c r="BC1008" t="s">
        <v>324</v>
      </c>
      <c r="BD1008" t="s">
        <v>324</v>
      </c>
      <c r="BE1008">
        <v>0</v>
      </c>
      <c r="BF1008" t="s">
        <v>324</v>
      </c>
      <c r="BG1008" t="s">
        <v>324</v>
      </c>
      <c r="BH1008" t="s">
        <v>324</v>
      </c>
      <c r="BI1008" t="s">
        <v>324</v>
      </c>
      <c r="BJ1008">
        <v>0</v>
      </c>
      <c r="BK1008">
        <v>3.4000000000000002E-2</v>
      </c>
      <c r="BL1008" t="s">
        <v>324</v>
      </c>
      <c r="BM1008" t="s">
        <v>324</v>
      </c>
      <c r="BN1008" t="s">
        <v>324</v>
      </c>
      <c r="BO1008">
        <v>3.4000000000000002E-2</v>
      </c>
      <c r="BP1008">
        <v>8</v>
      </c>
      <c r="BQ1008" t="s">
        <v>324</v>
      </c>
      <c r="BR1008" t="s">
        <v>324</v>
      </c>
      <c r="BS1008" t="s">
        <v>324</v>
      </c>
      <c r="BT1008">
        <v>8</v>
      </c>
      <c r="BU1008" t="s">
        <v>324</v>
      </c>
      <c r="BV1008" t="s">
        <v>324</v>
      </c>
      <c r="BW1008" t="s">
        <v>324</v>
      </c>
      <c r="BX1008" t="s">
        <v>324</v>
      </c>
      <c r="BY1008">
        <v>0</v>
      </c>
      <c r="BZ1008" t="s">
        <v>324</v>
      </c>
      <c r="CA1008" t="s">
        <v>324</v>
      </c>
      <c r="CB1008" t="s">
        <v>324</v>
      </c>
      <c r="CC1008" t="s">
        <v>324</v>
      </c>
      <c r="CD1008">
        <v>0</v>
      </c>
      <c r="CE1008" t="s">
        <v>324</v>
      </c>
      <c r="CF1008" t="s">
        <v>324</v>
      </c>
      <c r="CG1008" t="s">
        <v>324</v>
      </c>
      <c r="CH1008" t="s">
        <v>324</v>
      </c>
      <c r="CI1008">
        <v>0</v>
      </c>
      <c r="CJ1008" t="s">
        <v>324</v>
      </c>
      <c r="CK1008" t="s">
        <v>324</v>
      </c>
      <c r="CL1008" t="s">
        <v>324</v>
      </c>
      <c r="CM1008" t="s">
        <v>324</v>
      </c>
      <c r="CN1008">
        <v>0</v>
      </c>
      <c r="CO1008">
        <v>9.2949999999999999</v>
      </c>
      <c r="CP1008">
        <v>4.9489999999999998</v>
      </c>
      <c r="CQ1008">
        <v>3.802</v>
      </c>
      <c r="CR1008">
        <v>0</v>
      </c>
      <c r="CS1008">
        <v>18.045999999999999</v>
      </c>
      <c r="CT1008">
        <v>1168</v>
      </c>
      <c r="CU1008">
        <v>71</v>
      </c>
      <c r="CV1008">
        <v>24</v>
      </c>
      <c r="CW1008">
        <v>0</v>
      </c>
      <c r="CX1008">
        <v>1263</v>
      </c>
      <c r="CY1008">
        <v>0</v>
      </c>
      <c r="CZ1008">
        <v>0</v>
      </c>
      <c r="DA1008">
        <v>0</v>
      </c>
      <c r="DB1008">
        <v>0</v>
      </c>
      <c r="DC1008">
        <v>0</v>
      </c>
    </row>
    <row r="1009" spans="1:107" x14ac:dyDescent="0.45">
      <c r="A1009">
        <v>2024</v>
      </c>
      <c r="B1009">
        <v>3</v>
      </c>
      <c r="C1009" t="s">
        <v>224</v>
      </c>
      <c r="D1009">
        <v>19876</v>
      </c>
      <c r="E1009" t="s">
        <v>470</v>
      </c>
      <c r="F1009" t="s">
        <v>323</v>
      </c>
      <c r="G1009" t="s">
        <v>244</v>
      </c>
      <c r="H1009">
        <v>332.15300000000002</v>
      </c>
      <c r="I1009">
        <v>152.09200000000001</v>
      </c>
      <c r="J1009">
        <v>0.121</v>
      </c>
      <c r="K1009" t="s">
        <v>324</v>
      </c>
      <c r="L1009">
        <v>484.36599999999999</v>
      </c>
      <c r="M1009">
        <v>44993</v>
      </c>
      <c r="N1009">
        <v>1062</v>
      </c>
      <c r="O1009">
        <v>8</v>
      </c>
      <c r="P1009" t="s">
        <v>324</v>
      </c>
      <c r="Q1009">
        <v>46063</v>
      </c>
      <c r="R1009" t="s">
        <v>324</v>
      </c>
      <c r="S1009" t="s">
        <v>324</v>
      </c>
      <c r="T1009" t="s">
        <v>324</v>
      </c>
      <c r="U1009" t="s">
        <v>324</v>
      </c>
      <c r="V1009">
        <v>0</v>
      </c>
      <c r="W1009" t="s">
        <v>324</v>
      </c>
      <c r="X1009" t="s">
        <v>324</v>
      </c>
      <c r="Y1009" t="s">
        <v>324</v>
      </c>
      <c r="Z1009" t="s">
        <v>324</v>
      </c>
      <c r="AA1009">
        <v>0</v>
      </c>
      <c r="AB1009" t="s">
        <v>324</v>
      </c>
      <c r="AC1009" t="s">
        <v>324</v>
      </c>
      <c r="AD1009" t="s">
        <v>324</v>
      </c>
      <c r="AE1009" t="s">
        <v>324</v>
      </c>
      <c r="AF1009">
        <v>0</v>
      </c>
      <c r="AG1009" t="s">
        <v>324</v>
      </c>
      <c r="AH1009" t="s">
        <v>324</v>
      </c>
      <c r="AI1009" t="s">
        <v>324</v>
      </c>
      <c r="AJ1009" t="s">
        <v>324</v>
      </c>
      <c r="AK1009">
        <v>0</v>
      </c>
      <c r="AL1009" t="s">
        <v>324</v>
      </c>
      <c r="AM1009" t="s">
        <v>324</v>
      </c>
      <c r="AN1009" t="s">
        <v>324</v>
      </c>
      <c r="AO1009" t="s">
        <v>324</v>
      </c>
      <c r="AP1009">
        <v>0</v>
      </c>
      <c r="AQ1009" t="s">
        <v>324</v>
      </c>
      <c r="AR1009" t="s">
        <v>324</v>
      </c>
      <c r="AS1009" t="s">
        <v>324</v>
      </c>
      <c r="AT1009" t="s">
        <v>324</v>
      </c>
      <c r="AU1009">
        <v>0</v>
      </c>
      <c r="AV1009" t="s">
        <v>324</v>
      </c>
      <c r="AW1009" t="s">
        <v>324</v>
      </c>
      <c r="AX1009" t="s">
        <v>324</v>
      </c>
      <c r="AY1009" t="s">
        <v>324</v>
      </c>
      <c r="AZ1009">
        <v>0</v>
      </c>
      <c r="BA1009" t="s">
        <v>324</v>
      </c>
      <c r="BB1009" t="s">
        <v>324</v>
      </c>
      <c r="BC1009" t="s">
        <v>324</v>
      </c>
      <c r="BD1009" t="s">
        <v>324</v>
      </c>
      <c r="BE1009">
        <v>0</v>
      </c>
      <c r="BF1009" t="s">
        <v>324</v>
      </c>
      <c r="BG1009" t="s">
        <v>324</v>
      </c>
      <c r="BH1009" t="s">
        <v>324</v>
      </c>
      <c r="BI1009" t="s">
        <v>324</v>
      </c>
      <c r="BJ1009">
        <v>0</v>
      </c>
      <c r="BK1009">
        <v>7.8E-2</v>
      </c>
      <c r="BL1009">
        <v>0.112</v>
      </c>
      <c r="BM1009" t="s">
        <v>324</v>
      </c>
      <c r="BN1009" t="s">
        <v>324</v>
      </c>
      <c r="BO1009">
        <v>0.19</v>
      </c>
      <c r="BP1009">
        <v>29</v>
      </c>
      <c r="BQ1009">
        <v>10</v>
      </c>
      <c r="BR1009" t="s">
        <v>324</v>
      </c>
      <c r="BS1009" t="s">
        <v>324</v>
      </c>
      <c r="BT1009">
        <v>39</v>
      </c>
      <c r="BU1009" t="s">
        <v>324</v>
      </c>
      <c r="BV1009" t="s">
        <v>324</v>
      </c>
      <c r="BW1009" t="s">
        <v>324</v>
      </c>
      <c r="BX1009" t="s">
        <v>324</v>
      </c>
      <c r="BY1009">
        <v>0</v>
      </c>
      <c r="BZ1009" t="s">
        <v>324</v>
      </c>
      <c r="CA1009" t="s">
        <v>324</v>
      </c>
      <c r="CB1009" t="s">
        <v>324</v>
      </c>
      <c r="CC1009" t="s">
        <v>324</v>
      </c>
      <c r="CD1009">
        <v>0</v>
      </c>
      <c r="CE1009" t="s">
        <v>324</v>
      </c>
      <c r="CF1009" t="s">
        <v>324</v>
      </c>
      <c r="CG1009" t="s">
        <v>324</v>
      </c>
      <c r="CH1009" t="s">
        <v>324</v>
      </c>
      <c r="CI1009">
        <v>0</v>
      </c>
      <c r="CJ1009" t="s">
        <v>324</v>
      </c>
      <c r="CK1009" t="s">
        <v>324</v>
      </c>
      <c r="CL1009" t="s">
        <v>324</v>
      </c>
      <c r="CM1009" t="s">
        <v>324</v>
      </c>
      <c r="CN1009">
        <v>0</v>
      </c>
      <c r="CO1009">
        <v>332.23099999999999</v>
      </c>
      <c r="CP1009">
        <v>152.20400000000001</v>
      </c>
      <c r="CQ1009">
        <v>0.121</v>
      </c>
      <c r="CR1009">
        <v>0</v>
      </c>
      <c r="CS1009">
        <v>484.55599999999998</v>
      </c>
      <c r="CT1009">
        <v>45022</v>
      </c>
      <c r="CU1009">
        <v>1072</v>
      </c>
      <c r="CV1009">
        <v>8</v>
      </c>
      <c r="CW1009">
        <v>0</v>
      </c>
      <c r="CX1009">
        <v>46102</v>
      </c>
      <c r="CY1009">
        <v>0</v>
      </c>
      <c r="CZ1009">
        <v>0</v>
      </c>
      <c r="DA1009">
        <v>0</v>
      </c>
      <c r="DB1009">
        <v>0</v>
      </c>
      <c r="DC1009">
        <v>0</v>
      </c>
    </row>
    <row r="1010" spans="1:107" x14ac:dyDescent="0.45">
      <c r="A1010">
        <v>2024</v>
      </c>
      <c r="B1010">
        <v>3</v>
      </c>
      <c r="C1010" t="s">
        <v>224</v>
      </c>
      <c r="D1010">
        <v>19882</v>
      </c>
      <c r="E1010" t="s">
        <v>564</v>
      </c>
      <c r="F1010" t="s">
        <v>323</v>
      </c>
      <c r="G1010" t="s">
        <v>244</v>
      </c>
      <c r="H1010">
        <v>0.44600000000000001</v>
      </c>
      <c r="I1010">
        <v>0.14499999999999999</v>
      </c>
      <c r="J1010">
        <v>0</v>
      </c>
      <c r="K1010">
        <v>0</v>
      </c>
      <c r="L1010">
        <v>0.59099999999999997</v>
      </c>
      <c r="M1010">
        <v>81</v>
      </c>
      <c r="N1010">
        <v>5</v>
      </c>
      <c r="O1010">
        <v>0</v>
      </c>
      <c r="P1010">
        <v>0</v>
      </c>
      <c r="Q1010">
        <v>86</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v>0</v>
      </c>
      <c r="AQ1010">
        <v>0</v>
      </c>
      <c r="AR1010">
        <v>0</v>
      </c>
      <c r="AS1010">
        <v>0</v>
      </c>
      <c r="AT1010">
        <v>0</v>
      </c>
      <c r="AU1010">
        <v>0</v>
      </c>
      <c r="AV1010">
        <v>0</v>
      </c>
      <c r="AW1010">
        <v>0</v>
      </c>
      <c r="AX1010">
        <v>0</v>
      </c>
      <c r="AY1010">
        <v>0</v>
      </c>
      <c r="AZ1010">
        <v>0</v>
      </c>
      <c r="BA1010">
        <v>0</v>
      </c>
      <c r="BB1010">
        <v>0</v>
      </c>
      <c r="BC1010">
        <v>0</v>
      </c>
      <c r="BD1010">
        <v>0</v>
      </c>
      <c r="BE1010">
        <v>0</v>
      </c>
      <c r="BF1010">
        <v>0</v>
      </c>
      <c r="BG1010">
        <v>0</v>
      </c>
      <c r="BH1010">
        <v>0</v>
      </c>
      <c r="BI1010">
        <v>0</v>
      </c>
      <c r="BJ1010">
        <v>0</v>
      </c>
      <c r="BK1010" t="s">
        <v>324</v>
      </c>
      <c r="BL1010" t="s">
        <v>324</v>
      </c>
      <c r="BM1010" t="s">
        <v>324</v>
      </c>
      <c r="BN1010" t="s">
        <v>324</v>
      </c>
      <c r="BO1010">
        <v>0</v>
      </c>
      <c r="BP1010" t="s">
        <v>324</v>
      </c>
      <c r="BQ1010" t="s">
        <v>324</v>
      </c>
      <c r="BR1010" t="s">
        <v>324</v>
      </c>
      <c r="BS1010" t="s">
        <v>324</v>
      </c>
      <c r="BT1010">
        <v>0</v>
      </c>
      <c r="BU1010" t="s">
        <v>324</v>
      </c>
      <c r="BV1010" t="s">
        <v>324</v>
      </c>
      <c r="BW1010" t="s">
        <v>324</v>
      </c>
      <c r="BX1010" t="s">
        <v>324</v>
      </c>
      <c r="BY1010">
        <v>0</v>
      </c>
      <c r="BZ1010" t="s">
        <v>324</v>
      </c>
      <c r="CA1010" t="s">
        <v>324</v>
      </c>
      <c r="CB1010" t="s">
        <v>324</v>
      </c>
      <c r="CC1010" t="s">
        <v>324</v>
      </c>
      <c r="CD1010">
        <v>0</v>
      </c>
      <c r="CE1010" t="s">
        <v>324</v>
      </c>
      <c r="CF1010" t="s">
        <v>324</v>
      </c>
      <c r="CG1010" t="s">
        <v>324</v>
      </c>
      <c r="CH1010" t="s">
        <v>324</v>
      </c>
      <c r="CI1010">
        <v>0</v>
      </c>
      <c r="CJ1010" t="s">
        <v>324</v>
      </c>
      <c r="CK1010" t="s">
        <v>324</v>
      </c>
      <c r="CL1010" t="s">
        <v>324</v>
      </c>
      <c r="CM1010" t="s">
        <v>324</v>
      </c>
      <c r="CN1010">
        <v>0</v>
      </c>
      <c r="CO1010">
        <v>0.44600000000000001</v>
      </c>
      <c r="CP1010">
        <v>0.14499999999999999</v>
      </c>
      <c r="CQ1010" t="s">
        <v>179</v>
      </c>
      <c r="CR1010">
        <v>0</v>
      </c>
      <c r="CS1010">
        <v>0.59099999999999997</v>
      </c>
      <c r="CT1010">
        <v>81</v>
      </c>
      <c r="CU1010">
        <v>5</v>
      </c>
      <c r="CV1010">
        <v>0</v>
      </c>
      <c r="CW1010">
        <v>0</v>
      </c>
      <c r="CX1010">
        <v>86</v>
      </c>
      <c r="CY1010">
        <v>0</v>
      </c>
      <c r="CZ1010">
        <v>0</v>
      </c>
      <c r="DA1010">
        <v>0</v>
      </c>
      <c r="DB1010">
        <v>0</v>
      </c>
      <c r="DC1010">
        <v>0</v>
      </c>
    </row>
    <row r="1011" spans="1:107" x14ac:dyDescent="0.45">
      <c r="A1011">
        <v>2024</v>
      </c>
      <c r="B1011">
        <v>3</v>
      </c>
      <c r="C1011" t="s">
        <v>224</v>
      </c>
      <c r="D1011">
        <v>40228</v>
      </c>
      <c r="E1011" t="s">
        <v>565</v>
      </c>
      <c r="F1011" t="s">
        <v>323</v>
      </c>
      <c r="G1011" t="s">
        <v>244</v>
      </c>
      <c r="H1011">
        <v>23.664000000000001</v>
      </c>
      <c r="I1011">
        <v>6.18</v>
      </c>
      <c r="J1011" t="s">
        <v>324</v>
      </c>
      <c r="K1011" t="s">
        <v>324</v>
      </c>
      <c r="L1011">
        <v>29.844000000000001</v>
      </c>
      <c r="M1011">
        <v>3035</v>
      </c>
      <c r="N1011">
        <v>90</v>
      </c>
      <c r="O1011" t="s">
        <v>324</v>
      </c>
      <c r="P1011" t="s">
        <v>324</v>
      </c>
      <c r="Q1011">
        <v>3125</v>
      </c>
      <c r="R1011" t="s">
        <v>324</v>
      </c>
      <c r="S1011" t="s">
        <v>324</v>
      </c>
      <c r="T1011" t="s">
        <v>324</v>
      </c>
      <c r="U1011" t="s">
        <v>324</v>
      </c>
      <c r="V1011">
        <v>0</v>
      </c>
      <c r="W1011" t="s">
        <v>324</v>
      </c>
      <c r="X1011" t="s">
        <v>324</v>
      </c>
      <c r="Y1011" t="s">
        <v>324</v>
      </c>
      <c r="Z1011" t="s">
        <v>324</v>
      </c>
      <c r="AA1011">
        <v>0</v>
      </c>
      <c r="AB1011" t="s">
        <v>324</v>
      </c>
      <c r="AC1011" t="s">
        <v>324</v>
      </c>
      <c r="AD1011" t="s">
        <v>324</v>
      </c>
      <c r="AE1011" t="s">
        <v>324</v>
      </c>
      <c r="AF1011">
        <v>0</v>
      </c>
      <c r="AG1011" t="s">
        <v>324</v>
      </c>
      <c r="AH1011" t="s">
        <v>324</v>
      </c>
      <c r="AI1011" t="s">
        <v>324</v>
      </c>
      <c r="AJ1011" t="s">
        <v>324</v>
      </c>
      <c r="AK1011">
        <v>0</v>
      </c>
      <c r="AL1011" t="s">
        <v>324</v>
      </c>
      <c r="AM1011" t="s">
        <v>324</v>
      </c>
      <c r="AN1011" t="s">
        <v>324</v>
      </c>
      <c r="AO1011" t="s">
        <v>324</v>
      </c>
      <c r="AP1011">
        <v>0</v>
      </c>
      <c r="AQ1011" t="s">
        <v>324</v>
      </c>
      <c r="AR1011" t="s">
        <v>324</v>
      </c>
      <c r="AS1011" t="s">
        <v>324</v>
      </c>
      <c r="AT1011" t="s">
        <v>324</v>
      </c>
      <c r="AU1011">
        <v>0</v>
      </c>
      <c r="AV1011" t="s">
        <v>324</v>
      </c>
      <c r="AW1011" t="s">
        <v>324</v>
      </c>
      <c r="AX1011" t="s">
        <v>324</v>
      </c>
      <c r="AY1011" t="s">
        <v>324</v>
      </c>
      <c r="AZ1011">
        <v>0</v>
      </c>
      <c r="BA1011" t="s">
        <v>324</v>
      </c>
      <c r="BB1011" t="s">
        <v>324</v>
      </c>
      <c r="BC1011" t="s">
        <v>324</v>
      </c>
      <c r="BD1011" t="s">
        <v>324</v>
      </c>
      <c r="BE1011">
        <v>0</v>
      </c>
      <c r="BF1011" t="s">
        <v>324</v>
      </c>
      <c r="BG1011" t="s">
        <v>324</v>
      </c>
      <c r="BH1011" t="s">
        <v>324</v>
      </c>
      <c r="BI1011" t="s">
        <v>324</v>
      </c>
      <c r="BJ1011">
        <v>0</v>
      </c>
      <c r="BK1011">
        <v>2.1999999999999999E-2</v>
      </c>
      <c r="BL1011" t="s">
        <v>324</v>
      </c>
      <c r="BM1011" t="s">
        <v>324</v>
      </c>
      <c r="BN1011" t="s">
        <v>324</v>
      </c>
      <c r="BO1011">
        <v>2.1999999999999999E-2</v>
      </c>
      <c r="BP1011">
        <v>6</v>
      </c>
      <c r="BQ1011" t="s">
        <v>324</v>
      </c>
      <c r="BR1011" t="s">
        <v>324</v>
      </c>
      <c r="BS1011" t="s">
        <v>324</v>
      </c>
      <c r="BT1011">
        <v>6</v>
      </c>
      <c r="BU1011" t="s">
        <v>324</v>
      </c>
      <c r="BV1011" t="s">
        <v>324</v>
      </c>
      <c r="BW1011" t="s">
        <v>324</v>
      </c>
      <c r="BX1011" t="s">
        <v>324</v>
      </c>
      <c r="BY1011">
        <v>0</v>
      </c>
      <c r="BZ1011" t="s">
        <v>324</v>
      </c>
      <c r="CA1011">
        <v>0.83899999999999997</v>
      </c>
      <c r="CB1011" t="s">
        <v>324</v>
      </c>
      <c r="CC1011" t="s">
        <v>324</v>
      </c>
      <c r="CD1011">
        <v>0.83899999999999997</v>
      </c>
      <c r="CE1011" t="s">
        <v>324</v>
      </c>
      <c r="CF1011">
        <v>1</v>
      </c>
      <c r="CG1011" t="s">
        <v>324</v>
      </c>
      <c r="CH1011" t="s">
        <v>324</v>
      </c>
      <c r="CI1011">
        <v>1</v>
      </c>
      <c r="CJ1011" t="s">
        <v>324</v>
      </c>
      <c r="CK1011" t="s">
        <v>324</v>
      </c>
      <c r="CL1011" t="s">
        <v>324</v>
      </c>
      <c r="CM1011" t="s">
        <v>324</v>
      </c>
      <c r="CN1011">
        <v>0</v>
      </c>
      <c r="CO1011">
        <v>23.686</v>
      </c>
      <c r="CP1011">
        <v>7.0190000000000001</v>
      </c>
      <c r="CQ1011" t="s">
        <v>179</v>
      </c>
      <c r="CR1011">
        <v>0</v>
      </c>
      <c r="CS1011">
        <v>30.704999999999998</v>
      </c>
      <c r="CT1011">
        <v>3041</v>
      </c>
      <c r="CU1011">
        <v>91</v>
      </c>
      <c r="CV1011">
        <v>0</v>
      </c>
      <c r="CW1011">
        <v>0</v>
      </c>
      <c r="CX1011">
        <v>3132</v>
      </c>
      <c r="CY1011">
        <v>0</v>
      </c>
      <c r="CZ1011">
        <v>0</v>
      </c>
      <c r="DA1011">
        <v>0</v>
      </c>
      <c r="DB1011">
        <v>0</v>
      </c>
      <c r="DC1011">
        <v>0</v>
      </c>
    </row>
    <row r="1012" spans="1:107" x14ac:dyDescent="0.45">
      <c r="A1012">
        <v>2024</v>
      </c>
      <c r="B1012">
        <v>3</v>
      </c>
      <c r="C1012" t="s">
        <v>224</v>
      </c>
      <c r="D1012">
        <v>99999</v>
      </c>
      <c r="E1012" t="s">
        <v>329</v>
      </c>
      <c r="F1012" t="s">
        <v>323</v>
      </c>
      <c r="H1012">
        <v>38.593000000000004</v>
      </c>
      <c r="I1012">
        <v>4.1379999999999999</v>
      </c>
      <c r="J1012">
        <v>1.2999999999999999E-2</v>
      </c>
      <c r="K1012" t="s">
        <v>324</v>
      </c>
      <c r="L1012">
        <v>42.744</v>
      </c>
      <c r="M1012" t="s">
        <v>324</v>
      </c>
      <c r="N1012" t="s">
        <v>324</v>
      </c>
      <c r="O1012" t="s">
        <v>324</v>
      </c>
      <c r="P1012" t="s">
        <v>324</v>
      </c>
      <c r="Q1012" t="s">
        <v>324</v>
      </c>
      <c r="R1012" t="s">
        <v>324</v>
      </c>
      <c r="S1012" t="s">
        <v>324</v>
      </c>
      <c r="T1012" t="s">
        <v>324</v>
      </c>
      <c r="U1012" t="s">
        <v>324</v>
      </c>
      <c r="V1012">
        <v>0</v>
      </c>
      <c r="W1012" t="s">
        <v>324</v>
      </c>
      <c r="X1012" t="s">
        <v>324</v>
      </c>
      <c r="Y1012" t="s">
        <v>324</v>
      </c>
      <c r="Z1012" t="s">
        <v>324</v>
      </c>
      <c r="AA1012" t="s">
        <v>324</v>
      </c>
      <c r="AB1012" t="s">
        <v>324</v>
      </c>
      <c r="AC1012" t="s">
        <v>324</v>
      </c>
      <c r="AD1012" t="s">
        <v>324</v>
      </c>
      <c r="AE1012" t="s">
        <v>324</v>
      </c>
      <c r="AF1012" t="s">
        <v>324</v>
      </c>
      <c r="AG1012">
        <v>-0.02</v>
      </c>
      <c r="AH1012" t="s">
        <v>324</v>
      </c>
      <c r="AI1012" t="s">
        <v>324</v>
      </c>
      <c r="AJ1012" t="s">
        <v>324</v>
      </c>
      <c r="AK1012">
        <v>-0.02</v>
      </c>
      <c r="AL1012" t="s">
        <v>324</v>
      </c>
      <c r="AM1012" t="s">
        <v>324</v>
      </c>
      <c r="AN1012" t="s">
        <v>324</v>
      </c>
      <c r="AO1012" t="s">
        <v>324</v>
      </c>
      <c r="AP1012" t="s">
        <v>324</v>
      </c>
      <c r="AQ1012" t="s">
        <v>324</v>
      </c>
      <c r="AR1012" t="s">
        <v>324</v>
      </c>
      <c r="AS1012" t="s">
        <v>324</v>
      </c>
      <c r="AT1012" t="s">
        <v>324</v>
      </c>
      <c r="AU1012" t="s">
        <v>324</v>
      </c>
      <c r="AV1012" t="s">
        <v>324</v>
      </c>
      <c r="AW1012" t="s">
        <v>324</v>
      </c>
      <c r="AX1012" t="s">
        <v>324</v>
      </c>
      <c r="AY1012" t="s">
        <v>324</v>
      </c>
      <c r="AZ1012">
        <v>0</v>
      </c>
      <c r="BA1012" t="s">
        <v>324</v>
      </c>
      <c r="BB1012" t="s">
        <v>324</v>
      </c>
      <c r="BC1012" t="s">
        <v>324</v>
      </c>
      <c r="BD1012" t="s">
        <v>324</v>
      </c>
      <c r="BE1012" t="s">
        <v>324</v>
      </c>
      <c r="BF1012" t="s">
        <v>324</v>
      </c>
      <c r="BG1012" t="s">
        <v>324</v>
      </c>
      <c r="BH1012" t="s">
        <v>324</v>
      </c>
      <c r="BI1012" t="s">
        <v>324</v>
      </c>
      <c r="BJ1012" t="s">
        <v>324</v>
      </c>
      <c r="BK1012" t="s">
        <v>324</v>
      </c>
      <c r="BL1012" t="s">
        <v>324</v>
      </c>
      <c r="BM1012" t="s">
        <v>324</v>
      </c>
      <c r="BN1012" t="s">
        <v>324</v>
      </c>
      <c r="BO1012" t="s">
        <v>324</v>
      </c>
      <c r="BP1012" t="s">
        <v>324</v>
      </c>
      <c r="BQ1012" t="s">
        <v>324</v>
      </c>
      <c r="BR1012" t="s">
        <v>324</v>
      </c>
      <c r="BS1012" t="s">
        <v>324</v>
      </c>
      <c r="BT1012" t="s">
        <v>324</v>
      </c>
      <c r="BU1012" t="s">
        <v>324</v>
      </c>
      <c r="BV1012" t="s">
        <v>324</v>
      </c>
      <c r="BW1012" t="s">
        <v>324</v>
      </c>
      <c r="BX1012" t="s">
        <v>324</v>
      </c>
      <c r="BY1012" t="s">
        <v>324</v>
      </c>
      <c r="BZ1012" t="s">
        <v>324</v>
      </c>
      <c r="CA1012" t="s">
        <v>324</v>
      </c>
      <c r="CB1012" t="s">
        <v>324</v>
      </c>
      <c r="CC1012" t="s">
        <v>324</v>
      </c>
      <c r="CD1012" t="s">
        <v>324</v>
      </c>
      <c r="CE1012" t="s">
        <v>324</v>
      </c>
      <c r="CF1012" t="s">
        <v>324</v>
      </c>
      <c r="CG1012" t="s">
        <v>324</v>
      </c>
      <c r="CH1012" t="s">
        <v>324</v>
      </c>
      <c r="CI1012" t="s">
        <v>324</v>
      </c>
      <c r="CJ1012" t="s">
        <v>324</v>
      </c>
      <c r="CK1012" t="s">
        <v>324</v>
      </c>
      <c r="CL1012" t="s">
        <v>324</v>
      </c>
      <c r="CM1012" t="s">
        <v>324</v>
      </c>
      <c r="CN1012" t="s">
        <v>324</v>
      </c>
      <c r="CO1012">
        <v>38.593000000000004</v>
      </c>
      <c r="CP1012">
        <v>4.1379999999999999</v>
      </c>
      <c r="CQ1012">
        <v>1.2999999999999999E-2</v>
      </c>
      <c r="CR1012" t="s">
        <v>324</v>
      </c>
      <c r="CS1012">
        <v>42.744</v>
      </c>
      <c r="CT1012" t="s">
        <v>324</v>
      </c>
      <c r="CU1012" t="s">
        <v>324</v>
      </c>
      <c r="CV1012" t="s">
        <v>324</v>
      </c>
      <c r="CW1012" t="s">
        <v>324</v>
      </c>
      <c r="CX1012" t="s">
        <v>324</v>
      </c>
      <c r="CY1012" t="s">
        <v>324</v>
      </c>
      <c r="CZ1012" t="s">
        <v>324</v>
      </c>
      <c r="DA1012" t="s">
        <v>324</v>
      </c>
      <c r="DB1012" t="s">
        <v>324</v>
      </c>
      <c r="DC1012" t="s">
        <v>324</v>
      </c>
    </row>
    <row r="1013" spans="1:107" x14ac:dyDescent="0.45">
      <c r="A1013">
        <v>2024</v>
      </c>
      <c r="B1013">
        <v>3</v>
      </c>
      <c r="C1013" t="s">
        <v>221</v>
      </c>
      <c r="D1013">
        <v>2548</v>
      </c>
      <c r="E1013" t="s">
        <v>566</v>
      </c>
      <c r="F1013" t="s">
        <v>323</v>
      </c>
      <c r="G1013" t="s">
        <v>244</v>
      </c>
      <c r="H1013">
        <v>1.7290000000000001</v>
      </c>
      <c r="I1013">
        <v>0.42599999999999999</v>
      </c>
      <c r="J1013">
        <v>3.7999999999999999E-2</v>
      </c>
      <c r="K1013">
        <v>0</v>
      </c>
      <c r="L1013">
        <v>2.1930000000000001</v>
      </c>
      <c r="M1013">
        <v>318</v>
      </c>
      <c r="N1013">
        <v>23</v>
      </c>
      <c r="O1013">
        <v>1</v>
      </c>
      <c r="P1013">
        <v>0</v>
      </c>
      <c r="Q1013">
        <v>342</v>
      </c>
      <c r="R1013">
        <v>0.17499999999999999</v>
      </c>
      <c r="S1013">
        <v>3.5659999999999998</v>
      </c>
      <c r="T1013">
        <v>0</v>
      </c>
      <c r="U1013">
        <v>0</v>
      </c>
      <c r="V1013">
        <v>3.7410000000000001</v>
      </c>
      <c r="W1013">
        <v>68</v>
      </c>
      <c r="X1013">
        <v>87</v>
      </c>
      <c r="Y1013">
        <v>0</v>
      </c>
      <c r="Z1013">
        <v>0</v>
      </c>
      <c r="AA1013">
        <v>155</v>
      </c>
      <c r="AB1013">
        <v>62.7</v>
      </c>
      <c r="AC1013">
        <v>248.191</v>
      </c>
      <c r="AD1013">
        <v>0</v>
      </c>
      <c r="AE1013">
        <v>0</v>
      </c>
      <c r="AF1013">
        <v>310.89100000000002</v>
      </c>
      <c r="AG1013" t="s">
        <v>324</v>
      </c>
      <c r="AH1013" t="s">
        <v>324</v>
      </c>
      <c r="AI1013" t="s">
        <v>324</v>
      </c>
      <c r="AJ1013" t="s">
        <v>324</v>
      </c>
      <c r="AK1013">
        <v>0</v>
      </c>
      <c r="AL1013" t="s">
        <v>324</v>
      </c>
      <c r="AM1013" t="s">
        <v>324</v>
      </c>
      <c r="AN1013" t="s">
        <v>324</v>
      </c>
      <c r="AO1013" t="s">
        <v>324</v>
      </c>
      <c r="AP1013">
        <v>0</v>
      </c>
      <c r="AQ1013" t="s">
        <v>324</v>
      </c>
      <c r="AR1013" t="s">
        <v>324</v>
      </c>
      <c r="AS1013" t="s">
        <v>324</v>
      </c>
      <c r="AT1013" t="s">
        <v>324</v>
      </c>
      <c r="AU1013">
        <v>0</v>
      </c>
      <c r="AV1013" t="s">
        <v>324</v>
      </c>
      <c r="AW1013" t="s">
        <v>324</v>
      </c>
      <c r="AX1013" t="s">
        <v>324</v>
      </c>
      <c r="AY1013" t="s">
        <v>324</v>
      </c>
      <c r="AZ1013">
        <v>0</v>
      </c>
      <c r="BA1013" t="s">
        <v>324</v>
      </c>
      <c r="BB1013" t="s">
        <v>324</v>
      </c>
      <c r="BC1013" t="s">
        <v>324</v>
      </c>
      <c r="BD1013" t="s">
        <v>324</v>
      </c>
      <c r="BE1013">
        <v>0</v>
      </c>
      <c r="BF1013" t="s">
        <v>324</v>
      </c>
      <c r="BG1013" t="s">
        <v>324</v>
      </c>
      <c r="BH1013" t="s">
        <v>324</v>
      </c>
      <c r="BI1013" t="s">
        <v>324</v>
      </c>
      <c r="BJ1013">
        <v>0</v>
      </c>
      <c r="BK1013" t="s">
        <v>324</v>
      </c>
      <c r="BL1013">
        <v>0.01</v>
      </c>
      <c r="BM1013" t="s">
        <v>324</v>
      </c>
      <c r="BN1013" t="s">
        <v>324</v>
      </c>
      <c r="BO1013">
        <v>0.01</v>
      </c>
      <c r="BP1013" t="s">
        <v>324</v>
      </c>
      <c r="BQ1013">
        <v>1</v>
      </c>
      <c r="BR1013" t="s">
        <v>324</v>
      </c>
      <c r="BS1013" t="s">
        <v>324</v>
      </c>
      <c r="BT1013">
        <v>1</v>
      </c>
      <c r="BU1013" t="s">
        <v>324</v>
      </c>
      <c r="BV1013" t="s">
        <v>324</v>
      </c>
      <c r="BW1013" t="s">
        <v>324</v>
      </c>
      <c r="BX1013" t="s">
        <v>324</v>
      </c>
      <c r="BY1013">
        <v>0</v>
      </c>
      <c r="BZ1013" t="s">
        <v>324</v>
      </c>
      <c r="CA1013" t="s">
        <v>324</v>
      </c>
      <c r="CB1013" t="s">
        <v>324</v>
      </c>
      <c r="CC1013" t="s">
        <v>324</v>
      </c>
      <c r="CD1013">
        <v>0</v>
      </c>
      <c r="CE1013" t="s">
        <v>324</v>
      </c>
      <c r="CF1013" t="s">
        <v>324</v>
      </c>
      <c r="CG1013" t="s">
        <v>324</v>
      </c>
      <c r="CH1013" t="s">
        <v>324</v>
      </c>
      <c r="CI1013">
        <v>0</v>
      </c>
      <c r="CJ1013" t="s">
        <v>324</v>
      </c>
      <c r="CK1013" t="s">
        <v>324</v>
      </c>
      <c r="CL1013" t="s">
        <v>324</v>
      </c>
      <c r="CM1013" t="s">
        <v>324</v>
      </c>
      <c r="CN1013">
        <v>0</v>
      </c>
      <c r="CO1013">
        <v>1.9039999999999999</v>
      </c>
      <c r="CP1013">
        <v>4.0019999999999998</v>
      </c>
      <c r="CQ1013">
        <v>3.7999999999999999E-2</v>
      </c>
      <c r="CR1013">
        <v>0</v>
      </c>
      <c r="CS1013">
        <v>5.944</v>
      </c>
      <c r="CT1013">
        <v>386</v>
      </c>
      <c r="CU1013">
        <v>111</v>
      </c>
      <c r="CV1013">
        <v>1</v>
      </c>
      <c r="CW1013">
        <v>0</v>
      </c>
      <c r="CX1013">
        <v>498</v>
      </c>
      <c r="CY1013">
        <v>62.7</v>
      </c>
      <c r="CZ1013">
        <v>248.191</v>
      </c>
      <c r="DA1013">
        <v>0</v>
      </c>
      <c r="DB1013">
        <v>0</v>
      </c>
      <c r="DC1013">
        <v>310.89100000000002</v>
      </c>
    </row>
    <row r="1014" spans="1:107" x14ac:dyDescent="0.45">
      <c r="A1014">
        <v>2024</v>
      </c>
      <c r="B1014">
        <v>3</v>
      </c>
      <c r="C1014" t="s">
        <v>221</v>
      </c>
      <c r="D1014">
        <v>7601</v>
      </c>
      <c r="E1014" t="s">
        <v>567</v>
      </c>
      <c r="F1014" t="s">
        <v>323</v>
      </c>
      <c r="G1014" t="s">
        <v>244</v>
      </c>
      <c r="H1014">
        <v>75.367999999999995</v>
      </c>
      <c r="I1014">
        <v>54.448999999999998</v>
      </c>
      <c r="J1014">
        <v>0.19700000000000001</v>
      </c>
      <c r="K1014">
        <v>0</v>
      </c>
      <c r="L1014">
        <v>130.01400000000001</v>
      </c>
      <c r="M1014">
        <v>6228</v>
      </c>
      <c r="N1014">
        <v>550</v>
      </c>
      <c r="O1014">
        <v>4</v>
      </c>
      <c r="P1014">
        <v>0</v>
      </c>
      <c r="Q1014">
        <v>6782</v>
      </c>
      <c r="R1014" t="s">
        <v>324</v>
      </c>
      <c r="S1014" t="s">
        <v>324</v>
      </c>
      <c r="T1014" t="s">
        <v>324</v>
      </c>
      <c r="U1014" t="s">
        <v>324</v>
      </c>
      <c r="V1014">
        <v>0</v>
      </c>
      <c r="W1014" t="s">
        <v>324</v>
      </c>
      <c r="X1014" t="s">
        <v>324</v>
      </c>
      <c r="Y1014" t="s">
        <v>324</v>
      </c>
      <c r="Z1014" t="s">
        <v>324</v>
      </c>
      <c r="AA1014">
        <v>0</v>
      </c>
      <c r="AB1014" t="s">
        <v>324</v>
      </c>
      <c r="AC1014" t="s">
        <v>324</v>
      </c>
      <c r="AD1014" t="s">
        <v>324</v>
      </c>
      <c r="AE1014" t="s">
        <v>324</v>
      </c>
      <c r="AF1014">
        <v>0</v>
      </c>
      <c r="AG1014" t="s">
        <v>324</v>
      </c>
      <c r="AH1014" t="s">
        <v>324</v>
      </c>
      <c r="AI1014" t="s">
        <v>324</v>
      </c>
      <c r="AJ1014" t="s">
        <v>324</v>
      </c>
      <c r="AK1014">
        <v>0</v>
      </c>
      <c r="AL1014" t="s">
        <v>324</v>
      </c>
      <c r="AM1014" t="s">
        <v>324</v>
      </c>
      <c r="AN1014" t="s">
        <v>324</v>
      </c>
      <c r="AO1014" t="s">
        <v>324</v>
      </c>
      <c r="AP1014">
        <v>0</v>
      </c>
      <c r="AQ1014" t="s">
        <v>324</v>
      </c>
      <c r="AR1014" t="s">
        <v>324</v>
      </c>
      <c r="AS1014" t="s">
        <v>324</v>
      </c>
      <c r="AT1014" t="s">
        <v>324</v>
      </c>
      <c r="AU1014">
        <v>0</v>
      </c>
      <c r="AV1014" t="s">
        <v>324</v>
      </c>
      <c r="AW1014" t="s">
        <v>324</v>
      </c>
      <c r="AX1014" t="s">
        <v>324</v>
      </c>
      <c r="AY1014" t="s">
        <v>324</v>
      </c>
      <c r="AZ1014">
        <v>0</v>
      </c>
      <c r="BA1014" t="s">
        <v>324</v>
      </c>
      <c r="BB1014" t="s">
        <v>324</v>
      </c>
      <c r="BC1014" t="s">
        <v>324</v>
      </c>
      <c r="BD1014" t="s">
        <v>324</v>
      </c>
      <c r="BE1014">
        <v>0</v>
      </c>
      <c r="BF1014" t="s">
        <v>324</v>
      </c>
      <c r="BG1014" t="s">
        <v>324</v>
      </c>
      <c r="BH1014" t="s">
        <v>324</v>
      </c>
      <c r="BI1014" t="s">
        <v>324</v>
      </c>
      <c r="BJ1014">
        <v>0</v>
      </c>
      <c r="BK1014">
        <v>0.192</v>
      </c>
      <c r="BL1014" t="s">
        <v>324</v>
      </c>
      <c r="BM1014" t="s">
        <v>324</v>
      </c>
      <c r="BN1014" t="s">
        <v>324</v>
      </c>
      <c r="BO1014">
        <v>0.192</v>
      </c>
      <c r="BP1014">
        <v>14</v>
      </c>
      <c r="BQ1014" t="s">
        <v>324</v>
      </c>
      <c r="BR1014" t="s">
        <v>324</v>
      </c>
      <c r="BS1014" t="s">
        <v>324</v>
      </c>
      <c r="BT1014">
        <v>14</v>
      </c>
      <c r="BU1014" t="s">
        <v>324</v>
      </c>
      <c r="BV1014" t="s">
        <v>324</v>
      </c>
      <c r="BW1014" t="s">
        <v>324</v>
      </c>
      <c r="BX1014" t="s">
        <v>324</v>
      </c>
      <c r="BY1014">
        <v>0</v>
      </c>
      <c r="BZ1014">
        <v>0.91600000000000004</v>
      </c>
      <c r="CA1014">
        <v>0.22</v>
      </c>
      <c r="CB1014" t="s">
        <v>324</v>
      </c>
      <c r="CC1014" t="s">
        <v>324</v>
      </c>
      <c r="CD1014">
        <v>1.1359999999999999</v>
      </c>
      <c r="CE1014">
        <v>55</v>
      </c>
      <c r="CF1014">
        <v>2</v>
      </c>
      <c r="CG1014" t="s">
        <v>324</v>
      </c>
      <c r="CH1014" t="s">
        <v>324</v>
      </c>
      <c r="CI1014">
        <v>57</v>
      </c>
      <c r="CJ1014" t="s">
        <v>324</v>
      </c>
      <c r="CK1014" t="s">
        <v>324</v>
      </c>
      <c r="CL1014" t="s">
        <v>324</v>
      </c>
      <c r="CM1014" t="s">
        <v>324</v>
      </c>
      <c r="CN1014">
        <v>0</v>
      </c>
      <c r="CO1014">
        <v>76.475999999999999</v>
      </c>
      <c r="CP1014">
        <v>54.668999999999997</v>
      </c>
      <c r="CQ1014">
        <v>0.19700000000000001</v>
      </c>
      <c r="CR1014">
        <v>0</v>
      </c>
      <c r="CS1014">
        <v>131.34200000000001</v>
      </c>
      <c r="CT1014">
        <v>6297</v>
      </c>
      <c r="CU1014">
        <v>552</v>
      </c>
      <c r="CV1014">
        <v>4</v>
      </c>
      <c r="CW1014">
        <v>0</v>
      </c>
      <c r="CX1014">
        <v>6853</v>
      </c>
      <c r="CY1014">
        <v>0</v>
      </c>
      <c r="CZ1014">
        <v>0</v>
      </c>
      <c r="DA1014">
        <v>0</v>
      </c>
      <c r="DB1014">
        <v>0</v>
      </c>
      <c r="DC1014">
        <v>0</v>
      </c>
    </row>
    <row r="1015" spans="1:107" x14ac:dyDescent="0.45">
      <c r="A1015">
        <v>2024</v>
      </c>
      <c r="B1015">
        <v>3</v>
      </c>
      <c r="C1015" t="s">
        <v>221</v>
      </c>
      <c r="D1015">
        <v>19791</v>
      </c>
      <c r="E1015" t="s">
        <v>568</v>
      </c>
      <c r="F1015" t="s">
        <v>323</v>
      </c>
      <c r="G1015" t="s">
        <v>244</v>
      </c>
      <c r="H1015">
        <v>19.789000000000001</v>
      </c>
      <c r="I1015">
        <v>1.6339999999999999</v>
      </c>
      <c r="J1015">
        <v>0</v>
      </c>
      <c r="K1015">
        <v>0</v>
      </c>
      <c r="L1015">
        <v>21.422999999999998</v>
      </c>
      <c r="M1015">
        <v>2443</v>
      </c>
      <c r="N1015">
        <v>28</v>
      </c>
      <c r="O1015">
        <v>0</v>
      </c>
      <c r="P1015">
        <v>0</v>
      </c>
      <c r="Q1015">
        <v>2471</v>
      </c>
      <c r="R1015">
        <v>1.6659999999999999</v>
      </c>
      <c r="S1015">
        <v>7.2560000000000002</v>
      </c>
      <c r="T1015">
        <v>0</v>
      </c>
      <c r="U1015">
        <v>0</v>
      </c>
      <c r="V1015">
        <v>8.9220000000000006</v>
      </c>
      <c r="W1015">
        <v>108</v>
      </c>
      <c r="X1015">
        <v>51</v>
      </c>
      <c r="Y1015">
        <v>0</v>
      </c>
      <c r="Z1015">
        <v>0</v>
      </c>
      <c r="AA1015">
        <v>159</v>
      </c>
      <c r="AB1015" t="s">
        <v>324</v>
      </c>
      <c r="AC1015" t="s">
        <v>324</v>
      </c>
      <c r="AD1015" t="s">
        <v>324</v>
      </c>
      <c r="AE1015" t="s">
        <v>324</v>
      </c>
      <c r="AF1015">
        <v>0</v>
      </c>
      <c r="AG1015" t="s">
        <v>324</v>
      </c>
      <c r="AH1015" t="s">
        <v>324</v>
      </c>
      <c r="AI1015" t="s">
        <v>324</v>
      </c>
      <c r="AJ1015" t="s">
        <v>324</v>
      </c>
      <c r="AK1015">
        <v>0</v>
      </c>
      <c r="AL1015" t="s">
        <v>324</v>
      </c>
      <c r="AM1015" t="s">
        <v>324</v>
      </c>
      <c r="AN1015" t="s">
        <v>324</v>
      </c>
      <c r="AO1015" t="s">
        <v>324</v>
      </c>
      <c r="AP1015">
        <v>0</v>
      </c>
      <c r="AQ1015" t="s">
        <v>324</v>
      </c>
      <c r="AR1015" t="s">
        <v>324</v>
      </c>
      <c r="AS1015" t="s">
        <v>324</v>
      </c>
      <c r="AT1015" t="s">
        <v>324</v>
      </c>
      <c r="AU1015">
        <v>0</v>
      </c>
      <c r="AV1015" t="s">
        <v>324</v>
      </c>
      <c r="AW1015" t="s">
        <v>324</v>
      </c>
      <c r="AX1015" t="s">
        <v>324</v>
      </c>
      <c r="AY1015" t="s">
        <v>324</v>
      </c>
      <c r="AZ1015">
        <v>0</v>
      </c>
      <c r="BA1015" t="s">
        <v>324</v>
      </c>
      <c r="BB1015" t="s">
        <v>324</v>
      </c>
      <c r="BC1015" t="s">
        <v>324</v>
      </c>
      <c r="BD1015" t="s">
        <v>324</v>
      </c>
      <c r="BE1015">
        <v>0</v>
      </c>
      <c r="BF1015" t="s">
        <v>324</v>
      </c>
      <c r="BG1015" t="s">
        <v>324</v>
      </c>
      <c r="BH1015" t="s">
        <v>324</v>
      </c>
      <c r="BI1015" t="s">
        <v>324</v>
      </c>
      <c r="BJ1015">
        <v>0</v>
      </c>
      <c r="BK1015">
        <v>0.159</v>
      </c>
      <c r="BL1015">
        <v>7.0999999999999994E-2</v>
      </c>
      <c r="BM1015">
        <v>0</v>
      </c>
      <c r="BN1015">
        <v>0</v>
      </c>
      <c r="BO1015">
        <v>0.23</v>
      </c>
      <c r="BP1015">
        <v>29</v>
      </c>
      <c r="BQ1015">
        <v>5</v>
      </c>
      <c r="BR1015">
        <v>0</v>
      </c>
      <c r="BS1015">
        <v>0</v>
      </c>
      <c r="BT1015">
        <v>34</v>
      </c>
      <c r="BU1015" t="s">
        <v>324</v>
      </c>
      <c r="BV1015" t="s">
        <v>324</v>
      </c>
      <c r="BW1015" t="s">
        <v>324</v>
      </c>
      <c r="BX1015" t="s">
        <v>324</v>
      </c>
      <c r="BY1015">
        <v>0</v>
      </c>
      <c r="BZ1015">
        <v>8.9999999999999993E-3</v>
      </c>
      <c r="CA1015">
        <v>0.28199999999999997</v>
      </c>
      <c r="CB1015">
        <v>0</v>
      </c>
      <c r="CC1015">
        <v>0</v>
      </c>
      <c r="CD1015">
        <v>0.29099999999999998</v>
      </c>
      <c r="CE1015">
        <v>1</v>
      </c>
      <c r="CF1015">
        <v>2</v>
      </c>
      <c r="CG1015">
        <v>0</v>
      </c>
      <c r="CH1015">
        <v>0</v>
      </c>
      <c r="CI1015">
        <v>3</v>
      </c>
      <c r="CJ1015" t="s">
        <v>324</v>
      </c>
      <c r="CK1015" t="s">
        <v>324</v>
      </c>
      <c r="CL1015" t="s">
        <v>324</v>
      </c>
      <c r="CM1015" t="s">
        <v>324</v>
      </c>
      <c r="CN1015">
        <v>0</v>
      </c>
      <c r="CO1015">
        <v>21.623000000000001</v>
      </c>
      <c r="CP1015">
        <v>9.2430000000000003</v>
      </c>
      <c r="CQ1015" t="s">
        <v>179</v>
      </c>
      <c r="CR1015">
        <v>0</v>
      </c>
      <c r="CS1015">
        <v>30.866</v>
      </c>
      <c r="CT1015">
        <v>2581</v>
      </c>
      <c r="CU1015">
        <v>86</v>
      </c>
      <c r="CV1015">
        <v>0</v>
      </c>
      <c r="CW1015">
        <v>0</v>
      </c>
      <c r="CX1015">
        <v>2667</v>
      </c>
      <c r="CY1015">
        <v>0</v>
      </c>
      <c r="CZ1015">
        <v>0</v>
      </c>
      <c r="DA1015">
        <v>0</v>
      </c>
      <c r="DB1015">
        <v>0</v>
      </c>
      <c r="DC1015">
        <v>0</v>
      </c>
    </row>
    <row r="1016" spans="1:107" x14ac:dyDescent="0.45">
      <c r="A1016">
        <v>2024</v>
      </c>
      <c r="B1016">
        <v>3</v>
      </c>
      <c r="C1016" t="s">
        <v>221</v>
      </c>
      <c r="D1016">
        <v>99999</v>
      </c>
      <c r="E1016" t="s">
        <v>329</v>
      </c>
      <c r="F1016" t="s">
        <v>323</v>
      </c>
      <c r="H1016">
        <v>22.908000000000001</v>
      </c>
      <c r="I1016" t="s">
        <v>179</v>
      </c>
      <c r="J1016" t="s">
        <v>179</v>
      </c>
      <c r="K1016" t="s">
        <v>324</v>
      </c>
      <c r="L1016">
        <v>32.691000000000003</v>
      </c>
      <c r="M1016" t="s">
        <v>324</v>
      </c>
      <c r="N1016" t="s">
        <v>324</v>
      </c>
      <c r="O1016" t="s">
        <v>324</v>
      </c>
      <c r="P1016" t="s">
        <v>324</v>
      </c>
      <c r="Q1016" t="s">
        <v>324</v>
      </c>
      <c r="R1016" t="s">
        <v>324</v>
      </c>
      <c r="S1016" t="s">
        <v>324</v>
      </c>
      <c r="T1016" t="s">
        <v>324</v>
      </c>
      <c r="U1016" t="s">
        <v>324</v>
      </c>
      <c r="V1016" t="s">
        <v>324</v>
      </c>
      <c r="W1016" t="s">
        <v>324</v>
      </c>
      <c r="X1016" t="s">
        <v>324</v>
      </c>
      <c r="Y1016" t="s">
        <v>324</v>
      </c>
      <c r="Z1016" t="s">
        <v>324</v>
      </c>
      <c r="AA1016" t="s">
        <v>324</v>
      </c>
      <c r="AB1016" t="s">
        <v>324</v>
      </c>
      <c r="AC1016" t="s">
        <v>324</v>
      </c>
      <c r="AD1016" t="s">
        <v>324</v>
      </c>
      <c r="AE1016" t="s">
        <v>324</v>
      </c>
      <c r="AF1016" t="s">
        <v>324</v>
      </c>
      <c r="AG1016" t="s">
        <v>324</v>
      </c>
      <c r="AH1016" t="s">
        <v>324</v>
      </c>
      <c r="AI1016" t="s">
        <v>324</v>
      </c>
      <c r="AJ1016" t="s">
        <v>324</v>
      </c>
      <c r="AK1016" t="s">
        <v>324</v>
      </c>
      <c r="AL1016" t="s">
        <v>324</v>
      </c>
      <c r="AM1016" t="s">
        <v>324</v>
      </c>
      <c r="AN1016" t="s">
        <v>324</v>
      </c>
      <c r="AO1016" t="s">
        <v>324</v>
      </c>
      <c r="AP1016" t="s">
        <v>324</v>
      </c>
      <c r="AQ1016" t="s">
        <v>324</v>
      </c>
      <c r="AR1016" t="s">
        <v>324</v>
      </c>
      <c r="AS1016" t="s">
        <v>324</v>
      </c>
      <c r="AT1016" t="s">
        <v>324</v>
      </c>
      <c r="AU1016" t="s">
        <v>324</v>
      </c>
      <c r="AV1016" t="s">
        <v>324</v>
      </c>
      <c r="AW1016" t="s">
        <v>324</v>
      </c>
      <c r="AX1016" t="s">
        <v>324</v>
      </c>
      <c r="AY1016" t="s">
        <v>324</v>
      </c>
      <c r="AZ1016" t="s">
        <v>324</v>
      </c>
      <c r="BA1016" t="s">
        <v>324</v>
      </c>
      <c r="BB1016" t="s">
        <v>324</v>
      </c>
      <c r="BC1016" t="s">
        <v>324</v>
      </c>
      <c r="BD1016" t="s">
        <v>324</v>
      </c>
      <c r="BE1016" t="s">
        <v>324</v>
      </c>
      <c r="BF1016" t="s">
        <v>324</v>
      </c>
      <c r="BG1016" t="s">
        <v>324</v>
      </c>
      <c r="BH1016" t="s">
        <v>324</v>
      </c>
      <c r="BI1016" t="s">
        <v>324</v>
      </c>
      <c r="BJ1016" t="s">
        <v>324</v>
      </c>
      <c r="BK1016" t="s">
        <v>324</v>
      </c>
      <c r="BL1016" t="s">
        <v>324</v>
      </c>
      <c r="BM1016" t="s">
        <v>324</v>
      </c>
      <c r="BN1016" t="s">
        <v>324</v>
      </c>
      <c r="BO1016" t="s">
        <v>324</v>
      </c>
      <c r="BP1016" t="s">
        <v>324</v>
      </c>
      <c r="BQ1016" t="s">
        <v>324</v>
      </c>
      <c r="BR1016" t="s">
        <v>324</v>
      </c>
      <c r="BS1016" t="s">
        <v>324</v>
      </c>
      <c r="BT1016" t="s">
        <v>324</v>
      </c>
      <c r="BU1016" t="s">
        <v>324</v>
      </c>
      <c r="BV1016" t="s">
        <v>324</v>
      </c>
      <c r="BW1016" t="s">
        <v>324</v>
      </c>
      <c r="BX1016" t="s">
        <v>324</v>
      </c>
      <c r="BY1016" t="s">
        <v>324</v>
      </c>
      <c r="BZ1016" t="s">
        <v>324</v>
      </c>
      <c r="CA1016" t="s">
        <v>324</v>
      </c>
      <c r="CB1016" t="s">
        <v>324</v>
      </c>
      <c r="CC1016" t="s">
        <v>324</v>
      </c>
      <c r="CD1016" t="s">
        <v>324</v>
      </c>
      <c r="CE1016" t="s">
        <v>324</v>
      </c>
      <c r="CF1016" t="s">
        <v>324</v>
      </c>
      <c r="CG1016" t="s">
        <v>324</v>
      </c>
      <c r="CH1016" t="s">
        <v>324</v>
      </c>
      <c r="CI1016" t="s">
        <v>324</v>
      </c>
      <c r="CJ1016" t="s">
        <v>324</v>
      </c>
      <c r="CK1016" t="s">
        <v>324</v>
      </c>
      <c r="CL1016" t="s">
        <v>324</v>
      </c>
      <c r="CM1016" t="s">
        <v>324</v>
      </c>
      <c r="CN1016" t="s">
        <v>324</v>
      </c>
      <c r="CO1016">
        <v>22.908000000000001</v>
      </c>
      <c r="CP1016" t="s">
        <v>179</v>
      </c>
      <c r="CQ1016" t="s">
        <v>179</v>
      </c>
      <c r="CR1016" t="s">
        <v>324</v>
      </c>
      <c r="CS1016">
        <v>32.691000000000003</v>
      </c>
      <c r="CT1016" t="s">
        <v>324</v>
      </c>
      <c r="CU1016" t="s">
        <v>324</v>
      </c>
      <c r="CV1016" t="s">
        <v>324</v>
      </c>
      <c r="CW1016" t="s">
        <v>324</v>
      </c>
      <c r="CX1016" t="s">
        <v>324</v>
      </c>
      <c r="CY1016" t="s">
        <v>324</v>
      </c>
      <c r="CZ1016" t="s">
        <v>324</v>
      </c>
      <c r="DA1016" t="s">
        <v>324</v>
      </c>
      <c r="DB1016" t="s">
        <v>324</v>
      </c>
      <c r="DC1016" t="s">
        <v>324</v>
      </c>
    </row>
    <row r="1017" spans="1:107" x14ac:dyDescent="0.45">
      <c r="A1017">
        <v>2024</v>
      </c>
      <c r="B1017">
        <v>3</v>
      </c>
      <c r="C1017" t="s">
        <v>227</v>
      </c>
      <c r="D1017">
        <v>3660</v>
      </c>
      <c r="E1017" t="s">
        <v>569</v>
      </c>
      <c r="F1017" t="s">
        <v>323</v>
      </c>
      <c r="G1017" t="s">
        <v>244</v>
      </c>
      <c r="H1017">
        <v>20.471</v>
      </c>
      <c r="I1017">
        <v>0.88</v>
      </c>
      <c r="J1017" t="s">
        <v>324</v>
      </c>
      <c r="K1017" t="s">
        <v>324</v>
      </c>
      <c r="L1017">
        <v>21.350999999999999</v>
      </c>
      <c r="M1017">
        <v>2820</v>
      </c>
      <c r="N1017">
        <v>36</v>
      </c>
      <c r="O1017" t="s">
        <v>324</v>
      </c>
      <c r="P1017" t="s">
        <v>324</v>
      </c>
      <c r="Q1017">
        <v>2856</v>
      </c>
      <c r="R1017">
        <v>0.91900000000000004</v>
      </c>
      <c r="S1017">
        <v>0.182</v>
      </c>
      <c r="T1017" t="s">
        <v>324</v>
      </c>
      <c r="U1017" t="s">
        <v>324</v>
      </c>
      <c r="V1017">
        <v>1.101</v>
      </c>
      <c r="W1017">
        <v>911</v>
      </c>
      <c r="X1017">
        <v>19</v>
      </c>
      <c r="Y1017" t="s">
        <v>324</v>
      </c>
      <c r="Z1017" t="s">
        <v>324</v>
      </c>
      <c r="AA1017">
        <v>930</v>
      </c>
      <c r="AB1017">
        <v>600.91999999999996</v>
      </c>
      <c r="AC1017">
        <v>28.39</v>
      </c>
      <c r="AD1017" t="s">
        <v>324</v>
      </c>
      <c r="AE1017" t="s">
        <v>324</v>
      </c>
      <c r="AF1017">
        <v>629.30999999999995</v>
      </c>
      <c r="AG1017">
        <v>1.3120000000000001</v>
      </c>
      <c r="AH1017">
        <v>7.0000000000000001E-3</v>
      </c>
      <c r="AI1017" t="s">
        <v>324</v>
      </c>
      <c r="AJ1017" t="s">
        <v>324</v>
      </c>
      <c r="AK1017">
        <v>1.319</v>
      </c>
      <c r="AL1017">
        <v>148</v>
      </c>
      <c r="AM1017">
        <v>1</v>
      </c>
      <c r="AN1017" t="s">
        <v>324</v>
      </c>
      <c r="AO1017" t="s">
        <v>324</v>
      </c>
      <c r="AP1017">
        <v>149</v>
      </c>
      <c r="AQ1017">
        <v>3.177</v>
      </c>
      <c r="AR1017">
        <v>0.02</v>
      </c>
      <c r="AS1017" t="s">
        <v>324</v>
      </c>
      <c r="AT1017" t="s">
        <v>324</v>
      </c>
      <c r="AU1017">
        <v>3.1970000000000001</v>
      </c>
      <c r="AV1017">
        <v>0.03</v>
      </c>
      <c r="AW1017" t="s">
        <v>324</v>
      </c>
      <c r="AX1017" t="s">
        <v>324</v>
      </c>
      <c r="AY1017" t="s">
        <v>324</v>
      </c>
      <c r="AZ1017">
        <v>0.03</v>
      </c>
      <c r="BA1017">
        <v>3</v>
      </c>
      <c r="BB1017" t="s">
        <v>324</v>
      </c>
      <c r="BC1017" t="s">
        <v>324</v>
      </c>
      <c r="BD1017" t="s">
        <v>324</v>
      </c>
      <c r="BE1017">
        <v>3</v>
      </c>
      <c r="BF1017">
        <v>8.1000000000000003E-2</v>
      </c>
      <c r="BG1017" t="s">
        <v>324</v>
      </c>
      <c r="BH1017" t="s">
        <v>324</v>
      </c>
      <c r="BI1017" t="s">
        <v>324</v>
      </c>
      <c r="BJ1017">
        <v>8.1000000000000003E-2</v>
      </c>
      <c r="BK1017">
        <v>6.6000000000000003E-2</v>
      </c>
      <c r="BL1017">
        <v>2E-3</v>
      </c>
      <c r="BM1017" t="s">
        <v>324</v>
      </c>
      <c r="BN1017" t="s">
        <v>324</v>
      </c>
      <c r="BO1017">
        <v>6.8000000000000005E-2</v>
      </c>
      <c r="BP1017">
        <v>4</v>
      </c>
      <c r="BQ1017">
        <v>1</v>
      </c>
      <c r="BR1017" t="s">
        <v>324</v>
      </c>
      <c r="BS1017" t="s">
        <v>324</v>
      </c>
      <c r="BT1017">
        <v>5</v>
      </c>
      <c r="BU1017">
        <v>0.36</v>
      </c>
      <c r="BV1017" t="s">
        <v>324</v>
      </c>
      <c r="BW1017" t="s">
        <v>324</v>
      </c>
      <c r="BX1017" t="s">
        <v>324</v>
      </c>
      <c r="BY1017">
        <v>0.36</v>
      </c>
      <c r="BZ1017">
        <v>1.6E-2</v>
      </c>
      <c r="CA1017" t="s">
        <v>324</v>
      </c>
      <c r="CB1017" t="s">
        <v>324</v>
      </c>
      <c r="CC1017" t="s">
        <v>324</v>
      </c>
      <c r="CD1017">
        <v>1.6E-2</v>
      </c>
      <c r="CE1017">
        <v>1</v>
      </c>
      <c r="CF1017" t="s">
        <v>324</v>
      </c>
      <c r="CG1017" t="s">
        <v>324</v>
      </c>
      <c r="CH1017" t="s">
        <v>324</v>
      </c>
      <c r="CI1017">
        <v>1</v>
      </c>
      <c r="CJ1017">
        <v>0.98</v>
      </c>
      <c r="CK1017" t="s">
        <v>324</v>
      </c>
      <c r="CL1017" t="s">
        <v>324</v>
      </c>
      <c r="CM1017" t="s">
        <v>324</v>
      </c>
      <c r="CN1017">
        <v>0.98</v>
      </c>
      <c r="CO1017">
        <v>21.472000000000001</v>
      </c>
      <c r="CP1017">
        <v>1.0640000000000001</v>
      </c>
      <c r="CQ1017" t="s">
        <v>179</v>
      </c>
      <c r="CR1017">
        <v>0</v>
      </c>
      <c r="CS1017">
        <v>22.536000000000001</v>
      </c>
      <c r="CT1017">
        <v>3736</v>
      </c>
      <c r="CU1017">
        <v>56</v>
      </c>
      <c r="CV1017">
        <v>0</v>
      </c>
      <c r="CW1017">
        <v>0</v>
      </c>
      <c r="CX1017">
        <v>3792</v>
      </c>
      <c r="CY1017">
        <v>602.26</v>
      </c>
      <c r="CZ1017">
        <v>28.39</v>
      </c>
      <c r="DA1017">
        <v>0</v>
      </c>
      <c r="DB1017">
        <v>0</v>
      </c>
      <c r="DC1017">
        <v>630.65</v>
      </c>
    </row>
    <row r="1018" spans="1:107" x14ac:dyDescent="0.45">
      <c r="A1018">
        <v>2024</v>
      </c>
      <c r="B1018">
        <v>3</v>
      </c>
      <c r="C1018" t="s">
        <v>227</v>
      </c>
      <c r="D1018">
        <v>4442</v>
      </c>
      <c r="E1018" t="s">
        <v>570</v>
      </c>
      <c r="F1018" t="s">
        <v>323</v>
      </c>
      <c r="G1018" t="s">
        <v>244</v>
      </c>
      <c r="H1018">
        <v>4.6849999999999996</v>
      </c>
      <c r="I1018">
        <v>1.2E-2</v>
      </c>
      <c r="J1018" t="s">
        <v>324</v>
      </c>
      <c r="K1018" t="s">
        <v>324</v>
      </c>
      <c r="L1018">
        <v>4.6970000000000001</v>
      </c>
      <c r="M1018">
        <v>509</v>
      </c>
      <c r="N1018">
        <v>1</v>
      </c>
      <c r="O1018" t="s">
        <v>324</v>
      </c>
      <c r="P1018" t="s">
        <v>324</v>
      </c>
      <c r="Q1018">
        <v>510</v>
      </c>
      <c r="R1018">
        <v>5.8999999999999997E-2</v>
      </c>
      <c r="S1018" t="s">
        <v>324</v>
      </c>
      <c r="T1018" t="s">
        <v>324</v>
      </c>
      <c r="U1018" t="s">
        <v>324</v>
      </c>
      <c r="V1018">
        <v>5.8999999999999997E-2</v>
      </c>
      <c r="W1018">
        <v>78</v>
      </c>
      <c r="X1018" t="s">
        <v>324</v>
      </c>
      <c r="Y1018" t="s">
        <v>324</v>
      </c>
      <c r="Z1018" t="s">
        <v>324</v>
      </c>
      <c r="AA1018">
        <v>78</v>
      </c>
      <c r="AB1018" t="s">
        <v>324</v>
      </c>
      <c r="AC1018" t="s">
        <v>324</v>
      </c>
      <c r="AD1018" t="s">
        <v>324</v>
      </c>
      <c r="AE1018" t="s">
        <v>324</v>
      </c>
      <c r="AF1018">
        <v>0</v>
      </c>
      <c r="AG1018">
        <v>0.13700000000000001</v>
      </c>
      <c r="AH1018" t="s">
        <v>324</v>
      </c>
      <c r="AI1018" t="s">
        <v>324</v>
      </c>
      <c r="AJ1018" t="s">
        <v>324</v>
      </c>
      <c r="AK1018">
        <v>0.13700000000000001</v>
      </c>
      <c r="AL1018">
        <v>11</v>
      </c>
      <c r="AM1018" t="s">
        <v>324</v>
      </c>
      <c r="AN1018" t="s">
        <v>324</v>
      </c>
      <c r="AO1018" t="s">
        <v>324</v>
      </c>
      <c r="AP1018">
        <v>11</v>
      </c>
      <c r="AQ1018">
        <v>0.17599999999999999</v>
      </c>
      <c r="AR1018" t="s">
        <v>324</v>
      </c>
      <c r="AS1018" t="s">
        <v>324</v>
      </c>
      <c r="AT1018" t="s">
        <v>324</v>
      </c>
      <c r="AU1018">
        <v>0.17599999999999999</v>
      </c>
      <c r="AV1018" t="s">
        <v>324</v>
      </c>
      <c r="AW1018" t="s">
        <v>324</v>
      </c>
      <c r="AX1018" t="s">
        <v>324</v>
      </c>
      <c r="AY1018" t="s">
        <v>324</v>
      </c>
      <c r="AZ1018">
        <v>0</v>
      </c>
      <c r="BA1018" t="s">
        <v>324</v>
      </c>
      <c r="BB1018" t="s">
        <v>324</v>
      </c>
      <c r="BC1018" t="s">
        <v>324</v>
      </c>
      <c r="BD1018" t="s">
        <v>324</v>
      </c>
      <c r="BE1018">
        <v>0</v>
      </c>
      <c r="BF1018" t="s">
        <v>324</v>
      </c>
      <c r="BG1018" t="s">
        <v>324</v>
      </c>
      <c r="BH1018" t="s">
        <v>324</v>
      </c>
      <c r="BI1018" t="s">
        <v>324</v>
      </c>
      <c r="BJ1018">
        <v>0</v>
      </c>
      <c r="BK1018">
        <v>7.0000000000000001E-3</v>
      </c>
      <c r="BL1018" t="s">
        <v>324</v>
      </c>
      <c r="BM1018" t="s">
        <v>324</v>
      </c>
      <c r="BN1018" t="s">
        <v>324</v>
      </c>
      <c r="BO1018">
        <v>7.0000000000000001E-3</v>
      </c>
      <c r="BP1018">
        <v>3</v>
      </c>
      <c r="BQ1018" t="s">
        <v>324</v>
      </c>
      <c r="BR1018" t="s">
        <v>324</v>
      </c>
      <c r="BS1018" t="s">
        <v>324</v>
      </c>
      <c r="BT1018">
        <v>3</v>
      </c>
      <c r="BU1018" t="s">
        <v>324</v>
      </c>
      <c r="BV1018" t="s">
        <v>324</v>
      </c>
      <c r="BW1018" t="s">
        <v>324</v>
      </c>
      <c r="BX1018" t="s">
        <v>324</v>
      </c>
      <c r="BY1018">
        <v>0</v>
      </c>
      <c r="BZ1018">
        <v>4.0000000000000001E-3</v>
      </c>
      <c r="CA1018" t="s">
        <v>324</v>
      </c>
      <c r="CB1018" t="s">
        <v>324</v>
      </c>
      <c r="CC1018" t="s">
        <v>324</v>
      </c>
      <c r="CD1018">
        <v>4.0000000000000001E-3</v>
      </c>
      <c r="CE1018">
        <v>1</v>
      </c>
      <c r="CF1018" t="s">
        <v>324</v>
      </c>
      <c r="CG1018" t="s">
        <v>324</v>
      </c>
      <c r="CH1018" t="s">
        <v>324</v>
      </c>
      <c r="CI1018">
        <v>1</v>
      </c>
      <c r="CJ1018" t="s">
        <v>324</v>
      </c>
      <c r="CK1018" t="s">
        <v>324</v>
      </c>
      <c r="CL1018" t="s">
        <v>324</v>
      </c>
      <c r="CM1018" t="s">
        <v>324</v>
      </c>
      <c r="CN1018">
        <v>0</v>
      </c>
      <c r="CO1018">
        <v>4.7549999999999999</v>
      </c>
      <c r="CP1018">
        <v>1.2E-2</v>
      </c>
      <c r="CQ1018" t="s">
        <v>179</v>
      </c>
      <c r="CR1018">
        <v>0</v>
      </c>
      <c r="CS1018">
        <v>4.7670000000000003</v>
      </c>
      <c r="CT1018">
        <v>591</v>
      </c>
      <c r="CU1018">
        <v>1</v>
      </c>
      <c r="CV1018">
        <v>0</v>
      </c>
      <c r="CW1018">
        <v>0</v>
      </c>
      <c r="CX1018">
        <v>592</v>
      </c>
      <c r="CY1018">
        <v>0</v>
      </c>
      <c r="CZ1018">
        <v>0</v>
      </c>
      <c r="DA1018">
        <v>0</v>
      </c>
      <c r="DB1018">
        <v>0</v>
      </c>
      <c r="DC1018">
        <v>0</v>
      </c>
    </row>
    <row r="1019" spans="1:107" x14ac:dyDescent="0.45">
      <c r="A1019">
        <v>2024</v>
      </c>
      <c r="B1019">
        <v>3</v>
      </c>
      <c r="C1019" t="s">
        <v>227</v>
      </c>
      <c r="D1019">
        <v>14354</v>
      </c>
      <c r="E1019" t="s">
        <v>351</v>
      </c>
      <c r="F1019" t="s">
        <v>323</v>
      </c>
      <c r="G1019" t="s">
        <v>247</v>
      </c>
      <c r="H1019">
        <v>29.657</v>
      </c>
      <c r="I1019">
        <v>8.6579999999999995</v>
      </c>
      <c r="J1019">
        <v>1.006</v>
      </c>
      <c r="K1019">
        <v>0</v>
      </c>
      <c r="L1019">
        <v>39.320999999999998</v>
      </c>
      <c r="M1019">
        <v>2679</v>
      </c>
      <c r="N1019">
        <v>228</v>
      </c>
      <c r="O1019">
        <v>21</v>
      </c>
      <c r="P1019">
        <v>0</v>
      </c>
      <c r="Q1019">
        <v>2928</v>
      </c>
      <c r="R1019" t="s">
        <v>324</v>
      </c>
      <c r="S1019" t="s">
        <v>324</v>
      </c>
      <c r="T1019" t="s">
        <v>324</v>
      </c>
      <c r="U1019" t="s">
        <v>324</v>
      </c>
      <c r="V1019">
        <v>0</v>
      </c>
      <c r="W1019" t="s">
        <v>324</v>
      </c>
      <c r="X1019" t="s">
        <v>324</v>
      </c>
      <c r="Y1019" t="s">
        <v>324</v>
      </c>
      <c r="Z1019" t="s">
        <v>324</v>
      </c>
      <c r="AA1019">
        <v>0</v>
      </c>
      <c r="AB1019" t="s">
        <v>324</v>
      </c>
      <c r="AC1019" t="s">
        <v>324</v>
      </c>
      <c r="AD1019" t="s">
        <v>324</v>
      </c>
      <c r="AE1019" t="s">
        <v>324</v>
      </c>
      <c r="AF1019">
        <v>0</v>
      </c>
      <c r="AG1019">
        <v>0.54500000000000004</v>
      </c>
      <c r="AH1019">
        <v>8.0000000000000002E-3</v>
      </c>
      <c r="AI1019">
        <v>0</v>
      </c>
      <c r="AJ1019">
        <v>0</v>
      </c>
      <c r="AK1019">
        <v>0.55300000000000005</v>
      </c>
      <c r="AL1019">
        <v>52</v>
      </c>
      <c r="AM1019">
        <v>1</v>
      </c>
      <c r="AN1019">
        <v>0</v>
      </c>
      <c r="AO1019">
        <v>0</v>
      </c>
      <c r="AP1019">
        <v>53</v>
      </c>
      <c r="AQ1019">
        <v>0.79</v>
      </c>
      <c r="AR1019">
        <v>1.9E-2</v>
      </c>
      <c r="AS1019">
        <v>0</v>
      </c>
      <c r="AT1019">
        <v>0</v>
      </c>
      <c r="AU1019">
        <v>0.80900000000000005</v>
      </c>
      <c r="AV1019" t="s">
        <v>324</v>
      </c>
      <c r="AW1019" t="s">
        <v>324</v>
      </c>
      <c r="AX1019" t="s">
        <v>324</v>
      </c>
      <c r="AY1019" t="s">
        <v>324</v>
      </c>
      <c r="AZ1019">
        <v>0</v>
      </c>
      <c r="BA1019" t="s">
        <v>324</v>
      </c>
      <c r="BB1019" t="s">
        <v>324</v>
      </c>
      <c r="BC1019" t="s">
        <v>324</v>
      </c>
      <c r="BD1019" t="s">
        <v>324</v>
      </c>
      <c r="BE1019">
        <v>0</v>
      </c>
      <c r="BF1019" t="s">
        <v>324</v>
      </c>
      <c r="BG1019" t="s">
        <v>324</v>
      </c>
      <c r="BH1019" t="s">
        <v>324</v>
      </c>
      <c r="BI1019" t="s">
        <v>324</v>
      </c>
      <c r="BJ1019">
        <v>0</v>
      </c>
      <c r="BK1019">
        <v>0.03</v>
      </c>
      <c r="BL1019">
        <v>0</v>
      </c>
      <c r="BM1019">
        <v>0</v>
      </c>
      <c r="BN1019">
        <v>0</v>
      </c>
      <c r="BO1019">
        <v>0.03</v>
      </c>
      <c r="BP1019">
        <v>4</v>
      </c>
      <c r="BQ1019">
        <v>0</v>
      </c>
      <c r="BR1019">
        <v>0</v>
      </c>
      <c r="BS1019">
        <v>0</v>
      </c>
      <c r="BT1019">
        <v>4</v>
      </c>
      <c r="BU1019" t="s">
        <v>324</v>
      </c>
      <c r="BV1019" t="s">
        <v>324</v>
      </c>
      <c r="BW1019" t="s">
        <v>324</v>
      </c>
      <c r="BX1019" t="s">
        <v>324</v>
      </c>
      <c r="BY1019">
        <v>0</v>
      </c>
      <c r="BZ1019" t="s">
        <v>324</v>
      </c>
      <c r="CA1019" t="s">
        <v>324</v>
      </c>
      <c r="CB1019" t="s">
        <v>324</v>
      </c>
      <c r="CC1019" t="s">
        <v>324</v>
      </c>
      <c r="CD1019">
        <v>0</v>
      </c>
      <c r="CE1019" t="s">
        <v>324</v>
      </c>
      <c r="CF1019" t="s">
        <v>324</v>
      </c>
      <c r="CG1019" t="s">
        <v>324</v>
      </c>
      <c r="CH1019" t="s">
        <v>324</v>
      </c>
      <c r="CI1019">
        <v>0</v>
      </c>
      <c r="CJ1019" t="s">
        <v>324</v>
      </c>
      <c r="CK1019" t="s">
        <v>324</v>
      </c>
      <c r="CL1019" t="s">
        <v>324</v>
      </c>
      <c r="CM1019" t="s">
        <v>324</v>
      </c>
      <c r="CN1019">
        <v>0</v>
      </c>
      <c r="CO1019">
        <v>29.687000000000001</v>
      </c>
      <c r="CP1019">
        <v>8.6579999999999995</v>
      </c>
      <c r="CQ1019">
        <v>1.006</v>
      </c>
      <c r="CR1019">
        <v>0</v>
      </c>
      <c r="CS1019">
        <v>39.350999999999999</v>
      </c>
      <c r="CT1019">
        <v>2683</v>
      </c>
      <c r="CU1019">
        <v>228</v>
      </c>
      <c r="CV1019">
        <v>21</v>
      </c>
      <c r="CW1019">
        <v>0</v>
      </c>
      <c r="CX1019">
        <v>2932</v>
      </c>
      <c r="CY1019">
        <v>0</v>
      </c>
      <c r="CZ1019">
        <v>0</v>
      </c>
      <c r="DA1019">
        <v>0</v>
      </c>
      <c r="DB1019">
        <v>0</v>
      </c>
      <c r="DC1019">
        <v>0</v>
      </c>
    </row>
    <row r="1020" spans="1:107" x14ac:dyDescent="0.45">
      <c r="A1020">
        <v>2024</v>
      </c>
      <c r="B1020">
        <v>3</v>
      </c>
      <c r="C1020" t="s">
        <v>227</v>
      </c>
      <c r="D1020">
        <v>15500</v>
      </c>
      <c r="E1020" t="s">
        <v>571</v>
      </c>
      <c r="F1020" t="s">
        <v>323</v>
      </c>
      <c r="G1020" t="s">
        <v>244</v>
      </c>
      <c r="H1020">
        <v>154.803</v>
      </c>
      <c r="I1020">
        <v>24.385000000000002</v>
      </c>
      <c r="J1020">
        <v>0.30399999999999999</v>
      </c>
      <c r="K1020">
        <v>0</v>
      </c>
      <c r="L1020">
        <v>179.49199999999999</v>
      </c>
      <c r="M1020">
        <v>21024</v>
      </c>
      <c r="N1020">
        <v>1303</v>
      </c>
      <c r="O1020">
        <v>7</v>
      </c>
      <c r="P1020">
        <v>0</v>
      </c>
      <c r="Q1020">
        <v>22334</v>
      </c>
      <c r="R1020">
        <v>0</v>
      </c>
      <c r="S1020">
        <v>0</v>
      </c>
      <c r="T1020">
        <v>0</v>
      </c>
      <c r="U1020">
        <v>0</v>
      </c>
      <c r="V1020">
        <v>0</v>
      </c>
      <c r="W1020">
        <v>0</v>
      </c>
      <c r="X1020">
        <v>0</v>
      </c>
      <c r="Y1020">
        <v>0</v>
      </c>
      <c r="Z1020">
        <v>0</v>
      </c>
      <c r="AA1020">
        <v>0</v>
      </c>
      <c r="AB1020">
        <v>0</v>
      </c>
      <c r="AC1020">
        <v>0</v>
      </c>
      <c r="AD1020">
        <v>0</v>
      </c>
      <c r="AE1020">
        <v>0</v>
      </c>
      <c r="AF1020">
        <v>0</v>
      </c>
      <c r="AG1020">
        <v>9.5459999999999994</v>
      </c>
      <c r="AH1020">
        <v>0.254</v>
      </c>
      <c r="AI1020">
        <v>0</v>
      </c>
      <c r="AJ1020">
        <v>0</v>
      </c>
      <c r="AK1020">
        <v>9.8000000000000007</v>
      </c>
      <c r="AL1020">
        <v>1437</v>
      </c>
      <c r="AM1020">
        <v>52</v>
      </c>
      <c r="AN1020">
        <v>0</v>
      </c>
      <c r="AO1020">
        <v>0</v>
      </c>
      <c r="AP1020">
        <v>1489</v>
      </c>
      <c r="AQ1020">
        <v>19.492000000000001</v>
      </c>
      <c r="AR1020">
        <v>0.437</v>
      </c>
      <c r="AS1020">
        <v>0</v>
      </c>
      <c r="AT1020">
        <v>0</v>
      </c>
      <c r="AU1020">
        <v>19.928999999999998</v>
      </c>
      <c r="AV1020">
        <v>0</v>
      </c>
      <c r="AW1020">
        <v>0</v>
      </c>
      <c r="AX1020">
        <v>0</v>
      </c>
      <c r="AY1020">
        <v>0</v>
      </c>
      <c r="AZ1020">
        <v>0</v>
      </c>
      <c r="BA1020">
        <v>0</v>
      </c>
      <c r="BB1020">
        <v>0</v>
      </c>
      <c r="BC1020">
        <v>0</v>
      </c>
      <c r="BD1020">
        <v>0</v>
      </c>
      <c r="BE1020">
        <v>0</v>
      </c>
      <c r="BF1020">
        <v>0</v>
      </c>
      <c r="BG1020">
        <v>0</v>
      </c>
      <c r="BH1020">
        <v>0</v>
      </c>
      <c r="BI1020">
        <v>0</v>
      </c>
      <c r="BJ1020">
        <v>0</v>
      </c>
      <c r="BK1020">
        <v>5.8000000000000003E-2</v>
      </c>
      <c r="BL1020">
        <v>1.6E-2</v>
      </c>
      <c r="BM1020">
        <v>0</v>
      </c>
      <c r="BN1020">
        <v>0</v>
      </c>
      <c r="BO1020">
        <v>7.3999999999999996E-2</v>
      </c>
      <c r="BP1020">
        <v>20</v>
      </c>
      <c r="BQ1020">
        <v>7</v>
      </c>
      <c r="BR1020">
        <v>0</v>
      </c>
      <c r="BS1020">
        <v>0</v>
      </c>
      <c r="BT1020">
        <v>27</v>
      </c>
      <c r="BU1020">
        <v>0</v>
      </c>
      <c r="BV1020">
        <v>0</v>
      </c>
      <c r="BW1020">
        <v>0</v>
      </c>
      <c r="BX1020">
        <v>0</v>
      </c>
      <c r="BY1020">
        <v>0</v>
      </c>
      <c r="BZ1020">
        <v>0.11600000000000001</v>
      </c>
      <c r="CA1020">
        <v>0.223</v>
      </c>
      <c r="CB1020">
        <v>1.4E-2</v>
      </c>
      <c r="CC1020">
        <v>0</v>
      </c>
      <c r="CD1020">
        <v>0.35299999999999998</v>
      </c>
      <c r="CE1020">
        <v>15</v>
      </c>
      <c r="CF1020">
        <v>7</v>
      </c>
      <c r="CG1020">
        <v>1</v>
      </c>
      <c r="CH1020">
        <v>0</v>
      </c>
      <c r="CI1020">
        <v>23</v>
      </c>
      <c r="CJ1020">
        <v>0</v>
      </c>
      <c r="CK1020">
        <v>0</v>
      </c>
      <c r="CL1020">
        <v>0</v>
      </c>
      <c r="CM1020">
        <v>0</v>
      </c>
      <c r="CN1020">
        <v>0</v>
      </c>
      <c r="CO1020">
        <v>154.977</v>
      </c>
      <c r="CP1020">
        <v>24.623999999999999</v>
      </c>
      <c r="CQ1020">
        <v>0.318</v>
      </c>
      <c r="CR1020">
        <v>0</v>
      </c>
      <c r="CS1020">
        <v>179.91900000000001</v>
      </c>
      <c r="CT1020">
        <v>21059</v>
      </c>
      <c r="CU1020">
        <v>1317</v>
      </c>
      <c r="CV1020">
        <v>8</v>
      </c>
      <c r="CW1020">
        <v>0</v>
      </c>
      <c r="CX1020">
        <v>22384</v>
      </c>
      <c r="CY1020">
        <v>0</v>
      </c>
      <c r="CZ1020">
        <v>0</v>
      </c>
      <c r="DA1020">
        <v>0</v>
      </c>
      <c r="DB1020">
        <v>0</v>
      </c>
      <c r="DC1020">
        <v>0</v>
      </c>
    </row>
    <row r="1021" spans="1:107" x14ac:dyDescent="0.45">
      <c r="A1021">
        <v>2024</v>
      </c>
      <c r="B1021">
        <v>3</v>
      </c>
      <c r="C1021" t="s">
        <v>227</v>
      </c>
      <c r="D1021">
        <v>16868</v>
      </c>
      <c r="E1021" t="s">
        <v>572</v>
      </c>
      <c r="F1021" t="s">
        <v>323</v>
      </c>
      <c r="G1021" t="s">
        <v>247</v>
      </c>
      <c r="H1021">
        <v>51.499000000000002</v>
      </c>
      <c r="I1021">
        <v>8.7170000000000005</v>
      </c>
      <c r="J1021" t="s">
        <v>324</v>
      </c>
      <c r="K1021" t="s">
        <v>324</v>
      </c>
      <c r="L1021">
        <v>60.216000000000001</v>
      </c>
      <c r="M1021">
        <v>7050</v>
      </c>
      <c r="N1021">
        <v>437</v>
      </c>
      <c r="O1021" t="s">
        <v>324</v>
      </c>
      <c r="P1021" t="s">
        <v>324</v>
      </c>
      <c r="Q1021">
        <v>7487</v>
      </c>
      <c r="R1021" t="s">
        <v>324</v>
      </c>
      <c r="S1021" t="s">
        <v>324</v>
      </c>
      <c r="T1021" t="s">
        <v>324</v>
      </c>
      <c r="U1021" t="s">
        <v>324</v>
      </c>
      <c r="V1021">
        <v>0</v>
      </c>
      <c r="W1021" t="s">
        <v>324</v>
      </c>
      <c r="X1021" t="s">
        <v>324</v>
      </c>
      <c r="Y1021" t="s">
        <v>324</v>
      </c>
      <c r="Z1021" t="s">
        <v>324</v>
      </c>
      <c r="AA1021">
        <v>0</v>
      </c>
      <c r="AB1021" t="s">
        <v>324</v>
      </c>
      <c r="AC1021" t="s">
        <v>324</v>
      </c>
      <c r="AD1021" t="s">
        <v>324</v>
      </c>
      <c r="AE1021" t="s">
        <v>324</v>
      </c>
      <c r="AF1021">
        <v>0</v>
      </c>
      <c r="AG1021">
        <v>1.712</v>
      </c>
      <c r="AH1021">
        <v>2.1999999999999999E-2</v>
      </c>
      <c r="AI1021" t="s">
        <v>324</v>
      </c>
      <c r="AJ1021" t="s">
        <v>324</v>
      </c>
      <c r="AK1021">
        <v>1.734</v>
      </c>
      <c r="AL1021">
        <v>74</v>
      </c>
      <c r="AM1021">
        <v>2</v>
      </c>
      <c r="AN1021" t="s">
        <v>324</v>
      </c>
      <c r="AO1021" t="s">
        <v>324</v>
      </c>
      <c r="AP1021">
        <v>76</v>
      </c>
      <c r="AQ1021" t="s">
        <v>324</v>
      </c>
      <c r="AR1021" t="s">
        <v>324</v>
      </c>
      <c r="AS1021" t="s">
        <v>324</v>
      </c>
      <c r="AT1021" t="s">
        <v>324</v>
      </c>
      <c r="AU1021">
        <v>0</v>
      </c>
      <c r="AV1021" t="s">
        <v>324</v>
      </c>
      <c r="AW1021" t="s">
        <v>324</v>
      </c>
      <c r="AX1021" t="s">
        <v>324</v>
      </c>
      <c r="AY1021" t="s">
        <v>324</v>
      </c>
      <c r="AZ1021">
        <v>0</v>
      </c>
      <c r="BA1021" t="s">
        <v>324</v>
      </c>
      <c r="BB1021" t="s">
        <v>324</v>
      </c>
      <c r="BC1021" t="s">
        <v>324</v>
      </c>
      <c r="BD1021" t="s">
        <v>324</v>
      </c>
      <c r="BE1021">
        <v>0</v>
      </c>
      <c r="BF1021" t="s">
        <v>324</v>
      </c>
      <c r="BG1021" t="s">
        <v>324</v>
      </c>
      <c r="BH1021" t="s">
        <v>324</v>
      </c>
      <c r="BI1021" t="s">
        <v>324</v>
      </c>
      <c r="BJ1021">
        <v>0</v>
      </c>
      <c r="BK1021" t="s">
        <v>324</v>
      </c>
      <c r="BL1021" t="s">
        <v>324</v>
      </c>
      <c r="BM1021" t="s">
        <v>324</v>
      </c>
      <c r="BN1021" t="s">
        <v>324</v>
      </c>
      <c r="BO1021">
        <v>0</v>
      </c>
      <c r="BP1021" t="s">
        <v>324</v>
      </c>
      <c r="BQ1021" t="s">
        <v>324</v>
      </c>
      <c r="BR1021" t="s">
        <v>324</v>
      </c>
      <c r="BS1021" t="s">
        <v>324</v>
      </c>
      <c r="BT1021">
        <v>0</v>
      </c>
      <c r="BU1021" t="s">
        <v>324</v>
      </c>
      <c r="BV1021" t="s">
        <v>324</v>
      </c>
      <c r="BW1021" t="s">
        <v>324</v>
      </c>
      <c r="BX1021" t="s">
        <v>324</v>
      </c>
      <c r="BY1021">
        <v>0</v>
      </c>
      <c r="BZ1021" t="s">
        <v>324</v>
      </c>
      <c r="CA1021" t="s">
        <v>324</v>
      </c>
      <c r="CB1021" t="s">
        <v>324</v>
      </c>
      <c r="CC1021" t="s">
        <v>324</v>
      </c>
      <c r="CD1021">
        <v>0</v>
      </c>
      <c r="CE1021" t="s">
        <v>324</v>
      </c>
      <c r="CF1021" t="s">
        <v>324</v>
      </c>
      <c r="CG1021" t="s">
        <v>324</v>
      </c>
      <c r="CH1021" t="s">
        <v>324</v>
      </c>
      <c r="CI1021">
        <v>0</v>
      </c>
      <c r="CJ1021" t="s">
        <v>324</v>
      </c>
      <c r="CK1021" t="s">
        <v>324</v>
      </c>
      <c r="CL1021" t="s">
        <v>324</v>
      </c>
      <c r="CM1021" t="s">
        <v>324</v>
      </c>
      <c r="CN1021">
        <v>0</v>
      </c>
      <c r="CO1021">
        <v>51.499000000000002</v>
      </c>
      <c r="CP1021">
        <v>8.7170000000000005</v>
      </c>
      <c r="CQ1021" t="s">
        <v>179</v>
      </c>
      <c r="CR1021">
        <v>0</v>
      </c>
      <c r="CS1021">
        <v>60.216000000000001</v>
      </c>
      <c r="CT1021">
        <v>7050</v>
      </c>
      <c r="CU1021">
        <v>437</v>
      </c>
      <c r="CV1021">
        <v>0</v>
      </c>
      <c r="CW1021">
        <v>0</v>
      </c>
      <c r="CX1021">
        <v>7487</v>
      </c>
      <c r="CY1021">
        <v>0</v>
      </c>
      <c r="CZ1021">
        <v>0</v>
      </c>
      <c r="DA1021">
        <v>0</v>
      </c>
      <c r="DB1021">
        <v>0</v>
      </c>
      <c r="DC1021">
        <v>0</v>
      </c>
    </row>
    <row r="1022" spans="1:107" x14ac:dyDescent="0.45">
      <c r="A1022">
        <v>2024</v>
      </c>
      <c r="B1022">
        <v>3</v>
      </c>
      <c r="C1022" t="s">
        <v>227</v>
      </c>
      <c r="D1022">
        <v>17470</v>
      </c>
      <c r="E1022" t="s">
        <v>573</v>
      </c>
      <c r="F1022" t="s">
        <v>323</v>
      </c>
      <c r="G1022" t="s">
        <v>247</v>
      </c>
      <c r="H1022">
        <v>37.99</v>
      </c>
      <c r="I1022">
        <v>4.3330000000000002</v>
      </c>
      <c r="J1022" t="s">
        <v>324</v>
      </c>
      <c r="K1022" t="s">
        <v>324</v>
      </c>
      <c r="L1022">
        <v>42.323</v>
      </c>
      <c r="M1022">
        <v>4341</v>
      </c>
      <c r="N1022">
        <v>171</v>
      </c>
      <c r="O1022" t="s">
        <v>324</v>
      </c>
      <c r="P1022" t="s">
        <v>324</v>
      </c>
      <c r="Q1022">
        <v>4512</v>
      </c>
      <c r="R1022" t="s">
        <v>324</v>
      </c>
      <c r="S1022" t="s">
        <v>324</v>
      </c>
      <c r="T1022" t="s">
        <v>324</v>
      </c>
      <c r="U1022" t="s">
        <v>324</v>
      </c>
      <c r="V1022">
        <v>0</v>
      </c>
      <c r="W1022" t="s">
        <v>324</v>
      </c>
      <c r="X1022" t="s">
        <v>324</v>
      </c>
      <c r="Y1022" t="s">
        <v>324</v>
      </c>
      <c r="Z1022" t="s">
        <v>324</v>
      </c>
      <c r="AA1022">
        <v>0</v>
      </c>
      <c r="AB1022" t="s">
        <v>324</v>
      </c>
      <c r="AC1022" t="s">
        <v>324</v>
      </c>
      <c r="AD1022" t="s">
        <v>324</v>
      </c>
      <c r="AE1022" t="s">
        <v>324</v>
      </c>
      <c r="AF1022">
        <v>0</v>
      </c>
      <c r="AG1022">
        <v>0.70499999999999996</v>
      </c>
      <c r="AH1022" t="s">
        <v>324</v>
      </c>
      <c r="AI1022" t="s">
        <v>324</v>
      </c>
      <c r="AJ1022" t="s">
        <v>324</v>
      </c>
      <c r="AK1022">
        <v>0.70499999999999996</v>
      </c>
      <c r="AL1022">
        <v>294</v>
      </c>
      <c r="AM1022" t="s">
        <v>324</v>
      </c>
      <c r="AN1022" t="s">
        <v>324</v>
      </c>
      <c r="AO1022" t="s">
        <v>324</v>
      </c>
      <c r="AP1022">
        <v>294</v>
      </c>
      <c r="AQ1022">
        <v>5.6159999999999997</v>
      </c>
      <c r="AR1022" t="s">
        <v>324</v>
      </c>
      <c r="AS1022" t="s">
        <v>324</v>
      </c>
      <c r="AT1022" t="s">
        <v>324</v>
      </c>
      <c r="AU1022">
        <v>5.6159999999999997</v>
      </c>
      <c r="AV1022" t="s">
        <v>324</v>
      </c>
      <c r="AW1022" t="s">
        <v>324</v>
      </c>
      <c r="AX1022" t="s">
        <v>324</v>
      </c>
      <c r="AY1022" t="s">
        <v>324</v>
      </c>
      <c r="AZ1022">
        <v>0</v>
      </c>
      <c r="BA1022" t="s">
        <v>324</v>
      </c>
      <c r="BB1022" t="s">
        <v>324</v>
      </c>
      <c r="BC1022" t="s">
        <v>324</v>
      </c>
      <c r="BD1022" t="s">
        <v>324</v>
      </c>
      <c r="BE1022">
        <v>0</v>
      </c>
      <c r="BF1022" t="s">
        <v>324</v>
      </c>
      <c r="BG1022" t="s">
        <v>324</v>
      </c>
      <c r="BH1022" t="s">
        <v>324</v>
      </c>
      <c r="BI1022" t="s">
        <v>324</v>
      </c>
      <c r="BJ1022">
        <v>0</v>
      </c>
      <c r="BK1022">
        <v>0.01</v>
      </c>
      <c r="BL1022" t="s">
        <v>324</v>
      </c>
      <c r="BM1022" t="s">
        <v>324</v>
      </c>
      <c r="BN1022" t="s">
        <v>324</v>
      </c>
      <c r="BO1022">
        <v>0.01</v>
      </c>
      <c r="BP1022">
        <v>4</v>
      </c>
      <c r="BQ1022" t="s">
        <v>324</v>
      </c>
      <c r="BR1022" t="s">
        <v>324</v>
      </c>
      <c r="BS1022" t="s">
        <v>324</v>
      </c>
      <c r="BT1022">
        <v>4</v>
      </c>
      <c r="BU1022" t="s">
        <v>324</v>
      </c>
      <c r="BV1022" t="s">
        <v>324</v>
      </c>
      <c r="BW1022" t="s">
        <v>324</v>
      </c>
      <c r="BX1022" t="s">
        <v>324</v>
      </c>
      <c r="BY1022">
        <v>0</v>
      </c>
      <c r="BZ1022" t="s">
        <v>324</v>
      </c>
      <c r="CA1022" t="s">
        <v>324</v>
      </c>
      <c r="CB1022" t="s">
        <v>324</v>
      </c>
      <c r="CC1022" t="s">
        <v>324</v>
      </c>
      <c r="CD1022">
        <v>0</v>
      </c>
      <c r="CE1022" t="s">
        <v>324</v>
      </c>
      <c r="CF1022" t="s">
        <v>324</v>
      </c>
      <c r="CG1022" t="s">
        <v>324</v>
      </c>
      <c r="CH1022" t="s">
        <v>324</v>
      </c>
      <c r="CI1022">
        <v>0</v>
      </c>
      <c r="CJ1022" t="s">
        <v>324</v>
      </c>
      <c r="CK1022" t="s">
        <v>324</v>
      </c>
      <c r="CL1022" t="s">
        <v>324</v>
      </c>
      <c r="CM1022" t="s">
        <v>324</v>
      </c>
      <c r="CN1022">
        <v>0</v>
      </c>
      <c r="CO1022">
        <v>38</v>
      </c>
      <c r="CP1022">
        <v>4.3330000000000002</v>
      </c>
      <c r="CQ1022" t="s">
        <v>179</v>
      </c>
      <c r="CR1022">
        <v>0</v>
      </c>
      <c r="CS1022">
        <v>42.332999999999998</v>
      </c>
      <c r="CT1022">
        <v>4345</v>
      </c>
      <c r="CU1022">
        <v>171</v>
      </c>
      <c r="CV1022">
        <v>0</v>
      </c>
      <c r="CW1022">
        <v>0</v>
      </c>
      <c r="CX1022">
        <v>4516</v>
      </c>
      <c r="CY1022">
        <v>0</v>
      </c>
      <c r="CZ1022">
        <v>0</v>
      </c>
      <c r="DA1022">
        <v>0</v>
      </c>
      <c r="DB1022">
        <v>0</v>
      </c>
      <c r="DC1022">
        <v>0</v>
      </c>
    </row>
    <row r="1023" spans="1:107" x14ac:dyDescent="0.45">
      <c r="A1023">
        <v>2024</v>
      </c>
      <c r="B1023">
        <v>3</v>
      </c>
      <c r="C1023" t="s">
        <v>227</v>
      </c>
      <c r="D1023">
        <v>18429</v>
      </c>
      <c r="E1023" t="s">
        <v>574</v>
      </c>
      <c r="F1023" t="s">
        <v>323</v>
      </c>
      <c r="G1023" t="s">
        <v>244</v>
      </c>
      <c r="H1023">
        <v>16.98</v>
      </c>
      <c r="I1023">
        <v>1.0389999999999999</v>
      </c>
      <c r="J1023" t="s">
        <v>324</v>
      </c>
      <c r="K1023" t="s">
        <v>324</v>
      </c>
      <c r="L1023">
        <v>18.018999999999998</v>
      </c>
      <c r="M1023">
        <v>2554</v>
      </c>
      <c r="N1023">
        <v>65</v>
      </c>
      <c r="O1023" t="s">
        <v>324</v>
      </c>
      <c r="P1023" t="s">
        <v>324</v>
      </c>
      <c r="Q1023">
        <v>2619</v>
      </c>
      <c r="R1023" t="s">
        <v>324</v>
      </c>
      <c r="S1023" t="s">
        <v>324</v>
      </c>
      <c r="T1023" t="s">
        <v>324</v>
      </c>
      <c r="U1023" t="s">
        <v>324</v>
      </c>
      <c r="V1023">
        <v>0</v>
      </c>
      <c r="W1023" t="s">
        <v>324</v>
      </c>
      <c r="X1023" t="s">
        <v>324</v>
      </c>
      <c r="Y1023" t="s">
        <v>324</v>
      </c>
      <c r="Z1023" t="s">
        <v>324</v>
      </c>
      <c r="AA1023">
        <v>0</v>
      </c>
      <c r="AB1023" t="s">
        <v>324</v>
      </c>
      <c r="AC1023" t="s">
        <v>324</v>
      </c>
      <c r="AD1023" t="s">
        <v>324</v>
      </c>
      <c r="AE1023" t="s">
        <v>324</v>
      </c>
      <c r="AF1023">
        <v>0</v>
      </c>
      <c r="AG1023" t="s">
        <v>324</v>
      </c>
      <c r="AH1023" t="s">
        <v>324</v>
      </c>
      <c r="AI1023" t="s">
        <v>324</v>
      </c>
      <c r="AJ1023" t="s">
        <v>324</v>
      </c>
      <c r="AK1023">
        <v>0</v>
      </c>
      <c r="AL1023" t="s">
        <v>324</v>
      </c>
      <c r="AM1023" t="s">
        <v>324</v>
      </c>
      <c r="AN1023" t="s">
        <v>324</v>
      </c>
      <c r="AO1023" t="s">
        <v>324</v>
      </c>
      <c r="AP1023">
        <v>0</v>
      </c>
      <c r="AQ1023" t="s">
        <v>324</v>
      </c>
      <c r="AR1023" t="s">
        <v>324</v>
      </c>
      <c r="AS1023" t="s">
        <v>324</v>
      </c>
      <c r="AT1023" t="s">
        <v>324</v>
      </c>
      <c r="AU1023">
        <v>0</v>
      </c>
      <c r="AV1023" t="s">
        <v>324</v>
      </c>
      <c r="AW1023" t="s">
        <v>324</v>
      </c>
      <c r="AX1023" t="s">
        <v>324</v>
      </c>
      <c r="AY1023" t="s">
        <v>324</v>
      </c>
      <c r="AZ1023">
        <v>0</v>
      </c>
      <c r="BA1023" t="s">
        <v>324</v>
      </c>
      <c r="BB1023" t="s">
        <v>324</v>
      </c>
      <c r="BC1023" t="s">
        <v>324</v>
      </c>
      <c r="BD1023" t="s">
        <v>324</v>
      </c>
      <c r="BE1023">
        <v>0</v>
      </c>
      <c r="BF1023" t="s">
        <v>324</v>
      </c>
      <c r="BG1023" t="s">
        <v>324</v>
      </c>
      <c r="BH1023" t="s">
        <v>324</v>
      </c>
      <c r="BI1023" t="s">
        <v>324</v>
      </c>
      <c r="BJ1023">
        <v>0</v>
      </c>
      <c r="BK1023" t="s">
        <v>324</v>
      </c>
      <c r="BL1023" t="s">
        <v>324</v>
      </c>
      <c r="BM1023" t="s">
        <v>324</v>
      </c>
      <c r="BN1023" t="s">
        <v>324</v>
      </c>
      <c r="BO1023">
        <v>0</v>
      </c>
      <c r="BP1023" t="s">
        <v>324</v>
      </c>
      <c r="BQ1023" t="s">
        <v>324</v>
      </c>
      <c r="BR1023" t="s">
        <v>324</v>
      </c>
      <c r="BS1023" t="s">
        <v>324</v>
      </c>
      <c r="BT1023">
        <v>0</v>
      </c>
      <c r="BU1023" t="s">
        <v>324</v>
      </c>
      <c r="BV1023" t="s">
        <v>324</v>
      </c>
      <c r="BW1023" t="s">
        <v>324</v>
      </c>
      <c r="BX1023" t="s">
        <v>324</v>
      </c>
      <c r="BY1023">
        <v>0</v>
      </c>
      <c r="BZ1023" t="s">
        <v>324</v>
      </c>
      <c r="CA1023" t="s">
        <v>324</v>
      </c>
      <c r="CB1023" t="s">
        <v>324</v>
      </c>
      <c r="CC1023" t="s">
        <v>324</v>
      </c>
      <c r="CD1023">
        <v>0</v>
      </c>
      <c r="CE1023" t="s">
        <v>324</v>
      </c>
      <c r="CF1023" t="s">
        <v>324</v>
      </c>
      <c r="CG1023" t="s">
        <v>324</v>
      </c>
      <c r="CH1023" t="s">
        <v>324</v>
      </c>
      <c r="CI1023">
        <v>0</v>
      </c>
      <c r="CJ1023" t="s">
        <v>324</v>
      </c>
      <c r="CK1023" t="s">
        <v>324</v>
      </c>
      <c r="CL1023" t="s">
        <v>324</v>
      </c>
      <c r="CM1023" t="s">
        <v>324</v>
      </c>
      <c r="CN1023">
        <v>0</v>
      </c>
      <c r="CO1023">
        <v>16.98</v>
      </c>
      <c r="CP1023">
        <v>1.0389999999999999</v>
      </c>
      <c r="CQ1023" t="s">
        <v>179</v>
      </c>
      <c r="CR1023">
        <v>0</v>
      </c>
      <c r="CS1023">
        <v>18.018999999999998</v>
      </c>
      <c r="CT1023">
        <v>2554</v>
      </c>
      <c r="CU1023">
        <v>65</v>
      </c>
      <c r="CV1023">
        <v>0</v>
      </c>
      <c r="CW1023">
        <v>0</v>
      </c>
      <c r="CX1023">
        <v>2619</v>
      </c>
      <c r="CY1023">
        <v>0</v>
      </c>
      <c r="CZ1023">
        <v>0</v>
      </c>
      <c r="DA1023">
        <v>0</v>
      </c>
      <c r="DB1023">
        <v>0</v>
      </c>
      <c r="DC1023">
        <v>0</v>
      </c>
    </row>
    <row r="1024" spans="1:107" x14ac:dyDescent="0.45">
      <c r="A1024">
        <v>2024</v>
      </c>
      <c r="B1024">
        <v>3</v>
      </c>
      <c r="C1024" t="s">
        <v>227</v>
      </c>
      <c r="D1024">
        <v>20169</v>
      </c>
      <c r="E1024" t="s">
        <v>399</v>
      </c>
      <c r="F1024" t="s">
        <v>323</v>
      </c>
      <c r="G1024" t="s">
        <v>244</v>
      </c>
      <c r="H1024">
        <v>28.5</v>
      </c>
      <c r="I1024">
        <v>3.98</v>
      </c>
      <c r="J1024" t="s">
        <v>324</v>
      </c>
      <c r="K1024" t="s">
        <v>324</v>
      </c>
      <c r="L1024">
        <v>32.479999999999997</v>
      </c>
      <c r="M1024">
        <v>3793</v>
      </c>
      <c r="N1024">
        <v>201</v>
      </c>
      <c r="O1024" t="s">
        <v>324</v>
      </c>
      <c r="P1024" t="s">
        <v>324</v>
      </c>
      <c r="Q1024">
        <v>3994</v>
      </c>
      <c r="R1024" t="s">
        <v>324</v>
      </c>
      <c r="S1024" t="s">
        <v>324</v>
      </c>
      <c r="T1024" t="s">
        <v>324</v>
      </c>
      <c r="U1024" t="s">
        <v>324</v>
      </c>
      <c r="V1024">
        <v>0</v>
      </c>
      <c r="W1024" t="s">
        <v>324</v>
      </c>
      <c r="X1024" t="s">
        <v>324</v>
      </c>
      <c r="Y1024" t="s">
        <v>324</v>
      </c>
      <c r="Z1024" t="s">
        <v>324</v>
      </c>
      <c r="AA1024">
        <v>0</v>
      </c>
      <c r="AB1024" t="s">
        <v>324</v>
      </c>
      <c r="AC1024" t="s">
        <v>324</v>
      </c>
      <c r="AD1024" t="s">
        <v>324</v>
      </c>
      <c r="AE1024" t="s">
        <v>324</v>
      </c>
      <c r="AF1024">
        <v>0</v>
      </c>
      <c r="AG1024" t="s">
        <v>324</v>
      </c>
      <c r="AH1024" t="s">
        <v>324</v>
      </c>
      <c r="AI1024" t="s">
        <v>324</v>
      </c>
      <c r="AJ1024" t="s">
        <v>324</v>
      </c>
      <c r="AK1024">
        <v>0</v>
      </c>
      <c r="AL1024" t="s">
        <v>324</v>
      </c>
      <c r="AM1024" t="s">
        <v>324</v>
      </c>
      <c r="AN1024" t="s">
        <v>324</v>
      </c>
      <c r="AO1024" t="s">
        <v>324</v>
      </c>
      <c r="AP1024">
        <v>0</v>
      </c>
      <c r="AQ1024" t="s">
        <v>324</v>
      </c>
      <c r="AR1024" t="s">
        <v>324</v>
      </c>
      <c r="AS1024" t="s">
        <v>324</v>
      </c>
      <c r="AT1024" t="s">
        <v>324</v>
      </c>
      <c r="AU1024">
        <v>0</v>
      </c>
      <c r="AV1024" t="s">
        <v>324</v>
      </c>
      <c r="AW1024" t="s">
        <v>324</v>
      </c>
      <c r="AX1024" t="s">
        <v>324</v>
      </c>
      <c r="AY1024" t="s">
        <v>324</v>
      </c>
      <c r="AZ1024">
        <v>0</v>
      </c>
      <c r="BA1024" t="s">
        <v>324</v>
      </c>
      <c r="BB1024" t="s">
        <v>324</v>
      </c>
      <c r="BC1024" t="s">
        <v>324</v>
      </c>
      <c r="BD1024" t="s">
        <v>324</v>
      </c>
      <c r="BE1024">
        <v>0</v>
      </c>
      <c r="BF1024" t="s">
        <v>324</v>
      </c>
      <c r="BG1024" t="s">
        <v>324</v>
      </c>
      <c r="BH1024" t="s">
        <v>324</v>
      </c>
      <c r="BI1024" t="s">
        <v>324</v>
      </c>
      <c r="BJ1024">
        <v>0</v>
      </c>
      <c r="BK1024">
        <v>6.6000000000000003E-2</v>
      </c>
      <c r="BL1024" t="s">
        <v>324</v>
      </c>
      <c r="BM1024" t="s">
        <v>324</v>
      </c>
      <c r="BN1024" t="s">
        <v>324</v>
      </c>
      <c r="BO1024">
        <v>6.6000000000000003E-2</v>
      </c>
      <c r="BP1024">
        <v>10</v>
      </c>
      <c r="BQ1024" t="s">
        <v>324</v>
      </c>
      <c r="BR1024" t="s">
        <v>324</v>
      </c>
      <c r="BS1024" t="s">
        <v>324</v>
      </c>
      <c r="BT1024">
        <v>10</v>
      </c>
      <c r="BU1024" t="s">
        <v>324</v>
      </c>
      <c r="BV1024" t="s">
        <v>324</v>
      </c>
      <c r="BW1024" t="s">
        <v>324</v>
      </c>
      <c r="BX1024" t="s">
        <v>324</v>
      </c>
      <c r="BY1024">
        <v>0</v>
      </c>
      <c r="BZ1024">
        <v>9.7000000000000003E-2</v>
      </c>
      <c r="CA1024" t="s">
        <v>324</v>
      </c>
      <c r="CB1024" t="s">
        <v>324</v>
      </c>
      <c r="CC1024" t="s">
        <v>324</v>
      </c>
      <c r="CD1024">
        <v>9.7000000000000003E-2</v>
      </c>
      <c r="CE1024">
        <v>11</v>
      </c>
      <c r="CF1024" t="s">
        <v>324</v>
      </c>
      <c r="CG1024" t="s">
        <v>324</v>
      </c>
      <c r="CH1024" t="s">
        <v>324</v>
      </c>
      <c r="CI1024">
        <v>11</v>
      </c>
      <c r="CJ1024" t="s">
        <v>324</v>
      </c>
      <c r="CK1024" t="s">
        <v>324</v>
      </c>
      <c r="CL1024" t="s">
        <v>324</v>
      </c>
      <c r="CM1024" t="s">
        <v>324</v>
      </c>
      <c r="CN1024">
        <v>0</v>
      </c>
      <c r="CO1024">
        <v>28.663</v>
      </c>
      <c r="CP1024">
        <v>3.98</v>
      </c>
      <c r="CQ1024" t="s">
        <v>179</v>
      </c>
      <c r="CR1024">
        <v>0</v>
      </c>
      <c r="CS1024">
        <v>32.643000000000001</v>
      </c>
      <c r="CT1024">
        <v>3814</v>
      </c>
      <c r="CU1024">
        <v>201</v>
      </c>
      <c r="CV1024">
        <v>0</v>
      </c>
      <c r="CW1024">
        <v>0</v>
      </c>
      <c r="CX1024">
        <v>4015</v>
      </c>
      <c r="CY1024">
        <v>0</v>
      </c>
      <c r="CZ1024">
        <v>0</v>
      </c>
      <c r="DA1024">
        <v>0</v>
      </c>
      <c r="DB1024">
        <v>0</v>
      </c>
      <c r="DC1024">
        <v>0</v>
      </c>
    </row>
    <row r="1025" spans="1:107" x14ac:dyDescent="0.45">
      <c r="A1025">
        <v>2024</v>
      </c>
      <c r="B1025">
        <v>3</v>
      </c>
      <c r="C1025" t="s">
        <v>227</v>
      </c>
      <c r="D1025">
        <v>99999</v>
      </c>
      <c r="E1025" t="s">
        <v>329</v>
      </c>
      <c r="F1025" t="s">
        <v>323</v>
      </c>
      <c r="H1025">
        <v>38.475999999999999</v>
      </c>
      <c r="I1025">
        <v>0.3</v>
      </c>
      <c r="J1025">
        <v>-0.16500000000000001</v>
      </c>
      <c r="K1025">
        <v>0</v>
      </c>
      <c r="L1025">
        <v>38.610999999999997</v>
      </c>
      <c r="M1025" t="s">
        <v>324</v>
      </c>
      <c r="N1025" t="s">
        <v>324</v>
      </c>
      <c r="O1025" t="s">
        <v>324</v>
      </c>
      <c r="P1025" t="s">
        <v>324</v>
      </c>
      <c r="Q1025" t="s">
        <v>324</v>
      </c>
      <c r="R1025" t="s">
        <v>324</v>
      </c>
      <c r="S1025" t="s">
        <v>324</v>
      </c>
      <c r="T1025" t="s">
        <v>324</v>
      </c>
      <c r="U1025" t="s">
        <v>324</v>
      </c>
      <c r="V1025">
        <v>0</v>
      </c>
      <c r="W1025" t="s">
        <v>324</v>
      </c>
      <c r="X1025" t="s">
        <v>324</v>
      </c>
      <c r="Y1025" t="s">
        <v>324</v>
      </c>
      <c r="Z1025" t="s">
        <v>324</v>
      </c>
      <c r="AA1025" t="s">
        <v>324</v>
      </c>
      <c r="AB1025" t="s">
        <v>324</v>
      </c>
      <c r="AC1025" t="s">
        <v>324</v>
      </c>
      <c r="AD1025" t="s">
        <v>324</v>
      </c>
      <c r="AE1025" t="s">
        <v>324</v>
      </c>
      <c r="AF1025" t="s">
        <v>324</v>
      </c>
      <c r="AG1025">
        <v>-0.51700000000000002</v>
      </c>
      <c r="AH1025">
        <v>-5.0000000000000001E-3</v>
      </c>
      <c r="AI1025">
        <v>0</v>
      </c>
      <c r="AJ1025">
        <v>0</v>
      </c>
      <c r="AK1025">
        <v>-0.52200000000000002</v>
      </c>
      <c r="AL1025" t="s">
        <v>324</v>
      </c>
      <c r="AM1025" t="s">
        <v>324</v>
      </c>
      <c r="AN1025" t="s">
        <v>324</v>
      </c>
      <c r="AO1025" t="s">
        <v>324</v>
      </c>
      <c r="AP1025" t="s">
        <v>324</v>
      </c>
      <c r="AQ1025" t="s">
        <v>324</v>
      </c>
      <c r="AR1025" t="s">
        <v>324</v>
      </c>
      <c r="AS1025" t="s">
        <v>324</v>
      </c>
      <c r="AT1025" t="s">
        <v>324</v>
      </c>
      <c r="AU1025" t="s">
        <v>324</v>
      </c>
      <c r="AV1025" t="s">
        <v>324</v>
      </c>
      <c r="AW1025" t="s">
        <v>324</v>
      </c>
      <c r="AX1025" t="s">
        <v>324</v>
      </c>
      <c r="AY1025" t="s">
        <v>324</v>
      </c>
      <c r="AZ1025">
        <v>0</v>
      </c>
      <c r="BA1025" t="s">
        <v>324</v>
      </c>
      <c r="BB1025" t="s">
        <v>324</v>
      </c>
      <c r="BC1025" t="s">
        <v>324</v>
      </c>
      <c r="BD1025" t="s">
        <v>324</v>
      </c>
      <c r="BE1025" t="s">
        <v>324</v>
      </c>
      <c r="BF1025" t="s">
        <v>324</v>
      </c>
      <c r="BG1025" t="s">
        <v>324</v>
      </c>
      <c r="BH1025" t="s">
        <v>324</v>
      </c>
      <c r="BI1025" t="s">
        <v>324</v>
      </c>
      <c r="BJ1025" t="s">
        <v>324</v>
      </c>
      <c r="BK1025" t="s">
        <v>324</v>
      </c>
      <c r="BL1025" t="s">
        <v>324</v>
      </c>
      <c r="BM1025" t="s">
        <v>324</v>
      </c>
      <c r="BN1025" t="s">
        <v>324</v>
      </c>
      <c r="BO1025" t="s">
        <v>324</v>
      </c>
      <c r="BP1025" t="s">
        <v>324</v>
      </c>
      <c r="BQ1025" t="s">
        <v>324</v>
      </c>
      <c r="BR1025" t="s">
        <v>324</v>
      </c>
      <c r="BS1025" t="s">
        <v>324</v>
      </c>
      <c r="BT1025" t="s">
        <v>324</v>
      </c>
      <c r="BU1025" t="s">
        <v>324</v>
      </c>
      <c r="BV1025" t="s">
        <v>324</v>
      </c>
      <c r="BW1025" t="s">
        <v>324</v>
      </c>
      <c r="BX1025" t="s">
        <v>324</v>
      </c>
      <c r="BY1025" t="s">
        <v>324</v>
      </c>
      <c r="BZ1025" t="s">
        <v>324</v>
      </c>
      <c r="CA1025" t="s">
        <v>324</v>
      </c>
      <c r="CB1025" t="s">
        <v>324</v>
      </c>
      <c r="CC1025" t="s">
        <v>324</v>
      </c>
      <c r="CD1025" t="s">
        <v>324</v>
      </c>
      <c r="CE1025" t="s">
        <v>324</v>
      </c>
      <c r="CF1025" t="s">
        <v>324</v>
      </c>
      <c r="CG1025" t="s">
        <v>324</v>
      </c>
      <c r="CH1025" t="s">
        <v>324</v>
      </c>
      <c r="CI1025" t="s">
        <v>324</v>
      </c>
      <c r="CJ1025" t="s">
        <v>324</v>
      </c>
      <c r="CK1025" t="s">
        <v>324</v>
      </c>
      <c r="CL1025" t="s">
        <v>324</v>
      </c>
      <c r="CM1025" t="s">
        <v>324</v>
      </c>
      <c r="CN1025" t="s">
        <v>324</v>
      </c>
      <c r="CO1025">
        <v>38.475999999999999</v>
      </c>
      <c r="CP1025">
        <v>0.3</v>
      </c>
      <c r="CQ1025">
        <v>-0.16500000000000001</v>
      </c>
      <c r="CR1025">
        <v>0</v>
      </c>
      <c r="CS1025">
        <v>38.610999999999997</v>
      </c>
      <c r="CT1025" t="s">
        <v>324</v>
      </c>
      <c r="CU1025" t="s">
        <v>324</v>
      </c>
      <c r="CV1025" t="s">
        <v>324</v>
      </c>
      <c r="CW1025" t="s">
        <v>324</v>
      </c>
      <c r="CX1025" t="s">
        <v>324</v>
      </c>
      <c r="CY1025" t="s">
        <v>324</v>
      </c>
      <c r="CZ1025" t="s">
        <v>324</v>
      </c>
      <c r="DA1025" t="s">
        <v>324</v>
      </c>
      <c r="DB1025" t="s">
        <v>324</v>
      </c>
      <c r="DC1025" t="s">
        <v>324</v>
      </c>
    </row>
    <row r="1026" spans="1:107" x14ac:dyDescent="0.45">
      <c r="A1026">
        <v>2024</v>
      </c>
      <c r="B1026">
        <v>3</v>
      </c>
      <c r="C1026" t="s">
        <v>233</v>
      </c>
      <c r="D1026">
        <v>4715</v>
      </c>
      <c r="E1026" t="s">
        <v>575</v>
      </c>
      <c r="F1026" t="s">
        <v>323</v>
      </c>
      <c r="G1026" t="s">
        <v>244</v>
      </c>
      <c r="H1026">
        <v>0.41099999999999998</v>
      </c>
      <c r="I1026">
        <v>0.123</v>
      </c>
      <c r="J1026" t="s">
        <v>324</v>
      </c>
      <c r="K1026" t="s">
        <v>324</v>
      </c>
      <c r="L1026">
        <v>0.53400000000000003</v>
      </c>
      <c r="M1026">
        <v>58</v>
      </c>
      <c r="N1026">
        <v>2</v>
      </c>
      <c r="O1026" t="s">
        <v>324</v>
      </c>
      <c r="P1026" t="s">
        <v>324</v>
      </c>
      <c r="Q1026">
        <v>60</v>
      </c>
      <c r="R1026" t="s">
        <v>324</v>
      </c>
      <c r="S1026" t="s">
        <v>324</v>
      </c>
      <c r="T1026" t="s">
        <v>324</v>
      </c>
      <c r="U1026" t="s">
        <v>324</v>
      </c>
      <c r="V1026">
        <v>0</v>
      </c>
      <c r="W1026" t="s">
        <v>324</v>
      </c>
      <c r="X1026" t="s">
        <v>324</v>
      </c>
      <c r="Y1026" t="s">
        <v>324</v>
      </c>
      <c r="Z1026" t="s">
        <v>324</v>
      </c>
      <c r="AA1026">
        <v>0</v>
      </c>
      <c r="AB1026">
        <v>7.1109999999999998</v>
      </c>
      <c r="AC1026">
        <v>0</v>
      </c>
      <c r="AD1026" t="s">
        <v>324</v>
      </c>
      <c r="AE1026" t="s">
        <v>324</v>
      </c>
      <c r="AF1026">
        <v>7.1109999999999998</v>
      </c>
      <c r="AG1026" t="s">
        <v>324</v>
      </c>
      <c r="AH1026" t="s">
        <v>324</v>
      </c>
      <c r="AI1026" t="s">
        <v>324</v>
      </c>
      <c r="AJ1026" t="s">
        <v>324</v>
      </c>
      <c r="AK1026">
        <v>0</v>
      </c>
      <c r="AL1026" t="s">
        <v>324</v>
      </c>
      <c r="AM1026" t="s">
        <v>324</v>
      </c>
      <c r="AN1026" t="s">
        <v>324</v>
      </c>
      <c r="AO1026" t="s">
        <v>324</v>
      </c>
      <c r="AP1026">
        <v>0</v>
      </c>
      <c r="AQ1026" t="s">
        <v>324</v>
      </c>
      <c r="AR1026" t="s">
        <v>324</v>
      </c>
      <c r="AS1026" t="s">
        <v>324</v>
      </c>
      <c r="AT1026" t="s">
        <v>324</v>
      </c>
      <c r="AU1026">
        <v>0</v>
      </c>
      <c r="AV1026" t="s">
        <v>324</v>
      </c>
      <c r="AW1026" t="s">
        <v>324</v>
      </c>
      <c r="AX1026" t="s">
        <v>324</v>
      </c>
      <c r="AY1026" t="s">
        <v>324</v>
      </c>
      <c r="AZ1026">
        <v>0</v>
      </c>
      <c r="BA1026" t="s">
        <v>324</v>
      </c>
      <c r="BB1026" t="s">
        <v>324</v>
      </c>
      <c r="BC1026" t="s">
        <v>324</v>
      </c>
      <c r="BD1026" t="s">
        <v>324</v>
      </c>
      <c r="BE1026">
        <v>0</v>
      </c>
      <c r="BF1026" t="s">
        <v>324</v>
      </c>
      <c r="BG1026" t="s">
        <v>324</v>
      </c>
      <c r="BH1026" t="s">
        <v>324</v>
      </c>
      <c r="BI1026" t="s">
        <v>324</v>
      </c>
      <c r="BJ1026">
        <v>0</v>
      </c>
      <c r="BK1026" t="s">
        <v>324</v>
      </c>
      <c r="BL1026" t="s">
        <v>324</v>
      </c>
      <c r="BM1026" t="s">
        <v>324</v>
      </c>
      <c r="BN1026" t="s">
        <v>324</v>
      </c>
      <c r="BO1026">
        <v>0</v>
      </c>
      <c r="BP1026" t="s">
        <v>324</v>
      </c>
      <c r="BQ1026" t="s">
        <v>324</v>
      </c>
      <c r="BR1026" t="s">
        <v>324</v>
      </c>
      <c r="BS1026" t="s">
        <v>324</v>
      </c>
      <c r="BT1026">
        <v>0</v>
      </c>
      <c r="BU1026" t="s">
        <v>324</v>
      </c>
      <c r="BV1026" t="s">
        <v>324</v>
      </c>
      <c r="BW1026" t="s">
        <v>324</v>
      </c>
      <c r="BX1026" t="s">
        <v>324</v>
      </c>
      <c r="BY1026">
        <v>0</v>
      </c>
      <c r="BZ1026" t="s">
        <v>324</v>
      </c>
      <c r="CA1026" t="s">
        <v>324</v>
      </c>
      <c r="CB1026" t="s">
        <v>324</v>
      </c>
      <c r="CC1026" t="s">
        <v>324</v>
      </c>
      <c r="CD1026">
        <v>0</v>
      </c>
      <c r="CE1026" t="s">
        <v>324</v>
      </c>
      <c r="CF1026" t="s">
        <v>324</v>
      </c>
      <c r="CG1026" t="s">
        <v>324</v>
      </c>
      <c r="CH1026" t="s">
        <v>324</v>
      </c>
      <c r="CI1026">
        <v>0</v>
      </c>
      <c r="CJ1026" t="s">
        <v>324</v>
      </c>
      <c r="CK1026" t="s">
        <v>324</v>
      </c>
      <c r="CL1026" t="s">
        <v>324</v>
      </c>
      <c r="CM1026" t="s">
        <v>324</v>
      </c>
      <c r="CN1026">
        <v>0</v>
      </c>
      <c r="CO1026">
        <v>0.41099999999999998</v>
      </c>
      <c r="CP1026">
        <v>0.123</v>
      </c>
      <c r="CQ1026" t="s">
        <v>179</v>
      </c>
      <c r="CR1026">
        <v>0</v>
      </c>
      <c r="CS1026">
        <v>0.53400000000000003</v>
      </c>
      <c r="CT1026">
        <v>58</v>
      </c>
      <c r="CU1026">
        <v>2</v>
      </c>
      <c r="CV1026">
        <v>0</v>
      </c>
      <c r="CW1026">
        <v>0</v>
      </c>
      <c r="CX1026">
        <v>60</v>
      </c>
      <c r="CY1026">
        <v>7.1109999999999998</v>
      </c>
      <c r="CZ1026">
        <v>0</v>
      </c>
      <c r="DA1026">
        <v>0</v>
      </c>
      <c r="DB1026">
        <v>0</v>
      </c>
      <c r="DC1026">
        <v>7.1109999999999998</v>
      </c>
    </row>
    <row r="1027" spans="1:107" x14ac:dyDescent="0.45">
      <c r="A1027">
        <v>2024</v>
      </c>
      <c r="B1027">
        <v>3</v>
      </c>
      <c r="C1027" t="s">
        <v>233</v>
      </c>
      <c r="D1027">
        <v>5574</v>
      </c>
      <c r="E1027" t="s">
        <v>442</v>
      </c>
      <c r="F1027" t="s">
        <v>323</v>
      </c>
      <c r="G1027" t="s">
        <v>244</v>
      </c>
      <c r="H1027">
        <v>0.31</v>
      </c>
      <c r="I1027">
        <v>0.02</v>
      </c>
      <c r="J1027">
        <v>0</v>
      </c>
      <c r="K1027">
        <v>0</v>
      </c>
      <c r="L1027">
        <v>0.33</v>
      </c>
      <c r="M1027">
        <v>37</v>
      </c>
      <c r="N1027">
        <v>1</v>
      </c>
      <c r="O1027">
        <v>0</v>
      </c>
      <c r="P1027">
        <v>0</v>
      </c>
      <c r="Q1027">
        <v>38</v>
      </c>
      <c r="R1027" t="s">
        <v>324</v>
      </c>
      <c r="S1027" t="s">
        <v>324</v>
      </c>
      <c r="T1027" t="s">
        <v>324</v>
      </c>
      <c r="U1027" t="s">
        <v>324</v>
      </c>
      <c r="V1027">
        <v>0</v>
      </c>
      <c r="W1027" t="s">
        <v>324</v>
      </c>
      <c r="X1027" t="s">
        <v>324</v>
      </c>
      <c r="Y1027" t="s">
        <v>324</v>
      </c>
      <c r="Z1027" t="s">
        <v>324</v>
      </c>
      <c r="AA1027">
        <v>0</v>
      </c>
      <c r="AB1027">
        <v>9.4220000000000006</v>
      </c>
      <c r="AC1027">
        <v>0</v>
      </c>
      <c r="AD1027">
        <v>0</v>
      </c>
      <c r="AE1027">
        <v>0</v>
      </c>
      <c r="AF1027">
        <v>9.4220000000000006</v>
      </c>
      <c r="AG1027" t="s">
        <v>324</v>
      </c>
      <c r="AH1027" t="s">
        <v>324</v>
      </c>
      <c r="AI1027" t="s">
        <v>324</v>
      </c>
      <c r="AJ1027" t="s">
        <v>324</v>
      </c>
      <c r="AK1027">
        <v>0</v>
      </c>
      <c r="AL1027" t="s">
        <v>324</v>
      </c>
      <c r="AM1027" t="s">
        <v>324</v>
      </c>
      <c r="AN1027" t="s">
        <v>324</v>
      </c>
      <c r="AO1027" t="s">
        <v>324</v>
      </c>
      <c r="AP1027">
        <v>0</v>
      </c>
      <c r="AQ1027" t="s">
        <v>324</v>
      </c>
      <c r="AR1027" t="s">
        <v>324</v>
      </c>
      <c r="AS1027" t="s">
        <v>324</v>
      </c>
      <c r="AT1027" t="s">
        <v>324</v>
      </c>
      <c r="AU1027">
        <v>0</v>
      </c>
      <c r="AV1027" t="s">
        <v>324</v>
      </c>
      <c r="AW1027" t="s">
        <v>324</v>
      </c>
      <c r="AX1027" t="s">
        <v>324</v>
      </c>
      <c r="AY1027" t="s">
        <v>324</v>
      </c>
      <c r="AZ1027">
        <v>0</v>
      </c>
      <c r="BA1027" t="s">
        <v>324</v>
      </c>
      <c r="BB1027" t="s">
        <v>324</v>
      </c>
      <c r="BC1027" t="s">
        <v>324</v>
      </c>
      <c r="BD1027" t="s">
        <v>324</v>
      </c>
      <c r="BE1027">
        <v>0</v>
      </c>
      <c r="BF1027" t="s">
        <v>324</v>
      </c>
      <c r="BG1027" t="s">
        <v>324</v>
      </c>
      <c r="BH1027" t="s">
        <v>324</v>
      </c>
      <c r="BI1027" t="s">
        <v>324</v>
      </c>
      <c r="BJ1027">
        <v>0</v>
      </c>
      <c r="BK1027">
        <v>2.1999999999999999E-2</v>
      </c>
      <c r="BL1027">
        <v>0</v>
      </c>
      <c r="BM1027">
        <v>0</v>
      </c>
      <c r="BN1027">
        <v>0</v>
      </c>
      <c r="BO1027">
        <v>2.1999999999999999E-2</v>
      </c>
      <c r="BP1027">
        <v>2</v>
      </c>
      <c r="BQ1027">
        <v>0</v>
      </c>
      <c r="BR1027">
        <v>0</v>
      </c>
      <c r="BS1027">
        <v>0</v>
      </c>
      <c r="BT1027">
        <v>2</v>
      </c>
      <c r="BU1027">
        <v>0</v>
      </c>
      <c r="BV1027">
        <v>0</v>
      </c>
      <c r="BW1027">
        <v>0</v>
      </c>
      <c r="BX1027">
        <v>0</v>
      </c>
      <c r="BY1027">
        <v>0</v>
      </c>
      <c r="BZ1027" t="s">
        <v>324</v>
      </c>
      <c r="CA1027" t="s">
        <v>324</v>
      </c>
      <c r="CB1027" t="s">
        <v>324</v>
      </c>
      <c r="CC1027" t="s">
        <v>324</v>
      </c>
      <c r="CD1027">
        <v>0</v>
      </c>
      <c r="CE1027" t="s">
        <v>324</v>
      </c>
      <c r="CF1027" t="s">
        <v>324</v>
      </c>
      <c r="CG1027" t="s">
        <v>324</v>
      </c>
      <c r="CH1027" t="s">
        <v>324</v>
      </c>
      <c r="CI1027">
        <v>0</v>
      </c>
      <c r="CJ1027" t="s">
        <v>324</v>
      </c>
      <c r="CK1027" t="s">
        <v>324</v>
      </c>
      <c r="CL1027" t="s">
        <v>324</v>
      </c>
      <c r="CM1027" t="s">
        <v>324</v>
      </c>
      <c r="CN1027">
        <v>0</v>
      </c>
      <c r="CO1027">
        <v>0.33200000000000002</v>
      </c>
      <c r="CP1027">
        <v>0.02</v>
      </c>
      <c r="CQ1027" t="s">
        <v>179</v>
      </c>
      <c r="CR1027">
        <v>0</v>
      </c>
      <c r="CS1027">
        <v>0.35199999999999998</v>
      </c>
      <c r="CT1027">
        <v>39</v>
      </c>
      <c r="CU1027">
        <v>1</v>
      </c>
      <c r="CV1027">
        <v>0</v>
      </c>
      <c r="CW1027">
        <v>0</v>
      </c>
      <c r="CX1027">
        <v>40</v>
      </c>
      <c r="CY1027">
        <v>9.4220000000000006</v>
      </c>
      <c r="CZ1027">
        <v>0</v>
      </c>
      <c r="DA1027">
        <v>0</v>
      </c>
      <c r="DB1027">
        <v>0</v>
      </c>
      <c r="DC1027">
        <v>9.4220000000000006</v>
      </c>
    </row>
    <row r="1028" spans="1:107" x14ac:dyDescent="0.45">
      <c r="A1028">
        <v>2024</v>
      </c>
      <c r="B1028">
        <v>3</v>
      </c>
      <c r="C1028" t="s">
        <v>233</v>
      </c>
      <c r="D1028">
        <v>11479</v>
      </c>
      <c r="E1028" t="s">
        <v>576</v>
      </c>
      <c r="F1028" t="s">
        <v>323</v>
      </c>
      <c r="G1028" t="s">
        <v>244</v>
      </c>
      <c r="H1028">
        <v>14.3</v>
      </c>
      <c r="I1028">
        <v>36.752000000000002</v>
      </c>
      <c r="J1028" t="s">
        <v>324</v>
      </c>
      <c r="K1028" t="s">
        <v>324</v>
      </c>
      <c r="L1028">
        <v>51.052</v>
      </c>
      <c r="M1028">
        <v>2297</v>
      </c>
      <c r="N1028">
        <v>306</v>
      </c>
      <c r="O1028" t="s">
        <v>324</v>
      </c>
      <c r="P1028" t="s">
        <v>324</v>
      </c>
      <c r="Q1028">
        <v>2603</v>
      </c>
      <c r="R1028" t="s">
        <v>324</v>
      </c>
      <c r="S1028" t="s">
        <v>324</v>
      </c>
      <c r="T1028" t="s">
        <v>324</v>
      </c>
      <c r="U1028" t="s">
        <v>324</v>
      </c>
      <c r="V1028">
        <v>0</v>
      </c>
      <c r="W1028" t="s">
        <v>324</v>
      </c>
      <c r="X1028" t="s">
        <v>324</v>
      </c>
      <c r="Y1028" t="s">
        <v>324</v>
      </c>
      <c r="Z1028" t="s">
        <v>324</v>
      </c>
      <c r="AA1028">
        <v>0</v>
      </c>
      <c r="AB1028">
        <v>1068.1089999999999</v>
      </c>
      <c r="AC1028">
        <v>697.83399999999995</v>
      </c>
      <c r="AD1028" t="s">
        <v>324</v>
      </c>
      <c r="AE1028" t="s">
        <v>324</v>
      </c>
      <c r="AF1028">
        <v>1765.943</v>
      </c>
      <c r="AG1028" t="s">
        <v>324</v>
      </c>
      <c r="AH1028" t="s">
        <v>324</v>
      </c>
      <c r="AI1028" t="s">
        <v>324</v>
      </c>
      <c r="AJ1028" t="s">
        <v>324</v>
      </c>
      <c r="AK1028">
        <v>0</v>
      </c>
      <c r="AL1028" t="s">
        <v>324</v>
      </c>
      <c r="AM1028" t="s">
        <v>324</v>
      </c>
      <c r="AN1028" t="s">
        <v>324</v>
      </c>
      <c r="AO1028" t="s">
        <v>324</v>
      </c>
      <c r="AP1028">
        <v>0</v>
      </c>
      <c r="AQ1028" t="s">
        <v>324</v>
      </c>
      <c r="AR1028" t="s">
        <v>324</v>
      </c>
      <c r="AS1028" t="s">
        <v>324</v>
      </c>
      <c r="AT1028" t="s">
        <v>324</v>
      </c>
      <c r="AU1028">
        <v>0</v>
      </c>
      <c r="AV1028" t="s">
        <v>324</v>
      </c>
      <c r="AW1028" t="s">
        <v>324</v>
      </c>
      <c r="AX1028" t="s">
        <v>324</v>
      </c>
      <c r="AY1028" t="s">
        <v>324</v>
      </c>
      <c r="AZ1028">
        <v>0</v>
      </c>
      <c r="BA1028" t="s">
        <v>324</v>
      </c>
      <c r="BB1028" t="s">
        <v>324</v>
      </c>
      <c r="BC1028" t="s">
        <v>324</v>
      </c>
      <c r="BD1028" t="s">
        <v>324</v>
      </c>
      <c r="BE1028">
        <v>0</v>
      </c>
      <c r="BF1028" t="s">
        <v>324</v>
      </c>
      <c r="BG1028" t="s">
        <v>324</v>
      </c>
      <c r="BH1028" t="s">
        <v>324</v>
      </c>
      <c r="BI1028" t="s">
        <v>324</v>
      </c>
      <c r="BJ1028">
        <v>0</v>
      </c>
      <c r="BK1028">
        <v>0.04</v>
      </c>
      <c r="BL1028">
        <v>0.02</v>
      </c>
      <c r="BM1028" t="s">
        <v>324</v>
      </c>
      <c r="BN1028" t="s">
        <v>324</v>
      </c>
      <c r="BO1028">
        <v>0.06</v>
      </c>
      <c r="BP1028">
        <v>4</v>
      </c>
      <c r="BQ1028">
        <v>1</v>
      </c>
      <c r="BR1028" t="s">
        <v>324</v>
      </c>
      <c r="BS1028" t="s">
        <v>324</v>
      </c>
      <c r="BT1028">
        <v>5</v>
      </c>
      <c r="BU1028">
        <v>0.89500000000000002</v>
      </c>
      <c r="BV1028">
        <v>0</v>
      </c>
      <c r="BW1028" t="s">
        <v>324</v>
      </c>
      <c r="BX1028" t="s">
        <v>324</v>
      </c>
      <c r="BY1028">
        <v>0.89500000000000002</v>
      </c>
      <c r="BZ1028" t="s">
        <v>324</v>
      </c>
      <c r="CA1028">
        <v>0.4</v>
      </c>
      <c r="CB1028" t="s">
        <v>324</v>
      </c>
      <c r="CC1028" t="s">
        <v>324</v>
      </c>
      <c r="CD1028">
        <v>0.4</v>
      </c>
      <c r="CE1028" t="s">
        <v>324</v>
      </c>
      <c r="CF1028">
        <v>1</v>
      </c>
      <c r="CG1028" t="s">
        <v>324</v>
      </c>
      <c r="CH1028" t="s">
        <v>324</v>
      </c>
      <c r="CI1028">
        <v>1</v>
      </c>
      <c r="CJ1028" t="s">
        <v>324</v>
      </c>
      <c r="CK1028" t="s">
        <v>324</v>
      </c>
      <c r="CL1028" t="s">
        <v>324</v>
      </c>
      <c r="CM1028" t="s">
        <v>324</v>
      </c>
      <c r="CN1028">
        <v>0</v>
      </c>
      <c r="CO1028">
        <v>14.34</v>
      </c>
      <c r="CP1028">
        <v>37.171999999999997</v>
      </c>
      <c r="CQ1028" t="s">
        <v>179</v>
      </c>
      <c r="CR1028">
        <v>0</v>
      </c>
      <c r="CS1028">
        <v>51.512</v>
      </c>
      <c r="CT1028">
        <v>2301</v>
      </c>
      <c r="CU1028">
        <v>308</v>
      </c>
      <c r="CV1028">
        <v>0</v>
      </c>
      <c r="CW1028">
        <v>0</v>
      </c>
      <c r="CX1028">
        <v>2609</v>
      </c>
      <c r="CY1028">
        <v>1069.0039999999999</v>
      </c>
      <c r="CZ1028">
        <v>697.83399999999995</v>
      </c>
      <c r="DA1028">
        <v>0</v>
      </c>
      <c r="DB1028">
        <v>0</v>
      </c>
      <c r="DC1028">
        <v>1766.838</v>
      </c>
    </row>
    <row r="1029" spans="1:107" x14ac:dyDescent="0.45">
      <c r="A1029">
        <v>2024</v>
      </c>
      <c r="B1029">
        <v>3</v>
      </c>
      <c r="C1029" t="s">
        <v>233</v>
      </c>
      <c r="D1029">
        <v>13697</v>
      </c>
      <c r="E1029" t="s">
        <v>577</v>
      </c>
      <c r="F1029" t="s">
        <v>323</v>
      </c>
      <c r="G1029" t="s">
        <v>244</v>
      </c>
      <c r="H1029">
        <v>0.46600000000000003</v>
      </c>
      <c r="I1029" t="s">
        <v>324</v>
      </c>
      <c r="J1029" t="s">
        <v>324</v>
      </c>
      <c r="K1029" t="s">
        <v>324</v>
      </c>
      <c r="L1029">
        <v>0.46600000000000003</v>
      </c>
      <c r="M1029">
        <v>51</v>
      </c>
      <c r="N1029" t="s">
        <v>324</v>
      </c>
      <c r="O1029" t="s">
        <v>324</v>
      </c>
      <c r="P1029" t="s">
        <v>324</v>
      </c>
      <c r="Q1029">
        <v>51</v>
      </c>
      <c r="R1029" t="s">
        <v>324</v>
      </c>
      <c r="S1029" t="s">
        <v>324</v>
      </c>
      <c r="T1029" t="s">
        <v>324</v>
      </c>
      <c r="U1029" t="s">
        <v>324</v>
      </c>
      <c r="V1029">
        <v>0</v>
      </c>
      <c r="W1029" t="s">
        <v>324</v>
      </c>
      <c r="X1029" t="s">
        <v>324</v>
      </c>
      <c r="Y1029" t="s">
        <v>324</v>
      </c>
      <c r="Z1029" t="s">
        <v>324</v>
      </c>
      <c r="AA1029">
        <v>0</v>
      </c>
      <c r="AB1029">
        <v>5.4930000000000003</v>
      </c>
      <c r="AC1029" t="s">
        <v>324</v>
      </c>
      <c r="AD1029" t="s">
        <v>324</v>
      </c>
      <c r="AE1029" t="s">
        <v>324</v>
      </c>
      <c r="AF1029">
        <v>5.4930000000000003</v>
      </c>
      <c r="AG1029" t="s">
        <v>324</v>
      </c>
      <c r="AH1029" t="s">
        <v>324</v>
      </c>
      <c r="AI1029" t="s">
        <v>324</v>
      </c>
      <c r="AJ1029" t="s">
        <v>324</v>
      </c>
      <c r="AK1029">
        <v>0</v>
      </c>
      <c r="AL1029" t="s">
        <v>324</v>
      </c>
      <c r="AM1029" t="s">
        <v>324</v>
      </c>
      <c r="AN1029" t="s">
        <v>324</v>
      </c>
      <c r="AO1029" t="s">
        <v>324</v>
      </c>
      <c r="AP1029">
        <v>0</v>
      </c>
      <c r="AQ1029" t="s">
        <v>324</v>
      </c>
      <c r="AR1029" t="s">
        <v>324</v>
      </c>
      <c r="AS1029" t="s">
        <v>324</v>
      </c>
      <c r="AT1029" t="s">
        <v>324</v>
      </c>
      <c r="AU1029">
        <v>0</v>
      </c>
      <c r="AV1029" t="s">
        <v>324</v>
      </c>
      <c r="AW1029" t="s">
        <v>324</v>
      </c>
      <c r="AX1029" t="s">
        <v>324</v>
      </c>
      <c r="AY1029" t="s">
        <v>324</v>
      </c>
      <c r="AZ1029">
        <v>0</v>
      </c>
      <c r="BA1029" t="s">
        <v>324</v>
      </c>
      <c r="BB1029" t="s">
        <v>324</v>
      </c>
      <c r="BC1029" t="s">
        <v>324</v>
      </c>
      <c r="BD1029" t="s">
        <v>324</v>
      </c>
      <c r="BE1029">
        <v>0</v>
      </c>
      <c r="BF1029" t="s">
        <v>324</v>
      </c>
      <c r="BG1029" t="s">
        <v>324</v>
      </c>
      <c r="BH1029" t="s">
        <v>324</v>
      </c>
      <c r="BI1029" t="s">
        <v>324</v>
      </c>
      <c r="BJ1029">
        <v>0</v>
      </c>
      <c r="BK1029" t="s">
        <v>324</v>
      </c>
      <c r="BL1029" t="s">
        <v>324</v>
      </c>
      <c r="BM1029" t="s">
        <v>324</v>
      </c>
      <c r="BN1029" t="s">
        <v>324</v>
      </c>
      <c r="BO1029">
        <v>0</v>
      </c>
      <c r="BP1029" t="s">
        <v>324</v>
      </c>
      <c r="BQ1029" t="s">
        <v>324</v>
      </c>
      <c r="BR1029" t="s">
        <v>324</v>
      </c>
      <c r="BS1029" t="s">
        <v>324</v>
      </c>
      <c r="BT1029">
        <v>0</v>
      </c>
      <c r="BU1029" t="s">
        <v>324</v>
      </c>
      <c r="BV1029" t="s">
        <v>324</v>
      </c>
      <c r="BW1029" t="s">
        <v>324</v>
      </c>
      <c r="BX1029" t="s">
        <v>324</v>
      </c>
      <c r="BY1029">
        <v>0</v>
      </c>
      <c r="BZ1029" t="s">
        <v>324</v>
      </c>
      <c r="CA1029" t="s">
        <v>324</v>
      </c>
      <c r="CB1029" t="s">
        <v>324</v>
      </c>
      <c r="CC1029" t="s">
        <v>324</v>
      </c>
      <c r="CD1029">
        <v>0</v>
      </c>
      <c r="CE1029" t="s">
        <v>324</v>
      </c>
      <c r="CF1029" t="s">
        <v>324</v>
      </c>
      <c r="CG1029" t="s">
        <v>324</v>
      </c>
      <c r="CH1029" t="s">
        <v>324</v>
      </c>
      <c r="CI1029">
        <v>0</v>
      </c>
      <c r="CJ1029" t="s">
        <v>324</v>
      </c>
      <c r="CK1029" t="s">
        <v>324</v>
      </c>
      <c r="CL1029" t="s">
        <v>324</v>
      </c>
      <c r="CM1029" t="s">
        <v>324</v>
      </c>
      <c r="CN1029">
        <v>0</v>
      </c>
      <c r="CO1029">
        <v>0.46600000000000003</v>
      </c>
      <c r="CP1029" t="s">
        <v>179</v>
      </c>
      <c r="CQ1029" t="s">
        <v>179</v>
      </c>
      <c r="CR1029">
        <v>0</v>
      </c>
      <c r="CS1029">
        <v>0.46600000000000003</v>
      </c>
      <c r="CT1029">
        <v>51</v>
      </c>
      <c r="CU1029">
        <v>0</v>
      </c>
      <c r="CV1029">
        <v>0</v>
      </c>
      <c r="CW1029">
        <v>0</v>
      </c>
      <c r="CX1029">
        <v>51</v>
      </c>
      <c r="CY1029">
        <v>5.4930000000000003</v>
      </c>
      <c r="CZ1029">
        <v>0</v>
      </c>
      <c r="DA1029">
        <v>0</v>
      </c>
      <c r="DB1029">
        <v>0</v>
      </c>
      <c r="DC1029">
        <v>5.4930000000000003</v>
      </c>
    </row>
    <row r="1030" spans="1:107" x14ac:dyDescent="0.45">
      <c r="A1030">
        <v>2024</v>
      </c>
      <c r="B1030">
        <v>3</v>
      </c>
      <c r="C1030" t="s">
        <v>233</v>
      </c>
      <c r="D1030">
        <v>13780</v>
      </c>
      <c r="E1030" t="s">
        <v>578</v>
      </c>
      <c r="F1030" t="s">
        <v>323</v>
      </c>
      <c r="G1030" t="s">
        <v>244</v>
      </c>
      <c r="H1030">
        <v>2.7909999999999999</v>
      </c>
      <c r="I1030">
        <v>0.54200000000000004</v>
      </c>
      <c r="J1030" t="s">
        <v>324</v>
      </c>
      <c r="K1030" t="s">
        <v>324</v>
      </c>
      <c r="L1030">
        <v>3.3330000000000002</v>
      </c>
      <c r="M1030">
        <v>368</v>
      </c>
      <c r="N1030">
        <v>28</v>
      </c>
      <c r="O1030" t="s">
        <v>324</v>
      </c>
      <c r="P1030" t="s">
        <v>324</v>
      </c>
      <c r="Q1030">
        <v>396</v>
      </c>
      <c r="R1030">
        <v>0.30499999999999999</v>
      </c>
      <c r="S1030">
        <v>2.6949999999999998</v>
      </c>
      <c r="T1030" t="s">
        <v>324</v>
      </c>
      <c r="U1030" t="s">
        <v>324</v>
      </c>
      <c r="V1030">
        <v>3</v>
      </c>
      <c r="W1030">
        <v>100</v>
      </c>
      <c r="X1030">
        <v>49</v>
      </c>
      <c r="Y1030" t="s">
        <v>324</v>
      </c>
      <c r="Z1030" t="s">
        <v>324</v>
      </c>
      <c r="AA1030">
        <v>149</v>
      </c>
      <c r="AB1030" t="s">
        <v>324</v>
      </c>
      <c r="AC1030" t="s">
        <v>324</v>
      </c>
      <c r="AD1030" t="s">
        <v>324</v>
      </c>
      <c r="AE1030" t="s">
        <v>324</v>
      </c>
      <c r="AF1030">
        <v>0</v>
      </c>
      <c r="AG1030" t="s">
        <v>324</v>
      </c>
      <c r="AH1030" t="s">
        <v>324</v>
      </c>
      <c r="AI1030" t="s">
        <v>324</v>
      </c>
      <c r="AJ1030" t="s">
        <v>324</v>
      </c>
      <c r="AK1030">
        <v>0</v>
      </c>
      <c r="AL1030" t="s">
        <v>324</v>
      </c>
      <c r="AM1030" t="s">
        <v>324</v>
      </c>
      <c r="AN1030" t="s">
        <v>324</v>
      </c>
      <c r="AO1030" t="s">
        <v>324</v>
      </c>
      <c r="AP1030">
        <v>0</v>
      </c>
      <c r="AQ1030" t="s">
        <v>324</v>
      </c>
      <c r="AR1030" t="s">
        <v>324</v>
      </c>
      <c r="AS1030" t="s">
        <v>324</v>
      </c>
      <c r="AT1030" t="s">
        <v>324</v>
      </c>
      <c r="AU1030">
        <v>0</v>
      </c>
      <c r="AV1030" t="s">
        <v>324</v>
      </c>
      <c r="AW1030" t="s">
        <v>324</v>
      </c>
      <c r="AX1030" t="s">
        <v>324</v>
      </c>
      <c r="AY1030" t="s">
        <v>324</v>
      </c>
      <c r="AZ1030">
        <v>0</v>
      </c>
      <c r="BA1030" t="s">
        <v>324</v>
      </c>
      <c r="BB1030" t="s">
        <v>324</v>
      </c>
      <c r="BC1030" t="s">
        <v>324</v>
      </c>
      <c r="BD1030" t="s">
        <v>324</v>
      </c>
      <c r="BE1030">
        <v>0</v>
      </c>
      <c r="BF1030" t="s">
        <v>324</v>
      </c>
      <c r="BG1030" t="s">
        <v>324</v>
      </c>
      <c r="BH1030" t="s">
        <v>324</v>
      </c>
      <c r="BI1030" t="s">
        <v>324</v>
      </c>
      <c r="BJ1030">
        <v>0</v>
      </c>
      <c r="BK1030" t="s">
        <v>324</v>
      </c>
      <c r="BL1030" t="s">
        <v>324</v>
      </c>
      <c r="BM1030" t="s">
        <v>324</v>
      </c>
      <c r="BN1030" t="s">
        <v>324</v>
      </c>
      <c r="BO1030">
        <v>0</v>
      </c>
      <c r="BP1030" t="s">
        <v>324</v>
      </c>
      <c r="BQ1030" t="s">
        <v>324</v>
      </c>
      <c r="BR1030" t="s">
        <v>324</v>
      </c>
      <c r="BS1030" t="s">
        <v>324</v>
      </c>
      <c r="BT1030">
        <v>0</v>
      </c>
      <c r="BU1030" t="s">
        <v>324</v>
      </c>
      <c r="BV1030" t="s">
        <v>324</v>
      </c>
      <c r="BW1030" t="s">
        <v>324</v>
      </c>
      <c r="BX1030" t="s">
        <v>324</v>
      </c>
      <c r="BY1030">
        <v>0</v>
      </c>
      <c r="BZ1030" t="s">
        <v>324</v>
      </c>
      <c r="CA1030" t="s">
        <v>324</v>
      </c>
      <c r="CB1030" t="s">
        <v>324</v>
      </c>
      <c r="CC1030" t="s">
        <v>324</v>
      </c>
      <c r="CD1030">
        <v>0</v>
      </c>
      <c r="CE1030" t="s">
        <v>324</v>
      </c>
      <c r="CF1030" t="s">
        <v>324</v>
      </c>
      <c r="CG1030" t="s">
        <v>324</v>
      </c>
      <c r="CH1030" t="s">
        <v>324</v>
      </c>
      <c r="CI1030">
        <v>0</v>
      </c>
      <c r="CJ1030" t="s">
        <v>324</v>
      </c>
      <c r="CK1030" t="s">
        <v>324</v>
      </c>
      <c r="CL1030" t="s">
        <v>324</v>
      </c>
      <c r="CM1030" t="s">
        <v>324</v>
      </c>
      <c r="CN1030">
        <v>0</v>
      </c>
      <c r="CO1030">
        <v>3.0960000000000001</v>
      </c>
      <c r="CP1030">
        <v>3.2370000000000001</v>
      </c>
      <c r="CQ1030" t="s">
        <v>179</v>
      </c>
      <c r="CR1030">
        <v>0</v>
      </c>
      <c r="CS1030">
        <v>6.3330000000000002</v>
      </c>
      <c r="CT1030">
        <v>468</v>
      </c>
      <c r="CU1030">
        <v>77</v>
      </c>
      <c r="CV1030">
        <v>0</v>
      </c>
      <c r="CW1030">
        <v>0</v>
      </c>
      <c r="CX1030">
        <v>545</v>
      </c>
      <c r="CY1030">
        <v>0</v>
      </c>
      <c r="CZ1030">
        <v>0</v>
      </c>
      <c r="DA1030">
        <v>0</v>
      </c>
      <c r="DB1030">
        <v>0</v>
      </c>
      <c r="DC1030">
        <v>0</v>
      </c>
    </row>
    <row r="1031" spans="1:107" x14ac:dyDescent="0.45">
      <c r="A1031">
        <v>2024</v>
      </c>
      <c r="B1031">
        <v>3</v>
      </c>
      <c r="C1031" t="s">
        <v>233</v>
      </c>
      <c r="D1031">
        <v>13815</v>
      </c>
      <c r="E1031" t="s">
        <v>579</v>
      </c>
      <c r="F1031" t="s">
        <v>323</v>
      </c>
      <c r="G1031" t="s">
        <v>244</v>
      </c>
      <c r="H1031">
        <v>0.65200000000000002</v>
      </c>
      <c r="I1031">
        <v>0.10299999999999999</v>
      </c>
      <c r="J1031">
        <v>0</v>
      </c>
      <c r="K1031">
        <v>0</v>
      </c>
      <c r="L1031">
        <v>0.755</v>
      </c>
      <c r="M1031">
        <v>87</v>
      </c>
      <c r="N1031">
        <v>11</v>
      </c>
      <c r="O1031">
        <v>0</v>
      </c>
      <c r="P1031">
        <v>0</v>
      </c>
      <c r="Q1031">
        <v>98</v>
      </c>
      <c r="R1031" t="s">
        <v>324</v>
      </c>
      <c r="S1031" t="s">
        <v>324</v>
      </c>
      <c r="T1031" t="s">
        <v>324</v>
      </c>
      <c r="U1031" t="s">
        <v>324</v>
      </c>
      <c r="V1031">
        <v>0</v>
      </c>
      <c r="W1031" t="s">
        <v>324</v>
      </c>
      <c r="X1031" t="s">
        <v>324</v>
      </c>
      <c r="Y1031" t="s">
        <v>324</v>
      </c>
      <c r="Z1031" t="s">
        <v>324</v>
      </c>
      <c r="AA1031">
        <v>0</v>
      </c>
      <c r="AB1031">
        <v>12.194000000000001</v>
      </c>
      <c r="AC1031">
        <v>3.282</v>
      </c>
      <c r="AD1031">
        <v>0</v>
      </c>
      <c r="AE1031">
        <v>0</v>
      </c>
      <c r="AF1031">
        <v>15.476000000000001</v>
      </c>
      <c r="AG1031" t="s">
        <v>324</v>
      </c>
      <c r="AH1031" t="s">
        <v>324</v>
      </c>
      <c r="AI1031" t="s">
        <v>324</v>
      </c>
      <c r="AJ1031" t="s">
        <v>324</v>
      </c>
      <c r="AK1031">
        <v>0</v>
      </c>
      <c r="AL1031" t="s">
        <v>324</v>
      </c>
      <c r="AM1031" t="s">
        <v>324</v>
      </c>
      <c r="AN1031" t="s">
        <v>324</v>
      </c>
      <c r="AO1031" t="s">
        <v>324</v>
      </c>
      <c r="AP1031">
        <v>0</v>
      </c>
      <c r="AQ1031" t="s">
        <v>324</v>
      </c>
      <c r="AR1031" t="s">
        <v>324</v>
      </c>
      <c r="AS1031" t="s">
        <v>324</v>
      </c>
      <c r="AT1031" t="s">
        <v>324</v>
      </c>
      <c r="AU1031">
        <v>0</v>
      </c>
      <c r="AV1031" t="s">
        <v>324</v>
      </c>
      <c r="AW1031" t="s">
        <v>324</v>
      </c>
      <c r="AX1031" t="s">
        <v>324</v>
      </c>
      <c r="AY1031" t="s">
        <v>324</v>
      </c>
      <c r="AZ1031">
        <v>0</v>
      </c>
      <c r="BA1031" t="s">
        <v>324</v>
      </c>
      <c r="BB1031" t="s">
        <v>324</v>
      </c>
      <c r="BC1031" t="s">
        <v>324</v>
      </c>
      <c r="BD1031" t="s">
        <v>324</v>
      </c>
      <c r="BE1031">
        <v>0</v>
      </c>
      <c r="BF1031" t="s">
        <v>324</v>
      </c>
      <c r="BG1031" t="s">
        <v>324</v>
      </c>
      <c r="BH1031" t="s">
        <v>324</v>
      </c>
      <c r="BI1031" t="s">
        <v>324</v>
      </c>
      <c r="BJ1031">
        <v>0</v>
      </c>
      <c r="BK1031">
        <v>0.02</v>
      </c>
      <c r="BL1031">
        <v>0.04</v>
      </c>
      <c r="BM1031">
        <v>0</v>
      </c>
      <c r="BN1031">
        <v>0</v>
      </c>
      <c r="BO1031">
        <v>0.06</v>
      </c>
      <c r="BP1031">
        <v>1</v>
      </c>
      <c r="BQ1031">
        <v>2</v>
      </c>
      <c r="BR1031">
        <v>0</v>
      </c>
      <c r="BS1031">
        <v>0</v>
      </c>
      <c r="BT1031">
        <v>3</v>
      </c>
      <c r="BU1031">
        <v>0</v>
      </c>
      <c r="BV1031">
        <v>0</v>
      </c>
      <c r="BW1031">
        <v>0</v>
      </c>
      <c r="BX1031">
        <v>0</v>
      </c>
      <c r="BY1031">
        <v>0</v>
      </c>
      <c r="BZ1031" t="s">
        <v>324</v>
      </c>
      <c r="CA1031" t="s">
        <v>324</v>
      </c>
      <c r="CB1031" t="s">
        <v>324</v>
      </c>
      <c r="CC1031" t="s">
        <v>324</v>
      </c>
      <c r="CD1031">
        <v>0</v>
      </c>
      <c r="CE1031" t="s">
        <v>324</v>
      </c>
      <c r="CF1031" t="s">
        <v>324</v>
      </c>
      <c r="CG1031" t="s">
        <v>324</v>
      </c>
      <c r="CH1031" t="s">
        <v>324</v>
      </c>
      <c r="CI1031">
        <v>0</v>
      </c>
      <c r="CJ1031" t="s">
        <v>324</v>
      </c>
      <c r="CK1031" t="s">
        <v>324</v>
      </c>
      <c r="CL1031" t="s">
        <v>324</v>
      </c>
      <c r="CM1031" t="s">
        <v>324</v>
      </c>
      <c r="CN1031">
        <v>0</v>
      </c>
      <c r="CO1031">
        <v>0.67200000000000004</v>
      </c>
      <c r="CP1031">
        <v>0.14299999999999999</v>
      </c>
      <c r="CQ1031" t="s">
        <v>179</v>
      </c>
      <c r="CR1031">
        <v>0</v>
      </c>
      <c r="CS1031">
        <v>0.81499999999999995</v>
      </c>
      <c r="CT1031">
        <v>88</v>
      </c>
      <c r="CU1031">
        <v>13</v>
      </c>
      <c r="CV1031">
        <v>0</v>
      </c>
      <c r="CW1031">
        <v>0</v>
      </c>
      <c r="CX1031">
        <v>101</v>
      </c>
      <c r="CY1031">
        <v>12.194000000000001</v>
      </c>
      <c r="CZ1031">
        <v>3.282</v>
      </c>
      <c r="DA1031">
        <v>0</v>
      </c>
      <c r="DB1031">
        <v>0</v>
      </c>
      <c r="DC1031">
        <v>15.476000000000001</v>
      </c>
    </row>
    <row r="1032" spans="1:107" x14ac:dyDescent="0.45">
      <c r="A1032">
        <v>2024</v>
      </c>
      <c r="B1032">
        <v>3</v>
      </c>
      <c r="C1032" t="s">
        <v>233</v>
      </c>
      <c r="D1032">
        <v>20847</v>
      </c>
      <c r="E1032" t="s">
        <v>580</v>
      </c>
      <c r="F1032" t="s">
        <v>323</v>
      </c>
      <c r="G1032" t="s">
        <v>247</v>
      </c>
      <c r="H1032">
        <v>43.253</v>
      </c>
      <c r="I1032">
        <v>12.307</v>
      </c>
      <c r="J1032">
        <v>15.714</v>
      </c>
      <c r="K1032" t="s">
        <v>324</v>
      </c>
      <c r="L1032">
        <v>71.274000000000001</v>
      </c>
      <c r="M1032">
        <v>4810</v>
      </c>
      <c r="N1032">
        <v>331</v>
      </c>
      <c r="O1032">
        <v>88</v>
      </c>
      <c r="P1032" t="s">
        <v>324</v>
      </c>
      <c r="Q1032">
        <v>5229</v>
      </c>
      <c r="R1032" t="s">
        <v>324</v>
      </c>
      <c r="S1032" t="s">
        <v>324</v>
      </c>
      <c r="T1032" t="s">
        <v>324</v>
      </c>
      <c r="U1032" t="s">
        <v>324</v>
      </c>
      <c r="V1032">
        <v>0</v>
      </c>
      <c r="W1032" t="s">
        <v>324</v>
      </c>
      <c r="X1032" t="s">
        <v>324</v>
      </c>
      <c r="Y1032" t="s">
        <v>324</v>
      </c>
      <c r="Z1032" t="s">
        <v>324</v>
      </c>
      <c r="AA1032">
        <v>0</v>
      </c>
      <c r="AB1032" t="s">
        <v>324</v>
      </c>
      <c r="AC1032" t="s">
        <v>324</v>
      </c>
      <c r="AD1032" t="s">
        <v>324</v>
      </c>
      <c r="AE1032" t="s">
        <v>324</v>
      </c>
      <c r="AF1032">
        <v>0</v>
      </c>
      <c r="AG1032">
        <v>0.84399999999999997</v>
      </c>
      <c r="AH1032">
        <v>0.193</v>
      </c>
      <c r="AI1032" t="s">
        <v>324</v>
      </c>
      <c r="AJ1032" t="s">
        <v>324</v>
      </c>
      <c r="AK1032">
        <v>1.0369999999999999</v>
      </c>
      <c r="AL1032">
        <v>106</v>
      </c>
      <c r="AM1032">
        <v>5</v>
      </c>
      <c r="AN1032" t="s">
        <v>324</v>
      </c>
      <c r="AO1032" t="s">
        <v>324</v>
      </c>
      <c r="AP1032">
        <v>111</v>
      </c>
      <c r="AQ1032" t="s">
        <v>324</v>
      </c>
      <c r="AR1032" t="s">
        <v>324</v>
      </c>
      <c r="AS1032" t="s">
        <v>324</v>
      </c>
      <c r="AT1032" t="s">
        <v>324</v>
      </c>
      <c r="AU1032">
        <v>0</v>
      </c>
      <c r="AV1032" t="s">
        <v>324</v>
      </c>
      <c r="AW1032" t="s">
        <v>324</v>
      </c>
      <c r="AX1032" t="s">
        <v>324</v>
      </c>
      <c r="AY1032" t="s">
        <v>324</v>
      </c>
      <c r="AZ1032">
        <v>0</v>
      </c>
      <c r="BA1032" t="s">
        <v>324</v>
      </c>
      <c r="BB1032" t="s">
        <v>324</v>
      </c>
      <c r="BC1032" t="s">
        <v>324</v>
      </c>
      <c r="BD1032" t="s">
        <v>324</v>
      </c>
      <c r="BE1032">
        <v>0</v>
      </c>
      <c r="BF1032" t="s">
        <v>324</v>
      </c>
      <c r="BG1032" t="s">
        <v>324</v>
      </c>
      <c r="BH1032" t="s">
        <v>324</v>
      </c>
      <c r="BI1032" t="s">
        <v>324</v>
      </c>
      <c r="BJ1032">
        <v>0</v>
      </c>
      <c r="BK1032">
        <v>0.437</v>
      </c>
      <c r="BL1032">
        <v>0.79900000000000004</v>
      </c>
      <c r="BM1032">
        <v>0.02</v>
      </c>
      <c r="BN1032" t="s">
        <v>324</v>
      </c>
      <c r="BO1032">
        <v>1.256</v>
      </c>
      <c r="BP1032">
        <v>32</v>
      </c>
      <c r="BQ1032">
        <v>31</v>
      </c>
      <c r="BR1032">
        <v>1</v>
      </c>
      <c r="BS1032" t="s">
        <v>324</v>
      </c>
      <c r="BT1032">
        <v>64</v>
      </c>
      <c r="BU1032" t="s">
        <v>324</v>
      </c>
      <c r="BV1032" t="s">
        <v>324</v>
      </c>
      <c r="BW1032" t="s">
        <v>324</v>
      </c>
      <c r="BX1032" t="s">
        <v>324</v>
      </c>
      <c r="BY1032">
        <v>0</v>
      </c>
      <c r="BZ1032" t="s">
        <v>324</v>
      </c>
      <c r="CA1032">
        <v>2.5000000000000001E-2</v>
      </c>
      <c r="CB1032" t="s">
        <v>324</v>
      </c>
      <c r="CC1032" t="s">
        <v>324</v>
      </c>
      <c r="CD1032">
        <v>2.5000000000000001E-2</v>
      </c>
      <c r="CE1032" t="s">
        <v>324</v>
      </c>
      <c r="CF1032">
        <v>3</v>
      </c>
      <c r="CG1032" t="s">
        <v>324</v>
      </c>
      <c r="CH1032" t="s">
        <v>324</v>
      </c>
      <c r="CI1032">
        <v>3</v>
      </c>
      <c r="CJ1032" t="s">
        <v>324</v>
      </c>
      <c r="CK1032" t="s">
        <v>324</v>
      </c>
      <c r="CL1032" t="s">
        <v>324</v>
      </c>
      <c r="CM1032" t="s">
        <v>324</v>
      </c>
      <c r="CN1032">
        <v>0</v>
      </c>
      <c r="CO1032">
        <v>43.69</v>
      </c>
      <c r="CP1032">
        <v>13.131</v>
      </c>
      <c r="CQ1032">
        <v>15.734</v>
      </c>
      <c r="CR1032">
        <v>0</v>
      </c>
      <c r="CS1032">
        <v>72.555000000000007</v>
      </c>
      <c r="CT1032">
        <v>4842</v>
      </c>
      <c r="CU1032">
        <v>365</v>
      </c>
      <c r="CV1032">
        <v>89</v>
      </c>
      <c r="CW1032">
        <v>0</v>
      </c>
      <c r="CX1032">
        <v>5296</v>
      </c>
      <c r="CY1032">
        <v>0</v>
      </c>
      <c r="CZ1032">
        <v>0</v>
      </c>
      <c r="DA1032">
        <v>0</v>
      </c>
      <c r="DB1032">
        <v>0</v>
      </c>
      <c r="DC1032">
        <v>0</v>
      </c>
    </row>
    <row r="1033" spans="1:107" x14ac:dyDescent="0.45">
      <c r="A1033">
        <v>2024</v>
      </c>
      <c r="B1033">
        <v>3</v>
      </c>
      <c r="C1033" t="s">
        <v>233</v>
      </c>
      <c r="D1033">
        <v>20856</v>
      </c>
      <c r="E1033" t="s">
        <v>581</v>
      </c>
      <c r="F1033" t="s">
        <v>323</v>
      </c>
      <c r="G1033" t="s">
        <v>244</v>
      </c>
      <c r="H1033">
        <v>29.023</v>
      </c>
      <c r="I1033">
        <v>6.48</v>
      </c>
      <c r="J1033">
        <v>4.4999999999999998E-2</v>
      </c>
      <c r="K1033" t="s">
        <v>324</v>
      </c>
      <c r="L1033">
        <v>35.548000000000002</v>
      </c>
      <c r="M1033">
        <v>4246</v>
      </c>
      <c r="N1033">
        <v>536</v>
      </c>
      <c r="O1033">
        <v>5</v>
      </c>
      <c r="P1033" t="s">
        <v>324</v>
      </c>
      <c r="Q1033">
        <v>4787</v>
      </c>
      <c r="R1033" t="s">
        <v>324</v>
      </c>
      <c r="S1033" t="s">
        <v>324</v>
      </c>
      <c r="T1033" t="s">
        <v>324</v>
      </c>
      <c r="U1033" t="s">
        <v>324</v>
      </c>
      <c r="V1033">
        <v>0</v>
      </c>
      <c r="W1033" t="s">
        <v>324</v>
      </c>
      <c r="X1033" t="s">
        <v>324</v>
      </c>
      <c r="Y1033" t="s">
        <v>324</v>
      </c>
      <c r="Z1033" t="s">
        <v>324</v>
      </c>
      <c r="AA1033">
        <v>0</v>
      </c>
      <c r="AB1033" t="s">
        <v>324</v>
      </c>
      <c r="AC1033" t="s">
        <v>324</v>
      </c>
      <c r="AD1033" t="s">
        <v>324</v>
      </c>
      <c r="AE1033" t="s">
        <v>324</v>
      </c>
      <c r="AF1033">
        <v>0</v>
      </c>
      <c r="AG1033" t="s">
        <v>324</v>
      </c>
      <c r="AH1033" t="s">
        <v>324</v>
      </c>
      <c r="AI1033" t="s">
        <v>324</v>
      </c>
      <c r="AJ1033" t="s">
        <v>324</v>
      </c>
      <c r="AK1033">
        <v>0</v>
      </c>
      <c r="AL1033" t="s">
        <v>324</v>
      </c>
      <c r="AM1033" t="s">
        <v>324</v>
      </c>
      <c r="AN1033" t="s">
        <v>324</v>
      </c>
      <c r="AO1033" t="s">
        <v>324</v>
      </c>
      <c r="AP1033">
        <v>0</v>
      </c>
      <c r="AQ1033" t="s">
        <v>324</v>
      </c>
      <c r="AR1033" t="s">
        <v>324</v>
      </c>
      <c r="AS1033" t="s">
        <v>324</v>
      </c>
      <c r="AT1033" t="s">
        <v>324</v>
      </c>
      <c r="AU1033">
        <v>0</v>
      </c>
      <c r="AV1033" t="s">
        <v>324</v>
      </c>
      <c r="AW1033" t="s">
        <v>324</v>
      </c>
      <c r="AX1033" t="s">
        <v>324</v>
      </c>
      <c r="AY1033" t="s">
        <v>324</v>
      </c>
      <c r="AZ1033">
        <v>0</v>
      </c>
      <c r="BA1033" t="s">
        <v>324</v>
      </c>
      <c r="BB1033" t="s">
        <v>324</v>
      </c>
      <c r="BC1033" t="s">
        <v>324</v>
      </c>
      <c r="BD1033" t="s">
        <v>324</v>
      </c>
      <c r="BE1033">
        <v>0</v>
      </c>
      <c r="BF1033" t="s">
        <v>324</v>
      </c>
      <c r="BG1033" t="s">
        <v>324</v>
      </c>
      <c r="BH1033" t="s">
        <v>324</v>
      </c>
      <c r="BI1033" t="s">
        <v>324</v>
      </c>
      <c r="BJ1033">
        <v>0</v>
      </c>
      <c r="BK1033">
        <v>0.23100000000000001</v>
      </c>
      <c r="BL1033">
        <v>0.17899999999999999</v>
      </c>
      <c r="BM1033" t="s">
        <v>324</v>
      </c>
      <c r="BN1033" t="s">
        <v>324</v>
      </c>
      <c r="BO1033">
        <v>0.41</v>
      </c>
      <c r="BP1033">
        <v>28</v>
      </c>
      <c r="BQ1033">
        <v>18</v>
      </c>
      <c r="BR1033" t="s">
        <v>324</v>
      </c>
      <c r="BS1033" t="s">
        <v>324</v>
      </c>
      <c r="BT1033">
        <v>46</v>
      </c>
      <c r="BU1033" t="s">
        <v>324</v>
      </c>
      <c r="BV1033" t="s">
        <v>324</v>
      </c>
      <c r="BW1033" t="s">
        <v>324</v>
      </c>
      <c r="BX1033" t="s">
        <v>324</v>
      </c>
      <c r="BY1033">
        <v>0</v>
      </c>
      <c r="BZ1033">
        <v>0.02</v>
      </c>
      <c r="CA1033">
        <v>0.25</v>
      </c>
      <c r="CB1033" t="s">
        <v>324</v>
      </c>
      <c r="CC1033" t="s">
        <v>324</v>
      </c>
      <c r="CD1033">
        <v>0.27</v>
      </c>
      <c r="CE1033">
        <v>1</v>
      </c>
      <c r="CF1033">
        <v>15</v>
      </c>
      <c r="CG1033" t="s">
        <v>324</v>
      </c>
      <c r="CH1033" t="s">
        <v>324</v>
      </c>
      <c r="CI1033">
        <v>16</v>
      </c>
      <c r="CJ1033" t="s">
        <v>324</v>
      </c>
      <c r="CK1033" t="s">
        <v>324</v>
      </c>
      <c r="CL1033" t="s">
        <v>324</v>
      </c>
      <c r="CM1033" t="s">
        <v>324</v>
      </c>
      <c r="CN1033">
        <v>0</v>
      </c>
      <c r="CO1033">
        <v>29.274000000000001</v>
      </c>
      <c r="CP1033">
        <v>6.9089999999999998</v>
      </c>
      <c r="CQ1033">
        <v>4.4999999999999998E-2</v>
      </c>
      <c r="CR1033">
        <v>0</v>
      </c>
      <c r="CS1033">
        <v>36.228000000000002</v>
      </c>
      <c r="CT1033">
        <v>4275</v>
      </c>
      <c r="CU1033">
        <v>569</v>
      </c>
      <c r="CV1033">
        <v>5</v>
      </c>
      <c r="CW1033">
        <v>0</v>
      </c>
      <c r="CX1033">
        <v>4849</v>
      </c>
      <c r="CY1033">
        <v>0</v>
      </c>
      <c r="CZ1033">
        <v>0</v>
      </c>
      <c r="DA1033">
        <v>0</v>
      </c>
      <c r="DB1033">
        <v>0</v>
      </c>
      <c r="DC1033">
        <v>0</v>
      </c>
    </row>
    <row r="1034" spans="1:107" x14ac:dyDescent="0.45">
      <c r="A1034">
        <v>2024</v>
      </c>
      <c r="B1034">
        <v>3</v>
      </c>
      <c r="C1034" t="s">
        <v>233</v>
      </c>
      <c r="D1034">
        <v>20860</v>
      </c>
      <c r="E1034" t="s">
        <v>582</v>
      </c>
      <c r="F1034" t="s">
        <v>323</v>
      </c>
      <c r="G1034" t="s">
        <v>247</v>
      </c>
      <c r="H1034">
        <v>12.269</v>
      </c>
      <c r="I1034">
        <v>16.062999999999999</v>
      </c>
      <c r="J1034" t="s">
        <v>324</v>
      </c>
      <c r="K1034" t="s">
        <v>324</v>
      </c>
      <c r="L1034">
        <v>28.332000000000001</v>
      </c>
      <c r="M1034">
        <v>1587</v>
      </c>
      <c r="N1034">
        <v>324</v>
      </c>
      <c r="O1034" t="s">
        <v>324</v>
      </c>
      <c r="P1034" t="s">
        <v>324</v>
      </c>
      <c r="Q1034">
        <v>1911</v>
      </c>
      <c r="R1034" t="s">
        <v>324</v>
      </c>
      <c r="S1034" t="s">
        <v>324</v>
      </c>
      <c r="T1034" t="s">
        <v>324</v>
      </c>
      <c r="U1034" t="s">
        <v>324</v>
      </c>
      <c r="V1034">
        <v>0</v>
      </c>
      <c r="W1034" t="s">
        <v>324</v>
      </c>
      <c r="X1034" t="s">
        <v>324</v>
      </c>
      <c r="Y1034" t="s">
        <v>324</v>
      </c>
      <c r="Z1034" t="s">
        <v>324</v>
      </c>
      <c r="AA1034">
        <v>0</v>
      </c>
      <c r="AB1034" t="s">
        <v>324</v>
      </c>
      <c r="AC1034" t="s">
        <v>324</v>
      </c>
      <c r="AD1034" t="s">
        <v>324</v>
      </c>
      <c r="AE1034" t="s">
        <v>324</v>
      </c>
      <c r="AF1034">
        <v>0</v>
      </c>
      <c r="AG1034">
        <v>0.32900000000000001</v>
      </c>
      <c r="AH1034">
        <v>0.60199999999999998</v>
      </c>
      <c r="AI1034" t="s">
        <v>324</v>
      </c>
      <c r="AJ1034" t="s">
        <v>324</v>
      </c>
      <c r="AK1034">
        <v>0.93100000000000005</v>
      </c>
      <c r="AL1034">
        <v>36</v>
      </c>
      <c r="AM1034">
        <v>6</v>
      </c>
      <c r="AN1034" t="s">
        <v>324</v>
      </c>
      <c r="AO1034" t="s">
        <v>324</v>
      </c>
      <c r="AP1034">
        <v>42</v>
      </c>
      <c r="AQ1034" t="s">
        <v>324</v>
      </c>
      <c r="AR1034" t="s">
        <v>324</v>
      </c>
      <c r="AS1034" t="s">
        <v>324</v>
      </c>
      <c r="AT1034" t="s">
        <v>324</v>
      </c>
      <c r="AU1034">
        <v>0</v>
      </c>
      <c r="AV1034" t="s">
        <v>324</v>
      </c>
      <c r="AW1034" t="s">
        <v>324</v>
      </c>
      <c r="AX1034" t="s">
        <v>324</v>
      </c>
      <c r="AY1034" t="s">
        <v>324</v>
      </c>
      <c r="AZ1034">
        <v>0</v>
      </c>
      <c r="BA1034" t="s">
        <v>324</v>
      </c>
      <c r="BB1034" t="s">
        <v>324</v>
      </c>
      <c r="BC1034" t="s">
        <v>324</v>
      </c>
      <c r="BD1034" t="s">
        <v>324</v>
      </c>
      <c r="BE1034">
        <v>0</v>
      </c>
      <c r="BF1034" t="s">
        <v>324</v>
      </c>
      <c r="BG1034" t="s">
        <v>324</v>
      </c>
      <c r="BH1034" t="s">
        <v>324</v>
      </c>
      <c r="BI1034" t="s">
        <v>324</v>
      </c>
      <c r="BJ1034">
        <v>0</v>
      </c>
      <c r="BK1034">
        <v>0.441</v>
      </c>
      <c r="BL1034">
        <v>0.51100000000000001</v>
      </c>
      <c r="BM1034" t="s">
        <v>324</v>
      </c>
      <c r="BN1034" t="s">
        <v>324</v>
      </c>
      <c r="BO1034">
        <v>0.95199999999999996</v>
      </c>
      <c r="BP1034">
        <v>39</v>
      </c>
      <c r="BQ1034">
        <v>15</v>
      </c>
      <c r="BR1034" t="s">
        <v>324</v>
      </c>
      <c r="BS1034" t="s">
        <v>324</v>
      </c>
      <c r="BT1034">
        <v>54</v>
      </c>
      <c r="BU1034" t="s">
        <v>324</v>
      </c>
      <c r="BV1034" t="s">
        <v>324</v>
      </c>
      <c r="BW1034" t="s">
        <v>324</v>
      </c>
      <c r="BX1034" t="s">
        <v>324</v>
      </c>
      <c r="BY1034">
        <v>0</v>
      </c>
      <c r="BZ1034">
        <v>0.01</v>
      </c>
      <c r="CA1034">
        <v>4.2300000000000004</v>
      </c>
      <c r="CB1034" t="s">
        <v>324</v>
      </c>
      <c r="CC1034" t="s">
        <v>324</v>
      </c>
      <c r="CD1034">
        <v>4.24</v>
      </c>
      <c r="CE1034">
        <v>1</v>
      </c>
      <c r="CF1034">
        <v>6</v>
      </c>
      <c r="CG1034" t="s">
        <v>324</v>
      </c>
      <c r="CH1034" t="s">
        <v>324</v>
      </c>
      <c r="CI1034">
        <v>7</v>
      </c>
      <c r="CJ1034" t="s">
        <v>324</v>
      </c>
      <c r="CK1034" t="s">
        <v>324</v>
      </c>
      <c r="CL1034" t="s">
        <v>324</v>
      </c>
      <c r="CM1034" t="s">
        <v>324</v>
      </c>
      <c r="CN1034">
        <v>0</v>
      </c>
      <c r="CO1034">
        <v>12.72</v>
      </c>
      <c r="CP1034">
        <v>20.803999999999998</v>
      </c>
      <c r="CQ1034" t="s">
        <v>179</v>
      </c>
      <c r="CR1034">
        <v>0</v>
      </c>
      <c r="CS1034">
        <v>33.524000000000001</v>
      </c>
      <c r="CT1034">
        <v>1627</v>
      </c>
      <c r="CU1034">
        <v>345</v>
      </c>
      <c r="CV1034">
        <v>0</v>
      </c>
      <c r="CW1034">
        <v>0</v>
      </c>
      <c r="CX1034">
        <v>1972</v>
      </c>
      <c r="CY1034">
        <v>0</v>
      </c>
      <c r="CZ1034">
        <v>0</v>
      </c>
      <c r="DA1034">
        <v>0</v>
      </c>
      <c r="DB1034">
        <v>0</v>
      </c>
      <c r="DC1034">
        <v>0</v>
      </c>
    </row>
    <row r="1035" spans="1:107" x14ac:dyDescent="0.45">
      <c r="A1035">
        <v>2024</v>
      </c>
      <c r="B1035">
        <v>3</v>
      </c>
      <c r="C1035" t="s">
        <v>233</v>
      </c>
      <c r="D1035">
        <v>99999</v>
      </c>
      <c r="E1035" t="s">
        <v>329</v>
      </c>
      <c r="F1035" t="s">
        <v>323</v>
      </c>
      <c r="H1035">
        <v>41.482999999999997</v>
      </c>
      <c r="I1035">
        <v>7.843</v>
      </c>
      <c r="J1035">
        <v>-2.0870000000000002</v>
      </c>
      <c r="K1035" t="s">
        <v>324</v>
      </c>
      <c r="L1035">
        <v>47.24</v>
      </c>
      <c r="M1035" t="s">
        <v>324</v>
      </c>
      <c r="N1035" t="s">
        <v>324</v>
      </c>
      <c r="O1035" t="s">
        <v>324</v>
      </c>
      <c r="P1035" t="s">
        <v>324</v>
      </c>
      <c r="Q1035" t="s">
        <v>324</v>
      </c>
      <c r="R1035" t="s">
        <v>324</v>
      </c>
      <c r="S1035" t="s">
        <v>324</v>
      </c>
      <c r="T1035" t="s">
        <v>324</v>
      </c>
      <c r="U1035" t="s">
        <v>324</v>
      </c>
      <c r="V1035">
        <v>0</v>
      </c>
      <c r="W1035" t="s">
        <v>324</v>
      </c>
      <c r="X1035" t="s">
        <v>324</v>
      </c>
      <c r="Y1035" t="s">
        <v>324</v>
      </c>
      <c r="Z1035" t="s">
        <v>324</v>
      </c>
      <c r="AA1035" t="s">
        <v>324</v>
      </c>
      <c r="AB1035" t="s">
        <v>324</v>
      </c>
      <c r="AC1035" t="s">
        <v>324</v>
      </c>
      <c r="AD1035" t="s">
        <v>324</v>
      </c>
      <c r="AE1035" t="s">
        <v>324</v>
      </c>
      <c r="AF1035" t="s">
        <v>324</v>
      </c>
      <c r="AG1035">
        <v>-0.20499999999999999</v>
      </c>
      <c r="AH1035">
        <v>-0.13900000000000001</v>
      </c>
      <c r="AI1035" t="s">
        <v>324</v>
      </c>
      <c r="AJ1035" t="s">
        <v>324</v>
      </c>
      <c r="AK1035">
        <v>-0.34300000000000003</v>
      </c>
      <c r="AL1035" t="s">
        <v>324</v>
      </c>
      <c r="AM1035" t="s">
        <v>324</v>
      </c>
      <c r="AN1035" t="s">
        <v>324</v>
      </c>
      <c r="AO1035" t="s">
        <v>324</v>
      </c>
      <c r="AP1035" t="s">
        <v>324</v>
      </c>
      <c r="AQ1035" t="s">
        <v>324</v>
      </c>
      <c r="AR1035" t="s">
        <v>324</v>
      </c>
      <c r="AS1035" t="s">
        <v>324</v>
      </c>
      <c r="AT1035" t="s">
        <v>324</v>
      </c>
      <c r="AU1035" t="s">
        <v>324</v>
      </c>
      <c r="AV1035" t="s">
        <v>324</v>
      </c>
      <c r="AW1035" t="s">
        <v>324</v>
      </c>
      <c r="AX1035" t="s">
        <v>324</v>
      </c>
      <c r="AY1035" t="s">
        <v>324</v>
      </c>
      <c r="AZ1035">
        <v>0</v>
      </c>
      <c r="BA1035" t="s">
        <v>324</v>
      </c>
      <c r="BB1035" t="s">
        <v>324</v>
      </c>
      <c r="BC1035" t="s">
        <v>324</v>
      </c>
      <c r="BD1035" t="s">
        <v>324</v>
      </c>
      <c r="BE1035" t="s">
        <v>324</v>
      </c>
      <c r="BF1035" t="s">
        <v>324</v>
      </c>
      <c r="BG1035" t="s">
        <v>324</v>
      </c>
      <c r="BH1035" t="s">
        <v>324</v>
      </c>
      <c r="BI1035" t="s">
        <v>324</v>
      </c>
      <c r="BJ1035" t="s">
        <v>324</v>
      </c>
      <c r="BK1035" t="s">
        <v>324</v>
      </c>
      <c r="BL1035" t="s">
        <v>324</v>
      </c>
      <c r="BM1035" t="s">
        <v>324</v>
      </c>
      <c r="BN1035" t="s">
        <v>324</v>
      </c>
      <c r="BO1035" t="s">
        <v>324</v>
      </c>
      <c r="BP1035" t="s">
        <v>324</v>
      </c>
      <c r="BQ1035" t="s">
        <v>324</v>
      </c>
      <c r="BR1035" t="s">
        <v>324</v>
      </c>
      <c r="BS1035" t="s">
        <v>324</v>
      </c>
      <c r="BT1035" t="s">
        <v>324</v>
      </c>
      <c r="BU1035" t="s">
        <v>324</v>
      </c>
      <c r="BV1035" t="s">
        <v>324</v>
      </c>
      <c r="BW1035" t="s">
        <v>324</v>
      </c>
      <c r="BX1035" t="s">
        <v>324</v>
      </c>
      <c r="BY1035" t="s">
        <v>324</v>
      </c>
      <c r="BZ1035" t="s">
        <v>324</v>
      </c>
      <c r="CA1035" t="s">
        <v>324</v>
      </c>
      <c r="CB1035" t="s">
        <v>324</v>
      </c>
      <c r="CC1035" t="s">
        <v>324</v>
      </c>
      <c r="CD1035" t="s">
        <v>324</v>
      </c>
      <c r="CE1035" t="s">
        <v>324</v>
      </c>
      <c r="CF1035" t="s">
        <v>324</v>
      </c>
      <c r="CG1035" t="s">
        <v>324</v>
      </c>
      <c r="CH1035" t="s">
        <v>324</v>
      </c>
      <c r="CI1035" t="s">
        <v>324</v>
      </c>
      <c r="CJ1035" t="s">
        <v>324</v>
      </c>
      <c r="CK1035" t="s">
        <v>324</v>
      </c>
      <c r="CL1035" t="s">
        <v>324</v>
      </c>
      <c r="CM1035" t="s">
        <v>324</v>
      </c>
      <c r="CN1035" t="s">
        <v>324</v>
      </c>
      <c r="CO1035">
        <v>41.482999999999997</v>
      </c>
      <c r="CP1035">
        <v>7.843</v>
      </c>
      <c r="CQ1035">
        <v>-2.0870000000000002</v>
      </c>
      <c r="CR1035" t="s">
        <v>324</v>
      </c>
      <c r="CS1035">
        <v>47.24</v>
      </c>
      <c r="CT1035" t="s">
        <v>324</v>
      </c>
      <c r="CU1035" t="s">
        <v>324</v>
      </c>
      <c r="CV1035" t="s">
        <v>324</v>
      </c>
      <c r="CW1035" t="s">
        <v>324</v>
      </c>
      <c r="CX1035" t="s">
        <v>324</v>
      </c>
      <c r="CY1035" t="s">
        <v>324</v>
      </c>
      <c r="CZ1035" t="s">
        <v>324</v>
      </c>
      <c r="DA1035" t="s">
        <v>324</v>
      </c>
      <c r="DB1035" t="s">
        <v>324</v>
      </c>
      <c r="DC1035" t="s">
        <v>324</v>
      </c>
    </row>
    <row r="1036" spans="1:107" x14ac:dyDescent="0.45">
      <c r="A1036">
        <v>2024</v>
      </c>
      <c r="B1036">
        <v>3</v>
      </c>
      <c r="C1036" t="s">
        <v>230</v>
      </c>
      <c r="D1036">
        <v>733</v>
      </c>
      <c r="E1036" t="s">
        <v>562</v>
      </c>
      <c r="F1036" t="s">
        <v>323</v>
      </c>
      <c r="G1036" t="s">
        <v>244</v>
      </c>
      <c r="H1036">
        <v>11.965</v>
      </c>
      <c r="I1036">
        <v>1.365</v>
      </c>
      <c r="J1036">
        <v>0.48299999999999998</v>
      </c>
      <c r="K1036" t="s">
        <v>324</v>
      </c>
      <c r="L1036">
        <v>13.813000000000001</v>
      </c>
      <c r="M1036">
        <v>1352</v>
      </c>
      <c r="N1036">
        <v>73</v>
      </c>
      <c r="O1036">
        <v>3</v>
      </c>
      <c r="P1036" t="s">
        <v>324</v>
      </c>
      <c r="Q1036">
        <v>1428</v>
      </c>
      <c r="R1036">
        <v>0.36199999999999999</v>
      </c>
      <c r="S1036">
        <v>0.377</v>
      </c>
      <c r="T1036">
        <v>0.121</v>
      </c>
      <c r="U1036" t="s">
        <v>324</v>
      </c>
      <c r="V1036">
        <v>0.86</v>
      </c>
      <c r="W1036">
        <v>34</v>
      </c>
      <c r="X1036">
        <v>24</v>
      </c>
      <c r="Y1036">
        <v>1</v>
      </c>
      <c r="Z1036" t="s">
        <v>324</v>
      </c>
      <c r="AA1036">
        <v>59</v>
      </c>
      <c r="AB1036">
        <v>763.76800000000003</v>
      </c>
      <c r="AC1036">
        <v>79.652000000000001</v>
      </c>
      <c r="AD1036">
        <v>18.600000000000001</v>
      </c>
      <c r="AE1036" t="s">
        <v>324</v>
      </c>
      <c r="AF1036">
        <v>862.02</v>
      </c>
      <c r="AG1036">
        <v>1.1830000000000001</v>
      </c>
      <c r="AH1036">
        <v>1.4999999999999999E-2</v>
      </c>
      <c r="AI1036" t="s">
        <v>324</v>
      </c>
      <c r="AJ1036" t="s">
        <v>324</v>
      </c>
      <c r="AK1036">
        <v>1.198</v>
      </c>
      <c r="AL1036">
        <v>228</v>
      </c>
      <c r="AM1036">
        <v>2</v>
      </c>
      <c r="AN1036" t="s">
        <v>324</v>
      </c>
      <c r="AO1036" t="s">
        <v>324</v>
      </c>
      <c r="AP1036">
        <v>230</v>
      </c>
      <c r="AQ1036">
        <v>3.0110000000000001</v>
      </c>
      <c r="AR1036">
        <v>2.4E-2</v>
      </c>
      <c r="AS1036" t="s">
        <v>324</v>
      </c>
      <c r="AT1036" t="s">
        <v>324</v>
      </c>
      <c r="AU1036">
        <v>3.0350000000000001</v>
      </c>
      <c r="AV1036" t="s">
        <v>324</v>
      </c>
      <c r="AW1036" t="s">
        <v>324</v>
      </c>
      <c r="AX1036" t="s">
        <v>324</v>
      </c>
      <c r="AY1036" t="s">
        <v>324</v>
      </c>
      <c r="AZ1036">
        <v>0</v>
      </c>
      <c r="BA1036" t="s">
        <v>324</v>
      </c>
      <c r="BB1036" t="s">
        <v>324</v>
      </c>
      <c r="BC1036" t="s">
        <v>324</v>
      </c>
      <c r="BD1036" t="s">
        <v>324</v>
      </c>
      <c r="BE1036">
        <v>0</v>
      </c>
      <c r="BF1036" t="s">
        <v>324</v>
      </c>
      <c r="BG1036" t="s">
        <v>324</v>
      </c>
      <c r="BH1036" t="s">
        <v>324</v>
      </c>
      <c r="BI1036" t="s">
        <v>324</v>
      </c>
      <c r="BJ1036">
        <v>0</v>
      </c>
      <c r="BK1036">
        <v>2.5999999999999999E-2</v>
      </c>
      <c r="BL1036">
        <v>3.0000000000000001E-3</v>
      </c>
      <c r="BM1036" t="s">
        <v>324</v>
      </c>
      <c r="BN1036" t="s">
        <v>324</v>
      </c>
      <c r="BO1036">
        <v>2.9000000000000001E-2</v>
      </c>
      <c r="BP1036">
        <v>5</v>
      </c>
      <c r="BQ1036">
        <v>1</v>
      </c>
      <c r="BR1036" t="s">
        <v>324</v>
      </c>
      <c r="BS1036" t="s">
        <v>324</v>
      </c>
      <c r="BT1036">
        <v>6</v>
      </c>
      <c r="BU1036">
        <v>5.7000000000000002E-2</v>
      </c>
      <c r="BV1036">
        <v>0</v>
      </c>
      <c r="BW1036" t="s">
        <v>324</v>
      </c>
      <c r="BX1036" t="s">
        <v>324</v>
      </c>
      <c r="BY1036">
        <v>5.7000000000000002E-2</v>
      </c>
      <c r="BZ1036" t="s">
        <v>324</v>
      </c>
      <c r="CA1036" t="s">
        <v>324</v>
      </c>
      <c r="CB1036" t="s">
        <v>324</v>
      </c>
      <c r="CC1036" t="s">
        <v>324</v>
      </c>
      <c r="CD1036">
        <v>0</v>
      </c>
      <c r="CE1036" t="s">
        <v>324</v>
      </c>
      <c r="CF1036" t="s">
        <v>324</v>
      </c>
      <c r="CG1036" t="s">
        <v>324</v>
      </c>
      <c r="CH1036" t="s">
        <v>324</v>
      </c>
      <c r="CI1036">
        <v>0</v>
      </c>
      <c r="CJ1036" t="s">
        <v>324</v>
      </c>
      <c r="CK1036" t="s">
        <v>324</v>
      </c>
      <c r="CL1036" t="s">
        <v>324</v>
      </c>
      <c r="CM1036" t="s">
        <v>324</v>
      </c>
      <c r="CN1036">
        <v>0</v>
      </c>
      <c r="CO1036">
        <v>12.353</v>
      </c>
      <c r="CP1036">
        <v>1.7450000000000001</v>
      </c>
      <c r="CQ1036">
        <v>0.60399999999999998</v>
      </c>
      <c r="CR1036">
        <v>0</v>
      </c>
      <c r="CS1036">
        <v>14.702</v>
      </c>
      <c r="CT1036">
        <v>1391</v>
      </c>
      <c r="CU1036">
        <v>98</v>
      </c>
      <c r="CV1036">
        <v>4</v>
      </c>
      <c r="CW1036">
        <v>0</v>
      </c>
      <c r="CX1036">
        <v>1493</v>
      </c>
      <c r="CY1036">
        <v>763.82500000000005</v>
      </c>
      <c r="CZ1036">
        <v>79.652000000000001</v>
      </c>
      <c r="DA1036">
        <v>18.600000000000001</v>
      </c>
      <c r="DB1036">
        <v>0</v>
      </c>
      <c r="DC1036">
        <v>862.077</v>
      </c>
    </row>
    <row r="1037" spans="1:107" x14ac:dyDescent="0.45">
      <c r="A1037">
        <v>2024</v>
      </c>
      <c r="B1037">
        <v>3</v>
      </c>
      <c r="C1037" t="s">
        <v>230</v>
      </c>
      <c r="D1037">
        <v>12796</v>
      </c>
      <c r="E1037" t="s">
        <v>583</v>
      </c>
      <c r="F1037" t="s">
        <v>323</v>
      </c>
      <c r="G1037" t="s">
        <v>244</v>
      </c>
      <c r="H1037">
        <v>5.8680000000000003</v>
      </c>
      <c r="I1037">
        <v>2.9140000000000001</v>
      </c>
      <c r="J1037">
        <v>0.52100000000000002</v>
      </c>
      <c r="K1037">
        <v>0</v>
      </c>
      <c r="L1037">
        <v>9.3030000000000008</v>
      </c>
      <c r="M1037">
        <v>726</v>
      </c>
      <c r="N1037">
        <v>79</v>
      </c>
      <c r="O1037">
        <v>4</v>
      </c>
      <c r="P1037">
        <v>0</v>
      </c>
      <c r="Q1037">
        <v>809</v>
      </c>
      <c r="R1037">
        <v>0.33</v>
      </c>
      <c r="S1037">
        <v>0.36299999999999999</v>
      </c>
      <c r="T1037">
        <v>0</v>
      </c>
      <c r="U1037">
        <v>0</v>
      </c>
      <c r="V1037">
        <v>0.69299999999999995</v>
      </c>
      <c r="W1037">
        <v>26</v>
      </c>
      <c r="X1037">
        <v>18</v>
      </c>
      <c r="Y1037">
        <v>0</v>
      </c>
      <c r="Z1037">
        <v>0</v>
      </c>
      <c r="AA1037">
        <v>44</v>
      </c>
      <c r="AB1037">
        <v>0</v>
      </c>
      <c r="AC1037">
        <v>0</v>
      </c>
      <c r="AD1037">
        <v>0</v>
      </c>
      <c r="AE1037">
        <v>0</v>
      </c>
      <c r="AF1037">
        <v>0</v>
      </c>
      <c r="AG1037">
        <v>1.0880000000000001</v>
      </c>
      <c r="AH1037">
        <v>6.5000000000000002E-2</v>
      </c>
      <c r="AI1037">
        <v>0</v>
      </c>
      <c r="AJ1037">
        <v>0</v>
      </c>
      <c r="AK1037">
        <v>1.153</v>
      </c>
      <c r="AL1037">
        <v>132</v>
      </c>
      <c r="AM1037">
        <v>5</v>
      </c>
      <c r="AN1037">
        <v>0</v>
      </c>
      <c r="AO1037">
        <v>0</v>
      </c>
      <c r="AP1037">
        <v>137</v>
      </c>
      <c r="AQ1037">
        <v>0</v>
      </c>
      <c r="AR1037">
        <v>0</v>
      </c>
      <c r="AS1037">
        <v>0</v>
      </c>
      <c r="AT1037">
        <v>0</v>
      </c>
      <c r="AU1037">
        <v>0</v>
      </c>
      <c r="AV1037">
        <v>0</v>
      </c>
      <c r="AW1037">
        <v>0</v>
      </c>
      <c r="AX1037">
        <v>0</v>
      </c>
      <c r="AY1037">
        <v>0</v>
      </c>
      <c r="AZ1037">
        <v>0</v>
      </c>
      <c r="BA1037">
        <v>0</v>
      </c>
      <c r="BB1037">
        <v>0</v>
      </c>
      <c r="BC1037">
        <v>0</v>
      </c>
      <c r="BD1037">
        <v>0</v>
      </c>
      <c r="BE1037">
        <v>0</v>
      </c>
      <c r="BF1037">
        <v>0</v>
      </c>
      <c r="BG1037">
        <v>0</v>
      </c>
      <c r="BH1037">
        <v>0</v>
      </c>
      <c r="BI1037">
        <v>0</v>
      </c>
      <c r="BJ1037">
        <v>0</v>
      </c>
      <c r="BK1037">
        <v>3.4000000000000002E-2</v>
      </c>
      <c r="BL1037">
        <v>1E-3</v>
      </c>
      <c r="BM1037">
        <v>0</v>
      </c>
      <c r="BN1037">
        <v>0</v>
      </c>
      <c r="BO1037">
        <v>3.5000000000000003E-2</v>
      </c>
      <c r="BP1037">
        <v>11</v>
      </c>
      <c r="BQ1037">
        <v>1</v>
      </c>
      <c r="BR1037">
        <v>0</v>
      </c>
      <c r="BS1037">
        <v>0</v>
      </c>
      <c r="BT1037">
        <v>12</v>
      </c>
      <c r="BU1037">
        <v>0</v>
      </c>
      <c r="BV1037">
        <v>0</v>
      </c>
      <c r="BW1037">
        <v>0</v>
      </c>
      <c r="BX1037">
        <v>0</v>
      </c>
      <c r="BY1037">
        <v>0</v>
      </c>
      <c r="BZ1037">
        <v>0</v>
      </c>
      <c r="CA1037">
        <v>0</v>
      </c>
      <c r="CB1037">
        <v>0</v>
      </c>
      <c r="CC1037">
        <v>0</v>
      </c>
      <c r="CD1037">
        <v>0</v>
      </c>
      <c r="CE1037">
        <v>0</v>
      </c>
      <c r="CF1037">
        <v>0</v>
      </c>
      <c r="CG1037">
        <v>0</v>
      </c>
      <c r="CH1037">
        <v>0</v>
      </c>
      <c r="CI1037">
        <v>0</v>
      </c>
      <c r="CJ1037">
        <v>0</v>
      </c>
      <c r="CK1037">
        <v>0</v>
      </c>
      <c r="CL1037">
        <v>0</v>
      </c>
      <c r="CM1037">
        <v>0</v>
      </c>
      <c r="CN1037">
        <v>0</v>
      </c>
      <c r="CO1037">
        <v>6.2320000000000002</v>
      </c>
      <c r="CP1037">
        <v>3.278</v>
      </c>
      <c r="CQ1037">
        <v>0.52100000000000002</v>
      </c>
      <c r="CR1037">
        <v>0</v>
      </c>
      <c r="CS1037">
        <v>10.031000000000001</v>
      </c>
      <c r="CT1037">
        <v>763</v>
      </c>
      <c r="CU1037">
        <v>98</v>
      </c>
      <c r="CV1037">
        <v>4</v>
      </c>
      <c r="CW1037">
        <v>0</v>
      </c>
      <c r="CX1037">
        <v>865</v>
      </c>
      <c r="CY1037">
        <v>0</v>
      </c>
      <c r="CZ1037">
        <v>0</v>
      </c>
      <c r="DA1037">
        <v>0</v>
      </c>
      <c r="DB1037">
        <v>0</v>
      </c>
      <c r="DC1037">
        <v>0</v>
      </c>
    </row>
    <row r="1038" spans="1:107" x14ac:dyDescent="0.45">
      <c r="A1038">
        <v>2024</v>
      </c>
      <c r="B1038">
        <v>3</v>
      </c>
      <c r="C1038" t="s">
        <v>230</v>
      </c>
      <c r="D1038">
        <v>15263</v>
      </c>
      <c r="E1038" t="s">
        <v>429</v>
      </c>
      <c r="F1038" t="s">
        <v>323</v>
      </c>
      <c r="G1038" t="s">
        <v>244</v>
      </c>
      <c r="H1038">
        <v>7.8230000000000004</v>
      </c>
      <c r="I1038">
        <v>2.2040000000000002</v>
      </c>
      <c r="J1038">
        <v>5.2999999999999999E-2</v>
      </c>
      <c r="K1038">
        <v>0</v>
      </c>
      <c r="L1038">
        <v>10.08</v>
      </c>
      <c r="M1038">
        <v>877</v>
      </c>
      <c r="N1038">
        <v>54</v>
      </c>
      <c r="O1038">
        <v>1</v>
      </c>
      <c r="P1038">
        <v>0</v>
      </c>
      <c r="Q1038">
        <v>932</v>
      </c>
      <c r="R1038">
        <v>0.187</v>
      </c>
      <c r="S1038">
        <v>0.748</v>
      </c>
      <c r="T1038">
        <v>0</v>
      </c>
      <c r="U1038">
        <v>0</v>
      </c>
      <c r="V1038">
        <v>0.93500000000000005</v>
      </c>
      <c r="W1038">
        <v>13</v>
      </c>
      <c r="X1038">
        <v>9</v>
      </c>
      <c r="Y1038">
        <v>0</v>
      </c>
      <c r="Z1038">
        <v>0</v>
      </c>
      <c r="AA1038">
        <v>22</v>
      </c>
      <c r="AB1038">
        <v>0</v>
      </c>
      <c r="AC1038">
        <v>0</v>
      </c>
      <c r="AD1038">
        <v>0</v>
      </c>
      <c r="AE1038">
        <v>0</v>
      </c>
      <c r="AF1038">
        <v>0</v>
      </c>
      <c r="AG1038">
        <v>2.0089999999999999</v>
      </c>
      <c r="AH1038">
        <v>1.4999999999999999E-2</v>
      </c>
      <c r="AI1038">
        <v>0</v>
      </c>
      <c r="AJ1038">
        <v>0</v>
      </c>
      <c r="AK1038">
        <v>2.024</v>
      </c>
      <c r="AL1038">
        <v>161</v>
      </c>
      <c r="AM1038">
        <v>1</v>
      </c>
      <c r="AN1038">
        <v>0</v>
      </c>
      <c r="AO1038">
        <v>0</v>
      </c>
      <c r="AP1038">
        <v>162</v>
      </c>
      <c r="AQ1038">
        <v>0</v>
      </c>
      <c r="AR1038">
        <v>0</v>
      </c>
      <c r="AS1038">
        <v>0</v>
      </c>
      <c r="AT1038">
        <v>0</v>
      </c>
      <c r="AU1038">
        <v>0</v>
      </c>
      <c r="AV1038">
        <v>0</v>
      </c>
      <c r="AW1038">
        <v>0</v>
      </c>
      <c r="AX1038">
        <v>0</v>
      </c>
      <c r="AY1038">
        <v>0</v>
      </c>
      <c r="AZ1038">
        <v>0</v>
      </c>
      <c r="BA1038">
        <v>0</v>
      </c>
      <c r="BB1038">
        <v>0</v>
      </c>
      <c r="BC1038">
        <v>0</v>
      </c>
      <c r="BD1038">
        <v>0</v>
      </c>
      <c r="BE1038">
        <v>0</v>
      </c>
      <c r="BF1038">
        <v>0</v>
      </c>
      <c r="BG1038">
        <v>0</v>
      </c>
      <c r="BH1038">
        <v>0</v>
      </c>
      <c r="BI1038">
        <v>0</v>
      </c>
      <c r="BJ1038">
        <v>0</v>
      </c>
      <c r="BK1038">
        <v>1.6E-2</v>
      </c>
      <c r="BL1038">
        <v>5.0000000000000001E-3</v>
      </c>
      <c r="BM1038">
        <v>0</v>
      </c>
      <c r="BN1038">
        <v>0</v>
      </c>
      <c r="BO1038">
        <v>2.1000000000000001E-2</v>
      </c>
      <c r="BP1038">
        <v>7</v>
      </c>
      <c r="BQ1038">
        <v>2</v>
      </c>
      <c r="BR1038">
        <v>0</v>
      </c>
      <c r="BS1038">
        <v>0</v>
      </c>
      <c r="BT1038">
        <v>9</v>
      </c>
      <c r="BU1038">
        <v>0</v>
      </c>
      <c r="BV1038">
        <v>0</v>
      </c>
      <c r="BW1038">
        <v>0</v>
      </c>
      <c r="BX1038">
        <v>0</v>
      </c>
      <c r="BY1038">
        <v>0</v>
      </c>
      <c r="BZ1038">
        <v>0</v>
      </c>
      <c r="CA1038">
        <v>0</v>
      </c>
      <c r="CB1038">
        <v>0</v>
      </c>
      <c r="CC1038">
        <v>0</v>
      </c>
      <c r="CD1038">
        <v>0</v>
      </c>
      <c r="CE1038">
        <v>0</v>
      </c>
      <c r="CF1038">
        <v>0</v>
      </c>
      <c r="CG1038">
        <v>0</v>
      </c>
      <c r="CH1038">
        <v>0</v>
      </c>
      <c r="CI1038">
        <v>0</v>
      </c>
      <c r="CJ1038">
        <v>0</v>
      </c>
      <c r="CK1038">
        <v>0</v>
      </c>
      <c r="CL1038">
        <v>0</v>
      </c>
      <c r="CM1038">
        <v>0</v>
      </c>
      <c r="CN1038">
        <v>0</v>
      </c>
      <c r="CO1038">
        <v>8.0259999999999998</v>
      </c>
      <c r="CP1038">
        <v>2.9569999999999999</v>
      </c>
      <c r="CQ1038">
        <v>5.2999999999999999E-2</v>
      </c>
      <c r="CR1038">
        <v>0</v>
      </c>
      <c r="CS1038">
        <v>11.036</v>
      </c>
      <c r="CT1038">
        <v>897</v>
      </c>
      <c r="CU1038">
        <v>65</v>
      </c>
      <c r="CV1038">
        <v>1</v>
      </c>
      <c r="CW1038">
        <v>0</v>
      </c>
      <c r="CX1038">
        <v>963</v>
      </c>
      <c r="CY1038">
        <v>0</v>
      </c>
      <c r="CZ1038">
        <v>0</v>
      </c>
      <c r="DA1038">
        <v>0</v>
      </c>
      <c r="DB1038">
        <v>0</v>
      </c>
      <c r="DC1038">
        <v>0</v>
      </c>
    </row>
    <row r="1039" spans="1:107" x14ac:dyDescent="0.45">
      <c r="A1039">
        <v>2024</v>
      </c>
      <c r="B1039">
        <v>3</v>
      </c>
      <c r="C1039" t="s">
        <v>230</v>
      </c>
      <c r="D1039">
        <v>20521</v>
      </c>
      <c r="E1039" t="s">
        <v>584</v>
      </c>
      <c r="F1039" t="s">
        <v>323</v>
      </c>
      <c r="G1039" t="s">
        <v>244</v>
      </c>
      <c r="H1039">
        <v>0.95599999999999996</v>
      </c>
      <c r="I1039">
        <v>4.4999999999999998E-2</v>
      </c>
      <c r="J1039">
        <v>0.56299999999999994</v>
      </c>
      <c r="K1039" t="s">
        <v>324</v>
      </c>
      <c r="L1039">
        <v>1.5640000000000001</v>
      </c>
      <c r="M1039">
        <v>105</v>
      </c>
      <c r="N1039">
        <v>4</v>
      </c>
      <c r="O1039">
        <v>2</v>
      </c>
      <c r="P1039" t="s">
        <v>324</v>
      </c>
      <c r="Q1039">
        <v>111</v>
      </c>
      <c r="R1039" t="s">
        <v>324</v>
      </c>
      <c r="S1039">
        <v>0.05</v>
      </c>
      <c r="T1039" t="s">
        <v>324</v>
      </c>
      <c r="U1039" t="s">
        <v>324</v>
      </c>
      <c r="V1039">
        <v>0.05</v>
      </c>
      <c r="W1039" t="s">
        <v>324</v>
      </c>
      <c r="X1039">
        <v>1</v>
      </c>
      <c r="Y1039" t="s">
        <v>324</v>
      </c>
      <c r="Z1039" t="s">
        <v>324</v>
      </c>
      <c r="AA1039">
        <v>1</v>
      </c>
      <c r="AB1039">
        <v>53.298000000000002</v>
      </c>
      <c r="AC1039">
        <v>2.8660000000000001</v>
      </c>
      <c r="AD1039">
        <v>0.6</v>
      </c>
      <c r="AE1039" t="s">
        <v>324</v>
      </c>
      <c r="AF1039">
        <v>56.764000000000003</v>
      </c>
      <c r="AG1039">
        <v>9.6000000000000002E-2</v>
      </c>
      <c r="AH1039" t="s">
        <v>324</v>
      </c>
      <c r="AI1039" t="s">
        <v>324</v>
      </c>
      <c r="AJ1039" t="s">
        <v>324</v>
      </c>
      <c r="AK1039">
        <v>9.6000000000000002E-2</v>
      </c>
      <c r="AL1039">
        <v>19</v>
      </c>
      <c r="AM1039" t="s">
        <v>324</v>
      </c>
      <c r="AN1039" t="s">
        <v>324</v>
      </c>
      <c r="AO1039" t="s">
        <v>324</v>
      </c>
      <c r="AP1039">
        <v>19</v>
      </c>
      <c r="AQ1039">
        <v>0.22900000000000001</v>
      </c>
      <c r="AR1039" t="s">
        <v>324</v>
      </c>
      <c r="AS1039" t="s">
        <v>324</v>
      </c>
      <c r="AT1039" t="s">
        <v>324</v>
      </c>
      <c r="AU1039">
        <v>0.22900000000000001</v>
      </c>
      <c r="AV1039" t="s">
        <v>324</v>
      </c>
      <c r="AW1039" t="s">
        <v>324</v>
      </c>
      <c r="AX1039" t="s">
        <v>324</v>
      </c>
      <c r="AY1039" t="s">
        <v>324</v>
      </c>
      <c r="AZ1039">
        <v>0</v>
      </c>
      <c r="BA1039" t="s">
        <v>324</v>
      </c>
      <c r="BB1039" t="s">
        <v>324</v>
      </c>
      <c r="BC1039" t="s">
        <v>324</v>
      </c>
      <c r="BD1039" t="s">
        <v>324</v>
      </c>
      <c r="BE1039">
        <v>0</v>
      </c>
      <c r="BF1039" t="s">
        <v>324</v>
      </c>
      <c r="BG1039" t="s">
        <v>324</v>
      </c>
      <c r="BH1039" t="s">
        <v>324</v>
      </c>
      <c r="BI1039" t="s">
        <v>324</v>
      </c>
      <c r="BJ1039">
        <v>0</v>
      </c>
      <c r="BK1039">
        <v>1.2E-2</v>
      </c>
      <c r="BL1039" t="s">
        <v>324</v>
      </c>
      <c r="BM1039" t="s">
        <v>324</v>
      </c>
      <c r="BN1039" t="s">
        <v>324</v>
      </c>
      <c r="BO1039">
        <v>1.2E-2</v>
      </c>
      <c r="BP1039">
        <v>2</v>
      </c>
      <c r="BQ1039" t="s">
        <v>324</v>
      </c>
      <c r="BR1039" t="s">
        <v>324</v>
      </c>
      <c r="BS1039" t="s">
        <v>324</v>
      </c>
      <c r="BT1039">
        <v>2</v>
      </c>
      <c r="BU1039">
        <v>0.13700000000000001</v>
      </c>
      <c r="BV1039" t="s">
        <v>324</v>
      </c>
      <c r="BW1039" t="s">
        <v>324</v>
      </c>
      <c r="BX1039" t="s">
        <v>324</v>
      </c>
      <c r="BY1039">
        <v>0.13700000000000001</v>
      </c>
      <c r="BZ1039" t="s">
        <v>324</v>
      </c>
      <c r="CA1039" t="s">
        <v>324</v>
      </c>
      <c r="CB1039" t="s">
        <v>324</v>
      </c>
      <c r="CC1039" t="s">
        <v>324</v>
      </c>
      <c r="CD1039">
        <v>0</v>
      </c>
      <c r="CE1039" t="s">
        <v>324</v>
      </c>
      <c r="CF1039" t="s">
        <v>324</v>
      </c>
      <c r="CG1039" t="s">
        <v>324</v>
      </c>
      <c r="CH1039" t="s">
        <v>324</v>
      </c>
      <c r="CI1039">
        <v>0</v>
      </c>
      <c r="CJ1039" t="s">
        <v>324</v>
      </c>
      <c r="CK1039" t="s">
        <v>324</v>
      </c>
      <c r="CL1039" t="s">
        <v>324</v>
      </c>
      <c r="CM1039" t="s">
        <v>324</v>
      </c>
      <c r="CN1039">
        <v>0</v>
      </c>
      <c r="CO1039">
        <v>0.96799999999999997</v>
      </c>
      <c r="CP1039">
        <v>9.5000000000000001E-2</v>
      </c>
      <c r="CQ1039">
        <v>0.56299999999999994</v>
      </c>
      <c r="CR1039">
        <v>0</v>
      </c>
      <c r="CS1039">
        <v>1.6259999999999999</v>
      </c>
      <c r="CT1039">
        <v>107</v>
      </c>
      <c r="CU1039">
        <v>5</v>
      </c>
      <c r="CV1039">
        <v>2</v>
      </c>
      <c r="CW1039">
        <v>0</v>
      </c>
      <c r="CX1039">
        <v>114</v>
      </c>
      <c r="CY1039">
        <v>53.435000000000002</v>
      </c>
      <c r="CZ1039">
        <v>2.8660000000000001</v>
      </c>
      <c r="DA1039">
        <v>0.6</v>
      </c>
      <c r="DB1039">
        <v>0</v>
      </c>
      <c r="DC1039">
        <v>56.901000000000003</v>
      </c>
    </row>
    <row r="1040" spans="1:107" x14ac:dyDescent="0.45">
      <c r="A1040">
        <v>2024</v>
      </c>
      <c r="B1040">
        <v>3</v>
      </c>
      <c r="C1040" t="s">
        <v>230</v>
      </c>
      <c r="D1040">
        <v>99999</v>
      </c>
      <c r="E1040" t="s">
        <v>329</v>
      </c>
      <c r="F1040" t="s">
        <v>323</v>
      </c>
      <c r="H1040">
        <v>0.19700000000000001</v>
      </c>
      <c r="I1040" t="s">
        <v>324</v>
      </c>
      <c r="J1040" t="s">
        <v>324</v>
      </c>
      <c r="K1040" t="s">
        <v>324</v>
      </c>
      <c r="L1040">
        <v>0.19700000000000001</v>
      </c>
      <c r="M1040" t="s">
        <v>324</v>
      </c>
      <c r="N1040" t="s">
        <v>324</v>
      </c>
      <c r="O1040" t="s">
        <v>324</v>
      </c>
      <c r="P1040" t="s">
        <v>324</v>
      </c>
      <c r="Q1040" t="s">
        <v>324</v>
      </c>
      <c r="R1040" t="s">
        <v>324</v>
      </c>
      <c r="S1040" t="s">
        <v>324</v>
      </c>
      <c r="T1040" t="s">
        <v>324</v>
      </c>
      <c r="U1040" t="s">
        <v>324</v>
      </c>
      <c r="V1040" t="s">
        <v>324</v>
      </c>
      <c r="W1040" t="s">
        <v>324</v>
      </c>
      <c r="X1040" t="s">
        <v>324</v>
      </c>
      <c r="Y1040" t="s">
        <v>324</v>
      </c>
      <c r="Z1040" t="s">
        <v>324</v>
      </c>
      <c r="AA1040" t="s">
        <v>324</v>
      </c>
      <c r="AB1040" t="s">
        <v>324</v>
      </c>
      <c r="AC1040" t="s">
        <v>324</v>
      </c>
      <c r="AD1040" t="s">
        <v>324</v>
      </c>
      <c r="AE1040" t="s">
        <v>324</v>
      </c>
      <c r="AF1040" t="s">
        <v>324</v>
      </c>
      <c r="AG1040" t="s">
        <v>324</v>
      </c>
      <c r="AH1040" t="s">
        <v>324</v>
      </c>
      <c r="AI1040" t="s">
        <v>324</v>
      </c>
      <c r="AJ1040" t="s">
        <v>324</v>
      </c>
      <c r="AK1040" t="s">
        <v>324</v>
      </c>
      <c r="AL1040" t="s">
        <v>324</v>
      </c>
      <c r="AM1040" t="s">
        <v>324</v>
      </c>
      <c r="AN1040" t="s">
        <v>324</v>
      </c>
      <c r="AO1040" t="s">
        <v>324</v>
      </c>
      <c r="AP1040" t="s">
        <v>324</v>
      </c>
      <c r="AQ1040" t="s">
        <v>324</v>
      </c>
      <c r="AR1040" t="s">
        <v>324</v>
      </c>
      <c r="AS1040" t="s">
        <v>324</v>
      </c>
      <c r="AT1040" t="s">
        <v>324</v>
      </c>
      <c r="AU1040" t="s">
        <v>324</v>
      </c>
      <c r="AV1040" t="s">
        <v>324</v>
      </c>
      <c r="AW1040" t="s">
        <v>324</v>
      </c>
      <c r="AX1040" t="s">
        <v>324</v>
      </c>
      <c r="AY1040" t="s">
        <v>324</v>
      </c>
      <c r="AZ1040" t="s">
        <v>324</v>
      </c>
      <c r="BA1040" t="s">
        <v>324</v>
      </c>
      <c r="BB1040" t="s">
        <v>324</v>
      </c>
      <c r="BC1040" t="s">
        <v>324</v>
      </c>
      <c r="BD1040" t="s">
        <v>324</v>
      </c>
      <c r="BE1040" t="s">
        <v>324</v>
      </c>
      <c r="BF1040" t="s">
        <v>324</v>
      </c>
      <c r="BG1040" t="s">
        <v>324</v>
      </c>
      <c r="BH1040" t="s">
        <v>324</v>
      </c>
      <c r="BI1040" t="s">
        <v>324</v>
      </c>
      <c r="BJ1040" t="s">
        <v>324</v>
      </c>
      <c r="BK1040" t="s">
        <v>324</v>
      </c>
      <c r="BL1040" t="s">
        <v>324</v>
      </c>
      <c r="BM1040" t="s">
        <v>324</v>
      </c>
      <c r="BN1040" t="s">
        <v>324</v>
      </c>
      <c r="BO1040" t="s">
        <v>324</v>
      </c>
      <c r="BP1040" t="s">
        <v>324</v>
      </c>
      <c r="BQ1040" t="s">
        <v>324</v>
      </c>
      <c r="BR1040" t="s">
        <v>324</v>
      </c>
      <c r="BS1040" t="s">
        <v>324</v>
      </c>
      <c r="BT1040" t="s">
        <v>324</v>
      </c>
      <c r="BU1040" t="s">
        <v>324</v>
      </c>
      <c r="BV1040" t="s">
        <v>324</v>
      </c>
      <c r="BW1040" t="s">
        <v>324</v>
      </c>
      <c r="BX1040" t="s">
        <v>324</v>
      </c>
      <c r="BY1040" t="s">
        <v>324</v>
      </c>
      <c r="BZ1040" t="s">
        <v>324</v>
      </c>
      <c r="CA1040" t="s">
        <v>324</v>
      </c>
      <c r="CB1040" t="s">
        <v>324</v>
      </c>
      <c r="CC1040" t="s">
        <v>324</v>
      </c>
      <c r="CD1040" t="s">
        <v>324</v>
      </c>
      <c r="CE1040" t="s">
        <v>324</v>
      </c>
      <c r="CF1040" t="s">
        <v>324</v>
      </c>
      <c r="CG1040" t="s">
        <v>324</v>
      </c>
      <c r="CH1040" t="s">
        <v>324</v>
      </c>
      <c r="CI1040" t="s">
        <v>324</v>
      </c>
      <c r="CJ1040" t="s">
        <v>324</v>
      </c>
      <c r="CK1040" t="s">
        <v>324</v>
      </c>
      <c r="CL1040" t="s">
        <v>324</v>
      </c>
      <c r="CM1040" t="s">
        <v>324</v>
      </c>
      <c r="CN1040" t="s">
        <v>324</v>
      </c>
      <c r="CO1040">
        <v>0.19700000000000001</v>
      </c>
      <c r="CP1040" t="s">
        <v>324</v>
      </c>
      <c r="CQ1040" t="s">
        <v>324</v>
      </c>
      <c r="CR1040" t="s">
        <v>324</v>
      </c>
      <c r="CS1040">
        <v>0.19700000000000001</v>
      </c>
      <c r="CT1040" t="s">
        <v>324</v>
      </c>
      <c r="CU1040" t="s">
        <v>324</v>
      </c>
      <c r="CV1040" t="s">
        <v>324</v>
      </c>
      <c r="CW1040" t="s">
        <v>324</v>
      </c>
      <c r="CX1040" t="s">
        <v>324</v>
      </c>
      <c r="CY1040" t="s">
        <v>324</v>
      </c>
      <c r="CZ1040" t="s">
        <v>324</v>
      </c>
      <c r="DA1040" t="s">
        <v>324</v>
      </c>
      <c r="DB1040" t="s">
        <v>324</v>
      </c>
      <c r="DC1040" t="s">
        <v>324</v>
      </c>
    </row>
    <row r="1041" spans="1:107" x14ac:dyDescent="0.45">
      <c r="A1041">
        <v>2024</v>
      </c>
      <c r="B1041">
        <v>3</v>
      </c>
      <c r="C1041" t="s">
        <v>236</v>
      </c>
      <c r="D1041">
        <v>3461</v>
      </c>
      <c r="E1041" t="s">
        <v>585</v>
      </c>
      <c r="F1041" t="s">
        <v>323</v>
      </c>
      <c r="G1041" t="s">
        <v>247</v>
      </c>
      <c r="H1041">
        <v>7.3769999999999998</v>
      </c>
      <c r="I1041">
        <v>0.113</v>
      </c>
      <c r="J1041">
        <v>0</v>
      </c>
      <c r="K1041">
        <v>0</v>
      </c>
      <c r="L1041">
        <v>7.49</v>
      </c>
      <c r="M1041">
        <v>1045</v>
      </c>
      <c r="N1041">
        <v>12</v>
      </c>
      <c r="O1041">
        <v>0</v>
      </c>
      <c r="P1041">
        <v>0</v>
      </c>
      <c r="Q1041">
        <v>1057</v>
      </c>
      <c r="R1041" t="s">
        <v>324</v>
      </c>
      <c r="S1041" t="s">
        <v>324</v>
      </c>
      <c r="T1041" t="s">
        <v>324</v>
      </c>
      <c r="U1041" t="s">
        <v>324</v>
      </c>
      <c r="V1041">
        <v>0</v>
      </c>
      <c r="W1041" t="s">
        <v>324</v>
      </c>
      <c r="X1041" t="s">
        <v>324</v>
      </c>
      <c r="Y1041" t="s">
        <v>324</v>
      </c>
      <c r="Z1041" t="s">
        <v>324</v>
      </c>
      <c r="AA1041">
        <v>0</v>
      </c>
      <c r="AB1041" t="s">
        <v>324</v>
      </c>
      <c r="AC1041" t="s">
        <v>324</v>
      </c>
      <c r="AD1041" t="s">
        <v>324</v>
      </c>
      <c r="AE1041" t="s">
        <v>324</v>
      </c>
      <c r="AF1041">
        <v>0</v>
      </c>
      <c r="AG1041" t="s">
        <v>324</v>
      </c>
      <c r="AH1041" t="s">
        <v>324</v>
      </c>
      <c r="AI1041" t="s">
        <v>324</v>
      </c>
      <c r="AJ1041" t="s">
        <v>324</v>
      </c>
      <c r="AK1041">
        <v>0</v>
      </c>
      <c r="AL1041" t="s">
        <v>324</v>
      </c>
      <c r="AM1041" t="s">
        <v>324</v>
      </c>
      <c r="AN1041" t="s">
        <v>324</v>
      </c>
      <c r="AO1041" t="s">
        <v>324</v>
      </c>
      <c r="AP1041">
        <v>0</v>
      </c>
      <c r="AQ1041" t="s">
        <v>324</v>
      </c>
      <c r="AR1041" t="s">
        <v>324</v>
      </c>
      <c r="AS1041" t="s">
        <v>324</v>
      </c>
      <c r="AT1041" t="s">
        <v>324</v>
      </c>
      <c r="AU1041">
        <v>0</v>
      </c>
      <c r="AV1041" t="s">
        <v>324</v>
      </c>
      <c r="AW1041" t="s">
        <v>324</v>
      </c>
      <c r="AX1041" t="s">
        <v>324</v>
      </c>
      <c r="AY1041" t="s">
        <v>324</v>
      </c>
      <c r="AZ1041">
        <v>0</v>
      </c>
      <c r="BA1041" t="s">
        <v>324</v>
      </c>
      <c r="BB1041" t="s">
        <v>324</v>
      </c>
      <c r="BC1041" t="s">
        <v>324</v>
      </c>
      <c r="BD1041" t="s">
        <v>324</v>
      </c>
      <c r="BE1041">
        <v>0</v>
      </c>
      <c r="BF1041" t="s">
        <v>324</v>
      </c>
      <c r="BG1041" t="s">
        <v>324</v>
      </c>
      <c r="BH1041" t="s">
        <v>324</v>
      </c>
      <c r="BI1041" t="s">
        <v>324</v>
      </c>
      <c r="BJ1041">
        <v>0</v>
      </c>
      <c r="BK1041">
        <v>0.26600000000000001</v>
      </c>
      <c r="BL1041">
        <v>4.3999999999999997E-2</v>
      </c>
      <c r="BM1041" t="s">
        <v>324</v>
      </c>
      <c r="BN1041" t="s">
        <v>324</v>
      </c>
      <c r="BO1041">
        <v>0.31</v>
      </c>
      <c r="BP1041">
        <v>103</v>
      </c>
      <c r="BQ1041">
        <v>3</v>
      </c>
      <c r="BR1041" t="s">
        <v>324</v>
      </c>
      <c r="BS1041" t="s">
        <v>324</v>
      </c>
      <c r="BT1041">
        <v>106</v>
      </c>
      <c r="BU1041" t="s">
        <v>324</v>
      </c>
      <c r="BV1041" t="s">
        <v>324</v>
      </c>
      <c r="BW1041" t="s">
        <v>324</v>
      </c>
      <c r="BX1041" t="s">
        <v>324</v>
      </c>
      <c r="BY1041">
        <v>0</v>
      </c>
      <c r="BZ1041" t="s">
        <v>324</v>
      </c>
      <c r="CA1041" t="s">
        <v>324</v>
      </c>
      <c r="CB1041" t="s">
        <v>324</v>
      </c>
      <c r="CC1041" t="s">
        <v>324</v>
      </c>
      <c r="CD1041">
        <v>0</v>
      </c>
      <c r="CE1041" t="s">
        <v>324</v>
      </c>
      <c r="CF1041" t="s">
        <v>324</v>
      </c>
      <c r="CG1041" t="s">
        <v>324</v>
      </c>
      <c r="CH1041" t="s">
        <v>324</v>
      </c>
      <c r="CI1041">
        <v>0</v>
      </c>
      <c r="CJ1041" t="s">
        <v>324</v>
      </c>
      <c r="CK1041" t="s">
        <v>324</v>
      </c>
      <c r="CL1041" t="s">
        <v>324</v>
      </c>
      <c r="CM1041" t="s">
        <v>324</v>
      </c>
      <c r="CN1041">
        <v>0</v>
      </c>
      <c r="CO1041">
        <v>7.6429999999999998</v>
      </c>
      <c r="CP1041">
        <v>0.157</v>
      </c>
      <c r="CQ1041" t="s">
        <v>179</v>
      </c>
      <c r="CR1041">
        <v>0</v>
      </c>
      <c r="CS1041">
        <v>7.8</v>
      </c>
      <c r="CT1041">
        <v>1148</v>
      </c>
      <c r="CU1041">
        <v>15</v>
      </c>
      <c r="CV1041">
        <v>0</v>
      </c>
      <c r="CW1041">
        <v>0</v>
      </c>
      <c r="CX1041">
        <v>1163</v>
      </c>
      <c r="CY1041">
        <v>0</v>
      </c>
      <c r="CZ1041">
        <v>0</v>
      </c>
      <c r="DA1041">
        <v>0</v>
      </c>
      <c r="DB1041">
        <v>0</v>
      </c>
      <c r="DC1041">
        <v>0</v>
      </c>
    </row>
    <row r="1042" spans="1:107" x14ac:dyDescent="0.45">
      <c r="A1042">
        <v>2024</v>
      </c>
      <c r="B1042">
        <v>3</v>
      </c>
      <c r="C1042" t="s">
        <v>236</v>
      </c>
      <c r="D1042">
        <v>7222</v>
      </c>
      <c r="E1042" t="s">
        <v>586</v>
      </c>
      <c r="F1042" t="s">
        <v>323</v>
      </c>
      <c r="G1042" t="s">
        <v>244</v>
      </c>
      <c r="H1042">
        <v>0.23200000000000001</v>
      </c>
      <c r="I1042" t="s">
        <v>324</v>
      </c>
      <c r="J1042" t="s">
        <v>324</v>
      </c>
      <c r="K1042" t="s">
        <v>324</v>
      </c>
      <c r="L1042">
        <v>0.23200000000000001</v>
      </c>
      <c r="M1042">
        <v>19</v>
      </c>
      <c r="N1042" t="s">
        <v>324</v>
      </c>
      <c r="O1042" t="s">
        <v>324</v>
      </c>
      <c r="P1042" t="s">
        <v>324</v>
      </c>
      <c r="Q1042">
        <v>19</v>
      </c>
      <c r="R1042" t="s">
        <v>324</v>
      </c>
      <c r="S1042" t="s">
        <v>324</v>
      </c>
      <c r="T1042" t="s">
        <v>324</v>
      </c>
      <c r="U1042" t="s">
        <v>324</v>
      </c>
      <c r="V1042">
        <v>0</v>
      </c>
      <c r="W1042" t="s">
        <v>324</v>
      </c>
      <c r="X1042" t="s">
        <v>324</v>
      </c>
      <c r="Y1042" t="s">
        <v>324</v>
      </c>
      <c r="Z1042" t="s">
        <v>324</v>
      </c>
      <c r="AA1042">
        <v>0</v>
      </c>
      <c r="AB1042" t="s">
        <v>324</v>
      </c>
      <c r="AC1042" t="s">
        <v>324</v>
      </c>
      <c r="AD1042" t="s">
        <v>324</v>
      </c>
      <c r="AE1042" t="s">
        <v>324</v>
      </c>
      <c r="AF1042">
        <v>0</v>
      </c>
      <c r="AG1042" t="s">
        <v>324</v>
      </c>
      <c r="AH1042" t="s">
        <v>324</v>
      </c>
      <c r="AI1042" t="s">
        <v>324</v>
      </c>
      <c r="AJ1042" t="s">
        <v>324</v>
      </c>
      <c r="AK1042">
        <v>0</v>
      </c>
      <c r="AL1042" t="s">
        <v>324</v>
      </c>
      <c r="AM1042" t="s">
        <v>324</v>
      </c>
      <c r="AN1042" t="s">
        <v>324</v>
      </c>
      <c r="AO1042" t="s">
        <v>324</v>
      </c>
      <c r="AP1042">
        <v>0</v>
      </c>
      <c r="AQ1042" t="s">
        <v>324</v>
      </c>
      <c r="AR1042" t="s">
        <v>324</v>
      </c>
      <c r="AS1042" t="s">
        <v>324</v>
      </c>
      <c r="AT1042" t="s">
        <v>324</v>
      </c>
      <c r="AU1042">
        <v>0</v>
      </c>
      <c r="AV1042" t="s">
        <v>324</v>
      </c>
      <c r="AW1042" t="s">
        <v>324</v>
      </c>
      <c r="AX1042" t="s">
        <v>324</v>
      </c>
      <c r="AY1042" t="s">
        <v>324</v>
      </c>
      <c r="AZ1042">
        <v>0</v>
      </c>
      <c r="BA1042" t="s">
        <v>324</v>
      </c>
      <c r="BB1042" t="s">
        <v>324</v>
      </c>
      <c r="BC1042" t="s">
        <v>324</v>
      </c>
      <c r="BD1042" t="s">
        <v>324</v>
      </c>
      <c r="BE1042">
        <v>0</v>
      </c>
      <c r="BF1042" t="s">
        <v>324</v>
      </c>
      <c r="BG1042" t="s">
        <v>324</v>
      </c>
      <c r="BH1042" t="s">
        <v>324</v>
      </c>
      <c r="BI1042" t="s">
        <v>324</v>
      </c>
      <c r="BJ1042">
        <v>0</v>
      </c>
      <c r="BK1042" t="s">
        <v>324</v>
      </c>
      <c r="BL1042" t="s">
        <v>324</v>
      </c>
      <c r="BM1042" t="s">
        <v>324</v>
      </c>
      <c r="BN1042" t="s">
        <v>324</v>
      </c>
      <c r="BO1042">
        <v>0</v>
      </c>
      <c r="BP1042" t="s">
        <v>324</v>
      </c>
      <c r="BQ1042" t="s">
        <v>324</v>
      </c>
      <c r="BR1042" t="s">
        <v>324</v>
      </c>
      <c r="BS1042" t="s">
        <v>324</v>
      </c>
      <c r="BT1042">
        <v>0</v>
      </c>
      <c r="BU1042" t="s">
        <v>324</v>
      </c>
      <c r="BV1042" t="s">
        <v>324</v>
      </c>
      <c r="BW1042" t="s">
        <v>324</v>
      </c>
      <c r="BX1042" t="s">
        <v>324</v>
      </c>
      <c r="BY1042">
        <v>0</v>
      </c>
      <c r="BZ1042" t="s">
        <v>324</v>
      </c>
      <c r="CA1042" t="s">
        <v>324</v>
      </c>
      <c r="CB1042" t="s">
        <v>324</v>
      </c>
      <c r="CC1042" t="s">
        <v>324</v>
      </c>
      <c r="CD1042">
        <v>0</v>
      </c>
      <c r="CE1042" t="s">
        <v>324</v>
      </c>
      <c r="CF1042" t="s">
        <v>324</v>
      </c>
      <c r="CG1042" t="s">
        <v>324</v>
      </c>
      <c r="CH1042" t="s">
        <v>324</v>
      </c>
      <c r="CI1042">
        <v>0</v>
      </c>
      <c r="CJ1042" t="s">
        <v>324</v>
      </c>
      <c r="CK1042" t="s">
        <v>324</v>
      </c>
      <c r="CL1042" t="s">
        <v>324</v>
      </c>
      <c r="CM1042" t="s">
        <v>324</v>
      </c>
      <c r="CN1042">
        <v>0</v>
      </c>
      <c r="CO1042">
        <v>0.23200000000000001</v>
      </c>
      <c r="CP1042" t="s">
        <v>179</v>
      </c>
      <c r="CQ1042" t="s">
        <v>179</v>
      </c>
      <c r="CR1042">
        <v>0</v>
      </c>
      <c r="CS1042">
        <v>0.23200000000000001</v>
      </c>
      <c r="CT1042">
        <v>19</v>
      </c>
      <c r="CU1042">
        <v>0</v>
      </c>
      <c r="CV1042">
        <v>0</v>
      </c>
      <c r="CW1042">
        <v>0</v>
      </c>
      <c r="CX1042">
        <v>19</v>
      </c>
      <c r="CY1042">
        <v>0</v>
      </c>
      <c r="CZ1042">
        <v>0</v>
      </c>
      <c r="DA1042">
        <v>0</v>
      </c>
      <c r="DB1042">
        <v>0</v>
      </c>
      <c r="DC1042">
        <v>0</v>
      </c>
    </row>
    <row r="1043" spans="1:107" x14ac:dyDescent="0.45">
      <c r="A1043">
        <v>2024</v>
      </c>
      <c r="B1043">
        <v>3</v>
      </c>
      <c r="C1043" t="s">
        <v>236</v>
      </c>
      <c r="D1043">
        <v>8566</v>
      </c>
      <c r="E1043" t="s">
        <v>587</v>
      </c>
      <c r="F1043" t="s">
        <v>323</v>
      </c>
      <c r="G1043" t="s">
        <v>244</v>
      </c>
      <c r="H1043">
        <v>0.83499999999999996</v>
      </c>
      <c r="I1043">
        <v>6.0999999999999999E-2</v>
      </c>
      <c r="J1043" t="s">
        <v>324</v>
      </c>
      <c r="K1043" t="s">
        <v>324</v>
      </c>
      <c r="L1043">
        <v>0.89600000000000002</v>
      </c>
      <c r="M1043">
        <v>96</v>
      </c>
      <c r="N1043">
        <v>6</v>
      </c>
      <c r="O1043" t="s">
        <v>324</v>
      </c>
      <c r="P1043" t="s">
        <v>324</v>
      </c>
      <c r="Q1043">
        <v>102</v>
      </c>
      <c r="R1043" t="s">
        <v>324</v>
      </c>
      <c r="S1043" t="s">
        <v>324</v>
      </c>
      <c r="T1043" t="s">
        <v>324</v>
      </c>
      <c r="U1043" t="s">
        <v>324</v>
      </c>
      <c r="V1043">
        <v>0</v>
      </c>
      <c r="W1043" t="s">
        <v>324</v>
      </c>
      <c r="X1043" t="s">
        <v>324</v>
      </c>
      <c r="Y1043" t="s">
        <v>324</v>
      </c>
      <c r="Z1043" t="s">
        <v>324</v>
      </c>
      <c r="AA1043">
        <v>0</v>
      </c>
      <c r="AB1043" t="s">
        <v>324</v>
      </c>
      <c r="AC1043" t="s">
        <v>324</v>
      </c>
      <c r="AD1043" t="s">
        <v>324</v>
      </c>
      <c r="AE1043" t="s">
        <v>324</v>
      </c>
      <c r="AF1043">
        <v>0</v>
      </c>
      <c r="AG1043" t="s">
        <v>324</v>
      </c>
      <c r="AH1043" t="s">
        <v>324</v>
      </c>
      <c r="AI1043" t="s">
        <v>324</v>
      </c>
      <c r="AJ1043" t="s">
        <v>324</v>
      </c>
      <c r="AK1043">
        <v>0</v>
      </c>
      <c r="AL1043" t="s">
        <v>324</v>
      </c>
      <c r="AM1043" t="s">
        <v>324</v>
      </c>
      <c r="AN1043" t="s">
        <v>324</v>
      </c>
      <c r="AO1043" t="s">
        <v>324</v>
      </c>
      <c r="AP1043">
        <v>0</v>
      </c>
      <c r="AQ1043" t="s">
        <v>324</v>
      </c>
      <c r="AR1043" t="s">
        <v>324</v>
      </c>
      <c r="AS1043" t="s">
        <v>324</v>
      </c>
      <c r="AT1043" t="s">
        <v>324</v>
      </c>
      <c r="AU1043">
        <v>0</v>
      </c>
      <c r="AV1043" t="s">
        <v>324</v>
      </c>
      <c r="AW1043" t="s">
        <v>324</v>
      </c>
      <c r="AX1043" t="s">
        <v>324</v>
      </c>
      <c r="AY1043" t="s">
        <v>324</v>
      </c>
      <c r="AZ1043">
        <v>0</v>
      </c>
      <c r="BA1043" t="s">
        <v>324</v>
      </c>
      <c r="BB1043" t="s">
        <v>324</v>
      </c>
      <c r="BC1043" t="s">
        <v>324</v>
      </c>
      <c r="BD1043" t="s">
        <v>324</v>
      </c>
      <c r="BE1043">
        <v>0</v>
      </c>
      <c r="BF1043" t="s">
        <v>324</v>
      </c>
      <c r="BG1043" t="s">
        <v>324</v>
      </c>
      <c r="BH1043" t="s">
        <v>324</v>
      </c>
      <c r="BI1043" t="s">
        <v>324</v>
      </c>
      <c r="BJ1043">
        <v>0</v>
      </c>
      <c r="BK1043">
        <v>8.9999999999999993E-3</v>
      </c>
      <c r="BL1043">
        <v>2.5000000000000001E-2</v>
      </c>
      <c r="BM1043" t="s">
        <v>324</v>
      </c>
      <c r="BN1043" t="s">
        <v>324</v>
      </c>
      <c r="BO1043">
        <v>3.4000000000000002E-2</v>
      </c>
      <c r="BP1043">
        <v>2</v>
      </c>
      <c r="BQ1043">
        <v>5</v>
      </c>
      <c r="BR1043" t="s">
        <v>324</v>
      </c>
      <c r="BS1043" t="s">
        <v>324</v>
      </c>
      <c r="BT1043">
        <v>7</v>
      </c>
      <c r="BU1043" t="s">
        <v>324</v>
      </c>
      <c r="BV1043" t="s">
        <v>324</v>
      </c>
      <c r="BW1043" t="s">
        <v>324</v>
      </c>
      <c r="BX1043" t="s">
        <v>324</v>
      </c>
      <c r="BY1043">
        <v>0</v>
      </c>
      <c r="BZ1043" t="s">
        <v>324</v>
      </c>
      <c r="CA1043" t="s">
        <v>324</v>
      </c>
      <c r="CB1043" t="s">
        <v>324</v>
      </c>
      <c r="CC1043" t="s">
        <v>324</v>
      </c>
      <c r="CD1043">
        <v>0</v>
      </c>
      <c r="CE1043" t="s">
        <v>324</v>
      </c>
      <c r="CF1043" t="s">
        <v>324</v>
      </c>
      <c r="CG1043" t="s">
        <v>324</v>
      </c>
      <c r="CH1043" t="s">
        <v>324</v>
      </c>
      <c r="CI1043">
        <v>0</v>
      </c>
      <c r="CJ1043" t="s">
        <v>324</v>
      </c>
      <c r="CK1043" t="s">
        <v>324</v>
      </c>
      <c r="CL1043" t="s">
        <v>324</v>
      </c>
      <c r="CM1043" t="s">
        <v>324</v>
      </c>
      <c r="CN1043">
        <v>0</v>
      </c>
      <c r="CO1043">
        <v>0.84399999999999997</v>
      </c>
      <c r="CP1043">
        <v>8.5999999999999993E-2</v>
      </c>
      <c r="CQ1043" t="s">
        <v>179</v>
      </c>
      <c r="CR1043">
        <v>0</v>
      </c>
      <c r="CS1043">
        <v>0.93</v>
      </c>
      <c r="CT1043">
        <v>98</v>
      </c>
      <c r="CU1043">
        <v>11</v>
      </c>
      <c r="CV1043">
        <v>0</v>
      </c>
      <c r="CW1043">
        <v>0</v>
      </c>
      <c r="CX1043">
        <v>109</v>
      </c>
      <c r="CY1043">
        <v>0</v>
      </c>
      <c r="CZ1043">
        <v>0</v>
      </c>
      <c r="DA1043">
        <v>0</v>
      </c>
      <c r="DB1043">
        <v>0</v>
      </c>
      <c r="DC1043">
        <v>0</v>
      </c>
    </row>
    <row r="1044" spans="1:107" x14ac:dyDescent="0.45">
      <c r="A1044">
        <v>2024</v>
      </c>
      <c r="B1044">
        <v>3</v>
      </c>
      <c r="C1044" t="s">
        <v>236</v>
      </c>
      <c r="D1044">
        <v>11273</v>
      </c>
      <c r="E1044" t="s">
        <v>398</v>
      </c>
      <c r="F1044" t="s">
        <v>323</v>
      </c>
      <c r="G1044" t="s">
        <v>244</v>
      </c>
      <c r="H1044">
        <v>0.93600000000000005</v>
      </c>
      <c r="I1044">
        <v>0.42199999999999999</v>
      </c>
      <c r="J1044">
        <v>0.23100000000000001</v>
      </c>
      <c r="K1044" t="s">
        <v>324</v>
      </c>
      <c r="L1044">
        <v>1.589</v>
      </c>
      <c r="M1044">
        <v>120</v>
      </c>
      <c r="N1044">
        <v>19</v>
      </c>
      <c r="O1044">
        <v>8</v>
      </c>
      <c r="P1044" t="s">
        <v>324</v>
      </c>
      <c r="Q1044">
        <v>147</v>
      </c>
      <c r="R1044" t="s">
        <v>324</v>
      </c>
      <c r="S1044" t="s">
        <v>324</v>
      </c>
      <c r="T1044" t="s">
        <v>324</v>
      </c>
      <c r="U1044" t="s">
        <v>324</v>
      </c>
      <c r="V1044">
        <v>0</v>
      </c>
      <c r="W1044" t="s">
        <v>324</v>
      </c>
      <c r="X1044" t="s">
        <v>324</v>
      </c>
      <c r="Y1044" t="s">
        <v>324</v>
      </c>
      <c r="Z1044" t="s">
        <v>324</v>
      </c>
      <c r="AA1044">
        <v>0</v>
      </c>
      <c r="AB1044" t="s">
        <v>324</v>
      </c>
      <c r="AC1044" t="s">
        <v>324</v>
      </c>
      <c r="AD1044" t="s">
        <v>324</v>
      </c>
      <c r="AE1044" t="s">
        <v>324</v>
      </c>
      <c r="AF1044">
        <v>0</v>
      </c>
      <c r="AG1044" t="s">
        <v>324</v>
      </c>
      <c r="AH1044" t="s">
        <v>324</v>
      </c>
      <c r="AI1044" t="s">
        <v>324</v>
      </c>
      <c r="AJ1044" t="s">
        <v>324</v>
      </c>
      <c r="AK1044">
        <v>0</v>
      </c>
      <c r="AL1044" t="s">
        <v>324</v>
      </c>
      <c r="AM1044" t="s">
        <v>324</v>
      </c>
      <c r="AN1044" t="s">
        <v>324</v>
      </c>
      <c r="AO1044" t="s">
        <v>324</v>
      </c>
      <c r="AP1044">
        <v>0</v>
      </c>
      <c r="AQ1044" t="s">
        <v>324</v>
      </c>
      <c r="AR1044" t="s">
        <v>324</v>
      </c>
      <c r="AS1044" t="s">
        <v>324</v>
      </c>
      <c r="AT1044" t="s">
        <v>324</v>
      </c>
      <c r="AU1044">
        <v>0</v>
      </c>
      <c r="AV1044" t="s">
        <v>324</v>
      </c>
      <c r="AW1044" t="s">
        <v>324</v>
      </c>
      <c r="AX1044" t="s">
        <v>324</v>
      </c>
      <c r="AY1044" t="s">
        <v>324</v>
      </c>
      <c r="AZ1044">
        <v>0</v>
      </c>
      <c r="BA1044" t="s">
        <v>324</v>
      </c>
      <c r="BB1044" t="s">
        <v>324</v>
      </c>
      <c r="BC1044" t="s">
        <v>324</v>
      </c>
      <c r="BD1044" t="s">
        <v>324</v>
      </c>
      <c r="BE1044">
        <v>0</v>
      </c>
      <c r="BF1044" t="s">
        <v>324</v>
      </c>
      <c r="BG1044" t="s">
        <v>324</v>
      </c>
      <c r="BH1044" t="s">
        <v>324</v>
      </c>
      <c r="BI1044" t="s">
        <v>324</v>
      </c>
      <c r="BJ1044">
        <v>0</v>
      </c>
      <c r="BK1044" t="s">
        <v>324</v>
      </c>
      <c r="BL1044">
        <v>2.5000000000000001E-2</v>
      </c>
      <c r="BM1044" t="s">
        <v>324</v>
      </c>
      <c r="BN1044" t="s">
        <v>324</v>
      </c>
      <c r="BO1044">
        <v>2.5000000000000001E-2</v>
      </c>
      <c r="BP1044" t="s">
        <v>324</v>
      </c>
      <c r="BQ1044">
        <v>2</v>
      </c>
      <c r="BR1044" t="s">
        <v>324</v>
      </c>
      <c r="BS1044" t="s">
        <v>324</v>
      </c>
      <c r="BT1044">
        <v>2</v>
      </c>
      <c r="BU1044" t="s">
        <v>324</v>
      </c>
      <c r="BV1044" t="s">
        <v>324</v>
      </c>
      <c r="BW1044" t="s">
        <v>324</v>
      </c>
      <c r="BX1044" t="s">
        <v>324</v>
      </c>
      <c r="BY1044">
        <v>0</v>
      </c>
      <c r="BZ1044" t="s">
        <v>324</v>
      </c>
      <c r="CA1044" t="s">
        <v>324</v>
      </c>
      <c r="CB1044" t="s">
        <v>324</v>
      </c>
      <c r="CC1044" t="s">
        <v>324</v>
      </c>
      <c r="CD1044">
        <v>0</v>
      </c>
      <c r="CE1044" t="s">
        <v>324</v>
      </c>
      <c r="CF1044" t="s">
        <v>324</v>
      </c>
      <c r="CG1044" t="s">
        <v>324</v>
      </c>
      <c r="CH1044" t="s">
        <v>324</v>
      </c>
      <c r="CI1044">
        <v>0</v>
      </c>
      <c r="CJ1044" t="s">
        <v>324</v>
      </c>
      <c r="CK1044" t="s">
        <v>324</v>
      </c>
      <c r="CL1044" t="s">
        <v>324</v>
      </c>
      <c r="CM1044" t="s">
        <v>324</v>
      </c>
      <c r="CN1044">
        <v>0</v>
      </c>
      <c r="CO1044">
        <v>0.93600000000000005</v>
      </c>
      <c r="CP1044">
        <v>0.44700000000000001</v>
      </c>
      <c r="CQ1044">
        <v>0.23100000000000001</v>
      </c>
      <c r="CR1044">
        <v>0</v>
      </c>
      <c r="CS1044">
        <v>1.6140000000000001</v>
      </c>
      <c r="CT1044">
        <v>120</v>
      </c>
      <c r="CU1044">
        <v>21</v>
      </c>
      <c r="CV1044">
        <v>8</v>
      </c>
      <c r="CW1044">
        <v>0</v>
      </c>
      <c r="CX1044">
        <v>149</v>
      </c>
      <c r="CY1044">
        <v>0</v>
      </c>
      <c r="CZ1044">
        <v>0</v>
      </c>
      <c r="DA1044">
        <v>0</v>
      </c>
      <c r="DB1044">
        <v>0</v>
      </c>
      <c r="DC1044">
        <v>0</v>
      </c>
    </row>
    <row r="1045" spans="1:107" x14ac:dyDescent="0.45">
      <c r="A1045">
        <v>2024</v>
      </c>
      <c r="B1045">
        <v>3</v>
      </c>
      <c r="C1045" t="s">
        <v>236</v>
      </c>
      <c r="D1045">
        <v>12199</v>
      </c>
      <c r="E1045" t="s">
        <v>461</v>
      </c>
      <c r="F1045" t="s">
        <v>323</v>
      </c>
      <c r="G1045" t="s">
        <v>244</v>
      </c>
      <c r="H1045">
        <v>0.99299999999999999</v>
      </c>
      <c r="I1045">
        <v>0.16300000000000001</v>
      </c>
      <c r="J1045" t="s">
        <v>324</v>
      </c>
      <c r="K1045" t="s">
        <v>324</v>
      </c>
      <c r="L1045">
        <v>1.1559999999999999</v>
      </c>
      <c r="M1045">
        <v>145</v>
      </c>
      <c r="N1045">
        <v>14</v>
      </c>
      <c r="O1045" t="s">
        <v>324</v>
      </c>
      <c r="P1045" t="s">
        <v>324</v>
      </c>
      <c r="Q1045">
        <v>159</v>
      </c>
      <c r="R1045" t="s">
        <v>324</v>
      </c>
      <c r="S1045" t="s">
        <v>324</v>
      </c>
      <c r="T1045" t="s">
        <v>324</v>
      </c>
      <c r="U1045" t="s">
        <v>324</v>
      </c>
      <c r="V1045">
        <v>0</v>
      </c>
      <c r="W1045" t="s">
        <v>324</v>
      </c>
      <c r="X1045" t="s">
        <v>324</v>
      </c>
      <c r="Y1045" t="s">
        <v>324</v>
      </c>
      <c r="Z1045" t="s">
        <v>324</v>
      </c>
      <c r="AA1045">
        <v>0</v>
      </c>
      <c r="AB1045" t="s">
        <v>324</v>
      </c>
      <c r="AC1045" t="s">
        <v>324</v>
      </c>
      <c r="AD1045" t="s">
        <v>324</v>
      </c>
      <c r="AE1045" t="s">
        <v>324</v>
      </c>
      <c r="AF1045">
        <v>0</v>
      </c>
      <c r="AG1045">
        <v>0.108</v>
      </c>
      <c r="AH1045" t="s">
        <v>324</v>
      </c>
      <c r="AI1045" t="s">
        <v>324</v>
      </c>
      <c r="AJ1045" t="s">
        <v>324</v>
      </c>
      <c r="AK1045">
        <v>0.108</v>
      </c>
      <c r="AL1045">
        <v>16</v>
      </c>
      <c r="AM1045" t="s">
        <v>324</v>
      </c>
      <c r="AN1045" t="s">
        <v>324</v>
      </c>
      <c r="AO1045" t="s">
        <v>324</v>
      </c>
      <c r="AP1045">
        <v>16</v>
      </c>
      <c r="AQ1045" t="s">
        <v>324</v>
      </c>
      <c r="AR1045" t="s">
        <v>324</v>
      </c>
      <c r="AS1045" t="s">
        <v>324</v>
      </c>
      <c r="AT1045" t="s">
        <v>324</v>
      </c>
      <c r="AU1045">
        <v>0</v>
      </c>
      <c r="AV1045" t="s">
        <v>324</v>
      </c>
      <c r="AW1045" t="s">
        <v>324</v>
      </c>
      <c r="AX1045" t="s">
        <v>324</v>
      </c>
      <c r="AY1045" t="s">
        <v>324</v>
      </c>
      <c r="AZ1045">
        <v>0</v>
      </c>
      <c r="BA1045" t="s">
        <v>324</v>
      </c>
      <c r="BB1045" t="s">
        <v>324</v>
      </c>
      <c r="BC1045" t="s">
        <v>324</v>
      </c>
      <c r="BD1045" t="s">
        <v>324</v>
      </c>
      <c r="BE1045">
        <v>0</v>
      </c>
      <c r="BF1045" t="s">
        <v>324</v>
      </c>
      <c r="BG1045" t="s">
        <v>324</v>
      </c>
      <c r="BH1045" t="s">
        <v>324</v>
      </c>
      <c r="BI1045" t="s">
        <v>324</v>
      </c>
      <c r="BJ1045">
        <v>0</v>
      </c>
      <c r="BK1045">
        <v>4.0000000000000001E-3</v>
      </c>
      <c r="BL1045" t="s">
        <v>324</v>
      </c>
      <c r="BM1045" t="s">
        <v>324</v>
      </c>
      <c r="BN1045" t="s">
        <v>324</v>
      </c>
      <c r="BO1045">
        <v>4.0000000000000001E-3</v>
      </c>
      <c r="BP1045">
        <v>2</v>
      </c>
      <c r="BQ1045" t="s">
        <v>324</v>
      </c>
      <c r="BR1045" t="s">
        <v>324</v>
      </c>
      <c r="BS1045" t="s">
        <v>324</v>
      </c>
      <c r="BT1045">
        <v>2</v>
      </c>
      <c r="BU1045" t="s">
        <v>324</v>
      </c>
      <c r="BV1045" t="s">
        <v>324</v>
      </c>
      <c r="BW1045" t="s">
        <v>324</v>
      </c>
      <c r="BX1045" t="s">
        <v>324</v>
      </c>
      <c r="BY1045">
        <v>0</v>
      </c>
      <c r="BZ1045" t="s">
        <v>324</v>
      </c>
      <c r="CA1045">
        <v>0.24</v>
      </c>
      <c r="CB1045" t="s">
        <v>324</v>
      </c>
      <c r="CC1045" t="s">
        <v>324</v>
      </c>
      <c r="CD1045">
        <v>0.24</v>
      </c>
      <c r="CE1045" t="s">
        <v>324</v>
      </c>
      <c r="CF1045">
        <v>1</v>
      </c>
      <c r="CG1045" t="s">
        <v>324</v>
      </c>
      <c r="CH1045" t="s">
        <v>324</v>
      </c>
      <c r="CI1045">
        <v>1</v>
      </c>
      <c r="CJ1045" t="s">
        <v>324</v>
      </c>
      <c r="CK1045" t="s">
        <v>324</v>
      </c>
      <c r="CL1045" t="s">
        <v>324</v>
      </c>
      <c r="CM1045" t="s">
        <v>324</v>
      </c>
      <c r="CN1045">
        <v>0</v>
      </c>
      <c r="CO1045">
        <v>0.997</v>
      </c>
      <c r="CP1045">
        <v>0.40300000000000002</v>
      </c>
      <c r="CQ1045" t="s">
        <v>179</v>
      </c>
      <c r="CR1045">
        <v>0</v>
      </c>
      <c r="CS1045">
        <v>1.4</v>
      </c>
      <c r="CT1045">
        <v>147</v>
      </c>
      <c r="CU1045">
        <v>15</v>
      </c>
      <c r="CV1045">
        <v>0</v>
      </c>
      <c r="CW1045">
        <v>0</v>
      </c>
      <c r="CX1045">
        <v>162</v>
      </c>
      <c r="CY1045">
        <v>0</v>
      </c>
      <c r="CZ1045">
        <v>0</v>
      </c>
      <c r="DA1045">
        <v>0</v>
      </c>
      <c r="DB1045">
        <v>0</v>
      </c>
      <c r="DC1045">
        <v>0</v>
      </c>
    </row>
    <row r="1046" spans="1:107" x14ac:dyDescent="0.45">
      <c r="A1046">
        <v>2024</v>
      </c>
      <c r="B1046">
        <v>3</v>
      </c>
      <c r="C1046" t="s">
        <v>236</v>
      </c>
      <c r="D1046">
        <v>14354</v>
      </c>
      <c r="E1046" t="s">
        <v>351</v>
      </c>
      <c r="F1046" t="s">
        <v>323</v>
      </c>
      <c r="G1046" t="s">
        <v>247</v>
      </c>
      <c r="H1046">
        <v>5.2779999999999996</v>
      </c>
      <c r="I1046">
        <v>1.175</v>
      </c>
      <c r="J1046">
        <v>4.9000000000000002E-2</v>
      </c>
      <c r="K1046">
        <v>0</v>
      </c>
      <c r="L1046">
        <v>6.5019999999999998</v>
      </c>
      <c r="M1046">
        <v>703</v>
      </c>
      <c r="N1046">
        <v>79</v>
      </c>
      <c r="O1046">
        <v>2</v>
      </c>
      <c r="P1046">
        <v>0</v>
      </c>
      <c r="Q1046">
        <v>784</v>
      </c>
      <c r="R1046" t="s">
        <v>324</v>
      </c>
      <c r="S1046" t="s">
        <v>324</v>
      </c>
      <c r="T1046" t="s">
        <v>324</v>
      </c>
      <c r="U1046" t="s">
        <v>324</v>
      </c>
      <c r="V1046">
        <v>0</v>
      </c>
      <c r="W1046" t="s">
        <v>324</v>
      </c>
      <c r="X1046" t="s">
        <v>324</v>
      </c>
      <c r="Y1046" t="s">
        <v>324</v>
      </c>
      <c r="Z1046" t="s">
        <v>324</v>
      </c>
      <c r="AA1046">
        <v>0</v>
      </c>
      <c r="AB1046" t="s">
        <v>324</v>
      </c>
      <c r="AC1046" t="s">
        <v>324</v>
      </c>
      <c r="AD1046" t="s">
        <v>324</v>
      </c>
      <c r="AE1046" t="s">
        <v>324</v>
      </c>
      <c r="AF1046">
        <v>0</v>
      </c>
      <c r="AG1046">
        <v>0.97699999999999998</v>
      </c>
      <c r="AH1046">
        <v>0.126</v>
      </c>
      <c r="AI1046">
        <v>0</v>
      </c>
      <c r="AJ1046">
        <v>0</v>
      </c>
      <c r="AK1046">
        <v>1.103</v>
      </c>
      <c r="AL1046">
        <v>77</v>
      </c>
      <c r="AM1046">
        <v>5</v>
      </c>
      <c r="AN1046">
        <v>0</v>
      </c>
      <c r="AO1046">
        <v>0</v>
      </c>
      <c r="AP1046">
        <v>82</v>
      </c>
      <c r="AQ1046">
        <v>1.2589999999999999</v>
      </c>
      <c r="AR1046">
        <v>0.222</v>
      </c>
      <c r="AS1046">
        <v>0</v>
      </c>
      <c r="AT1046">
        <v>0</v>
      </c>
      <c r="AU1046">
        <v>1.4810000000000001</v>
      </c>
      <c r="AV1046" t="s">
        <v>324</v>
      </c>
      <c r="AW1046" t="s">
        <v>324</v>
      </c>
      <c r="AX1046" t="s">
        <v>324</v>
      </c>
      <c r="AY1046" t="s">
        <v>324</v>
      </c>
      <c r="AZ1046">
        <v>0</v>
      </c>
      <c r="BA1046" t="s">
        <v>324</v>
      </c>
      <c r="BB1046" t="s">
        <v>324</v>
      </c>
      <c r="BC1046" t="s">
        <v>324</v>
      </c>
      <c r="BD1046" t="s">
        <v>324</v>
      </c>
      <c r="BE1046">
        <v>0</v>
      </c>
      <c r="BF1046" t="s">
        <v>324</v>
      </c>
      <c r="BG1046" t="s">
        <v>324</v>
      </c>
      <c r="BH1046" t="s">
        <v>324</v>
      </c>
      <c r="BI1046" t="s">
        <v>324</v>
      </c>
      <c r="BJ1046">
        <v>0</v>
      </c>
      <c r="BK1046">
        <v>0.183</v>
      </c>
      <c r="BL1046">
        <v>0.10100000000000001</v>
      </c>
      <c r="BM1046">
        <v>0</v>
      </c>
      <c r="BN1046">
        <v>0</v>
      </c>
      <c r="BO1046">
        <v>0.28399999999999997</v>
      </c>
      <c r="BP1046">
        <v>53</v>
      </c>
      <c r="BQ1046">
        <v>14</v>
      </c>
      <c r="BR1046">
        <v>0</v>
      </c>
      <c r="BS1046">
        <v>0</v>
      </c>
      <c r="BT1046">
        <v>67</v>
      </c>
      <c r="BU1046" t="s">
        <v>324</v>
      </c>
      <c r="BV1046" t="s">
        <v>324</v>
      </c>
      <c r="BW1046" t="s">
        <v>324</v>
      </c>
      <c r="BX1046" t="s">
        <v>324</v>
      </c>
      <c r="BY1046">
        <v>0</v>
      </c>
      <c r="BZ1046">
        <v>3.4000000000000002E-2</v>
      </c>
      <c r="CA1046">
        <v>2.1000000000000001E-2</v>
      </c>
      <c r="CB1046">
        <v>0</v>
      </c>
      <c r="CC1046">
        <v>0</v>
      </c>
      <c r="CD1046">
        <v>5.5E-2</v>
      </c>
      <c r="CE1046">
        <v>8</v>
      </c>
      <c r="CF1046">
        <v>3</v>
      </c>
      <c r="CG1046">
        <v>0</v>
      </c>
      <c r="CH1046">
        <v>0</v>
      </c>
      <c r="CI1046">
        <v>11</v>
      </c>
      <c r="CJ1046" t="s">
        <v>324</v>
      </c>
      <c r="CK1046" t="s">
        <v>324</v>
      </c>
      <c r="CL1046" t="s">
        <v>324</v>
      </c>
      <c r="CM1046" t="s">
        <v>324</v>
      </c>
      <c r="CN1046">
        <v>0</v>
      </c>
      <c r="CO1046">
        <v>5.4950000000000001</v>
      </c>
      <c r="CP1046">
        <v>1.2969999999999999</v>
      </c>
      <c r="CQ1046">
        <v>4.9000000000000002E-2</v>
      </c>
      <c r="CR1046">
        <v>0</v>
      </c>
      <c r="CS1046">
        <v>6.8410000000000002</v>
      </c>
      <c r="CT1046">
        <v>764</v>
      </c>
      <c r="CU1046">
        <v>96</v>
      </c>
      <c r="CV1046">
        <v>2</v>
      </c>
      <c r="CW1046">
        <v>0</v>
      </c>
      <c r="CX1046">
        <v>862</v>
      </c>
      <c r="CY1046">
        <v>0</v>
      </c>
      <c r="CZ1046">
        <v>0</v>
      </c>
      <c r="DA1046">
        <v>0</v>
      </c>
      <c r="DB1046">
        <v>0</v>
      </c>
      <c r="DC1046">
        <v>0</v>
      </c>
    </row>
    <row r="1047" spans="1:107" x14ac:dyDescent="0.45">
      <c r="A1047">
        <v>2024</v>
      </c>
      <c r="B1047">
        <v>3</v>
      </c>
      <c r="C1047" t="s">
        <v>236</v>
      </c>
      <c r="D1047">
        <v>19156</v>
      </c>
      <c r="E1047" t="s">
        <v>588</v>
      </c>
      <c r="F1047" t="s">
        <v>323</v>
      </c>
      <c r="G1047" t="s">
        <v>244</v>
      </c>
      <c r="H1047">
        <v>1.198</v>
      </c>
      <c r="I1047">
        <v>6.2E-2</v>
      </c>
      <c r="J1047">
        <v>0.104</v>
      </c>
      <c r="K1047">
        <v>0</v>
      </c>
      <c r="L1047">
        <v>1.3640000000000001</v>
      </c>
      <c r="M1047">
        <v>105</v>
      </c>
      <c r="N1047">
        <v>3</v>
      </c>
      <c r="O1047">
        <v>10</v>
      </c>
      <c r="P1047">
        <v>0</v>
      </c>
      <c r="Q1047">
        <v>118</v>
      </c>
      <c r="R1047" t="s">
        <v>324</v>
      </c>
      <c r="S1047" t="s">
        <v>324</v>
      </c>
      <c r="T1047" t="s">
        <v>324</v>
      </c>
      <c r="U1047" t="s">
        <v>324</v>
      </c>
      <c r="V1047">
        <v>0</v>
      </c>
      <c r="W1047" t="s">
        <v>324</v>
      </c>
      <c r="X1047" t="s">
        <v>324</v>
      </c>
      <c r="Y1047" t="s">
        <v>324</v>
      </c>
      <c r="Z1047" t="s">
        <v>324</v>
      </c>
      <c r="AA1047">
        <v>0</v>
      </c>
      <c r="AB1047" t="s">
        <v>324</v>
      </c>
      <c r="AC1047" t="s">
        <v>324</v>
      </c>
      <c r="AD1047" t="s">
        <v>324</v>
      </c>
      <c r="AE1047" t="s">
        <v>324</v>
      </c>
      <c r="AF1047">
        <v>0</v>
      </c>
      <c r="AG1047" t="s">
        <v>324</v>
      </c>
      <c r="AH1047" t="s">
        <v>324</v>
      </c>
      <c r="AI1047" t="s">
        <v>324</v>
      </c>
      <c r="AJ1047" t="s">
        <v>324</v>
      </c>
      <c r="AK1047">
        <v>0</v>
      </c>
      <c r="AL1047" t="s">
        <v>324</v>
      </c>
      <c r="AM1047" t="s">
        <v>324</v>
      </c>
      <c r="AN1047" t="s">
        <v>324</v>
      </c>
      <c r="AO1047" t="s">
        <v>324</v>
      </c>
      <c r="AP1047">
        <v>0</v>
      </c>
      <c r="AQ1047" t="s">
        <v>324</v>
      </c>
      <c r="AR1047" t="s">
        <v>324</v>
      </c>
      <c r="AS1047" t="s">
        <v>324</v>
      </c>
      <c r="AT1047" t="s">
        <v>324</v>
      </c>
      <c r="AU1047">
        <v>0</v>
      </c>
      <c r="AV1047" t="s">
        <v>324</v>
      </c>
      <c r="AW1047" t="s">
        <v>324</v>
      </c>
      <c r="AX1047" t="s">
        <v>324</v>
      </c>
      <c r="AY1047" t="s">
        <v>324</v>
      </c>
      <c r="AZ1047">
        <v>0</v>
      </c>
      <c r="BA1047" t="s">
        <v>324</v>
      </c>
      <c r="BB1047" t="s">
        <v>324</v>
      </c>
      <c r="BC1047" t="s">
        <v>324</v>
      </c>
      <c r="BD1047" t="s">
        <v>324</v>
      </c>
      <c r="BE1047">
        <v>0</v>
      </c>
      <c r="BF1047" t="s">
        <v>324</v>
      </c>
      <c r="BG1047" t="s">
        <v>324</v>
      </c>
      <c r="BH1047" t="s">
        <v>324</v>
      </c>
      <c r="BI1047" t="s">
        <v>324</v>
      </c>
      <c r="BJ1047">
        <v>0</v>
      </c>
      <c r="BK1047">
        <v>2.5000000000000001E-2</v>
      </c>
      <c r="BL1047">
        <v>0.01</v>
      </c>
      <c r="BM1047">
        <v>0</v>
      </c>
      <c r="BN1047">
        <v>0</v>
      </c>
      <c r="BO1047">
        <v>3.5000000000000003E-2</v>
      </c>
      <c r="BP1047">
        <v>8</v>
      </c>
      <c r="BQ1047">
        <v>1</v>
      </c>
      <c r="BR1047">
        <v>0</v>
      </c>
      <c r="BS1047">
        <v>0</v>
      </c>
      <c r="BT1047">
        <v>9</v>
      </c>
      <c r="BU1047" t="s">
        <v>324</v>
      </c>
      <c r="BV1047" t="s">
        <v>324</v>
      </c>
      <c r="BW1047" t="s">
        <v>324</v>
      </c>
      <c r="BX1047" t="s">
        <v>324</v>
      </c>
      <c r="BY1047">
        <v>0</v>
      </c>
      <c r="BZ1047" t="s">
        <v>324</v>
      </c>
      <c r="CA1047" t="s">
        <v>324</v>
      </c>
      <c r="CB1047" t="s">
        <v>324</v>
      </c>
      <c r="CC1047" t="s">
        <v>324</v>
      </c>
      <c r="CD1047">
        <v>0</v>
      </c>
      <c r="CE1047" t="s">
        <v>324</v>
      </c>
      <c r="CF1047" t="s">
        <v>324</v>
      </c>
      <c r="CG1047" t="s">
        <v>324</v>
      </c>
      <c r="CH1047" t="s">
        <v>324</v>
      </c>
      <c r="CI1047">
        <v>0</v>
      </c>
      <c r="CJ1047" t="s">
        <v>324</v>
      </c>
      <c r="CK1047" t="s">
        <v>324</v>
      </c>
      <c r="CL1047" t="s">
        <v>324</v>
      </c>
      <c r="CM1047" t="s">
        <v>324</v>
      </c>
      <c r="CN1047">
        <v>0</v>
      </c>
      <c r="CO1047">
        <v>1.2230000000000001</v>
      </c>
      <c r="CP1047">
        <v>7.1999999999999995E-2</v>
      </c>
      <c r="CQ1047">
        <v>0.104</v>
      </c>
      <c r="CR1047">
        <v>0</v>
      </c>
      <c r="CS1047">
        <v>1.399</v>
      </c>
      <c r="CT1047">
        <v>113</v>
      </c>
      <c r="CU1047">
        <v>4</v>
      </c>
      <c r="CV1047">
        <v>10</v>
      </c>
      <c r="CW1047">
        <v>0</v>
      </c>
      <c r="CX1047">
        <v>127</v>
      </c>
      <c r="CY1047">
        <v>0</v>
      </c>
      <c r="CZ1047">
        <v>0</v>
      </c>
      <c r="DA1047">
        <v>0</v>
      </c>
      <c r="DB1047">
        <v>0</v>
      </c>
      <c r="DC1047">
        <v>0</v>
      </c>
    </row>
    <row r="1048" spans="1:107" x14ac:dyDescent="0.45">
      <c r="A1048">
        <v>2024</v>
      </c>
      <c r="B1048">
        <v>3</v>
      </c>
      <c r="C1048" t="s">
        <v>236</v>
      </c>
      <c r="D1048">
        <v>27058</v>
      </c>
      <c r="E1048" t="s">
        <v>369</v>
      </c>
      <c r="F1048" t="s">
        <v>323</v>
      </c>
      <c r="G1048" t="s">
        <v>244</v>
      </c>
      <c r="H1048">
        <v>0.42599999999999999</v>
      </c>
      <c r="I1048" t="s">
        <v>324</v>
      </c>
      <c r="J1048" t="s">
        <v>324</v>
      </c>
      <c r="K1048" t="s">
        <v>324</v>
      </c>
      <c r="L1048">
        <v>0.42599999999999999</v>
      </c>
      <c r="M1048">
        <v>213</v>
      </c>
      <c r="N1048" t="s">
        <v>324</v>
      </c>
      <c r="O1048" t="s">
        <v>324</v>
      </c>
      <c r="P1048" t="s">
        <v>324</v>
      </c>
      <c r="Q1048">
        <v>213</v>
      </c>
      <c r="R1048" t="s">
        <v>324</v>
      </c>
      <c r="S1048" t="s">
        <v>324</v>
      </c>
      <c r="T1048" t="s">
        <v>324</v>
      </c>
      <c r="U1048" t="s">
        <v>324</v>
      </c>
      <c r="V1048">
        <v>0</v>
      </c>
      <c r="W1048" t="s">
        <v>324</v>
      </c>
      <c r="X1048" t="s">
        <v>324</v>
      </c>
      <c r="Y1048" t="s">
        <v>324</v>
      </c>
      <c r="Z1048" t="s">
        <v>324</v>
      </c>
      <c r="AA1048">
        <v>0</v>
      </c>
      <c r="AB1048" t="s">
        <v>324</v>
      </c>
      <c r="AC1048" t="s">
        <v>324</v>
      </c>
      <c r="AD1048" t="s">
        <v>324</v>
      </c>
      <c r="AE1048" t="s">
        <v>324</v>
      </c>
      <c r="AF1048">
        <v>0</v>
      </c>
      <c r="AG1048" t="s">
        <v>324</v>
      </c>
      <c r="AH1048" t="s">
        <v>324</v>
      </c>
      <c r="AI1048" t="s">
        <v>324</v>
      </c>
      <c r="AJ1048" t="s">
        <v>324</v>
      </c>
      <c r="AK1048">
        <v>0</v>
      </c>
      <c r="AL1048" t="s">
        <v>324</v>
      </c>
      <c r="AM1048" t="s">
        <v>324</v>
      </c>
      <c r="AN1048" t="s">
        <v>324</v>
      </c>
      <c r="AO1048" t="s">
        <v>324</v>
      </c>
      <c r="AP1048">
        <v>0</v>
      </c>
      <c r="AQ1048" t="s">
        <v>324</v>
      </c>
      <c r="AR1048" t="s">
        <v>324</v>
      </c>
      <c r="AS1048" t="s">
        <v>324</v>
      </c>
      <c r="AT1048" t="s">
        <v>324</v>
      </c>
      <c r="AU1048">
        <v>0</v>
      </c>
      <c r="AV1048" t="s">
        <v>324</v>
      </c>
      <c r="AW1048" t="s">
        <v>324</v>
      </c>
      <c r="AX1048" t="s">
        <v>324</v>
      </c>
      <c r="AY1048" t="s">
        <v>324</v>
      </c>
      <c r="AZ1048">
        <v>0</v>
      </c>
      <c r="BA1048" t="s">
        <v>324</v>
      </c>
      <c r="BB1048" t="s">
        <v>324</v>
      </c>
      <c r="BC1048" t="s">
        <v>324</v>
      </c>
      <c r="BD1048" t="s">
        <v>324</v>
      </c>
      <c r="BE1048">
        <v>0</v>
      </c>
      <c r="BF1048" t="s">
        <v>324</v>
      </c>
      <c r="BG1048" t="s">
        <v>324</v>
      </c>
      <c r="BH1048" t="s">
        <v>324</v>
      </c>
      <c r="BI1048" t="s">
        <v>324</v>
      </c>
      <c r="BJ1048">
        <v>0</v>
      </c>
      <c r="BK1048">
        <v>0.06</v>
      </c>
      <c r="BL1048" t="s">
        <v>324</v>
      </c>
      <c r="BM1048">
        <v>4.0000000000000001E-3</v>
      </c>
      <c r="BN1048" t="s">
        <v>324</v>
      </c>
      <c r="BO1048">
        <v>6.4000000000000001E-2</v>
      </c>
      <c r="BP1048">
        <v>30</v>
      </c>
      <c r="BQ1048" t="s">
        <v>324</v>
      </c>
      <c r="BR1048">
        <v>1</v>
      </c>
      <c r="BS1048" t="s">
        <v>324</v>
      </c>
      <c r="BT1048">
        <v>31</v>
      </c>
      <c r="BU1048" t="s">
        <v>324</v>
      </c>
      <c r="BV1048" t="s">
        <v>324</v>
      </c>
      <c r="BW1048" t="s">
        <v>324</v>
      </c>
      <c r="BX1048" t="s">
        <v>324</v>
      </c>
      <c r="BY1048">
        <v>0</v>
      </c>
      <c r="BZ1048" t="s">
        <v>324</v>
      </c>
      <c r="CA1048" t="s">
        <v>324</v>
      </c>
      <c r="CB1048" t="s">
        <v>324</v>
      </c>
      <c r="CC1048" t="s">
        <v>324</v>
      </c>
      <c r="CD1048">
        <v>0</v>
      </c>
      <c r="CE1048" t="s">
        <v>324</v>
      </c>
      <c r="CF1048" t="s">
        <v>324</v>
      </c>
      <c r="CG1048" t="s">
        <v>324</v>
      </c>
      <c r="CH1048" t="s">
        <v>324</v>
      </c>
      <c r="CI1048">
        <v>0</v>
      </c>
      <c r="CJ1048" t="s">
        <v>324</v>
      </c>
      <c r="CK1048" t="s">
        <v>324</v>
      </c>
      <c r="CL1048" t="s">
        <v>324</v>
      </c>
      <c r="CM1048" t="s">
        <v>324</v>
      </c>
      <c r="CN1048">
        <v>0</v>
      </c>
      <c r="CO1048">
        <v>0.48599999999999999</v>
      </c>
      <c r="CP1048" t="s">
        <v>179</v>
      </c>
      <c r="CQ1048">
        <v>4.0000000000000001E-3</v>
      </c>
      <c r="CR1048">
        <v>0</v>
      </c>
      <c r="CS1048">
        <v>0.49</v>
      </c>
      <c r="CT1048">
        <v>243</v>
      </c>
      <c r="CU1048">
        <v>0</v>
      </c>
      <c r="CV1048">
        <v>1</v>
      </c>
      <c r="CW1048">
        <v>0</v>
      </c>
      <c r="CX1048">
        <v>244</v>
      </c>
      <c r="CY1048">
        <v>0</v>
      </c>
      <c r="CZ1048">
        <v>0</v>
      </c>
      <c r="DA1048">
        <v>0</v>
      </c>
      <c r="DB1048">
        <v>0</v>
      </c>
      <c r="DC1048">
        <v>0</v>
      </c>
    </row>
    <row r="1049" spans="1:107" x14ac:dyDescent="0.45">
      <c r="A1049">
        <v>2024</v>
      </c>
      <c r="B1049">
        <v>3</v>
      </c>
      <c r="C1049" t="s">
        <v>236</v>
      </c>
      <c r="D1049">
        <v>99999</v>
      </c>
      <c r="E1049" t="s">
        <v>329</v>
      </c>
      <c r="F1049" t="s">
        <v>323</v>
      </c>
      <c r="H1049">
        <v>-0.51</v>
      </c>
      <c r="I1049">
        <v>8.0000000000000002E-3</v>
      </c>
      <c r="J1049" t="s">
        <v>179</v>
      </c>
      <c r="K1049">
        <v>0</v>
      </c>
      <c r="L1049">
        <v>-0.38700000000000001</v>
      </c>
      <c r="M1049" t="s">
        <v>324</v>
      </c>
      <c r="N1049" t="s">
        <v>324</v>
      </c>
      <c r="O1049" t="s">
        <v>324</v>
      </c>
      <c r="P1049" t="s">
        <v>324</v>
      </c>
      <c r="Q1049" t="s">
        <v>324</v>
      </c>
      <c r="R1049" t="s">
        <v>324</v>
      </c>
      <c r="S1049" t="s">
        <v>324</v>
      </c>
      <c r="T1049" t="s">
        <v>324</v>
      </c>
      <c r="U1049" t="s">
        <v>324</v>
      </c>
      <c r="V1049">
        <v>0</v>
      </c>
      <c r="W1049" t="s">
        <v>324</v>
      </c>
      <c r="X1049" t="s">
        <v>324</v>
      </c>
      <c r="Y1049" t="s">
        <v>324</v>
      </c>
      <c r="Z1049" t="s">
        <v>324</v>
      </c>
      <c r="AA1049" t="s">
        <v>324</v>
      </c>
      <c r="AB1049" t="s">
        <v>324</v>
      </c>
      <c r="AC1049" t="s">
        <v>324</v>
      </c>
      <c r="AD1049" t="s">
        <v>324</v>
      </c>
      <c r="AE1049" t="s">
        <v>324</v>
      </c>
      <c r="AF1049" t="s">
        <v>324</v>
      </c>
      <c r="AG1049">
        <v>-0.17</v>
      </c>
      <c r="AH1049">
        <v>-2.1999999999999999E-2</v>
      </c>
      <c r="AI1049">
        <v>0</v>
      </c>
      <c r="AJ1049">
        <v>0</v>
      </c>
      <c r="AK1049">
        <v>-0.192</v>
      </c>
      <c r="AL1049" t="s">
        <v>324</v>
      </c>
      <c r="AM1049" t="s">
        <v>324</v>
      </c>
      <c r="AN1049" t="s">
        <v>324</v>
      </c>
      <c r="AO1049" t="s">
        <v>324</v>
      </c>
      <c r="AP1049" t="s">
        <v>324</v>
      </c>
      <c r="AQ1049" t="s">
        <v>324</v>
      </c>
      <c r="AR1049" t="s">
        <v>324</v>
      </c>
      <c r="AS1049" t="s">
        <v>324</v>
      </c>
      <c r="AT1049" t="s">
        <v>324</v>
      </c>
      <c r="AU1049" t="s">
        <v>324</v>
      </c>
      <c r="AV1049" t="s">
        <v>324</v>
      </c>
      <c r="AW1049" t="s">
        <v>324</v>
      </c>
      <c r="AX1049" t="s">
        <v>324</v>
      </c>
      <c r="AY1049" t="s">
        <v>324</v>
      </c>
      <c r="AZ1049">
        <v>0</v>
      </c>
      <c r="BA1049" t="s">
        <v>324</v>
      </c>
      <c r="BB1049" t="s">
        <v>324</v>
      </c>
      <c r="BC1049" t="s">
        <v>324</v>
      </c>
      <c r="BD1049" t="s">
        <v>324</v>
      </c>
      <c r="BE1049" t="s">
        <v>324</v>
      </c>
      <c r="BF1049" t="s">
        <v>324</v>
      </c>
      <c r="BG1049" t="s">
        <v>324</v>
      </c>
      <c r="BH1049" t="s">
        <v>324</v>
      </c>
      <c r="BI1049" t="s">
        <v>324</v>
      </c>
      <c r="BJ1049" t="s">
        <v>324</v>
      </c>
      <c r="BK1049" t="s">
        <v>324</v>
      </c>
      <c r="BL1049" t="s">
        <v>324</v>
      </c>
      <c r="BM1049" t="s">
        <v>324</v>
      </c>
      <c r="BN1049" t="s">
        <v>324</v>
      </c>
      <c r="BO1049" t="s">
        <v>324</v>
      </c>
      <c r="BP1049" t="s">
        <v>324</v>
      </c>
      <c r="BQ1049" t="s">
        <v>324</v>
      </c>
      <c r="BR1049" t="s">
        <v>324</v>
      </c>
      <c r="BS1049" t="s">
        <v>324</v>
      </c>
      <c r="BT1049" t="s">
        <v>324</v>
      </c>
      <c r="BU1049" t="s">
        <v>324</v>
      </c>
      <c r="BV1049" t="s">
        <v>324</v>
      </c>
      <c r="BW1049" t="s">
        <v>324</v>
      </c>
      <c r="BX1049" t="s">
        <v>324</v>
      </c>
      <c r="BY1049" t="s">
        <v>324</v>
      </c>
      <c r="BZ1049" t="s">
        <v>324</v>
      </c>
      <c r="CA1049" t="s">
        <v>324</v>
      </c>
      <c r="CB1049" t="s">
        <v>324</v>
      </c>
      <c r="CC1049" t="s">
        <v>324</v>
      </c>
      <c r="CD1049" t="s">
        <v>324</v>
      </c>
      <c r="CE1049" t="s">
        <v>324</v>
      </c>
      <c r="CF1049" t="s">
        <v>324</v>
      </c>
      <c r="CG1049" t="s">
        <v>324</v>
      </c>
      <c r="CH1049" t="s">
        <v>324</v>
      </c>
      <c r="CI1049" t="s">
        <v>324</v>
      </c>
      <c r="CJ1049" t="s">
        <v>324</v>
      </c>
      <c r="CK1049" t="s">
        <v>324</v>
      </c>
      <c r="CL1049" t="s">
        <v>324</v>
      </c>
      <c r="CM1049" t="s">
        <v>324</v>
      </c>
      <c r="CN1049" t="s">
        <v>324</v>
      </c>
      <c r="CO1049">
        <v>-0.51</v>
      </c>
      <c r="CP1049">
        <v>8.0000000000000002E-3</v>
      </c>
      <c r="CQ1049" t="s">
        <v>179</v>
      </c>
      <c r="CR1049">
        <v>0</v>
      </c>
      <c r="CS1049">
        <v>-0.38700000000000001</v>
      </c>
      <c r="CT1049" t="s">
        <v>324</v>
      </c>
      <c r="CU1049" t="s">
        <v>324</v>
      </c>
      <c r="CV1049" t="s">
        <v>324</v>
      </c>
      <c r="CW1049" t="s">
        <v>324</v>
      </c>
      <c r="CX1049" t="s">
        <v>324</v>
      </c>
      <c r="CY1049" t="s">
        <v>324</v>
      </c>
      <c r="CZ1049" t="s">
        <v>324</v>
      </c>
      <c r="DA1049" t="s">
        <v>324</v>
      </c>
      <c r="DB1049" t="s">
        <v>324</v>
      </c>
      <c r="DC1049" t="s">
        <v>324</v>
      </c>
    </row>
    <row r="1050" spans="1:107" x14ac:dyDescent="0.45">
      <c r="A1050">
        <v>2024</v>
      </c>
      <c r="B1050">
        <v>4</v>
      </c>
      <c r="C1050" t="s">
        <v>321</v>
      </c>
      <c r="D1050">
        <v>219</v>
      </c>
      <c r="E1050" t="s">
        <v>322</v>
      </c>
      <c r="F1050" t="s">
        <v>323</v>
      </c>
      <c r="G1050" t="s">
        <v>244</v>
      </c>
      <c r="H1050">
        <v>1.2E-2</v>
      </c>
      <c r="I1050">
        <v>2.1000000000000001E-2</v>
      </c>
      <c r="J1050" t="s">
        <v>324</v>
      </c>
      <c r="K1050" t="s">
        <v>324</v>
      </c>
      <c r="L1050">
        <v>3.3000000000000002E-2</v>
      </c>
      <c r="M1050">
        <v>3</v>
      </c>
      <c r="N1050">
        <v>2</v>
      </c>
      <c r="O1050" t="s">
        <v>324</v>
      </c>
      <c r="P1050" t="s">
        <v>324</v>
      </c>
      <c r="Q1050">
        <v>5</v>
      </c>
      <c r="R1050" t="s">
        <v>324</v>
      </c>
      <c r="S1050" t="s">
        <v>324</v>
      </c>
      <c r="T1050" t="s">
        <v>324</v>
      </c>
      <c r="U1050" t="s">
        <v>324</v>
      </c>
      <c r="V1050">
        <v>0</v>
      </c>
      <c r="W1050" t="s">
        <v>324</v>
      </c>
      <c r="X1050" t="s">
        <v>324</v>
      </c>
      <c r="Y1050" t="s">
        <v>324</v>
      </c>
      <c r="Z1050" t="s">
        <v>324</v>
      </c>
      <c r="AA1050">
        <v>0</v>
      </c>
      <c r="AB1050">
        <v>0.22500000000000001</v>
      </c>
      <c r="AC1050">
        <v>0.2</v>
      </c>
      <c r="AD1050" t="s">
        <v>324</v>
      </c>
      <c r="AE1050" t="s">
        <v>324</v>
      </c>
      <c r="AF1050">
        <v>0.42499999999999999</v>
      </c>
      <c r="AG1050" t="s">
        <v>324</v>
      </c>
      <c r="AH1050" t="s">
        <v>324</v>
      </c>
      <c r="AI1050" t="s">
        <v>324</v>
      </c>
      <c r="AJ1050" t="s">
        <v>324</v>
      </c>
      <c r="AK1050">
        <v>0</v>
      </c>
      <c r="AL1050" t="s">
        <v>324</v>
      </c>
      <c r="AM1050" t="s">
        <v>324</v>
      </c>
      <c r="AN1050" t="s">
        <v>324</v>
      </c>
      <c r="AO1050" t="s">
        <v>324</v>
      </c>
      <c r="AP1050">
        <v>0</v>
      </c>
      <c r="AQ1050" t="s">
        <v>324</v>
      </c>
      <c r="AR1050" t="s">
        <v>324</v>
      </c>
      <c r="AS1050" t="s">
        <v>324</v>
      </c>
      <c r="AT1050" t="s">
        <v>324</v>
      </c>
      <c r="AU1050">
        <v>0</v>
      </c>
      <c r="AV1050" t="s">
        <v>324</v>
      </c>
      <c r="AW1050" t="s">
        <v>324</v>
      </c>
      <c r="AX1050" t="s">
        <v>324</v>
      </c>
      <c r="AY1050" t="s">
        <v>324</v>
      </c>
      <c r="AZ1050">
        <v>0</v>
      </c>
      <c r="BA1050" t="s">
        <v>324</v>
      </c>
      <c r="BB1050" t="s">
        <v>324</v>
      </c>
      <c r="BC1050" t="s">
        <v>324</v>
      </c>
      <c r="BD1050" t="s">
        <v>324</v>
      </c>
      <c r="BE1050">
        <v>0</v>
      </c>
      <c r="BF1050" t="s">
        <v>324</v>
      </c>
      <c r="BG1050" t="s">
        <v>324</v>
      </c>
      <c r="BH1050" t="s">
        <v>324</v>
      </c>
      <c r="BI1050" t="s">
        <v>324</v>
      </c>
      <c r="BJ1050">
        <v>0</v>
      </c>
      <c r="BK1050" t="s">
        <v>324</v>
      </c>
      <c r="BL1050" t="s">
        <v>324</v>
      </c>
      <c r="BM1050" t="s">
        <v>324</v>
      </c>
      <c r="BN1050" t="s">
        <v>324</v>
      </c>
      <c r="BO1050">
        <v>0</v>
      </c>
      <c r="BP1050" t="s">
        <v>324</v>
      </c>
      <c r="BQ1050" t="s">
        <v>324</v>
      </c>
      <c r="BR1050" t="s">
        <v>324</v>
      </c>
      <c r="BS1050" t="s">
        <v>324</v>
      </c>
      <c r="BT1050">
        <v>0</v>
      </c>
      <c r="BU1050" t="s">
        <v>324</v>
      </c>
      <c r="BV1050" t="s">
        <v>324</v>
      </c>
      <c r="BW1050" t="s">
        <v>324</v>
      </c>
      <c r="BX1050" t="s">
        <v>324</v>
      </c>
      <c r="BY1050">
        <v>0</v>
      </c>
      <c r="BZ1050">
        <v>5.0000000000000001E-3</v>
      </c>
      <c r="CA1050" t="s">
        <v>324</v>
      </c>
      <c r="CB1050" t="s">
        <v>324</v>
      </c>
      <c r="CC1050" t="s">
        <v>324</v>
      </c>
      <c r="CD1050">
        <v>5.0000000000000001E-3</v>
      </c>
      <c r="CE1050">
        <v>1</v>
      </c>
      <c r="CF1050" t="s">
        <v>324</v>
      </c>
      <c r="CG1050" t="s">
        <v>324</v>
      </c>
      <c r="CH1050" t="s">
        <v>324</v>
      </c>
      <c r="CI1050">
        <v>1</v>
      </c>
      <c r="CJ1050" t="s">
        <v>324</v>
      </c>
      <c r="CK1050" t="s">
        <v>324</v>
      </c>
      <c r="CL1050" t="s">
        <v>324</v>
      </c>
      <c r="CM1050" t="s">
        <v>324</v>
      </c>
      <c r="CN1050">
        <v>0</v>
      </c>
      <c r="CO1050">
        <v>1.7000000000000001E-2</v>
      </c>
      <c r="CP1050">
        <v>2.1000000000000001E-2</v>
      </c>
      <c r="CQ1050" t="s">
        <v>179</v>
      </c>
      <c r="CR1050">
        <v>0</v>
      </c>
      <c r="CS1050">
        <v>3.7999999999999999E-2</v>
      </c>
      <c r="CT1050">
        <v>4</v>
      </c>
      <c r="CU1050">
        <v>2</v>
      </c>
      <c r="CV1050">
        <v>0</v>
      </c>
      <c r="CW1050">
        <v>0</v>
      </c>
      <c r="CX1050">
        <v>6</v>
      </c>
      <c r="CY1050">
        <v>0.22500000000000001</v>
      </c>
      <c r="CZ1050">
        <v>0.2</v>
      </c>
      <c r="DA1050">
        <v>0</v>
      </c>
      <c r="DB1050">
        <v>0</v>
      </c>
      <c r="DC1050">
        <v>0.42499999999999999</v>
      </c>
    </row>
    <row r="1051" spans="1:107" x14ac:dyDescent="0.45">
      <c r="A1051">
        <v>2024</v>
      </c>
      <c r="B1051">
        <v>4</v>
      </c>
      <c r="C1051" t="s">
        <v>321</v>
      </c>
      <c r="D1051">
        <v>3522</v>
      </c>
      <c r="E1051" t="s">
        <v>325</v>
      </c>
      <c r="F1051" t="s">
        <v>323</v>
      </c>
      <c r="G1051" t="s">
        <v>244</v>
      </c>
      <c r="H1051">
        <v>4.07</v>
      </c>
      <c r="I1051">
        <v>0.67500000000000004</v>
      </c>
      <c r="J1051" t="s">
        <v>324</v>
      </c>
      <c r="K1051" t="s">
        <v>324</v>
      </c>
      <c r="L1051">
        <v>4.7450000000000001</v>
      </c>
      <c r="M1051">
        <v>834</v>
      </c>
      <c r="N1051">
        <v>63</v>
      </c>
      <c r="O1051" t="s">
        <v>324</v>
      </c>
      <c r="P1051" t="s">
        <v>324</v>
      </c>
      <c r="Q1051">
        <v>897</v>
      </c>
      <c r="R1051" t="s">
        <v>324</v>
      </c>
      <c r="S1051" t="s">
        <v>324</v>
      </c>
      <c r="T1051" t="s">
        <v>324</v>
      </c>
      <c r="U1051" t="s">
        <v>324</v>
      </c>
      <c r="V1051">
        <v>0</v>
      </c>
      <c r="W1051" t="s">
        <v>324</v>
      </c>
      <c r="X1051" t="s">
        <v>324</v>
      </c>
      <c r="Y1051" t="s">
        <v>324</v>
      </c>
      <c r="Z1051" t="s">
        <v>324</v>
      </c>
      <c r="AA1051">
        <v>0</v>
      </c>
      <c r="AB1051" t="s">
        <v>324</v>
      </c>
      <c r="AC1051" t="s">
        <v>324</v>
      </c>
      <c r="AD1051" t="s">
        <v>324</v>
      </c>
      <c r="AE1051" t="s">
        <v>324</v>
      </c>
      <c r="AF1051">
        <v>0</v>
      </c>
      <c r="AG1051" t="s">
        <v>324</v>
      </c>
      <c r="AH1051" t="s">
        <v>324</v>
      </c>
      <c r="AI1051" t="s">
        <v>324</v>
      </c>
      <c r="AJ1051" t="s">
        <v>324</v>
      </c>
      <c r="AK1051">
        <v>0</v>
      </c>
      <c r="AL1051" t="s">
        <v>324</v>
      </c>
      <c r="AM1051" t="s">
        <v>324</v>
      </c>
      <c r="AN1051" t="s">
        <v>324</v>
      </c>
      <c r="AO1051" t="s">
        <v>324</v>
      </c>
      <c r="AP1051">
        <v>0</v>
      </c>
      <c r="AQ1051" t="s">
        <v>324</v>
      </c>
      <c r="AR1051" t="s">
        <v>324</v>
      </c>
      <c r="AS1051" t="s">
        <v>324</v>
      </c>
      <c r="AT1051" t="s">
        <v>324</v>
      </c>
      <c r="AU1051">
        <v>0</v>
      </c>
      <c r="AV1051" t="s">
        <v>324</v>
      </c>
      <c r="AW1051" t="s">
        <v>324</v>
      </c>
      <c r="AX1051" t="s">
        <v>324</v>
      </c>
      <c r="AY1051" t="s">
        <v>324</v>
      </c>
      <c r="AZ1051">
        <v>0</v>
      </c>
      <c r="BA1051" t="s">
        <v>324</v>
      </c>
      <c r="BB1051" t="s">
        <v>324</v>
      </c>
      <c r="BC1051" t="s">
        <v>324</v>
      </c>
      <c r="BD1051" t="s">
        <v>324</v>
      </c>
      <c r="BE1051">
        <v>0</v>
      </c>
      <c r="BF1051" t="s">
        <v>324</v>
      </c>
      <c r="BG1051" t="s">
        <v>324</v>
      </c>
      <c r="BH1051" t="s">
        <v>324</v>
      </c>
      <c r="BI1051" t="s">
        <v>324</v>
      </c>
      <c r="BJ1051">
        <v>0</v>
      </c>
      <c r="BK1051" t="s">
        <v>324</v>
      </c>
      <c r="BL1051">
        <v>0.01</v>
      </c>
      <c r="BM1051" t="s">
        <v>324</v>
      </c>
      <c r="BN1051" t="s">
        <v>324</v>
      </c>
      <c r="BO1051">
        <v>0.01</v>
      </c>
      <c r="BP1051" t="s">
        <v>324</v>
      </c>
      <c r="BQ1051">
        <v>4</v>
      </c>
      <c r="BR1051" t="s">
        <v>324</v>
      </c>
      <c r="BS1051" t="s">
        <v>324</v>
      </c>
      <c r="BT1051">
        <v>4</v>
      </c>
      <c r="BU1051" t="s">
        <v>324</v>
      </c>
      <c r="BV1051" t="s">
        <v>324</v>
      </c>
      <c r="BW1051" t="s">
        <v>324</v>
      </c>
      <c r="BX1051" t="s">
        <v>324</v>
      </c>
      <c r="BY1051">
        <v>0</v>
      </c>
      <c r="BZ1051" t="s">
        <v>324</v>
      </c>
      <c r="CA1051" t="s">
        <v>324</v>
      </c>
      <c r="CB1051" t="s">
        <v>324</v>
      </c>
      <c r="CC1051" t="s">
        <v>324</v>
      </c>
      <c r="CD1051">
        <v>0</v>
      </c>
      <c r="CE1051" t="s">
        <v>324</v>
      </c>
      <c r="CF1051" t="s">
        <v>324</v>
      </c>
      <c r="CG1051" t="s">
        <v>324</v>
      </c>
      <c r="CH1051" t="s">
        <v>324</v>
      </c>
      <c r="CI1051">
        <v>0</v>
      </c>
      <c r="CJ1051" t="s">
        <v>324</v>
      </c>
      <c r="CK1051" t="s">
        <v>324</v>
      </c>
      <c r="CL1051" t="s">
        <v>324</v>
      </c>
      <c r="CM1051" t="s">
        <v>324</v>
      </c>
      <c r="CN1051">
        <v>0</v>
      </c>
      <c r="CO1051">
        <v>4.07</v>
      </c>
      <c r="CP1051">
        <v>0.68500000000000005</v>
      </c>
      <c r="CQ1051" t="s">
        <v>179</v>
      </c>
      <c r="CR1051">
        <v>0</v>
      </c>
      <c r="CS1051">
        <v>4.7549999999999999</v>
      </c>
      <c r="CT1051">
        <v>834</v>
      </c>
      <c r="CU1051">
        <v>67</v>
      </c>
      <c r="CV1051">
        <v>0</v>
      </c>
      <c r="CW1051">
        <v>0</v>
      </c>
      <c r="CX1051">
        <v>901</v>
      </c>
      <c r="CY1051">
        <v>0</v>
      </c>
      <c r="CZ1051">
        <v>0</v>
      </c>
      <c r="DA1051">
        <v>0</v>
      </c>
      <c r="DB1051">
        <v>0</v>
      </c>
      <c r="DC1051">
        <v>0</v>
      </c>
    </row>
    <row r="1052" spans="1:107" x14ac:dyDescent="0.45">
      <c r="A1052">
        <v>2024</v>
      </c>
      <c r="B1052">
        <v>4</v>
      </c>
      <c r="C1052" t="s">
        <v>321</v>
      </c>
      <c r="D1052">
        <v>7353</v>
      </c>
      <c r="E1052" t="s">
        <v>326</v>
      </c>
      <c r="F1052" t="s">
        <v>323</v>
      </c>
      <c r="G1052" t="s">
        <v>244</v>
      </c>
      <c r="H1052">
        <v>3.899</v>
      </c>
      <c r="I1052">
        <v>0.57999999999999996</v>
      </c>
      <c r="J1052">
        <v>0.121</v>
      </c>
      <c r="K1052">
        <v>0</v>
      </c>
      <c r="L1052">
        <v>4.5999999999999996</v>
      </c>
      <c r="M1052">
        <v>735</v>
      </c>
      <c r="N1052">
        <v>59</v>
      </c>
      <c r="O1052">
        <v>9</v>
      </c>
      <c r="P1052">
        <v>0</v>
      </c>
      <c r="Q1052">
        <v>803</v>
      </c>
      <c r="R1052" t="s">
        <v>324</v>
      </c>
      <c r="S1052" t="s">
        <v>324</v>
      </c>
      <c r="T1052" t="s">
        <v>324</v>
      </c>
      <c r="U1052" t="s">
        <v>324</v>
      </c>
      <c r="V1052">
        <v>0</v>
      </c>
      <c r="W1052" t="s">
        <v>324</v>
      </c>
      <c r="X1052" t="s">
        <v>324</v>
      </c>
      <c r="Y1052" t="s">
        <v>324</v>
      </c>
      <c r="Z1052" t="s">
        <v>324</v>
      </c>
      <c r="AA1052">
        <v>0</v>
      </c>
      <c r="AB1052">
        <v>35.33</v>
      </c>
      <c r="AC1052">
        <v>6.5810000000000004</v>
      </c>
      <c r="AD1052">
        <v>0</v>
      </c>
      <c r="AE1052">
        <v>0</v>
      </c>
      <c r="AF1052">
        <v>41.911000000000001</v>
      </c>
      <c r="AG1052" t="s">
        <v>324</v>
      </c>
      <c r="AH1052" t="s">
        <v>324</v>
      </c>
      <c r="AI1052" t="s">
        <v>324</v>
      </c>
      <c r="AJ1052" t="s">
        <v>324</v>
      </c>
      <c r="AK1052">
        <v>0</v>
      </c>
      <c r="AL1052" t="s">
        <v>324</v>
      </c>
      <c r="AM1052" t="s">
        <v>324</v>
      </c>
      <c r="AN1052" t="s">
        <v>324</v>
      </c>
      <c r="AO1052" t="s">
        <v>324</v>
      </c>
      <c r="AP1052">
        <v>0</v>
      </c>
      <c r="AQ1052" t="s">
        <v>324</v>
      </c>
      <c r="AR1052" t="s">
        <v>324</v>
      </c>
      <c r="AS1052" t="s">
        <v>324</v>
      </c>
      <c r="AT1052" t="s">
        <v>324</v>
      </c>
      <c r="AU1052">
        <v>0</v>
      </c>
      <c r="AV1052" t="s">
        <v>324</v>
      </c>
      <c r="AW1052" t="s">
        <v>324</v>
      </c>
      <c r="AX1052" t="s">
        <v>324</v>
      </c>
      <c r="AY1052" t="s">
        <v>324</v>
      </c>
      <c r="AZ1052">
        <v>0</v>
      </c>
      <c r="BA1052" t="s">
        <v>324</v>
      </c>
      <c r="BB1052" t="s">
        <v>324</v>
      </c>
      <c r="BC1052" t="s">
        <v>324</v>
      </c>
      <c r="BD1052" t="s">
        <v>324</v>
      </c>
      <c r="BE1052">
        <v>0</v>
      </c>
      <c r="BF1052" t="s">
        <v>324</v>
      </c>
      <c r="BG1052" t="s">
        <v>324</v>
      </c>
      <c r="BH1052" t="s">
        <v>324</v>
      </c>
      <c r="BI1052" t="s">
        <v>324</v>
      </c>
      <c r="BJ1052">
        <v>0</v>
      </c>
      <c r="BK1052">
        <v>1.7999999999999999E-2</v>
      </c>
      <c r="BL1052">
        <v>1.2E-2</v>
      </c>
      <c r="BM1052">
        <v>0</v>
      </c>
      <c r="BN1052">
        <v>0</v>
      </c>
      <c r="BO1052">
        <v>0.03</v>
      </c>
      <c r="BP1052">
        <v>6</v>
      </c>
      <c r="BQ1052">
        <v>2</v>
      </c>
      <c r="BR1052">
        <v>0</v>
      </c>
      <c r="BS1052">
        <v>0</v>
      </c>
      <c r="BT1052">
        <v>8</v>
      </c>
      <c r="BU1052">
        <v>0</v>
      </c>
      <c r="BV1052">
        <v>0</v>
      </c>
      <c r="BW1052">
        <v>0</v>
      </c>
      <c r="BX1052">
        <v>0</v>
      </c>
      <c r="BY1052">
        <v>0</v>
      </c>
      <c r="BZ1052" t="s">
        <v>324</v>
      </c>
      <c r="CA1052" t="s">
        <v>324</v>
      </c>
      <c r="CB1052" t="s">
        <v>324</v>
      </c>
      <c r="CC1052" t="s">
        <v>324</v>
      </c>
      <c r="CD1052">
        <v>0</v>
      </c>
      <c r="CE1052" t="s">
        <v>324</v>
      </c>
      <c r="CF1052" t="s">
        <v>324</v>
      </c>
      <c r="CG1052" t="s">
        <v>324</v>
      </c>
      <c r="CH1052" t="s">
        <v>324</v>
      </c>
      <c r="CI1052">
        <v>0</v>
      </c>
      <c r="CJ1052" t="s">
        <v>324</v>
      </c>
      <c r="CK1052" t="s">
        <v>324</v>
      </c>
      <c r="CL1052" t="s">
        <v>324</v>
      </c>
      <c r="CM1052" t="s">
        <v>324</v>
      </c>
      <c r="CN1052">
        <v>0</v>
      </c>
      <c r="CO1052">
        <v>3.9169999999999998</v>
      </c>
      <c r="CP1052">
        <v>0.59199999999999997</v>
      </c>
      <c r="CQ1052">
        <v>0.121</v>
      </c>
      <c r="CR1052">
        <v>0</v>
      </c>
      <c r="CS1052">
        <v>4.63</v>
      </c>
      <c r="CT1052">
        <v>741</v>
      </c>
      <c r="CU1052">
        <v>61</v>
      </c>
      <c r="CV1052">
        <v>9</v>
      </c>
      <c r="CW1052">
        <v>0</v>
      </c>
      <c r="CX1052">
        <v>811</v>
      </c>
      <c r="CY1052">
        <v>35.33</v>
      </c>
      <c r="CZ1052">
        <v>6.5810000000000004</v>
      </c>
      <c r="DA1052">
        <v>0</v>
      </c>
      <c r="DB1052">
        <v>0</v>
      </c>
      <c r="DC1052">
        <v>41.911000000000001</v>
      </c>
    </row>
    <row r="1053" spans="1:107" x14ac:dyDescent="0.45">
      <c r="A1053">
        <v>2024</v>
      </c>
      <c r="B1053">
        <v>4</v>
      </c>
      <c r="C1053" t="s">
        <v>321</v>
      </c>
      <c r="D1053">
        <v>11824</v>
      </c>
      <c r="E1053" t="s">
        <v>327</v>
      </c>
      <c r="F1053" t="s">
        <v>323</v>
      </c>
      <c r="G1053" t="s">
        <v>244</v>
      </c>
      <c r="H1053">
        <v>2.54</v>
      </c>
      <c r="I1053">
        <v>0.40600000000000003</v>
      </c>
      <c r="J1053" t="s">
        <v>324</v>
      </c>
      <c r="K1053" t="s">
        <v>324</v>
      </c>
      <c r="L1053">
        <v>2.9460000000000002</v>
      </c>
      <c r="M1053">
        <v>413</v>
      </c>
      <c r="N1053">
        <v>33</v>
      </c>
      <c r="O1053" t="s">
        <v>324</v>
      </c>
      <c r="P1053" t="s">
        <v>324</v>
      </c>
      <c r="Q1053">
        <v>446</v>
      </c>
      <c r="R1053" t="s">
        <v>324</v>
      </c>
      <c r="S1053" t="s">
        <v>324</v>
      </c>
      <c r="T1053" t="s">
        <v>324</v>
      </c>
      <c r="U1053" t="s">
        <v>324</v>
      </c>
      <c r="V1053">
        <v>0</v>
      </c>
      <c r="W1053" t="s">
        <v>324</v>
      </c>
      <c r="X1053" t="s">
        <v>324</v>
      </c>
      <c r="Y1053" t="s">
        <v>324</v>
      </c>
      <c r="Z1053" t="s">
        <v>324</v>
      </c>
      <c r="AA1053">
        <v>0</v>
      </c>
      <c r="AB1053" t="s">
        <v>324</v>
      </c>
      <c r="AC1053" t="s">
        <v>324</v>
      </c>
      <c r="AD1053" t="s">
        <v>324</v>
      </c>
      <c r="AE1053" t="s">
        <v>324</v>
      </c>
      <c r="AF1053">
        <v>0</v>
      </c>
      <c r="AG1053" t="s">
        <v>324</v>
      </c>
      <c r="AH1053" t="s">
        <v>324</v>
      </c>
      <c r="AI1053" t="s">
        <v>324</v>
      </c>
      <c r="AJ1053" t="s">
        <v>324</v>
      </c>
      <c r="AK1053">
        <v>0</v>
      </c>
      <c r="AL1053" t="s">
        <v>324</v>
      </c>
      <c r="AM1053" t="s">
        <v>324</v>
      </c>
      <c r="AN1053" t="s">
        <v>324</v>
      </c>
      <c r="AO1053" t="s">
        <v>324</v>
      </c>
      <c r="AP1053">
        <v>0</v>
      </c>
      <c r="AQ1053" t="s">
        <v>324</v>
      </c>
      <c r="AR1053" t="s">
        <v>324</v>
      </c>
      <c r="AS1053" t="s">
        <v>324</v>
      </c>
      <c r="AT1053" t="s">
        <v>324</v>
      </c>
      <c r="AU1053">
        <v>0</v>
      </c>
      <c r="AV1053" t="s">
        <v>324</v>
      </c>
      <c r="AW1053" t="s">
        <v>324</v>
      </c>
      <c r="AX1053" t="s">
        <v>324</v>
      </c>
      <c r="AY1053" t="s">
        <v>324</v>
      </c>
      <c r="AZ1053">
        <v>0</v>
      </c>
      <c r="BA1053" t="s">
        <v>324</v>
      </c>
      <c r="BB1053" t="s">
        <v>324</v>
      </c>
      <c r="BC1053" t="s">
        <v>324</v>
      </c>
      <c r="BD1053" t="s">
        <v>324</v>
      </c>
      <c r="BE1053">
        <v>0</v>
      </c>
      <c r="BF1053" t="s">
        <v>324</v>
      </c>
      <c r="BG1053" t="s">
        <v>324</v>
      </c>
      <c r="BH1053" t="s">
        <v>324</v>
      </c>
      <c r="BI1053" t="s">
        <v>324</v>
      </c>
      <c r="BJ1053">
        <v>0</v>
      </c>
      <c r="BK1053">
        <v>6.4000000000000001E-2</v>
      </c>
      <c r="BL1053">
        <v>1.6E-2</v>
      </c>
      <c r="BM1053" t="s">
        <v>324</v>
      </c>
      <c r="BN1053" t="s">
        <v>324</v>
      </c>
      <c r="BO1053">
        <v>0.08</v>
      </c>
      <c r="BP1053">
        <v>20</v>
      </c>
      <c r="BQ1053">
        <v>3</v>
      </c>
      <c r="BR1053" t="s">
        <v>324</v>
      </c>
      <c r="BS1053" t="s">
        <v>324</v>
      </c>
      <c r="BT1053">
        <v>23</v>
      </c>
      <c r="BU1053" t="s">
        <v>324</v>
      </c>
      <c r="BV1053" t="s">
        <v>324</v>
      </c>
      <c r="BW1053" t="s">
        <v>324</v>
      </c>
      <c r="BX1053" t="s">
        <v>324</v>
      </c>
      <c r="BY1053">
        <v>0</v>
      </c>
      <c r="BZ1053">
        <v>4.8000000000000001E-2</v>
      </c>
      <c r="CA1053">
        <v>4.0000000000000001E-3</v>
      </c>
      <c r="CB1053" t="s">
        <v>324</v>
      </c>
      <c r="CC1053" t="s">
        <v>324</v>
      </c>
      <c r="CD1053">
        <v>5.1999999999999998E-2</v>
      </c>
      <c r="CE1053">
        <v>7</v>
      </c>
      <c r="CF1053">
        <v>1</v>
      </c>
      <c r="CG1053" t="s">
        <v>324</v>
      </c>
      <c r="CH1053" t="s">
        <v>324</v>
      </c>
      <c r="CI1053">
        <v>8</v>
      </c>
      <c r="CJ1053" t="s">
        <v>324</v>
      </c>
      <c r="CK1053" t="s">
        <v>324</v>
      </c>
      <c r="CL1053" t="s">
        <v>324</v>
      </c>
      <c r="CM1053" t="s">
        <v>324</v>
      </c>
      <c r="CN1053">
        <v>0</v>
      </c>
      <c r="CO1053">
        <v>2.6520000000000001</v>
      </c>
      <c r="CP1053">
        <v>0.42599999999999999</v>
      </c>
      <c r="CQ1053" t="s">
        <v>179</v>
      </c>
      <c r="CR1053">
        <v>0</v>
      </c>
      <c r="CS1053">
        <v>3.0779999999999998</v>
      </c>
      <c r="CT1053">
        <v>440</v>
      </c>
      <c r="CU1053">
        <v>37</v>
      </c>
      <c r="CV1053">
        <v>0</v>
      </c>
      <c r="CW1053">
        <v>0</v>
      </c>
      <c r="CX1053">
        <v>477</v>
      </c>
      <c r="CY1053">
        <v>0</v>
      </c>
      <c r="CZ1053">
        <v>0</v>
      </c>
      <c r="DA1053">
        <v>0</v>
      </c>
      <c r="DB1053">
        <v>0</v>
      </c>
      <c r="DC1053">
        <v>0</v>
      </c>
    </row>
    <row r="1054" spans="1:107" x14ac:dyDescent="0.45">
      <c r="A1054">
        <v>2024</v>
      </c>
      <c r="B1054">
        <v>4</v>
      </c>
      <c r="C1054" t="s">
        <v>321</v>
      </c>
      <c r="D1054">
        <v>19558</v>
      </c>
      <c r="E1054" t="s">
        <v>328</v>
      </c>
      <c r="F1054" t="s">
        <v>323</v>
      </c>
      <c r="G1054" t="s">
        <v>247</v>
      </c>
      <c r="H1054">
        <v>2.7690000000000001</v>
      </c>
      <c r="I1054">
        <v>0.85</v>
      </c>
      <c r="J1054" t="s">
        <v>324</v>
      </c>
      <c r="K1054" t="s">
        <v>324</v>
      </c>
      <c r="L1054">
        <v>3.6190000000000002</v>
      </c>
      <c r="M1054">
        <v>488</v>
      </c>
      <c r="N1054">
        <v>51</v>
      </c>
      <c r="O1054" t="s">
        <v>324</v>
      </c>
      <c r="P1054" t="s">
        <v>324</v>
      </c>
      <c r="Q1054">
        <v>539</v>
      </c>
      <c r="R1054" t="s">
        <v>324</v>
      </c>
      <c r="S1054" t="s">
        <v>324</v>
      </c>
      <c r="T1054" t="s">
        <v>324</v>
      </c>
      <c r="U1054" t="s">
        <v>324</v>
      </c>
      <c r="V1054">
        <v>0</v>
      </c>
      <c r="W1054" t="s">
        <v>324</v>
      </c>
      <c r="X1054" t="s">
        <v>324</v>
      </c>
      <c r="Y1054" t="s">
        <v>324</v>
      </c>
      <c r="Z1054" t="s">
        <v>324</v>
      </c>
      <c r="AA1054">
        <v>0</v>
      </c>
      <c r="AB1054">
        <v>108.333</v>
      </c>
      <c r="AC1054">
        <v>12.339</v>
      </c>
      <c r="AD1054" t="s">
        <v>324</v>
      </c>
      <c r="AE1054" t="s">
        <v>324</v>
      </c>
      <c r="AF1054">
        <v>120.672</v>
      </c>
      <c r="AG1054" t="s">
        <v>324</v>
      </c>
      <c r="AH1054" t="s">
        <v>324</v>
      </c>
      <c r="AI1054" t="s">
        <v>324</v>
      </c>
      <c r="AJ1054" t="s">
        <v>324</v>
      </c>
      <c r="AK1054">
        <v>0</v>
      </c>
      <c r="AL1054" t="s">
        <v>324</v>
      </c>
      <c r="AM1054" t="s">
        <v>324</v>
      </c>
      <c r="AN1054" t="s">
        <v>324</v>
      </c>
      <c r="AO1054" t="s">
        <v>324</v>
      </c>
      <c r="AP1054">
        <v>0</v>
      </c>
      <c r="AQ1054" t="s">
        <v>324</v>
      </c>
      <c r="AR1054" t="s">
        <v>324</v>
      </c>
      <c r="AS1054" t="s">
        <v>324</v>
      </c>
      <c r="AT1054" t="s">
        <v>324</v>
      </c>
      <c r="AU1054">
        <v>0</v>
      </c>
      <c r="AV1054" t="s">
        <v>324</v>
      </c>
      <c r="AW1054" t="s">
        <v>324</v>
      </c>
      <c r="AX1054" t="s">
        <v>324</v>
      </c>
      <c r="AY1054" t="s">
        <v>324</v>
      </c>
      <c r="AZ1054">
        <v>0</v>
      </c>
      <c r="BA1054" t="s">
        <v>324</v>
      </c>
      <c r="BB1054" t="s">
        <v>324</v>
      </c>
      <c r="BC1054" t="s">
        <v>324</v>
      </c>
      <c r="BD1054" t="s">
        <v>324</v>
      </c>
      <c r="BE1054">
        <v>0</v>
      </c>
      <c r="BF1054" t="s">
        <v>324</v>
      </c>
      <c r="BG1054" t="s">
        <v>324</v>
      </c>
      <c r="BH1054" t="s">
        <v>324</v>
      </c>
      <c r="BI1054" t="s">
        <v>324</v>
      </c>
      <c r="BJ1054">
        <v>0</v>
      </c>
      <c r="BK1054">
        <v>0.10299999999999999</v>
      </c>
      <c r="BL1054">
        <v>1.4E-2</v>
      </c>
      <c r="BM1054" t="s">
        <v>324</v>
      </c>
      <c r="BN1054" t="s">
        <v>324</v>
      </c>
      <c r="BO1054">
        <v>0.11700000000000001</v>
      </c>
      <c r="BP1054">
        <v>31</v>
      </c>
      <c r="BQ1054">
        <v>3</v>
      </c>
      <c r="BR1054" t="s">
        <v>324</v>
      </c>
      <c r="BS1054" t="s">
        <v>324</v>
      </c>
      <c r="BT1054">
        <v>34</v>
      </c>
      <c r="BU1054">
        <v>1.8879999999999999</v>
      </c>
      <c r="BV1054">
        <v>0.10299999999999999</v>
      </c>
      <c r="BW1054" t="s">
        <v>324</v>
      </c>
      <c r="BX1054" t="s">
        <v>324</v>
      </c>
      <c r="BY1054">
        <v>1.9910000000000001</v>
      </c>
      <c r="BZ1054" t="s">
        <v>324</v>
      </c>
      <c r="CA1054" t="s">
        <v>324</v>
      </c>
      <c r="CB1054" t="s">
        <v>324</v>
      </c>
      <c r="CC1054" t="s">
        <v>324</v>
      </c>
      <c r="CD1054">
        <v>0</v>
      </c>
      <c r="CE1054" t="s">
        <v>324</v>
      </c>
      <c r="CF1054" t="s">
        <v>324</v>
      </c>
      <c r="CG1054" t="s">
        <v>324</v>
      </c>
      <c r="CH1054" t="s">
        <v>324</v>
      </c>
      <c r="CI1054">
        <v>0</v>
      </c>
      <c r="CJ1054" t="s">
        <v>324</v>
      </c>
      <c r="CK1054" t="s">
        <v>324</v>
      </c>
      <c r="CL1054" t="s">
        <v>324</v>
      </c>
      <c r="CM1054" t="s">
        <v>324</v>
      </c>
      <c r="CN1054">
        <v>0</v>
      </c>
      <c r="CO1054">
        <v>2.8719999999999999</v>
      </c>
      <c r="CP1054">
        <v>0.86399999999999999</v>
      </c>
      <c r="CQ1054" t="s">
        <v>179</v>
      </c>
      <c r="CR1054">
        <v>0</v>
      </c>
      <c r="CS1054">
        <v>3.7360000000000002</v>
      </c>
      <c r="CT1054">
        <v>519</v>
      </c>
      <c r="CU1054">
        <v>54</v>
      </c>
      <c r="CV1054">
        <v>0</v>
      </c>
      <c r="CW1054">
        <v>0</v>
      </c>
      <c r="CX1054">
        <v>573</v>
      </c>
      <c r="CY1054">
        <v>110.221</v>
      </c>
      <c r="CZ1054">
        <v>12.442</v>
      </c>
      <c r="DA1054">
        <v>0</v>
      </c>
      <c r="DB1054">
        <v>0</v>
      </c>
      <c r="DC1054">
        <v>122.663</v>
      </c>
    </row>
    <row r="1055" spans="1:107" x14ac:dyDescent="0.45">
      <c r="A1055">
        <v>2024</v>
      </c>
      <c r="B1055">
        <v>4</v>
      </c>
      <c r="C1055" t="s">
        <v>321</v>
      </c>
      <c r="D1055">
        <v>99999</v>
      </c>
      <c r="E1055" t="s">
        <v>329</v>
      </c>
      <c r="F1055" t="s">
        <v>323</v>
      </c>
      <c r="H1055">
        <v>-0.45200000000000001</v>
      </c>
      <c r="I1055">
        <v>-5.8000000000000003E-2</v>
      </c>
      <c r="J1055" t="s">
        <v>324</v>
      </c>
      <c r="K1055" t="s">
        <v>324</v>
      </c>
      <c r="L1055">
        <v>-0.51</v>
      </c>
      <c r="M1055" t="s">
        <v>324</v>
      </c>
      <c r="N1055" t="s">
        <v>324</v>
      </c>
      <c r="O1055" t="s">
        <v>324</v>
      </c>
      <c r="P1055" t="s">
        <v>324</v>
      </c>
      <c r="Q1055" t="s">
        <v>324</v>
      </c>
      <c r="R1055" t="s">
        <v>324</v>
      </c>
      <c r="S1055" t="s">
        <v>324</v>
      </c>
      <c r="T1055" t="s">
        <v>324</v>
      </c>
      <c r="U1055" t="s">
        <v>324</v>
      </c>
      <c r="V1055">
        <v>0</v>
      </c>
      <c r="W1055" t="s">
        <v>324</v>
      </c>
      <c r="X1055" t="s">
        <v>324</v>
      </c>
      <c r="Y1055" t="s">
        <v>324</v>
      </c>
      <c r="Z1055" t="s">
        <v>324</v>
      </c>
      <c r="AA1055" t="s">
        <v>324</v>
      </c>
      <c r="AB1055" t="s">
        <v>324</v>
      </c>
      <c r="AC1055" t="s">
        <v>324</v>
      </c>
      <c r="AD1055" t="s">
        <v>324</v>
      </c>
      <c r="AE1055" t="s">
        <v>324</v>
      </c>
      <c r="AF1055" t="s">
        <v>324</v>
      </c>
      <c r="AG1055" t="s">
        <v>324</v>
      </c>
      <c r="AH1055" t="s">
        <v>324</v>
      </c>
      <c r="AI1055" t="s">
        <v>324</v>
      </c>
      <c r="AJ1055" t="s">
        <v>324</v>
      </c>
      <c r="AK1055">
        <v>0</v>
      </c>
      <c r="AL1055" t="s">
        <v>324</v>
      </c>
      <c r="AM1055" t="s">
        <v>324</v>
      </c>
      <c r="AN1055" t="s">
        <v>324</v>
      </c>
      <c r="AO1055" t="s">
        <v>324</v>
      </c>
      <c r="AP1055" t="s">
        <v>324</v>
      </c>
      <c r="AQ1055" t="s">
        <v>324</v>
      </c>
      <c r="AR1055" t="s">
        <v>324</v>
      </c>
      <c r="AS1055" t="s">
        <v>324</v>
      </c>
      <c r="AT1055" t="s">
        <v>324</v>
      </c>
      <c r="AU1055" t="s">
        <v>324</v>
      </c>
      <c r="AV1055" t="s">
        <v>324</v>
      </c>
      <c r="AW1055" t="s">
        <v>324</v>
      </c>
      <c r="AX1055" t="s">
        <v>324</v>
      </c>
      <c r="AY1055" t="s">
        <v>324</v>
      </c>
      <c r="AZ1055">
        <v>0</v>
      </c>
      <c r="BA1055" t="s">
        <v>324</v>
      </c>
      <c r="BB1055" t="s">
        <v>324</v>
      </c>
      <c r="BC1055" t="s">
        <v>324</v>
      </c>
      <c r="BD1055" t="s">
        <v>324</v>
      </c>
      <c r="BE1055" t="s">
        <v>324</v>
      </c>
      <c r="BF1055" t="s">
        <v>324</v>
      </c>
      <c r="BG1055" t="s">
        <v>324</v>
      </c>
      <c r="BH1055" t="s">
        <v>324</v>
      </c>
      <c r="BI1055" t="s">
        <v>324</v>
      </c>
      <c r="BJ1055" t="s">
        <v>324</v>
      </c>
      <c r="BK1055" t="s">
        <v>324</v>
      </c>
      <c r="BL1055" t="s">
        <v>324</v>
      </c>
      <c r="BM1055" t="s">
        <v>324</v>
      </c>
      <c r="BN1055" t="s">
        <v>324</v>
      </c>
      <c r="BO1055" t="s">
        <v>324</v>
      </c>
      <c r="BP1055" t="s">
        <v>324</v>
      </c>
      <c r="BQ1055" t="s">
        <v>324</v>
      </c>
      <c r="BR1055" t="s">
        <v>324</v>
      </c>
      <c r="BS1055" t="s">
        <v>324</v>
      </c>
      <c r="BT1055" t="s">
        <v>324</v>
      </c>
      <c r="BU1055" t="s">
        <v>324</v>
      </c>
      <c r="BV1055" t="s">
        <v>324</v>
      </c>
      <c r="BW1055" t="s">
        <v>324</v>
      </c>
      <c r="BX1055" t="s">
        <v>324</v>
      </c>
      <c r="BY1055" t="s">
        <v>324</v>
      </c>
      <c r="BZ1055" t="s">
        <v>324</v>
      </c>
      <c r="CA1055" t="s">
        <v>324</v>
      </c>
      <c r="CB1055" t="s">
        <v>324</v>
      </c>
      <c r="CC1055" t="s">
        <v>324</v>
      </c>
      <c r="CD1055" t="s">
        <v>324</v>
      </c>
      <c r="CE1055" t="s">
        <v>324</v>
      </c>
      <c r="CF1055" t="s">
        <v>324</v>
      </c>
      <c r="CG1055" t="s">
        <v>324</v>
      </c>
      <c r="CH1055" t="s">
        <v>324</v>
      </c>
      <c r="CI1055" t="s">
        <v>324</v>
      </c>
      <c r="CJ1055" t="s">
        <v>324</v>
      </c>
      <c r="CK1055" t="s">
        <v>324</v>
      </c>
      <c r="CL1055" t="s">
        <v>324</v>
      </c>
      <c r="CM1055" t="s">
        <v>324</v>
      </c>
      <c r="CN1055" t="s">
        <v>324</v>
      </c>
      <c r="CO1055">
        <v>-0.45200000000000001</v>
      </c>
      <c r="CP1055">
        <v>-5.8000000000000003E-2</v>
      </c>
      <c r="CQ1055" t="s">
        <v>324</v>
      </c>
      <c r="CR1055" t="s">
        <v>324</v>
      </c>
      <c r="CS1055">
        <v>-0.51</v>
      </c>
      <c r="CT1055" t="s">
        <v>324</v>
      </c>
      <c r="CU1055" t="s">
        <v>324</v>
      </c>
      <c r="CV1055" t="s">
        <v>324</v>
      </c>
      <c r="CW1055" t="s">
        <v>324</v>
      </c>
      <c r="CX1055" t="s">
        <v>324</v>
      </c>
      <c r="CY1055" t="s">
        <v>324</v>
      </c>
      <c r="CZ1055" t="s">
        <v>324</v>
      </c>
      <c r="DA1055" t="s">
        <v>324</v>
      </c>
      <c r="DB1055" t="s">
        <v>324</v>
      </c>
      <c r="DC1055" t="s">
        <v>324</v>
      </c>
    </row>
    <row r="1056" spans="1:107" x14ac:dyDescent="0.45">
      <c r="A1056">
        <v>2024</v>
      </c>
      <c r="B1056">
        <v>4</v>
      </c>
      <c r="C1056" t="s">
        <v>86</v>
      </c>
      <c r="D1056">
        <v>99999</v>
      </c>
      <c r="E1056" t="s">
        <v>329</v>
      </c>
      <c r="F1056" t="s">
        <v>323</v>
      </c>
      <c r="H1056" t="s">
        <v>179</v>
      </c>
      <c r="I1056" t="s">
        <v>179</v>
      </c>
      <c r="J1056" t="s">
        <v>324</v>
      </c>
      <c r="K1056" t="s">
        <v>324</v>
      </c>
      <c r="L1056" t="s">
        <v>179</v>
      </c>
      <c r="M1056" t="s">
        <v>324</v>
      </c>
      <c r="N1056" t="s">
        <v>324</v>
      </c>
      <c r="O1056" t="s">
        <v>324</v>
      </c>
      <c r="P1056" t="s">
        <v>324</v>
      </c>
      <c r="Q1056" t="s">
        <v>324</v>
      </c>
      <c r="R1056" t="s">
        <v>324</v>
      </c>
      <c r="S1056" t="s">
        <v>324</v>
      </c>
      <c r="T1056" t="s">
        <v>324</v>
      </c>
      <c r="U1056" t="s">
        <v>324</v>
      </c>
      <c r="V1056" t="s">
        <v>324</v>
      </c>
      <c r="W1056" t="s">
        <v>324</v>
      </c>
      <c r="X1056" t="s">
        <v>324</v>
      </c>
      <c r="Y1056" t="s">
        <v>324</v>
      </c>
      <c r="Z1056" t="s">
        <v>324</v>
      </c>
      <c r="AA1056" t="s">
        <v>324</v>
      </c>
      <c r="AB1056" t="s">
        <v>324</v>
      </c>
      <c r="AC1056" t="s">
        <v>324</v>
      </c>
      <c r="AD1056" t="s">
        <v>324</v>
      </c>
      <c r="AE1056" t="s">
        <v>324</v>
      </c>
      <c r="AF1056" t="s">
        <v>324</v>
      </c>
      <c r="AG1056" t="s">
        <v>324</v>
      </c>
      <c r="AH1056" t="s">
        <v>324</v>
      </c>
      <c r="AI1056" t="s">
        <v>324</v>
      </c>
      <c r="AJ1056" t="s">
        <v>324</v>
      </c>
      <c r="AK1056" t="s">
        <v>324</v>
      </c>
      <c r="AL1056" t="s">
        <v>324</v>
      </c>
      <c r="AM1056" t="s">
        <v>324</v>
      </c>
      <c r="AN1056" t="s">
        <v>324</v>
      </c>
      <c r="AO1056" t="s">
        <v>324</v>
      </c>
      <c r="AP1056" t="s">
        <v>324</v>
      </c>
      <c r="AQ1056" t="s">
        <v>324</v>
      </c>
      <c r="AR1056" t="s">
        <v>324</v>
      </c>
      <c r="AS1056" t="s">
        <v>324</v>
      </c>
      <c r="AT1056" t="s">
        <v>324</v>
      </c>
      <c r="AU1056" t="s">
        <v>324</v>
      </c>
      <c r="AV1056" t="s">
        <v>324</v>
      </c>
      <c r="AW1056" t="s">
        <v>324</v>
      </c>
      <c r="AX1056" t="s">
        <v>324</v>
      </c>
      <c r="AY1056" t="s">
        <v>324</v>
      </c>
      <c r="AZ1056" t="s">
        <v>324</v>
      </c>
      <c r="BA1056" t="s">
        <v>324</v>
      </c>
      <c r="BB1056" t="s">
        <v>324</v>
      </c>
      <c r="BC1056" t="s">
        <v>324</v>
      </c>
      <c r="BD1056" t="s">
        <v>324</v>
      </c>
      <c r="BE1056" t="s">
        <v>324</v>
      </c>
      <c r="BF1056" t="s">
        <v>324</v>
      </c>
      <c r="BG1056" t="s">
        <v>324</v>
      </c>
      <c r="BH1056" t="s">
        <v>324</v>
      </c>
      <c r="BI1056" t="s">
        <v>324</v>
      </c>
      <c r="BJ1056" t="s">
        <v>324</v>
      </c>
      <c r="BK1056" t="s">
        <v>324</v>
      </c>
      <c r="BL1056" t="s">
        <v>324</v>
      </c>
      <c r="BM1056" t="s">
        <v>324</v>
      </c>
      <c r="BN1056" t="s">
        <v>324</v>
      </c>
      <c r="BO1056" t="s">
        <v>324</v>
      </c>
      <c r="BP1056" t="s">
        <v>324</v>
      </c>
      <c r="BQ1056" t="s">
        <v>324</v>
      </c>
      <c r="BR1056" t="s">
        <v>324</v>
      </c>
      <c r="BS1056" t="s">
        <v>324</v>
      </c>
      <c r="BT1056" t="s">
        <v>324</v>
      </c>
      <c r="BU1056" t="s">
        <v>324</v>
      </c>
      <c r="BV1056" t="s">
        <v>324</v>
      </c>
      <c r="BW1056" t="s">
        <v>324</v>
      </c>
      <c r="BX1056" t="s">
        <v>324</v>
      </c>
      <c r="BY1056" t="s">
        <v>324</v>
      </c>
      <c r="BZ1056" t="s">
        <v>324</v>
      </c>
      <c r="CA1056" t="s">
        <v>324</v>
      </c>
      <c r="CB1056" t="s">
        <v>324</v>
      </c>
      <c r="CC1056" t="s">
        <v>324</v>
      </c>
      <c r="CD1056" t="s">
        <v>324</v>
      </c>
      <c r="CE1056" t="s">
        <v>324</v>
      </c>
      <c r="CF1056" t="s">
        <v>324</v>
      </c>
      <c r="CG1056" t="s">
        <v>324</v>
      </c>
      <c r="CH1056" t="s">
        <v>324</v>
      </c>
      <c r="CI1056" t="s">
        <v>324</v>
      </c>
      <c r="CJ1056" t="s">
        <v>324</v>
      </c>
      <c r="CK1056" t="s">
        <v>324</v>
      </c>
      <c r="CL1056" t="s">
        <v>324</v>
      </c>
      <c r="CM1056" t="s">
        <v>324</v>
      </c>
      <c r="CN1056" t="s">
        <v>324</v>
      </c>
      <c r="CO1056" t="s">
        <v>179</v>
      </c>
      <c r="CP1056" t="s">
        <v>179</v>
      </c>
      <c r="CQ1056" t="s">
        <v>324</v>
      </c>
      <c r="CR1056" t="s">
        <v>324</v>
      </c>
      <c r="CS1056" t="s">
        <v>179</v>
      </c>
      <c r="CT1056" t="s">
        <v>324</v>
      </c>
      <c r="CU1056" t="s">
        <v>324</v>
      </c>
      <c r="CV1056" t="s">
        <v>324</v>
      </c>
      <c r="CW1056" t="s">
        <v>324</v>
      </c>
      <c r="CX1056" t="s">
        <v>324</v>
      </c>
      <c r="CY1056" t="s">
        <v>324</v>
      </c>
      <c r="CZ1056" t="s">
        <v>324</v>
      </c>
      <c r="DA1056" t="s">
        <v>324</v>
      </c>
      <c r="DB1056" t="s">
        <v>324</v>
      </c>
      <c r="DC1056" t="s">
        <v>324</v>
      </c>
    </row>
    <row r="1057" spans="1:107" x14ac:dyDescent="0.45">
      <c r="A1057">
        <v>2024</v>
      </c>
      <c r="B1057">
        <v>4</v>
      </c>
      <c r="C1057" t="s">
        <v>94</v>
      </c>
      <c r="D1057">
        <v>814</v>
      </c>
      <c r="E1057" t="s">
        <v>330</v>
      </c>
      <c r="F1057" t="s">
        <v>323</v>
      </c>
      <c r="G1057" t="s">
        <v>247</v>
      </c>
      <c r="H1057">
        <v>74.539000000000001</v>
      </c>
      <c r="I1057">
        <v>70.313000000000002</v>
      </c>
      <c r="J1057">
        <v>6.0110000000000001</v>
      </c>
      <c r="K1057" t="s">
        <v>324</v>
      </c>
      <c r="L1057">
        <v>150.863</v>
      </c>
      <c r="M1057">
        <v>6977</v>
      </c>
      <c r="N1057">
        <v>294</v>
      </c>
      <c r="O1057">
        <v>38</v>
      </c>
      <c r="P1057" t="s">
        <v>324</v>
      </c>
      <c r="Q1057">
        <v>7309</v>
      </c>
      <c r="R1057" t="s">
        <v>324</v>
      </c>
      <c r="S1057" t="s">
        <v>324</v>
      </c>
      <c r="T1057" t="s">
        <v>324</v>
      </c>
      <c r="U1057" t="s">
        <v>324</v>
      </c>
      <c r="V1057">
        <v>0</v>
      </c>
      <c r="W1057" t="s">
        <v>324</v>
      </c>
      <c r="X1057" t="s">
        <v>324</v>
      </c>
      <c r="Y1057" t="s">
        <v>324</v>
      </c>
      <c r="Z1057" t="s">
        <v>324</v>
      </c>
      <c r="AA1057">
        <v>0</v>
      </c>
      <c r="AB1057" t="s">
        <v>324</v>
      </c>
      <c r="AC1057" t="s">
        <v>324</v>
      </c>
      <c r="AD1057" t="s">
        <v>324</v>
      </c>
      <c r="AE1057" t="s">
        <v>324</v>
      </c>
      <c r="AF1057">
        <v>0</v>
      </c>
      <c r="AG1057" t="s">
        <v>324</v>
      </c>
      <c r="AH1057" t="s">
        <v>324</v>
      </c>
      <c r="AI1057" t="s">
        <v>324</v>
      </c>
      <c r="AJ1057" t="s">
        <v>324</v>
      </c>
      <c r="AK1057">
        <v>0</v>
      </c>
      <c r="AL1057" t="s">
        <v>324</v>
      </c>
      <c r="AM1057" t="s">
        <v>324</v>
      </c>
      <c r="AN1057" t="s">
        <v>324</v>
      </c>
      <c r="AO1057" t="s">
        <v>324</v>
      </c>
      <c r="AP1057">
        <v>0</v>
      </c>
      <c r="AQ1057" t="s">
        <v>324</v>
      </c>
      <c r="AR1057" t="s">
        <v>324</v>
      </c>
      <c r="AS1057" t="s">
        <v>324</v>
      </c>
      <c r="AT1057" t="s">
        <v>324</v>
      </c>
      <c r="AU1057">
        <v>0</v>
      </c>
      <c r="AV1057" t="s">
        <v>324</v>
      </c>
      <c r="AW1057" t="s">
        <v>324</v>
      </c>
      <c r="AX1057" t="s">
        <v>324</v>
      </c>
      <c r="AY1057" t="s">
        <v>324</v>
      </c>
      <c r="AZ1057">
        <v>0</v>
      </c>
      <c r="BA1057" t="s">
        <v>324</v>
      </c>
      <c r="BB1057" t="s">
        <v>324</v>
      </c>
      <c r="BC1057" t="s">
        <v>324</v>
      </c>
      <c r="BD1057" t="s">
        <v>324</v>
      </c>
      <c r="BE1057">
        <v>0</v>
      </c>
      <c r="BF1057" t="s">
        <v>324</v>
      </c>
      <c r="BG1057" t="s">
        <v>324</v>
      </c>
      <c r="BH1057" t="s">
        <v>324</v>
      </c>
      <c r="BI1057" t="s">
        <v>324</v>
      </c>
      <c r="BJ1057">
        <v>0</v>
      </c>
      <c r="BK1057">
        <v>7.0000000000000001E-3</v>
      </c>
      <c r="BL1057">
        <v>2E-3</v>
      </c>
      <c r="BM1057">
        <v>6.0000000000000001E-3</v>
      </c>
      <c r="BN1057" t="s">
        <v>324</v>
      </c>
      <c r="BO1057">
        <v>1.4999999999999999E-2</v>
      </c>
      <c r="BP1057">
        <v>1</v>
      </c>
      <c r="BQ1057">
        <v>1</v>
      </c>
      <c r="BR1057">
        <v>2</v>
      </c>
      <c r="BS1057" t="s">
        <v>324</v>
      </c>
      <c r="BT1057">
        <v>4</v>
      </c>
      <c r="BU1057" t="s">
        <v>324</v>
      </c>
      <c r="BV1057" t="s">
        <v>324</v>
      </c>
      <c r="BW1057" t="s">
        <v>324</v>
      </c>
      <c r="BX1057" t="s">
        <v>324</v>
      </c>
      <c r="BY1057">
        <v>0</v>
      </c>
      <c r="BZ1057">
        <v>2.1999999999999999E-2</v>
      </c>
      <c r="CA1057">
        <v>0</v>
      </c>
      <c r="CB1057">
        <v>0</v>
      </c>
      <c r="CC1057" t="s">
        <v>324</v>
      </c>
      <c r="CD1057">
        <v>2.1999999999999999E-2</v>
      </c>
      <c r="CE1057">
        <v>1</v>
      </c>
      <c r="CF1057">
        <v>0</v>
      </c>
      <c r="CG1057">
        <v>0</v>
      </c>
      <c r="CH1057" t="s">
        <v>324</v>
      </c>
      <c r="CI1057">
        <v>1</v>
      </c>
      <c r="CJ1057" t="s">
        <v>324</v>
      </c>
      <c r="CK1057" t="s">
        <v>324</v>
      </c>
      <c r="CL1057" t="s">
        <v>324</v>
      </c>
      <c r="CM1057" t="s">
        <v>324</v>
      </c>
      <c r="CN1057">
        <v>0</v>
      </c>
      <c r="CO1057">
        <v>74.567999999999998</v>
      </c>
      <c r="CP1057">
        <v>70.314999999999998</v>
      </c>
      <c r="CQ1057">
        <v>6.0170000000000003</v>
      </c>
      <c r="CR1057">
        <v>0</v>
      </c>
      <c r="CS1057">
        <v>150.9</v>
      </c>
      <c r="CT1057">
        <v>6979</v>
      </c>
      <c r="CU1057">
        <v>295</v>
      </c>
      <c r="CV1057">
        <v>40</v>
      </c>
      <c r="CW1057">
        <v>0</v>
      </c>
      <c r="CX1057">
        <v>7314</v>
      </c>
      <c r="CY1057">
        <v>0</v>
      </c>
      <c r="CZ1057">
        <v>0</v>
      </c>
      <c r="DA1057">
        <v>0</v>
      </c>
      <c r="DB1057">
        <v>0</v>
      </c>
      <c r="DC1057">
        <v>0</v>
      </c>
    </row>
    <row r="1058" spans="1:107" x14ac:dyDescent="0.45">
      <c r="A1058">
        <v>2024</v>
      </c>
      <c r="B1058">
        <v>4</v>
      </c>
      <c r="C1058" t="s">
        <v>94</v>
      </c>
      <c r="D1058">
        <v>817</v>
      </c>
      <c r="E1058" t="s">
        <v>331</v>
      </c>
      <c r="F1058" t="s">
        <v>323</v>
      </c>
      <c r="G1058" t="s">
        <v>244</v>
      </c>
      <c r="H1058">
        <v>11.025</v>
      </c>
      <c r="I1058">
        <v>2.1139999999999999</v>
      </c>
      <c r="J1058" t="s">
        <v>324</v>
      </c>
      <c r="K1058" t="s">
        <v>324</v>
      </c>
      <c r="L1058">
        <v>13.138999999999999</v>
      </c>
      <c r="M1058">
        <v>924</v>
      </c>
      <c r="N1058">
        <v>16</v>
      </c>
      <c r="O1058" t="s">
        <v>324</v>
      </c>
      <c r="P1058" t="s">
        <v>324</v>
      </c>
      <c r="Q1058">
        <v>940</v>
      </c>
      <c r="R1058" t="s">
        <v>324</v>
      </c>
      <c r="S1058" t="s">
        <v>324</v>
      </c>
      <c r="T1058" t="s">
        <v>324</v>
      </c>
      <c r="U1058" t="s">
        <v>324</v>
      </c>
      <c r="V1058">
        <v>0</v>
      </c>
      <c r="W1058" t="s">
        <v>324</v>
      </c>
      <c r="X1058" t="s">
        <v>324</v>
      </c>
      <c r="Y1058" t="s">
        <v>324</v>
      </c>
      <c r="Z1058" t="s">
        <v>324</v>
      </c>
      <c r="AA1058">
        <v>0</v>
      </c>
      <c r="AB1058">
        <v>845.16600000000005</v>
      </c>
      <c r="AC1058">
        <v>253.17599999999999</v>
      </c>
      <c r="AD1058" t="s">
        <v>324</v>
      </c>
      <c r="AE1058" t="s">
        <v>324</v>
      </c>
      <c r="AF1058">
        <v>1098.3420000000001</v>
      </c>
      <c r="AG1058" t="s">
        <v>324</v>
      </c>
      <c r="AH1058" t="s">
        <v>324</v>
      </c>
      <c r="AI1058" t="s">
        <v>324</v>
      </c>
      <c r="AJ1058" t="s">
        <v>324</v>
      </c>
      <c r="AK1058">
        <v>0</v>
      </c>
      <c r="AL1058" t="s">
        <v>324</v>
      </c>
      <c r="AM1058" t="s">
        <v>324</v>
      </c>
      <c r="AN1058" t="s">
        <v>324</v>
      </c>
      <c r="AO1058" t="s">
        <v>324</v>
      </c>
      <c r="AP1058">
        <v>0</v>
      </c>
      <c r="AQ1058" t="s">
        <v>324</v>
      </c>
      <c r="AR1058" t="s">
        <v>324</v>
      </c>
      <c r="AS1058" t="s">
        <v>324</v>
      </c>
      <c r="AT1058" t="s">
        <v>324</v>
      </c>
      <c r="AU1058">
        <v>0</v>
      </c>
      <c r="AV1058" t="s">
        <v>324</v>
      </c>
      <c r="AW1058" t="s">
        <v>324</v>
      </c>
      <c r="AX1058" t="s">
        <v>324</v>
      </c>
      <c r="AY1058" t="s">
        <v>324</v>
      </c>
      <c r="AZ1058">
        <v>0</v>
      </c>
      <c r="BA1058" t="s">
        <v>324</v>
      </c>
      <c r="BB1058" t="s">
        <v>324</v>
      </c>
      <c r="BC1058" t="s">
        <v>324</v>
      </c>
      <c r="BD1058" t="s">
        <v>324</v>
      </c>
      <c r="BE1058">
        <v>0</v>
      </c>
      <c r="BF1058" t="s">
        <v>324</v>
      </c>
      <c r="BG1058" t="s">
        <v>324</v>
      </c>
      <c r="BH1058" t="s">
        <v>324</v>
      </c>
      <c r="BI1058" t="s">
        <v>324</v>
      </c>
      <c r="BJ1058">
        <v>0</v>
      </c>
      <c r="BK1058">
        <v>5.0000000000000001E-3</v>
      </c>
      <c r="BL1058" t="s">
        <v>324</v>
      </c>
      <c r="BM1058" t="s">
        <v>324</v>
      </c>
      <c r="BN1058" t="s">
        <v>324</v>
      </c>
      <c r="BO1058">
        <v>5.0000000000000001E-3</v>
      </c>
      <c r="BP1058">
        <v>1</v>
      </c>
      <c r="BQ1058" t="s">
        <v>324</v>
      </c>
      <c r="BR1058" t="s">
        <v>324</v>
      </c>
      <c r="BS1058" t="s">
        <v>324</v>
      </c>
      <c r="BT1058">
        <v>1</v>
      </c>
      <c r="BU1058">
        <v>0</v>
      </c>
      <c r="BV1058" t="s">
        <v>324</v>
      </c>
      <c r="BW1058" t="s">
        <v>324</v>
      </c>
      <c r="BX1058" t="s">
        <v>324</v>
      </c>
      <c r="BY1058">
        <v>0</v>
      </c>
      <c r="BZ1058" t="s">
        <v>324</v>
      </c>
      <c r="CA1058" t="s">
        <v>324</v>
      </c>
      <c r="CB1058" t="s">
        <v>324</v>
      </c>
      <c r="CC1058" t="s">
        <v>324</v>
      </c>
      <c r="CD1058">
        <v>0</v>
      </c>
      <c r="CE1058" t="s">
        <v>324</v>
      </c>
      <c r="CF1058" t="s">
        <v>324</v>
      </c>
      <c r="CG1058" t="s">
        <v>324</v>
      </c>
      <c r="CH1058" t="s">
        <v>324</v>
      </c>
      <c r="CI1058">
        <v>0</v>
      </c>
      <c r="CJ1058" t="s">
        <v>324</v>
      </c>
      <c r="CK1058" t="s">
        <v>324</v>
      </c>
      <c r="CL1058" t="s">
        <v>324</v>
      </c>
      <c r="CM1058" t="s">
        <v>324</v>
      </c>
      <c r="CN1058">
        <v>0</v>
      </c>
      <c r="CO1058">
        <v>11.03</v>
      </c>
      <c r="CP1058">
        <v>2.1139999999999999</v>
      </c>
      <c r="CQ1058" t="s">
        <v>179</v>
      </c>
      <c r="CR1058">
        <v>0</v>
      </c>
      <c r="CS1058">
        <v>13.144</v>
      </c>
      <c r="CT1058">
        <v>925</v>
      </c>
      <c r="CU1058">
        <v>16</v>
      </c>
      <c r="CV1058">
        <v>0</v>
      </c>
      <c r="CW1058">
        <v>0</v>
      </c>
      <c r="CX1058">
        <v>941</v>
      </c>
      <c r="CY1058">
        <v>845.16600000000005</v>
      </c>
      <c r="CZ1058">
        <v>253.17599999999999</v>
      </c>
      <c r="DA1058">
        <v>0</v>
      </c>
      <c r="DB1058">
        <v>0</v>
      </c>
      <c r="DC1058">
        <v>1098.3420000000001</v>
      </c>
    </row>
    <row r="1059" spans="1:107" x14ac:dyDescent="0.45">
      <c r="A1059">
        <v>2024</v>
      </c>
      <c r="B1059">
        <v>4</v>
      </c>
      <c r="C1059" t="s">
        <v>94</v>
      </c>
      <c r="D1059">
        <v>3093</v>
      </c>
      <c r="E1059" t="s">
        <v>332</v>
      </c>
      <c r="F1059" t="s">
        <v>323</v>
      </c>
      <c r="G1059" t="s">
        <v>247</v>
      </c>
      <c r="H1059">
        <v>17.599</v>
      </c>
      <c r="I1059" t="s">
        <v>324</v>
      </c>
      <c r="J1059" t="s">
        <v>324</v>
      </c>
      <c r="K1059" t="s">
        <v>324</v>
      </c>
      <c r="L1059">
        <v>17.599</v>
      </c>
      <c r="M1059">
        <v>2075</v>
      </c>
      <c r="N1059" t="s">
        <v>324</v>
      </c>
      <c r="O1059" t="s">
        <v>324</v>
      </c>
      <c r="P1059" t="s">
        <v>324</v>
      </c>
      <c r="Q1059">
        <v>2075</v>
      </c>
      <c r="R1059" t="s">
        <v>324</v>
      </c>
      <c r="S1059" t="s">
        <v>324</v>
      </c>
      <c r="T1059" t="s">
        <v>324</v>
      </c>
      <c r="U1059" t="s">
        <v>324</v>
      </c>
      <c r="V1059">
        <v>0</v>
      </c>
      <c r="W1059" t="s">
        <v>324</v>
      </c>
      <c r="X1059" t="s">
        <v>324</v>
      </c>
      <c r="Y1059" t="s">
        <v>324</v>
      </c>
      <c r="Z1059" t="s">
        <v>324</v>
      </c>
      <c r="AA1059">
        <v>0</v>
      </c>
      <c r="AB1059" t="s">
        <v>324</v>
      </c>
      <c r="AC1059" t="s">
        <v>324</v>
      </c>
      <c r="AD1059" t="s">
        <v>324</v>
      </c>
      <c r="AE1059" t="s">
        <v>324</v>
      </c>
      <c r="AF1059">
        <v>0</v>
      </c>
      <c r="AG1059" t="s">
        <v>324</v>
      </c>
      <c r="AH1059" t="s">
        <v>324</v>
      </c>
      <c r="AI1059" t="s">
        <v>324</v>
      </c>
      <c r="AJ1059" t="s">
        <v>324</v>
      </c>
      <c r="AK1059">
        <v>0</v>
      </c>
      <c r="AL1059" t="s">
        <v>324</v>
      </c>
      <c r="AM1059" t="s">
        <v>324</v>
      </c>
      <c r="AN1059" t="s">
        <v>324</v>
      </c>
      <c r="AO1059" t="s">
        <v>324</v>
      </c>
      <c r="AP1059">
        <v>0</v>
      </c>
      <c r="AQ1059" t="s">
        <v>324</v>
      </c>
      <c r="AR1059" t="s">
        <v>324</v>
      </c>
      <c r="AS1059" t="s">
        <v>324</v>
      </c>
      <c r="AT1059" t="s">
        <v>324</v>
      </c>
      <c r="AU1059">
        <v>0</v>
      </c>
      <c r="AV1059" t="s">
        <v>324</v>
      </c>
      <c r="AW1059" t="s">
        <v>324</v>
      </c>
      <c r="AX1059" t="s">
        <v>324</v>
      </c>
      <c r="AY1059" t="s">
        <v>324</v>
      </c>
      <c r="AZ1059">
        <v>0</v>
      </c>
      <c r="BA1059" t="s">
        <v>324</v>
      </c>
      <c r="BB1059" t="s">
        <v>324</v>
      </c>
      <c r="BC1059" t="s">
        <v>324</v>
      </c>
      <c r="BD1059" t="s">
        <v>324</v>
      </c>
      <c r="BE1059">
        <v>0</v>
      </c>
      <c r="BF1059" t="s">
        <v>324</v>
      </c>
      <c r="BG1059" t="s">
        <v>324</v>
      </c>
      <c r="BH1059" t="s">
        <v>324</v>
      </c>
      <c r="BI1059" t="s">
        <v>324</v>
      </c>
      <c r="BJ1059">
        <v>0</v>
      </c>
      <c r="BK1059">
        <v>1.9E-2</v>
      </c>
      <c r="BL1059" t="s">
        <v>324</v>
      </c>
      <c r="BM1059" t="s">
        <v>324</v>
      </c>
      <c r="BN1059" t="s">
        <v>324</v>
      </c>
      <c r="BO1059">
        <v>1.9E-2</v>
      </c>
      <c r="BP1059">
        <v>3</v>
      </c>
      <c r="BQ1059" t="s">
        <v>324</v>
      </c>
      <c r="BR1059" t="s">
        <v>324</v>
      </c>
      <c r="BS1059" t="s">
        <v>324</v>
      </c>
      <c r="BT1059">
        <v>3</v>
      </c>
      <c r="BU1059" t="s">
        <v>324</v>
      </c>
      <c r="BV1059" t="s">
        <v>324</v>
      </c>
      <c r="BW1059" t="s">
        <v>324</v>
      </c>
      <c r="BX1059" t="s">
        <v>324</v>
      </c>
      <c r="BY1059">
        <v>0</v>
      </c>
      <c r="BZ1059" t="s">
        <v>324</v>
      </c>
      <c r="CA1059" t="s">
        <v>324</v>
      </c>
      <c r="CB1059" t="s">
        <v>324</v>
      </c>
      <c r="CC1059" t="s">
        <v>324</v>
      </c>
      <c r="CD1059">
        <v>0</v>
      </c>
      <c r="CE1059" t="s">
        <v>324</v>
      </c>
      <c r="CF1059" t="s">
        <v>324</v>
      </c>
      <c r="CG1059" t="s">
        <v>324</v>
      </c>
      <c r="CH1059" t="s">
        <v>324</v>
      </c>
      <c r="CI1059">
        <v>0</v>
      </c>
      <c r="CJ1059" t="s">
        <v>324</v>
      </c>
      <c r="CK1059" t="s">
        <v>324</v>
      </c>
      <c r="CL1059" t="s">
        <v>324</v>
      </c>
      <c r="CM1059" t="s">
        <v>324</v>
      </c>
      <c r="CN1059">
        <v>0</v>
      </c>
      <c r="CO1059">
        <v>17.617999999999999</v>
      </c>
      <c r="CP1059" t="s">
        <v>179</v>
      </c>
      <c r="CQ1059" t="s">
        <v>179</v>
      </c>
      <c r="CR1059">
        <v>0</v>
      </c>
      <c r="CS1059">
        <v>17.617999999999999</v>
      </c>
      <c r="CT1059">
        <v>2078</v>
      </c>
      <c r="CU1059">
        <v>0</v>
      </c>
      <c r="CV1059">
        <v>0</v>
      </c>
      <c r="CW1059">
        <v>0</v>
      </c>
      <c r="CX1059">
        <v>2078</v>
      </c>
      <c r="CY1059">
        <v>0</v>
      </c>
      <c r="CZ1059">
        <v>0</v>
      </c>
      <c r="DA1059">
        <v>0</v>
      </c>
      <c r="DB1059">
        <v>0</v>
      </c>
      <c r="DC1059">
        <v>0</v>
      </c>
    </row>
    <row r="1060" spans="1:107" x14ac:dyDescent="0.45">
      <c r="A1060">
        <v>2024</v>
      </c>
      <c r="B1060">
        <v>4</v>
      </c>
      <c r="C1060" t="s">
        <v>94</v>
      </c>
      <c r="D1060">
        <v>5860</v>
      </c>
      <c r="E1060" t="s">
        <v>333</v>
      </c>
      <c r="F1060" t="s">
        <v>323</v>
      </c>
      <c r="G1060" t="s">
        <v>244</v>
      </c>
      <c r="H1060">
        <v>1.0589999999999999</v>
      </c>
      <c r="I1060">
        <v>4.0000000000000001E-3</v>
      </c>
      <c r="J1060" t="s">
        <v>324</v>
      </c>
      <c r="K1060" t="s">
        <v>324</v>
      </c>
      <c r="L1060">
        <v>1.0629999999999999</v>
      </c>
      <c r="M1060">
        <v>135</v>
      </c>
      <c r="N1060">
        <v>1</v>
      </c>
      <c r="O1060" t="s">
        <v>324</v>
      </c>
      <c r="P1060" t="s">
        <v>324</v>
      </c>
      <c r="Q1060">
        <v>136</v>
      </c>
      <c r="R1060" t="s">
        <v>324</v>
      </c>
      <c r="S1060" t="s">
        <v>324</v>
      </c>
      <c r="T1060" t="s">
        <v>324</v>
      </c>
      <c r="U1060" t="s">
        <v>324</v>
      </c>
      <c r="V1060">
        <v>0</v>
      </c>
      <c r="W1060" t="s">
        <v>324</v>
      </c>
      <c r="X1060" t="s">
        <v>324</v>
      </c>
      <c r="Y1060" t="s">
        <v>324</v>
      </c>
      <c r="Z1060" t="s">
        <v>324</v>
      </c>
      <c r="AA1060">
        <v>0</v>
      </c>
      <c r="AB1060">
        <v>20.077000000000002</v>
      </c>
      <c r="AC1060">
        <v>0</v>
      </c>
      <c r="AD1060" t="s">
        <v>324</v>
      </c>
      <c r="AE1060" t="s">
        <v>324</v>
      </c>
      <c r="AF1060">
        <v>20.077000000000002</v>
      </c>
      <c r="AG1060" t="s">
        <v>324</v>
      </c>
      <c r="AH1060" t="s">
        <v>324</v>
      </c>
      <c r="AI1060" t="s">
        <v>324</v>
      </c>
      <c r="AJ1060" t="s">
        <v>324</v>
      </c>
      <c r="AK1060">
        <v>0</v>
      </c>
      <c r="AL1060" t="s">
        <v>324</v>
      </c>
      <c r="AM1060" t="s">
        <v>324</v>
      </c>
      <c r="AN1060" t="s">
        <v>324</v>
      </c>
      <c r="AO1060" t="s">
        <v>324</v>
      </c>
      <c r="AP1060">
        <v>0</v>
      </c>
      <c r="AQ1060" t="s">
        <v>324</v>
      </c>
      <c r="AR1060" t="s">
        <v>324</v>
      </c>
      <c r="AS1060" t="s">
        <v>324</v>
      </c>
      <c r="AT1060" t="s">
        <v>324</v>
      </c>
      <c r="AU1060">
        <v>0</v>
      </c>
      <c r="AV1060" t="s">
        <v>324</v>
      </c>
      <c r="AW1060" t="s">
        <v>324</v>
      </c>
      <c r="AX1060" t="s">
        <v>324</v>
      </c>
      <c r="AY1060" t="s">
        <v>324</v>
      </c>
      <c r="AZ1060">
        <v>0</v>
      </c>
      <c r="BA1060" t="s">
        <v>324</v>
      </c>
      <c r="BB1060" t="s">
        <v>324</v>
      </c>
      <c r="BC1060" t="s">
        <v>324</v>
      </c>
      <c r="BD1060" t="s">
        <v>324</v>
      </c>
      <c r="BE1060">
        <v>0</v>
      </c>
      <c r="BF1060" t="s">
        <v>324</v>
      </c>
      <c r="BG1060" t="s">
        <v>324</v>
      </c>
      <c r="BH1060" t="s">
        <v>324</v>
      </c>
      <c r="BI1060" t="s">
        <v>324</v>
      </c>
      <c r="BJ1060">
        <v>0</v>
      </c>
      <c r="BK1060" t="s">
        <v>324</v>
      </c>
      <c r="BL1060" t="s">
        <v>324</v>
      </c>
      <c r="BM1060" t="s">
        <v>324</v>
      </c>
      <c r="BN1060" t="s">
        <v>324</v>
      </c>
      <c r="BO1060">
        <v>0</v>
      </c>
      <c r="BP1060" t="s">
        <v>324</v>
      </c>
      <c r="BQ1060" t="s">
        <v>324</v>
      </c>
      <c r="BR1060" t="s">
        <v>324</v>
      </c>
      <c r="BS1060" t="s">
        <v>324</v>
      </c>
      <c r="BT1060">
        <v>0</v>
      </c>
      <c r="BU1060" t="s">
        <v>324</v>
      </c>
      <c r="BV1060" t="s">
        <v>324</v>
      </c>
      <c r="BW1060" t="s">
        <v>324</v>
      </c>
      <c r="BX1060" t="s">
        <v>324</v>
      </c>
      <c r="BY1060">
        <v>0</v>
      </c>
      <c r="BZ1060" t="s">
        <v>324</v>
      </c>
      <c r="CA1060" t="s">
        <v>324</v>
      </c>
      <c r="CB1060" t="s">
        <v>324</v>
      </c>
      <c r="CC1060" t="s">
        <v>324</v>
      </c>
      <c r="CD1060">
        <v>0</v>
      </c>
      <c r="CE1060" t="s">
        <v>324</v>
      </c>
      <c r="CF1060" t="s">
        <v>324</v>
      </c>
      <c r="CG1060" t="s">
        <v>324</v>
      </c>
      <c r="CH1060" t="s">
        <v>324</v>
      </c>
      <c r="CI1060">
        <v>0</v>
      </c>
      <c r="CJ1060" t="s">
        <v>324</v>
      </c>
      <c r="CK1060" t="s">
        <v>324</v>
      </c>
      <c r="CL1060" t="s">
        <v>324</v>
      </c>
      <c r="CM1060" t="s">
        <v>324</v>
      </c>
      <c r="CN1060">
        <v>0</v>
      </c>
      <c r="CO1060">
        <v>1.0589999999999999</v>
      </c>
      <c r="CP1060">
        <v>4.0000000000000001E-3</v>
      </c>
      <c r="CQ1060" t="s">
        <v>179</v>
      </c>
      <c r="CR1060">
        <v>0</v>
      </c>
      <c r="CS1060">
        <v>1.0629999999999999</v>
      </c>
      <c r="CT1060">
        <v>135</v>
      </c>
      <c r="CU1060">
        <v>1</v>
      </c>
      <c r="CV1060">
        <v>0</v>
      </c>
      <c r="CW1060">
        <v>0</v>
      </c>
      <c r="CX1060">
        <v>136</v>
      </c>
      <c r="CY1060">
        <v>20.077000000000002</v>
      </c>
      <c r="CZ1060">
        <v>0</v>
      </c>
      <c r="DA1060">
        <v>0</v>
      </c>
      <c r="DB1060">
        <v>0</v>
      </c>
      <c r="DC1060">
        <v>20.077000000000002</v>
      </c>
    </row>
    <row r="1061" spans="1:107" x14ac:dyDescent="0.45">
      <c r="A1061">
        <v>2024</v>
      </c>
      <c r="B1061">
        <v>4</v>
      </c>
      <c r="C1061" t="s">
        <v>94</v>
      </c>
      <c r="D1061">
        <v>6342</v>
      </c>
      <c r="E1061" t="s">
        <v>334</v>
      </c>
      <c r="F1061" t="s">
        <v>323</v>
      </c>
      <c r="G1061" t="s">
        <v>244</v>
      </c>
      <c r="H1061">
        <v>16.338000000000001</v>
      </c>
      <c r="I1061">
        <v>2.4900000000000002</v>
      </c>
      <c r="J1061">
        <v>0.79100000000000004</v>
      </c>
      <c r="K1061">
        <v>0</v>
      </c>
      <c r="L1061">
        <v>19.619</v>
      </c>
      <c r="M1061">
        <v>1768</v>
      </c>
      <c r="N1061">
        <v>13</v>
      </c>
      <c r="O1061">
        <v>7</v>
      </c>
      <c r="P1061">
        <v>0</v>
      </c>
      <c r="Q1061">
        <v>1788</v>
      </c>
      <c r="R1061">
        <v>0</v>
      </c>
      <c r="S1061">
        <v>0</v>
      </c>
      <c r="T1061">
        <v>0</v>
      </c>
      <c r="U1061">
        <v>0</v>
      </c>
      <c r="V1061">
        <v>0</v>
      </c>
      <c r="W1061">
        <v>0</v>
      </c>
      <c r="X1061">
        <v>0</v>
      </c>
      <c r="Y1061">
        <v>0</v>
      </c>
      <c r="Z1061">
        <v>0</v>
      </c>
      <c r="AA1061">
        <v>0</v>
      </c>
      <c r="AB1061">
        <v>0</v>
      </c>
      <c r="AC1061">
        <v>0</v>
      </c>
      <c r="AD1061">
        <v>0</v>
      </c>
      <c r="AE1061">
        <v>0</v>
      </c>
      <c r="AF1061">
        <v>0</v>
      </c>
      <c r="AG1061">
        <v>0</v>
      </c>
      <c r="AH1061">
        <v>0</v>
      </c>
      <c r="AI1061">
        <v>0</v>
      </c>
      <c r="AJ1061">
        <v>0</v>
      </c>
      <c r="AK1061">
        <v>0</v>
      </c>
      <c r="AL1061">
        <v>0</v>
      </c>
      <c r="AM1061">
        <v>0</v>
      </c>
      <c r="AN1061">
        <v>0</v>
      </c>
      <c r="AO1061">
        <v>0</v>
      </c>
      <c r="AP1061">
        <v>0</v>
      </c>
      <c r="AQ1061">
        <v>0</v>
      </c>
      <c r="AR1061">
        <v>0</v>
      </c>
      <c r="AS1061">
        <v>0</v>
      </c>
      <c r="AT1061">
        <v>0</v>
      </c>
      <c r="AU1061">
        <v>0</v>
      </c>
      <c r="AV1061">
        <v>0</v>
      </c>
      <c r="AW1061">
        <v>0</v>
      </c>
      <c r="AX1061">
        <v>0</v>
      </c>
      <c r="AY1061">
        <v>0</v>
      </c>
      <c r="AZ1061">
        <v>0</v>
      </c>
      <c r="BA1061">
        <v>0</v>
      </c>
      <c r="BB1061">
        <v>0</v>
      </c>
      <c r="BC1061">
        <v>0</v>
      </c>
      <c r="BD1061">
        <v>0</v>
      </c>
      <c r="BE1061">
        <v>0</v>
      </c>
      <c r="BF1061">
        <v>0</v>
      </c>
      <c r="BG1061">
        <v>0</v>
      </c>
      <c r="BH1061">
        <v>0</v>
      </c>
      <c r="BI1061">
        <v>0</v>
      </c>
      <c r="BJ1061">
        <v>0</v>
      </c>
      <c r="BK1061">
        <v>0</v>
      </c>
      <c r="BL1061">
        <v>0</v>
      </c>
      <c r="BM1061">
        <v>0</v>
      </c>
      <c r="BN1061">
        <v>0</v>
      </c>
      <c r="BO1061">
        <v>0</v>
      </c>
      <c r="BP1061">
        <v>0</v>
      </c>
      <c r="BQ1061">
        <v>0</v>
      </c>
      <c r="BR1061">
        <v>0</v>
      </c>
      <c r="BS1061">
        <v>0</v>
      </c>
      <c r="BT1061">
        <v>0</v>
      </c>
      <c r="BU1061">
        <v>0</v>
      </c>
      <c r="BV1061">
        <v>0</v>
      </c>
      <c r="BW1061">
        <v>0</v>
      </c>
      <c r="BX1061">
        <v>0</v>
      </c>
      <c r="BY1061">
        <v>0</v>
      </c>
      <c r="BZ1061">
        <v>0</v>
      </c>
      <c r="CA1061">
        <v>0</v>
      </c>
      <c r="CB1061">
        <v>0</v>
      </c>
      <c r="CC1061">
        <v>0</v>
      </c>
      <c r="CD1061">
        <v>0</v>
      </c>
      <c r="CE1061">
        <v>0</v>
      </c>
      <c r="CF1061">
        <v>0</v>
      </c>
      <c r="CG1061">
        <v>0</v>
      </c>
      <c r="CH1061">
        <v>0</v>
      </c>
      <c r="CI1061">
        <v>0</v>
      </c>
      <c r="CJ1061">
        <v>0</v>
      </c>
      <c r="CK1061">
        <v>0</v>
      </c>
      <c r="CL1061">
        <v>0</v>
      </c>
      <c r="CM1061">
        <v>0</v>
      </c>
      <c r="CN1061">
        <v>0</v>
      </c>
      <c r="CO1061">
        <v>16.338000000000001</v>
      </c>
      <c r="CP1061">
        <v>2.4900000000000002</v>
      </c>
      <c r="CQ1061">
        <v>0.79100000000000004</v>
      </c>
      <c r="CR1061">
        <v>0</v>
      </c>
      <c r="CS1061">
        <v>19.619</v>
      </c>
      <c r="CT1061">
        <v>1768</v>
      </c>
      <c r="CU1061">
        <v>13</v>
      </c>
      <c r="CV1061">
        <v>7</v>
      </c>
      <c r="CW1061">
        <v>0</v>
      </c>
      <c r="CX1061">
        <v>1788</v>
      </c>
      <c r="CY1061">
        <v>0</v>
      </c>
      <c r="CZ1061">
        <v>0</v>
      </c>
      <c r="DA1061">
        <v>0</v>
      </c>
      <c r="DB1061">
        <v>0</v>
      </c>
      <c r="DC1061">
        <v>0</v>
      </c>
    </row>
    <row r="1062" spans="1:107" x14ac:dyDescent="0.45">
      <c r="A1062">
        <v>2024</v>
      </c>
      <c r="B1062">
        <v>4</v>
      </c>
      <c r="C1062" t="s">
        <v>94</v>
      </c>
      <c r="D1062">
        <v>13718</v>
      </c>
      <c r="E1062" t="s">
        <v>335</v>
      </c>
      <c r="F1062" t="s">
        <v>323</v>
      </c>
      <c r="G1062" t="s">
        <v>244</v>
      </c>
      <c r="H1062">
        <v>2.59</v>
      </c>
      <c r="I1062">
        <v>0.45</v>
      </c>
      <c r="J1062">
        <v>2.79</v>
      </c>
      <c r="K1062">
        <v>0</v>
      </c>
      <c r="L1062">
        <v>5.83</v>
      </c>
      <c r="M1062">
        <v>345</v>
      </c>
      <c r="N1062">
        <v>6</v>
      </c>
      <c r="O1062">
        <v>2</v>
      </c>
      <c r="P1062">
        <v>0</v>
      </c>
      <c r="Q1062">
        <v>353</v>
      </c>
      <c r="R1062" t="s">
        <v>324</v>
      </c>
      <c r="S1062" t="s">
        <v>324</v>
      </c>
      <c r="T1062" t="s">
        <v>324</v>
      </c>
      <c r="U1062" t="s">
        <v>324</v>
      </c>
      <c r="V1062">
        <v>0</v>
      </c>
      <c r="W1062" t="s">
        <v>324</v>
      </c>
      <c r="X1062" t="s">
        <v>324</v>
      </c>
      <c r="Y1062" t="s">
        <v>324</v>
      </c>
      <c r="Z1062" t="s">
        <v>324</v>
      </c>
      <c r="AA1062">
        <v>0</v>
      </c>
      <c r="AB1062" t="s">
        <v>324</v>
      </c>
      <c r="AC1062" t="s">
        <v>324</v>
      </c>
      <c r="AD1062" t="s">
        <v>324</v>
      </c>
      <c r="AE1062" t="s">
        <v>324</v>
      </c>
      <c r="AF1062">
        <v>0</v>
      </c>
      <c r="AG1062" t="s">
        <v>324</v>
      </c>
      <c r="AH1062" t="s">
        <v>324</v>
      </c>
      <c r="AI1062" t="s">
        <v>324</v>
      </c>
      <c r="AJ1062" t="s">
        <v>324</v>
      </c>
      <c r="AK1062">
        <v>0</v>
      </c>
      <c r="AL1062" t="s">
        <v>324</v>
      </c>
      <c r="AM1062" t="s">
        <v>324</v>
      </c>
      <c r="AN1062" t="s">
        <v>324</v>
      </c>
      <c r="AO1062" t="s">
        <v>324</v>
      </c>
      <c r="AP1062">
        <v>0</v>
      </c>
      <c r="AQ1062" t="s">
        <v>324</v>
      </c>
      <c r="AR1062" t="s">
        <v>324</v>
      </c>
      <c r="AS1062" t="s">
        <v>324</v>
      </c>
      <c r="AT1062" t="s">
        <v>324</v>
      </c>
      <c r="AU1062">
        <v>0</v>
      </c>
      <c r="AV1062" t="s">
        <v>324</v>
      </c>
      <c r="AW1062" t="s">
        <v>324</v>
      </c>
      <c r="AX1062" t="s">
        <v>324</v>
      </c>
      <c r="AY1062" t="s">
        <v>324</v>
      </c>
      <c r="AZ1062">
        <v>0</v>
      </c>
      <c r="BA1062" t="s">
        <v>324</v>
      </c>
      <c r="BB1062" t="s">
        <v>324</v>
      </c>
      <c r="BC1062" t="s">
        <v>324</v>
      </c>
      <c r="BD1062" t="s">
        <v>324</v>
      </c>
      <c r="BE1062">
        <v>0</v>
      </c>
      <c r="BF1062" t="s">
        <v>324</v>
      </c>
      <c r="BG1062" t="s">
        <v>324</v>
      </c>
      <c r="BH1062" t="s">
        <v>324</v>
      </c>
      <c r="BI1062" t="s">
        <v>324</v>
      </c>
      <c r="BJ1062">
        <v>0</v>
      </c>
      <c r="BK1062" t="s">
        <v>324</v>
      </c>
      <c r="BL1062" t="s">
        <v>324</v>
      </c>
      <c r="BM1062" t="s">
        <v>324</v>
      </c>
      <c r="BN1062" t="s">
        <v>324</v>
      </c>
      <c r="BO1062">
        <v>0</v>
      </c>
      <c r="BP1062" t="s">
        <v>324</v>
      </c>
      <c r="BQ1062" t="s">
        <v>324</v>
      </c>
      <c r="BR1062" t="s">
        <v>324</v>
      </c>
      <c r="BS1062" t="s">
        <v>324</v>
      </c>
      <c r="BT1062">
        <v>0</v>
      </c>
      <c r="BU1062" t="s">
        <v>324</v>
      </c>
      <c r="BV1062" t="s">
        <v>324</v>
      </c>
      <c r="BW1062" t="s">
        <v>324</v>
      </c>
      <c r="BX1062" t="s">
        <v>324</v>
      </c>
      <c r="BY1062">
        <v>0</v>
      </c>
      <c r="BZ1062" t="s">
        <v>324</v>
      </c>
      <c r="CA1062" t="s">
        <v>324</v>
      </c>
      <c r="CB1062" t="s">
        <v>324</v>
      </c>
      <c r="CC1062" t="s">
        <v>324</v>
      </c>
      <c r="CD1062">
        <v>0</v>
      </c>
      <c r="CE1062" t="s">
        <v>324</v>
      </c>
      <c r="CF1062" t="s">
        <v>324</v>
      </c>
      <c r="CG1062" t="s">
        <v>324</v>
      </c>
      <c r="CH1062" t="s">
        <v>324</v>
      </c>
      <c r="CI1062">
        <v>0</v>
      </c>
      <c r="CJ1062" t="s">
        <v>324</v>
      </c>
      <c r="CK1062" t="s">
        <v>324</v>
      </c>
      <c r="CL1062" t="s">
        <v>324</v>
      </c>
      <c r="CM1062" t="s">
        <v>324</v>
      </c>
      <c r="CN1062">
        <v>0</v>
      </c>
      <c r="CO1062">
        <v>2.59</v>
      </c>
      <c r="CP1062">
        <v>0.45</v>
      </c>
      <c r="CQ1062">
        <v>2.79</v>
      </c>
      <c r="CR1062">
        <v>0</v>
      </c>
      <c r="CS1062">
        <v>5.83</v>
      </c>
      <c r="CT1062">
        <v>345</v>
      </c>
      <c r="CU1062">
        <v>6</v>
      </c>
      <c r="CV1062">
        <v>2</v>
      </c>
      <c r="CW1062">
        <v>0</v>
      </c>
      <c r="CX1062">
        <v>353</v>
      </c>
      <c r="CY1062">
        <v>0</v>
      </c>
      <c r="CZ1062">
        <v>0</v>
      </c>
      <c r="DA1062">
        <v>0</v>
      </c>
      <c r="DB1062">
        <v>0</v>
      </c>
      <c r="DC1062">
        <v>0</v>
      </c>
    </row>
    <row r="1063" spans="1:107" x14ac:dyDescent="0.45">
      <c r="A1063">
        <v>2024</v>
      </c>
      <c r="B1063">
        <v>4</v>
      </c>
      <c r="C1063" t="s">
        <v>94</v>
      </c>
      <c r="D1063">
        <v>14063</v>
      </c>
      <c r="E1063" t="s">
        <v>336</v>
      </c>
      <c r="F1063" t="s">
        <v>323</v>
      </c>
      <c r="G1063" t="s">
        <v>244</v>
      </c>
      <c r="H1063">
        <v>4.9400000000000004</v>
      </c>
      <c r="I1063">
        <v>2.3380000000000001</v>
      </c>
      <c r="J1063">
        <v>0</v>
      </c>
      <c r="K1063">
        <v>0</v>
      </c>
      <c r="L1063">
        <v>7.2779999999999996</v>
      </c>
      <c r="M1063">
        <v>623</v>
      </c>
      <c r="N1063">
        <v>21</v>
      </c>
      <c r="O1063">
        <v>0</v>
      </c>
      <c r="P1063" t="s">
        <v>324</v>
      </c>
      <c r="Q1063">
        <v>644</v>
      </c>
      <c r="R1063">
        <v>1.786</v>
      </c>
      <c r="S1063">
        <v>3.1309999999999998</v>
      </c>
      <c r="T1063">
        <v>4.0000000000000001E-3</v>
      </c>
      <c r="U1063">
        <v>0</v>
      </c>
      <c r="V1063">
        <v>4.9210000000000003</v>
      </c>
      <c r="W1063">
        <v>472</v>
      </c>
      <c r="X1063">
        <v>406</v>
      </c>
      <c r="Y1063">
        <v>1</v>
      </c>
      <c r="Z1063">
        <v>0</v>
      </c>
      <c r="AA1063">
        <v>879</v>
      </c>
      <c r="AB1063">
        <v>0</v>
      </c>
      <c r="AC1063">
        <v>0</v>
      </c>
      <c r="AD1063">
        <v>0</v>
      </c>
      <c r="AE1063">
        <v>0</v>
      </c>
      <c r="AF1063">
        <v>0</v>
      </c>
      <c r="AG1063">
        <v>0</v>
      </c>
      <c r="AH1063">
        <v>0</v>
      </c>
      <c r="AI1063">
        <v>0</v>
      </c>
      <c r="AJ1063">
        <v>0</v>
      </c>
      <c r="AK1063">
        <v>0</v>
      </c>
      <c r="AL1063">
        <v>0</v>
      </c>
      <c r="AM1063">
        <v>0</v>
      </c>
      <c r="AN1063">
        <v>0</v>
      </c>
      <c r="AO1063">
        <v>0</v>
      </c>
      <c r="AP1063">
        <v>0</v>
      </c>
      <c r="AQ1063">
        <v>0</v>
      </c>
      <c r="AR1063">
        <v>0</v>
      </c>
      <c r="AS1063">
        <v>0</v>
      </c>
      <c r="AT1063">
        <v>0</v>
      </c>
      <c r="AU1063">
        <v>0</v>
      </c>
      <c r="AV1063">
        <v>0</v>
      </c>
      <c r="AW1063">
        <v>0</v>
      </c>
      <c r="AX1063">
        <v>0</v>
      </c>
      <c r="AY1063">
        <v>0</v>
      </c>
      <c r="AZ1063">
        <v>0</v>
      </c>
      <c r="BA1063">
        <v>0</v>
      </c>
      <c r="BB1063">
        <v>0</v>
      </c>
      <c r="BC1063">
        <v>0</v>
      </c>
      <c r="BD1063">
        <v>0</v>
      </c>
      <c r="BE1063">
        <v>0</v>
      </c>
      <c r="BF1063">
        <v>0</v>
      </c>
      <c r="BG1063">
        <v>0</v>
      </c>
      <c r="BH1063">
        <v>0</v>
      </c>
      <c r="BI1063">
        <v>0</v>
      </c>
      <c r="BJ1063">
        <v>0</v>
      </c>
      <c r="BK1063">
        <v>4.0000000000000001E-3</v>
      </c>
      <c r="BL1063">
        <v>0</v>
      </c>
      <c r="BM1063">
        <v>0</v>
      </c>
      <c r="BN1063">
        <v>0</v>
      </c>
      <c r="BO1063">
        <v>4.0000000000000001E-3</v>
      </c>
      <c r="BP1063">
        <v>2</v>
      </c>
      <c r="BQ1063">
        <v>0</v>
      </c>
      <c r="BR1063">
        <v>0</v>
      </c>
      <c r="BS1063">
        <v>0</v>
      </c>
      <c r="BT1063">
        <v>2</v>
      </c>
      <c r="BU1063">
        <v>0</v>
      </c>
      <c r="BV1063">
        <v>0</v>
      </c>
      <c r="BW1063">
        <v>0</v>
      </c>
      <c r="BX1063">
        <v>0</v>
      </c>
      <c r="BY1063">
        <v>0</v>
      </c>
      <c r="BZ1063">
        <v>0</v>
      </c>
      <c r="CA1063">
        <v>0</v>
      </c>
      <c r="CB1063">
        <v>0</v>
      </c>
      <c r="CC1063">
        <v>0</v>
      </c>
      <c r="CD1063">
        <v>0</v>
      </c>
      <c r="CE1063">
        <v>0</v>
      </c>
      <c r="CF1063">
        <v>0</v>
      </c>
      <c r="CG1063">
        <v>0</v>
      </c>
      <c r="CH1063">
        <v>0</v>
      </c>
      <c r="CI1063">
        <v>0</v>
      </c>
      <c r="CJ1063">
        <v>0</v>
      </c>
      <c r="CK1063">
        <v>0</v>
      </c>
      <c r="CL1063">
        <v>0</v>
      </c>
      <c r="CM1063">
        <v>0</v>
      </c>
      <c r="CN1063">
        <v>0</v>
      </c>
      <c r="CO1063">
        <v>6.73</v>
      </c>
      <c r="CP1063">
        <v>5.4690000000000003</v>
      </c>
      <c r="CQ1063">
        <v>4.0000000000000001E-3</v>
      </c>
      <c r="CR1063">
        <v>0</v>
      </c>
      <c r="CS1063">
        <v>12.202999999999999</v>
      </c>
      <c r="CT1063">
        <v>1097</v>
      </c>
      <c r="CU1063">
        <v>427</v>
      </c>
      <c r="CV1063">
        <v>1</v>
      </c>
      <c r="CW1063">
        <v>0</v>
      </c>
      <c r="CX1063">
        <v>1525</v>
      </c>
      <c r="CY1063">
        <v>0</v>
      </c>
      <c r="CZ1063">
        <v>0</v>
      </c>
      <c r="DA1063">
        <v>0</v>
      </c>
      <c r="DB1063">
        <v>0</v>
      </c>
      <c r="DC1063">
        <v>0</v>
      </c>
    </row>
    <row r="1064" spans="1:107" x14ac:dyDescent="0.45">
      <c r="A1064">
        <v>2024</v>
      </c>
      <c r="B1064">
        <v>4</v>
      </c>
      <c r="C1064" t="s">
        <v>94</v>
      </c>
      <c r="D1064">
        <v>17698</v>
      </c>
      <c r="E1064" t="s">
        <v>337</v>
      </c>
      <c r="F1064" t="s">
        <v>323</v>
      </c>
      <c r="G1064" t="s">
        <v>244</v>
      </c>
      <c r="H1064">
        <v>9.6120000000000001</v>
      </c>
      <c r="I1064">
        <v>1.782</v>
      </c>
      <c r="J1064">
        <v>0.92</v>
      </c>
      <c r="K1064" t="s">
        <v>324</v>
      </c>
      <c r="L1064">
        <v>12.314</v>
      </c>
      <c r="M1064">
        <v>1454</v>
      </c>
      <c r="N1064">
        <v>45</v>
      </c>
      <c r="O1064">
        <v>3</v>
      </c>
      <c r="P1064" t="s">
        <v>324</v>
      </c>
      <c r="Q1064">
        <v>1502</v>
      </c>
      <c r="R1064">
        <v>0.20100000000000001</v>
      </c>
      <c r="S1064">
        <v>14.404</v>
      </c>
      <c r="T1064" t="s">
        <v>324</v>
      </c>
      <c r="U1064" t="s">
        <v>324</v>
      </c>
      <c r="V1064">
        <v>14.605</v>
      </c>
      <c r="W1064">
        <v>16</v>
      </c>
      <c r="X1064">
        <v>15</v>
      </c>
      <c r="Y1064" t="s">
        <v>324</v>
      </c>
      <c r="Z1064" t="s">
        <v>324</v>
      </c>
      <c r="AA1064">
        <v>31</v>
      </c>
      <c r="AB1064">
        <v>898.06</v>
      </c>
      <c r="AC1064">
        <v>2073.61</v>
      </c>
      <c r="AD1064">
        <v>58.052</v>
      </c>
      <c r="AE1064" t="s">
        <v>324</v>
      </c>
      <c r="AF1064">
        <v>3029.7220000000002</v>
      </c>
      <c r="AG1064">
        <v>9.9000000000000005E-2</v>
      </c>
      <c r="AH1064">
        <v>7.0000000000000001E-3</v>
      </c>
      <c r="AI1064" t="s">
        <v>324</v>
      </c>
      <c r="AJ1064" t="s">
        <v>324</v>
      </c>
      <c r="AK1064">
        <v>0.106</v>
      </c>
      <c r="AL1064">
        <v>17</v>
      </c>
      <c r="AM1064">
        <v>1</v>
      </c>
      <c r="AN1064" t="s">
        <v>324</v>
      </c>
      <c r="AO1064" t="s">
        <v>324</v>
      </c>
      <c r="AP1064">
        <v>18</v>
      </c>
      <c r="AQ1064">
        <v>0.29699999999999999</v>
      </c>
      <c r="AR1064">
        <v>1.2999999999999999E-2</v>
      </c>
      <c r="AS1064" t="s">
        <v>324</v>
      </c>
      <c r="AT1064" t="s">
        <v>324</v>
      </c>
      <c r="AU1064">
        <v>0.31</v>
      </c>
      <c r="AV1064" t="s">
        <v>324</v>
      </c>
      <c r="AW1064" t="s">
        <v>324</v>
      </c>
      <c r="AX1064" t="s">
        <v>324</v>
      </c>
      <c r="AY1064" t="s">
        <v>324</v>
      </c>
      <c r="AZ1064">
        <v>0</v>
      </c>
      <c r="BA1064" t="s">
        <v>324</v>
      </c>
      <c r="BB1064" t="s">
        <v>324</v>
      </c>
      <c r="BC1064" t="s">
        <v>324</v>
      </c>
      <c r="BD1064" t="s">
        <v>324</v>
      </c>
      <c r="BE1064">
        <v>0</v>
      </c>
      <c r="BF1064" t="s">
        <v>324</v>
      </c>
      <c r="BG1064" t="s">
        <v>324</v>
      </c>
      <c r="BH1064" t="s">
        <v>324</v>
      </c>
      <c r="BI1064" t="s">
        <v>324</v>
      </c>
      <c r="BJ1064">
        <v>0</v>
      </c>
      <c r="BK1064" t="s">
        <v>324</v>
      </c>
      <c r="BL1064">
        <v>2E-3</v>
      </c>
      <c r="BM1064" t="s">
        <v>324</v>
      </c>
      <c r="BN1064" t="s">
        <v>324</v>
      </c>
      <c r="BO1064">
        <v>2E-3</v>
      </c>
      <c r="BP1064" t="s">
        <v>324</v>
      </c>
      <c r="BQ1064">
        <v>1</v>
      </c>
      <c r="BR1064" t="s">
        <v>324</v>
      </c>
      <c r="BS1064" t="s">
        <v>324</v>
      </c>
      <c r="BT1064">
        <v>1</v>
      </c>
      <c r="BU1064" t="s">
        <v>324</v>
      </c>
      <c r="BV1064">
        <v>3.2000000000000001E-2</v>
      </c>
      <c r="BW1064" t="s">
        <v>324</v>
      </c>
      <c r="BX1064" t="s">
        <v>324</v>
      </c>
      <c r="BY1064">
        <v>3.2000000000000001E-2</v>
      </c>
      <c r="BZ1064" t="s">
        <v>324</v>
      </c>
      <c r="CA1064">
        <v>3</v>
      </c>
      <c r="CB1064" t="s">
        <v>324</v>
      </c>
      <c r="CC1064" t="s">
        <v>324</v>
      </c>
      <c r="CD1064">
        <v>3</v>
      </c>
      <c r="CE1064" t="s">
        <v>324</v>
      </c>
      <c r="CF1064">
        <v>1</v>
      </c>
      <c r="CG1064" t="s">
        <v>324</v>
      </c>
      <c r="CH1064" t="s">
        <v>324</v>
      </c>
      <c r="CI1064">
        <v>1</v>
      </c>
      <c r="CJ1064" t="s">
        <v>324</v>
      </c>
      <c r="CK1064">
        <v>0</v>
      </c>
      <c r="CL1064" t="s">
        <v>324</v>
      </c>
      <c r="CM1064" t="s">
        <v>324</v>
      </c>
      <c r="CN1064">
        <v>0</v>
      </c>
      <c r="CO1064">
        <v>9.8130000000000006</v>
      </c>
      <c r="CP1064">
        <v>19.187999999999999</v>
      </c>
      <c r="CQ1064">
        <v>0.92</v>
      </c>
      <c r="CR1064">
        <v>0</v>
      </c>
      <c r="CS1064">
        <v>29.920999999999999</v>
      </c>
      <c r="CT1064">
        <v>1470</v>
      </c>
      <c r="CU1064">
        <v>62</v>
      </c>
      <c r="CV1064">
        <v>3</v>
      </c>
      <c r="CW1064">
        <v>0</v>
      </c>
      <c r="CX1064">
        <v>1535</v>
      </c>
      <c r="CY1064">
        <v>898.06</v>
      </c>
      <c r="CZ1064">
        <v>2073.6419999999998</v>
      </c>
      <c r="DA1064">
        <v>58.052</v>
      </c>
      <c r="DB1064">
        <v>0</v>
      </c>
      <c r="DC1064">
        <v>3029.7539999999999</v>
      </c>
    </row>
    <row r="1065" spans="1:107" x14ac:dyDescent="0.45">
      <c r="A1065">
        <v>2024</v>
      </c>
      <c r="B1065">
        <v>4</v>
      </c>
      <c r="C1065" t="s">
        <v>94</v>
      </c>
      <c r="D1065">
        <v>99999</v>
      </c>
      <c r="E1065" t="s">
        <v>329</v>
      </c>
      <c r="F1065" t="s">
        <v>323</v>
      </c>
      <c r="H1065">
        <v>15.930999999999999</v>
      </c>
      <c r="I1065">
        <v>14.226000000000001</v>
      </c>
      <c r="J1065">
        <v>21.913</v>
      </c>
      <c r="K1065" t="s">
        <v>324</v>
      </c>
      <c r="L1065">
        <v>52.07</v>
      </c>
      <c r="M1065" t="s">
        <v>324</v>
      </c>
      <c r="N1065" t="s">
        <v>324</v>
      </c>
      <c r="O1065" t="s">
        <v>324</v>
      </c>
      <c r="P1065" t="s">
        <v>324</v>
      </c>
      <c r="Q1065" t="s">
        <v>324</v>
      </c>
      <c r="R1065" t="s">
        <v>324</v>
      </c>
      <c r="S1065" t="s">
        <v>324</v>
      </c>
      <c r="T1065" t="s">
        <v>324</v>
      </c>
      <c r="U1065" t="s">
        <v>324</v>
      </c>
      <c r="V1065">
        <v>0</v>
      </c>
      <c r="W1065" t="s">
        <v>324</v>
      </c>
      <c r="X1065" t="s">
        <v>324</v>
      </c>
      <c r="Y1065" t="s">
        <v>324</v>
      </c>
      <c r="Z1065" t="s">
        <v>324</v>
      </c>
      <c r="AA1065" t="s">
        <v>324</v>
      </c>
      <c r="AB1065" t="s">
        <v>324</v>
      </c>
      <c r="AC1065" t="s">
        <v>324</v>
      </c>
      <c r="AD1065" t="s">
        <v>324</v>
      </c>
      <c r="AE1065" t="s">
        <v>324</v>
      </c>
      <c r="AF1065" t="s">
        <v>324</v>
      </c>
      <c r="AG1065" t="s">
        <v>324</v>
      </c>
      <c r="AH1065" t="s">
        <v>324</v>
      </c>
      <c r="AI1065" t="s">
        <v>324</v>
      </c>
      <c r="AJ1065" t="s">
        <v>324</v>
      </c>
      <c r="AK1065">
        <v>0</v>
      </c>
      <c r="AL1065" t="s">
        <v>324</v>
      </c>
      <c r="AM1065" t="s">
        <v>324</v>
      </c>
      <c r="AN1065" t="s">
        <v>324</v>
      </c>
      <c r="AO1065" t="s">
        <v>324</v>
      </c>
      <c r="AP1065" t="s">
        <v>324</v>
      </c>
      <c r="AQ1065" t="s">
        <v>324</v>
      </c>
      <c r="AR1065" t="s">
        <v>324</v>
      </c>
      <c r="AS1065" t="s">
        <v>324</v>
      </c>
      <c r="AT1065" t="s">
        <v>324</v>
      </c>
      <c r="AU1065" t="s">
        <v>324</v>
      </c>
      <c r="AV1065" t="s">
        <v>324</v>
      </c>
      <c r="AW1065" t="s">
        <v>324</v>
      </c>
      <c r="AX1065" t="s">
        <v>324</v>
      </c>
      <c r="AY1065" t="s">
        <v>324</v>
      </c>
      <c r="AZ1065">
        <v>0</v>
      </c>
      <c r="BA1065" t="s">
        <v>324</v>
      </c>
      <c r="BB1065" t="s">
        <v>324</v>
      </c>
      <c r="BC1065" t="s">
        <v>324</v>
      </c>
      <c r="BD1065" t="s">
        <v>324</v>
      </c>
      <c r="BE1065" t="s">
        <v>324</v>
      </c>
      <c r="BF1065" t="s">
        <v>324</v>
      </c>
      <c r="BG1065" t="s">
        <v>324</v>
      </c>
      <c r="BH1065" t="s">
        <v>324</v>
      </c>
      <c r="BI1065" t="s">
        <v>324</v>
      </c>
      <c r="BJ1065" t="s">
        <v>324</v>
      </c>
      <c r="BK1065" t="s">
        <v>324</v>
      </c>
      <c r="BL1065" t="s">
        <v>324</v>
      </c>
      <c r="BM1065" t="s">
        <v>324</v>
      </c>
      <c r="BN1065" t="s">
        <v>324</v>
      </c>
      <c r="BO1065" t="s">
        <v>324</v>
      </c>
      <c r="BP1065" t="s">
        <v>324</v>
      </c>
      <c r="BQ1065" t="s">
        <v>324</v>
      </c>
      <c r="BR1065" t="s">
        <v>324</v>
      </c>
      <c r="BS1065" t="s">
        <v>324</v>
      </c>
      <c r="BT1065" t="s">
        <v>324</v>
      </c>
      <c r="BU1065" t="s">
        <v>324</v>
      </c>
      <c r="BV1065" t="s">
        <v>324</v>
      </c>
      <c r="BW1065" t="s">
        <v>324</v>
      </c>
      <c r="BX1065" t="s">
        <v>324</v>
      </c>
      <c r="BY1065" t="s">
        <v>324</v>
      </c>
      <c r="BZ1065" t="s">
        <v>324</v>
      </c>
      <c r="CA1065" t="s">
        <v>324</v>
      </c>
      <c r="CB1065" t="s">
        <v>324</v>
      </c>
      <c r="CC1065" t="s">
        <v>324</v>
      </c>
      <c r="CD1065" t="s">
        <v>324</v>
      </c>
      <c r="CE1065" t="s">
        <v>324</v>
      </c>
      <c r="CF1065" t="s">
        <v>324</v>
      </c>
      <c r="CG1065" t="s">
        <v>324</v>
      </c>
      <c r="CH1065" t="s">
        <v>324</v>
      </c>
      <c r="CI1065" t="s">
        <v>324</v>
      </c>
      <c r="CJ1065" t="s">
        <v>324</v>
      </c>
      <c r="CK1065" t="s">
        <v>324</v>
      </c>
      <c r="CL1065" t="s">
        <v>324</v>
      </c>
      <c r="CM1065" t="s">
        <v>324</v>
      </c>
      <c r="CN1065" t="s">
        <v>324</v>
      </c>
      <c r="CO1065">
        <v>15.930999999999999</v>
      </c>
      <c r="CP1065">
        <v>14.226000000000001</v>
      </c>
      <c r="CQ1065">
        <v>21.913</v>
      </c>
      <c r="CR1065" t="s">
        <v>324</v>
      </c>
      <c r="CS1065">
        <v>52.07</v>
      </c>
      <c r="CT1065" t="s">
        <v>324</v>
      </c>
      <c r="CU1065" t="s">
        <v>324</v>
      </c>
      <c r="CV1065" t="s">
        <v>324</v>
      </c>
      <c r="CW1065" t="s">
        <v>324</v>
      </c>
      <c r="CX1065" t="s">
        <v>324</v>
      </c>
      <c r="CY1065" t="s">
        <v>324</v>
      </c>
      <c r="CZ1065" t="s">
        <v>324</v>
      </c>
      <c r="DA1065" t="s">
        <v>324</v>
      </c>
      <c r="DB1065" t="s">
        <v>324</v>
      </c>
      <c r="DC1065" t="s">
        <v>324</v>
      </c>
    </row>
    <row r="1066" spans="1:107" x14ac:dyDescent="0.45">
      <c r="A1066">
        <v>2024</v>
      </c>
      <c r="B1066">
        <v>4</v>
      </c>
      <c r="C1066" t="s">
        <v>90</v>
      </c>
      <c r="D1066">
        <v>176</v>
      </c>
      <c r="E1066" t="s">
        <v>338</v>
      </c>
      <c r="F1066" t="s">
        <v>323</v>
      </c>
      <c r="G1066" t="s">
        <v>244</v>
      </c>
      <c r="H1066">
        <v>6.0999999999999999E-2</v>
      </c>
      <c r="I1066">
        <v>5.0000000000000001E-3</v>
      </c>
      <c r="J1066" t="s">
        <v>324</v>
      </c>
      <c r="K1066" t="s">
        <v>324</v>
      </c>
      <c r="L1066">
        <v>6.6000000000000003E-2</v>
      </c>
      <c r="M1066">
        <v>12</v>
      </c>
      <c r="N1066">
        <v>3</v>
      </c>
      <c r="O1066" t="s">
        <v>324</v>
      </c>
      <c r="P1066" t="s">
        <v>324</v>
      </c>
      <c r="Q1066">
        <v>15</v>
      </c>
      <c r="R1066" t="s">
        <v>324</v>
      </c>
      <c r="S1066" t="s">
        <v>324</v>
      </c>
      <c r="T1066" t="s">
        <v>324</v>
      </c>
      <c r="U1066" t="s">
        <v>324</v>
      </c>
      <c r="V1066">
        <v>0</v>
      </c>
      <c r="W1066" t="s">
        <v>324</v>
      </c>
      <c r="X1066" t="s">
        <v>324</v>
      </c>
      <c r="Y1066" t="s">
        <v>324</v>
      </c>
      <c r="Z1066" t="s">
        <v>324</v>
      </c>
      <c r="AA1066">
        <v>0</v>
      </c>
      <c r="AB1066">
        <v>6.2850000000000001</v>
      </c>
      <c r="AC1066">
        <v>0.60499999999999998</v>
      </c>
      <c r="AD1066" t="s">
        <v>324</v>
      </c>
      <c r="AE1066" t="s">
        <v>324</v>
      </c>
      <c r="AF1066">
        <v>6.89</v>
      </c>
      <c r="AG1066" t="s">
        <v>324</v>
      </c>
      <c r="AH1066" t="s">
        <v>324</v>
      </c>
      <c r="AI1066" t="s">
        <v>324</v>
      </c>
      <c r="AJ1066" t="s">
        <v>324</v>
      </c>
      <c r="AK1066">
        <v>0</v>
      </c>
      <c r="AL1066" t="s">
        <v>324</v>
      </c>
      <c r="AM1066" t="s">
        <v>324</v>
      </c>
      <c r="AN1066" t="s">
        <v>324</v>
      </c>
      <c r="AO1066" t="s">
        <v>324</v>
      </c>
      <c r="AP1066">
        <v>0</v>
      </c>
      <c r="AQ1066" t="s">
        <v>324</v>
      </c>
      <c r="AR1066" t="s">
        <v>324</v>
      </c>
      <c r="AS1066" t="s">
        <v>324</v>
      </c>
      <c r="AT1066" t="s">
        <v>324</v>
      </c>
      <c r="AU1066">
        <v>0</v>
      </c>
      <c r="AV1066" t="s">
        <v>324</v>
      </c>
      <c r="AW1066" t="s">
        <v>324</v>
      </c>
      <c r="AX1066" t="s">
        <v>324</v>
      </c>
      <c r="AY1066" t="s">
        <v>324</v>
      </c>
      <c r="AZ1066">
        <v>0</v>
      </c>
      <c r="BA1066" t="s">
        <v>324</v>
      </c>
      <c r="BB1066" t="s">
        <v>324</v>
      </c>
      <c r="BC1066" t="s">
        <v>324</v>
      </c>
      <c r="BD1066" t="s">
        <v>324</v>
      </c>
      <c r="BE1066">
        <v>0</v>
      </c>
      <c r="BF1066" t="s">
        <v>324</v>
      </c>
      <c r="BG1066" t="s">
        <v>324</v>
      </c>
      <c r="BH1066" t="s">
        <v>324</v>
      </c>
      <c r="BI1066" t="s">
        <v>324</v>
      </c>
      <c r="BJ1066">
        <v>0</v>
      </c>
      <c r="BK1066" t="s">
        <v>324</v>
      </c>
      <c r="BL1066" t="s">
        <v>324</v>
      </c>
      <c r="BM1066" t="s">
        <v>324</v>
      </c>
      <c r="BN1066" t="s">
        <v>324</v>
      </c>
      <c r="BO1066">
        <v>0</v>
      </c>
      <c r="BP1066" t="s">
        <v>324</v>
      </c>
      <c r="BQ1066" t="s">
        <v>324</v>
      </c>
      <c r="BR1066" t="s">
        <v>324</v>
      </c>
      <c r="BS1066" t="s">
        <v>324</v>
      </c>
      <c r="BT1066">
        <v>0</v>
      </c>
      <c r="BU1066" t="s">
        <v>324</v>
      </c>
      <c r="BV1066" t="s">
        <v>324</v>
      </c>
      <c r="BW1066" t="s">
        <v>324</v>
      </c>
      <c r="BX1066" t="s">
        <v>324</v>
      </c>
      <c r="BY1066">
        <v>0</v>
      </c>
      <c r="BZ1066" t="s">
        <v>324</v>
      </c>
      <c r="CA1066" t="s">
        <v>324</v>
      </c>
      <c r="CB1066" t="s">
        <v>324</v>
      </c>
      <c r="CC1066" t="s">
        <v>324</v>
      </c>
      <c r="CD1066">
        <v>0</v>
      </c>
      <c r="CE1066" t="s">
        <v>324</v>
      </c>
      <c r="CF1066" t="s">
        <v>324</v>
      </c>
      <c r="CG1066" t="s">
        <v>324</v>
      </c>
      <c r="CH1066" t="s">
        <v>324</v>
      </c>
      <c r="CI1066">
        <v>0</v>
      </c>
      <c r="CJ1066" t="s">
        <v>324</v>
      </c>
      <c r="CK1066" t="s">
        <v>324</v>
      </c>
      <c r="CL1066" t="s">
        <v>324</v>
      </c>
      <c r="CM1066" t="s">
        <v>324</v>
      </c>
      <c r="CN1066">
        <v>0</v>
      </c>
      <c r="CO1066">
        <v>6.0999999999999999E-2</v>
      </c>
      <c r="CP1066">
        <v>5.0000000000000001E-3</v>
      </c>
      <c r="CQ1066" t="s">
        <v>179</v>
      </c>
      <c r="CR1066">
        <v>0</v>
      </c>
      <c r="CS1066">
        <v>6.6000000000000003E-2</v>
      </c>
      <c r="CT1066">
        <v>12</v>
      </c>
      <c r="CU1066">
        <v>3</v>
      </c>
      <c r="CV1066">
        <v>0</v>
      </c>
      <c r="CW1066">
        <v>0</v>
      </c>
      <c r="CX1066">
        <v>15</v>
      </c>
      <c r="CY1066">
        <v>6.2850000000000001</v>
      </c>
      <c r="CZ1066">
        <v>0.60499999999999998</v>
      </c>
      <c r="DA1066">
        <v>0</v>
      </c>
      <c r="DB1066">
        <v>0</v>
      </c>
      <c r="DC1066">
        <v>6.89</v>
      </c>
    </row>
    <row r="1067" spans="1:107" x14ac:dyDescent="0.45">
      <c r="A1067">
        <v>2024</v>
      </c>
      <c r="B1067">
        <v>4</v>
      </c>
      <c r="C1067" t="s">
        <v>90</v>
      </c>
      <c r="D1067">
        <v>803</v>
      </c>
      <c r="E1067" t="s">
        <v>339</v>
      </c>
      <c r="F1067" t="s">
        <v>323</v>
      </c>
      <c r="G1067" t="s">
        <v>247</v>
      </c>
      <c r="H1067">
        <v>1579.268</v>
      </c>
      <c r="I1067">
        <v>362.327</v>
      </c>
      <c r="J1067" t="s">
        <v>324</v>
      </c>
      <c r="K1067" t="s">
        <v>324</v>
      </c>
      <c r="L1067">
        <v>1941.595</v>
      </c>
      <c r="M1067">
        <v>176516</v>
      </c>
      <c r="N1067">
        <v>2148</v>
      </c>
      <c r="O1067" t="s">
        <v>324</v>
      </c>
      <c r="P1067" t="s">
        <v>324</v>
      </c>
      <c r="Q1067">
        <v>178664</v>
      </c>
      <c r="R1067" t="s">
        <v>324</v>
      </c>
      <c r="S1067" t="s">
        <v>324</v>
      </c>
      <c r="T1067" t="s">
        <v>324</v>
      </c>
      <c r="U1067" t="s">
        <v>324</v>
      </c>
      <c r="V1067">
        <v>0</v>
      </c>
      <c r="W1067" t="s">
        <v>324</v>
      </c>
      <c r="X1067" t="s">
        <v>324</v>
      </c>
      <c r="Y1067" t="s">
        <v>324</v>
      </c>
      <c r="Z1067" t="s">
        <v>324</v>
      </c>
      <c r="AA1067">
        <v>0</v>
      </c>
      <c r="AB1067" t="s">
        <v>324</v>
      </c>
      <c r="AC1067" t="s">
        <v>324</v>
      </c>
      <c r="AD1067" t="s">
        <v>324</v>
      </c>
      <c r="AE1067" t="s">
        <v>324</v>
      </c>
      <c r="AF1067">
        <v>0</v>
      </c>
      <c r="AG1067">
        <v>30</v>
      </c>
      <c r="AH1067">
        <v>1</v>
      </c>
      <c r="AI1067" t="s">
        <v>324</v>
      </c>
      <c r="AJ1067" t="s">
        <v>324</v>
      </c>
      <c r="AK1067">
        <v>31</v>
      </c>
      <c r="AL1067">
        <v>3509</v>
      </c>
      <c r="AM1067">
        <v>17</v>
      </c>
      <c r="AN1067" t="s">
        <v>324</v>
      </c>
      <c r="AO1067" t="s">
        <v>324</v>
      </c>
      <c r="AP1067">
        <v>3526</v>
      </c>
      <c r="AQ1067">
        <v>69</v>
      </c>
      <c r="AR1067">
        <v>2</v>
      </c>
      <c r="AS1067" t="s">
        <v>324</v>
      </c>
      <c r="AT1067" t="s">
        <v>324</v>
      </c>
      <c r="AU1067">
        <v>71</v>
      </c>
      <c r="AV1067">
        <v>1</v>
      </c>
      <c r="AW1067">
        <v>1</v>
      </c>
      <c r="AX1067" t="s">
        <v>324</v>
      </c>
      <c r="AY1067" t="s">
        <v>324</v>
      </c>
      <c r="AZ1067">
        <v>2</v>
      </c>
      <c r="BA1067">
        <v>110</v>
      </c>
      <c r="BB1067">
        <v>7</v>
      </c>
      <c r="BC1067" t="s">
        <v>324</v>
      </c>
      <c r="BD1067" t="s">
        <v>324</v>
      </c>
      <c r="BE1067">
        <v>117</v>
      </c>
      <c r="BF1067">
        <v>2</v>
      </c>
      <c r="BG1067">
        <v>1</v>
      </c>
      <c r="BH1067" t="s">
        <v>324</v>
      </c>
      <c r="BI1067" t="s">
        <v>324</v>
      </c>
      <c r="BJ1067">
        <v>3</v>
      </c>
      <c r="BK1067">
        <v>5.7000000000000002E-2</v>
      </c>
      <c r="BL1067">
        <v>0.125</v>
      </c>
      <c r="BM1067" t="s">
        <v>324</v>
      </c>
      <c r="BN1067" t="s">
        <v>324</v>
      </c>
      <c r="BO1067">
        <v>0.182</v>
      </c>
      <c r="BP1067">
        <v>25</v>
      </c>
      <c r="BQ1067">
        <v>12</v>
      </c>
      <c r="BR1067" t="s">
        <v>324</v>
      </c>
      <c r="BS1067" t="s">
        <v>324</v>
      </c>
      <c r="BT1067">
        <v>37</v>
      </c>
      <c r="BU1067" t="s">
        <v>324</v>
      </c>
      <c r="BV1067" t="s">
        <v>324</v>
      </c>
      <c r="BW1067" t="s">
        <v>324</v>
      </c>
      <c r="BX1067" t="s">
        <v>324</v>
      </c>
      <c r="BY1067">
        <v>0</v>
      </c>
      <c r="BZ1067" t="s">
        <v>324</v>
      </c>
      <c r="CA1067" t="s">
        <v>324</v>
      </c>
      <c r="CB1067" t="s">
        <v>324</v>
      </c>
      <c r="CC1067" t="s">
        <v>324</v>
      </c>
      <c r="CD1067">
        <v>0</v>
      </c>
      <c r="CE1067" t="s">
        <v>324</v>
      </c>
      <c r="CF1067" t="s">
        <v>324</v>
      </c>
      <c r="CG1067" t="s">
        <v>324</v>
      </c>
      <c r="CH1067" t="s">
        <v>324</v>
      </c>
      <c r="CI1067">
        <v>0</v>
      </c>
      <c r="CJ1067" t="s">
        <v>324</v>
      </c>
      <c r="CK1067" t="s">
        <v>324</v>
      </c>
      <c r="CL1067" t="s">
        <v>324</v>
      </c>
      <c r="CM1067" t="s">
        <v>324</v>
      </c>
      <c r="CN1067">
        <v>0</v>
      </c>
      <c r="CO1067">
        <v>1579.325</v>
      </c>
      <c r="CP1067">
        <v>362.452</v>
      </c>
      <c r="CQ1067" t="s">
        <v>179</v>
      </c>
      <c r="CR1067">
        <v>0</v>
      </c>
      <c r="CS1067">
        <v>1941.777</v>
      </c>
      <c r="CT1067">
        <v>176541</v>
      </c>
      <c r="CU1067">
        <v>2160</v>
      </c>
      <c r="CV1067">
        <v>0</v>
      </c>
      <c r="CW1067">
        <v>0</v>
      </c>
      <c r="CX1067">
        <v>178701</v>
      </c>
      <c r="CY1067">
        <v>0</v>
      </c>
      <c r="CZ1067">
        <v>0</v>
      </c>
      <c r="DA1067">
        <v>0</v>
      </c>
      <c r="DB1067">
        <v>0</v>
      </c>
      <c r="DC1067">
        <v>0</v>
      </c>
    </row>
    <row r="1068" spans="1:107" x14ac:dyDescent="0.45">
      <c r="A1068">
        <v>2024</v>
      </c>
      <c r="B1068">
        <v>4</v>
      </c>
      <c r="C1068" t="s">
        <v>90</v>
      </c>
      <c r="D1068">
        <v>12919</v>
      </c>
      <c r="E1068" t="s">
        <v>340</v>
      </c>
      <c r="F1068" t="s">
        <v>323</v>
      </c>
      <c r="G1068" t="s">
        <v>244</v>
      </c>
      <c r="H1068">
        <v>8.0000000000000002E-3</v>
      </c>
      <c r="I1068">
        <v>2.8000000000000001E-2</v>
      </c>
      <c r="J1068">
        <v>0</v>
      </c>
      <c r="K1068">
        <v>0</v>
      </c>
      <c r="L1068">
        <v>3.5999999999999997E-2</v>
      </c>
      <c r="M1068">
        <v>1</v>
      </c>
      <c r="N1068">
        <v>3</v>
      </c>
      <c r="O1068">
        <v>0</v>
      </c>
      <c r="P1068">
        <v>0</v>
      </c>
      <c r="Q1068">
        <v>4</v>
      </c>
      <c r="R1068" t="s">
        <v>324</v>
      </c>
      <c r="S1068" t="s">
        <v>324</v>
      </c>
      <c r="T1068" t="s">
        <v>324</v>
      </c>
      <c r="U1068" t="s">
        <v>324</v>
      </c>
      <c r="V1068">
        <v>0</v>
      </c>
      <c r="W1068" t="s">
        <v>324</v>
      </c>
      <c r="X1068" t="s">
        <v>324</v>
      </c>
      <c r="Y1068" t="s">
        <v>324</v>
      </c>
      <c r="Z1068" t="s">
        <v>324</v>
      </c>
      <c r="AA1068">
        <v>0</v>
      </c>
      <c r="AB1068">
        <v>1.097</v>
      </c>
      <c r="AC1068">
        <v>2.2599999999999998</v>
      </c>
      <c r="AD1068">
        <v>0</v>
      </c>
      <c r="AE1068">
        <v>0</v>
      </c>
      <c r="AF1068">
        <v>3.3570000000000002</v>
      </c>
      <c r="AG1068" t="s">
        <v>324</v>
      </c>
      <c r="AH1068" t="s">
        <v>324</v>
      </c>
      <c r="AI1068" t="s">
        <v>324</v>
      </c>
      <c r="AJ1068" t="s">
        <v>324</v>
      </c>
      <c r="AK1068">
        <v>0</v>
      </c>
      <c r="AL1068" t="s">
        <v>324</v>
      </c>
      <c r="AM1068" t="s">
        <v>324</v>
      </c>
      <c r="AN1068" t="s">
        <v>324</v>
      </c>
      <c r="AO1068" t="s">
        <v>324</v>
      </c>
      <c r="AP1068">
        <v>0</v>
      </c>
      <c r="AQ1068" t="s">
        <v>324</v>
      </c>
      <c r="AR1068" t="s">
        <v>324</v>
      </c>
      <c r="AS1068" t="s">
        <v>324</v>
      </c>
      <c r="AT1068" t="s">
        <v>324</v>
      </c>
      <c r="AU1068">
        <v>0</v>
      </c>
      <c r="AV1068" t="s">
        <v>324</v>
      </c>
      <c r="AW1068" t="s">
        <v>324</v>
      </c>
      <c r="AX1068" t="s">
        <v>324</v>
      </c>
      <c r="AY1068" t="s">
        <v>324</v>
      </c>
      <c r="AZ1068">
        <v>0</v>
      </c>
      <c r="BA1068" t="s">
        <v>324</v>
      </c>
      <c r="BB1068" t="s">
        <v>324</v>
      </c>
      <c r="BC1068" t="s">
        <v>324</v>
      </c>
      <c r="BD1068" t="s">
        <v>324</v>
      </c>
      <c r="BE1068">
        <v>0</v>
      </c>
      <c r="BF1068" t="s">
        <v>324</v>
      </c>
      <c r="BG1068" t="s">
        <v>324</v>
      </c>
      <c r="BH1068" t="s">
        <v>324</v>
      </c>
      <c r="BI1068" t="s">
        <v>324</v>
      </c>
      <c r="BJ1068">
        <v>0</v>
      </c>
      <c r="BK1068" t="s">
        <v>324</v>
      </c>
      <c r="BL1068" t="s">
        <v>324</v>
      </c>
      <c r="BM1068" t="s">
        <v>324</v>
      </c>
      <c r="BN1068" t="s">
        <v>324</v>
      </c>
      <c r="BO1068">
        <v>0</v>
      </c>
      <c r="BP1068" t="s">
        <v>324</v>
      </c>
      <c r="BQ1068" t="s">
        <v>324</v>
      </c>
      <c r="BR1068" t="s">
        <v>324</v>
      </c>
      <c r="BS1068" t="s">
        <v>324</v>
      </c>
      <c r="BT1068">
        <v>0</v>
      </c>
      <c r="BU1068" t="s">
        <v>324</v>
      </c>
      <c r="BV1068" t="s">
        <v>324</v>
      </c>
      <c r="BW1068" t="s">
        <v>324</v>
      </c>
      <c r="BX1068" t="s">
        <v>324</v>
      </c>
      <c r="BY1068">
        <v>0</v>
      </c>
      <c r="BZ1068" t="s">
        <v>324</v>
      </c>
      <c r="CA1068" t="s">
        <v>324</v>
      </c>
      <c r="CB1068" t="s">
        <v>324</v>
      </c>
      <c r="CC1068" t="s">
        <v>324</v>
      </c>
      <c r="CD1068">
        <v>0</v>
      </c>
      <c r="CE1068" t="s">
        <v>324</v>
      </c>
      <c r="CF1068" t="s">
        <v>324</v>
      </c>
      <c r="CG1068" t="s">
        <v>324</v>
      </c>
      <c r="CH1068" t="s">
        <v>324</v>
      </c>
      <c r="CI1068">
        <v>0</v>
      </c>
      <c r="CJ1068" t="s">
        <v>324</v>
      </c>
      <c r="CK1068" t="s">
        <v>324</v>
      </c>
      <c r="CL1068" t="s">
        <v>324</v>
      </c>
      <c r="CM1068" t="s">
        <v>324</v>
      </c>
      <c r="CN1068">
        <v>0</v>
      </c>
      <c r="CO1068">
        <v>8.0000000000000002E-3</v>
      </c>
      <c r="CP1068">
        <v>2.8000000000000001E-2</v>
      </c>
      <c r="CQ1068" t="s">
        <v>179</v>
      </c>
      <c r="CR1068">
        <v>0</v>
      </c>
      <c r="CS1068">
        <v>3.5999999999999997E-2</v>
      </c>
      <c r="CT1068">
        <v>1</v>
      </c>
      <c r="CU1068">
        <v>3</v>
      </c>
      <c r="CV1068">
        <v>0</v>
      </c>
      <c r="CW1068">
        <v>0</v>
      </c>
      <c r="CX1068">
        <v>4</v>
      </c>
      <c r="CY1068">
        <v>1.097</v>
      </c>
      <c r="CZ1068">
        <v>2.2599999999999998</v>
      </c>
      <c r="DA1068">
        <v>0</v>
      </c>
      <c r="DB1068">
        <v>0</v>
      </c>
      <c r="DC1068">
        <v>3.3570000000000002</v>
      </c>
    </row>
    <row r="1069" spans="1:107" x14ac:dyDescent="0.45">
      <c r="A1069">
        <v>2024</v>
      </c>
      <c r="B1069">
        <v>4</v>
      </c>
      <c r="C1069" t="s">
        <v>90</v>
      </c>
      <c r="D1069">
        <v>16572</v>
      </c>
      <c r="E1069" t="s">
        <v>341</v>
      </c>
      <c r="F1069" t="s">
        <v>323</v>
      </c>
      <c r="G1069" t="s">
        <v>244</v>
      </c>
      <c r="H1069">
        <v>370</v>
      </c>
      <c r="I1069">
        <v>137.53</v>
      </c>
      <c r="J1069">
        <v>7.28</v>
      </c>
      <c r="K1069">
        <v>0</v>
      </c>
      <c r="L1069">
        <v>514.80999999999995</v>
      </c>
      <c r="M1069">
        <v>57113</v>
      </c>
      <c r="N1069">
        <v>910</v>
      </c>
      <c r="O1069">
        <v>10</v>
      </c>
      <c r="P1069">
        <v>0</v>
      </c>
      <c r="Q1069">
        <v>58033</v>
      </c>
      <c r="R1069">
        <v>0</v>
      </c>
      <c r="S1069">
        <v>0</v>
      </c>
      <c r="T1069">
        <v>0</v>
      </c>
      <c r="U1069">
        <v>0</v>
      </c>
      <c r="V1069">
        <v>0</v>
      </c>
      <c r="W1069">
        <v>0</v>
      </c>
      <c r="X1069">
        <v>0</v>
      </c>
      <c r="Y1069">
        <v>0</v>
      </c>
      <c r="Z1069">
        <v>0</v>
      </c>
      <c r="AA1069">
        <v>0</v>
      </c>
      <c r="AB1069">
        <v>22038.04</v>
      </c>
      <c r="AC1069">
        <v>5497.5</v>
      </c>
      <c r="AD1069">
        <v>0</v>
      </c>
      <c r="AE1069">
        <v>0</v>
      </c>
      <c r="AF1069">
        <v>27535.54</v>
      </c>
      <c r="AG1069">
        <v>23.2</v>
      </c>
      <c r="AH1069">
        <v>0.85</v>
      </c>
      <c r="AI1069">
        <v>0</v>
      </c>
      <c r="AJ1069">
        <v>0</v>
      </c>
      <c r="AK1069">
        <v>24.05</v>
      </c>
      <c r="AL1069">
        <v>3619</v>
      </c>
      <c r="AM1069">
        <v>15</v>
      </c>
      <c r="AN1069">
        <v>0</v>
      </c>
      <c r="AO1069">
        <v>0</v>
      </c>
      <c r="AP1069">
        <v>3634</v>
      </c>
      <c r="AQ1069">
        <v>73.22</v>
      </c>
      <c r="AR1069">
        <v>1.6</v>
      </c>
      <c r="AS1069">
        <v>0</v>
      </c>
      <c r="AT1069">
        <v>0</v>
      </c>
      <c r="AU1069">
        <v>74.819999999999993</v>
      </c>
      <c r="AV1069">
        <v>1.83</v>
      </c>
      <c r="AW1069">
        <v>0</v>
      </c>
      <c r="AX1069">
        <v>0</v>
      </c>
      <c r="AY1069">
        <v>0</v>
      </c>
      <c r="AZ1069">
        <v>1.83</v>
      </c>
      <c r="BA1069">
        <v>229</v>
      </c>
      <c r="BB1069">
        <v>0</v>
      </c>
      <c r="BC1069">
        <v>0</v>
      </c>
      <c r="BD1069">
        <v>0</v>
      </c>
      <c r="BE1069">
        <v>229</v>
      </c>
      <c r="BF1069">
        <v>4.95</v>
      </c>
      <c r="BG1069">
        <v>0</v>
      </c>
      <c r="BH1069">
        <v>0</v>
      </c>
      <c r="BI1069">
        <v>0</v>
      </c>
      <c r="BJ1069">
        <v>4.95</v>
      </c>
      <c r="BK1069" t="s">
        <v>324</v>
      </c>
      <c r="BL1069" t="s">
        <v>324</v>
      </c>
      <c r="BM1069" t="s">
        <v>324</v>
      </c>
      <c r="BN1069" t="s">
        <v>324</v>
      </c>
      <c r="BO1069">
        <v>0</v>
      </c>
      <c r="BP1069" t="s">
        <v>324</v>
      </c>
      <c r="BQ1069" t="s">
        <v>324</v>
      </c>
      <c r="BR1069" t="s">
        <v>324</v>
      </c>
      <c r="BS1069" t="s">
        <v>324</v>
      </c>
      <c r="BT1069">
        <v>0</v>
      </c>
      <c r="BU1069" t="s">
        <v>324</v>
      </c>
      <c r="BV1069" t="s">
        <v>324</v>
      </c>
      <c r="BW1069" t="s">
        <v>324</v>
      </c>
      <c r="BX1069" t="s">
        <v>324</v>
      </c>
      <c r="BY1069">
        <v>0</v>
      </c>
      <c r="BZ1069" t="s">
        <v>324</v>
      </c>
      <c r="CA1069" t="s">
        <v>324</v>
      </c>
      <c r="CB1069" t="s">
        <v>324</v>
      </c>
      <c r="CC1069" t="s">
        <v>324</v>
      </c>
      <c r="CD1069">
        <v>0</v>
      </c>
      <c r="CE1069" t="s">
        <v>324</v>
      </c>
      <c r="CF1069" t="s">
        <v>324</v>
      </c>
      <c r="CG1069" t="s">
        <v>324</v>
      </c>
      <c r="CH1069" t="s">
        <v>324</v>
      </c>
      <c r="CI1069">
        <v>0</v>
      </c>
      <c r="CJ1069" t="s">
        <v>324</v>
      </c>
      <c r="CK1069" t="s">
        <v>324</v>
      </c>
      <c r="CL1069" t="s">
        <v>324</v>
      </c>
      <c r="CM1069" t="s">
        <v>324</v>
      </c>
      <c r="CN1069">
        <v>0</v>
      </c>
      <c r="CO1069">
        <v>370</v>
      </c>
      <c r="CP1069">
        <v>137.53</v>
      </c>
      <c r="CQ1069">
        <v>7.28</v>
      </c>
      <c r="CR1069">
        <v>0</v>
      </c>
      <c r="CS1069">
        <v>514.80999999999995</v>
      </c>
      <c r="CT1069">
        <v>57113</v>
      </c>
      <c r="CU1069">
        <v>910</v>
      </c>
      <c r="CV1069">
        <v>10</v>
      </c>
      <c r="CW1069">
        <v>0</v>
      </c>
      <c r="CX1069">
        <v>58033</v>
      </c>
      <c r="CY1069">
        <v>22038.04</v>
      </c>
      <c r="CZ1069">
        <v>5497.5</v>
      </c>
      <c r="DA1069">
        <v>0</v>
      </c>
      <c r="DB1069">
        <v>0</v>
      </c>
      <c r="DC1069">
        <v>27535.54</v>
      </c>
    </row>
    <row r="1070" spans="1:107" x14ac:dyDescent="0.45">
      <c r="A1070">
        <v>2024</v>
      </c>
      <c r="B1070">
        <v>4</v>
      </c>
      <c r="C1070" t="s">
        <v>90</v>
      </c>
      <c r="D1070">
        <v>19189</v>
      </c>
      <c r="E1070" t="s">
        <v>342</v>
      </c>
      <c r="F1070" t="s">
        <v>323</v>
      </c>
      <c r="G1070" t="s">
        <v>247</v>
      </c>
      <c r="H1070">
        <v>41.79</v>
      </c>
      <c r="I1070">
        <v>15.680999999999999</v>
      </c>
      <c r="J1070" t="s">
        <v>324</v>
      </c>
      <c r="K1070" t="s">
        <v>324</v>
      </c>
      <c r="L1070">
        <v>57.470999999999997</v>
      </c>
      <c r="M1070">
        <v>5299</v>
      </c>
      <c r="N1070">
        <v>76</v>
      </c>
      <c r="O1070" t="s">
        <v>324</v>
      </c>
      <c r="P1070" t="s">
        <v>324</v>
      </c>
      <c r="Q1070">
        <v>5375</v>
      </c>
      <c r="R1070">
        <v>4.2999999999999997E-2</v>
      </c>
      <c r="S1070">
        <v>0.183</v>
      </c>
      <c r="T1070" t="s">
        <v>324</v>
      </c>
      <c r="U1070" t="s">
        <v>324</v>
      </c>
      <c r="V1070">
        <v>0.22600000000000001</v>
      </c>
      <c r="W1070">
        <v>42</v>
      </c>
      <c r="X1070">
        <v>1</v>
      </c>
      <c r="Y1070" t="s">
        <v>324</v>
      </c>
      <c r="Z1070" t="s">
        <v>324</v>
      </c>
      <c r="AA1070">
        <v>43</v>
      </c>
      <c r="AB1070">
        <v>4421.05</v>
      </c>
      <c r="AC1070">
        <v>825.8</v>
      </c>
      <c r="AD1070" t="s">
        <v>324</v>
      </c>
      <c r="AE1070" t="s">
        <v>324</v>
      </c>
      <c r="AF1070">
        <v>5246.85</v>
      </c>
      <c r="AG1070" t="s">
        <v>324</v>
      </c>
      <c r="AH1070" t="s">
        <v>324</v>
      </c>
      <c r="AI1070" t="s">
        <v>324</v>
      </c>
      <c r="AJ1070" t="s">
        <v>324</v>
      </c>
      <c r="AK1070">
        <v>0</v>
      </c>
      <c r="AL1070" t="s">
        <v>324</v>
      </c>
      <c r="AM1070" t="s">
        <v>324</v>
      </c>
      <c r="AN1070" t="s">
        <v>324</v>
      </c>
      <c r="AO1070" t="s">
        <v>324</v>
      </c>
      <c r="AP1070">
        <v>0</v>
      </c>
      <c r="AQ1070" t="s">
        <v>324</v>
      </c>
      <c r="AR1070" t="s">
        <v>324</v>
      </c>
      <c r="AS1070" t="s">
        <v>324</v>
      </c>
      <c r="AT1070" t="s">
        <v>324</v>
      </c>
      <c r="AU1070">
        <v>0</v>
      </c>
      <c r="AV1070" t="s">
        <v>324</v>
      </c>
      <c r="AW1070" t="s">
        <v>324</v>
      </c>
      <c r="AX1070" t="s">
        <v>324</v>
      </c>
      <c r="AY1070" t="s">
        <v>324</v>
      </c>
      <c r="AZ1070">
        <v>0</v>
      </c>
      <c r="BA1070" t="s">
        <v>324</v>
      </c>
      <c r="BB1070" t="s">
        <v>324</v>
      </c>
      <c r="BC1070" t="s">
        <v>324</v>
      </c>
      <c r="BD1070" t="s">
        <v>324</v>
      </c>
      <c r="BE1070">
        <v>0</v>
      </c>
      <c r="BF1070" t="s">
        <v>324</v>
      </c>
      <c r="BG1070" t="s">
        <v>324</v>
      </c>
      <c r="BH1070" t="s">
        <v>324</v>
      </c>
      <c r="BI1070" t="s">
        <v>324</v>
      </c>
      <c r="BJ1070">
        <v>0</v>
      </c>
      <c r="BK1070">
        <v>2E-3</v>
      </c>
      <c r="BL1070" t="s">
        <v>324</v>
      </c>
      <c r="BM1070" t="s">
        <v>324</v>
      </c>
      <c r="BN1070" t="s">
        <v>324</v>
      </c>
      <c r="BO1070">
        <v>2E-3</v>
      </c>
      <c r="BP1070">
        <v>1</v>
      </c>
      <c r="BQ1070" t="s">
        <v>324</v>
      </c>
      <c r="BR1070" t="s">
        <v>324</v>
      </c>
      <c r="BS1070" t="s">
        <v>324</v>
      </c>
      <c r="BT1070">
        <v>1</v>
      </c>
      <c r="BU1070">
        <v>0</v>
      </c>
      <c r="BV1070" t="s">
        <v>324</v>
      </c>
      <c r="BW1070" t="s">
        <v>324</v>
      </c>
      <c r="BX1070" t="s">
        <v>324</v>
      </c>
      <c r="BY1070">
        <v>0</v>
      </c>
      <c r="BZ1070" t="s">
        <v>324</v>
      </c>
      <c r="CA1070" t="s">
        <v>324</v>
      </c>
      <c r="CB1070" t="s">
        <v>324</v>
      </c>
      <c r="CC1070" t="s">
        <v>324</v>
      </c>
      <c r="CD1070">
        <v>0</v>
      </c>
      <c r="CE1070" t="s">
        <v>324</v>
      </c>
      <c r="CF1070" t="s">
        <v>324</v>
      </c>
      <c r="CG1070" t="s">
        <v>324</v>
      </c>
      <c r="CH1070" t="s">
        <v>324</v>
      </c>
      <c r="CI1070">
        <v>0</v>
      </c>
      <c r="CJ1070" t="s">
        <v>324</v>
      </c>
      <c r="CK1070" t="s">
        <v>324</v>
      </c>
      <c r="CL1070" t="s">
        <v>324</v>
      </c>
      <c r="CM1070" t="s">
        <v>324</v>
      </c>
      <c r="CN1070">
        <v>0</v>
      </c>
      <c r="CO1070">
        <v>41.835000000000001</v>
      </c>
      <c r="CP1070">
        <v>15.864000000000001</v>
      </c>
      <c r="CQ1070" t="s">
        <v>179</v>
      </c>
      <c r="CR1070">
        <v>0</v>
      </c>
      <c r="CS1070">
        <v>57.698999999999998</v>
      </c>
      <c r="CT1070">
        <v>5342</v>
      </c>
      <c r="CU1070">
        <v>77</v>
      </c>
      <c r="CV1070">
        <v>0</v>
      </c>
      <c r="CW1070">
        <v>0</v>
      </c>
      <c r="CX1070">
        <v>5419</v>
      </c>
      <c r="CY1070">
        <v>4421.05</v>
      </c>
      <c r="CZ1070">
        <v>825.8</v>
      </c>
      <c r="DA1070">
        <v>0</v>
      </c>
      <c r="DB1070">
        <v>0</v>
      </c>
      <c r="DC1070">
        <v>5246.85</v>
      </c>
    </row>
    <row r="1071" spans="1:107" x14ac:dyDescent="0.45">
      <c r="A1071">
        <v>2024</v>
      </c>
      <c r="B1071">
        <v>4</v>
      </c>
      <c r="C1071" t="s">
        <v>90</v>
      </c>
      <c r="D1071">
        <v>19728</v>
      </c>
      <c r="E1071" t="s">
        <v>343</v>
      </c>
      <c r="F1071" t="s">
        <v>323</v>
      </c>
      <c r="G1071" t="s">
        <v>244</v>
      </c>
      <c r="H1071">
        <v>72.319999999999993</v>
      </c>
      <c r="I1071">
        <v>17.32</v>
      </c>
      <c r="J1071" t="s">
        <v>324</v>
      </c>
      <c r="K1071" t="s">
        <v>324</v>
      </c>
      <c r="L1071">
        <v>89.64</v>
      </c>
      <c r="M1071">
        <v>9064</v>
      </c>
      <c r="N1071">
        <v>231</v>
      </c>
      <c r="O1071" t="s">
        <v>324</v>
      </c>
      <c r="P1071" t="s">
        <v>324</v>
      </c>
      <c r="Q1071">
        <v>9295</v>
      </c>
      <c r="R1071" t="s">
        <v>324</v>
      </c>
      <c r="S1071" t="s">
        <v>324</v>
      </c>
      <c r="T1071" t="s">
        <v>324</v>
      </c>
      <c r="U1071" t="s">
        <v>324</v>
      </c>
      <c r="V1071">
        <v>0</v>
      </c>
      <c r="W1071" t="s">
        <v>324</v>
      </c>
      <c r="X1071" t="s">
        <v>324</v>
      </c>
      <c r="Y1071" t="s">
        <v>324</v>
      </c>
      <c r="Z1071" t="s">
        <v>324</v>
      </c>
      <c r="AA1071">
        <v>0</v>
      </c>
      <c r="AB1071">
        <v>8990.7039999999997</v>
      </c>
      <c r="AC1071">
        <v>975.28899999999999</v>
      </c>
      <c r="AD1071" t="s">
        <v>324</v>
      </c>
      <c r="AE1071" t="s">
        <v>324</v>
      </c>
      <c r="AF1071">
        <v>9965.9930000000004</v>
      </c>
      <c r="AG1071">
        <v>1.26</v>
      </c>
      <c r="AH1071" t="s">
        <v>324</v>
      </c>
      <c r="AI1071" t="s">
        <v>324</v>
      </c>
      <c r="AJ1071" t="s">
        <v>324</v>
      </c>
      <c r="AK1071">
        <v>1.26</v>
      </c>
      <c r="AL1071">
        <v>150</v>
      </c>
      <c r="AM1071" t="s">
        <v>324</v>
      </c>
      <c r="AN1071" t="s">
        <v>324</v>
      </c>
      <c r="AO1071" t="s">
        <v>324</v>
      </c>
      <c r="AP1071">
        <v>150</v>
      </c>
      <c r="AQ1071" t="s">
        <v>324</v>
      </c>
      <c r="AR1071" t="s">
        <v>324</v>
      </c>
      <c r="AS1071" t="s">
        <v>324</v>
      </c>
      <c r="AT1071" t="s">
        <v>324</v>
      </c>
      <c r="AU1071">
        <v>0</v>
      </c>
      <c r="AV1071" t="s">
        <v>324</v>
      </c>
      <c r="AW1071" t="s">
        <v>324</v>
      </c>
      <c r="AX1071" t="s">
        <v>324</v>
      </c>
      <c r="AY1071" t="s">
        <v>324</v>
      </c>
      <c r="AZ1071">
        <v>0</v>
      </c>
      <c r="BA1071" t="s">
        <v>324</v>
      </c>
      <c r="BB1071" t="s">
        <v>324</v>
      </c>
      <c r="BC1071" t="s">
        <v>324</v>
      </c>
      <c r="BD1071" t="s">
        <v>324</v>
      </c>
      <c r="BE1071">
        <v>0</v>
      </c>
      <c r="BF1071" t="s">
        <v>324</v>
      </c>
      <c r="BG1071" t="s">
        <v>324</v>
      </c>
      <c r="BH1071" t="s">
        <v>324</v>
      </c>
      <c r="BI1071" t="s">
        <v>324</v>
      </c>
      <c r="BJ1071">
        <v>0</v>
      </c>
      <c r="BK1071">
        <v>0.3</v>
      </c>
      <c r="BL1071">
        <v>0.01</v>
      </c>
      <c r="BM1071" t="s">
        <v>324</v>
      </c>
      <c r="BN1071" t="s">
        <v>324</v>
      </c>
      <c r="BO1071">
        <v>0.31</v>
      </c>
      <c r="BP1071">
        <v>117</v>
      </c>
      <c r="BQ1071">
        <v>1</v>
      </c>
      <c r="BR1071" t="s">
        <v>324</v>
      </c>
      <c r="BS1071" t="s">
        <v>324</v>
      </c>
      <c r="BT1071">
        <v>118</v>
      </c>
      <c r="BU1071">
        <v>8.8350000000000009</v>
      </c>
      <c r="BV1071" t="s">
        <v>324</v>
      </c>
      <c r="BW1071" t="s">
        <v>324</v>
      </c>
      <c r="BX1071" t="s">
        <v>324</v>
      </c>
      <c r="BY1071">
        <v>8.8350000000000009</v>
      </c>
      <c r="BZ1071" t="s">
        <v>324</v>
      </c>
      <c r="CA1071" t="s">
        <v>324</v>
      </c>
      <c r="CB1071" t="s">
        <v>324</v>
      </c>
      <c r="CC1071" t="s">
        <v>324</v>
      </c>
      <c r="CD1071">
        <v>0</v>
      </c>
      <c r="CE1071" t="s">
        <v>324</v>
      </c>
      <c r="CF1071" t="s">
        <v>324</v>
      </c>
      <c r="CG1071" t="s">
        <v>324</v>
      </c>
      <c r="CH1071" t="s">
        <v>324</v>
      </c>
      <c r="CI1071">
        <v>0</v>
      </c>
      <c r="CJ1071" t="s">
        <v>324</v>
      </c>
      <c r="CK1071" t="s">
        <v>324</v>
      </c>
      <c r="CL1071" t="s">
        <v>324</v>
      </c>
      <c r="CM1071" t="s">
        <v>324</v>
      </c>
      <c r="CN1071">
        <v>0</v>
      </c>
      <c r="CO1071">
        <v>72.62</v>
      </c>
      <c r="CP1071">
        <v>17.329999999999998</v>
      </c>
      <c r="CQ1071" t="s">
        <v>179</v>
      </c>
      <c r="CR1071">
        <v>0</v>
      </c>
      <c r="CS1071">
        <v>89.95</v>
      </c>
      <c r="CT1071">
        <v>9181</v>
      </c>
      <c r="CU1071">
        <v>232</v>
      </c>
      <c r="CV1071">
        <v>0</v>
      </c>
      <c r="CW1071">
        <v>0</v>
      </c>
      <c r="CX1071">
        <v>9413</v>
      </c>
      <c r="CY1071">
        <v>8999.5390000000007</v>
      </c>
      <c r="CZ1071">
        <v>975.28899999999999</v>
      </c>
      <c r="DA1071">
        <v>0</v>
      </c>
      <c r="DB1071">
        <v>0</v>
      </c>
      <c r="DC1071">
        <v>9974.8279999999995</v>
      </c>
    </row>
    <row r="1072" spans="1:107" x14ac:dyDescent="0.45">
      <c r="A1072">
        <v>2024</v>
      </c>
      <c r="B1072">
        <v>4</v>
      </c>
      <c r="C1072" t="s">
        <v>90</v>
      </c>
      <c r="D1072">
        <v>21538</v>
      </c>
      <c r="E1072" t="s">
        <v>344</v>
      </c>
      <c r="F1072" t="s">
        <v>323</v>
      </c>
      <c r="G1072" t="s">
        <v>244</v>
      </c>
      <c r="H1072">
        <v>20.623000000000001</v>
      </c>
      <c r="I1072">
        <v>3.5830000000000002</v>
      </c>
      <c r="J1072">
        <v>0</v>
      </c>
      <c r="K1072">
        <v>0</v>
      </c>
      <c r="L1072">
        <v>24.206</v>
      </c>
      <c r="M1072">
        <v>2002</v>
      </c>
      <c r="N1072">
        <v>92</v>
      </c>
      <c r="O1072">
        <v>0</v>
      </c>
      <c r="P1072">
        <v>0</v>
      </c>
      <c r="Q1072">
        <v>2094</v>
      </c>
      <c r="R1072">
        <v>0</v>
      </c>
      <c r="S1072">
        <v>0</v>
      </c>
      <c r="T1072">
        <v>0</v>
      </c>
      <c r="U1072">
        <v>0</v>
      </c>
      <c r="V1072">
        <v>0</v>
      </c>
      <c r="W1072">
        <v>0</v>
      </c>
      <c r="X1072">
        <v>0</v>
      </c>
      <c r="Y1072">
        <v>0</v>
      </c>
      <c r="Z1072">
        <v>0</v>
      </c>
      <c r="AA1072">
        <v>0</v>
      </c>
      <c r="AB1072">
        <v>773.72299999999996</v>
      </c>
      <c r="AC1072">
        <v>116.101</v>
      </c>
      <c r="AD1072">
        <v>0</v>
      </c>
      <c r="AE1072">
        <v>0</v>
      </c>
      <c r="AF1072">
        <v>889.82399999999996</v>
      </c>
      <c r="AG1072">
        <v>0</v>
      </c>
      <c r="AH1072">
        <v>0</v>
      </c>
      <c r="AI1072">
        <v>0</v>
      </c>
      <c r="AJ1072">
        <v>0</v>
      </c>
      <c r="AK1072">
        <v>0</v>
      </c>
      <c r="AL1072">
        <v>0</v>
      </c>
      <c r="AM1072">
        <v>0</v>
      </c>
      <c r="AN1072">
        <v>0</v>
      </c>
      <c r="AO1072">
        <v>0</v>
      </c>
      <c r="AP1072">
        <v>0</v>
      </c>
      <c r="AQ1072">
        <v>0</v>
      </c>
      <c r="AR1072">
        <v>0</v>
      </c>
      <c r="AS1072">
        <v>0</v>
      </c>
      <c r="AT1072">
        <v>0</v>
      </c>
      <c r="AU1072">
        <v>0</v>
      </c>
      <c r="AV1072">
        <v>0</v>
      </c>
      <c r="AW1072">
        <v>0</v>
      </c>
      <c r="AX1072">
        <v>0</v>
      </c>
      <c r="AY1072">
        <v>0</v>
      </c>
      <c r="AZ1072">
        <v>0</v>
      </c>
      <c r="BA1072">
        <v>0</v>
      </c>
      <c r="BB1072">
        <v>0</v>
      </c>
      <c r="BC1072">
        <v>0</v>
      </c>
      <c r="BD1072">
        <v>0</v>
      </c>
      <c r="BE1072">
        <v>0</v>
      </c>
      <c r="BF1072">
        <v>0</v>
      </c>
      <c r="BG1072">
        <v>0</v>
      </c>
      <c r="BH1072">
        <v>0</v>
      </c>
      <c r="BI1072">
        <v>0</v>
      </c>
      <c r="BJ1072">
        <v>0</v>
      </c>
      <c r="BK1072">
        <v>5.5E-2</v>
      </c>
      <c r="BL1072" t="s">
        <v>324</v>
      </c>
      <c r="BM1072" t="s">
        <v>324</v>
      </c>
      <c r="BN1072" t="s">
        <v>324</v>
      </c>
      <c r="BO1072">
        <v>5.5E-2</v>
      </c>
      <c r="BP1072">
        <v>25</v>
      </c>
      <c r="BQ1072" t="s">
        <v>324</v>
      </c>
      <c r="BR1072" t="s">
        <v>324</v>
      </c>
      <c r="BS1072" t="s">
        <v>324</v>
      </c>
      <c r="BT1072">
        <v>25</v>
      </c>
      <c r="BU1072">
        <v>0</v>
      </c>
      <c r="BV1072" t="s">
        <v>324</v>
      </c>
      <c r="BW1072" t="s">
        <v>324</v>
      </c>
      <c r="BX1072" t="s">
        <v>324</v>
      </c>
      <c r="BY1072">
        <v>0</v>
      </c>
      <c r="BZ1072" t="s">
        <v>324</v>
      </c>
      <c r="CA1072" t="s">
        <v>324</v>
      </c>
      <c r="CB1072" t="s">
        <v>324</v>
      </c>
      <c r="CC1072" t="s">
        <v>324</v>
      </c>
      <c r="CD1072">
        <v>0</v>
      </c>
      <c r="CE1072" t="s">
        <v>324</v>
      </c>
      <c r="CF1072" t="s">
        <v>324</v>
      </c>
      <c r="CG1072" t="s">
        <v>324</v>
      </c>
      <c r="CH1072" t="s">
        <v>324</v>
      </c>
      <c r="CI1072">
        <v>0</v>
      </c>
      <c r="CJ1072" t="s">
        <v>324</v>
      </c>
      <c r="CK1072" t="s">
        <v>324</v>
      </c>
      <c r="CL1072" t="s">
        <v>324</v>
      </c>
      <c r="CM1072" t="s">
        <v>324</v>
      </c>
      <c r="CN1072">
        <v>0</v>
      </c>
      <c r="CO1072">
        <v>20.678000000000001</v>
      </c>
      <c r="CP1072">
        <v>3.5830000000000002</v>
      </c>
      <c r="CQ1072" t="s">
        <v>179</v>
      </c>
      <c r="CR1072">
        <v>0</v>
      </c>
      <c r="CS1072">
        <v>24.260999999999999</v>
      </c>
      <c r="CT1072">
        <v>2027</v>
      </c>
      <c r="CU1072">
        <v>92</v>
      </c>
      <c r="CV1072">
        <v>0</v>
      </c>
      <c r="CW1072">
        <v>0</v>
      </c>
      <c r="CX1072">
        <v>2119</v>
      </c>
      <c r="CY1072">
        <v>773.72299999999996</v>
      </c>
      <c r="CZ1072">
        <v>116.101</v>
      </c>
      <c r="DA1072">
        <v>0</v>
      </c>
      <c r="DB1072">
        <v>0</v>
      </c>
      <c r="DC1072">
        <v>889.82399999999996</v>
      </c>
    </row>
    <row r="1073" spans="1:107" x14ac:dyDescent="0.45">
      <c r="A1073">
        <v>2024</v>
      </c>
      <c r="B1073">
        <v>4</v>
      </c>
      <c r="C1073" t="s">
        <v>90</v>
      </c>
      <c r="D1073">
        <v>24211</v>
      </c>
      <c r="E1073" t="s">
        <v>345</v>
      </c>
      <c r="F1073" t="s">
        <v>323</v>
      </c>
      <c r="G1073" t="s">
        <v>244</v>
      </c>
      <c r="H1073">
        <v>327.31200000000001</v>
      </c>
      <c r="I1073">
        <v>154.952</v>
      </c>
      <c r="J1073" t="s">
        <v>324</v>
      </c>
      <c r="K1073" t="s">
        <v>324</v>
      </c>
      <c r="L1073">
        <v>482.26400000000001</v>
      </c>
      <c r="M1073">
        <v>48902</v>
      </c>
      <c r="N1073">
        <v>1085</v>
      </c>
      <c r="O1073" t="s">
        <v>324</v>
      </c>
      <c r="P1073" t="s">
        <v>324</v>
      </c>
      <c r="Q1073">
        <v>49987</v>
      </c>
      <c r="R1073" t="s">
        <v>324</v>
      </c>
      <c r="S1073" t="s">
        <v>324</v>
      </c>
      <c r="T1073" t="s">
        <v>324</v>
      </c>
      <c r="U1073" t="s">
        <v>324</v>
      </c>
      <c r="V1073">
        <v>0</v>
      </c>
      <c r="W1073" t="s">
        <v>324</v>
      </c>
      <c r="X1073" t="s">
        <v>324</v>
      </c>
      <c r="Y1073" t="s">
        <v>324</v>
      </c>
      <c r="Z1073" t="s">
        <v>324</v>
      </c>
      <c r="AA1073">
        <v>0</v>
      </c>
      <c r="AB1073">
        <v>5972.13</v>
      </c>
      <c r="AC1073">
        <v>3235.56</v>
      </c>
      <c r="AD1073" t="s">
        <v>324</v>
      </c>
      <c r="AE1073" t="s">
        <v>324</v>
      </c>
      <c r="AF1073">
        <v>9207.69</v>
      </c>
      <c r="AG1073">
        <v>10.6</v>
      </c>
      <c r="AH1073">
        <v>0.34</v>
      </c>
      <c r="AI1073" t="s">
        <v>324</v>
      </c>
      <c r="AJ1073" t="s">
        <v>324</v>
      </c>
      <c r="AK1073">
        <v>10.94</v>
      </c>
      <c r="AL1073">
        <v>1129</v>
      </c>
      <c r="AM1073">
        <v>7</v>
      </c>
      <c r="AN1073" t="s">
        <v>324</v>
      </c>
      <c r="AO1073" t="s">
        <v>324</v>
      </c>
      <c r="AP1073">
        <v>1136</v>
      </c>
      <c r="AQ1073" t="s">
        <v>324</v>
      </c>
      <c r="AR1073" t="s">
        <v>324</v>
      </c>
      <c r="AS1073" t="s">
        <v>324</v>
      </c>
      <c r="AT1073" t="s">
        <v>324</v>
      </c>
      <c r="AU1073">
        <v>0</v>
      </c>
      <c r="AV1073" t="s">
        <v>324</v>
      </c>
      <c r="AW1073">
        <v>0.21</v>
      </c>
      <c r="AX1073" t="s">
        <v>324</v>
      </c>
      <c r="AY1073" t="s">
        <v>324</v>
      </c>
      <c r="AZ1073">
        <v>0.21</v>
      </c>
      <c r="BA1073" t="s">
        <v>324</v>
      </c>
      <c r="BB1073">
        <v>1</v>
      </c>
      <c r="BC1073" t="s">
        <v>324</v>
      </c>
      <c r="BD1073" t="s">
        <v>324</v>
      </c>
      <c r="BE1073">
        <v>1</v>
      </c>
      <c r="BF1073" t="s">
        <v>324</v>
      </c>
      <c r="BG1073" t="s">
        <v>324</v>
      </c>
      <c r="BH1073" t="s">
        <v>324</v>
      </c>
      <c r="BI1073" t="s">
        <v>324</v>
      </c>
      <c r="BJ1073">
        <v>0</v>
      </c>
      <c r="BK1073">
        <v>2.4E-2</v>
      </c>
      <c r="BL1073" t="s">
        <v>324</v>
      </c>
      <c r="BM1073" t="s">
        <v>324</v>
      </c>
      <c r="BN1073" t="s">
        <v>324</v>
      </c>
      <c r="BO1073">
        <v>2.4E-2</v>
      </c>
      <c r="BP1073">
        <v>1</v>
      </c>
      <c r="BQ1073" t="s">
        <v>324</v>
      </c>
      <c r="BR1073" t="s">
        <v>324</v>
      </c>
      <c r="BS1073" t="s">
        <v>324</v>
      </c>
      <c r="BT1073">
        <v>1</v>
      </c>
      <c r="BU1073">
        <v>1.4999999999999999E-2</v>
      </c>
      <c r="BV1073" t="s">
        <v>324</v>
      </c>
      <c r="BW1073" t="s">
        <v>324</v>
      </c>
      <c r="BX1073" t="s">
        <v>324</v>
      </c>
      <c r="BY1073">
        <v>1.4999999999999999E-2</v>
      </c>
      <c r="BZ1073" t="s">
        <v>324</v>
      </c>
      <c r="CA1073" t="s">
        <v>324</v>
      </c>
      <c r="CB1073" t="s">
        <v>324</v>
      </c>
      <c r="CC1073" t="s">
        <v>324</v>
      </c>
      <c r="CD1073">
        <v>0</v>
      </c>
      <c r="CE1073" t="s">
        <v>324</v>
      </c>
      <c r="CF1073" t="s">
        <v>324</v>
      </c>
      <c r="CG1073" t="s">
        <v>324</v>
      </c>
      <c r="CH1073" t="s">
        <v>324</v>
      </c>
      <c r="CI1073">
        <v>0</v>
      </c>
      <c r="CJ1073" t="s">
        <v>324</v>
      </c>
      <c r="CK1073" t="s">
        <v>324</v>
      </c>
      <c r="CL1073" t="s">
        <v>324</v>
      </c>
      <c r="CM1073" t="s">
        <v>324</v>
      </c>
      <c r="CN1073">
        <v>0</v>
      </c>
      <c r="CO1073">
        <v>327.33600000000001</v>
      </c>
      <c r="CP1073">
        <v>154.952</v>
      </c>
      <c r="CQ1073" t="s">
        <v>179</v>
      </c>
      <c r="CR1073">
        <v>0</v>
      </c>
      <c r="CS1073">
        <v>482.28800000000001</v>
      </c>
      <c r="CT1073">
        <v>48903</v>
      </c>
      <c r="CU1073">
        <v>1085</v>
      </c>
      <c r="CV1073">
        <v>0</v>
      </c>
      <c r="CW1073">
        <v>0</v>
      </c>
      <c r="CX1073">
        <v>49988</v>
      </c>
      <c r="CY1073">
        <v>5972.1450000000004</v>
      </c>
      <c r="CZ1073">
        <v>3235.56</v>
      </c>
      <c r="DA1073">
        <v>0</v>
      </c>
      <c r="DB1073">
        <v>0</v>
      </c>
      <c r="DC1073">
        <v>9207.7049999999999</v>
      </c>
    </row>
    <row r="1074" spans="1:107" x14ac:dyDescent="0.45">
      <c r="A1074">
        <v>2024</v>
      </c>
      <c r="B1074">
        <v>4</v>
      </c>
      <c r="C1074" t="s">
        <v>90</v>
      </c>
      <c r="D1074">
        <v>99999</v>
      </c>
      <c r="E1074" t="s">
        <v>329</v>
      </c>
      <c r="F1074" t="s">
        <v>323</v>
      </c>
      <c r="H1074">
        <v>-236.68600000000001</v>
      </c>
      <c r="I1074">
        <v>-59.332999999999998</v>
      </c>
      <c r="J1074" t="s">
        <v>324</v>
      </c>
      <c r="K1074" t="s">
        <v>324</v>
      </c>
      <c r="L1074">
        <v>-296.01799999999997</v>
      </c>
      <c r="M1074" t="s">
        <v>324</v>
      </c>
      <c r="N1074" t="s">
        <v>324</v>
      </c>
      <c r="O1074" t="s">
        <v>324</v>
      </c>
      <c r="P1074" t="s">
        <v>324</v>
      </c>
      <c r="Q1074" t="s">
        <v>324</v>
      </c>
      <c r="R1074">
        <v>-7.0000000000000001E-3</v>
      </c>
      <c r="S1074">
        <v>-3.2000000000000001E-2</v>
      </c>
      <c r="T1074" t="s">
        <v>324</v>
      </c>
      <c r="U1074" t="s">
        <v>324</v>
      </c>
      <c r="V1074">
        <v>-3.9E-2</v>
      </c>
      <c r="W1074" t="s">
        <v>324</v>
      </c>
      <c r="X1074" t="s">
        <v>324</v>
      </c>
      <c r="Y1074" t="s">
        <v>324</v>
      </c>
      <c r="Z1074" t="s">
        <v>324</v>
      </c>
      <c r="AA1074" t="s">
        <v>324</v>
      </c>
      <c r="AB1074" t="s">
        <v>324</v>
      </c>
      <c r="AC1074" t="s">
        <v>324</v>
      </c>
      <c r="AD1074" t="s">
        <v>324</v>
      </c>
      <c r="AE1074" t="s">
        <v>324</v>
      </c>
      <c r="AF1074" t="s">
        <v>324</v>
      </c>
      <c r="AG1074">
        <v>-5.2320000000000002</v>
      </c>
      <c r="AH1074">
        <v>-0.17399999999999999</v>
      </c>
      <c r="AI1074" t="s">
        <v>324</v>
      </c>
      <c r="AJ1074" t="s">
        <v>324</v>
      </c>
      <c r="AK1074">
        <v>-5.4059999999999997</v>
      </c>
      <c r="AL1074" t="s">
        <v>324</v>
      </c>
      <c r="AM1074" t="s">
        <v>324</v>
      </c>
      <c r="AN1074" t="s">
        <v>324</v>
      </c>
      <c r="AO1074" t="s">
        <v>324</v>
      </c>
      <c r="AP1074" t="s">
        <v>324</v>
      </c>
      <c r="AQ1074" t="s">
        <v>324</v>
      </c>
      <c r="AR1074" t="s">
        <v>324</v>
      </c>
      <c r="AS1074" t="s">
        <v>324</v>
      </c>
      <c r="AT1074" t="s">
        <v>324</v>
      </c>
      <c r="AU1074" t="s">
        <v>324</v>
      </c>
      <c r="AV1074">
        <v>-0.17399999999999999</v>
      </c>
      <c r="AW1074">
        <v>-0.17399999999999999</v>
      </c>
      <c r="AX1074" t="s">
        <v>324</v>
      </c>
      <c r="AY1074" t="s">
        <v>324</v>
      </c>
      <c r="AZ1074">
        <v>-0.34899999999999998</v>
      </c>
      <c r="BA1074" t="s">
        <v>324</v>
      </c>
      <c r="BB1074" t="s">
        <v>324</v>
      </c>
      <c r="BC1074" t="s">
        <v>324</v>
      </c>
      <c r="BD1074" t="s">
        <v>324</v>
      </c>
      <c r="BE1074" t="s">
        <v>324</v>
      </c>
      <c r="BF1074" t="s">
        <v>324</v>
      </c>
      <c r="BG1074" t="s">
        <v>324</v>
      </c>
      <c r="BH1074" t="s">
        <v>324</v>
      </c>
      <c r="BI1074" t="s">
        <v>324</v>
      </c>
      <c r="BJ1074" t="s">
        <v>324</v>
      </c>
      <c r="BK1074" t="s">
        <v>324</v>
      </c>
      <c r="BL1074" t="s">
        <v>324</v>
      </c>
      <c r="BM1074" t="s">
        <v>324</v>
      </c>
      <c r="BN1074" t="s">
        <v>324</v>
      </c>
      <c r="BO1074" t="s">
        <v>324</v>
      </c>
      <c r="BP1074" t="s">
        <v>324</v>
      </c>
      <c r="BQ1074" t="s">
        <v>324</v>
      </c>
      <c r="BR1074" t="s">
        <v>324</v>
      </c>
      <c r="BS1074" t="s">
        <v>324</v>
      </c>
      <c r="BT1074" t="s">
        <v>324</v>
      </c>
      <c r="BU1074" t="s">
        <v>324</v>
      </c>
      <c r="BV1074" t="s">
        <v>324</v>
      </c>
      <c r="BW1074" t="s">
        <v>324</v>
      </c>
      <c r="BX1074" t="s">
        <v>324</v>
      </c>
      <c r="BY1074" t="s">
        <v>324</v>
      </c>
      <c r="BZ1074" t="s">
        <v>324</v>
      </c>
      <c r="CA1074" t="s">
        <v>324</v>
      </c>
      <c r="CB1074" t="s">
        <v>324</v>
      </c>
      <c r="CC1074" t="s">
        <v>324</v>
      </c>
      <c r="CD1074" t="s">
        <v>324</v>
      </c>
      <c r="CE1074" t="s">
        <v>324</v>
      </c>
      <c r="CF1074" t="s">
        <v>324</v>
      </c>
      <c r="CG1074" t="s">
        <v>324</v>
      </c>
      <c r="CH1074" t="s">
        <v>324</v>
      </c>
      <c r="CI1074" t="s">
        <v>324</v>
      </c>
      <c r="CJ1074" t="s">
        <v>324</v>
      </c>
      <c r="CK1074" t="s">
        <v>324</v>
      </c>
      <c r="CL1074" t="s">
        <v>324</v>
      </c>
      <c r="CM1074" t="s">
        <v>324</v>
      </c>
      <c r="CN1074" t="s">
        <v>324</v>
      </c>
      <c r="CO1074">
        <v>-236.69300000000001</v>
      </c>
      <c r="CP1074">
        <v>-59.365000000000002</v>
      </c>
      <c r="CQ1074" t="s">
        <v>324</v>
      </c>
      <c r="CR1074" t="s">
        <v>324</v>
      </c>
      <c r="CS1074">
        <v>-296.05799999999999</v>
      </c>
      <c r="CT1074" t="s">
        <v>324</v>
      </c>
      <c r="CU1074" t="s">
        <v>324</v>
      </c>
      <c r="CV1074" t="s">
        <v>324</v>
      </c>
      <c r="CW1074" t="s">
        <v>324</v>
      </c>
      <c r="CX1074" t="s">
        <v>324</v>
      </c>
      <c r="CY1074" t="s">
        <v>324</v>
      </c>
      <c r="CZ1074" t="s">
        <v>324</v>
      </c>
      <c r="DA1074" t="s">
        <v>324</v>
      </c>
      <c r="DB1074" t="s">
        <v>324</v>
      </c>
      <c r="DC1074" t="s">
        <v>324</v>
      </c>
    </row>
    <row r="1075" spans="1:107" x14ac:dyDescent="0.45">
      <c r="A1075">
        <v>2024</v>
      </c>
      <c r="B1075">
        <v>4</v>
      </c>
      <c r="C1075" t="s">
        <v>98</v>
      </c>
      <c r="D1075">
        <v>4390</v>
      </c>
      <c r="E1075" t="s">
        <v>346</v>
      </c>
      <c r="F1075" t="s">
        <v>323</v>
      </c>
      <c r="G1075" t="s">
        <v>244</v>
      </c>
      <c r="H1075">
        <v>0.13600000000000001</v>
      </c>
      <c r="I1075">
        <v>0.4</v>
      </c>
      <c r="J1075">
        <v>0</v>
      </c>
      <c r="K1075">
        <v>0</v>
      </c>
      <c r="L1075">
        <v>0.53600000000000003</v>
      </c>
      <c r="M1075">
        <v>18</v>
      </c>
      <c r="N1075">
        <v>3</v>
      </c>
      <c r="O1075">
        <v>0</v>
      </c>
      <c r="P1075">
        <v>0</v>
      </c>
      <c r="Q1075">
        <v>21</v>
      </c>
      <c r="R1075">
        <v>0</v>
      </c>
      <c r="S1075">
        <v>0</v>
      </c>
      <c r="T1075">
        <v>0</v>
      </c>
      <c r="U1075">
        <v>0</v>
      </c>
      <c r="V1075">
        <v>0</v>
      </c>
      <c r="W1075">
        <v>0</v>
      </c>
      <c r="X1075">
        <v>0</v>
      </c>
      <c r="Y1075">
        <v>0</v>
      </c>
      <c r="Z1075">
        <v>0</v>
      </c>
      <c r="AA1075">
        <v>0</v>
      </c>
      <c r="AB1075">
        <v>0</v>
      </c>
      <c r="AC1075">
        <v>0</v>
      </c>
      <c r="AD1075">
        <v>0</v>
      </c>
      <c r="AE1075">
        <v>0</v>
      </c>
      <c r="AF1075">
        <v>0</v>
      </c>
      <c r="AG1075">
        <v>0</v>
      </c>
      <c r="AH1075">
        <v>0</v>
      </c>
      <c r="AI1075">
        <v>0</v>
      </c>
      <c r="AJ1075">
        <v>0</v>
      </c>
      <c r="AK1075">
        <v>0</v>
      </c>
      <c r="AL1075">
        <v>0</v>
      </c>
      <c r="AM1075">
        <v>0</v>
      </c>
      <c r="AN1075">
        <v>0</v>
      </c>
      <c r="AO1075">
        <v>0</v>
      </c>
      <c r="AP1075">
        <v>0</v>
      </c>
      <c r="AQ1075">
        <v>0</v>
      </c>
      <c r="AR1075">
        <v>0</v>
      </c>
      <c r="AS1075">
        <v>0</v>
      </c>
      <c r="AT1075">
        <v>0</v>
      </c>
      <c r="AU1075">
        <v>0</v>
      </c>
      <c r="AV1075">
        <v>0</v>
      </c>
      <c r="AW1075">
        <v>0</v>
      </c>
      <c r="AX1075">
        <v>0</v>
      </c>
      <c r="AY1075">
        <v>0</v>
      </c>
      <c r="AZ1075">
        <v>0</v>
      </c>
      <c r="BA1075">
        <v>0</v>
      </c>
      <c r="BB1075">
        <v>0</v>
      </c>
      <c r="BC1075">
        <v>0</v>
      </c>
      <c r="BD1075">
        <v>0</v>
      </c>
      <c r="BE1075">
        <v>0</v>
      </c>
      <c r="BF1075">
        <v>0</v>
      </c>
      <c r="BG1075">
        <v>0</v>
      </c>
      <c r="BH1075">
        <v>0</v>
      </c>
      <c r="BI1075">
        <v>0</v>
      </c>
      <c r="BJ1075">
        <v>0</v>
      </c>
      <c r="BK1075">
        <v>0</v>
      </c>
      <c r="BL1075">
        <v>0</v>
      </c>
      <c r="BM1075">
        <v>0</v>
      </c>
      <c r="BN1075">
        <v>0</v>
      </c>
      <c r="BO1075">
        <v>0</v>
      </c>
      <c r="BP1075">
        <v>0</v>
      </c>
      <c r="BQ1075">
        <v>0</v>
      </c>
      <c r="BR1075">
        <v>0</v>
      </c>
      <c r="BS1075">
        <v>0</v>
      </c>
      <c r="BT1075">
        <v>0</v>
      </c>
      <c r="BU1075">
        <v>0</v>
      </c>
      <c r="BV1075">
        <v>0</v>
      </c>
      <c r="BW1075">
        <v>0</v>
      </c>
      <c r="BX1075">
        <v>0</v>
      </c>
      <c r="BY1075">
        <v>0</v>
      </c>
      <c r="BZ1075">
        <v>0</v>
      </c>
      <c r="CA1075">
        <v>0</v>
      </c>
      <c r="CB1075">
        <v>0</v>
      </c>
      <c r="CC1075">
        <v>0</v>
      </c>
      <c r="CD1075">
        <v>0</v>
      </c>
      <c r="CE1075">
        <v>0</v>
      </c>
      <c r="CF1075">
        <v>0</v>
      </c>
      <c r="CG1075">
        <v>0</v>
      </c>
      <c r="CH1075">
        <v>0</v>
      </c>
      <c r="CI1075">
        <v>0</v>
      </c>
      <c r="CJ1075">
        <v>0</v>
      </c>
      <c r="CK1075">
        <v>0</v>
      </c>
      <c r="CL1075">
        <v>0</v>
      </c>
      <c r="CM1075">
        <v>0</v>
      </c>
      <c r="CN1075">
        <v>0</v>
      </c>
      <c r="CO1075">
        <v>0.13600000000000001</v>
      </c>
      <c r="CP1075">
        <v>0.4</v>
      </c>
      <c r="CQ1075" t="s">
        <v>179</v>
      </c>
      <c r="CR1075">
        <v>0</v>
      </c>
      <c r="CS1075">
        <v>0.53600000000000003</v>
      </c>
      <c r="CT1075">
        <v>18</v>
      </c>
      <c r="CU1075">
        <v>3</v>
      </c>
      <c r="CV1075">
        <v>0</v>
      </c>
      <c r="CW1075">
        <v>0</v>
      </c>
      <c r="CX1075">
        <v>21</v>
      </c>
      <c r="CY1075">
        <v>0</v>
      </c>
      <c r="CZ1075">
        <v>0</v>
      </c>
      <c r="DA1075">
        <v>0</v>
      </c>
      <c r="DB1075">
        <v>0</v>
      </c>
      <c r="DC1075">
        <v>0</v>
      </c>
    </row>
    <row r="1076" spans="1:107" x14ac:dyDescent="0.45">
      <c r="A1076">
        <v>2024</v>
      </c>
      <c r="B1076">
        <v>4</v>
      </c>
      <c r="C1076" t="s">
        <v>98</v>
      </c>
      <c r="D1076">
        <v>9216</v>
      </c>
      <c r="E1076" t="s">
        <v>347</v>
      </c>
      <c r="F1076" t="s">
        <v>323</v>
      </c>
      <c r="G1076" t="s">
        <v>244</v>
      </c>
      <c r="H1076">
        <v>68.820999999999998</v>
      </c>
      <c r="I1076">
        <v>65.143000000000001</v>
      </c>
      <c r="J1076" t="s">
        <v>324</v>
      </c>
      <c r="K1076" t="s">
        <v>324</v>
      </c>
      <c r="L1076">
        <v>133.964</v>
      </c>
      <c r="M1076">
        <v>8956</v>
      </c>
      <c r="N1076">
        <v>259</v>
      </c>
      <c r="O1076" t="s">
        <v>324</v>
      </c>
      <c r="P1076" t="s">
        <v>324</v>
      </c>
      <c r="Q1076">
        <v>9215</v>
      </c>
      <c r="R1076">
        <v>3.952</v>
      </c>
      <c r="S1076">
        <v>0.34200000000000003</v>
      </c>
      <c r="T1076" t="s">
        <v>324</v>
      </c>
      <c r="U1076" t="s">
        <v>324</v>
      </c>
      <c r="V1076">
        <v>4.2939999999999996</v>
      </c>
      <c r="W1076">
        <v>1304</v>
      </c>
      <c r="X1076">
        <v>115</v>
      </c>
      <c r="Y1076" t="s">
        <v>324</v>
      </c>
      <c r="Z1076" t="s">
        <v>324</v>
      </c>
      <c r="AA1076">
        <v>1419</v>
      </c>
      <c r="AB1076" t="s">
        <v>324</v>
      </c>
      <c r="AC1076" t="s">
        <v>324</v>
      </c>
      <c r="AD1076" t="s">
        <v>324</v>
      </c>
      <c r="AE1076" t="s">
        <v>324</v>
      </c>
      <c r="AF1076">
        <v>0</v>
      </c>
      <c r="AG1076" t="s">
        <v>324</v>
      </c>
      <c r="AH1076" t="s">
        <v>324</v>
      </c>
      <c r="AI1076" t="s">
        <v>324</v>
      </c>
      <c r="AJ1076" t="s">
        <v>324</v>
      </c>
      <c r="AK1076">
        <v>0</v>
      </c>
      <c r="AL1076" t="s">
        <v>324</v>
      </c>
      <c r="AM1076" t="s">
        <v>324</v>
      </c>
      <c r="AN1076" t="s">
        <v>324</v>
      </c>
      <c r="AO1076" t="s">
        <v>324</v>
      </c>
      <c r="AP1076">
        <v>0</v>
      </c>
      <c r="AQ1076" t="s">
        <v>324</v>
      </c>
      <c r="AR1076" t="s">
        <v>324</v>
      </c>
      <c r="AS1076" t="s">
        <v>324</v>
      </c>
      <c r="AT1076" t="s">
        <v>324</v>
      </c>
      <c r="AU1076">
        <v>0</v>
      </c>
      <c r="AV1076" t="s">
        <v>324</v>
      </c>
      <c r="AW1076" t="s">
        <v>324</v>
      </c>
      <c r="AX1076" t="s">
        <v>324</v>
      </c>
      <c r="AY1076" t="s">
        <v>324</v>
      </c>
      <c r="AZ1076">
        <v>0</v>
      </c>
      <c r="BA1076" t="s">
        <v>324</v>
      </c>
      <c r="BB1076" t="s">
        <v>324</v>
      </c>
      <c r="BC1076" t="s">
        <v>324</v>
      </c>
      <c r="BD1076" t="s">
        <v>324</v>
      </c>
      <c r="BE1076">
        <v>0</v>
      </c>
      <c r="BF1076" t="s">
        <v>324</v>
      </c>
      <c r="BG1076" t="s">
        <v>324</v>
      </c>
      <c r="BH1076" t="s">
        <v>324</v>
      </c>
      <c r="BI1076" t="s">
        <v>324</v>
      </c>
      <c r="BJ1076">
        <v>0</v>
      </c>
      <c r="BK1076">
        <v>2E-3</v>
      </c>
      <c r="BL1076" t="s">
        <v>324</v>
      </c>
      <c r="BM1076" t="s">
        <v>324</v>
      </c>
      <c r="BN1076" t="s">
        <v>324</v>
      </c>
      <c r="BO1076">
        <v>2E-3</v>
      </c>
      <c r="BP1076">
        <v>1</v>
      </c>
      <c r="BQ1076" t="s">
        <v>324</v>
      </c>
      <c r="BR1076" t="s">
        <v>324</v>
      </c>
      <c r="BS1076" t="s">
        <v>324</v>
      </c>
      <c r="BT1076">
        <v>1</v>
      </c>
      <c r="BU1076" t="s">
        <v>324</v>
      </c>
      <c r="BV1076" t="s">
        <v>324</v>
      </c>
      <c r="BW1076" t="s">
        <v>324</v>
      </c>
      <c r="BX1076" t="s">
        <v>324</v>
      </c>
      <c r="BY1076">
        <v>0</v>
      </c>
      <c r="BZ1076" t="s">
        <v>324</v>
      </c>
      <c r="CA1076">
        <v>2.15</v>
      </c>
      <c r="CB1076" t="s">
        <v>324</v>
      </c>
      <c r="CC1076" t="s">
        <v>324</v>
      </c>
      <c r="CD1076">
        <v>2.15</v>
      </c>
      <c r="CE1076" t="s">
        <v>324</v>
      </c>
      <c r="CF1076">
        <v>8</v>
      </c>
      <c r="CG1076" t="s">
        <v>324</v>
      </c>
      <c r="CH1076" t="s">
        <v>324</v>
      </c>
      <c r="CI1076">
        <v>8</v>
      </c>
      <c r="CJ1076" t="s">
        <v>324</v>
      </c>
      <c r="CK1076" t="s">
        <v>324</v>
      </c>
      <c r="CL1076" t="s">
        <v>324</v>
      </c>
      <c r="CM1076" t="s">
        <v>324</v>
      </c>
      <c r="CN1076">
        <v>0</v>
      </c>
      <c r="CO1076">
        <v>72.775000000000006</v>
      </c>
      <c r="CP1076">
        <v>67.635000000000005</v>
      </c>
      <c r="CQ1076" t="s">
        <v>179</v>
      </c>
      <c r="CR1076">
        <v>0</v>
      </c>
      <c r="CS1076">
        <v>140.41</v>
      </c>
      <c r="CT1076">
        <v>10261</v>
      </c>
      <c r="CU1076">
        <v>382</v>
      </c>
      <c r="CV1076">
        <v>0</v>
      </c>
      <c r="CW1076">
        <v>0</v>
      </c>
      <c r="CX1076">
        <v>10643</v>
      </c>
      <c r="CY1076">
        <v>0</v>
      </c>
      <c r="CZ1076">
        <v>0</v>
      </c>
      <c r="DA1076">
        <v>0</v>
      </c>
      <c r="DB1076">
        <v>0</v>
      </c>
      <c r="DC1076">
        <v>0</v>
      </c>
    </row>
    <row r="1077" spans="1:107" x14ac:dyDescent="0.45">
      <c r="A1077">
        <v>2024</v>
      </c>
      <c r="B1077">
        <v>4</v>
      </c>
      <c r="C1077" t="s">
        <v>98</v>
      </c>
      <c r="D1077">
        <v>11208</v>
      </c>
      <c r="E1077" t="s">
        <v>348</v>
      </c>
      <c r="F1077" t="s">
        <v>323</v>
      </c>
      <c r="G1077" t="s">
        <v>244</v>
      </c>
      <c r="H1077">
        <v>505.26400000000001</v>
      </c>
      <c r="I1077">
        <v>132.56700000000001</v>
      </c>
      <c r="J1077" t="s">
        <v>324</v>
      </c>
      <c r="K1077" t="s">
        <v>324</v>
      </c>
      <c r="L1077">
        <v>637.83100000000002</v>
      </c>
      <c r="M1077">
        <v>82684</v>
      </c>
      <c r="N1077">
        <v>1695</v>
      </c>
      <c r="O1077" t="s">
        <v>324</v>
      </c>
      <c r="P1077" t="s">
        <v>324</v>
      </c>
      <c r="Q1077">
        <v>84379</v>
      </c>
      <c r="R1077" t="s">
        <v>324</v>
      </c>
      <c r="S1077" t="s">
        <v>324</v>
      </c>
      <c r="T1077" t="s">
        <v>324</v>
      </c>
      <c r="U1077" t="s">
        <v>324</v>
      </c>
      <c r="V1077">
        <v>0</v>
      </c>
      <c r="W1077" t="s">
        <v>324</v>
      </c>
      <c r="X1077" t="s">
        <v>324</v>
      </c>
      <c r="Y1077" t="s">
        <v>324</v>
      </c>
      <c r="Z1077" t="s">
        <v>324</v>
      </c>
      <c r="AA1077">
        <v>0</v>
      </c>
      <c r="AB1077">
        <v>30223.78</v>
      </c>
      <c r="AC1077">
        <v>4266.32</v>
      </c>
      <c r="AD1077" t="s">
        <v>324</v>
      </c>
      <c r="AE1077" t="s">
        <v>324</v>
      </c>
      <c r="AF1077">
        <v>34490.1</v>
      </c>
      <c r="AG1077">
        <v>31.3</v>
      </c>
      <c r="AH1077">
        <v>2.0499999999999998</v>
      </c>
      <c r="AI1077" t="s">
        <v>324</v>
      </c>
      <c r="AJ1077" t="s">
        <v>324</v>
      </c>
      <c r="AK1077">
        <v>33.35</v>
      </c>
      <c r="AL1077">
        <v>4080</v>
      </c>
      <c r="AM1077">
        <v>6</v>
      </c>
      <c r="AN1077" t="s">
        <v>324</v>
      </c>
      <c r="AO1077" t="s">
        <v>324</v>
      </c>
      <c r="AP1077">
        <v>4086</v>
      </c>
      <c r="AQ1077" t="s">
        <v>324</v>
      </c>
      <c r="AR1077" t="s">
        <v>324</v>
      </c>
      <c r="AS1077" t="s">
        <v>324</v>
      </c>
      <c r="AT1077" t="s">
        <v>324</v>
      </c>
      <c r="AU1077">
        <v>0</v>
      </c>
      <c r="AV1077">
        <v>3.48</v>
      </c>
      <c r="AW1077">
        <v>1.1499999999999999</v>
      </c>
      <c r="AX1077" t="s">
        <v>324</v>
      </c>
      <c r="AY1077" t="s">
        <v>324</v>
      </c>
      <c r="AZ1077">
        <v>4.63</v>
      </c>
      <c r="BA1077">
        <v>485</v>
      </c>
      <c r="BB1077">
        <v>6</v>
      </c>
      <c r="BC1077" t="s">
        <v>324</v>
      </c>
      <c r="BD1077" t="s">
        <v>324</v>
      </c>
      <c r="BE1077">
        <v>491</v>
      </c>
      <c r="BF1077" t="s">
        <v>324</v>
      </c>
      <c r="BG1077" t="s">
        <v>324</v>
      </c>
      <c r="BH1077" t="s">
        <v>324</v>
      </c>
      <c r="BI1077" t="s">
        <v>324</v>
      </c>
      <c r="BJ1077">
        <v>0</v>
      </c>
      <c r="BK1077" t="s">
        <v>324</v>
      </c>
      <c r="BL1077" t="s">
        <v>324</v>
      </c>
      <c r="BM1077" t="s">
        <v>324</v>
      </c>
      <c r="BN1077" t="s">
        <v>324</v>
      </c>
      <c r="BO1077">
        <v>0</v>
      </c>
      <c r="BP1077" t="s">
        <v>324</v>
      </c>
      <c r="BQ1077" t="s">
        <v>324</v>
      </c>
      <c r="BR1077" t="s">
        <v>324</v>
      </c>
      <c r="BS1077" t="s">
        <v>324</v>
      </c>
      <c r="BT1077">
        <v>0</v>
      </c>
      <c r="BU1077" t="s">
        <v>324</v>
      </c>
      <c r="BV1077" t="s">
        <v>324</v>
      </c>
      <c r="BW1077" t="s">
        <v>324</v>
      </c>
      <c r="BX1077" t="s">
        <v>324</v>
      </c>
      <c r="BY1077">
        <v>0</v>
      </c>
      <c r="BZ1077" t="s">
        <v>324</v>
      </c>
      <c r="CA1077" t="s">
        <v>324</v>
      </c>
      <c r="CB1077" t="s">
        <v>324</v>
      </c>
      <c r="CC1077" t="s">
        <v>324</v>
      </c>
      <c r="CD1077">
        <v>0</v>
      </c>
      <c r="CE1077" t="s">
        <v>324</v>
      </c>
      <c r="CF1077" t="s">
        <v>324</v>
      </c>
      <c r="CG1077" t="s">
        <v>324</v>
      </c>
      <c r="CH1077" t="s">
        <v>324</v>
      </c>
      <c r="CI1077">
        <v>0</v>
      </c>
      <c r="CJ1077" t="s">
        <v>324</v>
      </c>
      <c r="CK1077" t="s">
        <v>324</v>
      </c>
      <c r="CL1077" t="s">
        <v>324</v>
      </c>
      <c r="CM1077" t="s">
        <v>324</v>
      </c>
      <c r="CN1077">
        <v>0</v>
      </c>
      <c r="CO1077">
        <v>505.26400000000001</v>
      </c>
      <c r="CP1077">
        <v>132.56700000000001</v>
      </c>
      <c r="CQ1077" t="s">
        <v>179</v>
      </c>
      <c r="CR1077">
        <v>0</v>
      </c>
      <c r="CS1077">
        <v>637.83100000000002</v>
      </c>
      <c r="CT1077">
        <v>82684</v>
      </c>
      <c r="CU1077">
        <v>1695</v>
      </c>
      <c r="CV1077">
        <v>0</v>
      </c>
      <c r="CW1077">
        <v>0</v>
      </c>
      <c r="CX1077">
        <v>84379</v>
      </c>
      <c r="CY1077">
        <v>30223.78</v>
      </c>
      <c r="CZ1077">
        <v>4266.32</v>
      </c>
      <c r="DA1077">
        <v>0</v>
      </c>
      <c r="DB1077">
        <v>0</v>
      </c>
      <c r="DC1077">
        <v>34490.1</v>
      </c>
    </row>
    <row r="1078" spans="1:107" x14ac:dyDescent="0.45">
      <c r="A1078">
        <v>2024</v>
      </c>
      <c r="B1078">
        <v>4</v>
      </c>
      <c r="C1078" t="s">
        <v>98</v>
      </c>
      <c r="D1078">
        <v>12745</v>
      </c>
      <c r="E1078" t="s">
        <v>349</v>
      </c>
      <c r="F1078" t="s">
        <v>323</v>
      </c>
      <c r="G1078" t="s">
        <v>244</v>
      </c>
      <c r="H1078">
        <v>53.62</v>
      </c>
      <c r="I1078">
        <v>17.361000000000001</v>
      </c>
      <c r="J1078">
        <v>9.9139999999999997</v>
      </c>
      <c r="K1078">
        <v>0</v>
      </c>
      <c r="L1078">
        <v>80.894999999999996</v>
      </c>
      <c r="M1078">
        <v>10655</v>
      </c>
      <c r="N1078">
        <v>185</v>
      </c>
      <c r="O1078">
        <v>55</v>
      </c>
      <c r="P1078">
        <v>0</v>
      </c>
      <c r="Q1078">
        <v>10895</v>
      </c>
      <c r="R1078" t="s">
        <v>324</v>
      </c>
      <c r="S1078" t="s">
        <v>324</v>
      </c>
      <c r="T1078" t="s">
        <v>324</v>
      </c>
      <c r="U1078" t="s">
        <v>324</v>
      </c>
      <c r="V1078">
        <v>0</v>
      </c>
      <c r="W1078" t="s">
        <v>324</v>
      </c>
      <c r="X1078" t="s">
        <v>324</v>
      </c>
      <c r="Y1078" t="s">
        <v>324</v>
      </c>
      <c r="Z1078" t="s">
        <v>324</v>
      </c>
      <c r="AA1078">
        <v>0</v>
      </c>
      <c r="AB1078" t="s">
        <v>324</v>
      </c>
      <c r="AC1078" t="s">
        <v>324</v>
      </c>
      <c r="AD1078" t="s">
        <v>324</v>
      </c>
      <c r="AE1078" t="s">
        <v>324</v>
      </c>
      <c r="AF1078">
        <v>0</v>
      </c>
      <c r="AG1078">
        <v>3.5510000000000002</v>
      </c>
      <c r="AH1078">
        <v>0</v>
      </c>
      <c r="AI1078">
        <v>0.17100000000000001</v>
      </c>
      <c r="AJ1078" t="s">
        <v>324</v>
      </c>
      <c r="AK1078">
        <v>3.722</v>
      </c>
      <c r="AL1078">
        <v>474</v>
      </c>
      <c r="AM1078">
        <v>0</v>
      </c>
      <c r="AN1078">
        <v>1</v>
      </c>
      <c r="AO1078" t="s">
        <v>324</v>
      </c>
      <c r="AP1078">
        <v>475</v>
      </c>
      <c r="AQ1078" t="s">
        <v>324</v>
      </c>
      <c r="AR1078" t="s">
        <v>324</v>
      </c>
      <c r="AS1078" t="s">
        <v>324</v>
      </c>
      <c r="AT1078" t="s">
        <v>324</v>
      </c>
      <c r="AU1078">
        <v>0</v>
      </c>
      <c r="AV1078" t="s">
        <v>324</v>
      </c>
      <c r="AW1078" t="s">
        <v>324</v>
      </c>
      <c r="AX1078">
        <v>1.341</v>
      </c>
      <c r="AY1078" t="s">
        <v>324</v>
      </c>
      <c r="AZ1078">
        <v>1.341</v>
      </c>
      <c r="BA1078" t="s">
        <v>324</v>
      </c>
      <c r="BB1078" t="s">
        <v>324</v>
      </c>
      <c r="BC1078">
        <v>1</v>
      </c>
      <c r="BD1078" t="s">
        <v>324</v>
      </c>
      <c r="BE1078">
        <v>1</v>
      </c>
      <c r="BF1078" t="s">
        <v>324</v>
      </c>
      <c r="BG1078" t="s">
        <v>324</v>
      </c>
      <c r="BH1078" t="s">
        <v>324</v>
      </c>
      <c r="BI1078" t="s">
        <v>324</v>
      </c>
      <c r="BJ1078">
        <v>0</v>
      </c>
      <c r="BK1078" t="s">
        <v>324</v>
      </c>
      <c r="BL1078" t="s">
        <v>324</v>
      </c>
      <c r="BM1078" t="s">
        <v>324</v>
      </c>
      <c r="BN1078" t="s">
        <v>324</v>
      </c>
      <c r="BO1078">
        <v>0</v>
      </c>
      <c r="BP1078" t="s">
        <v>324</v>
      </c>
      <c r="BQ1078" t="s">
        <v>324</v>
      </c>
      <c r="BR1078" t="s">
        <v>324</v>
      </c>
      <c r="BS1078" t="s">
        <v>324</v>
      </c>
      <c r="BT1078">
        <v>0</v>
      </c>
      <c r="BU1078" t="s">
        <v>324</v>
      </c>
      <c r="BV1078" t="s">
        <v>324</v>
      </c>
      <c r="BW1078" t="s">
        <v>324</v>
      </c>
      <c r="BX1078" t="s">
        <v>324</v>
      </c>
      <c r="BY1078">
        <v>0</v>
      </c>
      <c r="BZ1078" t="s">
        <v>324</v>
      </c>
      <c r="CA1078" t="s">
        <v>324</v>
      </c>
      <c r="CB1078" t="s">
        <v>324</v>
      </c>
      <c r="CC1078" t="s">
        <v>324</v>
      </c>
      <c r="CD1078">
        <v>0</v>
      </c>
      <c r="CE1078" t="s">
        <v>324</v>
      </c>
      <c r="CF1078" t="s">
        <v>324</v>
      </c>
      <c r="CG1078" t="s">
        <v>324</v>
      </c>
      <c r="CH1078" t="s">
        <v>324</v>
      </c>
      <c r="CI1078">
        <v>0</v>
      </c>
      <c r="CJ1078" t="s">
        <v>324</v>
      </c>
      <c r="CK1078" t="s">
        <v>324</v>
      </c>
      <c r="CL1078" t="s">
        <v>324</v>
      </c>
      <c r="CM1078" t="s">
        <v>324</v>
      </c>
      <c r="CN1078">
        <v>0</v>
      </c>
      <c r="CO1078">
        <v>53.62</v>
      </c>
      <c r="CP1078">
        <v>17.361000000000001</v>
      </c>
      <c r="CQ1078">
        <v>9.9139999999999997</v>
      </c>
      <c r="CR1078">
        <v>0</v>
      </c>
      <c r="CS1078">
        <v>80.894999999999996</v>
      </c>
      <c r="CT1078">
        <v>10655</v>
      </c>
      <c r="CU1078">
        <v>185</v>
      </c>
      <c r="CV1078">
        <v>55</v>
      </c>
      <c r="CW1078">
        <v>0</v>
      </c>
      <c r="CX1078">
        <v>10895</v>
      </c>
      <c r="CY1078">
        <v>0</v>
      </c>
      <c r="CZ1078">
        <v>0</v>
      </c>
      <c r="DA1078">
        <v>0</v>
      </c>
      <c r="DB1078">
        <v>0</v>
      </c>
      <c r="DC1078">
        <v>0</v>
      </c>
    </row>
    <row r="1079" spans="1:107" x14ac:dyDescent="0.45">
      <c r="A1079">
        <v>2024</v>
      </c>
      <c r="B1079">
        <v>4</v>
      </c>
      <c r="C1079" t="s">
        <v>98</v>
      </c>
      <c r="D1079">
        <v>14328</v>
      </c>
      <c r="E1079" t="s">
        <v>350</v>
      </c>
      <c r="F1079" t="s">
        <v>323</v>
      </c>
      <c r="G1079" t="s">
        <v>244</v>
      </c>
      <c r="H1079">
        <v>5162.4549999999999</v>
      </c>
      <c r="I1079">
        <v>1597.94</v>
      </c>
      <c r="J1079">
        <v>1278.519</v>
      </c>
      <c r="K1079">
        <v>0</v>
      </c>
      <c r="L1079">
        <v>8038.9139999999998</v>
      </c>
      <c r="M1079">
        <v>819630</v>
      </c>
      <c r="N1079">
        <v>16194</v>
      </c>
      <c r="O1079">
        <v>5437</v>
      </c>
      <c r="P1079">
        <v>0</v>
      </c>
      <c r="Q1079">
        <v>841261</v>
      </c>
      <c r="R1079">
        <v>23.187999999999999</v>
      </c>
      <c r="S1079">
        <v>51.067999999999998</v>
      </c>
      <c r="T1079">
        <v>0.13800000000000001</v>
      </c>
      <c r="U1079">
        <v>0</v>
      </c>
      <c r="V1079">
        <v>74.394000000000005</v>
      </c>
      <c r="W1079">
        <v>5969</v>
      </c>
      <c r="X1079">
        <v>3927</v>
      </c>
      <c r="Y1079">
        <v>4</v>
      </c>
      <c r="Z1079">
        <v>0</v>
      </c>
      <c r="AA1079">
        <v>9900</v>
      </c>
      <c r="AB1079">
        <v>0</v>
      </c>
      <c r="AC1079">
        <v>0</v>
      </c>
      <c r="AD1079">
        <v>0</v>
      </c>
      <c r="AE1079">
        <v>0</v>
      </c>
      <c r="AF1079">
        <v>0</v>
      </c>
      <c r="AG1079">
        <v>589.399</v>
      </c>
      <c r="AH1079">
        <v>38.935000000000002</v>
      </c>
      <c r="AI1079">
        <v>56.533000000000001</v>
      </c>
      <c r="AJ1079">
        <v>0</v>
      </c>
      <c r="AK1079">
        <v>684.86699999999996</v>
      </c>
      <c r="AL1079">
        <v>85543</v>
      </c>
      <c r="AM1079">
        <v>366</v>
      </c>
      <c r="AN1079">
        <v>158</v>
      </c>
      <c r="AO1079">
        <v>0</v>
      </c>
      <c r="AP1079">
        <v>86067</v>
      </c>
      <c r="AQ1079">
        <v>0</v>
      </c>
      <c r="AR1079">
        <v>0</v>
      </c>
      <c r="AS1079">
        <v>0</v>
      </c>
      <c r="AT1079">
        <v>0</v>
      </c>
      <c r="AU1079">
        <v>0</v>
      </c>
      <c r="AV1079">
        <v>0.09</v>
      </c>
      <c r="AW1079">
        <v>0</v>
      </c>
      <c r="AX1079">
        <v>0.245</v>
      </c>
      <c r="AY1079">
        <v>0</v>
      </c>
      <c r="AZ1079">
        <v>0.33500000000000002</v>
      </c>
      <c r="BA1079">
        <v>9</v>
      </c>
      <c r="BB1079">
        <v>0</v>
      </c>
      <c r="BC1079">
        <v>2</v>
      </c>
      <c r="BD1079">
        <v>0</v>
      </c>
      <c r="BE1079">
        <v>11</v>
      </c>
      <c r="BF1079">
        <v>0</v>
      </c>
      <c r="BG1079">
        <v>0</v>
      </c>
      <c r="BH1079">
        <v>0</v>
      </c>
      <c r="BI1079">
        <v>0</v>
      </c>
      <c r="BJ1079">
        <v>0</v>
      </c>
      <c r="BK1079">
        <v>0.91</v>
      </c>
      <c r="BL1079">
        <v>0.622</v>
      </c>
      <c r="BM1079">
        <v>27.123000000000001</v>
      </c>
      <c r="BN1079">
        <v>0</v>
      </c>
      <c r="BO1079">
        <v>28.655000000000001</v>
      </c>
      <c r="BP1079">
        <v>164</v>
      </c>
      <c r="BQ1079">
        <v>36</v>
      </c>
      <c r="BR1079">
        <v>42</v>
      </c>
      <c r="BS1079">
        <v>0</v>
      </c>
      <c r="BT1079">
        <v>242</v>
      </c>
      <c r="BU1079">
        <v>0</v>
      </c>
      <c r="BV1079">
        <v>0</v>
      </c>
      <c r="BW1079">
        <v>0</v>
      </c>
      <c r="BX1079">
        <v>0</v>
      </c>
      <c r="BY1079">
        <v>0</v>
      </c>
      <c r="BZ1079">
        <v>1.2430000000000001</v>
      </c>
      <c r="CA1079">
        <v>61.177</v>
      </c>
      <c r="CB1079">
        <v>182.83500000000001</v>
      </c>
      <c r="CC1079">
        <v>0</v>
      </c>
      <c r="CD1079">
        <v>245.255</v>
      </c>
      <c r="CE1079">
        <v>37</v>
      </c>
      <c r="CF1079">
        <v>92</v>
      </c>
      <c r="CG1079">
        <v>250</v>
      </c>
      <c r="CH1079">
        <v>0</v>
      </c>
      <c r="CI1079">
        <v>379</v>
      </c>
      <c r="CJ1079">
        <v>0</v>
      </c>
      <c r="CK1079">
        <v>0</v>
      </c>
      <c r="CL1079">
        <v>0</v>
      </c>
      <c r="CM1079">
        <v>0</v>
      </c>
      <c r="CN1079">
        <v>0</v>
      </c>
      <c r="CO1079">
        <v>5187.7960000000003</v>
      </c>
      <c r="CP1079">
        <v>1710.807</v>
      </c>
      <c r="CQ1079">
        <v>1488.615</v>
      </c>
      <c r="CR1079">
        <v>0</v>
      </c>
      <c r="CS1079">
        <v>8387.2180000000008</v>
      </c>
      <c r="CT1079">
        <v>825800</v>
      </c>
      <c r="CU1079">
        <v>20249</v>
      </c>
      <c r="CV1079">
        <v>5733</v>
      </c>
      <c r="CW1079">
        <v>0</v>
      </c>
      <c r="CX1079">
        <v>851782</v>
      </c>
      <c r="CY1079">
        <v>0</v>
      </c>
      <c r="CZ1079">
        <v>0</v>
      </c>
      <c r="DA1079">
        <v>0</v>
      </c>
      <c r="DB1079">
        <v>0</v>
      </c>
      <c r="DC1079">
        <v>0</v>
      </c>
    </row>
    <row r="1080" spans="1:107" x14ac:dyDescent="0.45">
      <c r="A1080">
        <v>2024</v>
      </c>
      <c r="B1080">
        <v>4</v>
      </c>
      <c r="C1080" t="s">
        <v>98</v>
      </c>
      <c r="D1080">
        <v>14354</v>
      </c>
      <c r="E1080" t="s">
        <v>351</v>
      </c>
      <c r="F1080" t="s">
        <v>323</v>
      </c>
      <c r="G1080" t="s">
        <v>247</v>
      </c>
      <c r="H1080">
        <v>5.8760000000000003</v>
      </c>
      <c r="I1080">
        <v>5.2380000000000004</v>
      </c>
      <c r="J1080">
        <v>2.964</v>
      </c>
      <c r="K1080">
        <v>0</v>
      </c>
      <c r="L1080">
        <v>14.077999999999999</v>
      </c>
      <c r="M1080">
        <v>765</v>
      </c>
      <c r="N1080">
        <v>70</v>
      </c>
      <c r="O1080">
        <v>21</v>
      </c>
      <c r="P1080">
        <v>0</v>
      </c>
      <c r="Q1080">
        <v>856</v>
      </c>
      <c r="R1080" t="s">
        <v>324</v>
      </c>
      <c r="S1080" t="s">
        <v>324</v>
      </c>
      <c r="T1080" t="s">
        <v>324</v>
      </c>
      <c r="U1080" t="s">
        <v>324</v>
      </c>
      <c r="V1080">
        <v>0</v>
      </c>
      <c r="W1080" t="s">
        <v>324</v>
      </c>
      <c r="X1080" t="s">
        <v>324</v>
      </c>
      <c r="Y1080" t="s">
        <v>324</v>
      </c>
      <c r="Z1080" t="s">
        <v>324</v>
      </c>
      <c r="AA1080">
        <v>0</v>
      </c>
      <c r="AB1080" t="s">
        <v>324</v>
      </c>
      <c r="AC1080" t="s">
        <v>324</v>
      </c>
      <c r="AD1080" t="s">
        <v>324</v>
      </c>
      <c r="AE1080" t="s">
        <v>324</v>
      </c>
      <c r="AF1080">
        <v>0</v>
      </c>
      <c r="AG1080">
        <v>0.78900000000000003</v>
      </c>
      <c r="AH1080">
        <v>0.03</v>
      </c>
      <c r="AI1080">
        <v>0</v>
      </c>
      <c r="AJ1080">
        <v>0</v>
      </c>
      <c r="AK1080">
        <v>0.81899999999999995</v>
      </c>
      <c r="AL1080">
        <v>66</v>
      </c>
      <c r="AM1080">
        <v>1</v>
      </c>
      <c r="AN1080">
        <v>0</v>
      </c>
      <c r="AO1080">
        <v>0</v>
      </c>
      <c r="AP1080">
        <v>67</v>
      </c>
      <c r="AQ1080">
        <v>0.97599999999999998</v>
      </c>
      <c r="AR1080">
        <v>0.01</v>
      </c>
      <c r="AS1080">
        <v>0</v>
      </c>
      <c r="AT1080">
        <v>0</v>
      </c>
      <c r="AU1080">
        <v>0.98599999999999999</v>
      </c>
      <c r="AV1080" t="s">
        <v>324</v>
      </c>
      <c r="AW1080" t="s">
        <v>324</v>
      </c>
      <c r="AX1080" t="s">
        <v>324</v>
      </c>
      <c r="AY1080" t="s">
        <v>324</v>
      </c>
      <c r="AZ1080">
        <v>0</v>
      </c>
      <c r="BA1080" t="s">
        <v>324</v>
      </c>
      <c r="BB1080" t="s">
        <v>324</v>
      </c>
      <c r="BC1080" t="s">
        <v>324</v>
      </c>
      <c r="BD1080" t="s">
        <v>324</v>
      </c>
      <c r="BE1080">
        <v>0</v>
      </c>
      <c r="BF1080" t="s">
        <v>324</v>
      </c>
      <c r="BG1080" t="s">
        <v>324</v>
      </c>
      <c r="BH1080" t="s">
        <v>324</v>
      </c>
      <c r="BI1080" t="s">
        <v>324</v>
      </c>
      <c r="BJ1080">
        <v>0</v>
      </c>
      <c r="BK1080">
        <v>1E-3</v>
      </c>
      <c r="BL1080">
        <v>5.0000000000000001E-3</v>
      </c>
      <c r="BM1080">
        <v>0</v>
      </c>
      <c r="BN1080">
        <v>0</v>
      </c>
      <c r="BO1080">
        <v>6.0000000000000001E-3</v>
      </c>
      <c r="BP1080">
        <v>1</v>
      </c>
      <c r="BQ1080">
        <v>2</v>
      </c>
      <c r="BR1080">
        <v>0</v>
      </c>
      <c r="BS1080">
        <v>0</v>
      </c>
      <c r="BT1080">
        <v>3</v>
      </c>
      <c r="BU1080" t="s">
        <v>324</v>
      </c>
      <c r="BV1080" t="s">
        <v>324</v>
      </c>
      <c r="BW1080" t="s">
        <v>324</v>
      </c>
      <c r="BX1080" t="s">
        <v>324</v>
      </c>
      <c r="BY1080">
        <v>0</v>
      </c>
      <c r="BZ1080">
        <v>1.0999999999999999E-2</v>
      </c>
      <c r="CA1080">
        <v>6.6000000000000003E-2</v>
      </c>
      <c r="CB1080">
        <v>0</v>
      </c>
      <c r="CC1080">
        <v>0</v>
      </c>
      <c r="CD1080">
        <v>7.6999999999999999E-2</v>
      </c>
      <c r="CE1080">
        <v>2</v>
      </c>
      <c r="CF1080">
        <v>1</v>
      </c>
      <c r="CG1080">
        <v>0</v>
      </c>
      <c r="CH1080">
        <v>0</v>
      </c>
      <c r="CI1080">
        <v>3</v>
      </c>
      <c r="CJ1080" t="s">
        <v>324</v>
      </c>
      <c r="CK1080" t="s">
        <v>324</v>
      </c>
      <c r="CL1080" t="s">
        <v>324</v>
      </c>
      <c r="CM1080" t="s">
        <v>324</v>
      </c>
      <c r="CN1080">
        <v>0</v>
      </c>
      <c r="CO1080">
        <v>5.8879999999999999</v>
      </c>
      <c r="CP1080">
        <v>5.3090000000000002</v>
      </c>
      <c r="CQ1080">
        <v>2.964</v>
      </c>
      <c r="CR1080">
        <v>0</v>
      </c>
      <c r="CS1080">
        <v>14.161</v>
      </c>
      <c r="CT1080">
        <v>768</v>
      </c>
      <c r="CU1080">
        <v>73</v>
      </c>
      <c r="CV1080">
        <v>21</v>
      </c>
      <c r="CW1080">
        <v>0</v>
      </c>
      <c r="CX1080">
        <v>862</v>
      </c>
      <c r="CY1080">
        <v>0</v>
      </c>
      <c r="CZ1080">
        <v>0</v>
      </c>
      <c r="DA1080">
        <v>0</v>
      </c>
      <c r="DB1080">
        <v>0</v>
      </c>
      <c r="DC1080">
        <v>0</v>
      </c>
    </row>
    <row r="1081" spans="1:107" x14ac:dyDescent="0.45">
      <c r="A1081">
        <v>2024</v>
      </c>
      <c r="B1081">
        <v>4</v>
      </c>
      <c r="C1081" t="s">
        <v>98</v>
      </c>
      <c r="D1081">
        <v>14534</v>
      </c>
      <c r="E1081" t="s">
        <v>352</v>
      </c>
      <c r="F1081" t="s">
        <v>323</v>
      </c>
      <c r="G1081" t="s">
        <v>244</v>
      </c>
      <c r="H1081">
        <v>15.101000000000001</v>
      </c>
      <c r="I1081">
        <v>9.9410000000000007</v>
      </c>
      <c r="J1081" t="s">
        <v>324</v>
      </c>
      <c r="K1081" t="s">
        <v>324</v>
      </c>
      <c r="L1081">
        <v>25.042000000000002</v>
      </c>
      <c r="M1081">
        <v>2615</v>
      </c>
      <c r="N1081">
        <v>105</v>
      </c>
      <c r="O1081" t="s">
        <v>324</v>
      </c>
      <c r="P1081" t="s">
        <v>324</v>
      </c>
      <c r="Q1081">
        <v>2720</v>
      </c>
      <c r="R1081" t="s">
        <v>324</v>
      </c>
      <c r="S1081" t="s">
        <v>324</v>
      </c>
      <c r="T1081" t="s">
        <v>324</v>
      </c>
      <c r="U1081" t="s">
        <v>324</v>
      </c>
      <c r="V1081">
        <v>0</v>
      </c>
      <c r="W1081" t="s">
        <v>324</v>
      </c>
      <c r="X1081" t="s">
        <v>324</v>
      </c>
      <c r="Y1081" t="s">
        <v>324</v>
      </c>
      <c r="Z1081" t="s">
        <v>324</v>
      </c>
      <c r="AA1081">
        <v>0</v>
      </c>
      <c r="AB1081">
        <v>180</v>
      </c>
      <c r="AC1081">
        <v>111</v>
      </c>
      <c r="AD1081" t="s">
        <v>324</v>
      </c>
      <c r="AE1081" t="s">
        <v>324</v>
      </c>
      <c r="AF1081">
        <v>291</v>
      </c>
      <c r="AG1081" t="s">
        <v>324</v>
      </c>
      <c r="AH1081" t="s">
        <v>324</v>
      </c>
      <c r="AI1081" t="s">
        <v>324</v>
      </c>
      <c r="AJ1081" t="s">
        <v>324</v>
      </c>
      <c r="AK1081">
        <v>0</v>
      </c>
      <c r="AL1081" t="s">
        <v>324</v>
      </c>
      <c r="AM1081" t="s">
        <v>324</v>
      </c>
      <c r="AN1081" t="s">
        <v>324</v>
      </c>
      <c r="AO1081" t="s">
        <v>324</v>
      </c>
      <c r="AP1081">
        <v>0</v>
      </c>
      <c r="AQ1081" t="s">
        <v>324</v>
      </c>
      <c r="AR1081" t="s">
        <v>324</v>
      </c>
      <c r="AS1081" t="s">
        <v>324</v>
      </c>
      <c r="AT1081" t="s">
        <v>324</v>
      </c>
      <c r="AU1081">
        <v>0</v>
      </c>
      <c r="AV1081" t="s">
        <v>324</v>
      </c>
      <c r="AW1081" t="s">
        <v>324</v>
      </c>
      <c r="AX1081" t="s">
        <v>324</v>
      </c>
      <c r="AY1081" t="s">
        <v>324</v>
      </c>
      <c r="AZ1081">
        <v>0</v>
      </c>
      <c r="BA1081" t="s">
        <v>324</v>
      </c>
      <c r="BB1081" t="s">
        <v>324</v>
      </c>
      <c r="BC1081" t="s">
        <v>324</v>
      </c>
      <c r="BD1081" t="s">
        <v>324</v>
      </c>
      <c r="BE1081">
        <v>0</v>
      </c>
      <c r="BF1081" t="s">
        <v>324</v>
      </c>
      <c r="BG1081" t="s">
        <v>324</v>
      </c>
      <c r="BH1081" t="s">
        <v>324</v>
      </c>
      <c r="BI1081" t="s">
        <v>324</v>
      </c>
      <c r="BJ1081">
        <v>0</v>
      </c>
      <c r="BK1081" t="s">
        <v>324</v>
      </c>
      <c r="BL1081" t="s">
        <v>324</v>
      </c>
      <c r="BM1081" t="s">
        <v>324</v>
      </c>
      <c r="BN1081" t="s">
        <v>324</v>
      </c>
      <c r="BO1081">
        <v>0</v>
      </c>
      <c r="BP1081" t="s">
        <v>324</v>
      </c>
      <c r="BQ1081" t="s">
        <v>324</v>
      </c>
      <c r="BR1081" t="s">
        <v>324</v>
      </c>
      <c r="BS1081" t="s">
        <v>324</v>
      </c>
      <c r="BT1081">
        <v>0</v>
      </c>
      <c r="BU1081" t="s">
        <v>324</v>
      </c>
      <c r="BV1081" t="s">
        <v>324</v>
      </c>
      <c r="BW1081" t="s">
        <v>324</v>
      </c>
      <c r="BX1081" t="s">
        <v>324</v>
      </c>
      <c r="BY1081">
        <v>0</v>
      </c>
      <c r="BZ1081" t="s">
        <v>324</v>
      </c>
      <c r="CA1081" t="s">
        <v>324</v>
      </c>
      <c r="CB1081" t="s">
        <v>324</v>
      </c>
      <c r="CC1081" t="s">
        <v>324</v>
      </c>
      <c r="CD1081">
        <v>0</v>
      </c>
      <c r="CE1081" t="s">
        <v>324</v>
      </c>
      <c r="CF1081" t="s">
        <v>324</v>
      </c>
      <c r="CG1081" t="s">
        <v>324</v>
      </c>
      <c r="CH1081" t="s">
        <v>324</v>
      </c>
      <c r="CI1081">
        <v>0</v>
      </c>
      <c r="CJ1081" t="s">
        <v>324</v>
      </c>
      <c r="CK1081" t="s">
        <v>324</v>
      </c>
      <c r="CL1081" t="s">
        <v>324</v>
      </c>
      <c r="CM1081" t="s">
        <v>324</v>
      </c>
      <c r="CN1081">
        <v>0</v>
      </c>
      <c r="CO1081">
        <v>15.101000000000001</v>
      </c>
      <c r="CP1081">
        <v>9.9410000000000007</v>
      </c>
      <c r="CQ1081" t="s">
        <v>179</v>
      </c>
      <c r="CR1081">
        <v>0</v>
      </c>
      <c r="CS1081">
        <v>25.042000000000002</v>
      </c>
      <c r="CT1081">
        <v>2615</v>
      </c>
      <c r="CU1081">
        <v>105</v>
      </c>
      <c r="CV1081">
        <v>0</v>
      </c>
      <c r="CW1081">
        <v>0</v>
      </c>
      <c r="CX1081">
        <v>2720</v>
      </c>
      <c r="CY1081">
        <v>180</v>
      </c>
      <c r="CZ1081">
        <v>111</v>
      </c>
      <c r="DA1081">
        <v>0</v>
      </c>
      <c r="DB1081">
        <v>0</v>
      </c>
      <c r="DC1081">
        <v>291</v>
      </c>
    </row>
    <row r="1082" spans="1:107" x14ac:dyDescent="0.45">
      <c r="A1082">
        <v>2024</v>
      </c>
      <c r="B1082">
        <v>4</v>
      </c>
      <c r="C1082" t="s">
        <v>98</v>
      </c>
      <c r="D1082">
        <v>16534</v>
      </c>
      <c r="E1082" t="s">
        <v>353</v>
      </c>
      <c r="F1082" t="s">
        <v>323</v>
      </c>
      <c r="G1082" t="s">
        <v>244</v>
      </c>
      <c r="H1082">
        <v>241.09800000000001</v>
      </c>
      <c r="I1082">
        <v>85.326999999999998</v>
      </c>
      <c r="J1082">
        <v>38.212000000000003</v>
      </c>
      <c r="K1082">
        <v>0</v>
      </c>
      <c r="L1082">
        <v>364.637</v>
      </c>
      <c r="M1082">
        <v>53221</v>
      </c>
      <c r="N1082">
        <v>1259</v>
      </c>
      <c r="O1082">
        <v>53</v>
      </c>
      <c r="P1082">
        <v>0</v>
      </c>
      <c r="Q1082">
        <v>54533</v>
      </c>
      <c r="R1082">
        <v>0.67100000000000004</v>
      </c>
      <c r="S1082">
        <v>0.34799999999999998</v>
      </c>
      <c r="T1082">
        <v>0</v>
      </c>
      <c r="U1082">
        <v>0</v>
      </c>
      <c r="V1082">
        <v>1.0189999999999999</v>
      </c>
      <c r="W1082">
        <v>560</v>
      </c>
      <c r="X1082">
        <v>43</v>
      </c>
      <c r="Y1082">
        <v>0</v>
      </c>
      <c r="Z1082">
        <v>0</v>
      </c>
      <c r="AA1082">
        <v>603</v>
      </c>
      <c r="AB1082" t="s">
        <v>324</v>
      </c>
      <c r="AC1082" t="s">
        <v>324</v>
      </c>
      <c r="AD1082" t="s">
        <v>324</v>
      </c>
      <c r="AE1082" t="s">
        <v>324</v>
      </c>
      <c r="AF1082">
        <v>0</v>
      </c>
      <c r="AG1082">
        <v>11.153</v>
      </c>
      <c r="AH1082">
        <v>6.3E-2</v>
      </c>
      <c r="AI1082">
        <v>0.5</v>
      </c>
      <c r="AJ1082">
        <v>0</v>
      </c>
      <c r="AK1082">
        <v>11.715999999999999</v>
      </c>
      <c r="AL1082">
        <v>1738</v>
      </c>
      <c r="AM1082">
        <v>5</v>
      </c>
      <c r="AN1082">
        <v>1</v>
      </c>
      <c r="AO1082">
        <v>0</v>
      </c>
      <c r="AP1082">
        <v>1744</v>
      </c>
      <c r="AQ1082" t="s">
        <v>324</v>
      </c>
      <c r="AR1082" t="s">
        <v>324</v>
      </c>
      <c r="AS1082" t="s">
        <v>324</v>
      </c>
      <c r="AT1082" t="s">
        <v>324</v>
      </c>
      <c r="AU1082">
        <v>0</v>
      </c>
      <c r="AV1082" t="s">
        <v>324</v>
      </c>
      <c r="AW1082" t="s">
        <v>324</v>
      </c>
      <c r="AX1082" t="s">
        <v>324</v>
      </c>
      <c r="AY1082" t="s">
        <v>324</v>
      </c>
      <c r="AZ1082">
        <v>0</v>
      </c>
      <c r="BA1082" t="s">
        <v>324</v>
      </c>
      <c r="BB1082" t="s">
        <v>324</v>
      </c>
      <c r="BC1082" t="s">
        <v>324</v>
      </c>
      <c r="BD1082" t="s">
        <v>324</v>
      </c>
      <c r="BE1082">
        <v>0</v>
      </c>
      <c r="BF1082" t="s">
        <v>324</v>
      </c>
      <c r="BG1082" t="s">
        <v>324</v>
      </c>
      <c r="BH1082" t="s">
        <v>324</v>
      </c>
      <c r="BI1082" t="s">
        <v>324</v>
      </c>
      <c r="BJ1082">
        <v>0</v>
      </c>
      <c r="BK1082">
        <v>2E-3</v>
      </c>
      <c r="BL1082" t="s">
        <v>324</v>
      </c>
      <c r="BM1082">
        <v>5.0000000000000001E-3</v>
      </c>
      <c r="BN1082" t="s">
        <v>324</v>
      </c>
      <c r="BO1082">
        <v>7.0000000000000001E-3</v>
      </c>
      <c r="BP1082">
        <v>1</v>
      </c>
      <c r="BQ1082" t="s">
        <v>324</v>
      </c>
      <c r="BR1082">
        <v>1</v>
      </c>
      <c r="BS1082" t="s">
        <v>324</v>
      </c>
      <c r="BT1082">
        <v>2</v>
      </c>
      <c r="BU1082" t="s">
        <v>324</v>
      </c>
      <c r="BV1082" t="s">
        <v>324</v>
      </c>
      <c r="BW1082" t="s">
        <v>324</v>
      </c>
      <c r="BX1082" t="s">
        <v>324</v>
      </c>
      <c r="BY1082">
        <v>0</v>
      </c>
      <c r="BZ1082" t="s">
        <v>324</v>
      </c>
      <c r="CA1082" t="s">
        <v>324</v>
      </c>
      <c r="CB1082" t="s">
        <v>324</v>
      </c>
      <c r="CC1082" t="s">
        <v>324</v>
      </c>
      <c r="CD1082">
        <v>0</v>
      </c>
      <c r="CE1082" t="s">
        <v>324</v>
      </c>
      <c r="CF1082" t="s">
        <v>324</v>
      </c>
      <c r="CG1082" t="s">
        <v>324</v>
      </c>
      <c r="CH1082" t="s">
        <v>324</v>
      </c>
      <c r="CI1082">
        <v>0</v>
      </c>
      <c r="CJ1082" t="s">
        <v>324</v>
      </c>
      <c r="CK1082" t="s">
        <v>324</v>
      </c>
      <c r="CL1082" t="s">
        <v>324</v>
      </c>
      <c r="CM1082" t="s">
        <v>324</v>
      </c>
      <c r="CN1082">
        <v>0</v>
      </c>
      <c r="CO1082">
        <v>241.77099999999999</v>
      </c>
      <c r="CP1082">
        <v>85.674999999999997</v>
      </c>
      <c r="CQ1082">
        <v>38.216999999999999</v>
      </c>
      <c r="CR1082">
        <v>0</v>
      </c>
      <c r="CS1082">
        <v>365.66300000000001</v>
      </c>
      <c r="CT1082">
        <v>53782</v>
      </c>
      <c r="CU1082">
        <v>1302</v>
      </c>
      <c r="CV1082">
        <v>54</v>
      </c>
      <c r="CW1082">
        <v>0</v>
      </c>
      <c r="CX1082">
        <v>55138</v>
      </c>
      <c r="CY1082">
        <v>0</v>
      </c>
      <c r="CZ1082">
        <v>0</v>
      </c>
      <c r="DA1082">
        <v>0</v>
      </c>
      <c r="DB1082">
        <v>0</v>
      </c>
      <c r="DC1082">
        <v>0</v>
      </c>
    </row>
    <row r="1083" spans="1:107" x14ac:dyDescent="0.45">
      <c r="A1083">
        <v>2024</v>
      </c>
      <c r="B1083">
        <v>4</v>
      </c>
      <c r="C1083" t="s">
        <v>98</v>
      </c>
      <c r="D1083">
        <v>16609</v>
      </c>
      <c r="E1083" t="s">
        <v>354</v>
      </c>
      <c r="F1083" t="s">
        <v>323</v>
      </c>
      <c r="G1083" t="s">
        <v>244</v>
      </c>
      <c r="H1083">
        <v>1741.2370000000001</v>
      </c>
      <c r="I1083">
        <v>304.54399999999998</v>
      </c>
      <c r="J1083">
        <v>103.74299999999999</v>
      </c>
      <c r="K1083">
        <v>0</v>
      </c>
      <c r="L1083">
        <v>2149.5239999999999</v>
      </c>
      <c r="M1083">
        <v>314624</v>
      </c>
      <c r="N1083">
        <v>5488</v>
      </c>
      <c r="O1083">
        <v>140</v>
      </c>
      <c r="P1083">
        <v>0</v>
      </c>
      <c r="Q1083">
        <v>320252</v>
      </c>
      <c r="R1083">
        <v>23.26</v>
      </c>
      <c r="S1083">
        <v>7.2130000000000001</v>
      </c>
      <c r="T1083">
        <v>3.8250000000000002</v>
      </c>
      <c r="U1083">
        <v>0</v>
      </c>
      <c r="V1083">
        <v>34.298000000000002</v>
      </c>
      <c r="W1083">
        <v>612</v>
      </c>
      <c r="X1083">
        <v>86</v>
      </c>
      <c r="Y1083">
        <v>6</v>
      </c>
      <c r="Z1083">
        <v>0</v>
      </c>
      <c r="AA1083">
        <v>704</v>
      </c>
      <c r="AB1083">
        <v>3</v>
      </c>
      <c r="AC1083">
        <v>5</v>
      </c>
      <c r="AD1083">
        <v>0</v>
      </c>
      <c r="AE1083">
        <v>0</v>
      </c>
      <c r="AF1083">
        <v>8</v>
      </c>
      <c r="AG1083">
        <v>68.518000000000001</v>
      </c>
      <c r="AH1083">
        <v>16.047000000000001</v>
      </c>
      <c r="AI1083">
        <v>5.476</v>
      </c>
      <c r="AJ1083">
        <v>0</v>
      </c>
      <c r="AK1083">
        <v>90.040999999999997</v>
      </c>
      <c r="AL1083">
        <v>10257</v>
      </c>
      <c r="AM1083">
        <v>187</v>
      </c>
      <c r="AN1083">
        <v>7</v>
      </c>
      <c r="AO1083">
        <v>0</v>
      </c>
      <c r="AP1083">
        <v>10451</v>
      </c>
      <c r="AQ1083">
        <v>0</v>
      </c>
      <c r="AR1083">
        <v>0</v>
      </c>
      <c r="AS1083">
        <v>0</v>
      </c>
      <c r="AT1083">
        <v>0</v>
      </c>
      <c r="AU1083">
        <v>0</v>
      </c>
      <c r="AV1083">
        <v>0</v>
      </c>
      <c r="AW1083">
        <v>0</v>
      </c>
      <c r="AX1083">
        <v>0</v>
      </c>
      <c r="AY1083">
        <v>0</v>
      </c>
      <c r="AZ1083">
        <v>0</v>
      </c>
      <c r="BA1083">
        <v>0</v>
      </c>
      <c r="BB1083">
        <v>0</v>
      </c>
      <c r="BC1083">
        <v>0</v>
      </c>
      <c r="BD1083">
        <v>0</v>
      </c>
      <c r="BE1083">
        <v>0</v>
      </c>
      <c r="BF1083">
        <v>0</v>
      </c>
      <c r="BG1083">
        <v>0</v>
      </c>
      <c r="BH1083">
        <v>0</v>
      </c>
      <c r="BI1083">
        <v>0</v>
      </c>
      <c r="BJ1083">
        <v>0</v>
      </c>
      <c r="BK1083">
        <v>0.122</v>
      </c>
      <c r="BL1083">
        <v>7.0000000000000001E-3</v>
      </c>
      <c r="BM1083">
        <v>1</v>
      </c>
      <c r="BN1083">
        <v>0</v>
      </c>
      <c r="BO1083">
        <v>1.129</v>
      </c>
      <c r="BP1083">
        <v>37</v>
      </c>
      <c r="BQ1083">
        <v>3</v>
      </c>
      <c r="BR1083">
        <v>1</v>
      </c>
      <c r="BS1083">
        <v>0</v>
      </c>
      <c r="BT1083">
        <v>41</v>
      </c>
      <c r="BU1083">
        <v>0</v>
      </c>
      <c r="BV1083">
        <v>0</v>
      </c>
      <c r="BW1083">
        <v>0</v>
      </c>
      <c r="BX1083">
        <v>0</v>
      </c>
      <c r="BY1083">
        <v>0</v>
      </c>
      <c r="BZ1083">
        <v>2.1999999999999999E-2</v>
      </c>
      <c r="CA1083">
        <v>14.177</v>
      </c>
      <c r="CB1083">
        <v>15.308</v>
      </c>
      <c r="CC1083">
        <v>0</v>
      </c>
      <c r="CD1083">
        <v>29.507000000000001</v>
      </c>
      <c r="CE1083">
        <v>2</v>
      </c>
      <c r="CF1083">
        <v>52</v>
      </c>
      <c r="CG1083">
        <v>21</v>
      </c>
      <c r="CH1083">
        <v>0</v>
      </c>
      <c r="CI1083">
        <v>75</v>
      </c>
      <c r="CJ1083" t="s">
        <v>324</v>
      </c>
      <c r="CK1083" t="s">
        <v>324</v>
      </c>
      <c r="CL1083" t="s">
        <v>324</v>
      </c>
      <c r="CM1083" t="s">
        <v>324</v>
      </c>
      <c r="CN1083">
        <v>0</v>
      </c>
      <c r="CO1083">
        <v>1764.6410000000001</v>
      </c>
      <c r="CP1083">
        <v>325.94099999999997</v>
      </c>
      <c r="CQ1083">
        <v>123.876</v>
      </c>
      <c r="CR1083">
        <v>0</v>
      </c>
      <c r="CS1083">
        <v>2214.4580000000001</v>
      </c>
      <c r="CT1083">
        <v>315275</v>
      </c>
      <c r="CU1083">
        <v>5629</v>
      </c>
      <c r="CV1083">
        <v>168</v>
      </c>
      <c r="CW1083">
        <v>0</v>
      </c>
      <c r="CX1083">
        <v>321072</v>
      </c>
      <c r="CY1083">
        <v>3</v>
      </c>
      <c r="CZ1083">
        <v>5</v>
      </c>
      <c r="DA1083">
        <v>0</v>
      </c>
      <c r="DB1083">
        <v>0</v>
      </c>
      <c r="DC1083">
        <v>8</v>
      </c>
    </row>
    <row r="1084" spans="1:107" x14ac:dyDescent="0.45">
      <c r="A1084">
        <v>2024</v>
      </c>
      <c r="B1084">
        <v>4</v>
      </c>
      <c r="C1084" t="s">
        <v>98</v>
      </c>
      <c r="D1084">
        <v>16655</v>
      </c>
      <c r="E1084" t="s">
        <v>355</v>
      </c>
      <c r="F1084" t="s">
        <v>323</v>
      </c>
      <c r="G1084" t="s">
        <v>244</v>
      </c>
      <c r="H1084">
        <v>3.2069999999999999</v>
      </c>
      <c r="I1084">
        <v>16.312999999999999</v>
      </c>
      <c r="J1084" t="s">
        <v>324</v>
      </c>
      <c r="K1084" t="s">
        <v>324</v>
      </c>
      <c r="L1084">
        <v>19.52</v>
      </c>
      <c r="M1084">
        <v>826</v>
      </c>
      <c r="N1084">
        <v>99</v>
      </c>
      <c r="O1084" t="s">
        <v>324</v>
      </c>
      <c r="P1084" t="s">
        <v>324</v>
      </c>
      <c r="Q1084">
        <v>925</v>
      </c>
      <c r="R1084" t="s">
        <v>324</v>
      </c>
      <c r="S1084" t="s">
        <v>324</v>
      </c>
      <c r="T1084" t="s">
        <v>324</v>
      </c>
      <c r="U1084" t="s">
        <v>324</v>
      </c>
      <c r="V1084">
        <v>0</v>
      </c>
      <c r="W1084" t="s">
        <v>324</v>
      </c>
      <c r="X1084" t="s">
        <v>324</v>
      </c>
      <c r="Y1084" t="s">
        <v>324</v>
      </c>
      <c r="Z1084" t="s">
        <v>324</v>
      </c>
      <c r="AA1084">
        <v>0</v>
      </c>
      <c r="AB1084" t="s">
        <v>324</v>
      </c>
      <c r="AC1084" t="s">
        <v>324</v>
      </c>
      <c r="AD1084" t="s">
        <v>324</v>
      </c>
      <c r="AE1084" t="s">
        <v>324</v>
      </c>
      <c r="AF1084">
        <v>0</v>
      </c>
      <c r="AG1084" t="s">
        <v>324</v>
      </c>
      <c r="AH1084" t="s">
        <v>324</v>
      </c>
      <c r="AI1084" t="s">
        <v>324</v>
      </c>
      <c r="AJ1084" t="s">
        <v>324</v>
      </c>
      <c r="AK1084">
        <v>0</v>
      </c>
      <c r="AL1084" t="s">
        <v>324</v>
      </c>
      <c r="AM1084" t="s">
        <v>324</v>
      </c>
      <c r="AN1084" t="s">
        <v>324</v>
      </c>
      <c r="AO1084" t="s">
        <v>324</v>
      </c>
      <c r="AP1084">
        <v>0</v>
      </c>
      <c r="AQ1084" t="s">
        <v>324</v>
      </c>
      <c r="AR1084" t="s">
        <v>324</v>
      </c>
      <c r="AS1084" t="s">
        <v>324</v>
      </c>
      <c r="AT1084" t="s">
        <v>324</v>
      </c>
      <c r="AU1084">
        <v>0</v>
      </c>
      <c r="AV1084" t="s">
        <v>324</v>
      </c>
      <c r="AW1084" t="s">
        <v>324</v>
      </c>
      <c r="AX1084" t="s">
        <v>324</v>
      </c>
      <c r="AY1084" t="s">
        <v>324</v>
      </c>
      <c r="AZ1084">
        <v>0</v>
      </c>
      <c r="BA1084" t="s">
        <v>324</v>
      </c>
      <c r="BB1084" t="s">
        <v>324</v>
      </c>
      <c r="BC1084" t="s">
        <v>324</v>
      </c>
      <c r="BD1084" t="s">
        <v>324</v>
      </c>
      <c r="BE1084">
        <v>0</v>
      </c>
      <c r="BF1084" t="s">
        <v>324</v>
      </c>
      <c r="BG1084" t="s">
        <v>324</v>
      </c>
      <c r="BH1084" t="s">
        <v>324</v>
      </c>
      <c r="BI1084" t="s">
        <v>324</v>
      </c>
      <c r="BJ1084">
        <v>0</v>
      </c>
      <c r="BK1084" t="s">
        <v>324</v>
      </c>
      <c r="BL1084" t="s">
        <v>324</v>
      </c>
      <c r="BM1084" t="s">
        <v>324</v>
      </c>
      <c r="BN1084" t="s">
        <v>324</v>
      </c>
      <c r="BO1084">
        <v>0</v>
      </c>
      <c r="BP1084" t="s">
        <v>324</v>
      </c>
      <c r="BQ1084" t="s">
        <v>324</v>
      </c>
      <c r="BR1084" t="s">
        <v>324</v>
      </c>
      <c r="BS1084" t="s">
        <v>324</v>
      </c>
      <c r="BT1084">
        <v>0</v>
      </c>
      <c r="BU1084" t="s">
        <v>324</v>
      </c>
      <c r="BV1084" t="s">
        <v>324</v>
      </c>
      <c r="BW1084" t="s">
        <v>324</v>
      </c>
      <c r="BX1084" t="s">
        <v>324</v>
      </c>
      <c r="BY1084">
        <v>0</v>
      </c>
      <c r="BZ1084" t="s">
        <v>324</v>
      </c>
      <c r="CA1084" t="s">
        <v>324</v>
      </c>
      <c r="CB1084" t="s">
        <v>324</v>
      </c>
      <c r="CC1084" t="s">
        <v>324</v>
      </c>
      <c r="CD1084">
        <v>0</v>
      </c>
      <c r="CE1084" t="s">
        <v>324</v>
      </c>
      <c r="CF1084" t="s">
        <v>324</v>
      </c>
      <c r="CG1084" t="s">
        <v>324</v>
      </c>
      <c r="CH1084" t="s">
        <v>324</v>
      </c>
      <c r="CI1084">
        <v>0</v>
      </c>
      <c r="CJ1084" t="s">
        <v>324</v>
      </c>
      <c r="CK1084" t="s">
        <v>324</v>
      </c>
      <c r="CL1084" t="s">
        <v>324</v>
      </c>
      <c r="CM1084" t="s">
        <v>324</v>
      </c>
      <c r="CN1084">
        <v>0</v>
      </c>
      <c r="CO1084">
        <v>3.2069999999999999</v>
      </c>
      <c r="CP1084">
        <v>16.312999999999999</v>
      </c>
      <c r="CQ1084" t="s">
        <v>179</v>
      </c>
      <c r="CR1084">
        <v>0</v>
      </c>
      <c r="CS1084">
        <v>19.52</v>
      </c>
      <c r="CT1084">
        <v>826</v>
      </c>
      <c r="CU1084">
        <v>99</v>
      </c>
      <c r="CV1084">
        <v>0</v>
      </c>
      <c r="CW1084">
        <v>0</v>
      </c>
      <c r="CX1084">
        <v>925</v>
      </c>
      <c r="CY1084">
        <v>0</v>
      </c>
      <c r="CZ1084">
        <v>0</v>
      </c>
      <c r="DA1084">
        <v>0</v>
      </c>
      <c r="DB1084">
        <v>0</v>
      </c>
      <c r="DC1084">
        <v>0</v>
      </c>
    </row>
    <row r="1085" spans="1:107" x14ac:dyDescent="0.45">
      <c r="A1085">
        <v>2024</v>
      </c>
      <c r="B1085">
        <v>4</v>
      </c>
      <c r="C1085" t="s">
        <v>98</v>
      </c>
      <c r="D1085">
        <v>17609</v>
      </c>
      <c r="E1085" t="s">
        <v>356</v>
      </c>
      <c r="F1085" t="s">
        <v>323</v>
      </c>
      <c r="G1085" t="s">
        <v>244</v>
      </c>
      <c r="H1085">
        <v>4009.9059999999999</v>
      </c>
      <c r="I1085">
        <v>1029.0550000000001</v>
      </c>
      <c r="J1085">
        <v>288.846</v>
      </c>
      <c r="K1085" t="s">
        <v>324</v>
      </c>
      <c r="L1085">
        <v>5327.8069999999998</v>
      </c>
      <c r="M1085">
        <v>648512</v>
      </c>
      <c r="N1085">
        <v>9390</v>
      </c>
      <c r="O1085">
        <v>516</v>
      </c>
      <c r="P1085" t="s">
        <v>324</v>
      </c>
      <c r="Q1085">
        <v>658418</v>
      </c>
      <c r="R1085">
        <v>8.3369999999999997</v>
      </c>
      <c r="S1085">
        <v>47.250999999999998</v>
      </c>
      <c r="T1085" t="s">
        <v>324</v>
      </c>
      <c r="U1085" t="s">
        <v>324</v>
      </c>
      <c r="V1085">
        <v>55.588000000000001</v>
      </c>
      <c r="W1085">
        <v>103</v>
      </c>
      <c r="X1085">
        <v>1160</v>
      </c>
      <c r="Y1085" t="s">
        <v>324</v>
      </c>
      <c r="Z1085" t="s">
        <v>324</v>
      </c>
      <c r="AA1085">
        <v>1263</v>
      </c>
      <c r="AB1085" t="s">
        <v>324</v>
      </c>
      <c r="AC1085" t="s">
        <v>324</v>
      </c>
      <c r="AD1085" t="s">
        <v>324</v>
      </c>
      <c r="AE1085" t="s">
        <v>324</v>
      </c>
      <c r="AF1085">
        <v>0</v>
      </c>
      <c r="AG1085">
        <v>376.92099999999999</v>
      </c>
      <c r="AH1085">
        <v>64.131</v>
      </c>
      <c r="AI1085">
        <v>5.8570000000000002</v>
      </c>
      <c r="AJ1085" t="s">
        <v>324</v>
      </c>
      <c r="AK1085">
        <v>446.90899999999999</v>
      </c>
      <c r="AL1085">
        <v>57878</v>
      </c>
      <c r="AM1085">
        <v>464</v>
      </c>
      <c r="AN1085">
        <v>16</v>
      </c>
      <c r="AO1085" t="s">
        <v>324</v>
      </c>
      <c r="AP1085">
        <v>58358</v>
      </c>
      <c r="AQ1085">
        <v>910.79700000000003</v>
      </c>
      <c r="AR1085">
        <v>151.96299999999999</v>
      </c>
      <c r="AS1085">
        <v>18.141999999999999</v>
      </c>
      <c r="AT1085" t="s">
        <v>324</v>
      </c>
      <c r="AU1085">
        <v>1080.902</v>
      </c>
      <c r="AV1085" t="s">
        <v>324</v>
      </c>
      <c r="AW1085" t="s">
        <v>324</v>
      </c>
      <c r="AX1085" t="s">
        <v>324</v>
      </c>
      <c r="AY1085" t="s">
        <v>324</v>
      </c>
      <c r="AZ1085">
        <v>0</v>
      </c>
      <c r="BA1085" t="s">
        <v>324</v>
      </c>
      <c r="BB1085" t="s">
        <v>324</v>
      </c>
      <c r="BC1085" t="s">
        <v>324</v>
      </c>
      <c r="BD1085" t="s">
        <v>324</v>
      </c>
      <c r="BE1085">
        <v>0</v>
      </c>
      <c r="BF1085" t="s">
        <v>324</v>
      </c>
      <c r="BG1085" t="s">
        <v>324</v>
      </c>
      <c r="BH1085" t="s">
        <v>324</v>
      </c>
      <c r="BI1085" t="s">
        <v>324</v>
      </c>
      <c r="BJ1085">
        <v>0</v>
      </c>
      <c r="BK1085">
        <v>1.7789999999999999</v>
      </c>
      <c r="BL1085">
        <v>4.9550000000000001</v>
      </c>
      <c r="BM1085">
        <v>8.1</v>
      </c>
      <c r="BN1085" t="s">
        <v>324</v>
      </c>
      <c r="BO1085">
        <v>14.834</v>
      </c>
      <c r="BP1085">
        <v>211</v>
      </c>
      <c r="BQ1085">
        <v>15</v>
      </c>
      <c r="BR1085">
        <v>7</v>
      </c>
      <c r="BS1085" t="s">
        <v>324</v>
      </c>
      <c r="BT1085">
        <v>233</v>
      </c>
      <c r="BU1085" t="s">
        <v>324</v>
      </c>
      <c r="BV1085" t="s">
        <v>324</v>
      </c>
      <c r="BW1085" t="s">
        <v>324</v>
      </c>
      <c r="BX1085" t="s">
        <v>324</v>
      </c>
      <c r="BY1085">
        <v>0</v>
      </c>
      <c r="BZ1085">
        <v>0.72099999999999997</v>
      </c>
      <c r="CA1085">
        <v>49.284999999999997</v>
      </c>
      <c r="CB1085">
        <v>33.703000000000003</v>
      </c>
      <c r="CC1085" t="s">
        <v>324</v>
      </c>
      <c r="CD1085">
        <v>83.709000000000003</v>
      </c>
      <c r="CE1085">
        <v>76</v>
      </c>
      <c r="CF1085">
        <v>129</v>
      </c>
      <c r="CG1085">
        <v>46</v>
      </c>
      <c r="CH1085" t="s">
        <v>324</v>
      </c>
      <c r="CI1085">
        <v>251</v>
      </c>
      <c r="CJ1085" t="s">
        <v>324</v>
      </c>
      <c r="CK1085" t="s">
        <v>324</v>
      </c>
      <c r="CL1085" t="s">
        <v>324</v>
      </c>
      <c r="CM1085" t="s">
        <v>324</v>
      </c>
      <c r="CN1085">
        <v>0</v>
      </c>
      <c r="CO1085">
        <v>4020.7429999999999</v>
      </c>
      <c r="CP1085">
        <v>1130.546</v>
      </c>
      <c r="CQ1085">
        <v>330.649</v>
      </c>
      <c r="CR1085">
        <v>0</v>
      </c>
      <c r="CS1085">
        <v>5481.9380000000001</v>
      </c>
      <c r="CT1085">
        <v>648902</v>
      </c>
      <c r="CU1085">
        <v>10694</v>
      </c>
      <c r="CV1085">
        <v>569</v>
      </c>
      <c r="CW1085">
        <v>0</v>
      </c>
      <c r="CX1085">
        <v>660165</v>
      </c>
      <c r="CY1085">
        <v>0</v>
      </c>
      <c r="CZ1085">
        <v>0</v>
      </c>
      <c r="DA1085">
        <v>0</v>
      </c>
      <c r="DB1085">
        <v>0</v>
      </c>
      <c r="DC1085">
        <v>0</v>
      </c>
    </row>
    <row r="1086" spans="1:107" x14ac:dyDescent="0.45">
      <c r="A1086">
        <v>2024</v>
      </c>
      <c r="B1086">
        <v>4</v>
      </c>
      <c r="C1086" t="s">
        <v>98</v>
      </c>
      <c r="D1086">
        <v>17612</v>
      </c>
      <c r="E1086" t="s">
        <v>357</v>
      </c>
      <c r="F1086" t="s">
        <v>323</v>
      </c>
      <c r="G1086" t="s">
        <v>247</v>
      </c>
      <c r="H1086">
        <v>2.8759999999999999</v>
      </c>
      <c r="I1086">
        <v>3.1120000000000001</v>
      </c>
      <c r="J1086" t="s">
        <v>324</v>
      </c>
      <c r="K1086" t="s">
        <v>324</v>
      </c>
      <c r="L1086">
        <v>5.9880000000000004</v>
      </c>
      <c r="M1086">
        <v>592</v>
      </c>
      <c r="N1086">
        <v>25</v>
      </c>
      <c r="O1086" t="s">
        <v>324</v>
      </c>
      <c r="P1086" t="s">
        <v>324</v>
      </c>
      <c r="Q1086">
        <v>617</v>
      </c>
      <c r="R1086" t="s">
        <v>324</v>
      </c>
      <c r="S1086" t="s">
        <v>324</v>
      </c>
      <c r="T1086" t="s">
        <v>324</v>
      </c>
      <c r="U1086" t="s">
        <v>324</v>
      </c>
      <c r="V1086">
        <v>0</v>
      </c>
      <c r="W1086" t="s">
        <v>324</v>
      </c>
      <c r="X1086" t="s">
        <v>324</v>
      </c>
      <c r="Y1086" t="s">
        <v>324</v>
      </c>
      <c r="Z1086" t="s">
        <v>324</v>
      </c>
      <c r="AA1086">
        <v>0</v>
      </c>
      <c r="AB1086" t="s">
        <v>324</v>
      </c>
      <c r="AC1086" t="s">
        <v>324</v>
      </c>
      <c r="AD1086" t="s">
        <v>324</v>
      </c>
      <c r="AE1086" t="s">
        <v>324</v>
      </c>
      <c r="AF1086">
        <v>0</v>
      </c>
      <c r="AG1086" t="s">
        <v>324</v>
      </c>
      <c r="AH1086" t="s">
        <v>324</v>
      </c>
      <c r="AI1086" t="s">
        <v>324</v>
      </c>
      <c r="AJ1086" t="s">
        <v>324</v>
      </c>
      <c r="AK1086">
        <v>0</v>
      </c>
      <c r="AL1086" t="s">
        <v>324</v>
      </c>
      <c r="AM1086" t="s">
        <v>324</v>
      </c>
      <c r="AN1086" t="s">
        <v>324</v>
      </c>
      <c r="AO1086" t="s">
        <v>324</v>
      </c>
      <c r="AP1086">
        <v>0</v>
      </c>
      <c r="AQ1086" t="s">
        <v>324</v>
      </c>
      <c r="AR1086" t="s">
        <v>324</v>
      </c>
      <c r="AS1086" t="s">
        <v>324</v>
      </c>
      <c r="AT1086" t="s">
        <v>324</v>
      </c>
      <c r="AU1086">
        <v>0</v>
      </c>
      <c r="AV1086" t="s">
        <v>324</v>
      </c>
      <c r="AW1086" t="s">
        <v>324</v>
      </c>
      <c r="AX1086" t="s">
        <v>324</v>
      </c>
      <c r="AY1086" t="s">
        <v>324</v>
      </c>
      <c r="AZ1086">
        <v>0</v>
      </c>
      <c r="BA1086" t="s">
        <v>324</v>
      </c>
      <c r="BB1086" t="s">
        <v>324</v>
      </c>
      <c r="BC1086" t="s">
        <v>324</v>
      </c>
      <c r="BD1086" t="s">
        <v>324</v>
      </c>
      <c r="BE1086">
        <v>0</v>
      </c>
      <c r="BF1086" t="s">
        <v>324</v>
      </c>
      <c r="BG1086" t="s">
        <v>324</v>
      </c>
      <c r="BH1086" t="s">
        <v>324</v>
      </c>
      <c r="BI1086" t="s">
        <v>324</v>
      </c>
      <c r="BJ1086">
        <v>0</v>
      </c>
      <c r="BK1086">
        <v>6.9000000000000006E-2</v>
      </c>
      <c r="BL1086">
        <v>0.01</v>
      </c>
      <c r="BM1086" t="s">
        <v>324</v>
      </c>
      <c r="BN1086" t="s">
        <v>324</v>
      </c>
      <c r="BO1086">
        <v>7.9000000000000001E-2</v>
      </c>
      <c r="BP1086">
        <v>6</v>
      </c>
      <c r="BQ1086">
        <v>1</v>
      </c>
      <c r="BR1086" t="s">
        <v>324</v>
      </c>
      <c r="BS1086" t="s">
        <v>324</v>
      </c>
      <c r="BT1086">
        <v>7</v>
      </c>
      <c r="BU1086" t="s">
        <v>324</v>
      </c>
      <c r="BV1086" t="s">
        <v>324</v>
      </c>
      <c r="BW1086" t="s">
        <v>324</v>
      </c>
      <c r="BX1086" t="s">
        <v>324</v>
      </c>
      <c r="BY1086">
        <v>0</v>
      </c>
      <c r="BZ1086" t="s">
        <v>324</v>
      </c>
      <c r="CA1086" t="s">
        <v>324</v>
      </c>
      <c r="CB1086" t="s">
        <v>324</v>
      </c>
      <c r="CC1086" t="s">
        <v>324</v>
      </c>
      <c r="CD1086">
        <v>0</v>
      </c>
      <c r="CE1086" t="s">
        <v>324</v>
      </c>
      <c r="CF1086" t="s">
        <v>324</v>
      </c>
      <c r="CG1086" t="s">
        <v>324</v>
      </c>
      <c r="CH1086" t="s">
        <v>324</v>
      </c>
      <c r="CI1086">
        <v>0</v>
      </c>
      <c r="CJ1086" t="s">
        <v>324</v>
      </c>
      <c r="CK1086" t="s">
        <v>324</v>
      </c>
      <c r="CL1086" t="s">
        <v>324</v>
      </c>
      <c r="CM1086" t="s">
        <v>324</v>
      </c>
      <c r="CN1086">
        <v>0</v>
      </c>
      <c r="CO1086">
        <v>2.9449999999999998</v>
      </c>
      <c r="CP1086">
        <v>3.1219999999999999</v>
      </c>
      <c r="CQ1086" t="s">
        <v>179</v>
      </c>
      <c r="CR1086">
        <v>0</v>
      </c>
      <c r="CS1086">
        <v>6.0670000000000002</v>
      </c>
      <c r="CT1086">
        <v>598</v>
      </c>
      <c r="CU1086">
        <v>26</v>
      </c>
      <c r="CV1086">
        <v>0</v>
      </c>
      <c r="CW1086">
        <v>0</v>
      </c>
      <c r="CX1086">
        <v>624</v>
      </c>
      <c r="CY1086">
        <v>0</v>
      </c>
      <c r="CZ1086">
        <v>0</v>
      </c>
      <c r="DA1086">
        <v>0</v>
      </c>
      <c r="DB1086">
        <v>0</v>
      </c>
      <c r="DC1086">
        <v>0</v>
      </c>
    </row>
    <row r="1087" spans="1:107" x14ac:dyDescent="0.45">
      <c r="A1087">
        <v>2024</v>
      </c>
      <c r="B1087">
        <v>4</v>
      </c>
      <c r="C1087" t="s">
        <v>98</v>
      </c>
      <c r="D1087">
        <v>18260</v>
      </c>
      <c r="E1087" t="s">
        <v>358</v>
      </c>
      <c r="F1087" t="s">
        <v>323</v>
      </c>
      <c r="G1087" t="s">
        <v>244</v>
      </c>
      <c r="H1087">
        <v>0.13400000000000001</v>
      </c>
      <c r="I1087">
        <v>1.2999999999999999E-2</v>
      </c>
      <c r="J1087">
        <v>0</v>
      </c>
      <c r="K1087">
        <v>0</v>
      </c>
      <c r="L1087">
        <v>0.14699999999999999</v>
      </c>
      <c r="M1087">
        <v>14</v>
      </c>
      <c r="N1087">
        <v>2</v>
      </c>
      <c r="O1087">
        <v>0</v>
      </c>
      <c r="P1087">
        <v>0</v>
      </c>
      <c r="Q1087">
        <v>16</v>
      </c>
      <c r="R1087" t="s">
        <v>324</v>
      </c>
      <c r="S1087" t="s">
        <v>324</v>
      </c>
      <c r="T1087" t="s">
        <v>324</v>
      </c>
      <c r="U1087" t="s">
        <v>324</v>
      </c>
      <c r="V1087">
        <v>0</v>
      </c>
      <c r="W1087" t="s">
        <v>324</v>
      </c>
      <c r="X1087" t="s">
        <v>324</v>
      </c>
      <c r="Y1087" t="s">
        <v>324</v>
      </c>
      <c r="Z1087" t="s">
        <v>324</v>
      </c>
      <c r="AA1087">
        <v>0</v>
      </c>
      <c r="AB1087" t="s">
        <v>324</v>
      </c>
      <c r="AC1087" t="s">
        <v>324</v>
      </c>
      <c r="AD1087" t="s">
        <v>324</v>
      </c>
      <c r="AE1087" t="s">
        <v>324</v>
      </c>
      <c r="AF1087">
        <v>0</v>
      </c>
      <c r="AG1087" t="s">
        <v>324</v>
      </c>
      <c r="AH1087" t="s">
        <v>324</v>
      </c>
      <c r="AI1087" t="s">
        <v>324</v>
      </c>
      <c r="AJ1087" t="s">
        <v>324</v>
      </c>
      <c r="AK1087">
        <v>0</v>
      </c>
      <c r="AL1087" t="s">
        <v>324</v>
      </c>
      <c r="AM1087" t="s">
        <v>324</v>
      </c>
      <c r="AN1087" t="s">
        <v>324</v>
      </c>
      <c r="AO1087" t="s">
        <v>324</v>
      </c>
      <c r="AP1087">
        <v>0</v>
      </c>
      <c r="AQ1087" t="s">
        <v>324</v>
      </c>
      <c r="AR1087" t="s">
        <v>324</v>
      </c>
      <c r="AS1087" t="s">
        <v>324</v>
      </c>
      <c r="AT1087" t="s">
        <v>324</v>
      </c>
      <c r="AU1087">
        <v>0</v>
      </c>
      <c r="AV1087" t="s">
        <v>324</v>
      </c>
      <c r="AW1087" t="s">
        <v>324</v>
      </c>
      <c r="AX1087" t="s">
        <v>324</v>
      </c>
      <c r="AY1087" t="s">
        <v>324</v>
      </c>
      <c r="AZ1087">
        <v>0</v>
      </c>
      <c r="BA1087" t="s">
        <v>324</v>
      </c>
      <c r="BB1087" t="s">
        <v>324</v>
      </c>
      <c r="BC1087" t="s">
        <v>324</v>
      </c>
      <c r="BD1087" t="s">
        <v>324</v>
      </c>
      <c r="BE1087">
        <v>0</v>
      </c>
      <c r="BF1087" t="s">
        <v>324</v>
      </c>
      <c r="BG1087" t="s">
        <v>324</v>
      </c>
      <c r="BH1087" t="s">
        <v>324</v>
      </c>
      <c r="BI1087" t="s">
        <v>324</v>
      </c>
      <c r="BJ1087">
        <v>0</v>
      </c>
      <c r="BK1087" t="s">
        <v>324</v>
      </c>
      <c r="BL1087" t="s">
        <v>324</v>
      </c>
      <c r="BM1087" t="s">
        <v>324</v>
      </c>
      <c r="BN1087" t="s">
        <v>324</v>
      </c>
      <c r="BO1087">
        <v>0</v>
      </c>
      <c r="BP1087" t="s">
        <v>324</v>
      </c>
      <c r="BQ1087" t="s">
        <v>324</v>
      </c>
      <c r="BR1087" t="s">
        <v>324</v>
      </c>
      <c r="BS1087" t="s">
        <v>324</v>
      </c>
      <c r="BT1087">
        <v>0</v>
      </c>
      <c r="BU1087" t="s">
        <v>324</v>
      </c>
      <c r="BV1087" t="s">
        <v>324</v>
      </c>
      <c r="BW1087" t="s">
        <v>324</v>
      </c>
      <c r="BX1087" t="s">
        <v>324</v>
      </c>
      <c r="BY1087">
        <v>0</v>
      </c>
      <c r="BZ1087" t="s">
        <v>324</v>
      </c>
      <c r="CA1087" t="s">
        <v>324</v>
      </c>
      <c r="CB1087" t="s">
        <v>324</v>
      </c>
      <c r="CC1087" t="s">
        <v>324</v>
      </c>
      <c r="CD1087">
        <v>0</v>
      </c>
      <c r="CE1087" t="s">
        <v>324</v>
      </c>
      <c r="CF1087" t="s">
        <v>324</v>
      </c>
      <c r="CG1087" t="s">
        <v>324</v>
      </c>
      <c r="CH1087" t="s">
        <v>324</v>
      </c>
      <c r="CI1087">
        <v>0</v>
      </c>
      <c r="CJ1087" t="s">
        <v>324</v>
      </c>
      <c r="CK1087" t="s">
        <v>324</v>
      </c>
      <c r="CL1087" t="s">
        <v>324</v>
      </c>
      <c r="CM1087" t="s">
        <v>324</v>
      </c>
      <c r="CN1087">
        <v>0</v>
      </c>
      <c r="CO1087">
        <v>0.13400000000000001</v>
      </c>
      <c r="CP1087">
        <v>1.2999999999999999E-2</v>
      </c>
      <c r="CQ1087" t="s">
        <v>179</v>
      </c>
      <c r="CR1087">
        <v>0</v>
      </c>
      <c r="CS1087">
        <v>0.14699999999999999</v>
      </c>
      <c r="CT1087">
        <v>14</v>
      </c>
      <c r="CU1087">
        <v>2</v>
      </c>
      <c r="CV1087">
        <v>0</v>
      </c>
      <c r="CW1087">
        <v>0</v>
      </c>
      <c r="CX1087">
        <v>16</v>
      </c>
      <c r="CY1087">
        <v>0</v>
      </c>
      <c r="CZ1087">
        <v>0</v>
      </c>
      <c r="DA1087">
        <v>0</v>
      </c>
      <c r="DB1087">
        <v>0</v>
      </c>
      <c r="DC1087">
        <v>0</v>
      </c>
    </row>
    <row r="1088" spans="1:107" x14ac:dyDescent="0.45">
      <c r="A1088">
        <v>2024</v>
      </c>
      <c r="B1088">
        <v>4</v>
      </c>
      <c r="C1088" t="s">
        <v>98</v>
      </c>
      <c r="D1088">
        <v>19281</v>
      </c>
      <c r="E1088" t="s">
        <v>359</v>
      </c>
      <c r="F1088" t="s">
        <v>323</v>
      </c>
      <c r="G1088" t="s">
        <v>244</v>
      </c>
      <c r="H1088">
        <v>26.677</v>
      </c>
      <c r="I1088">
        <v>12.930999999999999</v>
      </c>
      <c r="J1088">
        <v>19.055</v>
      </c>
      <c r="K1088" t="s">
        <v>324</v>
      </c>
      <c r="L1088">
        <v>58.662999999999997</v>
      </c>
      <c r="M1088">
        <v>4425</v>
      </c>
      <c r="N1088">
        <v>81</v>
      </c>
      <c r="O1088">
        <v>109</v>
      </c>
      <c r="P1088" t="s">
        <v>324</v>
      </c>
      <c r="Q1088">
        <v>4615</v>
      </c>
      <c r="R1088">
        <v>6.3E-2</v>
      </c>
      <c r="S1088" t="s">
        <v>324</v>
      </c>
      <c r="T1088">
        <v>3.6339999999999999</v>
      </c>
      <c r="U1088" t="s">
        <v>324</v>
      </c>
      <c r="V1088">
        <v>3.6970000000000001</v>
      </c>
      <c r="W1088">
        <v>3</v>
      </c>
      <c r="X1088" t="s">
        <v>324</v>
      </c>
      <c r="Y1088">
        <v>10</v>
      </c>
      <c r="Z1088" t="s">
        <v>324</v>
      </c>
      <c r="AA1088">
        <v>13</v>
      </c>
      <c r="AB1088" t="s">
        <v>324</v>
      </c>
      <c r="AC1088" t="s">
        <v>324</v>
      </c>
      <c r="AD1088" t="s">
        <v>324</v>
      </c>
      <c r="AE1088" t="s">
        <v>324</v>
      </c>
      <c r="AF1088">
        <v>0</v>
      </c>
      <c r="AG1088" t="s">
        <v>324</v>
      </c>
      <c r="AH1088" t="s">
        <v>324</v>
      </c>
      <c r="AI1088" t="s">
        <v>324</v>
      </c>
      <c r="AJ1088" t="s">
        <v>324</v>
      </c>
      <c r="AK1088">
        <v>0</v>
      </c>
      <c r="AL1088" t="s">
        <v>324</v>
      </c>
      <c r="AM1088" t="s">
        <v>324</v>
      </c>
      <c r="AN1088" t="s">
        <v>324</v>
      </c>
      <c r="AO1088" t="s">
        <v>324</v>
      </c>
      <c r="AP1088">
        <v>0</v>
      </c>
      <c r="AQ1088" t="s">
        <v>324</v>
      </c>
      <c r="AR1088" t="s">
        <v>324</v>
      </c>
      <c r="AS1088" t="s">
        <v>324</v>
      </c>
      <c r="AT1088" t="s">
        <v>324</v>
      </c>
      <c r="AU1088">
        <v>0</v>
      </c>
      <c r="AV1088" t="s">
        <v>324</v>
      </c>
      <c r="AW1088" t="s">
        <v>324</v>
      </c>
      <c r="AX1088" t="s">
        <v>324</v>
      </c>
      <c r="AY1088" t="s">
        <v>324</v>
      </c>
      <c r="AZ1088">
        <v>0</v>
      </c>
      <c r="BA1088" t="s">
        <v>324</v>
      </c>
      <c r="BB1088" t="s">
        <v>324</v>
      </c>
      <c r="BC1088" t="s">
        <v>324</v>
      </c>
      <c r="BD1088" t="s">
        <v>324</v>
      </c>
      <c r="BE1088">
        <v>0</v>
      </c>
      <c r="BF1088" t="s">
        <v>324</v>
      </c>
      <c r="BG1088" t="s">
        <v>324</v>
      </c>
      <c r="BH1088" t="s">
        <v>324</v>
      </c>
      <c r="BI1088" t="s">
        <v>324</v>
      </c>
      <c r="BJ1088">
        <v>0</v>
      </c>
      <c r="BK1088" t="s">
        <v>324</v>
      </c>
      <c r="BL1088" t="s">
        <v>324</v>
      </c>
      <c r="BM1088" t="s">
        <v>324</v>
      </c>
      <c r="BN1088" t="s">
        <v>324</v>
      </c>
      <c r="BO1088">
        <v>0</v>
      </c>
      <c r="BP1088" t="s">
        <v>324</v>
      </c>
      <c r="BQ1088" t="s">
        <v>324</v>
      </c>
      <c r="BR1088" t="s">
        <v>324</v>
      </c>
      <c r="BS1088" t="s">
        <v>324</v>
      </c>
      <c r="BT1088">
        <v>0</v>
      </c>
      <c r="BU1088" t="s">
        <v>324</v>
      </c>
      <c r="BV1088" t="s">
        <v>324</v>
      </c>
      <c r="BW1088" t="s">
        <v>324</v>
      </c>
      <c r="BX1088" t="s">
        <v>324</v>
      </c>
      <c r="BY1088">
        <v>0</v>
      </c>
      <c r="BZ1088" t="s">
        <v>324</v>
      </c>
      <c r="CA1088" t="s">
        <v>324</v>
      </c>
      <c r="CB1088" t="s">
        <v>324</v>
      </c>
      <c r="CC1088" t="s">
        <v>324</v>
      </c>
      <c r="CD1088">
        <v>0</v>
      </c>
      <c r="CE1088" t="s">
        <v>324</v>
      </c>
      <c r="CF1088" t="s">
        <v>324</v>
      </c>
      <c r="CG1088" t="s">
        <v>324</v>
      </c>
      <c r="CH1088" t="s">
        <v>324</v>
      </c>
      <c r="CI1088">
        <v>0</v>
      </c>
      <c r="CJ1088" t="s">
        <v>324</v>
      </c>
      <c r="CK1088" t="s">
        <v>324</v>
      </c>
      <c r="CL1088" t="s">
        <v>324</v>
      </c>
      <c r="CM1088" t="s">
        <v>324</v>
      </c>
      <c r="CN1088">
        <v>0</v>
      </c>
      <c r="CO1088">
        <v>26.74</v>
      </c>
      <c r="CP1088">
        <v>12.930999999999999</v>
      </c>
      <c r="CQ1088">
        <v>22.689</v>
      </c>
      <c r="CR1088">
        <v>0</v>
      </c>
      <c r="CS1088">
        <v>62.36</v>
      </c>
      <c r="CT1088">
        <v>4428</v>
      </c>
      <c r="CU1088">
        <v>81</v>
      </c>
      <c r="CV1088">
        <v>119</v>
      </c>
      <c r="CW1088">
        <v>0</v>
      </c>
      <c r="CX1088">
        <v>4628</v>
      </c>
      <c r="CY1088">
        <v>0</v>
      </c>
      <c r="CZ1088">
        <v>0</v>
      </c>
      <c r="DA1088">
        <v>0</v>
      </c>
      <c r="DB1088">
        <v>0</v>
      </c>
      <c r="DC1088">
        <v>0</v>
      </c>
    </row>
    <row r="1089" spans="1:107" x14ac:dyDescent="0.45">
      <c r="A1089">
        <v>2024</v>
      </c>
      <c r="B1089">
        <v>4</v>
      </c>
      <c r="C1089" t="s">
        <v>98</v>
      </c>
      <c r="D1089">
        <v>99999</v>
      </c>
      <c r="E1089" t="s">
        <v>329</v>
      </c>
      <c r="F1089" t="s">
        <v>323</v>
      </c>
      <c r="H1089">
        <v>207.208</v>
      </c>
      <c r="I1089">
        <v>125.374</v>
      </c>
      <c r="J1089">
        <v>9.1129999999999995</v>
      </c>
      <c r="K1089">
        <v>0</v>
      </c>
      <c r="L1089">
        <v>341.69400000000002</v>
      </c>
      <c r="M1089" t="s">
        <v>324</v>
      </c>
      <c r="N1089" t="s">
        <v>324</v>
      </c>
      <c r="O1089" t="s">
        <v>324</v>
      </c>
      <c r="P1089" t="s">
        <v>324</v>
      </c>
      <c r="Q1089" t="s">
        <v>324</v>
      </c>
      <c r="R1089" t="s">
        <v>324</v>
      </c>
      <c r="S1089" t="s">
        <v>324</v>
      </c>
      <c r="T1089" t="s">
        <v>324</v>
      </c>
      <c r="U1089" t="s">
        <v>324</v>
      </c>
      <c r="V1089">
        <v>0</v>
      </c>
      <c r="W1089" t="s">
        <v>324</v>
      </c>
      <c r="X1089" t="s">
        <v>324</v>
      </c>
      <c r="Y1089" t="s">
        <v>324</v>
      </c>
      <c r="Z1089" t="s">
        <v>324</v>
      </c>
      <c r="AA1089" t="s">
        <v>324</v>
      </c>
      <c r="AB1089" t="s">
        <v>324</v>
      </c>
      <c r="AC1089" t="s">
        <v>324</v>
      </c>
      <c r="AD1089" t="s">
        <v>324</v>
      </c>
      <c r="AE1089" t="s">
        <v>324</v>
      </c>
      <c r="AF1089" t="s">
        <v>324</v>
      </c>
      <c r="AG1089">
        <v>-0.13800000000000001</v>
      </c>
      <c r="AH1089">
        <v>-5.0000000000000001E-3</v>
      </c>
      <c r="AI1089">
        <v>0</v>
      </c>
      <c r="AJ1089">
        <v>0</v>
      </c>
      <c r="AK1089">
        <v>-0.14299999999999999</v>
      </c>
      <c r="AL1089" t="s">
        <v>324</v>
      </c>
      <c r="AM1089" t="s">
        <v>324</v>
      </c>
      <c r="AN1089" t="s">
        <v>324</v>
      </c>
      <c r="AO1089" t="s">
        <v>324</v>
      </c>
      <c r="AP1089" t="s">
        <v>324</v>
      </c>
      <c r="AQ1089" t="s">
        <v>324</v>
      </c>
      <c r="AR1089" t="s">
        <v>324</v>
      </c>
      <c r="AS1089" t="s">
        <v>324</v>
      </c>
      <c r="AT1089" t="s">
        <v>324</v>
      </c>
      <c r="AU1089" t="s">
        <v>324</v>
      </c>
      <c r="AV1089" t="s">
        <v>324</v>
      </c>
      <c r="AW1089" t="s">
        <v>324</v>
      </c>
      <c r="AX1089" t="s">
        <v>324</v>
      </c>
      <c r="AY1089" t="s">
        <v>324</v>
      </c>
      <c r="AZ1089">
        <v>0</v>
      </c>
      <c r="BA1089" t="s">
        <v>324</v>
      </c>
      <c r="BB1089" t="s">
        <v>324</v>
      </c>
      <c r="BC1089" t="s">
        <v>324</v>
      </c>
      <c r="BD1089" t="s">
        <v>324</v>
      </c>
      <c r="BE1089" t="s">
        <v>324</v>
      </c>
      <c r="BF1089" t="s">
        <v>324</v>
      </c>
      <c r="BG1089" t="s">
        <v>324</v>
      </c>
      <c r="BH1089" t="s">
        <v>324</v>
      </c>
      <c r="BI1089" t="s">
        <v>324</v>
      </c>
      <c r="BJ1089" t="s">
        <v>324</v>
      </c>
      <c r="BK1089" t="s">
        <v>324</v>
      </c>
      <c r="BL1089" t="s">
        <v>324</v>
      </c>
      <c r="BM1089" t="s">
        <v>324</v>
      </c>
      <c r="BN1089" t="s">
        <v>324</v>
      </c>
      <c r="BO1089" t="s">
        <v>324</v>
      </c>
      <c r="BP1089" t="s">
        <v>324</v>
      </c>
      <c r="BQ1089" t="s">
        <v>324</v>
      </c>
      <c r="BR1089" t="s">
        <v>324</v>
      </c>
      <c r="BS1089" t="s">
        <v>324</v>
      </c>
      <c r="BT1089" t="s">
        <v>324</v>
      </c>
      <c r="BU1089" t="s">
        <v>324</v>
      </c>
      <c r="BV1089" t="s">
        <v>324</v>
      </c>
      <c r="BW1089" t="s">
        <v>324</v>
      </c>
      <c r="BX1089" t="s">
        <v>324</v>
      </c>
      <c r="BY1089" t="s">
        <v>324</v>
      </c>
      <c r="BZ1089" t="s">
        <v>324</v>
      </c>
      <c r="CA1089" t="s">
        <v>324</v>
      </c>
      <c r="CB1089" t="s">
        <v>324</v>
      </c>
      <c r="CC1089" t="s">
        <v>324</v>
      </c>
      <c r="CD1089" t="s">
        <v>324</v>
      </c>
      <c r="CE1089" t="s">
        <v>324</v>
      </c>
      <c r="CF1089" t="s">
        <v>324</v>
      </c>
      <c r="CG1089" t="s">
        <v>324</v>
      </c>
      <c r="CH1089" t="s">
        <v>324</v>
      </c>
      <c r="CI1089" t="s">
        <v>324</v>
      </c>
      <c r="CJ1089" t="s">
        <v>324</v>
      </c>
      <c r="CK1089" t="s">
        <v>324</v>
      </c>
      <c r="CL1089" t="s">
        <v>324</v>
      </c>
      <c r="CM1089" t="s">
        <v>324</v>
      </c>
      <c r="CN1089" t="s">
        <v>324</v>
      </c>
      <c r="CO1089">
        <v>207.208</v>
      </c>
      <c r="CP1089">
        <v>125.374</v>
      </c>
      <c r="CQ1089">
        <v>9.1129999999999995</v>
      </c>
      <c r="CR1089">
        <v>0</v>
      </c>
      <c r="CS1089">
        <v>341.69400000000002</v>
      </c>
      <c r="CT1089" t="s">
        <v>324</v>
      </c>
      <c r="CU1089" t="s">
        <v>324</v>
      </c>
      <c r="CV1089" t="s">
        <v>324</v>
      </c>
      <c r="CW1089" t="s">
        <v>324</v>
      </c>
      <c r="CX1089" t="s">
        <v>324</v>
      </c>
      <c r="CY1089" t="s">
        <v>324</v>
      </c>
      <c r="CZ1089" t="s">
        <v>324</v>
      </c>
      <c r="DA1089" t="s">
        <v>324</v>
      </c>
      <c r="DB1089" t="s">
        <v>324</v>
      </c>
      <c r="DC1089" t="s">
        <v>324</v>
      </c>
    </row>
    <row r="1090" spans="1:107" x14ac:dyDescent="0.45">
      <c r="A1090">
        <v>2024</v>
      </c>
      <c r="B1090">
        <v>4</v>
      </c>
      <c r="C1090" t="s">
        <v>102</v>
      </c>
      <c r="D1090">
        <v>3989</v>
      </c>
      <c r="E1090" t="s">
        <v>360</v>
      </c>
      <c r="F1090" t="s">
        <v>323</v>
      </c>
      <c r="G1090" t="s">
        <v>244</v>
      </c>
      <c r="H1090">
        <v>39.811999999999998</v>
      </c>
      <c r="I1090">
        <v>2.141</v>
      </c>
      <c r="J1090" t="s">
        <v>324</v>
      </c>
      <c r="K1090" t="s">
        <v>324</v>
      </c>
      <c r="L1090">
        <v>41.953000000000003</v>
      </c>
      <c r="M1090">
        <v>8725</v>
      </c>
      <c r="N1090">
        <v>553</v>
      </c>
      <c r="O1090" t="s">
        <v>324</v>
      </c>
      <c r="P1090" t="s">
        <v>324</v>
      </c>
      <c r="Q1090">
        <v>9278</v>
      </c>
      <c r="R1090">
        <v>0.72</v>
      </c>
      <c r="S1090">
        <v>3.2010000000000001</v>
      </c>
      <c r="T1090" t="s">
        <v>324</v>
      </c>
      <c r="U1090" t="s">
        <v>324</v>
      </c>
      <c r="V1090">
        <v>3.9209999999999998</v>
      </c>
      <c r="W1090">
        <v>382</v>
      </c>
      <c r="X1090">
        <v>66</v>
      </c>
      <c r="Y1090" t="s">
        <v>324</v>
      </c>
      <c r="Z1090" t="s">
        <v>324</v>
      </c>
      <c r="AA1090">
        <v>448</v>
      </c>
      <c r="AB1090" t="s">
        <v>324</v>
      </c>
      <c r="AC1090" t="s">
        <v>324</v>
      </c>
      <c r="AD1090" t="s">
        <v>324</v>
      </c>
      <c r="AE1090" t="s">
        <v>324</v>
      </c>
      <c r="AF1090">
        <v>0</v>
      </c>
      <c r="AG1090">
        <v>1.637</v>
      </c>
      <c r="AH1090">
        <v>8.7999999999999995E-2</v>
      </c>
      <c r="AI1090" t="s">
        <v>324</v>
      </c>
      <c r="AJ1090" t="s">
        <v>324</v>
      </c>
      <c r="AK1090">
        <v>1.7250000000000001</v>
      </c>
      <c r="AL1090">
        <v>238</v>
      </c>
      <c r="AM1090">
        <v>16</v>
      </c>
      <c r="AN1090" t="s">
        <v>324</v>
      </c>
      <c r="AO1090" t="s">
        <v>324</v>
      </c>
      <c r="AP1090">
        <v>254</v>
      </c>
      <c r="AQ1090">
        <v>4.2210000000000001</v>
      </c>
      <c r="AR1090">
        <v>1.637</v>
      </c>
      <c r="AS1090" t="s">
        <v>324</v>
      </c>
      <c r="AT1090" t="s">
        <v>324</v>
      </c>
      <c r="AU1090">
        <v>5.8579999999999997</v>
      </c>
      <c r="AV1090" t="s">
        <v>324</v>
      </c>
      <c r="AW1090" t="s">
        <v>324</v>
      </c>
      <c r="AX1090" t="s">
        <v>324</v>
      </c>
      <c r="AY1090" t="s">
        <v>324</v>
      </c>
      <c r="AZ1090">
        <v>0</v>
      </c>
      <c r="BA1090" t="s">
        <v>324</v>
      </c>
      <c r="BB1090" t="s">
        <v>324</v>
      </c>
      <c r="BC1090" t="s">
        <v>324</v>
      </c>
      <c r="BD1090" t="s">
        <v>324</v>
      </c>
      <c r="BE1090">
        <v>0</v>
      </c>
      <c r="BF1090" t="s">
        <v>324</v>
      </c>
      <c r="BG1090" t="s">
        <v>324</v>
      </c>
      <c r="BH1090" t="s">
        <v>324</v>
      </c>
      <c r="BI1090" t="s">
        <v>324</v>
      </c>
      <c r="BJ1090">
        <v>0</v>
      </c>
      <c r="BK1090" t="s">
        <v>324</v>
      </c>
      <c r="BL1090">
        <v>6.0000000000000001E-3</v>
      </c>
      <c r="BM1090" t="s">
        <v>324</v>
      </c>
      <c r="BN1090" t="s">
        <v>324</v>
      </c>
      <c r="BO1090">
        <v>6.0000000000000001E-3</v>
      </c>
      <c r="BP1090" t="s">
        <v>324</v>
      </c>
      <c r="BQ1090">
        <v>1</v>
      </c>
      <c r="BR1090" t="s">
        <v>324</v>
      </c>
      <c r="BS1090" t="s">
        <v>324</v>
      </c>
      <c r="BT1090">
        <v>1</v>
      </c>
      <c r="BU1090" t="s">
        <v>324</v>
      </c>
      <c r="BV1090" t="s">
        <v>324</v>
      </c>
      <c r="BW1090" t="s">
        <v>324</v>
      </c>
      <c r="BX1090" t="s">
        <v>324</v>
      </c>
      <c r="BY1090">
        <v>0</v>
      </c>
      <c r="BZ1090" t="s">
        <v>324</v>
      </c>
      <c r="CA1090" t="s">
        <v>324</v>
      </c>
      <c r="CB1090" t="s">
        <v>324</v>
      </c>
      <c r="CC1090" t="s">
        <v>324</v>
      </c>
      <c r="CD1090">
        <v>0</v>
      </c>
      <c r="CE1090" t="s">
        <v>324</v>
      </c>
      <c r="CF1090" t="s">
        <v>324</v>
      </c>
      <c r="CG1090" t="s">
        <v>324</v>
      </c>
      <c r="CH1090" t="s">
        <v>324</v>
      </c>
      <c r="CI1090">
        <v>0</v>
      </c>
      <c r="CJ1090" t="s">
        <v>324</v>
      </c>
      <c r="CK1090" t="s">
        <v>324</v>
      </c>
      <c r="CL1090" t="s">
        <v>324</v>
      </c>
      <c r="CM1090" t="s">
        <v>324</v>
      </c>
      <c r="CN1090">
        <v>0</v>
      </c>
      <c r="CO1090">
        <v>40.531999999999996</v>
      </c>
      <c r="CP1090">
        <v>5.3479999999999999</v>
      </c>
      <c r="CQ1090" t="s">
        <v>179</v>
      </c>
      <c r="CR1090">
        <v>0</v>
      </c>
      <c r="CS1090">
        <v>45.88</v>
      </c>
      <c r="CT1090">
        <v>9107</v>
      </c>
      <c r="CU1090">
        <v>620</v>
      </c>
      <c r="CV1090">
        <v>0</v>
      </c>
      <c r="CW1090">
        <v>0</v>
      </c>
      <c r="CX1090">
        <v>9727</v>
      </c>
      <c r="CY1090">
        <v>0</v>
      </c>
      <c r="CZ1090">
        <v>0</v>
      </c>
      <c r="DA1090">
        <v>0</v>
      </c>
      <c r="DB1090">
        <v>0</v>
      </c>
      <c r="DC1090">
        <v>0</v>
      </c>
    </row>
    <row r="1091" spans="1:107" x14ac:dyDescent="0.45">
      <c r="A1091">
        <v>2024</v>
      </c>
      <c r="B1091">
        <v>4</v>
      </c>
      <c r="C1091" t="s">
        <v>102</v>
      </c>
      <c r="D1091">
        <v>6604</v>
      </c>
      <c r="E1091" t="s">
        <v>361</v>
      </c>
      <c r="F1091" t="s">
        <v>323</v>
      </c>
      <c r="G1091" t="s">
        <v>247</v>
      </c>
      <c r="H1091">
        <v>22.678999999999998</v>
      </c>
      <c r="I1091">
        <v>2.2639999999999998</v>
      </c>
      <c r="J1091">
        <v>3.7789999999999999</v>
      </c>
      <c r="K1091" t="s">
        <v>324</v>
      </c>
      <c r="L1091">
        <v>28.722000000000001</v>
      </c>
      <c r="M1091">
        <v>3675</v>
      </c>
      <c r="N1091">
        <v>78</v>
      </c>
      <c r="O1091">
        <v>24</v>
      </c>
      <c r="P1091" t="s">
        <v>324</v>
      </c>
      <c r="Q1091">
        <v>3777</v>
      </c>
      <c r="R1091">
        <v>0.76100000000000001</v>
      </c>
      <c r="S1091" t="s">
        <v>324</v>
      </c>
      <c r="T1091" t="s">
        <v>324</v>
      </c>
      <c r="U1091" t="s">
        <v>324</v>
      </c>
      <c r="V1091">
        <v>0.76100000000000001</v>
      </c>
      <c r="W1091">
        <v>327</v>
      </c>
      <c r="X1091" t="s">
        <v>324</v>
      </c>
      <c r="Y1091" t="s">
        <v>324</v>
      </c>
      <c r="Z1091" t="s">
        <v>324</v>
      </c>
      <c r="AA1091">
        <v>327</v>
      </c>
      <c r="AB1091" t="s">
        <v>324</v>
      </c>
      <c r="AC1091" t="s">
        <v>324</v>
      </c>
      <c r="AD1091" t="s">
        <v>324</v>
      </c>
      <c r="AE1091" t="s">
        <v>324</v>
      </c>
      <c r="AF1091">
        <v>0</v>
      </c>
      <c r="AG1091">
        <v>1.1819999999999999</v>
      </c>
      <c r="AH1091">
        <v>0.122</v>
      </c>
      <c r="AI1091" t="s">
        <v>324</v>
      </c>
      <c r="AJ1091" t="s">
        <v>324</v>
      </c>
      <c r="AK1091">
        <v>1.304</v>
      </c>
      <c r="AL1091">
        <v>164</v>
      </c>
      <c r="AM1091">
        <v>2</v>
      </c>
      <c r="AN1091" t="s">
        <v>324</v>
      </c>
      <c r="AO1091" t="s">
        <v>324</v>
      </c>
      <c r="AP1091">
        <v>166</v>
      </c>
      <c r="AQ1091">
        <v>2.9329999999999998</v>
      </c>
      <c r="AR1091">
        <v>0.372</v>
      </c>
      <c r="AS1091" t="s">
        <v>324</v>
      </c>
      <c r="AT1091" t="s">
        <v>324</v>
      </c>
      <c r="AU1091">
        <v>3.3050000000000002</v>
      </c>
      <c r="AV1091" t="s">
        <v>324</v>
      </c>
      <c r="AW1091">
        <v>1.4999999999999999E-2</v>
      </c>
      <c r="AX1091" t="s">
        <v>324</v>
      </c>
      <c r="AY1091" t="s">
        <v>324</v>
      </c>
      <c r="AZ1091">
        <v>1.4999999999999999E-2</v>
      </c>
      <c r="BA1091" t="s">
        <v>324</v>
      </c>
      <c r="BB1091">
        <v>1</v>
      </c>
      <c r="BC1091" t="s">
        <v>324</v>
      </c>
      <c r="BD1091" t="s">
        <v>324</v>
      </c>
      <c r="BE1091">
        <v>1</v>
      </c>
      <c r="BF1091" t="s">
        <v>324</v>
      </c>
      <c r="BG1091">
        <v>4.1000000000000002E-2</v>
      </c>
      <c r="BH1091" t="s">
        <v>324</v>
      </c>
      <c r="BI1091" t="s">
        <v>324</v>
      </c>
      <c r="BJ1091">
        <v>4.1000000000000002E-2</v>
      </c>
      <c r="BK1091">
        <v>1E-3</v>
      </c>
      <c r="BL1091" t="s">
        <v>324</v>
      </c>
      <c r="BM1091" t="s">
        <v>324</v>
      </c>
      <c r="BN1091" t="s">
        <v>324</v>
      </c>
      <c r="BO1091">
        <v>1E-3</v>
      </c>
      <c r="BP1091">
        <v>1</v>
      </c>
      <c r="BQ1091" t="s">
        <v>324</v>
      </c>
      <c r="BR1091" t="s">
        <v>324</v>
      </c>
      <c r="BS1091" t="s">
        <v>324</v>
      </c>
      <c r="BT1091">
        <v>1</v>
      </c>
      <c r="BU1091" t="s">
        <v>324</v>
      </c>
      <c r="BV1091" t="s">
        <v>324</v>
      </c>
      <c r="BW1091" t="s">
        <v>324</v>
      </c>
      <c r="BX1091" t="s">
        <v>324</v>
      </c>
      <c r="BY1091">
        <v>0</v>
      </c>
      <c r="BZ1091" t="s">
        <v>324</v>
      </c>
      <c r="CA1091" t="s">
        <v>324</v>
      </c>
      <c r="CB1091">
        <v>1.976</v>
      </c>
      <c r="CC1091" t="s">
        <v>324</v>
      </c>
      <c r="CD1091">
        <v>1.976</v>
      </c>
      <c r="CE1091" t="s">
        <v>324</v>
      </c>
      <c r="CF1091" t="s">
        <v>324</v>
      </c>
      <c r="CG1091">
        <v>6</v>
      </c>
      <c r="CH1091" t="s">
        <v>324</v>
      </c>
      <c r="CI1091">
        <v>6</v>
      </c>
      <c r="CJ1091" t="s">
        <v>324</v>
      </c>
      <c r="CK1091" t="s">
        <v>324</v>
      </c>
      <c r="CL1091" t="s">
        <v>324</v>
      </c>
      <c r="CM1091" t="s">
        <v>324</v>
      </c>
      <c r="CN1091">
        <v>0</v>
      </c>
      <c r="CO1091">
        <v>23.440999999999999</v>
      </c>
      <c r="CP1091">
        <v>2.2639999999999998</v>
      </c>
      <c r="CQ1091">
        <v>5.7549999999999999</v>
      </c>
      <c r="CR1091">
        <v>0</v>
      </c>
      <c r="CS1091">
        <v>31.46</v>
      </c>
      <c r="CT1091">
        <v>4003</v>
      </c>
      <c r="CU1091">
        <v>78</v>
      </c>
      <c r="CV1091">
        <v>30</v>
      </c>
      <c r="CW1091">
        <v>0</v>
      </c>
      <c r="CX1091">
        <v>4111</v>
      </c>
      <c r="CY1091">
        <v>0</v>
      </c>
      <c r="CZ1091">
        <v>0</v>
      </c>
      <c r="DA1091">
        <v>0</v>
      </c>
      <c r="DB1091">
        <v>0</v>
      </c>
      <c r="DC1091">
        <v>0</v>
      </c>
    </row>
    <row r="1092" spans="1:107" x14ac:dyDescent="0.45">
      <c r="A1092">
        <v>2024</v>
      </c>
      <c r="B1092">
        <v>4</v>
      </c>
      <c r="C1092" t="s">
        <v>102</v>
      </c>
      <c r="D1092">
        <v>9336</v>
      </c>
      <c r="E1092" t="s">
        <v>362</v>
      </c>
      <c r="F1092" t="s">
        <v>323</v>
      </c>
      <c r="G1092" t="s">
        <v>244</v>
      </c>
      <c r="H1092">
        <v>54.057000000000002</v>
      </c>
      <c r="I1092">
        <v>0.96799999999999997</v>
      </c>
      <c r="J1092">
        <v>0.43099999999999999</v>
      </c>
      <c r="K1092" t="s">
        <v>324</v>
      </c>
      <c r="L1092">
        <v>55.456000000000003</v>
      </c>
      <c r="M1092">
        <v>9387</v>
      </c>
      <c r="N1092">
        <v>33</v>
      </c>
      <c r="O1092">
        <v>3</v>
      </c>
      <c r="P1092" t="s">
        <v>324</v>
      </c>
      <c r="Q1092">
        <v>9423</v>
      </c>
      <c r="R1092" t="s">
        <v>324</v>
      </c>
      <c r="S1092" t="s">
        <v>324</v>
      </c>
      <c r="T1092" t="s">
        <v>324</v>
      </c>
      <c r="U1092" t="s">
        <v>324</v>
      </c>
      <c r="V1092">
        <v>0</v>
      </c>
      <c r="W1092" t="s">
        <v>324</v>
      </c>
      <c r="X1092" t="s">
        <v>324</v>
      </c>
      <c r="Y1092" t="s">
        <v>324</v>
      </c>
      <c r="Z1092" t="s">
        <v>324</v>
      </c>
      <c r="AA1092">
        <v>0</v>
      </c>
      <c r="AB1092" t="s">
        <v>324</v>
      </c>
      <c r="AC1092" t="s">
        <v>324</v>
      </c>
      <c r="AD1092" t="s">
        <v>324</v>
      </c>
      <c r="AE1092" t="s">
        <v>324</v>
      </c>
      <c r="AF1092">
        <v>0</v>
      </c>
      <c r="AG1092" t="s">
        <v>324</v>
      </c>
      <c r="AH1092" t="s">
        <v>324</v>
      </c>
      <c r="AI1092" t="s">
        <v>324</v>
      </c>
      <c r="AJ1092" t="s">
        <v>324</v>
      </c>
      <c r="AK1092">
        <v>0</v>
      </c>
      <c r="AL1092" t="s">
        <v>324</v>
      </c>
      <c r="AM1092" t="s">
        <v>324</v>
      </c>
      <c r="AN1092" t="s">
        <v>324</v>
      </c>
      <c r="AO1092" t="s">
        <v>324</v>
      </c>
      <c r="AP1092">
        <v>0</v>
      </c>
      <c r="AQ1092" t="s">
        <v>324</v>
      </c>
      <c r="AR1092" t="s">
        <v>324</v>
      </c>
      <c r="AS1092" t="s">
        <v>324</v>
      </c>
      <c r="AT1092" t="s">
        <v>324</v>
      </c>
      <c r="AU1092">
        <v>0</v>
      </c>
      <c r="AV1092" t="s">
        <v>324</v>
      </c>
      <c r="AW1092" t="s">
        <v>324</v>
      </c>
      <c r="AX1092" t="s">
        <v>324</v>
      </c>
      <c r="AY1092" t="s">
        <v>324</v>
      </c>
      <c r="AZ1092">
        <v>0</v>
      </c>
      <c r="BA1092" t="s">
        <v>324</v>
      </c>
      <c r="BB1092" t="s">
        <v>324</v>
      </c>
      <c r="BC1092" t="s">
        <v>324</v>
      </c>
      <c r="BD1092" t="s">
        <v>324</v>
      </c>
      <c r="BE1092">
        <v>0</v>
      </c>
      <c r="BF1092" t="s">
        <v>324</v>
      </c>
      <c r="BG1092" t="s">
        <v>324</v>
      </c>
      <c r="BH1092" t="s">
        <v>324</v>
      </c>
      <c r="BI1092" t="s">
        <v>324</v>
      </c>
      <c r="BJ1092">
        <v>0</v>
      </c>
      <c r="BK1092">
        <v>4.2000000000000003E-2</v>
      </c>
      <c r="BL1092" t="s">
        <v>324</v>
      </c>
      <c r="BM1092" t="s">
        <v>324</v>
      </c>
      <c r="BN1092" t="s">
        <v>324</v>
      </c>
      <c r="BO1092">
        <v>4.2000000000000003E-2</v>
      </c>
      <c r="BP1092">
        <v>15</v>
      </c>
      <c r="BQ1092" t="s">
        <v>324</v>
      </c>
      <c r="BR1092" t="s">
        <v>324</v>
      </c>
      <c r="BS1092" t="s">
        <v>324</v>
      </c>
      <c r="BT1092">
        <v>15</v>
      </c>
      <c r="BU1092" t="s">
        <v>324</v>
      </c>
      <c r="BV1092" t="s">
        <v>324</v>
      </c>
      <c r="BW1092" t="s">
        <v>324</v>
      </c>
      <c r="BX1092" t="s">
        <v>324</v>
      </c>
      <c r="BY1092">
        <v>0</v>
      </c>
      <c r="BZ1092">
        <v>1.0999999999999999E-2</v>
      </c>
      <c r="CA1092" t="s">
        <v>324</v>
      </c>
      <c r="CB1092" t="s">
        <v>324</v>
      </c>
      <c r="CC1092" t="s">
        <v>324</v>
      </c>
      <c r="CD1092">
        <v>1.0999999999999999E-2</v>
      </c>
      <c r="CE1092">
        <v>2</v>
      </c>
      <c r="CF1092" t="s">
        <v>324</v>
      </c>
      <c r="CG1092" t="s">
        <v>324</v>
      </c>
      <c r="CH1092" t="s">
        <v>324</v>
      </c>
      <c r="CI1092">
        <v>2</v>
      </c>
      <c r="CJ1092" t="s">
        <v>324</v>
      </c>
      <c r="CK1092" t="s">
        <v>324</v>
      </c>
      <c r="CL1092" t="s">
        <v>324</v>
      </c>
      <c r="CM1092" t="s">
        <v>324</v>
      </c>
      <c r="CN1092">
        <v>0</v>
      </c>
      <c r="CO1092">
        <v>54.11</v>
      </c>
      <c r="CP1092">
        <v>0.96799999999999997</v>
      </c>
      <c r="CQ1092">
        <v>0.43099999999999999</v>
      </c>
      <c r="CR1092">
        <v>0</v>
      </c>
      <c r="CS1092">
        <v>55.509</v>
      </c>
      <c r="CT1092">
        <v>9404</v>
      </c>
      <c r="CU1092">
        <v>33</v>
      </c>
      <c r="CV1092">
        <v>3</v>
      </c>
      <c r="CW1092">
        <v>0</v>
      </c>
      <c r="CX1092">
        <v>9440</v>
      </c>
      <c r="CY1092">
        <v>0</v>
      </c>
      <c r="CZ1092">
        <v>0</v>
      </c>
      <c r="DA1092">
        <v>0</v>
      </c>
      <c r="DB1092">
        <v>0</v>
      </c>
      <c r="DC1092">
        <v>0</v>
      </c>
    </row>
    <row r="1093" spans="1:107" x14ac:dyDescent="0.45">
      <c r="A1093">
        <v>2024</v>
      </c>
      <c r="B1093">
        <v>4</v>
      </c>
      <c r="C1093" t="s">
        <v>102</v>
      </c>
      <c r="D1093">
        <v>10066</v>
      </c>
      <c r="E1093" t="s">
        <v>363</v>
      </c>
      <c r="F1093" t="s">
        <v>323</v>
      </c>
      <c r="G1093" t="s">
        <v>247</v>
      </c>
      <c r="H1093">
        <v>0.20300000000000001</v>
      </c>
      <c r="I1093">
        <v>0.23200000000000001</v>
      </c>
      <c r="J1093">
        <v>3.4000000000000002E-2</v>
      </c>
      <c r="K1093">
        <v>0</v>
      </c>
      <c r="L1093">
        <v>0.46899999999999997</v>
      </c>
      <c r="M1093">
        <v>22</v>
      </c>
      <c r="N1093">
        <v>14</v>
      </c>
      <c r="O1093">
        <v>2</v>
      </c>
      <c r="P1093">
        <v>0</v>
      </c>
      <c r="Q1093">
        <v>38</v>
      </c>
      <c r="R1093" t="s">
        <v>324</v>
      </c>
      <c r="S1093" t="s">
        <v>324</v>
      </c>
      <c r="T1093" t="s">
        <v>324</v>
      </c>
      <c r="U1093" t="s">
        <v>324</v>
      </c>
      <c r="V1093">
        <v>0</v>
      </c>
      <c r="W1093" t="s">
        <v>324</v>
      </c>
      <c r="X1093" t="s">
        <v>324</v>
      </c>
      <c r="Y1093" t="s">
        <v>324</v>
      </c>
      <c r="Z1093" t="s">
        <v>324</v>
      </c>
      <c r="AA1093">
        <v>0</v>
      </c>
      <c r="AB1093" t="s">
        <v>324</v>
      </c>
      <c r="AC1093" t="s">
        <v>324</v>
      </c>
      <c r="AD1093" t="s">
        <v>324</v>
      </c>
      <c r="AE1093" t="s">
        <v>324</v>
      </c>
      <c r="AF1093">
        <v>0</v>
      </c>
      <c r="AG1093" t="s">
        <v>324</v>
      </c>
      <c r="AH1093" t="s">
        <v>324</v>
      </c>
      <c r="AI1093" t="s">
        <v>324</v>
      </c>
      <c r="AJ1093" t="s">
        <v>324</v>
      </c>
      <c r="AK1093">
        <v>0</v>
      </c>
      <c r="AL1093" t="s">
        <v>324</v>
      </c>
      <c r="AM1093" t="s">
        <v>324</v>
      </c>
      <c r="AN1093" t="s">
        <v>324</v>
      </c>
      <c r="AO1093" t="s">
        <v>324</v>
      </c>
      <c r="AP1093">
        <v>0</v>
      </c>
      <c r="AQ1093" t="s">
        <v>324</v>
      </c>
      <c r="AR1093" t="s">
        <v>324</v>
      </c>
      <c r="AS1093" t="s">
        <v>324</v>
      </c>
      <c r="AT1093" t="s">
        <v>324</v>
      </c>
      <c r="AU1093">
        <v>0</v>
      </c>
      <c r="AV1093" t="s">
        <v>324</v>
      </c>
      <c r="AW1093" t="s">
        <v>324</v>
      </c>
      <c r="AX1093" t="s">
        <v>324</v>
      </c>
      <c r="AY1093" t="s">
        <v>324</v>
      </c>
      <c r="AZ1093">
        <v>0</v>
      </c>
      <c r="BA1093" t="s">
        <v>324</v>
      </c>
      <c r="BB1093" t="s">
        <v>324</v>
      </c>
      <c r="BC1093" t="s">
        <v>324</v>
      </c>
      <c r="BD1093" t="s">
        <v>324</v>
      </c>
      <c r="BE1093">
        <v>0</v>
      </c>
      <c r="BF1093" t="s">
        <v>324</v>
      </c>
      <c r="BG1093" t="s">
        <v>324</v>
      </c>
      <c r="BH1093" t="s">
        <v>324</v>
      </c>
      <c r="BI1093" t="s">
        <v>324</v>
      </c>
      <c r="BJ1093">
        <v>0</v>
      </c>
      <c r="BK1093">
        <v>0.01</v>
      </c>
      <c r="BL1093" t="s">
        <v>324</v>
      </c>
      <c r="BM1093" t="s">
        <v>324</v>
      </c>
      <c r="BN1093" t="s">
        <v>324</v>
      </c>
      <c r="BO1093">
        <v>0.01</v>
      </c>
      <c r="BP1093">
        <v>1</v>
      </c>
      <c r="BQ1093" t="s">
        <v>324</v>
      </c>
      <c r="BR1093" t="s">
        <v>324</v>
      </c>
      <c r="BS1093" t="s">
        <v>324</v>
      </c>
      <c r="BT1093">
        <v>1</v>
      </c>
      <c r="BU1093" t="s">
        <v>324</v>
      </c>
      <c r="BV1093" t="s">
        <v>324</v>
      </c>
      <c r="BW1093" t="s">
        <v>324</v>
      </c>
      <c r="BX1093" t="s">
        <v>324</v>
      </c>
      <c r="BY1093">
        <v>0</v>
      </c>
      <c r="BZ1093" t="s">
        <v>324</v>
      </c>
      <c r="CA1093" t="s">
        <v>324</v>
      </c>
      <c r="CB1093" t="s">
        <v>324</v>
      </c>
      <c r="CC1093" t="s">
        <v>324</v>
      </c>
      <c r="CD1093">
        <v>0</v>
      </c>
      <c r="CE1093" t="s">
        <v>324</v>
      </c>
      <c r="CF1093" t="s">
        <v>324</v>
      </c>
      <c r="CG1093" t="s">
        <v>324</v>
      </c>
      <c r="CH1093" t="s">
        <v>324</v>
      </c>
      <c r="CI1093">
        <v>0</v>
      </c>
      <c r="CJ1093" t="s">
        <v>324</v>
      </c>
      <c r="CK1093" t="s">
        <v>324</v>
      </c>
      <c r="CL1093" t="s">
        <v>324</v>
      </c>
      <c r="CM1093" t="s">
        <v>324</v>
      </c>
      <c r="CN1093">
        <v>0</v>
      </c>
      <c r="CO1093">
        <v>0.21299999999999999</v>
      </c>
      <c r="CP1093">
        <v>0.23200000000000001</v>
      </c>
      <c r="CQ1093">
        <v>3.4000000000000002E-2</v>
      </c>
      <c r="CR1093">
        <v>0</v>
      </c>
      <c r="CS1093">
        <v>0.47899999999999998</v>
      </c>
      <c r="CT1093">
        <v>23</v>
      </c>
      <c r="CU1093">
        <v>14</v>
      </c>
      <c r="CV1093">
        <v>2</v>
      </c>
      <c r="CW1093">
        <v>0</v>
      </c>
      <c r="CX1093">
        <v>39</v>
      </c>
      <c r="CY1093">
        <v>0</v>
      </c>
      <c r="CZ1093">
        <v>0</v>
      </c>
      <c r="DA1093">
        <v>0</v>
      </c>
      <c r="DB1093">
        <v>0</v>
      </c>
      <c r="DC1093">
        <v>0</v>
      </c>
    </row>
    <row r="1094" spans="1:107" x14ac:dyDescent="0.45">
      <c r="A1094">
        <v>2024</v>
      </c>
      <c r="B1094">
        <v>4</v>
      </c>
      <c r="C1094" t="s">
        <v>102</v>
      </c>
      <c r="D1094">
        <v>12866</v>
      </c>
      <c r="E1094" t="s">
        <v>364</v>
      </c>
      <c r="F1094" t="s">
        <v>323</v>
      </c>
      <c r="G1094" t="s">
        <v>244</v>
      </c>
      <c r="H1094">
        <v>2.5999999999999999E-2</v>
      </c>
      <c r="I1094">
        <v>0.1</v>
      </c>
      <c r="J1094">
        <v>0</v>
      </c>
      <c r="K1094">
        <v>0</v>
      </c>
      <c r="L1094">
        <v>0.126</v>
      </c>
      <c r="M1094">
        <v>4</v>
      </c>
      <c r="N1094">
        <v>5</v>
      </c>
      <c r="O1094">
        <v>0</v>
      </c>
      <c r="P1094">
        <v>0</v>
      </c>
      <c r="Q1094">
        <v>9</v>
      </c>
      <c r="R1094">
        <v>0</v>
      </c>
      <c r="S1094">
        <v>0</v>
      </c>
      <c r="T1094">
        <v>0</v>
      </c>
      <c r="U1094">
        <v>0</v>
      </c>
      <c r="V1094">
        <v>0</v>
      </c>
      <c r="W1094">
        <v>0</v>
      </c>
      <c r="X1094">
        <v>0</v>
      </c>
      <c r="Y1094">
        <v>0</v>
      </c>
      <c r="Z1094">
        <v>0</v>
      </c>
      <c r="AA1094">
        <v>0</v>
      </c>
      <c r="AB1094">
        <v>0</v>
      </c>
      <c r="AC1094">
        <v>0</v>
      </c>
      <c r="AD1094">
        <v>0</v>
      </c>
      <c r="AE1094">
        <v>0</v>
      </c>
      <c r="AF1094">
        <v>0</v>
      </c>
      <c r="AG1094" t="s">
        <v>324</v>
      </c>
      <c r="AH1094" t="s">
        <v>324</v>
      </c>
      <c r="AI1094" t="s">
        <v>324</v>
      </c>
      <c r="AJ1094" t="s">
        <v>324</v>
      </c>
      <c r="AK1094">
        <v>0</v>
      </c>
      <c r="AL1094" t="s">
        <v>324</v>
      </c>
      <c r="AM1094" t="s">
        <v>324</v>
      </c>
      <c r="AN1094" t="s">
        <v>324</v>
      </c>
      <c r="AO1094" t="s">
        <v>324</v>
      </c>
      <c r="AP1094">
        <v>0</v>
      </c>
      <c r="AQ1094" t="s">
        <v>324</v>
      </c>
      <c r="AR1094" t="s">
        <v>324</v>
      </c>
      <c r="AS1094" t="s">
        <v>324</v>
      </c>
      <c r="AT1094" t="s">
        <v>324</v>
      </c>
      <c r="AU1094">
        <v>0</v>
      </c>
      <c r="AV1094" t="s">
        <v>324</v>
      </c>
      <c r="AW1094" t="s">
        <v>324</v>
      </c>
      <c r="AX1094" t="s">
        <v>324</v>
      </c>
      <c r="AY1094" t="s">
        <v>324</v>
      </c>
      <c r="AZ1094">
        <v>0</v>
      </c>
      <c r="BA1094" t="s">
        <v>324</v>
      </c>
      <c r="BB1094" t="s">
        <v>324</v>
      </c>
      <c r="BC1094" t="s">
        <v>324</v>
      </c>
      <c r="BD1094" t="s">
        <v>324</v>
      </c>
      <c r="BE1094">
        <v>0</v>
      </c>
      <c r="BF1094" t="s">
        <v>324</v>
      </c>
      <c r="BG1094" t="s">
        <v>324</v>
      </c>
      <c r="BH1094" t="s">
        <v>324</v>
      </c>
      <c r="BI1094" t="s">
        <v>324</v>
      </c>
      <c r="BJ1094">
        <v>0</v>
      </c>
      <c r="BK1094" t="s">
        <v>324</v>
      </c>
      <c r="BL1094" t="s">
        <v>324</v>
      </c>
      <c r="BM1094" t="s">
        <v>324</v>
      </c>
      <c r="BN1094" t="s">
        <v>324</v>
      </c>
      <c r="BO1094">
        <v>0</v>
      </c>
      <c r="BP1094" t="s">
        <v>324</v>
      </c>
      <c r="BQ1094" t="s">
        <v>324</v>
      </c>
      <c r="BR1094" t="s">
        <v>324</v>
      </c>
      <c r="BS1094" t="s">
        <v>324</v>
      </c>
      <c r="BT1094">
        <v>0</v>
      </c>
      <c r="BU1094" t="s">
        <v>324</v>
      </c>
      <c r="BV1094" t="s">
        <v>324</v>
      </c>
      <c r="BW1094" t="s">
        <v>324</v>
      </c>
      <c r="BX1094" t="s">
        <v>324</v>
      </c>
      <c r="BY1094">
        <v>0</v>
      </c>
      <c r="BZ1094" t="s">
        <v>324</v>
      </c>
      <c r="CA1094" t="s">
        <v>324</v>
      </c>
      <c r="CB1094" t="s">
        <v>324</v>
      </c>
      <c r="CC1094" t="s">
        <v>324</v>
      </c>
      <c r="CD1094">
        <v>0</v>
      </c>
      <c r="CE1094" t="s">
        <v>324</v>
      </c>
      <c r="CF1094" t="s">
        <v>324</v>
      </c>
      <c r="CG1094" t="s">
        <v>324</v>
      </c>
      <c r="CH1094" t="s">
        <v>324</v>
      </c>
      <c r="CI1094">
        <v>0</v>
      </c>
      <c r="CJ1094" t="s">
        <v>324</v>
      </c>
      <c r="CK1094" t="s">
        <v>324</v>
      </c>
      <c r="CL1094" t="s">
        <v>324</v>
      </c>
      <c r="CM1094" t="s">
        <v>324</v>
      </c>
      <c r="CN1094">
        <v>0</v>
      </c>
      <c r="CO1094">
        <v>2.5999999999999999E-2</v>
      </c>
      <c r="CP1094">
        <v>0.1</v>
      </c>
      <c r="CQ1094" t="s">
        <v>179</v>
      </c>
      <c r="CR1094">
        <v>0</v>
      </c>
      <c r="CS1094">
        <v>0.126</v>
      </c>
      <c r="CT1094">
        <v>4</v>
      </c>
      <c r="CU1094">
        <v>5</v>
      </c>
      <c r="CV1094">
        <v>0</v>
      </c>
      <c r="CW1094">
        <v>0</v>
      </c>
      <c r="CX1094">
        <v>9</v>
      </c>
      <c r="CY1094">
        <v>0</v>
      </c>
      <c r="CZ1094">
        <v>0</v>
      </c>
      <c r="DA1094">
        <v>0</v>
      </c>
      <c r="DB1094">
        <v>0</v>
      </c>
      <c r="DC1094">
        <v>0</v>
      </c>
    </row>
    <row r="1095" spans="1:107" x14ac:dyDescent="0.45">
      <c r="A1095">
        <v>2024</v>
      </c>
      <c r="B1095">
        <v>4</v>
      </c>
      <c r="C1095" t="s">
        <v>102</v>
      </c>
      <c r="D1095">
        <v>15257</v>
      </c>
      <c r="E1095" t="s">
        <v>365</v>
      </c>
      <c r="F1095" t="s">
        <v>323</v>
      </c>
      <c r="G1095" t="s">
        <v>247</v>
      </c>
      <c r="H1095">
        <v>16.834</v>
      </c>
      <c r="I1095">
        <v>0.246</v>
      </c>
      <c r="J1095">
        <v>3.2000000000000001E-2</v>
      </c>
      <c r="K1095" t="s">
        <v>324</v>
      </c>
      <c r="L1095">
        <v>17.111999999999998</v>
      </c>
      <c r="M1095">
        <v>2071</v>
      </c>
      <c r="N1095">
        <v>12</v>
      </c>
      <c r="O1095">
        <v>2</v>
      </c>
      <c r="P1095" t="s">
        <v>324</v>
      </c>
      <c r="Q1095">
        <v>2085</v>
      </c>
      <c r="R1095">
        <v>2.5070000000000001</v>
      </c>
      <c r="S1095" t="s">
        <v>324</v>
      </c>
      <c r="T1095" t="s">
        <v>324</v>
      </c>
      <c r="U1095" t="s">
        <v>324</v>
      </c>
      <c r="V1095">
        <v>2.5070000000000001</v>
      </c>
      <c r="W1095">
        <v>404</v>
      </c>
      <c r="X1095" t="s">
        <v>324</v>
      </c>
      <c r="Y1095" t="s">
        <v>324</v>
      </c>
      <c r="Z1095" t="s">
        <v>324</v>
      </c>
      <c r="AA1095">
        <v>404</v>
      </c>
      <c r="AB1095" t="s">
        <v>324</v>
      </c>
      <c r="AC1095" t="s">
        <v>324</v>
      </c>
      <c r="AD1095" t="s">
        <v>324</v>
      </c>
      <c r="AE1095" t="s">
        <v>324</v>
      </c>
      <c r="AF1095">
        <v>0</v>
      </c>
      <c r="AG1095" t="s">
        <v>324</v>
      </c>
      <c r="AH1095" t="s">
        <v>324</v>
      </c>
      <c r="AI1095" t="s">
        <v>324</v>
      </c>
      <c r="AJ1095" t="s">
        <v>324</v>
      </c>
      <c r="AK1095">
        <v>0</v>
      </c>
      <c r="AL1095" t="s">
        <v>324</v>
      </c>
      <c r="AM1095" t="s">
        <v>324</v>
      </c>
      <c r="AN1095" t="s">
        <v>324</v>
      </c>
      <c r="AO1095" t="s">
        <v>324</v>
      </c>
      <c r="AP1095">
        <v>0</v>
      </c>
      <c r="AQ1095" t="s">
        <v>324</v>
      </c>
      <c r="AR1095" t="s">
        <v>324</v>
      </c>
      <c r="AS1095" t="s">
        <v>324</v>
      </c>
      <c r="AT1095" t="s">
        <v>324</v>
      </c>
      <c r="AU1095">
        <v>0</v>
      </c>
      <c r="AV1095" t="s">
        <v>324</v>
      </c>
      <c r="AW1095" t="s">
        <v>324</v>
      </c>
      <c r="AX1095" t="s">
        <v>324</v>
      </c>
      <c r="AY1095" t="s">
        <v>324</v>
      </c>
      <c r="AZ1095">
        <v>0</v>
      </c>
      <c r="BA1095" t="s">
        <v>324</v>
      </c>
      <c r="BB1095" t="s">
        <v>324</v>
      </c>
      <c r="BC1095" t="s">
        <v>324</v>
      </c>
      <c r="BD1095" t="s">
        <v>324</v>
      </c>
      <c r="BE1095">
        <v>0</v>
      </c>
      <c r="BF1095" t="s">
        <v>324</v>
      </c>
      <c r="BG1095" t="s">
        <v>324</v>
      </c>
      <c r="BH1095" t="s">
        <v>324</v>
      </c>
      <c r="BI1095" t="s">
        <v>324</v>
      </c>
      <c r="BJ1095">
        <v>0</v>
      </c>
      <c r="BK1095" t="s">
        <v>324</v>
      </c>
      <c r="BL1095" t="s">
        <v>324</v>
      </c>
      <c r="BM1095" t="s">
        <v>324</v>
      </c>
      <c r="BN1095" t="s">
        <v>324</v>
      </c>
      <c r="BO1095">
        <v>0</v>
      </c>
      <c r="BP1095" t="s">
        <v>324</v>
      </c>
      <c r="BQ1095" t="s">
        <v>324</v>
      </c>
      <c r="BR1095" t="s">
        <v>324</v>
      </c>
      <c r="BS1095" t="s">
        <v>324</v>
      </c>
      <c r="BT1095">
        <v>0</v>
      </c>
      <c r="BU1095" t="s">
        <v>324</v>
      </c>
      <c r="BV1095" t="s">
        <v>324</v>
      </c>
      <c r="BW1095" t="s">
        <v>324</v>
      </c>
      <c r="BX1095" t="s">
        <v>324</v>
      </c>
      <c r="BY1095">
        <v>0</v>
      </c>
      <c r="BZ1095" t="s">
        <v>324</v>
      </c>
      <c r="CA1095" t="s">
        <v>324</v>
      </c>
      <c r="CB1095" t="s">
        <v>324</v>
      </c>
      <c r="CC1095" t="s">
        <v>324</v>
      </c>
      <c r="CD1095">
        <v>0</v>
      </c>
      <c r="CE1095" t="s">
        <v>324</v>
      </c>
      <c r="CF1095" t="s">
        <v>324</v>
      </c>
      <c r="CG1095" t="s">
        <v>324</v>
      </c>
      <c r="CH1095" t="s">
        <v>324</v>
      </c>
      <c r="CI1095">
        <v>0</v>
      </c>
      <c r="CJ1095" t="s">
        <v>324</v>
      </c>
      <c r="CK1095" t="s">
        <v>324</v>
      </c>
      <c r="CL1095" t="s">
        <v>324</v>
      </c>
      <c r="CM1095" t="s">
        <v>324</v>
      </c>
      <c r="CN1095">
        <v>0</v>
      </c>
      <c r="CO1095">
        <v>19.341000000000001</v>
      </c>
      <c r="CP1095">
        <v>0.246</v>
      </c>
      <c r="CQ1095">
        <v>3.2000000000000001E-2</v>
      </c>
      <c r="CR1095">
        <v>0</v>
      </c>
      <c r="CS1095">
        <v>19.619</v>
      </c>
      <c r="CT1095">
        <v>2475</v>
      </c>
      <c r="CU1095">
        <v>12</v>
      </c>
      <c r="CV1095">
        <v>2</v>
      </c>
      <c r="CW1095">
        <v>0</v>
      </c>
      <c r="CX1095">
        <v>2489</v>
      </c>
      <c r="CY1095">
        <v>0</v>
      </c>
      <c r="CZ1095">
        <v>0</v>
      </c>
      <c r="DA1095">
        <v>0</v>
      </c>
      <c r="DB1095">
        <v>0</v>
      </c>
      <c r="DC1095">
        <v>0</v>
      </c>
    </row>
    <row r="1096" spans="1:107" x14ac:dyDescent="0.45">
      <c r="A1096">
        <v>2024</v>
      </c>
      <c r="B1096">
        <v>4</v>
      </c>
      <c r="C1096" t="s">
        <v>102</v>
      </c>
      <c r="D1096">
        <v>15466</v>
      </c>
      <c r="E1096" t="s">
        <v>366</v>
      </c>
      <c r="F1096" t="s">
        <v>323</v>
      </c>
      <c r="G1096" t="s">
        <v>247</v>
      </c>
      <c r="H1096">
        <v>622.56899999999996</v>
      </c>
      <c r="I1096">
        <v>213.53100000000001</v>
      </c>
      <c r="J1096">
        <v>10.981</v>
      </c>
      <c r="K1096" t="s">
        <v>324</v>
      </c>
      <c r="L1096">
        <v>847.08100000000002</v>
      </c>
      <c r="M1096">
        <v>105970</v>
      </c>
      <c r="N1096">
        <v>3215</v>
      </c>
      <c r="O1096">
        <v>11</v>
      </c>
      <c r="P1096" t="s">
        <v>324</v>
      </c>
      <c r="Q1096">
        <v>109196</v>
      </c>
      <c r="R1096" t="s">
        <v>324</v>
      </c>
      <c r="S1096" t="s">
        <v>324</v>
      </c>
      <c r="T1096" t="s">
        <v>324</v>
      </c>
      <c r="U1096" t="s">
        <v>324</v>
      </c>
      <c r="V1096">
        <v>0</v>
      </c>
      <c r="W1096" t="s">
        <v>324</v>
      </c>
      <c r="X1096" t="s">
        <v>324</v>
      </c>
      <c r="Y1096" t="s">
        <v>324</v>
      </c>
      <c r="Z1096" t="s">
        <v>324</v>
      </c>
      <c r="AA1096">
        <v>0</v>
      </c>
      <c r="AB1096" t="s">
        <v>324</v>
      </c>
      <c r="AC1096" t="s">
        <v>324</v>
      </c>
      <c r="AD1096" t="s">
        <v>324</v>
      </c>
      <c r="AE1096" t="s">
        <v>324</v>
      </c>
      <c r="AF1096">
        <v>0</v>
      </c>
      <c r="AG1096" t="s">
        <v>324</v>
      </c>
      <c r="AH1096" t="s">
        <v>324</v>
      </c>
      <c r="AI1096" t="s">
        <v>324</v>
      </c>
      <c r="AJ1096" t="s">
        <v>324</v>
      </c>
      <c r="AK1096">
        <v>0</v>
      </c>
      <c r="AL1096" t="s">
        <v>324</v>
      </c>
      <c r="AM1096" t="s">
        <v>324</v>
      </c>
      <c r="AN1096" t="s">
        <v>324</v>
      </c>
      <c r="AO1096" t="s">
        <v>324</v>
      </c>
      <c r="AP1096">
        <v>0</v>
      </c>
      <c r="AQ1096" t="s">
        <v>324</v>
      </c>
      <c r="AR1096" t="s">
        <v>324</v>
      </c>
      <c r="AS1096" t="s">
        <v>324</v>
      </c>
      <c r="AT1096" t="s">
        <v>324</v>
      </c>
      <c r="AU1096">
        <v>0</v>
      </c>
      <c r="AV1096" t="s">
        <v>324</v>
      </c>
      <c r="AW1096" t="s">
        <v>324</v>
      </c>
      <c r="AX1096" t="s">
        <v>324</v>
      </c>
      <c r="AY1096" t="s">
        <v>324</v>
      </c>
      <c r="AZ1096">
        <v>0</v>
      </c>
      <c r="BA1096" t="s">
        <v>324</v>
      </c>
      <c r="BB1096" t="s">
        <v>324</v>
      </c>
      <c r="BC1096" t="s">
        <v>324</v>
      </c>
      <c r="BD1096" t="s">
        <v>324</v>
      </c>
      <c r="BE1096">
        <v>0</v>
      </c>
      <c r="BF1096" t="s">
        <v>324</v>
      </c>
      <c r="BG1096" t="s">
        <v>324</v>
      </c>
      <c r="BH1096" t="s">
        <v>324</v>
      </c>
      <c r="BI1096" t="s">
        <v>324</v>
      </c>
      <c r="BJ1096">
        <v>0</v>
      </c>
      <c r="BK1096" t="s">
        <v>324</v>
      </c>
      <c r="BL1096" t="s">
        <v>324</v>
      </c>
      <c r="BM1096" t="s">
        <v>324</v>
      </c>
      <c r="BN1096" t="s">
        <v>324</v>
      </c>
      <c r="BO1096">
        <v>0</v>
      </c>
      <c r="BP1096" t="s">
        <v>324</v>
      </c>
      <c r="BQ1096" t="s">
        <v>324</v>
      </c>
      <c r="BR1096" t="s">
        <v>324</v>
      </c>
      <c r="BS1096" t="s">
        <v>324</v>
      </c>
      <c r="BT1096">
        <v>0</v>
      </c>
      <c r="BU1096" t="s">
        <v>324</v>
      </c>
      <c r="BV1096" t="s">
        <v>324</v>
      </c>
      <c r="BW1096" t="s">
        <v>324</v>
      </c>
      <c r="BX1096" t="s">
        <v>324</v>
      </c>
      <c r="BY1096">
        <v>0</v>
      </c>
      <c r="BZ1096" t="s">
        <v>324</v>
      </c>
      <c r="CA1096" t="s">
        <v>324</v>
      </c>
      <c r="CB1096" t="s">
        <v>324</v>
      </c>
      <c r="CC1096" t="s">
        <v>324</v>
      </c>
      <c r="CD1096">
        <v>0</v>
      </c>
      <c r="CE1096" t="s">
        <v>324</v>
      </c>
      <c r="CF1096" t="s">
        <v>324</v>
      </c>
      <c r="CG1096" t="s">
        <v>324</v>
      </c>
      <c r="CH1096" t="s">
        <v>324</v>
      </c>
      <c r="CI1096">
        <v>0</v>
      </c>
      <c r="CJ1096" t="s">
        <v>324</v>
      </c>
      <c r="CK1096" t="s">
        <v>324</v>
      </c>
      <c r="CL1096" t="s">
        <v>324</v>
      </c>
      <c r="CM1096" t="s">
        <v>324</v>
      </c>
      <c r="CN1096">
        <v>0</v>
      </c>
      <c r="CO1096">
        <v>622.56899999999996</v>
      </c>
      <c r="CP1096">
        <v>213.53100000000001</v>
      </c>
      <c r="CQ1096">
        <v>10.981</v>
      </c>
      <c r="CR1096">
        <v>0</v>
      </c>
      <c r="CS1096">
        <v>847.08100000000002</v>
      </c>
      <c r="CT1096">
        <v>105970</v>
      </c>
      <c r="CU1096">
        <v>3215</v>
      </c>
      <c r="CV1096">
        <v>11</v>
      </c>
      <c r="CW1096">
        <v>0</v>
      </c>
      <c r="CX1096">
        <v>109196</v>
      </c>
      <c r="CY1096">
        <v>0</v>
      </c>
      <c r="CZ1096">
        <v>0</v>
      </c>
      <c r="DA1096">
        <v>0</v>
      </c>
      <c r="DB1096">
        <v>0</v>
      </c>
      <c r="DC1096">
        <v>0</v>
      </c>
    </row>
    <row r="1097" spans="1:107" x14ac:dyDescent="0.45">
      <c r="A1097">
        <v>2024</v>
      </c>
      <c r="B1097">
        <v>4</v>
      </c>
      <c r="C1097" t="s">
        <v>102</v>
      </c>
      <c r="D1097">
        <v>16603</v>
      </c>
      <c r="E1097" t="s">
        <v>367</v>
      </c>
      <c r="F1097" t="s">
        <v>323</v>
      </c>
      <c r="G1097" t="s">
        <v>244</v>
      </c>
      <c r="H1097">
        <v>1.726</v>
      </c>
      <c r="I1097">
        <v>0.84399999999999997</v>
      </c>
      <c r="J1097">
        <v>1.7390000000000001</v>
      </c>
      <c r="K1097" t="s">
        <v>324</v>
      </c>
      <c r="L1097">
        <v>4.3090000000000002</v>
      </c>
      <c r="M1097">
        <v>246</v>
      </c>
      <c r="N1097">
        <v>41</v>
      </c>
      <c r="O1097">
        <v>72</v>
      </c>
      <c r="P1097" t="s">
        <v>324</v>
      </c>
      <c r="Q1097">
        <v>359</v>
      </c>
      <c r="R1097" t="s">
        <v>324</v>
      </c>
      <c r="S1097" t="s">
        <v>324</v>
      </c>
      <c r="T1097" t="s">
        <v>324</v>
      </c>
      <c r="U1097" t="s">
        <v>324</v>
      </c>
      <c r="V1097">
        <v>0</v>
      </c>
      <c r="W1097" t="s">
        <v>324</v>
      </c>
      <c r="X1097" t="s">
        <v>324</v>
      </c>
      <c r="Y1097" t="s">
        <v>324</v>
      </c>
      <c r="Z1097" t="s">
        <v>324</v>
      </c>
      <c r="AA1097">
        <v>0</v>
      </c>
      <c r="AB1097" t="s">
        <v>324</v>
      </c>
      <c r="AC1097" t="s">
        <v>324</v>
      </c>
      <c r="AD1097" t="s">
        <v>324</v>
      </c>
      <c r="AE1097" t="s">
        <v>324</v>
      </c>
      <c r="AF1097">
        <v>0</v>
      </c>
      <c r="AG1097" t="s">
        <v>324</v>
      </c>
      <c r="AH1097" t="s">
        <v>324</v>
      </c>
      <c r="AI1097" t="s">
        <v>324</v>
      </c>
      <c r="AJ1097" t="s">
        <v>324</v>
      </c>
      <c r="AK1097">
        <v>0</v>
      </c>
      <c r="AL1097" t="s">
        <v>324</v>
      </c>
      <c r="AM1097" t="s">
        <v>324</v>
      </c>
      <c r="AN1097" t="s">
        <v>324</v>
      </c>
      <c r="AO1097" t="s">
        <v>324</v>
      </c>
      <c r="AP1097">
        <v>0</v>
      </c>
      <c r="AQ1097" t="s">
        <v>324</v>
      </c>
      <c r="AR1097" t="s">
        <v>324</v>
      </c>
      <c r="AS1097" t="s">
        <v>324</v>
      </c>
      <c r="AT1097" t="s">
        <v>324</v>
      </c>
      <c r="AU1097">
        <v>0</v>
      </c>
      <c r="AV1097" t="s">
        <v>324</v>
      </c>
      <c r="AW1097" t="s">
        <v>324</v>
      </c>
      <c r="AX1097" t="s">
        <v>324</v>
      </c>
      <c r="AY1097" t="s">
        <v>324</v>
      </c>
      <c r="AZ1097">
        <v>0</v>
      </c>
      <c r="BA1097" t="s">
        <v>324</v>
      </c>
      <c r="BB1097" t="s">
        <v>324</v>
      </c>
      <c r="BC1097" t="s">
        <v>324</v>
      </c>
      <c r="BD1097" t="s">
        <v>324</v>
      </c>
      <c r="BE1097">
        <v>0</v>
      </c>
      <c r="BF1097" t="s">
        <v>324</v>
      </c>
      <c r="BG1097" t="s">
        <v>324</v>
      </c>
      <c r="BH1097" t="s">
        <v>324</v>
      </c>
      <c r="BI1097" t="s">
        <v>324</v>
      </c>
      <c r="BJ1097">
        <v>0</v>
      </c>
      <c r="BK1097">
        <v>3.0000000000000001E-3</v>
      </c>
      <c r="BL1097" t="s">
        <v>324</v>
      </c>
      <c r="BM1097" t="s">
        <v>324</v>
      </c>
      <c r="BN1097" t="s">
        <v>324</v>
      </c>
      <c r="BO1097">
        <v>3.0000000000000001E-3</v>
      </c>
      <c r="BP1097">
        <v>2</v>
      </c>
      <c r="BQ1097" t="s">
        <v>324</v>
      </c>
      <c r="BR1097" t="s">
        <v>324</v>
      </c>
      <c r="BS1097" t="s">
        <v>324</v>
      </c>
      <c r="BT1097">
        <v>2</v>
      </c>
      <c r="BU1097" t="s">
        <v>324</v>
      </c>
      <c r="BV1097" t="s">
        <v>324</v>
      </c>
      <c r="BW1097" t="s">
        <v>324</v>
      </c>
      <c r="BX1097" t="s">
        <v>324</v>
      </c>
      <c r="BY1097">
        <v>0</v>
      </c>
      <c r="BZ1097" t="s">
        <v>324</v>
      </c>
      <c r="CA1097" t="s">
        <v>324</v>
      </c>
      <c r="CB1097" t="s">
        <v>324</v>
      </c>
      <c r="CC1097" t="s">
        <v>324</v>
      </c>
      <c r="CD1097">
        <v>0</v>
      </c>
      <c r="CE1097" t="s">
        <v>324</v>
      </c>
      <c r="CF1097" t="s">
        <v>324</v>
      </c>
      <c r="CG1097" t="s">
        <v>324</v>
      </c>
      <c r="CH1097" t="s">
        <v>324</v>
      </c>
      <c r="CI1097">
        <v>0</v>
      </c>
      <c r="CJ1097" t="s">
        <v>324</v>
      </c>
      <c r="CK1097" t="s">
        <v>324</v>
      </c>
      <c r="CL1097" t="s">
        <v>324</v>
      </c>
      <c r="CM1097" t="s">
        <v>324</v>
      </c>
      <c r="CN1097">
        <v>0</v>
      </c>
      <c r="CO1097">
        <v>1.7290000000000001</v>
      </c>
      <c r="CP1097">
        <v>0.84399999999999997</v>
      </c>
      <c r="CQ1097">
        <v>1.7390000000000001</v>
      </c>
      <c r="CR1097">
        <v>0</v>
      </c>
      <c r="CS1097">
        <v>4.3120000000000003</v>
      </c>
      <c r="CT1097">
        <v>248</v>
      </c>
      <c r="CU1097">
        <v>41</v>
      </c>
      <c r="CV1097">
        <v>72</v>
      </c>
      <c r="CW1097">
        <v>0</v>
      </c>
      <c r="CX1097">
        <v>361</v>
      </c>
      <c r="CY1097">
        <v>0</v>
      </c>
      <c r="CZ1097">
        <v>0</v>
      </c>
      <c r="DA1097">
        <v>0</v>
      </c>
      <c r="DB1097">
        <v>0</v>
      </c>
      <c r="DC1097">
        <v>0</v>
      </c>
    </row>
    <row r="1098" spans="1:107" x14ac:dyDescent="0.45">
      <c r="A1098">
        <v>2024</v>
      </c>
      <c r="B1098">
        <v>4</v>
      </c>
      <c r="C1098" t="s">
        <v>102</v>
      </c>
      <c r="D1098">
        <v>19499</v>
      </c>
      <c r="E1098" t="s">
        <v>368</v>
      </c>
      <c r="F1098" t="s">
        <v>323</v>
      </c>
      <c r="G1098" t="s">
        <v>244</v>
      </c>
      <c r="H1098">
        <v>70.132999999999996</v>
      </c>
      <c r="I1098">
        <v>2.6619999999999999</v>
      </c>
      <c r="J1098">
        <v>4.5999999999999999E-2</v>
      </c>
      <c r="K1098">
        <v>0</v>
      </c>
      <c r="L1098">
        <v>72.840999999999994</v>
      </c>
      <c r="M1098">
        <v>11986</v>
      </c>
      <c r="N1098">
        <v>44</v>
      </c>
      <c r="O1098">
        <v>1</v>
      </c>
      <c r="P1098">
        <v>0</v>
      </c>
      <c r="Q1098">
        <v>12031</v>
      </c>
      <c r="R1098">
        <v>1.4999999999999999E-2</v>
      </c>
      <c r="S1098">
        <v>3.0000000000000001E-3</v>
      </c>
      <c r="T1098">
        <v>3.0000000000000001E-3</v>
      </c>
      <c r="U1098" t="s">
        <v>324</v>
      </c>
      <c r="V1098">
        <v>2.1000000000000001E-2</v>
      </c>
      <c r="W1098">
        <v>24</v>
      </c>
      <c r="X1098">
        <v>3</v>
      </c>
      <c r="Y1098">
        <v>1</v>
      </c>
      <c r="Z1098" t="s">
        <v>324</v>
      </c>
      <c r="AA1098">
        <v>28</v>
      </c>
      <c r="AB1098" t="s">
        <v>324</v>
      </c>
      <c r="AC1098" t="s">
        <v>324</v>
      </c>
      <c r="AD1098" t="s">
        <v>324</v>
      </c>
      <c r="AE1098" t="s">
        <v>324</v>
      </c>
      <c r="AF1098">
        <v>0</v>
      </c>
      <c r="AG1098" t="s">
        <v>324</v>
      </c>
      <c r="AH1098" t="s">
        <v>324</v>
      </c>
      <c r="AI1098" t="s">
        <v>324</v>
      </c>
      <c r="AJ1098" t="s">
        <v>324</v>
      </c>
      <c r="AK1098">
        <v>0</v>
      </c>
      <c r="AL1098" t="s">
        <v>324</v>
      </c>
      <c r="AM1098" t="s">
        <v>324</v>
      </c>
      <c r="AN1098" t="s">
        <v>324</v>
      </c>
      <c r="AO1098" t="s">
        <v>324</v>
      </c>
      <c r="AP1098">
        <v>0</v>
      </c>
      <c r="AQ1098" t="s">
        <v>324</v>
      </c>
      <c r="AR1098" t="s">
        <v>324</v>
      </c>
      <c r="AS1098" t="s">
        <v>324</v>
      </c>
      <c r="AT1098" t="s">
        <v>324</v>
      </c>
      <c r="AU1098">
        <v>0</v>
      </c>
      <c r="AV1098" t="s">
        <v>324</v>
      </c>
      <c r="AW1098" t="s">
        <v>324</v>
      </c>
      <c r="AX1098" t="s">
        <v>324</v>
      </c>
      <c r="AY1098" t="s">
        <v>324</v>
      </c>
      <c r="AZ1098">
        <v>0</v>
      </c>
      <c r="BA1098" t="s">
        <v>324</v>
      </c>
      <c r="BB1098" t="s">
        <v>324</v>
      </c>
      <c r="BC1098" t="s">
        <v>324</v>
      </c>
      <c r="BD1098" t="s">
        <v>324</v>
      </c>
      <c r="BE1098">
        <v>0</v>
      </c>
      <c r="BF1098" t="s">
        <v>324</v>
      </c>
      <c r="BG1098" t="s">
        <v>324</v>
      </c>
      <c r="BH1098" t="s">
        <v>324</v>
      </c>
      <c r="BI1098" t="s">
        <v>324</v>
      </c>
      <c r="BJ1098">
        <v>0</v>
      </c>
      <c r="BK1098">
        <v>2.1999999999999999E-2</v>
      </c>
      <c r="BL1098">
        <v>1.2E-2</v>
      </c>
      <c r="BM1098">
        <v>0</v>
      </c>
      <c r="BN1098">
        <v>0</v>
      </c>
      <c r="BO1098">
        <v>3.4000000000000002E-2</v>
      </c>
      <c r="BP1098">
        <v>8</v>
      </c>
      <c r="BQ1098">
        <v>2</v>
      </c>
      <c r="BR1098">
        <v>0</v>
      </c>
      <c r="BS1098">
        <v>0</v>
      </c>
      <c r="BT1098">
        <v>10</v>
      </c>
      <c r="BU1098" t="s">
        <v>324</v>
      </c>
      <c r="BV1098" t="s">
        <v>324</v>
      </c>
      <c r="BW1098" t="s">
        <v>324</v>
      </c>
      <c r="BX1098" t="s">
        <v>324</v>
      </c>
      <c r="BY1098">
        <v>0</v>
      </c>
      <c r="BZ1098" t="s">
        <v>324</v>
      </c>
      <c r="CA1098" t="s">
        <v>324</v>
      </c>
      <c r="CB1098" t="s">
        <v>324</v>
      </c>
      <c r="CC1098" t="s">
        <v>324</v>
      </c>
      <c r="CD1098">
        <v>0</v>
      </c>
      <c r="CE1098" t="s">
        <v>324</v>
      </c>
      <c r="CF1098" t="s">
        <v>324</v>
      </c>
      <c r="CG1098" t="s">
        <v>324</v>
      </c>
      <c r="CH1098" t="s">
        <v>324</v>
      </c>
      <c r="CI1098">
        <v>0</v>
      </c>
      <c r="CJ1098" t="s">
        <v>324</v>
      </c>
      <c r="CK1098" t="s">
        <v>324</v>
      </c>
      <c r="CL1098" t="s">
        <v>324</v>
      </c>
      <c r="CM1098" t="s">
        <v>324</v>
      </c>
      <c r="CN1098">
        <v>0</v>
      </c>
      <c r="CO1098">
        <v>70.17</v>
      </c>
      <c r="CP1098">
        <v>2.677</v>
      </c>
      <c r="CQ1098">
        <v>4.9000000000000002E-2</v>
      </c>
      <c r="CR1098">
        <v>0</v>
      </c>
      <c r="CS1098">
        <v>72.896000000000001</v>
      </c>
      <c r="CT1098">
        <v>12018</v>
      </c>
      <c r="CU1098">
        <v>49</v>
      </c>
      <c r="CV1098">
        <v>2</v>
      </c>
      <c r="CW1098">
        <v>0</v>
      </c>
      <c r="CX1098">
        <v>12069</v>
      </c>
      <c r="CY1098">
        <v>0</v>
      </c>
      <c r="CZ1098">
        <v>0</v>
      </c>
      <c r="DA1098">
        <v>0</v>
      </c>
      <c r="DB1098">
        <v>0</v>
      </c>
      <c r="DC1098">
        <v>0</v>
      </c>
    </row>
    <row r="1099" spans="1:107" x14ac:dyDescent="0.45">
      <c r="A1099">
        <v>2024</v>
      </c>
      <c r="B1099">
        <v>4</v>
      </c>
      <c r="C1099" t="s">
        <v>102</v>
      </c>
      <c r="D1099">
        <v>27058</v>
      </c>
      <c r="E1099" t="s">
        <v>369</v>
      </c>
      <c r="F1099" t="s">
        <v>323</v>
      </c>
      <c r="G1099" t="s">
        <v>244</v>
      </c>
      <c r="H1099">
        <v>0.02</v>
      </c>
      <c r="I1099" t="s">
        <v>324</v>
      </c>
      <c r="J1099" t="s">
        <v>324</v>
      </c>
      <c r="K1099" t="s">
        <v>324</v>
      </c>
      <c r="L1099">
        <v>0.02</v>
      </c>
      <c r="M1099">
        <v>10</v>
      </c>
      <c r="N1099" t="s">
        <v>324</v>
      </c>
      <c r="O1099" t="s">
        <v>324</v>
      </c>
      <c r="P1099" t="s">
        <v>324</v>
      </c>
      <c r="Q1099">
        <v>10</v>
      </c>
      <c r="R1099" t="s">
        <v>324</v>
      </c>
      <c r="S1099" t="s">
        <v>324</v>
      </c>
      <c r="T1099" t="s">
        <v>324</v>
      </c>
      <c r="U1099" t="s">
        <v>324</v>
      </c>
      <c r="V1099">
        <v>0</v>
      </c>
      <c r="W1099" t="s">
        <v>324</v>
      </c>
      <c r="X1099" t="s">
        <v>324</v>
      </c>
      <c r="Y1099" t="s">
        <v>324</v>
      </c>
      <c r="Z1099" t="s">
        <v>324</v>
      </c>
      <c r="AA1099">
        <v>0</v>
      </c>
      <c r="AB1099" t="s">
        <v>324</v>
      </c>
      <c r="AC1099" t="s">
        <v>324</v>
      </c>
      <c r="AD1099" t="s">
        <v>324</v>
      </c>
      <c r="AE1099" t="s">
        <v>324</v>
      </c>
      <c r="AF1099">
        <v>0</v>
      </c>
      <c r="AG1099" t="s">
        <v>324</v>
      </c>
      <c r="AH1099" t="s">
        <v>324</v>
      </c>
      <c r="AI1099" t="s">
        <v>324</v>
      </c>
      <c r="AJ1099" t="s">
        <v>324</v>
      </c>
      <c r="AK1099">
        <v>0</v>
      </c>
      <c r="AL1099" t="s">
        <v>324</v>
      </c>
      <c r="AM1099" t="s">
        <v>324</v>
      </c>
      <c r="AN1099" t="s">
        <v>324</v>
      </c>
      <c r="AO1099" t="s">
        <v>324</v>
      </c>
      <c r="AP1099">
        <v>0</v>
      </c>
      <c r="AQ1099" t="s">
        <v>324</v>
      </c>
      <c r="AR1099" t="s">
        <v>324</v>
      </c>
      <c r="AS1099" t="s">
        <v>324</v>
      </c>
      <c r="AT1099" t="s">
        <v>324</v>
      </c>
      <c r="AU1099">
        <v>0</v>
      </c>
      <c r="AV1099" t="s">
        <v>324</v>
      </c>
      <c r="AW1099" t="s">
        <v>324</v>
      </c>
      <c r="AX1099" t="s">
        <v>324</v>
      </c>
      <c r="AY1099" t="s">
        <v>324</v>
      </c>
      <c r="AZ1099">
        <v>0</v>
      </c>
      <c r="BA1099" t="s">
        <v>324</v>
      </c>
      <c r="BB1099" t="s">
        <v>324</v>
      </c>
      <c r="BC1099" t="s">
        <v>324</v>
      </c>
      <c r="BD1099" t="s">
        <v>324</v>
      </c>
      <c r="BE1099">
        <v>0</v>
      </c>
      <c r="BF1099" t="s">
        <v>324</v>
      </c>
      <c r="BG1099" t="s">
        <v>324</v>
      </c>
      <c r="BH1099" t="s">
        <v>324</v>
      </c>
      <c r="BI1099" t="s">
        <v>324</v>
      </c>
      <c r="BJ1099">
        <v>0</v>
      </c>
      <c r="BK1099" t="s">
        <v>324</v>
      </c>
      <c r="BL1099" t="s">
        <v>324</v>
      </c>
      <c r="BM1099" t="s">
        <v>324</v>
      </c>
      <c r="BN1099" t="s">
        <v>324</v>
      </c>
      <c r="BO1099">
        <v>0</v>
      </c>
      <c r="BP1099" t="s">
        <v>324</v>
      </c>
      <c r="BQ1099" t="s">
        <v>324</v>
      </c>
      <c r="BR1099" t="s">
        <v>324</v>
      </c>
      <c r="BS1099" t="s">
        <v>324</v>
      </c>
      <c r="BT1099">
        <v>0</v>
      </c>
      <c r="BU1099" t="s">
        <v>324</v>
      </c>
      <c r="BV1099" t="s">
        <v>324</v>
      </c>
      <c r="BW1099" t="s">
        <v>324</v>
      </c>
      <c r="BX1099" t="s">
        <v>324</v>
      </c>
      <c r="BY1099">
        <v>0</v>
      </c>
      <c r="BZ1099" t="s">
        <v>324</v>
      </c>
      <c r="CA1099" t="s">
        <v>324</v>
      </c>
      <c r="CB1099" t="s">
        <v>324</v>
      </c>
      <c r="CC1099" t="s">
        <v>324</v>
      </c>
      <c r="CD1099">
        <v>0</v>
      </c>
      <c r="CE1099" t="s">
        <v>324</v>
      </c>
      <c r="CF1099" t="s">
        <v>324</v>
      </c>
      <c r="CG1099" t="s">
        <v>324</v>
      </c>
      <c r="CH1099" t="s">
        <v>324</v>
      </c>
      <c r="CI1099">
        <v>0</v>
      </c>
      <c r="CJ1099" t="s">
        <v>324</v>
      </c>
      <c r="CK1099" t="s">
        <v>324</v>
      </c>
      <c r="CL1099" t="s">
        <v>324</v>
      </c>
      <c r="CM1099" t="s">
        <v>324</v>
      </c>
      <c r="CN1099">
        <v>0</v>
      </c>
      <c r="CO1099">
        <v>0.02</v>
      </c>
      <c r="CP1099" t="s">
        <v>179</v>
      </c>
      <c r="CQ1099" t="s">
        <v>179</v>
      </c>
      <c r="CR1099">
        <v>0</v>
      </c>
      <c r="CS1099">
        <v>0.02</v>
      </c>
      <c r="CT1099">
        <v>10</v>
      </c>
      <c r="CU1099">
        <v>0</v>
      </c>
      <c r="CV1099">
        <v>0</v>
      </c>
      <c r="CW1099">
        <v>0</v>
      </c>
      <c r="CX1099">
        <v>10</v>
      </c>
      <c r="CY1099">
        <v>0</v>
      </c>
      <c r="CZ1099">
        <v>0</v>
      </c>
      <c r="DA1099">
        <v>0</v>
      </c>
      <c r="DB1099">
        <v>0</v>
      </c>
      <c r="DC1099">
        <v>0</v>
      </c>
    </row>
    <row r="1100" spans="1:107" x14ac:dyDescent="0.45">
      <c r="A1100">
        <v>2024</v>
      </c>
      <c r="B1100">
        <v>4</v>
      </c>
      <c r="C1100" t="s">
        <v>102</v>
      </c>
      <c r="D1100">
        <v>56146</v>
      </c>
      <c r="E1100" t="s">
        <v>370</v>
      </c>
      <c r="F1100" t="s">
        <v>323</v>
      </c>
      <c r="G1100" t="s">
        <v>247</v>
      </c>
      <c r="H1100">
        <v>56.692</v>
      </c>
      <c r="I1100">
        <v>13.82</v>
      </c>
      <c r="J1100">
        <v>21</v>
      </c>
      <c r="K1100" t="s">
        <v>324</v>
      </c>
      <c r="L1100">
        <v>91.512</v>
      </c>
      <c r="M1100">
        <v>8308</v>
      </c>
      <c r="N1100">
        <v>249</v>
      </c>
      <c r="O1100">
        <v>3</v>
      </c>
      <c r="P1100" t="s">
        <v>324</v>
      </c>
      <c r="Q1100">
        <v>8560</v>
      </c>
      <c r="R1100">
        <v>8.7379999999999995</v>
      </c>
      <c r="S1100">
        <v>4.8819999999999997</v>
      </c>
      <c r="T1100" t="s">
        <v>324</v>
      </c>
      <c r="U1100" t="s">
        <v>324</v>
      </c>
      <c r="V1100">
        <v>13.62</v>
      </c>
      <c r="W1100">
        <v>450</v>
      </c>
      <c r="X1100">
        <v>251</v>
      </c>
      <c r="Y1100" t="s">
        <v>324</v>
      </c>
      <c r="Z1100" t="s">
        <v>324</v>
      </c>
      <c r="AA1100">
        <v>701</v>
      </c>
      <c r="AB1100" t="s">
        <v>324</v>
      </c>
      <c r="AC1100" t="s">
        <v>324</v>
      </c>
      <c r="AD1100" t="s">
        <v>324</v>
      </c>
      <c r="AE1100" t="s">
        <v>324</v>
      </c>
      <c r="AF1100">
        <v>0</v>
      </c>
      <c r="AG1100" t="s">
        <v>324</v>
      </c>
      <c r="AH1100" t="s">
        <v>324</v>
      </c>
      <c r="AI1100" t="s">
        <v>324</v>
      </c>
      <c r="AJ1100" t="s">
        <v>324</v>
      </c>
      <c r="AK1100">
        <v>0</v>
      </c>
      <c r="AL1100" t="s">
        <v>324</v>
      </c>
      <c r="AM1100" t="s">
        <v>324</v>
      </c>
      <c r="AN1100" t="s">
        <v>324</v>
      </c>
      <c r="AO1100" t="s">
        <v>324</v>
      </c>
      <c r="AP1100">
        <v>0</v>
      </c>
      <c r="AQ1100" t="s">
        <v>324</v>
      </c>
      <c r="AR1100" t="s">
        <v>324</v>
      </c>
      <c r="AS1100" t="s">
        <v>324</v>
      </c>
      <c r="AT1100" t="s">
        <v>324</v>
      </c>
      <c r="AU1100">
        <v>0</v>
      </c>
      <c r="AV1100" t="s">
        <v>324</v>
      </c>
      <c r="AW1100" t="s">
        <v>324</v>
      </c>
      <c r="AX1100" t="s">
        <v>324</v>
      </c>
      <c r="AY1100" t="s">
        <v>324</v>
      </c>
      <c r="AZ1100">
        <v>0</v>
      </c>
      <c r="BA1100" t="s">
        <v>324</v>
      </c>
      <c r="BB1100" t="s">
        <v>324</v>
      </c>
      <c r="BC1100" t="s">
        <v>324</v>
      </c>
      <c r="BD1100" t="s">
        <v>324</v>
      </c>
      <c r="BE1100">
        <v>0</v>
      </c>
      <c r="BF1100" t="s">
        <v>324</v>
      </c>
      <c r="BG1100" t="s">
        <v>324</v>
      </c>
      <c r="BH1100" t="s">
        <v>324</v>
      </c>
      <c r="BI1100" t="s">
        <v>324</v>
      </c>
      <c r="BJ1100">
        <v>0</v>
      </c>
      <c r="BK1100">
        <v>6.0000000000000001E-3</v>
      </c>
      <c r="BL1100" t="s">
        <v>324</v>
      </c>
      <c r="BM1100">
        <v>1.8</v>
      </c>
      <c r="BN1100" t="s">
        <v>324</v>
      </c>
      <c r="BO1100">
        <v>1.806</v>
      </c>
      <c r="BP1100">
        <v>3</v>
      </c>
      <c r="BQ1100" t="s">
        <v>324</v>
      </c>
      <c r="BR1100">
        <v>1</v>
      </c>
      <c r="BS1100" t="s">
        <v>324</v>
      </c>
      <c r="BT1100">
        <v>4</v>
      </c>
      <c r="BU1100" t="s">
        <v>324</v>
      </c>
      <c r="BV1100" t="s">
        <v>324</v>
      </c>
      <c r="BW1100" t="s">
        <v>324</v>
      </c>
      <c r="BX1100" t="s">
        <v>324</v>
      </c>
      <c r="BY1100">
        <v>0</v>
      </c>
      <c r="BZ1100" t="s">
        <v>324</v>
      </c>
      <c r="CA1100" t="s">
        <v>324</v>
      </c>
      <c r="CB1100" t="s">
        <v>324</v>
      </c>
      <c r="CC1100" t="s">
        <v>324</v>
      </c>
      <c r="CD1100">
        <v>0</v>
      </c>
      <c r="CE1100" t="s">
        <v>324</v>
      </c>
      <c r="CF1100" t="s">
        <v>324</v>
      </c>
      <c r="CG1100" t="s">
        <v>324</v>
      </c>
      <c r="CH1100" t="s">
        <v>324</v>
      </c>
      <c r="CI1100">
        <v>0</v>
      </c>
      <c r="CJ1100" t="s">
        <v>324</v>
      </c>
      <c r="CK1100" t="s">
        <v>324</v>
      </c>
      <c r="CL1100" t="s">
        <v>324</v>
      </c>
      <c r="CM1100" t="s">
        <v>324</v>
      </c>
      <c r="CN1100">
        <v>0</v>
      </c>
      <c r="CO1100">
        <v>65.436000000000007</v>
      </c>
      <c r="CP1100">
        <v>18.702000000000002</v>
      </c>
      <c r="CQ1100">
        <v>22.8</v>
      </c>
      <c r="CR1100">
        <v>0</v>
      </c>
      <c r="CS1100">
        <v>106.938</v>
      </c>
      <c r="CT1100">
        <v>8761</v>
      </c>
      <c r="CU1100">
        <v>500</v>
      </c>
      <c r="CV1100">
        <v>4</v>
      </c>
      <c r="CW1100">
        <v>0</v>
      </c>
      <c r="CX1100">
        <v>9265</v>
      </c>
      <c r="CY1100">
        <v>0</v>
      </c>
      <c r="CZ1100">
        <v>0</v>
      </c>
      <c r="DA1100">
        <v>0</v>
      </c>
      <c r="DB1100">
        <v>0</v>
      </c>
      <c r="DC1100">
        <v>0</v>
      </c>
    </row>
    <row r="1101" spans="1:107" x14ac:dyDescent="0.45">
      <c r="A1101">
        <v>2024</v>
      </c>
      <c r="B1101">
        <v>4</v>
      </c>
      <c r="C1101" t="s">
        <v>102</v>
      </c>
      <c r="D1101">
        <v>99999</v>
      </c>
      <c r="E1101" t="s">
        <v>329</v>
      </c>
      <c r="F1101" t="s">
        <v>323</v>
      </c>
      <c r="H1101">
        <v>-17.689</v>
      </c>
      <c r="I1101">
        <v>-25.260999999999999</v>
      </c>
      <c r="J1101">
        <v>-4.9359999999999999</v>
      </c>
      <c r="K1101">
        <v>0</v>
      </c>
      <c r="L1101">
        <v>-47.886000000000003</v>
      </c>
      <c r="M1101" t="s">
        <v>324</v>
      </c>
      <c r="N1101" t="s">
        <v>324</v>
      </c>
      <c r="O1101" t="s">
        <v>324</v>
      </c>
      <c r="P1101" t="s">
        <v>324</v>
      </c>
      <c r="Q1101" t="s">
        <v>324</v>
      </c>
      <c r="R1101">
        <v>-2.0939999999999999</v>
      </c>
      <c r="S1101">
        <v>-0.85199999999999998</v>
      </c>
      <c r="T1101" t="s">
        <v>324</v>
      </c>
      <c r="U1101" t="s">
        <v>324</v>
      </c>
      <c r="V1101">
        <v>-2.9449999999999998</v>
      </c>
      <c r="W1101" t="s">
        <v>324</v>
      </c>
      <c r="X1101" t="s">
        <v>324</v>
      </c>
      <c r="Y1101" t="s">
        <v>324</v>
      </c>
      <c r="Z1101" t="s">
        <v>324</v>
      </c>
      <c r="AA1101" t="s">
        <v>324</v>
      </c>
      <c r="AB1101" t="s">
        <v>324</v>
      </c>
      <c r="AC1101" t="s">
        <v>324</v>
      </c>
      <c r="AD1101" t="s">
        <v>324</v>
      </c>
      <c r="AE1101" t="s">
        <v>324</v>
      </c>
      <c r="AF1101" t="s">
        <v>324</v>
      </c>
      <c r="AG1101">
        <v>-0.20599999999999999</v>
      </c>
      <c r="AH1101">
        <v>-2.1000000000000001E-2</v>
      </c>
      <c r="AI1101" t="s">
        <v>324</v>
      </c>
      <c r="AJ1101" t="s">
        <v>324</v>
      </c>
      <c r="AK1101">
        <v>-0.22700000000000001</v>
      </c>
      <c r="AL1101" t="s">
        <v>324</v>
      </c>
      <c r="AM1101" t="s">
        <v>324</v>
      </c>
      <c r="AN1101" t="s">
        <v>324</v>
      </c>
      <c r="AO1101" t="s">
        <v>324</v>
      </c>
      <c r="AP1101" t="s">
        <v>324</v>
      </c>
      <c r="AQ1101" t="s">
        <v>324</v>
      </c>
      <c r="AR1101" t="s">
        <v>324</v>
      </c>
      <c r="AS1101" t="s">
        <v>324</v>
      </c>
      <c r="AT1101" t="s">
        <v>324</v>
      </c>
      <c r="AU1101" t="s">
        <v>324</v>
      </c>
      <c r="AV1101" t="s">
        <v>324</v>
      </c>
      <c r="AW1101">
        <v>-3.0000000000000001E-3</v>
      </c>
      <c r="AX1101" t="s">
        <v>324</v>
      </c>
      <c r="AY1101" t="s">
        <v>324</v>
      </c>
      <c r="AZ1101">
        <v>-3.0000000000000001E-3</v>
      </c>
      <c r="BA1101" t="s">
        <v>324</v>
      </c>
      <c r="BB1101" t="s">
        <v>324</v>
      </c>
      <c r="BC1101" t="s">
        <v>324</v>
      </c>
      <c r="BD1101" t="s">
        <v>324</v>
      </c>
      <c r="BE1101" t="s">
        <v>324</v>
      </c>
      <c r="BF1101" t="s">
        <v>324</v>
      </c>
      <c r="BG1101" t="s">
        <v>324</v>
      </c>
      <c r="BH1101" t="s">
        <v>324</v>
      </c>
      <c r="BI1101" t="s">
        <v>324</v>
      </c>
      <c r="BJ1101" t="s">
        <v>324</v>
      </c>
      <c r="BK1101" t="s">
        <v>324</v>
      </c>
      <c r="BL1101" t="s">
        <v>324</v>
      </c>
      <c r="BM1101" t="s">
        <v>324</v>
      </c>
      <c r="BN1101" t="s">
        <v>324</v>
      </c>
      <c r="BO1101" t="s">
        <v>324</v>
      </c>
      <c r="BP1101" t="s">
        <v>324</v>
      </c>
      <c r="BQ1101" t="s">
        <v>324</v>
      </c>
      <c r="BR1101" t="s">
        <v>324</v>
      </c>
      <c r="BS1101" t="s">
        <v>324</v>
      </c>
      <c r="BT1101" t="s">
        <v>324</v>
      </c>
      <c r="BU1101" t="s">
        <v>324</v>
      </c>
      <c r="BV1101" t="s">
        <v>324</v>
      </c>
      <c r="BW1101" t="s">
        <v>324</v>
      </c>
      <c r="BX1101" t="s">
        <v>324</v>
      </c>
      <c r="BY1101" t="s">
        <v>324</v>
      </c>
      <c r="BZ1101" t="s">
        <v>324</v>
      </c>
      <c r="CA1101" t="s">
        <v>324</v>
      </c>
      <c r="CB1101" t="s">
        <v>324</v>
      </c>
      <c r="CC1101" t="s">
        <v>324</v>
      </c>
      <c r="CD1101" t="s">
        <v>324</v>
      </c>
      <c r="CE1101" t="s">
        <v>324</v>
      </c>
      <c r="CF1101" t="s">
        <v>324</v>
      </c>
      <c r="CG1101" t="s">
        <v>324</v>
      </c>
      <c r="CH1101" t="s">
        <v>324</v>
      </c>
      <c r="CI1101" t="s">
        <v>324</v>
      </c>
      <c r="CJ1101" t="s">
        <v>324</v>
      </c>
      <c r="CK1101" t="s">
        <v>324</v>
      </c>
      <c r="CL1101" t="s">
        <v>324</v>
      </c>
      <c r="CM1101" t="s">
        <v>324</v>
      </c>
      <c r="CN1101" t="s">
        <v>324</v>
      </c>
      <c r="CO1101">
        <v>-19.782</v>
      </c>
      <c r="CP1101">
        <v>-26.113</v>
      </c>
      <c r="CQ1101">
        <v>-4.9359999999999999</v>
      </c>
      <c r="CR1101">
        <v>0</v>
      </c>
      <c r="CS1101">
        <v>-50.831000000000003</v>
      </c>
      <c r="CT1101" t="s">
        <v>324</v>
      </c>
      <c r="CU1101" t="s">
        <v>324</v>
      </c>
      <c r="CV1101" t="s">
        <v>324</v>
      </c>
      <c r="CW1101" t="s">
        <v>324</v>
      </c>
      <c r="CX1101" t="s">
        <v>324</v>
      </c>
      <c r="CY1101" t="s">
        <v>324</v>
      </c>
      <c r="CZ1101" t="s">
        <v>324</v>
      </c>
      <c r="DA1101" t="s">
        <v>324</v>
      </c>
      <c r="DB1101" t="s">
        <v>324</v>
      </c>
      <c r="DC1101" t="s">
        <v>324</v>
      </c>
    </row>
    <row r="1102" spans="1:107" x14ac:dyDescent="0.45">
      <c r="A1102">
        <v>2024</v>
      </c>
      <c r="B1102">
        <v>4</v>
      </c>
      <c r="C1102" t="s">
        <v>106</v>
      </c>
      <c r="D1102">
        <v>4176</v>
      </c>
      <c r="E1102" t="s">
        <v>371</v>
      </c>
      <c r="F1102" t="s">
        <v>323</v>
      </c>
      <c r="G1102" t="s">
        <v>244</v>
      </c>
      <c r="H1102">
        <v>568.00800000000004</v>
      </c>
      <c r="I1102">
        <v>207.78899999999999</v>
      </c>
      <c r="J1102">
        <v>29.643999999999998</v>
      </c>
      <c r="K1102" t="s">
        <v>324</v>
      </c>
      <c r="L1102">
        <v>805.44100000000003</v>
      </c>
      <c r="M1102">
        <v>74047</v>
      </c>
      <c r="N1102">
        <v>1906</v>
      </c>
      <c r="O1102">
        <v>92</v>
      </c>
      <c r="P1102" t="s">
        <v>324</v>
      </c>
      <c r="Q1102">
        <v>76045</v>
      </c>
      <c r="R1102" t="s">
        <v>324</v>
      </c>
      <c r="S1102">
        <v>71.087000000000003</v>
      </c>
      <c r="T1102" t="s">
        <v>324</v>
      </c>
      <c r="U1102" t="s">
        <v>324</v>
      </c>
      <c r="V1102">
        <v>71.087000000000003</v>
      </c>
      <c r="W1102" t="s">
        <v>324</v>
      </c>
      <c r="X1102">
        <v>335</v>
      </c>
      <c r="Y1102" t="s">
        <v>324</v>
      </c>
      <c r="Z1102" t="s">
        <v>324</v>
      </c>
      <c r="AA1102">
        <v>335</v>
      </c>
      <c r="AB1102" t="s">
        <v>324</v>
      </c>
      <c r="AC1102" t="s">
        <v>324</v>
      </c>
      <c r="AD1102" t="s">
        <v>324</v>
      </c>
      <c r="AE1102" t="s">
        <v>324</v>
      </c>
      <c r="AF1102">
        <v>0</v>
      </c>
      <c r="AG1102" t="s">
        <v>324</v>
      </c>
      <c r="AH1102" t="s">
        <v>324</v>
      </c>
      <c r="AI1102" t="s">
        <v>324</v>
      </c>
      <c r="AJ1102" t="s">
        <v>324</v>
      </c>
      <c r="AK1102">
        <v>0</v>
      </c>
      <c r="AL1102" t="s">
        <v>324</v>
      </c>
      <c r="AM1102" t="s">
        <v>324</v>
      </c>
      <c r="AN1102" t="s">
        <v>324</v>
      </c>
      <c r="AO1102" t="s">
        <v>324</v>
      </c>
      <c r="AP1102">
        <v>0</v>
      </c>
      <c r="AQ1102" t="s">
        <v>324</v>
      </c>
      <c r="AR1102" t="s">
        <v>324</v>
      </c>
      <c r="AS1102" t="s">
        <v>324</v>
      </c>
      <c r="AT1102" t="s">
        <v>324</v>
      </c>
      <c r="AU1102">
        <v>0</v>
      </c>
      <c r="AV1102" t="s">
        <v>324</v>
      </c>
      <c r="AW1102" t="s">
        <v>324</v>
      </c>
      <c r="AX1102" t="s">
        <v>324</v>
      </c>
      <c r="AY1102" t="s">
        <v>324</v>
      </c>
      <c r="AZ1102">
        <v>0</v>
      </c>
      <c r="BA1102" t="s">
        <v>324</v>
      </c>
      <c r="BB1102" t="s">
        <v>324</v>
      </c>
      <c r="BC1102" t="s">
        <v>324</v>
      </c>
      <c r="BD1102" t="s">
        <v>324</v>
      </c>
      <c r="BE1102">
        <v>0</v>
      </c>
      <c r="BF1102" t="s">
        <v>324</v>
      </c>
      <c r="BG1102" t="s">
        <v>324</v>
      </c>
      <c r="BH1102" t="s">
        <v>324</v>
      </c>
      <c r="BI1102" t="s">
        <v>324</v>
      </c>
      <c r="BJ1102">
        <v>0</v>
      </c>
      <c r="BK1102">
        <v>8.5999999999999993E-2</v>
      </c>
      <c r="BL1102">
        <v>1.2999999999999999E-2</v>
      </c>
      <c r="BM1102" t="s">
        <v>324</v>
      </c>
      <c r="BN1102" t="s">
        <v>324</v>
      </c>
      <c r="BO1102">
        <v>9.9000000000000005E-2</v>
      </c>
      <c r="BP1102">
        <v>17</v>
      </c>
      <c r="BQ1102">
        <v>4</v>
      </c>
      <c r="BR1102" t="s">
        <v>324</v>
      </c>
      <c r="BS1102" t="s">
        <v>324</v>
      </c>
      <c r="BT1102">
        <v>21</v>
      </c>
      <c r="BU1102" t="s">
        <v>324</v>
      </c>
      <c r="BV1102" t="s">
        <v>324</v>
      </c>
      <c r="BW1102" t="s">
        <v>324</v>
      </c>
      <c r="BX1102" t="s">
        <v>324</v>
      </c>
      <c r="BY1102">
        <v>0</v>
      </c>
      <c r="BZ1102">
        <v>0.36699999999999999</v>
      </c>
      <c r="CA1102">
        <v>46.582000000000001</v>
      </c>
      <c r="CB1102">
        <v>10.815</v>
      </c>
      <c r="CC1102" t="s">
        <v>324</v>
      </c>
      <c r="CD1102">
        <v>57.764000000000003</v>
      </c>
      <c r="CE1102">
        <v>22</v>
      </c>
      <c r="CF1102">
        <v>90</v>
      </c>
      <c r="CG1102">
        <v>18</v>
      </c>
      <c r="CH1102" t="s">
        <v>324</v>
      </c>
      <c r="CI1102">
        <v>130</v>
      </c>
      <c r="CJ1102" t="s">
        <v>324</v>
      </c>
      <c r="CK1102" t="s">
        <v>324</v>
      </c>
      <c r="CL1102" t="s">
        <v>324</v>
      </c>
      <c r="CM1102" t="s">
        <v>324</v>
      </c>
      <c r="CN1102">
        <v>0</v>
      </c>
      <c r="CO1102">
        <v>568.46100000000001</v>
      </c>
      <c r="CP1102">
        <v>325.471</v>
      </c>
      <c r="CQ1102">
        <v>40.459000000000003</v>
      </c>
      <c r="CR1102">
        <v>0</v>
      </c>
      <c r="CS1102">
        <v>934.39099999999996</v>
      </c>
      <c r="CT1102">
        <v>74086</v>
      </c>
      <c r="CU1102">
        <v>2335</v>
      </c>
      <c r="CV1102">
        <v>110</v>
      </c>
      <c r="CW1102">
        <v>0</v>
      </c>
      <c r="CX1102">
        <v>76531</v>
      </c>
      <c r="CY1102">
        <v>0</v>
      </c>
      <c r="CZ1102">
        <v>0</v>
      </c>
      <c r="DA1102">
        <v>0</v>
      </c>
      <c r="DB1102">
        <v>0</v>
      </c>
      <c r="DC1102">
        <v>0</v>
      </c>
    </row>
    <row r="1103" spans="1:107" x14ac:dyDescent="0.45">
      <c r="A1103">
        <v>2024</v>
      </c>
      <c r="B1103">
        <v>4</v>
      </c>
      <c r="C1103" t="s">
        <v>106</v>
      </c>
      <c r="D1103">
        <v>7716</v>
      </c>
      <c r="E1103" t="s">
        <v>372</v>
      </c>
      <c r="F1103" t="s">
        <v>323</v>
      </c>
      <c r="G1103" t="s">
        <v>244</v>
      </c>
      <c r="H1103">
        <v>4.165</v>
      </c>
      <c r="I1103">
        <v>0.29099999999999998</v>
      </c>
      <c r="J1103">
        <v>0</v>
      </c>
      <c r="K1103">
        <v>0</v>
      </c>
      <c r="L1103">
        <v>4.4560000000000004</v>
      </c>
      <c r="M1103">
        <v>809</v>
      </c>
      <c r="N1103">
        <v>6</v>
      </c>
      <c r="O1103">
        <v>0</v>
      </c>
      <c r="P1103">
        <v>0</v>
      </c>
      <c r="Q1103">
        <v>815</v>
      </c>
      <c r="R1103">
        <v>0</v>
      </c>
      <c r="S1103">
        <v>0</v>
      </c>
      <c r="T1103">
        <v>0</v>
      </c>
      <c r="U1103">
        <v>0</v>
      </c>
      <c r="V1103">
        <v>0</v>
      </c>
      <c r="W1103">
        <v>0</v>
      </c>
      <c r="X1103">
        <v>0</v>
      </c>
      <c r="Y1103">
        <v>0</v>
      </c>
      <c r="Z1103">
        <v>0</v>
      </c>
      <c r="AA1103">
        <v>0</v>
      </c>
      <c r="AB1103">
        <v>240.91200000000001</v>
      </c>
      <c r="AC1103">
        <v>13.747999999999999</v>
      </c>
      <c r="AD1103">
        <v>0</v>
      </c>
      <c r="AE1103">
        <v>0</v>
      </c>
      <c r="AF1103">
        <v>254.66</v>
      </c>
      <c r="AG1103">
        <v>0</v>
      </c>
      <c r="AH1103">
        <v>0</v>
      </c>
      <c r="AI1103">
        <v>0</v>
      </c>
      <c r="AJ1103">
        <v>0</v>
      </c>
      <c r="AK1103">
        <v>0</v>
      </c>
      <c r="AL1103">
        <v>0</v>
      </c>
      <c r="AM1103">
        <v>0</v>
      </c>
      <c r="AN1103">
        <v>0</v>
      </c>
      <c r="AO1103">
        <v>0</v>
      </c>
      <c r="AP1103">
        <v>0</v>
      </c>
      <c r="AQ1103">
        <v>0</v>
      </c>
      <c r="AR1103">
        <v>0</v>
      </c>
      <c r="AS1103">
        <v>0</v>
      </c>
      <c r="AT1103">
        <v>0</v>
      </c>
      <c r="AU1103">
        <v>0</v>
      </c>
      <c r="AV1103">
        <v>0</v>
      </c>
      <c r="AW1103">
        <v>0</v>
      </c>
      <c r="AX1103">
        <v>0</v>
      </c>
      <c r="AY1103">
        <v>0</v>
      </c>
      <c r="AZ1103">
        <v>0</v>
      </c>
      <c r="BA1103">
        <v>0</v>
      </c>
      <c r="BB1103">
        <v>0</v>
      </c>
      <c r="BC1103">
        <v>0</v>
      </c>
      <c r="BD1103">
        <v>0</v>
      </c>
      <c r="BE1103">
        <v>0</v>
      </c>
      <c r="BF1103">
        <v>0</v>
      </c>
      <c r="BG1103">
        <v>0</v>
      </c>
      <c r="BH1103">
        <v>0</v>
      </c>
      <c r="BI1103">
        <v>0</v>
      </c>
      <c r="BJ1103">
        <v>0</v>
      </c>
      <c r="BK1103">
        <v>0</v>
      </c>
      <c r="BL1103">
        <v>0</v>
      </c>
      <c r="BM1103">
        <v>0</v>
      </c>
      <c r="BN1103">
        <v>0</v>
      </c>
      <c r="BO1103">
        <v>0</v>
      </c>
      <c r="BP1103">
        <v>0</v>
      </c>
      <c r="BQ1103">
        <v>0</v>
      </c>
      <c r="BR1103">
        <v>0</v>
      </c>
      <c r="BS1103">
        <v>0</v>
      </c>
      <c r="BT1103">
        <v>0</v>
      </c>
      <c r="BU1103">
        <v>0</v>
      </c>
      <c r="BV1103">
        <v>0</v>
      </c>
      <c r="BW1103">
        <v>0</v>
      </c>
      <c r="BX1103">
        <v>0</v>
      </c>
      <c r="BY1103">
        <v>0</v>
      </c>
      <c r="BZ1103">
        <v>0</v>
      </c>
      <c r="CA1103">
        <v>0</v>
      </c>
      <c r="CB1103">
        <v>0</v>
      </c>
      <c r="CC1103">
        <v>0</v>
      </c>
      <c r="CD1103">
        <v>0</v>
      </c>
      <c r="CE1103">
        <v>0</v>
      </c>
      <c r="CF1103">
        <v>0</v>
      </c>
      <c r="CG1103">
        <v>0</v>
      </c>
      <c r="CH1103">
        <v>0</v>
      </c>
      <c r="CI1103">
        <v>0</v>
      </c>
      <c r="CJ1103">
        <v>0</v>
      </c>
      <c r="CK1103">
        <v>0</v>
      </c>
      <c r="CL1103">
        <v>0</v>
      </c>
      <c r="CM1103">
        <v>0</v>
      </c>
      <c r="CN1103">
        <v>0</v>
      </c>
      <c r="CO1103">
        <v>4.165</v>
      </c>
      <c r="CP1103">
        <v>0.29099999999999998</v>
      </c>
      <c r="CQ1103" t="s">
        <v>179</v>
      </c>
      <c r="CR1103">
        <v>0</v>
      </c>
      <c r="CS1103">
        <v>4.4560000000000004</v>
      </c>
      <c r="CT1103">
        <v>809</v>
      </c>
      <c r="CU1103">
        <v>6</v>
      </c>
      <c r="CV1103">
        <v>0</v>
      </c>
      <c r="CW1103">
        <v>0</v>
      </c>
      <c r="CX1103">
        <v>815</v>
      </c>
      <c r="CY1103">
        <v>240.91200000000001</v>
      </c>
      <c r="CZ1103">
        <v>13.747999999999999</v>
      </c>
      <c r="DA1103">
        <v>0</v>
      </c>
      <c r="DB1103">
        <v>0</v>
      </c>
      <c r="DC1103">
        <v>254.66</v>
      </c>
    </row>
    <row r="1104" spans="1:107" x14ac:dyDescent="0.45">
      <c r="A1104">
        <v>2024</v>
      </c>
      <c r="B1104">
        <v>4</v>
      </c>
      <c r="C1104" t="s">
        <v>106</v>
      </c>
      <c r="D1104">
        <v>19497</v>
      </c>
      <c r="E1104" t="s">
        <v>373</v>
      </c>
      <c r="F1104" t="s">
        <v>323</v>
      </c>
      <c r="G1104" t="s">
        <v>244</v>
      </c>
      <c r="H1104">
        <v>139.26599999999999</v>
      </c>
      <c r="I1104">
        <v>56.133000000000003</v>
      </c>
      <c r="J1104">
        <v>7.7220000000000004</v>
      </c>
      <c r="K1104" t="s">
        <v>324</v>
      </c>
      <c r="L1104">
        <v>203.12100000000001</v>
      </c>
      <c r="M1104">
        <v>22081</v>
      </c>
      <c r="N1104">
        <v>416</v>
      </c>
      <c r="O1104">
        <v>48</v>
      </c>
      <c r="P1104" t="s">
        <v>324</v>
      </c>
      <c r="Q1104">
        <v>22545</v>
      </c>
      <c r="R1104" t="s">
        <v>324</v>
      </c>
      <c r="S1104">
        <v>5.52</v>
      </c>
      <c r="T1104" t="s">
        <v>324</v>
      </c>
      <c r="U1104" t="s">
        <v>324</v>
      </c>
      <c r="V1104">
        <v>5.52</v>
      </c>
      <c r="W1104" t="s">
        <v>324</v>
      </c>
      <c r="X1104">
        <v>6</v>
      </c>
      <c r="Y1104" t="s">
        <v>324</v>
      </c>
      <c r="Z1104" t="s">
        <v>324</v>
      </c>
      <c r="AA1104">
        <v>6</v>
      </c>
      <c r="AB1104">
        <v>10253.335999999999</v>
      </c>
      <c r="AC1104">
        <v>3935.8389999999999</v>
      </c>
      <c r="AD1104">
        <v>265.94</v>
      </c>
      <c r="AE1104" t="s">
        <v>324</v>
      </c>
      <c r="AF1104">
        <v>14455.115</v>
      </c>
      <c r="AG1104">
        <v>2.3E-2</v>
      </c>
      <c r="AH1104" t="s">
        <v>324</v>
      </c>
      <c r="AI1104" t="s">
        <v>324</v>
      </c>
      <c r="AJ1104" t="s">
        <v>324</v>
      </c>
      <c r="AK1104">
        <v>2.3E-2</v>
      </c>
      <c r="AL1104">
        <v>1</v>
      </c>
      <c r="AM1104" t="s">
        <v>324</v>
      </c>
      <c r="AN1104" t="s">
        <v>324</v>
      </c>
      <c r="AO1104" t="s">
        <v>324</v>
      </c>
      <c r="AP1104">
        <v>1</v>
      </c>
      <c r="AQ1104">
        <v>1.4999999999999999E-2</v>
      </c>
      <c r="AR1104" t="s">
        <v>324</v>
      </c>
      <c r="AS1104" t="s">
        <v>324</v>
      </c>
      <c r="AT1104" t="s">
        <v>324</v>
      </c>
      <c r="AU1104">
        <v>1.4999999999999999E-2</v>
      </c>
      <c r="AV1104">
        <v>1.2999999999999999E-2</v>
      </c>
      <c r="AW1104" t="s">
        <v>324</v>
      </c>
      <c r="AX1104" t="s">
        <v>324</v>
      </c>
      <c r="AY1104" t="s">
        <v>324</v>
      </c>
      <c r="AZ1104">
        <v>1.2999999999999999E-2</v>
      </c>
      <c r="BA1104">
        <v>4</v>
      </c>
      <c r="BB1104" t="s">
        <v>324</v>
      </c>
      <c r="BC1104" t="s">
        <v>324</v>
      </c>
      <c r="BD1104" t="s">
        <v>324</v>
      </c>
      <c r="BE1104">
        <v>4</v>
      </c>
      <c r="BF1104">
        <v>5.2999999999999999E-2</v>
      </c>
      <c r="BG1104" t="s">
        <v>324</v>
      </c>
      <c r="BH1104" t="s">
        <v>324</v>
      </c>
      <c r="BI1104" t="s">
        <v>324</v>
      </c>
      <c r="BJ1104">
        <v>5.2999999999999999E-2</v>
      </c>
      <c r="BK1104" t="s">
        <v>324</v>
      </c>
      <c r="BL1104">
        <v>0.03</v>
      </c>
      <c r="BM1104">
        <v>0.1</v>
      </c>
      <c r="BN1104" t="s">
        <v>324</v>
      </c>
      <c r="BO1104">
        <v>0.13</v>
      </c>
      <c r="BP1104" t="s">
        <v>324</v>
      </c>
      <c r="BQ1104">
        <v>1</v>
      </c>
      <c r="BR1104">
        <v>1</v>
      </c>
      <c r="BS1104" t="s">
        <v>324</v>
      </c>
      <c r="BT1104">
        <v>2</v>
      </c>
      <c r="BU1104" t="s">
        <v>324</v>
      </c>
      <c r="BV1104" t="s">
        <v>324</v>
      </c>
      <c r="BW1104" t="s">
        <v>324</v>
      </c>
      <c r="BX1104" t="s">
        <v>324</v>
      </c>
      <c r="BY1104">
        <v>0</v>
      </c>
      <c r="BZ1104" t="s">
        <v>324</v>
      </c>
      <c r="CA1104">
        <v>27.855</v>
      </c>
      <c r="CB1104">
        <v>4.21</v>
      </c>
      <c r="CC1104" t="s">
        <v>324</v>
      </c>
      <c r="CD1104">
        <v>32.064999999999998</v>
      </c>
      <c r="CE1104" t="s">
        <v>324</v>
      </c>
      <c r="CF1104">
        <v>31</v>
      </c>
      <c r="CG1104">
        <v>3</v>
      </c>
      <c r="CH1104" t="s">
        <v>324</v>
      </c>
      <c r="CI1104">
        <v>34</v>
      </c>
      <c r="CJ1104" t="s">
        <v>324</v>
      </c>
      <c r="CK1104">
        <v>1710.383</v>
      </c>
      <c r="CL1104">
        <v>10.199999999999999</v>
      </c>
      <c r="CM1104" t="s">
        <v>324</v>
      </c>
      <c r="CN1104">
        <v>1720.5830000000001</v>
      </c>
      <c r="CO1104">
        <v>139.26599999999999</v>
      </c>
      <c r="CP1104">
        <v>89.537999999999997</v>
      </c>
      <c r="CQ1104">
        <v>12.032</v>
      </c>
      <c r="CR1104">
        <v>0</v>
      </c>
      <c r="CS1104">
        <v>240.83600000000001</v>
      </c>
      <c r="CT1104">
        <v>22081</v>
      </c>
      <c r="CU1104">
        <v>454</v>
      </c>
      <c r="CV1104">
        <v>52</v>
      </c>
      <c r="CW1104">
        <v>0</v>
      </c>
      <c r="CX1104">
        <v>22587</v>
      </c>
      <c r="CY1104">
        <v>10253.335999999999</v>
      </c>
      <c r="CZ1104">
        <v>5646.2219999999998</v>
      </c>
      <c r="DA1104">
        <v>276.14</v>
      </c>
      <c r="DB1104">
        <v>0</v>
      </c>
      <c r="DC1104">
        <v>16175.698</v>
      </c>
    </row>
    <row r="1105" spans="1:107" x14ac:dyDescent="0.45">
      <c r="A1105">
        <v>2024</v>
      </c>
      <c r="B1105">
        <v>4</v>
      </c>
      <c r="C1105" t="s">
        <v>106</v>
      </c>
      <c r="D1105">
        <v>20038</v>
      </c>
      <c r="E1105" t="s">
        <v>374</v>
      </c>
      <c r="F1105" t="s">
        <v>323</v>
      </c>
      <c r="G1105" t="s">
        <v>244</v>
      </c>
      <c r="H1105">
        <v>0.434</v>
      </c>
      <c r="I1105">
        <v>0.92700000000000005</v>
      </c>
      <c r="J1105" t="s">
        <v>324</v>
      </c>
      <c r="K1105" t="s">
        <v>324</v>
      </c>
      <c r="L1105">
        <v>1.361</v>
      </c>
      <c r="M1105">
        <v>52</v>
      </c>
      <c r="N1105">
        <v>6</v>
      </c>
      <c r="O1105" t="s">
        <v>324</v>
      </c>
      <c r="P1105" t="s">
        <v>324</v>
      </c>
      <c r="Q1105">
        <v>58</v>
      </c>
      <c r="R1105" t="s">
        <v>324</v>
      </c>
      <c r="S1105" t="s">
        <v>324</v>
      </c>
      <c r="T1105" t="s">
        <v>324</v>
      </c>
      <c r="U1105" t="s">
        <v>324</v>
      </c>
      <c r="V1105">
        <v>0</v>
      </c>
      <c r="W1105" t="s">
        <v>324</v>
      </c>
      <c r="X1105" t="s">
        <v>324</v>
      </c>
      <c r="Y1105" t="s">
        <v>324</v>
      </c>
      <c r="Z1105" t="s">
        <v>324</v>
      </c>
      <c r="AA1105">
        <v>0</v>
      </c>
      <c r="AB1105">
        <v>2.4220000000000002</v>
      </c>
      <c r="AC1105">
        <v>5.08</v>
      </c>
      <c r="AD1105" t="s">
        <v>324</v>
      </c>
      <c r="AE1105" t="s">
        <v>324</v>
      </c>
      <c r="AF1105">
        <v>7.5019999999999998</v>
      </c>
      <c r="AG1105" t="s">
        <v>324</v>
      </c>
      <c r="AH1105" t="s">
        <v>324</v>
      </c>
      <c r="AI1105" t="s">
        <v>324</v>
      </c>
      <c r="AJ1105" t="s">
        <v>324</v>
      </c>
      <c r="AK1105">
        <v>0</v>
      </c>
      <c r="AL1105" t="s">
        <v>324</v>
      </c>
      <c r="AM1105" t="s">
        <v>324</v>
      </c>
      <c r="AN1105" t="s">
        <v>324</v>
      </c>
      <c r="AO1105" t="s">
        <v>324</v>
      </c>
      <c r="AP1105">
        <v>0</v>
      </c>
      <c r="AQ1105" t="s">
        <v>324</v>
      </c>
      <c r="AR1105" t="s">
        <v>324</v>
      </c>
      <c r="AS1105" t="s">
        <v>324</v>
      </c>
      <c r="AT1105" t="s">
        <v>324</v>
      </c>
      <c r="AU1105">
        <v>0</v>
      </c>
      <c r="AV1105" t="s">
        <v>324</v>
      </c>
      <c r="AW1105" t="s">
        <v>324</v>
      </c>
      <c r="AX1105" t="s">
        <v>324</v>
      </c>
      <c r="AY1105" t="s">
        <v>324</v>
      </c>
      <c r="AZ1105">
        <v>0</v>
      </c>
      <c r="BA1105" t="s">
        <v>324</v>
      </c>
      <c r="BB1105" t="s">
        <v>324</v>
      </c>
      <c r="BC1105" t="s">
        <v>324</v>
      </c>
      <c r="BD1105" t="s">
        <v>324</v>
      </c>
      <c r="BE1105">
        <v>0</v>
      </c>
      <c r="BF1105" t="s">
        <v>324</v>
      </c>
      <c r="BG1105" t="s">
        <v>324</v>
      </c>
      <c r="BH1105" t="s">
        <v>324</v>
      </c>
      <c r="BI1105" t="s">
        <v>324</v>
      </c>
      <c r="BJ1105">
        <v>0</v>
      </c>
      <c r="BK1105" t="s">
        <v>324</v>
      </c>
      <c r="BL1105" t="s">
        <v>324</v>
      </c>
      <c r="BM1105" t="s">
        <v>324</v>
      </c>
      <c r="BN1105" t="s">
        <v>324</v>
      </c>
      <c r="BO1105">
        <v>0</v>
      </c>
      <c r="BP1105" t="s">
        <v>324</v>
      </c>
      <c r="BQ1105" t="s">
        <v>324</v>
      </c>
      <c r="BR1105" t="s">
        <v>324</v>
      </c>
      <c r="BS1105" t="s">
        <v>324</v>
      </c>
      <c r="BT1105">
        <v>0</v>
      </c>
      <c r="BU1105" t="s">
        <v>324</v>
      </c>
      <c r="BV1105" t="s">
        <v>324</v>
      </c>
      <c r="BW1105" t="s">
        <v>324</v>
      </c>
      <c r="BX1105" t="s">
        <v>324</v>
      </c>
      <c r="BY1105">
        <v>0</v>
      </c>
      <c r="BZ1105" t="s">
        <v>324</v>
      </c>
      <c r="CA1105" t="s">
        <v>324</v>
      </c>
      <c r="CB1105" t="s">
        <v>324</v>
      </c>
      <c r="CC1105" t="s">
        <v>324</v>
      </c>
      <c r="CD1105">
        <v>0</v>
      </c>
      <c r="CE1105" t="s">
        <v>324</v>
      </c>
      <c r="CF1105" t="s">
        <v>324</v>
      </c>
      <c r="CG1105" t="s">
        <v>324</v>
      </c>
      <c r="CH1105" t="s">
        <v>324</v>
      </c>
      <c r="CI1105">
        <v>0</v>
      </c>
      <c r="CJ1105" t="s">
        <v>324</v>
      </c>
      <c r="CK1105" t="s">
        <v>324</v>
      </c>
      <c r="CL1105" t="s">
        <v>324</v>
      </c>
      <c r="CM1105" t="s">
        <v>324</v>
      </c>
      <c r="CN1105">
        <v>0</v>
      </c>
      <c r="CO1105">
        <v>0.434</v>
      </c>
      <c r="CP1105">
        <v>0.92700000000000005</v>
      </c>
      <c r="CQ1105" t="s">
        <v>179</v>
      </c>
      <c r="CR1105">
        <v>0</v>
      </c>
      <c r="CS1105">
        <v>1.361</v>
      </c>
      <c r="CT1105">
        <v>52</v>
      </c>
      <c r="CU1105">
        <v>6</v>
      </c>
      <c r="CV1105">
        <v>0</v>
      </c>
      <c r="CW1105">
        <v>0</v>
      </c>
      <c r="CX1105">
        <v>58</v>
      </c>
      <c r="CY1105">
        <v>2.4220000000000002</v>
      </c>
      <c r="CZ1105">
        <v>5.08</v>
      </c>
      <c r="DA1105">
        <v>0</v>
      </c>
      <c r="DB1105">
        <v>0</v>
      </c>
      <c r="DC1105">
        <v>7.5019999999999998</v>
      </c>
    </row>
    <row r="1106" spans="1:107" x14ac:dyDescent="0.45">
      <c r="A1106">
        <v>2024</v>
      </c>
      <c r="B1106">
        <v>4</v>
      </c>
      <c r="C1106" t="s">
        <v>106</v>
      </c>
      <c r="D1106">
        <v>99999</v>
      </c>
      <c r="E1106" t="s">
        <v>329</v>
      </c>
      <c r="F1106" t="s">
        <v>323</v>
      </c>
      <c r="H1106">
        <v>0.20200000000000001</v>
      </c>
      <c r="I1106">
        <v>0.48099999999999998</v>
      </c>
      <c r="J1106" t="s">
        <v>324</v>
      </c>
      <c r="K1106" t="s">
        <v>324</v>
      </c>
      <c r="L1106">
        <v>0.68300000000000005</v>
      </c>
      <c r="M1106" t="s">
        <v>324</v>
      </c>
      <c r="N1106" t="s">
        <v>324</v>
      </c>
      <c r="O1106" t="s">
        <v>324</v>
      </c>
      <c r="P1106" t="s">
        <v>324</v>
      </c>
      <c r="Q1106" t="s">
        <v>324</v>
      </c>
      <c r="R1106" t="s">
        <v>324</v>
      </c>
      <c r="S1106" t="s">
        <v>324</v>
      </c>
      <c r="T1106" t="s">
        <v>324</v>
      </c>
      <c r="U1106" t="s">
        <v>324</v>
      </c>
      <c r="V1106" t="s">
        <v>324</v>
      </c>
      <c r="W1106" t="s">
        <v>324</v>
      </c>
      <c r="X1106" t="s">
        <v>324</v>
      </c>
      <c r="Y1106" t="s">
        <v>324</v>
      </c>
      <c r="Z1106" t="s">
        <v>324</v>
      </c>
      <c r="AA1106" t="s">
        <v>324</v>
      </c>
      <c r="AB1106" t="s">
        <v>324</v>
      </c>
      <c r="AC1106" t="s">
        <v>324</v>
      </c>
      <c r="AD1106" t="s">
        <v>324</v>
      </c>
      <c r="AE1106" t="s">
        <v>324</v>
      </c>
      <c r="AF1106" t="s">
        <v>324</v>
      </c>
      <c r="AG1106" t="s">
        <v>324</v>
      </c>
      <c r="AH1106" t="s">
        <v>324</v>
      </c>
      <c r="AI1106" t="s">
        <v>324</v>
      </c>
      <c r="AJ1106" t="s">
        <v>324</v>
      </c>
      <c r="AK1106" t="s">
        <v>324</v>
      </c>
      <c r="AL1106" t="s">
        <v>324</v>
      </c>
      <c r="AM1106" t="s">
        <v>324</v>
      </c>
      <c r="AN1106" t="s">
        <v>324</v>
      </c>
      <c r="AO1106" t="s">
        <v>324</v>
      </c>
      <c r="AP1106" t="s">
        <v>324</v>
      </c>
      <c r="AQ1106" t="s">
        <v>324</v>
      </c>
      <c r="AR1106" t="s">
        <v>324</v>
      </c>
      <c r="AS1106" t="s">
        <v>324</v>
      </c>
      <c r="AT1106" t="s">
        <v>324</v>
      </c>
      <c r="AU1106" t="s">
        <v>324</v>
      </c>
      <c r="AV1106" t="s">
        <v>324</v>
      </c>
      <c r="AW1106" t="s">
        <v>324</v>
      </c>
      <c r="AX1106" t="s">
        <v>324</v>
      </c>
      <c r="AY1106" t="s">
        <v>324</v>
      </c>
      <c r="AZ1106" t="s">
        <v>324</v>
      </c>
      <c r="BA1106" t="s">
        <v>324</v>
      </c>
      <c r="BB1106" t="s">
        <v>324</v>
      </c>
      <c r="BC1106" t="s">
        <v>324</v>
      </c>
      <c r="BD1106" t="s">
        <v>324</v>
      </c>
      <c r="BE1106" t="s">
        <v>324</v>
      </c>
      <c r="BF1106" t="s">
        <v>324</v>
      </c>
      <c r="BG1106" t="s">
        <v>324</v>
      </c>
      <c r="BH1106" t="s">
        <v>324</v>
      </c>
      <c r="BI1106" t="s">
        <v>324</v>
      </c>
      <c r="BJ1106" t="s">
        <v>324</v>
      </c>
      <c r="BK1106" t="s">
        <v>324</v>
      </c>
      <c r="BL1106" t="s">
        <v>324</v>
      </c>
      <c r="BM1106" t="s">
        <v>324</v>
      </c>
      <c r="BN1106" t="s">
        <v>324</v>
      </c>
      <c r="BO1106" t="s">
        <v>324</v>
      </c>
      <c r="BP1106" t="s">
        <v>324</v>
      </c>
      <c r="BQ1106" t="s">
        <v>324</v>
      </c>
      <c r="BR1106" t="s">
        <v>324</v>
      </c>
      <c r="BS1106" t="s">
        <v>324</v>
      </c>
      <c r="BT1106" t="s">
        <v>324</v>
      </c>
      <c r="BU1106" t="s">
        <v>324</v>
      </c>
      <c r="BV1106" t="s">
        <v>324</v>
      </c>
      <c r="BW1106" t="s">
        <v>324</v>
      </c>
      <c r="BX1106" t="s">
        <v>324</v>
      </c>
      <c r="BY1106" t="s">
        <v>324</v>
      </c>
      <c r="BZ1106" t="s">
        <v>324</v>
      </c>
      <c r="CA1106" t="s">
        <v>324</v>
      </c>
      <c r="CB1106" t="s">
        <v>324</v>
      </c>
      <c r="CC1106" t="s">
        <v>324</v>
      </c>
      <c r="CD1106" t="s">
        <v>324</v>
      </c>
      <c r="CE1106" t="s">
        <v>324</v>
      </c>
      <c r="CF1106" t="s">
        <v>324</v>
      </c>
      <c r="CG1106" t="s">
        <v>324</v>
      </c>
      <c r="CH1106" t="s">
        <v>324</v>
      </c>
      <c r="CI1106" t="s">
        <v>324</v>
      </c>
      <c r="CJ1106" t="s">
        <v>324</v>
      </c>
      <c r="CK1106" t="s">
        <v>324</v>
      </c>
      <c r="CL1106" t="s">
        <v>324</v>
      </c>
      <c r="CM1106" t="s">
        <v>324</v>
      </c>
      <c r="CN1106" t="s">
        <v>324</v>
      </c>
      <c r="CO1106">
        <v>0.20200000000000001</v>
      </c>
      <c r="CP1106">
        <v>0.48099999999999998</v>
      </c>
      <c r="CQ1106" t="s">
        <v>324</v>
      </c>
      <c r="CR1106" t="s">
        <v>324</v>
      </c>
      <c r="CS1106">
        <v>0.68300000000000005</v>
      </c>
      <c r="CT1106" t="s">
        <v>324</v>
      </c>
      <c r="CU1106" t="s">
        <v>324</v>
      </c>
      <c r="CV1106" t="s">
        <v>324</v>
      </c>
      <c r="CW1106" t="s">
        <v>324</v>
      </c>
      <c r="CX1106" t="s">
        <v>324</v>
      </c>
      <c r="CY1106" t="s">
        <v>324</v>
      </c>
      <c r="CZ1106" t="s">
        <v>324</v>
      </c>
      <c r="DA1106" t="s">
        <v>324</v>
      </c>
      <c r="DB1106" t="s">
        <v>324</v>
      </c>
      <c r="DC1106" t="s">
        <v>324</v>
      </c>
    </row>
    <row r="1107" spans="1:107" x14ac:dyDescent="0.45">
      <c r="A1107">
        <v>2024</v>
      </c>
      <c r="B1107">
        <v>4</v>
      </c>
      <c r="C1107" t="s">
        <v>247</v>
      </c>
      <c r="D1107">
        <v>15270</v>
      </c>
      <c r="E1107" t="s">
        <v>375</v>
      </c>
      <c r="F1107" t="s">
        <v>323</v>
      </c>
      <c r="G1107" t="s">
        <v>244</v>
      </c>
      <c r="H1107">
        <v>98.049000000000007</v>
      </c>
      <c r="I1107">
        <v>56.328000000000003</v>
      </c>
      <c r="J1107" t="s">
        <v>324</v>
      </c>
      <c r="K1107" t="s">
        <v>324</v>
      </c>
      <c r="L1107">
        <v>154.37700000000001</v>
      </c>
      <c r="M1107">
        <v>15678</v>
      </c>
      <c r="N1107">
        <v>809</v>
      </c>
      <c r="O1107" t="s">
        <v>324</v>
      </c>
      <c r="P1107" t="s">
        <v>324</v>
      </c>
      <c r="Q1107">
        <v>16487</v>
      </c>
      <c r="R1107">
        <v>2.6880000000000002</v>
      </c>
      <c r="S1107">
        <v>0.497</v>
      </c>
      <c r="T1107" t="s">
        <v>324</v>
      </c>
      <c r="U1107" t="s">
        <v>324</v>
      </c>
      <c r="V1107">
        <v>3.1850000000000001</v>
      </c>
      <c r="W1107">
        <v>8544</v>
      </c>
      <c r="X1107">
        <v>114</v>
      </c>
      <c r="Y1107" t="s">
        <v>324</v>
      </c>
      <c r="Z1107" t="s">
        <v>324</v>
      </c>
      <c r="AA1107">
        <v>8658</v>
      </c>
      <c r="AB1107" t="s">
        <v>324</v>
      </c>
      <c r="AC1107" t="s">
        <v>324</v>
      </c>
      <c r="AD1107" t="s">
        <v>324</v>
      </c>
      <c r="AE1107" t="s">
        <v>324</v>
      </c>
      <c r="AF1107">
        <v>0</v>
      </c>
      <c r="AG1107" t="s">
        <v>324</v>
      </c>
      <c r="AH1107" t="s">
        <v>324</v>
      </c>
      <c r="AI1107" t="s">
        <v>324</v>
      </c>
      <c r="AJ1107" t="s">
        <v>324</v>
      </c>
      <c r="AK1107">
        <v>0</v>
      </c>
      <c r="AL1107" t="s">
        <v>324</v>
      </c>
      <c r="AM1107" t="s">
        <v>324</v>
      </c>
      <c r="AN1107" t="s">
        <v>324</v>
      </c>
      <c r="AO1107" t="s">
        <v>324</v>
      </c>
      <c r="AP1107">
        <v>0</v>
      </c>
      <c r="AQ1107" t="s">
        <v>324</v>
      </c>
      <c r="AR1107" t="s">
        <v>324</v>
      </c>
      <c r="AS1107" t="s">
        <v>324</v>
      </c>
      <c r="AT1107" t="s">
        <v>324</v>
      </c>
      <c r="AU1107">
        <v>0</v>
      </c>
      <c r="AV1107" t="s">
        <v>324</v>
      </c>
      <c r="AW1107" t="s">
        <v>324</v>
      </c>
      <c r="AX1107" t="s">
        <v>324</v>
      </c>
      <c r="AY1107" t="s">
        <v>324</v>
      </c>
      <c r="AZ1107">
        <v>0</v>
      </c>
      <c r="BA1107" t="s">
        <v>324</v>
      </c>
      <c r="BB1107" t="s">
        <v>324</v>
      </c>
      <c r="BC1107" t="s">
        <v>324</v>
      </c>
      <c r="BD1107" t="s">
        <v>324</v>
      </c>
      <c r="BE1107">
        <v>0</v>
      </c>
      <c r="BF1107" t="s">
        <v>324</v>
      </c>
      <c r="BG1107" t="s">
        <v>324</v>
      </c>
      <c r="BH1107" t="s">
        <v>324</v>
      </c>
      <c r="BI1107" t="s">
        <v>324</v>
      </c>
      <c r="BJ1107">
        <v>0</v>
      </c>
      <c r="BK1107" t="s">
        <v>324</v>
      </c>
      <c r="BL1107" t="s">
        <v>324</v>
      </c>
      <c r="BM1107" t="s">
        <v>324</v>
      </c>
      <c r="BN1107" t="s">
        <v>324</v>
      </c>
      <c r="BO1107">
        <v>0</v>
      </c>
      <c r="BP1107" t="s">
        <v>324</v>
      </c>
      <c r="BQ1107" t="s">
        <v>324</v>
      </c>
      <c r="BR1107" t="s">
        <v>324</v>
      </c>
      <c r="BS1107" t="s">
        <v>324</v>
      </c>
      <c r="BT1107">
        <v>0</v>
      </c>
      <c r="BU1107" t="s">
        <v>324</v>
      </c>
      <c r="BV1107" t="s">
        <v>324</v>
      </c>
      <c r="BW1107" t="s">
        <v>324</v>
      </c>
      <c r="BX1107" t="s">
        <v>324</v>
      </c>
      <c r="BY1107">
        <v>0</v>
      </c>
      <c r="BZ1107" t="s">
        <v>324</v>
      </c>
      <c r="CA1107" t="s">
        <v>324</v>
      </c>
      <c r="CB1107" t="s">
        <v>324</v>
      </c>
      <c r="CC1107" t="s">
        <v>324</v>
      </c>
      <c r="CD1107">
        <v>0</v>
      </c>
      <c r="CE1107" t="s">
        <v>324</v>
      </c>
      <c r="CF1107" t="s">
        <v>324</v>
      </c>
      <c r="CG1107" t="s">
        <v>324</v>
      </c>
      <c r="CH1107" t="s">
        <v>324</v>
      </c>
      <c r="CI1107">
        <v>0</v>
      </c>
      <c r="CJ1107" t="s">
        <v>324</v>
      </c>
      <c r="CK1107" t="s">
        <v>324</v>
      </c>
      <c r="CL1107" t="s">
        <v>324</v>
      </c>
      <c r="CM1107" t="s">
        <v>324</v>
      </c>
      <c r="CN1107">
        <v>0</v>
      </c>
      <c r="CO1107">
        <v>100.73699999999999</v>
      </c>
      <c r="CP1107">
        <v>56.825000000000003</v>
      </c>
      <c r="CQ1107" t="s">
        <v>179</v>
      </c>
      <c r="CR1107">
        <v>0</v>
      </c>
      <c r="CS1107">
        <v>157.56200000000001</v>
      </c>
      <c r="CT1107">
        <v>24222</v>
      </c>
      <c r="CU1107">
        <v>923</v>
      </c>
      <c r="CV1107">
        <v>0</v>
      </c>
      <c r="CW1107">
        <v>0</v>
      </c>
      <c r="CX1107">
        <v>25145</v>
      </c>
      <c r="CY1107">
        <v>0</v>
      </c>
      <c r="CZ1107">
        <v>0</v>
      </c>
      <c r="DA1107">
        <v>0</v>
      </c>
      <c r="DB1107">
        <v>0</v>
      </c>
      <c r="DC1107">
        <v>0</v>
      </c>
    </row>
    <row r="1108" spans="1:107" x14ac:dyDescent="0.45">
      <c r="A1108">
        <v>2024</v>
      </c>
      <c r="B1108">
        <v>4</v>
      </c>
      <c r="C1108" t="s">
        <v>247</v>
      </c>
      <c r="D1108">
        <v>99999</v>
      </c>
      <c r="E1108" t="s">
        <v>329</v>
      </c>
      <c r="F1108" t="s">
        <v>323</v>
      </c>
      <c r="H1108" t="s">
        <v>324</v>
      </c>
      <c r="I1108" t="s">
        <v>324</v>
      </c>
      <c r="J1108" t="s">
        <v>324</v>
      </c>
      <c r="K1108" t="s">
        <v>324</v>
      </c>
      <c r="L1108" t="s">
        <v>324</v>
      </c>
      <c r="M1108" t="s">
        <v>324</v>
      </c>
      <c r="N1108" t="s">
        <v>324</v>
      </c>
      <c r="O1108" t="s">
        <v>324</v>
      </c>
      <c r="P1108" t="s">
        <v>324</v>
      </c>
      <c r="Q1108" t="s">
        <v>324</v>
      </c>
      <c r="R1108" t="s">
        <v>324</v>
      </c>
      <c r="S1108" t="s">
        <v>324</v>
      </c>
      <c r="T1108" t="s">
        <v>324</v>
      </c>
      <c r="U1108" t="s">
        <v>324</v>
      </c>
      <c r="V1108" t="s">
        <v>324</v>
      </c>
      <c r="W1108" t="s">
        <v>324</v>
      </c>
      <c r="X1108" t="s">
        <v>324</v>
      </c>
      <c r="Y1108" t="s">
        <v>324</v>
      </c>
      <c r="Z1108" t="s">
        <v>324</v>
      </c>
      <c r="AA1108" t="s">
        <v>324</v>
      </c>
      <c r="AB1108" t="s">
        <v>324</v>
      </c>
      <c r="AC1108" t="s">
        <v>324</v>
      </c>
      <c r="AD1108" t="s">
        <v>324</v>
      </c>
      <c r="AE1108" t="s">
        <v>324</v>
      </c>
      <c r="AF1108" t="s">
        <v>324</v>
      </c>
      <c r="AG1108" t="s">
        <v>324</v>
      </c>
      <c r="AH1108" t="s">
        <v>324</v>
      </c>
      <c r="AI1108" t="s">
        <v>324</v>
      </c>
      <c r="AJ1108" t="s">
        <v>324</v>
      </c>
      <c r="AK1108" t="s">
        <v>324</v>
      </c>
      <c r="AL1108" t="s">
        <v>324</v>
      </c>
      <c r="AM1108" t="s">
        <v>324</v>
      </c>
      <c r="AN1108" t="s">
        <v>324</v>
      </c>
      <c r="AO1108" t="s">
        <v>324</v>
      </c>
      <c r="AP1108" t="s">
        <v>324</v>
      </c>
      <c r="AQ1108" t="s">
        <v>324</v>
      </c>
      <c r="AR1108" t="s">
        <v>324</v>
      </c>
      <c r="AS1108" t="s">
        <v>324</v>
      </c>
      <c r="AT1108" t="s">
        <v>324</v>
      </c>
      <c r="AU1108" t="s">
        <v>324</v>
      </c>
      <c r="AV1108" t="s">
        <v>324</v>
      </c>
      <c r="AW1108" t="s">
        <v>324</v>
      </c>
      <c r="AX1108" t="s">
        <v>324</v>
      </c>
      <c r="AY1108" t="s">
        <v>324</v>
      </c>
      <c r="AZ1108" t="s">
        <v>324</v>
      </c>
      <c r="BA1108" t="s">
        <v>324</v>
      </c>
      <c r="BB1108" t="s">
        <v>324</v>
      </c>
      <c r="BC1108" t="s">
        <v>324</v>
      </c>
      <c r="BD1108" t="s">
        <v>324</v>
      </c>
      <c r="BE1108" t="s">
        <v>324</v>
      </c>
      <c r="BF1108" t="s">
        <v>324</v>
      </c>
      <c r="BG1108" t="s">
        <v>324</v>
      </c>
      <c r="BH1108" t="s">
        <v>324</v>
      </c>
      <c r="BI1108" t="s">
        <v>324</v>
      </c>
      <c r="BJ1108" t="s">
        <v>324</v>
      </c>
      <c r="BK1108" t="s">
        <v>324</v>
      </c>
      <c r="BL1108" t="s">
        <v>324</v>
      </c>
      <c r="BM1108" t="s">
        <v>324</v>
      </c>
      <c r="BN1108" t="s">
        <v>324</v>
      </c>
      <c r="BO1108" t="s">
        <v>324</v>
      </c>
      <c r="BP1108" t="s">
        <v>324</v>
      </c>
      <c r="BQ1108" t="s">
        <v>324</v>
      </c>
      <c r="BR1108" t="s">
        <v>324</v>
      </c>
      <c r="BS1108" t="s">
        <v>324</v>
      </c>
      <c r="BT1108" t="s">
        <v>324</v>
      </c>
      <c r="BU1108" t="s">
        <v>324</v>
      </c>
      <c r="BV1108" t="s">
        <v>324</v>
      </c>
      <c r="BW1108" t="s">
        <v>324</v>
      </c>
      <c r="BX1108" t="s">
        <v>324</v>
      </c>
      <c r="BY1108" t="s">
        <v>324</v>
      </c>
      <c r="BZ1108" t="s">
        <v>324</v>
      </c>
      <c r="CA1108" t="s">
        <v>324</v>
      </c>
      <c r="CB1108" t="s">
        <v>324</v>
      </c>
      <c r="CC1108" t="s">
        <v>324</v>
      </c>
      <c r="CD1108" t="s">
        <v>324</v>
      </c>
      <c r="CE1108" t="s">
        <v>324</v>
      </c>
      <c r="CF1108" t="s">
        <v>324</v>
      </c>
      <c r="CG1108" t="s">
        <v>324</v>
      </c>
      <c r="CH1108" t="s">
        <v>324</v>
      </c>
      <c r="CI1108" t="s">
        <v>324</v>
      </c>
      <c r="CJ1108" t="s">
        <v>324</v>
      </c>
      <c r="CK1108" t="s">
        <v>324</v>
      </c>
      <c r="CL1108" t="s">
        <v>324</v>
      </c>
      <c r="CM1108" t="s">
        <v>324</v>
      </c>
      <c r="CN1108" t="s">
        <v>324</v>
      </c>
      <c r="CO1108" t="s">
        <v>324</v>
      </c>
      <c r="CP1108" t="s">
        <v>324</v>
      </c>
      <c r="CQ1108" t="s">
        <v>324</v>
      </c>
      <c r="CR1108" t="s">
        <v>324</v>
      </c>
      <c r="CS1108" t="s">
        <v>324</v>
      </c>
      <c r="CT1108" t="s">
        <v>324</v>
      </c>
      <c r="CU1108" t="s">
        <v>324</v>
      </c>
      <c r="CV1108" t="s">
        <v>324</v>
      </c>
      <c r="CW1108" t="s">
        <v>324</v>
      </c>
      <c r="CX1108" t="s">
        <v>324</v>
      </c>
      <c r="CY1108" t="s">
        <v>324</v>
      </c>
      <c r="CZ1108" t="s">
        <v>324</v>
      </c>
      <c r="DA1108" t="s">
        <v>324</v>
      </c>
      <c r="DB1108" t="s">
        <v>324</v>
      </c>
      <c r="DC1108" t="s">
        <v>324</v>
      </c>
    </row>
    <row r="1109" spans="1:107" x14ac:dyDescent="0.45">
      <c r="A1109">
        <v>2024</v>
      </c>
      <c r="B1109">
        <v>4</v>
      </c>
      <c r="C1109" t="s">
        <v>110</v>
      </c>
      <c r="D1109">
        <v>5027</v>
      </c>
      <c r="E1109" t="s">
        <v>376</v>
      </c>
      <c r="F1109" t="s">
        <v>323</v>
      </c>
      <c r="G1109" t="s">
        <v>244</v>
      </c>
      <c r="H1109">
        <v>72.597999999999999</v>
      </c>
      <c r="I1109">
        <v>18.239000000000001</v>
      </c>
      <c r="J1109">
        <v>4.8819999999999997</v>
      </c>
      <c r="K1109">
        <v>0</v>
      </c>
      <c r="L1109">
        <v>95.718999999999994</v>
      </c>
      <c r="M1109">
        <v>9142</v>
      </c>
      <c r="N1109">
        <v>305</v>
      </c>
      <c r="O1109">
        <v>9</v>
      </c>
      <c r="P1109">
        <v>0</v>
      </c>
      <c r="Q1109">
        <v>9456</v>
      </c>
      <c r="R1109">
        <v>0.34</v>
      </c>
      <c r="S1109">
        <v>5.99</v>
      </c>
      <c r="T1109">
        <v>0</v>
      </c>
      <c r="U1109">
        <v>0</v>
      </c>
      <c r="V1109">
        <v>6.33</v>
      </c>
      <c r="W1109">
        <v>60</v>
      </c>
      <c r="X1109">
        <v>234</v>
      </c>
      <c r="Y1109">
        <v>0</v>
      </c>
      <c r="Z1109">
        <v>0</v>
      </c>
      <c r="AA1109">
        <v>294</v>
      </c>
      <c r="AB1109" t="s">
        <v>324</v>
      </c>
      <c r="AC1109" t="s">
        <v>324</v>
      </c>
      <c r="AD1109" t="s">
        <v>324</v>
      </c>
      <c r="AE1109" t="s">
        <v>324</v>
      </c>
      <c r="AF1109">
        <v>0</v>
      </c>
      <c r="AG1109" t="s">
        <v>324</v>
      </c>
      <c r="AH1109" t="s">
        <v>324</v>
      </c>
      <c r="AI1109" t="s">
        <v>324</v>
      </c>
      <c r="AJ1109" t="s">
        <v>324</v>
      </c>
      <c r="AK1109">
        <v>0</v>
      </c>
      <c r="AL1109" t="s">
        <v>324</v>
      </c>
      <c r="AM1109" t="s">
        <v>324</v>
      </c>
      <c r="AN1109" t="s">
        <v>324</v>
      </c>
      <c r="AO1109" t="s">
        <v>324</v>
      </c>
      <c r="AP1109">
        <v>0</v>
      </c>
      <c r="AQ1109" t="s">
        <v>324</v>
      </c>
      <c r="AR1109" t="s">
        <v>324</v>
      </c>
      <c r="AS1109" t="s">
        <v>324</v>
      </c>
      <c r="AT1109" t="s">
        <v>324</v>
      </c>
      <c r="AU1109">
        <v>0</v>
      </c>
      <c r="AV1109" t="s">
        <v>324</v>
      </c>
      <c r="AW1109" t="s">
        <v>324</v>
      </c>
      <c r="AX1109" t="s">
        <v>324</v>
      </c>
      <c r="AY1109" t="s">
        <v>324</v>
      </c>
      <c r="AZ1109">
        <v>0</v>
      </c>
      <c r="BA1109" t="s">
        <v>324</v>
      </c>
      <c r="BB1109" t="s">
        <v>324</v>
      </c>
      <c r="BC1109" t="s">
        <v>324</v>
      </c>
      <c r="BD1109" t="s">
        <v>324</v>
      </c>
      <c r="BE1109">
        <v>0</v>
      </c>
      <c r="BF1109" t="s">
        <v>324</v>
      </c>
      <c r="BG1109" t="s">
        <v>324</v>
      </c>
      <c r="BH1109" t="s">
        <v>324</v>
      </c>
      <c r="BI1109" t="s">
        <v>324</v>
      </c>
      <c r="BJ1109">
        <v>0</v>
      </c>
      <c r="BK1109">
        <v>6.4000000000000001E-2</v>
      </c>
      <c r="BL1109">
        <v>3.5000000000000003E-2</v>
      </c>
      <c r="BM1109">
        <v>0</v>
      </c>
      <c r="BN1109">
        <v>0</v>
      </c>
      <c r="BO1109">
        <v>9.9000000000000005E-2</v>
      </c>
      <c r="BP1109">
        <v>10</v>
      </c>
      <c r="BQ1109">
        <v>5</v>
      </c>
      <c r="BR1109">
        <v>0</v>
      </c>
      <c r="BS1109">
        <v>0</v>
      </c>
      <c r="BT1109">
        <v>15</v>
      </c>
      <c r="BU1109" t="s">
        <v>324</v>
      </c>
      <c r="BV1109" t="s">
        <v>324</v>
      </c>
      <c r="BW1109" t="s">
        <v>324</v>
      </c>
      <c r="BX1109" t="s">
        <v>324</v>
      </c>
      <c r="BY1109">
        <v>0</v>
      </c>
      <c r="BZ1109">
        <v>0</v>
      </c>
      <c r="CA1109">
        <v>1.45</v>
      </c>
      <c r="CB1109">
        <v>0</v>
      </c>
      <c r="CC1109">
        <v>0</v>
      </c>
      <c r="CD1109">
        <v>1.45</v>
      </c>
      <c r="CE1109">
        <v>0</v>
      </c>
      <c r="CF1109">
        <v>2</v>
      </c>
      <c r="CG1109">
        <v>0</v>
      </c>
      <c r="CH1109">
        <v>0</v>
      </c>
      <c r="CI1109">
        <v>2</v>
      </c>
      <c r="CJ1109" t="s">
        <v>324</v>
      </c>
      <c r="CK1109" t="s">
        <v>324</v>
      </c>
      <c r="CL1109" t="s">
        <v>324</v>
      </c>
      <c r="CM1109" t="s">
        <v>324</v>
      </c>
      <c r="CN1109">
        <v>0</v>
      </c>
      <c r="CO1109">
        <v>73.001999999999995</v>
      </c>
      <c r="CP1109">
        <v>25.713999999999999</v>
      </c>
      <c r="CQ1109">
        <v>4.8819999999999997</v>
      </c>
      <c r="CR1109">
        <v>0</v>
      </c>
      <c r="CS1109">
        <v>103.598</v>
      </c>
      <c r="CT1109">
        <v>9212</v>
      </c>
      <c r="CU1109">
        <v>546</v>
      </c>
      <c r="CV1109">
        <v>9</v>
      </c>
      <c r="CW1109">
        <v>0</v>
      </c>
      <c r="CX1109">
        <v>9767</v>
      </c>
      <c r="CY1109">
        <v>0</v>
      </c>
      <c r="CZ1109">
        <v>0</v>
      </c>
      <c r="DA1109">
        <v>0</v>
      </c>
      <c r="DB1109">
        <v>0</v>
      </c>
      <c r="DC1109">
        <v>0</v>
      </c>
    </row>
    <row r="1110" spans="1:107" x14ac:dyDescent="0.45">
      <c r="A1110">
        <v>2024</v>
      </c>
      <c r="B1110">
        <v>4</v>
      </c>
      <c r="C1110" t="s">
        <v>110</v>
      </c>
      <c r="D1110">
        <v>5070</v>
      </c>
      <c r="E1110" t="s">
        <v>377</v>
      </c>
      <c r="F1110" t="s">
        <v>323</v>
      </c>
      <c r="G1110" t="s">
        <v>247</v>
      </c>
      <c r="H1110">
        <v>24.802</v>
      </c>
      <c r="I1110">
        <v>7.62</v>
      </c>
      <c r="J1110" t="s">
        <v>324</v>
      </c>
      <c r="K1110" t="s">
        <v>324</v>
      </c>
      <c r="L1110">
        <v>32.421999999999997</v>
      </c>
      <c r="M1110">
        <v>2990</v>
      </c>
      <c r="N1110">
        <v>128</v>
      </c>
      <c r="O1110" t="s">
        <v>324</v>
      </c>
      <c r="P1110" t="s">
        <v>324</v>
      </c>
      <c r="Q1110">
        <v>3118</v>
      </c>
      <c r="R1110" t="s">
        <v>324</v>
      </c>
      <c r="S1110" t="s">
        <v>324</v>
      </c>
      <c r="T1110" t="s">
        <v>324</v>
      </c>
      <c r="U1110" t="s">
        <v>324</v>
      </c>
      <c r="V1110">
        <v>0</v>
      </c>
      <c r="W1110" t="s">
        <v>324</v>
      </c>
      <c r="X1110" t="s">
        <v>324</v>
      </c>
      <c r="Y1110" t="s">
        <v>324</v>
      </c>
      <c r="Z1110" t="s">
        <v>324</v>
      </c>
      <c r="AA1110">
        <v>0</v>
      </c>
      <c r="AB1110" t="s">
        <v>324</v>
      </c>
      <c r="AC1110" t="s">
        <v>324</v>
      </c>
      <c r="AD1110" t="s">
        <v>324</v>
      </c>
      <c r="AE1110" t="s">
        <v>324</v>
      </c>
      <c r="AF1110">
        <v>0</v>
      </c>
      <c r="AG1110" t="s">
        <v>324</v>
      </c>
      <c r="AH1110" t="s">
        <v>324</v>
      </c>
      <c r="AI1110" t="s">
        <v>324</v>
      </c>
      <c r="AJ1110" t="s">
        <v>324</v>
      </c>
      <c r="AK1110">
        <v>0</v>
      </c>
      <c r="AL1110" t="s">
        <v>324</v>
      </c>
      <c r="AM1110" t="s">
        <v>324</v>
      </c>
      <c r="AN1110" t="s">
        <v>324</v>
      </c>
      <c r="AO1110" t="s">
        <v>324</v>
      </c>
      <c r="AP1110">
        <v>0</v>
      </c>
      <c r="AQ1110" t="s">
        <v>324</v>
      </c>
      <c r="AR1110" t="s">
        <v>324</v>
      </c>
      <c r="AS1110" t="s">
        <v>324</v>
      </c>
      <c r="AT1110" t="s">
        <v>324</v>
      </c>
      <c r="AU1110">
        <v>0</v>
      </c>
      <c r="AV1110" t="s">
        <v>324</v>
      </c>
      <c r="AW1110" t="s">
        <v>324</v>
      </c>
      <c r="AX1110" t="s">
        <v>324</v>
      </c>
      <c r="AY1110" t="s">
        <v>324</v>
      </c>
      <c r="AZ1110">
        <v>0</v>
      </c>
      <c r="BA1110" t="s">
        <v>324</v>
      </c>
      <c r="BB1110" t="s">
        <v>324</v>
      </c>
      <c r="BC1110" t="s">
        <v>324</v>
      </c>
      <c r="BD1110" t="s">
        <v>324</v>
      </c>
      <c r="BE1110">
        <v>0</v>
      </c>
      <c r="BF1110" t="s">
        <v>324</v>
      </c>
      <c r="BG1110" t="s">
        <v>324</v>
      </c>
      <c r="BH1110" t="s">
        <v>324</v>
      </c>
      <c r="BI1110" t="s">
        <v>324</v>
      </c>
      <c r="BJ1110">
        <v>0</v>
      </c>
      <c r="BK1110">
        <v>1.7999999999999999E-2</v>
      </c>
      <c r="BL1110">
        <v>5.0000000000000001E-3</v>
      </c>
      <c r="BM1110" t="s">
        <v>324</v>
      </c>
      <c r="BN1110" t="s">
        <v>324</v>
      </c>
      <c r="BO1110">
        <v>2.3E-2</v>
      </c>
      <c r="BP1110">
        <v>7</v>
      </c>
      <c r="BQ1110">
        <v>1</v>
      </c>
      <c r="BR1110" t="s">
        <v>324</v>
      </c>
      <c r="BS1110" t="s">
        <v>324</v>
      </c>
      <c r="BT1110">
        <v>8</v>
      </c>
      <c r="BU1110" t="s">
        <v>324</v>
      </c>
      <c r="BV1110" t="s">
        <v>324</v>
      </c>
      <c r="BW1110" t="s">
        <v>324</v>
      </c>
      <c r="BX1110" t="s">
        <v>324</v>
      </c>
      <c r="BY1110">
        <v>0</v>
      </c>
      <c r="BZ1110" t="s">
        <v>324</v>
      </c>
      <c r="CA1110" t="s">
        <v>324</v>
      </c>
      <c r="CB1110" t="s">
        <v>324</v>
      </c>
      <c r="CC1110" t="s">
        <v>324</v>
      </c>
      <c r="CD1110">
        <v>0</v>
      </c>
      <c r="CE1110" t="s">
        <v>324</v>
      </c>
      <c r="CF1110" t="s">
        <v>324</v>
      </c>
      <c r="CG1110" t="s">
        <v>324</v>
      </c>
      <c r="CH1110" t="s">
        <v>324</v>
      </c>
      <c r="CI1110">
        <v>0</v>
      </c>
      <c r="CJ1110" t="s">
        <v>324</v>
      </c>
      <c r="CK1110" t="s">
        <v>324</v>
      </c>
      <c r="CL1110" t="s">
        <v>324</v>
      </c>
      <c r="CM1110" t="s">
        <v>324</v>
      </c>
      <c r="CN1110">
        <v>0</v>
      </c>
      <c r="CO1110">
        <v>24.82</v>
      </c>
      <c r="CP1110">
        <v>7.625</v>
      </c>
      <c r="CQ1110" t="s">
        <v>179</v>
      </c>
      <c r="CR1110">
        <v>0</v>
      </c>
      <c r="CS1110">
        <v>32.445</v>
      </c>
      <c r="CT1110">
        <v>2997</v>
      </c>
      <c r="CU1110">
        <v>129</v>
      </c>
      <c r="CV1110">
        <v>0</v>
      </c>
      <c r="CW1110">
        <v>0</v>
      </c>
      <c r="CX1110">
        <v>3126</v>
      </c>
      <c r="CY1110">
        <v>0</v>
      </c>
      <c r="CZ1110">
        <v>0</v>
      </c>
      <c r="DA1110">
        <v>0</v>
      </c>
      <c r="DB1110">
        <v>0</v>
      </c>
      <c r="DC1110">
        <v>0</v>
      </c>
    </row>
    <row r="1111" spans="1:107" x14ac:dyDescent="0.45">
      <c r="A1111">
        <v>2024</v>
      </c>
      <c r="B1111">
        <v>4</v>
      </c>
      <c r="C1111" t="s">
        <v>110</v>
      </c>
      <c r="D1111">
        <v>5335</v>
      </c>
      <c r="E1111" t="s">
        <v>378</v>
      </c>
      <c r="F1111" t="s">
        <v>323</v>
      </c>
      <c r="G1111" t="s">
        <v>244</v>
      </c>
      <c r="H1111">
        <v>3.984</v>
      </c>
      <c r="I1111">
        <v>1.8620000000000001</v>
      </c>
      <c r="J1111">
        <v>0</v>
      </c>
      <c r="K1111">
        <v>0</v>
      </c>
      <c r="L1111">
        <v>5.8460000000000001</v>
      </c>
      <c r="M1111">
        <v>522</v>
      </c>
      <c r="N1111">
        <v>30</v>
      </c>
      <c r="O1111">
        <v>0</v>
      </c>
      <c r="P1111">
        <v>0</v>
      </c>
      <c r="Q1111">
        <v>552</v>
      </c>
      <c r="R1111" t="s">
        <v>324</v>
      </c>
      <c r="S1111" t="s">
        <v>324</v>
      </c>
      <c r="T1111" t="s">
        <v>324</v>
      </c>
      <c r="U1111" t="s">
        <v>324</v>
      </c>
      <c r="V1111">
        <v>0</v>
      </c>
      <c r="W1111" t="s">
        <v>324</v>
      </c>
      <c r="X1111" t="s">
        <v>324</v>
      </c>
      <c r="Y1111" t="s">
        <v>324</v>
      </c>
      <c r="Z1111" t="s">
        <v>324</v>
      </c>
      <c r="AA1111">
        <v>0</v>
      </c>
      <c r="AB1111" t="s">
        <v>324</v>
      </c>
      <c r="AC1111" t="s">
        <v>324</v>
      </c>
      <c r="AD1111" t="s">
        <v>324</v>
      </c>
      <c r="AE1111" t="s">
        <v>324</v>
      </c>
      <c r="AF1111">
        <v>0</v>
      </c>
      <c r="AG1111" t="s">
        <v>324</v>
      </c>
      <c r="AH1111" t="s">
        <v>324</v>
      </c>
      <c r="AI1111" t="s">
        <v>324</v>
      </c>
      <c r="AJ1111" t="s">
        <v>324</v>
      </c>
      <c r="AK1111">
        <v>0</v>
      </c>
      <c r="AL1111" t="s">
        <v>324</v>
      </c>
      <c r="AM1111" t="s">
        <v>324</v>
      </c>
      <c r="AN1111" t="s">
        <v>324</v>
      </c>
      <c r="AO1111" t="s">
        <v>324</v>
      </c>
      <c r="AP1111">
        <v>0</v>
      </c>
      <c r="AQ1111" t="s">
        <v>324</v>
      </c>
      <c r="AR1111" t="s">
        <v>324</v>
      </c>
      <c r="AS1111" t="s">
        <v>324</v>
      </c>
      <c r="AT1111" t="s">
        <v>324</v>
      </c>
      <c r="AU1111">
        <v>0</v>
      </c>
      <c r="AV1111" t="s">
        <v>324</v>
      </c>
      <c r="AW1111" t="s">
        <v>324</v>
      </c>
      <c r="AX1111" t="s">
        <v>324</v>
      </c>
      <c r="AY1111" t="s">
        <v>324</v>
      </c>
      <c r="AZ1111">
        <v>0</v>
      </c>
      <c r="BA1111" t="s">
        <v>324</v>
      </c>
      <c r="BB1111" t="s">
        <v>324</v>
      </c>
      <c r="BC1111" t="s">
        <v>324</v>
      </c>
      <c r="BD1111" t="s">
        <v>324</v>
      </c>
      <c r="BE1111">
        <v>0</v>
      </c>
      <c r="BF1111" t="s">
        <v>324</v>
      </c>
      <c r="BG1111" t="s">
        <v>324</v>
      </c>
      <c r="BH1111" t="s">
        <v>324</v>
      </c>
      <c r="BI1111" t="s">
        <v>324</v>
      </c>
      <c r="BJ1111">
        <v>0</v>
      </c>
      <c r="BK1111" t="s">
        <v>324</v>
      </c>
      <c r="BL1111" t="s">
        <v>324</v>
      </c>
      <c r="BM1111" t="s">
        <v>324</v>
      </c>
      <c r="BN1111" t="s">
        <v>324</v>
      </c>
      <c r="BO1111">
        <v>0</v>
      </c>
      <c r="BP1111" t="s">
        <v>324</v>
      </c>
      <c r="BQ1111" t="s">
        <v>324</v>
      </c>
      <c r="BR1111" t="s">
        <v>324</v>
      </c>
      <c r="BS1111" t="s">
        <v>324</v>
      </c>
      <c r="BT1111">
        <v>0</v>
      </c>
      <c r="BU1111" t="s">
        <v>324</v>
      </c>
      <c r="BV1111" t="s">
        <v>324</v>
      </c>
      <c r="BW1111" t="s">
        <v>324</v>
      </c>
      <c r="BX1111" t="s">
        <v>324</v>
      </c>
      <c r="BY1111">
        <v>0</v>
      </c>
      <c r="BZ1111" t="s">
        <v>324</v>
      </c>
      <c r="CA1111" t="s">
        <v>324</v>
      </c>
      <c r="CB1111" t="s">
        <v>324</v>
      </c>
      <c r="CC1111" t="s">
        <v>324</v>
      </c>
      <c r="CD1111">
        <v>0</v>
      </c>
      <c r="CE1111" t="s">
        <v>324</v>
      </c>
      <c r="CF1111" t="s">
        <v>324</v>
      </c>
      <c r="CG1111" t="s">
        <v>324</v>
      </c>
      <c r="CH1111" t="s">
        <v>324</v>
      </c>
      <c r="CI1111">
        <v>0</v>
      </c>
      <c r="CJ1111" t="s">
        <v>324</v>
      </c>
      <c r="CK1111" t="s">
        <v>324</v>
      </c>
      <c r="CL1111" t="s">
        <v>324</v>
      </c>
      <c r="CM1111" t="s">
        <v>324</v>
      </c>
      <c r="CN1111">
        <v>0</v>
      </c>
      <c r="CO1111">
        <v>3.984</v>
      </c>
      <c r="CP1111">
        <v>1.8620000000000001</v>
      </c>
      <c r="CQ1111" t="s">
        <v>179</v>
      </c>
      <c r="CR1111">
        <v>0</v>
      </c>
      <c r="CS1111">
        <v>5.8460000000000001</v>
      </c>
      <c r="CT1111">
        <v>522</v>
      </c>
      <c r="CU1111">
        <v>30</v>
      </c>
      <c r="CV1111">
        <v>0</v>
      </c>
      <c r="CW1111">
        <v>0</v>
      </c>
      <c r="CX1111">
        <v>552</v>
      </c>
      <c r="CY1111">
        <v>0</v>
      </c>
      <c r="CZ1111">
        <v>0</v>
      </c>
      <c r="DA1111">
        <v>0</v>
      </c>
      <c r="DB1111">
        <v>0</v>
      </c>
      <c r="DC1111">
        <v>0</v>
      </c>
    </row>
    <row r="1112" spans="1:107" x14ac:dyDescent="0.45">
      <c r="A1112">
        <v>2024</v>
      </c>
      <c r="B1112">
        <v>4</v>
      </c>
      <c r="C1112" t="s">
        <v>110</v>
      </c>
      <c r="D1112">
        <v>13519</v>
      </c>
      <c r="E1112" t="s">
        <v>379</v>
      </c>
      <c r="F1112" t="s">
        <v>323</v>
      </c>
      <c r="G1112" t="s">
        <v>244</v>
      </c>
      <c r="H1112">
        <v>1.5780000000000001</v>
      </c>
      <c r="I1112">
        <v>0.26100000000000001</v>
      </c>
      <c r="J1112">
        <v>1.458</v>
      </c>
      <c r="K1112">
        <v>0</v>
      </c>
      <c r="L1112">
        <v>3.2970000000000002</v>
      </c>
      <c r="M1112">
        <v>190</v>
      </c>
      <c r="N1112">
        <v>13</v>
      </c>
      <c r="O1112">
        <v>5</v>
      </c>
      <c r="P1112">
        <v>0</v>
      </c>
      <c r="Q1112">
        <v>208</v>
      </c>
      <c r="R1112" t="s">
        <v>324</v>
      </c>
      <c r="S1112" t="s">
        <v>324</v>
      </c>
      <c r="T1112" t="s">
        <v>324</v>
      </c>
      <c r="U1112" t="s">
        <v>324</v>
      </c>
      <c r="V1112">
        <v>0</v>
      </c>
      <c r="W1112" t="s">
        <v>324</v>
      </c>
      <c r="X1112" t="s">
        <v>324</v>
      </c>
      <c r="Y1112" t="s">
        <v>324</v>
      </c>
      <c r="Z1112" t="s">
        <v>324</v>
      </c>
      <c r="AA1112">
        <v>0</v>
      </c>
      <c r="AB1112" t="s">
        <v>324</v>
      </c>
      <c r="AC1112" t="s">
        <v>324</v>
      </c>
      <c r="AD1112" t="s">
        <v>324</v>
      </c>
      <c r="AE1112" t="s">
        <v>324</v>
      </c>
      <c r="AF1112">
        <v>0</v>
      </c>
      <c r="AG1112" t="s">
        <v>324</v>
      </c>
      <c r="AH1112" t="s">
        <v>324</v>
      </c>
      <c r="AI1112" t="s">
        <v>324</v>
      </c>
      <c r="AJ1112" t="s">
        <v>324</v>
      </c>
      <c r="AK1112">
        <v>0</v>
      </c>
      <c r="AL1112" t="s">
        <v>324</v>
      </c>
      <c r="AM1112" t="s">
        <v>324</v>
      </c>
      <c r="AN1112" t="s">
        <v>324</v>
      </c>
      <c r="AO1112" t="s">
        <v>324</v>
      </c>
      <c r="AP1112">
        <v>0</v>
      </c>
      <c r="AQ1112" t="s">
        <v>324</v>
      </c>
      <c r="AR1112" t="s">
        <v>324</v>
      </c>
      <c r="AS1112" t="s">
        <v>324</v>
      </c>
      <c r="AT1112" t="s">
        <v>324</v>
      </c>
      <c r="AU1112">
        <v>0</v>
      </c>
      <c r="AV1112" t="s">
        <v>324</v>
      </c>
      <c r="AW1112" t="s">
        <v>324</v>
      </c>
      <c r="AX1112" t="s">
        <v>324</v>
      </c>
      <c r="AY1112" t="s">
        <v>324</v>
      </c>
      <c r="AZ1112">
        <v>0</v>
      </c>
      <c r="BA1112" t="s">
        <v>324</v>
      </c>
      <c r="BB1112" t="s">
        <v>324</v>
      </c>
      <c r="BC1112" t="s">
        <v>324</v>
      </c>
      <c r="BD1112" t="s">
        <v>324</v>
      </c>
      <c r="BE1112">
        <v>0</v>
      </c>
      <c r="BF1112" t="s">
        <v>324</v>
      </c>
      <c r="BG1112" t="s">
        <v>324</v>
      </c>
      <c r="BH1112" t="s">
        <v>324</v>
      </c>
      <c r="BI1112" t="s">
        <v>324</v>
      </c>
      <c r="BJ1112">
        <v>0</v>
      </c>
      <c r="BK1112" t="s">
        <v>324</v>
      </c>
      <c r="BL1112" t="s">
        <v>324</v>
      </c>
      <c r="BM1112" t="s">
        <v>324</v>
      </c>
      <c r="BN1112" t="s">
        <v>324</v>
      </c>
      <c r="BO1112">
        <v>0</v>
      </c>
      <c r="BP1112" t="s">
        <v>324</v>
      </c>
      <c r="BQ1112" t="s">
        <v>324</v>
      </c>
      <c r="BR1112" t="s">
        <v>324</v>
      </c>
      <c r="BS1112" t="s">
        <v>324</v>
      </c>
      <c r="BT1112">
        <v>0</v>
      </c>
      <c r="BU1112" t="s">
        <v>324</v>
      </c>
      <c r="BV1112" t="s">
        <v>324</v>
      </c>
      <c r="BW1112" t="s">
        <v>324</v>
      </c>
      <c r="BX1112" t="s">
        <v>324</v>
      </c>
      <c r="BY1112">
        <v>0</v>
      </c>
      <c r="BZ1112" t="s">
        <v>324</v>
      </c>
      <c r="CA1112">
        <v>0.5</v>
      </c>
      <c r="CB1112" t="s">
        <v>324</v>
      </c>
      <c r="CC1112" t="s">
        <v>324</v>
      </c>
      <c r="CD1112">
        <v>0.5</v>
      </c>
      <c r="CE1112" t="s">
        <v>324</v>
      </c>
      <c r="CF1112">
        <v>1</v>
      </c>
      <c r="CG1112" t="s">
        <v>324</v>
      </c>
      <c r="CH1112" t="s">
        <v>324</v>
      </c>
      <c r="CI1112">
        <v>1</v>
      </c>
      <c r="CJ1112" t="s">
        <v>324</v>
      </c>
      <c r="CK1112" t="s">
        <v>324</v>
      </c>
      <c r="CL1112" t="s">
        <v>324</v>
      </c>
      <c r="CM1112" t="s">
        <v>324</v>
      </c>
      <c r="CN1112">
        <v>0</v>
      </c>
      <c r="CO1112">
        <v>1.5780000000000001</v>
      </c>
      <c r="CP1112">
        <v>0.76100000000000001</v>
      </c>
      <c r="CQ1112">
        <v>1.458</v>
      </c>
      <c r="CR1112">
        <v>0</v>
      </c>
      <c r="CS1112">
        <v>3.7970000000000002</v>
      </c>
      <c r="CT1112">
        <v>190</v>
      </c>
      <c r="CU1112">
        <v>14</v>
      </c>
      <c r="CV1112">
        <v>5</v>
      </c>
      <c r="CW1112">
        <v>0</v>
      </c>
      <c r="CX1112">
        <v>209</v>
      </c>
      <c r="CY1112">
        <v>0</v>
      </c>
      <c r="CZ1112">
        <v>0</v>
      </c>
      <c r="DA1112">
        <v>0</v>
      </c>
      <c r="DB1112">
        <v>0</v>
      </c>
      <c r="DC1112">
        <v>0</v>
      </c>
    </row>
    <row r="1113" spans="1:107" x14ac:dyDescent="0.45">
      <c r="A1113">
        <v>2024</v>
      </c>
      <c r="B1113">
        <v>4</v>
      </c>
      <c r="C1113" t="s">
        <v>110</v>
      </c>
      <c r="D1113">
        <v>99999</v>
      </c>
      <c r="E1113" t="s">
        <v>329</v>
      </c>
      <c r="F1113" t="s">
        <v>323</v>
      </c>
      <c r="H1113">
        <v>1.5329999999999999</v>
      </c>
      <c r="I1113">
        <v>-0.12</v>
      </c>
      <c r="J1113" t="s">
        <v>179</v>
      </c>
      <c r="K1113" t="s">
        <v>324</v>
      </c>
      <c r="L1113">
        <v>5.5119999999999996</v>
      </c>
      <c r="M1113" t="s">
        <v>324</v>
      </c>
      <c r="N1113" t="s">
        <v>324</v>
      </c>
      <c r="O1113" t="s">
        <v>324</v>
      </c>
      <c r="P1113" t="s">
        <v>324</v>
      </c>
      <c r="Q1113" t="s">
        <v>324</v>
      </c>
      <c r="R1113" t="s">
        <v>324</v>
      </c>
      <c r="S1113" t="s">
        <v>324</v>
      </c>
      <c r="T1113" t="s">
        <v>324</v>
      </c>
      <c r="U1113" t="s">
        <v>324</v>
      </c>
      <c r="V1113">
        <v>0</v>
      </c>
      <c r="W1113" t="s">
        <v>324</v>
      </c>
      <c r="X1113" t="s">
        <v>324</v>
      </c>
      <c r="Y1113" t="s">
        <v>324</v>
      </c>
      <c r="Z1113" t="s">
        <v>324</v>
      </c>
      <c r="AA1113" t="s">
        <v>324</v>
      </c>
      <c r="AB1113" t="s">
        <v>324</v>
      </c>
      <c r="AC1113" t="s">
        <v>324</v>
      </c>
      <c r="AD1113" t="s">
        <v>324</v>
      </c>
      <c r="AE1113" t="s">
        <v>324</v>
      </c>
      <c r="AF1113" t="s">
        <v>324</v>
      </c>
      <c r="AG1113" t="s">
        <v>324</v>
      </c>
      <c r="AH1113" t="s">
        <v>324</v>
      </c>
      <c r="AI1113" t="s">
        <v>324</v>
      </c>
      <c r="AJ1113" t="s">
        <v>324</v>
      </c>
      <c r="AK1113">
        <v>0</v>
      </c>
      <c r="AL1113" t="s">
        <v>324</v>
      </c>
      <c r="AM1113" t="s">
        <v>324</v>
      </c>
      <c r="AN1113" t="s">
        <v>324</v>
      </c>
      <c r="AO1113" t="s">
        <v>324</v>
      </c>
      <c r="AP1113" t="s">
        <v>324</v>
      </c>
      <c r="AQ1113" t="s">
        <v>324</v>
      </c>
      <c r="AR1113" t="s">
        <v>324</v>
      </c>
      <c r="AS1113" t="s">
        <v>324</v>
      </c>
      <c r="AT1113" t="s">
        <v>324</v>
      </c>
      <c r="AU1113" t="s">
        <v>324</v>
      </c>
      <c r="AV1113" t="s">
        <v>324</v>
      </c>
      <c r="AW1113" t="s">
        <v>324</v>
      </c>
      <c r="AX1113" t="s">
        <v>324</v>
      </c>
      <c r="AY1113" t="s">
        <v>324</v>
      </c>
      <c r="AZ1113">
        <v>0</v>
      </c>
      <c r="BA1113" t="s">
        <v>324</v>
      </c>
      <c r="BB1113" t="s">
        <v>324</v>
      </c>
      <c r="BC1113" t="s">
        <v>324</v>
      </c>
      <c r="BD1113" t="s">
        <v>324</v>
      </c>
      <c r="BE1113" t="s">
        <v>324</v>
      </c>
      <c r="BF1113" t="s">
        <v>324</v>
      </c>
      <c r="BG1113" t="s">
        <v>324</v>
      </c>
      <c r="BH1113" t="s">
        <v>324</v>
      </c>
      <c r="BI1113" t="s">
        <v>324</v>
      </c>
      <c r="BJ1113" t="s">
        <v>324</v>
      </c>
      <c r="BK1113" t="s">
        <v>324</v>
      </c>
      <c r="BL1113" t="s">
        <v>324</v>
      </c>
      <c r="BM1113" t="s">
        <v>324</v>
      </c>
      <c r="BN1113" t="s">
        <v>324</v>
      </c>
      <c r="BO1113" t="s">
        <v>324</v>
      </c>
      <c r="BP1113" t="s">
        <v>324</v>
      </c>
      <c r="BQ1113" t="s">
        <v>324</v>
      </c>
      <c r="BR1113" t="s">
        <v>324</v>
      </c>
      <c r="BS1113" t="s">
        <v>324</v>
      </c>
      <c r="BT1113" t="s">
        <v>324</v>
      </c>
      <c r="BU1113" t="s">
        <v>324</v>
      </c>
      <c r="BV1113" t="s">
        <v>324</v>
      </c>
      <c r="BW1113" t="s">
        <v>324</v>
      </c>
      <c r="BX1113" t="s">
        <v>324</v>
      </c>
      <c r="BY1113" t="s">
        <v>324</v>
      </c>
      <c r="BZ1113" t="s">
        <v>324</v>
      </c>
      <c r="CA1113" t="s">
        <v>324</v>
      </c>
      <c r="CB1113" t="s">
        <v>324</v>
      </c>
      <c r="CC1113" t="s">
        <v>324</v>
      </c>
      <c r="CD1113" t="s">
        <v>324</v>
      </c>
      <c r="CE1113" t="s">
        <v>324</v>
      </c>
      <c r="CF1113" t="s">
        <v>324</v>
      </c>
      <c r="CG1113" t="s">
        <v>324</v>
      </c>
      <c r="CH1113" t="s">
        <v>324</v>
      </c>
      <c r="CI1113" t="s">
        <v>324</v>
      </c>
      <c r="CJ1113" t="s">
        <v>324</v>
      </c>
      <c r="CK1113" t="s">
        <v>324</v>
      </c>
      <c r="CL1113" t="s">
        <v>324</v>
      </c>
      <c r="CM1113" t="s">
        <v>324</v>
      </c>
      <c r="CN1113" t="s">
        <v>324</v>
      </c>
      <c r="CO1113">
        <v>1.5329999999999999</v>
      </c>
      <c r="CP1113">
        <v>-0.12</v>
      </c>
      <c r="CQ1113" t="s">
        <v>179</v>
      </c>
      <c r="CR1113" t="s">
        <v>324</v>
      </c>
      <c r="CS1113">
        <v>5.5119999999999996</v>
      </c>
      <c r="CT1113" t="s">
        <v>324</v>
      </c>
      <c r="CU1113" t="s">
        <v>324</v>
      </c>
      <c r="CV1113" t="s">
        <v>324</v>
      </c>
      <c r="CW1113" t="s">
        <v>324</v>
      </c>
      <c r="CX1113" t="s">
        <v>324</v>
      </c>
      <c r="CY1113" t="s">
        <v>324</v>
      </c>
      <c r="CZ1113" t="s">
        <v>324</v>
      </c>
      <c r="DA1113" t="s">
        <v>324</v>
      </c>
      <c r="DB1113" t="s">
        <v>324</v>
      </c>
      <c r="DC1113" t="s">
        <v>324</v>
      </c>
    </row>
    <row r="1114" spans="1:107" x14ac:dyDescent="0.45">
      <c r="A1114">
        <v>2024</v>
      </c>
      <c r="B1114">
        <v>4</v>
      </c>
      <c r="C1114" t="s">
        <v>114</v>
      </c>
      <c r="D1114">
        <v>6452</v>
      </c>
      <c r="E1114" t="s">
        <v>380</v>
      </c>
      <c r="F1114" t="s">
        <v>323</v>
      </c>
      <c r="G1114" t="s">
        <v>244</v>
      </c>
      <c r="H1114">
        <v>907.83299999999997</v>
      </c>
      <c r="I1114">
        <v>66.974000000000004</v>
      </c>
      <c r="J1114">
        <v>32.456000000000003</v>
      </c>
      <c r="K1114" t="s">
        <v>324</v>
      </c>
      <c r="L1114">
        <v>1007.263</v>
      </c>
      <c r="M1114">
        <v>98998</v>
      </c>
      <c r="N1114">
        <v>885</v>
      </c>
      <c r="O1114">
        <v>718</v>
      </c>
      <c r="P1114" t="s">
        <v>324</v>
      </c>
      <c r="Q1114">
        <v>100601</v>
      </c>
      <c r="R1114" t="s">
        <v>324</v>
      </c>
      <c r="S1114" t="s">
        <v>324</v>
      </c>
      <c r="T1114" t="s">
        <v>324</v>
      </c>
      <c r="U1114" t="s">
        <v>324</v>
      </c>
      <c r="V1114">
        <v>0</v>
      </c>
      <c r="W1114" t="s">
        <v>324</v>
      </c>
      <c r="X1114" t="s">
        <v>324</v>
      </c>
      <c r="Y1114" t="s">
        <v>324</v>
      </c>
      <c r="Z1114" t="s">
        <v>324</v>
      </c>
      <c r="AA1114">
        <v>0</v>
      </c>
      <c r="AB1114">
        <v>63797.565000000002</v>
      </c>
      <c r="AC1114">
        <v>2660.5149999999999</v>
      </c>
      <c r="AD1114">
        <v>550.56600000000003</v>
      </c>
      <c r="AE1114" t="s">
        <v>324</v>
      </c>
      <c r="AF1114">
        <v>67008.645999999993</v>
      </c>
      <c r="AG1114" t="s">
        <v>324</v>
      </c>
      <c r="AH1114" t="s">
        <v>324</v>
      </c>
      <c r="AI1114" t="s">
        <v>324</v>
      </c>
      <c r="AJ1114" t="s">
        <v>324</v>
      </c>
      <c r="AK1114">
        <v>0</v>
      </c>
      <c r="AL1114" t="s">
        <v>324</v>
      </c>
      <c r="AM1114" t="s">
        <v>324</v>
      </c>
      <c r="AN1114" t="s">
        <v>324</v>
      </c>
      <c r="AO1114" t="s">
        <v>324</v>
      </c>
      <c r="AP1114">
        <v>0</v>
      </c>
      <c r="AQ1114" t="s">
        <v>324</v>
      </c>
      <c r="AR1114" t="s">
        <v>324</v>
      </c>
      <c r="AS1114" t="s">
        <v>324</v>
      </c>
      <c r="AT1114" t="s">
        <v>324</v>
      </c>
      <c r="AU1114">
        <v>0</v>
      </c>
      <c r="AV1114" t="s">
        <v>324</v>
      </c>
      <c r="AW1114" t="s">
        <v>324</v>
      </c>
      <c r="AX1114" t="s">
        <v>324</v>
      </c>
      <c r="AY1114" t="s">
        <v>324</v>
      </c>
      <c r="AZ1114">
        <v>0</v>
      </c>
      <c r="BA1114" t="s">
        <v>324</v>
      </c>
      <c r="BB1114" t="s">
        <v>324</v>
      </c>
      <c r="BC1114" t="s">
        <v>324</v>
      </c>
      <c r="BD1114" t="s">
        <v>324</v>
      </c>
      <c r="BE1114">
        <v>0</v>
      </c>
      <c r="BF1114" t="s">
        <v>324</v>
      </c>
      <c r="BG1114" t="s">
        <v>324</v>
      </c>
      <c r="BH1114" t="s">
        <v>324</v>
      </c>
      <c r="BI1114" t="s">
        <v>324</v>
      </c>
      <c r="BJ1114">
        <v>0</v>
      </c>
      <c r="BK1114">
        <v>1.9E-2</v>
      </c>
      <c r="BL1114">
        <v>1.9E-2</v>
      </c>
      <c r="BM1114">
        <v>4.2000000000000003E-2</v>
      </c>
      <c r="BN1114" t="s">
        <v>324</v>
      </c>
      <c r="BO1114">
        <v>0.08</v>
      </c>
      <c r="BP1114">
        <v>6</v>
      </c>
      <c r="BQ1114">
        <v>8</v>
      </c>
      <c r="BR1114">
        <v>4</v>
      </c>
      <c r="BS1114" t="s">
        <v>324</v>
      </c>
      <c r="BT1114">
        <v>18</v>
      </c>
      <c r="BU1114">
        <v>0.29399999999999998</v>
      </c>
      <c r="BV1114">
        <v>0.17699999999999999</v>
      </c>
      <c r="BW1114">
        <v>0</v>
      </c>
      <c r="BX1114" t="s">
        <v>324</v>
      </c>
      <c r="BY1114">
        <v>0.47099999999999997</v>
      </c>
      <c r="BZ1114" t="s">
        <v>324</v>
      </c>
      <c r="CA1114" t="s">
        <v>324</v>
      </c>
      <c r="CB1114">
        <v>5.9489999999999998</v>
      </c>
      <c r="CC1114" t="s">
        <v>324</v>
      </c>
      <c r="CD1114">
        <v>5.9489999999999998</v>
      </c>
      <c r="CE1114" t="s">
        <v>324</v>
      </c>
      <c r="CF1114" t="s">
        <v>324</v>
      </c>
      <c r="CG1114">
        <v>4</v>
      </c>
      <c r="CH1114" t="s">
        <v>324</v>
      </c>
      <c r="CI1114">
        <v>4</v>
      </c>
      <c r="CJ1114" t="s">
        <v>324</v>
      </c>
      <c r="CK1114" t="s">
        <v>324</v>
      </c>
      <c r="CL1114" t="s">
        <v>324</v>
      </c>
      <c r="CM1114" t="s">
        <v>324</v>
      </c>
      <c r="CN1114">
        <v>0</v>
      </c>
      <c r="CO1114">
        <v>907.85199999999998</v>
      </c>
      <c r="CP1114">
        <v>66.992999999999995</v>
      </c>
      <c r="CQ1114">
        <v>38.447000000000003</v>
      </c>
      <c r="CR1114">
        <v>0</v>
      </c>
      <c r="CS1114">
        <v>1013.292</v>
      </c>
      <c r="CT1114">
        <v>99004</v>
      </c>
      <c r="CU1114">
        <v>893</v>
      </c>
      <c r="CV1114">
        <v>726</v>
      </c>
      <c r="CW1114">
        <v>0</v>
      </c>
      <c r="CX1114">
        <v>100623</v>
      </c>
      <c r="CY1114">
        <v>63797.858999999997</v>
      </c>
      <c r="CZ1114">
        <v>2660.692</v>
      </c>
      <c r="DA1114">
        <v>550.56600000000003</v>
      </c>
      <c r="DB1114">
        <v>0</v>
      </c>
      <c r="DC1114">
        <v>67009.116999999998</v>
      </c>
    </row>
    <row r="1115" spans="1:107" x14ac:dyDescent="0.45">
      <c r="A1115">
        <v>2024</v>
      </c>
      <c r="B1115">
        <v>4</v>
      </c>
      <c r="C1115" t="s">
        <v>114</v>
      </c>
      <c r="D1115">
        <v>6455</v>
      </c>
      <c r="E1115" t="s">
        <v>381</v>
      </c>
      <c r="F1115" t="s">
        <v>323</v>
      </c>
      <c r="G1115" t="s">
        <v>244</v>
      </c>
      <c r="H1115">
        <v>765.70799999999997</v>
      </c>
      <c r="I1115">
        <v>50.107999999999997</v>
      </c>
      <c r="J1115">
        <v>11.608000000000001</v>
      </c>
      <c r="K1115" t="s">
        <v>324</v>
      </c>
      <c r="L1115">
        <v>827.42399999999998</v>
      </c>
      <c r="M1115">
        <v>87294</v>
      </c>
      <c r="N1115">
        <v>851</v>
      </c>
      <c r="O1115">
        <v>29</v>
      </c>
      <c r="P1115" t="s">
        <v>324</v>
      </c>
      <c r="Q1115">
        <v>88174</v>
      </c>
      <c r="R1115" t="s">
        <v>324</v>
      </c>
      <c r="S1115" t="s">
        <v>324</v>
      </c>
      <c r="T1115" t="s">
        <v>324</v>
      </c>
      <c r="U1115" t="s">
        <v>324</v>
      </c>
      <c r="V1115">
        <v>0</v>
      </c>
      <c r="W1115" t="s">
        <v>324</v>
      </c>
      <c r="X1115" t="s">
        <v>324</v>
      </c>
      <c r="Y1115" t="s">
        <v>324</v>
      </c>
      <c r="Z1115" t="s">
        <v>324</v>
      </c>
      <c r="AA1115">
        <v>0</v>
      </c>
      <c r="AB1115" t="s">
        <v>324</v>
      </c>
      <c r="AC1115" t="s">
        <v>324</v>
      </c>
      <c r="AD1115" t="s">
        <v>324</v>
      </c>
      <c r="AE1115" t="s">
        <v>324</v>
      </c>
      <c r="AF1115">
        <v>0</v>
      </c>
      <c r="AG1115" t="s">
        <v>324</v>
      </c>
      <c r="AH1115" t="s">
        <v>324</v>
      </c>
      <c r="AI1115" t="s">
        <v>324</v>
      </c>
      <c r="AJ1115" t="s">
        <v>324</v>
      </c>
      <c r="AK1115">
        <v>0</v>
      </c>
      <c r="AL1115" t="s">
        <v>324</v>
      </c>
      <c r="AM1115" t="s">
        <v>324</v>
      </c>
      <c r="AN1115" t="s">
        <v>324</v>
      </c>
      <c r="AO1115" t="s">
        <v>324</v>
      </c>
      <c r="AP1115">
        <v>0</v>
      </c>
      <c r="AQ1115" t="s">
        <v>324</v>
      </c>
      <c r="AR1115" t="s">
        <v>324</v>
      </c>
      <c r="AS1115" t="s">
        <v>324</v>
      </c>
      <c r="AT1115" t="s">
        <v>324</v>
      </c>
      <c r="AU1115">
        <v>0</v>
      </c>
      <c r="AV1115" t="s">
        <v>324</v>
      </c>
      <c r="AW1115" t="s">
        <v>324</v>
      </c>
      <c r="AX1115" t="s">
        <v>324</v>
      </c>
      <c r="AY1115" t="s">
        <v>324</v>
      </c>
      <c r="AZ1115">
        <v>0</v>
      </c>
      <c r="BA1115" t="s">
        <v>324</v>
      </c>
      <c r="BB1115" t="s">
        <v>324</v>
      </c>
      <c r="BC1115" t="s">
        <v>324</v>
      </c>
      <c r="BD1115" t="s">
        <v>324</v>
      </c>
      <c r="BE1115">
        <v>0</v>
      </c>
      <c r="BF1115" t="s">
        <v>324</v>
      </c>
      <c r="BG1115" t="s">
        <v>324</v>
      </c>
      <c r="BH1115" t="s">
        <v>324</v>
      </c>
      <c r="BI1115" t="s">
        <v>324</v>
      </c>
      <c r="BJ1115">
        <v>0</v>
      </c>
      <c r="BK1115">
        <v>2E-3</v>
      </c>
      <c r="BL1115">
        <v>1E-3</v>
      </c>
      <c r="BM1115">
        <v>0</v>
      </c>
      <c r="BN1115" t="s">
        <v>324</v>
      </c>
      <c r="BO1115">
        <v>3.0000000000000001E-3</v>
      </c>
      <c r="BP1115">
        <v>1</v>
      </c>
      <c r="BQ1115">
        <v>1</v>
      </c>
      <c r="BR1115">
        <v>0</v>
      </c>
      <c r="BS1115" t="s">
        <v>324</v>
      </c>
      <c r="BT1115">
        <v>2</v>
      </c>
      <c r="BU1115" t="s">
        <v>324</v>
      </c>
      <c r="BV1115" t="s">
        <v>324</v>
      </c>
      <c r="BW1115" t="s">
        <v>324</v>
      </c>
      <c r="BX1115" t="s">
        <v>324</v>
      </c>
      <c r="BY1115">
        <v>0</v>
      </c>
      <c r="BZ1115" t="s">
        <v>324</v>
      </c>
      <c r="CA1115">
        <v>0.2</v>
      </c>
      <c r="CB1115">
        <v>0.2</v>
      </c>
      <c r="CC1115" t="s">
        <v>324</v>
      </c>
      <c r="CD1115">
        <v>0.4</v>
      </c>
      <c r="CE1115" t="s">
        <v>324</v>
      </c>
      <c r="CF1115">
        <v>1</v>
      </c>
      <c r="CG1115">
        <v>1</v>
      </c>
      <c r="CH1115" t="s">
        <v>324</v>
      </c>
      <c r="CI1115">
        <v>2</v>
      </c>
      <c r="CJ1115" t="s">
        <v>324</v>
      </c>
      <c r="CK1115" t="s">
        <v>324</v>
      </c>
      <c r="CL1115" t="s">
        <v>324</v>
      </c>
      <c r="CM1115" t="s">
        <v>324</v>
      </c>
      <c r="CN1115">
        <v>0</v>
      </c>
      <c r="CO1115">
        <v>765.71</v>
      </c>
      <c r="CP1115">
        <v>50.308999999999997</v>
      </c>
      <c r="CQ1115">
        <v>11.808</v>
      </c>
      <c r="CR1115">
        <v>0</v>
      </c>
      <c r="CS1115">
        <v>827.827</v>
      </c>
      <c r="CT1115">
        <v>87295</v>
      </c>
      <c r="CU1115">
        <v>853</v>
      </c>
      <c r="CV1115">
        <v>30</v>
      </c>
      <c r="CW1115">
        <v>0</v>
      </c>
      <c r="CX1115">
        <v>88178</v>
      </c>
      <c r="CY1115">
        <v>0</v>
      </c>
      <c r="CZ1115">
        <v>0</v>
      </c>
      <c r="DA1115">
        <v>0</v>
      </c>
      <c r="DB1115">
        <v>0</v>
      </c>
      <c r="DC1115">
        <v>0</v>
      </c>
    </row>
    <row r="1116" spans="1:107" x14ac:dyDescent="0.45">
      <c r="A1116">
        <v>2024</v>
      </c>
      <c r="B1116">
        <v>4</v>
      </c>
      <c r="C1116" t="s">
        <v>114</v>
      </c>
      <c r="D1116">
        <v>6457</v>
      </c>
      <c r="E1116" t="s">
        <v>382</v>
      </c>
      <c r="F1116" t="s">
        <v>323</v>
      </c>
      <c r="G1116" t="s">
        <v>244</v>
      </c>
      <c r="H1116">
        <v>2.6419999999999999</v>
      </c>
      <c r="I1116">
        <v>1.3069999999999999</v>
      </c>
      <c r="J1116">
        <v>0</v>
      </c>
      <c r="K1116">
        <v>0</v>
      </c>
      <c r="L1116">
        <v>3.9489999999999998</v>
      </c>
      <c r="M1116">
        <v>566</v>
      </c>
      <c r="N1116">
        <v>10</v>
      </c>
      <c r="O1116">
        <v>0</v>
      </c>
      <c r="P1116">
        <v>0</v>
      </c>
      <c r="Q1116">
        <v>576</v>
      </c>
      <c r="R1116">
        <v>0</v>
      </c>
      <c r="S1116">
        <v>0</v>
      </c>
      <c r="T1116">
        <v>0</v>
      </c>
      <c r="U1116">
        <v>0</v>
      </c>
      <c r="V1116">
        <v>0</v>
      </c>
      <c r="W1116">
        <v>0</v>
      </c>
      <c r="X1116">
        <v>0</v>
      </c>
      <c r="Y1116">
        <v>0</v>
      </c>
      <c r="Z1116">
        <v>0</v>
      </c>
      <c r="AA1116">
        <v>0</v>
      </c>
      <c r="AB1116">
        <v>0</v>
      </c>
      <c r="AC1116">
        <v>0</v>
      </c>
      <c r="AD1116">
        <v>0</v>
      </c>
      <c r="AE1116">
        <v>0</v>
      </c>
      <c r="AF1116">
        <v>0</v>
      </c>
      <c r="AG1116">
        <v>0</v>
      </c>
      <c r="AH1116">
        <v>0</v>
      </c>
      <c r="AI1116">
        <v>0</v>
      </c>
      <c r="AJ1116">
        <v>0</v>
      </c>
      <c r="AK1116">
        <v>0</v>
      </c>
      <c r="AL1116">
        <v>0</v>
      </c>
      <c r="AM1116">
        <v>0</v>
      </c>
      <c r="AN1116">
        <v>0</v>
      </c>
      <c r="AO1116">
        <v>0</v>
      </c>
      <c r="AP1116">
        <v>0</v>
      </c>
      <c r="AQ1116">
        <v>0</v>
      </c>
      <c r="AR1116">
        <v>0</v>
      </c>
      <c r="AS1116">
        <v>0</v>
      </c>
      <c r="AT1116">
        <v>0</v>
      </c>
      <c r="AU1116">
        <v>0</v>
      </c>
      <c r="AV1116">
        <v>0</v>
      </c>
      <c r="AW1116">
        <v>0</v>
      </c>
      <c r="AX1116">
        <v>0</v>
      </c>
      <c r="AY1116">
        <v>0</v>
      </c>
      <c r="AZ1116">
        <v>0</v>
      </c>
      <c r="BA1116">
        <v>0</v>
      </c>
      <c r="BB1116">
        <v>0</v>
      </c>
      <c r="BC1116">
        <v>0</v>
      </c>
      <c r="BD1116">
        <v>0</v>
      </c>
      <c r="BE1116">
        <v>0</v>
      </c>
      <c r="BF1116">
        <v>0</v>
      </c>
      <c r="BG1116">
        <v>0</v>
      </c>
      <c r="BH1116">
        <v>0</v>
      </c>
      <c r="BI1116">
        <v>0</v>
      </c>
      <c r="BJ1116">
        <v>0</v>
      </c>
      <c r="BK1116">
        <v>0</v>
      </c>
      <c r="BL1116">
        <v>0</v>
      </c>
      <c r="BM1116">
        <v>0</v>
      </c>
      <c r="BN1116">
        <v>0</v>
      </c>
      <c r="BO1116">
        <v>0</v>
      </c>
      <c r="BP1116">
        <v>0</v>
      </c>
      <c r="BQ1116">
        <v>0</v>
      </c>
      <c r="BR1116">
        <v>0</v>
      </c>
      <c r="BS1116">
        <v>0</v>
      </c>
      <c r="BT1116">
        <v>0</v>
      </c>
      <c r="BU1116">
        <v>0</v>
      </c>
      <c r="BV1116">
        <v>0</v>
      </c>
      <c r="BW1116">
        <v>0</v>
      </c>
      <c r="BX1116">
        <v>0</v>
      </c>
      <c r="BY1116">
        <v>0</v>
      </c>
      <c r="BZ1116">
        <v>0</v>
      </c>
      <c r="CA1116">
        <v>0</v>
      </c>
      <c r="CB1116">
        <v>0</v>
      </c>
      <c r="CC1116">
        <v>0</v>
      </c>
      <c r="CD1116">
        <v>0</v>
      </c>
      <c r="CE1116">
        <v>0</v>
      </c>
      <c r="CF1116">
        <v>0</v>
      </c>
      <c r="CG1116">
        <v>0</v>
      </c>
      <c r="CH1116">
        <v>0</v>
      </c>
      <c r="CI1116">
        <v>0</v>
      </c>
      <c r="CJ1116">
        <v>0</v>
      </c>
      <c r="CK1116">
        <v>0</v>
      </c>
      <c r="CL1116">
        <v>0</v>
      </c>
      <c r="CM1116">
        <v>0</v>
      </c>
      <c r="CN1116">
        <v>0</v>
      </c>
      <c r="CO1116">
        <v>2.6419999999999999</v>
      </c>
      <c r="CP1116">
        <v>1.3069999999999999</v>
      </c>
      <c r="CQ1116" t="s">
        <v>179</v>
      </c>
      <c r="CR1116">
        <v>0</v>
      </c>
      <c r="CS1116">
        <v>3.9489999999999998</v>
      </c>
      <c r="CT1116">
        <v>566</v>
      </c>
      <c r="CU1116">
        <v>10</v>
      </c>
      <c r="CV1116">
        <v>0</v>
      </c>
      <c r="CW1116">
        <v>0</v>
      </c>
      <c r="CX1116">
        <v>576</v>
      </c>
      <c r="CY1116">
        <v>0</v>
      </c>
      <c r="CZ1116">
        <v>0</v>
      </c>
      <c r="DA1116">
        <v>0</v>
      </c>
      <c r="DB1116">
        <v>0</v>
      </c>
      <c r="DC1116">
        <v>0</v>
      </c>
    </row>
    <row r="1117" spans="1:107" x14ac:dyDescent="0.45">
      <c r="A1117">
        <v>2024</v>
      </c>
      <c r="B1117">
        <v>4</v>
      </c>
      <c r="C1117" t="s">
        <v>114</v>
      </c>
      <c r="D1117">
        <v>9617</v>
      </c>
      <c r="E1117" t="s">
        <v>383</v>
      </c>
      <c r="F1117" t="s">
        <v>323</v>
      </c>
      <c r="G1117" t="s">
        <v>247</v>
      </c>
      <c r="H1117">
        <v>50.048000000000002</v>
      </c>
      <c r="I1117">
        <v>9.5549999999999997</v>
      </c>
      <c r="J1117" t="s">
        <v>324</v>
      </c>
      <c r="K1117" t="s">
        <v>324</v>
      </c>
      <c r="L1117">
        <v>59.603000000000002</v>
      </c>
      <c r="M1117">
        <v>5737</v>
      </c>
      <c r="N1117">
        <v>119</v>
      </c>
      <c r="O1117" t="s">
        <v>324</v>
      </c>
      <c r="P1117" t="s">
        <v>324</v>
      </c>
      <c r="Q1117">
        <v>5856</v>
      </c>
      <c r="R1117" t="s">
        <v>324</v>
      </c>
      <c r="S1117" t="s">
        <v>324</v>
      </c>
      <c r="T1117" t="s">
        <v>324</v>
      </c>
      <c r="U1117" t="s">
        <v>324</v>
      </c>
      <c r="V1117">
        <v>0</v>
      </c>
      <c r="W1117" t="s">
        <v>324</v>
      </c>
      <c r="X1117" t="s">
        <v>324</v>
      </c>
      <c r="Y1117" t="s">
        <v>324</v>
      </c>
      <c r="Z1117" t="s">
        <v>324</v>
      </c>
      <c r="AA1117">
        <v>0</v>
      </c>
      <c r="AB1117">
        <v>50.048000000000002</v>
      </c>
      <c r="AC1117">
        <v>9.5549999999999997</v>
      </c>
      <c r="AD1117" t="s">
        <v>324</v>
      </c>
      <c r="AE1117" t="s">
        <v>324</v>
      </c>
      <c r="AF1117">
        <v>59.603000000000002</v>
      </c>
      <c r="AG1117" t="s">
        <v>324</v>
      </c>
      <c r="AH1117" t="s">
        <v>324</v>
      </c>
      <c r="AI1117" t="s">
        <v>324</v>
      </c>
      <c r="AJ1117" t="s">
        <v>324</v>
      </c>
      <c r="AK1117">
        <v>0</v>
      </c>
      <c r="AL1117" t="s">
        <v>324</v>
      </c>
      <c r="AM1117" t="s">
        <v>324</v>
      </c>
      <c r="AN1117" t="s">
        <v>324</v>
      </c>
      <c r="AO1117" t="s">
        <v>324</v>
      </c>
      <c r="AP1117">
        <v>0</v>
      </c>
      <c r="AQ1117" t="s">
        <v>324</v>
      </c>
      <c r="AR1117" t="s">
        <v>324</v>
      </c>
      <c r="AS1117" t="s">
        <v>324</v>
      </c>
      <c r="AT1117" t="s">
        <v>324</v>
      </c>
      <c r="AU1117">
        <v>0</v>
      </c>
      <c r="AV1117" t="s">
        <v>324</v>
      </c>
      <c r="AW1117" t="s">
        <v>324</v>
      </c>
      <c r="AX1117" t="s">
        <v>324</v>
      </c>
      <c r="AY1117" t="s">
        <v>324</v>
      </c>
      <c r="AZ1117">
        <v>0</v>
      </c>
      <c r="BA1117" t="s">
        <v>324</v>
      </c>
      <c r="BB1117" t="s">
        <v>324</v>
      </c>
      <c r="BC1117" t="s">
        <v>324</v>
      </c>
      <c r="BD1117" t="s">
        <v>324</v>
      </c>
      <c r="BE1117">
        <v>0</v>
      </c>
      <c r="BF1117" t="s">
        <v>324</v>
      </c>
      <c r="BG1117" t="s">
        <v>324</v>
      </c>
      <c r="BH1117" t="s">
        <v>324</v>
      </c>
      <c r="BI1117" t="s">
        <v>324</v>
      </c>
      <c r="BJ1117">
        <v>0</v>
      </c>
      <c r="BK1117" t="s">
        <v>324</v>
      </c>
      <c r="BL1117" t="s">
        <v>324</v>
      </c>
      <c r="BM1117" t="s">
        <v>324</v>
      </c>
      <c r="BN1117" t="s">
        <v>324</v>
      </c>
      <c r="BO1117">
        <v>0</v>
      </c>
      <c r="BP1117" t="s">
        <v>324</v>
      </c>
      <c r="BQ1117" t="s">
        <v>324</v>
      </c>
      <c r="BR1117" t="s">
        <v>324</v>
      </c>
      <c r="BS1117" t="s">
        <v>324</v>
      </c>
      <c r="BT1117">
        <v>0</v>
      </c>
      <c r="BU1117" t="s">
        <v>324</v>
      </c>
      <c r="BV1117" t="s">
        <v>324</v>
      </c>
      <c r="BW1117" t="s">
        <v>324</v>
      </c>
      <c r="BX1117" t="s">
        <v>324</v>
      </c>
      <c r="BY1117">
        <v>0</v>
      </c>
      <c r="BZ1117" t="s">
        <v>324</v>
      </c>
      <c r="CA1117" t="s">
        <v>324</v>
      </c>
      <c r="CB1117" t="s">
        <v>324</v>
      </c>
      <c r="CC1117" t="s">
        <v>324</v>
      </c>
      <c r="CD1117">
        <v>0</v>
      </c>
      <c r="CE1117" t="s">
        <v>324</v>
      </c>
      <c r="CF1117" t="s">
        <v>324</v>
      </c>
      <c r="CG1117" t="s">
        <v>324</v>
      </c>
      <c r="CH1117" t="s">
        <v>324</v>
      </c>
      <c r="CI1117">
        <v>0</v>
      </c>
      <c r="CJ1117" t="s">
        <v>324</v>
      </c>
      <c r="CK1117" t="s">
        <v>324</v>
      </c>
      <c r="CL1117" t="s">
        <v>324</v>
      </c>
      <c r="CM1117" t="s">
        <v>324</v>
      </c>
      <c r="CN1117">
        <v>0</v>
      </c>
      <c r="CO1117">
        <v>50.048000000000002</v>
      </c>
      <c r="CP1117">
        <v>9.5549999999999997</v>
      </c>
      <c r="CQ1117" t="s">
        <v>179</v>
      </c>
      <c r="CR1117">
        <v>0</v>
      </c>
      <c r="CS1117">
        <v>59.603000000000002</v>
      </c>
      <c r="CT1117">
        <v>5737</v>
      </c>
      <c r="CU1117">
        <v>119</v>
      </c>
      <c r="CV1117">
        <v>0</v>
      </c>
      <c r="CW1117">
        <v>0</v>
      </c>
      <c r="CX1117">
        <v>5856</v>
      </c>
      <c r="CY1117">
        <v>50.048000000000002</v>
      </c>
      <c r="CZ1117">
        <v>9.5549999999999997</v>
      </c>
      <c r="DA1117">
        <v>0</v>
      </c>
      <c r="DB1117">
        <v>0</v>
      </c>
      <c r="DC1117">
        <v>59.603000000000002</v>
      </c>
    </row>
    <row r="1118" spans="1:107" x14ac:dyDescent="0.45">
      <c r="A1118">
        <v>2024</v>
      </c>
      <c r="B1118">
        <v>4</v>
      </c>
      <c r="C1118" t="s">
        <v>114</v>
      </c>
      <c r="D1118">
        <v>18454</v>
      </c>
      <c r="E1118" t="s">
        <v>384</v>
      </c>
      <c r="F1118" t="s">
        <v>323</v>
      </c>
      <c r="G1118" t="s">
        <v>247</v>
      </c>
      <c r="H1118">
        <v>369.10300000000001</v>
      </c>
      <c r="I1118">
        <v>30.283999999999999</v>
      </c>
      <c r="J1118">
        <v>0.74</v>
      </c>
      <c r="K1118" t="s">
        <v>324</v>
      </c>
      <c r="L1118">
        <v>400.12700000000001</v>
      </c>
      <c r="M1118">
        <v>26254</v>
      </c>
      <c r="N1118">
        <v>277</v>
      </c>
      <c r="O1118">
        <v>3</v>
      </c>
      <c r="P1118" t="s">
        <v>324</v>
      </c>
      <c r="Q1118">
        <v>26534</v>
      </c>
      <c r="R1118">
        <v>30.8</v>
      </c>
      <c r="S1118">
        <v>1</v>
      </c>
      <c r="T1118" t="s">
        <v>324</v>
      </c>
      <c r="U1118" t="s">
        <v>324</v>
      </c>
      <c r="V1118">
        <v>31.8</v>
      </c>
      <c r="W1118">
        <v>742</v>
      </c>
      <c r="X1118">
        <v>46</v>
      </c>
      <c r="Y1118" t="s">
        <v>324</v>
      </c>
      <c r="Z1118" t="s">
        <v>324</v>
      </c>
      <c r="AA1118">
        <v>788</v>
      </c>
      <c r="AB1118">
        <v>21719.86</v>
      </c>
      <c r="AC1118">
        <v>1030.9749999999999</v>
      </c>
      <c r="AD1118">
        <v>48.024000000000001</v>
      </c>
      <c r="AE1118" t="s">
        <v>324</v>
      </c>
      <c r="AF1118">
        <v>22798.859</v>
      </c>
      <c r="AG1118">
        <v>11.788</v>
      </c>
      <c r="AH1118">
        <v>2.9000000000000001E-2</v>
      </c>
      <c r="AI1118" t="s">
        <v>324</v>
      </c>
      <c r="AJ1118" t="s">
        <v>324</v>
      </c>
      <c r="AK1118">
        <v>11.817</v>
      </c>
      <c r="AL1118">
        <v>1228</v>
      </c>
      <c r="AM1118">
        <v>1</v>
      </c>
      <c r="AN1118" t="s">
        <v>324</v>
      </c>
      <c r="AO1118" t="s">
        <v>324</v>
      </c>
      <c r="AP1118">
        <v>1229</v>
      </c>
      <c r="AQ1118" t="s">
        <v>324</v>
      </c>
      <c r="AR1118" t="s">
        <v>324</v>
      </c>
      <c r="AS1118" t="s">
        <v>324</v>
      </c>
      <c r="AT1118" t="s">
        <v>324</v>
      </c>
      <c r="AU1118">
        <v>0</v>
      </c>
      <c r="AV1118" t="s">
        <v>324</v>
      </c>
      <c r="AW1118" t="s">
        <v>324</v>
      </c>
      <c r="AX1118" t="s">
        <v>324</v>
      </c>
      <c r="AY1118" t="s">
        <v>324</v>
      </c>
      <c r="AZ1118">
        <v>0</v>
      </c>
      <c r="BA1118" t="s">
        <v>324</v>
      </c>
      <c r="BB1118" t="s">
        <v>324</v>
      </c>
      <c r="BC1118" t="s">
        <v>324</v>
      </c>
      <c r="BD1118" t="s">
        <v>324</v>
      </c>
      <c r="BE1118">
        <v>0</v>
      </c>
      <c r="BF1118" t="s">
        <v>324</v>
      </c>
      <c r="BG1118" t="s">
        <v>324</v>
      </c>
      <c r="BH1118" t="s">
        <v>324</v>
      </c>
      <c r="BI1118" t="s">
        <v>324</v>
      </c>
      <c r="BJ1118">
        <v>0</v>
      </c>
      <c r="BK1118" t="s">
        <v>324</v>
      </c>
      <c r="BL1118" t="s">
        <v>324</v>
      </c>
      <c r="BM1118" t="s">
        <v>324</v>
      </c>
      <c r="BN1118" t="s">
        <v>324</v>
      </c>
      <c r="BO1118">
        <v>0</v>
      </c>
      <c r="BP1118" t="s">
        <v>324</v>
      </c>
      <c r="BQ1118" t="s">
        <v>324</v>
      </c>
      <c r="BR1118" t="s">
        <v>324</v>
      </c>
      <c r="BS1118" t="s">
        <v>324</v>
      </c>
      <c r="BT1118">
        <v>0</v>
      </c>
      <c r="BU1118" t="s">
        <v>324</v>
      </c>
      <c r="BV1118" t="s">
        <v>324</v>
      </c>
      <c r="BW1118" t="s">
        <v>324</v>
      </c>
      <c r="BX1118" t="s">
        <v>324</v>
      </c>
      <c r="BY1118">
        <v>0</v>
      </c>
      <c r="BZ1118" t="s">
        <v>324</v>
      </c>
      <c r="CA1118">
        <v>0.05</v>
      </c>
      <c r="CB1118" t="s">
        <v>324</v>
      </c>
      <c r="CC1118" t="s">
        <v>324</v>
      </c>
      <c r="CD1118">
        <v>0.05</v>
      </c>
      <c r="CE1118" t="s">
        <v>324</v>
      </c>
      <c r="CF1118">
        <v>1</v>
      </c>
      <c r="CG1118" t="s">
        <v>324</v>
      </c>
      <c r="CH1118" t="s">
        <v>324</v>
      </c>
      <c r="CI1118">
        <v>1</v>
      </c>
      <c r="CJ1118" t="s">
        <v>324</v>
      </c>
      <c r="CK1118" t="s">
        <v>324</v>
      </c>
      <c r="CL1118" t="s">
        <v>324</v>
      </c>
      <c r="CM1118" t="s">
        <v>324</v>
      </c>
      <c r="CN1118">
        <v>0</v>
      </c>
      <c r="CO1118">
        <v>399.90300000000002</v>
      </c>
      <c r="CP1118">
        <v>31.334</v>
      </c>
      <c r="CQ1118">
        <v>0.74</v>
      </c>
      <c r="CR1118">
        <v>0</v>
      </c>
      <c r="CS1118">
        <v>431.97699999999998</v>
      </c>
      <c r="CT1118">
        <v>26996</v>
      </c>
      <c r="CU1118">
        <v>324</v>
      </c>
      <c r="CV1118">
        <v>3</v>
      </c>
      <c r="CW1118">
        <v>0</v>
      </c>
      <c r="CX1118">
        <v>27323</v>
      </c>
      <c r="CY1118">
        <v>21719.86</v>
      </c>
      <c r="CZ1118">
        <v>1030.9749999999999</v>
      </c>
      <c r="DA1118">
        <v>48.024000000000001</v>
      </c>
      <c r="DB1118">
        <v>0</v>
      </c>
      <c r="DC1118">
        <v>22798.859</v>
      </c>
    </row>
    <row r="1119" spans="1:107" x14ac:dyDescent="0.45">
      <c r="A1119">
        <v>2024</v>
      </c>
      <c r="B1119">
        <v>4</v>
      </c>
      <c r="C1119" t="s">
        <v>114</v>
      </c>
      <c r="D1119">
        <v>99999</v>
      </c>
      <c r="E1119" t="s">
        <v>329</v>
      </c>
      <c r="F1119" t="s">
        <v>323</v>
      </c>
      <c r="H1119">
        <v>284.04199999999997</v>
      </c>
      <c r="I1119">
        <v>30.875</v>
      </c>
      <c r="J1119">
        <v>0.48599999999999999</v>
      </c>
      <c r="K1119" t="s">
        <v>324</v>
      </c>
      <c r="L1119">
        <v>315.40300000000002</v>
      </c>
      <c r="M1119" t="s">
        <v>324</v>
      </c>
      <c r="N1119" t="s">
        <v>324</v>
      </c>
      <c r="O1119" t="s">
        <v>324</v>
      </c>
      <c r="P1119" t="s">
        <v>324</v>
      </c>
      <c r="Q1119" t="s">
        <v>324</v>
      </c>
      <c r="R1119">
        <v>-5.3719999999999999</v>
      </c>
      <c r="S1119">
        <v>-0.17399999999999999</v>
      </c>
      <c r="T1119" t="s">
        <v>324</v>
      </c>
      <c r="U1119" t="s">
        <v>324</v>
      </c>
      <c r="V1119">
        <v>-5.5460000000000003</v>
      </c>
      <c r="W1119" t="s">
        <v>324</v>
      </c>
      <c r="X1119" t="s">
        <v>324</v>
      </c>
      <c r="Y1119" t="s">
        <v>324</v>
      </c>
      <c r="Z1119" t="s">
        <v>324</v>
      </c>
      <c r="AA1119" t="s">
        <v>324</v>
      </c>
      <c r="AB1119" t="s">
        <v>324</v>
      </c>
      <c r="AC1119" t="s">
        <v>324</v>
      </c>
      <c r="AD1119" t="s">
        <v>324</v>
      </c>
      <c r="AE1119" t="s">
        <v>324</v>
      </c>
      <c r="AF1119" t="s">
        <v>324</v>
      </c>
      <c r="AG1119">
        <v>-2.056</v>
      </c>
      <c r="AH1119">
        <v>-5.0000000000000001E-3</v>
      </c>
      <c r="AI1119" t="s">
        <v>324</v>
      </c>
      <c r="AJ1119" t="s">
        <v>324</v>
      </c>
      <c r="AK1119">
        <v>-2.0609999999999999</v>
      </c>
      <c r="AL1119" t="s">
        <v>324</v>
      </c>
      <c r="AM1119" t="s">
        <v>324</v>
      </c>
      <c r="AN1119" t="s">
        <v>324</v>
      </c>
      <c r="AO1119" t="s">
        <v>324</v>
      </c>
      <c r="AP1119" t="s">
        <v>324</v>
      </c>
      <c r="AQ1119" t="s">
        <v>324</v>
      </c>
      <c r="AR1119" t="s">
        <v>324</v>
      </c>
      <c r="AS1119" t="s">
        <v>324</v>
      </c>
      <c r="AT1119" t="s">
        <v>324</v>
      </c>
      <c r="AU1119" t="s">
        <v>324</v>
      </c>
      <c r="AV1119" t="s">
        <v>324</v>
      </c>
      <c r="AW1119" t="s">
        <v>324</v>
      </c>
      <c r="AX1119" t="s">
        <v>324</v>
      </c>
      <c r="AY1119" t="s">
        <v>324</v>
      </c>
      <c r="AZ1119">
        <v>0</v>
      </c>
      <c r="BA1119" t="s">
        <v>324</v>
      </c>
      <c r="BB1119" t="s">
        <v>324</v>
      </c>
      <c r="BC1119" t="s">
        <v>324</v>
      </c>
      <c r="BD1119" t="s">
        <v>324</v>
      </c>
      <c r="BE1119" t="s">
        <v>324</v>
      </c>
      <c r="BF1119" t="s">
        <v>324</v>
      </c>
      <c r="BG1119" t="s">
        <v>324</v>
      </c>
      <c r="BH1119" t="s">
        <v>324</v>
      </c>
      <c r="BI1119" t="s">
        <v>324</v>
      </c>
      <c r="BJ1119" t="s">
        <v>324</v>
      </c>
      <c r="BK1119" t="s">
        <v>324</v>
      </c>
      <c r="BL1119" t="s">
        <v>324</v>
      </c>
      <c r="BM1119" t="s">
        <v>324</v>
      </c>
      <c r="BN1119" t="s">
        <v>324</v>
      </c>
      <c r="BO1119" t="s">
        <v>324</v>
      </c>
      <c r="BP1119" t="s">
        <v>324</v>
      </c>
      <c r="BQ1119" t="s">
        <v>324</v>
      </c>
      <c r="BR1119" t="s">
        <v>324</v>
      </c>
      <c r="BS1119" t="s">
        <v>324</v>
      </c>
      <c r="BT1119" t="s">
        <v>324</v>
      </c>
      <c r="BU1119" t="s">
        <v>324</v>
      </c>
      <c r="BV1119" t="s">
        <v>324</v>
      </c>
      <c r="BW1119" t="s">
        <v>324</v>
      </c>
      <c r="BX1119" t="s">
        <v>324</v>
      </c>
      <c r="BY1119" t="s">
        <v>324</v>
      </c>
      <c r="BZ1119" t="s">
        <v>324</v>
      </c>
      <c r="CA1119" t="s">
        <v>324</v>
      </c>
      <c r="CB1119" t="s">
        <v>324</v>
      </c>
      <c r="CC1119" t="s">
        <v>324</v>
      </c>
      <c r="CD1119" t="s">
        <v>324</v>
      </c>
      <c r="CE1119" t="s">
        <v>324</v>
      </c>
      <c r="CF1119" t="s">
        <v>324</v>
      </c>
      <c r="CG1119" t="s">
        <v>324</v>
      </c>
      <c r="CH1119" t="s">
        <v>324</v>
      </c>
      <c r="CI1119" t="s">
        <v>324</v>
      </c>
      <c r="CJ1119" t="s">
        <v>324</v>
      </c>
      <c r="CK1119" t="s">
        <v>324</v>
      </c>
      <c r="CL1119" t="s">
        <v>324</v>
      </c>
      <c r="CM1119" t="s">
        <v>324</v>
      </c>
      <c r="CN1119" t="s">
        <v>324</v>
      </c>
      <c r="CO1119">
        <v>278.67099999999999</v>
      </c>
      <c r="CP1119">
        <v>30.701000000000001</v>
      </c>
      <c r="CQ1119">
        <v>0.48599999999999999</v>
      </c>
      <c r="CR1119" t="s">
        <v>324</v>
      </c>
      <c r="CS1119">
        <v>309.85700000000003</v>
      </c>
      <c r="CT1119" t="s">
        <v>324</v>
      </c>
      <c r="CU1119" t="s">
        <v>324</v>
      </c>
      <c r="CV1119" t="s">
        <v>324</v>
      </c>
      <c r="CW1119" t="s">
        <v>324</v>
      </c>
      <c r="CX1119" t="s">
        <v>324</v>
      </c>
      <c r="CY1119" t="s">
        <v>324</v>
      </c>
      <c r="CZ1119" t="s">
        <v>324</v>
      </c>
      <c r="DA1119" t="s">
        <v>324</v>
      </c>
      <c r="DB1119" t="s">
        <v>324</v>
      </c>
      <c r="DC1119" t="s">
        <v>324</v>
      </c>
    </row>
    <row r="1120" spans="1:107" x14ac:dyDescent="0.45">
      <c r="A1120">
        <v>2024</v>
      </c>
      <c r="B1120">
        <v>4</v>
      </c>
      <c r="C1120" t="s">
        <v>117</v>
      </c>
      <c r="D1120">
        <v>3916</v>
      </c>
      <c r="E1120" t="s">
        <v>385</v>
      </c>
      <c r="F1120" t="s">
        <v>323</v>
      </c>
      <c r="G1120" t="s">
        <v>244</v>
      </c>
      <c r="H1120">
        <v>3.7709999999999999</v>
      </c>
      <c r="I1120">
        <v>3.5409999999999999</v>
      </c>
      <c r="J1120" t="s">
        <v>324</v>
      </c>
      <c r="K1120" t="s">
        <v>324</v>
      </c>
      <c r="L1120">
        <v>7.3120000000000003</v>
      </c>
      <c r="M1120">
        <v>581</v>
      </c>
      <c r="N1120">
        <v>43</v>
      </c>
      <c r="O1120" t="s">
        <v>324</v>
      </c>
      <c r="P1120" t="s">
        <v>324</v>
      </c>
      <c r="Q1120">
        <v>624</v>
      </c>
      <c r="R1120" t="s">
        <v>324</v>
      </c>
      <c r="S1120" t="s">
        <v>324</v>
      </c>
      <c r="T1120" t="s">
        <v>324</v>
      </c>
      <c r="U1120" t="s">
        <v>324</v>
      </c>
      <c r="V1120">
        <v>0</v>
      </c>
      <c r="W1120" t="s">
        <v>324</v>
      </c>
      <c r="X1120" t="s">
        <v>324</v>
      </c>
      <c r="Y1120" t="s">
        <v>324</v>
      </c>
      <c r="Z1120" t="s">
        <v>324</v>
      </c>
      <c r="AA1120">
        <v>0</v>
      </c>
      <c r="AB1120">
        <v>59.393999999999998</v>
      </c>
      <c r="AC1120">
        <v>12.991</v>
      </c>
      <c r="AD1120" t="s">
        <v>324</v>
      </c>
      <c r="AE1120" t="s">
        <v>324</v>
      </c>
      <c r="AF1120">
        <v>72.385000000000005</v>
      </c>
      <c r="AG1120" t="s">
        <v>324</v>
      </c>
      <c r="AH1120">
        <v>1</v>
      </c>
      <c r="AI1120" t="s">
        <v>324</v>
      </c>
      <c r="AJ1120" t="s">
        <v>324</v>
      </c>
      <c r="AK1120">
        <v>1</v>
      </c>
      <c r="AL1120" t="s">
        <v>324</v>
      </c>
      <c r="AM1120">
        <v>1</v>
      </c>
      <c r="AN1120" t="s">
        <v>324</v>
      </c>
      <c r="AO1120" t="s">
        <v>324</v>
      </c>
      <c r="AP1120">
        <v>1</v>
      </c>
      <c r="AQ1120" t="s">
        <v>324</v>
      </c>
      <c r="AR1120">
        <v>4</v>
      </c>
      <c r="AS1120" t="s">
        <v>324</v>
      </c>
      <c r="AT1120" t="s">
        <v>324</v>
      </c>
      <c r="AU1120">
        <v>4</v>
      </c>
      <c r="AV1120" t="s">
        <v>324</v>
      </c>
      <c r="AW1120" t="s">
        <v>324</v>
      </c>
      <c r="AX1120" t="s">
        <v>324</v>
      </c>
      <c r="AY1120" t="s">
        <v>324</v>
      </c>
      <c r="AZ1120">
        <v>0</v>
      </c>
      <c r="BA1120" t="s">
        <v>324</v>
      </c>
      <c r="BB1120" t="s">
        <v>324</v>
      </c>
      <c r="BC1120" t="s">
        <v>324</v>
      </c>
      <c r="BD1120" t="s">
        <v>324</v>
      </c>
      <c r="BE1120">
        <v>0</v>
      </c>
      <c r="BF1120" t="s">
        <v>324</v>
      </c>
      <c r="BG1120" t="s">
        <v>324</v>
      </c>
      <c r="BH1120" t="s">
        <v>324</v>
      </c>
      <c r="BI1120" t="s">
        <v>324</v>
      </c>
      <c r="BJ1120">
        <v>0</v>
      </c>
      <c r="BK1120" t="s">
        <v>324</v>
      </c>
      <c r="BL1120" t="s">
        <v>324</v>
      </c>
      <c r="BM1120" t="s">
        <v>324</v>
      </c>
      <c r="BN1120" t="s">
        <v>324</v>
      </c>
      <c r="BO1120">
        <v>0</v>
      </c>
      <c r="BP1120" t="s">
        <v>324</v>
      </c>
      <c r="BQ1120" t="s">
        <v>324</v>
      </c>
      <c r="BR1120" t="s">
        <v>324</v>
      </c>
      <c r="BS1120" t="s">
        <v>324</v>
      </c>
      <c r="BT1120">
        <v>0</v>
      </c>
      <c r="BU1120" t="s">
        <v>324</v>
      </c>
      <c r="BV1120" t="s">
        <v>324</v>
      </c>
      <c r="BW1120" t="s">
        <v>324</v>
      </c>
      <c r="BX1120" t="s">
        <v>324</v>
      </c>
      <c r="BY1120">
        <v>0</v>
      </c>
      <c r="BZ1120" t="s">
        <v>324</v>
      </c>
      <c r="CA1120" t="s">
        <v>324</v>
      </c>
      <c r="CB1120" t="s">
        <v>324</v>
      </c>
      <c r="CC1120" t="s">
        <v>324</v>
      </c>
      <c r="CD1120">
        <v>0</v>
      </c>
      <c r="CE1120" t="s">
        <v>324</v>
      </c>
      <c r="CF1120" t="s">
        <v>324</v>
      </c>
      <c r="CG1120" t="s">
        <v>324</v>
      </c>
      <c r="CH1120" t="s">
        <v>324</v>
      </c>
      <c r="CI1120">
        <v>0</v>
      </c>
      <c r="CJ1120" t="s">
        <v>324</v>
      </c>
      <c r="CK1120" t="s">
        <v>324</v>
      </c>
      <c r="CL1120" t="s">
        <v>324</v>
      </c>
      <c r="CM1120" t="s">
        <v>324</v>
      </c>
      <c r="CN1120">
        <v>0</v>
      </c>
      <c r="CO1120">
        <v>3.7709999999999999</v>
      </c>
      <c r="CP1120">
        <v>3.5409999999999999</v>
      </c>
      <c r="CQ1120" t="s">
        <v>179</v>
      </c>
      <c r="CR1120">
        <v>0</v>
      </c>
      <c r="CS1120">
        <v>7.3120000000000003</v>
      </c>
      <c r="CT1120">
        <v>581</v>
      </c>
      <c r="CU1120">
        <v>43</v>
      </c>
      <c r="CV1120">
        <v>0</v>
      </c>
      <c r="CW1120">
        <v>0</v>
      </c>
      <c r="CX1120">
        <v>624</v>
      </c>
      <c r="CY1120">
        <v>59.393999999999998</v>
      </c>
      <c r="CZ1120">
        <v>12.991</v>
      </c>
      <c r="DA1120">
        <v>0</v>
      </c>
      <c r="DB1120">
        <v>0</v>
      </c>
      <c r="DC1120">
        <v>72.385000000000005</v>
      </c>
    </row>
    <row r="1121" spans="1:107" x14ac:dyDescent="0.45">
      <c r="A1121">
        <v>2024</v>
      </c>
      <c r="B1121">
        <v>4</v>
      </c>
      <c r="C1121" t="s">
        <v>117</v>
      </c>
      <c r="D1121">
        <v>7140</v>
      </c>
      <c r="E1121" t="s">
        <v>386</v>
      </c>
      <c r="F1121" t="s">
        <v>323</v>
      </c>
      <c r="G1121" t="s">
        <v>244</v>
      </c>
      <c r="H1121">
        <v>66.790999999999997</v>
      </c>
      <c r="I1121">
        <v>21.641999999999999</v>
      </c>
      <c r="J1121">
        <v>3.403</v>
      </c>
      <c r="K1121" t="s">
        <v>324</v>
      </c>
      <c r="L1121">
        <v>91.835999999999999</v>
      </c>
      <c r="M1121">
        <v>10207</v>
      </c>
      <c r="N1121">
        <v>454</v>
      </c>
      <c r="O1121">
        <v>36</v>
      </c>
      <c r="P1121" t="s">
        <v>324</v>
      </c>
      <c r="Q1121">
        <v>10697</v>
      </c>
      <c r="R1121" t="s">
        <v>324</v>
      </c>
      <c r="S1121" t="s">
        <v>324</v>
      </c>
      <c r="T1121" t="s">
        <v>324</v>
      </c>
      <c r="U1121" t="s">
        <v>324</v>
      </c>
      <c r="V1121">
        <v>0</v>
      </c>
      <c r="W1121" t="s">
        <v>324</v>
      </c>
      <c r="X1121" t="s">
        <v>324</v>
      </c>
      <c r="Y1121" t="s">
        <v>324</v>
      </c>
      <c r="Z1121" t="s">
        <v>324</v>
      </c>
      <c r="AA1121">
        <v>0</v>
      </c>
      <c r="AB1121" t="s">
        <v>324</v>
      </c>
      <c r="AC1121" t="s">
        <v>324</v>
      </c>
      <c r="AD1121" t="s">
        <v>324</v>
      </c>
      <c r="AE1121" t="s">
        <v>324</v>
      </c>
      <c r="AF1121">
        <v>0</v>
      </c>
      <c r="AG1121" t="s">
        <v>324</v>
      </c>
      <c r="AH1121" t="s">
        <v>324</v>
      </c>
      <c r="AI1121" t="s">
        <v>324</v>
      </c>
      <c r="AJ1121" t="s">
        <v>324</v>
      </c>
      <c r="AK1121">
        <v>0</v>
      </c>
      <c r="AL1121" t="s">
        <v>324</v>
      </c>
      <c r="AM1121" t="s">
        <v>324</v>
      </c>
      <c r="AN1121" t="s">
        <v>324</v>
      </c>
      <c r="AO1121" t="s">
        <v>324</v>
      </c>
      <c r="AP1121">
        <v>0</v>
      </c>
      <c r="AQ1121" t="s">
        <v>324</v>
      </c>
      <c r="AR1121" t="s">
        <v>324</v>
      </c>
      <c r="AS1121" t="s">
        <v>324</v>
      </c>
      <c r="AT1121" t="s">
        <v>324</v>
      </c>
      <c r="AU1121">
        <v>0</v>
      </c>
      <c r="AV1121" t="s">
        <v>324</v>
      </c>
      <c r="AW1121" t="s">
        <v>324</v>
      </c>
      <c r="AX1121" t="s">
        <v>324</v>
      </c>
      <c r="AY1121" t="s">
        <v>324</v>
      </c>
      <c r="AZ1121">
        <v>0</v>
      </c>
      <c r="BA1121" t="s">
        <v>324</v>
      </c>
      <c r="BB1121" t="s">
        <v>324</v>
      </c>
      <c r="BC1121" t="s">
        <v>324</v>
      </c>
      <c r="BD1121" t="s">
        <v>324</v>
      </c>
      <c r="BE1121">
        <v>0</v>
      </c>
      <c r="BF1121" t="s">
        <v>324</v>
      </c>
      <c r="BG1121" t="s">
        <v>324</v>
      </c>
      <c r="BH1121" t="s">
        <v>324</v>
      </c>
      <c r="BI1121" t="s">
        <v>324</v>
      </c>
      <c r="BJ1121">
        <v>0</v>
      </c>
      <c r="BK1121" t="s">
        <v>324</v>
      </c>
      <c r="BL1121" t="s">
        <v>324</v>
      </c>
      <c r="BM1121" t="s">
        <v>324</v>
      </c>
      <c r="BN1121" t="s">
        <v>324</v>
      </c>
      <c r="BO1121">
        <v>0</v>
      </c>
      <c r="BP1121" t="s">
        <v>324</v>
      </c>
      <c r="BQ1121" t="s">
        <v>324</v>
      </c>
      <c r="BR1121" t="s">
        <v>324</v>
      </c>
      <c r="BS1121" t="s">
        <v>324</v>
      </c>
      <c r="BT1121">
        <v>0</v>
      </c>
      <c r="BU1121" t="s">
        <v>324</v>
      </c>
      <c r="BV1121" t="s">
        <v>324</v>
      </c>
      <c r="BW1121" t="s">
        <v>324</v>
      </c>
      <c r="BX1121" t="s">
        <v>324</v>
      </c>
      <c r="BY1121">
        <v>0</v>
      </c>
      <c r="BZ1121" t="s">
        <v>324</v>
      </c>
      <c r="CA1121" t="s">
        <v>324</v>
      </c>
      <c r="CB1121" t="s">
        <v>324</v>
      </c>
      <c r="CC1121" t="s">
        <v>324</v>
      </c>
      <c r="CD1121">
        <v>0</v>
      </c>
      <c r="CE1121" t="s">
        <v>324</v>
      </c>
      <c r="CF1121" t="s">
        <v>324</v>
      </c>
      <c r="CG1121" t="s">
        <v>324</v>
      </c>
      <c r="CH1121" t="s">
        <v>324</v>
      </c>
      <c r="CI1121">
        <v>0</v>
      </c>
      <c r="CJ1121" t="s">
        <v>324</v>
      </c>
      <c r="CK1121" t="s">
        <v>324</v>
      </c>
      <c r="CL1121" t="s">
        <v>324</v>
      </c>
      <c r="CM1121" t="s">
        <v>324</v>
      </c>
      <c r="CN1121">
        <v>0</v>
      </c>
      <c r="CO1121">
        <v>66.790999999999997</v>
      </c>
      <c r="CP1121">
        <v>21.641999999999999</v>
      </c>
      <c r="CQ1121">
        <v>3.403</v>
      </c>
      <c r="CR1121">
        <v>0</v>
      </c>
      <c r="CS1121">
        <v>91.835999999999999</v>
      </c>
      <c r="CT1121">
        <v>10207</v>
      </c>
      <c r="CU1121">
        <v>454</v>
      </c>
      <c r="CV1121">
        <v>36</v>
      </c>
      <c r="CW1121">
        <v>0</v>
      </c>
      <c r="CX1121">
        <v>10697</v>
      </c>
      <c r="CY1121">
        <v>0</v>
      </c>
      <c r="CZ1121">
        <v>0</v>
      </c>
      <c r="DA1121">
        <v>0</v>
      </c>
      <c r="DB1121">
        <v>0</v>
      </c>
      <c r="DC1121">
        <v>0</v>
      </c>
    </row>
    <row r="1122" spans="1:107" x14ac:dyDescent="0.45">
      <c r="A1122">
        <v>2024</v>
      </c>
      <c r="B1122">
        <v>4</v>
      </c>
      <c r="C1122" t="s">
        <v>117</v>
      </c>
      <c r="D1122">
        <v>9601</v>
      </c>
      <c r="E1122" t="s">
        <v>387</v>
      </c>
      <c r="F1122" t="s">
        <v>323</v>
      </c>
      <c r="G1122" t="s">
        <v>247</v>
      </c>
      <c r="H1122">
        <v>8.2189999999999994</v>
      </c>
      <c r="I1122">
        <v>5.2110000000000003</v>
      </c>
      <c r="J1122" t="s">
        <v>324</v>
      </c>
      <c r="K1122" t="s">
        <v>324</v>
      </c>
      <c r="L1122">
        <v>13.43</v>
      </c>
      <c r="M1122">
        <v>1032</v>
      </c>
      <c r="N1122">
        <v>31</v>
      </c>
      <c r="O1122" t="s">
        <v>324</v>
      </c>
      <c r="P1122" t="s">
        <v>324</v>
      </c>
      <c r="Q1122">
        <v>1063</v>
      </c>
      <c r="R1122" t="s">
        <v>324</v>
      </c>
      <c r="S1122" t="s">
        <v>324</v>
      </c>
      <c r="T1122" t="s">
        <v>324</v>
      </c>
      <c r="U1122" t="s">
        <v>324</v>
      </c>
      <c r="V1122">
        <v>0</v>
      </c>
      <c r="W1122" t="s">
        <v>324</v>
      </c>
      <c r="X1122" t="s">
        <v>324</v>
      </c>
      <c r="Y1122" t="s">
        <v>324</v>
      </c>
      <c r="Z1122" t="s">
        <v>324</v>
      </c>
      <c r="AA1122">
        <v>0</v>
      </c>
      <c r="AB1122">
        <v>507.03500000000003</v>
      </c>
      <c r="AC1122">
        <v>151.97200000000001</v>
      </c>
      <c r="AD1122" t="s">
        <v>324</v>
      </c>
      <c r="AE1122" t="s">
        <v>324</v>
      </c>
      <c r="AF1122">
        <v>659.00699999999995</v>
      </c>
      <c r="AG1122" t="s">
        <v>324</v>
      </c>
      <c r="AH1122" t="s">
        <v>324</v>
      </c>
      <c r="AI1122" t="s">
        <v>324</v>
      </c>
      <c r="AJ1122" t="s">
        <v>324</v>
      </c>
      <c r="AK1122">
        <v>0</v>
      </c>
      <c r="AL1122" t="s">
        <v>324</v>
      </c>
      <c r="AM1122" t="s">
        <v>324</v>
      </c>
      <c r="AN1122" t="s">
        <v>324</v>
      </c>
      <c r="AO1122" t="s">
        <v>324</v>
      </c>
      <c r="AP1122">
        <v>0</v>
      </c>
      <c r="AQ1122" t="s">
        <v>324</v>
      </c>
      <c r="AR1122" t="s">
        <v>324</v>
      </c>
      <c r="AS1122" t="s">
        <v>324</v>
      </c>
      <c r="AT1122" t="s">
        <v>324</v>
      </c>
      <c r="AU1122">
        <v>0</v>
      </c>
      <c r="AV1122" t="s">
        <v>324</v>
      </c>
      <c r="AW1122" t="s">
        <v>324</v>
      </c>
      <c r="AX1122" t="s">
        <v>324</v>
      </c>
      <c r="AY1122" t="s">
        <v>324</v>
      </c>
      <c r="AZ1122">
        <v>0</v>
      </c>
      <c r="BA1122" t="s">
        <v>324</v>
      </c>
      <c r="BB1122" t="s">
        <v>324</v>
      </c>
      <c r="BC1122" t="s">
        <v>324</v>
      </c>
      <c r="BD1122" t="s">
        <v>324</v>
      </c>
      <c r="BE1122">
        <v>0</v>
      </c>
      <c r="BF1122" t="s">
        <v>324</v>
      </c>
      <c r="BG1122" t="s">
        <v>324</v>
      </c>
      <c r="BH1122" t="s">
        <v>324</v>
      </c>
      <c r="BI1122" t="s">
        <v>324</v>
      </c>
      <c r="BJ1122">
        <v>0</v>
      </c>
      <c r="BK1122" t="s">
        <v>324</v>
      </c>
      <c r="BL1122" t="s">
        <v>324</v>
      </c>
      <c r="BM1122" t="s">
        <v>324</v>
      </c>
      <c r="BN1122" t="s">
        <v>324</v>
      </c>
      <c r="BO1122">
        <v>0</v>
      </c>
      <c r="BP1122" t="s">
        <v>324</v>
      </c>
      <c r="BQ1122" t="s">
        <v>324</v>
      </c>
      <c r="BR1122" t="s">
        <v>324</v>
      </c>
      <c r="BS1122" t="s">
        <v>324</v>
      </c>
      <c r="BT1122">
        <v>0</v>
      </c>
      <c r="BU1122" t="s">
        <v>324</v>
      </c>
      <c r="BV1122" t="s">
        <v>324</v>
      </c>
      <c r="BW1122" t="s">
        <v>324</v>
      </c>
      <c r="BX1122" t="s">
        <v>324</v>
      </c>
      <c r="BY1122">
        <v>0</v>
      </c>
      <c r="BZ1122" t="s">
        <v>324</v>
      </c>
      <c r="CA1122" t="s">
        <v>324</v>
      </c>
      <c r="CB1122" t="s">
        <v>324</v>
      </c>
      <c r="CC1122" t="s">
        <v>324</v>
      </c>
      <c r="CD1122">
        <v>0</v>
      </c>
      <c r="CE1122" t="s">
        <v>324</v>
      </c>
      <c r="CF1122" t="s">
        <v>324</v>
      </c>
      <c r="CG1122" t="s">
        <v>324</v>
      </c>
      <c r="CH1122" t="s">
        <v>324</v>
      </c>
      <c r="CI1122">
        <v>0</v>
      </c>
      <c r="CJ1122" t="s">
        <v>324</v>
      </c>
      <c r="CK1122" t="s">
        <v>324</v>
      </c>
      <c r="CL1122" t="s">
        <v>324</v>
      </c>
      <c r="CM1122" t="s">
        <v>324</v>
      </c>
      <c r="CN1122">
        <v>0</v>
      </c>
      <c r="CO1122">
        <v>8.2189999999999994</v>
      </c>
      <c r="CP1122">
        <v>5.2110000000000003</v>
      </c>
      <c r="CQ1122" t="s">
        <v>179</v>
      </c>
      <c r="CR1122">
        <v>0</v>
      </c>
      <c r="CS1122">
        <v>13.43</v>
      </c>
      <c r="CT1122">
        <v>1032</v>
      </c>
      <c r="CU1122">
        <v>31</v>
      </c>
      <c r="CV1122">
        <v>0</v>
      </c>
      <c r="CW1122">
        <v>0</v>
      </c>
      <c r="CX1122">
        <v>1063</v>
      </c>
      <c r="CY1122">
        <v>507.03500000000003</v>
      </c>
      <c r="CZ1122">
        <v>151.97200000000001</v>
      </c>
      <c r="DA1122">
        <v>0</v>
      </c>
      <c r="DB1122">
        <v>0</v>
      </c>
      <c r="DC1122">
        <v>659.00699999999995</v>
      </c>
    </row>
    <row r="1123" spans="1:107" x14ac:dyDescent="0.45">
      <c r="A1123">
        <v>2024</v>
      </c>
      <c r="B1123">
        <v>4</v>
      </c>
      <c r="C1123" t="s">
        <v>117</v>
      </c>
      <c r="D1123">
        <v>99999</v>
      </c>
      <c r="E1123" t="s">
        <v>329</v>
      </c>
      <c r="F1123" t="s">
        <v>323</v>
      </c>
      <c r="H1123">
        <v>42.411000000000001</v>
      </c>
      <c r="I1123">
        <v>8.0860000000000003</v>
      </c>
      <c r="J1123">
        <v>2.931</v>
      </c>
      <c r="K1123" t="s">
        <v>324</v>
      </c>
      <c r="L1123">
        <v>53.427999999999997</v>
      </c>
      <c r="M1123" t="s">
        <v>324</v>
      </c>
      <c r="N1123" t="s">
        <v>324</v>
      </c>
      <c r="O1123" t="s">
        <v>324</v>
      </c>
      <c r="P1123" t="s">
        <v>324</v>
      </c>
      <c r="Q1123" t="s">
        <v>324</v>
      </c>
      <c r="R1123" t="s">
        <v>324</v>
      </c>
      <c r="S1123" t="s">
        <v>324</v>
      </c>
      <c r="T1123" t="s">
        <v>324</v>
      </c>
      <c r="U1123" t="s">
        <v>324</v>
      </c>
      <c r="V1123">
        <v>0</v>
      </c>
      <c r="W1123" t="s">
        <v>324</v>
      </c>
      <c r="X1123" t="s">
        <v>324</v>
      </c>
      <c r="Y1123" t="s">
        <v>324</v>
      </c>
      <c r="Z1123" t="s">
        <v>324</v>
      </c>
      <c r="AA1123" t="s">
        <v>324</v>
      </c>
      <c r="AB1123" t="s">
        <v>324</v>
      </c>
      <c r="AC1123" t="s">
        <v>324</v>
      </c>
      <c r="AD1123" t="s">
        <v>324</v>
      </c>
      <c r="AE1123" t="s">
        <v>324</v>
      </c>
      <c r="AF1123" t="s">
        <v>324</v>
      </c>
      <c r="AG1123" t="s">
        <v>324</v>
      </c>
      <c r="AH1123" t="s">
        <v>324</v>
      </c>
      <c r="AI1123" t="s">
        <v>324</v>
      </c>
      <c r="AJ1123" t="s">
        <v>324</v>
      </c>
      <c r="AK1123">
        <v>0</v>
      </c>
      <c r="AL1123" t="s">
        <v>324</v>
      </c>
      <c r="AM1123" t="s">
        <v>324</v>
      </c>
      <c r="AN1123" t="s">
        <v>324</v>
      </c>
      <c r="AO1123" t="s">
        <v>324</v>
      </c>
      <c r="AP1123" t="s">
        <v>324</v>
      </c>
      <c r="AQ1123" t="s">
        <v>324</v>
      </c>
      <c r="AR1123" t="s">
        <v>324</v>
      </c>
      <c r="AS1123" t="s">
        <v>324</v>
      </c>
      <c r="AT1123" t="s">
        <v>324</v>
      </c>
      <c r="AU1123" t="s">
        <v>324</v>
      </c>
      <c r="AV1123" t="s">
        <v>324</v>
      </c>
      <c r="AW1123" t="s">
        <v>324</v>
      </c>
      <c r="AX1123" t="s">
        <v>324</v>
      </c>
      <c r="AY1123" t="s">
        <v>324</v>
      </c>
      <c r="AZ1123">
        <v>0</v>
      </c>
      <c r="BA1123" t="s">
        <v>324</v>
      </c>
      <c r="BB1123" t="s">
        <v>324</v>
      </c>
      <c r="BC1123" t="s">
        <v>324</v>
      </c>
      <c r="BD1123" t="s">
        <v>324</v>
      </c>
      <c r="BE1123" t="s">
        <v>324</v>
      </c>
      <c r="BF1123" t="s">
        <v>324</v>
      </c>
      <c r="BG1123" t="s">
        <v>324</v>
      </c>
      <c r="BH1123" t="s">
        <v>324</v>
      </c>
      <c r="BI1123" t="s">
        <v>324</v>
      </c>
      <c r="BJ1123" t="s">
        <v>324</v>
      </c>
      <c r="BK1123" t="s">
        <v>324</v>
      </c>
      <c r="BL1123" t="s">
        <v>324</v>
      </c>
      <c r="BM1123" t="s">
        <v>324</v>
      </c>
      <c r="BN1123" t="s">
        <v>324</v>
      </c>
      <c r="BO1123" t="s">
        <v>324</v>
      </c>
      <c r="BP1123" t="s">
        <v>324</v>
      </c>
      <c r="BQ1123" t="s">
        <v>324</v>
      </c>
      <c r="BR1123" t="s">
        <v>324</v>
      </c>
      <c r="BS1123" t="s">
        <v>324</v>
      </c>
      <c r="BT1123" t="s">
        <v>324</v>
      </c>
      <c r="BU1123" t="s">
        <v>324</v>
      </c>
      <c r="BV1123" t="s">
        <v>324</v>
      </c>
      <c r="BW1123" t="s">
        <v>324</v>
      </c>
      <c r="BX1123" t="s">
        <v>324</v>
      </c>
      <c r="BY1123" t="s">
        <v>324</v>
      </c>
      <c r="BZ1123" t="s">
        <v>324</v>
      </c>
      <c r="CA1123" t="s">
        <v>324</v>
      </c>
      <c r="CB1123" t="s">
        <v>324</v>
      </c>
      <c r="CC1123" t="s">
        <v>324</v>
      </c>
      <c r="CD1123" t="s">
        <v>324</v>
      </c>
      <c r="CE1123" t="s">
        <v>324</v>
      </c>
      <c r="CF1123" t="s">
        <v>324</v>
      </c>
      <c r="CG1123" t="s">
        <v>324</v>
      </c>
      <c r="CH1123" t="s">
        <v>324</v>
      </c>
      <c r="CI1123" t="s">
        <v>324</v>
      </c>
      <c r="CJ1123" t="s">
        <v>324</v>
      </c>
      <c r="CK1123" t="s">
        <v>324</v>
      </c>
      <c r="CL1123" t="s">
        <v>324</v>
      </c>
      <c r="CM1123" t="s">
        <v>324</v>
      </c>
      <c r="CN1123" t="s">
        <v>324</v>
      </c>
      <c r="CO1123">
        <v>42.411000000000001</v>
      </c>
      <c r="CP1123">
        <v>8.0860000000000003</v>
      </c>
      <c r="CQ1123">
        <v>2.931</v>
      </c>
      <c r="CR1123" t="s">
        <v>324</v>
      </c>
      <c r="CS1123">
        <v>53.427999999999997</v>
      </c>
      <c r="CT1123" t="s">
        <v>324</v>
      </c>
      <c r="CU1123" t="s">
        <v>324</v>
      </c>
      <c r="CV1123" t="s">
        <v>324</v>
      </c>
      <c r="CW1123" t="s">
        <v>324</v>
      </c>
      <c r="CX1123" t="s">
        <v>324</v>
      </c>
      <c r="CY1123" t="s">
        <v>324</v>
      </c>
      <c r="CZ1123" t="s">
        <v>324</v>
      </c>
      <c r="DA1123" t="s">
        <v>324</v>
      </c>
      <c r="DB1123" t="s">
        <v>324</v>
      </c>
      <c r="DC1123" t="s">
        <v>324</v>
      </c>
    </row>
    <row r="1124" spans="1:107" x14ac:dyDescent="0.45">
      <c r="A1124">
        <v>2024</v>
      </c>
      <c r="B1124">
        <v>4</v>
      </c>
      <c r="C1124" t="s">
        <v>388</v>
      </c>
      <c r="D1124">
        <v>8287</v>
      </c>
      <c r="E1124" t="s">
        <v>389</v>
      </c>
      <c r="F1124" t="s">
        <v>323</v>
      </c>
      <c r="G1124" t="s">
        <v>244</v>
      </c>
      <c r="H1124">
        <v>78.19</v>
      </c>
      <c r="I1124">
        <v>22.129000000000001</v>
      </c>
      <c r="J1124">
        <v>1.431</v>
      </c>
      <c r="K1124" t="s">
        <v>324</v>
      </c>
      <c r="L1124">
        <v>101.75</v>
      </c>
      <c r="M1124">
        <v>13847</v>
      </c>
      <c r="N1124">
        <v>756</v>
      </c>
      <c r="O1124">
        <v>31</v>
      </c>
      <c r="P1124" t="s">
        <v>324</v>
      </c>
      <c r="Q1124">
        <v>14634</v>
      </c>
      <c r="R1124" t="s">
        <v>324</v>
      </c>
      <c r="S1124" t="s">
        <v>324</v>
      </c>
      <c r="T1124" t="s">
        <v>324</v>
      </c>
      <c r="U1124" t="s">
        <v>324</v>
      </c>
      <c r="V1124">
        <v>0</v>
      </c>
      <c r="W1124" t="s">
        <v>324</v>
      </c>
      <c r="X1124" t="s">
        <v>324</v>
      </c>
      <c r="Y1124" t="s">
        <v>324</v>
      </c>
      <c r="Z1124" t="s">
        <v>324</v>
      </c>
      <c r="AA1124">
        <v>0</v>
      </c>
      <c r="AB1124" t="s">
        <v>324</v>
      </c>
      <c r="AC1124" t="s">
        <v>324</v>
      </c>
      <c r="AD1124" t="s">
        <v>324</v>
      </c>
      <c r="AE1124" t="s">
        <v>324</v>
      </c>
      <c r="AF1124">
        <v>0</v>
      </c>
      <c r="AG1124">
        <v>16.326000000000001</v>
      </c>
      <c r="AH1124">
        <v>1.2310000000000001</v>
      </c>
      <c r="AI1124">
        <v>3.0000000000000001E-3</v>
      </c>
      <c r="AJ1124" t="s">
        <v>324</v>
      </c>
      <c r="AK1124">
        <v>17.559999999999999</v>
      </c>
      <c r="AL1124">
        <v>2189</v>
      </c>
      <c r="AM1124">
        <v>35</v>
      </c>
      <c r="AN1124">
        <v>1</v>
      </c>
      <c r="AO1124" t="s">
        <v>324</v>
      </c>
      <c r="AP1124">
        <v>2225</v>
      </c>
      <c r="AQ1124">
        <v>38.198999999999998</v>
      </c>
      <c r="AR1124">
        <v>2.0070000000000001</v>
      </c>
      <c r="AS1124">
        <v>0</v>
      </c>
      <c r="AT1124" t="s">
        <v>324</v>
      </c>
      <c r="AU1124">
        <v>40.206000000000003</v>
      </c>
      <c r="AV1124" t="s">
        <v>324</v>
      </c>
      <c r="AW1124" t="s">
        <v>324</v>
      </c>
      <c r="AX1124" t="s">
        <v>324</v>
      </c>
      <c r="AY1124" t="s">
        <v>324</v>
      </c>
      <c r="AZ1124">
        <v>0</v>
      </c>
      <c r="BA1124" t="s">
        <v>324</v>
      </c>
      <c r="BB1124" t="s">
        <v>324</v>
      </c>
      <c r="BC1124" t="s">
        <v>324</v>
      </c>
      <c r="BD1124" t="s">
        <v>324</v>
      </c>
      <c r="BE1124">
        <v>0</v>
      </c>
      <c r="BF1124" t="s">
        <v>324</v>
      </c>
      <c r="BG1124" t="s">
        <v>324</v>
      </c>
      <c r="BH1124" t="s">
        <v>324</v>
      </c>
      <c r="BI1124" t="s">
        <v>324</v>
      </c>
      <c r="BJ1124">
        <v>0</v>
      </c>
      <c r="BK1124">
        <v>0.05</v>
      </c>
      <c r="BL1124" t="s">
        <v>324</v>
      </c>
      <c r="BM1124">
        <v>0.16700000000000001</v>
      </c>
      <c r="BN1124" t="s">
        <v>324</v>
      </c>
      <c r="BO1124">
        <v>0.217</v>
      </c>
      <c r="BP1124">
        <v>15</v>
      </c>
      <c r="BQ1124" t="s">
        <v>324</v>
      </c>
      <c r="BR1124">
        <v>3</v>
      </c>
      <c r="BS1124" t="s">
        <v>324</v>
      </c>
      <c r="BT1124">
        <v>18</v>
      </c>
      <c r="BU1124" t="s">
        <v>324</v>
      </c>
      <c r="BV1124" t="s">
        <v>324</v>
      </c>
      <c r="BW1124" t="s">
        <v>324</v>
      </c>
      <c r="BX1124" t="s">
        <v>324</v>
      </c>
      <c r="BY1124">
        <v>0</v>
      </c>
      <c r="BZ1124" t="s">
        <v>324</v>
      </c>
      <c r="CA1124" t="s">
        <v>324</v>
      </c>
      <c r="CB1124">
        <v>4.9000000000000002E-2</v>
      </c>
      <c r="CC1124" t="s">
        <v>324</v>
      </c>
      <c r="CD1124">
        <v>4.9000000000000002E-2</v>
      </c>
      <c r="CE1124" t="s">
        <v>324</v>
      </c>
      <c r="CF1124" t="s">
        <v>324</v>
      </c>
      <c r="CG1124">
        <v>1</v>
      </c>
      <c r="CH1124" t="s">
        <v>324</v>
      </c>
      <c r="CI1124">
        <v>1</v>
      </c>
      <c r="CJ1124" t="s">
        <v>324</v>
      </c>
      <c r="CK1124" t="s">
        <v>324</v>
      </c>
      <c r="CL1124" t="s">
        <v>324</v>
      </c>
      <c r="CM1124" t="s">
        <v>324</v>
      </c>
      <c r="CN1124">
        <v>0</v>
      </c>
      <c r="CO1124">
        <v>78.239999999999995</v>
      </c>
      <c r="CP1124">
        <v>22.129000000000001</v>
      </c>
      <c r="CQ1124">
        <v>1.647</v>
      </c>
      <c r="CR1124">
        <v>0</v>
      </c>
      <c r="CS1124">
        <v>102.01600000000001</v>
      </c>
      <c r="CT1124">
        <v>13862</v>
      </c>
      <c r="CU1124">
        <v>756</v>
      </c>
      <c r="CV1124">
        <v>35</v>
      </c>
      <c r="CW1124">
        <v>0</v>
      </c>
      <c r="CX1124">
        <v>14653</v>
      </c>
      <c r="CY1124">
        <v>0</v>
      </c>
      <c r="CZ1124">
        <v>0</v>
      </c>
      <c r="DA1124">
        <v>0</v>
      </c>
      <c r="DB1124">
        <v>0</v>
      </c>
      <c r="DC1124">
        <v>0</v>
      </c>
    </row>
    <row r="1125" spans="1:107" x14ac:dyDescent="0.45">
      <c r="A1125">
        <v>2024</v>
      </c>
      <c r="B1125">
        <v>4</v>
      </c>
      <c r="C1125" t="s">
        <v>388</v>
      </c>
      <c r="D1125">
        <v>10071</v>
      </c>
      <c r="E1125" t="s">
        <v>390</v>
      </c>
      <c r="F1125" t="s">
        <v>323</v>
      </c>
      <c r="G1125" t="s">
        <v>244</v>
      </c>
      <c r="H1125">
        <v>25.59</v>
      </c>
      <c r="I1125">
        <v>10.954000000000001</v>
      </c>
      <c r="J1125">
        <v>0</v>
      </c>
      <c r="K1125">
        <v>0</v>
      </c>
      <c r="L1125">
        <v>36.543999999999997</v>
      </c>
      <c r="M1125">
        <v>5739</v>
      </c>
      <c r="N1125">
        <v>417</v>
      </c>
      <c r="O1125">
        <v>0</v>
      </c>
      <c r="P1125">
        <v>0</v>
      </c>
      <c r="Q1125">
        <v>6156</v>
      </c>
      <c r="R1125">
        <v>0</v>
      </c>
      <c r="S1125">
        <v>0</v>
      </c>
      <c r="T1125">
        <v>0</v>
      </c>
      <c r="U1125">
        <v>0</v>
      </c>
      <c r="V1125">
        <v>0</v>
      </c>
      <c r="W1125">
        <v>0</v>
      </c>
      <c r="X1125">
        <v>0</v>
      </c>
      <c r="Y1125">
        <v>0</v>
      </c>
      <c r="Z1125">
        <v>0</v>
      </c>
      <c r="AA1125">
        <v>0</v>
      </c>
      <c r="AB1125">
        <v>1677.9549999999999</v>
      </c>
      <c r="AC1125">
        <v>440.27199999999999</v>
      </c>
      <c r="AD1125">
        <v>0</v>
      </c>
      <c r="AE1125">
        <v>0</v>
      </c>
      <c r="AF1125">
        <v>2118.2269999999999</v>
      </c>
      <c r="AG1125">
        <v>13.474</v>
      </c>
      <c r="AH1125">
        <v>1.7490000000000001</v>
      </c>
      <c r="AI1125">
        <v>0</v>
      </c>
      <c r="AJ1125">
        <v>0</v>
      </c>
      <c r="AK1125">
        <v>15.223000000000001</v>
      </c>
      <c r="AL1125">
        <v>1873</v>
      </c>
      <c r="AM1125">
        <v>41</v>
      </c>
      <c r="AN1125">
        <v>0</v>
      </c>
      <c r="AO1125">
        <v>0</v>
      </c>
      <c r="AP1125">
        <v>1914</v>
      </c>
      <c r="AQ1125">
        <v>34.79</v>
      </c>
      <c r="AR1125">
        <v>4.4109999999999996</v>
      </c>
      <c r="AS1125">
        <v>0</v>
      </c>
      <c r="AT1125">
        <v>0</v>
      </c>
      <c r="AU1125">
        <v>39.201000000000001</v>
      </c>
      <c r="AV1125" t="s">
        <v>324</v>
      </c>
      <c r="AW1125" t="s">
        <v>324</v>
      </c>
      <c r="AX1125" t="s">
        <v>324</v>
      </c>
      <c r="AY1125" t="s">
        <v>324</v>
      </c>
      <c r="AZ1125">
        <v>0</v>
      </c>
      <c r="BA1125" t="s">
        <v>324</v>
      </c>
      <c r="BB1125" t="s">
        <v>324</v>
      </c>
      <c r="BC1125" t="s">
        <v>324</v>
      </c>
      <c r="BD1125" t="s">
        <v>324</v>
      </c>
      <c r="BE1125">
        <v>0</v>
      </c>
      <c r="BF1125" t="s">
        <v>324</v>
      </c>
      <c r="BG1125" t="s">
        <v>324</v>
      </c>
      <c r="BH1125" t="s">
        <v>324</v>
      </c>
      <c r="BI1125" t="s">
        <v>324</v>
      </c>
      <c r="BJ1125">
        <v>0</v>
      </c>
      <c r="BK1125">
        <v>0.01</v>
      </c>
      <c r="BL1125">
        <v>1E-3</v>
      </c>
      <c r="BM1125">
        <v>0</v>
      </c>
      <c r="BN1125">
        <v>0</v>
      </c>
      <c r="BO1125">
        <v>1.0999999999999999E-2</v>
      </c>
      <c r="BP1125">
        <v>6</v>
      </c>
      <c r="BQ1125">
        <v>1</v>
      </c>
      <c r="BR1125">
        <v>0</v>
      </c>
      <c r="BS1125">
        <v>0</v>
      </c>
      <c r="BT1125">
        <v>7</v>
      </c>
      <c r="BU1125">
        <v>0.32500000000000001</v>
      </c>
      <c r="BV1125">
        <v>0</v>
      </c>
      <c r="BW1125">
        <v>0</v>
      </c>
      <c r="BX1125">
        <v>0</v>
      </c>
      <c r="BY1125">
        <v>0.32500000000000001</v>
      </c>
      <c r="BZ1125">
        <v>0</v>
      </c>
      <c r="CA1125">
        <v>0</v>
      </c>
      <c r="CB1125">
        <v>0</v>
      </c>
      <c r="CC1125">
        <v>0</v>
      </c>
      <c r="CD1125">
        <v>0</v>
      </c>
      <c r="CE1125">
        <v>0</v>
      </c>
      <c r="CF1125">
        <v>0</v>
      </c>
      <c r="CG1125">
        <v>0</v>
      </c>
      <c r="CH1125">
        <v>0</v>
      </c>
      <c r="CI1125">
        <v>0</v>
      </c>
      <c r="CJ1125">
        <v>0</v>
      </c>
      <c r="CK1125">
        <v>0</v>
      </c>
      <c r="CL1125">
        <v>0</v>
      </c>
      <c r="CM1125">
        <v>0</v>
      </c>
      <c r="CN1125">
        <v>0</v>
      </c>
      <c r="CO1125">
        <v>25.6</v>
      </c>
      <c r="CP1125">
        <v>10.955</v>
      </c>
      <c r="CQ1125" t="s">
        <v>179</v>
      </c>
      <c r="CR1125">
        <v>0</v>
      </c>
      <c r="CS1125">
        <v>36.555</v>
      </c>
      <c r="CT1125">
        <v>5745</v>
      </c>
      <c r="CU1125">
        <v>418</v>
      </c>
      <c r="CV1125">
        <v>0</v>
      </c>
      <c r="CW1125">
        <v>0</v>
      </c>
      <c r="CX1125">
        <v>6163</v>
      </c>
      <c r="CY1125">
        <v>1678.28</v>
      </c>
      <c r="CZ1125">
        <v>440.27199999999999</v>
      </c>
      <c r="DA1125">
        <v>0</v>
      </c>
      <c r="DB1125">
        <v>0</v>
      </c>
      <c r="DC1125">
        <v>2118.5520000000001</v>
      </c>
    </row>
    <row r="1126" spans="1:107" x14ac:dyDescent="0.45">
      <c r="A1126">
        <v>2024</v>
      </c>
      <c r="B1126">
        <v>4</v>
      </c>
      <c r="C1126" t="s">
        <v>388</v>
      </c>
      <c r="D1126">
        <v>11843</v>
      </c>
      <c r="E1126" t="s">
        <v>391</v>
      </c>
      <c r="F1126" t="s">
        <v>323</v>
      </c>
      <c r="G1126" t="s">
        <v>244</v>
      </c>
      <c r="H1126">
        <v>82.103999999999999</v>
      </c>
      <c r="I1126">
        <v>31.132000000000001</v>
      </c>
      <c r="J1126" t="s">
        <v>324</v>
      </c>
      <c r="K1126" t="s">
        <v>324</v>
      </c>
      <c r="L1126">
        <v>113.236</v>
      </c>
      <c r="M1126">
        <v>13420</v>
      </c>
      <c r="N1126">
        <v>1069</v>
      </c>
      <c r="O1126" t="s">
        <v>324</v>
      </c>
      <c r="P1126" t="s">
        <v>324</v>
      </c>
      <c r="Q1126">
        <v>14489</v>
      </c>
      <c r="R1126" t="s">
        <v>324</v>
      </c>
      <c r="S1126" t="s">
        <v>324</v>
      </c>
      <c r="T1126" t="s">
        <v>324</v>
      </c>
      <c r="U1126" t="s">
        <v>324</v>
      </c>
      <c r="V1126">
        <v>0</v>
      </c>
      <c r="W1126" t="s">
        <v>324</v>
      </c>
      <c r="X1126" t="s">
        <v>324</v>
      </c>
      <c r="Y1126" t="s">
        <v>324</v>
      </c>
      <c r="Z1126" t="s">
        <v>324</v>
      </c>
      <c r="AA1126">
        <v>0</v>
      </c>
      <c r="AB1126" t="s">
        <v>324</v>
      </c>
      <c r="AC1126" t="s">
        <v>324</v>
      </c>
      <c r="AD1126" t="s">
        <v>324</v>
      </c>
      <c r="AE1126" t="s">
        <v>324</v>
      </c>
      <c r="AF1126">
        <v>0</v>
      </c>
      <c r="AG1126">
        <v>15.103</v>
      </c>
      <c r="AH1126">
        <v>1.4350000000000001</v>
      </c>
      <c r="AI1126" t="s">
        <v>324</v>
      </c>
      <c r="AJ1126" t="s">
        <v>324</v>
      </c>
      <c r="AK1126">
        <v>16.538</v>
      </c>
      <c r="AL1126">
        <v>1706</v>
      </c>
      <c r="AM1126">
        <v>44</v>
      </c>
      <c r="AN1126" t="s">
        <v>324</v>
      </c>
      <c r="AO1126" t="s">
        <v>324</v>
      </c>
      <c r="AP1126">
        <v>1750</v>
      </c>
      <c r="AQ1126">
        <v>39.695999999999998</v>
      </c>
      <c r="AR1126">
        <v>3.746</v>
      </c>
      <c r="AS1126" t="s">
        <v>324</v>
      </c>
      <c r="AT1126" t="s">
        <v>324</v>
      </c>
      <c r="AU1126">
        <v>43.442</v>
      </c>
      <c r="AV1126" t="s">
        <v>324</v>
      </c>
      <c r="AW1126" t="s">
        <v>324</v>
      </c>
      <c r="AX1126" t="s">
        <v>324</v>
      </c>
      <c r="AY1126" t="s">
        <v>324</v>
      </c>
      <c r="AZ1126">
        <v>0</v>
      </c>
      <c r="BA1126" t="s">
        <v>324</v>
      </c>
      <c r="BB1126" t="s">
        <v>324</v>
      </c>
      <c r="BC1126" t="s">
        <v>324</v>
      </c>
      <c r="BD1126" t="s">
        <v>324</v>
      </c>
      <c r="BE1126">
        <v>0</v>
      </c>
      <c r="BF1126" t="s">
        <v>324</v>
      </c>
      <c r="BG1126" t="s">
        <v>324</v>
      </c>
      <c r="BH1126" t="s">
        <v>324</v>
      </c>
      <c r="BI1126" t="s">
        <v>324</v>
      </c>
      <c r="BJ1126">
        <v>0</v>
      </c>
      <c r="BK1126">
        <v>2.1000000000000001E-2</v>
      </c>
      <c r="BL1126">
        <v>5.7000000000000002E-2</v>
      </c>
      <c r="BM1126" t="s">
        <v>324</v>
      </c>
      <c r="BN1126" t="s">
        <v>324</v>
      </c>
      <c r="BO1126">
        <v>7.8E-2</v>
      </c>
      <c r="BP1126">
        <v>7</v>
      </c>
      <c r="BQ1126">
        <v>5</v>
      </c>
      <c r="BR1126" t="s">
        <v>324</v>
      </c>
      <c r="BS1126" t="s">
        <v>324</v>
      </c>
      <c r="BT1126">
        <v>12</v>
      </c>
      <c r="BU1126" t="s">
        <v>324</v>
      </c>
      <c r="BV1126" t="s">
        <v>324</v>
      </c>
      <c r="BW1126" t="s">
        <v>324</v>
      </c>
      <c r="BX1126" t="s">
        <v>324</v>
      </c>
      <c r="BY1126">
        <v>0</v>
      </c>
      <c r="BZ1126" t="s">
        <v>324</v>
      </c>
      <c r="CA1126" t="s">
        <v>324</v>
      </c>
      <c r="CB1126" t="s">
        <v>324</v>
      </c>
      <c r="CC1126" t="s">
        <v>324</v>
      </c>
      <c r="CD1126">
        <v>0</v>
      </c>
      <c r="CE1126" t="s">
        <v>324</v>
      </c>
      <c r="CF1126" t="s">
        <v>324</v>
      </c>
      <c r="CG1126" t="s">
        <v>324</v>
      </c>
      <c r="CH1126" t="s">
        <v>324</v>
      </c>
      <c r="CI1126">
        <v>0</v>
      </c>
      <c r="CJ1126" t="s">
        <v>324</v>
      </c>
      <c r="CK1126" t="s">
        <v>324</v>
      </c>
      <c r="CL1126" t="s">
        <v>324</v>
      </c>
      <c r="CM1126" t="s">
        <v>324</v>
      </c>
      <c r="CN1126">
        <v>0</v>
      </c>
      <c r="CO1126">
        <v>82.125</v>
      </c>
      <c r="CP1126">
        <v>31.189</v>
      </c>
      <c r="CQ1126" t="s">
        <v>179</v>
      </c>
      <c r="CR1126">
        <v>0</v>
      </c>
      <c r="CS1126">
        <v>113.31399999999999</v>
      </c>
      <c r="CT1126">
        <v>13427</v>
      </c>
      <c r="CU1126">
        <v>1074</v>
      </c>
      <c r="CV1126">
        <v>0</v>
      </c>
      <c r="CW1126">
        <v>0</v>
      </c>
      <c r="CX1126">
        <v>14501</v>
      </c>
      <c r="CY1126">
        <v>0</v>
      </c>
      <c r="CZ1126">
        <v>0</v>
      </c>
      <c r="DA1126">
        <v>0</v>
      </c>
      <c r="DB1126">
        <v>0</v>
      </c>
      <c r="DC1126">
        <v>0</v>
      </c>
    </row>
    <row r="1127" spans="1:107" x14ac:dyDescent="0.45">
      <c r="A1127">
        <v>2024</v>
      </c>
      <c r="B1127">
        <v>4</v>
      </c>
      <c r="C1127" t="s">
        <v>388</v>
      </c>
      <c r="D1127">
        <v>19547</v>
      </c>
      <c r="E1127" t="s">
        <v>392</v>
      </c>
      <c r="F1127" t="s">
        <v>323</v>
      </c>
      <c r="G1127" t="s">
        <v>244</v>
      </c>
      <c r="H1127">
        <v>324.48200000000003</v>
      </c>
      <c r="I1127">
        <v>66.747</v>
      </c>
      <c r="J1127" t="s">
        <v>324</v>
      </c>
      <c r="K1127" t="s">
        <v>324</v>
      </c>
      <c r="L1127">
        <v>391.22899999999998</v>
      </c>
      <c r="M1127">
        <v>62647</v>
      </c>
      <c r="N1127">
        <v>1800</v>
      </c>
      <c r="O1127" t="s">
        <v>324</v>
      </c>
      <c r="P1127" t="s">
        <v>324</v>
      </c>
      <c r="Q1127">
        <v>64447</v>
      </c>
      <c r="R1127" t="s">
        <v>324</v>
      </c>
      <c r="S1127" t="s">
        <v>324</v>
      </c>
      <c r="T1127" t="s">
        <v>324</v>
      </c>
      <c r="U1127" t="s">
        <v>324</v>
      </c>
      <c r="V1127">
        <v>0</v>
      </c>
      <c r="W1127" t="s">
        <v>324</v>
      </c>
      <c r="X1127" t="s">
        <v>324</v>
      </c>
      <c r="Y1127" t="s">
        <v>324</v>
      </c>
      <c r="Z1127" t="s">
        <v>324</v>
      </c>
      <c r="AA1127">
        <v>0</v>
      </c>
      <c r="AB1127" t="s">
        <v>324</v>
      </c>
      <c r="AC1127" t="s">
        <v>324</v>
      </c>
      <c r="AD1127" t="s">
        <v>324</v>
      </c>
      <c r="AE1127" t="s">
        <v>324</v>
      </c>
      <c r="AF1127">
        <v>0</v>
      </c>
      <c r="AG1127">
        <v>84.183000000000007</v>
      </c>
      <c r="AH1127">
        <v>0.78100000000000003</v>
      </c>
      <c r="AI1127" t="s">
        <v>324</v>
      </c>
      <c r="AJ1127" t="s">
        <v>324</v>
      </c>
      <c r="AK1127">
        <v>84.963999999999999</v>
      </c>
      <c r="AL1127">
        <v>10730</v>
      </c>
      <c r="AM1127">
        <v>34</v>
      </c>
      <c r="AN1127" t="s">
        <v>324</v>
      </c>
      <c r="AO1127" t="s">
        <v>324</v>
      </c>
      <c r="AP1127">
        <v>10764</v>
      </c>
      <c r="AQ1127">
        <v>222.161</v>
      </c>
      <c r="AR1127">
        <v>2.64</v>
      </c>
      <c r="AS1127" t="s">
        <v>324</v>
      </c>
      <c r="AT1127" t="s">
        <v>324</v>
      </c>
      <c r="AU1127">
        <v>224.80099999999999</v>
      </c>
      <c r="AV1127" t="s">
        <v>324</v>
      </c>
      <c r="AW1127" t="s">
        <v>324</v>
      </c>
      <c r="AX1127" t="s">
        <v>324</v>
      </c>
      <c r="AY1127" t="s">
        <v>324</v>
      </c>
      <c r="AZ1127">
        <v>0</v>
      </c>
      <c r="BA1127" t="s">
        <v>324</v>
      </c>
      <c r="BB1127" t="s">
        <v>324</v>
      </c>
      <c r="BC1127" t="s">
        <v>324</v>
      </c>
      <c r="BD1127" t="s">
        <v>324</v>
      </c>
      <c r="BE1127">
        <v>0</v>
      </c>
      <c r="BF1127" t="s">
        <v>324</v>
      </c>
      <c r="BG1127" t="s">
        <v>324</v>
      </c>
      <c r="BH1127" t="s">
        <v>324</v>
      </c>
      <c r="BI1127" t="s">
        <v>324</v>
      </c>
      <c r="BJ1127">
        <v>0</v>
      </c>
      <c r="BK1127">
        <v>1E-3</v>
      </c>
      <c r="BL1127">
        <v>2.4E-2</v>
      </c>
      <c r="BM1127" t="s">
        <v>324</v>
      </c>
      <c r="BN1127" t="s">
        <v>324</v>
      </c>
      <c r="BO1127">
        <v>2.5000000000000001E-2</v>
      </c>
      <c r="BP1127">
        <v>1</v>
      </c>
      <c r="BQ1127">
        <v>3</v>
      </c>
      <c r="BR1127" t="s">
        <v>324</v>
      </c>
      <c r="BS1127" t="s">
        <v>324</v>
      </c>
      <c r="BT1127">
        <v>4</v>
      </c>
      <c r="BU1127" t="s">
        <v>324</v>
      </c>
      <c r="BV1127" t="s">
        <v>324</v>
      </c>
      <c r="BW1127" t="s">
        <v>324</v>
      </c>
      <c r="BX1127" t="s">
        <v>324</v>
      </c>
      <c r="BY1127">
        <v>0</v>
      </c>
      <c r="BZ1127" t="s">
        <v>324</v>
      </c>
      <c r="CA1127" t="s">
        <v>324</v>
      </c>
      <c r="CB1127" t="s">
        <v>324</v>
      </c>
      <c r="CC1127" t="s">
        <v>324</v>
      </c>
      <c r="CD1127">
        <v>0</v>
      </c>
      <c r="CE1127" t="s">
        <v>324</v>
      </c>
      <c r="CF1127" t="s">
        <v>324</v>
      </c>
      <c r="CG1127" t="s">
        <v>324</v>
      </c>
      <c r="CH1127" t="s">
        <v>324</v>
      </c>
      <c r="CI1127">
        <v>0</v>
      </c>
      <c r="CJ1127" t="s">
        <v>324</v>
      </c>
      <c r="CK1127" t="s">
        <v>324</v>
      </c>
      <c r="CL1127" t="s">
        <v>324</v>
      </c>
      <c r="CM1127" t="s">
        <v>324</v>
      </c>
      <c r="CN1127">
        <v>0</v>
      </c>
      <c r="CO1127">
        <v>324.483</v>
      </c>
      <c r="CP1127">
        <v>66.771000000000001</v>
      </c>
      <c r="CQ1127" t="s">
        <v>179</v>
      </c>
      <c r="CR1127">
        <v>0</v>
      </c>
      <c r="CS1127">
        <v>391.25400000000002</v>
      </c>
      <c r="CT1127">
        <v>62648</v>
      </c>
      <c r="CU1127">
        <v>1803</v>
      </c>
      <c r="CV1127">
        <v>0</v>
      </c>
      <c r="CW1127">
        <v>0</v>
      </c>
      <c r="CX1127">
        <v>64451</v>
      </c>
      <c r="CY1127">
        <v>0</v>
      </c>
      <c r="CZ1127">
        <v>0</v>
      </c>
      <c r="DA1127">
        <v>0</v>
      </c>
      <c r="DB1127">
        <v>0</v>
      </c>
      <c r="DC1127">
        <v>0</v>
      </c>
    </row>
    <row r="1128" spans="1:107" x14ac:dyDescent="0.45">
      <c r="A1128">
        <v>2024</v>
      </c>
      <c r="B1128">
        <v>4</v>
      </c>
      <c r="C1128" t="s">
        <v>388</v>
      </c>
      <c r="D1128">
        <v>99999</v>
      </c>
      <c r="E1128" t="s">
        <v>329</v>
      </c>
      <c r="F1128" t="s">
        <v>323</v>
      </c>
      <c r="H1128" t="s">
        <v>324</v>
      </c>
      <c r="I1128" t="s">
        <v>324</v>
      </c>
      <c r="J1128" t="s">
        <v>324</v>
      </c>
      <c r="K1128" t="s">
        <v>324</v>
      </c>
      <c r="L1128" t="s">
        <v>324</v>
      </c>
      <c r="M1128" t="s">
        <v>324</v>
      </c>
      <c r="N1128" t="s">
        <v>324</v>
      </c>
      <c r="O1128" t="s">
        <v>324</v>
      </c>
      <c r="P1128" t="s">
        <v>324</v>
      </c>
      <c r="Q1128" t="s">
        <v>324</v>
      </c>
      <c r="R1128" t="s">
        <v>324</v>
      </c>
      <c r="S1128" t="s">
        <v>324</v>
      </c>
      <c r="T1128" t="s">
        <v>324</v>
      </c>
      <c r="U1128" t="s">
        <v>324</v>
      </c>
      <c r="V1128" t="s">
        <v>324</v>
      </c>
      <c r="W1128" t="s">
        <v>324</v>
      </c>
      <c r="X1128" t="s">
        <v>324</v>
      </c>
      <c r="Y1128" t="s">
        <v>324</v>
      </c>
      <c r="Z1128" t="s">
        <v>324</v>
      </c>
      <c r="AA1128" t="s">
        <v>324</v>
      </c>
      <c r="AB1128" t="s">
        <v>324</v>
      </c>
      <c r="AC1128" t="s">
        <v>324</v>
      </c>
      <c r="AD1128" t="s">
        <v>324</v>
      </c>
      <c r="AE1128" t="s">
        <v>324</v>
      </c>
      <c r="AF1128" t="s">
        <v>324</v>
      </c>
      <c r="AG1128" t="s">
        <v>324</v>
      </c>
      <c r="AH1128" t="s">
        <v>324</v>
      </c>
      <c r="AI1128" t="s">
        <v>324</v>
      </c>
      <c r="AJ1128" t="s">
        <v>324</v>
      </c>
      <c r="AK1128" t="s">
        <v>324</v>
      </c>
      <c r="AL1128" t="s">
        <v>324</v>
      </c>
      <c r="AM1128" t="s">
        <v>324</v>
      </c>
      <c r="AN1128" t="s">
        <v>324</v>
      </c>
      <c r="AO1128" t="s">
        <v>324</v>
      </c>
      <c r="AP1128" t="s">
        <v>324</v>
      </c>
      <c r="AQ1128" t="s">
        <v>324</v>
      </c>
      <c r="AR1128" t="s">
        <v>324</v>
      </c>
      <c r="AS1128" t="s">
        <v>324</v>
      </c>
      <c r="AT1128" t="s">
        <v>324</v>
      </c>
      <c r="AU1128" t="s">
        <v>324</v>
      </c>
      <c r="AV1128" t="s">
        <v>324</v>
      </c>
      <c r="AW1128" t="s">
        <v>324</v>
      </c>
      <c r="AX1128" t="s">
        <v>324</v>
      </c>
      <c r="AY1128" t="s">
        <v>324</v>
      </c>
      <c r="AZ1128" t="s">
        <v>324</v>
      </c>
      <c r="BA1128" t="s">
        <v>324</v>
      </c>
      <c r="BB1128" t="s">
        <v>324</v>
      </c>
      <c r="BC1128" t="s">
        <v>324</v>
      </c>
      <c r="BD1128" t="s">
        <v>324</v>
      </c>
      <c r="BE1128" t="s">
        <v>324</v>
      </c>
      <c r="BF1128" t="s">
        <v>324</v>
      </c>
      <c r="BG1128" t="s">
        <v>324</v>
      </c>
      <c r="BH1128" t="s">
        <v>324</v>
      </c>
      <c r="BI1128" t="s">
        <v>324</v>
      </c>
      <c r="BJ1128" t="s">
        <v>324</v>
      </c>
      <c r="BK1128" t="s">
        <v>324</v>
      </c>
      <c r="BL1128" t="s">
        <v>324</v>
      </c>
      <c r="BM1128" t="s">
        <v>324</v>
      </c>
      <c r="BN1128" t="s">
        <v>324</v>
      </c>
      <c r="BO1128" t="s">
        <v>324</v>
      </c>
      <c r="BP1128" t="s">
        <v>324</v>
      </c>
      <c r="BQ1128" t="s">
        <v>324</v>
      </c>
      <c r="BR1128" t="s">
        <v>324</v>
      </c>
      <c r="BS1128" t="s">
        <v>324</v>
      </c>
      <c r="BT1128" t="s">
        <v>324</v>
      </c>
      <c r="BU1128" t="s">
        <v>324</v>
      </c>
      <c r="BV1128" t="s">
        <v>324</v>
      </c>
      <c r="BW1128" t="s">
        <v>324</v>
      </c>
      <c r="BX1128" t="s">
        <v>324</v>
      </c>
      <c r="BY1128" t="s">
        <v>324</v>
      </c>
      <c r="BZ1128" t="s">
        <v>324</v>
      </c>
      <c r="CA1128" t="s">
        <v>324</v>
      </c>
      <c r="CB1128" t="s">
        <v>324</v>
      </c>
      <c r="CC1128" t="s">
        <v>324</v>
      </c>
      <c r="CD1128" t="s">
        <v>324</v>
      </c>
      <c r="CE1128" t="s">
        <v>324</v>
      </c>
      <c r="CF1128" t="s">
        <v>324</v>
      </c>
      <c r="CG1128" t="s">
        <v>324</v>
      </c>
      <c r="CH1128" t="s">
        <v>324</v>
      </c>
      <c r="CI1128" t="s">
        <v>324</v>
      </c>
      <c r="CJ1128" t="s">
        <v>324</v>
      </c>
      <c r="CK1128" t="s">
        <v>324</v>
      </c>
      <c r="CL1128" t="s">
        <v>324</v>
      </c>
      <c r="CM1128" t="s">
        <v>324</v>
      </c>
      <c r="CN1128" t="s">
        <v>324</v>
      </c>
      <c r="CO1128" t="s">
        <v>324</v>
      </c>
      <c r="CP1128" t="s">
        <v>324</v>
      </c>
      <c r="CQ1128" t="s">
        <v>324</v>
      </c>
      <c r="CR1128" t="s">
        <v>324</v>
      </c>
      <c r="CS1128" t="s">
        <v>324</v>
      </c>
      <c r="CT1128" t="s">
        <v>324</v>
      </c>
      <c r="CU1128" t="s">
        <v>324</v>
      </c>
      <c r="CV1128" t="s">
        <v>324</v>
      </c>
      <c r="CW1128" t="s">
        <v>324</v>
      </c>
      <c r="CX1128" t="s">
        <v>324</v>
      </c>
      <c r="CY1128" t="s">
        <v>324</v>
      </c>
      <c r="CZ1128" t="s">
        <v>324</v>
      </c>
      <c r="DA1128" t="s">
        <v>324</v>
      </c>
      <c r="DB1128" t="s">
        <v>324</v>
      </c>
      <c r="DC1128" t="s">
        <v>324</v>
      </c>
    </row>
    <row r="1129" spans="1:107" x14ac:dyDescent="0.45">
      <c r="A1129">
        <v>2024</v>
      </c>
      <c r="B1129">
        <v>4</v>
      </c>
      <c r="C1129" t="s">
        <v>130</v>
      </c>
      <c r="D1129">
        <v>9417</v>
      </c>
      <c r="E1129" t="s">
        <v>393</v>
      </c>
      <c r="F1129" t="s">
        <v>323</v>
      </c>
      <c r="G1129" t="s">
        <v>244</v>
      </c>
      <c r="H1129">
        <v>73.825000000000003</v>
      </c>
      <c r="I1129">
        <v>101.262</v>
      </c>
      <c r="J1129">
        <v>1.6930000000000001</v>
      </c>
      <c r="K1129" t="s">
        <v>324</v>
      </c>
      <c r="L1129">
        <v>176.78</v>
      </c>
      <c r="M1129">
        <v>8952</v>
      </c>
      <c r="N1129">
        <v>2895</v>
      </c>
      <c r="O1129">
        <v>14</v>
      </c>
      <c r="P1129" t="s">
        <v>324</v>
      </c>
      <c r="Q1129">
        <v>11861</v>
      </c>
      <c r="R1129" t="s">
        <v>324</v>
      </c>
      <c r="S1129" t="s">
        <v>324</v>
      </c>
      <c r="T1129" t="s">
        <v>324</v>
      </c>
      <c r="U1129" t="s">
        <v>324</v>
      </c>
      <c r="V1129">
        <v>0</v>
      </c>
      <c r="W1129" t="s">
        <v>324</v>
      </c>
      <c r="X1129" t="s">
        <v>324</v>
      </c>
      <c r="Y1129" t="s">
        <v>324</v>
      </c>
      <c r="Z1129" t="s">
        <v>324</v>
      </c>
      <c r="AA1129">
        <v>0</v>
      </c>
      <c r="AB1129" t="s">
        <v>324</v>
      </c>
      <c r="AC1129" t="s">
        <v>324</v>
      </c>
      <c r="AD1129" t="s">
        <v>324</v>
      </c>
      <c r="AE1129" t="s">
        <v>324</v>
      </c>
      <c r="AF1129">
        <v>0</v>
      </c>
      <c r="AG1129" t="s">
        <v>324</v>
      </c>
      <c r="AH1129" t="s">
        <v>324</v>
      </c>
      <c r="AI1129" t="s">
        <v>324</v>
      </c>
      <c r="AJ1129" t="s">
        <v>324</v>
      </c>
      <c r="AK1129">
        <v>0</v>
      </c>
      <c r="AL1129" t="s">
        <v>324</v>
      </c>
      <c r="AM1129" t="s">
        <v>324</v>
      </c>
      <c r="AN1129" t="s">
        <v>324</v>
      </c>
      <c r="AO1129" t="s">
        <v>324</v>
      </c>
      <c r="AP1129">
        <v>0</v>
      </c>
      <c r="AQ1129" t="s">
        <v>324</v>
      </c>
      <c r="AR1129" t="s">
        <v>324</v>
      </c>
      <c r="AS1129" t="s">
        <v>324</v>
      </c>
      <c r="AT1129" t="s">
        <v>324</v>
      </c>
      <c r="AU1129">
        <v>0</v>
      </c>
      <c r="AV1129" t="s">
        <v>324</v>
      </c>
      <c r="AW1129" t="s">
        <v>324</v>
      </c>
      <c r="AX1129" t="s">
        <v>324</v>
      </c>
      <c r="AY1129" t="s">
        <v>324</v>
      </c>
      <c r="AZ1129">
        <v>0</v>
      </c>
      <c r="BA1129" t="s">
        <v>324</v>
      </c>
      <c r="BB1129" t="s">
        <v>324</v>
      </c>
      <c r="BC1129" t="s">
        <v>324</v>
      </c>
      <c r="BD1129" t="s">
        <v>324</v>
      </c>
      <c r="BE1129">
        <v>0</v>
      </c>
      <c r="BF1129" t="s">
        <v>324</v>
      </c>
      <c r="BG1129" t="s">
        <v>324</v>
      </c>
      <c r="BH1129" t="s">
        <v>324</v>
      </c>
      <c r="BI1129" t="s">
        <v>324</v>
      </c>
      <c r="BJ1129">
        <v>0</v>
      </c>
      <c r="BK1129">
        <v>0.30399999999999999</v>
      </c>
      <c r="BL1129">
        <v>3.907</v>
      </c>
      <c r="BM1129">
        <v>0.01</v>
      </c>
      <c r="BN1129" t="s">
        <v>324</v>
      </c>
      <c r="BO1129">
        <v>4.2210000000000001</v>
      </c>
      <c r="BP1129">
        <v>41</v>
      </c>
      <c r="BQ1129">
        <v>61</v>
      </c>
      <c r="BR1129">
        <v>1</v>
      </c>
      <c r="BS1129" t="s">
        <v>324</v>
      </c>
      <c r="BT1129">
        <v>103</v>
      </c>
      <c r="BU1129" t="s">
        <v>324</v>
      </c>
      <c r="BV1129" t="s">
        <v>324</v>
      </c>
      <c r="BW1129" t="s">
        <v>324</v>
      </c>
      <c r="BX1129" t="s">
        <v>324</v>
      </c>
      <c r="BY1129">
        <v>0</v>
      </c>
      <c r="BZ1129" t="s">
        <v>324</v>
      </c>
      <c r="CA1129">
        <v>0.4</v>
      </c>
      <c r="CB1129" t="s">
        <v>324</v>
      </c>
      <c r="CC1129" t="s">
        <v>324</v>
      </c>
      <c r="CD1129">
        <v>0.4</v>
      </c>
      <c r="CE1129" t="s">
        <v>324</v>
      </c>
      <c r="CF1129">
        <v>1</v>
      </c>
      <c r="CG1129" t="s">
        <v>324</v>
      </c>
      <c r="CH1129" t="s">
        <v>324</v>
      </c>
      <c r="CI1129">
        <v>1</v>
      </c>
      <c r="CJ1129" t="s">
        <v>324</v>
      </c>
      <c r="CK1129" t="s">
        <v>324</v>
      </c>
      <c r="CL1129" t="s">
        <v>324</v>
      </c>
      <c r="CM1129" t="s">
        <v>324</v>
      </c>
      <c r="CN1129">
        <v>0</v>
      </c>
      <c r="CO1129">
        <v>74.129000000000005</v>
      </c>
      <c r="CP1129">
        <v>105.569</v>
      </c>
      <c r="CQ1129">
        <v>1.7030000000000001</v>
      </c>
      <c r="CR1129">
        <v>0</v>
      </c>
      <c r="CS1129">
        <v>181.40100000000001</v>
      </c>
      <c r="CT1129">
        <v>8993</v>
      </c>
      <c r="CU1129">
        <v>2957</v>
      </c>
      <c r="CV1129">
        <v>15</v>
      </c>
      <c r="CW1129">
        <v>0</v>
      </c>
      <c r="CX1129">
        <v>11965</v>
      </c>
      <c r="CY1129">
        <v>0</v>
      </c>
      <c r="CZ1129">
        <v>0</v>
      </c>
      <c r="DA1129">
        <v>0</v>
      </c>
      <c r="DB1129">
        <v>0</v>
      </c>
      <c r="DC1129">
        <v>0</v>
      </c>
    </row>
    <row r="1130" spans="1:107" x14ac:dyDescent="0.45">
      <c r="A1130">
        <v>2024</v>
      </c>
      <c r="B1130">
        <v>4</v>
      </c>
      <c r="C1130" t="s">
        <v>130</v>
      </c>
      <c r="D1130">
        <v>12341</v>
      </c>
      <c r="E1130" t="s">
        <v>394</v>
      </c>
      <c r="F1130" t="s">
        <v>323</v>
      </c>
      <c r="G1130" t="s">
        <v>244</v>
      </c>
      <c r="H1130">
        <v>34.131999999999998</v>
      </c>
      <c r="I1130">
        <v>24.175000000000001</v>
      </c>
      <c r="J1130">
        <v>7.1269999999999998</v>
      </c>
      <c r="K1130" t="s">
        <v>324</v>
      </c>
      <c r="L1130">
        <v>65.433999999999997</v>
      </c>
      <c r="M1130">
        <v>4146</v>
      </c>
      <c r="N1130">
        <v>525</v>
      </c>
      <c r="O1130">
        <v>27</v>
      </c>
      <c r="P1130" t="s">
        <v>324</v>
      </c>
      <c r="Q1130">
        <v>4698</v>
      </c>
      <c r="R1130" t="s">
        <v>324</v>
      </c>
      <c r="S1130" t="s">
        <v>324</v>
      </c>
      <c r="T1130" t="s">
        <v>324</v>
      </c>
      <c r="U1130" t="s">
        <v>324</v>
      </c>
      <c r="V1130">
        <v>0</v>
      </c>
      <c r="W1130" t="s">
        <v>324</v>
      </c>
      <c r="X1130" t="s">
        <v>324</v>
      </c>
      <c r="Y1130" t="s">
        <v>324</v>
      </c>
      <c r="Z1130" t="s">
        <v>324</v>
      </c>
      <c r="AA1130">
        <v>0</v>
      </c>
      <c r="AB1130">
        <v>2301.8530000000001</v>
      </c>
      <c r="AC1130">
        <v>845.49</v>
      </c>
      <c r="AD1130">
        <v>98.016000000000005</v>
      </c>
      <c r="AE1130" t="s">
        <v>324</v>
      </c>
      <c r="AF1130">
        <v>3245.3589999999999</v>
      </c>
      <c r="AG1130" t="s">
        <v>324</v>
      </c>
      <c r="AH1130" t="s">
        <v>324</v>
      </c>
      <c r="AI1130" t="s">
        <v>324</v>
      </c>
      <c r="AJ1130" t="s">
        <v>324</v>
      </c>
      <c r="AK1130">
        <v>0</v>
      </c>
      <c r="AL1130" t="s">
        <v>324</v>
      </c>
      <c r="AM1130" t="s">
        <v>324</v>
      </c>
      <c r="AN1130" t="s">
        <v>324</v>
      </c>
      <c r="AO1130" t="s">
        <v>324</v>
      </c>
      <c r="AP1130">
        <v>0</v>
      </c>
      <c r="AQ1130" t="s">
        <v>324</v>
      </c>
      <c r="AR1130" t="s">
        <v>324</v>
      </c>
      <c r="AS1130" t="s">
        <v>324</v>
      </c>
      <c r="AT1130" t="s">
        <v>324</v>
      </c>
      <c r="AU1130">
        <v>0</v>
      </c>
      <c r="AV1130" t="s">
        <v>324</v>
      </c>
      <c r="AW1130" t="s">
        <v>324</v>
      </c>
      <c r="AX1130" t="s">
        <v>324</v>
      </c>
      <c r="AY1130" t="s">
        <v>324</v>
      </c>
      <c r="AZ1130">
        <v>0</v>
      </c>
      <c r="BA1130" t="s">
        <v>324</v>
      </c>
      <c r="BB1130" t="s">
        <v>324</v>
      </c>
      <c r="BC1130" t="s">
        <v>324</v>
      </c>
      <c r="BD1130" t="s">
        <v>324</v>
      </c>
      <c r="BE1130">
        <v>0</v>
      </c>
      <c r="BF1130" t="s">
        <v>324</v>
      </c>
      <c r="BG1130" t="s">
        <v>324</v>
      </c>
      <c r="BH1130" t="s">
        <v>324</v>
      </c>
      <c r="BI1130" t="s">
        <v>324</v>
      </c>
      <c r="BJ1130">
        <v>0</v>
      </c>
      <c r="BK1130">
        <v>0.433</v>
      </c>
      <c r="BL1130">
        <v>0.75</v>
      </c>
      <c r="BM1130">
        <v>0.114</v>
      </c>
      <c r="BN1130" t="s">
        <v>324</v>
      </c>
      <c r="BO1130">
        <v>1.2969999999999999</v>
      </c>
      <c r="BP1130">
        <v>43</v>
      </c>
      <c r="BQ1130">
        <v>18</v>
      </c>
      <c r="BR1130">
        <v>2</v>
      </c>
      <c r="BS1130" t="s">
        <v>324</v>
      </c>
      <c r="BT1130">
        <v>63</v>
      </c>
      <c r="BU1130">
        <v>12.62</v>
      </c>
      <c r="BV1130">
        <v>5.444</v>
      </c>
      <c r="BW1130">
        <v>0</v>
      </c>
      <c r="BX1130" t="s">
        <v>324</v>
      </c>
      <c r="BY1130">
        <v>18.064</v>
      </c>
      <c r="BZ1130" t="s">
        <v>324</v>
      </c>
      <c r="CA1130" t="s">
        <v>324</v>
      </c>
      <c r="CB1130">
        <v>2</v>
      </c>
      <c r="CC1130" t="s">
        <v>324</v>
      </c>
      <c r="CD1130">
        <v>2</v>
      </c>
      <c r="CE1130" t="s">
        <v>324</v>
      </c>
      <c r="CF1130" t="s">
        <v>324</v>
      </c>
      <c r="CG1130">
        <v>1</v>
      </c>
      <c r="CH1130" t="s">
        <v>324</v>
      </c>
      <c r="CI1130">
        <v>1</v>
      </c>
      <c r="CJ1130" t="s">
        <v>324</v>
      </c>
      <c r="CK1130" t="s">
        <v>324</v>
      </c>
      <c r="CL1130">
        <v>0</v>
      </c>
      <c r="CM1130" t="s">
        <v>324</v>
      </c>
      <c r="CN1130">
        <v>0</v>
      </c>
      <c r="CO1130">
        <v>34.564999999999998</v>
      </c>
      <c r="CP1130">
        <v>24.925000000000001</v>
      </c>
      <c r="CQ1130">
        <v>9.2409999999999997</v>
      </c>
      <c r="CR1130">
        <v>0</v>
      </c>
      <c r="CS1130">
        <v>68.730999999999995</v>
      </c>
      <c r="CT1130">
        <v>4189</v>
      </c>
      <c r="CU1130">
        <v>543</v>
      </c>
      <c r="CV1130">
        <v>30</v>
      </c>
      <c r="CW1130">
        <v>0</v>
      </c>
      <c r="CX1130">
        <v>4762</v>
      </c>
      <c r="CY1130">
        <v>2314.473</v>
      </c>
      <c r="CZ1130">
        <v>850.93399999999997</v>
      </c>
      <c r="DA1130">
        <v>98.016000000000005</v>
      </c>
      <c r="DB1130">
        <v>0</v>
      </c>
      <c r="DC1130">
        <v>3263.4229999999998</v>
      </c>
    </row>
    <row r="1131" spans="1:107" x14ac:dyDescent="0.45">
      <c r="A1131">
        <v>2024</v>
      </c>
      <c r="B1131">
        <v>4</v>
      </c>
      <c r="C1131" t="s">
        <v>130</v>
      </c>
      <c r="D1131">
        <v>99999</v>
      </c>
      <c r="E1131" t="s">
        <v>329</v>
      </c>
      <c r="F1131" t="s">
        <v>323</v>
      </c>
      <c r="H1131">
        <v>24.417000000000002</v>
      </c>
      <c r="I1131">
        <v>14.223000000000001</v>
      </c>
      <c r="J1131">
        <v>6.4000000000000001E-2</v>
      </c>
      <c r="K1131" t="s">
        <v>324</v>
      </c>
      <c r="L1131">
        <v>38.704000000000001</v>
      </c>
      <c r="M1131" t="s">
        <v>324</v>
      </c>
      <c r="N1131" t="s">
        <v>324</v>
      </c>
      <c r="O1131" t="s">
        <v>324</v>
      </c>
      <c r="P1131" t="s">
        <v>324</v>
      </c>
      <c r="Q1131" t="s">
        <v>324</v>
      </c>
      <c r="R1131" t="s">
        <v>324</v>
      </c>
      <c r="S1131" t="s">
        <v>324</v>
      </c>
      <c r="T1131" t="s">
        <v>324</v>
      </c>
      <c r="U1131" t="s">
        <v>324</v>
      </c>
      <c r="V1131" t="s">
        <v>324</v>
      </c>
      <c r="W1131" t="s">
        <v>324</v>
      </c>
      <c r="X1131" t="s">
        <v>324</v>
      </c>
      <c r="Y1131" t="s">
        <v>324</v>
      </c>
      <c r="Z1131" t="s">
        <v>324</v>
      </c>
      <c r="AA1131" t="s">
        <v>324</v>
      </c>
      <c r="AB1131" t="s">
        <v>324</v>
      </c>
      <c r="AC1131" t="s">
        <v>324</v>
      </c>
      <c r="AD1131" t="s">
        <v>324</v>
      </c>
      <c r="AE1131" t="s">
        <v>324</v>
      </c>
      <c r="AF1131" t="s">
        <v>324</v>
      </c>
      <c r="AG1131" t="s">
        <v>324</v>
      </c>
      <c r="AH1131" t="s">
        <v>324</v>
      </c>
      <c r="AI1131" t="s">
        <v>324</v>
      </c>
      <c r="AJ1131" t="s">
        <v>324</v>
      </c>
      <c r="AK1131" t="s">
        <v>324</v>
      </c>
      <c r="AL1131" t="s">
        <v>324</v>
      </c>
      <c r="AM1131" t="s">
        <v>324</v>
      </c>
      <c r="AN1131" t="s">
        <v>324</v>
      </c>
      <c r="AO1131" t="s">
        <v>324</v>
      </c>
      <c r="AP1131" t="s">
        <v>324</v>
      </c>
      <c r="AQ1131" t="s">
        <v>324</v>
      </c>
      <c r="AR1131" t="s">
        <v>324</v>
      </c>
      <c r="AS1131" t="s">
        <v>324</v>
      </c>
      <c r="AT1131" t="s">
        <v>324</v>
      </c>
      <c r="AU1131" t="s">
        <v>324</v>
      </c>
      <c r="AV1131" t="s">
        <v>324</v>
      </c>
      <c r="AW1131" t="s">
        <v>324</v>
      </c>
      <c r="AX1131" t="s">
        <v>324</v>
      </c>
      <c r="AY1131" t="s">
        <v>324</v>
      </c>
      <c r="AZ1131" t="s">
        <v>324</v>
      </c>
      <c r="BA1131" t="s">
        <v>324</v>
      </c>
      <c r="BB1131" t="s">
        <v>324</v>
      </c>
      <c r="BC1131" t="s">
        <v>324</v>
      </c>
      <c r="BD1131" t="s">
        <v>324</v>
      </c>
      <c r="BE1131" t="s">
        <v>324</v>
      </c>
      <c r="BF1131" t="s">
        <v>324</v>
      </c>
      <c r="BG1131" t="s">
        <v>324</v>
      </c>
      <c r="BH1131" t="s">
        <v>324</v>
      </c>
      <c r="BI1131" t="s">
        <v>324</v>
      </c>
      <c r="BJ1131" t="s">
        <v>324</v>
      </c>
      <c r="BK1131" t="s">
        <v>324</v>
      </c>
      <c r="BL1131" t="s">
        <v>324</v>
      </c>
      <c r="BM1131" t="s">
        <v>324</v>
      </c>
      <c r="BN1131" t="s">
        <v>324</v>
      </c>
      <c r="BO1131" t="s">
        <v>324</v>
      </c>
      <c r="BP1131" t="s">
        <v>324</v>
      </c>
      <c r="BQ1131" t="s">
        <v>324</v>
      </c>
      <c r="BR1131" t="s">
        <v>324</v>
      </c>
      <c r="BS1131" t="s">
        <v>324</v>
      </c>
      <c r="BT1131" t="s">
        <v>324</v>
      </c>
      <c r="BU1131" t="s">
        <v>324</v>
      </c>
      <c r="BV1131" t="s">
        <v>324</v>
      </c>
      <c r="BW1131" t="s">
        <v>324</v>
      </c>
      <c r="BX1131" t="s">
        <v>324</v>
      </c>
      <c r="BY1131" t="s">
        <v>324</v>
      </c>
      <c r="BZ1131" t="s">
        <v>324</v>
      </c>
      <c r="CA1131" t="s">
        <v>324</v>
      </c>
      <c r="CB1131" t="s">
        <v>324</v>
      </c>
      <c r="CC1131" t="s">
        <v>324</v>
      </c>
      <c r="CD1131" t="s">
        <v>324</v>
      </c>
      <c r="CE1131" t="s">
        <v>324</v>
      </c>
      <c r="CF1131" t="s">
        <v>324</v>
      </c>
      <c r="CG1131" t="s">
        <v>324</v>
      </c>
      <c r="CH1131" t="s">
        <v>324</v>
      </c>
      <c r="CI1131" t="s">
        <v>324</v>
      </c>
      <c r="CJ1131" t="s">
        <v>324</v>
      </c>
      <c r="CK1131" t="s">
        <v>324</v>
      </c>
      <c r="CL1131" t="s">
        <v>324</v>
      </c>
      <c r="CM1131" t="s">
        <v>324</v>
      </c>
      <c r="CN1131" t="s">
        <v>324</v>
      </c>
      <c r="CO1131">
        <v>24.417000000000002</v>
      </c>
      <c r="CP1131">
        <v>14.223000000000001</v>
      </c>
      <c r="CQ1131">
        <v>6.4000000000000001E-2</v>
      </c>
      <c r="CR1131" t="s">
        <v>324</v>
      </c>
      <c r="CS1131">
        <v>38.704000000000001</v>
      </c>
      <c r="CT1131" t="s">
        <v>324</v>
      </c>
      <c r="CU1131" t="s">
        <v>324</v>
      </c>
      <c r="CV1131" t="s">
        <v>324</v>
      </c>
      <c r="CW1131" t="s">
        <v>324</v>
      </c>
      <c r="CX1131" t="s">
        <v>324</v>
      </c>
      <c r="CY1131" t="s">
        <v>324</v>
      </c>
      <c r="CZ1131" t="s">
        <v>324</v>
      </c>
      <c r="DA1131" t="s">
        <v>324</v>
      </c>
      <c r="DB1131" t="s">
        <v>324</v>
      </c>
      <c r="DC1131" t="s">
        <v>324</v>
      </c>
    </row>
    <row r="1132" spans="1:107" x14ac:dyDescent="0.45">
      <c r="A1132">
        <v>2024</v>
      </c>
      <c r="B1132">
        <v>4</v>
      </c>
      <c r="C1132" t="s">
        <v>120</v>
      </c>
      <c r="D1132">
        <v>9187</v>
      </c>
      <c r="E1132" t="s">
        <v>395</v>
      </c>
      <c r="F1132" t="s">
        <v>323</v>
      </c>
      <c r="G1132" t="s">
        <v>244</v>
      </c>
      <c r="H1132">
        <v>1.163</v>
      </c>
      <c r="I1132">
        <v>0.09</v>
      </c>
      <c r="J1132">
        <v>0</v>
      </c>
      <c r="K1132">
        <v>0</v>
      </c>
      <c r="L1132">
        <v>1.2529999999999999</v>
      </c>
      <c r="M1132">
        <v>159</v>
      </c>
      <c r="N1132">
        <v>5</v>
      </c>
      <c r="O1132">
        <v>0</v>
      </c>
      <c r="P1132">
        <v>0</v>
      </c>
      <c r="Q1132">
        <v>164</v>
      </c>
      <c r="R1132">
        <v>0</v>
      </c>
      <c r="S1132">
        <v>0</v>
      </c>
      <c r="T1132">
        <v>0</v>
      </c>
      <c r="U1132">
        <v>0</v>
      </c>
      <c r="V1132">
        <v>0</v>
      </c>
      <c r="W1132">
        <v>0</v>
      </c>
      <c r="X1132">
        <v>0</v>
      </c>
      <c r="Y1132">
        <v>0</v>
      </c>
      <c r="Z1132">
        <v>0</v>
      </c>
      <c r="AA1132">
        <v>0</v>
      </c>
      <c r="AB1132">
        <v>5.0309999999999997</v>
      </c>
      <c r="AC1132">
        <v>0</v>
      </c>
      <c r="AD1132">
        <v>0</v>
      </c>
      <c r="AE1132">
        <v>0</v>
      </c>
      <c r="AF1132">
        <v>5.0309999999999997</v>
      </c>
      <c r="AG1132">
        <v>0</v>
      </c>
      <c r="AH1132">
        <v>0</v>
      </c>
      <c r="AI1132">
        <v>0</v>
      </c>
      <c r="AJ1132">
        <v>0</v>
      </c>
      <c r="AK1132">
        <v>0</v>
      </c>
      <c r="AL1132">
        <v>0</v>
      </c>
      <c r="AM1132">
        <v>0</v>
      </c>
      <c r="AN1132">
        <v>0</v>
      </c>
      <c r="AO1132">
        <v>0</v>
      </c>
      <c r="AP1132">
        <v>0</v>
      </c>
      <c r="AQ1132">
        <v>0</v>
      </c>
      <c r="AR1132">
        <v>0</v>
      </c>
      <c r="AS1132">
        <v>0</v>
      </c>
      <c r="AT1132">
        <v>0</v>
      </c>
      <c r="AU1132">
        <v>0</v>
      </c>
      <c r="AV1132">
        <v>0</v>
      </c>
      <c r="AW1132">
        <v>0</v>
      </c>
      <c r="AX1132">
        <v>0</v>
      </c>
      <c r="AY1132">
        <v>0</v>
      </c>
      <c r="AZ1132">
        <v>0</v>
      </c>
      <c r="BA1132">
        <v>0</v>
      </c>
      <c r="BB1132">
        <v>0</v>
      </c>
      <c r="BC1132">
        <v>0</v>
      </c>
      <c r="BD1132">
        <v>0</v>
      </c>
      <c r="BE1132">
        <v>0</v>
      </c>
      <c r="BF1132">
        <v>0</v>
      </c>
      <c r="BG1132">
        <v>0</v>
      </c>
      <c r="BH1132">
        <v>0</v>
      </c>
      <c r="BI1132">
        <v>0</v>
      </c>
      <c r="BJ1132">
        <v>0</v>
      </c>
      <c r="BK1132">
        <v>0</v>
      </c>
      <c r="BL1132">
        <v>0</v>
      </c>
      <c r="BM1132">
        <v>0</v>
      </c>
      <c r="BN1132">
        <v>0</v>
      </c>
      <c r="BO1132">
        <v>0</v>
      </c>
      <c r="BP1132">
        <v>0</v>
      </c>
      <c r="BQ1132">
        <v>0</v>
      </c>
      <c r="BR1132">
        <v>0</v>
      </c>
      <c r="BS1132">
        <v>0</v>
      </c>
      <c r="BT1132">
        <v>0</v>
      </c>
      <c r="BU1132">
        <v>0</v>
      </c>
      <c r="BV1132">
        <v>0</v>
      </c>
      <c r="BW1132">
        <v>0</v>
      </c>
      <c r="BX1132">
        <v>0</v>
      </c>
      <c r="BY1132">
        <v>0</v>
      </c>
      <c r="BZ1132">
        <v>0</v>
      </c>
      <c r="CA1132">
        <v>0</v>
      </c>
      <c r="CB1132">
        <v>0</v>
      </c>
      <c r="CC1132">
        <v>0</v>
      </c>
      <c r="CD1132">
        <v>0</v>
      </c>
      <c r="CE1132">
        <v>0</v>
      </c>
      <c r="CF1132">
        <v>0</v>
      </c>
      <c r="CG1132">
        <v>0</v>
      </c>
      <c r="CH1132">
        <v>0</v>
      </c>
      <c r="CI1132">
        <v>0</v>
      </c>
      <c r="CJ1132">
        <v>0</v>
      </c>
      <c r="CK1132">
        <v>0</v>
      </c>
      <c r="CL1132">
        <v>0</v>
      </c>
      <c r="CM1132">
        <v>0</v>
      </c>
      <c r="CN1132">
        <v>0</v>
      </c>
      <c r="CO1132">
        <v>1.163</v>
      </c>
      <c r="CP1132">
        <v>0.09</v>
      </c>
      <c r="CQ1132" t="s">
        <v>179</v>
      </c>
      <c r="CR1132">
        <v>0</v>
      </c>
      <c r="CS1132">
        <v>1.2529999999999999</v>
      </c>
      <c r="CT1132">
        <v>159</v>
      </c>
      <c r="CU1132">
        <v>5</v>
      </c>
      <c r="CV1132">
        <v>0</v>
      </c>
      <c r="CW1132">
        <v>0</v>
      </c>
      <c r="CX1132">
        <v>164</v>
      </c>
      <c r="CY1132">
        <v>5.0309999999999997</v>
      </c>
      <c r="CZ1132">
        <v>0</v>
      </c>
      <c r="DA1132">
        <v>0</v>
      </c>
      <c r="DB1132">
        <v>0</v>
      </c>
      <c r="DC1132">
        <v>5.0309999999999997</v>
      </c>
    </row>
    <row r="1133" spans="1:107" x14ac:dyDescent="0.45">
      <c r="A1133">
        <v>2024</v>
      </c>
      <c r="B1133">
        <v>4</v>
      </c>
      <c r="C1133" t="s">
        <v>120</v>
      </c>
      <c r="D1133">
        <v>9191</v>
      </c>
      <c r="E1133" t="s">
        <v>396</v>
      </c>
      <c r="F1133" t="s">
        <v>323</v>
      </c>
      <c r="G1133" t="s">
        <v>247</v>
      </c>
      <c r="H1133">
        <v>131.363</v>
      </c>
      <c r="I1133">
        <v>8.4749999999999996</v>
      </c>
      <c r="J1133">
        <v>20.805</v>
      </c>
      <c r="K1133">
        <v>0</v>
      </c>
      <c r="L1133">
        <v>160.643</v>
      </c>
      <c r="M1133">
        <v>17210</v>
      </c>
      <c r="N1133">
        <v>303</v>
      </c>
      <c r="O1133">
        <v>225</v>
      </c>
      <c r="P1133">
        <v>0</v>
      </c>
      <c r="Q1133">
        <v>17738</v>
      </c>
      <c r="R1133" t="s">
        <v>324</v>
      </c>
      <c r="S1133" t="s">
        <v>324</v>
      </c>
      <c r="T1133" t="s">
        <v>324</v>
      </c>
      <c r="U1133" t="s">
        <v>324</v>
      </c>
      <c r="V1133">
        <v>0</v>
      </c>
      <c r="W1133" t="s">
        <v>324</v>
      </c>
      <c r="X1133" t="s">
        <v>324</v>
      </c>
      <c r="Y1133" t="s">
        <v>324</v>
      </c>
      <c r="Z1133" t="s">
        <v>324</v>
      </c>
      <c r="AA1133">
        <v>0</v>
      </c>
      <c r="AB1133" t="s">
        <v>324</v>
      </c>
      <c r="AC1133" t="s">
        <v>324</v>
      </c>
      <c r="AD1133" t="s">
        <v>324</v>
      </c>
      <c r="AE1133" t="s">
        <v>324</v>
      </c>
      <c r="AF1133">
        <v>0</v>
      </c>
      <c r="AG1133" t="s">
        <v>324</v>
      </c>
      <c r="AH1133" t="s">
        <v>324</v>
      </c>
      <c r="AI1133" t="s">
        <v>324</v>
      </c>
      <c r="AJ1133" t="s">
        <v>324</v>
      </c>
      <c r="AK1133">
        <v>0</v>
      </c>
      <c r="AL1133" t="s">
        <v>324</v>
      </c>
      <c r="AM1133" t="s">
        <v>324</v>
      </c>
      <c r="AN1133" t="s">
        <v>324</v>
      </c>
      <c r="AO1133" t="s">
        <v>324</v>
      </c>
      <c r="AP1133">
        <v>0</v>
      </c>
      <c r="AQ1133" t="s">
        <v>324</v>
      </c>
      <c r="AR1133" t="s">
        <v>324</v>
      </c>
      <c r="AS1133" t="s">
        <v>324</v>
      </c>
      <c r="AT1133" t="s">
        <v>324</v>
      </c>
      <c r="AU1133">
        <v>0</v>
      </c>
      <c r="AV1133" t="s">
        <v>324</v>
      </c>
      <c r="AW1133" t="s">
        <v>324</v>
      </c>
      <c r="AX1133" t="s">
        <v>324</v>
      </c>
      <c r="AY1133" t="s">
        <v>324</v>
      </c>
      <c r="AZ1133">
        <v>0</v>
      </c>
      <c r="BA1133" t="s">
        <v>324</v>
      </c>
      <c r="BB1133" t="s">
        <v>324</v>
      </c>
      <c r="BC1133" t="s">
        <v>324</v>
      </c>
      <c r="BD1133" t="s">
        <v>324</v>
      </c>
      <c r="BE1133">
        <v>0</v>
      </c>
      <c r="BF1133" t="s">
        <v>324</v>
      </c>
      <c r="BG1133" t="s">
        <v>324</v>
      </c>
      <c r="BH1133" t="s">
        <v>324</v>
      </c>
      <c r="BI1133" t="s">
        <v>324</v>
      </c>
      <c r="BJ1133">
        <v>0</v>
      </c>
      <c r="BK1133">
        <v>0.10299999999999999</v>
      </c>
      <c r="BL1133" t="s">
        <v>324</v>
      </c>
      <c r="BM1133" t="s">
        <v>324</v>
      </c>
      <c r="BN1133" t="s">
        <v>324</v>
      </c>
      <c r="BO1133">
        <v>0.10299999999999999</v>
      </c>
      <c r="BP1133">
        <v>23</v>
      </c>
      <c r="BQ1133" t="s">
        <v>324</v>
      </c>
      <c r="BR1133" t="s">
        <v>324</v>
      </c>
      <c r="BS1133" t="s">
        <v>324</v>
      </c>
      <c r="BT1133">
        <v>23</v>
      </c>
      <c r="BU1133" t="s">
        <v>324</v>
      </c>
      <c r="BV1133" t="s">
        <v>324</v>
      </c>
      <c r="BW1133" t="s">
        <v>324</v>
      </c>
      <c r="BX1133" t="s">
        <v>324</v>
      </c>
      <c r="BY1133">
        <v>0</v>
      </c>
      <c r="BZ1133">
        <v>7.5999999999999998E-2</v>
      </c>
      <c r="CA1133">
        <v>8.5000000000000006E-2</v>
      </c>
      <c r="CB1133" t="s">
        <v>324</v>
      </c>
      <c r="CC1133" t="s">
        <v>324</v>
      </c>
      <c r="CD1133">
        <v>0.161</v>
      </c>
      <c r="CE1133">
        <v>7</v>
      </c>
      <c r="CF1133">
        <v>4</v>
      </c>
      <c r="CG1133" t="s">
        <v>324</v>
      </c>
      <c r="CH1133" t="s">
        <v>324</v>
      </c>
      <c r="CI1133">
        <v>11</v>
      </c>
      <c r="CJ1133" t="s">
        <v>324</v>
      </c>
      <c r="CK1133" t="s">
        <v>324</v>
      </c>
      <c r="CL1133" t="s">
        <v>324</v>
      </c>
      <c r="CM1133" t="s">
        <v>324</v>
      </c>
      <c r="CN1133">
        <v>0</v>
      </c>
      <c r="CO1133">
        <v>131.542</v>
      </c>
      <c r="CP1133">
        <v>8.56</v>
      </c>
      <c r="CQ1133">
        <v>20.805</v>
      </c>
      <c r="CR1133">
        <v>0</v>
      </c>
      <c r="CS1133">
        <v>160.90700000000001</v>
      </c>
      <c r="CT1133">
        <v>17240</v>
      </c>
      <c r="CU1133">
        <v>307</v>
      </c>
      <c r="CV1133">
        <v>225</v>
      </c>
      <c r="CW1133">
        <v>0</v>
      </c>
      <c r="CX1133">
        <v>17772</v>
      </c>
      <c r="CY1133">
        <v>0</v>
      </c>
      <c r="CZ1133">
        <v>0</v>
      </c>
      <c r="DA1133">
        <v>0</v>
      </c>
      <c r="DB1133">
        <v>0</v>
      </c>
      <c r="DC1133">
        <v>0</v>
      </c>
    </row>
    <row r="1134" spans="1:107" x14ac:dyDescent="0.45">
      <c r="A1134">
        <v>2024</v>
      </c>
      <c r="B1134">
        <v>4</v>
      </c>
      <c r="C1134" t="s">
        <v>120</v>
      </c>
      <c r="D1134">
        <v>10454</v>
      </c>
      <c r="E1134" t="s">
        <v>397</v>
      </c>
      <c r="F1134" t="s">
        <v>323</v>
      </c>
      <c r="G1134" t="s">
        <v>247</v>
      </c>
      <c r="H1134">
        <v>1.4430000000000001</v>
      </c>
      <c r="I1134" t="s">
        <v>324</v>
      </c>
      <c r="J1134" t="s">
        <v>324</v>
      </c>
      <c r="K1134" t="s">
        <v>324</v>
      </c>
      <c r="L1134">
        <v>1.4430000000000001</v>
      </c>
      <c r="M1134">
        <v>195</v>
      </c>
      <c r="N1134" t="s">
        <v>324</v>
      </c>
      <c r="O1134" t="s">
        <v>324</v>
      </c>
      <c r="P1134" t="s">
        <v>324</v>
      </c>
      <c r="Q1134">
        <v>195</v>
      </c>
      <c r="R1134">
        <v>5.1999999999999998E-2</v>
      </c>
      <c r="S1134" t="s">
        <v>324</v>
      </c>
      <c r="T1134" t="s">
        <v>324</v>
      </c>
      <c r="U1134" t="s">
        <v>324</v>
      </c>
      <c r="V1134">
        <v>5.1999999999999998E-2</v>
      </c>
      <c r="W1134">
        <v>55</v>
      </c>
      <c r="X1134" t="s">
        <v>324</v>
      </c>
      <c r="Y1134" t="s">
        <v>324</v>
      </c>
      <c r="Z1134" t="s">
        <v>324</v>
      </c>
      <c r="AA1134">
        <v>55</v>
      </c>
      <c r="AB1134" t="s">
        <v>324</v>
      </c>
      <c r="AC1134" t="s">
        <v>324</v>
      </c>
      <c r="AD1134" t="s">
        <v>324</v>
      </c>
      <c r="AE1134" t="s">
        <v>324</v>
      </c>
      <c r="AF1134">
        <v>0</v>
      </c>
      <c r="AG1134" t="s">
        <v>324</v>
      </c>
      <c r="AH1134" t="s">
        <v>324</v>
      </c>
      <c r="AI1134" t="s">
        <v>324</v>
      </c>
      <c r="AJ1134" t="s">
        <v>324</v>
      </c>
      <c r="AK1134">
        <v>0</v>
      </c>
      <c r="AL1134" t="s">
        <v>324</v>
      </c>
      <c r="AM1134" t="s">
        <v>324</v>
      </c>
      <c r="AN1134" t="s">
        <v>324</v>
      </c>
      <c r="AO1134" t="s">
        <v>324</v>
      </c>
      <c r="AP1134">
        <v>0</v>
      </c>
      <c r="AQ1134" t="s">
        <v>324</v>
      </c>
      <c r="AR1134" t="s">
        <v>324</v>
      </c>
      <c r="AS1134" t="s">
        <v>324</v>
      </c>
      <c r="AT1134" t="s">
        <v>324</v>
      </c>
      <c r="AU1134">
        <v>0</v>
      </c>
      <c r="AV1134" t="s">
        <v>324</v>
      </c>
      <c r="AW1134" t="s">
        <v>324</v>
      </c>
      <c r="AX1134" t="s">
        <v>324</v>
      </c>
      <c r="AY1134" t="s">
        <v>324</v>
      </c>
      <c r="AZ1134">
        <v>0</v>
      </c>
      <c r="BA1134" t="s">
        <v>324</v>
      </c>
      <c r="BB1134" t="s">
        <v>324</v>
      </c>
      <c r="BC1134" t="s">
        <v>324</v>
      </c>
      <c r="BD1134" t="s">
        <v>324</v>
      </c>
      <c r="BE1134">
        <v>0</v>
      </c>
      <c r="BF1134" t="s">
        <v>324</v>
      </c>
      <c r="BG1134" t="s">
        <v>324</v>
      </c>
      <c r="BH1134" t="s">
        <v>324</v>
      </c>
      <c r="BI1134" t="s">
        <v>324</v>
      </c>
      <c r="BJ1134">
        <v>0</v>
      </c>
      <c r="BK1134">
        <v>1.7999999999999999E-2</v>
      </c>
      <c r="BL1134" t="s">
        <v>324</v>
      </c>
      <c r="BM1134" t="s">
        <v>324</v>
      </c>
      <c r="BN1134" t="s">
        <v>324</v>
      </c>
      <c r="BO1134">
        <v>1.7999999999999999E-2</v>
      </c>
      <c r="BP1134">
        <v>5</v>
      </c>
      <c r="BQ1134" t="s">
        <v>324</v>
      </c>
      <c r="BR1134" t="s">
        <v>324</v>
      </c>
      <c r="BS1134" t="s">
        <v>324</v>
      </c>
      <c r="BT1134">
        <v>5</v>
      </c>
      <c r="BU1134" t="s">
        <v>324</v>
      </c>
      <c r="BV1134" t="s">
        <v>324</v>
      </c>
      <c r="BW1134" t="s">
        <v>324</v>
      </c>
      <c r="BX1134" t="s">
        <v>324</v>
      </c>
      <c r="BY1134">
        <v>0</v>
      </c>
      <c r="BZ1134" t="s">
        <v>324</v>
      </c>
      <c r="CA1134" t="s">
        <v>324</v>
      </c>
      <c r="CB1134" t="s">
        <v>324</v>
      </c>
      <c r="CC1134" t="s">
        <v>324</v>
      </c>
      <c r="CD1134">
        <v>0</v>
      </c>
      <c r="CE1134" t="s">
        <v>324</v>
      </c>
      <c r="CF1134" t="s">
        <v>324</v>
      </c>
      <c r="CG1134" t="s">
        <v>324</v>
      </c>
      <c r="CH1134" t="s">
        <v>324</v>
      </c>
      <c r="CI1134">
        <v>0</v>
      </c>
      <c r="CJ1134" t="s">
        <v>324</v>
      </c>
      <c r="CK1134" t="s">
        <v>324</v>
      </c>
      <c r="CL1134" t="s">
        <v>324</v>
      </c>
      <c r="CM1134" t="s">
        <v>324</v>
      </c>
      <c r="CN1134">
        <v>0</v>
      </c>
      <c r="CO1134">
        <v>1.5129999999999999</v>
      </c>
      <c r="CP1134" t="s">
        <v>179</v>
      </c>
      <c r="CQ1134" t="s">
        <v>179</v>
      </c>
      <c r="CR1134">
        <v>0</v>
      </c>
      <c r="CS1134">
        <v>1.5129999999999999</v>
      </c>
      <c r="CT1134">
        <v>255</v>
      </c>
      <c r="CU1134">
        <v>0</v>
      </c>
      <c r="CV1134">
        <v>0</v>
      </c>
      <c r="CW1134">
        <v>0</v>
      </c>
      <c r="CX1134">
        <v>255</v>
      </c>
      <c r="CY1134">
        <v>0</v>
      </c>
      <c r="CZ1134">
        <v>0</v>
      </c>
      <c r="DA1134">
        <v>0</v>
      </c>
      <c r="DB1134">
        <v>0</v>
      </c>
      <c r="DC1134">
        <v>0</v>
      </c>
    </row>
    <row r="1135" spans="1:107" x14ac:dyDescent="0.45">
      <c r="A1135">
        <v>2024</v>
      </c>
      <c r="B1135">
        <v>4</v>
      </c>
      <c r="C1135" t="s">
        <v>120</v>
      </c>
      <c r="D1135">
        <v>11273</v>
      </c>
      <c r="E1135" t="s">
        <v>398</v>
      </c>
      <c r="F1135" t="s">
        <v>323</v>
      </c>
      <c r="G1135" t="s">
        <v>244</v>
      </c>
      <c r="H1135">
        <v>2.1999999999999999E-2</v>
      </c>
      <c r="I1135" t="s">
        <v>324</v>
      </c>
      <c r="J1135" t="s">
        <v>324</v>
      </c>
      <c r="K1135" t="s">
        <v>324</v>
      </c>
      <c r="L1135">
        <v>2.1999999999999999E-2</v>
      </c>
      <c r="M1135">
        <v>2</v>
      </c>
      <c r="N1135" t="s">
        <v>324</v>
      </c>
      <c r="O1135" t="s">
        <v>324</v>
      </c>
      <c r="P1135" t="s">
        <v>324</v>
      </c>
      <c r="Q1135">
        <v>2</v>
      </c>
      <c r="R1135" t="s">
        <v>324</v>
      </c>
      <c r="S1135" t="s">
        <v>324</v>
      </c>
      <c r="T1135" t="s">
        <v>324</v>
      </c>
      <c r="U1135" t="s">
        <v>324</v>
      </c>
      <c r="V1135">
        <v>0</v>
      </c>
      <c r="W1135" t="s">
        <v>324</v>
      </c>
      <c r="X1135" t="s">
        <v>324</v>
      </c>
      <c r="Y1135" t="s">
        <v>324</v>
      </c>
      <c r="Z1135" t="s">
        <v>324</v>
      </c>
      <c r="AA1135">
        <v>0</v>
      </c>
      <c r="AB1135" t="s">
        <v>324</v>
      </c>
      <c r="AC1135" t="s">
        <v>324</v>
      </c>
      <c r="AD1135" t="s">
        <v>324</v>
      </c>
      <c r="AE1135" t="s">
        <v>324</v>
      </c>
      <c r="AF1135">
        <v>0</v>
      </c>
      <c r="AG1135" t="s">
        <v>324</v>
      </c>
      <c r="AH1135" t="s">
        <v>324</v>
      </c>
      <c r="AI1135" t="s">
        <v>324</v>
      </c>
      <c r="AJ1135" t="s">
        <v>324</v>
      </c>
      <c r="AK1135">
        <v>0</v>
      </c>
      <c r="AL1135" t="s">
        <v>324</v>
      </c>
      <c r="AM1135" t="s">
        <v>324</v>
      </c>
      <c r="AN1135" t="s">
        <v>324</v>
      </c>
      <c r="AO1135" t="s">
        <v>324</v>
      </c>
      <c r="AP1135">
        <v>0</v>
      </c>
      <c r="AQ1135" t="s">
        <v>324</v>
      </c>
      <c r="AR1135" t="s">
        <v>324</v>
      </c>
      <c r="AS1135" t="s">
        <v>324</v>
      </c>
      <c r="AT1135" t="s">
        <v>324</v>
      </c>
      <c r="AU1135">
        <v>0</v>
      </c>
      <c r="AV1135" t="s">
        <v>324</v>
      </c>
      <c r="AW1135" t="s">
        <v>324</v>
      </c>
      <c r="AX1135" t="s">
        <v>324</v>
      </c>
      <c r="AY1135" t="s">
        <v>324</v>
      </c>
      <c r="AZ1135">
        <v>0</v>
      </c>
      <c r="BA1135" t="s">
        <v>324</v>
      </c>
      <c r="BB1135" t="s">
        <v>324</v>
      </c>
      <c r="BC1135" t="s">
        <v>324</v>
      </c>
      <c r="BD1135" t="s">
        <v>324</v>
      </c>
      <c r="BE1135">
        <v>0</v>
      </c>
      <c r="BF1135" t="s">
        <v>324</v>
      </c>
      <c r="BG1135" t="s">
        <v>324</v>
      </c>
      <c r="BH1135" t="s">
        <v>324</v>
      </c>
      <c r="BI1135" t="s">
        <v>324</v>
      </c>
      <c r="BJ1135">
        <v>0</v>
      </c>
      <c r="BK1135">
        <v>2E-3</v>
      </c>
      <c r="BL1135" t="s">
        <v>324</v>
      </c>
      <c r="BM1135" t="s">
        <v>324</v>
      </c>
      <c r="BN1135" t="s">
        <v>324</v>
      </c>
      <c r="BO1135">
        <v>2E-3</v>
      </c>
      <c r="BP1135">
        <v>1</v>
      </c>
      <c r="BQ1135" t="s">
        <v>324</v>
      </c>
      <c r="BR1135" t="s">
        <v>324</v>
      </c>
      <c r="BS1135" t="s">
        <v>324</v>
      </c>
      <c r="BT1135">
        <v>1</v>
      </c>
      <c r="BU1135" t="s">
        <v>324</v>
      </c>
      <c r="BV1135" t="s">
        <v>324</v>
      </c>
      <c r="BW1135" t="s">
        <v>324</v>
      </c>
      <c r="BX1135" t="s">
        <v>324</v>
      </c>
      <c r="BY1135">
        <v>0</v>
      </c>
      <c r="BZ1135" t="s">
        <v>324</v>
      </c>
      <c r="CA1135" t="s">
        <v>324</v>
      </c>
      <c r="CB1135" t="s">
        <v>324</v>
      </c>
      <c r="CC1135" t="s">
        <v>324</v>
      </c>
      <c r="CD1135">
        <v>0</v>
      </c>
      <c r="CE1135" t="s">
        <v>324</v>
      </c>
      <c r="CF1135" t="s">
        <v>324</v>
      </c>
      <c r="CG1135" t="s">
        <v>324</v>
      </c>
      <c r="CH1135" t="s">
        <v>324</v>
      </c>
      <c r="CI1135">
        <v>0</v>
      </c>
      <c r="CJ1135" t="s">
        <v>324</v>
      </c>
      <c r="CK1135" t="s">
        <v>324</v>
      </c>
      <c r="CL1135" t="s">
        <v>324</v>
      </c>
      <c r="CM1135" t="s">
        <v>324</v>
      </c>
      <c r="CN1135">
        <v>0</v>
      </c>
      <c r="CO1135">
        <v>2.4E-2</v>
      </c>
      <c r="CP1135" t="s">
        <v>179</v>
      </c>
      <c r="CQ1135" t="s">
        <v>179</v>
      </c>
      <c r="CR1135">
        <v>0</v>
      </c>
      <c r="CS1135">
        <v>2.4E-2</v>
      </c>
      <c r="CT1135">
        <v>3</v>
      </c>
      <c r="CU1135">
        <v>0</v>
      </c>
      <c r="CV1135">
        <v>0</v>
      </c>
      <c r="CW1135">
        <v>0</v>
      </c>
      <c r="CX1135">
        <v>3</v>
      </c>
      <c r="CY1135">
        <v>0</v>
      </c>
      <c r="CZ1135">
        <v>0</v>
      </c>
      <c r="DA1135">
        <v>0</v>
      </c>
      <c r="DB1135">
        <v>0</v>
      </c>
      <c r="DC1135">
        <v>0</v>
      </c>
    </row>
    <row r="1136" spans="1:107" x14ac:dyDescent="0.45">
      <c r="A1136">
        <v>2024</v>
      </c>
      <c r="B1136">
        <v>4</v>
      </c>
      <c r="C1136" t="s">
        <v>120</v>
      </c>
      <c r="D1136">
        <v>14354</v>
      </c>
      <c r="E1136" t="s">
        <v>351</v>
      </c>
      <c r="F1136" t="s">
        <v>323</v>
      </c>
      <c r="G1136" t="s">
        <v>247</v>
      </c>
      <c r="H1136">
        <v>22.064</v>
      </c>
      <c r="I1136">
        <v>1.2729999999999999</v>
      </c>
      <c r="J1136">
        <v>0.68700000000000006</v>
      </c>
      <c r="K1136">
        <v>0</v>
      </c>
      <c r="L1136">
        <v>24.024000000000001</v>
      </c>
      <c r="M1136">
        <v>2640</v>
      </c>
      <c r="N1136">
        <v>65</v>
      </c>
      <c r="O1136">
        <v>11</v>
      </c>
      <c r="P1136">
        <v>0</v>
      </c>
      <c r="Q1136">
        <v>2716</v>
      </c>
      <c r="R1136" t="s">
        <v>324</v>
      </c>
      <c r="S1136" t="s">
        <v>324</v>
      </c>
      <c r="T1136" t="s">
        <v>324</v>
      </c>
      <c r="U1136" t="s">
        <v>324</v>
      </c>
      <c r="V1136">
        <v>0</v>
      </c>
      <c r="W1136" t="s">
        <v>324</v>
      </c>
      <c r="X1136" t="s">
        <v>324</v>
      </c>
      <c r="Y1136" t="s">
        <v>324</v>
      </c>
      <c r="Z1136" t="s">
        <v>324</v>
      </c>
      <c r="AA1136">
        <v>0</v>
      </c>
      <c r="AB1136" t="s">
        <v>324</v>
      </c>
      <c r="AC1136" t="s">
        <v>324</v>
      </c>
      <c r="AD1136" t="s">
        <v>324</v>
      </c>
      <c r="AE1136" t="s">
        <v>324</v>
      </c>
      <c r="AF1136">
        <v>0</v>
      </c>
      <c r="AG1136">
        <v>3.18</v>
      </c>
      <c r="AH1136">
        <v>3.1E-2</v>
      </c>
      <c r="AI1136">
        <v>0</v>
      </c>
      <c r="AJ1136">
        <v>0</v>
      </c>
      <c r="AK1136">
        <v>3.2109999999999999</v>
      </c>
      <c r="AL1136">
        <v>338</v>
      </c>
      <c r="AM1136">
        <v>2</v>
      </c>
      <c r="AN1136">
        <v>0</v>
      </c>
      <c r="AO1136">
        <v>0</v>
      </c>
      <c r="AP1136">
        <v>340</v>
      </c>
      <c r="AQ1136">
        <v>4.2060000000000004</v>
      </c>
      <c r="AR1136">
        <v>6.2E-2</v>
      </c>
      <c r="AS1136">
        <v>0</v>
      </c>
      <c r="AT1136">
        <v>0</v>
      </c>
      <c r="AU1136">
        <v>4.2679999999999998</v>
      </c>
      <c r="AV1136" t="s">
        <v>324</v>
      </c>
      <c r="AW1136" t="s">
        <v>324</v>
      </c>
      <c r="AX1136" t="s">
        <v>324</v>
      </c>
      <c r="AY1136" t="s">
        <v>324</v>
      </c>
      <c r="AZ1136">
        <v>0</v>
      </c>
      <c r="BA1136" t="s">
        <v>324</v>
      </c>
      <c r="BB1136" t="s">
        <v>324</v>
      </c>
      <c r="BC1136" t="s">
        <v>324</v>
      </c>
      <c r="BD1136" t="s">
        <v>324</v>
      </c>
      <c r="BE1136">
        <v>0</v>
      </c>
      <c r="BF1136" t="s">
        <v>324</v>
      </c>
      <c r="BG1136" t="s">
        <v>324</v>
      </c>
      <c r="BH1136" t="s">
        <v>324</v>
      </c>
      <c r="BI1136" t="s">
        <v>324</v>
      </c>
      <c r="BJ1136">
        <v>0</v>
      </c>
      <c r="BK1136">
        <v>0.222</v>
      </c>
      <c r="BL1136">
        <v>5.7000000000000002E-2</v>
      </c>
      <c r="BM1136">
        <v>0</v>
      </c>
      <c r="BN1136">
        <v>0</v>
      </c>
      <c r="BO1136">
        <v>0.27900000000000003</v>
      </c>
      <c r="BP1136">
        <v>65</v>
      </c>
      <c r="BQ1136">
        <v>8</v>
      </c>
      <c r="BR1136">
        <v>0</v>
      </c>
      <c r="BS1136">
        <v>0</v>
      </c>
      <c r="BT1136">
        <v>73</v>
      </c>
      <c r="BU1136" t="s">
        <v>324</v>
      </c>
      <c r="BV1136" t="s">
        <v>324</v>
      </c>
      <c r="BW1136" t="s">
        <v>324</v>
      </c>
      <c r="BX1136" t="s">
        <v>324</v>
      </c>
      <c r="BY1136">
        <v>0</v>
      </c>
      <c r="BZ1136">
        <v>8.0000000000000002E-3</v>
      </c>
      <c r="CA1136">
        <v>0</v>
      </c>
      <c r="CB1136">
        <v>0</v>
      </c>
      <c r="CC1136">
        <v>0</v>
      </c>
      <c r="CD1136">
        <v>8.0000000000000002E-3</v>
      </c>
      <c r="CE1136">
        <v>2</v>
      </c>
      <c r="CF1136">
        <v>0</v>
      </c>
      <c r="CG1136">
        <v>0</v>
      </c>
      <c r="CH1136">
        <v>0</v>
      </c>
      <c r="CI1136">
        <v>2</v>
      </c>
      <c r="CJ1136" t="s">
        <v>324</v>
      </c>
      <c r="CK1136" t="s">
        <v>324</v>
      </c>
      <c r="CL1136" t="s">
        <v>324</v>
      </c>
      <c r="CM1136" t="s">
        <v>324</v>
      </c>
      <c r="CN1136">
        <v>0</v>
      </c>
      <c r="CO1136">
        <v>22.294</v>
      </c>
      <c r="CP1136">
        <v>1.33</v>
      </c>
      <c r="CQ1136">
        <v>0.68700000000000006</v>
      </c>
      <c r="CR1136">
        <v>0</v>
      </c>
      <c r="CS1136">
        <v>24.311</v>
      </c>
      <c r="CT1136">
        <v>2707</v>
      </c>
      <c r="CU1136">
        <v>73</v>
      </c>
      <c r="CV1136">
        <v>11</v>
      </c>
      <c r="CW1136">
        <v>0</v>
      </c>
      <c r="CX1136">
        <v>2791</v>
      </c>
      <c r="CY1136">
        <v>0</v>
      </c>
      <c r="CZ1136">
        <v>0</v>
      </c>
      <c r="DA1136">
        <v>0</v>
      </c>
      <c r="DB1136">
        <v>0</v>
      </c>
      <c r="DC1136">
        <v>0</v>
      </c>
    </row>
    <row r="1137" spans="1:107" x14ac:dyDescent="0.45">
      <c r="A1137">
        <v>2024</v>
      </c>
      <c r="B1137">
        <v>4</v>
      </c>
      <c r="C1137" t="s">
        <v>120</v>
      </c>
      <c r="D1137">
        <v>20169</v>
      </c>
      <c r="E1137" t="s">
        <v>399</v>
      </c>
      <c r="F1137" t="s">
        <v>323</v>
      </c>
      <c r="G1137" t="s">
        <v>244</v>
      </c>
      <c r="H1137">
        <v>3.6909999999999998</v>
      </c>
      <c r="I1137">
        <v>0.629</v>
      </c>
      <c r="J1137" t="s">
        <v>324</v>
      </c>
      <c r="K1137" t="s">
        <v>324</v>
      </c>
      <c r="L1137">
        <v>4.32</v>
      </c>
      <c r="M1137">
        <v>574</v>
      </c>
      <c r="N1137">
        <v>30</v>
      </c>
      <c r="O1137" t="s">
        <v>324</v>
      </c>
      <c r="P1137" t="s">
        <v>324</v>
      </c>
      <c r="Q1137">
        <v>604</v>
      </c>
      <c r="R1137" t="s">
        <v>324</v>
      </c>
      <c r="S1137" t="s">
        <v>324</v>
      </c>
      <c r="T1137" t="s">
        <v>324</v>
      </c>
      <c r="U1137" t="s">
        <v>324</v>
      </c>
      <c r="V1137">
        <v>0</v>
      </c>
      <c r="W1137" t="s">
        <v>324</v>
      </c>
      <c r="X1137" t="s">
        <v>324</v>
      </c>
      <c r="Y1137" t="s">
        <v>324</v>
      </c>
      <c r="Z1137" t="s">
        <v>324</v>
      </c>
      <c r="AA1137">
        <v>0</v>
      </c>
      <c r="AB1137" t="s">
        <v>324</v>
      </c>
      <c r="AC1137" t="s">
        <v>324</v>
      </c>
      <c r="AD1137" t="s">
        <v>324</v>
      </c>
      <c r="AE1137" t="s">
        <v>324</v>
      </c>
      <c r="AF1137">
        <v>0</v>
      </c>
      <c r="AG1137" t="s">
        <v>324</v>
      </c>
      <c r="AH1137" t="s">
        <v>324</v>
      </c>
      <c r="AI1137" t="s">
        <v>324</v>
      </c>
      <c r="AJ1137" t="s">
        <v>324</v>
      </c>
      <c r="AK1137">
        <v>0</v>
      </c>
      <c r="AL1137" t="s">
        <v>324</v>
      </c>
      <c r="AM1137" t="s">
        <v>324</v>
      </c>
      <c r="AN1137" t="s">
        <v>324</v>
      </c>
      <c r="AO1137" t="s">
        <v>324</v>
      </c>
      <c r="AP1137">
        <v>0</v>
      </c>
      <c r="AQ1137" t="s">
        <v>324</v>
      </c>
      <c r="AR1137" t="s">
        <v>324</v>
      </c>
      <c r="AS1137" t="s">
        <v>324</v>
      </c>
      <c r="AT1137" t="s">
        <v>324</v>
      </c>
      <c r="AU1137">
        <v>0</v>
      </c>
      <c r="AV1137" t="s">
        <v>324</v>
      </c>
      <c r="AW1137" t="s">
        <v>324</v>
      </c>
      <c r="AX1137" t="s">
        <v>324</v>
      </c>
      <c r="AY1137" t="s">
        <v>324</v>
      </c>
      <c r="AZ1137">
        <v>0</v>
      </c>
      <c r="BA1137" t="s">
        <v>324</v>
      </c>
      <c r="BB1137" t="s">
        <v>324</v>
      </c>
      <c r="BC1137" t="s">
        <v>324</v>
      </c>
      <c r="BD1137" t="s">
        <v>324</v>
      </c>
      <c r="BE1137">
        <v>0</v>
      </c>
      <c r="BF1137" t="s">
        <v>324</v>
      </c>
      <c r="BG1137" t="s">
        <v>324</v>
      </c>
      <c r="BH1137" t="s">
        <v>324</v>
      </c>
      <c r="BI1137" t="s">
        <v>324</v>
      </c>
      <c r="BJ1137">
        <v>0</v>
      </c>
      <c r="BK1137">
        <v>1.2999999999999999E-2</v>
      </c>
      <c r="BL1137">
        <v>2E-3</v>
      </c>
      <c r="BM1137" t="s">
        <v>324</v>
      </c>
      <c r="BN1137" t="s">
        <v>324</v>
      </c>
      <c r="BO1137">
        <v>1.4999999999999999E-2</v>
      </c>
      <c r="BP1137">
        <v>5</v>
      </c>
      <c r="BQ1137">
        <v>1</v>
      </c>
      <c r="BR1137" t="s">
        <v>324</v>
      </c>
      <c r="BS1137" t="s">
        <v>324</v>
      </c>
      <c r="BT1137">
        <v>6</v>
      </c>
      <c r="BU1137" t="s">
        <v>324</v>
      </c>
      <c r="BV1137" t="s">
        <v>324</v>
      </c>
      <c r="BW1137" t="s">
        <v>324</v>
      </c>
      <c r="BX1137" t="s">
        <v>324</v>
      </c>
      <c r="BY1137">
        <v>0</v>
      </c>
      <c r="BZ1137">
        <v>1.4E-2</v>
      </c>
      <c r="CA1137">
        <v>6.5000000000000002E-2</v>
      </c>
      <c r="CB1137" t="s">
        <v>324</v>
      </c>
      <c r="CC1137" t="s">
        <v>324</v>
      </c>
      <c r="CD1137">
        <v>7.9000000000000001E-2</v>
      </c>
      <c r="CE1137">
        <v>3</v>
      </c>
      <c r="CF1137">
        <v>1</v>
      </c>
      <c r="CG1137" t="s">
        <v>324</v>
      </c>
      <c r="CH1137" t="s">
        <v>324</v>
      </c>
      <c r="CI1137">
        <v>4</v>
      </c>
      <c r="CJ1137" t="s">
        <v>324</v>
      </c>
      <c r="CK1137" t="s">
        <v>324</v>
      </c>
      <c r="CL1137" t="s">
        <v>324</v>
      </c>
      <c r="CM1137" t="s">
        <v>324</v>
      </c>
      <c r="CN1137">
        <v>0</v>
      </c>
      <c r="CO1137">
        <v>3.718</v>
      </c>
      <c r="CP1137">
        <v>0.69599999999999995</v>
      </c>
      <c r="CQ1137" t="s">
        <v>179</v>
      </c>
      <c r="CR1137">
        <v>0</v>
      </c>
      <c r="CS1137">
        <v>4.4139999999999997</v>
      </c>
      <c r="CT1137">
        <v>582</v>
      </c>
      <c r="CU1137">
        <v>32</v>
      </c>
      <c r="CV1137">
        <v>0</v>
      </c>
      <c r="CW1137">
        <v>0</v>
      </c>
      <c r="CX1137">
        <v>614</v>
      </c>
      <c r="CY1137">
        <v>0</v>
      </c>
      <c r="CZ1137">
        <v>0</v>
      </c>
      <c r="DA1137">
        <v>0</v>
      </c>
      <c r="DB1137">
        <v>0</v>
      </c>
      <c r="DC1137">
        <v>0</v>
      </c>
    </row>
    <row r="1138" spans="1:107" x14ac:dyDescent="0.45">
      <c r="A1138">
        <v>2024</v>
      </c>
      <c r="B1138">
        <v>4</v>
      </c>
      <c r="C1138" t="s">
        <v>120</v>
      </c>
      <c r="D1138">
        <v>99999</v>
      </c>
      <c r="E1138" t="s">
        <v>329</v>
      </c>
      <c r="F1138" t="s">
        <v>323</v>
      </c>
      <c r="H1138">
        <v>-24.954000000000001</v>
      </c>
      <c r="I1138">
        <v>-1.32</v>
      </c>
      <c r="J1138">
        <v>-3.7480000000000002</v>
      </c>
      <c r="K1138">
        <v>0</v>
      </c>
      <c r="L1138">
        <v>-30.023</v>
      </c>
      <c r="M1138" t="s">
        <v>324</v>
      </c>
      <c r="N1138" t="s">
        <v>324</v>
      </c>
      <c r="O1138" t="s">
        <v>324</v>
      </c>
      <c r="P1138" t="s">
        <v>324</v>
      </c>
      <c r="Q1138" t="s">
        <v>324</v>
      </c>
      <c r="R1138">
        <v>-8.9999999999999993E-3</v>
      </c>
      <c r="S1138" t="s">
        <v>324</v>
      </c>
      <c r="T1138" t="s">
        <v>324</v>
      </c>
      <c r="U1138" t="s">
        <v>324</v>
      </c>
      <c r="V1138">
        <v>-8.9999999999999993E-3</v>
      </c>
      <c r="W1138" t="s">
        <v>324</v>
      </c>
      <c r="X1138" t="s">
        <v>324</v>
      </c>
      <c r="Y1138" t="s">
        <v>324</v>
      </c>
      <c r="Z1138" t="s">
        <v>324</v>
      </c>
      <c r="AA1138" t="s">
        <v>324</v>
      </c>
      <c r="AB1138" t="s">
        <v>324</v>
      </c>
      <c r="AC1138" t="s">
        <v>324</v>
      </c>
      <c r="AD1138" t="s">
        <v>324</v>
      </c>
      <c r="AE1138" t="s">
        <v>324</v>
      </c>
      <c r="AF1138" t="s">
        <v>324</v>
      </c>
      <c r="AG1138">
        <v>-0.55500000000000005</v>
      </c>
      <c r="AH1138">
        <v>-5.0000000000000001E-3</v>
      </c>
      <c r="AI1138">
        <v>0</v>
      </c>
      <c r="AJ1138">
        <v>0</v>
      </c>
      <c r="AK1138">
        <v>-0.56000000000000005</v>
      </c>
      <c r="AL1138" t="s">
        <v>324</v>
      </c>
      <c r="AM1138" t="s">
        <v>324</v>
      </c>
      <c r="AN1138" t="s">
        <v>324</v>
      </c>
      <c r="AO1138" t="s">
        <v>324</v>
      </c>
      <c r="AP1138" t="s">
        <v>324</v>
      </c>
      <c r="AQ1138" t="s">
        <v>324</v>
      </c>
      <c r="AR1138" t="s">
        <v>324</v>
      </c>
      <c r="AS1138" t="s">
        <v>324</v>
      </c>
      <c r="AT1138" t="s">
        <v>324</v>
      </c>
      <c r="AU1138" t="s">
        <v>324</v>
      </c>
      <c r="AV1138" t="s">
        <v>324</v>
      </c>
      <c r="AW1138" t="s">
        <v>324</v>
      </c>
      <c r="AX1138" t="s">
        <v>324</v>
      </c>
      <c r="AY1138" t="s">
        <v>324</v>
      </c>
      <c r="AZ1138">
        <v>0</v>
      </c>
      <c r="BA1138" t="s">
        <v>324</v>
      </c>
      <c r="BB1138" t="s">
        <v>324</v>
      </c>
      <c r="BC1138" t="s">
        <v>324</v>
      </c>
      <c r="BD1138" t="s">
        <v>324</v>
      </c>
      <c r="BE1138" t="s">
        <v>324</v>
      </c>
      <c r="BF1138" t="s">
        <v>324</v>
      </c>
      <c r="BG1138" t="s">
        <v>324</v>
      </c>
      <c r="BH1138" t="s">
        <v>324</v>
      </c>
      <c r="BI1138" t="s">
        <v>324</v>
      </c>
      <c r="BJ1138" t="s">
        <v>324</v>
      </c>
      <c r="BK1138" t="s">
        <v>324</v>
      </c>
      <c r="BL1138" t="s">
        <v>324</v>
      </c>
      <c r="BM1138" t="s">
        <v>324</v>
      </c>
      <c r="BN1138" t="s">
        <v>324</v>
      </c>
      <c r="BO1138" t="s">
        <v>324</v>
      </c>
      <c r="BP1138" t="s">
        <v>324</v>
      </c>
      <c r="BQ1138" t="s">
        <v>324</v>
      </c>
      <c r="BR1138" t="s">
        <v>324</v>
      </c>
      <c r="BS1138" t="s">
        <v>324</v>
      </c>
      <c r="BT1138" t="s">
        <v>324</v>
      </c>
      <c r="BU1138" t="s">
        <v>324</v>
      </c>
      <c r="BV1138" t="s">
        <v>324</v>
      </c>
      <c r="BW1138" t="s">
        <v>324</v>
      </c>
      <c r="BX1138" t="s">
        <v>324</v>
      </c>
      <c r="BY1138" t="s">
        <v>324</v>
      </c>
      <c r="BZ1138" t="s">
        <v>324</v>
      </c>
      <c r="CA1138" t="s">
        <v>324</v>
      </c>
      <c r="CB1138" t="s">
        <v>324</v>
      </c>
      <c r="CC1138" t="s">
        <v>324</v>
      </c>
      <c r="CD1138" t="s">
        <v>324</v>
      </c>
      <c r="CE1138" t="s">
        <v>324</v>
      </c>
      <c r="CF1138" t="s">
        <v>324</v>
      </c>
      <c r="CG1138" t="s">
        <v>324</v>
      </c>
      <c r="CH1138" t="s">
        <v>324</v>
      </c>
      <c r="CI1138" t="s">
        <v>324</v>
      </c>
      <c r="CJ1138" t="s">
        <v>324</v>
      </c>
      <c r="CK1138" t="s">
        <v>324</v>
      </c>
      <c r="CL1138" t="s">
        <v>324</v>
      </c>
      <c r="CM1138" t="s">
        <v>324</v>
      </c>
      <c r="CN1138" t="s">
        <v>324</v>
      </c>
      <c r="CO1138">
        <v>-24.963000000000001</v>
      </c>
      <c r="CP1138">
        <v>-1.32</v>
      </c>
      <c r="CQ1138">
        <v>-3.7480000000000002</v>
      </c>
      <c r="CR1138">
        <v>0</v>
      </c>
      <c r="CS1138">
        <v>-30.032</v>
      </c>
      <c r="CT1138" t="s">
        <v>324</v>
      </c>
      <c r="CU1138" t="s">
        <v>324</v>
      </c>
      <c r="CV1138" t="s">
        <v>324</v>
      </c>
      <c r="CW1138" t="s">
        <v>324</v>
      </c>
      <c r="CX1138" t="s">
        <v>324</v>
      </c>
      <c r="CY1138" t="s">
        <v>324</v>
      </c>
      <c r="CZ1138" t="s">
        <v>324</v>
      </c>
      <c r="DA1138" t="s">
        <v>324</v>
      </c>
      <c r="DB1138" t="s">
        <v>324</v>
      </c>
      <c r="DC1138" t="s">
        <v>324</v>
      </c>
    </row>
    <row r="1139" spans="1:107" x14ac:dyDescent="0.45">
      <c r="A1139">
        <v>2024</v>
      </c>
      <c r="B1139">
        <v>4</v>
      </c>
      <c r="C1139" t="s">
        <v>123</v>
      </c>
      <c r="D1139">
        <v>4110</v>
      </c>
      <c r="E1139" t="s">
        <v>400</v>
      </c>
      <c r="F1139" t="s">
        <v>323</v>
      </c>
      <c r="G1139" t="s">
        <v>244</v>
      </c>
      <c r="H1139">
        <v>395.7</v>
      </c>
      <c r="I1139">
        <v>219.31</v>
      </c>
      <c r="J1139" t="s">
        <v>324</v>
      </c>
      <c r="K1139" t="s">
        <v>324</v>
      </c>
      <c r="L1139">
        <v>615.01</v>
      </c>
      <c r="M1139">
        <v>54868</v>
      </c>
      <c r="N1139">
        <v>1317</v>
      </c>
      <c r="O1139" t="s">
        <v>324</v>
      </c>
      <c r="P1139" t="s">
        <v>324</v>
      </c>
      <c r="Q1139">
        <v>56185</v>
      </c>
      <c r="R1139">
        <v>89.91</v>
      </c>
      <c r="S1139">
        <v>83.93</v>
      </c>
      <c r="T1139" t="s">
        <v>324</v>
      </c>
      <c r="U1139" t="s">
        <v>324</v>
      </c>
      <c r="V1139">
        <v>173.84</v>
      </c>
      <c r="W1139">
        <v>19742</v>
      </c>
      <c r="X1139">
        <v>4314</v>
      </c>
      <c r="Y1139" t="s">
        <v>324</v>
      </c>
      <c r="Z1139" t="s">
        <v>324</v>
      </c>
      <c r="AA1139">
        <v>24056</v>
      </c>
      <c r="AB1139" t="s">
        <v>324</v>
      </c>
      <c r="AC1139" t="s">
        <v>324</v>
      </c>
      <c r="AD1139" t="s">
        <v>324</v>
      </c>
      <c r="AE1139" t="s">
        <v>324</v>
      </c>
      <c r="AF1139">
        <v>0</v>
      </c>
      <c r="AG1139" t="s">
        <v>324</v>
      </c>
      <c r="AH1139" t="s">
        <v>324</v>
      </c>
      <c r="AI1139" t="s">
        <v>324</v>
      </c>
      <c r="AJ1139" t="s">
        <v>324</v>
      </c>
      <c r="AK1139">
        <v>0</v>
      </c>
      <c r="AL1139" t="s">
        <v>324</v>
      </c>
      <c r="AM1139" t="s">
        <v>324</v>
      </c>
      <c r="AN1139" t="s">
        <v>324</v>
      </c>
      <c r="AO1139" t="s">
        <v>324</v>
      </c>
      <c r="AP1139">
        <v>0</v>
      </c>
      <c r="AQ1139" t="s">
        <v>324</v>
      </c>
      <c r="AR1139" t="s">
        <v>324</v>
      </c>
      <c r="AS1139" t="s">
        <v>324</v>
      </c>
      <c r="AT1139" t="s">
        <v>324</v>
      </c>
      <c r="AU1139">
        <v>0</v>
      </c>
      <c r="AV1139" t="s">
        <v>324</v>
      </c>
      <c r="AW1139" t="s">
        <v>324</v>
      </c>
      <c r="AX1139" t="s">
        <v>324</v>
      </c>
      <c r="AY1139" t="s">
        <v>324</v>
      </c>
      <c r="AZ1139">
        <v>0</v>
      </c>
      <c r="BA1139" t="s">
        <v>324</v>
      </c>
      <c r="BB1139" t="s">
        <v>324</v>
      </c>
      <c r="BC1139" t="s">
        <v>324</v>
      </c>
      <c r="BD1139" t="s">
        <v>324</v>
      </c>
      <c r="BE1139">
        <v>0</v>
      </c>
      <c r="BF1139" t="s">
        <v>324</v>
      </c>
      <c r="BG1139" t="s">
        <v>324</v>
      </c>
      <c r="BH1139" t="s">
        <v>324</v>
      </c>
      <c r="BI1139" t="s">
        <v>324</v>
      </c>
      <c r="BJ1139">
        <v>0</v>
      </c>
      <c r="BK1139">
        <v>0.18</v>
      </c>
      <c r="BL1139">
        <v>2.42</v>
      </c>
      <c r="BM1139" t="s">
        <v>324</v>
      </c>
      <c r="BN1139" t="s">
        <v>324</v>
      </c>
      <c r="BO1139">
        <v>2.6</v>
      </c>
      <c r="BP1139">
        <v>32</v>
      </c>
      <c r="BQ1139">
        <v>12</v>
      </c>
      <c r="BR1139" t="s">
        <v>324</v>
      </c>
      <c r="BS1139" t="s">
        <v>324</v>
      </c>
      <c r="BT1139">
        <v>44</v>
      </c>
      <c r="BU1139" t="s">
        <v>324</v>
      </c>
      <c r="BV1139" t="s">
        <v>324</v>
      </c>
      <c r="BW1139" t="s">
        <v>324</v>
      </c>
      <c r="BX1139" t="s">
        <v>324</v>
      </c>
      <c r="BY1139">
        <v>0</v>
      </c>
      <c r="BZ1139" t="s">
        <v>324</v>
      </c>
      <c r="CA1139">
        <v>0.38</v>
      </c>
      <c r="CB1139" t="s">
        <v>324</v>
      </c>
      <c r="CC1139" t="s">
        <v>324</v>
      </c>
      <c r="CD1139">
        <v>0.38</v>
      </c>
      <c r="CE1139" t="s">
        <v>324</v>
      </c>
      <c r="CF1139">
        <v>1</v>
      </c>
      <c r="CG1139" t="s">
        <v>324</v>
      </c>
      <c r="CH1139" t="s">
        <v>324</v>
      </c>
      <c r="CI1139">
        <v>1</v>
      </c>
      <c r="CJ1139" t="s">
        <v>324</v>
      </c>
      <c r="CK1139" t="s">
        <v>324</v>
      </c>
      <c r="CL1139" t="s">
        <v>324</v>
      </c>
      <c r="CM1139" t="s">
        <v>324</v>
      </c>
      <c r="CN1139">
        <v>0</v>
      </c>
      <c r="CO1139">
        <v>485.79</v>
      </c>
      <c r="CP1139">
        <v>306.04000000000002</v>
      </c>
      <c r="CQ1139" t="s">
        <v>179</v>
      </c>
      <c r="CR1139">
        <v>0</v>
      </c>
      <c r="CS1139">
        <v>791.83</v>
      </c>
      <c r="CT1139">
        <v>74642</v>
      </c>
      <c r="CU1139">
        <v>5644</v>
      </c>
      <c r="CV1139">
        <v>0</v>
      </c>
      <c r="CW1139">
        <v>0</v>
      </c>
      <c r="CX1139">
        <v>80286</v>
      </c>
      <c r="CY1139">
        <v>0</v>
      </c>
      <c r="CZ1139">
        <v>0</v>
      </c>
      <c r="DA1139">
        <v>0</v>
      </c>
      <c r="DB1139">
        <v>0</v>
      </c>
      <c r="DC1139">
        <v>0</v>
      </c>
    </row>
    <row r="1140" spans="1:107" x14ac:dyDescent="0.45">
      <c r="A1140">
        <v>2024</v>
      </c>
      <c r="B1140">
        <v>4</v>
      </c>
      <c r="C1140" t="s">
        <v>123</v>
      </c>
      <c r="D1140">
        <v>12341</v>
      </c>
      <c r="E1140" t="s">
        <v>394</v>
      </c>
      <c r="F1140" t="s">
        <v>323</v>
      </c>
      <c r="G1140" t="s">
        <v>244</v>
      </c>
      <c r="H1140">
        <v>3.7040000000000002</v>
      </c>
      <c r="I1140">
        <v>5.2670000000000003</v>
      </c>
      <c r="J1140">
        <v>2.1800000000000002</v>
      </c>
      <c r="K1140" t="s">
        <v>324</v>
      </c>
      <c r="L1140">
        <v>11.151</v>
      </c>
      <c r="M1140">
        <v>440</v>
      </c>
      <c r="N1140">
        <v>86</v>
      </c>
      <c r="O1140">
        <v>4</v>
      </c>
      <c r="P1140" t="s">
        <v>324</v>
      </c>
      <c r="Q1140">
        <v>530</v>
      </c>
      <c r="R1140" t="s">
        <v>324</v>
      </c>
      <c r="S1140" t="s">
        <v>324</v>
      </c>
      <c r="T1140" t="s">
        <v>324</v>
      </c>
      <c r="U1140" t="s">
        <v>324</v>
      </c>
      <c r="V1140">
        <v>0</v>
      </c>
      <c r="W1140" t="s">
        <v>324</v>
      </c>
      <c r="X1140" t="s">
        <v>324</v>
      </c>
      <c r="Y1140" t="s">
        <v>324</v>
      </c>
      <c r="Z1140" t="s">
        <v>324</v>
      </c>
      <c r="AA1140">
        <v>0</v>
      </c>
      <c r="AB1140">
        <v>86.75</v>
      </c>
      <c r="AC1140">
        <v>61.962000000000003</v>
      </c>
      <c r="AD1140" t="s">
        <v>324</v>
      </c>
      <c r="AE1140" t="s">
        <v>324</v>
      </c>
      <c r="AF1140">
        <v>148.71199999999999</v>
      </c>
      <c r="AG1140" t="s">
        <v>324</v>
      </c>
      <c r="AH1140" t="s">
        <v>324</v>
      </c>
      <c r="AI1140" t="s">
        <v>324</v>
      </c>
      <c r="AJ1140" t="s">
        <v>324</v>
      </c>
      <c r="AK1140">
        <v>0</v>
      </c>
      <c r="AL1140" t="s">
        <v>324</v>
      </c>
      <c r="AM1140" t="s">
        <v>324</v>
      </c>
      <c r="AN1140" t="s">
        <v>324</v>
      </c>
      <c r="AO1140" t="s">
        <v>324</v>
      </c>
      <c r="AP1140">
        <v>0</v>
      </c>
      <c r="AQ1140" t="s">
        <v>324</v>
      </c>
      <c r="AR1140" t="s">
        <v>324</v>
      </c>
      <c r="AS1140" t="s">
        <v>324</v>
      </c>
      <c r="AT1140" t="s">
        <v>324</v>
      </c>
      <c r="AU1140">
        <v>0</v>
      </c>
      <c r="AV1140" t="s">
        <v>324</v>
      </c>
      <c r="AW1140" t="s">
        <v>324</v>
      </c>
      <c r="AX1140" t="s">
        <v>324</v>
      </c>
      <c r="AY1140" t="s">
        <v>324</v>
      </c>
      <c r="AZ1140">
        <v>0</v>
      </c>
      <c r="BA1140" t="s">
        <v>324</v>
      </c>
      <c r="BB1140" t="s">
        <v>324</v>
      </c>
      <c r="BC1140" t="s">
        <v>324</v>
      </c>
      <c r="BD1140" t="s">
        <v>324</v>
      </c>
      <c r="BE1140">
        <v>0</v>
      </c>
      <c r="BF1140" t="s">
        <v>324</v>
      </c>
      <c r="BG1140" t="s">
        <v>324</v>
      </c>
      <c r="BH1140" t="s">
        <v>324</v>
      </c>
      <c r="BI1140" t="s">
        <v>324</v>
      </c>
      <c r="BJ1140">
        <v>0</v>
      </c>
      <c r="BK1140">
        <v>2E-3</v>
      </c>
      <c r="BL1140">
        <v>0.62</v>
      </c>
      <c r="BM1140" t="s">
        <v>324</v>
      </c>
      <c r="BN1140" t="s">
        <v>324</v>
      </c>
      <c r="BO1140">
        <v>0.622</v>
      </c>
      <c r="BP1140">
        <v>1</v>
      </c>
      <c r="BQ1140">
        <v>2</v>
      </c>
      <c r="BR1140" t="s">
        <v>324</v>
      </c>
      <c r="BS1140" t="s">
        <v>324</v>
      </c>
      <c r="BT1140">
        <v>3</v>
      </c>
      <c r="BU1140" t="s">
        <v>324</v>
      </c>
      <c r="BV1140" t="s">
        <v>324</v>
      </c>
      <c r="BW1140" t="s">
        <v>324</v>
      </c>
      <c r="BX1140" t="s">
        <v>324</v>
      </c>
      <c r="BY1140">
        <v>0</v>
      </c>
      <c r="BZ1140" t="s">
        <v>324</v>
      </c>
      <c r="CA1140" t="s">
        <v>324</v>
      </c>
      <c r="CB1140" t="s">
        <v>324</v>
      </c>
      <c r="CC1140" t="s">
        <v>324</v>
      </c>
      <c r="CD1140">
        <v>0</v>
      </c>
      <c r="CE1140" t="s">
        <v>324</v>
      </c>
      <c r="CF1140" t="s">
        <v>324</v>
      </c>
      <c r="CG1140" t="s">
        <v>324</v>
      </c>
      <c r="CH1140" t="s">
        <v>324</v>
      </c>
      <c r="CI1140">
        <v>0</v>
      </c>
      <c r="CJ1140" t="s">
        <v>324</v>
      </c>
      <c r="CK1140" t="s">
        <v>324</v>
      </c>
      <c r="CL1140" t="s">
        <v>324</v>
      </c>
      <c r="CM1140" t="s">
        <v>324</v>
      </c>
      <c r="CN1140">
        <v>0</v>
      </c>
      <c r="CO1140">
        <v>3.706</v>
      </c>
      <c r="CP1140">
        <v>5.8869999999999996</v>
      </c>
      <c r="CQ1140">
        <v>2.1800000000000002</v>
      </c>
      <c r="CR1140">
        <v>0</v>
      </c>
      <c r="CS1140">
        <v>11.773</v>
      </c>
      <c r="CT1140">
        <v>441</v>
      </c>
      <c r="CU1140">
        <v>88</v>
      </c>
      <c r="CV1140">
        <v>4</v>
      </c>
      <c r="CW1140">
        <v>0</v>
      </c>
      <c r="CX1140">
        <v>533</v>
      </c>
      <c r="CY1140">
        <v>86.75</v>
      </c>
      <c r="CZ1140">
        <v>61.962000000000003</v>
      </c>
      <c r="DA1140">
        <v>0</v>
      </c>
      <c r="DB1140">
        <v>0</v>
      </c>
      <c r="DC1140">
        <v>148.71199999999999</v>
      </c>
    </row>
    <row r="1141" spans="1:107" x14ac:dyDescent="0.45">
      <c r="A1141">
        <v>2024</v>
      </c>
      <c r="B1141">
        <v>4</v>
      </c>
      <c r="C1141" t="s">
        <v>123</v>
      </c>
      <c r="D1141">
        <v>13032</v>
      </c>
      <c r="E1141" t="s">
        <v>401</v>
      </c>
      <c r="F1141" t="s">
        <v>323</v>
      </c>
      <c r="G1141" t="s">
        <v>244</v>
      </c>
      <c r="H1141">
        <v>0.49299999999999999</v>
      </c>
      <c r="I1141">
        <v>0.17100000000000001</v>
      </c>
      <c r="J1141" t="s">
        <v>324</v>
      </c>
      <c r="K1141" t="s">
        <v>324</v>
      </c>
      <c r="L1141">
        <v>0.66400000000000003</v>
      </c>
      <c r="M1141">
        <v>44</v>
      </c>
      <c r="N1141">
        <v>8</v>
      </c>
      <c r="O1141" t="s">
        <v>324</v>
      </c>
      <c r="P1141" t="s">
        <v>324</v>
      </c>
      <c r="Q1141">
        <v>52</v>
      </c>
      <c r="R1141" t="s">
        <v>324</v>
      </c>
      <c r="S1141" t="s">
        <v>324</v>
      </c>
      <c r="T1141" t="s">
        <v>324</v>
      </c>
      <c r="U1141" t="s">
        <v>324</v>
      </c>
      <c r="V1141">
        <v>0</v>
      </c>
      <c r="W1141" t="s">
        <v>324</v>
      </c>
      <c r="X1141" t="s">
        <v>324</v>
      </c>
      <c r="Y1141" t="s">
        <v>324</v>
      </c>
      <c r="Z1141" t="s">
        <v>324</v>
      </c>
      <c r="AA1141">
        <v>0</v>
      </c>
      <c r="AB1141">
        <v>45.274999999999999</v>
      </c>
      <c r="AC1141">
        <v>11.093999999999999</v>
      </c>
      <c r="AD1141" t="s">
        <v>324</v>
      </c>
      <c r="AE1141" t="s">
        <v>324</v>
      </c>
      <c r="AF1141">
        <v>56.369</v>
      </c>
      <c r="AG1141" t="s">
        <v>324</v>
      </c>
      <c r="AH1141" t="s">
        <v>324</v>
      </c>
      <c r="AI1141" t="s">
        <v>324</v>
      </c>
      <c r="AJ1141" t="s">
        <v>324</v>
      </c>
      <c r="AK1141">
        <v>0</v>
      </c>
      <c r="AL1141" t="s">
        <v>324</v>
      </c>
      <c r="AM1141" t="s">
        <v>324</v>
      </c>
      <c r="AN1141" t="s">
        <v>324</v>
      </c>
      <c r="AO1141" t="s">
        <v>324</v>
      </c>
      <c r="AP1141">
        <v>0</v>
      </c>
      <c r="AQ1141" t="s">
        <v>324</v>
      </c>
      <c r="AR1141" t="s">
        <v>324</v>
      </c>
      <c r="AS1141" t="s">
        <v>324</v>
      </c>
      <c r="AT1141" t="s">
        <v>324</v>
      </c>
      <c r="AU1141">
        <v>0</v>
      </c>
      <c r="AV1141" t="s">
        <v>324</v>
      </c>
      <c r="AW1141" t="s">
        <v>324</v>
      </c>
      <c r="AX1141" t="s">
        <v>324</v>
      </c>
      <c r="AY1141" t="s">
        <v>324</v>
      </c>
      <c r="AZ1141">
        <v>0</v>
      </c>
      <c r="BA1141" t="s">
        <v>324</v>
      </c>
      <c r="BB1141" t="s">
        <v>324</v>
      </c>
      <c r="BC1141" t="s">
        <v>324</v>
      </c>
      <c r="BD1141" t="s">
        <v>324</v>
      </c>
      <c r="BE1141">
        <v>0</v>
      </c>
      <c r="BF1141" t="s">
        <v>324</v>
      </c>
      <c r="BG1141" t="s">
        <v>324</v>
      </c>
      <c r="BH1141" t="s">
        <v>324</v>
      </c>
      <c r="BI1141" t="s">
        <v>324</v>
      </c>
      <c r="BJ1141">
        <v>0</v>
      </c>
      <c r="BK1141" t="s">
        <v>324</v>
      </c>
      <c r="BL1141" t="s">
        <v>324</v>
      </c>
      <c r="BM1141" t="s">
        <v>324</v>
      </c>
      <c r="BN1141" t="s">
        <v>324</v>
      </c>
      <c r="BO1141">
        <v>0</v>
      </c>
      <c r="BP1141" t="s">
        <v>324</v>
      </c>
      <c r="BQ1141" t="s">
        <v>324</v>
      </c>
      <c r="BR1141" t="s">
        <v>324</v>
      </c>
      <c r="BS1141" t="s">
        <v>324</v>
      </c>
      <c r="BT1141">
        <v>0</v>
      </c>
      <c r="BU1141" t="s">
        <v>324</v>
      </c>
      <c r="BV1141" t="s">
        <v>324</v>
      </c>
      <c r="BW1141" t="s">
        <v>324</v>
      </c>
      <c r="BX1141" t="s">
        <v>324</v>
      </c>
      <c r="BY1141">
        <v>0</v>
      </c>
      <c r="BZ1141" t="s">
        <v>324</v>
      </c>
      <c r="CA1141" t="s">
        <v>324</v>
      </c>
      <c r="CB1141" t="s">
        <v>324</v>
      </c>
      <c r="CC1141" t="s">
        <v>324</v>
      </c>
      <c r="CD1141">
        <v>0</v>
      </c>
      <c r="CE1141" t="s">
        <v>324</v>
      </c>
      <c r="CF1141" t="s">
        <v>324</v>
      </c>
      <c r="CG1141" t="s">
        <v>324</v>
      </c>
      <c r="CH1141" t="s">
        <v>324</v>
      </c>
      <c r="CI1141">
        <v>0</v>
      </c>
      <c r="CJ1141" t="s">
        <v>324</v>
      </c>
      <c r="CK1141" t="s">
        <v>324</v>
      </c>
      <c r="CL1141" t="s">
        <v>324</v>
      </c>
      <c r="CM1141" t="s">
        <v>324</v>
      </c>
      <c r="CN1141">
        <v>0</v>
      </c>
      <c r="CO1141">
        <v>0.49299999999999999</v>
      </c>
      <c r="CP1141">
        <v>0.17100000000000001</v>
      </c>
      <c r="CQ1141" t="s">
        <v>179</v>
      </c>
      <c r="CR1141">
        <v>0</v>
      </c>
      <c r="CS1141">
        <v>0.66400000000000003</v>
      </c>
      <c r="CT1141">
        <v>44</v>
      </c>
      <c r="CU1141">
        <v>8</v>
      </c>
      <c r="CV1141">
        <v>0</v>
      </c>
      <c r="CW1141">
        <v>0</v>
      </c>
      <c r="CX1141">
        <v>52</v>
      </c>
      <c r="CY1141">
        <v>45.274999999999999</v>
      </c>
      <c r="CZ1141">
        <v>11.093999999999999</v>
      </c>
      <c r="DA1141">
        <v>0</v>
      </c>
      <c r="DB1141">
        <v>0</v>
      </c>
      <c r="DC1141">
        <v>56.369</v>
      </c>
    </row>
    <row r="1142" spans="1:107" x14ac:dyDescent="0.45">
      <c r="A1142">
        <v>2024</v>
      </c>
      <c r="B1142">
        <v>4</v>
      </c>
      <c r="C1142" t="s">
        <v>123</v>
      </c>
      <c r="D1142">
        <v>56697</v>
      </c>
      <c r="E1142" t="s">
        <v>402</v>
      </c>
      <c r="F1142" t="s">
        <v>323</v>
      </c>
      <c r="G1142" t="s">
        <v>247</v>
      </c>
      <c r="H1142">
        <v>196.31399999999999</v>
      </c>
      <c r="I1142">
        <v>164.85900000000001</v>
      </c>
      <c r="J1142" t="s">
        <v>324</v>
      </c>
      <c r="K1142" t="s">
        <v>324</v>
      </c>
      <c r="L1142">
        <v>361.173</v>
      </c>
      <c r="M1142">
        <v>20013</v>
      </c>
      <c r="N1142">
        <v>2150</v>
      </c>
      <c r="O1142" t="s">
        <v>324</v>
      </c>
      <c r="P1142" t="s">
        <v>324</v>
      </c>
      <c r="Q1142">
        <v>22163</v>
      </c>
      <c r="R1142">
        <v>39.200000000000003</v>
      </c>
      <c r="S1142">
        <v>65.268000000000001</v>
      </c>
      <c r="T1142" t="s">
        <v>324</v>
      </c>
      <c r="U1142" t="s">
        <v>324</v>
      </c>
      <c r="V1142">
        <v>104.468</v>
      </c>
      <c r="W1142">
        <v>7399</v>
      </c>
      <c r="X1142">
        <v>1809</v>
      </c>
      <c r="Y1142" t="s">
        <v>324</v>
      </c>
      <c r="Z1142" t="s">
        <v>324</v>
      </c>
      <c r="AA1142">
        <v>9208</v>
      </c>
      <c r="AB1142" t="s">
        <v>324</v>
      </c>
      <c r="AC1142" t="s">
        <v>324</v>
      </c>
      <c r="AD1142" t="s">
        <v>324</v>
      </c>
      <c r="AE1142" t="s">
        <v>324</v>
      </c>
      <c r="AF1142">
        <v>0</v>
      </c>
      <c r="AG1142" t="s">
        <v>324</v>
      </c>
      <c r="AH1142" t="s">
        <v>324</v>
      </c>
      <c r="AI1142" t="s">
        <v>324</v>
      </c>
      <c r="AJ1142" t="s">
        <v>324</v>
      </c>
      <c r="AK1142">
        <v>0</v>
      </c>
      <c r="AL1142" t="s">
        <v>324</v>
      </c>
      <c r="AM1142" t="s">
        <v>324</v>
      </c>
      <c r="AN1142" t="s">
        <v>324</v>
      </c>
      <c r="AO1142" t="s">
        <v>324</v>
      </c>
      <c r="AP1142">
        <v>0</v>
      </c>
      <c r="AQ1142" t="s">
        <v>324</v>
      </c>
      <c r="AR1142" t="s">
        <v>324</v>
      </c>
      <c r="AS1142" t="s">
        <v>324</v>
      </c>
      <c r="AT1142" t="s">
        <v>324</v>
      </c>
      <c r="AU1142">
        <v>0</v>
      </c>
      <c r="AV1142" t="s">
        <v>324</v>
      </c>
      <c r="AW1142" t="s">
        <v>324</v>
      </c>
      <c r="AX1142" t="s">
        <v>324</v>
      </c>
      <c r="AY1142" t="s">
        <v>324</v>
      </c>
      <c r="AZ1142">
        <v>0</v>
      </c>
      <c r="BA1142" t="s">
        <v>324</v>
      </c>
      <c r="BB1142" t="s">
        <v>324</v>
      </c>
      <c r="BC1142" t="s">
        <v>324</v>
      </c>
      <c r="BD1142" t="s">
        <v>324</v>
      </c>
      <c r="BE1142">
        <v>0</v>
      </c>
      <c r="BF1142" t="s">
        <v>324</v>
      </c>
      <c r="BG1142" t="s">
        <v>324</v>
      </c>
      <c r="BH1142" t="s">
        <v>324</v>
      </c>
      <c r="BI1142" t="s">
        <v>324</v>
      </c>
      <c r="BJ1142">
        <v>0</v>
      </c>
      <c r="BK1142">
        <v>0.35299999999999998</v>
      </c>
      <c r="BL1142">
        <v>0.126</v>
      </c>
      <c r="BM1142" t="s">
        <v>324</v>
      </c>
      <c r="BN1142" t="s">
        <v>324</v>
      </c>
      <c r="BO1142">
        <v>0.47899999999999998</v>
      </c>
      <c r="BP1142">
        <v>73</v>
      </c>
      <c r="BQ1142">
        <v>20</v>
      </c>
      <c r="BR1142" t="s">
        <v>324</v>
      </c>
      <c r="BS1142" t="s">
        <v>324</v>
      </c>
      <c r="BT1142">
        <v>93</v>
      </c>
      <c r="BU1142" t="s">
        <v>324</v>
      </c>
      <c r="BV1142" t="s">
        <v>324</v>
      </c>
      <c r="BW1142" t="s">
        <v>324</v>
      </c>
      <c r="BX1142" t="s">
        <v>324</v>
      </c>
      <c r="BY1142">
        <v>0</v>
      </c>
      <c r="BZ1142" t="s">
        <v>324</v>
      </c>
      <c r="CA1142" t="s">
        <v>324</v>
      </c>
      <c r="CB1142" t="s">
        <v>324</v>
      </c>
      <c r="CC1142" t="s">
        <v>324</v>
      </c>
      <c r="CD1142">
        <v>0</v>
      </c>
      <c r="CE1142" t="s">
        <v>324</v>
      </c>
      <c r="CF1142" t="s">
        <v>324</v>
      </c>
      <c r="CG1142" t="s">
        <v>324</v>
      </c>
      <c r="CH1142" t="s">
        <v>324</v>
      </c>
      <c r="CI1142">
        <v>0</v>
      </c>
      <c r="CJ1142" t="s">
        <v>324</v>
      </c>
      <c r="CK1142" t="s">
        <v>324</v>
      </c>
      <c r="CL1142" t="s">
        <v>324</v>
      </c>
      <c r="CM1142" t="s">
        <v>324</v>
      </c>
      <c r="CN1142">
        <v>0</v>
      </c>
      <c r="CO1142">
        <v>235.86699999999999</v>
      </c>
      <c r="CP1142">
        <v>230.25299999999999</v>
      </c>
      <c r="CQ1142" t="s">
        <v>179</v>
      </c>
      <c r="CR1142">
        <v>0</v>
      </c>
      <c r="CS1142">
        <v>466.12</v>
      </c>
      <c r="CT1142">
        <v>27485</v>
      </c>
      <c r="CU1142">
        <v>3979</v>
      </c>
      <c r="CV1142">
        <v>0</v>
      </c>
      <c r="CW1142">
        <v>0</v>
      </c>
      <c r="CX1142">
        <v>31464</v>
      </c>
      <c r="CY1142">
        <v>0</v>
      </c>
      <c r="CZ1142">
        <v>0</v>
      </c>
      <c r="DA1142">
        <v>0</v>
      </c>
      <c r="DB1142">
        <v>0</v>
      </c>
      <c r="DC1142">
        <v>0</v>
      </c>
    </row>
    <row r="1143" spans="1:107" x14ac:dyDescent="0.45">
      <c r="A1143">
        <v>2024</v>
      </c>
      <c r="B1143">
        <v>4</v>
      </c>
      <c r="C1143" t="s">
        <v>123</v>
      </c>
      <c r="D1143">
        <v>99999</v>
      </c>
      <c r="E1143" t="s">
        <v>329</v>
      </c>
      <c r="F1143" t="s">
        <v>323</v>
      </c>
      <c r="H1143">
        <v>18.402000000000001</v>
      </c>
      <c r="I1143">
        <v>-12.907999999999999</v>
      </c>
      <c r="J1143">
        <v>0.80600000000000005</v>
      </c>
      <c r="K1143" t="s">
        <v>324</v>
      </c>
      <c r="L1143">
        <v>6.2990000000000004</v>
      </c>
      <c r="M1143" t="s">
        <v>324</v>
      </c>
      <c r="N1143" t="s">
        <v>324</v>
      </c>
      <c r="O1143" t="s">
        <v>324</v>
      </c>
      <c r="P1143" t="s">
        <v>324</v>
      </c>
      <c r="Q1143" t="s">
        <v>324</v>
      </c>
      <c r="R1143">
        <v>-6.8360000000000003</v>
      </c>
      <c r="S1143">
        <v>-11.382999999999999</v>
      </c>
      <c r="T1143" t="s">
        <v>324</v>
      </c>
      <c r="U1143" t="s">
        <v>324</v>
      </c>
      <c r="V1143">
        <v>-18.219000000000001</v>
      </c>
      <c r="W1143" t="s">
        <v>324</v>
      </c>
      <c r="X1143" t="s">
        <v>324</v>
      </c>
      <c r="Y1143" t="s">
        <v>324</v>
      </c>
      <c r="Z1143" t="s">
        <v>324</v>
      </c>
      <c r="AA1143" t="s">
        <v>324</v>
      </c>
      <c r="AB1143" t="s">
        <v>324</v>
      </c>
      <c r="AC1143" t="s">
        <v>324</v>
      </c>
      <c r="AD1143" t="s">
        <v>324</v>
      </c>
      <c r="AE1143" t="s">
        <v>324</v>
      </c>
      <c r="AF1143" t="s">
        <v>324</v>
      </c>
      <c r="AG1143" t="s">
        <v>324</v>
      </c>
      <c r="AH1143" t="s">
        <v>324</v>
      </c>
      <c r="AI1143" t="s">
        <v>324</v>
      </c>
      <c r="AJ1143" t="s">
        <v>324</v>
      </c>
      <c r="AK1143">
        <v>0</v>
      </c>
      <c r="AL1143" t="s">
        <v>324</v>
      </c>
      <c r="AM1143" t="s">
        <v>324</v>
      </c>
      <c r="AN1143" t="s">
        <v>324</v>
      </c>
      <c r="AO1143" t="s">
        <v>324</v>
      </c>
      <c r="AP1143" t="s">
        <v>324</v>
      </c>
      <c r="AQ1143" t="s">
        <v>324</v>
      </c>
      <c r="AR1143" t="s">
        <v>324</v>
      </c>
      <c r="AS1143" t="s">
        <v>324</v>
      </c>
      <c r="AT1143" t="s">
        <v>324</v>
      </c>
      <c r="AU1143" t="s">
        <v>324</v>
      </c>
      <c r="AV1143" t="s">
        <v>324</v>
      </c>
      <c r="AW1143" t="s">
        <v>324</v>
      </c>
      <c r="AX1143" t="s">
        <v>324</v>
      </c>
      <c r="AY1143" t="s">
        <v>324</v>
      </c>
      <c r="AZ1143">
        <v>0</v>
      </c>
      <c r="BA1143" t="s">
        <v>324</v>
      </c>
      <c r="BB1143" t="s">
        <v>324</v>
      </c>
      <c r="BC1143" t="s">
        <v>324</v>
      </c>
      <c r="BD1143" t="s">
        <v>324</v>
      </c>
      <c r="BE1143" t="s">
        <v>324</v>
      </c>
      <c r="BF1143" t="s">
        <v>324</v>
      </c>
      <c r="BG1143" t="s">
        <v>324</v>
      </c>
      <c r="BH1143" t="s">
        <v>324</v>
      </c>
      <c r="BI1143" t="s">
        <v>324</v>
      </c>
      <c r="BJ1143" t="s">
        <v>324</v>
      </c>
      <c r="BK1143" t="s">
        <v>324</v>
      </c>
      <c r="BL1143" t="s">
        <v>324</v>
      </c>
      <c r="BM1143" t="s">
        <v>324</v>
      </c>
      <c r="BN1143" t="s">
        <v>324</v>
      </c>
      <c r="BO1143" t="s">
        <v>324</v>
      </c>
      <c r="BP1143" t="s">
        <v>324</v>
      </c>
      <c r="BQ1143" t="s">
        <v>324</v>
      </c>
      <c r="BR1143" t="s">
        <v>324</v>
      </c>
      <c r="BS1143" t="s">
        <v>324</v>
      </c>
      <c r="BT1143" t="s">
        <v>324</v>
      </c>
      <c r="BU1143" t="s">
        <v>324</v>
      </c>
      <c r="BV1143" t="s">
        <v>324</v>
      </c>
      <c r="BW1143" t="s">
        <v>324</v>
      </c>
      <c r="BX1143" t="s">
        <v>324</v>
      </c>
      <c r="BY1143" t="s">
        <v>324</v>
      </c>
      <c r="BZ1143" t="s">
        <v>324</v>
      </c>
      <c r="CA1143" t="s">
        <v>324</v>
      </c>
      <c r="CB1143" t="s">
        <v>324</v>
      </c>
      <c r="CC1143" t="s">
        <v>324</v>
      </c>
      <c r="CD1143" t="s">
        <v>324</v>
      </c>
      <c r="CE1143" t="s">
        <v>324</v>
      </c>
      <c r="CF1143" t="s">
        <v>324</v>
      </c>
      <c r="CG1143" t="s">
        <v>324</v>
      </c>
      <c r="CH1143" t="s">
        <v>324</v>
      </c>
      <c r="CI1143" t="s">
        <v>324</v>
      </c>
      <c r="CJ1143" t="s">
        <v>324</v>
      </c>
      <c r="CK1143" t="s">
        <v>324</v>
      </c>
      <c r="CL1143" t="s">
        <v>324</v>
      </c>
      <c r="CM1143" t="s">
        <v>324</v>
      </c>
      <c r="CN1143" t="s">
        <v>324</v>
      </c>
      <c r="CO1143">
        <v>11.565</v>
      </c>
      <c r="CP1143">
        <v>-24.291</v>
      </c>
      <c r="CQ1143">
        <v>0.80600000000000005</v>
      </c>
      <c r="CR1143" t="s">
        <v>324</v>
      </c>
      <c r="CS1143">
        <v>-11.92</v>
      </c>
      <c r="CT1143" t="s">
        <v>324</v>
      </c>
      <c r="CU1143" t="s">
        <v>324</v>
      </c>
      <c r="CV1143" t="s">
        <v>324</v>
      </c>
      <c r="CW1143" t="s">
        <v>324</v>
      </c>
      <c r="CX1143" t="s">
        <v>324</v>
      </c>
      <c r="CY1143" t="s">
        <v>324</v>
      </c>
      <c r="CZ1143" t="s">
        <v>324</v>
      </c>
      <c r="DA1143" t="s">
        <v>324</v>
      </c>
      <c r="DB1143" t="s">
        <v>324</v>
      </c>
      <c r="DC1143" t="s">
        <v>324</v>
      </c>
    </row>
    <row r="1144" spans="1:107" x14ac:dyDescent="0.45">
      <c r="A1144">
        <v>2024</v>
      </c>
      <c r="B1144">
        <v>4</v>
      </c>
      <c r="C1144" t="s">
        <v>127</v>
      </c>
      <c r="D1144">
        <v>9273</v>
      </c>
      <c r="E1144" t="s">
        <v>403</v>
      </c>
      <c r="F1144" t="s">
        <v>323</v>
      </c>
      <c r="G1144" t="s">
        <v>244</v>
      </c>
      <c r="H1144">
        <v>7.4290000000000003</v>
      </c>
      <c r="I1144">
        <v>5.2190000000000003</v>
      </c>
      <c r="J1144" t="s">
        <v>324</v>
      </c>
      <c r="K1144" t="s">
        <v>324</v>
      </c>
      <c r="L1144">
        <v>12.648</v>
      </c>
      <c r="M1144">
        <v>1019</v>
      </c>
      <c r="N1144">
        <v>89</v>
      </c>
      <c r="O1144" t="s">
        <v>324</v>
      </c>
      <c r="P1144" t="s">
        <v>324</v>
      </c>
      <c r="Q1144">
        <v>1108</v>
      </c>
      <c r="R1144" t="s">
        <v>324</v>
      </c>
      <c r="S1144" t="s">
        <v>324</v>
      </c>
      <c r="T1144" t="s">
        <v>324</v>
      </c>
      <c r="U1144" t="s">
        <v>324</v>
      </c>
      <c r="V1144">
        <v>0</v>
      </c>
      <c r="W1144" t="s">
        <v>324</v>
      </c>
      <c r="X1144" t="s">
        <v>324</v>
      </c>
      <c r="Y1144" t="s">
        <v>324</v>
      </c>
      <c r="Z1144" t="s">
        <v>324</v>
      </c>
      <c r="AA1144">
        <v>0</v>
      </c>
      <c r="AB1144" t="s">
        <v>324</v>
      </c>
      <c r="AC1144" t="s">
        <v>324</v>
      </c>
      <c r="AD1144" t="s">
        <v>324</v>
      </c>
      <c r="AE1144" t="s">
        <v>324</v>
      </c>
      <c r="AF1144">
        <v>0</v>
      </c>
      <c r="AG1144" t="s">
        <v>324</v>
      </c>
      <c r="AH1144" t="s">
        <v>324</v>
      </c>
      <c r="AI1144" t="s">
        <v>324</v>
      </c>
      <c r="AJ1144" t="s">
        <v>324</v>
      </c>
      <c r="AK1144">
        <v>0</v>
      </c>
      <c r="AL1144" t="s">
        <v>324</v>
      </c>
      <c r="AM1144" t="s">
        <v>324</v>
      </c>
      <c r="AN1144" t="s">
        <v>324</v>
      </c>
      <c r="AO1144" t="s">
        <v>324</v>
      </c>
      <c r="AP1144">
        <v>0</v>
      </c>
      <c r="AQ1144" t="s">
        <v>324</v>
      </c>
      <c r="AR1144" t="s">
        <v>324</v>
      </c>
      <c r="AS1144" t="s">
        <v>324</v>
      </c>
      <c r="AT1144" t="s">
        <v>324</v>
      </c>
      <c r="AU1144">
        <v>0</v>
      </c>
      <c r="AV1144" t="s">
        <v>324</v>
      </c>
      <c r="AW1144" t="s">
        <v>324</v>
      </c>
      <c r="AX1144" t="s">
        <v>324</v>
      </c>
      <c r="AY1144" t="s">
        <v>324</v>
      </c>
      <c r="AZ1144">
        <v>0</v>
      </c>
      <c r="BA1144" t="s">
        <v>324</v>
      </c>
      <c r="BB1144" t="s">
        <v>324</v>
      </c>
      <c r="BC1144" t="s">
        <v>324</v>
      </c>
      <c r="BD1144" t="s">
        <v>324</v>
      </c>
      <c r="BE1144">
        <v>0</v>
      </c>
      <c r="BF1144" t="s">
        <v>324</v>
      </c>
      <c r="BG1144" t="s">
        <v>324</v>
      </c>
      <c r="BH1144" t="s">
        <v>324</v>
      </c>
      <c r="BI1144" t="s">
        <v>324</v>
      </c>
      <c r="BJ1144">
        <v>0</v>
      </c>
      <c r="BK1144" t="s">
        <v>324</v>
      </c>
      <c r="BL1144">
        <v>0.05</v>
      </c>
      <c r="BM1144" t="s">
        <v>324</v>
      </c>
      <c r="BN1144" t="s">
        <v>324</v>
      </c>
      <c r="BO1144">
        <v>0.05</v>
      </c>
      <c r="BP1144" t="s">
        <v>324</v>
      </c>
      <c r="BQ1144">
        <v>1</v>
      </c>
      <c r="BR1144" t="s">
        <v>324</v>
      </c>
      <c r="BS1144" t="s">
        <v>324</v>
      </c>
      <c r="BT1144">
        <v>1</v>
      </c>
      <c r="BU1144" t="s">
        <v>324</v>
      </c>
      <c r="BV1144" t="s">
        <v>324</v>
      </c>
      <c r="BW1144" t="s">
        <v>324</v>
      </c>
      <c r="BX1144" t="s">
        <v>324</v>
      </c>
      <c r="BY1144">
        <v>0</v>
      </c>
      <c r="BZ1144" t="s">
        <v>324</v>
      </c>
      <c r="CA1144" t="s">
        <v>324</v>
      </c>
      <c r="CB1144" t="s">
        <v>324</v>
      </c>
      <c r="CC1144" t="s">
        <v>324</v>
      </c>
      <c r="CD1144">
        <v>0</v>
      </c>
      <c r="CE1144" t="s">
        <v>324</v>
      </c>
      <c r="CF1144" t="s">
        <v>324</v>
      </c>
      <c r="CG1144" t="s">
        <v>324</v>
      </c>
      <c r="CH1144" t="s">
        <v>324</v>
      </c>
      <c r="CI1144">
        <v>0</v>
      </c>
      <c r="CJ1144" t="s">
        <v>324</v>
      </c>
      <c r="CK1144" t="s">
        <v>324</v>
      </c>
      <c r="CL1144" t="s">
        <v>324</v>
      </c>
      <c r="CM1144" t="s">
        <v>324</v>
      </c>
      <c r="CN1144">
        <v>0</v>
      </c>
      <c r="CO1144">
        <v>7.4290000000000003</v>
      </c>
      <c r="CP1144">
        <v>5.2690000000000001</v>
      </c>
      <c r="CQ1144" t="s">
        <v>179</v>
      </c>
      <c r="CR1144">
        <v>0</v>
      </c>
      <c r="CS1144">
        <v>12.698</v>
      </c>
      <c r="CT1144">
        <v>1019</v>
      </c>
      <c r="CU1144">
        <v>90</v>
      </c>
      <c r="CV1144">
        <v>0</v>
      </c>
      <c r="CW1144">
        <v>0</v>
      </c>
      <c r="CX1144">
        <v>1109</v>
      </c>
      <c r="CY1144">
        <v>0</v>
      </c>
      <c r="CZ1144">
        <v>0</v>
      </c>
      <c r="DA1144">
        <v>0</v>
      </c>
      <c r="DB1144">
        <v>0</v>
      </c>
      <c r="DC1144">
        <v>0</v>
      </c>
    </row>
    <row r="1145" spans="1:107" x14ac:dyDescent="0.45">
      <c r="A1145">
        <v>2024</v>
      </c>
      <c r="B1145">
        <v>4</v>
      </c>
      <c r="C1145" t="s">
        <v>127</v>
      </c>
      <c r="D1145">
        <v>9324</v>
      </c>
      <c r="E1145" t="s">
        <v>404</v>
      </c>
      <c r="F1145" t="s">
        <v>323</v>
      </c>
      <c r="G1145" t="s">
        <v>244</v>
      </c>
      <c r="H1145">
        <v>13.486000000000001</v>
      </c>
      <c r="I1145">
        <v>17.861999999999998</v>
      </c>
      <c r="J1145">
        <v>5.0960000000000001</v>
      </c>
      <c r="K1145" t="s">
        <v>324</v>
      </c>
      <c r="L1145">
        <v>36.444000000000003</v>
      </c>
      <c r="M1145">
        <v>1530</v>
      </c>
      <c r="N1145">
        <v>229</v>
      </c>
      <c r="O1145">
        <v>21</v>
      </c>
      <c r="P1145" t="s">
        <v>324</v>
      </c>
      <c r="Q1145">
        <v>1780</v>
      </c>
      <c r="R1145" t="s">
        <v>324</v>
      </c>
      <c r="S1145" t="s">
        <v>324</v>
      </c>
      <c r="T1145" t="s">
        <v>324</v>
      </c>
      <c r="U1145" t="s">
        <v>324</v>
      </c>
      <c r="V1145">
        <v>0</v>
      </c>
      <c r="W1145" t="s">
        <v>324</v>
      </c>
      <c r="X1145" t="s">
        <v>324</v>
      </c>
      <c r="Y1145" t="s">
        <v>324</v>
      </c>
      <c r="Z1145" t="s">
        <v>324</v>
      </c>
      <c r="AA1145">
        <v>0</v>
      </c>
      <c r="AB1145">
        <v>1031.4590000000001</v>
      </c>
      <c r="AC1145">
        <v>1149.58</v>
      </c>
      <c r="AD1145">
        <v>277.06599999999997</v>
      </c>
      <c r="AE1145" t="s">
        <v>324</v>
      </c>
      <c r="AF1145">
        <v>2458.105</v>
      </c>
      <c r="AG1145">
        <v>1.532</v>
      </c>
      <c r="AH1145" t="s">
        <v>324</v>
      </c>
      <c r="AI1145">
        <v>0.05</v>
      </c>
      <c r="AJ1145" t="s">
        <v>324</v>
      </c>
      <c r="AK1145">
        <v>1.5820000000000001</v>
      </c>
      <c r="AL1145">
        <v>320</v>
      </c>
      <c r="AM1145" t="s">
        <v>324</v>
      </c>
      <c r="AN1145">
        <v>1</v>
      </c>
      <c r="AO1145" t="s">
        <v>324</v>
      </c>
      <c r="AP1145">
        <v>321</v>
      </c>
      <c r="AQ1145">
        <v>3.7429999999999999</v>
      </c>
      <c r="AR1145" t="s">
        <v>324</v>
      </c>
      <c r="AS1145">
        <v>3.7999999999999999E-2</v>
      </c>
      <c r="AT1145" t="s">
        <v>324</v>
      </c>
      <c r="AU1145">
        <v>3.7810000000000001</v>
      </c>
      <c r="AV1145" t="s">
        <v>324</v>
      </c>
      <c r="AW1145" t="s">
        <v>324</v>
      </c>
      <c r="AX1145" t="s">
        <v>324</v>
      </c>
      <c r="AY1145" t="s">
        <v>324</v>
      </c>
      <c r="AZ1145">
        <v>0</v>
      </c>
      <c r="BA1145" t="s">
        <v>324</v>
      </c>
      <c r="BB1145" t="s">
        <v>324</v>
      </c>
      <c r="BC1145" t="s">
        <v>324</v>
      </c>
      <c r="BD1145" t="s">
        <v>324</v>
      </c>
      <c r="BE1145">
        <v>0</v>
      </c>
      <c r="BF1145" t="s">
        <v>324</v>
      </c>
      <c r="BG1145" t="s">
        <v>324</v>
      </c>
      <c r="BH1145" t="s">
        <v>324</v>
      </c>
      <c r="BI1145" t="s">
        <v>324</v>
      </c>
      <c r="BJ1145">
        <v>0</v>
      </c>
      <c r="BK1145">
        <v>9.5000000000000001E-2</v>
      </c>
      <c r="BL1145">
        <v>2.5000000000000001E-2</v>
      </c>
      <c r="BM1145">
        <v>0.01</v>
      </c>
      <c r="BN1145" t="s">
        <v>324</v>
      </c>
      <c r="BO1145">
        <v>0.13</v>
      </c>
      <c r="BP1145">
        <v>23</v>
      </c>
      <c r="BQ1145">
        <v>6</v>
      </c>
      <c r="BR1145">
        <v>1</v>
      </c>
      <c r="BS1145" t="s">
        <v>324</v>
      </c>
      <c r="BT1145">
        <v>30</v>
      </c>
      <c r="BU1145">
        <v>1.859</v>
      </c>
      <c r="BV1145">
        <v>0</v>
      </c>
      <c r="BW1145">
        <v>0</v>
      </c>
      <c r="BX1145" t="s">
        <v>324</v>
      </c>
      <c r="BY1145">
        <v>1.859</v>
      </c>
      <c r="BZ1145" t="s">
        <v>324</v>
      </c>
      <c r="CA1145">
        <v>0.24</v>
      </c>
      <c r="CB1145" t="s">
        <v>324</v>
      </c>
      <c r="CC1145" t="s">
        <v>324</v>
      </c>
      <c r="CD1145">
        <v>0.24</v>
      </c>
      <c r="CE1145" t="s">
        <v>324</v>
      </c>
      <c r="CF1145">
        <v>1</v>
      </c>
      <c r="CG1145" t="s">
        <v>324</v>
      </c>
      <c r="CH1145" t="s">
        <v>324</v>
      </c>
      <c r="CI1145">
        <v>1</v>
      </c>
      <c r="CJ1145" t="s">
        <v>324</v>
      </c>
      <c r="CK1145">
        <v>0</v>
      </c>
      <c r="CL1145" t="s">
        <v>324</v>
      </c>
      <c r="CM1145" t="s">
        <v>324</v>
      </c>
      <c r="CN1145">
        <v>0</v>
      </c>
      <c r="CO1145">
        <v>13.581</v>
      </c>
      <c r="CP1145">
        <v>18.126999999999999</v>
      </c>
      <c r="CQ1145">
        <v>5.1059999999999999</v>
      </c>
      <c r="CR1145">
        <v>0</v>
      </c>
      <c r="CS1145">
        <v>36.814</v>
      </c>
      <c r="CT1145">
        <v>1553</v>
      </c>
      <c r="CU1145">
        <v>236</v>
      </c>
      <c r="CV1145">
        <v>22</v>
      </c>
      <c r="CW1145">
        <v>0</v>
      </c>
      <c r="CX1145">
        <v>1811</v>
      </c>
      <c r="CY1145">
        <v>1033.318</v>
      </c>
      <c r="CZ1145">
        <v>1149.58</v>
      </c>
      <c r="DA1145">
        <v>277.06599999999997</v>
      </c>
      <c r="DB1145">
        <v>0</v>
      </c>
      <c r="DC1145">
        <v>2459.9639999999999</v>
      </c>
    </row>
    <row r="1146" spans="1:107" x14ac:dyDescent="0.45">
      <c r="A1146">
        <v>2024</v>
      </c>
      <c r="B1146">
        <v>4</v>
      </c>
      <c r="C1146" t="s">
        <v>127</v>
      </c>
      <c r="D1146">
        <v>13756</v>
      </c>
      <c r="E1146" t="s">
        <v>405</v>
      </c>
      <c r="F1146" t="s">
        <v>323</v>
      </c>
      <c r="G1146" t="s">
        <v>244</v>
      </c>
      <c r="H1146">
        <v>12.381</v>
      </c>
      <c r="I1146">
        <v>46.103000000000002</v>
      </c>
      <c r="J1146" t="s">
        <v>324</v>
      </c>
      <c r="K1146" t="s">
        <v>324</v>
      </c>
      <c r="L1146">
        <v>58.484000000000002</v>
      </c>
      <c r="M1146">
        <v>1342</v>
      </c>
      <c r="N1146">
        <v>181</v>
      </c>
      <c r="O1146" t="s">
        <v>324</v>
      </c>
      <c r="P1146" t="s">
        <v>324</v>
      </c>
      <c r="Q1146">
        <v>1523</v>
      </c>
      <c r="R1146" t="s">
        <v>324</v>
      </c>
      <c r="S1146" t="s">
        <v>324</v>
      </c>
      <c r="T1146" t="s">
        <v>324</v>
      </c>
      <c r="U1146" t="s">
        <v>324</v>
      </c>
      <c r="V1146">
        <v>0</v>
      </c>
      <c r="W1146" t="s">
        <v>324</v>
      </c>
      <c r="X1146" t="s">
        <v>324</v>
      </c>
      <c r="Y1146" t="s">
        <v>324</v>
      </c>
      <c r="Z1146" t="s">
        <v>324</v>
      </c>
      <c r="AA1146">
        <v>0</v>
      </c>
      <c r="AB1146">
        <v>856.60199999999998</v>
      </c>
      <c r="AC1146">
        <v>3205.442</v>
      </c>
      <c r="AD1146" t="s">
        <v>324</v>
      </c>
      <c r="AE1146" t="s">
        <v>324</v>
      </c>
      <c r="AF1146">
        <v>4062.0439999999999</v>
      </c>
      <c r="AG1146" t="s">
        <v>324</v>
      </c>
      <c r="AH1146" t="s">
        <v>324</v>
      </c>
      <c r="AI1146" t="s">
        <v>324</v>
      </c>
      <c r="AJ1146" t="s">
        <v>324</v>
      </c>
      <c r="AK1146">
        <v>0</v>
      </c>
      <c r="AL1146" t="s">
        <v>324</v>
      </c>
      <c r="AM1146" t="s">
        <v>324</v>
      </c>
      <c r="AN1146" t="s">
        <v>324</v>
      </c>
      <c r="AO1146" t="s">
        <v>324</v>
      </c>
      <c r="AP1146">
        <v>0</v>
      </c>
      <c r="AQ1146" t="s">
        <v>324</v>
      </c>
      <c r="AR1146" t="s">
        <v>324</v>
      </c>
      <c r="AS1146" t="s">
        <v>324</v>
      </c>
      <c r="AT1146" t="s">
        <v>324</v>
      </c>
      <c r="AU1146">
        <v>0</v>
      </c>
      <c r="AV1146" t="s">
        <v>324</v>
      </c>
      <c r="AW1146" t="s">
        <v>324</v>
      </c>
      <c r="AX1146" t="s">
        <v>324</v>
      </c>
      <c r="AY1146" t="s">
        <v>324</v>
      </c>
      <c r="AZ1146">
        <v>0</v>
      </c>
      <c r="BA1146" t="s">
        <v>324</v>
      </c>
      <c r="BB1146" t="s">
        <v>324</v>
      </c>
      <c r="BC1146" t="s">
        <v>324</v>
      </c>
      <c r="BD1146" t="s">
        <v>324</v>
      </c>
      <c r="BE1146">
        <v>0</v>
      </c>
      <c r="BF1146" t="s">
        <v>324</v>
      </c>
      <c r="BG1146" t="s">
        <v>324</v>
      </c>
      <c r="BH1146" t="s">
        <v>324</v>
      </c>
      <c r="BI1146" t="s">
        <v>324</v>
      </c>
      <c r="BJ1146">
        <v>0</v>
      </c>
      <c r="BK1146">
        <v>9.5000000000000001E-2</v>
      </c>
      <c r="BL1146">
        <v>1.8220000000000001</v>
      </c>
      <c r="BM1146" t="s">
        <v>324</v>
      </c>
      <c r="BN1146" t="s">
        <v>324</v>
      </c>
      <c r="BO1146">
        <v>1.917</v>
      </c>
      <c r="BP1146">
        <v>21</v>
      </c>
      <c r="BQ1146">
        <v>7</v>
      </c>
      <c r="BR1146" t="s">
        <v>324</v>
      </c>
      <c r="BS1146" t="s">
        <v>324</v>
      </c>
      <c r="BT1146">
        <v>28</v>
      </c>
      <c r="BU1146">
        <v>1.3009999999999999</v>
      </c>
      <c r="BV1146">
        <v>152</v>
      </c>
      <c r="BW1146" t="s">
        <v>324</v>
      </c>
      <c r="BX1146" t="s">
        <v>324</v>
      </c>
      <c r="BY1146">
        <v>153.30099999999999</v>
      </c>
      <c r="BZ1146" t="s">
        <v>324</v>
      </c>
      <c r="CA1146" t="s">
        <v>324</v>
      </c>
      <c r="CB1146" t="s">
        <v>324</v>
      </c>
      <c r="CC1146" t="s">
        <v>324</v>
      </c>
      <c r="CD1146">
        <v>0</v>
      </c>
      <c r="CE1146" t="s">
        <v>324</v>
      </c>
      <c r="CF1146" t="s">
        <v>324</v>
      </c>
      <c r="CG1146" t="s">
        <v>324</v>
      </c>
      <c r="CH1146" t="s">
        <v>324</v>
      </c>
      <c r="CI1146">
        <v>0</v>
      </c>
      <c r="CJ1146" t="s">
        <v>324</v>
      </c>
      <c r="CK1146" t="s">
        <v>324</v>
      </c>
      <c r="CL1146" t="s">
        <v>324</v>
      </c>
      <c r="CM1146" t="s">
        <v>324</v>
      </c>
      <c r="CN1146">
        <v>0</v>
      </c>
      <c r="CO1146">
        <v>12.476000000000001</v>
      </c>
      <c r="CP1146">
        <v>47.924999999999997</v>
      </c>
      <c r="CQ1146" t="s">
        <v>179</v>
      </c>
      <c r="CR1146">
        <v>0</v>
      </c>
      <c r="CS1146">
        <v>60.401000000000003</v>
      </c>
      <c r="CT1146">
        <v>1363</v>
      </c>
      <c r="CU1146">
        <v>188</v>
      </c>
      <c r="CV1146">
        <v>0</v>
      </c>
      <c r="CW1146">
        <v>0</v>
      </c>
      <c r="CX1146">
        <v>1551</v>
      </c>
      <c r="CY1146">
        <v>857.90300000000002</v>
      </c>
      <c r="CZ1146">
        <v>3357.442</v>
      </c>
      <c r="DA1146">
        <v>0</v>
      </c>
      <c r="DB1146">
        <v>0</v>
      </c>
      <c r="DC1146">
        <v>4215.3450000000003</v>
      </c>
    </row>
    <row r="1147" spans="1:107" x14ac:dyDescent="0.45">
      <c r="A1147">
        <v>2024</v>
      </c>
      <c r="B1147">
        <v>4</v>
      </c>
      <c r="C1147" t="s">
        <v>127</v>
      </c>
      <c r="D1147">
        <v>15470</v>
      </c>
      <c r="E1147" t="s">
        <v>406</v>
      </c>
      <c r="F1147" t="s">
        <v>323</v>
      </c>
      <c r="G1147" t="s">
        <v>244</v>
      </c>
      <c r="H1147">
        <v>31</v>
      </c>
      <c r="I1147">
        <v>52.234000000000002</v>
      </c>
      <c r="J1147">
        <v>4.2990000000000004</v>
      </c>
      <c r="K1147" t="s">
        <v>324</v>
      </c>
      <c r="L1147">
        <v>87.533000000000001</v>
      </c>
      <c r="M1147">
        <v>3855</v>
      </c>
      <c r="N1147">
        <v>458</v>
      </c>
      <c r="O1147">
        <v>9</v>
      </c>
      <c r="P1147" t="s">
        <v>324</v>
      </c>
      <c r="Q1147">
        <v>4322</v>
      </c>
      <c r="R1147" t="s">
        <v>324</v>
      </c>
      <c r="S1147" t="s">
        <v>324</v>
      </c>
      <c r="T1147" t="s">
        <v>324</v>
      </c>
      <c r="U1147" t="s">
        <v>324</v>
      </c>
      <c r="V1147">
        <v>0</v>
      </c>
      <c r="W1147" t="s">
        <v>324</v>
      </c>
      <c r="X1147" t="s">
        <v>324</v>
      </c>
      <c r="Y1147" t="s">
        <v>324</v>
      </c>
      <c r="Z1147" t="s">
        <v>324</v>
      </c>
      <c r="AA1147">
        <v>0</v>
      </c>
      <c r="AB1147" t="s">
        <v>324</v>
      </c>
      <c r="AC1147" t="s">
        <v>324</v>
      </c>
      <c r="AD1147" t="s">
        <v>324</v>
      </c>
      <c r="AE1147" t="s">
        <v>324</v>
      </c>
      <c r="AF1147">
        <v>0</v>
      </c>
      <c r="AG1147" t="s">
        <v>324</v>
      </c>
      <c r="AH1147" t="s">
        <v>324</v>
      </c>
      <c r="AI1147" t="s">
        <v>324</v>
      </c>
      <c r="AJ1147" t="s">
        <v>324</v>
      </c>
      <c r="AK1147">
        <v>0</v>
      </c>
      <c r="AL1147" t="s">
        <v>324</v>
      </c>
      <c r="AM1147" t="s">
        <v>324</v>
      </c>
      <c r="AN1147" t="s">
        <v>324</v>
      </c>
      <c r="AO1147" t="s">
        <v>324</v>
      </c>
      <c r="AP1147">
        <v>0</v>
      </c>
      <c r="AQ1147" t="s">
        <v>324</v>
      </c>
      <c r="AR1147" t="s">
        <v>324</v>
      </c>
      <c r="AS1147" t="s">
        <v>324</v>
      </c>
      <c r="AT1147" t="s">
        <v>324</v>
      </c>
      <c r="AU1147">
        <v>0</v>
      </c>
      <c r="AV1147" t="s">
        <v>324</v>
      </c>
      <c r="AW1147" t="s">
        <v>324</v>
      </c>
      <c r="AX1147" t="s">
        <v>324</v>
      </c>
      <c r="AY1147" t="s">
        <v>324</v>
      </c>
      <c r="AZ1147">
        <v>0</v>
      </c>
      <c r="BA1147" t="s">
        <v>324</v>
      </c>
      <c r="BB1147" t="s">
        <v>324</v>
      </c>
      <c r="BC1147" t="s">
        <v>324</v>
      </c>
      <c r="BD1147" t="s">
        <v>324</v>
      </c>
      <c r="BE1147">
        <v>0</v>
      </c>
      <c r="BF1147" t="s">
        <v>324</v>
      </c>
      <c r="BG1147" t="s">
        <v>324</v>
      </c>
      <c r="BH1147" t="s">
        <v>324</v>
      </c>
      <c r="BI1147" t="s">
        <v>324</v>
      </c>
      <c r="BJ1147">
        <v>0</v>
      </c>
      <c r="BK1147">
        <v>6.0999999999999999E-2</v>
      </c>
      <c r="BL1147">
        <v>2.13</v>
      </c>
      <c r="BM1147">
        <v>0</v>
      </c>
      <c r="BN1147">
        <v>0</v>
      </c>
      <c r="BO1147">
        <v>2.1909999999999998</v>
      </c>
      <c r="BP1147">
        <v>22</v>
      </c>
      <c r="BQ1147">
        <v>10</v>
      </c>
      <c r="BR1147">
        <v>0</v>
      </c>
      <c r="BS1147" t="s">
        <v>324</v>
      </c>
      <c r="BT1147">
        <v>32</v>
      </c>
      <c r="BU1147" t="s">
        <v>324</v>
      </c>
      <c r="BV1147" t="s">
        <v>324</v>
      </c>
      <c r="BW1147" t="s">
        <v>324</v>
      </c>
      <c r="BX1147" t="s">
        <v>324</v>
      </c>
      <c r="BY1147">
        <v>0</v>
      </c>
      <c r="BZ1147" t="s">
        <v>324</v>
      </c>
      <c r="CA1147" t="s">
        <v>324</v>
      </c>
      <c r="CB1147" t="s">
        <v>324</v>
      </c>
      <c r="CC1147" t="s">
        <v>324</v>
      </c>
      <c r="CD1147">
        <v>0</v>
      </c>
      <c r="CE1147" t="s">
        <v>324</v>
      </c>
      <c r="CF1147" t="s">
        <v>324</v>
      </c>
      <c r="CG1147" t="s">
        <v>324</v>
      </c>
      <c r="CH1147" t="s">
        <v>324</v>
      </c>
      <c r="CI1147">
        <v>0</v>
      </c>
      <c r="CJ1147" t="s">
        <v>324</v>
      </c>
      <c r="CK1147" t="s">
        <v>324</v>
      </c>
      <c r="CL1147" t="s">
        <v>324</v>
      </c>
      <c r="CM1147" t="s">
        <v>324</v>
      </c>
      <c r="CN1147">
        <v>0</v>
      </c>
      <c r="CO1147">
        <v>31.061</v>
      </c>
      <c r="CP1147">
        <v>54.363999999999997</v>
      </c>
      <c r="CQ1147">
        <v>4.2990000000000004</v>
      </c>
      <c r="CR1147">
        <v>0</v>
      </c>
      <c r="CS1147">
        <v>89.724000000000004</v>
      </c>
      <c r="CT1147">
        <v>3877</v>
      </c>
      <c r="CU1147">
        <v>468</v>
      </c>
      <c r="CV1147">
        <v>9</v>
      </c>
      <c r="CW1147">
        <v>0</v>
      </c>
      <c r="CX1147">
        <v>4354</v>
      </c>
      <c r="CY1147">
        <v>0</v>
      </c>
      <c r="CZ1147">
        <v>0</v>
      </c>
      <c r="DA1147">
        <v>0</v>
      </c>
      <c r="DB1147">
        <v>0</v>
      </c>
      <c r="DC1147">
        <v>0</v>
      </c>
    </row>
    <row r="1148" spans="1:107" x14ac:dyDescent="0.45">
      <c r="A1148">
        <v>2024</v>
      </c>
      <c r="B1148">
        <v>4</v>
      </c>
      <c r="C1148" t="s">
        <v>127</v>
      </c>
      <c r="D1148">
        <v>17633</v>
      </c>
      <c r="E1148" t="s">
        <v>407</v>
      </c>
      <c r="F1148" t="s">
        <v>323</v>
      </c>
      <c r="G1148" t="s">
        <v>244</v>
      </c>
      <c r="H1148">
        <v>8.9160000000000004</v>
      </c>
      <c r="I1148">
        <v>11.101000000000001</v>
      </c>
      <c r="J1148" t="s">
        <v>324</v>
      </c>
      <c r="K1148" t="s">
        <v>324</v>
      </c>
      <c r="L1148">
        <v>20.016999999999999</v>
      </c>
      <c r="M1148">
        <v>838</v>
      </c>
      <c r="N1148">
        <v>126</v>
      </c>
      <c r="O1148" t="s">
        <v>324</v>
      </c>
      <c r="P1148" t="s">
        <v>324</v>
      </c>
      <c r="Q1148">
        <v>964</v>
      </c>
      <c r="R1148" t="s">
        <v>324</v>
      </c>
      <c r="S1148" t="s">
        <v>324</v>
      </c>
      <c r="T1148" t="s">
        <v>324</v>
      </c>
      <c r="U1148" t="s">
        <v>324</v>
      </c>
      <c r="V1148">
        <v>0</v>
      </c>
      <c r="W1148" t="s">
        <v>324</v>
      </c>
      <c r="X1148" t="s">
        <v>324</v>
      </c>
      <c r="Y1148" t="s">
        <v>324</v>
      </c>
      <c r="Z1148" t="s">
        <v>324</v>
      </c>
      <c r="AA1148">
        <v>0</v>
      </c>
      <c r="AB1148" t="s">
        <v>324</v>
      </c>
      <c r="AC1148" t="s">
        <v>324</v>
      </c>
      <c r="AD1148" t="s">
        <v>324</v>
      </c>
      <c r="AE1148" t="s">
        <v>324</v>
      </c>
      <c r="AF1148">
        <v>0</v>
      </c>
      <c r="AG1148" t="s">
        <v>324</v>
      </c>
      <c r="AH1148" t="s">
        <v>324</v>
      </c>
      <c r="AI1148" t="s">
        <v>324</v>
      </c>
      <c r="AJ1148" t="s">
        <v>324</v>
      </c>
      <c r="AK1148">
        <v>0</v>
      </c>
      <c r="AL1148" t="s">
        <v>324</v>
      </c>
      <c r="AM1148" t="s">
        <v>324</v>
      </c>
      <c r="AN1148" t="s">
        <v>324</v>
      </c>
      <c r="AO1148" t="s">
        <v>324</v>
      </c>
      <c r="AP1148">
        <v>0</v>
      </c>
      <c r="AQ1148" t="s">
        <v>324</v>
      </c>
      <c r="AR1148" t="s">
        <v>324</v>
      </c>
      <c r="AS1148" t="s">
        <v>324</v>
      </c>
      <c r="AT1148" t="s">
        <v>324</v>
      </c>
      <c r="AU1148">
        <v>0</v>
      </c>
      <c r="AV1148" t="s">
        <v>324</v>
      </c>
      <c r="AW1148" t="s">
        <v>324</v>
      </c>
      <c r="AX1148" t="s">
        <v>324</v>
      </c>
      <c r="AY1148" t="s">
        <v>324</v>
      </c>
      <c r="AZ1148">
        <v>0</v>
      </c>
      <c r="BA1148" t="s">
        <v>324</v>
      </c>
      <c r="BB1148" t="s">
        <v>324</v>
      </c>
      <c r="BC1148" t="s">
        <v>324</v>
      </c>
      <c r="BD1148" t="s">
        <v>324</v>
      </c>
      <c r="BE1148">
        <v>0</v>
      </c>
      <c r="BF1148" t="s">
        <v>324</v>
      </c>
      <c r="BG1148" t="s">
        <v>324</v>
      </c>
      <c r="BH1148" t="s">
        <v>324</v>
      </c>
      <c r="BI1148" t="s">
        <v>324</v>
      </c>
      <c r="BJ1148">
        <v>0</v>
      </c>
      <c r="BK1148">
        <v>2E-3</v>
      </c>
      <c r="BL1148">
        <v>2E-3</v>
      </c>
      <c r="BM1148" t="s">
        <v>324</v>
      </c>
      <c r="BN1148" t="s">
        <v>324</v>
      </c>
      <c r="BO1148">
        <v>4.0000000000000001E-3</v>
      </c>
      <c r="BP1148">
        <v>1</v>
      </c>
      <c r="BQ1148">
        <v>1</v>
      </c>
      <c r="BR1148" t="s">
        <v>324</v>
      </c>
      <c r="BS1148" t="s">
        <v>324</v>
      </c>
      <c r="BT1148">
        <v>2</v>
      </c>
      <c r="BU1148" t="s">
        <v>324</v>
      </c>
      <c r="BV1148" t="s">
        <v>324</v>
      </c>
      <c r="BW1148" t="s">
        <v>324</v>
      </c>
      <c r="BX1148" t="s">
        <v>324</v>
      </c>
      <c r="BY1148">
        <v>0</v>
      </c>
      <c r="BZ1148" t="s">
        <v>324</v>
      </c>
      <c r="CA1148" t="s">
        <v>324</v>
      </c>
      <c r="CB1148" t="s">
        <v>324</v>
      </c>
      <c r="CC1148" t="s">
        <v>324</v>
      </c>
      <c r="CD1148">
        <v>0</v>
      </c>
      <c r="CE1148" t="s">
        <v>324</v>
      </c>
      <c r="CF1148" t="s">
        <v>324</v>
      </c>
      <c r="CG1148" t="s">
        <v>324</v>
      </c>
      <c r="CH1148" t="s">
        <v>324</v>
      </c>
      <c r="CI1148">
        <v>0</v>
      </c>
      <c r="CJ1148" t="s">
        <v>324</v>
      </c>
      <c r="CK1148" t="s">
        <v>324</v>
      </c>
      <c r="CL1148" t="s">
        <v>324</v>
      </c>
      <c r="CM1148" t="s">
        <v>324</v>
      </c>
      <c r="CN1148">
        <v>0</v>
      </c>
      <c r="CO1148">
        <v>8.9179999999999993</v>
      </c>
      <c r="CP1148">
        <v>11.103</v>
      </c>
      <c r="CQ1148" t="s">
        <v>179</v>
      </c>
      <c r="CR1148">
        <v>0</v>
      </c>
      <c r="CS1148">
        <v>20.021000000000001</v>
      </c>
      <c r="CT1148">
        <v>839</v>
      </c>
      <c r="CU1148">
        <v>127</v>
      </c>
      <c r="CV1148">
        <v>0</v>
      </c>
      <c r="CW1148">
        <v>0</v>
      </c>
      <c r="CX1148">
        <v>966</v>
      </c>
      <c r="CY1148">
        <v>0</v>
      </c>
      <c r="CZ1148">
        <v>0</v>
      </c>
      <c r="DA1148">
        <v>0</v>
      </c>
      <c r="DB1148">
        <v>0</v>
      </c>
      <c r="DC1148">
        <v>0</v>
      </c>
    </row>
    <row r="1149" spans="1:107" x14ac:dyDescent="0.45">
      <c r="A1149">
        <v>2024</v>
      </c>
      <c r="B1149">
        <v>4</v>
      </c>
      <c r="C1149" t="s">
        <v>127</v>
      </c>
      <c r="D1149">
        <v>99999</v>
      </c>
      <c r="E1149" t="s">
        <v>329</v>
      </c>
      <c r="F1149" t="s">
        <v>323</v>
      </c>
      <c r="H1149">
        <v>25.295999999999999</v>
      </c>
      <c r="I1149">
        <v>1.7390000000000001</v>
      </c>
      <c r="J1149">
        <v>2.1080000000000001</v>
      </c>
      <c r="K1149" t="s">
        <v>324</v>
      </c>
      <c r="L1149">
        <v>29.143000000000001</v>
      </c>
      <c r="M1149" t="s">
        <v>324</v>
      </c>
      <c r="N1149" t="s">
        <v>324</v>
      </c>
      <c r="O1149" t="s">
        <v>324</v>
      </c>
      <c r="P1149" t="s">
        <v>324</v>
      </c>
      <c r="Q1149" t="s">
        <v>324</v>
      </c>
      <c r="R1149" t="s">
        <v>324</v>
      </c>
      <c r="S1149" t="s">
        <v>324</v>
      </c>
      <c r="T1149" t="s">
        <v>324</v>
      </c>
      <c r="U1149" t="s">
        <v>324</v>
      </c>
      <c r="V1149" t="s">
        <v>324</v>
      </c>
      <c r="W1149" t="s">
        <v>324</v>
      </c>
      <c r="X1149" t="s">
        <v>324</v>
      </c>
      <c r="Y1149" t="s">
        <v>324</v>
      </c>
      <c r="Z1149" t="s">
        <v>324</v>
      </c>
      <c r="AA1149" t="s">
        <v>324</v>
      </c>
      <c r="AB1149" t="s">
        <v>324</v>
      </c>
      <c r="AC1149" t="s">
        <v>324</v>
      </c>
      <c r="AD1149" t="s">
        <v>324</v>
      </c>
      <c r="AE1149" t="s">
        <v>324</v>
      </c>
      <c r="AF1149" t="s">
        <v>324</v>
      </c>
      <c r="AG1149" t="s">
        <v>324</v>
      </c>
      <c r="AH1149" t="s">
        <v>324</v>
      </c>
      <c r="AI1149" t="s">
        <v>324</v>
      </c>
      <c r="AJ1149" t="s">
        <v>324</v>
      </c>
      <c r="AK1149" t="s">
        <v>324</v>
      </c>
      <c r="AL1149" t="s">
        <v>324</v>
      </c>
      <c r="AM1149" t="s">
        <v>324</v>
      </c>
      <c r="AN1149" t="s">
        <v>324</v>
      </c>
      <c r="AO1149" t="s">
        <v>324</v>
      </c>
      <c r="AP1149" t="s">
        <v>324</v>
      </c>
      <c r="AQ1149" t="s">
        <v>324</v>
      </c>
      <c r="AR1149" t="s">
        <v>324</v>
      </c>
      <c r="AS1149" t="s">
        <v>324</v>
      </c>
      <c r="AT1149" t="s">
        <v>324</v>
      </c>
      <c r="AU1149" t="s">
        <v>324</v>
      </c>
      <c r="AV1149" t="s">
        <v>324</v>
      </c>
      <c r="AW1149" t="s">
        <v>324</v>
      </c>
      <c r="AX1149" t="s">
        <v>324</v>
      </c>
      <c r="AY1149" t="s">
        <v>324</v>
      </c>
      <c r="AZ1149" t="s">
        <v>324</v>
      </c>
      <c r="BA1149" t="s">
        <v>324</v>
      </c>
      <c r="BB1149" t="s">
        <v>324</v>
      </c>
      <c r="BC1149" t="s">
        <v>324</v>
      </c>
      <c r="BD1149" t="s">
        <v>324</v>
      </c>
      <c r="BE1149" t="s">
        <v>324</v>
      </c>
      <c r="BF1149" t="s">
        <v>324</v>
      </c>
      <c r="BG1149" t="s">
        <v>324</v>
      </c>
      <c r="BH1149" t="s">
        <v>324</v>
      </c>
      <c r="BI1149" t="s">
        <v>324</v>
      </c>
      <c r="BJ1149" t="s">
        <v>324</v>
      </c>
      <c r="BK1149" t="s">
        <v>324</v>
      </c>
      <c r="BL1149" t="s">
        <v>324</v>
      </c>
      <c r="BM1149" t="s">
        <v>324</v>
      </c>
      <c r="BN1149" t="s">
        <v>324</v>
      </c>
      <c r="BO1149" t="s">
        <v>324</v>
      </c>
      <c r="BP1149" t="s">
        <v>324</v>
      </c>
      <c r="BQ1149" t="s">
        <v>324</v>
      </c>
      <c r="BR1149" t="s">
        <v>324</v>
      </c>
      <c r="BS1149" t="s">
        <v>324</v>
      </c>
      <c r="BT1149" t="s">
        <v>324</v>
      </c>
      <c r="BU1149" t="s">
        <v>324</v>
      </c>
      <c r="BV1149" t="s">
        <v>324</v>
      </c>
      <c r="BW1149" t="s">
        <v>324</v>
      </c>
      <c r="BX1149" t="s">
        <v>324</v>
      </c>
      <c r="BY1149" t="s">
        <v>324</v>
      </c>
      <c r="BZ1149" t="s">
        <v>324</v>
      </c>
      <c r="CA1149" t="s">
        <v>324</v>
      </c>
      <c r="CB1149" t="s">
        <v>324</v>
      </c>
      <c r="CC1149" t="s">
        <v>324</v>
      </c>
      <c r="CD1149" t="s">
        <v>324</v>
      </c>
      <c r="CE1149" t="s">
        <v>324</v>
      </c>
      <c r="CF1149" t="s">
        <v>324</v>
      </c>
      <c r="CG1149" t="s">
        <v>324</v>
      </c>
      <c r="CH1149" t="s">
        <v>324</v>
      </c>
      <c r="CI1149" t="s">
        <v>324</v>
      </c>
      <c r="CJ1149" t="s">
        <v>324</v>
      </c>
      <c r="CK1149" t="s">
        <v>324</v>
      </c>
      <c r="CL1149" t="s">
        <v>324</v>
      </c>
      <c r="CM1149" t="s">
        <v>324</v>
      </c>
      <c r="CN1149" t="s">
        <v>324</v>
      </c>
      <c r="CO1149">
        <v>25.295999999999999</v>
      </c>
      <c r="CP1149">
        <v>1.7390000000000001</v>
      </c>
      <c r="CQ1149">
        <v>2.1080000000000001</v>
      </c>
      <c r="CR1149" t="s">
        <v>324</v>
      </c>
      <c r="CS1149">
        <v>29.143000000000001</v>
      </c>
      <c r="CT1149" t="s">
        <v>324</v>
      </c>
      <c r="CU1149" t="s">
        <v>324</v>
      </c>
      <c r="CV1149" t="s">
        <v>324</v>
      </c>
      <c r="CW1149" t="s">
        <v>324</v>
      </c>
      <c r="CX1149" t="s">
        <v>324</v>
      </c>
      <c r="CY1149" t="s">
        <v>324</v>
      </c>
      <c r="CZ1149" t="s">
        <v>324</v>
      </c>
      <c r="DA1149" t="s">
        <v>324</v>
      </c>
      <c r="DB1149" t="s">
        <v>324</v>
      </c>
      <c r="DC1149" t="s">
        <v>324</v>
      </c>
    </row>
    <row r="1150" spans="1:107" x14ac:dyDescent="0.45">
      <c r="A1150">
        <v>2024</v>
      </c>
      <c r="B1150">
        <v>4</v>
      </c>
      <c r="C1150" t="s">
        <v>134</v>
      </c>
      <c r="D1150">
        <v>5860</v>
      </c>
      <c r="E1150" t="s">
        <v>333</v>
      </c>
      <c r="F1150" t="s">
        <v>323</v>
      </c>
      <c r="G1150" t="s">
        <v>244</v>
      </c>
      <c r="H1150">
        <v>1.107</v>
      </c>
      <c r="I1150">
        <v>0.27400000000000002</v>
      </c>
      <c r="J1150">
        <v>0.06</v>
      </c>
      <c r="K1150" t="s">
        <v>324</v>
      </c>
      <c r="L1150">
        <v>1.4410000000000001</v>
      </c>
      <c r="M1150">
        <v>108</v>
      </c>
      <c r="N1150">
        <v>12</v>
      </c>
      <c r="O1150">
        <v>2</v>
      </c>
      <c r="P1150" t="s">
        <v>324</v>
      </c>
      <c r="Q1150">
        <v>122</v>
      </c>
      <c r="R1150" t="s">
        <v>324</v>
      </c>
      <c r="S1150" t="s">
        <v>324</v>
      </c>
      <c r="T1150" t="s">
        <v>324</v>
      </c>
      <c r="U1150" t="s">
        <v>324</v>
      </c>
      <c r="V1150">
        <v>0</v>
      </c>
      <c r="W1150" t="s">
        <v>324</v>
      </c>
      <c r="X1150" t="s">
        <v>324</v>
      </c>
      <c r="Y1150" t="s">
        <v>324</v>
      </c>
      <c r="Z1150" t="s">
        <v>324</v>
      </c>
      <c r="AA1150">
        <v>0</v>
      </c>
      <c r="AB1150">
        <v>12.773999999999999</v>
      </c>
      <c r="AC1150">
        <v>8.016</v>
      </c>
      <c r="AD1150">
        <v>0</v>
      </c>
      <c r="AE1150" t="s">
        <v>324</v>
      </c>
      <c r="AF1150">
        <v>211.45400000000001</v>
      </c>
      <c r="AG1150" t="s">
        <v>324</v>
      </c>
      <c r="AH1150" t="s">
        <v>324</v>
      </c>
      <c r="AI1150" t="s">
        <v>324</v>
      </c>
      <c r="AJ1150" t="s">
        <v>324</v>
      </c>
      <c r="AK1150">
        <v>0</v>
      </c>
      <c r="AL1150" t="s">
        <v>324</v>
      </c>
      <c r="AM1150" t="s">
        <v>324</v>
      </c>
      <c r="AN1150" t="s">
        <v>324</v>
      </c>
      <c r="AO1150" t="s">
        <v>324</v>
      </c>
      <c r="AP1150">
        <v>0</v>
      </c>
      <c r="AQ1150" t="s">
        <v>324</v>
      </c>
      <c r="AR1150" t="s">
        <v>324</v>
      </c>
      <c r="AS1150" t="s">
        <v>324</v>
      </c>
      <c r="AT1150" t="s">
        <v>324</v>
      </c>
      <c r="AU1150">
        <v>0</v>
      </c>
      <c r="AV1150" t="s">
        <v>324</v>
      </c>
      <c r="AW1150" t="s">
        <v>324</v>
      </c>
      <c r="AX1150" t="s">
        <v>324</v>
      </c>
      <c r="AY1150" t="s">
        <v>324</v>
      </c>
      <c r="AZ1150">
        <v>0</v>
      </c>
      <c r="BA1150" t="s">
        <v>324</v>
      </c>
      <c r="BB1150" t="s">
        <v>324</v>
      </c>
      <c r="BC1150" t="s">
        <v>324</v>
      </c>
      <c r="BD1150" t="s">
        <v>324</v>
      </c>
      <c r="BE1150">
        <v>0</v>
      </c>
      <c r="BF1150" t="s">
        <v>324</v>
      </c>
      <c r="BG1150" t="s">
        <v>324</v>
      </c>
      <c r="BH1150" t="s">
        <v>324</v>
      </c>
      <c r="BI1150" t="s">
        <v>324</v>
      </c>
      <c r="BJ1150">
        <v>0</v>
      </c>
      <c r="BK1150" t="s">
        <v>324</v>
      </c>
      <c r="BL1150" t="s">
        <v>324</v>
      </c>
      <c r="BM1150" t="s">
        <v>324</v>
      </c>
      <c r="BN1150" t="s">
        <v>324</v>
      </c>
      <c r="BO1150">
        <v>0</v>
      </c>
      <c r="BP1150" t="s">
        <v>324</v>
      </c>
      <c r="BQ1150" t="s">
        <v>324</v>
      </c>
      <c r="BR1150" t="s">
        <v>324</v>
      </c>
      <c r="BS1150" t="s">
        <v>324</v>
      </c>
      <c r="BT1150">
        <v>0</v>
      </c>
      <c r="BU1150" t="s">
        <v>324</v>
      </c>
      <c r="BV1150" t="s">
        <v>324</v>
      </c>
      <c r="BW1150" t="s">
        <v>324</v>
      </c>
      <c r="BX1150" t="s">
        <v>324</v>
      </c>
      <c r="BY1150">
        <v>0</v>
      </c>
      <c r="BZ1150" t="s">
        <v>324</v>
      </c>
      <c r="CA1150" t="s">
        <v>324</v>
      </c>
      <c r="CB1150" t="s">
        <v>324</v>
      </c>
      <c r="CC1150" t="s">
        <v>324</v>
      </c>
      <c r="CD1150">
        <v>0</v>
      </c>
      <c r="CE1150" t="s">
        <v>324</v>
      </c>
      <c r="CF1150" t="s">
        <v>324</v>
      </c>
      <c r="CG1150" t="s">
        <v>324</v>
      </c>
      <c r="CH1150" t="s">
        <v>324</v>
      </c>
      <c r="CI1150">
        <v>0</v>
      </c>
      <c r="CJ1150" t="s">
        <v>324</v>
      </c>
      <c r="CK1150" t="s">
        <v>324</v>
      </c>
      <c r="CL1150" t="s">
        <v>324</v>
      </c>
      <c r="CM1150" t="s">
        <v>324</v>
      </c>
      <c r="CN1150">
        <v>0</v>
      </c>
      <c r="CO1150">
        <v>1.107</v>
      </c>
      <c r="CP1150">
        <v>0.27400000000000002</v>
      </c>
      <c r="CQ1150">
        <v>0.06</v>
      </c>
      <c r="CR1150">
        <v>0</v>
      </c>
      <c r="CS1150">
        <v>1.4410000000000001</v>
      </c>
      <c r="CT1150">
        <v>108</v>
      </c>
      <c r="CU1150">
        <v>12</v>
      </c>
      <c r="CV1150">
        <v>2</v>
      </c>
      <c r="CW1150">
        <v>0</v>
      </c>
      <c r="CX1150">
        <v>122</v>
      </c>
      <c r="CY1150">
        <v>12.773999999999999</v>
      </c>
      <c r="CZ1150">
        <v>8.016</v>
      </c>
      <c r="DA1150">
        <v>0</v>
      </c>
      <c r="DB1150">
        <v>0</v>
      </c>
      <c r="DC1150">
        <v>20.79</v>
      </c>
    </row>
    <row r="1151" spans="1:107" x14ac:dyDescent="0.45">
      <c r="A1151">
        <v>2024</v>
      </c>
      <c r="B1151">
        <v>4</v>
      </c>
      <c r="C1151" t="s">
        <v>134</v>
      </c>
      <c r="D1151">
        <v>9996</v>
      </c>
      <c r="E1151" t="s">
        <v>408</v>
      </c>
      <c r="F1151" t="s">
        <v>323</v>
      </c>
      <c r="G1151" t="s">
        <v>244</v>
      </c>
      <c r="H1151">
        <v>1.9650000000000001</v>
      </c>
      <c r="I1151">
        <v>1.0620000000000001</v>
      </c>
      <c r="J1151">
        <v>0</v>
      </c>
      <c r="K1151">
        <v>0</v>
      </c>
      <c r="L1151">
        <v>3.0270000000000001</v>
      </c>
      <c r="M1151">
        <v>293</v>
      </c>
      <c r="N1151">
        <v>20</v>
      </c>
      <c r="O1151">
        <v>0</v>
      </c>
      <c r="P1151">
        <v>0</v>
      </c>
      <c r="Q1151">
        <v>313</v>
      </c>
      <c r="R1151">
        <v>2.3E-2</v>
      </c>
      <c r="S1151">
        <v>0.40200000000000002</v>
      </c>
      <c r="T1151">
        <v>0</v>
      </c>
      <c r="U1151">
        <v>0</v>
      </c>
      <c r="V1151">
        <v>0.42499999999999999</v>
      </c>
      <c r="W1151">
        <v>23</v>
      </c>
      <c r="X1151">
        <v>3</v>
      </c>
      <c r="Y1151">
        <v>0</v>
      </c>
      <c r="Z1151">
        <v>0</v>
      </c>
      <c r="AA1151">
        <v>26</v>
      </c>
      <c r="AB1151">
        <v>177.887</v>
      </c>
      <c r="AC1151">
        <v>23.905999999999999</v>
      </c>
      <c r="AD1151">
        <v>0</v>
      </c>
      <c r="AE1151">
        <v>0</v>
      </c>
      <c r="AF1151">
        <v>201.79300000000001</v>
      </c>
      <c r="AG1151" t="s">
        <v>324</v>
      </c>
      <c r="AH1151" t="s">
        <v>324</v>
      </c>
      <c r="AI1151" t="s">
        <v>324</v>
      </c>
      <c r="AJ1151" t="s">
        <v>324</v>
      </c>
      <c r="AK1151">
        <v>0</v>
      </c>
      <c r="AL1151" t="s">
        <v>324</v>
      </c>
      <c r="AM1151" t="s">
        <v>324</v>
      </c>
      <c r="AN1151" t="s">
        <v>324</v>
      </c>
      <c r="AO1151" t="s">
        <v>324</v>
      </c>
      <c r="AP1151">
        <v>0</v>
      </c>
      <c r="AQ1151" t="s">
        <v>324</v>
      </c>
      <c r="AR1151" t="s">
        <v>324</v>
      </c>
      <c r="AS1151" t="s">
        <v>324</v>
      </c>
      <c r="AT1151" t="s">
        <v>324</v>
      </c>
      <c r="AU1151">
        <v>0</v>
      </c>
      <c r="AV1151" t="s">
        <v>324</v>
      </c>
      <c r="AW1151" t="s">
        <v>324</v>
      </c>
      <c r="AX1151" t="s">
        <v>324</v>
      </c>
      <c r="AY1151" t="s">
        <v>324</v>
      </c>
      <c r="AZ1151">
        <v>0</v>
      </c>
      <c r="BA1151" t="s">
        <v>324</v>
      </c>
      <c r="BB1151" t="s">
        <v>324</v>
      </c>
      <c r="BC1151" t="s">
        <v>324</v>
      </c>
      <c r="BD1151" t="s">
        <v>324</v>
      </c>
      <c r="BE1151">
        <v>0</v>
      </c>
      <c r="BF1151" t="s">
        <v>324</v>
      </c>
      <c r="BG1151" t="s">
        <v>324</v>
      </c>
      <c r="BH1151" t="s">
        <v>324</v>
      </c>
      <c r="BI1151" t="s">
        <v>324</v>
      </c>
      <c r="BJ1151">
        <v>0</v>
      </c>
      <c r="BK1151" t="s">
        <v>324</v>
      </c>
      <c r="BL1151" t="s">
        <v>324</v>
      </c>
      <c r="BM1151" t="s">
        <v>324</v>
      </c>
      <c r="BN1151" t="s">
        <v>324</v>
      </c>
      <c r="BO1151">
        <v>0</v>
      </c>
      <c r="BP1151" t="s">
        <v>324</v>
      </c>
      <c r="BQ1151" t="s">
        <v>324</v>
      </c>
      <c r="BR1151" t="s">
        <v>324</v>
      </c>
      <c r="BS1151" t="s">
        <v>324</v>
      </c>
      <c r="BT1151">
        <v>0</v>
      </c>
      <c r="BU1151" t="s">
        <v>324</v>
      </c>
      <c r="BV1151" t="s">
        <v>324</v>
      </c>
      <c r="BW1151" t="s">
        <v>324</v>
      </c>
      <c r="BX1151" t="s">
        <v>324</v>
      </c>
      <c r="BY1151">
        <v>0</v>
      </c>
      <c r="BZ1151" t="s">
        <v>324</v>
      </c>
      <c r="CA1151" t="s">
        <v>324</v>
      </c>
      <c r="CB1151" t="s">
        <v>324</v>
      </c>
      <c r="CC1151" t="s">
        <v>324</v>
      </c>
      <c r="CD1151">
        <v>0</v>
      </c>
      <c r="CE1151" t="s">
        <v>324</v>
      </c>
      <c r="CF1151" t="s">
        <v>324</v>
      </c>
      <c r="CG1151" t="s">
        <v>324</v>
      </c>
      <c r="CH1151" t="s">
        <v>324</v>
      </c>
      <c r="CI1151">
        <v>0</v>
      </c>
      <c r="CJ1151" t="s">
        <v>324</v>
      </c>
      <c r="CK1151" t="s">
        <v>324</v>
      </c>
      <c r="CL1151" t="s">
        <v>324</v>
      </c>
      <c r="CM1151" t="s">
        <v>324</v>
      </c>
      <c r="CN1151">
        <v>0</v>
      </c>
      <c r="CO1151">
        <v>1.988</v>
      </c>
      <c r="CP1151">
        <v>1.464</v>
      </c>
      <c r="CQ1151" t="s">
        <v>179</v>
      </c>
      <c r="CR1151">
        <v>0</v>
      </c>
      <c r="CS1151">
        <v>3.452</v>
      </c>
      <c r="CT1151">
        <v>316</v>
      </c>
      <c r="CU1151">
        <v>23</v>
      </c>
      <c r="CV1151">
        <v>0</v>
      </c>
      <c r="CW1151">
        <v>0</v>
      </c>
      <c r="CX1151">
        <v>339</v>
      </c>
      <c r="CY1151">
        <v>177.887</v>
      </c>
      <c r="CZ1151">
        <v>23.905999999999999</v>
      </c>
      <c r="DA1151">
        <v>0</v>
      </c>
      <c r="DB1151">
        <v>0</v>
      </c>
      <c r="DC1151">
        <v>201.79300000000001</v>
      </c>
    </row>
    <row r="1152" spans="1:107" x14ac:dyDescent="0.45">
      <c r="A1152">
        <v>2024</v>
      </c>
      <c r="B1152">
        <v>4</v>
      </c>
      <c r="C1152" t="s">
        <v>134</v>
      </c>
      <c r="D1152">
        <v>10000</v>
      </c>
      <c r="E1152" t="s">
        <v>409</v>
      </c>
      <c r="F1152" t="s">
        <v>323</v>
      </c>
      <c r="G1152" t="s">
        <v>247</v>
      </c>
      <c r="H1152">
        <v>12.067</v>
      </c>
      <c r="I1152">
        <v>4.1589999999999998</v>
      </c>
      <c r="J1152">
        <v>0.439</v>
      </c>
      <c r="K1152" t="s">
        <v>324</v>
      </c>
      <c r="L1152">
        <v>16.664999999999999</v>
      </c>
      <c r="M1152">
        <v>1364</v>
      </c>
      <c r="N1152">
        <v>97</v>
      </c>
      <c r="O1152">
        <v>6</v>
      </c>
      <c r="P1152" t="s">
        <v>324</v>
      </c>
      <c r="Q1152">
        <v>1467</v>
      </c>
      <c r="R1152">
        <v>1.9019999999999999</v>
      </c>
      <c r="S1152">
        <v>7.0000000000000001E-3</v>
      </c>
      <c r="T1152" t="s">
        <v>324</v>
      </c>
      <c r="U1152" t="s">
        <v>324</v>
      </c>
      <c r="V1152">
        <v>1.909</v>
      </c>
      <c r="W1152">
        <v>502</v>
      </c>
      <c r="X1152">
        <v>1</v>
      </c>
      <c r="Y1152" t="s">
        <v>324</v>
      </c>
      <c r="Z1152" t="s">
        <v>324</v>
      </c>
      <c r="AA1152">
        <v>503</v>
      </c>
      <c r="AB1152">
        <v>919.94100000000003</v>
      </c>
      <c r="AC1152">
        <v>180.25899999999999</v>
      </c>
      <c r="AD1152">
        <v>19.64</v>
      </c>
      <c r="AE1152" t="s">
        <v>324</v>
      </c>
      <c r="AF1152">
        <v>1119.8399999999999</v>
      </c>
      <c r="AG1152" t="s">
        <v>324</v>
      </c>
      <c r="AH1152" t="s">
        <v>324</v>
      </c>
      <c r="AI1152" t="s">
        <v>324</v>
      </c>
      <c r="AJ1152" t="s">
        <v>324</v>
      </c>
      <c r="AK1152">
        <v>0</v>
      </c>
      <c r="AL1152" t="s">
        <v>324</v>
      </c>
      <c r="AM1152" t="s">
        <v>324</v>
      </c>
      <c r="AN1152" t="s">
        <v>324</v>
      </c>
      <c r="AO1152" t="s">
        <v>324</v>
      </c>
      <c r="AP1152">
        <v>0</v>
      </c>
      <c r="AQ1152" t="s">
        <v>324</v>
      </c>
      <c r="AR1152" t="s">
        <v>324</v>
      </c>
      <c r="AS1152" t="s">
        <v>324</v>
      </c>
      <c r="AT1152" t="s">
        <v>324</v>
      </c>
      <c r="AU1152">
        <v>0</v>
      </c>
      <c r="AV1152" t="s">
        <v>324</v>
      </c>
      <c r="AW1152" t="s">
        <v>324</v>
      </c>
      <c r="AX1152" t="s">
        <v>324</v>
      </c>
      <c r="AY1152" t="s">
        <v>324</v>
      </c>
      <c r="AZ1152">
        <v>0</v>
      </c>
      <c r="BA1152" t="s">
        <v>324</v>
      </c>
      <c r="BB1152" t="s">
        <v>324</v>
      </c>
      <c r="BC1152" t="s">
        <v>324</v>
      </c>
      <c r="BD1152" t="s">
        <v>324</v>
      </c>
      <c r="BE1152">
        <v>0</v>
      </c>
      <c r="BF1152" t="s">
        <v>324</v>
      </c>
      <c r="BG1152" t="s">
        <v>324</v>
      </c>
      <c r="BH1152" t="s">
        <v>324</v>
      </c>
      <c r="BI1152" t="s">
        <v>324</v>
      </c>
      <c r="BJ1152">
        <v>0</v>
      </c>
      <c r="BK1152">
        <v>0.01</v>
      </c>
      <c r="BL1152">
        <v>2.1999999999999999E-2</v>
      </c>
      <c r="BM1152" t="s">
        <v>324</v>
      </c>
      <c r="BN1152" t="s">
        <v>324</v>
      </c>
      <c r="BO1152">
        <v>3.2000000000000001E-2</v>
      </c>
      <c r="BP1152">
        <v>3</v>
      </c>
      <c r="BQ1152">
        <v>3</v>
      </c>
      <c r="BR1152" t="s">
        <v>324</v>
      </c>
      <c r="BS1152" t="s">
        <v>324</v>
      </c>
      <c r="BT1152">
        <v>6</v>
      </c>
      <c r="BU1152">
        <v>0.82499999999999996</v>
      </c>
      <c r="BV1152">
        <v>2.7370000000000001</v>
      </c>
      <c r="BW1152" t="s">
        <v>324</v>
      </c>
      <c r="BX1152" t="s">
        <v>324</v>
      </c>
      <c r="BY1152">
        <v>3.5619999999999998</v>
      </c>
      <c r="BZ1152" t="s">
        <v>324</v>
      </c>
      <c r="CA1152" t="s">
        <v>324</v>
      </c>
      <c r="CB1152" t="s">
        <v>324</v>
      </c>
      <c r="CC1152" t="s">
        <v>324</v>
      </c>
      <c r="CD1152">
        <v>0</v>
      </c>
      <c r="CE1152" t="s">
        <v>324</v>
      </c>
      <c r="CF1152" t="s">
        <v>324</v>
      </c>
      <c r="CG1152" t="s">
        <v>324</v>
      </c>
      <c r="CH1152" t="s">
        <v>324</v>
      </c>
      <c r="CI1152">
        <v>0</v>
      </c>
      <c r="CJ1152" t="s">
        <v>324</v>
      </c>
      <c r="CK1152" t="s">
        <v>324</v>
      </c>
      <c r="CL1152" t="s">
        <v>324</v>
      </c>
      <c r="CM1152" t="s">
        <v>324</v>
      </c>
      <c r="CN1152">
        <v>0</v>
      </c>
      <c r="CO1152">
        <v>13.978999999999999</v>
      </c>
      <c r="CP1152">
        <v>4.1879999999999997</v>
      </c>
      <c r="CQ1152">
        <v>0.439</v>
      </c>
      <c r="CR1152">
        <v>0</v>
      </c>
      <c r="CS1152">
        <v>18.606000000000002</v>
      </c>
      <c r="CT1152">
        <v>1869</v>
      </c>
      <c r="CU1152">
        <v>101</v>
      </c>
      <c r="CV1152">
        <v>6</v>
      </c>
      <c r="CW1152">
        <v>0</v>
      </c>
      <c r="CX1152">
        <v>1976</v>
      </c>
      <c r="CY1152">
        <v>920.76599999999996</v>
      </c>
      <c r="CZ1152">
        <v>182.99600000000001</v>
      </c>
      <c r="DA1152">
        <v>19.64</v>
      </c>
      <c r="DB1152">
        <v>0</v>
      </c>
      <c r="DC1152">
        <v>1123.402</v>
      </c>
    </row>
    <row r="1153" spans="1:107" x14ac:dyDescent="0.45">
      <c r="A1153">
        <v>2024</v>
      </c>
      <c r="B1153">
        <v>4</v>
      </c>
      <c r="C1153" t="s">
        <v>134</v>
      </c>
      <c r="D1153">
        <v>10005</v>
      </c>
      <c r="E1153" t="s">
        <v>410</v>
      </c>
      <c r="F1153" t="s">
        <v>323</v>
      </c>
      <c r="G1153" t="s">
        <v>244</v>
      </c>
      <c r="H1153">
        <v>19.41</v>
      </c>
      <c r="I1153">
        <v>4.2770000000000001</v>
      </c>
      <c r="J1153">
        <v>0.17499999999999999</v>
      </c>
      <c r="K1153" t="s">
        <v>324</v>
      </c>
      <c r="L1153">
        <v>23.861999999999998</v>
      </c>
      <c r="M1153">
        <v>2462</v>
      </c>
      <c r="N1153">
        <v>84</v>
      </c>
      <c r="O1153">
        <v>6</v>
      </c>
      <c r="P1153" t="s">
        <v>324</v>
      </c>
      <c r="Q1153">
        <v>2552</v>
      </c>
      <c r="R1153">
        <v>0.34499999999999997</v>
      </c>
      <c r="S1153">
        <v>0.19800000000000001</v>
      </c>
      <c r="T1153" t="s">
        <v>324</v>
      </c>
      <c r="U1153" t="s">
        <v>324</v>
      </c>
      <c r="V1153">
        <v>0.54300000000000004</v>
      </c>
      <c r="W1153">
        <v>199</v>
      </c>
      <c r="X1153">
        <v>8</v>
      </c>
      <c r="Y1153" t="s">
        <v>324</v>
      </c>
      <c r="Z1153" t="s">
        <v>324</v>
      </c>
      <c r="AA1153">
        <v>207</v>
      </c>
      <c r="AB1153">
        <v>1653.595</v>
      </c>
      <c r="AC1153">
        <v>220.476</v>
      </c>
      <c r="AD1153">
        <v>5.8120000000000003</v>
      </c>
      <c r="AE1153" t="s">
        <v>324</v>
      </c>
      <c r="AF1153">
        <v>1879.883</v>
      </c>
      <c r="AG1153" t="s">
        <v>324</v>
      </c>
      <c r="AH1153" t="s">
        <v>324</v>
      </c>
      <c r="AI1153" t="s">
        <v>324</v>
      </c>
      <c r="AJ1153" t="s">
        <v>324</v>
      </c>
      <c r="AK1153">
        <v>0</v>
      </c>
      <c r="AL1153" t="s">
        <v>324</v>
      </c>
      <c r="AM1153" t="s">
        <v>324</v>
      </c>
      <c r="AN1153" t="s">
        <v>324</v>
      </c>
      <c r="AO1153" t="s">
        <v>324</v>
      </c>
      <c r="AP1153">
        <v>0</v>
      </c>
      <c r="AQ1153" t="s">
        <v>324</v>
      </c>
      <c r="AR1153" t="s">
        <v>324</v>
      </c>
      <c r="AS1153" t="s">
        <v>324</v>
      </c>
      <c r="AT1153" t="s">
        <v>324</v>
      </c>
      <c r="AU1153">
        <v>0</v>
      </c>
      <c r="AV1153" t="s">
        <v>324</v>
      </c>
      <c r="AW1153" t="s">
        <v>324</v>
      </c>
      <c r="AX1153" t="s">
        <v>324</v>
      </c>
      <c r="AY1153" t="s">
        <v>324</v>
      </c>
      <c r="AZ1153">
        <v>0</v>
      </c>
      <c r="BA1153" t="s">
        <v>324</v>
      </c>
      <c r="BB1153" t="s">
        <v>324</v>
      </c>
      <c r="BC1153" t="s">
        <v>324</v>
      </c>
      <c r="BD1153" t="s">
        <v>324</v>
      </c>
      <c r="BE1153">
        <v>0</v>
      </c>
      <c r="BF1153" t="s">
        <v>324</v>
      </c>
      <c r="BG1153" t="s">
        <v>324</v>
      </c>
      <c r="BH1153" t="s">
        <v>324</v>
      </c>
      <c r="BI1153" t="s">
        <v>324</v>
      </c>
      <c r="BJ1153">
        <v>0</v>
      </c>
      <c r="BK1153">
        <v>3.2000000000000001E-2</v>
      </c>
      <c r="BL1153">
        <v>2E-3</v>
      </c>
      <c r="BM1153" t="s">
        <v>324</v>
      </c>
      <c r="BN1153" t="s">
        <v>324</v>
      </c>
      <c r="BO1153">
        <v>3.4000000000000002E-2</v>
      </c>
      <c r="BP1153">
        <v>9</v>
      </c>
      <c r="BQ1153">
        <v>1</v>
      </c>
      <c r="BR1153" t="s">
        <v>324</v>
      </c>
      <c r="BS1153" t="s">
        <v>324</v>
      </c>
      <c r="BT1153">
        <v>10</v>
      </c>
      <c r="BU1153">
        <v>2.6880000000000002</v>
      </c>
      <c r="BV1153">
        <v>0</v>
      </c>
      <c r="BW1153" t="s">
        <v>324</v>
      </c>
      <c r="BX1153" t="s">
        <v>324</v>
      </c>
      <c r="BY1153">
        <v>2.6880000000000002</v>
      </c>
      <c r="BZ1153">
        <v>0.02</v>
      </c>
      <c r="CA1153" t="s">
        <v>324</v>
      </c>
      <c r="CB1153" t="s">
        <v>324</v>
      </c>
      <c r="CC1153" t="s">
        <v>324</v>
      </c>
      <c r="CD1153">
        <v>0.02</v>
      </c>
      <c r="CE1153">
        <v>3</v>
      </c>
      <c r="CF1153" t="s">
        <v>324</v>
      </c>
      <c r="CG1153" t="s">
        <v>324</v>
      </c>
      <c r="CH1153" t="s">
        <v>324</v>
      </c>
      <c r="CI1153">
        <v>3</v>
      </c>
      <c r="CJ1153">
        <v>1.518</v>
      </c>
      <c r="CK1153" t="s">
        <v>324</v>
      </c>
      <c r="CL1153" t="s">
        <v>324</v>
      </c>
      <c r="CM1153" t="s">
        <v>324</v>
      </c>
      <c r="CN1153">
        <v>1.518</v>
      </c>
      <c r="CO1153">
        <v>19.806999999999999</v>
      </c>
      <c r="CP1153">
        <v>4.4770000000000003</v>
      </c>
      <c r="CQ1153">
        <v>0.17499999999999999</v>
      </c>
      <c r="CR1153">
        <v>0</v>
      </c>
      <c r="CS1153">
        <v>24.459</v>
      </c>
      <c r="CT1153">
        <v>2673</v>
      </c>
      <c r="CU1153">
        <v>93</v>
      </c>
      <c r="CV1153">
        <v>6</v>
      </c>
      <c r="CW1153">
        <v>0</v>
      </c>
      <c r="CX1153">
        <v>2772</v>
      </c>
      <c r="CY1153">
        <v>1657.8009999999999</v>
      </c>
      <c r="CZ1153">
        <v>220.476</v>
      </c>
      <c r="DA1153">
        <v>5.8120000000000003</v>
      </c>
      <c r="DB1153">
        <v>0</v>
      </c>
      <c r="DC1153">
        <v>1884.0889999999999</v>
      </c>
    </row>
    <row r="1154" spans="1:107" x14ac:dyDescent="0.45">
      <c r="A1154">
        <v>2024</v>
      </c>
      <c r="B1154">
        <v>4</v>
      </c>
      <c r="C1154" t="s">
        <v>134</v>
      </c>
      <c r="D1154">
        <v>22500</v>
      </c>
      <c r="E1154" t="s">
        <v>411</v>
      </c>
      <c r="F1154" t="s">
        <v>323</v>
      </c>
      <c r="G1154" t="s">
        <v>244</v>
      </c>
      <c r="H1154">
        <v>21.806000000000001</v>
      </c>
      <c r="I1154">
        <v>6.734</v>
      </c>
      <c r="J1154">
        <v>0.75900000000000001</v>
      </c>
      <c r="K1154" t="s">
        <v>324</v>
      </c>
      <c r="L1154">
        <v>29.298999999999999</v>
      </c>
      <c r="M1154">
        <v>2628</v>
      </c>
      <c r="N1154">
        <v>176</v>
      </c>
      <c r="O1154">
        <v>5</v>
      </c>
      <c r="P1154" t="s">
        <v>324</v>
      </c>
      <c r="Q1154">
        <v>2809</v>
      </c>
      <c r="R1154">
        <v>0.46800000000000003</v>
      </c>
      <c r="S1154">
        <v>1.7999999999999999E-2</v>
      </c>
      <c r="T1154" t="s">
        <v>324</v>
      </c>
      <c r="U1154" t="s">
        <v>324</v>
      </c>
      <c r="V1154">
        <v>0.48599999999999999</v>
      </c>
      <c r="W1154">
        <v>314</v>
      </c>
      <c r="X1154">
        <v>4</v>
      </c>
      <c r="Y1154" t="s">
        <v>324</v>
      </c>
      <c r="Z1154" t="s">
        <v>324</v>
      </c>
      <c r="AA1154">
        <v>318</v>
      </c>
      <c r="AB1154">
        <v>1777.077</v>
      </c>
      <c r="AC1154">
        <v>275.44900000000001</v>
      </c>
      <c r="AD1154">
        <v>11.388999999999999</v>
      </c>
      <c r="AE1154" t="s">
        <v>324</v>
      </c>
      <c r="AF1154">
        <v>2063.915</v>
      </c>
      <c r="AG1154" t="s">
        <v>324</v>
      </c>
      <c r="AH1154" t="s">
        <v>324</v>
      </c>
      <c r="AI1154" t="s">
        <v>324</v>
      </c>
      <c r="AJ1154" t="s">
        <v>324</v>
      </c>
      <c r="AK1154">
        <v>0</v>
      </c>
      <c r="AL1154" t="s">
        <v>324</v>
      </c>
      <c r="AM1154" t="s">
        <v>324</v>
      </c>
      <c r="AN1154" t="s">
        <v>324</v>
      </c>
      <c r="AO1154" t="s">
        <v>324</v>
      </c>
      <c r="AP1154">
        <v>0</v>
      </c>
      <c r="AQ1154" t="s">
        <v>324</v>
      </c>
      <c r="AR1154" t="s">
        <v>324</v>
      </c>
      <c r="AS1154" t="s">
        <v>324</v>
      </c>
      <c r="AT1154" t="s">
        <v>324</v>
      </c>
      <c r="AU1154">
        <v>0</v>
      </c>
      <c r="AV1154" t="s">
        <v>324</v>
      </c>
      <c r="AW1154" t="s">
        <v>324</v>
      </c>
      <c r="AX1154" t="s">
        <v>324</v>
      </c>
      <c r="AY1154" t="s">
        <v>324</v>
      </c>
      <c r="AZ1154">
        <v>0</v>
      </c>
      <c r="BA1154" t="s">
        <v>324</v>
      </c>
      <c r="BB1154" t="s">
        <v>324</v>
      </c>
      <c r="BC1154" t="s">
        <v>324</v>
      </c>
      <c r="BD1154" t="s">
        <v>324</v>
      </c>
      <c r="BE1154">
        <v>0</v>
      </c>
      <c r="BF1154" t="s">
        <v>324</v>
      </c>
      <c r="BG1154" t="s">
        <v>324</v>
      </c>
      <c r="BH1154" t="s">
        <v>324</v>
      </c>
      <c r="BI1154" t="s">
        <v>324</v>
      </c>
      <c r="BJ1154">
        <v>0</v>
      </c>
      <c r="BK1154">
        <v>8.5000000000000006E-2</v>
      </c>
      <c r="BL1154">
        <v>0.35899999999999999</v>
      </c>
      <c r="BM1154" t="s">
        <v>324</v>
      </c>
      <c r="BN1154" t="s">
        <v>324</v>
      </c>
      <c r="BO1154">
        <v>0.44400000000000001</v>
      </c>
      <c r="BP1154">
        <v>15</v>
      </c>
      <c r="BQ1154">
        <v>11</v>
      </c>
      <c r="BR1154" t="s">
        <v>324</v>
      </c>
      <c r="BS1154" t="s">
        <v>324</v>
      </c>
      <c r="BT1154">
        <v>26</v>
      </c>
      <c r="BU1154">
        <v>3.8330000000000002</v>
      </c>
      <c r="BV1154">
        <v>4.0679999999999996</v>
      </c>
      <c r="BW1154" t="s">
        <v>324</v>
      </c>
      <c r="BX1154" t="s">
        <v>324</v>
      </c>
      <c r="BY1154">
        <v>7.9009999999999998</v>
      </c>
      <c r="BZ1154">
        <v>8.0000000000000002E-3</v>
      </c>
      <c r="CA1154">
        <v>0.01</v>
      </c>
      <c r="CB1154" t="s">
        <v>324</v>
      </c>
      <c r="CC1154" t="s">
        <v>324</v>
      </c>
      <c r="CD1154">
        <v>1.7999999999999999E-2</v>
      </c>
      <c r="CE1154">
        <v>3</v>
      </c>
      <c r="CF1154">
        <v>1</v>
      </c>
      <c r="CG1154" t="s">
        <v>324</v>
      </c>
      <c r="CH1154" t="s">
        <v>324</v>
      </c>
      <c r="CI1154">
        <v>4</v>
      </c>
      <c r="CJ1154">
        <v>0.51</v>
      </c>
      <c r="CK1154">
        <v>0</v>
      </c>
      <c r="CL1154" t="s">
        <v>324</v>
      </c>
      <c r="CM1154" t="s">
        <v>324</v>
      </c>
      <c r="CN1154">
        <v>0.51</v>
      </c>
      <c r="CO1154">
        <v>22.367000000000001</v>
      </c>
      <c r="CP1154">
        <v>7.1210000000000004</v>
      </c>
      <c r="CQ1154">
        <v>0.75900000000000001</v>
      </c>
      <c r="CR1154">
        <v>0</v>
      </c>
      <c r="CS1154">
        <v>30.247</v>
      </c>
      <c r="CT1154">
        <v>2960</v>
      </c>
      <c r="CU1154">
        <v>192</v>
      </c>
      <c r="CV1154">
        <v>5</v>
      </c>
      <c r="CW1154">
        <v>0</v>
      </c>
      <c r="CX1154">
        <v>3157</v>
      </c>
      <c r="CY1154">
        <v>1781.42</v>
      </c>
      <c r="CZ1154">
        <v>279.517</v>
      </c>
      <c r="DA1154">
        <v>11.388999999999999</v>
      </c>
      <c r="DB1154">
        <v>0</v>
      </c>
      <c r="DC1154">
        <v>2072.326</v>
      </c>
    </row>
    <row r="1155" spans="1:107" x14ac:dyDescent="0.45">
      <c r="A1155">
        <v>2024</v>
      </c>
      <c r="B1155">
        <v>4</v>
      </c>
      <c r="C1155" t="s">
        <v>134</v>
      </c>
      <c r="D1155">
        <v>99999</v>
      </c>
      <c r="E1155" t="s">
        <v>329</v>
      </c>
      <c r="F1155" t="s">
        <v>323</v>
      </c>
      <c r="H1155">
        <v>6.8760000000000003</v>
      </c>
      <c r="I1155">
        <v>0.83399999999999996</v>
      </c>
      <c r="J1155">
        <v>-7.6999999999999999E-2</v>
      </c>
      <c r="K1155" t="s">
        <v>324</v>
      </c>
      <c r="L1155">
        <v>7.633</v>
      </c>
      <c r="M1155" t="s">
        <v>324</v>
      </c>
      <c r="N1155" t="s">
        <v>324</v>
      </c>
      <c r="O1155" t="s">
        <v>324</v>
      </c>
      <c r="P1155" t="s">
        <v>324</v>
      </c>
      <c r="Q1155" t="s">
        <v>324</v>
      </c>
      <c r="R1155">
        <v>-0.33200000000000002</v>
      </c>
      <c r="S1155">
        <v>-1E-3</v>
      </c>
      <c r="T1155" t="s">
        <v>324</v>
      </c>
      <c r="U1155" t="s">
        <v>324</v>
      </c>
      <c r="V1155">
        <v>-0.33300000000000002</v>
      </c>
      <c r="W1155" t="s">
        <v>324</v>
      </c>
      <c r="X1155" t="s">
        <v>324</v>
      </c>
      <c r="Y1155" t="s">
        <v>324</v>
      </c>
      <c r="Z1155" t="s">
        <v>324</v>
      </c>
      <c r="AA1155" t="s">
        <v>324</v>
      </c>
      <c r="AB1155" t="s">
        <v>324</v>
      </c>
      <c r="AC1155" t="s">
        <v>324</v>
      </c>
      <c r="AD1155" t="s">
        <v>324</v>
      </c>
      <c r="AE1155" t="s">
        <v>324</v>
      </c>
      <c r="AF1155" t="s">
        <v>324</v>
      </c>
      <c r="AG1155" t="s">
        <v>324</v>
      </c>
      <c r="AH1155" t="s">
        <v>324</v>
      </c>
      <c r="AI1155" t="s">
        <v>324</v>
      </c>
      <c r="AJ1155" t="s">
        <v>324</v>
      </c>
      <c r="AK1155">
        <v>0</v>
      </c>
      <c r="AL1155" t="s">
        <v>324</v>
      </c>
      <c r="AM1155" t="s">
        <v>324</v>
      </c>
      <c r="AN1155" t="s">
        <v>324</v>
      </c>
      <c r="AO1155" t="s">
        <v>324</v>
      </c>
      <c r="AP1155" t="s">
        <v>324</v>
      </c>
      <c r="AQ1155" t="s">
        <v>324</v>
      </c>
      <c r="AR1155" t="s">
        <v>324</v>
      </c>
      <c r="AS1155" t="s">
        <v>324</v>
      </c>
      <c r="AT1155" t="s">
        <v>324</v>
      </c>
      <c r="AU1155" t="s">
        <v>324</v>
      </c>
      <c r="AV1155" t="s">
        <v>324</v>
      </c>
      <c r="AW1155" t="s">
        <v>324</v>
      </c>
      <c r="AX1155" t="s">
        <v>324</v>
      </c>
      <c r="AY1155" t="s">
        <v>324</v>
      </c>
      <c r="AZ1155">
        <v>0</v>
      </c>
      <c r="BA1155" t="s">
        <v>324</v>
      </c>
      <c r="BB1155" t="s">
        <v>324</v>
      </c>
      <c r="BC1155" t="s">
        <v>324</v>
      </c>
      <c r="BD1155" t="s">
        <v>324</v>
      </c>
      <c r="BE1155" t="s">
        <v>324</v>
      </c>
      <c r="BF1155" t="s">
        <v>324</v>
      </c>
      <c r="BG1155" t="s">
        <v>324</v>
      </c>
      <c r="BH1155" t="s">
        <v>324</v>
      </c>
      <c r="BI1155" t="s">
        <v>324</v>
      </c>
      <c r="BJ1155" t="s">
        <v>324</v>
      </c>
      <c r="BK1155" t="s">
        <v>324</v>
      </c>
      <c r="BL1155" t="s">
        <v>324</v>
      </c>
      <c r="BM1155" t="s">
        <v>324</v>
      </c>
      <c r="BN1155" t="s">
        <v>324</v>
      </c>
      <c r="BO1155" t="s">
        <v>324</v>
      </c>
      <c r="BP1155" t="s">
        <v>324</v>
      </c>
      <c r="BQ1155" t="s">
        <v>324</v>
      </c>
      <c r="BR1155" t="s">
        <v>324</v>
      </c>
      <c r="BS1155" t="s">
        <v>324</v>
      </c>
      <c r="BT1155" t="s">
        <v>324</v>
      </c>
      <c r="BU1155" t="s">
        <v>324</v>
      </c>
      <c r="BV1155" t="s">
        <v>324</v>
      </c>
      <c r="BW1155" t="s">
        <v>324</v>
      </c>
      <c r="BX1155" t="s">
        <v>324</v>
      </c>
      <c r="BY1155" t="s">
        <v>324</v>
      </c>
      <c r="BZ1155" t="s">
        <v>324</v>
      </c>
      <c r="CA1155" t="s">
        <v>324</v>
      </c>
      <c r="CB1155" t="s">
        <v>324</v>
      </c>
      <c r="CC1155" t="s">
        <v>324</v>
      </c>
      <c r="CD1155" t="s">
        <v>324</v>
      </c>
      <c r="CE1155" t="s">
        <v>324</v>
      </c>
      <c r="CF1155" t="s">
        <v>324</v>
      </c>
      <c r="CG1155" t="s">
        <v>324</v>
      </c>
      <c r="CH1155" t="s">
        <v>324</v>
      </c>
      <c r="CI1155" t="s">
        <v>324</v>
      </c>
      <c r="CJ1155" t="s">
        <v>324</v>
      </c>
      <c r="CK1155" t="s">
        <v>324</v>
      </c>
      <c r="CL1155" t="s">
        <v>324</v>
      </c>
      <c r="CM1155" t="s">
        <v>324</v>
      </c>
      <c r="CN1155" t="s">
        <v>324</v>
      </c>
      <c r="CO1155">
        <v>6.5439999999999996</v>
      </c>
      <c r="CP1155">
        <v>0.83199999999999996</v>
      </c>
      <c r="CQ1155">
        <v>-7.6999999999999999E-2</v>
      </c>
      <c r="CR1155" t="s">
        <v>324</v>
      </c>
      <c r="CS1155">
        <v>7.3</v>
      </c>
      <c r="CT1155" t="s">
        <v>324</v>
      </c>
      <c r="CU1155" t="s">
        <v>324</v>
      </c>
      <c r="CV1155" t="s">
        <v>324</v>
      </c>
      <c r="CW1155" t="s">
        <v>324</v>
      </c>
      <c r="CX1155" t="s">
        <v>324</v>
      </c>
      <c r="CY1155" t="s">
        <v>324</v>
      </c>
      <c r="CZ1155" t="s">
        <v>324</v>
      </c>
      <c r="DA1155" t="s">
        <v>324</v>
      </c>
      <c r="DB1155" t="s">
        <v>324</v>
      </c>
      <c r="DC1155" t="s">
        <v>324</v>
      </c>
    </row>
    <row r="1156" spans="1:107" x14ac:dyDescent="0.45">
      <c r="A1156">
        <v>2024</v>
      </c>
      <c r="B1156">
        <v>4</v>
      </c>
      <c r="C1156" t="s">
        <v>137</v>
      </c>
      <c r="D1156">
        <v>9964</v>
      </c>
      <c r="E1156" t="s">
        <v>412</v>
      </c>
      <c r="F1156" t="s">
        <v>323</v>
      </c>
      <c r="G1156" t="s">
        <v>244</v>
      </c>
      <c r="H1156">
        <v>4.7249999999999996</v>
      </c>
      <c r="I1156">
        <v>1.167</v>
      </c>
      <c r="J1156">
        <v>0</v>
      </c>
      <c r="K1156">
        <v>0</v>
      </c>
      <c r="L1156">
        <v>5.8920000000000003</v>
      </c>
      <c r="M1156">
        <v>425</v>
      </c>
      <c r="N1156">
        <v>54</v>
      </c>
      <c r="O1156">
        <v>0</v>
      </c>
      <c r="P1156">
        <v>0</v>
      </c>
      <c r="Q1156">
        <v>479</v>
      </c>
      <c r="R1156" t="s">
        <v>324</v>
      </c>
      <c r="S1156" t="s">
        <v>324</v>
      </c>
      <c r="T1156" t="s">
        <v>324</v>
      </c>
      <c r="U1156" t="s">
        <v>324</v>
      </c>
      <c r="V1156">
        <v>0</v>
      </c>
      <c r="W1156" t="s">
        <v>324</v>
      </c>
      <c r="X1156" t="s">
        <v>324</v>
      </c>
      <c r="Y1156" t="s">
        <v>324</v>
      </c>
      <c r="Z1156" t="s">
        <v>324</v>
      </c>
      <c r="AA1156">
        <v>0</v>
      </c>
      <c r="AB1156" t="s">
        <v>324</v>
      </c>
      <c r="AC1156" t="s">
        <v>324</v>
      </c>
      <c r="AD1156" t="s">
        <v>324</v>
      </c>
      <c r="AE1156" t="s">
        <v>324</v>
      </c>
      <c r="AF1156">
        <v>0</v>
      </c>
      <c r="AG1156" t="s">
        <v>324</v>
      </c>
      <c r="AH1156" t="s">
        <v>324</v>
      </c>
      <c r="AI1156" t="s">
        <v>324</v>
      </c>
      <c r="AJ1156" t="s">
        <v>324</v>
      </c>
      <c r="AK1156">
        <v>0</v>
      </c>
      <c r="AL1156" t="s">
        <v>324</v>
      </c>
      <c r="AM1156" t="s">
        <v>324</v>
      </c>
      <c r="AN1156" t="s">
        <v>324</v>
      </c>
      <c r="AO1156" t="s">
        <v>324</v>
      </c>
      <c r="AP1156">
        <v>0</v>
      </c>
      <c r="AQ1156" t="s">
        <v>324</v>
      </c>
      <c r="AR1156" t="s">
        <v>324</v>
      </c>
      <c r="AS1156" t="s">
        <v>324</v>
      </c>
      <c r="AT1156" t="s">
        <v>324</v>
      </c>
      <c r="AU1156">
        <v>0</v>
      </c>
      <c r="AV1156" t="s">
        <v>324</v>
      </c>
      <c r="AW1156" t="s">
        <v>324</v>
      </c>
      <c r="AX1156" t="s">
        <v>324</v>
      </c>
      <c r="AY1156" t="s">
        <v>324</v>
      </c>
      <c r="AZ1156">
        <v>0</v>
      </c>
      <c r="BA1156" t="s">
        <v>324</v>
      </c>
      <c r="BB1156" t="s">
        <v>324</v>
      </c>
      <c r="BC1156" t="s">
        <v>324</v>
      </c>
      <c r="BD1156" t="s">
        <v>324</v>
      </c>
      <c r="BE1156">
        <v>0</v>
      </c>
      <c r="BF1156" t="s">
        <v>324</v>
      </c>
      <c r="BG1156" t="s">
        <v>324</v>
      </c>
      <c r="BH1156" t="s">
        <v>324</v>
      </c>
      <c r="BI1156" t="s">
        <v>324</v>
      </c>
      <c r="BJ1156">
        <v>0</v>
      </c>
      <c r="BK1156" t="s">
        <v>324</v>
      </c>
      <c r="BL1156" t="s">
        <v>324</v>
      </c>
      <c r="BM1156" t="s">
        <v>324</v>
      </c>
      <c r="BN1156" t="s">
        <v>324</v>
      </c>
      <c r="BO1156">
        <v>0</v>
      </c>
      <c r="BP1156" t="s">
        <v>324</v>
      </c>
      <c r="BQ1156" t="s">
        <v>324</v>
      </c>
      <c r="BR1156" t="s">
        <v>324</v>
      </c>
      <c r="BS1156" t="s">
        <v>324</v>
      </c>
      <c r="BT1156">
        <v>0</v>
      </c>
      <c r="BU1156" t="s">
        <v>324</v>
      </c>
      <c r="BV1156" t="s">
        <v>324</v>
      </c>
      <c r="BW1156" t="s">
        <v>324</v>
      </c>
      <c r="BX1156" t="s">
        <v>324</v>
      </c>
      <c r="BY1156">
        <v>0</v>
      </c>
      <c r="BZ1156" t="s">
        <v>324</v>
      </c>
      <c r="CA1156" t="s">
        <v>324</v>
      </c>
      <c r="CB1156" t="s">
        <v>324</v>
      </c>
      <c r="CC1156" t="s">
        <v>324</v>
      </c>
      <c r="CD1156">
        <v>0</v>
      </c>
      <c r="CE1156" t="s">
        <v>324</v>
      </c>
      <c r="CF1156" t="s">
        <v>324</v>
      </c>
      <c r="CG1156" t="s">
        <v>324</v>
      </c>
      <c r="CH1156" t="s">
        <v>324</v>
      </c>
      <c r="CI1156">
        <v>0</v>
      </c>
      <c r="CJ1156" t="s">
        <v>324</v>
      </c>
      <c r="CK1156" t="s">
        <v>324</v>
      </c>
      <c r="CL1156" t="s">
        <v>324</v>
      </c>
      <c r="CM1156" t="s">
        <v>324</v>
      </c>
      <c r="CN1156">
        <v>0</v>
      </c>
      <c r="CO1156">
        <v>4.7249999999999996</v>
      </c>
      <c r="CP1156">
        <v>1.167</v>
      </c>
      <c r="CQ1156" t="s">
        <v>179</v>
      </c>
      <c r="CR1156">
        <v>0</v>
      </c>
      <c r="CS1156">
        <v>5.8920000000000003</v>
      </c>
      <c r="CT1156">
        <v>425</v>
      </c>
      <c r="CU1156">
        <v>54</v>
      </c>
      <c r="CV1156">
        <v>0</v>
      </c>
      <c r="CW1156">
        <v>0</v>
      </c>
      <c r="CX1156">
        <v>479</v>
      </c>
      <c r="CY1156">
        <v>0</v>
      </c>
      <c r="CZ1156">
        <v>0</v>
      </c>
      <c r="DA1156">
        <v>0</v>
      </c>
      <c r="DB1156">
        <v>0</v>
      </c>
      <c r="DC1156">
        <v>0</v>
      </c>
    </row>
    <row r="1157" spans="1:107" x14ac:dyDescent="0.45">
      <c r="A1157">
        <v>2024</v>
      </c>
      <c r="B1157">
        <v>4</v>
      </c>
      <c r="C1157" t="s">
        <v>137</v>
      </c>
      <c r="D1157">
        <v>10171</v>
      </c>
      <c r="E1157" t="s">
        <v>413</v>
      </c>
      <c r="F1157" t="s">
        <v>323</v>
      </c>
      <c r="G1157" t="s">
        <v>247</v>
      </c>
      <c r="H1157">
        <v>19.619</v>
      </c>
      <c r="I1157">
        <v>3.8370000000000002</v>
      </c>
      <c r="J1157">
        <v>7.0000000000000007E-2</v>
      </c>
      <c r="K1157">
        <v>0</v>
      </c>
      <c r="L1157">
        <v>23.526</v>
      </c>
      <c r="M1157">
        <v>2226</v>
      </c>
      <c r="N1157">
        <v>220</v>
      </c>
      <c r="O1157">
        <v>3</v>
      </c>
      <c r="P1157">
        <v>0</v>
      </c>
      <c r="Q1157">
        <v>2449</v>
      </c>
      <c r="R1157">
        <v>0</v>
      </c>
      <c r="S1157">
        <v>0</v>
      </c>
      <c r="T1157">
        <v>0</v>
      </c>
      <c r="U1157">
        <v>0</v>
      </c>
      <c r="V1157">
        <v>0</v>
      </c>
      <c r="W1157">
        <v>0</v>
      </c>
      <c r="X1157">
        <v>0</v>
      </c>
      <c r="Y1157">
        <v>0</v>
      </c>
      <c r="Z1157">
        <v>0</v>
      </c>
      <c r="AA1157">
        <v>0</v>
      </c>
      <c r="AB1157">
        <v>1060.354</v>
      </c>
      <c r="AC1157">
        <v>174.74</v>
      </c>
      <c r="AD1157">
        <v>2.36</v>
      </c>
      <c r="AE1157">
        <v>0</v>
      </c>
      <c r="AF1157">
        <v>1237.454</v>
      </c>
      <c r="AG1157">
        <v>1.075</v>
      </c>
      <c r="AH1157">
        <v>5.7000000000000002E-2</v>
      </c>
      <c r="AI1157">
        <v>0</v>
      </c>
      <c r="AJ1157">
        <v>0</v>
      </c>
      <c r="AK1157">
        <v>1.1319999999999999</v>
      </c>
      <c r="AL1157">
        <v>167</v>
      </c>
      <c r="AM1157">
        <v>5</v>
      </c>
      <c r="AN1157">
        <v>0</v>
      </c>
      <c r="AO1157">
        <v>0</v>
      </c>
      <c r="AP1157">
        <v>172</v>
      </c>
      <c r="AQ1157">
        <v>0</v>
      </c>
      <c r="AR1157">
        <v>0</v>
      </c>
      <c r="AS1157">
        <v>0</v>
      </c>
      <c r="AT1157">
        <v>0</v>
      </c>
      <c r="AU1157">
        <v>0</v>
      </c>
      <c r="AV1157" t="s">
        <v>324</v>
      </c>
      <c r="AW1157" t="s">
        <v>324</v>
      </c>
      <c r="AX1157" t="s">
        <v>324</v>
      </c>
      <c r="AY1157" t="s">
        <v>324</v>
      </c>
      <c r="AZ1157">
        <v>0</v>
      </c>
      <c r="BA1157" t="s">
        <v>324</v>
      </c>
      <c r="BB1157" t="s">
        <v>324</v>
      </c>
      <c r="BC1157" t="s">
        <v>324</v>
      </c>
      <c r="BD1157" t="s">
        <v>324</v>
      </c>
      <c r="BE1157">
        <v>0</v>
      </c>
      <c r="BF1157" t="s">
        <v>324</v>
      </c>
      <c r="BG1157" t="s">
        <v>324</v>
      </c>
      <c r="BH1157" t="s">
        <v>324</v>
      </c>
      <c r="BI1157" t="s">
        <v>324</v>
      </c>
      <c r="BJ1157">
        <v>0</v>
      </c>
      <c r="BK1157">
        <v>8.9999999999999993E-3</v>
      </c>
      <c r="BL1157">
        <v>2E-3</v>
      </c>
      <c r="BM1157">
        <v>0</v>
      </c>
      <c r="BN1157">
        <v>0</v>
      </c>
      <c r="BO1157">
        <v>1.0999999999999999E-2</v>
      </c>
      <c r="BP1157">
        <v>4</v>
      </c>
      <c r="BQ1157">
        <v>1</v>
      </c>
      <c r="BR1157">
        <v>0</v>
      </c>
      <c r="BS1157">
        <v>0</v>
      </c>
      <c r="BT1157">
        <v>5</v>
      </c>
      <c r="BU1157">
        <v>0</v>
      </c>
      <c r="BV1157">
        <v>8.0000000000000002E-3</v>
      </c>
      <c r="BW1157">
        <v>0</v>
      </c>
      <c r="BX1157">
        <v>0</v>
      </c>
      <c r="BY1157">
        <v>8.0000000000000002E-3</v>
      </c>
      <c r="BZ1157" t="s">
        <v>324</v>
      </c>
      <c r="CA1157" t="s">
        <v>324</v>
      </c>
      <c r="CB1157">
        <v>0.05</v>
      </c>
      <c r="CC1157" t="s">
        <v>324</v>
      </c>
      <c r="CD1157">
        <v>0.05</v>
      </c>
      <c r="CE1157" t="s">
        <v>324</v>
      </c>
      <c r="CF1157" t="s">
        <v>324</v>
      </c>
      <c r="CG1157">
        <v>1</v>
      </c>
      <c r="CH1157" t="s">
        <v>324</v>
      </c>
      <c r="CI1157">
        <v>1</v>
      </c>
      <c r="CJ1157" t="s">
        <v>324</v>
      </c>
      <c r="CK1157" t="s">
        <v>324</v>
      </c>
      <c r="CL1157">
        <v>0</v>
      </c>
      <c r="CM1157" t="s">
        <v>324</v>
      </c>
      <c r="CN1157">
        <v>0</v>
      </c>
      <c r="CO1157">
        <v>19.628</v>
      </c>
      <c r="CP1157">
        <v>3.839</v>
      </c>
      <c r="CQ1157">
        <v>0.12</v>
      </c>
      <c r="CR1157">
        <v>0</v>
      </c>
      <c r="CS1157">
        <v>23.587</v>
      </c>
      <c r="CT1157">
        <v>2230</v>
      </c>
      <c r="CU1157">
        <v>221</v>
      </c>
      <c r="CV1157">
        <v>4</v>
      </c>
      <c r="CW1157">
        <v>0</v>
      </c>
      <c r="CX1157">
        <v>2455</v>
      </c>
      <c r="CY1157">
        <v>1060.354</v>
      </c>
      <c r="CZ1157">
        <v>174.74799999999999</v>
      </c>
      <c r="DA1157">
        <v>2.36</v>
      </c>
      <c r="DB1157">
        <v>0</v>
      </c>
      <c r="DC1157">
        <v>1237.462</v>
      </c>
    </row>
    <row r="1158" spans="1:107" x14ac:dyDescent="0.45">
      <c r="A1158">
        <v>2024</v>
      </c>
      <c r="B1158">
        <v>4</v>
      </c>
      <c r="C1158" t="s">
        <v>137</v>
      </c>
      <c r="D1158">
        <v>11249</v>
      </c>
      <c r="E1158" t="s">
        <v>414</v>
      </c>
      <c r="F1158" t="s">
        <v>323</v>
      </c>
      <c r="G1158" t="s">
        <v>247</v>
      </c>
      <c r="H1158">
        <v>20.780999999999999</v>
      </c>
      <c r="I1158">
        <v>1.5760000000000001</v>
      </c>
      <c r="J1158">
        <v>0.05</v>
      </c>
      <c r="K1158" t="s">
        <v>324</v>
      </c>
      <c r="L1158">
        <v>22.407</v>
      </c>
      <c r="M1158">
        <v>2687</v>
      </c>
      <c r="N1158">
        <v>79</v>
      </c>
      <c r="O1158">
        <v>1</v>
      </c>
      <c r="P1158" t="s">
        <v>324</v>
      </c>
      <c r="Q1158">
        <v>2767</v>
      </c>
      <c r="R1158" t="s">
        <v>324</v>
      </c>
      <c r="S1158" t="s">
        <v>324</v>
      </c>
      <c r="T1158" t="s">
        <v>324</v>
      </c>
      <c r="U1158" t="s">
        <v>324</v>
      </c>
      <c r="V1158">
        <v>0</v>
      </c>
      <c r="W1158" t="s">
        <v>324</v>
      </c>
      <c r="X1158" t="s">
        <v>324</v>
      </c>
      <c r="Y1158" t="s">
        <v>324</v>
      </c>
      <c r="Z1158" t="s">
        <v>324</v>
      </c>
      <c r="AA1158">
        <v>0</v>
      </c>
      <c r="AB1158">
        <v>1063.0170000000001</v>
      </c>
      <c r="AC1158">
        <v>48.149000000000001</v>
      </c>
      <c r="AD1158">
        <v>2.6030000000000002</v>
      </c>
      <c r="AE1158" t="s">
        <v>324</v>
      </c>
      <c r="AF1158">
        <v>1113.769</v>
      </c>
      <c r="AG1158">
        <v>0.64600000000000002</v>
      </c>
      <c r="AH1158">
        <v>0.02</v>
      </c>
      <c r="AI1158" t="s">
        <v>324</v>
      </c>
      <c r="AJ1158" t="s">
        <v>324</v>
      </c>
      <c r="AK1158">
        <v>0.66600000000000004</v>
      </c>
      <c r="AL1158">
        <v>93</v>
      </c>
      <c r="AM1158">
        <v>2</v>
      </c>
      <c r="AN1158" t="s">
        <v>324</v>
      </c>
      <c r="AO1158" t="s">
        <v>324</v>
      </c>
      <c r="AP1158">
        <v>95</v>
      </c>
      <c r="AQ1158" t="s">
        <v>324</v>
      </c>
      <c r="AR1158" t="s">
        <v>324</v>
      </c>
      <c r="AS1158" t="s">
        <v>324</v>
      </c>
      <c r="AT1158" t="s">
        <v>324</v>
      </c>
      <c r="AU1158">
        <v>0</v>
      </c>
      <c r="AV1158" t="s">
        <v>324</v>
      </c>
      <c r="AW1158" t="s">
        <v>324</v>
      </c>
      <c r="AX1158" t="s">
        <v>324</v>
      </c>
      <c r="AY1158" t="s">
        <v>324</v>
      </c>
      <c r="AZ1158">
        <v>0</v>
      </c>
      <c r="BA1158" t="s">
        <v>324</v>
      </c>
      <c r="BB1158" t="s">
        <v>324</v>
      </c>
      <c r="BC1158" t="s">
        <v>324</v>
      </c>
      <c r="BD1158" t="s">
        <v>324</v>
      </c>
      <c r="BE1158">
        <v>0</v>
      </c>
      <c r="BF1158" t="s">
        <v>324</v>
      </c>
      <c r="BG1158" t="s">
        <v>324</v>
      </c>
      <c r="BH1158" t="s">
        <v>324</v>
      </c>
      <c r="BI1158" t="s">
        <v>324</v>
      </c>
      <c r="BJ1158">
        <v>0</v>
      </c>
      <c r="BK1158">
        <v>8.0000000000000002E-3</v>
      </c>
      <c r="BL1158">
        <v>6.0000000000000001E-3</v>
      </c>
      <c r="BM1158" t="s">
        <v>324</v>
      </c>
      <c r="BN1158" t="s">
        <v>324</v>
      </c>
      <c r="BO1158">
        <v>1.4E-2</v>
      </c>
      <c r="BP1158">
        <v>3</v>
      </c>
      <c r="BQ1158">
        <v>2</v>
      </c>
      <c r="BR1158" t="s">
        <v>324</v>
      </c>
      <c r="BS1158" t="s">
        <v>324</v>
      </c>
      <c r="BT1158">
        <v>5</v>
      </c>
      <c r="BU1158">
        <v>3.9E-2</v>
      </c>
      <c r="BV1158">
        <v>8.6999999999999994E-2</v>
      </c>
      <c r="BW1158" t="s">
        <v>324</v>
      </c>
      <c r="BX1158" t="s">
        <v>324</v>
      </c>
      <c r="BY1158">
        <v>0.126</v>
      </c>
      <c r="BZ1158" t="s">
        <v>324</v>
      </c>
      <c r="CA1158" t="s">
        <v>324</v>
      </c>
      <c r="CB1158" t="s">
        <v>324</v>
      </c>
      <c r="CC1158" t="s">
        <v>324</v>
      </c>
      <c r="CD1158">
        <v>0</v>
      </c>
      <c r="CE1158" t="s">
        <v>324</v>
      </c>
      <c r="CF1158" t="s">
        <v>324</v>
      </c>
      <c r="CG1158" t="s">
        <v>324</v>
      </c>
      <c r="CH1158" t="s">
        <v>324</v>
      </c>
      <c r="CI1158">
        <v>0</v>
      </c>
      <c r="CJ1158" t="s">
        <v>324</v>
      </c>
      <c r="CK1158" t="s">
        <v>324</v>
      </c>
      <c r="CL1158" t="s">
        <v>324</v>
      </c>
      <c r="CM1158" t="s">
        <v>324</v>
      </c>
      <c r="CN1158">
        <v>0</v>
      </c>
      <c r="CO1158">
        <v>20.789000000000001</v>
      </c>
      <c r="CP1158">
        <v>1.5820000000000001</v>
      </c>
      <c r="CQ1158">
        <v>0.05</v>
      </c>
      <c r="CR1158">
        <v>0</v>
      </c>
      <c r="CS1158">
        <v>22.420999999999999</v>
      </c>
      <c r="CT1158">
        <v>2690</v>
      </c>
      <c r="CU1158">
        <v>81</v>
      </c>
      <c r="CV1158">
        <v>1</v>
      </c>
      <c r="CW1158">
        <v>0</v>
      </c>
      <c r="CX1158">
        <v>2772</v>
      </c>
      <c r="CY1158">
        <v>1063.056</v>
      </c>
      <c r="CZ1158">
        <v>48.235999999999997</v>
      </c>
      <c r="DA1158">
        <v>2.6030000000000002</v>
      </c>
      <c r="DB1158">
        <v>0</v>
      </c>
      <c r="DC1158">
        <v>1113.895</v>
      </c>
    </row>
    <row r="1159" spans="1:107" x14ac:dyDescent="0.45">
      <c r="A1159">
        <v>2024</v>
      </c>
      <c r="B1159">
        <v>4</v>
      </c>
      <c r="C1159" t="s">
        <v>137</v>
      </c>
      <c r="D1159">
        <v>17564</v>
      </c>
      <c r="E1159" t="s">
        <v>415</v>
      </c>
      <c r="F1159" t="s">
        <v>323</v>
      </c>
      <c r="G1159" t="s">
        <v>244</v>
      </c>
      <c r="H1159">
        <v>1.329</v>
      </c>
      <c r="I1159">
        <v>0.13300000000000001</v>
      </c>
      <c r="J1159">
        <v>7.2999999999999995E-2</v>
      </c>
      <c r="K1159" t="s">
        <v>324</v>
      </c>
      <c r="L1159">
        <v>1.5349999999999999</v>
      </c>
      <c r="M1159">
        <v>148</v>
      </c>
      <c r="N1159">
        <v>9</v>
      </c>
      <c r="O1159">
        <v>2</v>
      </c>
      <c r="P1159" t="s">
        <v>324</v>
      </c>
      <c r="Q1159">
        <v>159</v>
      </c>
      <c r="R1159" t="s">
        <v>324</v>
      </c>
      <c r="S1159" t="s">
        <v>324</v>
      </c>
      <c r="T1159" t="s">
        <v>324</v>
      </c>
      <c r="U1159" t="s">
        <v>324</v>
      </c>
      <c r="V1159">
        <v>0</v>
      </c>
      <c r="W1159" t="s">
        <v>324</v>
      </c>
      <c r="X1159" t="s">
        <v>324</v>
      </c>
      <c r="Y1159" t="s">
        <v>324</v>
      </c>
      <c r="Z1159" t="s">
        <v>324</v>
      </c>
      <c r="AA1159">
        <v>0</v>
      </c>
      <c r="AB1159">
        <v>91.804000000000002</v>
      </c>
      <c r="AC1159">
        <v>19.222000000000001</v>
      </c>
      <c r="AD1159">
        <v>4.7130000000000001</v>
      </c>
      <c r="AE1159" t="s">
        <v>324</v>
      </c>
      <c r="AF1159">
        <v>115.739</v>
      </c>
      <c r="AG1159" t="s">
        <v>324</v>
      </c>
      <c r="AH1159" t="s">
        <v>324</v>
      </c>
      <c r="AI1159" t="s">
        <v>324</v>
      </c>
      <c r="AJ1159" t="s">
        <v>324</v>
      </c>
      <c r="AK1159">
        <v>0</v>
      </c>
      <c r="AL1159" t="s">
        <v>324</v>
      </c>
      <c r="AM1159" t="s">
        <v>324</v>
      </c>
      <c r="AN1159" t="s">
        <v>324</v>
      </c>
      <c r="AO1159" t="s">
        <v>324</v>
      </c>
      <c r="AP1159">
        <v>0</v>
      </c>
      <c r="AQ1159" t="s">
        <v>324</v>
      </c>
      <c r="AR1159" t="s">
        <v>324</v>
      </c>
      <c r="AS1159" t="s">
        <v>324</v>
      </c>
      <c r="AT1159" t="s">
        <v>324</v>
      </c>
      <c r="AU1159">
        <v>0</v>
      </c>
      <c r="AV1159" t="s">
        <v>324</v>
      </c>
      <c r="AW1159" t="s">
        <v>324</v>
      </c>
      <c r="AX1159" t="s">
        <v>324</v>
      </c>
      <c r="AY1159" t="s">
        <v>324</v>
      </c>
      <c r="AZ1159">
        <v>0</v>
      </c>
      <c r="BA1159" t="s">
        <v>324</v>
      </c>
      <c r="BB1159" t="s">
        <v>324</v>
      </c>
      <c r="BC1159" t="s">
        <v>324</v>
      </c>
      <c r="BD1159" t="s">
        <v>324</v>
      </c>
      <c r="BE1159">
        <v>0</v>
      </c>
      <c r="BF1159" t="s">
        <v>324</v>
      </c>
      <c r="BG1159" t="s">
        <v>324</v>
      </c>
      <c r="BH1159" t="s">
        <v>324</v>
      </c>
      <c r="BI1159" t="s">
        <v>324</v>
      </c>
      <c r="BJ1159">
        <v>0</v>
      </c>
      <c r="BK1159" t="s">
        <v>324</v>
      </c>
      <c r="BL1159" t="s">
        <v>324</v>
      </c>
      <c r="BM1159" t="s">
        <v>324</v>
      </c>
      <c r="BN1159" t="s">
        <v>324</v>
      </c>
      <c r="BO1159">
        <v>0</v>
      </c>
      <c r="BP1159" t="s">
        <v>324</v>
      </c>
      <c r="BQ1159" t="s">
        <v>324</v>
      </c>
      <c r="BR1159" t="s">
        <v>324</v>
      </c>
      <c r="BS1159" t="s">
        <v>324</v>
      </c>
      <c r="BT1159">
        <v>0</v>
      </c>
      <c r="BU1159" t="s">
        <v>324</v>
      </c>
      <c r="BV1159" t="s">
        <v>324</v>
      </c>
      <c r="BW1159" t="s">
        <v>324</v>
      </c>
      <c r="BX1159" t="s">
        <v>324</v>
      </c>
      <c r="BY1159">
        <v>0</v>
      </c>
      <c r="BZ1159" t="s">
        <v>324</v>
      </c>
      <c r="CA1159" t="s">
        <v>324</v>
      </c>
      <c r="CB1159" t="s">
        <v>324</v>
      </c>
      <c r="CC1159" t="s">
        <v>324</v>
      </c>
      <c r="CD1159">
        <v>0</v>
      </c>
      <c r="CE1159" t="s">
        <v>324</v>
      </c>
      <c r="CF1159" t="s">
        <v>324</v>
      </c>
      <c r="CG1159" t="s">
        <v>324</v>
      </c>
      <c r="CH1159" t="s">
        <v>324</v>
      </c>
      <c r="CI1159">
        <v>0</v>
      </c>
      <c r="CJ1159" t="s">
        <v>324</v>
      </c>
      <c r="CK1159" t="s">
        <v>324</v>
      </c>
      <c r="CL1159" t="s">
        <v>324</v>
      </c>
      <c r="CM1159" t="s">
        <v>324</v>
      </c>
      <c r="CN1159">
        <v>0</v>
      </c>
      <c r="CO1159">
        <v>1.329</v>
      </c>
      <c r="CP1159">
        <v>0.13300000000000001</v>
      </c>
      <c r="CQ1159">
        <v>7.2999999999999995E-2</v>
      </c>
      <c r="CR1159">
        <v>0</v>
      </c>
      <c r="CS1159">
        <v>1.5349999999999999</v>
      </c>
      <c r="CT1159">
        <v>148</v>
      </c>
      <c r="CU1159">
        <v>9</v>
      </c>
      <c r="CV1159">
        <v>2</v>
      </c>
      <c r="CW1159">
        <v>0</v>
      </c>
      <c r="CX1159">
        <v>159</v>
      </c>
      <c r="CY1159">
        <v>91.804000000000002</v>
      </c>
      <c r="CZ1159">
        <v>19.222000000000001</v>
      </c>
      <c r="DA1159">
        <v>4.7130000000000001</v>
      </c>
      <c r="DB1159">
        <v>0</v>
      </c>
      <c r="DC1159">
        <v>115.739</v>
      </c>
    </row>
    <row r="1160" spans="1:107" x14ac:dyDescent="0.45">
      <c r="A1160">
        <v>2024</v>
      </c>
      <c r="B1160">
        <v>4</v>
      </c>
      <c r="C1160" t="s">
        <v>137</v>
      </c>
      <c r="D1160">
        <v>19446</v>
      </c>
      <c r="E1160" t="s">
        <v>416</v>
      </c>
      <c r="F1160" t="s">
        <v>323</v>
      </c>
      <c r="G1160" t="s">
        <v>244</v>
      </c>
      <c r="H1160">
        <v>5.5670000000000002</v>
      </c>
      <c r="I1160">
        <v>1.2869999999999999</v>
      </c>
      <c r="J1160">
        <v>1.7000000000000001E-2</v>
      </c>
      <c r="K1160">
        <v>0</v>
      </c>
      <c r="L1160">
        <v>6.8710000000000004</v>
      </c>
      <c r="M1160">
        <v>809</v>
      </c>
      <c r="N1160">
        <v>20</v>
      </c>
      <c r="O1160">
        <v>2</v>
      </c>
      <c r="P1160">
        <v>0</v>
      </c>
      <c r="Q1160">
        <v>831</v>
      </c>
      <c r="R1160" t="s">
        <v>324</v>
      </c>
      <c r="S1160" t="s">
        <v>324</v>
      </c>
      <c r="T1160" t="s">
        <v>324</v>
      </c>
      <c r="U1160" t="s">
        <v>324</v>
      </c>
      <c r="V1160">
        <v>0</v>
      </c>
      <c r="W1160" t="s">
        <v>324</v>
      </c>
      <c r="X1160" t="s">
        <v>324</v>
      </c>
      <c r="Y1160" t="s">
        <v>324</v>
      </c>
      <c r="Z1160" t="s">
        <v>324</v>
      </c>
      <c r="AA1160">
        <v>0</v>
      </c>
      <c r="AB1160" t="s">
        <v>324</v>
      </c>
      <c r="AC1160" t="s">
        <v>324</v>
      </c>
      <c r="AD1160" t="s">
        <v>324</v>
      </c>
      <c r="AE1160" t="s">
        <v>324</v>
      </c>
      <c r="AF1160">
        <v>0</v>
      </c>
      <c r="AG1160" t="s">
        <v>324</v>
      </c>
      <c r="AH1160" t="s">
        <v>324</v>
      </c>
      <c r="AI1160" t="s">
        <v>324</v>
      </c>
      <c r="AJ1160" t="s">
        <v>324</v>
      </c>
      <c r="AK1160">
        <v>0</v>
      </c>
      <c r="AL1160" t="s">
        <v>324</v>
      </c>
      <c r="AM1160" t="s">
        <v>324</v>
      </c>
      <c r="AN1160" t="s">
        <v>324</v>
      </c>
      <c r="AO1160" t="s">
        <v>324</v>
      </c>
      <c r="AP1160">
        <v>0</v>
      </c>
      <c r="AQ1160" t="s">
        <v>324</v>
      </c>
      <c r="AR1160" t="s">
        <v>324</v>
      </c>
      <c r="AS1160" t="s">
        <v>324</v>
      </c>
      <c r="AT1160" t="s">
        <v>324</v>
      </c>
      <c r="AU1160">
        <v>0</v>
      </c>
      <c r="AV1160" t="s">
        <v>324</v>
      </c>
      <c r="AW1160" t="s">
        <v>324</v>
      </c>
      <c r="AX1160" t="s">
        <v>324</v>
      </c>
      <c r="AY1160" t="s">
        <v>324</v>
      </c>
      <c r="AZ1160">
        <v>0</v>
      </c>
      <c r="BA1160" t="s">
        <v>324</v>
      </c>
      <c r="BB1160" t="s">
        <v>324</v>
      </c>
      <c r="BC1160" t="s">
        <v>324</v>
      </c>
      <c r="BD1160" t="s">
        <v>324</v>
      </c>
      <c r="BE1160">
        <v>0</v>
      </c>
      <c r="BF1160" t="s">
        <v>324</v>
      </c>
      <c r="BG1160" t="s">
        <v>324</v>
      </c>
      <c r="BH1160" t="s">
        <v>324</v>
      </c>
      <c r="BI1160" t="s">
        <v>324</v>
      </c>
      <c r="BJ1160">
        <v>0</v>
      </c>
      <c r="BK1160">
        <v>0</v>
      </c>
      <c r="BL1160">
        <v>0</v>
      </c>
      <c r="BM1160">
        <v>0</v>
      </c>
      <c r="BN1160">
        <v>0</v>
      </c>
      <c r="BO1160">
        <v>0</v>
      </c>
      <c r="BP1160">
        <v>0</v>
      </c>
      <c r="BQ1160">
        <v>0</v>
      </c>
      <c r="BR1160">
        <v>0</v>
      </c>
      <c r="BS1160">
        <v>0</v>
      </c>
      <c r="BT1160">
        <v>0</v>
      </c>
      <c r="BU1160" t="s">
        <v>324</v>
      </c>
      <c r="BV1160" t="s">
        <v>324</v>
      </c>
      <c r="BW1160" t="s">
        <v>324</v>
      </c>
      <c r="BX1160" t="s">
        <v>324</v>
      </c>
      <c r="BY1160">
        <v>0</v>
      </c>
      <c r="BZ1160" t="s">
        <v>324</v>
      </c>
      <c r="CA1160" t="s">
        <v>324</v>
      </c>
      <c r="CB1160" t="s">
        <v>324</v>
      </c>
      <c r="CC1160" t="s">
        <v>324</v>
      </c>
      <c r="CD1160">
        <v>0</v>
      </c>
      <c r="CE1160" t="s">
        <v>324</v>
      </c>
      <c r="CF1160" t="s">
        <v>324</v>
      </c>
      <c r="CG1160" t="s">
        <v>324</v>
      </c>
      <c r="CH1160" t="s">
        <v>324</v>
      </c>
      <c r="CI1160">
        <v>0</v>
      </c>
      <c r="CJ1160" t="s">
        <v>324</v>
      </c>
      <c r="CK1160" t="s">
        <v>324</v>
      </c>
      <c r="CL1160" t="s">
        <v>324</v>
      </c>
      <c r="CM1160" t="s">
        <v>324</v>
      </c>
      <c r="CN1160">
        <v>0</v>
      </c>
      <c r="CO1160">
        <v>5.5670000000000002</v>
      </c>
      <c r="CP1160">
        <v>1.2869999999999999</v>
      </c>
      <c r="CQ1160">
        <v>1.7000000000000001E-2</v>
      </c>
      <c r="CR1160">
        <v>0</v>
      </c>
      <c r="CS1160">
        <v>6.8710000000000004</v>
      </c>
      <c r="CT1160">
        <v>809</v>
      </c>
      <c r="CU1160">
        <v>20</v>
      </c>
      <c r="CV1160">
        <v>2</v>
      </c>
      <c r="CW1160">
        <v>0</v>
      </c>
      <c r="CX1160">
        <v>831</v>
      </c>
      <c r="CY1160">
        <v>0</v>
      </c>
      <c r="CZ1160">
        <v>0</v>
      </c>
      <c r="DA1160">
        <v>0</v>
      </c>
      <c r="DB1160">
        <v>0</v>
      </c>
      <c r="DC1160">
        <v>0</v>
      </c>
    </row>
    <row r="1161" spans="1:107" x14ac:dyDescent="0.45">
      <c r="A1161">
        <v>2024</v>
      </c>
      <c r="B1161">
        <v>4</v>
      </c>
      <c r="C1161" t="s">
        <v>137</v>
      </c>
      <c r="D1161">
        <v>22053</v>
      </c>
      <c r="E1161" t="s">
        <v>417</v>
      </c>
      <c r="F1161" t="s">
        <v>323</v>
      </c>
      <c r="G1161" t="s">
        <v>244</v>
      </c>
      <c r="H1161">
        <v>2.5379999999999998</v>
      </c>
      <c r="I1161">
        <v>0.879</v>
      </c>
      <c r="J1161">
        <v>0.03</v>
      </c>
      <c r="K1161" t="s">
        <v>324</v>
      </c>
      <c r="L1161">
        <v>3.4470000000000001</v>
      </c>
      <c r="M1161">
        <v>271</v>
      </c>
      <c r="N1161">
        <v>32</v>
      </c>
      <c r="O1161">
        <v>1</v>
      </c>
      <c r="P1161" t="s">
        <v>324</v>
      </c>
      <c r="Q1161">
        <v>304</v>
      </c>
      <c r="R1161" t="s">
        <v>324</v>
      </c>
      <c r="S1161" t="s">
        <v>324</v>
      </c>
      <c r="T1161" t="s">
        <v>324</v>
      </c>
      <c r="U1161" t="s">
        <v>324</v>
      </c>
      <c r="V1161">
        <v>0</v>
      </c>
      <c r="W1161" t="s">
        <v>324</v>
      </c>
      <c r="X1161" t="s">
        <v>324</v>
      </c>
      <c r="Y1161" t="s">
        <v>324</v>
      </c>
      <c r="Z1161" t="s">
        <v>324</v>
      </c>
      <c r="AA1161">
        <v>0</v>
      </c>
      <c r="AB1161">
        <v>181.86600000000001</v>
      </c>
      <c r="AC1161">
        <v>23.702000000000002</v>
      </c>
      <c r="AD1161" t="s">
        <v>324</v>
      </c>
      <c r="AE1161" t="s">
        <v>324</v>
      </c>
      <c r="AF1161">
        <v>205.56800000000001</v>
      </c>
      <c r="AG1161">
        <v>0.28599999999999998</v>
      </c>
      <c r="AH1161" t="s">
        <v>324</v>
      </c>
      <c r="AI1161">
        <v>0.01</v>
      </c>
      <c r="AJ1161" t="s">
        <v>324</v>
      </c>
      <c r="AK1161">
        <v>0.29599999999999999</v>
      </c>
      <c r="AL1161">
        <v>53</v>
      </c>
      <c r="AM1161" t="s">
        <v>324</v>
      </c>
      <c r="AN1161">
        <v>1</v>
      </c>
      <c r="AO1161" t="s">
        <v>324</v>
      </c>
      <c r="AP1161">
        <v>54</v>
      </c>
      <c r="AQ1161">
        <v>0.755</v>
      </c>
      <c r="AR1161" t="s">
        <v>324</v>
      </c>
      <c r="AS1161">
        <v>0.01</v>
      </c>
      <c r="AT1161" t="s">
        <v>324</v>
      </c>
      <c r="AU1161">
        <v>0.76500000000000001</v>
      </c>
      <c r="AV1161" t="s">
        <v>324</v>
      </c>
      <c r="AW1161" t="s">
        <v>324</v>
      </c>
      <c r="AX1161" t="s">
        <v>324</v>
      </c>
      <c r="AY1161" t="s">
        <v>324</v>
      </c>
      <c r="AZ1161">
        <v>0</v>
      </c>
      <c r="BA1161" t="s">
        <v>324</v>
      </c>
      <c r="BB1161" t="s">
        <v>324</v>
      </c>
      <c r="BC1161" t="s">
        <v>324</v>
      </c>
      <c r="BD1161" t="s">
        <v>324</v>
      </c>
      <c r="BE1161">
        <v>0</v>
      </c>
      <c r="BF1161" t="s">
        <v>324</v>
      </c>
      <c r="BG1161" t="s">
        <v>324</v>
      </c>
      <c r="BH1161" t="s">
        <v>324</v>
      </c>
      <c r="BI1161" t="s">
        <v>324</v>
      </c>
      <c r="BJ1161">
        <v>0</v>
      </c>
      <c r="BK1161" t="s">
        <v>324</v>
      </c>
      <c r="BL1161" t="s">
        <v>324</v>
      </c>
      <c r="BM1161" t="s">
        <v>324</v>
      </c>
      <c r="BN1161" t="s">
        <v>324</v>
      </c>
      <c r="BO1161">
        <v>0</v>
      </c>
      <c r="BP1161" t="s">
        <v>324</v>
      </c>
      <c r="BQ1161" t="s">
        <v>324</v>
      </c>
      <c r="BR1161" t="s">
        <v>324</v>
      </c>
      <c r="BS1161" t="s">
        <v>324</v>
      </c>
      <c r="BT1161">
        <v>0</v>
      </c>
      <c r="BU1161" t="s">
        <v>324</v>
      </c>
      <c r="BV1161" t="s">
        <v>324</v>
      </c>
      <c r="BW1161" t="s">
        <v>324</v>
      </c>
      <c r="BX1161" t="s">
        <v>324</v>
      </c>
      <c r="BY1161">
        <v>0</v>
      </c>
      <c r="BZ1161" t="s">
        <v>324</v>
      </c>
      <c r="CA1161" t="s">
        <v>324</v>
      </c>
      <c r="CB1161" t="s">
        <v>324</v>
      </c>
      <c r="CC1161" t="s">
        <v>324</v>
      </c>
      <c r="CD1161">
        <v>0</v>
      </c>
      <c r="CE1161" t="s">
        <v>324</v>
      </c>
      <c r="CF1161" t="s">
        <v>324</v>
      </c>
      <c r="CG1161" t="s">
        <v>324</v>
      </c>
      <c r="CH1161" t="s">
        <v>324</v>
      </c>
      <c r="CI1161">
        <v>0</v>
      </c>
      <c r="CJ1161" t="s">
        <v>324</v>
      </c>
      <c r="CK1161" t="s">
        <v>324</v>
      </c>
      <c r="CL1161" t="s">
        <v>324</v>
      </c>
      <c r="CM1161" t="s">
        <v>324</v>
      </c>
      <c r="CN1161">
        <v>0</v>
      </c>
      <c r="CO1161">
        <v>2.5379999999999998</v>
      </c>
      <c r="CP1161">
        <v>0.879</v>
      </c>
      <c r="CQ1161">
        <v>0.03</v>
      </c>
      <c r="CR1161">
        <v>0</v>
      </c>
      <c r="CS1161">
        <v>3.4470000000000001</v>
      </c>
      <c r="CT1161">
        <v>271</v>
      </c>
      <c r="CU1161">
        <v>32</v>
      </c>
      <c r="CV1161">
        <v>1</v>
      </c>
      <c r="CW1161">
        <v>0</v>
      </c>
      <c r="CX1161">
        <v>304</v>
      </c>
      <c r="CY1161">
        <v>181.86600000000001</v>
      </c>
      <c r="CZ1161">
        <v>23.702000000000002</v>
      </c>
      <c r="DA1161">
        <v>0</v>
      </c>
      <c r="DB1161">
        <v>0</v>
      </c>
      <c r="DC1161">
        <v>205.56800000000001</v>
      </c>
    </row>
    <row r="1162" spans="1:107" x14ac:dyDescent="0.45">
      <c r="A1162">
        <v>2024</v>
      </c>
      <c r="B1162">
        <v>4</v>
      </c>
      <c r="C1162" t="s">
        <v>137</v>
      </c>
      <c r="D1162">
        <v>49998</v>
      </c>
      <c r="E1162" t="s">
        <v>418</v>
      </c>
      <c r="F1162" t="s">
        <v>323</v>
      </c>
      <c r="G1162" t="s">
        <v>244</v>
      </c>
      <c r="H1162">
        <v>0.126</v>
      </c>
      <c r="I1162">
        <v>0.26100000000000001</v>
      </c>
      <c r="J1162">
        <v>0</v>
      </c>
      <c r="K1162">
        <v>0</v>
      </c>
      <c r="L1162">
        <v>0.38700000000000001</v>
      </c>
      <c r="M1162">
        <v>23</v>
      </c>
      <c r="N1162">
        <v>8</v>
      </c>
      <c r="O1162">
        <v>0</v>
      </c>
      <c r="P1162">
        <v>0</v>
      </c>
      <c r="Q1162">
        <v>31</v>
      </c>
      <c r="R1162">
        <v>0</v>
      </c>
      <c r="S1162">
        <v>0</v>
      </c>
      <c r="T1162">
        <v>0</v>
      </c>
      <c r="U1162">
        <v>0</v>
      </c>
      <c r="V1162">
        <v>0</v>
      </c>
      <c r="W1162">
        <v>0</v>
      </c>
      <c r="X1162">
        <v>0</v>
      </c>
      <c r="Y1162">
        <v>0</v>
      </c>
      <c r="Z1162">
        <v>0</v>
      </c>
      <c r="AA1162">
        <v>0</v>
      </c>
      <c r="AB1162">
        <v>8.85</v>
      </c>
      <c r="AC1162">
        <v>2.1059999999999999</v>
      </c>
      <c r="AD1162">
        <v>0</v>
      </c>
      <c r="AE1162">
        <v>0</v>
      </c>
      <c r="AF1162">
        <v>10.956</v>
      </c>
      <c r="AG1162">
        <v>0</v>
      </c>
      <c r="AH1162">
        <v>0</v>
      </c>
      <c r="AI1162">
        <v>0</v>
      </c>
      <c r="AJ1162">
        <v>0</v>
      </c>
      <c r="AK1162">
        <v>0</v>
      </c>
      <c r="AL1162">
        <v>0</v>
      </c>
      <c r="AM1162">
        <v>0</v>
      </c>
      <c r="AN1162">
        <v>0</v>
      </c>
      <c r="AO1162">
        <v>0</v>
      </c>
      <c r="AP1162">
        <v>0</v>
      </c>
      <c r="AQ1162">
        <v>0</v>
      </c>
      <c r="AR1162">
        <v>0</v>
      </c>
      <c r="AS1162">
        <v>0</v>
      </c>
      <c r="AT1162">
        <v>0</v>
      </c>
      <c r="AU1162">
        <v>0</v>
      </c>
      <c r="AV1162">
        <v>0</v>
      </c>
      <c r="AW1162">
        <v>0</v>
      </c>
      <c r="AX1162">
        <v>0</v>
      </c>
      <c r="AY1162">
        <v>0</v>
      </c>
      <c r="AZ1162">
        <v>0</v>
      </c>
      <c r="BA1162">
        <v>0</v>
      </c>
      <c r="BB1162">
        <v>0</v>
      </c>
      <c r="BC1162">
        <v>0</v>
      </c>
      <c r="BD1162">
        <v>0</v>
      </c>
      <c r="BE1162">
        <v>0</v>
      </c>
      <c r="BF1162">
        <v>0</v>
      </c>
      <c r="BG1162">
        <v>0</v>
      </c>
      <c r="BH1162">
        <v>0</v>
      </c>
      <c r="BI1162">
        <v>0</v>
      </c>
      <c r="BJ1162">
        <v>0</v>
      </c>
      <c r="BK1162">
        <v>0</v>
      </c>
      <c r="BL1162">
        <v>0</v>
      </c>
      <c r="BM1162">
        <v>0</v>
      </c>
      <c r="BN1162">
        <v>0</v>
      </c>
      <c r="BO1162">
        <v>0</v>
      </c>
      <c r="BP1162">
        <v>0</v>
      </c>
      <c r="BQ1162">
        <v>0</v>
      </c>
      <c r="BR1162">
        <v>0</v>
      </c>
      <c r="BS1162">
        <v>0</v>
      </c>
      <c r="BT1162">
        <v>0</v>
      </c>
      <c r="BU1162">
        <v>0</v>
      </c>
      <c r="BV1162">
        <v>0</v>
      </c>
      <c r="BW1162">
        <v>0</v>
      </c>
      <c r="BX1162">
        <v>0</v>
      </c>
      <c r="BY1162">
        <v>0</v>
      </c>
      <c r="BZ1162">
        <v>0</v>
      </c>
      <c r="CA1162">
        <v>0</v>
      </c>
      <c r="CB1162">
        <v>0</v>
      </c>
      <c r="CC1162">
        <v>0</v>
      </c>
      <c r="CD1162">
        <v>0</v>
      </c>
      <c r="CE1162">
        <v>0</v>
      </c>
      <c r="CF1162">
        <v>0</v>
      </c>
      <c r="CG1162">
        <v>0</v>
      </c>
      <c r="CH1162">
        <v>0</v>
      </c>
      <c r="CI1162">
        <v>0</v>
      </c>
      <c r="CJ1162">
        <v>0</v>
      </c>
      <c r="CK1162">
        <v>0</v>
      </c>
      <c r="CL1162">
        <v>0</v>
      </c>
      <c r="CM1162">
        <v>0</v>
      </c>
      <c r="CN1162">
        <v>0</v>
      </c>
      <c r="CO1162">
        <v>0.126</v>
      </c>
      <c r="CP1162">
        <v>0.26100000000000001</v>
      </c>
      <c r="CQ1162" t="s">
        <v>179</v>
      </c>
      <c r="CR1162">
        <v>0</v>
      </c>
      <c r="CS1162">
        <v>0.38700000000000001</v>
      </c>
      <c r="CT1162">
        <v>23</v>
      </c>
      <c r="CU1162">
        <v>8</v>
      </c>
      <c r="CV1162">
        <v>0</v>
      </c>
      <c r="CW1162">
        <v>0</v>
      </c>
      <c r="CX1162">
        <v>31</v>
      </c>
      <c r="CY1162">
        <v>8.85</v>
      </c>
      <c r="CZ1162">
        <v>2.1059999999999999</v>
      </c>
      <c r="DA1162">
        <v>0</v>
      </c>
      <c r="DB1162">
        <v>0</v>
      </c>
      <c r="DC1162">
        <v>10.956</v>
      </c>
    </row>
    <row r="1163" spans="1:107" x14ac:dyDescent="0.45">
      <c r="A1163">
        <v>2024</v>
      </c>
      <c r="B1163">
        <v>4</v>
      </c>
      <c r="C1163" t="s">
        <v>137</v>
      </c>
      <c r="D1163">
        <v>99999</v>
      </c>
      <c r="E1163" t="s">
        <v>329</v>
      </c>
      <c r="F1163" t="s">
        <v>323</v>
      </c>
      <c r="H1163">
        <v>20.87</v>
      </c>
      <c r="I1163">
        <v>2.5249999999999999</v>
      </c>
      <c r="J1163">
        <v>-2.1000000000000001E-2</v>
      </c>
      <c r="K1163">
        <v>0</v>
      </c>
      <c r="L1163">
        <v>23.373999999999999</v>
      </c>
      <c r="M1163" t="s">
        <v>324</v>
      </c>
      <c r="N1163" t="s">
        <v>324</v>
      </c>
      <c r="O1163" t="s">
        <v>324</v>
      </c>
      <c r="P1163" t="s">
        <v>324</v>
      </c>
      <c r="Q1163" t="s">
        <v>324</v>
      </c>
      <c r="R1163">
        <v>0</v>
      </c>
      <c r="S1163">
        <v>0</v>
      </c>
      <c r="T1163">
        <v>0</v>
      </c>
      <c r="U1163">
        <v>0</v>
      </c>
      <c r="V1163">
        <v>0</v>
      </c>
      <c r="W1163" t="s">
        <v>324</v>
      </c>
      <c r="X1163" t="s">
        <v>324</v>
      </c>
      <c r="Y1163" t="s">
        <v>324</v>
      </c>
      <c r="Z1163" t="s">
        <v>324</v>
      </c>
      <c r="AA1163" t="s">
        <v>324</v>
      </c>
      <c r="AB1163" t="s">
        <v>324</v>
      </c>
      <c r="AC1163" t="s">
        <v>324</v>
      </c>
      <c r="AD1163" t="s">
        <v>324</v>
      </c>
      <c r="AE1163" t="s">
        <v>324</v>
      </c>
      <c r="AF1163" t="s">
        <v>324</v>
      </c>
      <c r="AG1163">
        <v>-0.3</v>
      </c>
      <c r="AH1163">
        <v>-1.2999999999999999E-2</v>
      </c>
      <c r="AI1163">
        <v>0</v>
      </c>
      <c r="AJ1163">
        <v>0</v>
      </c>
      <c r="AK1163">
        <v>-0.314</v>
      </c>
      <c r="AL1163" t="s">
        <v>324</v>
      </c>
      <c r="AM1163" t="s">
        <v>324</v>
      </c>
      <c r="AN1163" t="s">
        <v>324</v>
      </c>
      <c r="AO1163" t="s">
        <v>324</v>
      </c>
      <c r="AP1163" t="s">
        <v>324</v>
      </c>
      <c r="AQ1163" t="s">
        <v>324</v>
      </c>
      <c r="AR1163" t="s">
        <v>324</v>
      </c>
      <c r="AS1163" t="s">
        <v>324</v>
      </c>
      <c r="AT1163" t="s">
        <v>324</v>
      </c>
      <c r="AU1163" t="s">
        <v>324</v>
      </c>
      <c r="AV1163" t="s">
        <v>324</v>
      </c>
      <c r="AW1163" t="s">
        <v>324</v>
      </c>
      <c r="AX1163" t="s">
        <v>324</v>
      </c>
      <c r="AY1163" t="s">
        <v>324</v>
      </c>
      <c r="AZ1163">
        <v>0</v>
      </c>
      <c r="BA1163" t="s">
        <v>324</v>
      </c>
      <c r="BB1163" t="s">
        <v>324</v>
      </c>
      <c r="BC1163" t="s">
        <v>324</v>
      </c>
      <c r="BD1163" t="s">
        <v>324</v>
      </c>
      <c r="BE1163" t="s">
        <v>324</v>
      </c>
      <c r="BF1163" t="s">
        <v>324</v>
      </c>
      <c r="BG1163" t="s">
        <v>324</v>
      </c>
      <c r="BH1163" t="s">
        <v>324</v>
      </c>
      <c r="BI1163" t="s">
        <v>324</v>
      </c>
      <c r="BJ1163" t="s">
        <v>324</v>
      </c>
      <c r="BK1163" t="s">
        <v>324</v>
      </c>
      <c r="BL1163" t="s">
        <v>324</v>
      </c>
      <c r="BM1163" t="s">
        <v>324</v>
      </c>
      <c r="BN1163" t="s">
        <v>324</v>
      </c>
      <c r="BO1163" t="s">
        <v>324</v>
      </c>
      <c r="BP1163" t="s">
        <v>324</v>
      </c>
      <c r="BQ1163" t="s">
        <v>324</v>
      </c>
      <c r="BR1163" t="s">
        <v>324</v>
      </c>
      <c r="BS1163" t="s">
        <v>324</v>
      </c>
      <c r="BT1163" t="s">
        <v>324</v>
      </c>
      <c r="BU1163" t="s">
        <v>324</v>
      </c>
      <c r="BV1163" t="s">
        <v>324</v>
      </c>
      <c r="BW1163" t="s">
        <v>324</v>
      </c>
      <c r="BX1163" t="s">
        <v>324</v>
      </c>
      <c r="BY1163" t="s">
        <v>324</v>
      </c>
      <c r="BZ1163" t="s">
        <v>324</v>
      </c>
      <c r="CA1163" t="s">
        <v>324</v>
      </c>
      <c r="CB1163" t="s">
        <v>324</v>
      </c>
      <c r="CC1163" t="s">
        <v>324</v>
      </c>
      <c r="CD1163" t="s">
        <v>324</v>
      </c>
      <c r="CE1163" t="s">
        <v>324</v>
      </c>
      <c r="CF1163" t="s">
        <v>324</v>
      </c>
      <c r="CG1163" t="s">
        <v>324</v>
      </c>
      <c r="CH1163" t="s">
        <v>324</v>
      </c>
      <c r="CI1163" t="s">
        <v>324</v>
      </c>
      <c r="CJ1163" t="s">
        <v>324</v>
      </c>
      <c r="CK1163" t="s">
        <v>324</v>
      </c>
      <c r="CL1163" t="s">
        <v>324</v>
      </c>
      <c r="CM1163" t="s">
        <v>324</v>
      </c>
      <c r="CN1163" t="s">
        <v>324</v>
      </c>
      <c r="CO1163">
        <v>20.87</v>
      </c>
      <c r="CP1163">
        <v>2.5249999999999999</v>
      </c>
      <c r="CQ1163">
        <v>-2.1000000000000001E-2</v>
      </c>
      <c r="CR1163">
        <v>0</v>
      </c>
      <c r="CS1163">
        <v>23.373999999999999</v>
      </c>
      <c r="CT1163" t="s">
        <v>324</v>
      </c>
      <c r="CU1163" t="s">
        <v>324</v>
      </c>
      <c r="CV1163" t="s">
        <v>324</v>
      </c>
      <c r="CW1163" t="s">
        <v>324</v>
      </c>
      <c r="CX1163" t="s">
        <v>324</v>
      </c>
      <c r="CY1163" t="s">
        <v>324</v>
      </c>
      <c r="CZ1163" t="s">
        <v>324</v>
      </c>
      <c r="DA1163" t="s">
        <v>324</v>
      </c>
      <c r="DB1163" t="s">
        <v>324</v>
      </c>
      <c r="DC1163" t="s">
        <v>324</v>
      </c>
    </row>
    <row r="1164" spans="1:107" x14ac:dyDescent="0.45">
      <c r="A1164">
        <v>2024</v>
      </c>
      <c r="B1164">
        <v>4</v>
      </c>
      <c r="C1164" t="s">
        <v>140</v>
      </c>
      <c r="D1164">
        <v>3265</v>
      </c>
      <c r="E1164" t="s">
        <v>419</v>
      </c>
      <c r="F1164" t="s">
        <v>323</v>
      </c>
      <c r="G1164" t="s">
        <v>244</v>
      </c>
      <c r="H1164">
        <v>24.946999999999999</v>
      </c>
      <c r="I1164">
        <v>1.83</v>
      </c>
      <c r="J1164">
        <v>0</v>
      </c>
      <c r="K1164">
        <v>0</v>
      </c>
      <c r="L1164">
        <v>26.777000000000001</v>
      </c>
      <c r="M1164">
        <v>4158</v>
      </c>
      <c r="N1164">
        <v>139</v>
      </c>
      <c r="O1164">
        <v>0</v>
      </c>
      <c r="P1164">
        <v>0</v>
      </c>
      <c r="Q1164">
        <v>4297</v>
      </c>
      <c r="R1164" t="s">
        <v>324</v>
      </c>
      <c r="S1164" t="s">
        <v>324</v>
      </c>
      <c r="T1164" t="s">
        <v>324</v>
      </c>
      <c r="U1164" t="s">
        <v>324</v>
      </c>
      <c r="V1164">
        <v>0</v>
      </c>
      <c r="W1164" t="s">
        <v>324</v>
      </c>
      <c r="X1164" t="s">
        <v>324</v>
      </c>
      <c r="Y1164" t="s">
        <v>324</v>
      </c>
      <c r="Z1164" t="s">
        <v>324</v>
      </c>
      <c r="AA1164">
        <v>0</v>
      </c>
      <c r="AB1164" t="s">
        <v>324</v>
      </c>
      <c r="AC1164" t="s">
        <v>324</v>
      </c>
      <c r="AD1164" t="s">
        <v>324</v>
      </c>
      <c r="AE1164" t="s">
        <v>324</v>
      </c>
      <c r="AF1164">
        <v>0</v>
      </c>
      <c r="AG1164" t="s">
        <v>324</v>
      </c>
      <c r="AH1164" t="s">
        <v>324</v>
      </c>
      <c r="AI1164" t="s">
        <v>324</v>
      </c>
      <c r="AJ1164" t="s">
        <v>324</v>
      </c>
      <c r="AK1164">
        <v>0</v>
      </c>
      <c r="AL1164" t="s">
        <v>324</v>
      </c>
      <c r="AM1164" t="s">
        <v>324</v>
      </c>
      <c r="AN1164" t="s">
        <v>324</v>
      </c>
      <c r="AO1164" t="s">
        <v>324</v>
      </c>
      <c r="AP1164">
        <v>0</v>
      </c>
      <c r="AQ1164" t="s">
        <v>324</v>
      </c>
      <c r="AR1164" t="s">
        <v>324</v>
      </c>
      <c r="AS1164" t="s">
        <v>324</v>
      </c>
      <c r="AT1164" t="s">
        <v>324</v>
      </c>
      <c r="AU1164">
        <v>0</v>
      </c>
      <c r="AV1164" t="s">
        <v>324</v>
      </c>
      <c r="AW1164" t="s">
        <v>324</v>
      </c>
      <c r="AX1164" t="s">
        <v>324</v>
      </c>
      <c r="AY1164" t="s">
        <v>324</v>
      </c>
      <c r="AZ1164">
        <v>0</v>
      </c>
      <c r="BA1164" t="s">
        <v>324</v>
      </c>
      <c r="BB1164" t="s">
        <v>324</v>
      </c>
      <c r="BC1164" t="s">
        <v>324</v>
      </c>
      <c r="BD1164" t="s">
        <v>324</v>
      </c>
      <c r="BE1164">
        <v>0</v>
      </c>
      <c r="BF1164" t="s">
        <v>324</v>
      </c>
      <c r="BG1164" t="s">
        <v>324</v>
      </c>
      <c r="BH1164" t="s">
        <v>324</v>
      </c>
      <c r="BI1164" t="s">
        <v>324</v>
      </c>
      <c r="BJ1164">
        <v>0</v>
      </c>
      <c r="BK1164">
        <v>0.01</v>
      </c>
      <c r="BL1164" t="s">
        <v>324</v>
      </c>
      <c r="BM1164" t="s">
        <v>324</v>
      </c>
      <c r="BN1164" t="s">
        <v>324</v>
      </c>
      <c r="BO1164">
        <v>0.01</v>
      </c>
      <c r="BP1164">
        <v>4</v>
      </c>
      <c r="BQ1164" t="s">
        <v>324</v>
      </c>
      <c r="BR1164" t="s">
        <v>324</v>
      </c>
      <c r="BS1164" t="s">
        <v>324</v>
      </c>
      <c r="BT1164">
        <v>4</v>
      </c>
      <c r="BU1164" t="s">
        <v>324</v>
      </c>
      <c r="BV1164" t="s">
        <v>324</v>
      </c>
      <c r="BW1164" t="s">
        <v>324</v>
      </c>
      <c r="BX1164" t="s">
        <v>324</v>
      </c>
      <c r="BY1164">
        <v>0</v>
      </c>
      <c r="BZ1164" t="s">
        <v>324</v>
      </c>
      <c r="CA1164" t="s">
        <v>324</v>
      </c>
      <c r="CB1164" t="s">
        <v>324</v>
      </c>
      <c r="CC1164" t="s">
        <v>324</v>
      </c>
      <c r="CD1164">
        <v>0</v>
      </c>
      <c r="CE1164" t="s">
        <v>324</v>
      </c>
      <c r="CF1164" t="s">
        <v>324</v>
      </c>
      <c r="CG1164" t="s">
        <v>324</v>
      </c>
      <c r="CH1164" t="s">
        <v>324</v>
      </c>
      <c r="CI1164">
        <v>0</v>
      </c>
      <c r="CJ1164" t="s">
        <v>324</v>
      </c>
      <c r="CK1164" t="s">
        <v>324</v>
      </c>
      <c r="CL1164" t="s">
        <v>324</v>
      </c>
      <c r="CM1164" t="s">
        <v>324</v>
      </c>
      <c r="CN1164">
        <v>0</v>
      </c>
      <c r="CO1164">
        <v>24.957000000000001</v>
      </c>
      <c r="CP1164">
        <v>1.83</v>
      </c>
      <c r="CQ1164" t="s">
        <v>179</v>
      </c>
      <c r="CR1164">
        <v>0</v>
      </c>
      <c r="CS1164">
        <v>26.786999999999999</v>
      </c>
      <c r="CT1164">
        <v>4162</v>
      </c>
      <c r="CU1164">
        <v>139</v>
      </c>
      <c r="CV1164">
        <v>0</v>
      </c>
      <c r="CW1164">
        <v>0</v>
      </c>
      <c r="CX1164">
        <v>4301</v>
      </c>
      <c r="CY1164">
        <v>0</v>
      </c>
      <c r="CZ1164">
        <v>0</v>
      </c>
      <c r="DA1164">
        <v>0</v>
      </c>
      <c r="DB1164">
        <v>0</v>
      </c>
      <c r="DC1164">
        <v>0</v>
      </c>
    </row>
    <row r="1165" spans="1:107" x14ac:dyDescent="0.45">
      <c r="A1165">
        <v>2024</v>
      </c>
      <c r="B1165">
        <v>4</v>
      </c>
      <c r="C1165" t="s">
        <v>140</v>
      </c>
      <c r="D1165">
        <v>11241</v>
      </c>
      <c r="E1165" t="s">
        <v>420</v>
      </c>
      <c r="F1165" t="s">
        <v>323</v>
      </c>
      <c r="G1165" t="s">
        <v>247</v>
      </c>
      <c r="H1165">
        <v>86.364000000000004</v>
      </c>
      <c r="I1165">
        <v>7.4619999999999997</v>
      </c>
      <c r="J1165">
        <v>9.7000000000000003E-2</v>
      </c>
      <c r="K1165">
        <v>0</v>
      </c>
      <c r="L1165">
        <v>93.923000000000002</v>
      </c>
      <c r="M1165">
        <v>13889</v>
      </c>
      <c r="N1165">
        <v>594</v>
      </c>
      <c r="O1165">
        <v>5</v>
      </c>
      <c r="P1165">
        <v>0</v>
      </c>
      <c r="Q1165">
        <v>14488</v>
      </c>
      <c r="R1165" t="s">
        <v>324</v>
      </c>
      <c r="S1165" t="s">
        <v>324</v>
      </c>
      <c r="T1165" t="s">
        <v>324</v>
      </c>
      <c r="U1165" t="s">
        <v>324</v>
      </c>
      <c r="V1165">
        <v>0</v>
      </c>
      <c r="W1165" t="s">
        <v>324</v>
      </c>
      <c r="X1165" t="s">
        <v>324</v>
      </c>
      <c r="Y1165" t="s">
        <v>324</v>
      </c>
      <c r="Z1165" t="s">
        <v>324</v>
      </c>
      <c r="AA1165">
        <v>0</v>
      </c>
      <c r="AB1165" t="s">
        <v>324</v>
      </c>
      <c r="AC1165" t="s">
        <v>324</v>
      </c>
      <c r="AD1165" t="s">
        <v>324</v>
      </c>
      <c r="AE1165" t="s">
        <v>324</v>
      </c>
      <c r="AF1165">
        <v>0</v>
      </c>
      <c r="AG1165" t="s">
        <v>324</v>
      </c>
      <c r="AH1165" t="s">
        <v>324</v>
      </c>
      <c r="AI1165" t="s">
        <v>324</v>
      </c>
      <c r="AJ1165" t="s">
        <v>324</v>
      </c>
      <c r="AK1165">
        <v>0</v>
      </c>
      <c r="AL1165" t="s">
        <v>324</v>
      </c>
      <c r="AM1165" t="s">
        <v>324</v>
      </c>
      <c r="AN1165" t="s">
        <v>324</v>
      </c>
      <c r="AO1165" t="s">
        <v>324</v>
      </c>
      <c r="AP1165">
        <v>0</v>
      </c>
      <c r="AQ1165" t="s">
        <v>324</v>
      </c>
      <c r="AR1165" t="s">
        <v>324</v>
      </c>
      <c r="AS1165" t="s">
        <v>324</v>
      </c>
      <c r="AT1165" t="s">
        <v>324</v>
      </c>
      <c r="AU1165">
        <v>0</v>
      </c>
      <c r="AV1165" t="s">
        <v>324</v>
      </c>
      <c r="AW1165" t="s">
        <v>324</v>
      </c>
      <c r="AX1165" t="s">
        <v>324</v>
      </c>
      <c r="AY1165" t="s">
        <v>324</v>
      </c>
      <c r="AZ1165">
        <v>0</v>
      </c>
      <c r="BA1165" t="s">
        <v>324</v>
      </c>
      <c r="BB1165" t="s">
        <v>324</v>
      </c>
      <c r="BC1165" t="s">
        <v>324</v>
      </c>
      <c r="BD1165" t="s">
        <v>324</v>
      </c>
      <c r="BE1165">
        <v>0</v>
      </c>
      <c r="BF1165" t="s">
        <v>324</v>
      </c>
      <c r="BG1165" t="s">
        <v>324</v>
      </c>
      <c r="BH1165" t="s">
        <v>324</v>
      </c>
      <c r="BI1165" t="s">
        <v>324</v>
      </c>
      <c r="BJ1165">
        <v>0</v>
      </c>
      <c r="BK1165">
        <v>0</v>
      </c>
      <c r="BL1165">
        <v>0</v>
      </c>
      <c r="BM1165">
        <v>0</v>
      </c>
      <c r="BN1165" t="s">
        <v>324</v>
      </c>
      <c r="BO1165">
        <v>0</v>
      </c>
      <c r="BP1165">
        <v>0</v>
      </c>
      <c r="BQ1165">
        <v>0</v>
      </c>
      <c r="BR1165">
        <v>0</v>
      </c>
      <c r="BS1165" t="s">
        <v>324</v>
      </c>
      <c r="BT1165">
        <v>0</v>
      </c>
      <c r="BU1165" t="s">
        <v>324</v>
      </c>
      <c r="BV1165" t="s">
        <v>324</v>
      </c>
      <c r="BW1165" t="s">
        <v>324</v>
      </c>
      <c r="BX1165" t="s">
        <v>324</v>
      </c>
      <c r="BY1165">
        <v>0</v>
      </c>
      <c r="BZ1165">
        <v>0</v>
      </c>
      <c r="CA1165">
        <v>0</v>
      </c>
      <c r="CB1165">
        <v>0</v>
      </c>
      <c r="CC1165" t="s">
        <v>324</v>
      </c>
      <c r="CD1165">
        <v>0</v>
      </c>
      <c r="CE1165">
        <v>0</v>
      </c>
      <c r="CF1165">
        <v>0</v>
      </c>
      <c r="CG1165">
        <v>0</v>
      </c>
      <c r="CH1165" t="s">
        <v>324</v>
      </c>
      <c r="CI1165">
        <v>0</v>
      </c>
      <c r="CJ1165" t="s">
        <v>324</v>
      </c>
      <c r="CK1165" t="s">
        <v>324</v>
      </c>
      <c r="CL1165" t="s">
        <v>324</v>
      </c>
      <c r="CM1165" t="s">
        <v>324</v>
      </c>
      <c r="CN1165">
        <v>0</v>
      </c>
      <c r="CO1165">
        <v>86.364000000000004</v>
      </c>
      <c r="CP1165">
        <v>7.4619999999999997</v>
      </c>
      <c r="CQ1165">
        <v>9.7000000000000003E-2</v>
      </c>
      <c r="CR1165">
        <v>0</v>
      </c>
      <c r="CS1165">
        <v>93.923000000000002</v>
      </c>
      <c r="CT1165">
        <v>13889</v>
      </c>
      <c r="CU1165">
        <v>594</v>
      </c>
      <c r="CV1165">
        <v>5</v>
      </c>
      <c r="CW1165">
        <v>0</v>
      </c>
      <c r="CX1165">
        <v>14488</v>
      </c>
      <c r="CY1165">
        <v>0</v>
      </c>
      <c r="CZ1165">
        <v>0</v>
      </c>
      <c r="DA1165">
        <v>0</v>
      </c>
      <c r="DB1165">
        <v>0</v>
      </c>
      <c r="DC1165">
        <v>0</v>
      </c>
    </row>
    <row r="1166" spans="1:107" x14ac:dyDescent="0.45">
      <c r="A1166">
        <v>2024</v>
      </c>
      <c r="B1166">
        <v>4</v>
      </c>
      <c r="C1166" t="s">
        <v>140</v>
      </c>
      <c r="D1166">
        <v>13478</v>
      </c>
      <c r="E1166" t="s">
        <v>421</v>
      </c>
      <c r="F1166" t="s">
        <v>323</v>
      </c>
      <c r="G1166" t="s">
        <v>247</v>
      </c>
      <c r="H1166">
        <v>56.052</v>
      </c>
      <c r="I1166">
        <v>2.1930000000000001</v>
      </c>
      <c r="J1166">
        <v>0</v>
      </c>
      <c r="K1166" t="s">
        <v>324</v>
      </c>
      <c r="L1166">
        <v>58.244999999999997</v>
      </c>
      <c r="M1166">
        <v>9670</v>
      </c>
      <c r="N1166">
        <v>84</v>
      </c>
      <c r="O1166">
        <v>0</v>
      </c>
      <c r="P1166" t="s">
        <v>324</v>
      </c>
      <c r="Q1166">
        <v>9754</v>
      </c>
      <c r="R1166" t="s">
        <v>324</v>
      </c>
      <c r="S1166" t="s">
        <v>324</v>
      </c>
      <c r="T1166" t="s">
        <v>324</v>
      </c>
      <c r="U1166" t="s">
        <v>324</v>
      </c>
      <c r="V1166">
        <v>0</v>
      </c>
      <c r="W1166" t="s">
        <v>324</v>
      </c>
      <c r="X1166" t="s">
        <v>324</v>
      </c>
      <c r="Y1166" t="s">
        <v>324</v>
      </c>
      <c r="Z1166" t="s">
        <v>324</v>
      </c>
      <c r="AA1166">
        <v>0</v>
      </c>
      <c r="AB1166" t="s">
        <v>324</v>
      </c>
      <c r="AC1166" t="s">
        <v>324</v>
      </c>
      <c r="AD1166" t="s">
        <v>324</v>
      </c>
      <c r="AE1166" t="s">
        <v>324</v>
      </c>
      <c r="AF1166">
        <v>0</v>
      </c>
      <c r="AG1166" t="s">
        <v>324</v>
      </c>
      <c r="AH1166" t="s">
        <v>324</v>
      </c>
      <c r="AI1166" t="s">
        <v>324</v>
      </c>
      <c r="AJ1166" t="s">
        <v>324</v>
      </c>
      <c r="AK1166">
        <v>0</v>
      </c>
      <c r="AL1166" t="s">
        <v>324</v>
      </c>
      <c r="AM1166" t="s">
        <v>324</v>
      </c>
      <c r="AN1166" t="s">
        <v>324</v>
      </c>
      <c r="AO1166" t="s">
        <v>324</v>
      </c>
      <c r="AP1166">
        <v>0</v>
      </c>
      <c r="AQ1166" t="s">
        <v>324</v>
      </c>
      <c r="AR1166" t="s">
        <v>324</v>
      </c>
      <c r="AS1166" t="s">
        <v>324</v>
      </c>
      <c r="AT1166" t="s">
        <v>324</v>
      </c>
      <c r="AU1166">
        <v>0</v>
      </c>
      <c r="AV1166" t="s">
        <v>324</v>
      </c>
      <c r="AW1166" t="s">
        <v>324</v>
      </c>
      <c r="AX1166" t="s">
        <v>324</v>
      </c>
      <c r="AY1166" t="s">
        <v>324</v>
      </c>
      <c r="AZ1166">
        <v>0</v>
      </c>
      <c r="BA1166" t="s">
        <v>324</v>
      </c>
      <c r="BB1166" t="s">
        <v>324</v>
      </c>
      <c r="BC1166" t="s">
        <v>324</v>
      </c>
      <c r="BD1166" t="s">
        <v>324</v>
      </c>
      <c r="BE1166">
        <v>0</v>
      </c>
      <c r="BF1166" t="s">
        <v>324</v>
      </c>
      <c r="BG1166" t="s">
        <v>324</v>
      </c>
      <c r="BH1166" t="s">
        <v>324</v>
      </c>
      <c r="BI1166" t="s">
        <v>324</v>
      </c>
      <c r="BJ1166">
        <v>0</v>
      </c>
      <c r="BK1166">
        <v>0</v>
      </c>
      <c r="BL1166">
        <v>0</v>
      </c>
      <c r="BM1166">
        <v>0</v>
      </c>
      <c r="BN1166" t="s">
        <v>324</v>
      </c>
      <c r="BO1166">
        <v>0</v>
      </c>
      <c r="BP1166">
        <v>0</v>
      </c>
      <c r="BQ1166">
        <v>0</v>
      </c>
      <c r="BR1166">
        <v>0</v>
      </c>
      <c r="BS1166" t="s">
        <v>324</v>
      </c>
      <c r="BT1166">
        <v>0</v>
      </c>
      <c r="BU1166" t="s">
        <v>324</v>
      </c>
      <c r="BV1166" t="s">
        <v>324</v>
      </c>
      <c r="BW1166" t="s">
        <v>324</v>
      </c>
      <c r="BX1166" t="s">
        <v>324</v>
      </c>
      <c r="BY1166">
        <v>0</v>
      </c>
      <c r="BZ1166">
        <v>0</v>
      </c>
      <c r="CA1166">
        <v>0</v>
      </c>
      <c r="CB1166">
        <v>0</v>
      </c>
      <c r="CC1166" t="s">
        <v>324</v>
      </c>
      <c r="CD1166">
        <v>0</v>
      </c>
      <c r="CE1166">
        <v>0</v>
      </c>
      <c r="CF1166">
        <v>0</v>
      </c>
      <c r="CG1166">
        <v>0</v>
      </c>
      <c r="CH1166" t="s">
        <v>324</v>
      </c>
      <c r="CI1166">
        <v>0</v>
      </c>
      <c r="CJ1166" t="s">
        <v>324</v>
      </c>
      <c r="CK1166" t="s">
        <v>324</v>
      </c>
      <c r="CL1166" t="s">
        <v>324</v>
      </c>
      <c r="CM1166" t="s">
        <v>324</v>
      </c>
      <c r="CN1166">
        <v>0</v>
      </c>
      <c r="CO1166">
        <v>56.052</v>
      </c>
      <c r="CP1166">
        <v>2.1930000000000001</v>
      </c>
      <c r="CQ1166" t="s">
        <v>179</v>
      </c>
      <c r="CR1166">
        <v>0</v>
      </c>
      <c r="CS1166">
        <v>58.244999999999997</v>
      </c>
      <c r="CT1166">
        <v>9670</v>
      </c>
      <c r="CU1166">
        <v>84</v>
      </c>
      <c r="CV1166">
        <v>0</v>
      </c>
      <c r="CW1166">
        <v>0</v>
      </c>
      <c r="CX1166">
        <v>9754</v>
      </c>
      <c r="CY1166">
        <v>0</v>
      </c>
      <c r="CZ1166">
        <v>0</v>
      </c>
      <c r="DA1166">
        <v>0</v>
      </c>
      <c r="DB1166">
        <v>0</v>
      </c>
      <c r="DC1166">
        <v>0</v>
      </c>
    </row>
    <row r="1167" spans="1:107" x14ac:dyDescent="0.45">
      <c r="A1167">
        <v>2024</v>
      </c>
      <c r="B1167">
        <v>4</v>
      </c>
      <c r="C1167" t="s">
        <v>140</v>
      </c>
      <c r="D1167">
        <v>17698</v>
      </c>
      <c r="E1167" t="s">
        <v>337</v>
      </c>
      <c r="F1167" t="s">
        <v>323</v>
      </c>
      <c r="G1167" t="s">
        <v>244</v>
      </c>
      <c r="H1167">
        <v>7.8520000000000003</v>
      </c>
      <c r="I1167">
        <v>1.591</v>
      </c>
      <c r="J1167">
        <v>6.0000000000000001E-3</v>
      </c>
      <c r="K1167" t="s">
        <v>324</v>
      </c>
      <c r="L1167">
        <v>9.4489999999999998</v>
      </c>
      <c r="M1167">
        <v>1389</v>
      </c>
      <c r="N1167">
        <v>103</v>
      </c>
      <c r="O1167">
        <v>1</v>
      </c>
      <c r="P1167" t="s">
        <v>324</v>
      </c>
      <c r="Q1167">
        <v>1493</v>
      </c>
      <c r="R1167" t="s">
        <v>324</v>
      </c>
      <c r="S1167" t="s">
        <v>324</v>
      </c>
      <c r="T1167" t="s">
        <v>324</v>
      </c>
      <c r="U1167" t="s">
        <v>324</v>
      </c>
      <c r="V1167">
        <v>0</v>
      </c>
      <c r="W1167" t="s">
        <v>324</v>
      </c>
      <c r="X1167" t="s">
        <v>324</v>
      </c>
      <c r="Y1167" t="s">
        <v>324</v>
      </c>
      <c r="Z1167" t="s">
        <v>324</v>
      </c>
      <c r="AA1167">
        <v>0</v>
      </c>
      <c r="AB1167">
        <v>299.22300000000001</v>
      </c>
      <c r="AC1167">
        <v>7.6950000000000003</v>
      </c>
      <c r="AD1167">
        <v>0.36299999999999999</v>
      </c>
      <c r="AE1167" t="s">
        <v>324</v>
      </c>
      <c r="AF1167">
        <v>307.28100000000001</v>
      </c>
      <c r="AG1167">
        <v>1.9E-2</v>
      </c>
      <c r="AH1167" t="s">
        <v>324</v>
      </c>
      <c r="AI1167" t="s">
        <v>324</v>
      </c>
      <c r="AJ1167" t="s">
        <v>324</v>
      </c>
      <c r="AK1167">
        <v>1.9E-2</v>
      </c>
      <c r="AL1167">
        <v>2</v>
      </c>
      <c r="AM1167" t="s">
        <v>324</v>
      </c>
      <c r="AN1167" t="s">
        <v>324</v>
      </c>
      <c r="AO1167" t="s">
        <v>324</v>
      </c>
      <c r="AP1167">
        <v>2</v>
      </c>
      <c r="AQ1167">
        <v>0.158</v>
      </c>
      <c r="AR1167" t="s">
        <v>324</v>
      </c>
      <c r="AS1167" t="s">
        <v>324</v>
      </c>
      <c r="AT1167" t="s">
        <v>324</v>
      </c>
      <c r="AU1167">
        <v>0.158</v>
      </c>
      <c r="AV1167" t="s">
        <v>324</v>
      </c>
      <c r="AW1167" t="s">
        <v>324</v>
      </c>
      <c r="AX1167" t="s">
        <v>324</v>
      </c>
      <c r="AY1167" t="s">
        <v>324</v>
      </c>
      <c r="AZ1167">
        <v>0</v>
      </c>
      <c r="BA1167" t="s">
        <v>324</v>
      </c>
      <c r="BB1167" t="s">
        <v>324</v>
      </c>
      <c r="BC1167" t="s">
        <v>324</v>
      </c>
      <c r="BD1167" t="s">
        <v>324</v>
      </c>
      <c r="BE1167">
        <v>0</v>
      </c>
      <c r="BF1167" t="s">
        <v>324</v>
      </c>
      <c r="BG1167" t="s">
        <v>324</v>
      </c>
      <c r="BH1167" t="s">
        <v>324</v>
      </c>
      <c r="BI1167" t="s">
        <v>324</v>
      </c>
      <c r="BJ1167">
        <v>0</v>
      </c>
      <c r="BK1167" t="s">
        <v>324</v>
      </c>
      <c r="BL1167" t="s">
        <v>324</v>
      </c>
      <c r="BM1167" t="s">
        <v>324</v>
      </c>
      <c r="BN1167" t="s">
        <v>324</v>
      </c>
      <c r="BO1167">
        <v>0</v>
      </c>
      <c r="BP1167" t="s">
        <v>324</v>
      </c>
      <c r="BQ1167" t="s">
        <v>324</v>
      </c>
      <c r="BR1167" t="s">
        <v>324</v>
      </c>
      <c r="BS1167" t="s">
        <v>324</v>
      </c>
      <c r="BT1167">
        <v>0</v>
      </c>
      <c r="BU1167" t="s">
        <v>324</v>
      </c>
      <c r="BV1167" t="s">
        <v>324</v>
      </c>
      <c r="BW1167" t="s">
        <v>324</v>
      </c>
      <c r="BX1167" t="s">
        <v>324</v>
      </c>
      <c r="BY1167">
        <v>0</v>
      </c>
      <c r="BZ1167" t="s">
        <v>324</v>
      </c>
      <c r="CA1167" t="s">
        <v>324</v>
      </c>
      <c r="CB1167" t="s">
        <v>324</v>
      </c>
      <c r="CC1167" t="s">
        <v>324</v>
      </c>
      <c r="CD1167">
        <v>0</v>
      </c>
      <c r="CE1167" t="s">
        <v>324</v>
      </c>
      <c r="CF1167" t="s">
        <v>324</v>
      </c>
      <c r="CG1167" t="s">
        <v>324</v>
      </c>
      <c r="CH1167" t="s">
        <v>324</v>
      </c>
      <c r="CI1167">
        <v>0</v>
      </c>
      <c r="CJ1167" t="s">
        <v>324</v>
      </c>
      <c r="CK1167" t="s">
        <v>324</v>
      </c>
      <c r="CL1167" t="s">
        <v>324</v>
      </c>
      <c r="CM1167" t="s">
        <v>324</v>
      </c>
      <c r="CN1167">
        <v>0</v>
      </c>
      <c r="CO1167">
        <v>7.8520000000000003</v>
      </c>
      <c r="CP1167">
        <v>1.591</v>
      </c>
      <c r="CQ1167">
        <v>6.0000000000000001E-3</v>
      </c>
      <c r="CR1167">
        <v>0</v>
      </c>
      <c r="CS1167">
        <v>9.4489999999999998</v>
      </c>
      <c r="CT1167">
        <v>1389</v>
      </c>
      <c r="CU1167">
        <v>103</v>
      </c>
      <c r="CV1167">
        <v>1</v>
      </c>
      <c r="CW1167">
        <v>0</v>
      </c>
      <c r="CX1167">
        <v>1493</v>
      </c>
      <c r="CY1167">
        <v>299.22300000000001</v>
      </c>
      <c r="CZ1167">
        <v>7.6950000000000003</v>
      </c>
      <c r="DA1167">
        <v>0.36299999999999999</v>
      </c>
      <c r="DB1167">
        <v>0</v>
      </c>
      <c r="DC1167">
        <v>307.28100000000001</v>
      </c>
    </row>
    <row r="1168" spans="1:107" x14ac:dyDescent="0.45">
      <c r="A1168">
        <v>2024</v>
      </c>
      <c r="B1168">
        <v>4</v>
      </c>
      <c r="C1168" t="s">
        <v>140</v>
      </c>
      <c r="D1168">
        <v>99999</v>
      </c>
      <c r="E1168" t="s">
        <v>329</v>
      </c>
      <c r="F1168" t="s">
        <v>323</v>
      </c>
      <c r="H1168">
        <v>7.3479999999999999</v>
      </c>
      <c r="I1168">
        <v>0.49399999999999999</v>
      </c>
      <c r="J1168">
        <v>-1.7000000000000001E-2</v>
      </c>
      <c r="K1168">
        <v>0</v>
      </c>
      <c r="L1168">
        <v>7.8250000000000002</v>
      </c>
      <c r="M1168" t="s">
        <v>324</v>
      </c>
      <c r="N1168" t="s">
        <v>324</v>
      </c>
      <c r="O1168" t="s">
        <v>324</v>
      </c>
      <c r="P1168" t="s">
        <v>324</v>
      </c>
      <c r="Q1168" t="s">
        <v>324</v>
      </c>
      <c r="R1168" t="s">
        <v>324</v>
      </c>
      <c r="S1168" t="s">
        <v>324</v>
      </c>
      <c r="T1168" t="s">
        <v>324</v>
      </c>
      <c r="U1168" t="s">
        <v>324</v>
      </c>
      <c r="V1168">
        <v>0</v>
      </c>
      <c r="W1168" t="s">
        <v>324</v>
      </c>
      <c r="X1168" t="s">
        <v>324</v>
      </c>
      <c r="Y1168" t="s">
        <v>324</v>
      </c>
      <c r="Z1168" t="s">
        <v>324</v>
      </c>
      <c r="AA1168" t="s">
        <v>324</v>
      </c>
      <c r="AB1168" t="s">
        <v>324</v>
      </c>
      <c r="AC1168" t="s">
        <v>324</v>
      </c>
      <c r="AD1168" t="s">
        <v>324</v>
      </c>
      <c r="AE1168" t="s">
        <v>324</v>
      </c>
      <c r="AF1168" t="s">
        <v>324</v>
      </c>
      <c r="AG1168" t="s">
        <v>324</v>
      </c>
      <c r="AH1168" t="s">
        <v>324</v>
      </c>
      <c r="AI1168" t="s">
        <v>324</v>
      </c>
      <c r="AJ1168" t="s">
        <v>324</v>
      </c>
      <c r="AK1168">
        <v>0</v>
      </c>
      <c r="AL1168" t="s">
        <v>324</v>
      </c>
      <c r="AM1168" t="s">
        <v>324</v>
      </c>
      <c r="AN1168" t="s">
        <v>324</v>
      </c>
      <c r="AO1168" t="s">
        <v>324</v>
      </c>
      <c r="AP1168" t="s">
        <v>324</v>
      </c>
      <c r="AQ1168" t="s">
        <v>324</v>
      </c>
      <c r="AR1168" t="s">
        <v>324</v>
      </c>
      <c r="AS1168" t="s">
        <v>324</v>
      </c>
      <c r="AT1168" t="s">
        <v>324</v>
      </c>
      <c r="AU1168" t="s">
        <v>324</v>
      </c>
      <c r="AV1168" t="s">
        <v>324</v>
      </c>
      <c r="AW1168" t="s">
        <v>324</v>
      </c>
      <c r="AX1168" t="s">
        <v>324</v>
      </c>
      <c r="AY1168" t="s">
        <v>324</v>
      </c>
      <c r="AZ1168">
        <v>0</v>
      </c>
      <c r="BA1168" t="s">
        <v>324</v>
      </c>
      <c r="BB1168" t="s">
        <v>324</v>
      </c>
      <c r="BC1168" t="s">
        <v>324</v>
      </c>
      <c r="BD1168" t="s">
        <v>324</v>
      </c>
      <c r="BE1168" t="s">
        <v>324</v>
      </c>
      <c r="BF1168" t="s">
        <v>324</v>
      </c>
      <c r="BG1168" t="s">
        <v>324</v>
      </c>
      <c r="BH1168" t="s">
        <v>324</v>
      </c>
      <c r="BI1168" t="s">
        <v>324</v>
      </c>
      <c r="BJ1168" t="s">
        <v>324</v>
      </c>
      <c r="BK1168" t="s">
        <v>324</v>
      </c>
      <c r="BL1168" t="s">
        <v>324</v>
      </c>
      <c r="BM1168" t="s">
        <v>324</v>
      </c>
      <c r="BN1168" t="s">
        <v>324</v>
      </c>
      <c r="BO1168" t="s">
        <v>324</v>
      </c>
      <c r="BP1168" t="s">
        <v>324</v>
      </c>
      <c r="BQ1168" t="s">
        <v>324</v>
      </c>
      <c r="BR1168" t="s">
        <v>324</v>
      </c>
      <c r="BS1168" t="s">
        <v>324</v>
      </c>
      <c r="BT1168" t="s">
        <v>324</v>
      </c>
      <c r="BU1168" t="s">
        <v>324</v>
      </c>
      <c r="BV1168" t="s">
        <v>324</v>
      </c>
      <c r="BW1168" t="s">
        <v>324</v>
      </c>
      <c r="BX1168" t="s">
        <v>324</v>
      </c>
      <c r="BY1168" t="s">
        <v>324</v>
      </c>
      <c r="BZ1168" t="s">
        <v>324</v>
      </c>
      <c r="CA1168" t="s">
        <v>324</v>
      </c>
      <c r="CB1168" t="s">
        <v>324</v>
      </c>
      <c r="CC1168" t="s">
        <v>324</v>
      </c>
      <c r="CD1168" t="s">
        <v>324</v>
      </c>
      <c r="CE1168" t="s">
        <v>324</v>
      </c>
      <c r="CF1168" t="s">
        <v>324</v>
      </c>
      <c r="CG1168" t="s">
        <v>324</v>
      </c>
      <c r="CH1168" t="s">
        <v>324</v>
      </c>
      <c r="CI1168" t="s">
        <v>324</v>
      </c>
      <c r="CJ1168" t="s">
        <v>324</v>
      </c>
      <c r="CK1168" t="s">
        <v>324</v>
      </c>
      <c r="CL1168" t="s">
        <v>324</v>
      </c>
      <c r="CM1168" t="s">
        <v>324</v>
      </c>
      <c r="CN1168" t="s">
        <v>324</v>
      </c>
      <c r="CO1168">
        <v>7.3479999999999999</v>
      </c>
      <c r="CP1168">
        <v>0.49399999999999999</v>
      </c>
      <c r="CQ1168">
        <v>-1.7000000000000001E-2</v>
      </c>
      <c r="CR1168">
        <v>0</v>
      </c>
      <c r="CS1168">
        <v>7.8250000000000002</v>
      </c>
      <c r="CT1168" t="s">
        <v>324</v>
      </c>
      <c r="CU1168" t="s">
        <v>324</v>
      </c>
      <c r="CV1168" t="s">
        <v>324</v>
      </c>
      <c r="CW1168" t="s">
        <v>324</v>
      </c>
      <c r="CX1168" t="s">
        <v>324</v>
      </c>
      <c r="CY1168" t="s">
        <v>324</v>
      </c>
      <c r="CZ1168" t="s">
        <v>324</v>
      </c>
      <c r="DA1168" t="s">
        <v>324</v>
      </c>
      <c r="DB1168" t="s">
        <v>324</v>
      </c>
      <c r="DC1168" t="s">
        <v>324</v>
      </c>
    </row>
    <row r="1169" spans="1:107" x14ac:dyDescent="0.45">
      <c r="A1169">
        <v>2024</v>
      </c>
      <c r="B1169">
        <v>4</v>
      </c>
      <c r="C1169" t="s">
        <v>149</v>
      </c>
      <c r="D1169">
        <v>6374</v>
      </c>
      <c r="E1169" t="s">
        <v>422</v>
      </c>
      <c r="F1169" t="s">
        <v>323</v>
      </c>
      <c r="G1169" t="s">
        <v>244</v>
      </c>
      <c r="H1169">
        <v>20.95</v>
      </c>
      <c r="I1169">
        <v>2.133</v>
      </c>
      <c r="J1169">
        <v>0.99099999999999999</v>
      </c>
      <c r="K1169" t="s">
        <v>324</v>
      </c>
      <c r="L1169">
        <v>24.074000000000002</v>
      </c>
      <c r="M1169">
        <v>3156</v>
      </c>
      <c r="N1169">
        <v>37</v>
      </c>
      <c r="O1169">
        <v>5</v>
      </c>
      <c r="P1169" t="s">
        <v>324</v>
      </c>
      <c r="Q1169">
        <v>3198</v>
      </c>
      <c r="R1169">
        <v>0.41699999999999998</v>
      </c>
      <c r="S1169">
        <v>11.055</v>
      </c>
      <c r="T1169" t="s">
        <v>324</v>
      </c>
      <c r="U1169" t="s">
        <v>324</v>
      </c>
      <c r="V1169">
        <v>11.472</v>
      </c>
      <c r="W1169">
        <v>47</v>
      </c>
      <c r="X1169">
        <v>33</v>
      </c>
      <c r="Y1169" t="s">
        <v>324</v>
      </c>
      <c r="Z1169" t="s">
        <v>324</v>
      </c>
      <c r="AA1169">
        <v>80</v>
      </c>
      <c r="AB1169">
        <v>284.887</v>
      </c>
      <c r="AC1169" t="s">
        <v>324</v>
      </c>
      <c r="AD1169" t="s">
        <v>324</v>
      </c>
      <c r="AE1169" t="s">
        <v>324</v>
      </c>
      <c r="AF1169">
        <v>284.887</v>
      </c>
      <c r="AG1169">
        <v>0.13600000000000001</v>
      </c>
      <c r="AH1169" t="s">
        <v>324</v>
      </c>
      <c r="AI1169" t="s">
        <v>324</v>
      </c>
      <c r="AJ1169" t="s">
        <v>324</v>
      </c>
      <c r="AK1169">
        <v>0.13600000000000001</v>
      </c>
      <c r="AL1169">
        <v>20</v>
      </c>
      <c r="AM1169" t="s">
        <v>324</v>
      </c>
      <c r="AN1169" t="s">
        <v>324</v>
      </c>
      <c r="AO1169" t="s">
        <v>324</v>
      </c>
      <c r="AP1169">
        <v>20</v>
      </c>
      <c r="AQ1169">
        <v>0.23699999999999999</v>
      </c>
      <c r="AR1169" t="s">
        <v>324</v>
      </c>
      <c r="AS1169" t="s">
        <v>324</v>
      </c>
      <c r="AT1169" t="s">
        <v>324</v>
      </c>
      <c r="AU1169">
        <v>0.23699999999999999</v>
      </c>
      <c r="AV1169" t="s">
        <v>324</v>
      </c>
      <c r="AW1169" t="s">
        <v>324</v>
      </c>
      <c r="AX1169" t="s">
        <v>324</v>
      </c>
      <c r="AY1169" t="s">
        <v>324</v>
      </c>
      <c r="AZ1169">
        <v>0</v>
      </c>
      <c r="BA1169" t="s">
        <v>324</v>
      </c>
      <c r="BB1169" t="s">
        <v>324</v>
      </c>
      <c r="BC1169" t="s">
        <v>324</v>
      </c>
      <c r="BD1169" t="s">
        <v>324</v>
      </c>
      <c r="BE1169">
        <v>0</v>
      </c>
      <c r="BF1169" t="s">
        <v>324</v>
      </c>
      <c r="BG1169" t="s">
        <v>324</v>
      </c>
      <c r="BH1169" t="s">
        <v>324</v>
      </c>
      <c r="BI1169" t="s">
        <v>324</v>
      </c>
      <c r="BJ1169">
        <v>0</v>
      </c>
      <c r="BK1169" t="s">
        <v>324</v>
      </c>
      <c r="BL1169" t="s">
        <v>324</v>
      </c>
      <c r="BM1169" t="s">
        <v>324</v>
      </c>
      <c r="BN1169" t="s">
        <v>324</v>
      </c>
      <c r="BO1169">
        <v>0</v>
      </c>
      <c r="BP1169" t="s">
        <v>324</v>
      </c>
      <c r="BQ1169" t="s">
        <v>324</v>
      </c>
      <c r="BR1169" t="s">
        <v>324</v>
      </c>
      <c r="BS1169" t="s">
        <v>324</v>
      </c>
      <c r="BT1169">
        <v>0</v>
      </c>
      <c r="BU1169" t="s">
        <v>324</v>
      </c>
      <c r="BV1169" t="s">
        <v>324</v>
      </c>
      <c r="BW1169" t="s">
        <v>324</v>
      </c>
      <c r="BX1169" t="s">
        <v>324</v>
      </c>
      <c r="BY1169">
        <v>0</v>
      </c>
      <c r="BZ1169">
        <v>2E-3</v>
      </c>
      <c r="CA1169" t="s">
        <v>324</v>
      </c>
      <c r="CB1169" t="s">
        <v>324</v>
      </c>
      <c r="CC1169" t="s">
        <v>324</v>
      </c>
      <c r="CD1169">
        <v>2E-3</v>
      </c>
      <c r="CE1169">
        <v>2</v>
      </c>
      <c r="CF1169" t="s">
        <v>324</v>
      </c>
      <c r="CG1169" t="s">
        <v>324</v>
      </c>
      <c r="CH1169" t="s">
        <v>324</v>
      </c>
      <c r="CI1169">
        <v>2</v>
      </c>
      <c r="CJ1169" t="s">
        <v>324</v>
      </c>
      <c r="CK1169" t="s">
        <v>324</v>
      </c>
      <c r="CL1169" t="s">
        <v>324</v>
      </c>
      <c r="CM1169" t="s">
        <v>324</v>
      </c>
      <c r="CN1169">
        <v>0</v>
      </c>
      <c r="CO1169">
        <v>21.369</v>
      </c>
      <c r="CP1169">
        <v>13.188000000000001</v>
      </c>
      <c r="CQ1169">
        <v>0.99099999999999999</v>
      </c>
      <c r="CR1169">
        <v>0</v>
      </c>
      <c r="CS1169">
        <v>35.548000000000002</v>
      </c>
      <c r="CT1169">
        <v>3205</v>
      </c>
      <c r="CU1169">
        <v>70</v>
      </c>
      <c r="CV1169">
        <v>5</v>
      </c>
      <c r="CW1169">
        <v>0</v>
      </c>
      <c r="CX1169">
        <v>3280</v>
      </c>
      <c r="CY1169">
        <v>284.887</v>
      </c>
      <c r="CZ1169">
        <v>0</v>
      </c>
      <c r="DA1169">
        <v>0</v>
      </c>
      <c r="DB1169">
        <v>0</v>
      </c>
      <c r="DC1169">
        <v>284.887</v>
      </c>
    </row>
    <row r="1170" spans="1:107" x14ac:dyDescent="0.45">
      <c r="A1170">
        <v>2024</v>
      </c>
      <c r="B1170">
        <v>4</v>
      </c>
      <c r="C1170" t="s">
        <v>149</v>
      </c>
      <c r="D1170">
        <v>8774</v>
      </c>
      <c r="E1170" t="s">
        <v>423</v>
      </c>
      <c r="F1170" t="s">
        <v>323</v>
      </c>
      <c r="G1170" t="s">
        <v>247</v>
      </c>
      <c r="H1170">
        <v>8.7999999999999995E-2</v>
      </c>
      <c r="I1170">
        <v>2.1000000000000001E-2</v>
      </c>
      <c r="J1170" t="s">
        <v>324</v>
      </c>
      <c r="K1170" t="s">
        <v>324</v>
      </c>
      <c r="L1170">
        <v>0.109</v>
      </c>
      <c r="M1170">
        <v>12</v>
      </c>
      <c r="N1170">
        <v>3</v>
      </c>
      <c r="O1170" t="s">
        <v>324</v>
      </c>
      <c r="P1170" t="s">
        <v>324</v>
      </c>
      <c r="Q1170">
        <v>15</v>
      </c>
      <c r="R1170" t="s">
        <v>324</v>
      </c>
      <c r="S1170" t="s">
        <v>324</v>
      </c>
      <c r="T1170" t="s">
        <v>324</v>
      </c>
      <c r="U1170" t="s">
        <v>324</v>
      </c>
      <c r="V1170">
        <v>0</v>
      </c>
      <c r="W1170" t="s">
        <v>324</v>
      </c>
      <c r="X1170" t="s">
        <v>324</v>
      </c>
      <c r="Y1170" t="s">
        <v>324</v>
      </c>
      <c r="Z1170" t="s">
        <v>324</v>
      </c>
      <c r="AA1170">
        <v>0</v>
      </c>
      <c r="AB1170" t="s">
        <v>324</v>
      </c>
      <c r="AC1170" t="s">
        <v>324</v>
      </c>
      <c r="AD1170" t="s">
        <v>324</v>
      </c>
      <c r="AE1170" t="s">
        <v>324</v>
      </c>
      <c r="AF1170">
        <v>0</v>
      </c>
      <c r="AG1170" t="s">
        <v>324</v>
      </c>
      <c r="AH1170" t="s">
        <v>324</v>
      </c>
      <c r="AI1170" t="s">
        <v>324</v>
      </c>
      <c r="AJ1170" t="s">
        <v>324</v>
      </c>
      <c r="AK1170">
        <v>0</v>
      </c>
      <c r="AL1170" t="s">
        <v>324</v>
      </c>
      <c r="AM1170" t="s">
        <v>324</v>
      </c>
      <c r="AN1170" t="s">
        <v>324</v>
      </c>
      <c r="AO1170" t="s">
        <v>324</v>
      </c>
      <c r="AP1170">
        <v>0</v>
      </c>
      <c r="AQ1170" t="s">
        <v>324</v>
      </c>
      <c r="AR1170" t="s">
        <v>324</v>
      </c>
      <c r="AS1170" t="s">
        <v>324</v>
      </c>
      <c r="AT1170" t="s">
        <v>324</v>
      </c>
      <c r="AU1170">
        <v>0</v>
      </c>
      <c r="AV1170" t="s">
        <v>324</v>
      </c>
      <c r="AW1170" t="s">
        <v>324</v>
      </c>
      <c r="AX1170" t="s">
        <v>324</v>
      </c>
      <c r="AY1170" t="s">
        <v>324</v>
      </c>
      <c r="AZ1170">
        <v>0</v>
      </c>
      <c r="BA1170" t="s">
        <v>324</v>
      </c>
      <c r="BB1170" t="s">
        <v>324</v>
      </c>
      <c r="BC1170" t="s">
        <v>324</v>
      </c>
      <c r="BD1170" t="s">
        <v>324</v>
      </c>
      <c r="BE1170">
        <v>0</v>
      </c>
      <c r="BF1170" t="s">
        <v>324</v>
      </c>
      <c r="BG1170" t="s">
        <v>324</v>
      </c>
      <c r="BH1170" t="s">
        <v>324</v>
      </c>
      <c r="BI1170" t="s">
        <v>324</v>
      </c>
      <c r="BJ1170">
        <v>0</v>
      </c>
      <c r="BK1170" t="s">
        <v>324</v>
      </c>
      <c r="BL1170" t="s">
        <v>324</v>
      </c>
      <c r="BM1170" t="s">
        <v>324</v>
      </c>
      <c r="BN1170" t="s">
        <v>324</v>
      </c>
      <c r="BO1170">
        <v>0</v>
      </c>
      <c r="BP1170" t="s">
        <v>324</v>
      </c>
      <c r="BQ1170" t="s">
        <v>324</v>
      </c>
      <c r="BR1170" t="s">
        <v>324</v>
      </c>
      <c r="BS1170" t="s">
        <v>324</v>
      </c>
      <c r="BT1170">
        <v>0</v>
      </c>
      <c r="BU1170" t="s">
        <v>324</v>
      </c>
      <c r="BV1170" t="s">
        <v>324</v>
      </c>
      <c r="BW1170" t="s">
        <v>324</v>
      </c>
      <c r="BX1170" t="s">
        <v>324</v>
      </c>
      <c r="BY1170">
        <v>0</v>
      </c>
      <c r="BZ1170" t="s">
        <v>324</v>
      </c>
      <c r="CA1170" t="s">
        <v>324</v>
      </c>
      <c r="CB1170" t="s">
        <v>324</v>
      </c>
      <c r="CC1170" t="s">
        <v>324</v>
      </c>
      <c r="CD1170">
        <v>0</v>
      </c>
      <c r="CE1170" t="s">
        <v>324</v>
      </c>
      <c r="CF1170" t="s">
        <v>324</v>
      </c>
      <c r="CG1170" t="s">
        <v>324</v>
      </c>
      <c r="CH1170" t="s">
        <v>324</v>
      </c>
      <c r="CI1170">
        <v>0</v>
      </c>
      <c r="CJ1170" t="s">
        <v>324</v>
      </c>
      <c r="CK1170" t="s">
        <v>324</v>
      </c>
      <c r="CL1170" t="s">
        <v>324</v>
      </c>
      <c r="CM1170" t="s">
        <v>324</v>
      </c>
      <c r="CN1170">
        <v>0</v>
      </c>
      <c r="CO1170">
        <v>8.7999999999999995E-2</v>
      </c>
      <c r="CP1170">
        <v>2.1000000000000001E-2</v>
      </c>
      <c r="CQ1170" t="s">
        <v>179</v>
      </c>
      <c r="CR1170">
        <v>0</v>
      </c>
      <c r="CS1170">
        <v>0.109</v>
      </c>
      <c r="CT1170">
        <v>12</v>
      </c>
      <c r="CU1170">
        <v>3</v>
      </c>
      <c r="CV1170">
        <v>0</v>
      </c>
      <c r="CW1170">
        <v>0</v>
      </c>
      <c r="CX1170">
        <v>15</v>
      </c>
      <c r="CY1170">
        <v>0</v>
      </c>
      <c r="CZ1170">
        <v>0</v>
      </c>
      <c r="DA1170">
        <v>0</v>
      </c>
      <c r="DB1170">
        <v>0</v>
      </c>
      <c r="DC1170">
        <v>0</v>
      </c>
    </row>
    <row r="1171" spans="1:107" x14ac:dyDescent="0.45">
      <c r="A1171">
        <v>2024</v>
      </c>
      <c r="B1171">
        <v>4</v>
      </c>
      <c r="C1171" t="s">
        <v>149</v>
      </c>
      <c r="D1171">
        <v>11804</v>
      </c>
      <c r="E1171" t="s">
        <v>424</v>
      </c>
      <c r="F1171" t="s">
        <v>323</v>
      </c>
      <c r="G1171" t="s">
        <v>244</v>
      </c>
      <c r="H1171">
        <v>627.47400000000005</v>
      </c>
      <c r="I1171">
        <v>692.43600000000004</v>
      </c>
      <c r="J1171">
        <v>0.107</v>
      </c>
      <c r="K1171">
        <v>0</v>
      </c>
      <c r="L1171">
        <v>1320.0170000000001</v>
      </c>
      <c r="M1171">
        <v>95422</v>
      </c>
      <c r="N1171">
        <v>2480</v>
      </c>
      <c r="O1171">
        <v>7</v>
      </c>
      <c r="P1171">
        <v>0</v>
      </c>
      <c r="Q1171">
        <v>97909</v>
      </c>
      <c r="R1171">
        <v>0</v>
      </c>
      <c r="S1171" t="s">
        <v>324</v>
      </c>
      <c r="T1171">
        <v>0</v>
      </c>
      <c r="U1171">
        <v>0</v>
      </c>
      <c r="V1171">
        <v>0</v>
      </c>
      <c r="W1171">
        <v>0</v>
      </c>
      <c r="X1171" t="s">
        <v>324</v>
      </c>
      <c r="Y1171">
        <v>0</v>
      </c>
      <c r="Z1171">
        <v>0</v>
      </c>
      <c r="AA1171">
        <v>0</v>
      </c>
      <c r="AB1171">
        <v>0</v>
      </c>
      <c r="AC1171">
        <v>0</v>
      </c>
      <c r="AD1171">
        <v>0</v>
      </c>
      <c r="AE1171">
        <v>0</v>
      </c>
      <c r="AF1171">
        <v>0</v>
      </c>
      <c r="AG1171">
        <v>0.47199999999999998</v>
      </c>
      <c r="AH1171" t="s">
        <v>324</v>
      </c>
      <c r="AI1171" t="s">
        <v>324</v>
      </c>
      <c r="AJ1171" t="s">
        <v>324</v>
      </c>
      <c r="AK1171">
        <v>0.47199999999999998</v>
      </c>
      <c r="AL1171">
        <v>67</v>
      </c>
      <c r="AM1171" t="s">
        <v>324</v>
      </c>
      <c r="AN1171" t="s">
        <v>324</v>
      </c>
      <c r="AO1171" t="s">
        <v>324</v>
      </c>
      <c r="AP1171">
        <v>67</v>
      </c>
      <c r="AQ1171" t="s">
        <v>324</v>
      </c>
      <c r="AR1171" t="s">
        <v>324</v>
      </c>
      <c r="AS1171" t="s">
        <v>324</v>
      </c>
      <c r="AT1171" t="s">
        <v>324</v>
      </c>
      <c r="AU1171">
        <v>0</v>
      </c>
      <c r="AV1171" t="s">
        <v>324</v>
      </c>
      <c r="AW1171" t="s">
        <v>324</v>
      </c>
      <c r="AX1171" t="s">
        <v>324</v>
      </c>
      <c r="AY1171" t="s">
        <v>324</v>
      </c>
      <c r="AZ1171">
        <v>0</v>
      </c>
      <c r="BA1171" t="s">
        <v>324</v>
      </c>
      <c r="BB1171" t="s">
        <v>324</v>
      </c>
      <c r="BC1171" t="s">
        <v>324</v>
      </c>
      <c r="BD1171" t="s">
        <v>324</v>
      </c>
      <c r="BE1171">
        <v>0</v>
      </c>
      <c r="BF1171" t="s">
        <v>324</v>
      </c>
      <c r="BG1171" t="s">
        <v>324</v>
      </c>
      <c r="BH1171" t="s">
        <v>324</v>
      </c>
      <c r="BI1171" t="s">
        <v>324</v>
      </c>
      <c r="BJ1171">
        <v>0</v>
      </c>
      <c r="BK1171">
        <v>0.19400000000000001</v>
      </c>
      <c r="BL1171">
        <v>21.187000000000001</v>
      </c>
      <c r="BM1171" t="s">
        <v>324</v>
      </c>
      <c r="BN1171" t="s">
        <v>324</v>
      </c>
      <c r="BO1171">
        <v>21.381</v>
      </c>
      <c r="BP1171">
        <v>29</v>
      </c>
      <c r="BQ1171">
        <v>23</v>
      </c>
      <c r="BR1171" t="s">
        <v>324</v>
      </c>
      <c r="BS1171" t="s">
        <v>324</v>
      </c>
      <c r="BT1171">
        <v>52</v>
      </c>
      <c r="BU1171" t="s">
        <v>324</v>
      </c>
      <c r="BV1171" t="s">
        <v>324</v>
      </c>
      <c r="BW1171" t="s">
        <v>324</v>
      </c>
      <c r="BX1171" t="s">
        <v>324</v>
      </c>
      <c r="BY1171">
        <v>0</v>
      </c>
      <c r="BZ1171">
        <v>0.16900000000000001</v>
      </c>
      <c r="CA1171">
        <v>4.5250000000000004</v>
      </c>
      <c r="CB1171" t="s">
        <v>324</v>
      </c>
      <c r="CC1171" t="s">
        <v>324</v>
      </c>
      <c r="CD1171">
        <v>4.694</v>
      </c>
      <c r="CE1171">
        <v>66</v>
      </c>
      <c r="CF1171">
        <v>25</v>
      </c>
      <c r="CG1171" t="s">
        <v>324</v>
      </c>
      <c r="CH1171" t="s">
        <v>324</v>
      </c>
      <c r="CI1171">
        <v>91</v>
      </c>
      <c r="CJ1171" t="s">
        <v>324</v>
      </c>
      <c r="CK1171" t="s">
        <v>324</v>
      </c>
      <c r="CL1171" t="s">
        <v>324</v>
      </c>
      <c r="CM1171" t="s">
        <v>324</v>
      </c>
      <c r="CN1171">
        <v>0</v>
      </c>
      <c r="CO1171">
        <v>627.83699999999999</v>
      </c>
      <c r="CP1171">
        <v>718.14800000000002</v>
      </c>
      <c r="CQ1171">
        <v>0.107</v>
      </c>
      <c r="CR1171">
        <v>0</v>
      </c>
      <c r="CS1171">
        <v>1346.0920000000001</v>
      </c>
      <c r="CT1171">
        <v>95517</v>
      </c>
      <c r="CU1171">
        <v>2528</v>
      </c>
      <c r="CV1171">
        <v>7</v>
      </c>
      <c r="CW1171">
        <v>0</v>
      </c>
      <c r="CX1171">
        <v>98052</v>
      </c>
      <c r="CY1171">
        <v>0</v>
      </c>
      <c r="CZ1171">
        <v>0</v>
      </c>
      <c r="DA1171">
        <v>0</v>
      </c>
      <c r="DB1171">
        <v>0</v>
      </c>
      <c r="DC1171">
        <v>0</v>
      </c>
    </row>
    <row r="1172" spans="1:107" x14ac:dyDescent="0.45">
      <c r="A1172">
        <v>2024</v>
      </c>
      <c r="B1172">
        <v>4</v>
      </c>
      <c r="C1172" t="s">
        <v>149</v>
      </c>
      <c r="D1172">
        <v>13206</v>
      </c>
      <c r="E1172" t="s">
        <v>425</v>
      </c>
      <c r="F1172" t="s">
        <v>323</v>
      </c>
      <c r="G1172" t="s">
        <v>244</v>
      </c>
      <c r="H1172">
        <v>3.806</v>
      </c>
      <c r="I1172">
        <v>1.165</v>
      </c>
      <c r="J1172" t="s">
        <v>324</v>
      </c>
      <c r="K1172">
        <v>0</v>
      </c>
      <c r="L1172">
        <v>4.9710000000000001</v>
      </c>
      <c r="M1172">
        <v>259</v>
      </c>
      <c r="N1172">
        <v>35</v>
      </c>
      <c r="O1172" t="s">
        <v>324</v>
      </c>
      <c r="P1172">
        <v>0</v>
      </c>
      <c r="Q1172">
        <v>294</v>
      </c>
      <c r="R1172">
        <v>0</v>
      </c>
      <c r="S1172" t="s">
        <v>324</v>
      </c>
      <c r="T1172">
        <v>0</v>
      </c>
      <c r="U1172">
        <v>0</v>
      </c>
      <c r="V1172">
        <v>0</v>
      </c>
      <c r="W1172">
        <v>0</v>
      </c>
      <c r="X1172" t="s">
        <v>324</v>
      </c>
      <c r="Y1172">
        <v>0</v>
      </c>
      <c r="Z1172">
        <v>0</v>
      </c>
      <c r="AA1172">
        <v>0</v>
      </c>
      <c r="AB1172">
        <v>0</v>
      </c>
      <c r="AC1172">
        <v>0</v>
      </c>
      <c r="AD1172">
        <v>0</v>
      </c>
      <c r="AE1172">
        <v>0</v>
      </c>
      <c r="AF1172">
        <v>0</v>
      </c>
      <c r="AG1172" t="s">
        <v>324</v>
      </c>
      <c r="AH1172" t="s">
        <v>324</v>
      </c>
      <c r="AI1172" t="s">
        <v>324</v>
      </c>
      <c r="AJ1172" t="s">
        <v>324</v>
      </c>
      <c r="AK1172">
        <v>0</v>
      </c>
      <c r="AL1172" t="s">
        <v>324</v>
      </c>
      <c r="AM1172" t="s">
        <v>324</v>
      </c>
      <c r="AN1172" t="s">
        <v>324</v>
      </c>
      <c r="AO1172" t="s">
        <v>324</v>
      </c>
      <c r="AP1172">
        <v>0</v>
      </c>
      <c r="AQ1172" t="s">
        <v>324</v>
      </c>
      <c r="AR1172" t="s">
        <v>324</v>
      </c>
      <c r="AS1172" t="s">
        <v>324</v>
      </c>
      <c r="AT1172" t="s">
        <v>324</v>
      </c>
      <c r="AU1172">
        <v>0</v>
      </c>
      <c r="AV1172" t="s">
        <v>324</v>
      </c>
      <c r="AW1172" t="s">
        <v>324</v>
      </c>
      <c r="AX1172" t="s">
        <v>324</v>
      </c>
      <c r="AY1172" t="s">
        <v>324</v>
      </c>
      <c r="AZ1172">
        <v>0</v>
      </c>
      <c r="BA1172" t="s">
        <v>324</v>
      </c>
      <c r="BB1172" t="s">
        <v>324</v>
      </c>
      <c r="BC1172" t="s">
        <v>324</v>
      </c>
      <c r="BD1172" t="s">
        <v>324</v>
      </c>
      <c r="BE1172">
        <v>0</v>
      </c>
      <c r="BF1172" t="s">
        <v>324</v>
      </c>
      <c r="BG1172" t="s">
        <v>324</v>
      </c>
      <c r="BH1172" t="s">
        <v>324</v>
      </c>
      <c r="BI1172" t="s">
        <v>324</v>
      </c>
      <c r="BJ1172">
        <v>0</v>
      </c>
      <c r="BK1172">
        <v>1E-3</v>
      </c>
      <c r="BL1172">
        <v>0.4</v>
      </c>
      <c r="BM1172" t="s">
        <v>324</v>
      </c>
      <c r="BN1172" t="s">
        <v>324</v>
      </c>
      <c r="BO1172">
        <v>0.40100000000000002</v>
      </c>
      <c r="BP1172">
        <v>1</v>
      </c>
      <c r="BQ1172">
        <v>2</v>
      </c>
      <c r="BR1172" t="s">
        <v>324</v>
      </c>
      <c r="BS1172" t="s">
        <v>324</v>
      </c>
      <c r="BT1172">
        <v>3</v>
      </c>
      <c r="BU1172" t="s">
        <v>324</v>
      </c>
      <c r="BV1172" t="s">
        <v>324</v>
      </c>
      <c r="BW1172" t="s">
        <v>324</v>
      </c>
      <c r="BX1172" t="s">
        <v>324</v>
      </c>
      <c r="BY1172">
        <v>0</v>
      </c>
      <c r="BZ1172" t="s">
        <v>324</v>
      </c>
      <c r="CA1172" t="s">
        <v>324</v>
      </c>
      <c r="CB1172" t="s">
        <v>324</v>
      </c>
      <c r="CC1172" t="s">
        <v>324</v>
      </c>
      <c r="CD1172">
        <v>0</v>
      </c>
      <c r="CE1172" t="s">
        <v>324</v>
      </c>
      <c r="CF1172" t="s">
        <v>324</v>
      </c>
      <c r="CG1172" t="s">
        <v>324</v>
      </c>
      <c r="CH1172" t="s">
        <v>324</v>
      </c>
      <c r="CI1172">
        <v>0</v>
      </c>
      <c r="CJ1172" t="s">
        <v>324</v>
      </c>
      <c r="CK1172" t="s">
        <v>324</v>
      </c>
      <c r="CL1172" t="s">
        <v>324</v>
      </c>
      <c r="CM1172" t="s">
        <v>324</v>
      </c>
      <c r="CN1172">
        <v>0</v>
      </c>
      <c r="CO1172">
        <v>3.8069999999999999</v>
      </c>
      <c r="CP1172">
        <v>1.5649999999999999</v>
      </c>
      <c r="CQ1172" t="s">
        <v>179</v>
      </c>
      <c r="CR1172">
        <v>0</v>
      </c>
      <c r="CS1172">
        <v>5.3719999999999999</v>
      </c>
      <c r="CT1172">
        <v>260</v>
      </c>
      <c r="CU1172">
        <v>37</v>
      </c>
      <c r="CV1172">
        <v>0</v>
      </c>
      <c r="CW1172">
        <v>0</v>
      </c>
      <c r="CX1172">
        <v>297</v>
      </c>
      <c r="CY1172">
        <v>0</v>
      </c>
      <c r="CZ1172">
        <v>0</v>
      </c>
      <c r="DA1172">
        <v>0</v>
      </c>
      <c r="DB1172">
        <v>0</v>
      </c>
      <c r="DC1172">
        <v>0</v>
      </c>
    </row>
    <row r="1173" spans="1:107" x14ac:dyDescent="0.45">
      <c r="A1173">
        <v>2024</v>
      </c>
      <c r="B1173">
        <v>4</v>
      </c>
      <c r="C1173" t="s">
        <v>149</v>
      </c>
      <c r="D1173">
        <v>15748</v>
      </c>
      <c r="E1173" t="s">
        <v>426</v>
      </c>
      <c r="F1173" t="s">
        <v>323</v>
      </c>
      <c r="G1173" t="s">
        <v>244</v>
      </c>
      <c r="H1173">
        <v>2.2130000000000001</v>
      </c>
      <c r="I1173">
        <v>2.5289999999999999</v>
      </c>
      <c r="J1173">
        <v>0</v>
      </c>
      <c r="K1173">
        <v>0</v>
      </c>
      <c r="L1173">
        <v>4.742</v>
      </c>
      <c r="M1173">
        <v>281</v>
      </c>
      <c r="N1173">
        <v>22</v>
      </c>
      <c r="O1173">
        <v>0</v>
      </c>
      <c r="P1173">
        <v>0</v>
      </c>
      <c r="Q1173">
        <v>303</v>
      </c>
      <c r="R1173">
        <v>0</v>
      </c>
      <c r="S1173">
        <v>0</v>
      </c>
      <c r="T1173">
        <v>0</v>
      </c>
      <c r="U1173">
        <v>0</v>
      </c>
      <c r="V1173">
        <v>0</v>
      </c>
      <c r="W1173">
        <v>0</v>
      </c>
      <c r="X1173">
        <v>0</v>
      </c>
      <c r="Y1173">
        <v>0</v>
      </c>
      <c r="Z1173">
        <v>0</v>
      </c>
      <c r="AA1173">
        <v>0</v>
      </c>
      <c r="AB1173">
        <v>117.123</v>
      </c>
      <c r="AC1173">
        <v>56.155000000000001</v>
      </c>
      <c r="AD1173">
        <v>0</v>
      </c>
      <c r="AE1173">
        <v>0</v>
      </c>
      <c r="AF1173">
        <v>173.27799999999999</v>
      </c>
      <c r="AG1173">
        <v>0.23200000000000001</v>
      </c>
      <c r="AH1173">
        <v>0</v>
      </c>
      <c r="AI1173">
        <v>0</v>
      </c>
      <c r="AJ1173">
        <v>0</v>
      </c>
      <c r="AK1173">
        <v>0.23200000000000001</v>
      </c>
      <c r="AL1173">
        <v>22</v>
      </c>
      <c r="AM1173">
        <v>0</v>
      </c>
      <c r="AN1173">
        <v>0</v>
      </c>
      <c r="AO1173">
        <v>0</v>
      </c>
      <c r="AP1173">
        <v>22</v>
      </c>
      <c r="AQ1173">
        <v>0.46400000000000002</v>
      </c>
      <c r="AR1173">
        <v>0</v>
      </c>
      <c r="AS1173">
        <v>0</v>
      </c>
      <c r="AT1173">
        <v>0</v>
      </c>
      <c r="AU1173">
        <v>0.46400000000000002</v>
      </c>
      <c r="AV1173">
        <v>0</v>
      </c>
      <c r="AW1173">
        <v>0</v>
      </c>
      <c r="AX1173">
        <v>0</v>
      </c>
      <c r="AY1173">
        <v>0</v>
      </c>
      <c r="AZ1173">
        <v>0</v>
      </c>
      <c r="BA1173">
        <v>0</v>
      </c>
      <c r="BB1173">
        <v>0</v>
      </c>
      <c r="BC1173">
        <v>0</v>
      </c>
      <c r="BD1173">
        <v>0</v>
      </c>
      <c r="BE1173">
        <v>0</v>
      </c>
      <c r="BF1173">
        <v>0</v>
      </c>
      <c r="BG1173">
        <v>0</v>
      </c>
      <c r="BH1173">
        <v>0</v>
      </c>
      <c r="BI1173">
        <v>0</v>
      </c>
      <c r="BJ1173">
        <v>0</v>
      </c>
      <c r="BK1173">
        <v>0</v>
      </c>
      <c r="BL1173">
        <v>0</v>
      </c>
      <c r="BM1173">
        <v>0</v>
      </c>
      <c r="BN1173">
        <v>0</v>
      </c>
      <c r="BO1173">
        <v>0</v>
      </c>
      <c r="BP1173">
        <v>0</v>
      </c>
      <c r="BQ1173">
        <v>0</v>
      </c>
      <c r="BR1173">
        <v>0</v>
      </c>
      <c r="BS1173">
        <v>0</v>
      </c>
      <c r="BT1173">
        <v>0</v>
      </c>
      <c r="BU1173">
        <v>0</v>
      </c>
      <c r="BV1173">
        <v>0</v>
      </c>
      <c r="BW1173">
        <v>0</v>
      </c>
      <c r="BX1173">
        <v>0</v>
      </c>
      <c r="BY1173">
        <v>0</v>
      </c>
      <c r="BZ1173">
        <v>0</v>
      </c>
      <c r="CA1173">
        <v>0</v>
      </c>
      <c r="CB1173">
        <v>0</v>
      </c>
      <c r="CC1173">
        <v>0</v>
      </c>
      <c r="CD1173">
        <v>0</v>
      </c>
      <c r="CE1173">
        <v>0</v>
      </c>
      <c r="CF1173">
        <v>0</v>
      </c>
      <c r="CG1173">
        <v>0</v>
      </c>
      <c r="CH1173">
        <v>0</v>
      </c>
      <c r="CI1173">
        <v>0</v>
      </c>
      <c r="CJ1173">
        <v>0</v>
      </c>
      <c r="CK1173">
        <v>0</v>
      </c>
      <c r="CL1173">
        <v>0</v>
      </c>
      <c r="CM1173">
        <v>0</v>
      </c>
      <c r="CN1173">
        <v>0</v>
      </c>
      <c r="CO1173">
        <v>2.2130000000000001</v>
      </c>
      <c r="CP1173">
        <v>2.5289999999999999</v>
      </c>
      <c r="CQ1173" t="s">
        <v>179</v>
      </c>
      <c r="CR1173">
        <v>0</v>
      </c>
      <c r="CS1173">
        <v>4.742</v>
      </c>
      <c r="CT1173">
        <v>281</v>
      </c>
      <c r="CU1173">
        <v>22</v>
      </c>
      <c r="CV1173">
        <v>0</v>
      </c>
      <c r="CW1173">
        <v>0</v>
      </c>
      <c r="CX1173">
        <v>303</v>
      </c>
      <c r="CY1173">
        <v>117.123</v>
      </c>
      <c r="CZ1173">
        <v>56.155000000000001</v>
      </c>
      <c r="DA1173">
        <v>0</v>
      </c>
      <c r="DB1173">
        <v>0</v>
      </c>
      <c r="DC1173">
        <v>173.27799999999999</v>
      </c>
    </row>
    <row r="1174" spans="1:107" x14ac:dyDescent="0.45">
      <c r="A1174">
        <v>2024</v>
      </c>
      <c r="B1174">
        <v>4</v>
      </c>
      <c r="C1174" t="s">
        <v>149</v>
      </c>
      <c r="D1174">
        <v>54913</v>
      </c>
      <c r="E1174" t="s">
        <v>427</v>
      </c>
      <c r="F1174" t="s">
        <v>323</v>
      </c>
      <c r="G1174" t="s">
        <v>244</v>
      </c>
      <c r="H1174">
        <v>583.39099999999996</v>
      </c>
      <c r="I1174">
        <v>714.21500000000003</v>
      </c>
      <c r="J1174">
        <v>72.113</v>
      </c>
      <c r="K1174" t="s">
        <v>324</v>
      </c>
      <c r="L1174">
        <v>1369.7190000000001</v>
      </c>
      <c r="M1174">
        <v>72905</v>
      </c>
      <c r="N1174">
        <v>1866</v>
      </c>
      <c r="O1174">
        <v>191</v>
      </c>
      <c r="P1174" t="s">
        <v>324</v>
      </c>
      <c r="Q1174">
        <v>74962</v>
      </c>
      <c r="R1174" t="s">
        <v>324</v>
      </c>
      <c r="S1174" t="s">
        <v>324</v>
      </c>
      <c r="T1174" t="s">
        <v>324</v>
      </c>
      <c r="U1174" t="s">
        <v>324</v>
      </c>
      <c r="V1174">
        <v>0</v>
      </c>
      <c r="W1174" t="s">
        <v>324</v>
      </c>
      <c r="X1174" t="s">
        <v>324</v>
      </c>
      <c r="Y1174" t="s">
        <v>324</v>
      </c>
      <c r="Z1174" t="s">
        <v>324</v>
      </c>
      <c r="AA1174">
        <v>0</v>
      </c>
      <c r="AB1174" t="s">
        <v>324</v>
      </c>
      <c r="AC1174" t="s">
        <v>324</v>
      </c>
      <c r="AD1174" t="s">
        <v>324</v>
      </c>
      <c r="AE1174" t="s">
        <v>324</v>
      </c>
      <c r="AF1174">
        <v>0</v>
      </c>
      <c r="AG1174">
        <v>18.748000000000001</v>
      </c>
      <c r="AH1174">
        <v>118.565</v>
      </c>
      <c r="AI1174">
        <v>1.1499999999999999</v>
      </c>
      <c r="AJ1174" t="s">
        <v>324</v>
      </c>
      <c r="AK1174">
        <v>138.46299999999999</v>
      </c>
      <c r="AL1174">
        <v>1697</v>
      </c>
      <c r="AM1174">
        <v>93</v>
      </c>
      <c r="AN1174">
        <v>5</v>
      </c>
      <c r="AO1174" t="s">
        <v>324</v>
      </c>
      <c r="AP1174">
        <v>1795</v>
      </c>
      <c r="AQ1174" t="s">
        <v>324</v>
      </c>
      <c r="AR1174" t="s">
        <v>324</v>
      </c>
      <c r="AS1174" t="s">
        <v>324</v>
      </c>
      <c r="AT1174" t="s">
        <v>324</v>
      </c>
      <c r="AU1174">
        <v>0</v>
      </c>
      <c r="AV1174">
        <v>1.5820000000000001</v>
      </c>
      <c r="AW1174">
        <v>5.5250000000000004</v>
      </c>
      <c r="AX1174" t="s">
        <v>324</v>
      </c>
      <c r="AY1174" t="s">
        <v>324</v>
      </c>
      <c r="AZ1174">
        <v>7.1070000000000002</v>
      </c>
      <c r="BA1174">
        <v>202</v>
      </c>
      <c r="BB1174">
        <v>10</v>
      </c>
      <c r="BC1174" t="s">
        <v>324</v>
      </c>
      <c r="BD1174" t="s">
        <v>324</v>
      </c>
      <c r="BE1174">
        <v>212</v>
      </c>
      <c r="BF1174" t="s">
        <v>324</v>
      </c>
      <c r="BG1174" t="s">
        <v>324</v>
      </c>
      <c r="BH1174" t="s">
        <v>324</v>
      </c>
      <c r="BI1174" t="s">
        <v>324</v>
      </c>
      <c r="BJ1174">
        <v>0</v>
      </c>
      <c r="BK1174">
        <v>0.54600000000000004</v>
      </c>
      <c r="BL1174">
        <v>32.341000000000001</v>
      </c>
      <c r="BM1174">
        <v>4.16</v>
      </c>
      <c r="BN1174" t="s">
        <v>324</v>
      </c>
      <c r="BO1174">
        <v>37.046999999999997</v>
      </c>
      <c r="BP1174">
        <v>82</v>
      </c>
      <c r="BQ1174">
        <v>26</v>
      </c>
      <c r="BR1174">
        <v>3</v>
      </c>
      <c r="BS1174" t="s">
        <v>324</v>
      </c>
      <c r="BT1174">
        <v>111</v>
      </c>
      <c r="BU1174" t="s">
        <v>324</v>
      </c>
      <c r="BV1174" t="s">
        <v>324</v>
      </c>
      <c r="BW1174" t="s">
        <v>324</v>
      </c>
      <c r="BX1174" t="s">
        <v>324</v>
      </c>
      <c r="BY1174">
        <v>0</v>
      </c>
      <c r="BZ1174" t="s">
        <v>324</v>
      </c>
      <c r="CA1174" t="s">
        <v>324</v>
      </c>
      <c r="CB1174" t="s">
        <v>324</v>
      </c>
      <c r="CC1174" t="s">
        <v>324</v>
      </c>
      <c r="CD1174">
        <v>0</v>
      </c>
      <c r="CE1174" t="s">
        <v>324</v>
      </c>
      <c r="CF1174" t="s">
        <v>324</v>
      </c>
      <c r="CG1174" t="s">
        <v>324</v>
      </c>
      <c r="CH1174" t="s">
        <v>324</v>
      </c>
      <c r="CI1174">
        <v>0</v>
      </c>
      <c r="CJ1174" t="s">
        <v>324</v>
      </c>
      <c r="CK1174" t="s">
        <v>324</v>
      </c>
      <c r="CL1174" t="s">
        <v>324</v>
      </c>
      <c r="CM1174" t="s">
        <v>324</v>
      </c>
      <c r="CN1174">
        <v>0</v>
      </c>
      <c r="CO1174">
        <v>583.93700000000001</v>
      </c>
      <c r="CP1174">
        <v>746.55600000000004</v>
      </c>
      <c r="CQ1174">
        <v>76.272999999999996</v>
      </c>
      <c r="CR1174">
        <v>0</v>
      </c>
      <c r="CS1174">
        <v>1406.7660000000001</v>
      </c>
      <c r="CT1174">
        <v>72987</v>
      </c>
      <c r="CU1174">
        <v>1892</v>
      </c>
      <c r="CV1174">
        <v>194</v>
      </c>
      <c r="CW1174">
        <v>0</v>
      </c>
      <c r="CX1174">
        <v>75073</v>
      </c>
      <c r="CY1174">
        <v>0</v>
      </c>
      <c r="CZ1174">
        <v>0</v>
      </c>
      <c r="DA1174">
        <v>0</v>
      </c>
      <c r="DB1174">
        <v>0</v>
      </c>
      <c r="DC1174">
        <v>0</v>
      </c>
    </row>
    <row r="1175" spans="1:107" x14ac:dyDescent="0.45">
      <c r="A1175">
        <v>2024</v>
      </c>
      <c r="B1175">
        <v>4</v>
      </c>
      <c r="C1175" t="s">
        <v>149</v>
      </c>
      <c r="D1175">
        <v>99999</v>
      </c>
      <c r="E1175" t="s">
        <v>329</v>
      </c>
      <c r="F1175" t="s">
        <v>323</v>
      </c>
      <c r="H1175">
        <v>18.402999999999999</v>
      </c>
      <c r="I1175">
        <v>13.218999999999999</v>
      </c>
      <c r="J1175">
        <v>11.961</v>
      </c>
      <c r="K1175" t="s">
        <v>324</v>
      </c>
      <c r="L1175">
        <v>43.582999999999998</v>
      </c>
      <c r="M1175" t="s">
        <v>324</v>
      </c>
      <c r="N1175" t="s">
        <v>324</v>
      </c>
      <c r="O1175" t="s">
        <v>324</v>
      </c>
      <c r="P1175" t="s">
        <v>324</v>
      </c>
      <c r="Q1175" t="s">
        <v>324</v>
      </c>
      <c r="R1175" t="s">
        <v>324</v>
      </c>
      <c r="S1175" t="s">
        <v>324</v>
      </c>
      <c r="T1175" t="s">
        <v>324</v>
      </c>
      <c r="U1175" t="s">
        <v>324</v>
      </c>
      <c r="V1175">
        <v>0</v>
      </c>
      <c r="W1175" t="s">
        <v>324</v>
      </c>
      <c r="X1175" t="s">
        <v>324</v>
      </c>
      <c r="Y1175" t="s">
        <v>324</v>
      </c>
      <c r="Z1175" t="s">
        <v>324</v>
      </c>
      <c r="AA1175" t="s">
        <v>324</v>
      </c>
      <c r="AB1175" t="s">
        <v>324</v>
      </c>
      <c r="AC1175" t="s">
        <v>324</v>
      </c>
      <c r="AD1175" t="s">
        <v>324</v>
      </c>
      <c r="AE1175" t="s">
        <v>324</v>
      </c>
      <c r="AF1175" t="s">
        <v>324</v>
      </c>
      <c r="AG1175" t="s">
        <v>324</v>
      </c>
      <c r="AH1175" t="s">
        <v>324</v>
      </c>
      <c r="AI1175" t="s">
        <v>324</v>
      </c>
      <c r="AJ1175" t="s">
        <v>324</v>
      </c>
      <c r="AK1175">
        <v>0</v>
      </c>
      <c r="AL1175" t="s">
        <v>324</v>
      </c>
      <c r="AM1175" t="s">
        <v>324</v>
      </c>
      <c r="AN1175" t="s">
        <v>324</v>
      </c>
      <c r="AO1175" t="s">
        <v>324</v>
      </c>
      <c r="AP1175" t="s">
        <v>324</v>
      </c>
      <c r="AQ1175" t="s">
        <v>324</v>
      </c>
      <c r="AR1175" t="s">
        <v>324</v>
      </c>
      <c r="AS1175" t="s">
        <v>324</v>
      </c>
      <c r="AT1175" t="s">
        <v>324</v>
      </c>
      <c r="AU1175" t="s">
        <v>324</v>
      </c>
      <c r="AV1175" t="s">
        <v>324</v>
      </c>
      <c r="AW1175" t="s">
        <v>324</v>
      </c>
      <c r="AX1175" t="s">
        <v>324</v>
      </c>
      <c r="AY1175" t="s">
        <v>324</v>
      </c>
      <c r="AZ1175">
        <v>0</v>
      </c>
      <c r="BA1175" t="s">
        <v>324</v>
      </c>
      <c r="BB1175" t="s">
        <v>324</v>
      </c>
      <c r="BC1175" t="s">
        <v>324</v>
      </c>
      <c r="BD1175" t="s">
        <v>324</v>
      </c>
      <c r="BE1175" t="s">
        <v>324</v>
      </c>
      <c r="BF1175" t="s">
        <v>324</v>
      </c>
      <c r="BG1175" t="s">
        <v>324</v>
      </c>
      <c r="BH1175" t="s">
        <v>324</v>
      </c>
      <c r="BI1175" t="s">
        <v>324</v>
      </c>
      <c r="BJ1175" t="s">
        <v>324</v>
      </c>
      <c r="BK1175" t="s">
        <v>324</v>
      </c>
      <c r="BL1175" t="s">
        <v>324</v>
      </c>
      <c r="BM1175" t="s">
        <v>324</v>
      </c>
      <c r="BN1175" t="s">
        <v>324</v>
      </c>
      <c r="BO1175" t="s">
        <v>324</v>
      </c>
      <c r="BP1175" t="s">
        <v>324</v>
      </c>
      <c r="BQ1175" t="s">
        <v>324</v>
      </c>
      <c r="BR1175" t="s">
        <v>324</v>
      </c>
      <c r="BS1175" t="s">
        <v>324</v>
      </c>
      <c r="BT1175" t="s">
        <v>324</v>
      </c>
      <c r="BU1175" t="s">
        <v>324</v>
      </c>
      <c r="BV1175" t="s">
        <v>324</v>
      </c>
      <c r="BW1175" t="s">
        <v>324</v>
      </c>
      <c r="BX1175" t="s">
        <v>324</v>
      </c>
      <c r="BY1175" t="s">
        <v>324</v>
      </c>
      <c r="BZ1175" t="s">
        <v>324</v>
      </c>
      <c r="CA1175" t="s">
        <v>324</v>
      </c>
      <c r="CB1175" t="s">
        <v>324</v>
      </c>
      <c r="CC1175" t="s">
        <v>324</v>
      </c>
      <c r="CD1175" t="s">
        <v>324</v>
      </c>
      <c r="CE1175" t="s">
        <v>324</v>
      </c>
      <c r="CF1175" t="s">
        <v>324</v>
      </c>
      <c r="CG1175" t="s">
        <v>324</v>
      </c>
      <c r="CH1175" t="s">
        <v>324</v>
      </c>
      <c r="CI1175" t="s">
        <v>324</v>
      </c>
      <c r="CJ1175" t="s">
        <v>324</v>
      </c>
      <c r="CK1175" t="s">
        <v>324</v>
      </c>
      <c r="CL1175" t="s">
        <v>324</v>
      </c>
      <c r="CM1175" t="s">
        <v>324</v>
      </c>
      <c r="CN1175" t="s">
        <v>324</v>
      </c>
      <c r="CO1175">
        <v>18.402999999999999</v>
      </c>
      <c r="CP1175">
        <v>13.218999999999999</v>
      </c>
      <c r="CQ1175">
        <v>11.961</v>
      </c>
      <c r="CR1175" t="s">
        <v>324</v>
      </c>
      <c r="CS1175">
        <v>43.582999999999998</v>
      </c>
      <c r="CT1175" t="s">
        <v>324</v>
      </c>
      <c r="CU1175" t="s">
        <v>324</v>
      </c>
      <c r="CV1175" t="s">
        <v>324</v>
      </c>
      <c r="CW1175" t="s">
        <v>324</v>
      </c>
      <c r="CX1175" t="s">
        <v>324</v>
      </c>
      <c r="CY1175" t="s">
        <v>324</v>
      </c>
      <c r="CZ1175" t="s">
        <v>324</v>
      </c>
      <c r="DA1175" t="s">
        <v>324</v>
      </c>
      <c r="DB1175" t="s">
        <v>324</v>
      </c>
      <c r="DC1175" t="s">
        <v>324</v>
      </c>
    </row>
    <row r="1176" spans="1:107" x14ac:dyDescent="0.45">
      <c r="A1176">
        <v>2024</v>
      </c>
      <c r="B1176">
        <v>4</v>
      </c>
      <c r="C1176" t="s">
        <v>146</v>
      </c>
      <c r="D1176">
        <v>1167</v>
      </c>
      <c r="E1176" t="s">
        <v>428</v>
      </c>
      <c r="F1176" t="s">
        <v>323</v>
      </c>
      <c r="G1176" t="s">
        <v>244</v>
      </c>
      <c r="H1176">
        <v>352.15</v>
      </c>
      <c r="I1176">
        <v>80.715000000000003</v>
      </c>
      <c r="J1176">
        <v>0</v>
      </c>
      <c r="K1176">
        <v>0</v>
      </c>
      <c r="L1176">
        <v>432.86500000000001</v>
      </c>
      <c r="M1176">
        <v>45380</v>
      </c>
      <c r="N1176">
        <v>980</v>
      </c>
      <c r="O1176">
        <v>0</v>
      </c>
      <c r="P1176">
        <v>0</v>
      </c>
      <c r="Q1176">
        <v>46360</v>
      </c>
      <c r="R1176">
        <v>0</v>
      </c>
      <c r="S1176">
        <v>161.839</v>
      </c>
      <c r="T1176">
        <v>0</v>
      </c>
      <c r="U1176">
        <v>0</v>
      </c>
      <c r="V1176">
        <v>161.839</v>
      </c>
      <c r="W1176">
        <v>0</v>
      </c>
      <c r="X1176">
        <v>1590</v>
      </c>
      <c r="Y1176">
        <v>0</v>
      </c>
      <c r="Z1176">
        <v>0</v>
      </c>
      <c r="AA1176">
        <v>1590</v>
      </c>
      <c r="AB1176" t="s">
        <v>324</v>
      </c>
      <c r="AC1176" t="s">
        <v>324</v>
      </c>
      <c r="AD1176" t="s">
        <v>324</v>
      </c>
      <c r="AE1176" t="s">
        <v>324</v>
      </c>
      <c r="AF1176">
        <v>0</v>
      </c>
      <c r="AG1176" t="s">
        <v>324</v>
      </c>
      <c r="AH1176" t="s">
        <v>324</v>
      </c>
      <c r="AI1176" t="s">
        <v>324</v>
      </c>
      <c r="AJ1176" t="s">
        <v>324</v>
      </c>
      <c r="AK1176">
        <v>0</v>
      </c>
      <c r="AL1176" t="s">
        <v>324</v>
      </c>
      <c r="AM1176" t="s">
        <v>324</v>
      </c>
      <c r="AN1176" t="s">
        <v>324</v>
      </c>
      <c r="AO1176" t="s">
        <v>324</v>
      </c>
      <c r="AP1176">
        <v>0</v>
      </c>
      <c r="AQ1176" t="s">
        <v>324</v>
      </c>
      <c r="AR1176" t="s">
        <v>324</v>
      </c>
      <c r="AS1176" t="s">
        <v>324</v>
      </c>
      <c r="AT1176" t="s">
        <v>324</v>
      </c>
      <c r="AU1176">
        <v>0</v>
      </c>
      <c r="AV1176" t="s">
        <v>324</v>
      </c>
      <c r="AW1176" t="s">
        <v>324</v>
      </c>
      <c r="AX1176" t="s">
        <v>324</v>
      </c>
      <c r="AY1176" t="s">
        <v>324</v>
      </c>
      <c r="AZ1176">
        <v>0</v>
      </c>
      <c r="BA1176" t="s">
        <v>324</v>
      </c>
      <c r="BB1176" t="s">
        <v>324</v>
      </c>
      <c r="BC1176" t="s">
        <v>324</v>
      </c>
      <c r="BD1176" t="s">
        <v>324</v>
      </c>
      <c r="BE1176">
        <v>0</v>
      </c>
      <c r="BF1176" t="s">
        <v>324</v>
      </c>
      <c r="BG1176" t="s">
        <v>324</v>
      </c>
      <c r="BH1176" t="s">
        <v>324</v>
      </c>
      <c r="BI1176" t="s">
        <v>324</v>
      </c>
      <c r="BJ1176">
        <v>0</v>
      </c>
      <c r="BK1176">
        <v>7.9000000000000001E-2</v>
      </c>
      <c r="BL1176">
        <v>2.1999999999999999E-2</v>
      </c>
      <c r="BM1176">
        <v>0</v>
      </c>
      <c r="BN1176">
        <v>0</v>
      </c>
      <c r="BO1176">
        <v>0.10100000000000001</v>
      </c>
      <c r="BP1176">
        <v>22</v>
      </c>
      <c r="BQ1176">
        <v>5</v>
      </c>
      <c r="BR1176">
        <v>0</v>
      </c>
      <c r="BS1176">
        <v>0</v>
      </c>
      <c r="BT1176">
        <v>27</v>
      </c>
      <c r="BU1176" t="s">
        <v>324</v>
      </c>
      <c r="BV1176" t="s">
        <v>324</v>
      </c>
      <c r="BW1176" t="s">
        <v>324</v>
      </c>
      <c r="BX1176" t="s">
        <v>324</v>
      </c>
      <c r="BY1176">
        <v>0</v>
      </c>
      <c r="BZ1176" t="s">
        <v>324</v>
      </c>
      <c r="CA1176" t="s">
        <v>324</v>
      </c>
      <c r="CB1176" t="s">
        <v>324</v>
      </c>
      <c r="CC1176" t="s">
        <v>324</v>
      </c>
      <c r="CD1176">
        <v>0</v>
      </c>
      <c r="CE1176" t="s">
        <v>324</v>
      </c>
      <c r="CF1176" t="s">
        <v>324</v>
      </c>
      <c r="CG1176" t="s">
        <v>324</v>
      </c>
      <c r="CH1176" t="s">
        <v>324</v>
      </c>
      <c r="CI1176">
        <v>0</v>
      </c>
      <c r="CJ1176" t="s">
        <v>324</v>
      </c>
      <c r="CK1176" t="s">
        <v>324</v>
      </c>
      <c r="CL1176" t="s">
        <v>324</v>
      </c>
      <c r="CM1176" t="s">
        <v>324</v>
      </c>
      <c r="CN1176">
        <v>0</v>
      </c>
      <c r="CO1176">
        <v>352.22899999999998</v>
      </c>
      <c r="CP1176">
        <v>242.57599999999999</v>
      </c>
      <c r="CQ1176" t="s">
        <v>179</v>
      </c>
      <c r="CR1176">
        <v>0</v>
      </c>
      <c r="CS1176">
        <v>594.80499999999995</v>
      </c>
      <c r="CT1176">
        <v>45402</v>
      </c>
      <c r="CU1176">
        <v>2575</v>
      </c>
      <c r="CV1176">
        <v>0</v>
      </c>
      <c r="CW1176">
        <v>0</v>
      </c>
      <c r="CX1176">
        <v>47977</v>
      </c>
      <c r="CY1176">
        <v>0</v>
      </c>
      <c r="CZ1176">
        <v>0</v>
      </c>
      <c r="DA1176">
        <v>0</v>
      </c>
      <c r="DB1176">
        <v>0</v>
      </c>
      <c r="DC1176">
        <v>0</v>
      </c>
    </row>
    <row r="1177" spans="1:107" x14ac:dyDescent="0.45">
      <c r="A1177">
        <v>2024</v>
      </c>
      <c r="B1177">
        <v>4</v>
      </c>
      <c r="C1177" t="s">
        <v>146</v>
      </c>
      <c r="D1177">
        <v>5027</v>
      </c>
      <c r="E1177" t="s">
        <v>376</v>
      </c>
      <c r="F1177" t="s">
        <v>323</v>
      </c>
      <c r="G1177" t="s">
        <v>244</v>
      </c>
      <c r="H1177">
        <v>59.593000000000004</v>
      </c>
      <c r="I1177">
        <v>24.221</v>
      </c>
      <c r="J1177">
        <v>1.1919999999999999</v>
      </c>
      <c r="K1177">
        <v>0</v>
      </c>
      <c r="L1177">
        <v>85.006</v>
      </c>
      <c r="M1177">
        <v>6345</v>
      </c>
      <c r="N1177">
        <v>196</v>
      </c>
      <c r="O1177">
        <v>3</v>
      </c>
      <c r="P1177">
        <v>0</v>
      </c>
      <c r="Q1177">
        <v>6544</v>
      </c>
      <c r="R1177">
        <v>1.0900000000000001</v>
      </c>
      <c r="S1177">
        <v>30.5</v>
      </c>
      <c r="T1177">
        <v>4.59</v>
      </c>
      <c r="U1177">
        <v>0</v>
      </c>
      <c r="V1177">
        <v>36.18</v>
      </c>
      <c r="W1177">
        <v>1593</v>
      </c>
      <c r="X1177">
        <v>484</v>
      </c>
      <c r="Y1177">
        <v>3</v>
      </c>
      <c r="Z1177">
        <v>0</v>
      </c>
      <c r="AA1177">
        <v>2080</v>
      </c>
      <c r="AB1177" t="s">
        <v>324</v>
      </c>
      <c r="AC1177" t="s">
        <v>324</v>
      </c>
      <c r="AD1177" t="s">
        <v>324</v>
      </c>
      <c r="AE1177" t="s">
        <v>324</v>
      </c>
      <c r="AF1177">
        <v>0</v>
      </c>
      <c r="AG1177" t="s">
        <v>324</v>
      </c>
      <c r="AH1177" t="s">
        <v>324</v>
      </c>
      <c r="AI1177" t="s">
        <v>324</v>
      </c>
      <c r="AJ1177" t="s">
        <v>324</v>
      </c>
      <c r="AK1177">
        <v>0</v>
      </c>
      <c r="AL1177" t="s">
        <v>324</v>
      </c>
      <c r="AM1177" t="s">
        <v>324</v>
      </c>
      <c r="AN1177" t="s">
        <v>324</v>
      </c>
      <c r="AO1177" t="s">
        <v>324</v>
      </c>
      <c r="AP1177">
        <v>0</v>
      </c>
      <c r="AQ1177" t="s">
        <v>324</v>
      </c>
      <c r="AR1177" t="s">
        <v>324</v>
      </c>
      <c r="AS1177" t="s">
        <v>324</v>
      </c>
      <c r="AT1177" t="s">
        <v>324</v>
      </c>
      <c r="AU1177">
        <v>0</v>
      </c>
      <c r="AV1177" t="s">
        <v>324</v>
      </c>
      <c r="AW1177" t="s">
        <v>324</v>
      </c>
      <c r="AX1177" t="s">
        <v>324</v>
      </c>
      <c r="AY1177" t="s">
        <v>324</v>
      </c>
      <c r="AZ1177">
        <v>0</v>
      </c>
      <c r="BA1177" t="s">
        <v>324</v>
      </c>
      <c r="BB1177" t="s">
        <v>324</v>
      </c>
      <c r="BC1177" t="s">
        <v>324</v>
      </c>
      <c r="BD1177" t="s">
        <v>324</v>
      </c>
      <c r="BE1177">
        <v>0</v>
      </c>
      <c r="BF1177" t="s">
        <v>324</v>
      </c>
      <c r="BG1177" t="s">
        <v>324</v>
      </c>
      <c r="BH1177" t="s">
        <v>324</v>
      </c>
      <c r="BI1177" t="s">
        <v>324</v>
      </c>
      <c r="BJ1177">
        <v>0</v>
      </c>
      <c r="BK1177">
        <v>0.10299999999999999</v>
      </c>
      <c r="BL1177">
        <v>0.81200000000000006</v>
      </c>
      <c r="BM1177">
        <v>0</v>
      </c>
      <c r="BN1177">
        <v>0</v>
      </c>
      <c r="BO1177">
        <v>0.91500000000000004</v>
      </c>
      <c r="BP1177">
        <v>18</v>
      </c>
      <c r="BQ1177">
        <v>4</v>
      </c>
      <c r="BR1177">
        <v>0</v>
      </c>
      <c r="BS1177">
        <v>0</v>
      </c>
      <c r="BT1177">
        <v>22</v>
      </c>
      <c r="BU1177" t="s">
        <v>324</v>
      </c>
      <c r="BV1177" t="s">
        <v>324</v>
      </c>
      <c r="BW1177" t="s">
        <v>324</v>
      </c>
      <c r="BX1177" t="s">
        <v>324</v>
      </c>
      <c r="BY1177">
        <v>0</v>
      </c>
      <c r="BZ1177" t="s">
        <v>324</v>
      </c>
      <c r="CA1177" t="s">
        <v>324</v>
      </c>
      <c r="CB1177" t="s">
        <v>324</v>
      </c>
      <c r="CC1177" t="s">
        <v>324</v>
      </c>
      <c r="CD1177">
        <v>0</v>
      </c>
      <c r="CE1177" t="s">
        <v>324</v>
      </c>
      <c r="CF1177" t="s">
        <v>324</v>
      </c>
      <c r="CG1177" t="s">
        <v>324</v>
      </c>
      <c r="CH1177" t="s">
        <v>324</v>
      </c>
      <c r="CI1177">
        <v>0</v>
      </c>
      <c r="CJ1177" t="s">
        <v>324</v>
      </c>
      <c r="CK1177" t="s">
        <v>324</v>
      </c>
      <c r="CL1177" t="s">
        <v>324</v>
      </c>
      <c r="CM1177" t="s">
        <v>324</v>
      </c>
      <c r="CN1177">
        <v>0</v>
      </c>
      <c r="CO1177">
        <v>60.786000000000001</v>
      </c>
      <c r="CP1177">
        <v>55.533000000000001</v>
      </c>
      <c r="CQ1177">
        <v>5.782</v>
      </c>
      <c r="CR1177">
        <v>0</v>
      </c>
      <c r="CS1177">
        <v>122.101</v>
      </c>
      <c r="CT1177">
        <v>7956</v>
      </c>
      <c r="CU1177">
        <v>684</v>
      </c>
      <c r="CV1177">
        <v>6</v>
      </c>
      <c r="CW1177">
        <v>0</v>
      </c>
      <c r="CX1177">
        <v>8646</v>
      </c>
      <c r="CY1177">
        <v>0</v>
      </c>
      <c r="CZ1177">
        <v>0</v>
      </c>
      <c r="DA1177">
        <v>0</v>
      </c>
      <c r="DB1177">
        <v>0</v>
      </c>
      <c r="DC1177">
        <v>0</v>
      </c>
    </row>
    <row r="1178" spans="1:107" x14ac:dyDescent="0.45">
      <c r="A1178">
        <v>2024</v>
      </c>
      <c r="B1178">
        <v>4</v>
      </c>
      <c r="C1178" t="s">
        <v>146</v>
      </c>
      <c r="D1178">
        <v>15263</v>
      </c>
      <c r="E1178" t="s">
        <v>429</v>
      </c>
      <c r="F1178" t="s">
        <v>323</v>
      </c>
      <c r="G1178" t="s">
        <v>244</v>
      </c>
      <c r="H1178">
        <v>71.938000000000002</v>
      </c>
      <c r="I1178">
        <v>35.149000000000001</v>
      </c>
      <c r="J1178">
        <v>15.311</v>
      </c>
      <c r="K1178">
        <v>0</v>
      </c>
      <c r="L1178">
        <v>122.398</v>
      </c>
      <c r="M1178">
        <v>7785</v>
      </c>
      <c r="N1178">
        <v>174</v>
      </c>
      <c r="O1178">
        <v>13</v>
      </c>
      <c r="P1178">
        <v>0</v>
      </c>
      <c r="Q1178">
        <v>7972</v>
      </c>
      <c r="R1178">
        <v>0.249</v>
      </c>
      <c r="S1178">
        <v>3.262</v>
      </c>
      <c r="T1178">
        <v>0</v>
      </c>
      <c r="U1178">
        <v>0</v>
      </c>
      <c r="V1178">
        <v>3.5110000000000001</v>
      </c>
      <c r="W1178">
        <v>8</v>
      </c>
      <c r="X1178">
        <v>16</v>
      </c>
      <c r="Y1178">
        <v>0</v>
      </c>
      <c r="Z1178">
        <v>0</v>
      </c>
      <c r="AA1178">
        <v>24</v>
      </c>
      <c r="AB1178">
        <v>0</v>
      </c>
      <c r="AC1178">
        <v>0</v>
      </c>
      <c r="AD1178">
        <v>0</v>
      </c>
      <c r="AE1178">
        <v>0</v>
      </c>
      <c r="AF1178">
        <v>0</v>
      </c>
      <c r="AG1178">
        <v>4.8879999999999999</v>
      </c>
      <c r="AH1178">
        <v>0.03</v>
      </c>
      <c r="AI1178">
        <v>0</v>
      </c>
      <c r="AJ1178">
        <v>0</v>
      </c>
      <c r="AK1178">
        <v>4.9180000000000001</v>
      </c>
      <c r="AL1178">
        <v>306</v>
      </c>
      <c r="AM1178">
        <v>2</v>
      </c>
      <c r="AN1178">
        <v>0</v>
      </c>
      <c r="AO1178">
        <v>0</v>
      </c>
      <c r="AP1178">
        <v>308</v>
      </c>
      <c r="AQ1178">
        <v>0</v>
      </c>
      <c r="AR1178">
        <v>0</v>
      </c>
      <c r="AS1178">
        <v>0</v>
      </c>
      <c r="AT1178">
        <v>0</v>
      </c>
      <c r="AU1178">
        <v>0</v>
      </c>
      <c r="AV1178">
        <v>0</v>
      </c>
      <c r="AW1178">
        <v>0</v>
      </c>
      <c r="AX1178">
        <v>0</v>
      </c>
      <c r="AY1178">
        <v>0</v>
      </c>
      <c r="AZ1178">
        <v>0</v>
      </c>
      <c r="BA1178">
        <v>0</v>
      </c>
      <c r="BB1178">
        <v>0</v>
      </c>
      <c r="BC1178">
        <v>0</v>
      </c>
      <c r="BD1178">
        <v>0</v>
      </c>
      <c r="BE1178">
        <v>0</v>
      </c>
      <c r="BF1178">
        <v>0</v>
      </c>
      <c r="BG1178">
        <v>0</v>
      </c>
      <c r="BH1178">
        <v>0</v>
      </c>
      <c r="BI1178">
        <v>0</v>
      </c>
      <c r="BJ1178">
        <v>0</v>
      </c>
      <c r="BK1178">
        <v>9.5000000000000001E-2</v>
      </c>
      <c r="BL1178">
        <v>2.3E-2</v>
      </c>
      <c r="BM1178">
        <v>0</v>
      </c>
      <c r="BN1178">
        <v>0</v>
      </c>
      <c r="BO1178">
        <v>0.11799999999999999</v>
      </c>
      <c r="BP1178">
        <v>28</v>
      </c>
      <c r="BQ1178">
        <v>6</v>
      </c>
      <c r="BR1178">
        <v>0</v>
      </c>
      <c r="BS1178">
        <v>0</v>
      </c>
      <c r="BT1178">
        <v>34</v>
      </c>
      <c r="BU1178">
        <v>0</v>
      </c>
      <c r="BV1178">
        <v>0</v>
      </c>
      <c r="BW1178">
        <v>0</v>
      </c>
      <c r="BX1178">
        <v>0</v>
      </c>
      <c r="BY1178">
        <v>0</v>
      </c>
      <c r="BZ1178">
        <v>0</v>
      </c>
      <c r="CA1178">
        <v>0</v>
      </c>
      <c r="CB1178">
        <v>0</v>
      </c>
      <c r="CC1178">
        <v>0</v>
      </c>
      <c r="CD1178">
        <v>0</v>
      </c>
      <c r="CE1178">
        <v>0</v>
      </c>
      <c r="CF1178">
        <v>0</v>
      </c>
      <c r="CG1178">
        <v>0</v>
      </c>
      <c r="CH1178">
        <v>0</v>
      </c>
      <c r="CI1178">
        <v>0</v>
      </c>
      <c r="CJ1178">
        <v>0</v>
      </c>
      <c r="CK1178">
        <v>0</v>
      </c>
      <c r="CL1178">
        <v>0</v>
      </c>
      <c r="CM1178">
        <v>0</v>
      </c>
      <c r="CN1178">
        <v>0</v>
      </c>
      <c r="CO1178">
        <v>72.281999999999996</v>
      </c>
      <c r="CP1178">
        <v>38.433999999999997</v>
      </c>
      <c r="CQ1178">
        <v>15.311</v>
      </c>
      <c r="CR1178">
        <v>0</v>
      </c>
      <c r="CS1178">
        <v>126.027</v>
      </c>
      <c r="CT1178">
        <v>7821</v>
      </c>
      <c r="CU1178">
        <v>196</v>
      </c>
      <c r="CV1178">
        <v>13</v>
      </c>
      <c r="CW1178">
        <v>0</v>
      </c>
      <c r="CX1178">
        <v>8030</v>
      </c>
      <c r="CY1178">
        <v>0</v>
      </c>
      <c r="CZ1178">
        <v>0</v>
      </c>
      <c r="DA1178">
        <v>0</v>
      </c>
      <c r="DB1178">
        <v>0</v>
      </c>
      <c r="DC1178">
        <v>0</v>
      </c>
    </row>
    <row r="1179" spans="1:107" x14ac:dyDescent="0.45">
      <c r="A1179">
        <v>2024</v>
      </c>
      <c r="B1179">
        <v>4</v>
      </c>
      <c r="C1179" t="s">
        <v>146</v>
      </c>
      <c r="D1179">
        <v>15270</v>
      </c>
      <c r="E1179" t="s">
        <v>375</v>
      </c>
      <c r="F1179" t="s">
        <v>323</v>
      </c>
      <c r="G1179" t="s">
        <v>244</v>
      </c>
      <c r="H1179">
        <v>269.04199999999997</v>
      </c>
      <c r="I1179">
        <v>51.652999999999999</v>
      </c>
      <c r="J1179" t="s">
        <v>324</v>
      </c>
      <c r="K1179" t="s">
        <v>324</v>
      </c>
      <c r="L1179">
        <v>320.69499999999999</v>
      </c>
      <c r="M1179">
        <v>33037</v>
      </c>
      <c r="N1179">
        <v>380</v>
      </c>
      <c r="O1179" t="s">
        <v>324</v>
      </c>
      <c r="P1179" t="s">
        <v>324</v>
      </c>
      <c r="Q1179">
        <v>33417</v>
      </c>
      <c r="R1179">
        <v>2.3530000000000002</v>
      </c>
      <c r="S1179">
        <v>12.281000000000001</v>
      </c>
      <c r="T1179" t="s">
        <v>324</v>
      </c>
      <c r="U1179" t="s">
        <v>324</v>
      </c>
      <c r="V1179">
        <v>14.634</v>
      </c>
      <c r="W1179">
        <v>5315</v>
      </c>
      <c r="X1179">
        <v>519</v>
      </c>
      <c r="Y1179" t="s">
        <v>324</v>
      </c>
      <c r="Z1179" t="s">
        <v>324</v>
      </c>
      <c r="AA1179">
        <v>5834</v>
      </c>
      <c r="AB1179" t="s">
        <v>324</v>
      </c>
      <c r="AC1179" t="s">
        <v>324</v>
      </c>
      <c r="AD1179" t="s">
        <v>324</v>
      </c>
      <c r="AE1179" t="s">
        <v>324</v>
      </c>
      <c r="AF1179">
        <v>0</v>
      </c>
      <c r="AG1179" t="s">
        <v>324</v>
      </c>
      <c r="AH1179" t="s">
        <v>324</v>
      </c>
      <c r="AI1179" t="s">
        <v>324</v>
      </c>
      <c r="AJ1179" t="s">
        <v>324</v>
      </c>
      <c r="AK1179">
        <v>0</v>
      </c>
      <c r="AL1179" t="s">
        <v>324</v>
      </c>
      <c r="AM1179" t="s">
        <v>324</v>
      </c>
      <c r="AN1179" t="s">
        <v>324</v>
      </c>
      <c r="AO1179" t="s">
        <v>324</v>
      </c>
      <c r="AP1179">
        <v>0</v>
      </c>
      <c r="AQ1179" t="s">
        <v>324</v>
      </c>
      <c r="AR1179" t="s">
        <v>324</v>
      </c>
      <c r="AS1179" t="s">
        <v>324</v>
      </c>
      <c r="AT1179" t="s">
        <v>324</v>
      </c>
      <c r="AU1179">
        <v>0</v>
      </c>
      <c r="AV1179" t="s">
        <v>324</v>
      </c>
      <c r="AW1179" t="s">
        <v>324</v>
      </c>
      <c r="AX1179" t="s">
        <v>324</v>
      </c>
      <c r="AY1179" t="s">
        <v>324</v>
      </c>
      <c r="AZ1179">
        <v>0</v>
      </c>
      <c r="BA1179" t="s">
        <v>324</v>
      </c>
      <c r="BB1179" t="s">
        <v>324</v>
      </c>
      <c r="BC1179" t="s">
        <v>324</v>
      </c>
      <c r="BD1179" t="s">
        <v>324</v>
      </c>
      <c r="BE1179">
        <v>0</v>
      </c>
      <c r="BF1179" t="s">
        <v>324</v>
      </c>
      <c r="BG1179" t="s">
        <v>324</v>
      </c>
      <c r="BH1179" t="s">
        <v>324</v>
      </c>
      <c r="BI1179" t="s">
        <v>324</v>
      </c>
      <c r="BJ1179">
        <v>0</v>
      </c>
      <c r="BK1179">
        <v>1.6E-2</v>
      </c>
      <c r="BL1179">
        <v>2E-3</v>
      </c>
      <c r="BM1179" t="s">
        <v>324</v>
      </c>
      <c r="BN1179" t="s">
        <v>324</v>
      </c>
      <c r="BO1179">
        <v>1.7999999999999999E-2</v>
      </c>
      <c r="BP1179">
        <v>1</v>
      </c>
      <c r="BQ1179">
        <v>1</v>
      </c>
      <c r="BR1179" t="s">
        <v>324</v>
      </c>
      <c r="BS1179" t="s">
        <v>324</v>
      </c>
      <c r="BT1179">
        <v>2</v>
      </c>
      <c r="BU1179" t="s">
        <v>324</v>
      </c>
      <c r="BV1179" t="s">
        <v>324</v>
      </c>
      <c r="BW1179" t="s">
        <v>324</v>
      </c>
      <c r="BX1179" t="s">
        <v>324</v>
      </c>
      <c r="BY1179">
        <v>0</v>
      </c>
      <c r="BZ1179" t="s">
        <v>324</v>
      </c>
      <c r="CA1179" t="s">
        <v>324</v>
      </c>
      <c r="CB1179" t="s">
        <v>324</v>
      </c>
      <c r="CC1179" t="s">
        <v>324</v>
      </c>
      <c r="CD1179">
        <v>0</v>
      </c>
      <c r="CE1179" t="s">
        <v>324</v>
      </c>
      <c r="CF1179" t="s">
        <v>324</v>
      </c>
      <c r="CG1179" t="s">
        <v>324</v>
      </c>
      <c r="CH1179" t="s">
        <v>324</v>
      </c>
      <c r="CI1179">
        <v>0</v>
      </c>
      <c r="CJ1179" t="s">
        <v>324</v>
      </c>
      <c r="CK1179" t="s">
        <v>324</v>
      </c>
      <c r="CL1179" t="s">
        <v>324</v>
      </c>
      <c r="CM1179" t="s">
        <v>324</v>
      </c>
      <c r="CN1179">
        <v>0</v>
      </c>
      <c r="CO1179">
        <v>271.411</v>
      </c>
      <c r="CP1179">
        <v>63.936</v>
      </c>
      <c r="CQ1179" t="s">
        <v>179</v>
      </c>
      <c r="CR1179">
        <v>0</v>
      </c>
      <c r="CS1179">
        <v>335.34699999999998</v>
      </c>
      <c r="CT1179">
        <v>38353</v>
      </c>
      <c r="CU1179">
        <v>900</v>
      </c>
      <c r="CV1179">
        <v>0</v>
      </c>
      <c r="CW1179">
        <v>0</v>
      </c>
      <c r="CX1179">
        <v>39253</v>
      </c>
      <c r="CY1179">
        <v>0</v>
      </c>
      <c r="CZ1179">
        <v>0</v>
      </c>
      <c r="DA1179">
        <v>0</v>
      </c>
      <c r="DB1179">
        <v>0</v>
      </c>
      <c r="DC1179">
        <v>0</v>
      </c>
    </row>
    <row r="1180" spans="1:107" x14ac:dyDescent="0.45">
      <c r="A1180">
        <v>2024</v>
      </c>
      <c r="B1180">
        <v>4</v>
      </c>
      <c r="C1180" t="s">
        <v>146</v>
      </c>
      <c r="D1180">
        <v>17637</v>
      </c>
      <c r="E1180" t="s">
        <v>430</v>
      </c>
      <c r="F1180" t="s">
        <v>323</v>
      </c>
      <c r="G1180" t="s">
        <v>244</v>
      </c>
      <c r="H1180">
        <v>79.334999999999994</v>
      </c>
      <c r="I1180">
        <v>4.851</v>
      </c>
      <c r="J1180" t="s">
        <v>324</v>
      </c>
      <c r="K1180" t="s">
        <v>324</v>
      </c>
      <c r="L1180">
        <v>84.186000000000007</v>
      </c>
      <c r="M1180">
        <v>8650</v>
      </c>
      <c r="N1180">
        <v>66</v>
      </c>
      <c r="O1180" t="s">
        <v>324</v>
      </c>
      <c r="P1180" t="s">
        <v>324</v>
      </c>
      <c r="Q1180">
        <v>8716</v>
      </c>
      <c r="R1180" t="s">
        <v>324</v>
      </c>
      <c r="S1180" t="s">
        <v>324</v>
      </c>
      <c r="T1180" t="s">
        <v>324</v>
      </c>
      <c r="U1180" t="s">
        <v>324</v>
      </c>
      <c r="V1180">
        <v>0</v>
      </c>
      <c r="W1180" t="s">
        <v>324</v>
      </c>
      <c r="X1180" t="s">
        <v>324</v>
      </c>
      <c r="Y1180" t="s">
        <v>324</v>
      </c>
      <c r="Z1180" t="s">
        <v>324</v>
      </c>
      <c r="AA1180">
        <v>0</v>
      </c>
      <c r="AB1180">
        <v>5164.6189999999997</v>
      </c>
      <c r="AC1180">
        <v>176.72900000000001</v>
      </c>
      <c r="AD1180" t="s">
        <v>324</v>
      </c>
      <c r="AE1180" t="s">
        <v>324</v>
      </c>
      <c r="AF1180">
        <v>5341.348</v>
      </c>
      <c r="AG1180">
        <v>1.1359999999999999</v>
      </c>
      <c r="AH1180">
        <v>0</v>
      </c>
      <c r="AI1180" t="s">
        <v>324</v>
      </c>
      <c r="AJ1180" t="s">
        <v>324</v>
      </c>
      <c r="AK1180">
        <v>1.1359999999999999</v>
      </c>
      <c r="AL1180">
        <v>162</v>
      </c>
      <c r="AM1180">
        <v>0</v>
      </c>
      <c r="AN1180" t="s">
        <v>324</v>
      </c>
      <c r="AO1180" t="s">
        <v>324</v>
      </c>
      <c r="AP1180">
        <v>162</v>
      </c>
      <c r="AQ1180">
        <v>2.6840000000000002</v>
      </c>
      <c r="AR1180">
        <v>0</v>
      </c>
      <c r="AS1180" t="s">
        <v>324</v>
      </c>
      <c r="AT1180" t="s">
        <v>324</v>
      </c>
      <c r="AU1180">
        <v>2.6840000000000002</v>
      </c>
      <c r="AV1180" t="s">
        <v>324</v>
      </c>
      <c r="AW1180" t="s">
        <v>324</v>
      </c>
      <c r="AX1180" t="s">
        <v>324</v>
      </c>
      <c r="AY1180" t="s">
        <v>324</v>
      </c>
      <c r="AZ1180">
        <v>0</v>
      </c>
      <c r="BA1180" t="s">
        <v>324</v>
      </c>
      <c r="BB1180" t="s">
        <v>324</v>
      </c>
      <c r="BC1180" t="s">
        <v>324</v>
      </c>
      <c r="BD1180" t="s">
        <v>324</v>
      </c>
      <c r="BE1180">
        <v>0</v>
      </c>
      <c r="BF1180" t="s">
        <v>324</v>
      </c>
      <c r="BG1180" t="s">
        <v>324</v>
      </c>
      <c r="BH1180" t="s">
        <v>324</v>
      </c>
      <c r="BI1180" t="s">
        <v>324</v>
      </c>
      <c r="BJ1180">
        <v>0</v>
      </c>
      <c r="BK1180">
        <v>0.02</v>
      </c>
      <c r="BL1180">
        <v>1.6E-2</v>
      </c>
      <c r="BM1180" t="s">
        <v>324</v>
      </c>
      <c r="BN1180" t="s">
        <v>324</v>
      </c>
      <c r="BO1180">
        <v>3.5999999999999997E-2</v>
      </c>
      <c r="BP1180">
        <v>3</v>
      </c>
      <c r="BQ1180">
        <v>3</v>
      </c>
      <c r="BR1180" t="s">
        <v>324</v>
      </c>
      <c r="BS1180" t="s">
        <v>324</v>
      </c>
      <c r="BT1180">
        <v>6</v>
      </c>
      <c r="BU1180">
        <v>1.5469999999999999</v>
      </c>
      <c r="BV1180">
        <v>0.2</v>
      </c>
      <c r="BW1180" t="s">
        <v>324</v>
      </c>
      <c r="BX1180" t="s">
        <v>324</v>
      </c>
      <c r="BY1180">
        <v>1.7470000000000001</v>
      </c>
      <c r="BZ1180">
        <v>0</v>
      </c>
      <c r="CA1180">
        <v>0.32</v>
      </c>
      <c r="CB1180" t="s">
        <v>324</v>
      </c>
      <c r="CC1180" t="s">
        <v>324</v>
      </c>
      <c r="CD1180">
        <v>0.32</v>
      </c>
      <c r="CE1180">
        <v>0</v>
      </c>
      <c r="CF1180">
        <v>1</v>
      </c>
      <c r="CG1180" t="s">
        <v>324</v>
      </c>
      <c r="CH1180" t="s">
        <v>324</v>
      </c>
      <c r="CI1180">
        <v>1</v>
      </c>
      <c r="CJ1180">
        <v>0</v>
      </c>
      <c r="CK1180">
        <v>0</v>
      </c>
      <c r="CL1180" t="s">
        <v>324</v>
      </c>
      <c r="CM1180" t="s">
        <v>324</v>
      </c>
      <c r="CN1180">
        <v>0</v>
      </c>
      <c r="CO1180">
        <v>79.355000000000004</v>
      </c>
      <c r="CP1180">
        <v>5.1870000000000003</v>
      </c>
      <c r="CQ1180" t="s">
        <v>179</v>
      </c>
      <c r="CR1180">
        <v>0</v>
      </c>
      <c r="CS1180">
        <v>84.542000000000002</v>
      </c>
      <c r="CT1180">
        <v>8653</v>
      </c>
      <c r="CU1180">
        <v>70</v>
      </c>
      <c r="CV1180">
        <v>0</v>
      </c>
      <c r="CW1180">
        <v>0</v>
      </c>
      <c r="CX1180">
        <v>8723</v>
      </c>
      <c r="CY1180">
        <v>5166.1660000000002</v>
      </c>
      <c r="CZ1180">
        <v>176.929</v>
      </c>
      <c r="DA1180">
        <v>0</v>
      </c>
      <c r="DB1180">
        <v>0</v>
      </c>
      <c r="DC1180">
        <v>5343.0950000000003</v>
      </c>
    </row>
    <row r="1181" spans="1:107" x14ac:dyDescent="0.45">
      <c r="A1181">
        <v>2024</v>
      </c>
      <c r="B1181">
        <v>4</v>
      </c>
      <c r="C1181" t="s">
        <v>146</v>
      </c>
      <c r="D1181">
        <v>99999</v>
      </c>
      <c r="E1181" t="s">
        <v>329</v>
      </c>
      <c r="F1181" t="s">
        <v>323</v>
      </c>
      <c r="H1181">
        <v>21.067</v>
      </c>
      <c r="I1181">
        <v>18.613</v>
      </c>
      <c r="J1181">
        <v>3.02</v>
      </c>
      <c r="K1181" t="s">
        <v>324</v>
      </c>
      <c r="L1181">
        <v>42.7</v>
      </c>
      <c r="M1181" t="s">
        <v>324</v>
      </c>
      <c r="N1181" t="s">
        <v>324</v>
      </c>
      <c r="O1181" t="s">
        <v>324</v>
      </c>
      <c r="P1181" t="s">
        <v>324</v>
      </c>
      <c r="Q1181" t="s">
        <v>324</v>
      </c>
      <c r="R1181" t="s">
        <v>324</v>
      </c>
      <c r="S1181" t="s">
        <v>324</v>
      </c>
      <c r="T1181" t="s">
        <v>324</v>
      </c>
      <c r="U1181" t="s">
        <v>324</v>
      </c>
      <c r="V1181" t="s">
        <v>324</v>
      </c>
      <c r="W1181" t="s">
        <v>324</v>
      </c>
      <c r="X1181" t="s">
        <v>324</v>
      </c>
      <c r="Y1181" t="s">
        <v>324</v>
      </c>
      <c r="Z1181" t="s">
        <v>324</v>
      </c>
      <c r="AA1181" t="s">
        <v>324</v>
      </c>
      <c r="AB1181" t="s">
        <v>324</v>
      </c>
      <c r="AC1181" t="s">
        <v>324</v>
      </c>
      <c r="AD1181" t="s">
        <v>324</v>
      </c>
      <c r="AE1181" t="s">
        <v>324</v>
      </c>
      <c r="AF1181" t="s">
        <v>324</v>
      </c>
      <c r="AG1181" t="s">
        <v>324</v>
      </c>
      <c r="AH1181" t="s">
        <v>324</v>
      </c>
      <c r="AI1181" t="s">
        <v>324</v>
      </c>
      <c r="AJ1181" t="s">
        <v>324</v>
      </c>
      <c r="AK1181" t="s">
        <v>324</v>
      </c>
      <c r="AL1181" t="s">
        <v>324</v>
      </c>
      <c r="AM1181" t="s">
        <v>324</v>
      </c>
      <c r="AN1181" t="s">
        <v>324</v>
      </c>
      <c r="AO1181" t="s">
        <v>324</v>
      </c>
      <c r="AP1181" t="s">
        <v>324</v>
      </c>
      <c r="AQ1181" t="s">
        <v>324</v>
      </c>
      <c r="AR1181" t="s">
        <v>324</v>
      </c>
      <c r="AS1181" t="s">
        <v>324</v>
      </c>
      <c r="AT1181" t="s">
        <v>324</v>
      </c>
      <c r="AU1181" t="s">
        <v>324</v>
      </c>
      <c r="AV1181" t="s">
        <v>324</v>
      </c>
      <c r="AW1181" t="s">
        <v>324</v>
      </c>
      <c r="AX1181" t="s">
        <v>324</v>
      </c>
      <c r="AY1181" t="s">
        <v>324</v>
      </c>
      <c r="AZ1181" t="s">
        <v>324</v>
      </c>
      <c r="BA1181" t="s">
        <v>324</v>
      </c>
      <c r="BB1181" t="s">
        <v>324</v>
      </c>
      <c r="BC1181" t="s">
        <v>324</v>
      </c>
      <c r="BD1181" t="s">
        <v>324</v>
      </c>
      <c r="BE1181" t="s">
        <v>324</v>
      </c>
      <c r="BF1181" t="s">
        <v>324</v>
      </c>
      <c r="BG1181" t="s">
        <v>324</v>
      </c>
      <c r="BH1181" t="s">
        <v>324</v>
      </c>
      <c r="BI1181" t="s">
        <v>324</v>
      </c>
      <c r="BJ1181" t="s">
        <v>324</v>
      </c>
      <c r="BK1181" t="s">
        <v>324</v>
      </c>
      <c r="BL1181" t="s">
        <v>324</v>
      </c>
      <c r="BM1181" t="s">
        <v>324</v>
      </c>
      <c r="BN1181" t="s">
        <v>324</v>
      </c>
      <c r="BO1181" t="s">
        <v>324</v>
      </c>
      <c r="BP1181" t="s">
        <v>324</v>
      </c>
      <c r="BQ1181" t="s">
        <v>324</v>
      </c>
      <c r="BR1181" t="s">
        <v>324</v>
      </c>
      <c r="BS1181" t="s">
        <v>324</v>
      </c>
      <c r="BT1181" t="s">
        <v>324</v>
      </c>
      <c r="BU1181" t="s">
        <v>324</v>
      </c>
      <c r="BV1181" t="s">
        <v>324</v>
      </c>
      <c r="BW1181" t="s">
        <v>324</v>
      </c>
      <c r="BX1181" t="s">
        <v>324</v>
      </c>
      <c r="BY1181" t="s">
        <v>324</v>
      </c>
      <c r="BZ1181" t="s">
        <v>324</v>
      </c>
      <c r="CA1181" t="s">
        <v>324</v>
      </c>
      <c r="CB1181" t="s">
        <v>324</v>
      </c>
      <c r="CC1181" t="s">
        <v>324</v>
      </c>
      <c r="CD1181" t="s">
        <v>324</v>
      </c>
      <c r="CE1181" t="s">
        <v>324</v>
      </c>
      <c r="CF1181" t="s">
        <v>324</v>
      </c>
      <c r="CG1181" t="s">
        <v>324</v>
      </c>
      <c r="CH1181" t="s">
        <v>324</v>
      </c>
      <c r="CI1181" t="s">
        <v>324</v>
      </c>
      <c r="CJ1181" t="s">
        <v>324</v>
      </c>
      <c r="CK1181" t="s">
        <v>324</v>
      </c>
      <c r="CL1181" t="s">
        <v>324</v>
      </c>
      <c r="CM1181" t="s">
        <v>324</v>
      </c>
      <c r="CN1181" t="s">
        <v>324</v>
      </c>
      <c r="CO1181">
        <v>21.067</v>
      </c>
      <c r="CP1181">
        <v>18.613</v>
      </c>
      <c r="CQ1181">
        <v>3.02</v>
      </c>
      <c r="CR1181" t="s">
        <v>324</v>
      </c>
      <c r="CS1181">
        <v>42.7</v>
      </c>
      <c r="CT1181" t="s">
        <v>324</v>
      </c>
      <c r="CU1181" t="s">
        <v>324</v>
      </c>
      <c r="CV1181" t="s">
        <v>324</v>
      </c>
      <c r="CW1181" t="s">
        <v>324</v>
      </c>
      <c r="CX1181" t="s">
        <v>324</v>
      </c>
      <c r="CY1181" t="s">
        <v>324</v>
      </c>
      <c r="CZ1181" t="s">
        <v>324</v>
      </c>
      <c r="DA1181" t="s">
        <v>324</v>
      </c>
      <c r="DB1181" t="s">
        <v>324</v>
      </c>
      <c r="DC1181" t="s">
        <v>324</v>
      </c>
    </row>
    <row r="1182" spans="1:107" x14ac:dyDescent="0.45">
      <c r="A1182">
        <v>2024</v>
      </c>
      <c r="B1182">
        <v>4</v>
      </c>
      <c r="C1182" t="s">
        <v>143</v>
      </c>
      <c r="D1182">
        <v>1179</v>
      </c>
      <c r="E1182" t="s">
        <v>431</v>
      </c>
      <c r="F1182" t="s">
        <v>323</v>
      </c>
      <c r="G1182" t="s">
        <v>244</v>
      </c>
      <c r="H1182">
        <v>11.186999999999999</v>
      </c>
      <c r="I1182">
        <v>27.594999999999999</v>
      </c>
      <c r="J1182">
        <v>2.5999999999999999E-2</v>
      </c>
      <c r="K1182">
        <v>0</v>
      </c>
      <c r="L1182">
        <v>38.808</v>
      </c>
      <c r="M1182">
        <v>1556</v>
      </c>
      <c r="N1182">
        <v>217</v>
      </c>
      <c r="O1182">
        <v>1</v>
      </c>
      <c r="P1182">
        <v>0</v>
      </c>
      <c r="Q1182">
        <v>1774</v>
      </c>
      <c r="R1182">
        <v>0.54400000000000004</v>
      </c>
      <c r="S1182">
        <v>54.121000000000002</v>
      </c>
      <c r="T1182">
        <v>0</v>
      </c>
      <c r="U1182">
        <v>0</v>
      </c>
      <c r="V1182">
        <v>54.664999999999999</v>
      </c>
      <c r="W1182">
        <v>112</v>
      </c>
      <c r="X1182">
        <v>4712</v>
      </c>
      <c r="Y1182">
        <v>0</v>
      </c>
      <c r="Z1182">
        <v>0</v>
      </c>
      <c r="AA1182">
        <v>4824</v>
      </c>
      <c r="AB1182" t="s">
        <v>324</v>
      </c>
      <c r="AC1182" t="s">
        <v>324</v>
      </c>
      <c r="AD1182" t="s">
        <v>324</v>
      </c>
      <c r="AE1182" t="s">
        <v>324</v>
      </c>
      <c r="AF1182">
        <v>0</v>
      </c>
      <c r="AG1182">
        <v>0.17299999999999999</v>
      </c>
      <c r="AH1182">
        <v>0</v>
      </c>
      <c r="AI1182">
        <v>0</v>
      </c>
      <c r="AJ1182">
        <v>0</v>
      </c>
      <c r="AK1182">
        <v>0.17299999999999999</v>
      </c>
      <c r="AL1182">
        <v>21</v>
      </c>
      <c r="AM1182">
        <v>0</v>
      </c>
      <c r="AN1182">
        <v>0</v>
      </c>
      <c r="AO1182">
        <v>0</v>
      </c>
      <c r="AP1182">
        <v>21</v>
      </c>
      <c r="AQ1182">
        <v>0.377</v>
      </c>
      <c r="AR1182">
        <v>0</v>
      </c>
      <c r="AS1182">
        <v>0</v>
      </c>
      <c r="AT1182">
        <v>0</v>
      </c>
      <c r="AU1182">
        <v>0.377</v>
      </c>
      <c r="AV1182">
        <v>0</v>
      </c>
      <c r="AW1182">
        <v>0</v>
      </c>
      <c r="AX1182">
        <v>0</v>
      </c>
      <c r="AY1182">
        <v>0</v>
      </c>
      <c r="AZ1182">
        <v>0</v>
      </c>
      <c r="BA1182">
        <v>0</v>
      </c>
      <c r="BB1182">
        <v>0</v>
      </c>
      <c r="BC1182">
        <v>0</v>
      </c>
      <c r="BD1182">
        <v>0</v>
      </c>
      <c r="BE1182">
        <v>0</v>
      </c>
      <c r="BF1182">
        <v>0</v>
      </c>
      <c r="BG1182">
        <v>0</v>
      </c>
      <c r="BH1182">
        <v>0</v>
      </c>
      <c r="BI1182">
        <v>0</v>
      </c>
      <c r="BJ1182">
        <v>0</v>
      </c>
      <c r="BK1182">
        <v>0.33600000000000002</v>
      </c>
      <c r="BL1182">
        <v>0.182</v>
      </c>
      <c r="BM1182">
        <v>0.6</v>
      </c>
      <c r="BN1182">
        <v>0</v>
      </c>
      <c r="BO1182">
        <v>1.1180000000000001</v>
      </c>
      <c r="BP1182">
        <v>95</v>
      </c>
      <c r="BQ1182">
        <v>17</v>
      </c>
      <c r="BR1182">
        <v>1</v>
      </c>
      <c r="BS1182">
        <v>0</v>
      </c>
      <c r="BT1182">
        <v>113</v>
      </c>
      <c r="BU1182" t="s">
        <v>324</v>
      </c>
      <c r="BV1182" t="s">
        <v>324</v>
      </c>
      <c r="BW1182" t="s">
        <v>324</v>
      </c>
      <c r="BX1182" t="s">
        <v>324</v>
      </c>
      <c r="BY1182">
        <v>0</v>
      </c>
      <c r="BZ1182">
        <v>0</v>
      </c>
      <c r="CA1182">
        <v>4.3550000000000004</v>
      </c>
      <c r="CB1182">
        <v>1.92</v>
      </c>
      <c r="CC1182" t="s">
        <v>324</v>
      </c>
      <c r="CD1182">
        <v>6.2750000000000004</v>
      </c>
      <c r="CE1182">
        <v>0</v>
      </c>
      <c r="CF1182">
        <v>7</v>
      </c>
      <c r="CG1182">
        <v>1</v>
      </c>
      <c r="CH1182" t="s">
        <v>324</v>
      </c>
      <c r="CI1182">
        <v>8</v>
      </c>
      <c r="CJ1182" t="s">
        <v>324</v>
      </c>
      <c r="CK1182" t="s">
        <v>324</v>
      </c>
      <c r="CL1182" t="s">
        <v>324</v>
      </c>
      <c r="CM1182" t="s">
        <v>324</v>
      </c>
      <c r="CN1182">
        <v>0</v>
      </c>
      <c r="CO1182">
        <v>12.067</v>
      </c>
      <c r="CP1182">
        <v>86.253</v>
      </c>
      <c r="CQ1182">
        <v>2.5459999999999998</v>
      </c>
      <c r="CR1182">
        <v>0</v>
      </c>
      <c r="CS1182">
        <v>100.866</v>
      </c>
      <c r="CT1182">
        <v>1763</v>
      </c>
      <c r="CU1182">
        <v>4953</v>
      </c>
      <c r="CV1182">
        <v>3</v>
      </c>
      <c r="CW1182">
        <v>0</v>
      </c>
      <c r="CX1182">
        <v>6719</v>
      </c>
      <c r="CY1182">
        <v>0</v>
      </c>
      <c r="CZ1182">
        <v>0</v>
      </c>
      <c r="DA1182">
        <v>0</v>
      </c>
      <c r="DB1182">
        <v>0</v>
      </c>
      <c r="DC1182">
        <v>0</v>
      </c>
    </row>
    <row r="1183" spans="1:107" x14ac:dyDescent="0.45">
      <c r="A1183">
        <v>2024</v>
      </c>
      <c r="B1183">
        <v>4</v>
      </c>
      <c r="C1183" t="s">
        <v>143</v>
      </c>
      <c r="D1183">
        <v>3266</v>
      </c>
      <c r="E1183" t="s">
        <v>432</v>
      </c>
      <c r="F1183" t="s">
        <v>323</v>
      </c>
      <c r="G1183" t="s">
        <v>244</v>
      </c>
      <c r="H1183">
        <v>84.936999999999998</v>
      </c>
      <c r="I1183">
        <v>533.26499999999999</v>
      </c>
      <c r="J1183">
        <v>0</v>
      </c>
      <c r="K1183">
        <v>0</v>
      </c>
      <c r="L1183">
        <v>618.202</v>
      </c>
      <c r="M1183">
        <v>10418</v>
      </c>
      <c r="N1183">
        <v>963</v>
      </c>
      <c r="O1183">
        <v>0</v>
      </c>
      <c r="P1183">
        <v>0</v>
      </c>
      <c r="Q1183">
        <v>11381</v>
      </c>
      <c r="R1183">
        <v>0</v>
      </c>
      <c r="S1183">
        <v>464.61599999999999</v>
      </c>
      <c r="T1183">
        <v>0</v>
      </c>
      <c r="U1183">
        <v>0</v>
      </c>
      <c r="V1183">
        <v>464.61599999999999</v>
      </c>
      <c r="W1183">
        <v>0</v>
      </c>
      <c r="X1183">
        <v>42168</v>
      </c>
      <c r="Y1183">
        <v>0</v>
      </c>
      <c r="Z1183">
        <v>0</v>
      </c>
      <c r="AA1183">
        <v>42168</v>
      </c>
      <c r="AB1183">
        <v>5454.6229999999996</v>
      </c>
      <c r="AC1183">
        <v>61410.779000000002</v>
      </c>
      <c r="AD1183">
        <v>0</v>
      </c>
      <c r="AE1183">
        <v>0</v>
      </c>
      <c r="AF1183">
        <v>66865.402000000002</v>
      </c>
      <c r="AG1183">
        <v>0</v>
      </c>
      <c r="AH1183">
        <v>0</v>
      </c>
      <c r="AI1183">
        <v>0</v>
      </c>
      <c r="AJ1183">
        <v>0</v>
      </c>
      <c r="AK1183">
        <v>0</v>
      </c>
      <c r="AL1183">
        <v>0</v>
      </c>
      <c r="AM1183">
        <v>0</v>
      </c>
      <c r="AN1183">
        <v>0</v>
      </c>
      <c r="AO1183">
        <v>0</v>
      </c>
      <c r="AP1183">
        <v>0</v>
      </c>
      <c r="AQ1183">
        <v>0</v>
      </c>
      <c r="AR1183">
        <v>0</v>
      </c>
      <c r="AS1183">
        <v>0</v>
      </c>
      <c r="AT1183">
        <v>0</v>
      </c>
      <c r="AU1183">
        <v>0</v>
      </c>
      <c r="AV1183">
        <v>0</v>
      </c>
      <c r="AW1183">
        <v>0</v>
      </c>
      <c r="AX1183">
        <v>0</v>
      </c>
      <c r="AY1183">
        <v>0</v>
      </c>
      <c r="AZ1183">
        <v>0</v>
      </c>
      <c r="BA1183">
        <v>0</v>
      </c>
      <c r="BB1183">
        <v>0</v>
      </c>
      <c r="BC1183">
        <v>0</v>
      </c>
      <c r="BD1183">
        <v>0</v>
      </c>
      <c r="BE1183">
        <v>0</v>
      </c>
      <c r="BF1183">
        <v>0</v>
      </c>
      <c r="BG1183">
        <v>0</v>
      </c>
      <c r="BH1183">
        <v>0</v>
      </c>
      <c r="BI1183">
        <v>0</v>
      </c>
      <c r="BJ1183">
        <v>0</v>
      </c>
      <c r="BK1183">
        <v>0.53</v>
      </c>
      <c r="BL1183">
        <v>4.8209999999999997</v>
      </c>
      <c r="BM1183">
        <v>0</v>
      </c>
      <c r="BN1183">
        <v>0</v>
      </c>
      <c r="BO1183">
        <v>5.351</v>
      </c>
      <c r="BP1183">
        <v>193</v>
      </c>
      <c r="BQ1183">
        <v>31</v>
      </c>
      <c r="BR1183">
        <v>0</v>
      </c>
      <c r="BS1183">
        <v>0</v>
      </c>
      <c r="BT1183">
        <v>224</v>
      </c>
      <c r="BU1183">
        <v>6.7119999999999997</v>
      </c>
      <c r="BV1183">
        <v>1128.5409999999999</v>
      </c>
      <c r="BW1183">
        <v>0</v>
      </c>
      <c r="BX1183">
        <v>0</v>
      </c>
      <c r="BY1183">
        <v>1135.2529999999999</v>
      </c>
      <c r="BZ1183">
        <v>0.13600000000000001</v>
      </c>
      <c r="CA1183">
        <v>26.992999999999999</v>
      </c>
      <c r="CB1183">
        <v>0</v>
      </c>
      <c r="CC1183">
        <v>0</v>
      </c>
      <c r="CD1183">
        <v>27.129000000000001</v>
      </c>
      <c r="CE1183">
        <v>4</v>
      </c>
      <c r="CF1183">
        <v>32</v>
      </c>
      <c r="CG1183">
        <v>0</v>
      </c>
      <c r="CH1183">
        <v>0</v>
      </c>
      <c r="CI1183">
        <v>36</v>
      </c>
      <c r="CJ1183">
        <v>0</v>
      </c>
      <c r="CK1183">
        <v>10186.5</v>
      </c>
      <c r="CL1183">
        <v>0</v>
      </c>
      <c r="CM1183">
        <v>0</v>
      </c>
      <c r="CN1183">
        <v>10186.5</v>
      </c>
      <c r="CO1183">
        <v>85.602999999999994</v>
      </c>
      <c r="CP1183">
        <v>1029.6949999999999</v>
      </c>
      <c r="CQ1183" t="s">
        <v>179</v>
      </c>
      <c r="CR1183">
        <v>0</v>
      </c>
      <c r="CS1183">
        <v>1115.298</v>
      </c>
      <c r="CT1183">
        <v>10615</v>
      </c>
      <c r="CU1183">
        <v>43194</v>
      </c>
      <c r="CV1183">
        <v>0</v>
      </c>
      <c r="CW1183">
        <v>0</v>
      </c>
      <c r="CX1183">
        <v>53809</v>
      </c>
      <c r="CY1183">
        <v>5461.335</v>
      </c>
      <c r="CZ1183">
        <v>72725.820000000007</v>
      </c>
      <c r="DA1183">
        <v>0</v>
      </c>
      <c r="DB1183">
        <v>0</v>
      </c>
      <c r="DC1183">
        <v>78187.154999999999</v>
      </c>
    </row>
    <row r="1184" spans="1:107" x14ac:dyDescent="0.45">
      <c r="A1184">
        <v>2024</v>
      </c>
      <c r="B1184">
        <v>4</v>
      </c>
      <c r="C1184" t="s">
        <v>143</v>
      </c>
      <c r="D1184">
        <v>5609</v>
      </c>
      <c r="E1184" t="s">
        <v>433</v>
      </c>
      <c r="F1184" t="s">
        <v>323</v>
      </c>
      <c r="G1184" t="s">
        <v>244</v>
      </c>
      <c r="H1184">
        <v>0.17100000000000001</v>
      </c>
      <c r="I1184">
        <v>0.105</v>
      </c>
      <c r="J1184" t="s">
        <v>324</v>
      </c>
      <c r="K1184" t="s">
        <v>324</v>
      </c>
      <c r="L1184">
        <v>0.27600000000000002</v>
      </c>
      <c r="M1184">
        <v>24</v>
      </c>
      <c r="N1184">
        <v>3</v>
      </c>
      <c r="O1184" t="s">
        <v>324</v>
      </c>
      <c r="P1184" t="s">
        <v>324</v>
      </c>
      <c r="Q1184">
        <v>27</v>
      </c>
      <c r="R1184" t="s">
        <v>324</v>
      </c>
      <c r="S1184" t="s">
        <v>324</v>
      </c>
      <c r="T1184" t="s">
        <v>324</v>
      </c>
      <c r="U1184" t="s">
        <v>324</v>
      </c>
      <c r="V1184">
        <v>0</v>
      </c>
      <c r="W1184" t="s">
        <v>324</v>
      </c>
      <c r="X1184" t="s">
        <v>324</v>
      </c>
      <c r="Y1184" t="s">
        <v>324</v>
      </c>
      <c r="Z1184" t="s">
        <v>324</v>
      </c>
      <c r="AA1184">
        <v>0</v>
      </c>
      <c r="AB1184" t="s">
        <v>324</v>
      </c>
      <c r="AC1184" t="s">
        <v>324</v>
      </c>
      <c r="AD1184" t="s">
        <v>324</v>
      </c>
      <c r="AE1184" t="s">
        <v>324</v>
      </c>
      <c r="AF1184">
        <v>0</v>
      </c>
      <c r="AG1184" t="s">
        <v>324</v>
      </c>
      <c r="AH1184" t="s">
        <v>324</v>
      </c>
      <c r="AI1184" t="s">
        <v>324</v>
      </c>
      <c r="AJ1184" t="s">
        <v>324</v>
      </c>
      <c r="AK1184">
        <v>0</v>
      </c>
      <c r="AL1184" t="s">
        <v>324</v>
      </c>
      <c r="AM1184" t="s">
        <v>324</v>
      </c>
      <c r="AN1184" t="s">
        <v>324</v>
      </c>
      <c r="AO1184" t="s">
        <v>324</v>
      </c>
      <c r="AP1184">
        <v>0</v>
      </c>
      <c r="AQ1184" t="s">
        <v>324</v>
      </c>
      <c r="AR1184" t="s">
        <v>324</v>
      </c>
      <c r="AS1184" t="s">
        <v>324</v>
      </c>
      <c r="AT1184" t="s">
        <v>324</v>
      </c>
      <c r="AU1184">
        <v>0</v>
      </c>
      <c r="AV1184" t="s">
        <v>324</v>
      </c>
      <c r="AW1184" t="s">
        <v>324</v>
      </c>
      <c r="AX1184" t="s">
        <v>324</v>
      </c>
      <c r="AY1184" t="s">
        <v>324</v>
      </c>
      <c r="AZ1184">
        <v>0</v>
      </c>
      <c r="BA1184" t="s">
        <v>324</v>
      </c>
      <c r="BB1184" t="s">
        <v>324</v>
      </c>
      <c r="BC1184" t="s">
        <v>324</v>
      </c>
      <c r="BD1184" t="s">
        <v>324</v>
      </c>
      <c r="BE1184">
        <v>0</v>
      </c>
      <c r="BF1184" t="s">
        <v>324</v>
      </c>
      <c r="BG1184" t="s">
        <v>324</v>
      </c>
      <c r="BH1184" t="s">
        <v>324</v>
      </c>
      <c r="BI1184" t="s">
        <v>324</v>
      </c>
      <c r="BJ1184">
        <v>0</v>
      </c>
      <c r="BK1184">
        <v>4.8000000000000001E-2</v>
      </c>
      <c r="BL1184" t="s">
        <v>324</v>
      </c>
      <c r="BM1184" t="s">
        <v>324</v>
      </c>
      <c r="BN1184" t="s">
        <v>324</v>
      </c>
      <c r="BO1184">
        <v>4.8000000000000001E-2</v>
      </c>
      <c r="BP1184">
        <v>8</v>
      </c>
      <c r="BQ1184" t="s">
        <v>324</v>
      </c>
      <c r="BR1184" t="s">
        <v>324</v>
      </c>
      <c r="BS1184" t="s">
        <v>324</v>
      </c>
      <c r="BT1184">
        <v>8</v>
      </c>
      <c r="BU1184" t="s">
        <v>324</v>
      </c>
      <c r="BV1184" t="s">
        <v>324</v>
      </c>
      <c r="BW1184" t="s">
        <v>324</v>
      </c>
      <c r="BX1184" t="s">
        <v>324</v>
      </c>
      <c r="BY1184">
        <v>0</v>
      </c>
      <c r="BZ1184" t="s">
        <v>324</v>
      </c>
      <c r="CA1184" t="s">
        <v>324</v>
      </c>
      <c r="CB1184" t="s">
        <v>324</v>
      </c>
      <c r="CC1184" t="s">
        <v>324</v>
      </c>
      <c r="CD1184">
        <v>0</v>
      </c>
      <c r="CE1184" t="s">
        <v>324</v>
      </c>
      <c r="CF1184" t="s">
        <v>324</v>
      </c>
      <c r="CG1184" t="s">
        <v>324</v>
      </c>
      <c r="CH1184" t="s">
        <v>324</v>
      </c>
      <c r="CI1184">
        <v>0</v>
      </c>
      <c r="CJ1184" t="s">
        <v>324</v>
      </c>
      <c r="CK1184" t="s">
        <v>324</v>
      </c>
      <c r="CL1184" t="s">
        <v>324</v>
      </c>
      <c r="CM1184" t="s">
        <v>324</v>
      </c>
      <c r="CN1184">
        <v>0</v>
      </c>
      <c r="CO1184">
        <v>0.219</v>
      </c>
      <c r="CP1184">
        <v>0.105</v>
      </c>
      <c r="CQ1184" t="s">
        <v>179</v>
      </c>
      <c r="CR1184">
        <v>0</v>
      </c>
      <c r="CS1184">
        <v>0.32400000000000001</v>
      </c>
      <c r="CT1184">
        <v>32</v>
      </c>
      <c r="CU1184">
        <v>3</v>
      </c>
      <c r="CV1184">
        <v>0</v>
      </c>
      <c r="CW1184">
        <v>0</v>
      </c>
      <c r="CX1184">
        <v>35</v>
      </c>
      <c r="CY1184">
        <v>0</v>
      </c>
      <c r="CZ1184">
        <v>0</v>
      </c>
      <c r="DA1184">
        <v>0</v>
      </c>
      <c r="DB1184">
        <v>0</v>
      </c>
      <c r="DC1184">
        <v>0</v>
      </c>
    </row>
    <row r="1185" spans="1:107" x14ac:dyDescent="0.45">
      <c r="A1185">
        <v>2024</v>
      </c>
      <c r="B1185">
        <v>4</v>
      </c>
      <c r="C1185" t="s">
        <v>143</v>
      </c>
      <c r="D1185">
        <v>99999</v>
      </c>
      <c r="E1185" t="s">
        <v>329</v>
      </c>
      <c r="F1185" t="s">
        <v>323</v>
      </c>
      <c r="H1185">
        <v>0.44600000000000001</v>
      </c>
      <c r="I1185">
        <v>5.3999999999999999E-2</v>
      </c>
      <c r="J1185" t="s">
        <v>324</v>
      </c>
      <c r="K1185" t="s">
        <v>324</v>
      </c>
      <c r="L1185">
        <v>0.5</v>
      </c>
      <c r="M1185" t="s">
        <v>324</v>
      </c>
      <c r="N1185" t="s">
        <v>324</v>
      </c>
      <c r="O1185" t="s">
        <v>324</v>
      </c>
      <c r="P1185" t="s">
        <v>324</v>
      </c>
      <c r="Q1185" t="s">
        <v>324</v>
      </c>
      <c r="R1185" t="s">
        <v>324</v>
      </c>
      <c r="S1185" t="s">
        <v>324</v>
      </c>
      <c r="T1185" t="s">
        <v>324</v>
      </c>
      <c r="U1185" t="s">
        <v>324</v>
      </c>
      <c r="V1185" t="s">
        <v>324</v>
      </c>
      <c r="W1185" t="s">
        <v>324</v>
      </c>
      <c r="X1185" t="s">
        <v>324</v>
      </c>
      <c r="Y1185" t="s">
        <v>324</v>
      </c>
      <c r="Z1185" t="s">
        <v>324</v>
      </c>
      <c r="AA1185" t="s">
        <v>324</v>
      </c>
      <c r="AB1185" t="s">
        <v>324</v>
      </c>
      <c r="AC1185" t="s">
        <v>324</v>
      </c>
      <c r="AD1185" t="s">
        <v>324</v>
      </c>
      <c r="AE1185" t="s">
        <v>324</v>
      </c>
      <c r="AF1185" t="s">
        <v>324</v>
      </c>
      <c r="AG1185" t="s">
        <v>324</v>
      </c>
      <c r="AH1185" t="s">
        <v>324</v>
      </c>
      <c r="AI1185" t="s">
        <v>324</v>
      </c>
      <c r="AJ1185" t="s">
        <v>324</v>
      </c>
      <c r="AK1185" t="s">
        <v>324</v>
      </c>
      <c r="AL1185" t="s">
        <v>324</v>
      </c>
      <c r="AM1185" t="s">
        <v>324</v>
      </c>
      <c r="AN1185" t="s">
        <v>324</v>
      </c>
      <c r="AO1185" t="s">
        <v>324</v>
      </c>
      <c r="AP1185" t="s">
        <v>324</v>
      </c>
      <c r="AQ1185" t="s">
        <v>324</v>
      </c>
      <c r="AR1185" t="s">
        <v>324</v>
      </c>
      <c r="AS1185" t="s">
        <v>324</v>
      </c>
      <c r="AT1185" t="s">
        <v>324</v>
      </c>
      <c r="AU1185" t="s">
        <v>324</v>
      </c>
      <c r="AV1185" t="s">
        <v>324</v>
      </c>
      <c r="AW1185" t="s">
        <v>324</v>
      </c>
      <c r="AX1185" t="s">
        <v>324</v>
      </c>
      <c r="AY1185" t="s">
        <v>324</v>
      </c>
      <c r="AZ1185" t="s">
        <v>324</v>
      </c>
      <c r="BA1185" t="s">
        <v>324</v>
      </c>
      <c r="BB1185" t="s">
        <v>324</v>
      </c>
      <c r="BC1185" t="s">
        <v>324</v>
      </c>
      <c r="BD1185" t="s">
        <v>324</v>
      </c>
      <c r="BE1185" t="s">
        <v>324</v>
      </c>
      <c r="BF1185" t="s">
        <v>324</v>
      </c>
      <c r="BG1185" t="s">
        <v>324</v>
      </c>
      <c r="BH1185" t="s">
        <v>324</v>
      </c>
      <c r="BI1185" t="s">
        <v>324</v>
      </c>
      <c r="BJ1185" t="s">
        <v>324</v>
      </c>
      <c r="BK1185" t="s">
        <v>324</v>
      </c>
      <c r="BL1185" t="s">
        <v>324</v>
      </c>
      <c r="BM1185" t="s">
        <v>324</v>
      </c>
      <c r="BN1185" t="s">
        <v>324</v>
      </c>
      <c r="BO1185" t="s">
        <v>324</v>
      </c>
      <c r="BP1185" t="s">
        <v>324</v>
      </c>
      <c r="BQ1185" t="s">
        <v>324</v>
      </c>
      <c r="BR1185" t="s">
        <v>324</v>
      </c>
      <c r="BS1185" t="s">
        <v>324</v>
      </c>
      <c r="BT1185" t="s">
        <v>324</v>
      </c>
      <c r="BU1185" t="s">
        <v>324</v>
      </c>
      <c r="BV1185" t="s">
        <v>324</v>
      </c>
      <c r="BW1185" t="s">
        <v>324</v>
      </c>
      <c r="BX1185" t="s">
        <v>324</v>
      </c>
      <c r="BY1185" t="s">
        <v>324</v>
      </c>
      <c r="BZ1185" t="s">
        <v>324</v>
      </c>
      <c r="CA1185" t="s">
        <v>324</v>
      </c>
      <c r="CB1185" t="s">
        <v>324</v>
      </c>
      <c r="CC1185" t="s">
        <v>324</v>
      </c>
      <c r="CD1185" t="s">
        <v>324</v>
      </c>
      <c r="CE1185" t="s">
        <v>324</v>
      </c>
      <c r="CF1185" t="s">
        <v>324</v>
      </c>
      <c r="CG1185" t="s">
        <v>324</v>
      </c>
      <c r="CH1185" t="s">
        <v>324</v>
      </c>
      <c r="CI1185" t="s">
        <v>324</v>
      </c>
      <c r="CJ1185" t="s">
        <v>324</v>
      </c>
      <c r="CK1185" t="s">
        <v>324</v>
      </c>
      <c r="CL1185" t="s">
        <v>324</v>
      </c>
      <c r="CM1185" t="s">
        <v>324</v>
      </c>
      <c r="CN1185" t="s">
        <v>324</v>
      </c>
      <c r="CO1185">
        <v>0.44600000000000001</v>
      </c>
      <c r="CP1185">
        <v>5.3999999999999999E-2</v>
      </c>
      <c r="CQ1185" t="s">
        <v>324</v>
      </c>
      <c r="CR1185" t="s">
        <v>324</v>
      </c>
      <c r="CS1185">
        <v>0.5</v>
      </c>
      <c r="CT1185" t="s">
        <v>324</v>
      </c>
      <c r="CU1185" t="s">
        <v>324</v>
      </c>
      <c r="CV1185" t="s">
        <v>324</v>
      </c>
      <c r="CW1185" t="s">
        <v>324</v>
      </c>
      <c r="CX1185" t="s">
        <v>324</v>
      </c>
      <c r="CY1185" t="s">
        <v>324</v>
      </c>
      <c r="CZ1185" t="s">
        <v>324</v>
      </c>
      <c r="DA1185" t="s">
        <v>324</v>
      </c>
      <c r="DB1185" t="s">
        <v>324</v>
      </c>
      <c r="DC1185" t="s">
        <v>324</v>
      </c>
    </row>
    <row r="1186" spans="1:107" x14ac:dyDescent="0.45">
      <c r="A1186">
        <v>2024</v>
      </c>
      <c r="B1186">
        <v>4</v>
      </c>
      <c r="C1186" t="s">
        <v>151</v>
      </c>
      <c r="D1186">
        <v>392</v>
      </c>
      <c r="E1186" t="s">
        <v>434</v>
      </c>
      <c r="F1186" t="s">
        <v>323</v>
      </c>
      <c r="G1186" t="s">
        <v>244</v>
      </c>
      <c r="H1186">
        <v>9.0999999999999998E-2</v>
      </c>
      <c r="I1186">
        <v>1.7000000000000001E-2</v>
      </c>
      <c r="J1186" t="s">
        <v>324</v>
      </c>
      <c r="K1186" t="s">
        <v>324</v>
      </c>
      <c r="L1186">
        <v>0.108</v>
      </c>
      <c r="M1186">
        <v>10</v>
      </c>
      <c r="N1186">
        <v>2</v>
      </c>
      <c r="O1186" t="s">
        <v>324</v>
      </c>
      <c r="P1186" t="s">
        <v>324</v>
      </c>
      <c r="Q1186">
        <v>12</v>
      </c>
      <c r="R1186" t="s">
        <v>324</v>
      </c>
      <c r="S1186" t="s">
        <v>324</v>
      </c>
      <c r="T1186" t="s">
        <v>324</v>
      </c>
      <c r="U1186" t="s">
        <v>324</v>
      </c>
      <c r="V1186">
        <v>0</v>
      </c>
      <c r="W1186" t="s">
        <v>324</v>
      </c>
      <c r="X1186" t="s">
        <v>324</v>
      </c>
      <c r="Y1186" t="s">
        <v>324</v>
      </c>
      <c r="Z1186" t="s">
        <v>324</v>
      </c>
      <c r="AA1186">
        <v>0</v>
      </c>
      <c r="AB1186" t="s">
        <v>324</v>
      </c>
      <c r="AC1186" t="s">
        <v>324</v>
      </c>
      <c r="AD1186" t="s">
        <v>324</v>
      </c>
      <c r="AE1186" t="s">
        <v>324</v>
      </c>
      <c r="AF1186">
        <v>0</v>
      </c>
      <c r="AG1186" t="s">
        <v>324</v>
      </c>
      <c r="AH1186" t="s">
        <v>324</v>
      </c>
      <c r="AI1186" t="s">
        <v>324</v>
      </c>
      <c r="AJ1186" t="s">
        <v>324</v>
      </c>
      <c r="AK1186">
        <v>0</v>
      </c>
      <c r="AL1186" t="s">
        <v>324</v>
      </c>
      <c r="AM1186" t="s">
        <v>324</v>
      </c>
      <c r="AN1186" t="s">
        <v>324</v>
      </c>
      <c r="AO1186" t="s">
        <v>324</v>
      </c>
      <c r="AP1186">
        <v>0</v>
      </c>
      <c r="AQ1186" t="s">
        <v>324</v>
      </c>
      <c r="AR1186" t="s">
        <v>324</v>
      </c>
      <c r="AS1186" t="s">
        <v>324</v>
      </c>
      <c r="AT1186" t="s">
        <v>324</v>
      </c>
      <c r="AU1186">
        <v>0</v>
      </c>
      <c r="AV1186" t="s">
        <v>324</v>
      </c>
      <c r="AW1186" t="s">
        <v>324</v>
      </c>
      <c r="AX1186" t="s">
        <v>324</v>
      </c>
      <c r="AY1186" t="s">
        <v>324</v>
      </c>
      <c r="AZ1186">
        <v>0</v>
      </c>
      <c r="BA1186" t="s">
        <v>324</v>
      </c>
      <c r="BB1186" t="s">
        <v>324</v>
      </c>
      <c r="BC1186" t="s">
        <v>324</v>
      </c>
      <c r="BD1186" t="s">
        <v>324</v>
      </c>
      <c r="BE1186">
        <v>0</v>
      </c>
      <c r="BF1186" t="s">
        <v>324</v>
      </c>
      <c r="BG1186" t="s">
        <v>324</v>
      </c>
      <c r="BH1186" t="s">
        <v>324</v>
      </c>
      <c r="BI1186" t="s">
        <v>324</v>
      </c>
      <c r="BJ1186">
        <v>0</v>
      </c>
      <c r="BK1186">
        <v>3.7999999999999999E-2</v>
      </c>
      <c r="BL1186" t="s">
        <v>324</v>
      </c>
      <c r="BM1186" t="s">
        <v>324</v>
      </c>
      <c r="BN1186" t="s">
        <v>324</v>
      </c>
      <c r="BO1186">
        <v>3.7999999999999999E-2</v>
      </c>
      <c r="BP1186">
        <v>15</v>
      </c>
      <c r="BQ1186" t="s">
        <v>324</v>
      </c>
      <c r="BR1186" t="s">
        <v>324</v>
      </c>
      <c r="BS1186" t="s">
        <v>324</v>
      </c>
      <c r="BT1186">
        <v>15</v>
      </c>
      <c r="BU1186" t="s">
        <v>324</v>
      </c>
      <c r="BV1186" t="s">
        <v>324</v>
      </c>
      <c r="BW1186" t="s">
        <v>324</v>
      </c>
      <c r="BX1186" t="s">
        <v>324</v>
      </c>
      <c r="BY1186">
        <v>0</v>
      </c>
      <c r="BZ1186" t="s">
        <v>324</v>
      </c>
      <c r="CA1186" t="s">
        <v>324</v>
      </c>
      <c r="CB1186" t="s">
        <v>324</v>
      </c>
      <c r="CC1186" t="s">
        <v>324</v>
      </c>
      <c r="CD1186">
        <v>0</v>
      </c>
      <c r="CE1186" t="s">
        <v>324</v>
      </c>
      <c r="CF1186" t="s">
        <v>324</v>
      </c>
      <c r="CG1186" t="s">
        <v>324</v>
      </c>
      <c r="CH1186" t="s">
        <v>324</v>
      </c>
      <c r="CI1186">
        <v>0</v>
      </c>
      <c r="CJ1186" t="s">
        <v>324</v>
      </c>
      <c r="CK1186" t="s">
        <v>324</v>
      </c>
      <c r="CL1186" t="s">
        <v>324</v>
      </c>
      <c r="CM1186" t="s">
        <v>324</v>
      </c>
      <c r="CN1186">
        <v>0</v>
      </c>
      <c r="CO1186">
        <v>0.129</v>
      </c>
      <c r="CP1186">
        <v>1.7000000000000001E-2</v>
      </c>
      <c r="CQ1186" t="s">
        <v>179</v>
      </c>
      <c r="CR1186">
        <v>0</v>
      </c>
      <c r="CS1186">
        <v>0.14599999999999999</v>
      </c>
      <c r="CT1186">
        <v>25</v>
      </c>
      <c r="CU1186">
        <v>2</v>
      </c>
      <c r="CV1186">
        <v>0</v>
      </c>
      <c r="CW1186">
        <v>0</v>
      </c>
      <c r="CX1186">
        <v>27</v>
      </c>
      <c r="CY1186">
        <v>0</v>
      </c>
      <c r="CZ1186">
        <v>0</v>
      </c>
      <c r="DA1186">
        <v>0</v>
      </c>
      <c r="DB1186">
        <v>0</v>
      </c>
      <c r="DC1186">
        <v>0</v>
      </c>
    </row>
    <row r="1187" spans="1:107" x14ac:dyDescent="0.45">
      <c r="A1187">
        <v>2024</v>
      </c>
      <c r="B1187">
        <v>4</v>
      </c>
      <c r="C1187" t="s">
        <v>151</v>
      </c>
      <c r="D1187">
        <v>3828</v>
      </c>
      <c r="E1187" t="s">
        <v>435</v>
      </c>
      <c r="F1187" t="s">
        <v>323</v>
      </c>
      <c r="G1187" t="s">
        <v>244</v>
      </c>
      <c r="H1187">
        <v>0.23200000000000001</v>
      </c>
      <c r="I1187">
        <v>0.214</v>
      </c>
      <c r="J1187">
        <v>0</v>
      </c>
      <c r="K1187">
        <v>0</v>
      </c>
      <c r="L1187">
        <v>0.44600000000000001</v>
      </c>
      <c r="M1187">
        <v>35</v>
      </c>
      <c r="N1187">
        <v>9</v>
      </c>
      <c r="O1187">
        <v>0</v>
      </c>
      <c r="P1187">
        <v>0</v>
      </c>
      <c r="Q1187">
        <v>44</v>
      </c>
      <c r="R1187" t="s">
        <v>324</v>
      </c>
      <c r="S1187" t="s">
        <v>324</v>
      </c>
      <c r="T1187" t="s">
        <v>324</v>
      </c>
      <c r="U1187" t="s">
        <v>324</v>
      </c>
      <c r="V1187">
        <v>0</v>
      </c>
      <c r="W1187" t="s">
        <v>324</v>
      </c>
      <c r="X1187" t="s">
        <v>324</v>
      </c>
      <c r="Y1187" t="s">
        <v>324</v>
      </c>
      <c r="Z1187" t="s">
        <v>324</v>
      </c>
      <c r="AA1187">
        <v>0</v>
      </c>
      <c r="AB1187">
        <v>15.388999999999999</v>
      </c>
      <c r="AC1187">
        <v>5.6539999999999999</v>
      </c>
      <c r="AD1187">
        <v>0</v>
      </c>
      <c r="AE1187">
        <v>0</v>
      </c>
      <c r="AF1187">
        <v>21.042999999999999</v>
      </c>
      <c r="AG1187" t="s">
        <v>324</v>
      </c>
      <c r="AH1187" t="s">
        <v>324</v>
      </c>
      <c r="AI1187" t="s">
        <v>324</v>
      </c>
      <c r="AJ1187" t="s">
        <v>324</v>
      </c>
      <c r="AK1187">
        <v>0</v>
      </c>
      <c r="AL1187" t="s">
        <v>324</v>
      </c>
      <c r="AM1187" t="s">
        <v>324</v>
      </c>
      <c r="AN1187" t="s">
        <v>324</v>
      </c>
      <c r="AO1187" t="s">
        <v>324</v>
      </c>
      <c r="AP1187">
        <v>0</v>
      </c>
      <c r="AQ1187" t="s">
        <v>324</v>
      </c>
      <c r="AR1187" t="s">
        <v>324</v>
      </c>
      <c r="AS1187" t="s">
        <v>324</v>
      </c>
      <c r="AT1187" t="s">
        <v>324</v>
      </c>
      <c r="AU1187">
        <v>0</v>
      </c>
      <c r="AV1187" t="s">
        <v>324</v>
      </c>
      <c r="AW1187" t="s">
        <v>324</v>
      </c>
      <c r="AX1187" t="s">
        <v>324</v>
      </c>
      <c r="AY1187" t="s">
        <v>324</v>
      </c>
      <c r="AZ1187">
        <v>0</v>
      </c>
      <c r="BA1187" t="s">
        <v>324</v>
      </c>
      <c r="BB1187" t="s">
        <v>324</v>
      </c>
      <c r="BC1187" t="s">
        <v>324</v>
      </c>
      <c r="BD1187" t="s">
        <v>324</v>
      </c>
      <c r="BE1187">
        <v>0</v>
      </c>
      <c r="BF1187" t="s">
        <v>324</v>
      </c>
      <c r="BG1187" t="s">
        <v>324</v>
      </c>
      <c r="BH1187" t="s">
        <v>324</v>
      </c>
      <c r="BI1187" t="s">
        <v>324</v>
      </c>
      <c r="BJ1187">
        <v>0</v>
      </c>
      <c r="BK1187">
        <v>0.05</v>
      </c>
      <c r="BL1187">
        <v>1.0999999999999999E-2</v>
      </c>
      <c r="BM1187">
        <v>0</v>
      </c>
      <c r="BN1187">
        <v>0</v>
      </c>
      <c r="BO1187">
        <v>6.0999999999999999E-2</v>
      </c>
      <c r="BP1187">
        <v>15</v>
      </c>
      <c r="BQ1187">
        <v>3</v>
      </c>
      <c r="BR1187">
        <v>0</v>
      </c>
      <c r="BS1187">
        <v>0</v>
      </c>
      <c r="BT1187">
        <v>18</v>
      </c>
      <c r="BU1187">
        <v>0.37</v>
      </c>
      <c r="BV1187">
        <v>0</v>
      </c>
      <c r="BW1187">
        <v>0</v>
      </c>
      <c r="BX1187">
        <v>0</v>
      </c>
      <c r="BY1187">
        <v>0.37</v>
      </c>
      <c r="BZ1187">
        <v>0</v>
      </c>
      <c r="CA1187">
        <v>0.20799999999999999</v>
      </c>
      <c r="CB1187">
        <v>0</v>
      </c>
      <c r="CC1187">
        <v>0</v>
      </c>
      <c r="CD1187">
        <v>0.20799999999999999</v>
      </c>
      <c r="CE1187">
        <v>0</v>
      </c>
      <c r="CF1187">
        <v>1</v>
      </c>
      <c r="CG1187">
        <v>0</v>
      </c>
      <c r="CH1187">
        <v>0</v>
      </c>
      <c r="CI1187">
        <v>1</v>
      </c>
      <c r="CJ1187">
        <v>0</v>
      </c>
      <c r="CK1187">
        <v>0.91200000000000003</v>
      </c>
      <c r="CL1187">
        <v>0</v>
      </c>
      <c r="CM1187">
        <v>0</v>
      </c>
      <c r="CN1187">
        <v>0.91200000000000003</v>
      </c>
      <c r="CO1187">
        <v>0.28199999999999997</v>
      </c>
      <c r="CP1187">
        <v>0.433</v>
      </c>
      <c r="CQ1187" t="s">
        <v>179</v>
      </c>
      <c r="CR1187">
        <v>0</v>
      </c>
      <c r="CS1187">
        <v>0.71499999999999997</v>
      </c>
      <c r="CT1187">
        <v>50</v>
      </c>
      <c r="CU1187">
        <v>13</v>
      </c>
      <c r="CV1187">
        <v>0</v>
      </c>
      <c r="CW1187">
        <v>0</v>
      </c>
      <c r="CX1187">
        <v>63</v>
      </c>
      <c r="CY1187">
        <v>15.759</v>
      </c>
      <c r="CZ1187">
        <v>6.5659999999999998</v>
      </c>
      <c r="DA1187">
        <v>0</v>
      </c>
      <c r="DB1187">
        <v>0</v>
      </c>
      <c r="DC1187">
        <v>22.324999999999999</v>
      </c>
    </row>
    <row r="1188" spans="1:107" x14ac:dyDescent="0.45">
      <c r="A1188">
        <v>2024</v>
      </c>
      <c r="B1188">
        <v>4</v>
      </c>
      <c r="C1188" t="s">
        <v>151</v>
      </c>
      <c r="D1188">
        <v>4254</v>
      </c>
      <c r="E1188" t="s">
        <v>436</v>
      </c>
      <c r="F1188" t="s">
        <v>323</v>
      </c>
      <c r="G1188" t="s">
        <v>247</v>
      </c>
      <c r="H1188">
        <v>79.120999999999995</v>
      </c>
      <c r="I1188">
        <v>37.128999999999998</v>
      </c>
      <c r="J1188">
        <v>0.371</v>
      </c>
      <c r="K1188" t="s">
        <v>324</v>
      </c>
      <c r="L1188">
        <v>116.621</v>
      </c>
      <c r="M1188">
        <v>9936</v>
      </c>
      <c r="N1188">
        <v>692</v>
      </c>
      <c r="O1188">
        <v>8</v>
      </c>
      <c r="P1188" t="s">
        <v>324</v>
      </c>
      <c r="Q1188">
        <v>10636</v>
      </c>
      <c r="R1188">
        <v>2.83</v>
      </c>
      <c r="S1188">
        <v>1.67</v>
      </c>
      <c r="T1188" t="s">
        <v>324</v>
      </c>
      <c r="U1188" t="s">
        <v>324</v>
      </c>
      <c r="V1188">
        <v>4.5</v>
      </c>
      <c r="W1188">
        <v>2464</v>
      </c>
      <c r="X1188">
        <v>29</v>
      </c>
      <c r="Y1188" t="s">
        <v>324</v>
      </c>
      <c r="Z1188" t="s">
        <v>324</v>
      </c>
      <c r="AA1188">
        <v>2493</v>
      </c>
      <c r="AB1188">
        <v>2991.97</v>
      </c>
      <c r="AC1188" t="s">
        <v>324</v>
      </c>
      <c r="AD1188" t="s">
        <v>324</v>
      </c>
      <c r="AE1188" t="s">
        <v>324</v>
      </c>
      <c r="AF1188">
        <v>2991.97</v>
      </c>
      <c r="AG1188">
        <v>10.077999999999999</v>
      </c>
      <c r="AH1188">
        <v>0.28399999999999997</v>
      </c>
      <c r="AI1188" t="s">
        <v>324</v>
      </c>
      <c r="AJ1188" t="s">
        <v>324</v>
      </c>
      <c r="AK1188">
        <v>10.362</v>
      </c>
      <c r="AL1188">
        <v>1414</v>
      </c>
      <c r="AM1188">
        <v>21</v>
      </c>
      <c r="AN1188" t="s">
        <v>324</v>
      </c>
      <c r="AO1188" t="s">
        <v>324</v>
      </c>
      <c r="AP1188">
        <v>1435</v>
      </c>
      <c r="AQ1188">
        <v>16.474</v>
      </c>
      <c r="AR1188">
        <v>0.378</v>
      </c>
      <c r="AS1188" t="s">
        <v>324</v>
      </c>
      <c r="AT1188" t="s">
        <v>324</v>
      </c>
      <c r="AU1188">
        <v>16.852</v>
      </c>
      <c r="AV1188" t="s">
        <v>324</v>
      </c>
      <c r="AW1188" t="s">
        <v>324</v>
      </c>
      <c r="AX1188" t="s">
        <v>324</v>
      </c>
      <c r="AY1188" t="s">
        <v>324</v>
      </c>
      <c r="AZ1188">
        <v>0</v>
      </c>
      <c r="BA1188" t="s">
        <v>324</v>
      </c>
      <c r="BB1188" t="s">
        <v>324</v>
      </c>
      <c r="BC1188" t="s">
        <v>324</v>
      </c>
      <c r="BD1188" t="s">
        <v>324</v>
      </c>
      <c r="BE1188">
        <v>0</v>
      </c>
      <c r="BF1188" t="s">
        <v>324</v>
      </c>
      <c r="BG1188" t="s">
        <v>324</v>
      </c>
      <c r="BH1188" t="s">
        <v>324</v>
      </c>
      <c r="BI1188" t="s">
        <v>324</v>
      </c>
      <c r="BJ1188">
        <v>0</v>
      </c>
      <c r="BK1188">
        <v>0.36499999999999999</v>
      </c>
      <c r="BL1188">
        <v>0.17699999999999999</v>
      </c>
      <c r="BM1188" t="s">
        <v>324</v>
      </c>
      <c r="BN1188" t="s">
        <v>324</v>
      </c>
      <c r="BO1188">
        <v>0.54200000000000004</v>
      </c>
      <c r="BP1188">
        <v>79</v>
      </c>
      <c r="BQ1188">
        <v>17</v>
      </c>
      <c r="BR1188" t="s">
        <v>324</v>
      </c>
      <c r="BS1188" t="s">
        <v>324</v>
      </c>
      <c r="BT1188">
        <v>96</v>
      </c>
      <c r="BU1188" t="s">
        <v>324</v>
      </c>
      <c r="BV1188" t="s">
        <v>324</v>
      </c>
      <c r="BW1188" t="s">
        <v>324</v>
      </c>
      <c r="BX1188" t="s">
        <v>324</v>
      </c>
      <c r="BY1188">
        <v>0</v>
      </c>
      <c r="BZ1188" t="s">
        <v>324</v>
      </c>
      <c r="CA1188" t="s">
        <v>324</v>
      </c>
      <c r="CB1188">
        <v>0.19</v>
      </c>
      <c r="CC1188" t="s">
        <v>324</v>
      </c>
      <c r="CD1188">
        <v>0.19</v>
      </c>
      <c r="CE1188" t="s">
        <v>324</v>
      </c>
      <c r="CF1188" t="s">
        <v>324</v>
      </c>
      <c r="CG1188">
        <v>1</v>
      </c>
      <c r="CH1188" t="s">
        <v>324</v>
      </c>
      <c r="CI1188">
        <v>1</v>
      </c>
      <c r="CJ1188" t="s">
        <v>324</v>
      </c>
      <c r="CK1188" t="s">
        <v>324</v>
      </c>
      <c r="CL1188" t="s">
        <v>324</v>
      </c>
      <c r="CM1188" t="s">
        <v>324</v>
      </c>
      <c r="CN1188">
        <v>0</v>
      </c>
      <c r="CO1188">
        <v>82.316000000000003</v>
      </c>
      <c r="CP1188">
        <v>38.975999999999999</v>
      </c>
      <c r="CQ1188">
        <v>0.56100000000000005</v>
      </c>
      <c r="CR1188">
        <v>0</v>
      </c>
      <c r="CS1188">
        <v>121.85299999999999</v>
      </c>
      <c r="CT1188">
        <v>12479</v>
      </c>
      <c r="CU1188">
        <v>738</v>
      </c>
      <c r="CV1188">
        <v>9</v>
      </c>
      <c r="CW1188">
        <v>0</v>
      </c>
      <c r="CX1188">
        <v>13226</v>
      </c>
      <c r="CY1188">
        <v>2991.97</v>
      </c>
      <c r="CZ1188">
        <v>0</v>
      </c>
      <c r="DA1188">
        <v>0</v>
      </c>
      <c r="DB1188">
        <v>0</v>
      </c>
      <c r="DC1188">
        <v>2991.97</v>
      </c>
    </row>
    <row r="1189" spans="1:107" x14ac:dyDescent="0.45">
      <c r="A1189">
        <v>2024</v>
      </c>
      <c r="B1189">
        <v>4</v>
      </c>
      <c r="C1189" t="s">
        <v>151</v>
      </c>
      <c r="D1189">
        <v>5109</v>
      </c>
      <c r="E1189" t="s">
        <v>437</v>
      </c>
      <c r="F1189" t="s">
        <v>323</v>
      </c>
      <c r="G1189" t="s">
        <v>244</v>
      </c>
      <c r="H1189">
        <v>45.372</v>
      </c>
      <c r="I1189">
        <v>15.189</v>
      </c>
      <c r="J1189">
        <v>0.84399999999999997</v>
      </c>
      <c r="K1189">
        <v>0</v>
      </c>
      <c r="L1189">
        <v>61.405000000000001</v>
      </c>
      <c r="M1189">
        <v>6822</v>
      </c>
      <c r="N1189">
        <v>498</v>
      </c>
      <c r="O1189">
        <v>31</v>
      </c>
      <c r="P1189">
        <v>0</v>
      </c>
      <c r="Q1189">
        <v>7351</v>
      </c>
      <c r="R1189" t="s">
        <v>324</v>
      </c>
      <c r="S1189" t="s">
        <v>324</v>
      </c>
      <c r="T1189" t="s">
        <v>324</v>
      </c>
      <c r="U1189" t="s">
        <v>324</v>
      </c>
      <c r="V1189">
        <v>0</v>
      </c>
      <c r="W1189" t="s">
        <v>324</v>
      </c>
      <c r="X1189" t="s">
        <v>324</v>
      </c>
      <c r="Y1189" t="s">
        <v>324</v>
      </c>
      <c r="Z1189" t="s">
        <v>324</v>
      </c>
      <c r="AA1189">
        <v>0</v>
      </c>
      <c r="AB1189" t="s">
        <v>324</v>
      </c>
      <c r="AC1189" t="s">
        <v>324</v>
      </c>
      <c r="AD1189" t="s">
        <v>324</v>
      </c>
      <c r="AE1189" t="s">
        <v>324</v>
      </c>
      <c r="AF1189">
        <v>0</v>
      </c>
      <c r="AG1189">
        <v>14.617000000000001</v>
      </c>
      <c r="AH1189">
        <v>6.4000000000000001E-2</v>
      </c>
      <c r="AI1189">
        <v>0</v>
      </c>
      <c r="AJ1189">
        <v>0</v>
      </c>
      <c r="AK1189">
        <v>14.680999999999999</v>
      </c>
      <c r="AL1189">
        <v>2496</v>
      </c>
      <c r="AM1189">
        <v>6</v>
      </c>
      <c r="AN1189">
        <v>0</v>
      </c>
      <c r="AO1189">
        <v>0</v>
      </c>
      <c r="AP1189">
        <v>2502</v>
      </c>
      <c r="AQ1189">
        <v>27.789000000000001</v>
      </c>
      <c r="AR1189">
        <v>0.13900000000000001</v>
      </c>
      <c r="AS1189">
        <v>0</v>
      </c>
      <c r="AT1189">
        <v>0</v>
      </c>
      <c r="AU1189">
        <v>27.928000000000001</v>
      </c>
      <c r="AV1189" t="s">
        <v>324</v>
      </c>
      <c r="AW1189" t="s">
        <v>324</v>
      </c>
      <c r="AX1189" t="s">
        <v>324</v>
      </c>
      <c r="AY1189" t="s">
        <v>324</v>
      </c>
      <c r="AZ1189">
        <v>0</v>
      </c>
      <c r="BA1189" t="s">
        <v>324</v>
      </c>
      <c r="BB1189" t="s">
        <v>324</v>
      </c>
      <c r="BC1189" t="s">
        <v>324</v>
      </c>
      <c r="BD1189" t="s">
        <v>324</v>
      </c>
      <c r="BE1189">
        <v>0</v>
      </c>
      <c r="BF1189" t="s">
        <v>324</v>
      </c>
      <c r="BG1189" t="s">
        <v>324</v>
      </c>
      <c r="BH1189" t="s">
        <v>324</v>
      </c>
      <c r="BI1189" t="s">
        <v>324</v>
      </c>
      <c r="BJ1189">
        <v>0</v>
      </c>
      <c r="BK1189">
        <v>0.10100000000000001</v>
      </c>
      <c r="BL1189">
        <v>0.20200000000000001</v>
      </c>
      <c r="BM1189" t="s">
        <v>324</v>
      </c>
      <c r="BN1189" t="s">
        <v>324</v>
      </c>
      <c r="BO1189">
        <v>0.30299999999999999</v>
      </c>
      <c r="BP1189">
        <v>32</v>
      </c>
      <c r="BQ1189">
        <v>29</v>
      </c>
      <c r="BR1189" t="s">
        <v>324</v>
      </c>
      <c r="BS1189" t="s">
        <v>324</v>
      </c>
      <c r="BT1189">
        <v>61</v>
      </c>
      <c r="BU1189" t="s">
        <v>324</v>
      </c>
      <c r="BV1189" t="s">
        <v>324</v>
      </c>
      <c r="BW1189" t="s">
        <v>324</v>
      </c>
      <c r="BX1189" t="s">
        <v>324</v>
      </c>
      <c r="BY1189">
        <v>0</v>
      </c>
      <c r="BZ1189">
        <v>2.4E-2</v>
      </c>
      <c r="CA1189">
        <v>6.5000000000000002E-2</v>
      </c>
      <c r="CB1189">
        <v>0.06</v>
      </c>
      <c r="CC1189" t="s">
        <v>324</v>
      </c>
      <c r="CD1189">
        <v>0.14899999999999999</v>
      </c>
      <c r="CE1189">
        <v>4</v>
      </c>
      <c r="CF1189">
        <v>3</v>
      </c>
      <c r="CG1189">
        <v>1</v>
      </c>
      <c r="CH1189" t="s">
        <v>324</v>
      </c>
      <c r="CI1189">
        <v>8</v>
      </c>
      <c r="CJ1189" t="s">
        <v>324</v>
      </c>
      <c r="CK1189" t="s">
        <v>324</v>
      </c>
      <c r="CL1189" t="s">
        <v>324</v>
      </c>
      <c r="CM1189" t="s">
        <v>324</v>
      </c>
      <c r="CN1189">
        <v>0</v>
      </c>
      <c r="CO1189">
        <v>45.497</v>
      </c>
      <c r="CP1189">
        <v>15.456</v>
      </c>
      <c r="CQ1189">
        <v>0.90400000000000003</v>
      </c>
      <c r="CR1189">
        <v>0</v>
      </c>
      <c r="CS1189">
        <v>61.856999999999999</v>
      </c>
      <c r="CT1189">
        <v>6858</v>
      </c>
      <c r="CU1189">
        <v>530</v>
      </c>
      <c r="CV1189">
        <v>32</v>
      </c>
      <c r="CW1189">
        <v>0</v>
      </c>
      <c r="CX1189">
        <v>7420</v>
      </c>
      <c r="CY1189">
        <v>0</v>
      </c>
      <c r="CZ1189">
        <v>0</v>
      </c>
      <c r="DA1189">
        <v>0</v>
      </c>
      <c r="DB1189">
        <v>0</v>
      </c>
      <c r="DC1189">
        <v>0</v>
      </c>
    </row>
    <row r="1190" spans="1:107" x14ac:dyDescent="0.45">
      <c r="A1190">
        <v>2024</v>
      </c>
      <c r="B1190">
        <v>4</v>
      </c>
      <c r="C1190" t="s">
        <v>151</v>
      </c>
      <c r="D1190">
        <v>9324</v>
      </c>
      <c r="E1190" t="s">
        <v>404</v>
      </c>
      <c r="F1190" t="s">
        <v>323</v>
      </c>
      <c r="G1190" t="s">
        <v>244</v>
      </c>
      <c r="H1190">
        <v>4.3849999999999998</v>
      </c>
      <c r="I1190">
        <v>1.1779999999999999</v>
      </c>
      <c r="J1190">
        <v>0.158</v>
      </c>
      <c r="K1190">
        <v>0</v>
      </c>
      <c r="L1190">
        <v>5.7210000000000001</v>
      </c>
      <c r="M1190">
        <v>558</v>
      </c>
      <c r="N1190">
        <v>49</v>
      </c>
      <c r="O1190">
        <v>2</v>
      </c>
      <c r="P1190">
        <v>0</v>
      </c>
      <c r="Q1190">
        <v>609</v>
      </c>
      <c r="R1190" t="s">
        <v>324</v>
      </c>
      <c r="S1190" t="s">
        <v>324</v>
      </c>
      <c r="T1190" t="s">
        <v>324</v>
      </c>
      <c r="U1190" t="s">
        <v>324</v>
      </c>
      <c r="V1190">
        <v>0</v>
      </c>
      <c r="W1190" t="s">
        <v>324</v>
      </c>
      <c r="X1190" t="s">
        <v>324</v>
      </c>
      <c r="Y1190" t="s">
        <v>324</v>
      </c>
      <c r="Z1190" t="s">
        <v>324</v>
      </c>
      <c r="AA1190">
        <v>0</v>
      </c>
      <c r="AB1190">
        <v>329.923</v>
      </c>
      <c r="AC1190">
        <v>103.285</v>
      </c>
      <c r="AD1190">
        <v>0.38</v>
      </c>
      <c r="AE1190" t="s">
        <v>324</v>
      </c>
      <c r="AF1190">
        <v>433.58800000000002</v>
      </c>
      <c r="AG1190">
        <v>0.56000000000000005</v>
      </c>
      <c r="AH1190" t="s">
        <v>324</v>
      </c>
      <c r="AI1190" t="s">
        <v>324</v>
      </c>
      <c r="AJ1190" t="s">
        <v>324</v>
      </c>
      <c r="AK1190">
        <v>0.56000000000000005</v>
      </c>
      <c r="AL1190">
        <v>109</v>
      </c>
      <c r="AM1190" t="s">
        <v>324</v>
      </c>
      <c r="AN1190" t="s">
        <v>324</v>
      </c>
      <c r="AO1190" t="s">
        <v>324</v>
      </c>
      <c r="AP1190">
        <v>109</v>
      </c>
      <c r="AQ1190">
        <v>1.456</v>
      </c>
      <c r="AR1190" t="s">
        <v>324</v>
      </c>
      <c r="AS1190" t="s">
        <v>324</v>
      </c>
      <c r="AT1190" t="s">
        <v>324</v>
      </c>
      <c r="AU1190">
        <v>1.456</v>
      </c>
      <c r="AV1190" t="s">
        <v>324</v>
      </c>
      <c r="AW1190" t="s">
        <v>324</v>
      </c>
      <c r="AX1190" t="s">
        <v>324</v>
      </c>
      <c r="AY1190" t="s">
        <v>324</v>
      </c>
      <c r="AZ1190">
        <v>0</v>
      </c>
      <c r="BA1190" t="s">
        <v>324</v>
      </c>
      <c r="BB1190" t="s">
        <v>324</v>
      </c>
      <c r="BC1190" t="s">
        <v>324</v>
      </c>
      <c r="BD1190" t="s">
        <v>324</v>
      </c>
      <c r="BE1190">
        <v>0</v>
      </c>
      <c r="BF1190" t="s">
        <v>324</v>
      </c>
      <c r="BG1190" t="s">
        <v>324</v>
      </c>
      <c r="BH1190" t="s">
        <v>324</v>
      </c>
      <c r="BI1190" t="s">
        <v>324</v>
      </c>
      <c r="BJ1190">
        <v>0</v>
      </c>
      <c r="BK1190">
        <v>2.1999999999999999E-2</v>
      </c>
      <c r="BL1190">
        <v>6.0000000000000001E-3</v>
      </c>
      <c r="BM1190">
        <v>5.0000000000000001E-3</v>
      </c>
      <c r="BN1190" t="s">
        <v>324</v>
      </c>
      <c r="BO1190">
        <v>3.3000000000000002E-2</v>
      </c>
      <c r="BP1190">
        <v>6</v>
      </c>
      <c r="BQ1190">
        <v>1</v>
      </c>
      <c r="BR1190">
        <v>1</v>
      </c>
      <c r="BS1190" t="s">
        <v>324</v>
      </c>
      <c r="BT1190">
        <v>8</v>
      </c>
      <c r="BU1190">
        <v>0</v>
      </c>
      <c r="BV1190">
        <v>0</v>
      </c>
      <c r="BW1190">
        <v>0</v>
      </c>
      <c r="BX1190" t="s">
        <v>324</v>
      </c>
      <c r="BY1190">
        <v>0</v>
      </c>
      <c r="BZ1190" t="s">
        <v>324</v>
      </c>
      <c r="CA1190" t="s">
        <v>324</v>
      </c>
      <c r="CB1190" t="s">
        <v>324</v>
      </c>
      <c r="CC1190" t="s">
        <v>324</v>
      </c>
      <c r="CD1190">
        <v>0</v>
      </c>
      <c r="CE1190" t="s">
        <v>324</v>
      </c>
      <c r="CF1190" t="s">
        <v>324</v>
      </c>
      <c r="CG1190" t="s">
        <v>324</v>
      </c>
      <c r="CH1190" t="s">
        <v>324</v>
      </c>
      <c r="CI1190">
        <v>0</v>
      </c>
      <c r="CJ1190" t="s">
        <v>324</v>
      </c>
      <c r="CK1190" t="s">
        <v>324</v>
      </c>
      <c r="CL1190" t="s">
        <v>324</v>
      </c>
      <c r="CM1190" t="s">
        <v>324</v>
      </c>
      <c r="CN1190">
        <v>0</v>
      </c>
      <c r="CO1190">
        <v>4.407</v>
      </c>
      <c r="CP1190">
        <v>1.1839999999999999</v>
      </c>
      <c r="CQ1190">
        <v>0.16300000000000001</v>
      </c>
      <c r="CR1190">
        <v>0</v>
      </c>
      <c r="CS1190">
        <v>5.7539999999999996</v>
      </c>
      <c r="CT1190">
        <v>564</v>
      </c>
      <c r="CU1190">
        <v>50</v>
      </c>
      <c r="CV1190">
        <v>3</v>
      </c>
      <c r="CW1190">
        <v>0</v>
      </c>
      <c r="CX1190">
        <v>617</v>
      </c>
      <c r="CY1190">
        <v>329.923</v>
      </c>
      <c r="CZ1190">
        <v>103.285</v>
      </c>
      <c r="DA1190">
        <v>0.38</v>
      </c>
      <c r="DB1190">
        <v>0</v>
      </c>
      <c r="DC1190">
        <v>433.58800000000002</v>
      </c>
    </row>
    <row r="1191" spans="1:107" x14ac:dyDescent="0.45">
      <c r="A1191">
        <v>2024</v>
      </c>
      <c r="B1191">
        <v>4</v>
      </c>
      <c r="C1191" t="s">
        <v>151</v>
      </c>
      <c r="D1191">
        <v>10704</v>
      </c>
      <c r="E1191" t="s">
        <v>438</v>
      </c>
      <c r="F1191" t="s">
        <v>323</v>
      </c>
      <c r="G1191" t="s">
        <v>244</v>
      </c>
      <c r="H1191">
        <v>2.1179999999999999</v>
      </c>
      <c r="I1191">
        <v>1.2110000000000001</v>
      </c>
      <c r="J1191" t="s">
        <v>324</v>
      </c>
      <c r="K1191" t="s">
        <v>324</v>
      </c>
      <c r="L1191">
        <v>3.3290000000000002</v>
      </c>
      <c r="M1191">
        <v>330</v>
      </c>
      <c r="N1191">
        <v>27</v>
      </c>
      <c r="O1191" t="s">
        <v>324</v>
      </c>
      <c r="P1191" t="s">
        <v>324</v>
      </c>
      <c r="Q1191">
        <v>357</v>
      </c>
      <c r="R1191" t="s">
        <v>324</v>
      </c>
      <c r="S1191" t="s">
        <v>324</v>
      </c>
      <c r="T1191" t="s">
        <v>324</v>
      </c>
      <c r="U1191" t="s">
        <v>324</v>
      </c>
      <c r="V1191">
        <v>0</v>
      </c>
      <c r="W1191" t="s">
        <v>324</v>
      </c>
      <c r="X1191" t="s">
        <v>324</v>
      </c>
      <c r="Y1191" t="s">
        <v>324</v>
      </c>
      <c r="Z1191" t="s">
        <v>324</v>
      </c>
      <c r="AA1191">
        <v>0</v>
      </c>
      <c r="AB1191" t="s">
        <v>324</v>
      </c>
      <c r="AC1191" t="s">
        <v>324</v>
      </c>
      <c r="AD1191" t="s">
        <v>324</v>
      </c>
      <c r="AE1191" t="s">
        <v>324</v>
      </c>
      <c r="AF1191">
        <v>0</v>
      </c>
      <c r="AG1191" t="s">
        <v>324</v>
      </c>
      <c r="AH1191" t="s">
        <v>324</v>
      </c>
      <c r="AI1191" t="s">
        <v>324</v>
      </c>
      <c r="AJ1191" t="s">
        <v>324</v>
      </c>
      <c r="AK1191">
        <v>0</v>
      </c>
      <c r="AL1191" t="s">
        <v>324</v>
      </c>
      <c r="AM1191" t="s">
        <v>324</v>
      </c>
      <c r="AN1191" t="s">
        <v>324</v>
      </c>
      <c r="AO1191" t="s">
        <v>324</v>
      </c>
      <c r="AP1191">
        <v>0</v>
      </c>
      <c r="AQ1191" t="s">
        <v>324</v>
      </c>
      <c r="AR1191" t="s">
        <v>324</v>
      </c>
      <c r="AS1191" t="s">
        <v>324</v>
      </c>
      <c r="AT1191" t="s">
        <v>324</v>
      </c>
      <c r="AU1191">
        <v>0</v>
      </c>
      <c r="AV1191" t="s">
        <v>324</v>
      </c>
      <c r="AW1191" t="s">
        <v>324</v>
      </c>
      <c r="AX1191" t="s">
        <v>324</v>
      </c>
      <c r="AY1191" t="s">
        <v>324</v>
      </c>
      <c r="AZ1191">
        <v>0</v>
      </c>
      <c r="BA1191" t="s">
        <v>324</v>
      </c>
      <c r="BB1191" t="s">
        <v>324</v>
      </c>
      <c r="BC1191" t="s">
        <v>324</v>
      </c>
      <c r="BD1191" t="s">
        <v>324</v>
      </c>
      <c r="BE1191">
        <v>0</v>
      </c>
      <c r="BF1191" t="s">
        <v>324</v>
      </c>
      <c r="BG1191" t="s">
        <v>324</v>
      </c>
      <c r="BH1191" t="s">
        <v>324</v>
      </c>
      <c r="BI1191" t="s">
        <v>324</v>
      </c>
      <c r="BJ1191">
        <v>0</v>
      </c>
      <c r="BK1191" t="s">
        <v>324</v>
      </c>
      <c r="BL1191" t="s">
        <v>324</v>
      </c>
      <c r="BM1191" t="s">
        <v>324</v>
      </c>
      <c r="BN1191" t="s">
        <v>324</v>
      </c>
      <c r="BO1191">
        <v>0</v>
      </c>
      <c r="BP1191" t="s">
        <v>324</v>
      </c>
      <c r="BQ1191" t="s">
        <v>324</v>
      </c>
      <c r="BR1191" t="s">
        <v>324</v>
      </c>
      <c r="BS1191" t="s">
        <v>324</v>
      </c>
      <c r="BT1191">
        <v>0</v>
      </c>
      <c r="BU1191" t="s">
        <v>324</v>
      </c>
      <c r="BV1191" t="s">
        <v>324</v>
      </c>
      <c r="BW1191" t="s">
        <v>324</v>
      </c>
      <c r="BX1191" t="s">
        <v>324</v>
      </c>
      <c r="BY1191">
        <v>0</v>
      </c>
      <c r="BZ1191" t="s">
        <v>324</v>
      </c>
      <c r="CA1191" t="s">
        <v>324</v>
      </c>
      <c r="CB1191" t="s">
        <v>324</v>
      </c>
      <c r="CC1191" t="s">
        <v>324</v>
      </c>
      <c r="CD1191">
        <v>0</v>
      </c>
      <c r="CE1191" t="s">
        <v>324</v>
      </c>
      <c r="CF1191" t="s">
        <v>324</v>
      </c>
      <c r="CG1191" t="s">
        <v>324</v>
      </c>
      <c r="CH1191" t="s">
        <v>324</v>
      </c>
      <c r="CI1191">
        <v>0</v>
      </c>
      <c r="CJ1191" t="s">
        <v>324</v>
      </c>
      <c r="CK1191" t="s">
        <v>324</v>
      </c>
      <c r="CL1191" t="s">
        <v>324</v>
      </c>
      <c r="CM1191" t="s">
        <v>324</v>
      </c>
      <c r="CN1191">
        <v>0</v>
      </c>
      <c r="CO1191">
        <v>2.1179999999999999</v>
      </c>
      <c r="CP1191">
        <v>1.2110000000000001</v>
      </c>
      <c r="CQ1191" t="s">
        <v>179</v>
      </c>
      <c r="CR1191">
        <v>0</v>
      </c>
      <c r="CS1191">
        <v>3.3290000000000002</v>
      </c>
      <c r="CT1191">
        <v>330</v>
      </c>
      <c r="CU1191">
        <v>27</v>
      </c>
      <c r="CV1191">
        <v>0</v>
      </c>
      <c r="CW1191">
        <v>0</v>
      </c>
      <c r="CX1191">
        <v>357</v>
      </c>
      <c r="CY1191">
        <v>0</v>
      </c>
      <c r="CZ1191">
        <v>0</v>
      </c>
      <c r="DA1191">
        <v>0</v>
      </c>
      <c r="DB1191">
        <v>0</v>
      </c>
      <c r="DC1191">
        <v>0</v>
      </c>
    </row>
    <row r="1192" spans="1:107" x14ac:dyDescent="0.45">
      <c r="A1192">
        <v>2024</v>
      </c>
      <c r="B1192">
        <v>4</v>
      </c>
      <c r="C1192" t="s">
        <v>151</v>
      </c>
      <c r="D1192">
        <v>19578</v>
      </c>
      <c r="E1192" t="s">
        <v>439</v>
      </c>
      <c r="F1192" t="s">
        <v>323</v>
      </c>
      <c r="G1192" t="s">
        <v>244</v>
      </c>
      <c r="H1192">
        <v>1.607</v>
      </c>
      <c r="I1192">
        <v>0.28000000000000003</v>
      </c>
      <c r="J1192" t="s">
        <v>324</v>
      </c>
      <c r="K1192" t="s">
        <v>324</v>
      </c>
      <c r="L1192">
        <v>1.887</v>
      </c>
      <c r="M1192">
        <v>249</v>
      </c>
      <c r="N1192">
        <v>7</v>
      </c>
      <c r="O1192" t="s">
        <v>324</v>
      </c>
      <c r="P1192" t="s">
        <v>324</v>
      </c>
      <c r="Q1192">
        <v>256</v>
      </c>
      <c r="R1192" t="s">
        <v>324</v>
      </c>
      <c r="S1192" t="s">
        <v>324</v>
      </c>
      <c r="T1192" t="s">
        <v>324</v>
      </c>
      <c r="U1192" t="s">
        <v>324</v>
      </c>
      <c r="V1192">
        <v>0</v>
      </c>
      <c r="W1192" t="s">
        <v>324</v>
      </c>
      <c r="X1192" t="s">
        <v>324</v>
      </c>
      <c r="Y1192" t="s">
        <v>324</v>
      </c>
      <c r="Z1192" t="s">
        <v>324</v>
      </c>
      <c r="AA1192">
        <v>0</v>
      </c>
      <c r="AB1192" t="s">
        <v>324</v>
      </c>
      <c r="AC1192" t="s">
        <v>324</v>
      </c>
      <c r="AD1192" t="s">
        <v>324</v>
      </c>
      <c r="AE1192" t="s">
        <v>324</v>
      </c>
      <c r="AF1192">
        <v>0</v>
      </c>
      <c r="AG1192" t="s">
        <v>324</v>
      </c>
      <c r="AH1192" t="s">
        <v>324</v>
      </c>
      <c r="AI1192" t="s">
        <v>324</v>
      </c>
      <c r="AJ1192" t="s">
        <v>324</v>
      </c>
      <c r="AK1192">
        <v>0</v>
      </c>
      <c r="AL1192" t="s">
        <v>324</v>
      </c>
      <c r="AM1192" t="s">
        <v>324</v>
      </c>
      <c r="AN1192" t="s">
        <v>324</v>
      </c>
      <c r="AO1192" t="s">
        <v>324</v>
      </c>
      <c r="AP1192">
        <v>0</v>
      </c>
      <c r="AQ1192" t="s">
        <v>324</v>
      </c>
      <c r="AR1192" t="s">
        <v>324</v>
      </c>
      <c r="AS1192" t="s">
        <v>324</v>
      </c>
      <c r="AT1192" t="s">
        <v>324</v>
      </c>
      <c r="AU1192">
        <v>0</v>
      </c>
      <c r="AV1192" t="s">
        <v>324</v>
      </c>
      <c r="AW1192" t="s">
        <v>324</v>
      </c>
      <c r="AX1192" t="s">
        <v>324</v>
      </c>
      <c r="AY1192" t="s">
        <v>324</v>
      </c>
      <c r="AZ1192">
        <v>0</v>
      </c>
      <c r="BA1192" t="s">
        <v>324</v>
      </c>
      <c r="BB1192" t="s">
        <v>324</v>
      </c>
      <c r="BC1192" t="s">
        <v>324</v>
      </c>
      <c r="BD1192" t="s">
        <v>324</v>
      </c>
      <c r="BE1192">
        <v>0</v>
      </c>
      <c r="BF1192" t="s">
        <v>324</v>
      </c>
      <c r="BG1192" t="s">
        <v>324</v>
      </c>
      <c r="BH1192" t="s">
        <v>324</v>
      </c>
      <c r="BI1192" t="s">
        <v>324</v>
      </c>
      <c r="BJ1192">
        <v>0</v>
      </c>
      <c r="BK1192">
        <v>7.5999999999999998E-2</v>
      </c>
      <c r="BL1192" t="s">
        <v>324</v>
      </c>
      <c r="BM1192" t="s">
        <v>324</v>
      </c>
      <c r="BN1192" t="s">
        <v>324</v>
      </c>
      <c r="BO1192">
        <v>7.5999999999999998E-2</v>
      </c>
      <c r="BP1192">
        <v>20</v>
      </c>
      <c r="BQ1192" t="s">
        <v>324</v>
      </c>
      <c r="BR1192" t="s">
        <v>324</v>
      </c>
      <c r="BS1192" t="s">
        <v>324</v>
      </c>
      <c r="BT1192">
        <v>20</v>
      </c>
      <c r="BU1192" t="s">
        <v>324</v>
      </c>
      <c r="BV1192" t="s">
        <v>324</v>
      </c>
      <c r="BW1192" t="s">
        <v>324</v>
      </c>
      <c r="BX1192" t="s">
        <v>324</v>
      </c>
      <c r="BY1192">
        <v>0</v>
      </c>
      <c r="BZ1192" t="s">
        <v>324</v>
      </c>
      <c r="CA1192" t="s">
        <v>324</v>
      </c>
      <c r="CB1192" t="s">
        <v>324</v>
      </c>
      <c r="CC1192" t="s">
        <v>324</v>
      </c>
      <c r="CD1192">
        <v>0</v>
      </c>
      <c r="CE1192" t="s">
        <v>324</v>
      </c>
      <c r="CF1192" t="s">
        <v>324</v>
      </c>
      <c r="CG1192" t="s">
        <v>324</v>
      </c>
      <c r="CH1192" t="s">
        <v>324</v>
      </c>
      <c r="CI1192">
        <v>0</v>
      </c>
      <c r="CJ1192" t="s">
        <v>324</v>
      </c>
      <c r="CK1192" t="s">
        <v>324</v>
      </c>
      <c r="CL1192" t="s">
        <v>324</v>
      </c>
      <c r="CM1192" t="s">
        <v>324</v>
      </c>
      <c r="CN1192">
        <v>0</v>
      </c>
      <c r="CO1192">
        <v>1.6830000000000001</v>
      </c>
      <c r="CP1192">
        <v>0.28000000000000003</v>
      </c>
      <c r="CQ1192" t="s">
        <v>179</v>
      </c>
      <c r="CR1192">
        <v>0</v>
      </c>
      <c r="CS1192">
        <v>1.9630000000000001</v>
      </c>
      <c r="CT1192">
        <v>269</v>
      </c>
      <c r="CU1192">
        <v>7</v>
      </c>
      <c r="CV1192">
        <v>0</v>
      </c>
      <c r="CW1192">
        <v>0</v>
      </c>
      <c r="CX1192">
        <v>276</v>
      </c>
      <c r="CY1192">
        <v>0</v>
      </c>
      <c r="CZ1192">
        <v>0</v>
      </c>
      <c r="DA1192">
        <v>0</v>
      </c>
      <c r="DB1192">
        <v>0</v>
      </c>
      <c r="DC1192">
        <v>0</v>
      </c>
    </row>
    <row r="1193" spans="1:107" x14ac:dyDescent="0.45">
      <c r="A1193">
        <v>2024</v>
      </c>
      <c r="B1193">
        <v>4</v>
      </c>
      <c r="C1193" t="s">
        <v>151</v>
      </c>
      <c r="D1193">
        <v>60631</v>
      </c>
      <c r="E1193" t="s">
        <v>440</v>
      </c>
      <c r="F1193" t="s">
        <v>323</v>
      </c>
      <c r="G1193" t="s">
        <v>247</v>
      </c>
      <c r="H1193">
        <v>0.59399999999999997</v>
      </c>
      <c r="I1193">
        <v>0.121</v>
      </c>
      <c r="J1193" t="s">
        <v>324</v>
      </c>
      <c r="K1193" t="s">
        <v>324</v>
      </c>
      <c r="L1193">
        <v>0.71499999999999997</v>
      </c>
      <c r="M1193">
        <v>68</v>
      </c>
      <c r="N1193">
        <v>3</v>
      </c>
      <c r="O1193" t="s">
        <v>324</v>
      </c>
      <c r="P1193" t="s">
        <v>324</v>
      </c>
      <c r="Q1193">
        <v>71</v>
      </c>
      <c r="R1193" t="s">
        <v>324</v>
      </c>
      <c r="S1193" t="s">
        <v>324</v>
      </c>
      <c r="T1193" t="s">
        <v>324</v>
      </c>
      <c r="U1193" t="s">
        <v>324</v>
      </c>
      <c r="V1193">
        <v>0</v>
      </c>
      <c r="W1193" t="s">
        <v>324</v>
      </c>
      <c r="X1193" t="s">
        <v>324</v>
      </c>
      <c r="Y1193" t="s">
        <v>324</v>
      </c>
      <c r="Z1193" t="s">
        <v>324</v>
      </c>
      <c r="AA1193">
        <v>0</v>
      </c>
      <c r="AB1193" t="s">
        <v>324</v>
      </c>
      <c r="AC1193" t="s">
        <v>324</v>
      </c>
      <c r="AD1193" t="s">
        <v>324</v>
      </c>
      <c r="AE1193" t="s">
        <v>324</v>
      </c>
      <c r="AF1193">
        <v>0</v>
      </c>
      <c r="AG1193">
        <v>3.2000000000000001E-2</v>
      </c>
      <c r="AH1193" t="s">
        <v>324</v>
      </c>
      <c r="AI1193" t="s">
        <v>324</v>
      </c>
      <c r="AJ1193" t="s">
        <v>324</v>
      </c>
      <c r="AK1193">
        <v>3.2000000000000001E-2</v>
      </c>
      <c r="AL1193">
        <v>3</v>
      </c>
      <c r="AM1193" t="s">
        <v>324</v>
      </c>
      <c r="AN1193" t="s">
        <v>324</v>
      </c>
      <c r="AO1193" t="s">
        <v>324</v>
      </c>
      <c r="AP1193">
        <v>3</v>
      </c>
      <c r="AQ1193" t="s">
        <v>324</v>
      </c>
      <c r="AR1193" t="s">
        <v>324</v>
      </c>
      <c r="AS1193" t="s">
        <v>324</v>
      </c>
      <c r="AT1193" t="s">
        <v>324</v>
      </c>
      <c r="AU1193">
        <v>0</v>
      </c>
      <c r="AV1193" t="s">
        <v>324</v>
      </c>
      <c r="AW1193" t="s">
        <v>324</v>
      </c>
      <c r="AX1193" t="s">
        <v>324</v>
      </c>
      <c r="AY1193" t="s">
        <v>324</v>
      </c>
      <c r="AZ1193">
        <v>0</v>
      </c>
      <c r="BA1193" t="s">
        <v>324</v>
      </c>
      <c r="BB1193" t="s">
        <v>324</v>
      </c>
      <c r="BC1193" t="s">
        <v>324</v>
      </c>
      <c r="BD1193" t="s">
        <v>324</v>
      </c>
      <c r="BE1193">
        <v>0</v>
      </c>
      <c r="BF1193" t="s">
        <v>324</v>
      </c>
      <c r="BG1193" t="s">
        <v>324</v>
      </c>
      <c r="BH1193" t="s">
        <v>324</v>
      </c>
      <c r="BI1193" t="s">
        <v>324</v>
      </c>
      <c r="BJ1193">
        <v>0</v>
      </c>
      <c r="BK1193">
        <v>6.2E-2</v>
      </c>
      <c r="BL1193">
        <v>0.02</v>
      </c>
      <c r="BM1193" t="s">
        <v>324</v>
      </c>
      <c r="BN1193" t="s">
        <v>324</v>
      </c>
      <c r="BO1193">
        <v>8.2000000000000003E-2</v>
      </c>
      <c r="BP1193">
        <v>9</v>
      </c>
      <c r="BQ1193">
        <v>1</v>
      </c>
      <c r="BR1193" t="s">
        <v>324</v>
      </c>
      <c r="BS1193" t="s">
        <v>324</v>
      </c>
      <c r="BT1193">
        <v>10</v>
      </c>
      <c r="BU1193" t="s">
        <v>324</v>
      </c>
      <c r="BV1193" t="s">
        <v>324</v>
      </c>
      <c r="BW1193" t="s">
        <v>324</v>
      </c>
      <c r="BX1193" t="s">
        <v>324</v>
      </c>
      <c r="BY1193">
        <v>0</v>
      </c>
      <c r="BZ1193">
        <v>0.01</v>
      </c>
      <c r="CA1193">
        <v>5.0000000000000001E-3</v>
      </c>
      <c r="CB1193" t="s">
        <v>324</v>
      </c>
      <c r="CC1193" t="s">
        <v>324</v>
      </c>
      <c r="CD1193">
        <v>1.4999999999999999E-2</v>
      </c>
      <c r="CE1193">
        <v>1</v>
      </c>
      <c r="CF1193">
        <v>2</v>
      </c>
      <c r="CG1193" t="s">
        <v>324</v>
      </c>
      <c r="CH1193" t="s">
        <v>324</v>
      </c>
      <c r="CI1193">
        <v>3</v>
      </c>
      <c r="CJ1193" t="s">
        <v>324</v>
      </c>
      <c r="CK1193" t="s">
        <v>324</v>
      </c>
      <c r="CL1193" t="s">
        <v>324</v>
      </c>
      <c r="CM1193" t="s">
        <v>324</v>
      </c>
      <c r="CN1193">
        <v>0</v>
      </c>
      <c r="CO1193">
        <v>0.66600000000000004</v>
      </c>
      <c r="CP1193">
        <v>0.14599999999999999</v>
      </c>
      <c r="CQ1193" t="s">
        <v>179</v>
      </c>
      <c r="CR1193">
        <v>0</v>
      </c>
      <c r="CS1193">
        <v>0.81200000000000006</v>
      </c>
      <c r="CT1193">
        <v>78</v>
      </c>
      <c r="CU1193">
        <v>6</v>
      </c>
      <c r="CV1193">
        <v>0</v>
      </c>
      <c r="CW1193">
        <v>0</v>
      </c>
      <c r="CX1193">
        <v>84</v>
      </c>
      <c r="CY1193">
        <v>0</v>
      </c>
      <c r="CZ1193">
        <v>0</v>
      </c>
      <c r="DA1193">
        <v>0</v>
      </c>
      <c r="DB1193">
        <v>0</v>
      </c>
      <c r="DC1193">
        <v>0</v>
      </c>
    </row>
    <row r="1194" spans="1:107" x14ac:dyDescent="0.45">
      <c r="A1194">
        <v>2024</v>
      </c>
      <c r="B1194">
        <v>4</v>
      </c>
      <c r="C1194" t="s">
        <v>151</v>
      </c>
      <c r="D1194">
        <v>99999</v>
      </c>
      <c r="E1194" t="s">
        <v>329</v>
      </c>
      <c r="F1194" t="s">
        <v>323</v>
      </c>
      <c r="H1194">
        <v>-0.625</v>
      </c>
      <c r="I1194">
        <v>-2.048</v>
      </c>
      <c r="J1194" t="s">
        <v>179</v>
      </c>
      <c r="K1194" t="s">
        <v>324</v>
      </c>
      <c r="L1194">
        <v>-2.407</v>
      </c>
      <c r="M1194" t="s">
        <v>324</v>
      </c>
      <c r="N1194" t="s">
        <v>324</v>
      </c>
      <c r="O1194" t="s">
        <v>324</v>
      </c>
      <c r="P1194" t="s">
        <v>324</v>
      </c>
      <c r="Q1194" t="s">
        <v>324</v>
      </c>
      <c r="R1194">
        <v>-0.49399999999999999</v>
      </c>
      <c r="S1194">
        <v>-0.29099999999999998</v>
      </c>
      <c r="T1194" t="s">
        <v>324</v>
      </c>
      <c r="U1194" t="s">
        <v>324</v>
      </c>
      <c r="V1194">
        <v>-0.78400000000000003</v>
      </c>
      <c r="W1194" t="s">
        <v>324</v>
      </c>
      <c r="X1194" t="s">
        <v>324</v>
      </c>
      <c r="Y1194" t="s">
        <v>324</v>
      </c>
      <c r="Z1194" t="s">
        <v>324</v>
      </c>
      <c r="AA1194" t="s">
        <v>324</v>
      </c>
      <c r="AB1194" t="s">
        <v>324</v>
      </c>
      <c r="AC1194" t="s">
        <v>324</v>
      </c>
      <c r="AD1194" t="s">
        <v>324</v>
      </c>
      <c r="AE1194" t="s">
        <v>324</v>
      </c>
      <c r="AF1194" t="s">
        <v>324</v>
      </c>
      <c r="AG1194">
        <v>-1.7629999999999999</v>
      </c>
      <c r="AH1194">
        <v>-0.05</v>
      </c>
      <c r="AI1194" t="s">
        <v>324</v>
      </c>
      <c r="AJ1194" t="s">
        <v>324</v>
      </c>
      <c r="AK1194">
        <v>-1.8129999999999999</v>
      </c>
      <c r="AL1194" t="s">
        <v>324</v>
      </c>
      <c r="AM1194" t="s">
        <v>324</v>
      </c>
      <c r="AN1194" t="s">
        <v>324</v>
      </c>
      <c r="AO1194" t="s">
        <v>324</v>
      </c>
      <c r="AP1194" t="s">
        <v>324</v>
      </c>
      <c r="AQ1194" t="s">
        <v>324</v>
      </c>
      <c r="AR1194" t="s">
        <v>324</v>
      </c>
      <c r="AS1194" t="s">
        <v>324</v>
      </c>
      <c r="AT1194" t="s">
        <v>324</v>
      </c>
      <c r="AU1194" t="s">
        <v>324</v>
      </c>
      <c r="AV1194" t="s">
        <v>324</v>
      </c>
      <c r="AW1194" t="s">
        <v>324</v>
      </c>
      <c r="AX1194" t="s">
        <v>324</v>
      </c>
      <c r="AY1194" t="s">
        <v>324</v>
      </c>
      <c r="AZ1194">
        <v>0</v>
      </c>
      <c r="BA1194" t="s">
        <v>324</v>
      </c>
      <c r="BB1194" t="s">
        <v>324</v>
      </c>
      <c r="BC1194" t="s">
        <v>324</v>
      </c>
      <c r="BD1194" t="s">
        <v>324</v>
      </c>
      <c r="BE1194" t="s">
        <v>324</v>
      </c>
      <c r="BF1194" t="s">
        <v>324</v>
      </c>
      <c r="BG1194" t="s">
        <v>324</v>
      </c>
      <c r="BH1194" t="s">
        <v>324</v>
      </c>
      <c r="BI1194" t="s">
        <v>324</v>
      </c>
      <c r="BJ1194" t="s">
        <v>324</v>
      </c>
      <c r="BK1194" t="s">
        <v>324</v>
      </c>
      <c r="BL1194" t="s">
        <v>324</v>
      </c>
      <c r="BM1194" t="s">
        <v>324</v>
      </c>
      <c r="BN1194" t="s">
        <v>324</v>
      </c>
      <c r="BO1194" t="s">
        <v>324</v>
      </c>
      <c r="BP1194" t="s">
        <v>324</v>
      </c>
      <c r="BQ1194" t="s">
        <v>324</v>
      </c>
      <c r="BR1194" t="s">
        <v>324</v>
      </c>
      <c r="BS1194" t="s">
        <v>324</v>
      </c>
      <c r="BT1194" t="s">
        <v>324</v>
      </c>
      <c r="BU1194" t="s">
        <v>324</v>
      </c>
      <c r="BV1194" t="s">
        <v>324</v>
      </c>
      <c r="BW1194" t="s">
        <v>324</v>
      </c>
      <c r="BX1194" t="s">
        <v>324</v>
      </c>
      <c r="BY1194" t="s">
        <v>324</v>
      </c>
      <c r="BZ1194" t="s">
        <v>324</v>
      </c>
      <c r="CA1194" t="s">
        <v>324</v>
      </c>
      <c r="CB1194" t="s">
        <v>324</v>
      </c>
      <c r="CC1194" t="s">
        <v>324</v>
      </c>
      <c r="CD1194" t="s">
        <v>324</v>
      </c>
      <c r="CE1194" t="s">
        <v>324</v>
      </c>
      <c r="CF1194" t="s">
        <v>324</v>
      </c>
      <c r="CG1194" t="s">
        <v>324</v>
      </c>
      <c r="CH1194" t="s">
        <v>324</v>
      </c>
      <c r="CI1194" t="s">
        <v>324</v>
      </c>
      <c r="CJ1194" t="s">
        <v>324</v>
      </c>
      <c r="CK1194" t="s">
        <v>324</v>
      </c>
      <c r="CL1194" t="s">
        <v>324</v>
      </c>
      <c r="CM1194" t="s">
        <v>324</v>
      </c>
      <c r="CN1194" t="s">
        <v>324</v>
      </c>
      <c r="CO1194">
        <v>-1.119</v>
      </c>
      <c r="CP1194">
        <v>-2.34</v>
      </c>
      <c r="CQ1194" t="s">
        <v>179</v>
      </c>
      <c r="CR1194" t="s">
        <v>324</v>
      </c>
      <c r="CS1194">
        <v>-3.1920000000000002</v>
      </c>
      <c r="CT1194" t="s">
        <v>324</v>
      </c>
      <c r="CU1194" t="s">
        <v>324</v>
      </c>
      <c r="CV1194" t="s">
        <v>324</v>
      </c>
      <c r="CW1194" t="s">
        <v>324</v>
      </c>
      <c r="CX1194" t="s">
        <v>324</v>
      </c>
      <c r="CY1194" t="s">
        <v>324</v>
      </c>
      <c r="CZ1194" t="s">
        <v>324</v>
      </c>
      <c r="DA1194" t="s">
        <v>324</v>
      </c>
      <c r="DB1194" t="s">
        <v>324</v>
      </c>
      <c r="DC1194" t="s">
        <v>324</v>
      </c>
    </row>
    <row r="1195" spans="1:107" x14ac:dyDescent="0.45">
      <c r="A1195">
        <v>2024</v>
      </c>
      <c r="B1195">
        <v>4</v>
      </c>
      <c r="C1195" t="s">
        <v>154</v>
      </c>
      <c r="D1195">
        <v>689</v>
      </c>
      <c r="E1195" t="s">
        <v>441</v>
      </c>
      <c r="F1195" t="s">
        <v>323</v>
      </c>
      <c r="G1195" t="s">
        <v>244</v>
      </c>
      <c r="H1195">
        <v>10.206</v>
      </c>
      <c r="I1195">
        <v>2.206</v>
      </c>
      <c r="J1195" t="s">
        <v>324</v>
      </c>
      <c r="K1195" t="s">
        <v>324</v>
      </c>
      <c r="L1195">
        <v>12.412000000000001</v>
      </c>
      <c r="M1195">
        <v>1150</v>
      </c>
      <c r="N1195">
        <v>37</v>
      </c>
      <c r="O1195" t="s">
        <v>324</v>
      </c>
      <c r="P1195" t="s">
        <v>324</v>
      </c>
      <c r="Q1195">
        <v>1187</v>
      </c>
      <c r="R1195">
        <v>0.23200000000000001</v>
      </c>
      <c r="S1195">
        <v>8.0000000000000002E-3</v>
      </c>
      <c r="T1195" t="s">
        <v>324</v>
      </c>
      <c r="U1195" t="s">
        <v>324</v>
      </c>
      <c r="V1195">
        <v>0.24</v>
      </c>
      <c r="W1195">
        <v>125</v>
      </c>
      <c r="X1195">
        <v>4</v>
      </c>
      <c r="Y1195" t="s">
        <v>324</v>
      </c>
      <c r="Z1195" t="s">
        <v>324</v>
      </c>
      <c r="AA1195">
        <v>129</v>
      </c>
      <c r="AB1195" t="s">
        <v>324</v>
      </c>
      <c r="AC1195" t="s">
        <v>324</v>
      </c>
      <c r="AD1195" t="s">
        <v>324</v>
      </c>
      <c r="AE1195" t="s">
        <v>324</v>
      </c>
      <c r="AF1195">
        <v>0</v>
      </c>
      <c r="AG1195" t="s">
        <v>324</v>
      </c>
      <c r="AH1195" t="s">
        <v>324</v>
      </c>
      <c r="AI1195" t="s">
        <v>324</v>
      </c>
      <c r="AJ1195" t="s">
        <v>324</v>
      </c>
      <c r="AK1195">
        <v>0</v>
      </c>
      <c r="AL1195" t="s">
        <v>324</v>
      </c>
      <c r="AM1195" t="s">
        <v>324</v>
      </c>
      <c r="AN1195" t="s">
        <v>324</v>
      </c>
      <c r="AO1195" t="s">
        <v>324</v>
      </c>
      <c r="AP1195">
        <v>0</v>
      </c>
      <c r="AQ1195" t="s">
        <v>324</v>
      </c>
      <c r="AR1195" t="s">
        <v>324</v>
      </c>
      <c r="AS1195" t="s">
        <v>324</v>
      </c>
      <c r="AT1195" t="s">
        <v>324</v>
      </c>
      <c r="AU1195">
        <v>0</v>
      </c>
      <c r="AV1195" t="s">
        <v>324</v>
      </c>
      <c r="AW1195" t="s">
        <v>324</v>
      </c>
      <c r="AX1195" t="s">
        <v>324</v>
      </c>
      <c r="AY1195" t="s">
        <v>324</v>
      </c>
      <c r="AZ1195">
        <v>0</v>
      </c>
      <c r="BA1195" t="s">
        <v>324</v>
      </c>
      <c r="BB1195" t="s">
        <v>324</v>
      </c>
      <c r="BC1195" t="s">
        <v>324</v>
      </c>
      <c r="BD1195" t="s">
        <v>324</v>
      </c>
      <c r="BE1195">
        <v>0</v>
      </c>
      <c r="BF1195" t="s">
        <v>324</v>
      </c>
      <c r="BG1195" t="s">
        <v>324</v>
      </c>
      <c r="BH1195" t="s">
        <v>324</v>
      </c>
      <c r="BI1195" t="s">
        <v>324</v>
      </c>
      <c r="BJ1195">
        <v>0</v>
      </c>
      <c r="BK1195">
        <v>5.8999999999999997E-2</v>
      </c>
      <c r="BL1195">
        <v>0.01</v>
      </c>
      <c r="BM1195" t="s">
        <v>324</v>
      </c>
      <c r="BN1195" t="s">
        <v>324</v>
      </c>
      <c r="BO1195">
        <v>6.9000000000000006E-2</v>
      </c>
      <c r="BP1195">
        <v>5</v>
      </c>
      <c r="BQ1195">
        <v>1</v>
      </c>
      <c r="BR1195" t="s">
        <v>324</v>
      </c>
      <c r="BS1195" t="s">
        <v>324</v>
      </c>
      <c r="BT1195">
        <v>6</v>
      </c>
      <c r="BU1195" t="s">
        <v>324</v>
      </c>
      <c r="BV1195" t="s">
        <v>324</v>
      </c>
      <c r="BW1195" t="s">
        <v>324</v>
      </c>
      <c r="BX1195" t="s">
        <v>324</v>
      </c>
      <c r="BY1195">
        <v>0</v>
      </c>
      <c r="BZ1195">
        <v>2.5000000000000001E-2</v>
      </c>
      <c r="CA1195" t="s">
        <v>324</v>
      </c>
      <c r="CB1195" t="s">
        <v>324</v>
      </c>
      <c r="CC1195" t="s">
        <v>324</v>
      </c>
      <c r="CD1195">
        <v>2.5000000000000001E-2</v>
      </c>
      <c r="CE1195">
        <v>5</v>
      </c>
      <c r="CF1195" t="s">
        <v>324</v>
      </c>
      <c r="CG1195" t="s">
        <v>324</v>
      </c>
      <c r="CH1195" t="s">
        <v>324</v>
      </c>
      <c r="CI1195">
        <v>5</v>
      </c>
      <c r="CJ1195" t="s">
        <v>324</v>
      </c>
      <c r="CK1195" t="s">
        <v>324</v>
      </c>
      <c r="CL1195" t="s">
        <v>324</v>
      </c>
      <c r="CM1195" t="s">
        <v>324</v>
      </c>
      <c r="CN1195">
        <v>0</v>
      </c>
      <c r="CO1195">
        <v>10.522</v>
      </c>
      <c r="CP1195">
        <v>2.2240000000000002</v>
      </c>
      <c r="CQ1195" t="s">
        <v>179</v>
      </c>
      <c r="CR1195">
        <v>0</v>
      </c>
      <c r="CS1195">
        <v>12.746</v>
      </c>
      <c r="CT1195">
        <v>1285</v>
      </c>
      <c r="CU1195">
        <v>42</v>
      </c>
      <c r="CV1195">
        <v>0</v>
      </c>
      <c r="CW1195">
        <v>0</v>
      </c>
      <c r="CX1195">
        <v>1327</v>
      </c>
      <c r="CY1195">
        <v>0</v>
      </c>
      <c r="CZ1195">
        <v>0</v>
      </c>
      <c r="DA1195">
        <v>0</v>
      </c>
      <c r="DB1195">
        <v>0</v>
      </c>
      <c r="DC1195">
        <v>0</v>
      </c>
    </row>
    <row r="1196" spans="1:107" x14ac:dyDescent="0.45">
      <c r="A1196">
        <v>2024</v>
      </c>
      <c r="B1196">
        <v>4</v>
      </c>
      <c r="C1196" t="s">
        <v>154</v>
      </c>
      <c r="D1196">
        <v>5574</v>
      </c>
      <c r="E1196" t="s">
        <v>442</v>
      </c>
      <c r="F1196" t="s">
        <v>323</v>
      </c>
      <c r="G1196" t="s">
        <v>244</v>
      </c>
      <c r="H1196">
        <v>7.0060000000000002</v>
      </c>
      <c r="I1196">
        <v>0.82599999999999996</v>
      </c>
      <c r="J1196">
        <v>0</v>
      </c>
      <c r="K1196">
        <v>0</v>
      </c>
      <c r="L1196">
        <v>7.8319999999999999</v>
      </c>
      <c r="M1196">
        <v>557</v>
      </c>
      <c r="N1196">
        <v>38</v>
      </c>
      <c r="O1196">
        <v>0</v>
      </c>
      <c r="P1196">
        <v>0</v>
      </c>
      <c r="Q1196">
        <v>595</v>
      </c>
      <c r="R1196" t="s">
        <v>324</v>
      </c>
      <c r="S1196" t="s">
        <v>324</v>
      </c>
      <c r="T1196" t="s">
        <v>324</v>
      </c>
      <c r="U1196" t="s">
        <v>324</v>
      </c>
      <c r="V1196">
        <v>0</v>
      </c>
      <c r="W1196" t="s">
        <v>324</v>
      </c>
      <c r="X1196" t="s">
        <v>324</v>
      </c>
      <c r="Y1196" t="s">
        <v>324</v>
      </c>
      <c r="Z1196" t="s">
        <v>324</v>
      </c>
      <c r="AA1196">
        <v>0</v>
      </c>
      <c r="AB1196">
        <v>386.50299999999999</v>
      </c>
      <c r="AC1196">
        <v>45.292999999999999</v>
      </c>
      <c r="AD1196">
        <v>0</v>
      </c>
      <c r="AE1196">
        <v>0</v>
      </c>
      <c r="AF1196">
        <v>431.79599999999999</v>
      </c>
      <c r="AG1196" t="s">
        <v>324</v>
      </c>
      <c r="AH1196" t="s">
        <v>324</v>
      </c>
      <c r="AI1196" t="s">
        <v>324</v>
      </c>
      <c r="AJ1196" t="s">
        <v>324</v>
      </c>
      <c r="AK1196">
        <v>0</v>
      </c>
      <c r="AL1196" t="s">
        <v>324</v>
      </c>
      <c r="AM1196" t="s">
        <v>324</v>
      </c>
      <c r="AN1196" t="s">
        <v>324</v>
      </c>
      <c r="AO1196" t="s">
        <v>324</v>
      </c>
      <c r="AP1196">
        <v>0</v>
      </c>
      <c r="AQ1196" t="s">
        <v>324</v>
      </c>
      <c r="AR1196" t="s">
        <v>324</v>
      </c>
      <c r="AS1196" t="s">
        <v>324</v>
      </c>
      <c r="AT1196" t="s">
        <v>324</v>
      </c>
      <c r="AU1196">
        <v>0</v>
      </c>
      <c r="AV1196" t="s">
        <v>324</v>
      </c>
      <c r="AW1196" t="s">
        <v>324</v>
      </c>
      <c r="AX1196" t="s">
        <v>324</v>
      </c>
      <c r="AY1196" t="s">
        <v>324</v>
      </c>
      <c r="AZ1196">
        <v>0</v>
      </c>
      <c r="BA1196" t="s">
        <v>324</v>
      </c>
      <c r="BB1196" t="s">
        <v>324</v>
      </c>
      <c r="BC1196" t="s">
        <v>324</v>
      </c>
      <c r="BD1196" t="s">
        <v>324</v>
      </c>
      <c r="BE1196">
        <v>0</v>
      </c>
      <c r="BF1196" t="s">
        <v>324</v>
      </c>
      <c r="BG1196" t="s">
        <v>324</v>
      </c>
      <c r="BH1196" t="s">
        <v>324</v>
      </c>
      <c r="BI1196" t="s">
        <v>324</v>
      </c>
      <c r="BJ1196">
        <v>0</v>
      </c>
      <c r="BK1196">
        <v>4.2000000000000003E-2</v>
      </c>
      <c r="BL1196">
        <v>4.2000000000000003E-2</v>
      </c>
      <c r="BM1196">
        <v>0</v>
      </c>
      <c r="BN1196">
        <v>0</v>
      </c>
      <c r="BO1196">
        <v>8.4000000000000005E-2</v>
      </c>
      <c r="BP1196">
        <v>3</v>
      </c>
      <c r="BQ1196">
        <v>3</v>
      </c>
      <c r="BR1196">
        <v>0</v>
      </c>
      <c r="BS1196">
        <v>0</v>
      </c>
      <c r="BT1196">
        <v>6</v>
      </c>
      <c r="BU1196">
        <v>0</v>
      </c>
      <c r="BV1196">
        <v>1.361</v>
      </c>
      <c r="BW1196">
        <v>0</v>
      </c>
      <c r="BX1196">
        <v>0</v>
      </c>
      <c r="BY1196">
        <v>1.361</v>
      </c>
      <c r="BZ1196" t="s">
        <v>324</v>
      </c>
      <c r="CA1196" t="s">
        <v>324</v>
      </c>
      <c r="CB1196" t="s">
        <v>324</v>
      </c>
      <c r="CC1196" t="s">
        <v>324</v>
      </c>
      <c r="CD1196">
        <v>0</v>
      </c>
      <c r="CE1196" t="s">
        <v>324</v>
      </c>
      <c r="CF1196" t="s">
        <v>324</v>
      </c>
      <c r="CG1196" t="s">
        <v>324</v>
      </c>
      <c r="CH1196" t="s">
        <v>324</v>
      </c>
      <c r="CI1196">
        <v>0</v>
      </c>
      <c r="CJ1196" t="s">
        <v>324</v>
      </c>
      <c r="CK1196" t="s">
        <v>324</v>
      </c>
      <c r="CL1196" t="s">
        <v>324</v>
      </c>
      <c r="CM1196" t="s">
        <v>324</v>
      </c>
      <c r="CN1196">
        <v>0</v>
      </c>
      <c r="CO1196">
        <v>7.048</v>
      </c>
      <c r="CP1196">
        <v>0.86799999999999999</v>
      </c>
      <c r="CQ1196" t="s">
        <v>179</v>
      </c>
      <c r="CR1196">
        <v>0</v>
      </c>
      <c r="CS1196">
        <v>7.9160000000000004</v>
      </c>
      <c r="CT1196">
        <v>560</v>
      </c>
      <c r="CU1196">
        <v>41</v>
      </c>
      <c r="CV1196">
        <v>0</v>
      </c>
      <c r="CW1196">
        <v>0</v>
      </c>
      <c r="CX1196">
        <v>601</v>
      </c>
      <c r="CY1196">
        <v>386.50299999999999</v>
      </c>
      <c r="CZ1196">
        <v>46.654000000000003</v>
      </c>
      <c r="DA1196">
        <v>0</v>
      </c>
      <c r="DB1196">
        <v>0</v>
      </c>
      <c r="DC1196">
        <v>433.15699999999998</v>
      </c>
    </row>
    <row r="1197" spans="1:107" x14ac:dyDescent="0.45">
      <c r="A1197">
        <v>2024</v>
      </c>
      <c r="B1197">
        <v>4</v>
      </c>
      <c r="C1197" t="s">
        <v>154</v>
      </c>
      <c r="D1197">
        <v>10596</v>
      </c>
      <c r="E1197" t="s">
        <v>443</v>
      </c>
      <c r="F1197" t="s">
        <v>323</v>
      </c>
      <c r="G1197" t="s">
        <v>244</v>
      </c>
      <c r="H1197">
        <v>5.2999999999999999E-2</v>
      </c>
      <c r="I1197">
        <v>0.04</v>
      </c>
      <c r="J1197" t="s">
        <v>324</v>
      </c>
      <c r="K1197" t="s">
        <v>324</v>
      </c>
      <c r="L1197">
        <v>9.2999999999999999E-2</v>
      </c>
      <c r="M1197">
        <v>5</v>
      </c>
      <c r="N1197">
        <v>1</v>
      </c>
      <c r="O1197" t="s">
        <v>324</v>
      </c>
      <c r="P1197" t="s">
        <v>324</v>
      </c>
      <c r="Q1197">
        <v>6</v>
      </c>
      <c r="R1197" t="s">
        <v>324</v>
      </c>
      <c r="S1197" t="s">
        <v>324</v>
      </c>
      <c r="T1197" t="s">
        <v>324</v>
      </c>
      <c r="U1197" t="s">
        <v>324</v>
      </c>
      <c r="V1197">
        <v>0</v>
      </c>
      <c r="W1197" t="s">
        <v>324</v>
      </c>
      <c r="X1197" t="s">
        <v>324</v>
      </c>
      <c r="Y1197" t="s">
        <v>324</v>
      </c>
      <c r="Z1197" t="s">
        <v>324</v>
      </c>
      <c r="AA1197">
        <v>0</v>
      </c>
      <c r="AB1197" t="s">
        <v>324</v>
      </c>
      <c r="AC1197" t="s">
        <v>324</v>
      </c>
      <c r="AD1197" t="s">
        <v>324</v>
      </c>
      <c r="AE1197" t="s">
        <v>324</v>
      </c>
      <c r="AF1197">
        <v>0</v>
      </c>
      <c r="AG1197">
        <v>5.0000000000000001E-3</v>
      </c>
      <c r="AH1197">
        <v>0.1</v>
      </c>
      <c r="AI1197" t="s">
        <v>324</v>
      </c>
      <c r="AJ1197" t="s">
        <v>324</v>
      </c>
      <c r="AK1197">
        <v>0.105</v>
      </c>
      <c r="AL1197">
        <v>1</v>
      </c>
      <c r="AM1197">
        <v>1</v>
      </c>
      <c r="AN1197" t="s">
        <v>324</v>
      </c>
      <c r="AO1197" t="s">
        <v>324</v>
      </c>
      <c r="AP1197">
        <v>2</v>
      </c>
      <c r="AQ1197" t="s">
        <v>324</v>
      </c>
      <c r="AR1197" t="s">
        <v>324</v>
      </c>
      <c r="AS1197" t="s">
        <v>324</v>
      </c>
      <c r="AT1197" t="s">
        <v>324</v>
      </c>
      <c r="AU1197">
        <v>0</v>
      </c>
      <c r="AV1197" t="s">
        <v>324</v>
      </c>
      <c r="AW1197" t="s">
        <v>324</v>
      </c>
      <c r="AX1197" t="s">
        <v>324</v>
      </c>
      <c r="AY1197" t="s">
        <v>324</v>
      </c>
      <c r="AZ1197">
        <v>0</v>
      </c>
      <c r="BA1197" t="s">
        <v>324</v>
      </c>
      <c r="BB1197" t="s">
        <v>324</v>
      </c>
      <c r="BC1197" t="s">
        <v>324</v>
      </c>
      <c r="BD1197" t="s">
        <v>324</v>
      </c>
      <c r="BE1197">
        <v>0</v>
      </c>
      <c r="BF1197" t="s">
        <v>324</v>
      </c>
      <c r="BG1197" t="s">
        <v>324</v>
      </c>
      <c r="BH1197" t="s">
        <v>324</v>
      </c>
      <c r="BI1197" t="s">
        <v>324</v>
      </c>
      <c r="BJ1197">
        <v>0</v>
      </c>
      <c r="BK1197" t="s">
        <v>324</v>
      </c>
      <c r="BL1197" t="s">
        <v>324</v>
      </c>
      <c r="BM1197" t="s">
        <v>324</v>
      </c>
      <c r="BN1197" t="s">
        <v>324</v>
      </c>
      <c r="BO1197">
        <v>0</v>
      </c>
      <c r="BP1197" t="s">
        <v>324</v>
      </c>
      <c r="BQ1197" t="s">
        <v>324</v>
      </c>
      <c r="BR1197" t="s">
        <v>324</v>
      </c>
      <c r="BS1197" t="s">
        <v>324</v>
      </c>
      <c r="BT1197">
        <v>0</v>
      </c>
      <c r="BU1197" t="s">
        <v>324</v>
      </c>
      <c r="BV1197" t="s">
        <v>324</v>
      </c>
      <c r="BW1197" t="s">
        <v>324</v>
      </c>
      <c r="BX1197" t="s">
        <v>324</v>
      </c>
      <c r="BY1197">
        <v>0</v>
      </c>
      <c r="BZ1197" t="s">
        <v>324</v>
      </c>
      <c r="CA1197" t="s">
        <v>324</v>
      </c>
      <c r="CB1197" t="s">
        <v>324</v>
      </c>
      <c r="CC1197" t="s">
        <v>324</v>
      </c>
      <c r="CD1197">
        <v>0</v>
      </c>
      <c r="CE1197" t="s">
        <v>324</v>
      </c>
      <c r="CF1197" t="s">
        <v>324</v>
      </c>
      <c r="CG1197" t="s">
        <v>324</v>
      </c>
      <c r="CH1197" t="s">
        <v>324</v>
      </c>
      <c r="CI1197">
        <v>0</v>
      </c>
      <c r="CJ1197" t="s">
        <v>324</v>
      </c>
      <c r="CK1197" t="s">
        <v>324</v>
      </c>
      <c r="CL1197" t="s">
        <v>324</v>
      </c>
      <c r="CM1197" t="s">
        <v>324</v>
      </c>
      <c r="CN1197">
        <v>0</v>
      </c>
      <c r="CO1197">
        <v>5.2999999999999999E-2</v>
      </c>
      <c r="CP1197">
        <v>0.04</v>
      </c>
      <c r="CQ1197" t="s">
        <v>179</v>
      </c>
      <c r="CR1197">
        <v>0</v>
      </c>
      <c r="CS1197">
        <v>9.2999999999999999E-2</v>
      </c>
      <c r="CT1197">
        <v>5</v>
      </c>
      <c r="CU1197">
        <v>1</v>
      </c>
      <c r="CV1197">
        <v>0</v>
      </c>
      <c r="CW1197">
        <v>0</v>
      </c>
      <c r="CX1197">
        <v>6</v>
      </c>
      <c r="CY1197">
        <v>0</v>
      </c>
      <c r="CZ1197">
        <v>0</v>
      </c>
      <c r="DA1197">
        <v>0</v>
      </c>
      <c r="DB1197">
        <v>0</v>
      </c>
      <c r="DC1197">
        <v>0</v>
      </c>
    </row>
    <row r="1198" spans="1:107" x14ac:dyDescent="0.45">
      <c r="A1198">
        <v>2024</v>
      </c>
      <c r="B1198">
        <v>4</v>
      </c>
      <c r="C1198" t="s">
        <v>154</v>
      </c>
      <c r="D1198">
        <v>12647</v>
      </c>
      <c r="E1198" t="s">
        <v>444</v>
      </c>
      <c r="F1198" t="s">
        <v>323</v>
      </c>
      <c r="G1198" t="s">
        <v>244</v>
      </c>
      <c r="H1198">
        <v>7.8339999999999996</v>
      </c>
      <c r="I1198">
        <v>7.7809999999999997</v>
      </c>
      <c r="J1198">
        <v>0.02</v>
      </c>
      <c r="K1198" t="s">
        <v>324</v>
      </c>
      <c r="L1198">
        <v>15.635</v>
      </c>
      <c r="M1198">
        <v>853</v>
      </c>
      <c r="N1198">
        <v>169</v>
      </c>
      <c r="O1198">
        <v>1</v>
      </c>
      <c r="P1198" t="s">
        <v>324</v>
      </c>
      <c r="Q1198">
        <v>1023</v>
      </c>
      <c r="R1198">
        <v>0.51800000000000002</v>
      </c>
      <c r="S1198">
        <v>0.52200000000000002</v>
      </c>
      <c r="T1198" t="s">
        <v>324</v>
      </c>
      <c r="U1198" t="s">
        <v>324</v>
      </c>
      <c r="V1198">
        <v>1.04</v>
      </c>
      <c r="W1198">
        <v>94</v>
      </c>
      <c r="X1198">
        <v>3</v>
      </c>
      <c r="Y1198" t="s">
        <v>324</v>
      </c>
      <c r="Z1198" t="s">
        <v>324</v>
      </c>
      <c r="AA1198">
        <v>97</v>
      </c>
      <c r="AB1198">
        <v>277.50200000000001</v>
      </c>
      <c r="AC1198">
        <v>96.483999999999995</v>
      </c>
      <c r="AD1198" t="s">
        <v>324</v>
      </c>
      <c r="AE1198" t="s">
        <v>324</v>
      </c>
      <c r="AF1198">
        <v>373.98599999999999</v>
      </c>
      <c r="AG1198">
        <v>0.38</v>
      </c>
      <c r="AH1198">
        <v>6.0000000000000001E-3</v>
      </c>
      <c r="AI1198" t="s">
        <v>324</v>
      </c>
      <c r="AJ1198" t="s">
        <v>324</v>
      </c>
      <c r="AK1198">
        <v>0.38600000000000001</v>
      </c>
      <c r="AL1198">
        <v>24</v>
      </c>
      <c r="AM1198">
        <v>1</v>
      </c>
      <c r="AN1198" t="s">
        <v>324</v>
      </c>
      <c r="AO1198" t="s">
        <v>324</v>
      </c>
      <c r="AP1198">
        <v>25</v>
      </c>
      <c r="AQ1198" t="s">
        <v>324</v>
      </c>
      <c r="AR1198" t="s">
        <v>324</v>
      </c>
      <c r="AS1198" t="s">
        <v>324</v>
      </c>
      <c r="AT1198" t="s">
        <v>324</v>
      </c>
      <c r="AU1198">
        <v>0</v>
      </c>
      <c r="AV1198" t="s">
        <v>324</v>
      </c>
      <c r="AW1198" t="s">
        <v>324</v>
      </c>
      <c r="AX1198" t="s">
        <v>324</v>
      </c>
      <c r="AY1198" t="s">
        <v>324</v>
      </c>
      <c r="AZ1198">
        <v>0</v>
      </c>
      <c r="BA1198" t="s">
        <v>324</v>
      </c>
      <c r="BB1198" t="s">
        <v>324</v>
      </c>
      <c r="BC1198" t="s">
        <v>324</v>
      </c>
      <c r="BD1198" t="s">
        <v>324</v>
      </c>
      <c r="BE1198">
        <v>0</v>
      </c>
      <c r="BF1198" t="s">
        <v>324</v>
      </c>
      <c r="BG1198" t="s">
        <v>324</v>
      </c>
      <c r="BH1198" t="s">
        <v>324</v>
      </c>
      <c r="BI1198" t="s">
        <v>324</v>
      </c>
      <c r="BJ1198">
        <v>0</v>
      </c>
      <c r="BK1198">
        <v>8.2000000000000003E-2</v>
      </c>
      <c r="BL1198">
        <v>9.2999999999999999E-2</v>
      </c>
      <c r="BM1198" t="s">
        <v>324</v>
      </c>
      <c r="BN1198" t="s">
        <v>324</v>
      </c>
      <c r="BO1198">
        <v>0.17499999999999999</v>
      </c>
      <c r="BP1198">
        <v>8</v>
      </c>
      <c r="BQ1198">
        <v>7</v>
      </c>
      <c r="BR1198" t="s">
        <v>324</v>
      </c>
      <c r="BS1198" t="s">
        <v>324</v>
      </c>
      <c r="BT1198">
        <v>15</v>
      </c>
      <c r="BU1198" t="s">
        <v>324</v>
      </c>
      <c r="BV1198" t="s">
        <v>324</v>
      </c>
      <c r="BW1198" t="s">
        <v>324</v>
      </c>
      <c r="BX1198" t="s">
        <v>324</v>
      </c>
      <c r="BY1198">
        <v>0</v>
      </c>
      <c r="BZ1198" t="s">
        <v>324</v>
      </c>
      <c r="CA1198" t="s">
        <v>324</v>
      </c>
      <c r="CB1198" t="s">
        <v>324</v>
      </c>
      <c r="CC1198" t="s">
        <v>324</v>
      </c>
      <c r="CD1198">
        <v>0</v>
      </c>
      <c r="CE1198" t="s">
        <v>324</v>
      </c>
      <c r="CF1198" t="s">
        <v>324</v>
      </c>
      <c r="CG1198" t="s">
        <v>324</v>
      </c>
      <c r="CH1198" t="s">
        <v>324</v>
      </c>
      <c r="CI1198">
        <v>0</v>
      </c>
      <c r="CJ1198" t="s">
        <v>324</v>
      </c>
      <c r="CK1198" t="s">
        <v>324</v>
      </c>
      <c r="CL1198" t="s">
        <v>324</v>
      </c>
      <c r="CM1198" t="s">
        <v>324</v>
      </c>
      <c r="CN1198">
        <v>0</v>
      </c>
      <c r="CO1198">
        <v>8.4339999999999993</v>
      </c>
      <c r="CP1198">
        <v>8.3960000000000008</v>
      </c>
      <c r="CQ1198">
        <v>0.02</v>
      </c>
      <c r="CR1198">
        <v>0</v>
      </c>
      <c r="CS1198">
        <v>16.850000000000001</v>
      </c>
      <c r="CT1198">
        <v>955</v>
      </c>
      <c r="CU1198">
        <v>179</v>
      </c>
      <c r="CV1198">
        <v>1</v>
      </c>
      <c r="CW1198">
        <v>0</v>
      </c>
      <c r="CX1198">
        <v>1135</v>
      </c>
      <c r="CY1198">
        <v>277.50200000000001</v>
      </c>
      <c r="CZ1198">
        <v>96.483999999999995</v>
      </c>
      <c r="DA1198">
        <v>0</v>
      </c>
      <c r="DB1198">
        <v>0</v>
      </c>
      <c r="DC1198">
        <v>373.98599999999999</v>
      </c>
    </row>
    <row r="1199" spans="1:107" x14ac:dyDescent="0.45">
      <c r="A1199">
        <v>2024</v>
      </c>
      <c r="B1199">
        <v>4</v>
      </c>
      <c r="C1199" t="s">
        <v>154</v>
      </c>
      <c r="D1199">
        <v>13781</v>
      </c>
      <c r="E1199" t="s">
        <v>445</v>
      </c>
      <c r="F1199" t="s">
        <v>323</v>
      </c>
      <c r="G1199" t="s">
        <v>247</v>
      </c>
      <c r="H1199">
        <v>88.686999999999998</v>
      </c>
      <c r="I1199">
        <v>57.075000000000003</v>
      </c>
      <c r="J1199">
        <v>18.263999999999999</v>
      </c>
      <c r="K1199" t="s">
        <v>324</v>
      </c>
      <c r="L1199">
        <v>164.02600000000001</v>
      </c>
      <c r="M1199">
        <v>11782</v>
      </c>
      <c r="N1199">
        <v>1258</v>
      </c>
      <c r="O1199">
        <v>229</v>
      </c>
      <c r="P1199" t="s">
        <v>324</v>
      </c>
      <c r="Q1199">
        <v>13269</v>
      </c>
      <c r="R1199" t="s">
        <v>324</v>
      </c>
      <c r="S1199" t="s">
        <v>324</v>
      </c>
      <c r="T1199" t="s">
        <v>324</v>
      </c>
      <c r="U1199" t="s">
        <v>324</v>
      </c>
      <c r="V1199">
        <v>0</v>
      </c>
      <c r="W1199" t="s">
        <v>324</v>
      </c>
      <c r="X1199" t="s">
        <v>324</v>
      </c>
      <c r="Y1199" t="s">
        <v>324</v>
      </c>
      <c r="Z1199" t="s">
        <v>324</v>
      </c>
      <c r="AA1199">
        <v>0</v>
      </c>
      <c r="AB1199" t="s">
        <v>324</v>
      </c>
      <c r="AC1199" t="s">
        <v>324</v>
      </c>
      <c r="AD1199" t="s">
        <v>324</v>
      </c>
      <c r="AE1199" t="s">
        <v>324</v>
      </c>
      <c r="AF1199">
        <v>0</v>
      </c>
      <c r="AG1199" t="s">
        <v>324</v>
      </c>
      <c r="AH1199" t="s">
        <v>324</v>
      </c>
      <c r="AI1199" t="s">
        <v>324</v>
      </c>
      <c r="AJ1199" t="s">
        <v>324</v>
      </c>
      <c r="AK1199">
        <v>0</v>
      </c>
      <c r="AL1199" t="s">
        <v>324</v>
      </c>
      <c r="AM1199" t="s">
        <v>324</v>
      </c>
      <c r="AN1199" t="s">
        <v>324</v>
      </c>
      <c r="AO1199" t="s">
        <v>324</v>
      </c>
      <c r="AP1199">
        <v>0</v>
      </c>
      <c r="AQ1199" t="s">
        <v>324</v>
      </c>
      <c r="AR1199" t="s">
        <v>324</v>
      </c>
      <c r="AS1199" t="s">
        <v>324</v>
      </c>
      <c r="AT1199" t="s">
        <v>324</v>
      </c>
      <c r="AU1199">
        <v>0</v>
      </c>
      <c r="AV1199" t="s">
        <v>324</v>
      </c>
      <c r="AW1199" t="s">
        <v>324</v>
      </c>
      <c r="AX1199" t="s">
        <v>324</v>
      </c>
      <c r="AY1199" t="s">
        <v>324</v>
      </c>
      <c r="AZ1199">
        <v>0</v>
      </c>
      <c r="BA1199" t="s">
        <v>324</v>
      </c>
      <c r="BB1199" t="s">
        <v>324</v>
      </c>
      <c r="BC1199" t="s">
        <v>324</v>
      </c>
      <c r="BD1199" t="s">
        <v>324</v>
      </c>
      <c r="BE1199">
        <v>0</v>
      </c>
      <c r="BF1199" t="s">
        <v>324</v>
      </c>
      <c r="BG1199" t="s">
        <v>324</v>
      </c>
      <c r="BH1199" t="s">
        <v>324</v>
      </c>
      <c r="BI1199" t="s">
        <v>324</v>
      </c>
      <c r="BJ1199">
        <v>0</v>
      </c>
      <c r="BK1199" t="s">
        <v>324</v>
      </c>
      <c r="BL1199" t="s">
        <v>324</v>
      </c>
      <c r="BM1199" t="s">
        <v>324</v>
      </c>
      <c r="BN1199" t="s">
        <v>324</v>
      </c>
      <c r="BO1199">
        <v>0</v>
      </c>
      <c r="BP1199" t="s">
        <v>324</v>
      </c>
      <c r="BQ1199" t="s">
        <v>324</v>
      </c>
      <c r="BR1199" t="s">
        <v>324</v>
      </c>
      <c r="BS1199" t="s">
        <v>324</v>
      </c>
      <c r="BT1199">
        <v>0</v>
      </c>
      <c r="BU1199" t="s">
        <v>324</v>
      </c>
      <c r="BV1199" t="s">
        <v>324</v>
      </c>
      <c r="BW1199" t="s">
        <v>324</v>
      </c>
      <c r="BX1199" t="s">
        <v>324</v>
      </c>
      <c r="BY1199">
        <v>0</v>
      </c>
      <c r="BZ1199" t="s">
        <v>324</v>
      </c>
      <c r="CA1199" t="s">
        <v>324</v>
      </c>
      <c r="CB1199" t="s">
        <v>324</v>
      </c>
      <c r="CC1199" t="s">
        <v>324</v>
      </c>
      <c r="CD1199">
        <v>0</v>
      </c>
      <c r="CE1199" t="s">
        <v>324</v>
      </c>
      <c r="CF1199" t="s">
        <v>324</v>
      </c>
      <c r="CG1199" t="s">
        <v>324</v>
      </c>
      <c r="CH1199" t="s">
        <v>324</v>
      </c>
      <c r="CI1199">
        <v>0</v>
      </c>
      <c r="CJ1199" t="s">
        <v>324</v>
      </c>
      <c r="CK1199" t="s">
        <v>324</v>
      </c>
      <c r="CL1199" t="s">
        <v>324</v>
      </c>
      <c r="CM1199" t="s">
        <v>324</v>
      </c>
      <c r="CN1199">
        <v>0</v>
      </c>
      <c r="CO1199">
        <v>88.686999999999998</v>
      </c>
      <c r="CP1199">
        <v>57.075000000000003</v>
      </c>
      <c r="CQ1199">
        <v>18.263999999999999</v>
      </c>
      <c r="CR1199">
        <v>0</v>
      </c>
      <c r="CS1199">
        <v>164.02600000000001</v>
      </c>
      <c r="CT1199">
        <v>11782</v>
      </c>
      <c r="CU1199">
        <v>1258</v>
      </c>
      <c r="CV1199">
        <v>229</v>
      </c>
      <c r="CW1199">
        <v>0</v>
      </c>
      <c r="CX1199">
        <v>13269</v>
      </c>
      <c r="CY1199">
        <v>0</v>
      </c>
      <c r="CZ1199">
        <v>0</v>
      </c>
      <c r="DA1199">
        <v>0</v>
      </c>
      <c r="DB1199">
        <v>0</v>
      </c>
      <c r="DC1199">
        <v>0</v>
      </c>
    </row>
    <row r="1200" spans="1:107" x14ac:dyDescent="0.45">
      <c r="A1200">
        <v>2024</v>
      </c>
      <c r="B1200">
        <v>4</v>
      </c>
      <c r="C1200" t="s">
        <v>154</v>
      </c>
      <c r="D1200">
        <v>14232</v>
      </c>
      <c r="E1200" t="s">
        <v>446</v>
      </c>
      <c r="F1200" t="s">
        <v>323</v>
      </c>
      <c r="G1200" t="s">
        <v>244</v>
      </c>
      <c r="H1200">
        <v>0.73599999999999999</v>
      </c>
      <c r="I1200">
        <v>2.0299999999999998</v>
      </c>
      <c r="J1200">
        <v>0</v>
      </c>
      <c r="K1200">
        <v>0</v>
      </c>
      <c r="L1200">
        <v>2.766</v>
      </c>
      <c r="M1200">
        <v>62</v>
      </c>
      <c r="N1200">
        <v>40</v>
      </c>
      <c r="O1200">
        <v>0</v>
      </c>
      <c r="P1200">
        <v>0</v>
      </c>
      <c r="Q1200">
        <v>102</v>
      </c>
      <c r="R1200">
        <v>0</v>
      </c>
      <c r="S1200">
        <v>0</v>
      </c>
      <c r="T1200">
        <v>0</v>
      </c>
      <c r="U1200">
        <v>0</v>
      </c>
      <c r="V1200">
        <v>0</v>
      </c>
      <c r="W1200">
        <v>0</v>
      </c>
      <c r="X1200">
        <v>0</v>
      </c>
      <c r="Y1200">
        <v>0</v>
      </c>
      <c r="Z1200">
        <v>0</v>
      </c>
      <c r="AA1200">
        <v>0</v>
      </c>
      <c r="AB1200">
        <v>68.292000000000002</v>
      </c>
      <c r="AC1200">
        <v>39.459000000000003</v>
      </c>
      <c r="AD1200">
        <v>0</v>
      </c>
      <c r="AE1200">
        <v>0</v>
      </c>
      <c r="AF1200">
        <v>107.751</v>
      </c>
      <c r="AG1200">
        <v>0</v>
      </c>
      <c r="AH1200">
        <v>0</v>
      </c>
      <c r="AI1200">
        <v>0</v>
      </c>
      <c r="AJ1200">
        <v>0</v>
      </c>
      <c r="AK1200">
        <v>0</v>
      </c>
      <c r="AL1200">
        <v>0</v>
      </c>
      <c r="AM1200">
        <v>0</v>
      </c>
      <c r="AN1200">
        <v>0</v>
      </c>
      <c r="AO1200">
        <v>0</v>
      </c>
      <c r="AP1200">
        <v>0</v>
      </c>
      <c r="AQ1200">
        <v>0</v>
      </c>
      <c r="AR1200">
        <v>0</v>
      </c>
      <c r="AS1200">
        <v>0</v>
      </c>
      <c r="AT1200">
        <v>0</v>
      </c>
      <c r="AU1200">
        <v>0</v>
      </c>
      <c r="AV1200">
        <v>0</v>
      </c>
      <c r="AW1200">
        <v>0</v>
      </c>
      <c r="AX1200">
        <v>0</v>
      </c>
      <c r="AY1200">
        <v>0</v>
      </c>
      <c r="AZ1200">
        <v>0</v>
      </c>
      <c r="BA1200">
        <v>0</v>
      </c>
      <c r="BB1200">
        <v>0</v>
      </c>
      <c r="BC1200">
        <v>0</v>
      </c>
      <c r="BD1200">
        <v>0</v>
      </c>
      <c r="BE1200">
        <v>0</v>
      </c>
      <c r="BF1200">
        <v>0</v>
      </c>
      <c r="BG1200">
        <v>0</v>
      </c>
      <c r="BH1200">
        <v>0</v>
      </c>
      <c r="BI1200">
        <v>0</v>
      </c>
      <c r="BJ1200">
        <v>0</v>
      </c>
      <c r="BK1200">
        <v>2E-3</v>
      </c>
      <c r="BL1200">
        <v>0.19900000000000001</v>
      </c>
      <c r="BM1200">
        <v>0</v>
      </c>
      <c r="BN1200">
        <v>0</v>
      </c>
      <c r="BO1200">
        <v>0.20100000000000001</v>
      </c>
      <c r="BP1200">
        <v>1</v>
      </c>
      <c r="BQ1200">
        <v>8</v>
      </c>
      <c r="BR1200">
        <v>0</v>
      </c>
      <c r="BS1200">
        <v>0</v>
      </c>
      <c r="BT1200">
        <v>9</v>
      </c>
      <c r="BU1200">
        <v>0</v>
      </c>
      <c r="BV1200">
        <v>3.6</v>
      </c>
      <c r="BW1200">
        <v>0</v>
      </c>
      <c r="BX1200">
        <v>0</v>
      </c>
      <c r="BY1200">
        <v>3.6</v>
      </c>
      <c r="BZ1200">
        <v>0</v>
      </c>
      <c r="CA1200">
        <v>3.5000000000000003E-2</v>
      </c>
      <c r="CB1200">
        <v>0</v>
      </c>
      <c r="CC1200">
        <v>0</v>
      </c>
      <c r="CD1200">
        <v>3.5000000000000003E-2</v>
      </c>
      <c r="CE1200">
        <v>0</v>
      </c>
      <c r="CF1200">
        <v>1</v>
      </c>
      <c r="CG1200">
        <v>0</v>
      </c>
      <c r="CH1200">
        <v>0</v>
      </c>
      <c r="CI1200">
        <v>1</v>
      </c>
      <c r="CJ1200">
        <v>0</v>
      </c>
      <c r="CK1200">
        <v>0</v>
      </c>
      <c r="CL1200">
        <v>0</v>
      </c>
      <c r="CM1200">
        <v>0</v>
      </c>
      <c r="CN1200">
        <v>0</v>
      </c>
      <c r="CO1200">
        <v>0.73799999999999999</v>
      </c>
      <c r="CP1200">
        <v>2.2639999999999998</v>
      </c>
      <c r="CQ1200" t="s">
        <v>179</v>
      </c>
      <c r="CR1200">
        <v>0</v>
      </c>
      <c r="CS1200">
        <v>3.0019999999999998</v>
      </c>
      <c r="CT1200">
        <v>63</v>
      </c>
      <c r="CU1200">
        <v>49</v>
      </c>
      <c r="CV1200">
        <v>0</v>
      </c>
      <c r="CW1200">
        <v>0</v>
      </c>
      <c r="CX1200">
        <v>112</v>
      </c>
      <c r="CY1200">
        <v>68.292000000000002</v>
      </c>
      <c r="CZ1200">
        <v>43.058999999999997</v>
      </c>
      <c r="DA1200">
        <v>0</v>
      </c>
      <c r="DB1200">
        <v>0</v>
      </c>
      <c r="DC1200">
        <v>111.351</v>
      </c>
    </row>
    <row r="1201" spans="1:107" x14ac:dyDescent="0.45">
      <c r="A1201">
        <v>2024</v>
      </c>
      <c r="B1201">
        <v>4</v>
      </c>
      <c r="C1201" t="s">
        <v>154</v>
      </c>
      <c r="D1201">
        <v>16181</v>
      </c>
      <c r="E1201" t="s">
        <v>447</v>
      </c>
      <c r="F1201" t="s">
        <v>323</v>
      </c>
      <c r="G1201" t="s">
        <v>244</v>
      </c>
      <c r="H1201">
        <v>4.1459999999999999</v>
      </c>
      <c r="I1201">
        <v>0.82299999999999995</v>
      </c>
      <c r="J1201">
        <v>0</v>
      </c>
      <c r="K1201">
        <v>0</v>
      </c>
      <c r="L1201">
        <v>4.9690000000000003</v>
      </c>
      <c r="M1201">
        <v>526</v>
      </c>
      <c r="N1201">
        <v>26</v>
      </c>
      <c r="O1201">
        <v>0</v>
      </c>
      <c r="P1201">
        <v>0</v>
      </c>
      <c r="Q1201">
        <v>552</v>
      </c>
      <c r="R1201">
        <v>0.28599999999999998</v>
      </c>
      <c r="S1201">
        <v>0</v>
      </c>
      <c r="T1201">
        <v>0</v>
      </c>
      <c r="U1201">
        <v>0</v>
      </c>
      <c r="V1201">
        <v>0.28599999999999998</v>
      </c>
      <c r="W1201">
        <v>208</v>
      </c>
      <c r="X1201">
        <v>0</v>
      </c>
      <c r="Y1201">
        <v>0</v>
      </c>
      <c r="Z1201">
        <v>0</v>
      </c>
      <c r="AA1201">
        <v>208</v>
      </c>
      <c r="AB1201">
        <v>382.47</v>
      </c>
      <c r="AC1201">
        <v>27.83</v>
      </c>
      <c r="AD1201">
        <v>0</v>
      </c>
      <c r="AE1201">
        <v>0</v>
      </c>
      <c r="AF1201">
        <v>410.3</v>
      </c>
      <c r="AG1201">
        <v>3.6999999999999998E-2</v>
      </c>
      <c r="AH1201">
        <v>0</v>
      </c>
      <c r="AI1201">
        <v>0</v>
      </c>
      <c r="AJ1201">
        <v>0</v>
      </c>
      <c r="AK1201">
        <v>3.6999999999999998E-2</v>
      </c>
      <c r="AL1201">
        <v>7</v>
      </c>
      <c r="AM1201">
        <v>0</v>
      </c>
      <c r="AN1201">
        <v>0</v>
      </c>
      <c r="AO1201">
        <v>0</v>
      </c>
      <c r="AP1201">
        <v>7</v>
      </c>
      <c r="AQ1201">
        <v>7.4999999999999997E-2</v>
      </c>
      <c r="AR1201">
        <v>0</v>
      </c>
      <c r="AS1201">
        <v>0</v>
      </c>
      <c r="AT1201">
        <v>0</v>
      </c>
      <c r="AU1201">
        <v>7.4999999999999997E-2</v>
      </c>
      <c r="AV1201">
        <v>0</v>
      </c>
      <c r="AW1201">
        <v>0</v>
      </c>
      <c r="AX1201">
        <v>0</v>
      </c>
      <c r="AY1201">
        <v>0</v>
      </c>
      <c r="AZ1201">
        <v>0</v>
      </c>
      <c r="BA1201">
        <v>0</v>
      </c>
      <c r="BB1201">
        <v>0</v>
      </c>
      <c r="BC1201">
        <v>0</v>
      </c>
      <c r="BD1201">
        <v>0</v>
      </c>
      <c r="BE1201">
        <v>0</v>
      </c>
      <c r="BF1201">
        <v>0</v>
      </c>
      <c r="BG1201">
        <v>0</v>
      </c>
      <c r="BH1201">
        <v>0</v>
      </c>
      <c r="BI1201">
        <v>0</v>
      </c>
      <c r="BJ1201">
        <v>0</v>
      </c>
      <c r="BK1201">
        <v>3.0000000000000001E-3</v>
      </c>
      <c r="BL1201">
        <v>0</v>
      </c>
      <c r="BM1201">
        <v>0</v>
      </c>
      <c r="BN1201">
        <v>0</v>
      </c>
      <c r="BO1201">
        <v>3.0000000000000001E-3</v>
      </c>
      <c r="BP1201">
        <v>1</v>
      </c>
      <c r="BQ1201">
        <v>0</v>
      </c>
      <c r="BR1201">
        <v>0</v>
      </c>
      <c r="BS1201">
        <v>0</v>
      </c>
      <c r="BT1201">
        <v>1</v>
      </c>
      <c r="BU1201">
        <v>0</v>
      </c>
      <c r="BV1201">
        <v>0</v>
      </c>
      <c r="BW1201">
        <v>0</v>
      </c>
      <c r="BX1201">
        <v>0</v>
      </c>
      <c r="BY1201">
        <v>0</v>
      </c>
      <c r="BZ1201">
        <v>0</v>
      </c>
      <c r="CA1201">
        <v>0</v>
      </c>
      <c r="CB1201">
        <v>0</v>
      </c>
      <c r="CC1201">
        <v>0</v>
      </c>
      <c r="CD1201">
        <v>0</v>
      </c>
      <c r="CE1201">
        <v>0</v>
      </c>
      <c r="CF1201">
        <v>0</v>
      </c>
      <c r="CG1201">
        <v>0</v>
      </c>
      <c r="CH1201">
        <v>0</v>
      </c>
      <c r="CI1201">
        <v>0</v>
      </c>
      <c r="CJ1201">
        <v>0</v>
      </c>
      <c r="CK1201">
        <v>0</v>
      </c>
      <c r="CL1201">
        <v>0</v>
      </c>
      <c r="CM1201">
        <v>0</v>
      </c>
      <c r="CN1201">
        <v>0</v>
      </c>
      <c r="CO1201">
        <v>4.4349999999999996</v>
      </c>
      <c r="CP1201">
        <v>0.82299999999999995</v>
      </c>
      <c r="CQ1201" t="s">
        <v>179</v>
      </c>
      <c r="CR1201">
        <v>0</v>
      </c>
      <c r="CS1201">
        <v>5.258</v>
      </c>
      <c r="CT1201">
        <v>735</v>
      </c>
      <c r="CU1201">
        <v>26</v>
      </c>
      <c r="CV1201">
        <v>0</v>
      </c>
      <c r="CW1201">
        <v>0</v>
      </c>
      <c r="CX1201">
        <v>761</v>
      </c>
      <c r="CY1201">
        <v>382.47</v>
      </c>
      <c r="CZ1201">
        <v>27.83</v>
      </c>
      <c r="DA1201">
        <v>0</v>
      </c>
      <c r="DB1201">
        <v>0</v>
      </c>
      <c r="DC1201">
        <v>410.3</v>
      </c>
    </row>
    <row r="1202" spans="1:107" x14ac:dyDescent="0.45">
      <c r="A1202">
        <v>2024</v>
      </c>
      <c r="B1202">
        <v>4</v>
      </c>
      <c r="C1202" t="s">
        <v>154</v>
      </c>
      <c r="D1202">
        <v>17267</v>
      </c>
      <c r="E1202" t="s">
        <v>448</v>
      </c>
      <c r="F1202" t="s">
        <v>323</v>
      </c>
      <c r="G1202" t="s">
        <v>247</v>
      </c>
      <c r="H1202">
        <v>0.48899999999999999</v>
      </c>
      <c r="I1202">
        <v>6.8000000000000005E-2</v>
      </c>
      <c r="J1202" t="s">
        <v>324</v>
      </c>
      <c r="K1202" t="s">
        <v>324</v>
      </c>
      <c r="L1202">
        <v>0.55700000000000005</v>
      </c>
      <c r="M1202">
        <v>22</v>
      </c>
      <c r="N1202">
        <v>3</v>
      </c>
      <c r="O1202" t="s">
        <v>324</v>
      </c>
      <c r="P1202" t="s">
        <v>324</v>
      </c>
      <c r="Q1202">
        <v>25</v>
      </c>
      <c r="R1202" t="s">
        <v>324</v>
      </c>
      <c r="S1202" t="s">
        <v>324</v>
      </c>
      <c r="T1202" t="s">
        <v>324</v>
      </c>
      <c r="U1202" t="s">
        <v>324</v>
      </c>
      <c r="V1202">
        <v>0</v>
      </c>
      <c r="W1202" t="s">
        <v>324</v>
      </c>
      <c r="X1202" t="s">
        <v>324</v>
      </c>
      <c r="Y1202" t="s">
        <v>324</v>
      </c>
      <c r="Z1202" t="s">
        <v>324</v>
      </c>
      <c r="AA1202">
        <v>0</v>
      </c>
      <c r="AB1202">
        <v>53.639000000000003</v>
      </c>
      <c r="AC1202">
        <v>6.9329999999999998</v>
      </c>
      <c r="AD1202" t="s">
        <v>324</v>
      </c>
      <c r="AE1202" t="s">
        <v>324</v>
      </c>
      <c r="AF1202">
        <v>60.572000000000003</v>
      </c>
      <c r="AG1202" t="s">
        <v>324</v>
      </c>
      <c r="AH1202" t="s">
        <v>324</v>
      </c>
      <c r="AI1202" t="s">
        <v>324</v>
      </c>
      <c r="AJ1202" t="s">
        <v>324</v>
      </c>
      <c r="AK1202">
        <v>0</v>
      </c>
      <c r="AL1202" t="s">
        <v>324</v>
      </c>
      <c r="AM1202" t="s">
        <v>324</v>
      </c>
      <c r="AN1202" t="s">
        <v>324</v>
      </c>
      <c r="AO1202" t="s">
        <v>324</v>
      </c>
      <c r="AP1202">
        <v>0</v>
      </c>
      <c r="AQ1202" t="s">
        <v>324</v>
      </c>
      <c r="AR1202" t="s">
        <v>324</v>
      </c>
      <c r="AS1202" t="s">
        <v>324</v>
      </c>
      <c r="AT1202" t="s">
        <v>324</v>
      </c>
      <c r="AU1202">
        <v>0</v>
      </c>
      <c r="AV1202" t="s">
        <v>324</v>
      </c>
      <c r="AW1202" t="s">
        <v>324</v>
      </c>
      <c r="AX1202" t="s">
        <v>324</v>
      </c>
      <c r="AY1202" t="s">
        <v>324</v>
      </c>
      <c r="AZ1202">
        <v>0</v>
      </c>
      <c r="BA1202" t="s">
        <v>324</v>
      </c>
      <c r="BB1202" t="s">
        <v>324</v>
      </c>
      <c r="BC1202" t="s">
        <v>324</v>
      </c>
      <c r="BD1202" t="s">
        <v>324</v>
      </c>
      <c r="BE1202">
        <v>0</v>
      </c>
      <c r="BF1202" t="s">
        <v>324</v>
      </c>
      <c r="BG1202" t="s">
        <v>324</v>
      </c>
      <c r="BH1202" t="s">
        <v>324</v>
      </c>
      <c r="BI1202" t="s">
        <v>324</v>
      </c>
      <c r="BJ1202">
        <v>0</v>
      </c>
      <c r="BK1202">
        <v>2.5000000000000001E-2</v>
      </c>
      <c r="BL1202">
        <v>0</v>
      </c>
      <c r="BM1202" t="s">
        <v>324</v>
      </c>
      <c r="BN1202" t="s">
        <v>324</v>
      </c>
      <c r="BO1202">
        <v>2.5000000000000001E-2</v>
      </c>
      <c r="BP1202">
        <v>1</v>
      </c>
      <c r="BQ1202">
        <v>0</v>
      </c>
      <c r="BR1202" t="s">
        <v>324</v>
      </c>
      <c r="BS1202" t="s">
        <v>324</v>
      </c>
      <c r="BT1202">
        <v>1</v>
      </c>
      <c r="BU1202">
        <v>2.9</v>
      </c>
      <c r="BV1202">
        <v>0</v>
      </c>
      <c r="BW1202" t="s">
        <v>324</v>
      </c>
      <c r="BX1202" t="s">
        <v>324</v>
      </c>
      <c r="BY1202">
        <v>2.9</v>
      </c>
      <c r="BZ1202" t="s">
        <v>324</v>
      </c>
      <c r="CA1202" t="s">
        <v>324</v>
      </c>
      <c r="CB1202" t="s">
        <v>324</v>
      </c>
      <c r="CC1202" t="s">
        <v>324</v>
      </c>
      <c r="CD1202">
        <v>0</v>
      </c>
      <c r="CE1202" t="s">
        <v>324</v>
      </c>
      <c r="CF1202" t="s">
        <v>324</v>
      </c>
      <c r="CG1202" t="s">
        <v>324</v>
      </c>
      <c r="CH1202" t="s">
        <v>324</v>
      </c>
      <c r="CI1202">
        <v>0</v>
      </c>
      <c r="CJ1202" t="s">
        <v>324</v>
      </c>
      <c r="CK1202" t="s">
        <v>324</v>
      </c>
      <c r="CL1202" t="s">
        <v>324</v>
      </c>
      <c r="CM1202" t="s">
        <v>324</v>
      </c>
      <c r="CN1202">
        <v>0</v>
      </c>
      <c r="CO1202">
        <v>0.51400000000000001</v>
      </c>
      <c r="CP1202">
        <v>6.8000000000000005E-2</v>
      </c>
      <c r="CQ1202" t="s">
        <v>179</v>
      </c>
      <c r="CR1202">
        <v>0</v>
      </c>
      <c r="CS1202">
        <v>0.58199999999999996</v>
      </c>
      <c r="CT1202">
        <v>23</v>
      </c>
      <c r="CU1202">
        <v>3</v>
      </c>
      <c r="CV1202">
        <v>0</v>
      </c>
      <c r="CW1202">
        <v>0</v>
      </c>
      <c r="CX1202">
        <v>26</v>
      </c>
      <c r="CY1202">
        <v>56.539000000000001</v>
      </c>
      <c r="CZ1202">
        <v>6.9329999999999998</v>
      </c>
      <c r="DA1202">
        <v>0</v>
      </c>
      <c r="DB1202">
        <v>0</v>
      </c>
      <c r="DC1202">
        <v>63.472000000000001</v>
      </c>
    </row>
    <row r="1203" spans="1:107" x14ac:dyDescent="0.45">
      <c r="A1203">
        <v>2024</v>
      </c>
      <c r="B1203">
        <v>4</v>
      </c>
      <c r="C1203" t="s">
        <v>154</v>
      </c>
      <c r="D1203">
        <v>20996</v>
      </c>
      <c r="E1203" t="s">
        <v>449</v>
      </c>
      <c r="F1203" t="s">
        <v>323</v>
      </c>
      <c r="G1203" t="s">
        <v>244</v>
      </c>
      <c r="H1203">
        <v>3.69</v>
      </c>
      <c r="I1203">
        <v>0.55600000000000005</v>
      </c>
      <c r="J1203" t="s">
        <v>324</v>
      </c>
      <c r="K1203" t="s">
        <v>324</v>
      </c>
      <c r="L1203">
        <v>4.2460000000000004</v>
      </c>
      <c r="M1203">
        <v>291</v>
      </c>
      <c r="N1203">
        <v>18</v>
      </c>
      <c r="O1203" t="s">
        <v>324</v>
      </c>
      <c r="P1203" t="s">
        <v>324</v>
      </c>
      <c r="Q1203">
        <v>309</v>
      </c>
      <c r="R1203">
        <v>7.4999999999999997E-2</v>
      </c>
      <c r="S1203" t="s">
        <v>324</v>
      </c>
      <c r="T1203" t="s">
        <v>324</v>
      </c>
      <c r="U1203" t="s">
        <v>324</v>
      </c>
      <c r="V1203">
        <v>7.4999999999999997E-2</v>
      </c>
      <c r="W1203">
        <v>40</v>
      </c>
      <c r="X1203" t="s">
        <v>324</v>
      </c>
      <c r="Y1203" t="s">
        <v>324</v>
      </c>
      <c r="Z1203" t="s">
        <v>324</v>
      </c>
      <c r="AA1203">
        <v>40</v>
      </c>
      <c r="AB1203">
        <v>210.63200000000001</v>
      </c>
      <c r="AC1203">
        <v>12.782999999999999</v>
      </c>
      <c r="AD1203" t="s">
        <v>324</v>
      </c>
      <c r="AE1203" t="s">
        <v>324</v>
      </c>
      <c r="AF1203">
        <v>223.41499999999999</v>
      </c>
      <c r="AG1203" t="s">
        <v>324</v>
      </c>
      <c r="AH1203" t="s">
        <v>324</v>
      </c>
      <c r="AI1203" t="s">
        <v>324</v>
      </c>
      <c r="AJ1203" t="s">
        <v>324</v>
      </c>
      <c r="AK1203">
        <v>0</v>
      </c>
      <c r="AL1203" t="s">
        <v>324</v>
      </c>
      <c r="AM1203" t="s">
        <v>324</v>
      </c>
      <c r="AN1203" t="s">
        <v>324</v>
      </c>
      <c r="AO1203" t="s">
        <v>324</v>
      </c>
      <c r="AP1203">
        <v>0</v>
      </c>
      <c r="AQ1203" t="s">
        <v>324</v>
      </c>
      <c r="AR1203" t="s">
        <v>324</v>
      </c>
      <c r="AS1203" t="s">
        <v>324</v>
      </c>
      <c r="AT1203" t="s">
        <v>324</v>
      </c>
      <c r="AU1203">
        <v>0</v>
      </c>
      <c r="AV1203" t="s">
        <v>324</v>
      </c>
      <c r="AW1203" t="s">
        <v>324</v>
      </c>
      <c r="AX1203" t="s">
        <v>324</v>
      </c>
      <c r="AY1203" t="s">
        <v>324</v>
      </c>
      <c r="AZ1203">
        <v>0</v>
      </c>
      <c r="BA1203" t="s">
        <v>324</v>
      </c>
      <c r="BB1203" t="s">
        <v>324</v>
      </c>
      <c r="BC1203" t="s">
        <v>324</v>
      </c>
      <c r="BD1203" t="s">
        <v>324</v>
      </c>
      <c r="BE1203">
        <v>0</v>
      </c>
      <c r="BF1203" t="s">
        <v>324</v>
      </c>
      <c r="BG1203" t="s">
        <v>324</v>
      </c>
      <c r="BH1203" t="s">
        <v>324</v>
      </c>
      <c r="BI1203" t="s">
        <v>324</v>
      </c>
      <c r="BJ1203">
        <v>0</v>
      </c>
      <c r="BK1203">
        <v>0.08</v>
      </c>
      <c r="BL1203" t="s">
        <v>324</v>
      </c>
      <c r="BM1203" t="s">
        <v>324</v>
      </c>
      <c r="BN1203" t="s">
        <v>324</v>
      </c>
      <c r="BO1203">
        <v>0.08</v>
      </c>
      <c r="BP1203">
        <v>5</v>
      </c>
      <c r="BQ1203" t="s">
        <v>324</v>
      </c>
      <c r="BR1203" t="s">
        <v>324</v>
      </c>
      <c r="BS1203" t="s">
        <v>324</v>
      </c>
      <c r="BT1203">
        <v>5</v>
      </c>
      <c r="BU1203">
        <v>2.79</v>
      </c>
      <c r="BV1203" t="s">
        <v>324</v>
      </c>
      <c r="BW1203" t="s">
        <v>324</v>
      </c>
      <c r="BX1203" t="s">
        <v>324</v>
      </c>
      <c r="BY1203">
        <v>2.79</v>
      </c>
      <c r="BZ1203" t="s">
        <v>324</v>
      </c>
      <c r="CA1203" t="s">
        <v>324</v>
      </c>
      <c r="CB1203" t="s">
        <v>324</v>
      </c>
      <c r="CC1203" t="s">
        <v>324</v>
      </c>
      <c r="CD1203">
        <v>0</v>
      </c>
      <c r="CE1203" t="s">
        <v>324</v>
      </c>
      <c r="CF1203" t="s">
        <v>324</v>
      </c>
      <c r="CG1203" t="s">
        <v>324</v>
      </c>
      <c r="CH1203" t="s">
        <v>324</v>
      </c>
      <c r="CI1203">
        <v>0</v>
      </c>
      <c r="CJ1203" t="s">
        <v>324</v>
      </c>
      <c r="CK1203" t="s">
        <v>324</v>
      </c>
      <c r="CL1203" t="s">
        <v>324</v>
      </c>
      <c r="CM1203" t="s">
        <v>324</v>
      </c>
      <c r="CN1203">
        <v>0</v>
      </c>
      <c r="CO1203">
        <v>3.8450000000000002</v>
      </c>
      <c r="CP1203">
        <v>0.55600000000000005</v>
      </c>
      <c r="CQ1203" t="s">
        <v>179</v>
      </c>
      <c r="CR1203">
        <v>0</v>
      </c>
      <c r="CS1203">
        <v>4.4009999999999998</v>
      </c>
      <c r="CT1203">
        <v>336</v>
      </c>
      <c r="CU1203">
        <v>18</v>
      </c>
      <c r="CV1203">
        <v>0</v>
      </c>
      <c r="CW1203">
        <v>0</v>
      </c>
      <c r="CX1203">
        <v>354</v>
      </c>
      <c r="CY1203">
        <v>213.422</v>
      </c>
      <c r="CZ1203">
        <v>12.782999999999999</v>
      </c>
      <c r="DA1203">
        <v>0</v>
      </c>
      <c r="DB1203">
        <v>0</v>
      </c>
      <c r="DC1203">
        <v>226.20500000000001</v>
      </c>
    </row>
    <row r="1204" spans="1:107" x14ac:dyDescent="0.45">
      <c r="A1204">
        <v>2024</v>
      </c>
      <c r="B1204">
        <v>4</v>
      </c>
      <c r="C1204" t="s">
        <v>154</v>
      </c>
      <c r="D1204">
        <v>25177</v>
      </c>
      <c r="E1204" t="s">
        <v>450</v>
      </c>
      <c r="F1204" t="s">
        <v>323</v>
      </c>
      <c r="G1204" t="s">
        <v>244</v>
      </c>
      <c r="H1204">
        <v>13.856</v>
      </c>
      <c r="I1204">
        <v>0.77300000000000002</v>
      </c>
      <c r="J1204">
        <v>0</v>
      </c>
      <c r="K1204">
        <v>0</v>
      </c>
      <c r="L1204">
        <v>14.629</v>
      </c>
      <c r="M1204">
        <v>1398</v>
      </c>
      <c r="N1204">
        <v>23</v>
      </c>
      <c r="O1204">
        <v>0</v>
      </c>
      <c r="P1204">
        <v>0</v>
      </c>
      <c r="Q1204">
        <v>1421</v>
      </c>
      <c r="R1204" t="s">
        <v>324</v>
      </c>
      <c r="S1204" t="s">
        <v>324</v>
      </c>
      <c r="T1204" t="s">
        <v>324</v>
      </c>
      <c r="U1204" t="s">
        <v>324</v>
      </c>
      <c r="V1204">
        <v>0</v>
      </c>
      <c r="W1204" t="s">
        <v>324</v>
      </c>
      <c r="X1204" t="s">
        <v>324</v>
      </c>
      <c r="Y1204" t="s">
        <v>324</v>
      </c>
      <c r="Z1204" t="s">
        <v>324</v>
      </c>
      <c r="AA1204">
        <v>0</v>
      </c>
      <c r="AB1204" t="s">
        <v>324</v>
      </c>
      <c r="AC1204" t="s">
        <v>324</v>
      </c>
      <c r="AD1204" t="s">
        <v>324</v>
      </c>
      <c r="AE1204" t="s">
        <v>324</v>
      </c>
      <c r="AF1204">
        <v>0</v>
      </c>
      <c r="AG1204" t="s">
        <v>324</v>
      </c>
      <c r="AH1204" t="s">
        <v>324</v>
      </c>
      <c r="AI1204" t="s">
        <v>324</v>
      </c>
      <c r="AJ1204" t="s">
        <v>324</v>
      </c>
      <c r="AK1204">
        <v>0</v>
      </c>
      <c r="AL1204" t="s">
        <v>324</v>
      </c>
      <c r="AM1204" t="s">
        <v>324</v>
      </c>
      <c r="AN1204" t="s">
        <v>324</v>
      </c>
      <c r="AO1204" t="s">
        <v>324</v>
      </c>
      <c r="AP1204">
        <v>0</v>
      </c>
      <c r="AQ1204" t="s">
        <v>324</v>
      </c>
      <c r="AR1204" t="s">
        <v>324</v>
      </c>
      <c r="AS1204" t="s">
        <v>324</v>
      </c>
      <c r="AT1204" t="s">
        <v>324</v>
      </c>
      <c r="AU1204">
        <v>0</v>
      </c>
      <c r="AV1204" t="s">
        <v>324</v>
      </c>
      <c r="AW1204" t="s">
        <v>324</v>
      </c>
      <c r="AX1204" t="s">
        <v>324</v>
      </c>
      <c r="AY1204" t="s">
        <v>324</v>
      </c>
      <c r="AZ1204">
        <v>0</v>
      </c>
      <c r="BA1204" t="s">
        <v>324</v>
      </c>
      <c r="BB1204" t="s">
        <v>324</v>
      </c>
      <c r="BC1204" t="s">
        <v>324</v>
      </c>
      <c r="BD1204" t="s">
        <v>324</v>
      </c>
      <c r="BE1204">
        <v>0</v>
      </c>
      <c r="BF1204" t="s">
        <v>324</v>
      </c>
      <c r="BG1204" t="s">
        <v>324</v>
      </c>
      <c r="BH1204" t="s">
        <v>324</v>
      </c>
      <c r="BI1204" t="s">
        <v>324</v>
      </c>
      <c r="BJ1204">
        <v>0</v>
      </c>
      <c r="BK1204">
        <v>0.11</v>
      </c>
      <c r="BL1204">
        <v>9.5000000000000001E-2</v>
      </c>
      <c r="BM1204">
        <v>0</v>
      </c>
      <c r="BN1204">
        <v>0</v>
      </c>
      <c r="BO1204">
        <v>0.20499999999999999</v>
      </c>
      <c r="BP1204">
        <v>6</v>
      </c>
      <c r="BQ1204">
        <v>4</v>
      </c>
      <c r="BR1204">
        <v>0</v>
      </c>
      <c r="BS1204">
        <v>0</v>
      </c>
      <c r="BT1204">
        <v>10</v>
      </c>
      <c r="BU1204" t="s">
        <v>324</v>
      </c>
      <c r="BV1204" t="s">
        <v>324</v>
      </c>
      <c r="BW1204" t="s">
        <v>324</v>
      </c>
      <c r="BX1204" t="s">
        <v>324</v>
      </c>
      <c r="BY1204">
        <v>0</v>
      </c>
      <c r="BZ1204" t="s">
        <v>324</v>
      </c>
      <c r="CA1204" t="s">
        <v>324</v>
      </c>
      <c r="CB1204" t="s">
        <v>324</v>
      </c>
      <c r="CC1204" t="s">
        <v>324</v>
      </c>
      <c r="CD1204">
        <v>0</v>
      </c>
      <c r="CE1204" t="s">
        <v>324</v>
      </c>
      <c r="CF1204" t="s">
        <v>324</v>
      </c>
      <c r="CG1204" t="s">
        <v>324</v>
      </c>
      <c r="CH1204" t="s">
        <v>324</v>
      </c>
      <c r="CI1204">
        <v>0</v>
      </c>
      <c r="CJ1204" t="s">
        <v>324</v>
      </c>
      <c r="CK1204" t="s">
        <v>324</v>
      </c>
      <c r="CL1204" t="s">
        <v>324</v>
      </c>
      <c r="CM1204" t="s">
        <v>324</v>
      </c>
      <c r="CN1204">
        <v>0</v>
      </c>
      <c r="CO1204">
        <v>13.965999999999999</v>
      </c>
      <c r="CP1204">
        <v>0.86799999999999999</v>
      </c>
      <c r="CQ1204" t="s">
        <v>179</v>
      </c>
      <c r="CR1204">
        <v>0</v>
      </c>
      <c r="CS1204">
        <v>14.834</v>
      </c>
      <c r="CT1204">
        <v>1404</v>
      </c>
      <c r="CU1204">
        <v>27</v>
      </c>
      <c r="CV1204">
        <v>0</v>
      </c>
      <c r="CW1204">
        <v>0</v>
      </c>
      <c r="CX1204">
        <v>1431</v>
      </c>
      <c r="CY1204">
        <v>0</v>
      </c>
      <c r="CZ1204">
        <v>0</v>
      </c>
      <c r="DA1204">
        <v>0</v>
      </c>
      <c r="DB1204">
        <v>0</v>
      </c>
      <c r="DC1204">
        <v>0</v>
      </c>
    </row>
    <row r="1205" spans="1:107" x14ac:dyDescent="0.45">
      <c r="A1205">
        <v>2024</v>
      </c>
      <c r="B1205">
        <v>4</v>
      </c>
      <c r="C1205" t="s">
        <v>154</v>
      </c>
      <c r="D1205">
        <v>99999</v>
      </c>
      <c r="E1205" t="s">
        <v>329</v>
      </c>
      <c r="F1205" t="s">
        <v>323</v>
      </c>
      <c r="H1205">
        <v>35.271000000000001</v>
      </c>
      <c r="I1205">
        <v>4.202</v>
      </c>
      <c r="J1205">
        <v>-2.8660000000000001</v>
      </c>
      <c r="K1205" t="s">
        <v>324</v>
      </c>
      <c r="L1205">
        <v>36.606999999999999</v>
      </c>
      <c r="M1205" t="s">
        <v>324</v>
      </c>
      <c r="N1205" t="s">
        <v>324</v>
      </c>
      <c r="O1205" t="s">
        <v>324</v>
      </c>
      <c r="P1205" t="s">
        <v>324</v>
      </c>
      <c r="Q1205" t="s">
        <v>324</v>
      </c>
      <c r="R1205" t="s">
        <v>324</v>
      </c>
      <c r="S1205" t="s">
        <v>324</v>
      </c>
      <c r="T1205" t="s">
        <v>324</v>
      </c>
      <c r="U1205" t="s">
        <v>324</v>
      </c>
      <c r="V1205">
        <v>0</v>
      </c>
      <c r="W1205" t="s">
        <v>324</v>
      </c>
      <c r="X1205" t="s">
        <v>324</v>
      </c>
      <c r="Y1205" t="s">
        <v>324</v>
      </c>
      <c r="Z1205" t="s">
        <v>324</v>
      </c>
      <c r="AA1205" t="s">
        <v>324</v>
      </c>
      <c r="AB1205" t="s">
        <v>324</v>
      </c>
      <c r="AC1205" t="s">
        <v>324</v>
      </c>
      <c r="AD1205" t="s">
        <v>324</v>
      </c>
      <c r="AE1205" t="s">
        <v>324</v>
      </c>
      <c r="AF1205" t="s">
        <v>324</v>
      </c>
      <c r="AG1205" t="s">
        <v>324</v>
      </c>
      <c r="AH1205" t="s">
        <v>324</v>
      </c>
      <c r="AI1205" t="s">
        <v>324</v>
      </c>
      <c r="AJ1205" t="s">
        <v>324</v>
      </c>
      <c r="AK1205">
        <v>0</v>
      </c>
      <c r="AL1205" t="s">
        <v>324</v>
      </c>
      <c r="AM1205" t="s">
        <v>324</v>
      </c>
      <c r="AN1205" t="s">
        <v>324</v>
      </c>
      <c r="AO1205" t="s">
        <v>324</v>
      </c>
      <c r="AP1205" t="s">
        <v>324</v>
      </c>
      <c r="AQ1205" t="s">
        <v>324</v>
      </c>
      <c r="AR1205" t="s">
        <v>324</v>
      </c>
      <c r="AS1205" t="s">
        <v>324</v>
      </c>
      <c r="AT1205" t="s">
        <v>324</v>
      </c>
      <c r="AU1205" t="s">
        <v>324</v>
      </c>
      <c r="AV1205" t="s">
        <v>324</v>
      </c>
      <c r="AW1205" t="s">
        <v>324</v>
      </c>
      <c r="AX1205" t="s">
        <v>324</v>
      </c>
      <c r="AY1205" t="s">
        <v>324</v>
      </c>
      <c r="AZ1205">
        <v>0</v>
      </c>
      <c r="BA1205" t="s">
        <v>324</v>
      </c>
      <c r="BB1205" t="s">
        <v>324</v>
      </c>
      <c r="BC1205" t="s">
        <v>324</v>
      </c>
      <c r="BD1205" t="s">
        <v>324</v>
      </c>
      <c r="BE1205" t="s">
        <v>324</v>
      </c>
      <c r="BF1205" t="s">
        <v>324</v>
      </c>
      <c r="BG1205" t="s">
        <v>324</v>
      </c>
      <c r="BH1205" t="s">
        <v>324</v>
      </c>
      <c r="BI1205" t="s">
        <v>324</v>
      </c>
      <c r="BJ1205" t="s">
        <v>324</v>
      </c>
      <c r="BK1205" t="s">
        <v>324</v>
      </c>
      <c r="BL1205" t="s">
        <v>324</v>
      </c>
      <c r="BM1205" t="s">
        <v>324</v>
      </c>
      <c r="BN1205" t="s">
        <v>324</v>
      </c>
      <c r="BO1205" t="s">
        <v>324</v>
      </c>
      <c r="BP1205" t="s">
        <v>324</v>
      </c>
      <c r="BQ1205" t="s">
        <v>324</v>
      </c>
      <c r="BR1205" t="s">
        <v>324</v>
      </c>
      <c r="BS1205" t="s">
        <v>324</v>
      </c>
      <c r="BT1205" t="s">
        <v>324</v>
      </c>
      <c r="BU1205" t="s">
        <v>324</v>
      </c>
      <c r="BV1205" t="s">
        <v>324</v>
      </c>
      <c r="BW1205" t="s">
        <v>324</v>
      </c>
      <c r="BX1205" t="s">
        <v>324</v>
      </c>
      <c r="BY1205" t="s">
        <v>324</v>
      </c>
      <c r="BZ1205" t="s">
        <v>324</v>
      </c>
      <c r="CA1205" t="s">
        <v>324</v>
      </c>
      <c r="CB1205" t="s">
        <v>324</v>
      </c>
      <c r="CC1205" t="s">
        <v>324</v>
      </c>
      <c r="CD1205" t="s">
        <v>324</v>
      </c>
      <c r="CE1205" t="s">
        <v>324</v>
      </c>
      <c r="CF1205" t="s">
        <v>324</v>
      </c>
      <c r="CG1205" t="s">
        <v>324</v>
      </c>
      <c r="CH1205" t="s">
        <v>324</v>
      </c>
      <c r="CI1205" t="s">
        <v>324</v>
      </c>
      <c r="CJ1205" t="s">
        <v>324</v>
      </c>
      <c r="CK1205" t="s">
        <v>324</v>
      </c>
      <c r="CL1205" t="s">
        <v>324</v>
      </c>
      <c r="CM1205" t="s">
        <v>324</v>
      </c>
      <c r="CN1205" t="s">
        <v>324</v>
      </c>
      <c r="CO1205">
        <v>35.271000000000001</v>
      </c>
      <c r="CP1205">
        <v>4.202</v>
      </c>
      <c r="CQ1205">
        <v>-2.8660000000000001</v>
      </c>
      <c r="CR1205" t="s">
        <v>324</v>
      </c>
      <c r="CS1205">
        <v>36.606999999999999</v>
      </c>
      <c r="CT1205" t="s">
        <v>324</v>
      </c>
      <c r="CU1205" t="s">
        <v>324</v>
      </c>
      <c r="CV1205" t="s">
        <v>324</v>
      </c>
      <c r="CW1205" t="s">
        <v>324</v>
      </c>
      <c r="CX1205" t="s">
        <v>324</v>
      </c>
      <c r="CY1205" t="s">
        <v>324</v>
      </c>
      <c r="CZ1205" t="s">
        <v>324</v>
      </c>
      <c r="DA1205" t="s">
        <v>324</v>
      </c>
      <c r="DB1205" t="s">
        <v>324</v>
      </c>
      <c r="DC1205" t="s">
        <v>324</v>
      </c>
    </row>
    <row r="1206" spans="1:107" x14ac:dyDescent="0.45">
      <c r="A1206">
        <v>2024</v>
      </c>
      <c r="B1206">
        <v>4</v>
      </c>
      <c r="C1206" t="s">
        <v>160</v>
      </c>
      <c r="D1206">
        <v>4675</v>
      </c>
      <c r="E1206" t="s">
        <v>451</v>
      </c>
      <c r="F1206" t="s">
        <v>323</v>
      </c>
      <c r="G1206" t="s">
        <v>244</v>
      </c>
      <c r="H1206">
        <v>2.105</v>
      </c>
      <c r="I1206">
        <v>8.0000000000000002E-3</v>
      </c>
      <c r="J1206" t="s">
        <v>324</v>
      </c>
      <c r="K1206" t="s">
        <v>324</v>
      </c>
      <c r="L1206">
        <v>2.113</v>
      </c>
      <c r="M1206">
        <v>241</v>
      </c>
      <c r="N1206">
        <v>1</v>
      </c>
      <c r="O1206" t="s">
        <v>324</v>
      </c>
      <c r="P1206" t="s">
        <v>324</v>
      </c>
      <c r="Q1206">
        <v>242</v>
      </c>
      <c r="R1206" t="s">
        <v>324</v>
      </c>
      <c r="S1206" t="s">
        <v>324</v>
      </c>
      <c r="T1206" t="s">
        <v>324</v>
      </c>
      <c r="U1206" t="s">
        <v>324</v>
      </c>
      <c r="V1206">
        <v>0</v>
      </c>
      <c r="W1206" t="s">
        <v>324</v>
      </c>
      <c r="X1206" t="s">
        <v>324</v>
      </c>
      <c r="Y1206" t="s">
        <v>324</v>
      </c>
      <c r="Z1206" t="s">
        <v>324</v>
      </c>
      <c r="AA1206">
        <v>0</v>
      </c>
      <c r="AB1206">
        <v>192.36500000000001</v>
      </c>
      <c r="AC1206" t="s">
        <v>324</v>
      </c>
      <c r="AD1206" t="s">
        <v>324</v>
      </c>
      <c r="AE1206" t="s">
        <v>324</v>
      </c>
      <c r="AF1206">
        <v>0</v>
      </c>
      <c r="AG1206" t="s">
        <v>324</v>
      </c>
      <c r="AH1206" t="s">
        <v>324</v>
      </c>
      <c r="AI1206" t="s">
        <v>324</v>
      </c>
      <c r="AJ1206" t="s">
        <v>324</v>
      </c>
      <c r="AK1206">
        <v>0</v>
      </c>
      <c r="AL1206" t="s">
        <v>324</v>
      </c>
      <c r="AM1206" t="s">
        <v>324</v>
      </c>
      <c r="AN1206" t="s">
        <v>324</v>
      </c>
      <c r="AO1206" t="s">
        <v>324</v>
      </c>
      <c r="AP1206">
        <v>0</v>
      </c>
      <c r="AQ1206" t="s">
        <v>324</v>
      </c>
      <c r="AR1206" t="s">
        <v>324</v>
      </c>
      <c r="AS1206" t="s">
        <v>324</v>
      </c>
      <c r="AT1206" t="s">
        <v>324</v>
      </c>
      <c r="AU1206">
        <v>0</v>
      </c>
      <c r="AV1206" t="s">
        <v>324</v>
      </c>
      <c r="AW1206" t="s">
        <v>324</v>
      </c>
      <c r="AX1206" t="s">
        <v>324</v>
      </c>
      <c r="AY1206" t="s">
        <v>324</v>
      </c>
      <c r="AZ1206">
        <v>0</v>
      </c>
      <c r="BA1206" t="s">
        <v>324</v>
      </c>
      <c r="BB1206" t="s">
        <v>324</v>
      </c>
      <c r="BC1206" t="s">
        <v>324</v>
      </c>
      <c r="BD1206" t="s">
        <v>324</v>
      </c>
      <c r="BE1206">
        <v>0</v>
      </c>
      <c r="BF1206" t="s">
        <v>324</v>
      </c>
      <c r="BG1206" t="s">
        <v>324</v>
      </c>
      <c r="BH1206" t="s">
        <v>324</v>
      </c>
      <c r="BI1206" t="s">
        <v>324</v>
      </c>
      <c r="BJ1206">
        <v>0</v>
      </c>
      <c r="BK1206" t="s">
        <v>324</v>
      </c>
      <c r="BL1206" t="s">
        <v>324</v>
      </c>
      <c r="BM1206" t="s">
        <v>324</v>
      </c>
      <c r="BN1206" t="s">
        <v>324</v>
      </c>
      <c r="BO1206">
        <v>0</v>
      </c>
      <c r="BP1206" t="s">
        <v>324</v>
      </c>
      <c r="BQ1206" t="s">
        <v>324</v>
      </c>
      <c r="BR1206" t="s">
        <v>324</v>
      </c>
      <c r="BS1206" t="s">
        <v>324</v>
      </c>
      <c r="BT1206">
        <v>0</v>
      </c>
      <c r="BU1206" t="s">
        <v>324</v>
      </c>
      <c r="BV1206" t="s">
        <v>324</v>
      </c>
      <c r="BW1206" t="s">
        <v>324</v>
      </c>
      <c r="BX1206" t="s">
        <v>324</v>
      </c>
      <c r="BY1206">
        <v>0</v>
      </c>
      <c r="BZ1206" t="s">
        <v>324</v>
      </c>
      <c r="CA1206" t="s">
        <v>324</v>
      </c>
      <c r="CB1206" t="s">
        <v>324</v>
      </c>
      <c r="CC1206" t="s">
        <v>324</v>
      </c>
      <c r="CD1206">
        <v>0</v>
      </c>
      <c r="CE1206" t="s">
        <v>324</v>
      </c>
      <c r="CF1206" t="s">
        <v>324</v>
      </c>
      <c r="CG1206" t="s">
        <v>324</v>
      </c>
      <c r="CH1206" t="s">
        <v>324</v>
      </c>
      <c r="CI1206">
        <v>0</v>
      </c>
      <c r="CJ1206" t="s">
        <v>324</v>
      </c>
      <c r="CK1206" t="s">
        <v>324</v>
      </c>
      <c r="CL1206" t="s">
        <v>324</v>
      </c>
      <c r="CM1206" t="s">
        <v>324</v>
      </c>
      <c r="CN1206">
        <v>0</v>
      </c>
      <c r="CO1206">
        <v>2.105</v>
      </c>
      <c r="CP1206">
        <v>8.0000000000000002E-3</v>
      </c>
      <c r="CQ1206" t="s">
        <v>179</v>
      </c>
      <c r="CR1206">
        <v>0</v>
      </c>
      <c r="CS1206">
        <v>2.113</v>
      </c>
      <c r="CT1206">
        <v>241</v>
      </c>
      <c r="CU1206">
        <v>1</v>
      </c>
      <c r="CV1206">
        <v>0</v>
      </c>
      <c r="CW1206">
        <v>0</v>
      </c>
      <c r="CX1206">
        <v>242</v>
      </c>
      <c r="CY1206">
        <v>192.36500000000001</v>
      </c>
      <c r="CZ1206">
        <v>0</v>
      </c>
      <c r="DA1206">
        <v>0</v>
      </c>
      <c r="DB1206">
        <v>0</v>
      </c>
      <c r="DC1206">
        <v>192.36500000000001</v>
      </c>
    </row>
    <row r="1207" spans="1:107" x14ac:dyDescent="0.45">
      <c r="A1207">
        <v>2024</v>
      </c>
      <c r="B1207">
        <v>4</v>
      </c>
      <c r="C1207" t="s">
        <v>160</v>
      </c>
      <c r="D1207">
        <v>5860</v>
      </c>
      <c r="E1207" t="s">
        <v>333</v>
      </c>
      <c r="F1207" t="s">
        <v>323</v>
      </c>
      <c r="G1207" t="s">
        <v>244</v>
      </c>
      <c r="H1207">
        <v>57.975999999999999</v>
      </c>
      <c r="I1207">
        <v>37.908000000000001</v>
      </c>
      <c r="J1207">
        <v>0.75900000000000001</v>
      </c>
      <c r="K1207" t="s">
        <v>324</v>
      </c>
      <c r="L1207">
        <v>96.643000000000001</v>
      </c>
      <c r="M1207">
        <v>4412</v>
      </c>
      <c r="N1207">
        <v>477</v>
      </c>
      <c r="O1207">
        <v>8</v>
      </c>
      <c r="P1207" t="s">
        <v>324</v>
      </c>
      <c r="Q1207">
        <v>4897</v>
      </c>
      <c r="R1207" t="s">
        <v>324</v>
      </c>
      <c r="S1207" t="s">
        <v>324</v>
      </c>
      <c r="T1207" t="s">
        <v>324</v>
      </c>
      <c r="U1207" t="s">
        <v>324</v>
      </c>
      <c r="V1207">
        <v>0</v>
      </c>
      <c r="W1207" t="s">
        <v>324</v>
      </c>
      <c r="X1207" t="s">
        <v>324</v>
      </c>
      <c r="Y1207" t="s">
        <v>324</v>
      </c>
      <c r="Z1207" t="s">
        <v>324</v>
      </c>
      <c r="AA1207">
        <v>0</v>
      </c>
      <c r="AB1207">
        <v>1088.306</v>
      </c>
      <c r="AC1207">
        <v>201.453</v>
      </c>
      <c r="AD1207">
        <v>0</v>
      </c>
      <c r="AE1207" t="s">
        <v>324</v>
      </c>
      <c r="AF1207">
        <v>1289.759</v>
      </c>
      <c r="AG1207" t="s">
        <v>324</v>
      </c>
      <c r="AH1207" t="s">
        <v>324</v>
      </c>
      <c r="AI1207" t="s">
        <v>324</v>
      </c>
      <c r="AJ1207" t="s">
        <v>324</v>
      </c>
      <c r="AK1207">
        <v>0</v>
      </c>
      <c r="AL1207" t="s">
        <v>324</v>
      </c>
      <c r="AM1207" t="s">
        <v>324</v>
      </c>
      <c r="AN1207" t="s">
        <v>324</v>
      </c>
      <c r="AO1207" t="s">
        <v>324</v>
      </c>
      <c r="AP1207">
        <v>0</v>
      </c>
      <c r="AQ1207" t="s">
        <v>324</v>
      </c>
      <c r="AR1207" t="s">
        <v>324</v>
      </c>
      <c r="AS1207" t="s">
        <v>324</v>
      </c>
      <c r="AT1207" t="s">
        <v>324</v>
      </c>
      <c r="AU1207">
        <v>0</v>
      </c>
      <c r="AV1207" t="s">
        <v>324</v>
      </c>
      <c r="AW1207" t="s">
        <v>324</v>
      </c>
      <c r="AX1207" t="s">
        <v>324</v>
      </c>
      <c r="AY1207" t="s">
        <v>324</v>
      </c>
      <c r="AZ1207">
        <v>0</v>
      </c>
      <c r="BA1207" t="s">
        <v>324</v>
      </c>
      <c r="BB1207" t="s">
        <v>324</v>
      </c>
      <c r="BC1207" t="s">
        <v>324</v>
      </c>
      <c r="BD1207" t="s">
        <v>324</v>
      </c>
      <c r="BE1207">
        <v>0</v>
      </c>
      <c r="BF1207" t="s">
        <v>324</v>
      </c>
      <c r="BG1207" t="s">
        <v>324</v>
      </c>
      <c r="BH1207" t="s">
        <v>324</v>
      </c>
      <c r="BI1207" t="s">
        <v>324</v>
      </c>
      <c r="BJ1207">
        <v>0</v>
      </c>
      <c r="BK1207">
        <v>1.2999999999999999E-2</v>
      </c>
      <c r="BL1207" t="s">
        <v>324</v>
      </c>
      <c r="BM1207" t="s">
        <v>324</v>
      </c>
      <c r="BN1207" t="s">
        <v>324</v>
      </c>
      <c r="BO1207">
        <v>1.2999999999999999E-2</v>
      </c>
      <c r="BP1207">
        <v>2</v>
      </c>
      <c r="BQ1207" t="s">
        <v>324</v>
      </c>
      <c r="BR1207" t="s">
        <v>324</v>
      </c>
      <c r="BS1207" t="s">
        <v>324</v>
      </c>
      <c r="BT1207">
        <v>2</v>
      </c>
      <c r="BU1207" t="s">
        <v>324</v>
      </c>
      <c r="BV1207" t="s">
        <v>324</v>
      </c>
      <c r="BW1207" t="s">
        <v>324</v>
      </c>
      <c r="BX1207" t="s">
        <v>324</v>
      </c>
      <c r="BY1207">
        <v>0</v>
      </c>
      <c r="BZ1207" t="s">
        <v>324</v>
      </c>
      <c r="CA1207" t="s">
        <v>324</v>
      </c>
      <c r="CB1207" t="s">
        <v>324</v>
      </c>
      <c r="CC1207" t="s">
        <v>324</v>
      </c>
      <c r="CD1207">
        <v>0</v>
      </c>
      <c r="CE1207" t="s">
        <v>324</v>
      </c>
      <c r="CF1207" t="s">
        <v>324</v>
      </c>
      <c r="CG1207" t="s">
        <v>324</v>
      </c>
      <c r="CH1207" t="s">
        <v>324</v>
      </c>
      <c r="CI1207">
        <v>0</v>
      </c>
      <c r="CJ1207" t="s">
        <v>324</v>
      </c>
      <c r="CK1207" t="s">
        <v>324</v>
      </c>
      <c r="CL1207" t="s">
        <v>324</v>
      </c>
      <c r="CM1207" t="s">
        <v>324</v>
      </c>
      <c r="CN1207">
        <v>0</v>
      </c>
      <c r="CO1207">
        <v>57.988999999999997</v>
      </c>
      <c r="CP1207">
        <v>37.908000000000001</v>
      </c>
      <c r="CQ1207">
        <v>0.75900000000000001</v>
      </c>
      <c r="CR1207">
        <v>0</v>
      </c>
      <c r="CS1207">
        <v>96.656000000000006</v>
      </c>
      <c r="CT1207">
        <v>4414</v>
      </c>
      <c r="CU1207">
        <v>477</v>
      </c>
      <c r="CV1207">
        <v>8</v>
      </c>
      <c r="CW1207">
        <v>0</v>
      </c>
      <c r="CX1207">
        <v>4899</v>
      </c>
      <c r="CY1207">
        <v>1088.306</v>
      </c>
      <c r="CZ1207">
        <v>201.453</v>
      </c>
      <c r="DA1207">
        <v>0</v>
      </c>
      <c r="DB1207">
        <v>0</v>
      </c>
      <c r="DC1207">
        <v>1289.759</v>
      </c>
    </row>
    <row r="1208" spans="1:107" x14ac:dyDescent="0.45">
      <c r="A1208">
        <v>2024</v>
      </c>
      <c r="B1208">
        <v>4</v>
      </c>
      <c r="C1208" t="s">
        <v>160</v>
      </c>
      <c r="D1208">
        <v>9231</v>
      </c>
      <c r="E1208" t="s">
        <v>452</v>
      </c>
      <c r="F1208" t="s">
        <v>323</v>
      </c>
      <c r="G1208" t="s">
        <v>244</v>
      </c>
      <c r="H1208">
        <v>4.9349999999999996</v>
      </c>
      <c r="I1208">
        <v>0.21099999999999999</v>
      </c>
      <c r="J1208">
        <v>0</v>
      </c>
      <c r="K1208">
        <v>0</v>
      </c>
      <c r="L1208">
        <v>5.1459999999999999</v>
      </c>
      <c r="M1208">
        <v>655</v>
      </c>
      <c r="N1208">
        <v>28</v>
      </c>
      <c r="O1208">
        <v>0</v>
      </c>
      <c r="P1208">
        <v>0</v>
      </c>
      <c r="Q1208">
        <v>683</v>
      </c>
      <c r="R1208" t="s">
        <v>324</v>
      </c>
      <c r="S1208" t="s">
        <v>324</v>
      </c>
      <c r="T1208" t="s">
        <v>324</v>
      </c>
      <c r="U1208" t="s">
        <v>324</v>
      </c>
      <c r="V1208">
        <v>0</v>
      </c>
      <c r="W1208" t="s">
        <v>324</v>
      </c>
      <c r="X1208" t="s">
        <v>324</v>
      </c>
      <c r="Y1208" t="s">
        <v>324</v>
      </c>
      <c r="Z1208" t="s">
        <v>324</v>
      </c>
      <c r="AA1208">
        <v>0</v>
      </c>
      <c r="AB1208" t="s">
        <v>324</v>
      </c>
      <c r="AC1208" t="s">
        <v>324</v>
      </c>
      <c r="AD1208" t="s">
        <v>324</v>
      </c>
      <c r="AE1208" t="s">
        <v>324</v>
      </c>
      <c r="AF1208">
        <v>0</v>
      </c>
      <c r="AG1208" t="s">
        <v>324</v>
      </c>
      <c r="AH1208" t="s">
        <v>324</v>
      </c>
      <c r="AI1208" t="s">
        <v>324</v>
      </c>
      <c r="AJ1208" t="s">
        <v>324</v>
      </c>
      <c r="AK1208">
        <v>0</v>
      </c>
      <c r="AL1208" t="s">
        <v>324</v>
      </c>
      <c r="AM1208" t="s">
        <v>324</v>
      </c>
      <c r="AN1208" t="s">
        <v>324</v>
      </c>
      <c r="AO1208" t="s">
        <v>324</v>
      </c>
      <c r="AP1208">
        <v>0</v>
      </c>
      <c r="AQ1208" t="s">
        <v>324</v>
      </c>
      <c r="AR1208" t="s">
        <v>324</v>
      </c>
      <c r="AS1208" t="s">
        <v>324</v>
      </c>
      <c r="AT1208" t="s">
        <v>324</v>
      </c>
      <c r="AU1208">
        <v>0</v>
      </c>
      <c r="AV1208" t="s">
        <v>324</v>
      </c>
      <c r="AW1208" t="s">
        <v>324</v>
      </c>
      <c r="AX1208" t="s">
        <v>324</v>
      </c>
      <c r="AY1208" t="s">
        <v>324</v>
      </c>
      <c r="AZ1208">
        <v>0</v>
      </c>
      <c r="BA1208" t="s">
        <v>324</v>
      </c>
      <c r="BB1208" t="s">
        <v>324</v>
      </c>
      <c r="BC1208" t="s">
        <v>324</v>
      </c>
      <c r="BD1208" t="s">
        <v>324</v>
      </c>
      <c r="BE1208">
        <v>0</v>
      </c>
      <c r="BF1208" t="s">
        <v>324</v>
      </c>
      <c r="BG1208" t="s">
        <v>324</v>
      </c>
      <c r="BH1208" t="s">
        <v>324</v>
      </c>
      <c r="BI1208" t="s">
        <v>324</v>
      </c>
      <c r="BJ1208">
        <v>0</v>
      </c>
      <c r="BK1208" t="s">
        <v>324</v>
      </c>
      <c r="BL1208">
        <v>2E-3</v>
      </c>
      <c r="BM1208" t="s">
        <v>324</v>
      </c>
      <c r="BN1208" t="s">
        <v>324</v>
      </c>
      <c r="BO1208">
        <v>2E-3</v>
      </c>
      <c r="BP1208" t="s">
        <v>324</v>
      </c>
      <c r="BQ1208">
        <v>1</v>
      </c>
      <c r="BR1208" t="s">
        <v>324</v>
      </c>
      <c r="BS1208" t="s">
        <v>324</v>
      </c>
      <c r="BT1208">
        <v>1</v>
      </c>
      <c r="BU1208" t="s">
        <v>324</v>
      </c>
      <c r="BV1208" t="s">
        <v>324</v>
      </c>
      <c r="BW1208" t="s">
        <v>324</v>
      </c>
      <c r="BX1208" t="s">
        <v>324</v>
      </c>
      <c r="BY1208">
        <v>0</v>
      </c>
      <c r="BZ1208" t="s">
        <v>324</v>
      </c>
      <c r="CA1208" t="s">
        <v>324</v>
      </c>
      <c r="CB1208" t="s">
        <v>324</v>
      </c>
      <c r="CC1208" t="s">
        <v>324</v>
      </c>
      <c r="CD1208">
        <v>0</v>
      </c>
      <c r="CE1208" t="s">
        <v>324</v>
      </c>
      <c r="CF1208" t="s">
        <v>324</v>
      </c>
      <c r="CG1208" t="s">
        <v>324</v>
      </c>
      <c r="CH1208" t="s">
        <v>324</v>
      </c>
      <c r="CI1208">
        <v>0</v>
      </c>
      <c r="CJ1208" t="s">
        <v>324</v>
      </c>
      <c r="CK1208" t="s">
        <v>324</v>
      </c>
      <c r="CL1208" t="s">
        <v>324</v>
      </c>
      <c r="CM1208" t="s">
        <v>324</v>
      </c>
      <c r="CN1208">
        <v>0</v>
      </c>
      <c r="CO1208">
        <v>4.9349999999999996</v>
      </c>
      <c r="CP1208">
        <v>0.21299999999999999</v>
      </c>
      <c r="CQ1208" t="s">
        <v>179</v>
      </c>
      <c r="CR1208">
        <v>0</v>
      </c>
      <c r="CS1208">
        <v>5.1479999999999997</v>
      </c>
      <c r="CT1208">
        <v>655</v>
      </c>
      <c r="CU1208">
        <v>29</v>
      </c>
      <c r="CV1208">
        <v>0</v>
      </c>
      <c r="CW1208">
        <v>0</v>
      </c>
      <c r="CX1208">
        <v>684</v>
      </c>
      <c r="CY1208">
        <v>0</v>
      </c>
      <c r="CZ1208">
        <v>0</v>
      </c>
      <c r="DA1208">
        <v>0</v>
      </c>
      <c r="DB1208">
        <v>0</v>
      </c>
      <c r="DC1208">
        <v>0</v>
      </c>
    </row>
    <row r="1209" spans="1:107" x14ac:dyDescent="0.45">
      <c r="A1209">
        <v>2024</v>
      </c>
      <c r="B1209">
        <v>4</v>
      </c>
      <c r="C1209" t="s">
        <v>160</v>
      </c>
      <c r="D1209">
        <v>10000</v>
      </c>
      <c r="E1209" t="s">
        <v>409</v>
      </c>
      <c r="F1209" t="s">
        <v>323</v>
      </c>
      <c r="G1209" t="s">
        <v>244</v>
      </c>
      <c r="H1209">
        <v>28.437000000000001</v>
      </c>
      <c r="I1209">
        <v>20.891999999999999</v>
      </c>
      <c r="J1209">
        <v>1.5269999999999999</v>
      </c>
      <c r="K1209" t="s">
        <v>324</v>
      </c>
      <c r="L1209">
        <v>50.856000000000002</v>
      </c>
      <c r="M1209">
        <v>3299</v>
      </c>
      <c r="N1209">
        <v>833</v>
      </c>
      <c r="O1209">
        <v>53</v>
      </c>
      <c r="P1209" t="s">
        <v>324</v>
      </c>
      <c r="Q1209">
        <v>4185</v>
      </c>
      <c r="R1209">
        <v>1.3620000000000001</v>
      </c>
      <c r="S1209">
        <v>3.3000000000000002E-2</v>
      </c>
      <c r="T1209" t="s">
        <v>324</v>
      </c>
      <c r="U1209" t="s">
        <v>324</v>
      </c>
      <c r="V1209">
        <v>1.395</v>
      </c>
      <c r="W1209">
        <v>486</v>
      </c>
      <c r="X1209">
        <v>2</v>
      </c>
      <c r="Y1209" t="s">
        <v>324</v>
      </c>
      <c r="Z1209" t="s">
        <v>324</v>
      </c>
      <c r="AA1209">
        <v>488</v>
      </c>
      <c r="AB1209" t="s">
        <v>324</v>
      </c>
      <c r="AC1209" t="s">
        <v>324</v>
      </c>
      <c r="AD1209" t="s">
        <v>324</v>
      </c>
      <c r="AE1209" t="s">
        <v>324</v>
      </c>
      <c r="AF1209">
        <v>0</v>
      </c>
      <c r="AG1209">
        <v>0.185</v>
      </c>
      <c r="AH1209" t="s">
        <v>324</v>
      </c>
      <c r="AI1209" t="s">
        <v>324</v>
      </c>
      <c r="AJ1209" t="s">
        <v>324</v>
      </c>
      <c r="AK1209">
        <v>0.185</v>
      </c>
      <c r="AL1209">
        <v>19</v>
      </c>
      <c r="AM1209" t="s">
        <v>324</v>
      </c>
      <c r="AN1209" t="s">
        <v>324</v>
      </c>
      <c r="AO1209" t="s">
        <v>324</v>
      </c>
      <c r="AP1209">
        <v>19</v>
      </c>
      <c r="AQ1209" t="s">
        <v>324</v>
      </c>
      <c r="AR1209" t="s">
        <v>324</v>
      </c>
      <c r="AS1209" t="s">
        <v>324</v>
      </c>
      <c r="AT1209" t="s">
        <v>324</v>
      </c>
      <c r="AU1209">
        <v>0</v>
      </c>
      <c r="AV1209" t="s">
        <v>324</v>
      </c>
      <c r="AW1209" t="s">
        <v>324</v>
      </c>
      <c r="AX1209" t="s">
        <v>324</v>
      </c>
      <c r="AY1209" t="s">
        <v>324</v>
      </c>
      <c r="AZ1209">
        <v>0</v>
      </c>
      <c r="BA1209" t="s">
        <v>324</v>
      </c>
      <c r="BB1209" t="s">
        <v>324</v>
      </c>
      <c r="BC1209" t="s">
        <v>324</v>
      </c>
      <c r="BD1209" t="s">
        <v>324</v>
      </c>
      <c r="BE1209">
        <v>0</v>
      </c>
      <c r="BF1209" t="s">
        <v>324</v>
      </c>
      <c r="BG1209" t="s">
        <v>324</v>
      </c>
      <c r="BH1209" t="s">
        <v>324</v>
      </c>
      <c r="BI1209" t="s">
        <v>324</v>
      </c>
      <c r="BJ1209">
        <v>0</v>
      </c>
      <c r="BK1209">
        <v>1.0999999999999999E-2</v>
      </c>
      <c r="BL1209" t="s">
        <v>324</v>
      </c>
      <c r="BM1209">
        <v>0.05</v>
      </c>
      <c r="BN1209" t="s">
        <v>324</v>
      </c>
      <c r="BO1209">
        <v>6.0999999999999999E-2</v>
      </c>
      <c r="BP1209">
        <v>4</v>
      </c>
      <c r="BQ1209" t="s">
        <v>324</v>
      </c>
      <c r="BR1209">
        <v>1</v>
      </c>
      <c r="BS1209" t="s">
        <v>324</v>
      </c>
      <c r="BT1209">
        <v>5</v>
      </c>
      <c r="BU1209">
        <v>4.2000000000000003E-2</v>
      </c>
      <c r="BV1209" t="s">
        <v>324</v>
      </c>
      <c r="BW1209">
        <v>0</v>
      </c>
      <c r="BX1209" t="s">
        <v>324</v>
      </c>
      <c r="BY1209">
        <v>4.2000000000000003E-2</v>
      </c>
      <c r="BZ1209" t="s">
        <v>324</v>
      </c>
      <c r="CA1209" t="s">
        <v>324</v>
      </c>
      <c r="CB1209" t="s">
        <v>324</v>
      </c>
      <c r="CC1209" t="s">
        <v>324</v>
      </c>
      <c r="CD1209">
        <v>0</v>
      </c>
      <c r="CE1209" t="s">
        <v>324</v>
      </c>
      <c r="CF1209" t="s">
        <v>324</v>
      </c>
      <c r="CG1209" t="s">
        <v>324</v>
      </c>
      <c r="CH1209" t="s">
        <v>324</v>
      </c>
      <c r="CI1209">
        <v>0</v>
      </c>
      <c r="CJ1209" t="s">
        <v>324</v>
      </c>
      <c r="CK1209" t="s">
        <v>324</v>
      </c>
      <c r="CL1209" t="s">
        <v>324</v>
      </c>
      <c r="CM1209" t="s">
        <v>324</v>
      </c>
      <c r="CN1209">
        <v>0</v>
      </c>
      <c r="CO1209">
        <v>29.81</v>
      </c>
      <c r="CP1209">
        <v>20.925000000000001</v>
      </c>
      <c r="CQ1209">
        <v>1.577</v>
      </c>
      <c r="CR1209">
        <v>0</v>
      </c>
      <c r="CS1209">
        <v>52.311999999999998</v>
      </c>
      <c r="CT1209">
        <v>3789</v>
      </c>
      <c r="CU1209">
        <v>835</v>
      </c>
      <c r="CV1209">
        <v>54</v>
      </c>
      <c r="CW1209">
        <v>0</v>
      </c>
      <c r="CX1209">
        <v>4678</v>
      </c>
      <c r="CY1209">
        <v>4.2000000000000003E-2</v>
      </c>
      <c r="CZ1209">
        <v>0</v>
      </c>
      <c r="DA1209">
        <v>0</v>
      </c>
      <c r="DB1209">
        <v>0</v>
      </c>
      <c r="DC1209">
        <v>4.2000000000000003E-2</v>
      </c>
    </row>
    <row r="1210" spans="1:107" x14ac:dyDescent="0.45">
      <c r="A1210">
        <v>2024</v>
      </c>
      <c r="B1210">
        <v>4</v>
      </c>
      <c r="C1210" t="s">
        <v>160</v>
      </c>
      <c r="D1210">
        <v>12698</v>
      </c>
      <c r="E1210" t="s">
        <v>453</v>
      </c>
      <c r="F1210" t="s">
        <v>323</v>
      </c>
      <c r="G1210" t="s">
        <v>244</v>
      </c>
      <c r="H1210">
        <v>51.095999999999997</v>
      </c>
      <c r="I1210">
        <v>24.173999999999999</v>
      </c>
      <c r="J1210">
        <v>0.89100000000000001</v>
      </c>
      <c r="K1210" t="s">
        <v>324</v>
      </c>
      <c r="L1210">
        <v>76.161000000000001</v>
      </c>
      <c r="M1210">
        <v>4674</v>
      </c>
      <c r="N1210">
        <v>864</v>
      </c>
      <c r="O1210">
        <v>21</v>
      </c>
      <c r="P1210" t="s">
        <v>324</v>
      </c>
      <c r="Q1210">
        <v>5559</v>
      </c>
      <c r="R1210">
        <v>0.84299999999999997</v>
      </c>
      <c r="S1210">
        <v>4.5999999999999999E-2</v>
      </c>
      <c r="T1210" t="s">
        <v>324</v>
      </c>
      <c r="U1210" t="s">
        <v>324</v>
      </c>
      <c r="V1210">
        <v>0.88900000000000001</v>
      </c>
      <c r="W1210">
        <v>254</v>
      </c>
      <c r="X1210">
        <v>5</v>
      </c>
      <c r="Y1210" t="s">
        <v>324</v>
      </c>
      <c r="Z1210" t="s">
        <v>324</v>
      </c>
      <c r="AA1210">
        <v>259</v>
      </c>
      <c r="AB1210">
        <v>3719.1410000000001</v>
      </c>
      <c r="AC1210">
        <v>956.19799999999998</v>
      </c>
      <c r="AD1210">
        <v>27.655999999999999</v>
      </c>
      <c r="AE1210" t="s">
        <v>324</v>
      </c>
      <c r="AF1210">
        <v>4702.9949999999999</v>
      </c>
      <c r="AG1210">
        <v>8.5000000000000006E-2</v>
      </c>
      <c r="AH1210" t="s">
        <v>324</v>
      </c>
      <c r="AI1210" t="s">
        <v>324</v>
      </c>
      <c r="AJ1210" t="s">
        <v>324</v>
      </c>
      <c r="AK1210">
        <v>8.5000000000000006E-2</v>
      </c>
      <c r="AL1210">
        <v>10</v>
      </c>
      <c r="AM1210" t="s">
        <v>324</v>
      </c>
      <c r="AN1210" t="s">
        <v>324</v>
      </c>
      <c r="AO1210" t="s">
        <v>324</v>
      </c>
      <c r="AP1210">
        <v>10</v>
      </c>
      <c r="AQ1210" t="s">
        <v>324</v>
      </c>
      <c r="AR1210" t="s">
        <v>324</v>
      </c>
      <c r="AS1210" t="s">
        <v>324</v>
      </c>
      <c r="AT1210" t="s">
        <v>324</v>
      </c>
      <c r="AU1210">
        <v>0</v>
      </c>
      <c r="AV1210" t="s">
        <v>324</v>
      </c>
      <c r="AW1210" t="s">
        <v>324</v>
      </c>
      <c r="AX1210" t="s">
        <v>324</v>
      </c>
      <c r="AY1210" t="s">
        <v>324</v>
      </c>
      <c r="AZ1210">
        <v>0</v>
      </c>
      <c r="BA1210" t="s">
        <v>324</v>
      </c>
      <c r="BB1210" t="s">
        <v>324</v>
      </c>
      <c r="BC1210" t="s">
        <v>324</v>
      </c>
      <c r="BD1210" t="s">
        <v>324</v>
      </c>
      <c r="BE1210">
        <v>0</v>
      </c>
      <c r="BF1210" t="s">
        <v>324</v>
      </c>
      <c r="BG1210" t="s">
        <v>324</v>
      </c>
      <c r="BH1210" t="s">
        <v>324</v>
      </c>
      <c r="BI1210" t="s">
        <v>324</v>
      </c>
      <c r="BJ1210">
        <v>0</v>
      </c>
      <c r="BK1210">
        <v>2.3E-2</v>
      </c>
      <c r="BL1210">
        <v>6.0000000000000001E-3</v>
      </c>
      <c r="BM1210" t="s">
        <v>324</v>
      </c>
      <c r="BN1210" t="s">
        <v>324</v>
      </c>
      <c r="BO1210">
        <v>2.9000000000000001E-2</v>
      </c>
      <c r="BP1210">
        <v>10</v>
      </c>
      <c r="BQ1210">
        <v>2</v>
      </c>
      <c r="BR1210" t="s">
        <v>324</v>
      </c>
      <c r="BS1210" t="s">
        <v>324</v>
      </c>
      <c r="BT1210">
        <v>12</v>
      </c>
      <c r="BU1210">
        <v>2.5710000000000002</v>
      </c>
      <c r="BV1210">
        <v>0</v>
      </c>
      <c r="BW1210" t="s">
        <v>324</v>
      </c>
      <c r="BX1210" t="s">
        <v>324</v>
      </c>
      <c r="BY1210">
        <v>2.5710000000000002</v>
      </c>
      <c r="BZ1210" t="s">
        <v>324</v>
      </c>
      <c r="CA1210" t="s">
        <v>324</v>
      </c>
      <c r="CB1210" t="s">
        <v>324</v>
      </c>
      <c r="CC1210" t="s">
        <v>324</v>
      </c>
      <c r="CD1210">
        <v>0</v>
      </c>
      <c r="CE1210" t="s">
        <v>324</v>
      </c>
      <c r="CF1210" t="s">
        <v>324</v>
      </c>
      <c r="CG1210" t="s">
        <v>324</v>
      </c>
      <c r="CH1210" t="s">
        <v>324</v>
      </c>
      <c r="CI1210">
        <v>0</v>
      </c>
      <c r="CJ1210" t="s">
        <v>324</v>
      </c>
      <c r="CK1210" t="s">
        <v>324</v>
      </c>
      <c r="CL1210" t="s">
        <v>324</v>
      </c>
      <c r="CM1210" t="s">
        <v>324</v>
      </c>
      <c r="CN1210">
        <v>0</v>
      </c>
      <c r="CO1210">
        <v>51.962000000000003</v>
      </c>
      <c r="CP1210">
        <v>24.225999999999999</v>
      </c>
      <c r="CQ1210">
        <v>0.89100000000000001</v>
      </c>
      <c r="CR1210">
        <v>0</v>
      </c>
      <c r="CS1210">
        <v>77.078999999999994</v>
      </c>
      <c r="CT1210">
        <v>4938</v>
      </c>
      <c r="CU1210">
        <v>871</v>
      </c>
      <c r="CV1210">
        <v>21</v>
      </c>
      <c r="CW1210">
        <v>0</v>
      </c>
      <c r="CX1210">
        <v>5830</v>
      </c>
      <c r="CY1210">
        <v>3721.712</v>
      </c>
      <c r="CZ1210">
        <v>956.19799999999998</v>
      </c>
      <c r="DA1210">
        <v>27.655999999999999</v>
      </c>
      <c r="DB1210">
        <v>0</v>
      </c>
      <c r="DC1210">
        <v>4705.5659999999998</v>
      </c>
    </row>
    <row r="1211" spans="1:107" x14ac:dyDescent="0.45">
      <c r="A1211">
        <v>2024</v>
      </c>
      <c r="B1211">
        <v>4</v>
      </c>
      <c r="C1211" t="s">
        <v>160</v>
      </c>
      <c r="D1211">
        <v>17833</v>
      </c>
      <c r="E1211" t="s">
        <v>454</v>
      </c>
      <c r="F1211" t="s">
        <v>323</v>
      </c>
      <c r="G1211" t="s">
        <v>244</v>
      </c>
      <c r="H1211">
        <v>4.9980000000000002</v>
      </c>
      <c r="I1211">
        <v>2.8580000000000001</v>
      </c>
      <c r="J1211" t="s">
        <v>324</v>
      </c>
      <c r="K1211" t="s">
        <v>324</v>
      </c>
      <c r="L1211">
        <v>7.8559999999999999</v>
      </c>
      <c r="M1211">
        <v>659</v>
      </c>
      <c r="N1211">
        <v>64</v>
      </c>
      <c r="O1211" t="s">
        <v>324</v>
      </c>
      <c r="P1211" t="s">
        <v>324</v>
      </c>
      <c r="Q1211">
        <v>723</v>
      </c>
      <c r="R1211" t="s">
        <v>324</v>
      </c>
      <c r="S1211" t="s">
        <v>324</v>
      </c>
      <c r="T1211" t="s">
        <v>324</v>
      </c>
      <c r="U1211" t="s">
        <v>324</v>
      </c>
      <c r="V1211">
        <v>0</v>
      </c>
      <c r="W1211" t="s">
        <v>324</v>
      </c>
      <c r="X1211" t="s">
        <v>324</v>
      </c>
      <c r="Y1211" t="s">
        <v>324</v>
      </c>
      <c r="Z1211" t="s">
        <v>324</v>
      </c>
      <c r="AA1211">
        <v>0</v>
      </c>
      <c r="AB1211">
        <v>116.33499999999999</v>
      </c>
      <c r="AC1211">
        <v>66.188999999999993</v>
      </c>
      <c r="AD1211" t="s">
        <v>324</v>
      </c>
      <c r="AE1211" t="s">
        <v>324</v>
      </c>
      <c r="AF1211">
        <v>182.524</v>
      </c>
      <c r="AG1211" t="s">
        <v>324</v>
      </c>
      <c r="AH1211" t="s">
        <v>324</v>
      </c>
      <c r="AI1211" t="s">
        <v>324</v>
      </c>
      <c r="AJ1211" t="s">
        <v>324</v>
      </c>
      <c r="AK1211">
        <v>0</v>
      </c>
      <c r="AL1211" t="s">
        <v>324</v>
      </c>
      <c r="AM1211" t="s">
        <v>324</v>
      </c>
      <c r="AN1211" t="s">
        <v>324</v>
      </c>
      <c r="AO1211" t="s">
        <v>324</v>
      </c>
      <c r="AP1211">
        <v>0</v>
      </c>
      <c r="AQ1211" t="s">
        <v>324</v>
      </c>
      <c r="AR1211" t="s">
        <v>324</v>
      </c>
      <c r="AS1211" t="s">
        <v>324</v>
      </c>
      <c r="AT1211" t="s">
        <v>324</v>
      </c>
      <c r="AU1211">
        <v>0</v>
      </c>
      <c r="AV1211" t="s">
        <v>324</v>
      </c>
      <c r="AW1211" t="s">
        <v>324</v>
      </c>
      <c r="AX1211" t="s">
        <v>324</v>
      </c>
      <c r="AY1211" t="s">
        <v>324</v>
      </c>
      <c r="AZ1211">
        <v>0</v>
      </c>
      <c r="BA1211" t="s">
        <v>324</v>
      </c>
      <c r="BB1211" t="s">
        <v>324</v>
      </c>
      <c r="BC1211" t="s">
        <v>324</v>
      </c>
      <c r="BD1211" t="s">
        <v>324</v>
      </c>
      <c r="BE1211">
        <v>0</v>
      </c>
      <c r="BF1211" t="s">
        <v>324</v>
      </c>
      <c r="BG1211" t="s">
        <v>324</v>
      </c>
      <c r="BH1211" t="s">
        <v>324</v>
      </c>
      <c r="BI1211" t="s">
        <v>324</v>
      </c>
      <c r="BJ1211">
        <v>0</v>
      </c>
      <c r="BK1211" t="s">
        <v>324</v>
      </c>
      <c r="BL1211" t="s">
        <v>324</v>
      </c>
      <c r="BM1211" t="s">
        <v>324</v>
      </c>
      <c r="BN1211" t="s">
        <v>324</v>
      </c>
      <c r="BO1211">
        <v>0</v>
      </c>
      <c r="BP1211" t="s">
        <v>324</v>
      </c>
      <c r="BQ1211" t="s">
        <v>324</v>
      </c>
      <c r="BR1211" t="s">
        <v>324</v>
      </c>
      <c r="BS1211" t="s">
        <v>324</v>
      </c>
      <c r="BT1211">
        <v>0</v>
      </c>
      <c r="BU1211" t="s">
        <v>324</v>
      </c>
      <c r="BV1211" t="s">
        <v>324</v>
      </c>
      <c r="BW1211" t="s">
        <v>324</v>
      </c>
      <c r="BX1211" t="s">
        <v>324</v>
      </c>
      <c r="BY1211">
        <v>0</v>
      </c>
      <c r="BZ1211" t="s">
        <v>324</v>
      </c>
      <c r="CA1211" t="s">
        <v>324</v>
      </c>
      <c r="CB1211" t="s">
        <v>324</v>
      </c>
      <c r="CC1211" t="s">
        <v>324</v>
      </c>
      <c r="CD1211">
        <v>0</v>
      </c>
      <c r="CE1211" t="s">
        <v>324</v>
      </c>
      <c r="CF1211" t="s">
        <v>324</v>
      </c>
      <c r="CG1211" t="s">
        <v>324</v>
      </c>
      <c r="CH1211" t="s">
        <v>324</v>
      </c>
      <c r="CI1211">
        <v>0</v>
      </c>
      <c r="CJ1211" t="s">
        <v>324</v>
      </c>
      <c r="CK1211" t="s">
        <v>324</v>
      </c>
      <c r="CL1211" t="s">
        <v>324</v>
      </c>
      <c r="CM1211" t="s">
        <v>324</v>
      </c>
      <c r="CN1211">
        <v>0</v>
      </c>
      <c r="CO1211">
        <v>4.9980000000000002</v>
      </c>
      <c r="CP1211">
        <v>2.8580000000000001</v>
      </c>
      <c r="CQ1211" t="s">
        <v>179</v>
      </c>
      <c r="CR1211">
        <v>0</v>
      </c>
      <c r="CS1211">
        <v>7.8559999999999999</v>
      </c>
      <c r="CT1211">
        <v>659</v>
      </c>
      <c r="CU1211">
        <v>64</v>
      </c>
      <c r="CV1211">
        <v>0</v>
      </c>
      <c r="CW1211">
        <v>0</v>
      </c>
      <c r="CX1211">
        <v>723</v>
      </c>
      <c r="CY1211">
        <v>116.33499999999999</v>
      </c>
      <c r="CZ1211">
        <v>66.188999999999993</v>
      </c>
      <c r="DA1211">
        <v>0</v>
      </c>
      <c r="DB1211">
        <v>0</v>
      </c>
      <c r="DC1211">
        <v>182.524</v>
      </c>
    </row>
    <row r="1212" spans="1:107" x14ac:dyDescent="0.45">
      <c r="A1212">
        <v>2024</v>
      </c>
      <c r="B1212">
        <v>4</v>
      </c>
      <c r="C1212" t="s">
        <v>160</v>
      </c>
      <c r="D1212">
        <v>19436</v>
      </c>
      <c r="E1212" t="s">
        <v>455</v>
      </c>
      <c r="F1212" t="s">
        <v>323</v>
      </c>
      <c r="G1212" t="s">
        <v>244</v>
      </c>
      <c r="H1212">
        <v>69.575000000000003</v>
      </c>
      <c r="I1212">
        <v>50.758000000000003</v>
      </c>
      <c r="J1212">
        <v>3.3279999999999998</v>
      </c>
      <c r="K1212" t="s">
        <v>324</v>
      </c>
      <c r="L1212">
        <v>123.661</v>
      </c>
      <c r="M1212">
        <v>7400</v>
      </c>
      <c r="N1212">
        <v>1839</v>
      </c>
      <c r="O1212">
        <v>110</v>
      </c>
      <c r="P1212" t="s">
        <v>324</v>
      </c>
      <c r="Q1212">
        <v>9349</v>
      </c>
      <c r="R1212" t="s">
        <v>324</v>
      </c>
      <c r="S1212" t="s">
        <v>324</v>
      </c>
      <c r="T1212" t="s">
        <v>324</v>
      </c>
      <c r="U1212" t="s">
        <v>324</v>
      </c>
      <c r="V1212">
        <v>0</v>
      </c>
      <c r="W1212" t="s">
        <v>324</v>
      </c>
      <c r="X1212" t="s">
        <v>324</v>
      </c>
      <c r="Y1212" t="s">
        <v>324</v>
      </c>
      <c r="Z1212" t="s">
        <v>324</v>
      </c>
      <c r="AA1212">
        <v>0</v>
      </c>
      <c r="AB1212" t="s">
        <v>324</v>
      </c>
      <c r="AC1212" t="s">
        <v>324</v>
      </c>
      <c r="AD1212" t="s">
        <v>324</v>
      </c>
      <c r="AE1212" t="s">
        <v>324</v>
      </c>
      <c r="AF1212">
        <v>0</v>
      </c>
      <c r="AG1212" t="s">
        <v>324</v>
      </c>
      <c r="AH1212" t="s">
        <v>324</v>
      </c>
      <c r="AI1212" t="s">
        <v>324</v>
      </c>
      <c r="AJ1212" t="s">
        <v>324</v>
      </c>
      <c r="AK1212">
        <v>0</v>
      </c>
      <c r="AL1212" t="s">
        <v>324</v>
      </c>
      <c r="AM1212" t="s">
        <v>324</v>
      </c>
      <c r="AN1212" t="s">
        <v>324</v>
      </c>
      <c r="AO1212" t="s">
        <v>324</v>
      </c>
      <c r="AP1212">
        <v>0</v>
      </c>
      <c r="AQ1212" t="s">
        <v>324</v>
      </c>
      <c r="AR1212" t="s">
        <v>324</v>
      </c>
      <c r="AS1212" t="s">
        <v>324</v>
      </c>
      <c r="AT1212" t="s">
        <v>324</v>
      </c>
      <c r="AU1212">
        <v>0</v>
      </c>
      <c r="AV1212" t="s">
        <v>324</v>
      </c>
      <c r="AW1212" t="s">
        <v>324</v>
      </c>
      <c r="AX1212" t="s">
        <v>324</v>
      </c>
      <c r="AY1212" t="s">
        <v>324</v>
      </c>
      <c r="AZ1212">
        <v>0</v>
      </c>
      <c r="BA1212" t="s">
        <v>324</v>
      </c>
      <c r="BB1212" t="s">
        <v>324</v>
      </c>
      <c r="BC1212" t="s">
        <v>324</v>
      </c>
      <c r="BD1212" t="s">
        <v>324</v>
      </c>
      <c r="BE1212">
        <v>0</v>
      </c>
      <c r="BF1212" t="s">
        <v>324</v>
      </c>
      <c r="BG1212" t="s">
        <v>324</v>
      </c>
      <c r="BH1212" t="s">
        <v>324</v>
      </c>
      <c r="BI1212" t="s">
        <v>324</v>
      </c>
      <c r="BJ1212">
        <v>0</v>
      </c>
      <c r="BK1212">
        <v>4.8000000000000001E-2</v>
      </c>
      <c r="BL1212">
        <v>1.7999999999999999E-2</v>
      </c>
      <c r="BM1212" t="s">
        <v>324</v>
      </c>
      <c r="BN1212" t="s">
        <v>324</v>
      </c>
      <c r="BO1212">
        <v>6.6000000000000003E-2</v>
      </c>
      <c r="BP1212">
        <v>18</v>
      </c>
      <c r="BQ1212">
        <v>7</v>
      </c>
      <c r="BR1212" t="s">
        <v>324</v>
      </c>
      <c r="BS1212" t="s">
        <v>324</v>
      </c>
      <c r="BT1212">
        <v>25</v>
      </c>
      <c r="BU1212" t="s">
        <v>324</v>
      </c>
      <c r="BV1212" t="s">
        <v>324</v>
      </c>
      <c r="BW1212" t="s">
        <v>324</v>
      </c>
      <c r="BX1212" t="s">
        <v>324</v>
      </c>
      <c r="BY1212">
        <v>0</v>
      </c>
      <c r="BZ1212" t="s">
        <v>324</v>
      </c>
      <c r="CA1212" t="s">
        <v>324</v>
      </c>
      <c r="CB1212" t="s">
        <v>324</v>
      </c>
      <c r="CC1212" t="s">
        <v>324</v>
      </c>
      <c r="CD1212">
        <v>0</v>
      </c>
      <c r="CE1212" t="s">
        <v>324</v>
      </c>
      <c r="CF1212" t="s">
        <v>324</v>
      </c>
      <c r="CG1212" t="s">
        <v>324</v>
      </c>
      <c r="CH1212" t="s">
        <v>324</v>
      </c>
      <c r="CI1212">
        <v>0</v>
      </c>
      <c r="CJ1212" t="s">
        <v>324</v>
      </c>
      <c r="CK1212" t="s">
        <v>324</v>
      </c>
      <c r="CL1212" t="s">
        <v>324</v>
      </c>
      <c r="CM1212" t="s">
        <v>324</v>
      </c>
      <c r="CN1212">
        <v>0</v>
      </c>
      <c r="CO1212">
        <v>69.623000000000005</v>
      </c>
      <c r="CP1212">
        <v>50.776000000000003</v>
      </c>
      <c r="CQ1212">
        <v>3.3279999999999998</v>
      </c>
      <c r="CR1212">
        <v>0</v>
      </c>
      <c r="CS1212">
        <v>123.727</v>
      </c>
      <c r="CT1212">
        <v>7418</v>
      </c>
      <c r="CU1212">
        <v>1846</v>
      </c>
      <c r="CV1212">
        <v>110</v>
      </c>
      <c r="CW1212">
        <v>0</v>
      </c>
      <c r="CX1212">
        <v>9374</v>
      </c>
      <c r="CY1212">
        <v>0</v>
      </c>
      <c r="CZ1212">
        <v>0</v>
      </c>
      <c r="DA1212">
        <v>0</v>
      </c>
      <c r="DB1212">
        <v>0</v>
      </c>
      <c r="DC1212">
        <v>0</v>
      </c>
    </row>
    <row r="1213" spans="1:107" x14ac:dyDescent="0.45">
      <c r="A1213">
        <v>2024</v>
      </c>
      <c r="B1213">
        <v>4</v>
      </c>
      <c r="C1213" t="s">
        <v>160</v>
      </c>
      <c r="D1213">
        <v>99999</v>
      </c>
      <c r="E1213" t="s">
        <v>329</v>
      </c>
      <c r="F1213" t="s">
        <v>323</v>
      </c>
      <c r="H1213">
        <v>74.796999999999997</v>
      </c>
      <c r="I1213">
        <v>7.2169999999999996</v>
      </c>
      <c r="J1213">
        <v>1.329</v>
      </c>
      <c r="K1213" t="s">
        <v>324</v>
      </c>
      <c r="L1213">
        <v>83.343000000000004</v>
      </c>
      <c r="M1213" t="s">
        <v>324</v>
      </c>
      <c r="N1213" t="s">
        <v>324</v>
      </c>
      <c r="O1213" t="s">
        <v>324</v>
      </c>
      <c r="P1213" t="s">
        <v>324</v>
      </c>
      <c r="Q1213" t="s">
        <v>324</v>
      </c>
      <c r="R1213" t="s">
        <v>324</v>
      </c>
      <c r="S1213" t="s">
        <v>324</v>
      </c>
      <c r="T1213" t="s">
        <v>324</v>
      </c>
      <c r="U1213" t="s">
        <v>324</v>
      </c>
      <c r="V1213" t="s">
        <v>324</v>
      </c>
      <c r="W1213" t="s">
        <v>324</v>
      </c>
      <c r="X1213" t="s">
        <v>324</v>
      </c>
      <c r="Y1213" t="s">
        <v>324</v>
      </c>
      <c r="Z1213" t="s">
        <v>324</v>
      </c>
      <c r="AA1213" t="s">
        <v>324</v>
      </c>
      <c r="AB1213" t="s">
        <v>324</v>
      </c>
      <c r="AC1213" t="s">
        <v>324</v>
      </c>
      <c r="AD1213" t="s">
        <v>324</v>
      </c>
      <c r="AE1213" t="s">
        <v>324</v>
      </c>
      <c r="AF1213" t="s">
        <v>324</v>
      </c>
      <c r="AG1213" t="s">
        <v>324</v>
      </c>
      <c r="AH1213" t="s">
        <v>324</v>
      </c>
      <c r="AI1213" t="s">
        <v>324</v>
      </c>
      <c r="AJ1213" t="s">
        <v>324</v>
      </c>
      <c r="AK1213" t="s">
        <v>324</v>
      </c>
      <c r="AL1213" t="s">
        <v>324</v>
      </c>
      <c r="AM1213" t="s">
        <v>324</v>
      </c>
      <c r="AN1213" t="s">
        <v>324</v>
      </c>
      <c r="AO1213" t="s">
        <v>324</v>
      </c>
      <c r="AP1213" t="s">
        <v>324</v>
      </c>
      <c r="AQ1213" t="s">
        <v>324</v>
      </c>
      <c r="AR1213" t="s">
        <v>324</v>
      </c>
      <c r="AS1213" t="s">
        <v>324</v>
      </c>
      <c r="AT1213" t="s">
        <v>324</v>
      </c>
      <c r="AU1213" t="s">
        <v>324</v>
      </c>
      <c r="AV1213" t="s">
        <v>324</v>
      </c>
      <c r="AW1213" t="s">
        <v>324</v>
      </c>
      <c r="AX1213" t="s">
        <v>324</v>
      </c>
      <c r="AY1213" t="s">
        <v>324</v>
      </c>
      <c r="AZ1213" t="s">
        <v>324</v>
      </c>
      <c r="BA1213" t="s">
        <v>324</v>
      </c>
      <c r="BB1213" t="s">
        <v>324</v>
      </c>
      <c r="BC1213" t="s">
        <v>324</v>
      </c>
      <c r="BD1213" t="s">
        <v>324</v>
      </c>
      <c r="BE1213" t="s">
        <v>324</v>
      </c>
      <c r="BF1213" t="s">
        <v>324</v>
      </c>
      <c r="BG1213" t="s">
        <v>324</v>
      </c>
      <c r="BH1213" t="s">
        <v>324</v>
      </c>
      <c r="BI1213" t="s">
        <v>324</v>
      </c>
      <c r="BJ1213" t="s">
        <v>324</v>
      </c>
      <c r="BK1213" t="s">
        <v>324</v>
      </c>
      <c r="BL1213" t="s">
        <v>324</v>
      </c>
      <c r="BM1213" t="s">
        <v>324</v>
      </c>
      <c r="BN1213" t="s">
        <v>324</v>
      </c>
      <c r="BO1213" t="s">
        <v>324</v>
      </c>
      <c r="BP1213" t="s">
        <v>324</v>
      </c>
      <c r="BQ1213" t="s">
        <v>324</v>
      </c>
      <c r="BR1213" t="s">
        <v>324</v>
      </c>
      <c r="BS1213" t="s">
        <v>324</v>
      </c>
      <c r="BT1213" t="s">
        <v>324</v>
      </c>
      <c r="BU1213" t="s">
        <v>324</v>
      </c>
      <c r="BV1213" t="s">
        <v>324</v>
      </c>
      <c r="BW1213" t="s">
        <v>324</v>
      </c>
      <c r="BX1213" t="s">
        <v>324</v>
      </c>
      <c r="BY1213" t="s">
        <v>324</v>
      </c>
      <c r="BZ1213" t="s">
        <v>324</v>
      </c>
      <c r="CA1213" t="s">
        <v>324</v>
      </c>
      <c r="CB1213" t="s">
        <v>324</v>
      </c>
      <c r="CC1213" t="s">
        <v>324</v>
      </c>
      <c r="CD1213" t="s">
        <v>324</v>
      </c>
      <c r="CE1213" t="s">
        <v>324</v>
      </c>
      <c r="CF1213" t="s">
        <v>324</v>
      </c>
      <c r="CG1213" t="s">
        <v>324</v>
      </c>
      <c r="CH1213" t="s">
        <v>324</v>
      </c>
      <c r="CI1213" t="s">
        <v>324</v>
      </c>
      <c r="CJ1213" t="s">
        <v>324</v>
      </c>
      <c r="CK1213" t="s">
        <v>324</v>
      </c>
      <c r="CL1213" t="s">
        <v>324</v>
      </c>
      <c r="CM1213" t="s">
        <v>324</v>
      </c>
      <c r="CN1213" t="s">
        <v>324</v>
      </c>
      <c r="CO1213">
        <v>74.796999999999997</v>
      </c>
      <c r="CP1213">
        <v>7.2169999999999996</v>
      </c>
      <c r="CQ1213">
        <v>1.329</v>
      </c>
      <c r="CR1213" t="s">
        <v>324</v>
      </c>
      <c r="CS1213">
        <v>83.343000000000004</v>
      </c>
      <c r="CT1213" t="s">
        <v>324</v>
      </c>
      <c r="CU1213" t="s">
        <v>324</v>
      </c>
      <c r="CV1213" t="s">
        <v>324</v>
      </c>
      <c r="CW1213" t="s">
        <v>324</v>
      </c>
      <c r="CX1213" t="s">
        <v>324</v>
      </c>
      <c r="CY1213" t="s">
        <v>324</v>
      </c>
      <c r="CZ1213" t="s">
        <v>324</v>
      </c>
      <c r="DA1213" t="s">
        <v>324</v>
      </c>
      <c r="DB1213" t="s">
        <v>324</v>
      </c>
      <c r="DC1213" t="s">
        <v>324</v>
      </c>
    </row>
    <row r="1214" spans="1:107" x14ac:dyDescent="0.45">
      <c r="A1214">
        <v>2024</v>
      </c>
      <c r="B1214">
        <v>4</v>
      </c>
      <c r="C1214" t="s">
        <v>157</v>
      </c>
      <c r="D1214">
        <v>3841</v>
      </c>
      <c r="E1214" t="s">
        <v>456</v>
      </c>
      <c r="F1214" t="s">
        <v>323</v>
      </c>
      <c r="G1214" t="s">
        <v>244</v>
      </c>
      <c r="H1214">
        <v>2.6259999999999999</v>
      </c>
      <c r="I1214">
        <v>9.1999999999999998E-2</v>
      </c>
      <c r="J1214" t="s">
        <v>324</v>
      </c>
      <c r="K1214" t="s">
        <v>324</v>
      </c>
      <c r="L1214">
        <v>2.718</v>
      </c>
      <c r="M1214">
        <v>375</v>
      </c>
      <c r="N1214">
        <v>1</v>
      </c>
      <c r="O1214" t="s">
        <v>324</v>
      </c>
      <c r="P1214" t="s">
        <v>324</v>
      </c>
      <c r="Q1214">
        <v>376</v>
      </c>
      <c r="R1214" t="s">
        <v>324</v>
      </c>
      <c r="S1214" t="s">
        <v>324</v>
      </c>
      <c r="T1214" t="s">
        <v>324</v>
      </c>
      <c r="U1214" t="s">
        <v>324</v>
      </c>
      <c r="V1214">
        <v>0</v>
      </c>
      <c r="W1214" t="s">
        <v>324</v>
      </c>
      <c r="X1214" t="s">
        <v>324</v>
      </c>
      <c r="Y1214" t="s">
        <v>324</v>
      </c>
      <c r="Z1214" t="s">
        <v>324</v>
      </c>
      <c r="AA1214">
        <v>0</v>
      </c>
      <c r="AB1214">
        <v>96.019000000000005</v>
      </c>
      <c r="AC1214">
        <v>0</v>
      </c>
      <c r="AD1214" t="s">
        <v>324</v>
      </c>
      <c r="AE1214" t="s">
        <v>324</v>
      </c>
      <c r="AF1214">
        <v>96.019000000000005</v>
      </c>
      <c r="AG1214" t="s">
        <v>324</v>
      </c>
      <c r="AH1214" t="s">
        <v>324</v>
      </c>
      <c r="AI1214" t="s">
        <v>324</v>
      </c>
      <c r="AJ1214" t="s">
        <v>324</v>
      </c>
      <c r="AK1214">
        <v>0</v>
      </c>
      <c r="AL1214" t="s">
        <v>324</v>
      </c>
      <c r="AM1214" t="s">
        <v>324</v>
      </c>
      <c r="AN1214" t="s">
        <v>324</v>
      </c>
      <c r="AO1214" t="s">
        <v>324</v>
      </c>
      <c r="AP1214">
        <v>0</v>
      </c>
      <c r="AQ1214" t="s">
        <v>324</v>
      </c>
      <c r="AR1214" t="s">
        <v>324</v>
      </c>
      <c r="AS1214" t="s">
        <v>324</v>
      </c>
      <c r="AT1214" t="s">
        <v>324</v>
      </c>
      <c r="AU1214">
        <v>0</v>
      </c>
      <c r="AV1214" t="s">
        <v>324</v>
      </c>
      <c r="AW1214" t="s">
        <v>324</v>
      </c>
      <c r="AX1214" t="s">
        <v>324</v>
      </c>
      <c r="AY1214" t="s">
        <v>324</v>
      </c>
      <c r="AZ1214">
        <v>0</v>
      </c>
      <c r="BA1214" t="s">
        <v>324</v>
      </c>
      <c r="BB1214" t="s">
        <v>324</v>
      </c>
      <c r="BC1214" t="s">
        <v>324</v>
      </c>
      <c r="BD1214" t="s">
        <v>324</v>
      </c>
      <c r="BE1214">
        <v>0</v>
      </c>
      <c r="BF1214" t="s">
        <v>324</v>
      </c>
      <c r="BG1214" t="s">
        <v>324</v>
      </c>
      <c r="BH1214" t="s">
        <v>324</v>
      </c>
      <c r="BI1214" t="s">
        <v>324</v>
      </c>
      <c r="BJ1214">
        <v>0</v>
      </c>
      <c r="BK1214" t="s">
        <v>324</v>
      </c>
      <c r="BL1214" t="s">
        <v>324</v>
      </c>
      <c r="BM1214" t="s">
        <v>324</v>
      </c>
      <c r="BN1214" t="s">
        <v>324</v>
      </c>
      <c r="BO1214">
        <v>0</v>
      </c>
      <c r="BP1214" t="s">
        <v>324</v>
      </c>
      <c r="BQ1214" t="s">
        <v>324</v>
      </c>
      <c r="BR1214" t="s">
        <v>324</v>
      </c>
      <c r="BS1214" t="s">
        <v>324</v>
      </c>
      <c r="BT1214">
        <v>0</v>
      </c>
      <c r="BU1214" t="s">
        <v>324</v>
      </c>
      <c r="BV1214" t="s">
        <v>324</v>
      </c>
      <c r="BW1214" t="s">
        <v>324</v>
      </c>
      <c r="BX1214" t="s">
        <v>324</v>
      </c>
      <c r="BY1214">
        <v>0</v>
      </c>
      <c r="BZ1214" t="s">
        <v>324</v>
      </c>
      <c r="CA1214" t="s">
        <v>324</v>
      </c>
      <c r="CB1214" t="s">
        <v>324</v>
      </c>
      <c r="CC1214" t="s">
        <v>324</v>
      </c>
      <c r="CD1214">
        <v>0</v>
      </c>
      <c r="CE1214" t="s">
        <v>324</v>
      </c>
      <c r="CF1214" t="s">
        <v>324</v>
      </c>
      <c r="CG1214" t="s">
        <v>324</v>
      </c>
      <c r="CH1214" t="s">
        <v>324</v>
      </c>
      <c r="CI1214">
        <v>0</v>
      </c>
      <c r="CJ1214" t="s">
        <v>324</v>
      </c>
      <c r="CK1214" t="s">
        <v>324</v>
      </c>
      <c r="CL1214" t="s">
        <v>324</v>
      </c>
      <c r="CM1214" t="s">
        <v>324</v>
      </c>
      <c r="CN1214">
        <v>0</v>
      </c>
      <c r="CO1214">
        <v>2.6259999999999999</v>
      </c>
      <c r="CP1214">
        <v>9.1999999999999998E-2</v>
      </c>
      <c r="CQ1214" t="s">
        <v>179</v>
      </c>
      <c r="CR1214">
        <v>0</v>
      </c>
      <c r="CS1214">
        <v>2.718</v>
      </c>
      <c r="CT1214">
        <v>375</v>
      </c>
      <c r="CU1214">
        <v>1</v>
      </c>
      <c r="CV1214">
        <v>0</v>
      </c>
      <c r="CW1214">
        <v>0</v>
      </c>
      <c r="CX1214">
        <v>376</v>
      </c>
      <c r="CY1214">
        <v>96.019000000000005</v>
      </c>
      <c r="CZ1214">
        <v>0</v>
      </c>
      <c r="DA1214">
        <v>0</v>
      </c>
      <c r="DB1214">
        <v>0</v>
      </c>
      <c r="DC1214">
        <v>96.019000000000005</v>
      </c>
    </row>
    <row r="1215" spans="1:107" x14ac:dyDescent="0.45">
      <c r="A1215">
        <v>2024</v>
      </c>
      <c r="B1215">
        <v>4</v>
      </c>
      <c r="C1215" t="s">
        <v>157</v>
      </c>
      <c r="D1215">
        <v>12685</v>
      </c>
      <c r="E1215" t="s">
        <v>457</v>
      </c>
      <c r="F1215" t="s">
        <v>323</v>
      </c>
      <c r="G1215" t="s">
        <v>247</v>
      </c>
      <c r="H1215">
        <v>1.1439999999999999</v>
      </c>
      <c r="I1215">
        <v>0.42099999999999999</v>
      </c>
      <c r="J1215">
        <v>0.02</v>
      </c>
      <c r="K1215" t="s">
        <v>324</v>
      </c>
      <c r="L1215">
        <v>1.585</v>
      </c>
      <c r="M1215">
        <v>286</v>
      </c>
      <c r="N1215">
        <v>22</v>
      </c>
      <c r="O1215">
        <v>2</v>
      </c>
      <c r="P1215" t="s">
        <v>324</v>
      </c>
      <c r="Q1215">
        <v>310</v>
      </c>
      <c r="R1215" t="s">
        <v>324</v>
      </c>
      <c r="S1215" t="s">
        <v>324</v>
      </c>
      <c r="T1215" t="s">
        <v>324</v>
      </c>
      <c r="U1215" t="s">
        <v>324</v>
      </c>
      <c r="V1215">
        <v>0</v>
      </c>
      <c r="W1215" t="s">
        <v>324</v>
      </c>
      <c r="X1215" t="s">
        <v>324</v>
      </c>
      <c r="Y1215" t="s">
        <v>324</v>
      </c>
      <c r="Z1215" t="s">
        <v>324</v>
      </c>
      <c r="AA1215">
        <v>0</v>
      </c>
      <c r="AB1215" t="s">
        <v>324</v>
      </c>
      <c r="AC1215" t="s">
        <v>324</v>
      </c>
      <c r="AD1215" t="s">
        <v>324</v>
      </c>
      <c r="AE1215" t="s">
        <v>324</v>
      </c>
      <c r="AF1215">
        <v>0</v>
      </c>
      <c r="AG1215" t="s">
        <v>324</v>
      </c>
      <c r="AH1215" t="s">
        <v>324</v>
      </c>
      <c r="AI1215" t="s">
        <v>324</v>
      </c>
      <c r="AJ1215" t="s">
        <v>324</v>
      </c>
      <c r="AK1215">
        <v>0</v>
      </c>
      <c r="AL1215" t="s">
        <v>324</v>
      </c>
      <c r="AM1215" t="s">
        <v>324</v>
      </c>
      <c r="AN1215" t="s">
        <v>324</v>
      </c>
      <c r="AO1215" t="s">
        <v>324</v>
      </c>
      <c r="AP1215">
        <v>0</v>
      </c>
      <c r="AQ1215" t="s">
        <v>324</v>
      </c>
      <c r="AR1215" t="s">
        <v>324</v>
      </c>
      <c r="AS1215" t="s">
        <v>324</v>
      </c>
      <c r="AT1215" t="s">
        <v>324</v>
      </c>
      <c r="AU1215">
        <v>0</v>
      </c>
      <c r="AV1215" t="s">
        <v>324</v>
      </c>
      <c r="AW1215" t="s">
        <v>324</v>
      </c>
      <c r="AX1215" t="s">
        <v>324</v>
      </c>
      <c r="AY1215" t="s">
        <v>324</v>
      </c>
      <c r="AZ1215">
        <v>0</v>
      </c>
      <c r="BA1215" t="s">
        <v>324</v>
      </c>
      <c r="BB1215" t="s">
        <v>324</v>
      </c>
      <c r="BC1215" t="s">
        <v>324</v>
      </c>
      <c r="BD1215" t="s">
        <v>324</v>
      </c>
      <c r="BE1215">
        <v>0</v>
      </c>
      <c r="BF1215" t="s">
        <v>324</v>
      </c>
      <c r="BG1215" t="s">
        <v>324</v>
      </c>
      <c r="BH1215" t="s">
        <v>324</v>
      </c>
      <c r="BI1215" t="s">
        <v>324</v>
      </c>
      <c r="BJ1215">
        <v>0</v>
      </c>
      <c r="BK1215">
        <v>1.0999999999999999E-2</v>
      </c>
      <c r="BL1215">
        <v>0</v>
      </c>
      <c r="BM1215">
        <v>0</v>
      </c>
      <c r="BN1215" t="s">
        <v>324</v>
      </c>
      <c r="BO1215">
        <v>1.0999999999999999E-2</v>
      </c>
      <c r="BP1215">
        <v>1</v>
      </c>
      <c r="BQ1215">
        <v>0</v>
      </c>
      <c r="BR1215">
        <v>0</v>
      </c>
      <c r="BS1215" t="s">
        <v>324</v>
      </c>
      <c r="BT1215">
        <v>1</v>
      </c>
      <c r="BU1215" t="s">
        <v>324</v>
      </c>
      <c r="BV1215" t="s">
        <v>324</v>
      </c>
      <c r="BW1215" t="s">
        <v>324</v>
      </c>
      <c r="BX1215" t="s">
        <v>324</v>
      </c>
      <c r="BY1215">
        <v>0</v>
      </c>
      <c r="BZ1215">
        <v>0</v>
      </c>
      <c r="CA1215">
        <v>0</v>
      </c>
      <c r="CB1215">
        <v>0</v>
      </c>
      <c r="CC1215" t="s">
        <v>324</v>
      </c>
      <c r="CD1215">
        <v>0</v>
      </c>
      <c r="CE1215">
        <v>0</v>
      </c>
      <c r="CF1215">
        <v>0</v>
      </c>
      <c r="CG1215">
        <v>0</v>
      </c>
      <c r="CH1215" t="s">
        <v>324</v>
      </c>
      <c r="CI1215">
        <v>0</v>
      </c>
      <c r="CJ1215" t="s">
        <v>324</v>
      </c>
      <c r="CK1215" t="s">
        <v>324</v>
      </c>
      <c r="CL1215" t="s">
        <v>324</v>
      </c>
      <c r="CM1215" t="s">
        <v>324</v>
      </c>
      <c r="CN1215">
        <v>0</v>
      </c>
      <c r="CO1215">
        <v>1.155</v>
      </c>
      <c r="CP1215">
        <v>0.42099999999999999</v>
      </c>
      <c r="CQ1215">
        <v>0.02</v>
      </c>
      <c r="CR1215">
        <v>0</v>
      </c>
      <c r="CS1215">
        <v>1.5960000000000001</v>
      </c>
      <c r="CT1215">
        <v>287</v>
      </c>
      <c r="CU1215">
        <v>22</v>
      </c>
      <c r="CV1215">
        <v>2</v>
      </c>
      <c r="CW1215">
        <v>0</v>
      </c>
      <c r="CX1215">
        <v>311</v>
      </c>
      <c r="CY1215">
        <v>0</v>
      </c>
      <c r="CZ1215">
        <v>0</v>
      </c>
      <c r="DA1215">
        <v>0</v>
      </c>
      <c r="DB1215">
        <v>0</v>
      </c>
      <c r="DC1215">
        <v>0</v>
      </c>
    </row>
    <row r="1216" spans="1:107" x14ac:dyDescent="0.45">
      <c r="A1216">
        <v>2024</v>
      </c>
      <c r="B1216">
        <v>4</v>
      </c>
      <c r="C1216" t="s">
        <v>157</v>
      </c>
      <c r="D1216">
        <v>12686</v>
      </c>
      <c r="E1216" t="s">
        <v>458</v>
      </c>
      <c r="F1216" t="s">
        <v>323</v>
      </c>
      <c r="G1216" t="s">
        <v>247</v>
      </c>
      <c r="H1216">
        <v>4.5919999999999996</v>
      </c>
      <c r="I1216">
        <v>2.1120000000000001</v>
      </c>
      <c r="J1216" t="s">
        <v>324</v>
      </c>
      <c r="K1216" t="s">
        <v>324</v>
      </c>
      <c r="L1216">
        <v>6.7039999999999997</v>
      </c>
      <c r="M1216">
        <v>464</v>
      </c>
      <c r="N1216">
        <v>37</v>
      </c>
      <c r="O1216" t="s">
        <v>324</v>
      </c>
      <c r="P1216" t="s">
        <v>324</v>
      </c>
      <c r="Q1216">
        <v>501</v>
      </c>
      <c r="R1216" t="s">
        <v>324</v>
      </c>
      <c r="S1216" t="s">
        <v>324</v>
      </c>
      <c r="T1216" t="s">
        <v>324</v>
      </c>
      <c r="U1216" t="s">
        <v>324</v>
      </c>
      <c r="V1216">
        <v>0</v>
      </c>
      <c r="W1216" t="s">
        <v>324</v>
      </c>
      <c r="X1216" t="s">
        <v>324</v>
      </c>
      <c r="Y1216" t="s">
        <v>324</v>
      </c>
      <c r="Z1216" t="s">
        <v>324</v>
      </c>
      <c r="AA1216">
        <v>0</v>
      </c>
      <c r="AB1216" t="s">
        <v>324</v>
      </c>
      <c r="AC1216" t="s">
        <v>324</v>
      </c>
      <c r="AD1216" t="s">
        <v>324</v>
      </c>
      <c r="AE1216" t="s">
        <v>324</v>
      </c>
      <c r="AF1216">
        <v>0</v>
      </c>
      <c r="AG1216" t="s">
        <v>324</v>
      </c>
      <c r="AH1216" t="s">
        <v>324</v>
      </c>
      <c r="AI1216" t="s">
        <v>324</v>
      </c>
      <c r="AJ1216" t="s">
        <v>324</v>
      </c>
      <c r="AK1216">
        <v>0</v>
      </c>
      <c r="AL1216" t="s">
        <v>324</v>
      </c>
      <c r="AM1216" t="s">
        <v>324</v>
      </c>
      <c r="AN1216" t="s">
        <v>324</v>
      </c>
      <c r="AO1216" t="s">
        <v>324</v>
      </c>
      <c r="AP1216">
        <v>0</v>
      </c>
      <c r="AQ1216" t="s">
        <v>324</v>
      </c>
      <c r="AR1216" t="s">
        <v>324</v>
      </c>
      <c r="AS1216" t="s">
        <v>324</v>
      </c>
      <c r="AT1216" t="s">
        <v>324</v>
      </c>
      <c r="AU1216">
        <v>0</v>
      </c>
      <c r="AV1216" t="s">
        <v>324</v>
      </c>
      <c r="AW1216" t="s">
        <v>324</v>
      </c>
      <c r="AX1216" t="s">
        <v>324</v>
      </c>
      <c r="AY1216" t="s">
        <v>324</v>
      </c>
      <c r="AZ1216">
        <v>0</v>
      </c>
      <c r="BA1216" t="s">
        <v>324</v>
      </c>
      <c r="BB1216" t="s">
        <v>324</v>
      </c>
      <c r="BC1216" t="s">
        <v>324</v>
      </c>
      <c r="BD1216" t="s">
        <v>324</v>
      </c>
      <c r="BE1216">
        <v>0</v>
      </c>
      <c r="BF1216" t="s">
        <v>324</v>
      </c>
      <c r="BG1216" t="s">
        <v>324</v>
      </c>
      <c r="BH1216" t="s">
        <v>324</v>
      </c>
      <c r="BI1216" t="s">
        <v>324</v>
      </c>
      <c r="BJ1216">
        <v>0</v>
      </c>
      <c r="BK1216" t="s">
        <v>324</v>
      </c>
      <c r="BL1216" t="s">
        <v>324</v>
      </c>
      <c r="BM1216" t="s">
        <v>324</v>
      </c>
      <c r="BN1216" t="s">
        <v>324</v>
      </c>
      <c r="BO1216">
        <v>0</v>
      </c>
      <c r="BP1216" t="s">
        <v>324</v>
      </c>
      <c r="BQ1216" t="s">
        <v>324</v>
      </c>
      <c r="BR1216" t="s">
        <v>324</v>
      </c>
      <c r="BS1216" t="s">
        <v>324</v>
      </c>
      <c r="BT1216">
        <v>0</v>
      </c>
      <c r="BU1216" t="s">
        <v>324</v>
      </c>
      <c r="BV1216" t="s">
        <v>324</v>
      </c>
      <c r="BW1216" t="s">
        <v>324</v>
      </c>
      <c r="BX1216" t="s">
        <v>324</v>
      </c>
      <c r="BY1216">
        <v>0</v>
      </c>
      <c r="BZ1216" t="s">
        <v>324</v>
      </c>
      <c r="CA1216" t="s">
        <v>324</v>
      </c>
      <c r="CB1216" t="s">
        <v>324</v>
      </c>
      <c r="CC1216" t="s">
        <v>324</v>
      </c>
      <c r="CD1216">
        <v>0</v>
      </c>
      <c r="CE1216" t="s">
        <v>324</v>
      </c>
      <c r="CF1216" t="s">
        <v>324</v>
      </c>
      <c r="CG1216" t="s">
        <v>324</v>
      </c>
      <c r="CH1216" t="s">
        <v>324</v>
      </c>
      <c r="CI1216">
        <v>0</v>
      </c>
      <c r="CJ1216" t="s">
        <v>324</v>
      </c>
      <c r="CK1216" t="s">
        <v>324</v>
      </c>
      <c r="CL1216" t="s">
        <v>324</v>
      </c>
      <c r="CM1216" t="s">
        <v>324</v>
      </c>
      <c r="CN1216">
        <v>0</v>
      </c>
      <c r="CO1216">
        <v>4.5919999999999996</v>
      </c>
      <c r="CP1216">
        <v>2.1120000000000001</v>
      </c>
      <c r="CQ1216" t="s">
        <v>179</v>
      </c>
      <c r="CR1216">
        <v>0</v>
      </c>
      <c r="CS1216">
        <v>6.7039999999999997</v>
      </c>
      <c r="CT1216">
        <v>464</v>
      </c>
      <c r="CU1216">
        <v>37</v>
      </c>
      <c r="CV1216">
        <v>0</v>
      </c>
      <c r="CW1216">
        <v>0</v>
      </c>
      <c r="CX1216">
        <v>501</v>
      </c>
      <c r="CY1216">
        <v>0</v>
      </c>
      <c r="CZ1216">
        <v>0</v>
      </c>
      <c r="DA1216">
        <v>0</v>
      </c>
      <c r="DB1216">
        <v>0</v>
      </c>
      <c r="DC1216">
        <v>0</v>
      </c>
    </row>
    <row r="1217" spans="1:107" x14ac:dyDescent="0.45">
      <c r="A1217">
        <v>2024</v>
      </c>
      <c r="B1217">
        <v>4</v>
      </c>
      <c r="C1217" t="s">
        <v>157</v>
      </c>
      <c r="D1217">
        <v>17647</v>
      </c>
      <c r="E1217" t="s">
        <v>459</v>
      </c>
      <c r="F1217" t="s">
        <v>323</v>
      </c>
      <c r="G1217" t="s">
        <v>244</v>
      </c>
      <c r="H1217">
        <v>0.47899999999999998</v>
      </c>
      <c r="I1217">
        <v>0.77500000000000002</v>
      </c>
      <c r="J1217" t="s">
        <v>324</v>
      </c>
      <c r="K1217" t="s">
        <v>324</v>
      </c>
      <c r="L1217">
        <v>1.254</v>
      </c>
      <c r="M1217">
        <v>51</v>
      </c>
      <c r="N1217">
        <v>11</v>
      </c>
      <c r="O1217" t="s">
        <v>324</v>
      </c>
      <c r="P1217" t="s">
        <v>324</v>
      </c>
      <c r="Q1217">
        <v>62</v>
      </c>
      <c r="R1217" t="s">
        <v>324</v>
      </c>
      <c r="S1217" t="s">
        <v>324</v>
      </c>
      <c r="T1217" t="s">
        <v>324</v>
      </c>
      <c r="U1217" t="s">
        <v>324</v>
      </c>
      <c r="V1217">
        <v>0</v>
      </c>
      <c r="W1217" t="s">
        <v>324</v>
      </c>
      <c r="X1217" t="s">
        <v>324</v>
      </c>
      <c r="Y1217" t="s">
        <v>324</v>
      </c>
      <c r="Z1217" t="s">
        <v>324</v>
      </c>
      <c r="AA1217">
        <v>0</v>
      </c>
      <c r="AB1217">
        <v>26.696000000000002</v>
      </c>
      <c r="AC1217">
        <v>42.043999999999997</v>
      </c>
      <c r="AD1217" t="s">
        <v>324</v>
      </c>
      <c r="AE1217" t="s">
        <v>324</v>
      </c>
      <c r="AF1217">
        <v>68.739999999999995</v>
      </c>
      <c r="AG1217">
        <v>9.6000000000000002E-2</v>
      </c>
      <c r="AH1217" t="s">
        <v>324</v>
      </c>
      <c r="AI1217" t="s">
        <v>324</v>
      </c>
      <c r="AJ1217" t="s">
        <v>324</v>
      </c>
      <c r="AK1217">
        <v>9.6000000000000002E-2</v>
      </c>
      <c r="AL1217">
        <v>11</v>
      </c>
      <c r="AM1217" t="s">
        <v>324</v>
      </c>
      <c r="AN1217" t="s">
        <v>324</v>
      </c>
      <c r="AO1217" t="s">
        <v>324</v>
      </c>
      <c r="AP1217">
        <v>11</v>
      </c>
      <c r="AQ1217" t="s">
        <v>324</v>
      </c>
      <c r="AR1217" t="s">
        <v>324</v>
      </c>
      <c r="AS1217" t="s">
        <v>324</v>
      </c>
      <c r="AT1217" t="s">
        <v>324</v>
      </c>
      <c r="AU1217">
        <v>0</v>
      </c>
      <c r="AV1217" t="s">
        <v>324</v>
      </c>
      <c r="AW1217" t="s">
        <v>324</v>
      </c>
      <c r="AX1217" t="s">
        <v>324</v>
      </c>
      <c r="AY1217" t="s">
        <v>324</v>
      </c>
      <c r="AZ1217">
        <v>0</v>
      </c>
      <c r="BA1217" t="s">
        <v>324</v>
      </c>
      <c r="BB1217" t="s">
        <v>324</v>
      </c>
      <c r="BC1217" t="s">
        <v>324</v>
      </c>
      <c r="BD1217" t="s">
        <v>324</v>
      </c>
      <c r="BE1217">
        <v>0</v>
      </c>
      <c r="BF1217" t="s">
        <v>324</v>
      </c>
      <c r="BG1217" t="s">
        <v>324</v>
      </c>
      <c r="BH1217" t="s">
        <v>324</v>
      </c>
      <c r="BI1217" t="s">
        <v>324</v>
      </c>
      <c r="BJ1217">
        <v>0</v>
      </c>
      <c r="BK1217" t="s">
        <v>324</v>
      </c>
      <c r="BL1217" t="s">
        <v>324</v>
      </c>
      <c r="BM1217" t="s">
        <v>324</v>
      </c>
      <c r="BN1217" t="s">
        <v>324</v>
      </c>
      <c r="BO1217">
        <v>0</v>
      </c>
      <c r="BP1217" t="s">
        <v>324</v>
      </c>
      <c r="BQ1217" t="s">
        <v>324</v>
      </c>
      <c r="BR1217" t="s">
        <v>324</v>
      </c>
      <c r="BS1217" t="s">
        <v>324</v>
      </c>
      <c r="BT1217">
        <v>0</v>
      </c>
      <c r="BU1217" t="s">
        <v>324</v>
      </c>
      <c r="BV1217" t="s">
        <v>324</v>
      </c>
      <c r="BW1217" t="s">
        <v>324</v>
      </c>
      <c r="BX1217" t="s">
        <v>324</v>
      </c>
      <c r="BY1217">
        <v>0</v>
      </c>
      <c r="BZ1217" t="s">
        <v>324</v>
      </c>
      <c r="CA1217">
        <v>6.5000000000000002E-2</v>
      </c>
      <c r="CB1217" t="s">
        <v>324</v>
      </c>
      <c r="CC1217" t="s">
        <v>324</v>
      </c>
      <c r="CD1217">
        <v>6.5000000000000002E-2</v>
      </c>
      <c r="CE1217" t="s">
        <v>324</v>
      </c>
      <c r="CF1217">
        <v>1</v>
      </c>
      <c r="CG1217" t="s">
        <v>324</v>
      </c>
      <c r="CH1217" t="s">
        <v>324</v>
      </c>
      <c r="CI1217">
        <v>1</v>
      </c>
      <c r="CJ1217" t="s">
        <v>324</v>
      </c>
      <c r="CK1217" t="s">
        <v>324</v>
      </c>
      <c r="CL1217" t="s">
        <v>324</v>
      </c>
      <c r="CM1217" t="s">
        <v>324</v>
      </c>
      <c r="CN1217">
        <v>0</v>
      </c>
      <c r="CO1217">
        <v>0.47899999999999998</v>
      </c>
      <c r="CP1217">
        <v>0.84</v>
      </c>
      <c r="CQ1217" t="s">
        <v>179</v>
      </c>
      <c r="CR1217">
        <v>0</v>
      </c>
      <c r="CS1217">
        <v>1.319</v>
      </c>
      <c r="CT1217">
        <v>51</v>
      </c>
      <c r="CU1217">
        <v>12</v>
      </c>
      <c r="CV1217">
        <v>0</v>
      </c>
      <c r="CW1217">
        <v>0</v>
      </c>
      <c r="CX1217">
        <v>63</v>
      </c>
      <c r="CY1217">
        <v>26.696000000000002</v>
      </c>
      <c r="CZ1217">
        <v>42.043999999999997</v>
      </c>
      <c r="DA1217">
        <v>0</v>
      </c>
      <c r="DB1217">
        <v>0</v>
      </c>
      <c r="DC1217">
        <v>68.739999999999995</v>
      </c>
    </row>
    <row r="1218" spans="1:107" x14ac:dyDescent="0.45">
      <c r="A1218">
        <v>2024</v>
      </c>
      <c r="B1218">
        <v>4</v>
      </c>
      <c r="C1218" t="s">
        <v>157</v>
      </c>
      <c r="D1218">
        <v>99999</v>
      </c>
      <c r="E1218" t="s">
        <v>329</v>
      </c>
      <c r="F1218" t="s">
        <v>323</v>
      </c>
      <c r="H1218">
        <v>1.08</v>
      </c>
      <c r="I1218">
        <v>0.86399999999999999</v>
      </c>
      <c r="J1218" t="s">
        <v>179</v>
      </c>
      <c r="K1218" t="s">
        <v>324</v>
      </c>
      <c r="L1218">
        <v>2.1190000000000002</v>
      </c>
      <c r="M1218" t="s">
        <v>324</v>
      </c>
      <c r="N1218" t="s">
        <v>324</v>
      </c>
      <c r="O1218" t="s">
        <v>324</v>
      </c>
      <c r="P1218" t="s">
        <v>324</v>
      </c>
      <c r="Q1218" t="s">
        <v>324</v>
      </c>
      <c r="R1218" t="s">
        <v>324</v>
      </c>
      <c r="S1218" t="s">
        <v>324</v>
      </c>
      <c r="T1218" t="s">
        <v>324</v>
      </c>
      <c r="U1218" t="s">
        <v>324</v>
      </c>
      <c r="V1218">
        <v>0</v>
      </c>
      <c r="W1218" t="s">
        <v>324</v>
      </c>
      <c r="X1218" t="s">
        <v>324</v>
      </c>
      <c r="Y1218" t="s">
        <v>324</v>
      </c>
      <c r="Z1218" t="s">
        <v>324</v>
      </c>
      <c r="AA1218" t="s">
        <v>324</v>
      </c>
      <c r="AB1218" t="s">
        <v>324</v>
      </c>
      <c r="AC1218" t="s">
        <v>324</v>
      </c>
      <c r="AD1218" t="s">
        <v>324</v>
      </c>
      <c r="AE1218" t="s">
        <v>324</v>
      </c>
      <c r="AF1218" t="s">
        <v>324</v>
      </c>
      <c r="AG1218" t="s">
        <v>324</v>
      </c>
      <c r="AH1218" t="s">
        <v>324</v>
      </c>
      <c r="AI1218" t="s">
        <v>324</v>
      </c>
      <c r="AJ1218" t="s">
        <v>324</v>
      </c>
      <c r="AK1218">
        <v>0</v>
      </c>
      <c r="AL1218" t="s">
        <v>324</v>
      </c>
      <c r="AM1218" t="s">
        <v>324</v>
      </c>
      <c r="AN1218" t="s">
        <v>324</v>
      </c>
      <c r="AO1218" t="s">
        <v>324</v>
      </c>
      <c r="AP1218" t="s">
        <v>324</v>
      </c>
      <c r="AQ1218" t="s">
        <v>324</v>
      </c>
      <c r="AR1218" t="s">
        <v>324</v>
      </c>
      <c r="AS1218" t="s">
        <v>324</v>
      </c>
      <c r="AT1218" t="s">
        <v>324</v>
      </c>
      <c r="AU1218" t="s">
        <v>324</v>
      </c>
      <c r="AV1218" t="s">
        <v>324</v>
      </c>
      <c r="AW1218" t="s">
        <v>324</v>
      </c>
      <c r="AX1218" t="s">
        <v>324</v>
      </c>
      <c r="AY1218" t="s">
        <v>324</v>
      </c>
      <c r="AZ1218">
        <v>0</v>
      </c>
      <c r="BA1218" t="s">
        <v>324</v>
      </c>
      <c r="BB1218" t="s">
        <v>324</v>
      </c>
      <c r="BC1218" t="s">
        <v>324</v>
      </c>
      <c r="BD1218" t="s">
        <v>324</v>
      </c>
      <c r="BE1218" t="s">
        <v>324</v>
      </c>
      <c r="BF1218" t="s">
        <v>324</v>
      </c>
      <c r="BG1218" t="s">
        <v>324</v>
      </c>
      <c r="BH1218" t="s">
        <v>324</v>
      </c>
      <c r="BI1218" t="s">
        <v>324</v>
      </c>
      <c r="BJ1218" t="s">
        <v>324</v>
      </c>
      <c r="BK1218" t="s">
        <v>324</v>
      </c>
      <c r="BL1218" t="s">
        <v>324</v>
      </c>
      <c r="BM1218" t="s">
        <v>324</v>
      </c>
      <c r="BN1218" t="s">
        <v>324</v>
      </c>
      <c r="BO1218" t="s">
        <v>324</v>
      </c>
      <c r="BP1218" t="s">
        <v>324</v>
      </c>
      <c r="BQ1218" t="s">
        <v>324</v>
      </c>
      <c r="BR1218" t="s">
        <v>324</v>
      </c>
      <c r="BS1218" t="s">
        <v>324</v>
      </c>
      <c r="BT1218" t="s">
        <v>324</v>
      </c>
      <c r="BU1218" t="s">
        <v>324</v>
      </c>
      <c r="BV1218" t="s">
        <v>324</v>
      </c>
      <c r="BW1218" t="s">
        <v>324</v>
      </c>
      <c r="BX1218" t="s">
        <v>324</v>
      </c>
      <c r="BY1218" t="s">
        <v>324</v>
      </c>
      <c r="BZ1218" t="s">
        <v>324</v>
      </c>
      <c r="CA1218" t="s">
        <v>324</v>
      </c>
      <c r="CB1218" t="s">
        <v>324</v>
      </c>
      <c r="CC1218" t="s">
        <v>324</v>
      </c>
      <c r="CD1218" t="s">
        <v>324</v>
      </c>
      <c r="CE1218" t="s">
        <v>324</v>
      </c>
      <c r="CF1218" t="s">
        <v>324</v>
      </c>
      <c r="CG1218" t="s">
        <v>324</v>
      </c>
      <c r="CH1218" t="s">
        <v>324</v>
      </c>
      <c r="CI1218" t="s">
        <v>324</v>
      </c>
      <c r="CJ1218" t="s">
        <v>324</v>
      </c>
      <c r="CK1218" t="s">
        <v>324</v>
      </c>
      <c r="CL1218" t="s">
        <v>324</v>
      </c>
      <c r="CM1218" t="s">
        <v>324</v>
      </c>
      <c r="CN1218" t="s">
        <v>324</v>
      </c>
      <c r="CO1218">
        <v>1.08</v>
      </c>
      <c r="CP1218">
        <v>0.86399999999999999</v>
      </c>
      <c r="CQ1218" t="s">
        <v>179</v>
      </c>
      <c r="CR1218" t="s">
        <v>324</v>
      </c>
      <c r="CS1218">
        <v>2.1190000000000002</v>
      </c>
      <c r="CT1218" t="s">
        <v>324</v>
      </c>
      <c r="CU1218" t="s">
        <v>324</v>
      </c>
      <c r="CV1218" t="s">
        <v>324</v>
      </c>
      <c r="CW1218" t="s">
        <v>324</v>
      </c>
      <c r="CX1218" t="s">
        <v>324</v>
      </c>
      <c r="CY1218" t="s">
        <v>324</v>
      </c>
      <c r="CZ1218" t="s">
        <v>324</v>
      </c>
      <c r="DA1218" t="s">
        <v>324</v>
      </c>
      <c r="DB1218" t="s">
        <v>324</v>
      </c>
      <c r="DC1218" t="s">
        <v>324</v>
      </c>
    </row>
    <row r="1219" spans="1:107" x14ac:dyDescent="0.45">
      <c r="A1219">
        <v>2024</v>
      </c>
      <c r="B1219">
        <v>4</v>
      </c>
      <c r="C1219" t="s">
        <v>163</v>
      </c>
      <c r="D1219">
        <v>6395</v>
      </c>
      <c r="E1219" t="s">
        <v>460</v>
      </c>
      <c r="F1219" t="s">
        <v>323</v>
      </c>
      <c r="G1219" t="s">
        <v>247</v>
      </c>
      <c r="H1219">
        <v>2.1160000000000001</v>
      </c>
      <c r="I1219">
        <v>0.51800000000000002</v>
      </c>
      <c r="J1219" t="s">
        <v>324</v>
      </c>
      <c r="K1219" t="s">
        <v>324</v>
      </c>
      <c r="L1219">
        <v>2.6339999999999999</v>
      </c>
      <c r="M1219">
        <v>180</v>
      </c>
      <c r="N1219">
        <v>31</v>
      </c>
      <c r="O1219" t="s">
        <v>324</v>
      </c>
      <c r="P1219" t="s">
        <v>324</v>
      </c>
      <c r="Q1219">
        <v>211</v>
      </c>
      <c r="R1219">
        <v>0.14299999999999999</v>
      </c>
      <c r="S1219" t="s">
        <v>324</v>
      </c>
      <c r="T1219" t="s">
        <v>324</v>
      </c>
      <c r="U1219" t="s">
        <v>324</v>
      </c>
      <c r="V1219">
        <v>0.14299999999999999</v>
      </c>
      <c r="W1219">
        <v>350</v>
      </c>
      <c r="X1219" t="s">
        <v>324</v>
      </c>
      <c r="Y1219" t="s">
        <v>324</v>
      </c>
      <c r="Z1219" t="s">
        <v>324</v>
      </c>
      <c r="AA1219">
        <v>350</v>
      </c>
      <c r="AB1219" t="s">
        <v>324</v>
      </c>
      <c r="AC1219" t="s">
        <v>324</v>
      </c>
      <c r="AD1219" t="s">
        <v>324</v>
      </c>
      <c r="AE1219" t="s">
        <v>324</v>
      </c>
      <c r="AF1219">
        <v>0</v>
      </c>
      <c r="AG1219">
        <v>0.54900000000000004</v>
      </c>
      <c r="AH1219">
        <v>2.7E-2</v>
      </c>
      <c r="AI1219" t="s">
        <v>324</v>
      </c>
      <c r="AJ1219" t="s">
        <v>324</v>
      </c>
      <c r="AK1219">
        <v>0.57599999999999996</v>
      </c>
      <c r="AL1219">
        <v>16</v>
      </c>
      <c r="AM1219">
        <v>2</v>
      </c>
      <c r="AN1219" t="s">
        <v>324</v>
      </c>
      <c r="AO1219" t="s">
        <v>324</v>
      </c>
      <c r="AP1219">
        <v>18</v>
      </c>
      <c r="AQ1219">
        <v>0.73399999999999999</v>
      </c>
      <c r="AR1219">
        <v>2.7E-2</v>
      </c>
      <c r="AS1219" t="s">
        <v>324</v>
      </c>
      <c r="AT1219" t="s">
        <v>324</v>
      </c>
      <c r="AU1219">
        <v>0.76100000000000001</v>
      </c>
      <c r="AV1219" t="s">
        <v>324</v>
      </c>
      <c r="AW1219" t="s">
        <v>324</v>
      </c>
      <c r="AX1219" t="s">
        <v>324</v>
      </c>
      <c r="AY1219" t="s">
        <v>324</v>
      </c>
      <c r="AZ1219">
        <v>0</v>
      </c>
      <c r="BA1219" t="s">
        <v>324</v>
      </c>
      <c r="BB1219" t="s">
        <v>324</v>
      </c>
      <c r="BC1219" t="s">
        <v>324</v>
      </c>
      <c r="BD1219" t="s">
        <v>324</v>
      </c>
      <c r="BE1219">
        <v>0</v>
      </c>
      <c r="BF1219" t="s">
        <v>324</v>
      </c>
      <c r="BG1219" t="s">
        <v>324</v>
      </c>
      <c r="BH1219" t="s">
        <v>324</v>
      </c>
      <c r="BI1219" t="s">
        <v>324</v>
      </c>
      <c r="BJ1219">
        <v>0</v>
      </c>
      <c r="BK1219">
        <v>5.0000000000000001E-3</v>
      </c>
      <c r="BL1219" t="s">
        <v>324</v>
      </c>
      <c r="BM1219" t="s">
        <v>324</v>
      </c>
      <c r="BN1219" t="s">
        <v>324</v>
      </c>
      <c r="BO1219">
        <v>5.0000000000000001E-3</v>
      </c>
      <c r="BP1219">
        <v>4</v>
      </c>
      <c r="BQ1219" t="s">
        <v>324</v>
      </c>
      <c r="BR1219" t="s">
        <v>324</v>
      </c>
      <c r="BS1219" t="s">
        <v>324</v>
      </c>
      <c r="BT1219">
        <v>4</v>
      </c>
      <c r="BU1219" t="s">
        <v>324</v>
      </c>
      <c r="BV1219" t="s">
        <v>324</v>
      </c>
      <c r="BW1219" t="s">
        <v>324</v>
      </c>
      <c r="BX1219" t="s">
        <v>324</v>
      </c>
      <c r="BY1219">
        <v>0</v>
      </c>
      <c r="BZ1219" t="s">
        <v>324</v>
      </c>
      <c r="CA1219" t="s">
        <v>324</v>
      </c>
      <c r="CB1219" t="s">
        <v>324</v>
      </c>
      <c r="CC1219" t="s">
        <v>324</v>
      </c>
      <c r="CD1219">
        <v>0</v>
      </c>
      <c r="CE1219" t="s">
        <v>324</v>
      </c>
      <c r="CF1219" t="s">
        <v>324</v>
      </c>
      <c r="CG1219" t="s">
        <v>324</v>
      </c>
      <c r="CH1219" t="s">
        <v>324</v>
      </c>
      <c r="CI1219">
        <v>0</v>
      </c>
      <c r="CJ1219" t="s">
        <v>324</v>
      </c>
      <c r="CK1219" t="s">
        <v>324</v>
      </c>
      <c r="CL1219" t="s">
        <v>324</v>
      </c>
      <c r="CM1219" t="s">
        <v>324</v>
      </c>
      <c r="CN1219">
        <v>0</v>
      </c>
      <c r="CO1219">
        <v>2.2639999999999998</v>
      </c>
      <c r="CP1219">
        <v>0.51800000000000002</v>
      </c>
      <c r="CQ1219" t="s">
        <v>179</v>
      </c>
      <c r="CR1219">
        <v>0</v>
      </c>
      <c r="CS1219">
        <v>2.782</v>
      </c>
      <c r="CT1219">
        <v>534</v>
      </c>
      <c r="CU1219">
        <v>31</v>
      </c>
      <c r="CV1219">
        <v>0</v>
      </c>
      <c r="CW1219">
        <v>0</v>
      </c>
      <c r="CX1219">
        <v>565</v>
      </c>
      <c r="CY1219">
        <v>0</v>
      </c>
      <c r="CZ1219">
        <v>0</v>
      </c>
      <c r="DA1219">
        <v>0</v>
      </c>
      <c r="DB1219">
        <v>0</v>
      </c>
      <c r="DC1219">
        <v>0</v>
      </c>
    </row>
    <row r="1220" spans="1:107" x14ac:dyDescent="0.45">
      <c r="A1220">
        <v>2024</v>
      </c>
      <c r="B1220">
        <v>4</v>
      </c>
      <c r="C1220" t="s">
        <v>163</v>
      </c>
      <c r="D1220">
        <v>12199</v>
      </c>
      <c r="E1220" t="s">
        <v>461</v>
      </c>
      <c r="F1220" t="s">
        <v>323</v>
      </c>
      <c r="G1220" t="s">
        <v>244</v>
      </c>
      <c r="H1220">
        <v>0.122</v>
      </c>
      <c r="I1220">
        <v>7.3999999999999996E-2</v>
      </c>
      <c r="J1220" t="s">
        <v>324</v>
      </c>
      <c r="K1220" t="s">
        <v>324</v>
      </c>
      <c r="L1220">
        <v>0.19600000000000001</v>
      </c>
      <c r="M1220">
        <v>15</v>
      </c>
      <c r="N1220">
        <v>4</v>
      </c>
      <c r="O1220" t="s">
        <v>324</v>
      </c>
      <c r="P1220" t="s">
        <v>324</v>
      </c>
      <c r="Q1220">
        <v>19</v>
      </c>
      <c r="R1220" t="s">
        <v>324</v>
      </c>
      <c r="S1220" t="s">
        <v>324</v>
      </c>
      <c r="T1220" t="s">
        <v>324</v>
      </c>
      <c r="U1220" t="s">
        <v>324</v>
      </c>
      <c r="V1220">
        <v>0</v>
      </c>
      <c r="W1220" t="s">
        <v>324</v>
      </c>
      <c r="X1220" t="s">
        <v>324</v>
      </c>
      <c r="Y1220" t="s">
        <v>324</v>
      </c>
      <c r="Z1220" t="s">
        <v>324</v>
      </c>
      <c r="AA1220">
        <v>0</v>
      </c>
      <c r="AB1220" t="s">
        <v>324</v>
      </c>
      <c r="AC1220" t="s">
        <v>324</v>
      </c>
      <c r="AD1220" t="s">
        <v>324</v>
      </c>
      <c r="AE1220" t="s">
        <v>324</v>
      </c>
      <c r="AF1220">
        <v>0</v>
      </c>
      <c r="AG1220" t="s">
        <v>324</v>
      </c>
      <c r="AH1220" t="s">
        <v>324</v>
      </c>
      <c r="AI1220" t="s">
        <v>324</v>
      </c>
      <c r="AJ1220" t="s">
        <v>324</v>
      </c>
      <c r="AK1220">
        <v>0</v>
      </c>
      <c r="AL1220" t="s">
        <v>324</v>
      </c>
      <c r="AM1220" t="s">
        <v>324</v>
      </c>
      <c r="AN1220" t="s">
        <v>324</v>
      </c>
      <c r="AO1220" t="s">
        <v>324</v>
      </c>
      <c r="AP1220">
        <v>0</v>
      </c>
      <c r="AQ1220" t="s">
        <v>324</v>
      </c>
      <c r="AR1220" t="s">
        <v>324</v>
      </c>
      <c r="AS1220" t="s">
        <v>324</v>
      </c>
      <c r="AT1220" t="s">
        <v>324</v>
      </c>
      <c r="AU1220">
        <v>0</v>
      </c>
      <c r="AV1220" t="s">
        <v>324</v>
      </c>
      <c r="AW1220" t="s">
        <v>324</v>
      </c>
      <c r="AX1220" t="s">
        <v>324</v>
      </c>
      <c r="AY1220" t="s">
        <v>324</v>
      </c>
      <c r="AZ1220">
        <v>0</v>
      </c>
      <c r="BA1220" t="s">
        <v>324</v>
      </c>
      <c r="BB1220" t="s">
        <v>324</v>
      </c>
      <c r="BC1220" t="s">
        <v>324</v>
      </c>
      <c r="BD1220" t="s">
        <v>324</v>
      </c>
      <c r="BE1220">
        <v>0</v>
      </c>
      <c r="BF1220" t="s">
        <v>324</v>
      </c>
      <c r="BG1220" t="s">
        <v>324</v>
      </c>
      <c r="BH1220" t="s">
        <v>324</v>
      </c>
      <c r="BI1220" t="s">
        <v>324</v>
      </c>
      <c r="BJ1220">
        <v>0</v>
      </c>
      <c r="BK1220">
        <v>2E-3</v>
      </c>
      <c r="BL1220">
        <v>5.0000000000000001E-3</v>
      </c>
      <c r="BM1220" t="s">
        <v>324</v>
      </c>
      <c r="BN1220" t="s">
        <v>324</v>
      </c>
      <c r="BO1220">
        <v>7.0000000000000001E-3</v>
      </c>
      <c r="BP1220">
        <v>3</v>
      </c>
      <c r="BQ1220">
        <v>2</v>
      </c>
      <c r="BR1220" t="s">
        <v>324</v>
      </c>
      <c r="BS1220" t="s">
        <v>324</v>
      </c>
      <c r="BT1220">
        <v>5</v>
      </c>
      <c r="BU1220" t="s">
        <v>324</v>
      </c>
      <c r="BV1220" t="s">
        <v>324</v>
      </c>
      <c r="BW1220" t="s">
        <v>324</v>
      </c>
      <c r="BX1220" t="s">
        <v>324</v>
      </c>
      <c r="BY1220">
        <v>0</v>
      </c>
      <c r="BZ1220" t="s">
        <v>324</v>
      </c>
      <c r="CA1220" t="s">
        <v>324</v>
      </c>
      <c r="CB1220" t="s">
        <v>324</v>
      </c>
      <c r="CC1220" t="s">
        <v>324</v>
      </c>
      <c r="CD1220">
        <v>0</v>
      </c>
      <c r="CE1220" t="s">
        <v>324</v>
      </c>
      <c r="CF1220" t="s">
        <v>324</v>
      </c>
      <c r="CG1220" t="s">
        <v>324</v>
      </c>
      <c r="CH1220" t="s">
        <v>324</v>
      </c>
      <c r="CI1220">
        <v>0</v>
      </c>
      <c r="CJ1220" t="s">
        <v>324</v>
      </c>
      <c r="CK1220" t="s">
        <v>324</v>
      </c>
      <c r="CL1220" t="s">
        <v>324</v>
      </c>
      <c r="CM1220" t="s">
        <v>324</v>
      </c>
      <c r="CN1220">
        <v>0</v>
      </c>
      <c r="CO1220">
        <v>0.124</v>
      </c>
      <c r="CP1220">
        <v>7.9000000000000001E-2</v>
      </c>
      <c r="CQ1220" t="s">
        <v>179</v>
      </c>
      <c r="CR1220">
        <v>0</v>
      </c>
      <c r="CS1220">
        <v>0.20300000000000001</v>
      </c>
      <c r="CT1220">
        <v>18</v>
      </c>
      <c r="CU1220">
        <v>6</v>
      </c>
      <c r="CV1220">
        <v>0</v>
      </c>
      <c r="CW1220">
        <v>0</v>
      </c>
      <c r="CX1220">
        <v>24</v>
      </c>
      <c r="CY1220">
        <v>0</v>
      </c>
      <c r="CZ1220">
        <v>0</v>
      </c>
      <c r="DA1220">
        <v>0</v>
      </c>
      <c r="DB1220">
        <v>0</v>
      </c>
      <c r="DC1220">
        <v>0</v>
      </c>
    </row>
    <row r="1221" spans="1:107" x14ac:dyDescent="0.45">
      <c r="A1221">
        <v>2024</v>
      </c>
      <c r="B1221">
        <v>4</v>
      </c>
      <c r="C1221" t="s">
        <v>163</v>
      </c>
      <c r="D1221">
        <v>12692</v>
      </c>
      <c r="E1221" t="s">
        <v>462</v>
      </c>
      <c r="F1221" t="s">
        <v>323</v>
      </c>
      <c r="G1221" t="s">
        <v>244</v>
      </c>
      <c r="H1221">
        <v>0.997</v>
      </c>
      <c r="I1221">
        <v>0.127</v>
      </c>
      <c r="J1221" t="s">
        <v>324</v>
      </c>
      <c r="K1221" t="s">
        <v>324</v>
      </c>
      <c r="L1221">
        <v>1.1240000000000001</v>
      </c>
      <c r="M1221">
        <v>132</v>
      </c>
      <c r="N1221">
        <v>7</v>
      </c>
      <c r="O1221" t="s">
        <v>324</v>
      </c>
      <c r="P1221" t="s">
        <v>324</v>
      </c>
      <c r="Q1221">
        <v>139</v>
      </c>
      <c r="R1221">
        <v>0.109</v>
      </c>
      <c r="S1221">
        <v>4.5999999999999999E-2</v>
      </c>
      <c r="T1221" t="s">
        <v>324</v>
      </c>
      <c r="U1221" t="s">
        <v>324</v>
      </c>
      <c r="V1221">
        <v>0.155</v>
      </c>
      <c r="W1221">
        <v>142</v>
      </c>
      <c r="X1221">
        <v>10</v>
      </c>
      <c r="Y1221" t="s">
        <v>324</v>
      </c>
      <c r="Z1221" t="s">
        <v>324</v>
      </c>
      <c r="AA1221">
        <v>152</v>
      </c>
      <c r="AB1221" t="s">
        <v>324</v>
      </c>
      <c r="AC1221" t="s">
        <v>324</v>
      </c>
      <c r="AD1221" t="s">
        <v>324</v>
      </c>
      <c r="AE1221" t="s">
        <v>324</v>
      </c>
      <c r="AF1221">
        <v>0</v>
      </c>
      <c r="AG1221" t="s">
        <v>324</v>
      </c>
      <c r="AH1221" t="s">
        <v>324</v>
      </c>
      <c r="AI1221" t="s">
        <v>324</v>
      </c>
      <c r="AJ1221" t="s">
        <v>324</v>
      </c>
      <c r="AK1221">
        <v>0</v>
      </c>
      <c r="AL1221" t="s">
        <v>324</v>
      </c>
      <c r="AM1221" t="s">
        <v>324</v>
      </c>
      <c r="AN1221" t="s">
        <v>324</v>
      </c>
      <c r="AO1221" t="s">
        <v>324</v>
      </c>
      <c r="AP1221">
        <v>0</v>
      </c>
      <c r="AQ1221" t="s">
        <v>324</v>
      </c>
      <c r="AR1221" t="s">
        <v>324</v>
      </c>
      <c r="AS1221" t="s">
        <v>324</v>
      </c>
      <c r="AT1221" t="s">
        <v>324</v>
      </c>
      <c r="AU1221">
        <v>0</v>
      </c>
      <c r="AV1221" t="s">
        <v>324</v>
      </c>
      <c r="AW1221" t="s">
        <v>324</v>
      </c>
      <c r="AX1221" t="s">
        <v>324</v>
      </c>
      <c r="AY1221" t="s">
        <v>324</v>
      </c>
      <c r="AZ1221">
        <v>0</v>
      </c>
      <c r="BA1221" t="s">
        <v>324</v>
      </c>
      <c r="BB1221" t="s">
        <v>324</v>
      </c>
      <c r="BC1221" t="s">
        <v>324</v>
      </c>
      <c r="BD1221" t="s">
        <v>324</v>
      </c>
      <c r="BE1221">
        <v>0</v>
      </c>
      <c r="BF1221" t="s">
        <v>324</v>
      </c>
      <c r="BG1221" t="s">
        <v>324</v>
      </c>
      <c r="BH1221" t="s">
        <v>324</v>
      </c>
      <c r="BI1221" t="s">
        <v>324</v>
      </c>
      <c r="BJ1221">
        <v>0</v>
      </c>
      <c r="BK1221">
        <v>2E-3</v>
      </c>
      <c r="BL1221" t="s">
        <v>324</v>
      </c>
      <c r="BM1221" t="s">
        <v>324</v>
      </c>
      <c r="BN1221" t="s">
        <v>324</v>
      </c>
      <c r="BO1221">
        <v>2E-3</v>
      </c>
      <c r="BP1221">
        <v>1</v>
      </c>
      <c r="BQ1221" t="s">
        <v>324</v>
      </c>
      <c r="BR1221" t="s">
        <v>324</v>
      </c>
      <c r="BS1221" t="s">
        <v>324</v>
      </c>
      <c r="BT1221">
        <v>1</v>
      </c>
      <c r="BU1221" t="s">
        <v>324</v>
      </c>
      <c r="BV1221" t="s">
        <v>324</v>
      </c>
      <c r="BW1221" t="s">
        <v>324</v>
      </c>
      <c r="BX1221" t="s">
        <v>324</v>
      </c>
      <c r="BY1221">
        <v>0</v>
      </c>
      <c r="BZ1221">
        <v>1E-3</v>
      </c>
      <c r="CA1221" t="s">
        <v>324</v>
      </c>
      <c r="CB1221" t="s">
        <v>324</v>
      </c>
      <c r="CC1221" t="s">
        <v>324</v>
      </c>
      <c r="CD1221">
        <v>1E-3</v>
      </c>
      <c r="CE1221">
        <v>1</v>
      </c>
      <c r="CF1221" t="s">
        <v>324</v>
      </c>
      <c r="CG1221" t="s">
        <v>324</v>
      </c>
      <c r="CH1221" t="s">
        <v>324</v>
      </c>
      <c r="CI1221">
        <v>1</v>
      </c>
      <c r="CJ1221" t="s">
        <v>324</v>
      </c>
      <c r="CK1221" t="s">
        <v>324</v>
      </c>
      <c r="CL1221" t="s">
        <v>324</v>
      </c>
      <c r="CM1221" t="s">
        <v>324</v>
      </c>
      <c r="CN1221">
        <v>0</v>
      </c>
      <c r="CO1221">
        <v>1.109</v>
      </c>
      <c r="CP1221">
        <v>0.17299999999999999</v>
      </c>
      <c r="CQ1221" t="s">
        <v>179</v>
      </c>
      <c r="CR1221">
        <v>0</v>
      </c>
      <c r="CS1221">
        <v>1.282</v>
      </c>
      <c r="CT1221">
        <v>276</v>
      </c>
      <c r="CU1221">
        <v>17</v>
      </c>
      <c r="CV1221">
        <v>0</v>
      </c>
      <c r="CW1221">
        <v>0</v>
      </c>
      <c r="CX1221">
        <v>293</v>
      </c>
      <c r="CY1221">
        <v>0</v>
      </c>
      <c r="CZ1221">
        <v>0</v>
      </c>
      <c r="DA1221">
        <v>0</v>
      </c>
      <c r="DB1221">
        <v>0</v>
      </c>
      <c r="DC1221">
        <v>0</v>
      </c>
    </row>
    <row r="1222" spans="1:107" x14ac:dyDescent="0.45">
      <c r="A1222">
        <v>2024</v>
      </c>
      <c r="B1222">
        <v>4</v>
      </c>
      <c r="C1222" t="s">
        <v>163</v>
      </c>
      <c r="D1222">
        <v>12825</v>
      </c>
      <c r="E1222" t="s">
        <v>463</v>
      </c>
      <c r="F1222" t="s">
        <v>323</v>
      </c>
      <c r="G1222" t="s">
        <v>244</v>
      </c>
      <c r="H1222">
        <v>43.658999999999999</v>
      </c>
      <c r="I1222">
        <v>10.749000000000001</v>
      </c>
      <c r="J1222">
        <v>0</v>
      </c>
      <c r="K1222">
        <v>0</v>
      </c>
      <c r="L1222">
        <v>54.408000000000001</v>
      </c>
      <c r="M1222">
        <v>6153</v>
      </c>
      <c r="N1222">
        <v>681</v>
      </c>
      <c r="O1222">
        <v>0</v>
      </c>
      <c r="P1222">
        <v>0</v>
      </c>
      <c r="Q1222">
        <v>6834</v>
      </c>
      <c r="R1222">
        <v>0</v>
      </c>
      <c r="S1222">
        <v>0</v>
      </c>
      <c r="T1222">
        <v>0</v>
      </c>
      <c r="U1222">
        <v>0</v>
      </c>
      <c r="V1222">
        <v>0</v>
      </c>
      <c r="W1222">
        <v>0</v>
      </c>
      <c r="X1222">
        <v>0</v>
      </c>
      <c r="Y1222">
        <v>0</v>
      </c>
      <c r="Z1222">
        <v>0</v>
      </c>
      <c r="AA1222">
        <v>0</v>
      </c>
      <c r="AB1222">
        <v>0</v>
      </c>
      <c r="AC1222">
        <v>0</v>
      </c>
      <c r="AD1222">
        <v>0</v>
      </c>
      <c r="AE1222">
        <v>0</v>
      </c>
      <c r="AF1222">
        <v>0</v>
      </c>
      <c r="AG1222">
        <v>0</v>
      </c>
      <c r="AH1222">
        <v>0</v>
      </c>
      <c r="AI1222">
        <v>0</v>
      </c>
      <c r="AJ1222">
        <v>0</v>
      </c>
      <c r="AK1222">
        <v>0</v>
      </c>
      <c r="AL1222">
        <v>0</v>
      </c>
      <c r="AM1222">
        <v>0</v>
      </c>
      <c r="AN1222">
        <v>0</v>
      </c>
      <c r="AO1222">
        <v>0</v>
      </c>
      <c r="AP1222">
        <v>0</v>
      </c>
      <c r="AQ1222">
        <v>0</v>
      </c>
      <c r="AR1222">
        <v>0</v>
      </c>
      <c r="AS1222">
        <v>0</v>
      </c>
      <c r="AT1222">
        <v>0</v>
      </c>
      <c r="AU1222">
        <v>0</v>
      </c>
      <c r="AV1222">
        <v>0</v>
      </c>
      <c r="AW1222">
        <v>0</v>
      </c>
      <c r="AX1222">
        <v>0</v>
      </c>
      <c r="AY1222">
        <v>0</v>
      </c>
      <c r="AZ1222">
        <v>0</v>
      </c>
      <c r="BA1222">
        <v>0</v>
      </c>
      <c r="BB1222">
        <v>0</v>
      </c>
      <c r="BC1222">
        <v>0</v>
      </c>
      <c r="BD1222">
        <v>0</v>
      </c>
      <c r="BE1222">
        <v>0</v>
      </c>
      <c r="BF1222">
        <v>0</v>
      </c>
      <c r="BG1222">
        <v>0</v>
      </c>
      <c r="BH1222">
        <v>0</v>
      </c>
      <c r="BI1222">
        <v>0</v>
      </c>
      <c r="BJ1222">
        <v>0</v>
      </c>
      <c r="BK1222">
        <v>0.41099999999999998</v>
      </c>
      <c r="BL1222">
        <v>0.51300000000000001</v>
      </c>
      <c r="BM1222">
        <v>0</v>
      </c>
      <c r="BN1222">
        <v>0</v>
      </c>
      <c r="BO1222">
        <v>0.92400000000000004</v>
      </c>
      <c r="BP1222">
        <v>76</v>
      </c>
      <c r="BQ1222">
        <v>35</v>
      </c>
      <c r="BR1222">
        <v>0</v>
      </c>
      <c r="BS1222">
        <v>0</v>
      </c>
      <c r="BT1222">
        <v>111</v>
      </c>
      <c r="BU1222">
        <v>0</v>
      </c>
      <c r="BV1222">
        <v>0</v>
      </c>
      <c r="BW1222">
        <v>0</v>
      </c>
      <c r="BX1222">
        <v>0</v>
      </c>
      <c r="BY1222">
        <v>0</v>
      </c>
      <c r="BZ1222">
        <v>1.7999999999999999E-2</v>
      </c>
      <c r="CA1222">
        <v>7.0000000000000007E-2</v>
      </c>
      <c r="CB1222">
        <v>0</v>
      </c>
      <c r="CC1222">
        <v>0</v>
      </c>
      <c r="CD1222">
        <v>8.7999999999999995E-2</v>
      </c>
      <c r="CE1222">
        <v>3</v>
      </c>
      <c r="CF1222">
        <v>2</v>
      </c>
      <c r="CG1222">
        <v>0</v>
      </c>
      <c r="CH1222">
        <v>0</v>
      </c>
      <c r="CI1222">
        <v>5</v>
      </c>
      <c r="CJ1222">
        <v>0</v>
      </c>
      <c r="CK1222">
        <v>0</v>
      </c>
      <c r="CL1222">
        <v>0</v>
      </c>
      <c r="CM1222">
        <v>0</v>
      </c>
      <c r="CN1222">
        <v>0</v>
      </c>
      <c r="CO1222">
        <v>44.088000000000001</v>
      </c>
      <c r="CP1222">
        <v>11.332000000000001</v>
      </c>
      <c r="CQ1222" t="s">
        <v>179</v>
      </c>
      <c r="CR1222">
        <v>0</v>
      </c>
      <c r="CS1222">
        <v>55.42</v>
      </c>
      <c r="CT1222">
        <v>6232</v>
      </c>
      <c r="CU1222">
        <v>718</v>
      </c>
      <c r="CV1222">
        <v>0</v>
      </c>
      <c r="CW1222">
        <v>0</v>
      </c>
      <c r="CX1222">
        <v>6950</v>
      </c>
      <c r="CY1222">
        <v>0</v>
      </c>
      <c r="CZ1222">
        <v>0</v>
      </c>
      <c r="DA1222">
        <v>0</v>
      </c>
      <c r="DB1222">
        <v>0</v>
      </c>
      <c r="DC1222">
        <v>0</v>
      </c>
    </row>
    <row r="1223" spans="1:107" x14ac:dyDescent="0.45">
      <c r="A1223">
        <v>2024</v>
      </c>
      <c r="B1223">
        <v>4</v>
      </c>
      <c r="C1223" t="s">
        <v>163</v>
      </c>
      <c r="D1223">
        <v>19603</v>
      </c>
      <c r="E1223" t="s">
        <v>464</v>
      </c>
      <c r="F1223" t="s">
        <v>323</v>
      </c>
      <c r="G1223" t="s">
        <v>244</v>
      </c>
      <c r="H1223">
        <v>0.46800000000000003</v>
      </c>
      <c r="I1223" t="s">
        <v>324</v>
      </c>
      <c r="J1223" t="s">
        <v>324</v>
      </c>
      <c r="K1223" t="s">
        <v>324</v>
      </c>
      <c r="L1223">
        <v>0.46800000000000003</v>
      </c>
      <c r="M1223">
        <v>70</v>
      </c>
      <c r="N1223" t="s">
        <v>324</v>
      </c>
      <c r="O1223" t="s">
        <v>324</v>
      </c>
      <c r="P1223" t="s">
        <v>324</v>
      </c>
      <c r="Q1223">
        <v>70</v>
      </c>
      <c r="R1223" t="s">
        <v>324</v>
      </c>
      <c r="S1223" t="s">
        <v>324</v>
      </c>
      <c r="T1223" t="s">
        <v>324</v>
      </c>
      <c r="U1223" t="s">
        <v>324</v>
      </c>
      <c r="V1223">
        <v>0</v>
      </c>
      <c r="W1223" t="s">
        <v>324</v>
      </c>
      <c r="X1223" t="s">
        <v>324</v>
      </c>
      <c r="Y1223" t="s">
        <v>324</v>
      </c>
      <c r="Z1223" t="s">
        <v>324</v>
      </c>
      <c r="AA1223">
        <v>0</v>
      </c>
      <c r="AB1223" t="s">
        <v>324</v>
      </c>
      <c r="AC1223" t="s">
        <v>324</v>
      </c>
      <c r="AD1223" t="s">
        <v>324</v>
      </c>
      <c r="AE1223" t="s">
        <v>324</v>
      </c>
      <c r="AF1223">
        <v>0</v>
      </c>
      <c r="AG1223" t="s">
        <v>324</v>
      </c>
      <c r="AH1223" t="s">
        <v>324</v>
      </c>
      <c r="AI1223" t="s">
        <v>324</v>
      </c>
      <c r="AJ1223" t="s">
        <v>324</v>
      </c>
      <c r="AK1223">
        <v>0</v>
      </c>
      <c r="AL1223" t="s">
        <v>324</v>
      </c>
      <c r="AM1223" t="s">
        <v>324</v>
      </c>
      <c r="AN1223" t="s">
        <v>324</v>
      </c>
      <c r="AO1223" t="s">
        <v>324</v>
      </c>
      <c r="AP1223">
        <v>0</v>
      </c>
      <c r="AQ1223" t="s">
        <v>324</v>
      </c>
      <c r="AR1223" t="s">
        <v>324</v>
      </c>
      <c r="AS1223" t="s">
        <v>324</v>
      </c>
      <c r="AT1223" t="s">
        <v>324</v>
      </c>
      <c r="AU1223">
        <v>0</v>
      </c>
      <c r="AV1223" t="s">
        <v>324</v>
      </c>
      <c r="AW1223" t="s">
        <v>324</v>
      </c>
      <c r="AX1223" t="s">
        <v>324</v>
      </c>
      <c r="AY1223" t="s">
        <v>324</v>
      </c>
      <c r="AZ1223">
        <v>0</v>
      </c>
      <c r="BA1223" t="s">
        <v>324</v>
      </c>
      <c r="BB1223" t="s">
        <v>324</v>
      </c>
      <c r="BC1223" t="s">
        <v>324</v>
      </c>
      <c r="BD1223" t="s">
        <v>324</v>
      </c>
      <c r="BE1223">
        <v>0</v>
      </c>
      <c r="BF1223" t="s">
        <v>324</v>
      </c>
      <c r="BG1223" t="s">
        <v>324</v>
      </c>
      <c r="BH1223" t="s">
        <v>324</v>
      </c>
      <c r="BI1223" t="s">
        <v>324</v>
      </c>
      <c r="BJ1223">
        <v>0</v>
      </c>
      <c r="BK1223" t="s">
        <v>324</v>
      </c>
      <c r="BL1223" t="s">
        <v>324</v>
      </c>
      <c r="BM1223" t="s">
        <v>324</v>
      </c>
      <c r="BN1223" t="s">
        <v>324</v>
      </c>
      <c r="BO1223">
        <v>0</v>
      </c>
      <c r="BP1223" t="s">
        <v>324</v>
      </c>
      <c r="BQ1223" t="s">
        <v>324</v>
      </c>
      <c r="BR1223" t="s">
        <v>324</v>
      </c>
      <c r="BS1223" t="s">
        <v>324</v>
      </c>
      <c r="BT1223">
        <v>0</v>
      </c>
      <c r="BU1223" t="s">
        <v>324</v>
      </c>
      <c r="BV1223" t="s">
        <v>324</v>
      </c>
      <c r="BW1223" t="s">
        <v>324</v>
      </c>
      <c r="BX1223" t="s">
        <v>324</v>
      </c>
      <c r="BY1223">
        <v>0</v>
      </c>
      <c r="BZ1223" t="s">
        <v>324</v>
      </c>
      <c r="CA1223" t="s">
        <v>324</v>
      </c>
      <c r="CB1223" t="s">
        <v>324</v>
      </c>
      <c r="CC1223" t="s">
        <v>324</v>
      </c>
      <c r="CD1223">
        <v>0</v>
      </c>
      <c r="CE1223" t="s">
        <v>324</v>
      </c>
      <c r="CF1223" t="s">
        <v>324</v>
      </c>
      <c r="CG1223" t="s">
        <v>324</v>
      </c>
      <c r="CH1223" t="s">
        <v>324</v>
      </c>
      <c r="CI1223">
        <v>0</v>
      </c>
      <c r="CJ1223" t="s">
        <v>324</v>
      </c>
      <c r="CK1223" t="s">
        <v>324</v>
      </c>
      <c r="CL1223" t="s">
        <v>324</v>
      </c>
      <c r="CM1223" t="s">
        <v>324</v>
      </c>
      <c r="CN1223">
        <v>0</v>
      </c>
      <c r="CO1223">
        <v>0.46800000000000003</v>
      </c>
      <c r="CP1223" t="s">
        <v>179</v>
      </c>
      <c r="CQ1223" t="s">
        <v>179</v>
      </c>
      <c r="CR1223">
        <v>0</v>
      </c>
      <c r="CS1223">
        <v>0.46800000000000003</v>
      </c>
      <c r="CT1223">
        <v>70</v>
      </c>
      <c r="CU1223">
        <v>0</v>
      </c>
      <c r="CV1223">
        <v>0</v>
      </c>
      <c r="CW1223">
        <v>0</v>
      </c>
      <c r="CX1223">
        <v>70</v>
      </c>
      <c r="CY1223">
        <v>0</v>
      </c>
      <c r="CZ1223">
        <v>0</v>
      </c>
      <c r="DA1223">
        <v>0</v>
      </c>
      <c r="DB1223">
        <v>0</v>
      </c>
      <c r="DC1223">
        <v>0</v>
      </c>
    </row>
    <row r="1224" spans="1:107" x14ac:dyDescent="0.45">
      <c r="A1224">
        <v>2024</v>
      </c>
      <c r="B1224">
        <v>4</v>
      </c>
      <c r="C1224" t="s">
        <v>163</v>
      </c>
      <c r="D1224">
        <v>20997</v>
      </c>
      <c r="E1224" t="s">
        <v>465</v>
      </c>
      <c r="F1224" t="s">
        <v>323</v>
      </c>
      <c r="G1224" t="s">
        <v>244</v>
      </c>
      <c r="H1224">
        <v>2.88</v>
      </c>
      <c r="I1224" t="s">
        <v>324</v>
      </c>
      <c r="J1224" t="s">
        <v>324</v>
      </c>
      <c r="K1224" t="s">
        <v>324</v>
      </c>
      <c r="L1224">
        <v>2.88</v>
      </c>
      <c r="M1224">
        <v>333</v>
      </c>
      <c r="N1224" t="s">
        <v>324</v>
      </c>
      <c r="O1224" t="s">
        <v>324</v>
      </c>
      <c r="P1224" t="s">
        <v>324</v>
      </c>
      <c r="Q1224">
        <v>333</v>
      </c>
      <c r="R1224" t="s">
        <v>324</v>
      </c>
      <c r="S1224" t="s">
        <v>324</v>
      </c>
      <c r="T1224" t="s">
        <v>324</v>
      </c>
      <c r="U1224" t="s">
        <v>324</v>
      </c>
      <c r="V1224">
        <v>0</v>
      </c>
      <c r="W1224" t="s">
        <v>324</v>
      </c>
      <c r="X1224" t="s">
        <v>324</v>
      </c>
      <c r="Y1224" t="s">
        <v>324</v>
      </c>
      <c r="Z1224" t="s">
        <v>324</v>
      </c>
      <c r="AA1224">
        <v>0</v>
      </c>
      <c r="AB1224" t="s">
        <v>324</v>
      </c>
      <c r="AC1224" t="s">
        <v>324</v>
      </c>
      <c r="AD1224" t="s">
        <v>324</v>
      </c>
      <c r="AE1224" t="s">
        <v>324</v>
      </c>
      <c r="AF1224">
        <v>0</v>
      </c>
      <c r="AG1224" t="s">
        <v>324</v>
      </c>
      <c r="AH1224" t="s">
        <v>324</v>
      </c>
      <c r="AI1224" t="s">
        <v>324</v>
      </c>
      <c r="AJ1224" t="s">
        <v>324</v>
      </c>
      <c r="AK1224">
        <v>0</v>
      </c>
      <c r="AL1224" t="s">
        <v>324</v>
      </c>
      <c r="AM1224" t="s">
        <v>324</v>
      </c>
      <c r="AN1224" t="s">
        <v>324</v>
      </c>
      <c r="AO1224" t="s">
        <v>324</v>
      </c>
      <c r="AP1224">
        <v>0</v>
      </c>
      <c r="AQ1224" t="s">
        <v>324</v>
      </c>
      <c r="AR1224" t="s">
        <v>324</v>
      </c>
      <c r="AS1224" t="s">
        <v>324</v>
      </c>
      <c r="AT1224" t="s">
        <v>324</v>
      </c>
      <c r="AU1224">
        <v>0</v>
      </c>
      <c r="AV1224" t="s">
        <v>324</v>
      </c>
      <c r="AW1224" t="s">
        <v>324</v>
      </c>
      <c r="AX1224" t="s">
        <v>324</v>
      </c>
      <c r="AY1224" t="s">
        <v>324</v>
      </c>
      <c r="AZ1224">
        <v>0</v>
      </c>
      <c r="BA1224" t="s">
        <v>324</v>
      </c>
      <c r="BB1224" t="s">
        <v>324</v>
      </c>
      <c r="BC1224" t="s">
        <v>324</v>
      </c>
      <c r="BD1224" t="s">
        <v>324</v>
      </c>
      <c r="BE1224">
        <v>0</v>
      </c>
      <c r="BF1224" t="s">
        <v>324</v>
      </c>
      <c r="BG1224" t="s">
        <v>324</v>
      </c>
      <c r="BH1224" t="s">
        <v>324</v>
      </c>
      <c r="BI1224" t="s">
        <v>324</v>
      </c>
      <c r="BJ1224">
        <v>0</v>
      </c>
      <c r="BK1224">
        <v>1.9E-2</v>
      </c>
      <c r="BL1224" t="s">
        <v>324</v>
      </c>
      <c r="BM1224" t="s">
        <v>324</v>
      </c>
      <c r="BN1224" t="s">
        <v>324</v>
      </c>
      <c r="BO1224">
        <v>1.9E-2</v>
      </c>
      <c r="BP1224">
        <v>3</v>
      </c>
      <c r="BQ1224" t="s">
        <v>324</v>
      </c>
      <c r="BR1224" t="s">
        <v>324</v>
      </c>
      <c r="BS1224" t="s">
        <v>324</v>
      </c>
      <c r="BT1224">
        <v>3</v>
      </c>
      <c r="BU1224" t="s">
        <v>324</v>
      </c>
      <c r="BV1224" t="s">
        <v>324</v>
      </c>
      <c r="BW1224" t="s">
        <v>324</v>
      </c>
      <c r="BX1224" t="s">
        <v>324</v>
      </c>
      <c r="BY1224">
        <v>0</v>
      </c>
      <c r="BZ1224" t="s">
        <v>324</v>
      </c>
      <c r="CA1224" t="s">
        <v>324</v>
      </c>
      <c r="CB1224" t="s">
        <v>324</v>
      </c>
      <c r="CC1224" t="s">
        <v>324</v>
      </c>
      <c r="CD1224">
        <v>0</v>
      </c>
      <c r="CE1224" t="s">
        <v>324</v>
      </c>
      <c r="CF1224" t="s">
        <v>324</v>
      </c>
      <c r="CG1224" t="s">
        <v>324</v>
      </c>
      <c r="CH1224" t="s">
        <v>324</v>
      </c>
      <c r="CI1224">
        <v>0</v>
      </c>
      <c r="CJ1224" t="s">
        <v>324</v>
      </c>
      <c r="CK1224" t="s">
        <v>324</v>
      </c>
      <c r="CL1224" t="s">
        <v>324</v>
      </c>
      <c r="CM1224" t="s">
        <v>324</v>
      </c>
      <c r="CN1224">
        <v>0</v>
      </c>
      <c r="CO1224">
        <v>2.899</v>
      </c>
      <c r="CP1224" t="s">
        <v>179</v>
      </c>
      <c r="CQ1224" t="s">
        <v>179</v>
      </c>
      <c r="CR1224">
        <v>0</v>
      </c>
      <c r="CS1224">
        <v>2.899</v>
      </c>
      <c r="CT1224">
        <v>336</v>
      </c>
      <c r="CU1224">
        <v>0</v>
      </c>
      <c r="CV1224">
        <v>0</v>
      </c>
      <c r="CW1224">
        <v>0</v>
      </c>
      <c r="CX1224">
        <v>336</v>
      </c>
      <c r="CY1224">
        <v>0</v>
      </c>
      <c r="CZ1224">
        <v>0</v>
      </c>
      <c r="DA1224">
        <v>0</v>
      </c>
      <c r="DB1224">
        <v>0</v>
      </c>
      <c r="DC1224">
        <v>0</v>
      </c>
    </row>
    <row r="1225" spans="1:107" x14ac:dyDescent="0.45">
      <c r="A1225">
        <v>2024</v>
      </c>
      <c r="B1225">
        <v>4</v>
      </c>
      <c r="C1225" t="s">
        <v>163</v>
      </c>
      <c r="D1225">
        <v>99999</v>
      </c>
      <c r="E1225" t="s">
        <v>329</v>
      </c>
      <c r="F1225" t="s">
        <v>323</v>
      </c>
      <c r="H1225">
        <v>1.827</v>
      </c>
      <c r="I1225">
        <v>4.1000000000000002E-2</v>
      </c>
      <c r="J1225" t="s">
        <v>324</v>
      </c>
      <c r="K1225" t="s">
        <v>324</v>
      </c>
      <c r="L1225">
        <v>1.8680000000000001</v>
      </c>
      <c r="M1225" t="s">
        <v>324</v>
      </c>
      <c r="N1225" t="s">
        <v>324</v>
      </c>
      <c r="O1225" t="s">
        <v>324</v>
      </c>
      <c r="P1225" t="s">
        <v>324</v>
      </c>
      <c r="Q1225" t="s">
        <v>324</v>
      </c>
      <c r="R1225">
        <v>-2.5000000000000001E-2</v>
      </c>
      <c r="S1225" t="s">
        <v>324</v>
      </c>
      <c r="T1225" t="s">
        <v>324</v>
      </c>
      <c r="U1225" t="s">
        <v>324</v>
      </c>
      <c r="V1225">
        <v>-2.5000000000000001E-2</v>
      </c>
      <c r="W1225" t="s">
        <v>324</v>
      </c>
      <c r="X1225" t="s">
        <v>324</v>
      </c>
      <c r="Y1225" t="s">
        <v>324</v>
      </c>
      <c r="Z1225" t="s">
        <v>324</v>
      </c>
      <c r="AA1225" t="s">
        <v>324</v>
      </c>
      <c r="AB1225" t="s">
        <v>324</v>
      </c>
      <c r="AC1225" t="s">
        <v>324</v>
      </c>
      <c r="AD1225" t="s">
        <v>324</v>
      </c>
      <c r="AE1225" t="s">
        <v>324</v>
      </c>
      <c r="AF1225" t="s">
        <v>324</v>
      </c>
      <c r="AG1225">
        <v>-9.6000000000000002E-2</v>
      </c>
      <c r="AH1225">
        <v>-5.0000000000000001E-3</v>
      </c>
      <c r="AI1225" t="s">
        <v>324</v>
      </c>
      <c r="AJ1225" t="s">
        <v>324</v>
      </c>
      <c r="AK1225">
        <v>-0.1</v>
      </c>
      <c r="AL1225" t="s">
        <v>324</v>
      </c>
      <c r="AM1225" t="s">
        <v>324</v>
      </c>
      <c r="AN1225" t="s">
        <v>324</v>
      </c>
      <c r="AO1225" t="s">
        <v>324</v>
      </c>
      <c r="AP1225" t="s">
        <v>324</v>
      </c>
      <c r="AQ1225" t="s">
        <v>324</v>
      </c>
      <c r="AR1225" t="s">
        <v>324</v>
      </c>
      <c r="AS1225" t="s">
        <v>324</v>
      </c>
      <c r="AT1225" t="s">
        <v>324</v>
      </c>
      <c r="AU1225" t="s">
        <v>324</v>
      </c>
      <c r="AV1225" t="s">
        <v>324</v>
      </c>
      <c r="AW1225" t="s">
        <v>324</v>
      </c>
      <c r="AX1225" t="s">
        <v>324</v>
      </c>
      <c r="AY1225" t="s">
        <v>324</v>
      </c>
      <c r="AZ1225">
        <v>0</v>
      </c>
      <c r="BA1225" t="s">
        <v>324</v>
      </c>
      <c r="BB1225" t="s">
        <v>324</v>
      </c>
      <c r="BC1225" t="s">
        <v>324</v>
      </c>
      <c r="BD1225" t="s">
        <v>324</v>
      </c>
      <c r="BE1225" t="s">
        <v>324</v>
      </c>
      <c r="BF1225" t="s">
        <v>324</v>
      </c>
      <c r="BG1225" t="s">
        <v>324</v>
      </c>
      <c r="BH1225" t="s">
        <v>324</v>
      </c>
      <c r="BI1225" t="s">
        <v>324</v>
      </c>
      <c r="BJ1225" t="s">
        <v>324</v>
      </c>
      <c r="BK1225" t="s">
        <v>324</v>
      </c>
      <c r="BL1225" t="s">
        <v>324</v>
      </c>
      <c r="BM1225" t="s">
        <v>324</v>
      </c>
      <c r="BN1225" t="s">
        <v>324</v>
      </c>
      <c r="BO1225" t="s">
        <v>324</v>
      </c>
      <c r="BP1225" t="s">
        <v>324</v>
      </c>
      <c r="BQ1225" t="s">
        <v>324</v>
      </c>
      <c r="BR1225" t="s">
        <v>324</v>
      </c>
      <c r="BS1225" t="s">
        <v>324</v>
      </c>
      <c r="BT1225" t="s">
        <v>324</v>
      </c>
      <c r="BU1225" t="s">
        <v>324</v>
      </c>
      <c r="BV1225" t="s">
        <v>324</v>
      </c>
      <c r="BW1225" t="s">
        <v>324</v>
      </c>
      <c r="BX1225" t="s">
        <v>324</v>
      </c>
      <c r="BY1225" t="s">
        <v>324</v>
      </c>
      <c r="BZ1225" t="s">
        <v>324</v>
      </c>
      <c r="CA1225" t="s">
        <v>324</v>
      </c>
      <c r="CB1225" t="s">
        <v>324</v>
      </c>
      <c r="CC1225" t="s">
        <v>324</v>
      </c>
      <c r="CD1225" t="s">
        <v>324</v>
      </c>
      <c r="CE1225" t="s">
        <v>324</v>
      </c>
      <c r="CF1225" t="s">
        <v>324</v>
      </c>
      <c r="CG1225" t="s">
        <v>324</v>
      </c>
      <c r="CH1225" t="s">
        <v>324</v>
      </c>
      <c r="CI1225" t="s">
        <v>324</v>
      </c>
      <c r="CJ1225" t="s">
        <v>324</v>
      </c>
      <c r="CK1225" t="s">
        <v>324</v>
      </c>
      <c r="CL1225" t="s">
        <v>324</v>
      </c>
      <c r="CM1225" t="s">
        <v>324</v>
      </c>
      <c r="CN1225" t="s">
        <v>324</v>
      </c>
      <c r="CO1225">
        <v>1.802</v>
      </c>
      <c r="CP1225">
        <v>4.1000000000000002E-2</v>
      </c>
      <c r="CQ1225" t="s">
        <v>324</v>
      </c>
      <c r="CR1225" t="s">
        <v>324</v>
      </c>
      <c r="CS1225">
        <v>1.843</v>
      </c>
      <c r="CT1225" t="s">
        <v>324</v>
      </c>
      <c r="CU1225" t="s">
        <v>324</v>
      </c>
      <c r="CV1225" t="s">
        <v>324</v>
      </c>
      <c r="CW1225" t="s">
        <v>324</v>
      </c>
      <c r="CX1225" t="s">
        <v>324</v>
      </c>
      <c r="CY1225" t="s">
        <v>324</v>
      </c>
      <c r="CZ1225" t="s">
        <v>324</v>
      </c>
      <c r="DA1225" t="s">
        <v>324</v>
      </c>
      <c r="DB1225" t="s">
        <v>324</v>
      </c>
      <c r="DC1225" t="s">
        <v>324</v>
      </c>
    </row>
    <row r="1226" spans="1:107" x14ac:dyDescent="0.45">
      <c r="A1226">
        <v>2024</v>
      </c>
      <c r="B1226">
        <v>4</v>
      </c>
      <c r="C1226" t="s">
        <v>185</v>
      </c>
      <c r="D1226">
        <v>3046</v>
      </c>
      <c r="E1226" t="s">
        <v>466</v>
      </c>
      <c r="F1226" t="s">
        <v>323</v>
      </c>
      <c r="G1226" t="s">
        <v>244</v>
      </c>
      <c r="H1226">
        <v>162.93199999999999</v>
      </c>
      <c r="I1226">
        <v>27.849</v>
      </c>
      <c r="J1226">
        <v>5.1180000000000003</v>
      </c>
      <c r="K1226">
        <v>0</v>
      </c>
      <c r="L1226">
        <v>195.899</v>
      </c>
      <c r="M1226">
        <v>22296</v>
      </c>
      <c r="N1226">
        <v>675</v>
      </c>
      <c r="O1226">
        <v>19</v>
      </c>
      <c r="P1226">
        <v>0</v>
      </c>
      <c r="Q1226">
        <v>22990</v>
      </c>
      <c r="R1226" t="s">
        <v>324</v>
      </c>
      <c r="S1226" t="s">
        <v>324</v>
      </c>
      <c r="T1226" t="s">
        <v>324</v>
      </c>
      <c r="U1226" t="s">
        <v>324</v>
      </c>
      <c r="V1226">
        <v>0</v>
      </c>
      <c r="W1226" t="s">
        <v>324</v>
      </c>
      <c r="X1226" t="s">
        <v>324</v>
      </c>
      <c r="Y1226" t="s">
        <v>324</v>
      </c>
      <c r="Z1226" t="s">
        <v>324</v>
      </c>
      <c r="AA1226">
        <v>0</v>
      </c>
      <c r="AB1226" t="s">
        <v>324</v>
      </c>
      <c r="AC1226" t="s">
        <v>324</v>
      </c>
      <c r="AD1226" t="s">
        <v>324</v>
      </c>
      <c r="AE1226" t="s">
        <v>324</v>
      </c>
      <c r="AF1226">
        <v>0</v>
      </c>
      <c r="AG1226" t="s">
        <v>324</v>
      </c>
      <c r="AH1226" t="s">
        <v>324</v>
      </c>
      <c r="AI1226" t="s">
        <v>324</v>
      </c>
      <c r="AJ1226" t="s">
        <v>324</v>
      </c>
      <c r="AK1226">
        <v>0</v>
      </c>
      <c r="AL1226" t="s">
        <v>324</v>
      </c>
      <c r="AM1226" t="s">
        <v>324</v>
      </c>
      <c r="AN1226" t="s">
        <v>324</v>
      </c>
      <c r="AO1226" t="s">
        <v>324</v>
      </c>
      <c r="AP1226">
        <v>0</v>
      </c>
      <c r="AQ1226" t="s">
        <v>324</v>
      </c>
      <c r="AR1226" t="s">
        <v>324</v>
      </c>
      <c r="AS1226" t="s">
        <v>324</v>
      </c>
      <c r="AT1226" t="s">
        <v>324</v>
      </c>
      <c r="AU1226">
        <v>0</v>
      </c>
      <c r="AV1226" t="s">
        <v>324</v>
      </c>
      <c r="AW1226" t="s">
        <v>324</v>
      </c>
      <c r="AX1226" t="s">
        <v>324</v>
      </c>
      <c r="AY1226" t="s">
        <v>324</v>
      </c>
      <c r="AZ1226">
        <v>0</v>
      </c>
      <c r="BA1226" t="s">
        <v>324</v>
      </c>
      <c r="BB1226" t="s">
        <v>324</v>
      </c>
      <c r="BC1226" t="s">
        <v>324</v>
      </c>
      <c r="BD1226" t="s">
        <v>324</v>
      </c>
      <c r="BE1226">
        <v>0</v>
      </c>
      <c r="BF1226" t="s">
        <v>324</v>
      </c>
      <c r="BG1226" t="s">
        <v>324</v>
      </c>
      <c r="BH1226" t="s">
        <v>324</v>
      </c>
      <c r="BI1226" t="s">
        <v>324</v>
      </c>
      <c r="BJ1226">
        <v>0</v>
      </c>
      <c r="BK1226">
        <v>2E-3</v>
      </c>
      <c r="BL1226">
        <v>0.01</v>
      </c>
      <c r="BM1226">
        <v>0</v>
      </c>
      <c r="BN1226">
        <v>0</v>
      </c>
      <c r="BO1226">
        <v>1.2E-2</v>
      </c>
      <c r="BP1226">
        <v>1</v>
      </c>
      <c r="BQ1226">
        <v>1</v>
      </c>
      <c r="BR1226">
        <v>0</v>
      </c>
      <c r="BS1226">
        <v>0</v>
      </c>
      <c r="BT1226">
        <v>2</v>
      </c>
      <c r="BU1226" t="s">
        <v>324</v>
      </c>
      <c r="BV1226" t="s">
        <v>324</v>
      </c>
      <c r="BW1226" t="s">
        <v>324</v>
      </c>
      <c r="BX1226" t="s">
        <v>324</v>
      </c>
      <c r="BY1226">
        <v>0</v>
      </c>
      <c r="BZ1226" t="s">
        <v>324</v>
      </c>
      <c r="CA1226" t="s">
        <v>324</v>
      </c>
      <c r="CB1226" t="s">
        <v>324</v>
      </c>
      <c r="CC1226" t="s">
        <v>324</v>
      </c>
      <c r="CD1226">
        <v>0</v>
      </c>
      <c r="CE1226" t="s">
        <v>324</v>
      </c>
      <c r="CF1226" t="s">
        <v>324</v>
      </c>
      <c r="CG1226" t="s">
        <v>324</v>
      </c>
      <c r="CH1226" t="s">
        <v>324</v>
      </c>
      <c r="CI1226">
        <v>0</v>
      </c>
      <c r="CJ1226" t="s">
        <v>324</v>
      </c>
      <c r="CK1226" t="s">
        <v>324</v>
      </c>
      <c r="CL1226" t="s">
        <v>324</v>
      </c>
      <c r="CM1226" t="s">
        <v>324</v>
      </c>
      <c r="CN1226">
        <v>0</v>
      </c>
      <c r="CO1226">
        <v>162.934</v>
      </c>
      <c r="CP1226">
        <v>27.859000000000002</v>
      </c>
      <c r="CQ1226">
        <v>5.1180000000000003</v>
      </c>
      <c r="CR1226">
        <v>0</v>
      </c>
      <c r="CS1226">
        <v>195.911</v>
      </c>
      <c r="CT1226">
        <v>22297</v>
      </c>
      <c r="CU1226">
        <v>676</v>
      </c>
      <c r="CV1226">
        <v>19</v>
      </c>
      <c r="CW1226">
        <v>0</v>
      </c>
      <c r="CX1226">
        <v>22992</v>
      </c>
      <c r="CY1226">
        <v>0</v>
      </c>
      <c r="CZ1226">
        <v>0</v>
      </c>
      <c r="DA1226">
        <v>0</v>
      </c>
      <c r="DB1226">
        <v>0</v>
      </c>
      <c r="DC1226">
        <v>0</v>
      </c>
    </row>
    <row r="1227" spans="1:107" x14ac:dyDescent="0.45">
      <c r="A1227">
        <v>2024</v>
      </c>
      <c r="B1227">
        <v>4</v>
      </c>
      <c r="C1227" t="s">
        <v>185</v>
      </c>
      <c r="D1227">
        <v>5416</v>
      </c>
      <c r="E1227" t="s">
        <v>467</v>
      </c>
      <c r="F1227" t="s">
        <v>323</v>
      </c>
      <c r="G1227" t="s">
        <v>244</v>
      </c>
      <c r="H1227">
        <v>154.87200000000001</v>
      </c>
      <c r="I1227">
        <v>42.079000000000001</v>
      </c>
      <c r="J1227">
        <v>6.702</v>
      </c>
      <c r="K1227" t="s">
        <v>324</v>
      </c>
      <c r="L1227">
        <v>203.65299999999999</v>
      </c>
      <c r="M1227">
        <v>23000</v>
      </c>
      <c r="N1227">
        <v>900</v>
      </c>
      <c r="O1227">
        <v>36</v>
      </c>
      <c r="P1227" t="s">
        <v>324</v>
      </c>
      <c r="Q1227">
        <v>23936</v>
      </c>
      <c r="R1227" t="s">
        <v>324</v>
      </c>
      <c r="S1227" t="s">
        <v>324</v>
      </c>
      <c r="T1227" t="s">
        <v>324</v>
      </c>
      <c r="U1227" t="s">
        <v>324</v>
      </c>
      <c r="V1227">
        <v>0</v>
      </c>
      <c r="W1227" t="s">
        <v>324</v>
      </c>
      <c r="X1227" t="s">
        <v>324</v>
      </c>
      <c r="Y1227" t="s">
        <v>324</v>
      </c>
      <c r="Z1227" t="s">
        <v>324</v>
      </c>
      <c r="AA1227">
        <v>0</v>
      </c>
      <c r="AB1227" t="s">
        <v>324</v>
      </c>
      <c r="AC1227" t="s">
        <v>324</v>
      </c>
      <c r="AD1227" t="s">
        <v>324</v>
      </c>
      <c r="AE1227" t="s">
        <v>324</v>
      </c>
      <c r="AF1227">
        <v>0</v>
      </c>
      <c r="AG1227" t="s">
        <v>324</v>
      </c>
      <c r="AH1227" t="s">
        <v>324</v>
      </c>
      <c r="AI1227" t="s">
        <v>324</v>
      </c>
      <c r="AJ1227" t="s">
        <v>324</v>
      </c>
      <c r="AK1227">
        <v>0</v>
      </c>
      <c r="AL1227" t="s">
        <v>324</v>
      </c>
      <c r="AM1227" t="s">
        <v>324</v>
      </c>
      <c r="AN1227" t="s">
        <v>324</v>
      </c>
      <c r="AO1227" t="s">
        <v>324</v>
      </c>
      <c r="AP1227">
        <v>0</v>
      </c>
      <c r="AQ1227" t="s">
        <v>324</v>
      </c>
      <c r="AR1227" t="s">
        <v>324</v>
      </c>
      <c r="AS1227" t="s">
        <v>324</v>
      </c>
      <c r="AT1227" t="s">
        <v>324</v>
      </c>
      <c r="AU1227">
        <v>0</v>
      </c>
      <c r="AV1227" t="s">
        <v>324</v>
      </c>
      <c r="AW1227" t="s">
        <v>324</v>
      </c>
      <c r="AX1227" t="s">
        <v>324</v>
      </c>
      <c r="AY1227" t="s">
        <v>324</v>
      </c>
      <c r="AZ1227">
        <v>0</v>
      </c>
      <c r="BA1227" t="s">
        <v>324</v>
      </c>
      <c r="BB1227" t="s">
        <v>324</v>
      </c>
      <c r="BC1227" t="s">
        <v>324</v>
      </c>
      <c r="BD1227" t="s">
        <v>324</v>
      </c>
      <c r="BE1227">
        <v>0</v>
      </c>
      <c r="BF1227" t="s">
        <v>324</v>
      </c>
      <c r="BG1227" t="s">
        <v>324</v>
      </c>
      <c r="BH1227" t="s">
        <v>324</v>
      </c>
      <c r="BI1227" t="s">
        <v>324</v>
      </c>
      <c r="BJ1227">
        <v>0</v>
      </c>
      <c r="BK1227">
        <v>7.0000000000000001E-3</v>
      </c>
      <c r="BL1227">
        <v>2E-3</v>
      </c>
      <c r="BM1227">
        <v>0</v>
      </c>
      <c r="BN1227" t="s">
        <v>324</v>
      </c>
      <c r="BO1227">
        <v>8.9999999999999993E-3</v>
      </c>
      <c r="BP1227">
        <v>5</v>
      </c>
      <c r="BQ1227">
        <v>1</v>
      </c>
      <c r="BR1227">
        <v>0</v>
      </c>
      <c r="BS1227" t="s">
        <v>324</v>
      </c>
      <c r="BT1227">
        <v>6</v>
      </c>
      <c r="BU1227" t="s">
        <v>324</v>
      </c>
      <c r="BV1227" t="s">
        <v>324</v>
      </c>
      <c r="BW1227" t="s">
        <v>324</v>
      </c>
      <c r="BX1227" t="s">
        <v>324</v>
      </c>
      <c r="BY1227">
        <v>0</v>
      </c>
      <c r="BZ1227">
        <v>6.0000000000000001E-3</v>
      </c>
      <c r="CA1227">
        <v>0.4</v>
      </c>
      <c r="CB1227" t="s">
        <v>324</v>
      </c>
      <c r="CC1227" t="s">
        <v>324</v>
      </c>
      <c r="CD1227">
        <v>0.40600000000000003</v>
      </c>
      <c r="CE1227">
        <v>1</v>
      </c>
      <c r="CF1227">
        <v>1</v>
      </c>
      <c r="CG1227" t="s">
        <v>324</v>
      </c>
      <c r="CH1227" t="s">
        <v>324</v>
      </c>
      <c r="CI1227">
        <v>2</v>
      </c>
      <c r="CJ1227" t="s">
        <v>324</v>
      </c>
      <c r="CK1227" t="s">
        <v>324</v>
      </c>
      <c r="CL1227" t="s">
        <v>324</v>
      </c>
      <c r="CM1227" t="s">
        <v>324</v>
      </c>
      <c r="CN1227">
        <v>0</v>
      </c>
      <c r="CO1227">
        <v>154.88499999999999</v>
      </c>
      <c r="CP1227">
        <v>42.481000000000002</v>
      </c>
      <c r="CQ1227">
        <v>6.702</v>
      </c>
      <c r="CR1227">
        <v>0</v>
      </c>
      <c r="CS1227">
        <v>204.06800000000001</v>
      </c>
      <c r="CT1227">
        <v>23006</v>
      </c>
      <c r="CU1227">
        <v>902</v>
      </c>
      <c r="CV1227">
        <v>36</v>
      </c>
      <c r="CW1227">
        <v>0</v>
      </c>
      <c r="CX1227">
        <v>23944</v>
      </c>
      <c r="CY1227">
        <v>0</v>
      </c>
      <c r="CZ1227">
        <v>0</v>
      </c>
      <c r="DA1227">
        <v>0</v>
      </c>
      <c r="DB1227">
        <v>0</v>
      </c>
      <c r="DC1227">
        <v>0</v>
      </c>
    </row>
    <row r="1228" spans="1:107" x14ac:dyDescent="0.45">
      <c r="A1228">
        <v>2024</v>
      </c>
      <c r="B1228">
        <v>4</v>
      </c>
      <c r="C1228" t="s">
        <v>185</v>
      </c>
      <c r="D1228">
        <v>6235</v>
      </c>
      <c r="E1228" t="s">
        <v>589</v>
      </c>
      <c r="F1228" t="s">
        <v>323</v>
      </c>
      <c r="G1228" t="s">
        <v>244</v>
      </c>
      <c r="H1228">
        <v>1.7330000000000001</v>
      </c>
      <c r="I1228" t="s">
        <v>324</v>
      </c>
      <c r="J1228" t="s">
        <v>324</v>
      </c>
      <c r="K1228" t="s">
        <v>324</v>
      </c>
      <c r="L1228">
        <v>1.7330000000000001</v>
      </c>
      <c r="M1228">
        <v>284</v>
      </c>
      <c r="N1228" t="s">
        <v>324</v>
      </c>
      <c r="O1228" t="s">
        <v>324</v>
      </c>
      <c r="P1228" t="s">
        <v>324</v>
      </c>
      <c r="Q1228">
        <v>284</v>
      </c>
      <c r="R1228" t="s">
        <v>324</v>
      </c>
      <c r="S1228" t="s">
        <v>324</v>
      </c>
      <c r="T1228" t="s">
        <v>324</v>
      </c>
      <c r="U1228" t="s">
        <v>324</v>
      </c>
      <c r="V1228">
        <v>0</v>
      </c>
      <c r="W1228" t="s">
        <v>324</v>
      </c>
      <c r="X1228" t="s">
        <v>324</v>
      </c>
      <c r="Y1228" t="s">
        <v>324</v>
      </c>
      <c r="Z1228" t="s">
        <v>324</v>
      </c>
      <c r="AA1228">
        <v>0</v>
      </c>
      <c r="AB1228" t="s">
        <v>324</v>
      </c>
      <c r="AC1228" t="s">
        <v>324</v>
      </c>
      <c r="AD1228" t="s">
        <v>324</v>
      </c>
      <c r="AE1228" t="s">
        <v>324</v>
      </c>
      <c r="AF1228">
        <v>0</v>
      </c>
      <c r="AG1228" t="s">
        <v>324</v>
      </c>
      <c r="AH1228" t="s">
        <v>324</v>
      </c>
      <c r="AI1228" t="s">
        <v>324</v>
      </c>
      <c r="AJ1228" t="s">
        <v>324</v>
      </c>
      <c r="AK1228">
        <v>0</v>
      </c>
      <c r="AL1228" t="s">
        <v>324</v>
      </c>
      <c r="AM1228" t="s">
        <v>324</v>
      </c>
      <c r="AN1228" t="s">
        <v>324</v>
      </c>
      <c r="AO1228" t="s">
        <v>324</v>
      </c>
      <c r="AP1228">
        <v>0</v>
      </c>
      <c r="AQ1228" t="s">
        <v>324</v>
      </c>
      <c r="AR1228" t="s">
        <v>324</v>
      </c>
      <c r="AS1228" t="s">
        <v>324</v>
      </c>
      <c r="AT1228" t="s">
        <v>324</v>
      </c>
      <c r="AU1228">
        <v>0</v>
      </c>
      <c r="AV1228" t="s">
        <v>324</v>
      </c>
      <c r="AW1228" t="s">
        <v>324</v>
      </c>
      <c r="AX1228" t="s">
        <v>324</v>
      </c>
      <c r="AY1228" t="s">
        <v>324</v>
      </c>
      <c r="AZ1228">
        <v>0</v>
      </c>
      <c r="BA1228" t="s">
        <v>324</v>
      </c>
      <c r="BB1228" t="s">
        <v>324</v>
      </c>
      <c r="BC1228" t="s">
        <v>324</v>
      </c>
      <c r="BD1228" t="s">
        <v>324</v>
      </c>
      <c r="BE1228">
        <v>0</v>
      </c>
      <c r="BF1228" t="s">
        <v>324</v>
      </c>
      <c r="BG1228" t="s">
        <v>324</v>
      </c>
      <c r="BH1228" t="s">
        <v>324</v>
      </c>
      <c r="BI1228" t="s">
        <v>324</v>
      </c>
      <c r="BJ1228">
        <v>0</v>
      </c>
      <c r="BK1228" t="s">
        <v>324</v>
      </c>
      <c r="BL1228" t="s">
        <v>324</v>
      </c>
      <c r="BM1228" t="s">
        <v>324</v>
      </c>
      <c r="BN1228" t="s">
        <v>324</v>
      </c>
      <c r="BO1228">
        <v>0</v>
      </c>
      <c r="BP1228" t="s">
        <v>324</v>
      </c>
      <c r="BQ1228" t="s">
        <v>324</v>
      </c>
      <c r="BR1228" t="s">
        <v>324</v>
      </c>
      <c r="BS1228" t="s">
        <v>324</v>
      </c>
      <c r="BT1228">
        <v>0</v>
      </c>
      <c r="BU1228" t="s">
        <v>324</v>
      </c>
      <c r="BV1228" t="s">
        <v>324</v>
      </c>
      <c r="BW1228" t="s">
        <v>324</v>
      </c>
      <c r="BX1228" t="s">
        <v>324</v>
      </c>
      <c r="BY1228">
        <v>0</v>
      </c>
      <c r="BZ1228" t="s">
        <v>324</v>
      </c>
      <c r="CA1228" t="s">
        <v>324</v>
      </c>
      <c r="CB1228" t="s">
        <v>324</v>
      </c>
      <c r="CC1228" t="s">
        <v>324</v>
      </c>
      <c r="CD1228">
        <v>0</v>
      </c>
      <c r="CE1228" t="s">
        <v>324</v>
      </c>
      <c r="CF1228" t="s">
        <v>324</v>
      </c>
      <c r="CG1228" t="s">
        <v>324</v>
      </c>
      <c r="CH1228" t="s">
        <v>324</v>
      </c>
      <c r="CI1228">
        <v>0</v>
      </c>
      <c r="CJ1228" t="s">
        <v>324</v>
      </c>
      <c r="CK1228" t="s">
        <v>324</v>
      </c>
      <c r="CL1228" t="s">
        <v>324</v>
      </c>
      <c r="CM1228" t="s">
        <v>324</v>
      </c>
      <c r="CN1228">
        <v>0</v>
      </c>
      <c r="CO1228">
        <v>1.7330000000000001</v>
      </c>
      <c r="CP1228" t="s">
        <v>179</v>
      </c>
      <c r="CQ1228" t="s">
        <v>179</v>
      </c>
      <c r="CR1228">
        <v>0</v>
      </c>
      <c r="CS1228">
        <v>1.7330000000000001</v>
      </c>
      <c r="CT1228">
        <v>284</v>
      </c>
      <c r="CU1228">
        <v>0</v>
      </c>
      <c r="CV1228">
        <v>0</v>
      </c>
      <c r="CW1228">
        <v>0</v>
      </c>
      <c r="CX1228">
        <v>284</v>
      </c>
      <c r="CY1228">
        <v>0</v>
      </c>
      <c r="CZ1228">
        <v>0</v>
      </c>
      <c r="DA1228">
        <v>0</v>
      </c>
      <c r="DB1228">
        <v>0</v>
      </c>
      <c r="DC1228">
        <v>0</v>
      </c>
    </row>
    <row r="1229" spans="1:107" x14ac:dyDescent="0.45">
      <c r="A1229">
        <v>2024</v>
      </c>
      <c r="B1229">
        <v>4</v>
      </c>
      <c r="C1229" t="s">
        <v>185</v>
      </c>
      <c r="D1229">
        <v>9837</v>
      </c>
      <c r="E1229" t="s">
        <v>468</v>
      </c>
      <c r="F1229" t="s">
        <v>323</v>
      </c>
      <c r="G1229" t="s">
        <v>244</v>
      </c>
      <c r="H1229">
        <v>3.8210000000000002</v>
      </c>
      <c r="I1229" t="s">
        <v>324</v>
      </c>
      <c r="J1229" t="s">
        <v>324</v>
      </c>
      <c r="K1229" t="s">
        <v>324</v>
      </c>
      <c r="L1229">
        <v>3.8210000000000002</v>
      </c>
      <c r="M1229">
        <v>506</v>
      </c>
      <c r="N1229" t="s">
        <v>324</v>
      </c>
      <c r="O1229" t="s">
        <v>324</v>
      </c>
      <c r="P1229" t="s">
        <v>324</v>
      </c>
      <c r="Q1229">
        <v>506</v>
      </c>
      <c r="R1229" t="s">
        <v>324</v>
      </c>
      <c r="S1229" t="s">
        <v>324</v>
      </c>
      <c r="T1229" t="s">
        <v>324</v>
      </c>
      <c r="U1229" t="s">
        <v>324</v>
      </c>
      <c r="V1229">
        <v>0</v>
      </c>
      <c r="W1229" t="s">
        <v>324</v>
      </c>
      <c r="X1229" t="s">
        <v>324</v>
      </c>
      <c r="Y1229" t="s">
        <v>324</v>
      </c>
      <c r="Z1229" t="s">
        <v>324</v>
      </c>
      <c r="AA1229">
        <v>0</v>
      </c>
      <c r="AB1229">
        <v>252.86500000000001</v>
      </c>
      <c r="AC1229" t="s">
        <v>324</v>
      </c>
      <c r="AD1229" t="s">
        <v>324</v>
      </c>
      <c r="AE1229" t="s">
        <v>324</v>
      </c>
      <c r="AF1229">
        <v>0</v>
      </c>
      <c r="AG1229" t="s">
        <v>324</v>
      </c>
      <c r="AH1229" t="s">
        <v>324</v>
      </c>
      <c r="AI1229" t="s">
        <v>324</v>
      </c>
      <c r="AJ1229" t="s">
        <v>324</v>
      </c>
      <c r="AK1229">
        <v>0</v>
      </c>
      <c r="AL1229" t="s">
        <v>324</v>
      </c>
      <c r="AM1229" t="s">
        <v>324</v>
      </c>
      <c r="AN1229" t="s">
        <v>324</v>
      </c>
      <c r="AO1229" t="s">
        <v>324</v>
      </c>
      <c r="AP1229">
        <v>0</v>
      </c>
      <c r="AQ1229" t="s">
        <v>324</v>
      </c>
      <c r="AR1229" t="s">
        <v>324</v>
      </c>
      <c r="AS1229" t="s">
        <v>324</v>
      </c>
      <c r="AT1229" t="s">
        <v>324</v>
      </c>
      <c r="AU1229">
        <v>0</v>
      </c>
      <c r="AV1229" t="s">
        <v>324</v>
      </c>
      <c r="AW1229" t="s">
        <v>324</v>
      </c>
      <c r="AX1229" t="s">
        <v>324</v>
      </c>
      <c r="AY1229" t="s">
        <v>324</v>
      </c>
      <c r="AZ1229">
        <v>0</v>
      </c>
      <c r="BA1229" t="s">
        <v>324</v>
      </c>
      <c r="BB1229" t="s">
        <v>324</v>
      </c>
      <c r="BC1229" t="s">
        <v>324</v>
      </c>
      <c r="BD1229" t="s">
        <v>324</v>
      </c>
      <c r="BE1229">
        <v>0</v>
      </c>
      <c r="BF1229" t="s">
        <v>324</v>
      </c>
      <c r="BG1229" t="s">
        <v>324</v>
      </c>
      <c r="BH1229" t="s">
        <v>324</v>
      </c>
      <c r="BI1229" t="s">
        <v>324</v>
      </c>
      <c r="BJ1229">
        <v>0</v>
      </c>
      <c r="BK1229" t="s">
        <v>324</v>
      </c>
      <c r="BL1229" t="s">
        <v>324</v>
      </c>
      <c r="BM1229" t="s">
        <v>324</v>
      </c>
      <c r="BN1229" t="s">
        <v>324</v>
      </c>
      <c r="BO1229">
        <v>0</v>
      </c>
      <c r="BP1229" t="s">
        <v>324</v>
      </c>
      <c r="BQ1229" t="s">
        <v>324</v>
      </c>
      <c r="BR1229" t="s">
        <v>324</v>
      </c>
      <c r="BS1229" t="s">
        <v>324</v>
      </c>
      <c r="BT1229">
        <v>0</v>
      </c>
      <c r="BU1229" t="s">
        <v>324</v>
      </c>
      <c r="BV1229" t="s">
        <v>324</v>
      </c>
      <c r="BW1229" t="s">
        <v>324</v>
      </c>
      <c r="BX1229" t="s">
        <v>324</v>
      </c>
      <c r="BY1229">
        <v>0</v>
      </c>
      <c r="BZ1229" t="s">
        <v>324</v>
      </c>
      <c r="CA1229" t="s">
        <v>324</v>
      </c>
      <c r="CB1229" t="s">
        <v>324</v>
      </c>
      <c r="CC1229" t="s">
        <v>324</v>
      </c>
      <c r="CD1229">
        <v>0</v>
      </c>
      <c r="CE1229" t="s">
        <v>324</v>
      </c>
      <c r="CF1229" t="s">
        <v>324</v>
      </c>
      <c r="CG1229" t="s">
        <v>324</v>
      </c>
      <c r="CH1229" t="s">
        <v>324</v>
      </c>
      <c r="CI1229">
        <v>0</v>
      </c>
      <c r="CJ1229" t="s">
        <v>324</v>
      </c>
      <c r="CK1229" t="s">
        <v>324</v>
      </c>
      <c r="CL1229" t="s">
        <v>324</v>
      </c>
      <c r="CM1229" t="s">
        <v>324</v>
      </c>
      <c r="CN1229">
        <v>0</v>
      </c>
      <c r="CO1229">
        <v>3.8210000000000002</v>
      </c>
      <c r="CP1229" t="s">
        <v>179</v>
      </c>
      <c r="CQ1229" t="s">
        <v>179</v>
      </c>
      <c r="CR1229">
        <v>0</v>
      </c>
      <c r="CS1229">
        <v>3.8210000000000002</v>
      </c>
      <c r="CT1229">
        <v>506</v>
      </c>
      <c r="CU1229">
        <v>0</v>
      </c>
      <c r="CV1229">
        <v>0</v>
      </c>
      <c r="CW1229">
        <v>0</v>
      </c>
      <c r="CX1229">
        <v>506</v>
      </c>
      <c r="CY1229">
        <v>252.86500000000001</v>
      </c>
      <c r="CZ1229">
        <v>0</v>
      </c>
      <c r="DA1229">
        <v>0</v>
      </c>
      <c r="DB1229">
        <v>0</v>
      </c>
      <c r="DC1229">
        <v>252.86500000000001</v>
      </c>
    </row>
    <row r="1230" spans="1:107" x14ac:dyDescent="0.45">
      <c r="A1230">
        <v>2024</v>
      </c>
      <c r="B1230">
        <v>4</v>
      </c>
      <c r="C1230" t="s">
        <v>185</v>
      </c>
      <c r="D1230">
        <v>16496</v>
      </c>
      <c r="E1230" t="s">
        <v>469</v>
      </c>
      <c r="F1230" t="s">
        <v>323</v>
      </c>
      <c r="G1230" t="s">
        <v>244</v>
      </c>
      <c r="H1230">
        <v>2.5979999999999999</v>
      </c>
      <c r="I1230">
        <v>5.5E-2</v>
      </c>
      <c r="J1230">
        <v>0.2</v>
      </c>
      <c r="K1230" t="s">
        <v>324</v>
      </c>
      <c r="L1230">
        <v>2.8530000000000002</v>
      </c>
      <c r="M1230">
        <v>361</v>
      </c>
      <c r="N1230">
        <v>2</v>
      </c>
      <c r="O1230">
        <v>1</v>
      </c>
      <c r="P1230" t="s">
        <v>324</v>
      </c>
      <c r="Q1230">
        <v>364</v>
      </c>
      <c r="R1230" t="s">
        <v>324</v>
      </c>
      <c r="S1230" t="s">
        <v>324</v>
      </c>
      <c r="T1230" t="s">
        <v>324</v>
      </c>
      <c r="U1230" t="s">
        <v>324</v>
      </c>
      <c r="V1230">
        <v>0</v>
      </c>
      <c r="W1230" t="s">
        <v>324</v>
      </c>
      <c r="X1230" t="s">
        <v>324</v>
      </c>
      <c r="Y1230" t="s">
        <v>324</v>
      </c>
      <c r="Z1230" t="s">
        <v>324</v>
      </c>
      <c r="AA1230">
        <v>0</v>
      </c>
      <c r="AB1230">
        <v>171.77500000000001</v>
      </c>
      <c r="AC1230">
        <v>2.0910000000000002</v>
      </c>
      <c r="AD1230" t="s">
        <v>324</v>
      </c>
      <c r="AE1230" t="s">
        <v>324</v>
      </c>
      <c r="AF1230">
        <v>173.86600000000001</v>
      </c>
      <c r="AG1230" t="s">
        <v>324</v>
      </c>
      <c r="AH1230" t="s">
        <v>324</v>
      </c>
      <c r="AI1230" t="s">
        <v>324</v>
      </c>
      <c r="AJ1230" t="s">
        <v>324</v>
      </c>
      <c r="AK1230">
        <v>0</v>
      </c>
      <c r="AL1230" t="s">
        <v>324</v>
      </c>
      <c r="AM1230" t="s">
        <v>324</v>
      </c>
      <c r="AN1230" t="s">
        <v>324</v>
      </c>
      <c r="AO1230" t="s">
        <v>324</v>
      </c>
      <c r="AP1230">
        <v>0</v>
      </c>
      <c r="AQ1230" t="s">
        <v>324</v>
      </c>
      <c r="AR1230" t="s">
        <v>324</v>
      </c>
      <c r="AS1230" t="s">
        <v>324</v>
      </c>
      <c r="AT1230" t="s">
        <v>324</v>
      </c>
      <c r="AU1230">
        <v>0</v>
      </c>
      <c r="AV1230" t="s">
        <v>324</v>
      </c>
      <c r="AW1230" t="s">
        <v>324</v>
      </c>
      <c r="AX1230" t="s">
        <v>324</v>
      </c>
      <c r="AY1230" t="s">
        <v>324</v>
      </c>
      <c r="AZ1230">
        <v>0</v>
      </c>
      <c r="BA1230" t="s">
        <v>324</v>
      </c>
      <c r="BB1230" t="s">
        <v>324</v>
      </c>
      <c r="BC1230" t="s">
        <v>324</v>
      </c>
      <c r="BD1230" t="s">
        <v>324</v>
      </c>
      <c r="BE1230">
        <v>0</v>
      </c>
      <c r="BF1230" t="s">
        <v>324</v>
      </c>
      <c r="BG1230" t="s">
        <v>324</v>
      </c>
      <c r="BH1230" t="s">
        <v>324</v>
      </c>
      <c r="BI1230" t="s">
        <v>324</v>
      </c>
      <c r="BJ1230">
        <v>0</v>
      </c>
      <c r="BK1230" t="s">
        <v>324</v>
      </c>
      <c r="BL1230" t="s">
        <v>324</v>
      </c>
      <c r="BM1230" t="s">
        <v>324</v>
      </c>
      <c r="BN1230" t="s">
        <v>324</v>
      </c>
      <c r="BO1230">
        <v>0</v>
      </c>
      <c r="BP1230" t="s">
        <v>324</v>
      </c>
      <c r="BQ1230" t="s">
        <v>324</v>
      </c>
      <c r="BR1230" t="s">
        <v>324</v>
      </c>
      <c r="BS1230" t="s">
        <v>324</v>
      </c>
      <c r="BT1230">
        <v>0</v>
      </c>
      <c r="BU1230" t="s">
        <v>324</v>
      </c>
      <c r="BV1230" t="s">
        <v>324</v>
      </c>
      <c r="BW1230" t="s">
        <v>324</v>
      </c>
      <c r="BX1230" t="s">
        <v>324</v>
      </c>
      <c r="BY1230">
        <v>0</v>
      </c>
      <c r="BZ1230" t="s">
        <v>324</v>
      </c>
      <c r="CA1230" t="s">
        <v>324</v>
      </c>
      <c r="CB1230" t="s">
        <v>324</v>
      </c>
      <c r="CC1230" t="s">
        <v>324</v>
      </c>
      <c r="CD1230">
        <v>0</v>
      </c>
      <c r="CE1230" t="s">
        <v>324</v>
      </c>
      <c r="CF1230" t="s">
        <v>324</v>
      </c>
      <c r="CG1230" t="s">
        <v>324</v>
      </c>
      <c r="CH1230" t="s">
        <v>324</v>
      </c>
      <c r="CI1230">
        <v>0</v>
      </c>
      <c r="CJ1230" t="s">
        <v>324</v>
      </c>
      <c r="CK1230" t="s">
        <v>324</v>
      </c>
      <c r="CL1230" t="s">
        <v>324</v>
      </c>
      <c r="CM1230" t="s">
        <v>324</v>
      </c>
      <c r="CN1230">
        <v>0</v>
      </c>
      <c r="CO1230">
        <v>2.5979999999999999</v>
      </c>
      <c r="CP1230">
        <v>5.5E-2</v>
      </c>
      <c r="CQ1230">
        <v>0.2</v>
      </c>
      <c r="CR1230">
        <v>0</v>
      </c>
      <c r="CS1230">
        <v>2.8530000000000002</v>
      </c>
      <c r="CT1230">
        <v>361</v>
      </c>
      <c r="CU1230">
        <v>2</v>
      </c>
      <c r="CV1230">
        <v>1</v>
      </c>
      <c r="CW1230">
        <v>0</v>
      </c>
      <c r="CX1230">
        <v>364</v>
      </c>
      <c r="CY1230">
        <v>171.77500000000001</v>
      </c>
      <c r="CZ1230">
        <v>2.0910000000000002</v>
      </c>
      <c r="DA1230">
        <v>0</v>
      </c>
      <c r="DB1230">
        <v>0</v>
      </c>
      <c r="DC1230">
        <v>173.86600000000001</v>
      </c>
    </row>
    <row r="1231" spans="1:107" x14ac:dyDescent="0.45">
      <c r="A1231">
        <v>2024</v>
      </c>
      <c r="B1231">
        <v>4</v>
      </c>
      <c r="C1231" t="s">
        <v>185</v>
      </c>
      <c r="D1231">
        <v>19876</v>
      </c>
      <c r="E1231" t="s">
        <v>470</v>
      </c>
      <c r="F1231" t="s">
        <v>323</v>
      </c>
      <c r="G1231" t="s">
        <v>244</v>
      </c>
      <c r="H1231">
        <v>4.7249999999999996</v>
      </c>
      <c r="I1231">
        <v>0.98099999999999998</v>
      </c>
      <c r="J1231" t="s">
        <v>324</v>
      </c>
      <c r="K1231" t="s">
        <v>324</v>
      </c>
      <c r="L1231">
        <v>5.7060000000000004</v>
      </c>
      <c r="M1231">
        <v>643</v>
      </c>
      <c r="N1231">
        <v>27</v>
      </c>
      <c r="O1231" t="s">
        <v>324</v>
      </c>
      <c r="P1231" t="s">
        <v>324</v>
      </c>
      <c r="Q1231">
        <v>670</v>
      </c>
      <c r="R1231" t="s">
        <v>324</v>
      </c>
      <c r="S1231" t="s">
        <v>324</v>
      </c>
      <c r="T1231" t="s">
        <v>324</v>
      </c>
      <c r="U1231" t="s">
        <v>324</v>
      </c>
      <c r="V1231">
        <v>0</v>
      </c>
      <c r="W1231" t="s">
        <v>324</v>
      </c>
      <c r="X1231" t="s">
        <v>324</v>
      </c>
      <c r="Y1231" t="s">
        <v>324</v>
      </c>
      <c r="Z1231" t="s">
        <v>324</v>
      </c>
      <c r="AA1231">
        <v>0</v>
      </c>
      <c r="AB1231" t="s">
        <v>324</v>
      </c>
      <c r="AC1231" t="s">
        <v>324</v>
      </c>
      <c r="AD1231" t="s">
        <v>324</v>
      </c>
      <c r="AE1231" t="s">
        <v>324</v>
      </c>
      <c r="AF1231">
        <v>0</v>
      </c>
      <c r="AG1231" t="s">
        <v>324</v>
      </c>
      <c r="AH1231" t="s">
        <v>324</v>
      </c>
      <c r="AI1231" t="s">
        <v>324</v>
      </c>
      <c r="AJ1231" t="s">
        <v>324</v>
      </c>
      <c r="AK1231">
        <v>0</v>
      </c>
      <c r="AL1231" t="s">
        <v>324</v>
      </c>
      <c r="AM1231" t="s">
        <v>324</v>
      </c>
      <c r="AN1231" t="s">
        <v>324</v>
      </c>
      <c r="AO1231" t="s">
        <v>324</v>
      </c>
      <c r="AP1231">
        <v>0</v>
      </c>
      <c r="AQ1231" t="s">
        <v>324</v>
      </c>
      <c r="AR1231" t="s">
        <v>324</v>
      </c>
      <c r="AS1231" t="s">
        <v>324</v>
      </c>
      <c r="AT1231" t="s">
        <v>324</v>
      </c>
      <c r="AU1231">
        <v>0</v>
      </c>
      <c r="AV1231" t="s">
        <v>324</v>
      </c>
      <c r="AW1231" t="s">
        <v>324</v>
      </c>
      <c r="AX1231" t="s">
        <v>324</v>
      </c>
      <c r="AY1231" t="s">
        <v>324</v>
      </c>
      <c r="AZ1231">
        <v>0</v>
      </c>
      <c r="BA1231" t="s">
        <v>324</v>
      </c>
      <c r="BB1231" t="s">
        <v>324</v>
      </c>
      <c r="BC1231" t="s">
        <v>324</v>
      </c>
      <c r="BD1231" t="s">
        <v>324</v>
      </c>
      <c r="BE1231">
        <v>0</v>
      </c>
      <c r="BF1231" t="s">
        <v>324</v>
      </c>
      <c r="BG1231" t="s">
        <v>324</v>
      </c>
      <c r="BH1231" t="s">
        <v>324</v>
      </c>
      <c r="BI1231" t="s">
        <v>324</v>
      </c>
      <c r="BJ1231">
        <v>0</v>
      </c>
      <c r="BK1231">
        <v>4.5999999999999999E-2</v>
      </c>
      <c r="BL1231">
        <v>4.5999999999999999E-2</v>
      </c>
      <c r="BM1231" t="s">
        <v>324</v>
      </c>
      <c r="BN1231" t="s">
        <v>324</v>
      </c>
      <c r="BO1231">
        <v>9.1999999999999998E-2</v>
      </c>
      <c r="BP1231">
        <v>112</v>
      </c>
      <c r="BQ1231">
        <v>15</v>
      </c>
      <c r="BR1231" t="s">
        <v>324</v>
      </c>
      <c r="BS1231" t="s">
        <v>324</v>
      </c>
      <c r="BT1231">
        <v>127</v>
      </c>
      <c r="BU1231" t="s">
        <v>324</v>
      </c>
      <c r="BV1231" t="s">
        <v>324</v>
      </c>
      <c r="BW1231" t="s">
        <v>324</v>
      </c>
      <c r="BX1231" t="s">
        <v>324</v>
      </c>
      <c r="BY1231">
        <v>0</v>
      </c>
      <c r="BZ1231" t="s">
        <v>324</v>
      </c>
      <c r="CA1231" t="s">
        <v>324</v>
      </c>
      <c r="CB1231" t="s">
        <v>324</v>
      </c>
      <c r="CC1231" t="s">
        <v>324</v>
      </c>
      <c r="CD1231">
        <v>0</v>
      </c>
      <c r="CE1231" t="s">
        <v>324</v>
      </c>
      <c r="CF1231" t="s">
        <v>324</v>
      </c>
      <c r="CG1231" t="s">
        <v>324</v>
      </c>
      <c r="CH1231" t="s">
        <v>324</v>
      </c>
      <c r="CI1231">
        <v>0</v>
      </c>
      <c r="CJ1231" t="s">
        <v>324</v>
      </c>
      <c r="CK1231" t="s">
        <v>324</v>
      </c>
      <c r="CL1231" t="s">
        <v>324</v>
      </c>
      <c r="CM1231" t="s">
        <v>324</v>
      </c>
      <c r="CN1231">
        <v>0</v>
      </c>
      <c r="CO1231">
        <v>4.7709999999999999</v>
      </c>
      <c r="CP1231">
        <v>1.0269999999999999</v>
      </c>
      <c r="CQ1231" t="s">
        <v>179</v>
      </c>
      <c r="CR1231">
        <v>0</v>
      </c>
      <c r="CS1231">
        <v>5.798</v>
      </c>
      <c r="CT1231">
        <v>755</v>
      </c>
      <c r="CU1231">
        <v>42</v>
      </c>
      <c r="CV1231">
        <v>0</v>
      </c>
      <c r="CW1231">
        <v>0</v>
      </c>
      <c r="CX1231">
        <v>797</v>
      </c>
      <c r="CY1231">
        <v>0</v>
      </c>
      <c r="CZ1231">
        <v>0</v>
      </c>
      <c r="DA1231">
        <v>0</v>
      </c>
      <c r="DB1231">
        <v>0</v>
      </c>
      <c r="DC1231">
        <v>0</v>
      </c>
    </row>
    <row r="1232" spans="1:107" x14ac:dyDescent="0.45">
      <c r="A1232">
        <v>2024</v>
      </c>
      <c r="B1232">
        <v>4</v>
      </c>
      <c r="C1232" t="s">
        <v>185</v>
      </c>
      <c r="D1232">
        <v>24889</v>
      </c>
      <c r="E1232" t="s">
        <v>471</v>
      </c>
      <c r="F1232" t="s">
        <v>323</v>
      </c>
      <c r="G1232" t="s">
        <v>244</v>
      </c>
      <c r="H1232">
        <v>6.4160000000000004</v>
      </c>
      <c r="I1232" t="s">
        <v>324</v>
      </c>
      <c r="J1232" t="s">
        <v>324</v>
      </c>
      <c r="K1232" t="s">
        <v>324</v>
      </c>
      <c r="L1232">
        <v>6.4160000000000004</v>
      </c>
      <c r="M1232">
        <v>802</v>
      </c>
      <c r="N1232" t="s">
        <v>324</v>
      </c>
      <c r="O1232" t="s">
        <v>324</v>
      </c>
      <c r="P1232" t="s">
        <v>324</v>
      </c>
      <c r="Q1232">
        <v>802</v>
      </c>
      <c r="R1232">
        <v>0.23</v>
      </c>
      <c r="S1232" t="s">
        <v>324</v>
      </c>
      <c r="T1232" t="s">
        <v>324</v>
      </c>
      <c r="U1232" t="s">
        <v>324</v>
      </c>
      <c r="V1232">
        <v>0.23</v>
      </c>
      <c r="W1232">
        <v>146</v>
      </c>
      <c r="X1232" t="s">
        <v>324</v>
      </c>
      <c r="Y1232" t="s">
        <v>324</v>
      </c>
      <c r="Z1232" t="s">
        <v>324</v>
      </c>
      <c r="AA1232">
        <v>146</v>
      </c>
      <c r="AB1232" t="s">
        <v>324</v>
      </c>
      <c r="AC1232" t="s">
        <v>324</v>
      </c>
      <c r="AD1232" t="s">
        <v>324</v>
      </c>
      <c r="AE1232" t="s">
        <v>324</v>
      </c>
      <c r="AF1232">
        <v>0</v>
      </c>
      <c r="AG1232" t="s">
        <v>324</v>
      </c>
      <c r="AH1232" t="s">
        <v>324</v>
      </c>
      <c r="AI1232" t="s">
        <v>324</v>
      </c>
      <c r="AJ1232" t="s">
        <v>324</v>
      </c>
      <c r="AK1232">
        <v>0</v>
      </c>
      <c r="AL1232" t="s">
        <v>324</v>
      </c>
      <c r="AM1232" t="s">
        <v>324</v>
      </c>
      <c r="AN1232" t="s">
        <v>324</v>
      </c>
      <c r="AO1232" t="s">
        <v>324</v>
      </c>
      <c r="AP1232">
        <v>0</v>
      </c>
      <c r="AQ1232" t="s">
        <v>324</v>
      </c>
      <c r="AR1232" t="s">
        <v>324</v>
      </c>
      <c r="AS1232" t="s">
        <v>324</v>
      </c>
      <c r="AT1232" t="s">
        <v>324</v>
      </c>
      <c r="AU1232">
        <v>0</v>
      </c>
      <c r="AV1232" t="s">
        <v>324</v>
      </c>
      <c r="AW1232" t="s">
        <v>324</v>
      </c>
      <c r="AX1232" t="s">
        <v>324</v>
      </c>
      <c r="AY1232" t="s">
        <v>324</v>
      </c>
      <c r="AZ1232">
        <v>0</v>
      </c>
      <c r="BA1232" t="s">
        <v>324</v>
      </c>
      <c r="BB1232" t="s">
        <v>324</v>
      </c>
      <c r="BC1232" t="s">
        <v>324</v>
      </c>
      <c r="BD1232" t="s">
        <v>324</v>
      </c>
      <c r="BE1232">
        <v>0</v>
      </c>
      <c r="BF1232" t="s">
        <v>324</v>
      </c>
      <c r="BG1232" t="s">
        <v>324</v>
      </c>
      <c r="BH1232" t="s">
        <v>324</v>
      </c>
      <c r="BI1232" t="s">
        <v>324</v>
      </c>
      <c r="BJ1232">
        <v>0</v>
      </c>
      <c r="BK1232" t="s">
        <v>324</v>
      </c>
      <c r="BL1232" t="s">
        <v>324</v>
      </c>
      <c r="BM1232" t="s">
        <v>324</v>
      </c>
      <c r="BN1232" t="s">
        <v>324</v>
      </c>
      <c r="BO1232">
        <v>0</v>
      </c>
      <c r="BP1232" t="s">
        <v>324</v>
      </c>
      <c r="BQ1232" t="s">
        <v>324</v>
      </c>
      <c r="BR1232" t="s">
        <v>324</v>
      </c>
      <c r="BS1232" t="s">
        <v>324</v>
      </c>
      <c r="BT1232">
        <v>0</v>
      </c>
      <c r="BU1232" t="s">
        <v>324</v>
      </c>
      <c r="BV1232" t="s">
        <v>324</v>
      </c>
      <c r="BW1232" t="s">
        <v>324</v>
      </c>
      <c r="BX1232" t="s">
        <v>324</v>
      </c>
      <c r="BY1232">
        <v>0</v>
      </c>
      <c r="BZ1232" t="s">
        <v>324</v>
      </c>
      <c r="CA1232" t="s">
        <v>324</v>
      </c>
      <c r="CB1232" t="s">
        <v>324</v>
      </c>
      <c r="CC1232" t="s">
        <v>324</v>
      </c>
      <c r="CD1232">
        <v>0</v>
      </c>
      <c r="CE1232" t="s">
        <v>324</v>
      </c>
      <c r="CF1232" t="s">
        <v>324</v>
      </c>
      <c r="CG1232" t="s">
        <v>324</v>
      </c>
      <c r="CH1232" t="s">
        <v>324</v>
      </c>
      <c r="CI1232">
        <v>0</v>
      </c>
      <c r="CJ1232" t="s">
        <v>324</v>
      </c>
      <c r="CK1232" t="s">
        <v>324</v>
      </c>
      <c r="CL1232" t="s">
        <v>324</v>
      </c>
      <c r="CM1232" t="s">
        <v>324</v>
      </c>
      <c r="CN1232">
        <v>0</v>
      </c>
      <c r="CO1232">
        <v>6.6459999999999999</v>
      </c>
      <c r="CP1232" t="s">
        <v>179</v>
      </c>
      <c r="CQ1232" t="s">
        <v>179</v>
      </c>
      <c r="CR1232">
        <v>0</v>
      </c>
      <c r="CS1232">
        <v>6.6459999999999999</v>
      </c>
      <c r="CT1232">
        <v>948</v>
      </c>
      <c r="CU1232">
        <v>0</v>
      </c>
      <c r="CV1232">
        <v>0</v>
      </c>
      <c r="CW1232">
        <v>0</v>
      </c>
      <c r="CX1232">
        <v>948</v>
      </c>
      <c r="CY1232">
        <v>0</v>
      </c>
      <c r="CZ1232">
        <v>0</v>
      </c>
      <c r="DA1232">
        <v>0</v>
      </c>
      <c r="DB1232">
        <v>0</v>
      </c>
      <c r="DC1232">
        <v>0</v>
      </c>
    </row>
    <row r="1233" spans="1:107" x14ac:dyDescent="0.45">
      <c r="A1233">
        <v>2024</v>
      </c>
      <c r="B1233">
        <v>4</v>
      </c>
      <c r="C1233" t="s">
        <v>185</v>
      </c>
      <c r="D1233">
        <v>99999</v>
      </c>
      <c r="E1233" t="s">
        <v>329</v>
      </c>
      <c r="F1233" t="s">
        <v>323</v>
      </c>
      <c r="H1233">
        <v>36.509</v>
      </c>
      <c r="I1233">
        <v>4.3730000000000002</v>
      </c>
      <c r="J1233" t="s">
        <v>324</v>
      </c>
      <c r="K1233" t="s">
        <v>324</v>
      </c>
      <c r="L1233">
        <v>40.881999999999998</v>
      </c>
      <c r="M1233" t="s">
        <v>324</v>
      </c>
      <c r="N1233" t="s">
        <v>324</v>
      </c>
      <c r="O1233" t="s">
        <v>324</v>
      </c>
      <c r="P1233" t="s">
        <v>324</v>
      </c>
      <c r="Q1233" t="s">
        <v>324</v>
      </c>
      <c r="R1233" t="s">
        <v>324</v>
      </c>
      <c r="S1233" t="s">
        <v>324</v>
      </c>
      <c r="T1233" t="s">
        <v>324</v>
      </c>
      <c r="U1233" t="s">
        <v>324</v>
      </c>
      <c r="V1233" t="s">
        <v>324</v>
      </c>
      <c r="W1233" t="s">
        <v>324</v>
      </c>
      <c r="X1233" t="s">
        <v>324</v>
      </c>
      <c r="Y1233" t="s">
        <v>324</v>
      </c>
      <c r="Z1233" t="s">
        <v>324</v>
      </c>
      <c r="AA1233" t="s">
        <v>324</v>
      </c>
      <c r="AB1233" t="s">
        <v>324</v>
      </c>
      <c r="AC1233" t="s">
        <v>324</v>
      </c>
      <c r="AD1233" t="s">
        <v>324</v>
      </c>
      <c r="AE1233" t="s">
        <v>324</v>
      </c>
      <c r="AF1233" t="s">
        <v>324</v>
      </c>
      <c r="AG1233" t="s">
        <v>324</v>
      </c>
      <c r="AH1233" t="s">
        <v>324</v>
      </c>
      <c r="AI1233" t="s">
        <v>324</v>
      </c>
      <c r="AJ1233" t="s">
        <v>324</v>
      </c>
      <c r="AK1233" t="s">
        <v>324</v>
      </c>
      <c r="AL1233" t="s">
        <v>324</v>
      </c>
      <c r="AM1233" t="s">
        <v>324</v>
      </c>
      <c r="AN1233" t="s">
        <v>324</v>
      </c>
      <c r="AO1233" t="s">
        <v>324</v>
      </c>
      <c r="AP1233" t="s">
        <v>324</v>
      </c>
      <c r="AQ1233" t="s">
        <v>324</v>
      </c>
      <c r="AR1233" t="s">
        <v>324</v>
      </c>
      <c r="AS1233" t="s">
        <v>324</v>
      </c>
      <c r="AT1233" t="s">
        <v>324</v>
      </c>
      <c r="AU1233" t="s">
        <v>324</v>
      </c>
      <c r="AV1233" t="s">
        <v>324</v>
      </c>
      <c r="AW1233" t="s">
        <v>324</v>
      </c>
      <c r="AX1233" t="s">
        <v>324</v>
      </c>
      <c r="AY1233" t="s">
        <v>324</v>
      </c>
      <c r="AZ1233" t="s">
        <v>324</v>
      </c>
      <c r="BA1233" t="s">
        <v>324</v>
      </c>
      <c r="BB1233" t="s">
        <v>324</v>
      </c>
      <c r="BC1233" t="s">
        <v>324</v>
      </c>
      <c r="BD1233" t="s">
        <v>324</v>
      </c>
      <c r="BE1233" t="s">
        <v>324</v>
      </c>
      <c r="BF1233" t="s">
        <v>324</v>
      </c>
      <c r="BG1233" t="s">
        <v>324</v>
      </c>
      <c r="BH1233" t="s">
        <v>324</v>
      </c>
      <c r="BI1233" t="s">
        <v>324</v>
      </c>
      <c r="BJ1233" t="s">
        <v>324</v>
      </c>
      <c r="BK1233" t="s">
        <v>324</v>
      </c>
      <c r="BL1233" t="s">
        <v>324</v>
      </c>
      <c r="BM1233" t="s">
        <v>324</v>
      </c>
      <c r="BN1233" t="s">
        <v>324</v>
      </c>
      <c r="BO1233" t="s">
        <v>324</v>
      </c>
      <c r="BP1233" t="s">
        <v>324</v>
      </c>
      <c r="BQ1233" t="s">
        <v>324</v>
      </c>
      <c r="BR1233" t="s">
        <v>324</v>
      </c>
      <c r="BS1233" t="s">
        <v>324</v>
      </c>
      <c r="BT1233" t="s">
        <v>324</v>
      </c>
      <c r="BU1233" t="s">
        <v>324</v>
      </c>
      <c r="BV1233" t="s">
        <v>324</v>
      </c>
      <c r="BW1233" t="s">
        <v>324</v>
      </c>
      <c r="BX1233" t="s">
        <v>324</v>
      </c>
      <c r="BY1233" t="s">
        <v>324</v>
      </c>
      <c r="BZ1233" t="s">
        <v>324</v>
      </c>
      <c r="CA1233" t="s">
        <v>324</v>
      </c>
      <c r="CB1233" t="s">
        <v>324</v>
      </c>
      <c r="CC1233" t="s">
        <v>324</v>
      </c>
      <c r="CD1233" t="s">
        <v>324</v>
      </c>
      <c r="CE1233" t="s">
        <v>324</v>
      </c>
      <c r="CF1233" t="s">
        <v>324</v>
      </c>
      <c r="CG1233" t="s">
        <v>324</v>
      </c>
      <c r="CH1233" t="s">
        <v>324</v>
      </c>
      <c r="CI1233" t="s">
        <v>324</v>
      </c>
      <c r="CJ1233" t="s">
        <v>324</v>
      </c>
      <c r="CK1233" t="s">
        <v>324</v>
      </c>
      <c r="CL1233" t="s">
        <v>324</v>
      </c>
      <c r="CM1233" t="s">
        <v>324</v>
      </c>
      <c r="CN1233" t="s">
        <v>324</v>
      </c>
      <c r="CO1233">
        <v>36.509</v>
      </c>
      <c r="CP1233">
        <v>4.3730000000000002</v>
      </c>
      <c r="CQ1233" t="s">
        <v>324</v>
      </c>
      <c r="CR1233" t="s">
        <v>324</v>
      </c>
      <c r="CS1233">
        <v>40.881999999999998</v>
      </c>
      <c r="CT1233" t="s">
        <v>324</v>
      </c>
      <c r="CU1233" t="s">
        <v>324</v>
      </c>
      <c r="CV1233" t="s">
        <v>324</v>
      </c>
      <c r="CW1233" t="s">
        <v>324</v>
      </c>
      <c r="CX1233" t="s">
        <v>324</v>
      </c>
      <c r="CY1233" t="s">
        <v>324</v>
      </c>
      <c r="CZ1233" t="s">
        <v>324</v>
      </c>
      <c r="DA1233" t="s">
        <v>324</v>
      </c>
      <c r="DB1233" t="s">
        <v>324</v>
      </c>
      <c r="DC1233" t="s">
        <v>324</v>
      </c>
    </row>
    <row r="1234" spans="1:107" x14ac:dyDescent="0.45">
      <c r="A1234">
        <v>2024</v>
      </c>
      <c r="B1234">
        <v>4</v>
      </c>
      <c r="C1234" t="s">
        <v>188</v>
      </c>
      <c r="D1234">
        <v>12090</v>
      </c>
      <c r="E1234" t="s">
        <v>472</v>
      </c>
      <c r="F1234" t="s">
        <v>323</v>
      </c>
      <c r="G1234" t="s">
        <v>244</v>
      </c>
      <c r="H1234">
        <v>0.08</v>
      </c>
      <c r="I1234" t="s">
        <v>324</v>
      </c>
      <c r="J1234" t="s">
        <v>324</v>
      </c>
      <c r="K1234" t="s">
        <v>324</v>
      </c>
      <c r="L1234">
        <v>0.08</v>
      </c>
      <c r="M1234">
        <v>7</v>
      </c>
      <c r="N1234" t="s">
        <v>324</v>
      </c>
      <c r="O1234" t="s">
        <v>324</v>
      </c>
      <c r="P1234" t="s">
        <v>324</v>
      </c>
      <c r="Q1234">
        <v>7</v>
      </c>
      <c r="R1234" t="s">
        <v>324</v>
      </c>
      <c r="S1234" t="s">
        <v>324</v>
      </c>
      <c r="T1234" t="s">
        <v>324</v>
      </c>
      <c r="U1234" t="s">
        <v>324</v>
      </c>
      <c r="V1234">
        <v>0</v>
      </c>
      <c r="W1234" t="s">
        <v>324</v>
      </c>
      <c r="X1234" t="s">
        <v>324</v>
      </c>
      <c r="Y1234" t="s">
        <v>324</v>
      </c>
      <c r="Z1234" t="s">
        <v>324</v>
      </c>
      <c r="AA1234">
        <v>0</v>
      </c>
      <c r="AB1234">
        <v>3.03</v>
      </c>
      <c r="AC1234" t="s">
        <v>324</v>
      </c>
      <c r="AD1234" t="s">
        <v>324</v>
      </c>
      <c r="AE1234" t="s">
        <v>324</v>
      </c>
      <c r="AF1234">
        <v>3.03</v>
      </c>
      <c r="AG1234" t="s">
        <v>324</v>
      </c>
      <c r="AH1234" t="s">
        <v>324</v>
      </c>
      <c r="AI1234" t="s">
        <v>324</v>
      </c>
      <c r="AJ1234" t="s">
        <v>324</v>
      </c>
      <c r="AK1234">
        <v>0</v>
      </c>
      <c r="AL1234" t="s">
        <v>324</v>
      </c>
      <c r="AM1234" t="s">
        <v>324</v>
      </c>
      <c r="AN1234" t="s">
        <v>324</v>
      </c>
      <c r="AO1234" t="s">
        <v>324</v>
      </c>
      <c r="AP1234">
        <v>0</v>
      </c>
      <c r="AQ1234" t="s">
        <v>324</v>
      </c>
      <c r="AR1234" t="s">
        <v>324</v>
      </c>
      <c r="AS1234" t="s">
        <v>324</v>
      </c>
      <c r="AT1234" t="s">
        <v>324</v>
      </c>
      <c r="AU1234">
        <v>0</v>
      </c>
      <c r="AV1234" t="s">
        <v>324</v>
      </c>
      <c r="AW1234" t="s">
        <v>324</v>
      </c>
      <c r="AX1234" t="s">
        <v>324</v>
      </c>
      <c r="AY1234" t="s">
        <v>324</v>
      </c>
      <c r="AZ1234">
        <v>0</v>
      </c>
      <c r="BA1234" t="s">
        <v>324</v>
      </c>
      <c r="BB1234" t="s">
        <v>324</v>
      </c>
      <c r="BC1234" t="s">
        <v>324</v>
      </c>
      <c r="BD1234" t="s">
        <v>324</v>
      </c>
      <c r="BE1234">
        <v>0</v>
      </c>
      <c r="BF1234" t="s">
        <v>324</v>
      </c>
      <c r="BG1234" t="s">
        <v>324</v>
      </c>
      <c r="BH1234" t="s">
        <v>324</v>
      </c>
      <c r="BI1234" t="s">
        <v>324</v>
      </c>
      <c r="BJ1234">
        <v>0</v>
      </c>
      <c r="BK1234" t="s">
        <v>324</v>
      </c>
      <c r="BL1234" t="s">
        <v>324</v>
      </c>
      <c r="BM1234" t="s">
        <v>324</v>
      </c>
      <c r="BN1234" t="s">
        <v>324</v>
      </c>
      <c r="BO1234">
        <v>0</v>
      </c>
      <c r="BP1234" t="s">
        <v>324</v>
      </c>
      <c r="BQ1234" t="s">
        <v>324</v>
      </c>
      <c r="BR1234" t="s">
        <v>324</v>
      </c>
      <c r="BS1234" t="s">
        <v>324</v>
      </c>
      <c r="BT1234">
        <v>0</v>
      </c>
      <c r="BU1234" t="s">
        <v>324</v>
      </c>
      <c r="BV1234" t="s">
        <v>324</v>
      </c>
      <c r="BW1234" t="s">
        <v>324</v>
      </c>
      <c r="BX1234" t="s">
        <v>324</v>
      </c>
      <c r="BY1234">
        <v>0</v>
      </c>
      <c r="BZ1234" t="s">
        <v>324</v>
      </c>
      <c r="CA1234" t="s">
        <v>324</v>
      </c>
      <c r="CB1234" t="s">
        <v>324</v>
      </c>
      <c r="CC1234" t="s">
        <v>324</v>
      </c>
      <c r="CD1234">
        <v>0</v>
      </c>
      <c r="CE1234" t="s">
        <v>324</v>
      </c>
      <c r="CF1234" t="s">
        <v>324</v>
      </c>
      <c r="CG1234" t="s">
        <v>324</v>
      </c>
      <c r="CH1234" t="s">
        <v>324</v>
      </c>
      <c r="CI1234">
        <v>0</v>
      </c>
      <c r="CJ1234" t="s">
        <v>324</v>
      </c>
      <c r="CK1234" t="s">
        <v>324</v>
      </c>
      <c r="CL1234" t="s">
        <v>324</v>
      </c>
      <c r="CM1234" t="s">
        <v>324</v>
      </c>
      <c r="CN1234">
        <v>0</v>
      </c>
      <c r="CO1234">
        <v>0.08</v>
      </c>
      <c r="CP1234" t="s">
        <v>179</v>
      </c>
      <c r="CQ1234" t="s">
        <v>179</v>
      </c>
      <c r="CR1234">
        <v>0</v>
      </c>
      <c r="CS1234">
        <v>0.08</v>
      </c>
      <c r="CT1234">
        <v>7</v>
      </c>
      <c r="CU1234">
        <v>0</v>
      </c>
      <c r="CV1234">
        <v>0</v>
      </c>
      <c r="CW1234">
        <v>0</v>
      </c>
      <c r="CX1234">
        <v>7</v>
      </c>
      <c r="CY1234">
        <v>3.03</v>
      </c>
      <c r="CZ1234">
        <v>0</v>
      </c>
      <c r="DA1234">
        <v>0</v>
      </c>
      <c r="DB1234">
        <v>0</v>
      </c>
      <c r="DC1234">
        <v>3.03</v>
      </c>
    </row>
    <row r="1235" spans="1:107" x14ac:dyDescent="0.45">
      <c r="A1235">
        <v>2024</v>
      </c>
      <c r="B1235">
        <v>4</v>
      </c>
      <c r="C1235" t="s">
        <v>188</v>
      </c>
      <c r="D1235">
        <v>12301</v>
      </c>
      <c r="E1235" t="s">
        <v>473</v>
      </c>
      <c r="F1235" t="s">
        <v>323</v>
      </c>
      <c r="G1235" t="s">
        <v>244</v>
      </c>
      <c r="H1235">
        <v>9.1999999999999998E-2</v>
      </c>
      <c r="I1235" t="s">
        <v>324</v>
      </c>
      <c r="J1235" t="s">
        <v>324</v>
      </c>
      <c r="K1235" t="s">
        <v>324</v>
      </c>
      <c r="L1235">
        <v>9.1999999999999998E-2</v>
      </c>
      <c r="M1235">
        <v>12</v>
      </c>
      <c r="N1235" t="s">
        <v>324</v>
      </c>
      <c r="O1235" t="s">
        <v>324</v>
      </c>
      <c r="P1235" t="s">
        <v>324</v>
      </c>
      <c r="Q1235">
        <v>12</v>
      </c>
      <c r="R1235" t="s">
        <v>324</v>
      </c>
      <c r="S1235" t="s">
        <v>324</v>
      </c>
      <c r="T1235" t="s">
        <v>324</v>
      </c>
      <c r="U1235" t="s">
        <v>324</v>
      </c>
      <c r="V1235">
        <v>0</v>
      </c>
      <c r="W1235" t="s">
        <v>324</v>
      </c>
      <c r="X1235" t="s">
        <v>324</v>
      </c>
      <c r="Y1235" t="s">
        <v>324</v>
      </c>
      <c r="Z1235" t="s">
        <v>324</v>
      </c>
      <c r="AA1235">
        <v>0</v>
      </c>
      <c r="AB1235">
        <v>1.9930000000000001</v>
      </c>
      <c r="AC1235" t="s">
        <v>324</v>
      </c>
      <c r="AD1235" t="s">
        <v>324</v>
      </c>
      <c r="AE1235" t="s">
        <v>324</v>
      </c>
      <c r="AF1235">
        <v>1.9930000000000001</v>
      </c>
      <c r="AG1235" t="s">
        <v>324</v>
      </c>
      <c r="AH1235" t="s">
        <v>324</v>
      </c>
      <c r="AI1235" t="s">
        <v>324</v>
      </c>
      <c r="AJ1235" t="s">
        <v>324</v>
      </c>
      <c r="AK1235">
        <v>0</v>
      </c>
      <c r="AL1235" t="s">
        <v>324</v>
      </c>
      <c r="AM1235" t="s">
        <v>324</v>
      </c>
      <c r="AN1235" t="s">
        <v>324</v>
      </c>
      <c r="AO1235" t="s">
        <v>324</v>
      </c>
      <c r="AP1235">
        <v>0</v>
      </c>
      <c r="AQ1235" t="s">
        <v>324</v>
      </c>
      <c r="AR1235" t="s">
        <v>324</v>
      </c>
      <c r="AS1235" t="s">
        <v>324</v>
      </c>
      <c r="AT1235" t="s">
        <v>324</v>
      </c>
      <c r="AU1235">
        <v>0</v>
      </c>
      <c r="AV1235" t="s">
        <v>324</v>
      </c>
      <c r="AW1235" t="s">
        <v>324</v>
      </c>
      <c r="AX1235" t="s">
        <v>324</v>
      </c>
      <c r="AY1235" t="s">
        <v>324</v>
      </c>
      <c r="AZ1235">
        <v>0</v>
      </c>
      <c r="BA1235" t="s">
        <v>324</v>
      </c>
      <c r="BB1235" t="s">
        <v>324</v>
      </c>
      <c r="BC1235" t="s">
        <v>324</v>
      </c>
      <c r="BD1235" t="s">
        <v>324</v>
      </c>
      <c r="BE1235">
        <v>0</v>
      </c>
      <c r="BF1235" t="s">
        <v>324</v>
      </c>
      <c r="BG1235" t="s">
        <v>324</v>
      </c>
      <c r="BH1235" t="s">
        <v>324</v>
      </c>
      <c r="BI1235" t="s">
        <v>324</v>
      </c>
      <c r="BJ1235">
        <v>0</v>
      </c>
      <c r="BK1235">
        <v>8.5999999999999993E-2</v>
      </c>
      <c r="BL1235" t="s">
        <v>324</v>
      </c>
      <c r="BM1235">
        <v>0.06</v>
      </c>
      <c r="BN1235" t="s">
        <v>324</v>
      </c>
      <c r="BO1235">
        <v>0.14599999999999999</v>
      </c>
      <c r="BP1235">
        <v>5</v>
      </c>
      <c r="BQ1235" t="s">
        <v>324</v>
      </c>
      <c r="BR1235">
        <v>2</v>
      </c>
      <c r="BS1235" t="s">
        <v>324</v>
      </c>
      <c r="BT1235">
        <v>7</v>
      </c>
      <c r="BU1235">
        <v>0.498</v>
      </c>
      <c r="BV1235" t="s">
        <v>324</v>
      </c>
      <c r="BW1235">
        <v>0</v>
      </c>
      <c r="BX1235" t="s">
        <v>324</v>
      </c>
      <c r="BY1235">
        <v>0.498</v>
      </c>
      <c r="BZ1235" t="s">
        <v>324</v>
      </c>
      <c r="CA1235" t="s">
        <v>324</v>
      </c>
      <c r="CB1235" t="s">
        <v>324</v>
      </c>
      <c r="CC1235" t="s">
        <v>324</v>
      </c>
      <c r="CD1235">
        <v>0</v>
      </c>
      <c r="CE1235" t="s">
        <v>324</v>
      </c>
      <c r="CF1235" t="s">
        <v>324</v>
      </c>
      <c r="CG1235" t="s">
        <v>324</v>
      </c>
      <c r="CH1235" t="s">
        <v>324</v>
      </c>
      <c r="CI1235">
        <v>0</v>
      </c>
      <c r="CJ1235" t="s">
        <v>324</v>
      </c>
      <c r="CK1235" t="s">
        <v>324</v>
      </c>
      <c r="CL1235" t="s">
        <v>324</v>
      </c>
      <c r="CM1235" t="s">
        <v>324</v>
      </c>
      <c r="CN1235">
        <v>0</v>
      </c>
      <c r="CO1235">
        <v>0.17799999999999999</v>
      </c>
      <c r="CP1235" t="s">
        <v>179</v>
      </c>
      <c r="CQ1235">
        <v>0.06</v>
      </c>
      <c r="CR1235">
        <v>0</v>
      </c>
      <c r="CS1235">
        <v>0.23799999999999999</v>
      </c>
      <c r="CT1235">
        <v>17</v>
      </c>
      <c r="CU1235">
        <v>0</v>
      </c>
      <c r="CV1235">
        <v>2</v>
      </c>
      <c r="CW1235">
        <v>0</v>
      </c>
      <c r="CX1235">
        <v>19</v>
      </c>
      <c r="CY1235">
        <v>2.4910000000000001</v>
      </c>
      <c r="CZ1235">
        <v>0</v>
      </c>
      <c r="DA1235">
        <v>0</v>
      </c>
      <c r="DB1235">
        <v>0</v>
      </c>
      <c r="DC1235">
        <v>2.4910000000000001</v>
      </c>
    </row>
    <row r="1236" spans="1:107" x14ac:dyDescent="0.45">
      <c r="A1236">
        <v>2024</v>
      </c>
      <c r="B1236">
        <v>4</v>
      </c>
      <c r="C1236" t="s">
        <v>188</v>
      </c>
      <c r="D1236">
        <v>14232</v>
      </c>
      <c r="E1236" t="s">
        <v>446</v>
      </c>
      <c r="F1236" t="s">
        <v>323</v>
      </c>
      <c r="G1236" t="s">
        <v>244</v>
      </c>
      <c r="H1236">
        <v>8.9999999999999993E-3</v>
      </c>
      <c r="I1236">
        <v>0.16400000000000001</v>
      </c>
      <c r="J1236">
        <v>0</v>
      </c>
      <c r="K1236">
        <v>0</v>
      </c>
      <c r="L1236">
        <v>0.17299999999999999</v>
      </c>
      <c r="M1236">
        <v>1</v>
      </c>
      <c r="N1236">
        <v>6</v>
      </c>
      <c r="O1236">
        <v>0</v>
      </c>
      <c r="P1236">
        <v>0</v>
      </c>
      <c r="Q1236">
        <v>7</v>
      </c>
      <c r="R1236">
        <v>0</v>
      </c>
      <c r="S1236">
        <v>0</v>
      </c>
      <c r="T1236">
        <v>0</v>
      </c>
      <c r="U1236">
        <v>0</v>
      </c>
      <c r="V1236">
        <v>0</v>
      </c>
      <c r="W1236">
        <v>0</v>
      </c>
      <c r="X1236">
        <v>0</v>
      </c>
      <c r="Y1236">
        <v>0</v>
      </c>
      <c r="Z1236">
        <v>0</v>
      </c>
      <c r="AA1236">
        <v>0</v>
      </c>
      <c r="AB1236">
        <v>0.66500000000000004</v>
      </c>
      <c r="AC1236">
        <v>9.4760000000000009</v>
      </c>
      <c r="AD1236">
        <v>0</v>
      </c>
      <c r="AE1236">
        <v>0</v>
      </c>
      <c r="AF1236">
        <v>10.141</v>
      </c>
      <c r="AG1236">
        <v>0</v>
      </c>
      <c r="AH1236">
        <v>0</v>
      </c>
      <c r="AI1236">
        <v>0</v>
      </c>
      <c r="AJ1236">
        <v>0</v>
      </c>
      <c r="AK1236">
        <v>0</v>
      </c>
      <c r="AL1236">
        <v>0</v>
      </c>
      <c r="AM1236">
        <v>0</v>
      </c>
      <c r="AN1236">
        <v>0</v>
      </c>
      <c r="AO1236">
        <v>0</v>
      </c>
      <c r="AP1236">
        <v>0</v>
      </c>
      <c r="AQ1236">
        <v>0</v>
      </c>
      <c r="AR1236">
        <v>0</v>
      </c>
      <c r="AS1236">
        <v>0</v>
      </c>
      <c r="AT1236">
        <v>0</v>
      </c>
      <c r="AU1236">
        <v>0</v>
      </c>
      <c r="AV1236">
        <v>0</v>
      </c>
      <c r="AW1236">
        <v>0</v>
      </c>
      <c r="AX1236">
        <v>0</v>
      </c>
      <c r="AY1236">
        <v>0</v>
      </c>
      <c r="AZ1236">
        <v>0</v>
      </c>
      <c r="BA1236">
        <v>0</v>
      </c>
      <c r="BB1236">
        <v>0</v>
      </c>
      <c r="BC1236">
        <v>0</v>
      </c>
      <c r="BD1236">
        <v>0</v>
      </c>
      <c r="BE1236">
        <v>0</v>
      </c>
      <c r="BF1236">
        <v>0</v>
      </c>
      <c r="BG1236">
        <v>0</v>
      </c>
      <c r="BH1236">
        <v>0</v>
      </c>
      <c r="BI1236">
        <v>0</v>
      </c>
      <c r="BJ1236">
        <v>0</v>
      </c>
      <c r="BK1236">
        <v>1.2E-2</v>
      </c>
      <c r="BL1236">
        <v>0.03</v>
      </c>
      <c r="BM1236">
        <v>0</v>
      </c>
      <c r="BN1236">
        <v>0</v>
      </c>
      <c r="BO1236">
        <v>4.2000000000000003E-2</v>
      </c>
      <c r="BP1236">
        <v>1</v>
      </c>
      <c r="BQ1236">
        <v>1</v>
      </c>
      <c r="BR1236">
        <v>0</v>
      </c>
      <c r="BS1236">
        <v>0</v>
      </c>
      <c r="BT1236">
        <v>2</v>
      </c>
      <c r="BU1236">
        <v>0</v>
      </c>
      <c r="BV1236">
        <v>0</v>
      </c>
      <c r="BW1236">
        <v>0</v>
      </c>
      <c r="BX1236">
        <v>0</v>
      </c>
      <c r="BY1236">
        <v>0</v>
      </c>
      <c r="BZ1236">
        <v>0</v>
      </c>
      <c r="CA1236">
        <v>0</v>
      </c>
      <c r="CB1236">
        <v>0</v>
      </c>
      <c r="CC1236">
        <v>0</v>
      </c>
      <c r="CD1236">
        <v>0</v>
      </c>
      <c r="CE1236">
        <v>0</v>
      </c>
      <c r="CF1236">
        <v>0</v>
      </c>
      <c r="CG1236">
        <v>0</v>
      </c>
      <c r="CH1236">
        <v>0</v>
      </c>
      <c r="CI1236">
        <v>0</v>
      </c>
      <c r="CJ1236">
        <v>0</v>
      </c>
      <c r="CK1236">
        <v>0</v>
      </c>
      <c r="CL1236">
        <v>0</v>
      </c>
      <c r="CM1236">
        <v>0</v>
      </c>
      <c r="CN1236">
        <v>0</v>
      </c>
      <c r="CO1236">
        <v>2.1000000000000001E-2</v>
      </c>
      <c r="CP1236">
        <v>0.19400000000000001</v>
      </c>
      <c r="CQ1236" t="s">
        <v>179</v>
      </c>
      <c r="CR1236">
        <v>0</v>
      </c>
      <c r="CS1236">
        <v>0.215</v>
      </c>
      <c r="CT1236">
        <v>2</v>
      </c>
      <c r="CU1236">
        <v>7</v>
      </c>
      <c r="CV1236">
        <v>0</v>
      </c>
      <c r="CW1236">
        <v>0</v>
      </c>
      <c r="CX1236">
        <v>9</v>
      </c>
      <c r="CY1236">
        <v>0.66500000000000004</v>
      </c>
      <c r="CZ1236">
        <v>9.4760000000000009</v>
      </c>
      <c r="DA1236">
        <v>0</v>
      </c>
      <c r="DB1236">
        <v>0</v>
      </c>
      <c r="DC1236">
        <v>10.141</v>
      </c>
    </row>
    <row r="1237" spans="1:107" x14ac:dyDescent="0.45">
      <c r="A1237">
        <v>2024</v>
      </c>
      <c r="B1237">
        <v>4</v>
      </c>
      <c r="C1237" t="s">
        <v>188</v>
      </c>
      <c r="D1237">
        <v>19790</v>
      </c>
      <c r="E1237" t="s">
        <v>474</v>
      </c>
      <c r="F1237" t="s">
        <v>323</v>
      </c>
      <c r="G1237" t="s">
        <v>244</v>
      </c>
      <c r="H1237">
        <v>6.4000000000000001E-2</v>
      </c>
      <c r="I1237" t="s">
        <v>324</v>
      </c>
      <c r="J1237" t="s">
        <v>324</v>
      </c>
      <c r="K1237" t="s">
        <v>324</v>
      </c>
      <c r="L1237">
        <v>6.4000000000000001E-2</v>
      </c>
      <c r="M1237">
        <v>7</v>
      </c>
      <c r="N1237" t="s">
        <v>324</v>
      </c>
      <c r="O1237" t="s">
        <v>324</v>
      </c>
      <c r="P1237" t="s">
        <v>324</v>
      </c>
      <c r="Q1237">
        <v>7</v>
      </c>
      <c r="R1237" t="s">
        <v>324</v>
      </c>
      <c r="S1237" t="s">
        <v>324</v>
      </c>
      <c r="T1237" t="s">
        <v>324</v>
      </c>
      <c r="U1237" t="s">
        <v>324</v>
      </c>
      <c r="V1237">
        <v>0</v>
      </c>
      <c r="W1237" t="s">
        <v>324</v>
      </c>
      <c r="X1237" t="s">
        <v>324</v>
      </c>
      <c r="Y1237" t="s">
        <v>324</v>
      </c>
      <c r="Z1237" t="s">
        <v>324</v>
      </c>
      <c r="AA1237">
        <v>0</v>
      </c>
      <c r="AB1237">
        <v>7.68</v>
      </c>
      <c r="AC1237" t="s">
        <v>324</v>
      </c>
      <c r="AD1237" t="s">
        <v>324</v>
      </c>
      <c r="AE1237" t="s">
        <v>324</v>
      </c>
      <c r="AF1237">
        <v>7.68</v>
      </c>
      <c r="AG1237" t="s">
        <v>324</v>
      </c>
      <c r="AH1237" t="s">
        <v>324</v>
      </c>
      <c r="AI1237" t="s">
        <v>324</v>
      </c>
      <c r="AJ1237" t="s">
        <v>324</v>
      </c>
      <c r="AK1237">
        <v>0</v>
      </c>
      <c r="AL1237" t="s">
        <v>324</v>
      </c>
      <c r="AM1237" t="s">
        <v>324</v>
      </c>
      <c r="AN1237" t="s">
        <v>324</v>
      </c>
      <c r="AO1237" t="s">
        <v>324</v>
      </c>
      <c r="AP1237">
        <v>0</v>
      </c>
      <c r="AQ1237" t="s">
        <v>324</v>
      </c>
      <c r="AR1237" t="s">
        <v>324</v>
      </c>
      <c r="AS1237" t="s">
        <v>324</v>
      </c>
      <c r="AT1237" t="s">
        <v>324</v>
      </c>
      <c r="AU1237">
        <v>0</v>
      </c>
      <c r="AV1237" t="s">
        <v>324</v>
      </c>
      <c r="AW1237" t="s">
        <v>324</v>
      </c>
      <c r="AX1237" t="s">
        <v>324</v>
      </c>
      <c r="AY1237" t="s">
        <v>324</v>
      </c>
      <c r="AZ1237">
        <v>0</v>
      </c>
      <c r="BA1237" t="s">
        <v>324</v>
      </c>
      <c r="BB1237" t="s">
        <v>324</v>
      </c>
      <c r="BC1237" t="s">
        <v>324</v>
      </c>
      <c r="BD1237" t="s">
        <v>324</v>
      </c>
      <c r="BE1237">
        <v>0</v>
      </c>
      <c r="BF1237" t="s">
        <v>324</v>
      </c>
      <c r="BG1237" t="s">
        <v>324</v>
      </c>
      <c r="BH1237" t="s">
        <v>324</v>
      </c>
      <c r="BI1237" t="s">
        <v>324</v>
      </c>
      <c r="BJ1237">
        <v>0</v>
      </c>
      <c r="BK1237">
        <v>4.0000000000000001E-3</v>
      </c>
      <c r="BL1237" t="s">
        <v>324</v>
      </c>
      <c r="BM1237" t="s">
        <v>324</v>
      </c>
      <c r="BN1237" t="s">
        <v>324</v>
      </c>
      <c r="BO1237">
        <v>4.0000000000000001E-3</v>
      </c>
      <c r="BP1237">
        <v>1</v>
      </c>
      <c r="BQ1237" t="s">
        <v>324</v>
      </c>
      <c r="BR1237" t="s">
        <v>324</v>
      </c>
      <c r="BS1237" t="s">
        <v>324</v>
      </c>
      <c r="BT1237">
        <v>1</v>
      </c>
      <c r="BU1237">
        <v>0.13700000000000001</v>
      </c>
      <c r="BV1237" t="s">
        <v>324</v>
      </c>
      <c r="BW1237" t="s">
        <v>324</v>
      </c>
      <c r="BX1237" t="s">
        <v>324</v>
      </c>
      <c r="BY1237">
        <v>0.13700000000000001</v>
      </c>
      <c r="BZ1237" t="s">
        <v>324</v>
      </c>
      <c r="CA1237" t="s">
        <v>324</v>
      </c>
      <c r="CB1237" t="s">
        <v>324</v>
      </c>
      <c r="CC1237" t="s">
        <v>324</v>
      </c>
      <c r="CD1237">
        <v>0</v>
      </c>
      <c r="CE1237" t="s">
        <v>324</v>
      </c>
      <c r="CF1237" t="s">
        <v>324</v>
      </c>
      <c r="CG1237" t="s">
        <v>324</v>
      </c>
      <c r="CH1237" t="s">
        <v>324</v>
      </c>
      <c r="CI1237">
        <v>0</v>
      </c>
      <c r="CJ1237" t="s">
        <v>324</v>
      </c>
      <c r="CK1237" t="s">
        <v>324</v>
      </c>
      <c r="CL1237" t="s">
        <v>324</v>
      </c>
      <c r="CM1237" t="s">
        <v>324</v>
      </c>
      <c r="CN1237">
        <v>0</v>
      </c>
      <c r="CO1237">
        <v>6.8000000000000005E-2</v>
      </c>
      <c r="CP1237" t="s">
        <v>179</v>
      </c>
      <c r="CQ1237" t="s">
        <v>179</v>
      </c>
      <c r="CR1237">
        <v>0</v>
      </c>
      <c r="CS1237">
        <v>6.8000000000000005E-2</v>
      </c>
      <c r="CT1237">
        <v>8</v>
      </c>
      <c r="CU1237">
        <v>0</v>
      </c>
      <c r="CV1237">
        <v>0</v>
      </c>
      <c r="CW1237">
        <v>0</v>
      </c>
      <c r="CX1237">
        <v>8</v>
      </c>
      <c r="CY1237">
        <v>7.8170000000000002</v>
      </c>
      <c r="CZ1237">
        <v>0</v>
      </c>
      <c r="DA1237">
        <v>0</v>
      </c>
      <c r="DB1237">
        <v>0</v>
      </c>
      <c r="DC1237">
        <v>7.8170000000000002</v>
      </c>
    </row>
    <row r="1238" spans="1:107" x14ac:dyDescent="0.45">
      <c r="A1238">
        <v>2024</v>
      </c>
      <c r="B1238">
        <v>4</v>
      </c>
      <c r="C1238" t="s">
        <v>188</v>
      </c>
      <c r="D1238">
        <v>20413</v>
      </c>
      <c r="E1238" t="s">
        <v>475</v>
      </c>
      <c r="F1238" t="s">
        <v>323</v>
      </c>
      <c r="G1238" t="s">
        <v>244</v>
      </c>
      <c r="H1238">
        <v>0.152</v>
      </c>
      <c r="I1238">
        <v>8.3000000000000004E-2</v>
      </c>
      <c r="J1238" t="s">
        <v>324</v>
      </c>
      <c r="K1238" t="s">
        <v>324</v>
      </c>
      <c r="L1238">
        <v>0.23499999999999999</v>
      </c>
      <c r="M1238">
        <v>6</v>
      </c>
      <c r="N1238">
        <v>2</v>
      </c>
      <c r="O1238" t="s">
        <v>324</v>
      </c>
      <c r="P1238" t="s">
        <v>324</v>
      </c>
      <c r="Q1238">
        <v>8</v>
      </c>
      <c r="R1238" t="s">
        <v>324</v>
      </c>
      <c r="S1238" t="s">
        <v>324</v>
      </c>
      <c r="T1238" t="s">
        <v>324</v>
      </c>
      <c r="U1238" t="s">
        <v>324</v>
      </c>
      <c r="V1238">
        <v>0</v>
      </c>
      <c r="W1238" t="s">
        <v>324</v>
      </c>
      <c r="X1238" t="s">
        <v>324</v>
      </c>
      <c r="Y1238" t="s">
        <v>324</v>
      </c>
      <c r="Z1238" t="s">
        <v>324</v>
      </c>
      <c r="AA1238">
        <v>0</v>
      </c>
      <c r="AB1238">
        <v>13</v>
      </c>
      <c r="AC1238">
        <v>11</v>
      </c>
      <c r="AD1238" t="s">
        <v>324</v>
      </c>
      <c r="AE1238" t="s">
        <v>324</v>
      </c>
      <c r="AF1238">
        <v>24</v>
      </c>
      <c r="AG1238" t="s">
        <v>324</v>
      </c>
      <c r="AH1238" t="s">
        <v>324</v>
      </c>
      <c r="AI1238" t="s">
        <v>324</v>
      </c>
      <c r="AJ1238" t="s">
        <v>324</v>
      </c>
      <c r="AK1238">
        <v>0</v>
      </c>
      <c r="AL1238" t="s">
        <v>324</v>
      </c>
      <c r="AM1238" t="s">
        <v>324</v>
      </c>
      <c r="AN1238" t="s">
        <v>324</v>
      </c>
      <c r="AO1238" t="s">
        <v>324</v>
      </c>
      <c r="AP1238">
        <v>0</v>
      </c>
      <c r="AQ1238" t="s">
        <v>324</v>
      </c>
      <c r="AR1238" t="s">
        <v>324</v>
      </c>
      <c r="AS1238" t="s">
        <v>324</v>
      </c>
      <c r="AT1238" t="s">
        <v>324</v>
      </c>
      <c r="AU1238">
        <v>0</v>
      </c>
      <c r="AV1238" t="s">
        <v>324</v>
      </c>
      <c r="AW1238" t="s">
        <v>324</v>
      </c>
      <c r="AX1238" t="s">
        <v>324</v>
      </c>
      <c r="AY1238" t="s">
        <v>324</v>
      </c>
      <c r="AZ1238">
        <v>0</v>
      </c>
      <c r="BA1238" t="s">
        <v>324</v>
      </c>
      <c r="BB1238" t="s">
        <v>324</v>
      </c>
      <c r="BC1238" t="s">
        <v>324</v>
      </c>
      <c r="BD1238" t="s">
        <v>324</v>
      </c>
      <c r="BE1238">
        <v>0</v>
      </c>
      <c r="BF1238" t="s">
        <v>324</v>
      </c>
      <c r="BG1238" t="s">
        <v>324</v>
      </c>
      <c r="BH1238" t="s">
        <v>324</v>
      </c>
      <c r="BI1238" t="s">
        <v>324</v>
      </c>
      <c r="BJ1238">
        <v>0</v>
      </c>
      <c r="BK1238" t="s">
        <v>324</v>
      </c>
      <c r="BL1238">
        <v>2E-3</v>
      </c>
      <c r="BM1238" t="s">
        <v>324</v>
      </c>
      <c r="BN1238" t="s">
        <v>324</v>
      </c>
      <c r="BO1238">
        <v>2E-3</v>
      </c>
      <c r="BP1238" t="s">
        <v>324</v>
      </c>
      <c r="BQ1238">
        <v>1</v>
      </c>
      <c r="BR1238" t="s">
        <v>324</v>
      </c>
      <c r="BS1238" t="s">
        <v>324</v>
      </c>
      <c r="BT1238">
        <v>1</v>
      </c>
      <c r="BU1238" t="s">
        <v>324</v>
      </c>
      <c r="BV1238" t="s">
        <v>324</v>
      </c>
      <c r="BW1238" t="s">
        <v>324</v>
      </c>
      <c r="BX1238" t="s">
        <v>324</v>
      </c>
      <c r="BY1238">
        <v>0</v>
      </c>
      <c r="BZ1238" t="s">
        <v>324</v>
      </c>
      <c r="CA1238" t="s">
        <v>324</v>
      </c>
      <c r="CB1238" t="s">
        <v>324</v>
      </c>
      <c r="CC1238" t="s">
        <v>324</v>
      </c>
      <c r="CD1238">
        <v>0</v>
      </c>
      <c r="CE1238" t="s">
        <v>324</v>
      </c>
      <c r="CF1238" t="s">
        <v>324</v>
      </c>
      <c r="CG1238" t="s">
        <v>324</v>
      </c>
      <c r="CH1238" t="s">
        <v>324</v>
      </c>
      <c r="CI1238">
        <v>0</v>
      </c>
      <c r="CJ1238" t="s">
        <v>324</v>
      </c>
      <c r="CK1238" t="s">
        <v>324</v>
      </c>
      <c r="CL1238" t="s">
        <v>324</v>
      </c>
      <c r="CM1238" t="s">
        <v>324</v>
      </c>
      <c r="CN1238">
        <v>0</v>
      </c>
      <c r="CO1238">
        <v>0.152</v>
      </c>
      <c r="CP1238">
        <v>8.5000000000000006E-2</v>
      </c>
      <c r="CQ1238" t="s">
        <v>179</v>
      </c>
      <c r="CR1238">
        <v>0</v>
      </c>
      <c r="CS1238">
        <v>0.23699999999999999</v>
      </c>
      <c r="CT1238">
        <v>6</v>
      </c>
      <c r="CU1238">
        <v>3</v>
      </c>
      <c r="CV1238">
        <v>0</v>
      </c>
      <c r="CW1238">
        <v>0</v>
      </c>
      <c r="CX1238">
        <v>9</v>
      </c>
      <c r="CY1238">
        <v>13</v>
      </c>
      <c r="CZ1238">
        <v>11</v>
      </c>
      <c r="DA1238">
        <v>0</v>
      </c>
      <c r="DB1238">
        <v>0</v>
      </c>
      <c r="DC1238">
        <v>24</v>
      </c>
    </row>
    <row r="1239" spans="1:107" x14ac:dyDescent="0.45">
      <c r="A1239">
        <v>2024</v>
      </c>
      <c r="B1239">
        <v>4</v>
      </c>
      <c r="C1239" t="s">
        <v>188</v>
      </c>
      <c r="D1239">
        <v>24949</v>
      </c>
      <c r="E1239" t="s">
        <v>476</v>
      </c>
      <c r="F1239" t="s">
        <v>323</v>
      </c>
      <c r="G1239" t="s">
        <v>247</v>
      </c>
      <c r="H1239">
        <v>0.39600000000000002</v>
      </c>
      <c r="I1239" t="s">
        <v>324</v>
      </c>
      <c r="J1239" t="s">
        <v>324</v>
      </c>
      <c r="K1239" t="s">
        <v>324</v>
      </c>
      <c r="L1239">
        <v>0.39600000000000002</v>
      </c>
      <c r="M1239">
        <v>33</v>
      </c>
      <c r="N1239" t="s">
        <v>324</v>
      </c>
      <c r="O1239" t="s">
        <v>324</v>
      </c>
      <c r="P1239" t="s">
        <v>324</v>
      </c>
      <c r="Q1239">
        <v>33</v>
      </c>
      <c r="R1239">
        <v>0.10100000000000001</v>
      </c>
      <c r="S1239" t="s">
        <v>324</v>
      </c>
      <c r="T1239" t="s">
        <v>324</v>
      </c>
      <c r="U1239" t="s">
        <v>324</v>
      </c>
      <c r="V1239">
        <v>0.10100000000000001</v>
      </c>
      <c r="W1239">
        <v>151</v>
      </c>
      <c r="X1239" t="s">
        <v>324</v>
      </c>
      <c r="Y1239" t="s">
        <v>324</v>
      </c>
      <c r="Z1239" t="s">
        <v>324</v>
      </c>
      <c r="AA1239">
        <v>151</v>
      </c>
      <c r="AB1239">
        <v>0.93899999999999995</v>
      </c>
      <c r="AC1239" t="s">
        <v>324</v>
      </c>
      <c r="AD1239" t="s">
        <v>324</v>
      </c>
      <c r="AE1239" t="s">
        <v>324</v>
      </c>
      <c r="AF1239">
        <v>0.93899999999999995</v>
      </c>
      <c r="AG1239" t="s">
        <v>324</v>
      </c>
      <c r="AH1239" t="s">
        <v>324</v>
      </c>
      <c r="AI1239" t="s">
        <v>324</v>
      </c>
      <c r="AJ1239" t="s">
        <v>324</v>
      </c>
      <c r="AK1239">
        <v>0</v>
      </c>
      <c r="AL1239" t="s">
        <v>324</v>
      </c>
      <c r="AM1239" t="s">
        <v>324</v>
      </c>
      <c r="AN1239" t="s">
        <v>324</v>
      </c>
      <c r="AO1239" t="s">
        <v>324</v>
      </c>
      <c r="AP1239">
        <v>0</v>
      </c>
      <c r="AQ1239" t="s">
        <v>324</v>
      </c>
      <c r="AR1239" t="s">
        <v>324</v>
      </c>
      <c r="AS1239" t="s">
        <v>324</v>
      </c>
      <c r="AT1239" t="s">
        <v>324</v>
      </c>
      <c r="AU1239">
        <v>0</v>
      </c>
      <c r="AV1239" t="s">
        <v>324</v>
      </c>
      <c r="AW1239" t="s">
        <v>324</v>
      </c>
      <c r="AX1239" t="s">
        <v>324</v>
      </c>
      <c r="AY1239" t="s">
        <v>324</v>
      </c>
      <c r="AZ1239">
        <v>0</v>
      </c>
      <c r="BA1239" t="s">
        <v>324</v>
      </c>
      <c r="BB1239" t="s">
        <v>324</v>
      </c>
      <c r="BC1239" t="s">
        <v>324</v>
      </c>
      <c r="BD1239" t="s">
        <v>324</v>
      </c>
      <c r="BE1239">
        <v>0</v>
      </c>
      <c r="BF1239" t="s">
        <v>324</v>
      </c>
      <c r="BG1239" t="s">
        <v>324</v>
      </c>
      <c r="BH1239" t="s">
        <v>324</v>
      </c>
      <c r="BI1239" t="s">
        <v>324</v>
      </c>
      <c r="BJ1239">
        <v>0</v>
      </c>
      <c r="BK1239">
        <v>0.157</v>
      </c>
      <c r="BL1239" t="s">
        <v>324</v>
      </c>
      <c r="BM1239" t="s">
        <v>324</v>
      </c>
      <c r="BN1239" t="s">
        <v>324</v>
      </c>
      <c r="BO1239">
        <v>0.157</v>
      </c>
      <c r="BP1239">
        <v>14</v>
      </c>
      <c r="BQ1239" t="s">
        <v>324</v>
      </c>
      <c r="BR1239" t="s">
        <v>324</v>
      </c>
      <c r="BS1239" t="s">
        <v>324</v>
      </c>
      <c r="BT1239">
        <v>14</v>
      </c>
      <c r="BU1239">
        <v>0.81599999999999995</v>
      </c>
      <c r="BV1239" t="s">
        <v>324</v>
      </c>
      <c r="BW1239" t="s">
        <v>324</v>
      </c>
      <c r="BX1239" t="s">
        <v>324</v>
      </c>
      <c r="BY1239">
        <v>0.81599999999999995</v>
      </c>
      <c r="BZ1239" t="s">
        <v>324</v>
      </c>
      <c r="CA1239" t="s">
        <v>324</v>
      </c>
      <c r="CB1239" t="s">
        <v>324</v>
      </c>
      <c r="CC1239" t="s">
        <v>324</v>
      </c>
      <c r="CD1239">
        <v>0</v>
      </c>
      <c r="CE1239" t="s">
        <v>324</v>
      </c>
      <c r="CF1239" t="s">
        <v>324</v>
      </c>
      <c r="CG1239" t="s">
        <v>324</v>
      </c>
      <c r="CH1239" t="s">
        <v>324</v>
      </c>
      <c r="CI1239">
        <v>0</v>
      </c>
      <c r="CJ1239" t="s">
        <v>324</v>
      </c>
      <c r="CK1239" t="s">
        <v>324</v>
      </c>
      <c r="CL1239" t="s">
        <v>324</v>
      </c>
      <c r="CM1239" t="s">
        <v>324</v>
      </c>
      <c r="CN1239">
        <v>0</v>
      </c>
      <c r="CO1239">
        <v>0.65400000000000003</v>
      </c>
      <c r="CP1239" t="s">
        <v>179</v>
      </c>
      <c r="CQ1239" t="s">
        <v>179</v>
      </c>
      <c r="CR1239">
        <v>0</v>
      </c>
      <c r="CS1239">
        <v>0.65400000000000003</v>
      </c>
      <c r="CT1239">
        <v>198</v>
      </c>
      <c r="CU1239">
        <v>0</v>
      </c>
      <c r="CV1239">
        <v>0</v>
      </c>
      <c r="CW1239">
        <v>0</v>
      </c>
      <c r="CX1239">
        <v>198</v>
      </c>
      <c r="CY1239">
        <v>1.7549999999999999</v>
      </c>
      <c r="CZ1239">
        <v>0</v>
      </c>
      <c r="DA1239">
        <v>0</v>
      </c>
      <c r="DB1239">
        <v>0</v>
      </c>
      <c r="DC1239">
        <v>1.7549999999999999</v>
      </c>
    </row>
    <row r="1240" spans="1:107" x14ac:dyDescent="0.45">
      <c r="A1240">
        <v>2024</v>
      </c>
      <c r="B1240">
        <v>4</v>
      </c>
      <c r="C1240" t="s">
        <v>188</v>
      </c>
      <c r="D1240">
        <v>99999</v>
      </c>
      <c r="E1240" t="s">
        <v>329</v>
      </c>
      <c r="F1240" t="s">
        <v>323</v>
      </c>
      <c r="H1240">
        <v>-6.9000000000000006E-2</v>
      </c>
      <c r="I1240" t="s">
        <v>179</v>
      </c>
      <c r="J1240" t="s">
        <v>324</v>
      </c>
      <c r="K1240" t="s">
        <v>324</v>
      </c>
      <c r="L1240" t="s">
        <v>179</v>
      </c>
      <c r="M1240" t="s">
        <v>324</v>
      </c>
      <c r="N1240" t="s">
        <v>324</v>
      </c>
      <c r="O1240" t="s">
        <v>324</v>
      </c>
      <c r="P1240" t="s">
        <v>324</v>
      </c>
      <c r="Q1240" t="s">
        <v>324</v>
      </c>
      <c r="R1240">
        <v>-1.7999999999999999E-2</v>
      </c>
      <c r="S1240" t="s">
        <v>324</v>
      </c>
      <c r="T1240" t="s">
        <v>324</v>
      </c>
      <c r="U1240" t="s">
        <v>324</v>
      </c>
      <c r="V1240">
        <v>-1.7999999999999999E-2</v>
      </c>
      <c r="W1240" t="s">
        <v>324</v>
      </c>
      <c r="X1240" t="s">
        <v>324</v>
      </c>
      <c r="Y1240" t="s">
        <v>324</v>
      </c>
      <c r="Z1240" t="s">
        <v>324</v>
      </c>
      <c r="AA1240" t="s">
        <v>324</v>
      </c>
      <c r="AB1240" t="s">
        <v>324</v>
      </c>
      <c r="AC1240" t="s">
        <v>324</v>
      </c>
      <c r="AD1240" t="s">
        <v>324</v>
      </c>
      <c r="AE1240" t="s">
        <v>324</v>
      </c>
      <c r="AF1240" t="s">
        <v>324</v>
      </c>
      <c r="AG1240" t="s">
        <v>324</v>
      </c>
      <c r="AH1240" t="s">
        <v>324</v>
      </c>
      <c r="AI1240" t="s">
        <v>324</v>
      </c>
      <c r="AJ1240" t="s">
        <v>324</v>
      </c>
      <c r="AK1240">
        <v>0</v>
      </c>
      <c r="AL1240" t="s">
        <v>324</v>
      </c>
      <c r="AM1240" t="s">
        <v>324</v>
      </c>
      <c r="AN1240" t="s">
        <v>324</v>
      </c>
      <c r="AO1240" t="s">
        <v>324</v>
      </c>
      <c r="AP1240" t="s">
        <v>324</v>
      </c>
      <c r="AQ1240" t="s">
        <v>324</v>
      </c>
      <c r="AR1240" t="s">
        <v>324</v>
      </c>
      <c r="AS1240" t="s">
        <v>324</v>
      </c>
      <c r="AT1240" t="s">
        <v>324</v>
      </c>
      <c r="AU1240" t="s">
        <v>324</v>
      </c>
      <c r="AV1240" t="s">
        <v>324</v>
      </c>
      <c r="AW1240" t="s">
        <v>324</v>
      </c>
      <c r="AX1240" t="s">
        <v>324</v>
      </c>
      <c r="AY1240" t="s">
        <v>324</v>
      </c>
      <c r="AZ1240">
        <v>0</v>
      </c>
      <c r="BA1240" t="s">
        <v>324</v>
      </c>
      <c r="BB1240" t="s">
        <v>324</v>
      </c>
      <c r="BC1240" t="s">
        <v>324</v>
      </c>
      <c r="BD1240" t="s">
        <v>324</v>
      </c>
      <c r="BE1240" t="s">
        <v>324</v>
      </c>
      <c r="BF1240" t="s">
        <v>324</v>
      </c>
      <c r="BG1240" t="s">
        <v>324</v>
      </c>
      <c r="BH1240" t="s">
        <v>324</v>
      </c>
      <c r="BI1240" t="s">
        <v>324</v>
      </c>
      <c r="BJ1240" t="s">
        <v>324</v>
      </c>
      <c r="BK1240" t="s">
        <v>324</v>
      </c>
      <c r="BL1240" t="s">
        <v>324</v>
      </c>
      <c r="BM1240" t="s">
        <v>324</v>
      </c>
      <c r="BN1240" t="s">
        <v>324</v>
      </c>
      <c r="BO1240" t="s">
        <v>324</v>
      </c>
      <c r="BP1240" t="s">
        <v>324</v>
      </c>
      <c r="BQ1240" t="s">
        <v>324</v>
      </c>
      <c r="BR1240" t="s">
        <v>324</v>
      </c>
      <c r="BS1240" t="s">
        <v>324</v>
      </c>
      <c r="BT1240" t="s">
        <v>324</v>
      </c>
      <c r="BU1240" t="s">
        <v>324</v>
      </c>
      <c r="BV1240" t="s">
        <v>324</v>
      </c>
      <c r="BW1240" t="s">
        <v>324</v>
      </c>
      <c r="BX1240" t="s">
        <v>324</v>
      </c>
      <c r="BY1240" t="s">
        <v>324</v>
      </c>
      <c r="BZ1240" t="s">
        <v>324</v>
      </c>
      <c r="CA1240" t="s">
        <v>324</v>
      </c>
      <c r="CB1240" t="s">
        <v>324</v>
      </c>
      <c r="CC1240" t="s">
        <v>324</v>
      </c>
      <c r="CD1240" t="s">
        <v>324</v>
      </c>
      <c r="CE1240" t="s">
        <v>324</v>
      </c>
      <c r="CF1240" t="s">
        <v>324</v>
      </c>
      <c r="CG1240" t="s">
        <v>324</v>
      </c>
      <c r="CH1240" t="s">
        <v>324</v>
      </c>
      <c r="CI1240" t="s">
        <v>324</v>
      </c>
      <c r="CJ1240" t="s">
        <v>324</v>
      </c>
      <c r="CK1240" t="s">
        <v>324</v>
      </c>
      <c r="CL1240" t="s">
        <v>324</v>
      </c>
      <c r="CM1240" t="s">
        <v>324</v>
      </c>
      <c r="CN1240" t="s">
        <v>324</v>
      </c>
      <c r="CO1240">
        <v>-8.6999999999999994E-2</v>
      </c>
      <c r="CP1240" t="s">
        <v>179</v>
      </c>
      <c r="CQ1240" t="s">
        <v>324</v>
      </c>
      <c r="CR1240" t="s">
        <v>324</v>
      </c>
      <c r="CS1240" t="s">
        <v>179</v>
      </c>
      <c r="CT1240" t="s">
        <v>324</v>
      </c>
      <c r="CU1240" t="s">
        <v>324</v>
      </c>
      <c r="CV1240" t="s">
        <v>324</v>
      </c>
      <c r="CW1240" t="s">
        <v>324</v>
      </c>
      <c r="CX1240" t="s">
        <v>324</v>
      </c>
      <c r="CY1240" t="s">
        <v>324</v>
      </c>
      <c r="CZ1240" t="s">
        <v>324</v>
      </c>
      <c r="DA1240" t="s">
        <v>324</v>
      </c>
      <c r="DB1240" t="s">
        <v>324</v>
      </c>
      <c r="DC1240" t="s">
        <v>324</v>
      </c>
    </row>
    <row r="1241" spans="1:107" x14ac:dyDescent="0.45">
      <c r="A1241">
        <v>2024</v>
      </c>
      <c r="B1241">
        <v>4</v>
      </c>
      <c r="C1241" t="s">
        <v>166</v>
      </c>
      <c r="D1241">
        <v>4373</v>
      </c>
      <c r="E1241" t="s">
        <v>477</v>
      </c>
      <c r="F1241" t="s">
        <v>323</v>
      </c>
      <c r="G1241" t="s">
        <v>244</v>
      </c>
      <c r="H1241">
        <v>0.84899999999999998</v>
      </c>
      <c r="I1241" t="s">
        <v>324</v>
      </c>
      <c r="J1241" t="s">
        <v>324</v>
      </c>
      <c r="K1241" t="s">
        <v>324</v>
      </c>
      <c r="L1241">
        <v>0.84899999999999998</v>
      </c>
      <c r="M1241">
        <v>38</v>
      </c>
      <c r="N1241" t="s">
        <v>324</v>
      </c>
      <c r="O1241" t="s">
        <v>324</v>
      </c>
      <c r="P1241" t="s">
        <v>324</v>
      </c>
      <c r="Q1241">
        <v>38</v>
      </c>
      <c r="R1241" t="s">
        <v>324</v>
      </c>
      <c r="S1241" t="s">
        <v>324</v>
      </c>
      <c r="T1241" t="s">
        <v>324</v>
      </c>
      <c r="U1241" t="s">
        <v>324</v>
      </c>
      <c r="V1241">
        <v>0</v>
      </c>
      <c r="W1241" t="s">
        <v>324</v>
      </c>
      <c r="X1241" t="s">
        <v>324</v>
      </c>
      <c r="Y1241" t="s">
        <v>324</v>
      </c>
      <c r="Z1241" t="s">
        <v>324</v>
      </c>
      <c r="AA1241">
        <v>0</v>
      </c>
      <c r="AB1241" t="s">
        <v>324</v>
      </c>
      <c r="AC1241" t="s">
        <v>324</v>
      </c>
      <c r="AD1241" t="s">
        <v>324</v>
      </c>
      <c r="AE1241" t="s">
        <v>324</v>
      </c>
      <c r="AF1241">
        <v>0</v>
      </c>
      <c r="AG1241" t="s">
        <v>324</v>
      </c>
      <c r="AH1241" t="s">
        <v>324</v>
      </c>
      <c r="AI1241" t="s">
        <v>324</v>
      </c>
      <c r="AJ1241" t="s">
        <v>324</v>
      </c>
      <c r="AK1241">
        <v>0</v>
      </c>
      <c r="AL1241" t="s">
        <v>324</v>
      </c>
      <c r="AM1241" t="s">
        <v>324</v>
      </c>
      <c r="AN1241" t="s">
        <v>324</v>
      </c>
      <c r="AO1241" t="s">
        <v>324</v>
      </c>
      <c r="AP1241">
        <v>0</v>
      </c>
      <c r="AQ1241" t="s">
        <v>324</v>
      </c>
      <c r="AR1241" t="s">
        <v>324</v>
      </c>
      <c r="AS1241" t="s">
        <v>324</v>
      </c>
      <c r="AT1241" t="s">
        <v>324</v>
      </c>
      <c r="AU1241">
        <v>0</v>
      </c>
      <c r="AV1241" t="s">
        <v>324</v>
      </c>
      <c r="AW1241" t="s">
        <v>324</v>
      </c>
      <c r="AX1241" t="s">
        <v>324</v>
      </c>
      <c r="AY1241" t="s">
        <v>324</v>
      </c>
      <c r="AZ1241">
        <v>0</v>
      </c>
      <c r="BA1241" t="s">
        <v>324</v>
      </c>
      <c r="BB1241" t="s">
        <v>324</v>
      </c>
      <c r="BC1241" t="s">
        <v>324</v>
      </c>
      <c r="BD1241" t="s">
        <v>324</v>
      </c>
      <c r="BE1241">
        <v>0</v>
      </c>
      <c r="BF1241" t="s">
        <v>324</v>
      </c>
      <c r="BG1241" t="s">
        <v>324</v>
      </c>
      <c r="BH1241" t="s">
        <v>324</v>
      </c>
      <c r="BI1241" t="s">
        <v>324</v>
      </c>
      <c r="BJ1241">
        <v>0</v>
      </c>
      <c r="BK1241" t="s">
        <v>324</v>
      </c>
      <c r="BL1241" t="s">
        <v>324</v>
      </c>
      <c r="BM1241" t="s">
        <v>324</v>
      </c>
      <c r="BN1241" t="s">
        <v>324</v>
      </c>
      <c r="BO1241">
        <v>0</v>
      </c>
      <c r="BP1241" t="s">
        <v>324</v>
      </c>
      <c r="BQ1241" t="s">
        <v>324</v>
      </c>
      <c r="BR1241" t="s">
        <v>324</v>
      </c>
      <c r="BS1241" t="s">
        <v>324</v>
      </c>
      <c r="BT1241">
        <v>0</v>
      </c>
      <c r="BU1241" t="s">
        <v>324</v>
      </c>
      <c r="BV1241" t="s">
        <v>324</v>
      </c>
      <c r="BW1241" t="s">
        <v>324</v>
      </c>
      <c r="BX1241" t="s">
        <v>324</v>
      </c>
      <c r="BY1241">
        <v>0</v>
      </c>
      <c r="BZ1241" t="s">
        <v>324</v>
      </c>
      <c r="CA1241" t="s">
        <v>324</v>
      </c>
      <c r="CB1241" t="s">
        <v>324</v>
      </c>
      <c r="CC1241" t="s">
        <v>324</v>
      </c>
      <c r="CD1241">
        <v>0</v>
      </c>
      <c r="CE1241" t="s">
        <v>324</v>
      </c>
      <c r="CF1241" t="s">
        <v>324</v>
      </c>
      <c r="CG1241" t="s">
        <v>324</v>
      </c>
      <c r="CH1241" t="s">
        <v>324</v>
      </c>
      <c r="CI1241">
        <v>0</v>
      </c>
      <c r="CJ1241" t="s">
        <v>324</v>
      </c>
      <c r="CK1241" t="s">
        <v>324</v>
      </c>
      <c r="CL1241" t="s">
        <v>324</v>
      </c>
      <c r="CM1241" t="s">
        <v>324</v>
      </c>
      <c r="CN1241">
        <v>0</v>
      </c>
      <c r="CO1241">
        <v>0.84899999999999998</v>
      </c>
      <c r="CP1241" t="s">
        <v>179</v>
      </c>
      <c r="CQ1241" t="s">
        <v>179</v>
      </c>
      <c r="CR1241">
        <v>0</v>
      </c>
      <c r="CS1241">
        <v>0.84899999999999998</v>
      </c>
      <c r="CT1241">
        <v>38</v>
      </c>
      <c r="CU1241">
        <v>0</v>
      </c>
      <c r="CV1241">
        <v>0</v>
      </c>
      <c r="CW1241">
        <v>0</v>
      </c>
      <c r="CX1241">
        <v>38</v>
      </c>
      <c r="CY1241">
        <v>0</v>
      </c>
      <c r="CZ1241">
        <v>0</v>
      </c>
      <c r="DA1241">
        <v>0</v>
      </c>
      <c r="DB1241">
        <v>0</v>
      </c>
      <c r="DC1241">
        <v>0</v>
      </c>
    </row>
    <row r="1242" spans="1:107" x14ac:dyDescent="0.45">
      <c r="A1242">
        <v>2024</v>
      </c>
      <c r="B1242">
        <v>4</v>
      </c>
      <c r="C1242" t="s">
        <v>166</v>
      </c>
      <c r="D1242">
        <v>4911</v>
      </c>
      <c r="E1242" t="s">
        <v>478</v>
      </c>
      <c r="F1242" t="s">
        <v>323</v>
      </c>
      <c r="G1242" t="s">
        <v>244</v>
      </c>
      <c r="H1242">
        <v>0.63200000000000001</v>
      </c>
      <c r="I1242">
        <v>0.28699999999999998</v>
      </c>
      <c r="J1242" t="s">
        <v>324</v>
      </c>
      <c r="K1242" t="s">
        <v>324</v>
      </c>
      <c r="L1242">
        <v>0.91900000000000004</v>
      </c>
      <c r="M1242">
        <v>54</v>
      </c>
      <c r="N1242">
        <v>7</v>
      </c>
      <c r="O1242" t="s">
        <v>324</v>
      </c>
      <c r="P1242" t="s">
        <v>324</v>
      </c>
      <c r="Q1242">
        <v>61</v>
      </c>
      <c r="R1242" t="s">
        <v>324</v>
      </c>
      <c r="S1242" t="s">
        <v>324</v>
      </c>
      <c r="T1242" t="s">
        <v>324</v>
      </c>
      <c r="U1242" t="s">
        <v>324</v>
      </c>
      <c r="V1242">
        <v>0</v>
      </c>
      <c r="W1242" t="s">
        <v>324</v>
      </c>
      <c r="X1242" t="s">
        <v>324</v>
      </c>
      <c r="Y1242" t="s">
        <v>324</v>
      </c>
      <c r="Z1242" t="s">
        <v>324</v>
      </c>
      <c r="AA1242">
        <v>0</v>
      </c>
      <c r="AB1242" t="s">
        <v>324</v>
      </c>
      <c r="AC1242" t="s">
        <v>324</v>
      </c>
      <c r="AD1242" t="s">
        <v>324</v>
      </c>
      <c r="AE1242" t="s">
        <v>324</v>
      </c>
      <c r="AF1242">
        <v>0</v>
      </c>
      <c r="AG1242">
        <v>0.11700000000000001</v>
      </c>
      <c r="AH1242" t="s">
        <v>324</v>
      </c>
      <c r="AI1242" t="s">
        <v>324</v>
      </c>
      <c r="AJ1242" t="s">
        <v>324</v>
      </c>
      <c r="AK1242">
        <v>0.11700000000000001</v>
      </c>
      <c r="AL1242">
        <v>7</v>
      </c>
      <c r="AM1242" t="s">
        <v>324</v>
      </c>
      <c r="AN1242" t="s">
        <v>324</v>
      </c>
      <c r="AO1242" t="s">
        <v>324</v>
      </c>
      <c r="AP1242">
        <v>7</v>
      </c>
      <c r="AQ1242">
        <v>0.21199999999999999</v>
      </c>
      <c r="AR1242" t="s">
        <v>324</v>
      </c>
      <c r="AS1242" t="s">
        <v>324</v>
      </c>
      <c r="AT1242" t="s">
        <v>324</v>
      </c>
      <c r="AU1242">
        <v>0.21199999999999999</v>
      </c>
      <c r="AV1242" t="s">
        <v>324</v>
      </c>
      <c r="AW1242" t="s">
        <v>324</v>
      </c>
      <c r="AX1242" t="s">
        <v>324</v>
      </c>
      <c r="AY1242" t="s">
        <v>324</v>
      </c>
      <c r="AZ1242">
        <v>0</v>
      </c>
      <c r="BA1242" t="s">
        <v>324</v>
      </c>
      <c r="BB1242" t="s">
        <v>324</v>
      </c>
      <c r="BC1242" t="s">
        <v>324</v>
      </c>
      <c r="BD1242" t="s">
        <v>324</v>
      </c>
      <c r="BE1242">
        <v>0</v>
      </c>
      <c r="BF1242" t="s">
        <v>324</v>
      </c>
      <c r="BG1242" t="s">
        <v>324</v>
      </c>
      <c r="BH1242" t="s">
        <v>324</v>
      </c>
      <c r="BI1242" t="s">
        <v>324</v>
      </c>
      <c r="BJ1242">
        <v>0</v>
      </c>
      <c r="BK1242" t="s">
        <v>324</v>
      </c>
      <c r="BL1242">
        <v>2E-3</v>
      </c>
      <c r="BM1242" t="s">
        <v>324</v>
      </c>
      <c r="BN1242" t="s">
        <v>324</v>
      </c>
      <c r="BO1242">
        <v>2E-3</v>
      </c>
      <c r="BP1242" t="s">
        <v>324</v>
      </c>
      <c r="BQ1242">
        <v>1</v>
      </c>
      <c r="BR1242" t="s">
        <v>324</v>
      </c>
      <c r="BS1242" t="s">
        <v>324</v>
      </c>
      <c r="BT1242">
        <v>1</v>
      </c>
      <c r="BU1242" t="s">
        <v>324</v>
      </c>
      <c r="BV1242" t="s">
        <v>324</v>
      </c>
      <c r="BW1242" t="s">
        <v>324</v>
      </c>
      <c r="BX1242" t="s">
        <v>324</v>
      </c>
      <c r="BY1242">
        <v>0</v>
      </c>
      <c r="BZ1242" t="s">
        <v>324</v>
      </c>
      <c r="CA1242" t="s">
        <v>324</v>
      </c>
      <c r="CB1242" t="s">
        <v>324</v>
      </c>
      <c r="CC1242" t="s">
        <v>324</v>
      </c>
      <c r="CD1242">
        <v>0</v>
      </c>
      <c r="CE1242" t="s">
        <v>324</v>
      </c>
      <c r="CF1242" t="s">
        <v>324</v>
      </c>
      <c r="CG1242" t="s">
        <v>324</v>
      </c>
      <c r="CH1242" t="s">
        <v>324</v>
      </c>
      <c r="CI1242">
        <v>0</v>
      </c>
      <c r="CJ1242" t="s">
        <v>324</v>
      </c>
      <c r="CK1242" t="s">
        <v>324</v>
      </c>
      <c r="CL1242" t="s">
        <v>324</v>
      </c>
      <c r="CM1242" t="s">
        <v>324</v>
      </c>
      <c r="CN1242">
        <v>0</v>
      </c>
      <c r="CO1242">
        <v>0.63200000000000001</v>
      </c>
      <c r="CP1242">
        <v>0.28899999999999998</v>
      </c>
      <c r="CQ1242" t="s">
        <v>179</v>
      </c>
      <c r="CR1242">
        <v>0</v>
      </c>
      <c r="CS1242">
        <v>0.92100000000000004</v>
      </c>
      <c r="CT1242">
        <v>54</v>
      </c>
      <c r="CU1242">
        <v>8</v>
      </c>
      <c r="CV1242">
        <v>0</v>
      </c>
      <c r="CW1242">
        <v>0</v>
      </c>
      <c r="CX1242">
        <v>62</v>
      </c>
      <c r="CY1242">
        <v>0</v>
      </c>
      <c r="CZ1242">
        <v>0</v>
      </c>
      <c r="DA1242">
        <v>0</v>
      </c>
      <c r="DB1242">
        <v>0</v>
      </c>
      <c r="DC1242">
        <v>0</v>
      </c>
    </row>
    <row r="1243" spans="1:107" x14ac:dyDescent="0.45">
      <c r="A1243">
        <v>2024</v>
      </c>
      <c r="B1243">
        <v>4</v>
      </c>
      <c r="C1243" t="s">
        <v>166</v>
      </c>
      <c r="D1243">
        <v>6779</v>
      </c>
      <c r="E1243" t="s">
        <v>479</v>
      </c>
      <c r="F1243" t="s">
        <v>323</v>
      </c>
      <c r="G1243" t="s">
        <v>244</v>
      </c>
      <c r="H1243">
        <v>5.3999999999999999E-2</v>
      </c>
      <c r="I1243">
        <v>2.5000000000000001E-2</v>
      </c>
      <c r="J1243" t="s">
        <v>324</v>
      </c>
      <c r="K1243" t="s">
        <v>324</v>
      </c>
      <c r="L1243">
        <v>7.9000000000000001E-2</v>
      </c>
      <c r="M1243">
        <v>9</v>
      </c>
      <c r="N1243">
        <v>1</v>
      </c>
      <c r="O1243" t="s">
        <v>324</v>
      </c>
      <c r="P1243" t="s">
        <v>324</v>
      </c>
      <c r="Q1243">
        <v>10</v>
      </c>
      <c r="R1243">
        <v>1.1619999999999999</v>
      </c>
      <c r="S1243">
        <v>0.28599999999999998</v>
      </c>
      <c r="T1243" t="s">
        <v>324</v>
      </c>
      <c r="U1243" t="s">
        <v>324</v>
      </c>
      <c r="V1243">
        <v>1.448</v>
      </c>
      <c r="W1243">
        <v>267</v>
      </c>
      <c r="X1243">
        <v>12</v>
      </c>
      <c r="Y1243" t="s">
        <v>324</v>
      </c>
      <c r="Z1243" t="s">
        <v>324</v>
      </c>
      <c r="AA1243">
        <v>279</v>
      </c>
      <c r="AB1243" t="s">
        <v>324</v>
      </c>
      <c r="AC1243" t="s">
        <v>324</v>
      </c>
      <c r="AD1243" t="s">
        <v>324</v>
      </c>
      <c r="AE1243" t="s">
        <v>324</v>
      </c>
      <c r="AF1243">
        <v>0</v>
      </c>
      <c r="AG1243" t="s">
        <v>324</v>
      </c>
      <c r="AH1243" t="s">
        <v>324</v>
      </c>
      <c r="AI1243" t="s">
        <v>324</v>
      </c>
      <c r="AJ1243" t="s">
        <v>324</v>
      </c>
      <c r="AK1243">
        <v>0</v>
      </c>
      <c r="AL1243" t="s">
        <v>324</v>
      </c>
      <c r="AM1243" t="s">
        <v>324</v>
      </c>
      <c r="AN1243" t="s">
        <v>324</v>
      </c>
      <c r="AO1243" t="s">
        <v>324</v>
      </c>
      <c r="AP1243">
        <v>0</v>
      </c>
      <c r="AQ1243" t="s">
        <v>324</v>
      </c>
      <c r="AR1243" t="s">
        <v>324</v>
      </c>
      <c r="AS1243" t="s">
        <v>324</v>
      </c>
      <c r="AT1243" t="s">
        <v>324</v>
      </c>
      <c r="AU1243">
        <v>0</v>
      </c>
      <c r="AV1243" t="s">
        <v>324</v>
      </c>
      <c r="AW1243" t="s">
        <v>324</v>
      </c>
      <c r="AX1243" t="s">
        <v>324</v>
      </c>
      <c r="AY1243" t="s">
        <v>324</v>
      </c>
      <c r="AZ1243">
        <v>0</v>
      </c>
      <c r="BA1243" t="s">
        <v>324</v>
      </c>
      <c r="BB1243" t="s">
        <v>324</v>
      </c>
      <c r="BC1243" t="s">
        <v>324</v>
      </c>
      <c r="BD1243" t="s">
        <v>324</v>
      </c>
      <c r="BE1243">
        <v>0</v>
      </c>
      <c r="BF1243" t="s">
        <v>324</v>
      </c>
      <c r="BG1243" t="s">
        <v>324</v>
      </c>
      <c r="BH1243" t="s">
        <v>324</v>
      </c>
      <c r="BI1243" t="s">
        <v>324</v>
      </c>
      <c r="BJ1243">
        <v>0</v>
      </c>
      <c r="BK1243" t="s">
        <v>324</v>
      </c>
      <c r="BL1243" t="s">
        <v>324</v>
      </c>
      <c r="BM1243" t="s">
        <v>324</v>
      </c>
      <c r="BN1243" t="s">
        <v>324</v>
      </c>
      <c r="BO1243">
        <v>0</v>
      </c>
      <c r="BP1243" t="s">
        <v>324</v>
      </c>
      <c r="BQ1243" t="s">
        <v>324</v>
      </c>
      <c r="BR1243" t="s">
        <v>324</v>
      </c>
      <c r="BS1243" t="s">
        <v>324</v>
      </c>
      <c r="BT1243">
        <v>0</v>
      </c>
      <c r="BU1243" t="s">
        <v>324</v>
      </c>
      <c r="BV1243" t="s">
        <v>324</v>
      </c>
      <c r="BW1243" t="s">
        <v>324</v>
      </c>
      <c r="BX1243" t="s">
        <v>324</v>
      </c>
      <c r="BY1243">
        <v>0</v>
      </c>
      <c r="BZ1243" t="s">
        <v>324</v>
      </c>
      <c r="CA1243" t="s">
        <v>324</v>
      </c>
      <c r="CB1243" t="s">
        <v>324</v>
      </c>
      <c r="CC1243" t="s">
        <v>324</v>
      </c>
      <c r="CD1243">
        <v>0</v>
      </c>
      <c r="CE1243" t="s">
        <v>324</v>
      </c>
      <c r="CF1243" t="s">
        <v>324</v>
      </c>
      <c r="CG1243" t="s">
        <v>324</v>
      </c>
      <c r="CH1243" t="s">
        <v>324</v>
      </c>
      <c r="CI1243">
        <v>0</v>
      </c>
      <c r="CJ1243" t="s">
        <v>324</v>
      </c>
      <c r="CK1243" t="s">
        <v>324</v>
      </c>
      <c r="CL1243" t="s">
        <v>324</v>
      </c>
      <c r="CM1243" t="s">
        <v>324</v>
      </c>
      <c r="CN1243">
        <v>0</v>
      </c>
      <c r="CO1243">
        <v>1.216</v>
      </c>
      <c r="CP1243">
        <v>0.311</v>
      </c>
      <c r="CQ1243" t="s">
        <v>179</v>
      </c>
      <c r="CR1243">
        <v>0</v>
      </c>
      <c r="CS1243">
        <v>1.5269999999999999</v>
      </c>
      <c r="CT1243">
        <v>276</v>
      </c>
      <c r="CU1243">
        <v>13</v>
      </c>
      <c r="CV1243">
        <v>0</v>
      </c>
      <c r="CW1243">
        <v>0</v>
      </c>
      <c r="CX1243">
        <v>289</v>
      </c>
      <c r="CY1243">
        <v>0</v>
      </c>
      <c r="CZ1243">
        <v>0</v>
      </c>
      <c r="DA1243">
        <v>0</v>
      </c>
      <c r="DB1243">
        <v>0</v>
      </c>
      <c r="DC1243">
        <v>0</v>
      </c>
    </row>
    <row r="1244" spans="1:107" x14ac:dyDescent="0.45">
      <c r="A1244">
        <v>2024</v>
      </c>
      <c r="B1244">
        <v>4</v>
      </c>
      <c r="C1244" t="s">
        <v>166</v>
      </c>
      <c r="D1244">
        <v>11018</v>
      </c>
      <c r="E1244" t="s">
        <v>480</v>
      </c>
      <c r="F1244" t="s">
        <v>323</v>
      </c>
      <c r="G1244" t="s">
        <v>244</v>
      </c>
      <c r="H1244">
        <v>2.8809999999999998</v>
      </c>
      <c r="I1244">
        <v>0.66300000000000003</v>
      </c>
      <c r="J1244">
        <v>5.0000000000000001E-3</v>
      </c>
      <c r="K1244">
        <v>0</v>
      </c>
      <c r="L1244">
        <v>3.5489999999999999</v>
      </c>
      <c r="M1244">
        <v>398</v>
      </c>
      <c r="N1244">
        <v>37</v>
      </c>
      <c r="O1244">
        <v>1</v>
      </c>
      <c r="P1244">
        <v>0</v>
      </c>
      <c r="Q1244">
        <v>436</v>
      </c>
      <c r="R1244">
        <v>3.3610000000000002</v>
      </c>
      <c r="S1244">
        <v>0.23899999999999999</v>
      </c>
      <c r="T1244">
        <v>0</v>
      </c>
      <c r="U1244">
        <v>0</v>
      </c>
      <c r="V1244">
        <v>3.6</v>
      </c>
      <c r="W1244">
        <v>591</v>
      </c>
      <c r="X1244">
        <v>42</v>
      </c>
      <c r="Y1244">
        <v>0</v>
      </c>
      <c r="Z1244">
        <v>0</v>
      </c>
      <c r="AA1244">
        <v>633</v>
      </c>
      <c r="AB1244" t="s">
        <v>324</v>
      </c>
      <c r="AC1244" t="s">
        <v>324</v>
      </c>
      <c r="AD1244" t="s">
        <v>324</v>
      </c>
      <c r="AE1244" t="s">
        <v>324</v>
      </c>
      <c r="AF1244">
        <v>0</v>
      </c>
      <c r="AG1244" t="s">
        <v>324</v>
      </c>
      <c r="AH1244" t="s">
        <v>324</v>
      </c>
      <c r="AI1244" t="s">
        <v>324</v>
      </c>
      <c r="AJ1244" t="s">
        <v>324</v>
      </c>
      <c r="AK1244">
        <v>0</v>
      </c>
      <c r="AL1244" t="s">
        <v>324</v>
      </c>
      <c r="AM1244" t="s">
        <v>324</v>
      </c>
      <c r="AN1244" t="s">
        <v>324</v>
      </c>
      <c r="AO1244" t="s">
        <v>324</v>
      </c>
      <c r="AP1244">
        <v>0</v>
      </c>
      <c r="AQ1244" t="s">
        <v>324</v>
      </c>
      <c r="AR1244" t="s">
        <v>324</v>
      </c>
      <c r="AS1244" t="s">
        <v>324</v>
      </c>
      <c r="AT1244" t="s">
        <v>324</v>
      </c>
      <c r="AU1244">
        <v>0</v>
      </c>
      <c r="AV1244" t="s">
        <v>324</v>
      </c>
      <c r="AW1244" t="s">
        <v>324</v>
      </c>
      <c r="AX1244" t="s">
        <v>324</v>
      </c>
      <c r="AY1244" t="s">
        <v>324</v>
      </c>
      <c r="AZ1244">
        <v>0</v>
      </c>
      <c r="BA1244" t="s">
        <v>324</v>
      </c>
      <c r="BB1244" t="s">
        <v>324</v>
      </c>
      <c r="BC1244" t="s">
        <v>324</v>
      </c>
      <c r="BD1244" t="s">
        <v>324</v>
      </c>
      <c r="BE1244">
        <v>0</v>
      </c>
      <c r="BF1244" t="s">
        <v>324</v>
      </c>
      <c r="BG1244" t="s">
        <v>324</v>
      </c>
      <c r="BH1244" t="s">
        <v>324</v>
      </c>
      <c r="BI1244" t="s">
        <v>324</v>
      </c>
      <c r="BJ1244">
        <v>0</v>
      </c>
      <c r="BK1244" t="s">
        <v>324</v>
      </c>
      <c r="BL1244">
        <v>2E-3</v>
      </c>
      <c r="BM1244" t="s">
        <v>324</v>
      </c>
      <c r="BN1244" t="s">
        <v>324</v>
      </c>
      <c r="BO1244">
        <v>2E-3</v>
      </c>
      <c r="BP1244" t="s">
        <v>324</v>
      </c>
      <c r="BQ1244">
        <v>1</v>
      </c>
      <c r="BR1244" t="s">
        <v>324</v>
      </c>
      <c r="BS1244" t="s">
        <v>324</v>
      </c>
      <c r="BT1244">
        <v>1</v>
      </c>
      <c r="BU1244" t="s">
        <v>324</v>
      </c>
      <c r="BV1244" t="s">
        <v>324</v>
      </c>
      <c r="BW1244" t="s">
        <v>324</v>
      </c>
      <c r="BX1244" t="s">
        <v>324</v>
      </c>
      <c r="BY1244">
        <v>0</v>
      </c>
      <c r="BZ1244" t="s">
        <v>324</v>
      </c>
      <c r="CA1244" t="s">
        <v>324</v>
      </c>
      <c r="CB1244" t="s">
        <v>324</v>
      </c>
      <c r="CC1244" t="s">
        <v>324</v>
      </c>
      <c r="CD1244">
        <v>0</v>
      </c>
      <c r="CE1244" t="s">
        <v>324</v>
      </c>
      <c r="CF1244" t="s">
        <v>324</v>
      </c>
      <c r="CG1244" t="s">
        <v>324</v>
      </c>
      <c r="CH1244" t="s">
        <v>324</v>
      </c>
      <c r="CI1244">
        <v>0</v>
      </c>
      <c r="CJ1244" t="s">
        <v>324</v>
      </c>
      <c r="CK1244" t="s">
        <v>324</v>
      </c>
      <c r="CL1244" t="s">
        <v>324</v>
      </c>
      <c r="CM1244" t="s">
        <v>324</v>
      </c>
      <c r="CN1244">
        <v>0</v>
      </c>
      <c r="CO1244">
        <v>6.242</v>
      </c>
      <c r="CP1244">
        <v>0.90400000000000003</v>
      </c>
      <c r="CQ1244">
        <v>5.0000000000000001E-3</v>
      </c>
      <c r="CR1244">
        <v>0</v>
      </c>
      <c r="CS1244">
        <v>7.1509999999999998</v>
      </c>
      <c r="CT1244">
        <v>989</v>
      </c>
      <c r="CU1244">
        <v>80</v>
      </c>
      <c r="CV1244">
        <v>1</v>
      </c>
      <c r="CW1244">
        <v>0</v>
      </c>
      <c r="CX1244">
        <v>1070</v>
      </c>
      <c r="CY1244">
        <v>0</v>
      </c>
      <c r="CZ1244">
        <v>0</v>
      </c>
      <c r="DA1244">
        <v>0</v>
      </c>
      <c r="DB1244">
        <v>0</v>
      </c>
      <c r="DC1244">
        <v>0</v>
      </c>
    </row>
    <row r="1245" spans="1:107" x14ac:dyDescent="0.45">
      <c r="A1245">
        <v>2024</v>
      </c>
      <c r="B1245">
        <v>4</v>
      </c>
      <c r="C1245" t="s">
        <v>166</v>
      </c>
      <c r="D1245">
        <v>11251</v>
      </c>
      <c r="E1245" t="s">
        <v>481</v>
      </c>
      <c r="F1245" t="s">
        <v>323</v>
      </c>
      <c r="G1245" t="s">
        <v>244</v>
      </c>
      <c r="H1245" t="s">
        <v>324</v>
      </c>
      <c r="I1245" t="s">
        <v>324</v>
      </c>
      <c r="J1245">
        <v>0.72899999999999998</v>
      </c>
      <c r="K1245" t="s">
        <v>324</v>
      </c>
      <c r="L1245">
        <v>0.72899999999999998</v>
      </c>
      <c r="M1245" t="s">
        <v>324</v>
      </c>
      <c r="N1245" t="s">
        <v>324</v>
      </c>
      <c r="O1245">
        <v>45</v>
      </c>
      <c r="P1245" t="s">
        <v>324</v>
      </c>
      <c r="Q1245">
        <v>45</v>
      </c>
      <c r="R1245" t="s">
        <v>324</v>
      </c>
      <c r="S1245" t="s">
        <v>324</v>
      </c>
      <c r="T1245" t="s">
        <v>324</v>
      </c>
      <c r="U1245" t="s">
        <v>324</v>
      </c>
      <c r="V1245">
        <v>0</v>
      </c>
      <c r="W1245" t="s">
        <v>324</v>
      </c>
      <c r="X1245" t="s">
        <v>324</v>
      </c>
      <c r="Y1245" t="s">
        <v>324</v>
      </c>
      <c r="Z1245" t="s">
        <v>324</v>
      </c>
      <c r="AA1245">
        <v>0</v>
      </c>
      <c r="AB1245" t="s">
        <v>324</v>
      </c>
      <c r="AC1245" t="s">
        <v>324</v>
      </c>
      <c r="AD1245">
        <v>63.52</v>
      </c>
      <c r="AE1245" t="s">
        <v>324</v>
      </c>
      <c r="AF1245">
        <v>63.52</v>
      </c>
      <c r="AG1245" t="s">
        <v>324</v>
      </c>
      <c r="AH1245" t="s">
        <v>324</v>
      </c>
      <c r="AI1245" t="s">
        <v>324</v>
      </c>
      <c r="AJ1245" t="s">
        <v>324</v>
      </c>
      <c r="AK1245">
        <v>0</v>
      </c>
      <c r="AL1245" t="s">
        <v>324</v>
      </c>
      <c r="AM1245" t="s">
        <v>324</v>
      </c>
      <c r="AN1245" t="s">
        <v>324</v>
      </c>
      <c r="AO1245" t="s">
        <v>324</v>
      </c>
      <c r="AP1245">
        <v>0</v>
      </c>
      <c r="AQ1245" t="s">
        <v>324</v>
      </c>
      <c r="AR1245" t="s">
        <v>324</v>
      </c>
      <c r="AS1245" t="s">
        <v>324</v>
      </c>
      <c r="AT1245" t="s">
        <v>324</v>
      </c>
      <c r="AU1245">
        <v>0</v>
      </c>
      <c r="AV1245" t="s">
        <v>324</v>
      </c>
      <c r="AW1245" t="s">
        <v>324</v>
      </c>
      <c r="AX1245" t="s">
        <v>324</v>
      </c>
      <c r="AY1245" t="s">
        <v>324</v>
      </c>
      <c r="AZ1245">
        <v>0</v>
      </c>
      <c r="BA1245" t="s">
        <v>324</v>
      </c>
      <c r="BB1245" t="s">
        <v>324</v>
      </c>
      <c r="BC1245" t="s">
        <v>324</v>
      </c>
      <c r="BD1245" t="s">
        <v>324</v>
      </c>
      <c r="BE1245">
        <v>0</v>
      </c>
      <c r="BF1245" t="s">
        <v>324</v>
      </c>
      <c r="BG1245" t="s">
        <v>324</v>
      </c>
      <c r="BH1245" t="s">
        <v>324</v>
      </c>
      <c r="BI1245" t="s">
        <v>324</v>
      </c>
      <c r="BJ1245">
        <v>0</v>
      </c>
      <c r="BK1245" t="s">
        <v>324</v>
      </c>
      <c r="BL1245" t="s">
        <v>324</v>
      </c>
      <c r="BM1245" t="s">
        <v>324</v>
      </c>
      <c r="BN1245" t="s">
        <v>324</v>
      </c>
      <c r="BO1245">
        <v>0</v>
      </c>
      <c r="BP1245" t="s">
        <v>324</v>
      </c>
      <c r="BQ1245" t="s">
        <v>324</v>
      </c>
      <c r="BR1245" t="s">
        <v>324</v>
      </c>
      <c r="BS1245" t="s">
        <v>324</v>
      </c>
      <c r="BT1245">
        <v>0</v>
      </c>
      <c r="BU1245" t="s">
        <v>324</v>
      </c>
      <c r="BV1245" t="s">
        <v>324</v>
      </c>
      <c r="BW1245" t="s">
        <v>324</v>
      </c>
      <c r="BX1245" t="s">
        <v>324</v>
      </c>
      <c r="BY1245">
        <v>0</v>
      </c>
      <c r="BZ1245" t="s">
        <v>324</v>
      </c>
      <c r="CA1245" t="s">
        <v>324</v>
      </c>
      <c r="CB1245" t="s">
        <v>324</v>
      </c>
      <c r="CC1245" t="s">
        <v>324</v>
      </c>
      <c r="CD1245">
        <v>0</v>
      </c>
      <c r="CE1245" t="s">
        <v>324</v>
      </c>
      <c r="CF1245" t="s">
        <v>324</v>
      </c>
      <c r="CG1245" t="s">
        <v>324</v>
      </c>
      <c r="CH1245" t="s">
        <v>324</v>
      </c>
      <c r="CI1245">
        <v>0</v>
      </c>
      <c r="CJ1245" t="s">
        <v>324</v>
      </c>
      <c r="CK1245" t="s">
        <v>324</v>
      </c>
      <c r="CL1245" t="s">
        <v>324</v>
      </c>
      <c r="CM1245" t="s">
        <v>324</v>
      </c>
      <c r="CN1245">
        <v>0</v>
      </c>
      <c r="CO1245" t="s">
        <v>179</v>
      </c>
      <c r="CP1245" t="s">
        <v>179</v>
      </c>
      <c r="CQ1245">
        <v>0.72899999999999998</v>
      </c>
      <c r="CR1245">
        <v>0</v>
      </c>
      <c r="CS1245">
        <v>0.72899999999999998</v>
      </c>
      <c r="CT1245">
        <v>0</v>
      </c>
      <c r="CU1245">
        <v>0</v>
      </c>
      <c r="CV1245">
        <v>45</v>
      </c>
      <c r="CW1245">
        <v>0</v>
      </c>
      <c r="CX1245">
        <v>45</v>
      </c>
      <c r="CY1245">
        <v>0</v>
      </c>
      <c r="CZ1245">
        <v>0</v>
      </c>
      <c r="DA1245">
        <v>63.52</v>
      </c>
      <c r="DB1245">
        <v>0</v>
      </c>
      <c r="DC1245">
        <v>63.52</v>
      </c>
    </row>
    <row r="1246" spans="1:107" x14ac:dyDescent="0.45">
      <c r="A1246">
        <v>2024</v>
      </c>
      <c r="B1246">
        <v>4</v>
      </c>
      <c r="C1246" t="s">
        <v>166</v>
      </c>
      <c r="D1246">
        <v>12539</v>
      </c>
      <c r="E1246" t="s">
        <v>482</v>
      </c>
      <c r="F1246" t="s">
        <v>323</v>
      </c>
      <c r="G1246" t="s">
        <v>244</v>
      </c>
      <c r="H1246">
        <v>0.29099999999999998</v>
      </c>
      <c r="I1246">
        <v>5.8000000000000003E-2</v>
      </c>
      <c r="J1246">
        <v>0</v>
      </c>
      <c r="K1246">
        <v>0</v>
      </c>
      <c r="L1246">
        <v>0.34899999999999998</v>
      </c>
      <c r="M1246">
        <v>26</v>
      </c>
      <c r="N1246">
        <v>4</v>
      </c>
      <c r="O1246">
        <v>0</v>
      </c>
      <c r="P1246">
        <v>0</v>
      </c>
      <c r="Q1246">
        <v>30</v>
      </c>
      <c r="R1246">
        <v>0</v>
      </c>
      <c r="S1246">
        <v>0</v>
      </c>
      <c r="T1246">
        <v>0</v>
      </c>
      <c r="U1246">
        <v>0</v>
      </c>
      <c r="V1246">
        <v>0</v>
      </c>
      <c r="W1246">
        <v>0</v>
      </c>
      <c r="X1246">
        <v>0</v>
      </c>
      <c r="Y1246">
        <v>0</v>
      </c>
      <c r="Z1246">
        <v>0</v>
      </c>
      <c r="AA1246">
        <v>0</v>
      </c>
      <c r="AB1246">
        <v>28.274000000000001</v>
      </c>
      <c r="AC1246">
        <v>3.7570000000000001</v>
      </c>
      <c r="AD1246">
        <v>0</v>
      </c>
      <c r="AE1246">
        <v>0</v>
      </c>
      <c r="AF1246">
        <v>32.030999999999999</v>
      </c>
      <c r="AG1246">
        <v>0</v>
      </c>
      <c r="AH1246">
        <v>0</v>
      </c>
      <c r="AI1246">
        <v>0</v>
      </c>
      <c r="AJ1246">
        <v>0</v>
      </c>
      <c r="AK1246">
        <v>0</v>
      </c>
      <c r="AL1246">
        <v>0</v>
      </c>
      <c r="AM1246">
        <v>0</v>
      </c>
      <c r="AN1246">
        <v>0</v>
      </c>
      <c r="AO1246">
        <v>0</v>
      </c>
      <c r="AP1246">
        <v>0</v>
      </c>
      <c r="AQ1246">
        <v>0</v>
      </c>
      <c r="AR1246">
        <v>0</v>
      </c>
      <c r="AS1246">
        <v>0</v>
      </c>
      <c r="AT1246">
        <v>0</v>
      </c>
      <c r="AU1246">
        <v>0</v>
      </c>
      <c r="AV1246">
        <v>0</v>
      </c>
      <c r="AW1246">
        <v>0</v>
      </c>
      <c r="AX1246">
        <v>0</v>
      </c>
      <c r="AY1246">
        <v>0</v>
      </c>
      <c r="AZ1246">
        <v>0</v>
      </c>
      <c r="BA1246">
        <v>0</v>
      </c>
      <c r="BB1246">
        <v>0</v>
      </c>
      <c r="BC1246">
        <v>0</v>
      </c>
      <c r="BD1246">
        <v>0</v>
      </c>
      <c r="BE1246">
        <v>0</v>
      </c>
      <c r="BF1246">
        <v>0</v>
      </c>
      <c r="BG1246">
        <v>0</v>
      </c>
      <c r="BH1246">
        <v>0</v>
      </c>
      <c r="BI1246">
        <v>0</v>
      </c>
      <c r="BJ1246">
        <v>0</v>
      </c>
      <c r="BK1246">
        <v>3.5999999999999997E-2</v>
      </c>
      <c r="BL1246">
        <v>0</v>
      </c>
      <c r="BM1246">
        <v>0</v>
      </c>
      <c r="BN1246">
        <v>0</v>
      </c>
      <c r="BO1246">
        <v>3.5999999999999997E-2</v>
      </c>
      <c r="BP1246">
        <v>2</v>
      </c>
      <c r="BQ1246">
        <v>0</v>
      </c>
      <c r="BR1246">
        <v>0</v>
      </c>
      <c r="BS1246">
        <v>0</v>
      </c>
      <c r="BT1246">
        <v>2</v>
      </c>
      <c r="BU1246">
        <v>0.78</v>
      </c>
      <c r="BV1246">
        <v>0</v>
      </c>
      <c r="BW1246">
        <v>0</v>
      </c>
      <c r="BX1246">
        <v>0</v>
      </c>
      <c r="BY1246">
        <v>0.78</v>
      </c>
      <c r="BZ1246">
        <v>0</v>
      </c>
      <c r="CA1246">
        <v>0</v>
      </c>
      <c r="CB1246">
        <v>0</v>
      </c>
      <c r="CC1246">
        <v>0</v>
      </c>
      <c r="CD1246">
        <v>0</v>
      </c>
      <c r="CE1246">
        <v>0</v>
      </c>
      <c r="CF1246">
        <v>0</v>
      </c>
      <c r="CG1246">
        <v>0</v>
      </c>
      <c r="CH1246">
        <v>0</v>
      </c>
      <c r="CI1246">
        <v>0</v>
      </c>
      <c r="CJ1246">
        <v>0</v>
      </c>
      <c r="CK1246">
        <v>0</v>
      </c>
      <c r="CL1246">
        <v>0</v>
      </c>
      <c r="CM1246">
        <v>0</v>
      </c>
      <c r="CN1246">
        <v>0</v>
      </c>
      <c r="CO1246">
        <v>0.32700000000000001</v>
      </c>
      <c r="CP1246">
        <v>5.8000000000000003E-2</v>
      </c>
      <c r="CQ1246" t="s">
        <v>179</v>
      </c>
      <c r="CR1246">
        <v>0</v>
      </c>
      <c r="CS1246">
        <v>0.38500000000000001</v>
      </c>
      <c r="CT1246">
        <v>28</v>
      </c>
      <c r="CU1246">
        <v>4</v>
      </c>
      <c r="CV1246">
        <v>0</v>
      </c>
      <c r="CW1246">
        <v>0</v>
      </c>
      <c r="CX1246">
        <v>32</v>
      </c>
      <c r="CY1246">
        <v>29.053999999999998</v>
      </c>
      <c r="CZ1246">
        <v>3.7570000000000001</v>
      </c>
      <c r="DA1246">
        <v>0</v>
      </c>
      <c r="DB1246">
        <v>0</v>
      </c>
      <c r="DC1246">
        <v>32.811</v>
      </c>
    </row>
    <row r="1247" spans="1:107" x14ac:dyDescent="0.45">
      <c r="A1247">
        <v>2024</v>
      </c>
      <c r="B1247">
        <v>4</v>
      </c>
      <c r="C1247" t="s">
        <v>166</v>
      </c>
      <c r="D1247">
        <v>13337</v>
      </c>
      <c r="E1247" t="s">
        <v>483</v>
      </c>
      <c r="F1247" t="s">
        <v>323</v>
      </c>
      <c r="G1247" t="s">
        <v>244</v>
      </c>
      <c r="H1247">
        <v>1.4610000000000001</v>
      </c>
      <c r="I1247">
        <v>0.97699999999999998</v>
      </c>
      <c r="J1247" t="s">
        <v>324</v>
      </c>
      <c r="K1247" t="s">
        <v>324</v>
      </c>
      <c r="L1247">
        <v>2.4380000000000002</v>
      </c>
      <c r="M1247">
        <v>190</v>
      </c>
      <c r="N1247">
        <v>60</v>
      </c>
      <c r="O1247" t="s">
        <v>324</v>
      </c>
      <c r="P1247" t="s">
        <v>324</v>
      </c>
      <c r="Q1247">
        <v>250</v>
      </c>
      <c r="R1247" t="s">
        <v>324</v>
      </c>
      <c r="S1247" t="s">
        <v>324</v>
      </c>
      <c r="T1247" t="s">
        <v>324</v>
      </c>
      <c r="U1247" t="s">
        <v>324</v>
      </c>
      <c r="V1247">
        <v>0</v>
      </c>
      <c r="W1247" t="s">
        <v>324</v>
      </c>
      <c r="X1247" t="s">
        <v>324</v>
      </c>
      <c r="Y1247" t="s">
        <v>324</v>
      </c>
      <c r="Z1247" t="s">
        <v>324</v>
      </c>
      <c r="AA1247">
        <v>0</v>
      </c>
      <c r="AB1247">
        <v>46.567999999999998</v>
      </c>
      <c r="AC1247">
        <v>26.242999999999999</v>
      </c>
      <c r="AD1247" t="s">
        <v>324</v>
      </c>
      <c r="AE1247" t="s">
        <v>324</v>
      </c>
      <c r="AF1247">
        <v>72.811000000000007</v>
      </c>
      <c r="AG1247" t="s">
        <v>324</v>
      </c>
      <c r="AH1247" t="s">
        <v>324</v>
      </c>
      <c r="AI1247" t="s">
        <v>324</v>
      </c>
      <c r="AJ1247" t="s">
        <v>324</v>
      </c>
      <c r="AK1247">
        <v>0</v>
      </c>
      <c r="AL1247" t="s">
        <v>324</v>
      </c>
      <c r="AM1247" t="s">
        <v>324</v>
      </c>
      <c r="AN1247" t="s">
        <v>324</v>
      </c>
      <c r="AO1247" t="s">
        <v>324</v>
      </c>
      <c r="AP1247">
        <v>0</v>
      </c>
      <c r="AQ1247" t="s">
        <v>324</v>
      </c>
      <c r="AR1247" t="s">
        <v>324</v>
      </c>
      <c r="AS1247" t="s">
        <v>324</v>
      </c>
      <c r="AT1247" t="s">
        <v>324</v>
      </c>
      <c r="AU1247">
        <v>0</v>
      </c>
      <c r="AV1247" t="s">
        <v>324</v>
      </c>
      <c r="AW1247" t="s">
        <v>324</v>
      </c>
      <c r="AX1247" t="s">
        <v>324</v>
      </c>
      <c r="AY1247" t="s">
        <v>324</v>
      </c>
      <c r="AZ1247">
        <v>0</v>
      </c>
      <c r="BA1247" t="s">
        <v>324</v>
      </c>
      <c r="BB1247" t="s">
        <v>324</v>
      </c>
      <c r="BC1247" t="s">
        <v>324</v>
      </c>
      <c r="BD1247" t="s">
        <v>324</v>
      </c>
      <c r="BE1247">
        <v>0</v>
      </c>
      <c r="BF1247" t="s">
        <v>324</v>
      </c>
      <c r="BG1247" t="s">
        <v>324</v>
      </c>
      <c r="BH1247" t="s">
        <v>324</v>
      </c>
      <c r="BI1247" t="s">
        <v>324</v>
      </c>
      <c r="BJ1247">
        <v>0</v>
      </c>
      <c r="BK1247">
        <v>2.5000000000000001E-2</v>
      </c>
      <c r="BL1247">
        <v>4.5999999999999999E-2</v>
      </c>
      <c r="BM1247" t="s">
        <v>324</v>
      </c>
      <c r="BN1247" t="s">
        <v>324</v>
      </c>
      <c r="BO1247">
        <v>7.0999999999999994E-2</v>
      </c>
      <c r="BP1247">
        <v>4</v>
      </c>
      <c r="BQ1247">
        <v>14</v>
      </c>
      <c r="BR1247" t="s">
        <v>324</v>
      </c>
      <c r="BS1247" t="s">
        <v>324</v>
      </c>
      <c r="BT1247">
        <v>18</v>
      </c>
      <c r="BU1247" t="s">
        <v>324</v>
      </c>
      <c r="BV1247" t="s">
        <v>324</v>
      </c>
      <c r="BW1247" t="s">
        <v>324</v>
      </c>
      <c r="BX1247" t="s">
        <v>324</v>
      </c>
      <c r="BY1247">
        <v>0</v>
      </c>
      <c r="BZ1247" t="s">
        <v>324</v>
      </c>
      <c r="CA1247" t="s">
        <v>324</v>
      </c>
      <c r="CB1247" t="s">
        <v>324</v>
      </c>
      <c r="CC1247" t="s">
        <v>324</v>
      </c>
      <c r="CD1247">
        <v>0</v>
      </c>
      <c r="CE1247" t="s">
        <v>324</v>
      </c>
      <c r="CF1247" t="s">
        <v>324</v>
      </c>
      <c r="CG1247" t="s">
        <v>324</v>
      </c>
      <c r="CH1247" t="s">
        <v>324</v>
      </c>
      <c r="CI1247">
        <v>0</v>
      </c>
      <c r="CJ1247" t="s">
        <v>324</v>
      </c>
      <c r="CK1247" t="s">
        <v>324</v>
      </c>
      <c r="CL1247" t="s">
        <v>324</v>
      </c>
      <c r="CM1247" t="s">
        <v>324</v>
      </c>
      <c r="CN1247">
        <v>0</v>
      </c>
      <c r="CO1247">
        <v>1.486</v>
      </c>
      <c r="CP1247">
        <v>1.0229999999999999</v>
      </c>
      <c r="CQ1247" t="s">
        <v>179</v>
      </c>
      <c r="CR1247">
        <v>0</v>
      </c>
      <c r="CS1247">
        <v>2.5089999999999999</v>
      </c>
      <c r="CT1247">
        <v>194</v>
      </c>
      <c r="CU1247">
        <v>74</v>
      </c>
      <c r="CV1247">
        <v>0</v>
      </c>
      <c r="CW1247">
        <v>0</v>
      </c>
      <c r="CX1247">
        <v>268</v>
      </c>
      <c r="CY1247">
        <v>46.567999999999998</v>
      </c>
      <c r="CZ1247">
        <v>26.242999999999999</v>
      </c>
      <c r="DA1247">
        <v>0</v>
      </c>
      <c r="DB1247">
        <v>0</v>
      </c>
      <c r="DC1247">
        <v>72.811000000000007</v>
      </c>
    </row>
    <row r="1248" spans="1:107" x14ac:dyDescent="0.45">
      <c r="A1248">
        <v>2024</v>
      </c>
      <c r="B1248">
        <v>4</v>
      </c>
      <c r="C1248" t="s">
        <v>166</v>
      </c>
      <c r="D1248">
        <v>13664</v>
      </c>
      <c r="E1248" t="s">
        <v>484</v>
      </c>
      <c r="F1248" t="s">
        <v>323</v>
      </c>
      <c r="G1248" t="s">
        <v>247</v>
      </c>
      <c r="H1248">
        <v>1.81</v>
      </c>
      <c r="I1248">
        <v>0.317</v>
      </c>
      <c r="J1248" t="s">
        <v>324</v>
      </c>
      <c r="K1248" t="s">
        <v>324</v>
      </c>
      <c r="L1248">
        <v>2.1269999999999998</v>
      </c>
      <c r="M1248">
        <v>155</v>
      </c>
      <c r="N1248">
        <v>8</v>
      </c>
      <c r="O1248" t="s">
        <v>324</v>
      </c>
      <c r="P1248" t="s">
        <v>324</v>
      </c>
      <c r="Q1248">
        <v>163</v>
      </c>
      <c r="R1248" t="s">
        <v>324</v>
      </c>
      <c r="S1248" t="s">
        <v>324</v>
      </c>
      <c r="T1248" t="s">
        <v>324</v>
      </c>
      <c r="U1248" t="s">
        <v>324</v>
      </c>
      <c r="V1248">
        <v>0</v>
      </c>
      <c r="W1248" t="s">
        <v>324</v>
      </c>
      <c r="X1248" t="s">
        <v>324</v>
      </c>
      <c r="Y1248" t="s">
        <v>324</v>
      </c>
      <c r="Z1248" t="s">
        <v>324</v>
      </c>
      <c r="AA1248">
        <v>0</v>
      </c>
      <c r="AB1248">
        <v>175.84</v>
      </c>
      <c r="AC1248">
        <v>22.486999999999998</v>
      </c>
      <c r="AD1248" t="s">
        <v>324</v>
      </c>
      <c r="AE1248" t="s">
        <v>324</v>
      </c>
      <c r="AF1248">
        <v>198.327</v>
      </c>
      <c r="AG1248" t="s">
        <v>324</v>
      </c>
      <c r="AH1248" t="s">
        <v>324</v>
      </c>
      <c r="AI1248" t="s">
        <v>324</v>
      </c>
      <c r="AJ1248" t="s">
        <v>324</v>
      </c>
      <c r="AK1248">
        <v>0</v>
      </c>
      <c r="AL1248" t="s">
        <v>324</v>
      </c>
      <c r="AM1248" t="s">
        <v>324</v>
      </c>
      <c r="AN1248" t="s">
        <v>324</v>
      </c>
      <c r="AO1248" t="s">
        <v>324</v>
      </c>
      <c r="AP1248">
        <v>0</v>
      </c>
      <c r="AQ1248" t="s">
        <v>324</v>
      </c>
      <c r="AR1248" t="s">
        <v>324</v>
      </c>
      <c r="AS1248" t="s">
        <v>324</v>
      </c>
      <c r="AT1248" t="s">
        <v>324</v>
      </c>
      <c r="AU1248">
        <v>0</v>
      </c>
      <c r="AV1248" t="s">
        <v>324</v>
      </c>
      <c r="AW1248" t="s">
        <v>324</v>
      </c>
      <c r="AX1248" t="s">
        <v>324</v>
      </c>
      <c r="AY1248" t="s">
        <v>324</v>
      </c>
      <c r="AZ1248">
        <v>0</v>
      </c>
      <c r="BA1248" t="s">
        <v>324</v>
      </c>
      <c r="BB1248" t="s">
        <v>324</v>
      </c>
      <c r="BC1248" t="s">
        <v>324</v>
      </c>
      <c r="BD1248" t="s">
        <v>324</v>
      </c>
      <c r="BE1248">
        <v>0</v>
      </c>
      <c r="BF1248" t="s">
        <v>324</v>
      </c>
      <c r="BG1248" t="s">
        <v>324</v>
      </c>
      <c r="BH1248" t="s">
        <v>324</v>
      </c>
      <c r="BI1248" t="s">
        <v>324</v>
      </c>
      <c r="BJ1248">
        <v>0</v>
      </c>
      <c r="BK1248">
        <v>0.13600000000000001</v>
      </c>
      <c r="BL1248">
        <v>5.6000000000000001E-2</v>
      </c>
      <c r="BM1248" t="s">
        <v>324</v>
      </c>
      <c r="BN1248" t="s">
        <v>324</v>
      </c>
      <c r="BO1248">
        <v>0.192</v>
      </c>
      <c r="BP1248">
        <v>17</v>
      </c>
      <c r="BQ1248">
        <v>5</v>
      </c>
      <c r="BR1248" t="s">
        <v>324</v>
      </c>
      <c r="BS1248" t="s">
        <v>324</v>
      </c>
      <c r="BT1248">
        <v>22</v>
      </c>
      <c r="BU1248">
        <v>9.5540000000000003</v>
      </c>
      <c r="BV1248">
        <v>4.8000000000000001E-2</v>
      </c>
      <c r="BW1248" t="s">
        <v>324</v>
      </c>
      <c r="BX1248" t="s">
        <v>324</v>
      </c>
      <c r="BY1248">
        <v>9.6020000000000003</v>
      </c>
      <c r="BZ1248" t="s">
        <v>324</v>
      </c>
      <c r="CA1248" t="s">
        <v>324</v>
      </c>
      <c r="CB1248" t="s">
        <v>324</v>
      </c>
      <c r="CC1248" t="s">
        <v>324</v>
      </c>
      <c r="CD1248">
        <v>0</v>
      </c>
      <c r="CE1248" t="s">
        <v>324</v>
      </c>
      <c r="CF1248" t="s">
        <v>324</v>
      </c>
      <c r="CG1248" t="s">
        <v>324</v>
      </c>
      <c r="CH1248" t="s">
        <v>324</v>
      </c>
      <c r="CI1248">
        <v>0</v>
      </c>
      <c r="CJ1248" t="s">
        <v>324</v>
      </c>
      <c r="CK1248" t="s">
        <v>324</v>
      </c>
      <c r="CL1248" t="s">
        <v>324</v>
      </c>
      <c r="CM1248" t="s">
        <v>324</v>
      </c>
      <c r="CN1248">
        <v>0</v>
      </c>
      <c r="CO1248">
        <v>1.946</v>
      </c>
      <c r="CP1248">
        <v>0.373</v>
      </c>
      <c r="CQ1248" t="s">
        <v>179</v>
      </c>
      <c r="CR1248">
        <v>0</v>
      </c>
      <c r="CS1248">
        <v>2.319</v>
      </c>
      <c r="CT1248">
        <v>172</v>
      </c>
      <c r="CU1248">
        <v>13</v>
      </c>
      <c r="CV1248">
        <v>0</v>
      </c>
      <c r="CW1248">
        <v>0</v>
      </c>
      <c r="CX1248">
        <v>185</v>
      </c>
      <c r="CY1248">
        <v>185.39400000000001</v>
      </c>
      <c r="CZ1248">
        <v>22.535</v>
      </c>
      <c r="DA1248">
        <v>0</v>
      </c>
      <c r="DB1248">
        <v>0</v>
      </c>
      <c r="DC1248">
        <v>207.929</v>
      </c>
    </row>
    <row r="1249" spans="1:107" x14ac:dyDescent="0.45">
      <c r="A1249">
        <v>2024</v>
      </c>
      <c r="B1249">
        <v>4</v>
      </c>
      <c r="C1249" t="s">
        <v>166</v>
      </c>
      <c r="D1249">
        <v>14127</v>
      </c>
      <c r="E1249" t="s">
        <v>485</v>
      </c>
      <c r="F1249" t="s">
        <v>323</v>
      </c>
      <c r="G1249" t="s">
        <v>244</v>
      </c>
      <c r="H1249">
        <v>11.289</v>
      </c>
      <c r="I1249">
        <v>0.68899999999999995</v>
      </c>
      <c r="J1249" t="s">
        <v>324</v>
      </c>
      <c r="K1249" t="s">
        <v>324</v>
      </c>
      <c r="L1249">
        <v>11.978</v>
      </c>
      <c r="M1249">
        <v>1560</v>
      </c>
      <c r="N1249">
        <v>42</v>
      </c>
      <c r="O1249" t="s">
        <v>324</v>
      </c>
      <c r="P1249" t="s">
        <v>324</v>
      </c>
      <c r="Q1249">
        <v>1602</v>
      </c>
      <c r="R1249" t="s">
        <v>324</v>
      </c>
      <c r="S1249" t="s">
        <v>324</v>
      </c>
      <c r="T1249" t="s">
        <v>324</v>
      </c>
      <c r="U1249" t="s">
        <v>324</v>
      </c>
      <c r="V1249">
        <v>0</v>
      </c>
      <c r="W1249" t="s">
        <v>324</v>
      </c>
      <c r="X1249" t="s">
        <v>324</v>
      </c>
      <c r="Y1249" t="s">
        <v>324</v>
      </c>
      <c r="Z1249" t="s">
        <v>324</v>
      </c>
      <c r="AA1249">
        <v>0</v>
      </c>
      <c r="AB1249">
        <v>306.46899999999999</v>
      </c>
      <c r="AC1249">
        <v>11.638999999999999</v>
      </c>
      <c r="AD1249" t="s">
        <v>324</v>
      </c>
      <c r="AE1249" t="s">
        <v>324</v>
      </c>
      <c r="AF1249">
        <v>318.108</v>
      </c>
      <c r="AG1249" t="s">
        <v>324</v>
      </c>
      <c r="AH1249" t="s">
        <v>324</v>
      </c>
      <c r="AI1249" t="s">
        <v>324</v>
      </c>
      <c r="AJ1249" t="s">
        <v>324</v>
      </c>
      <c r="AK1249">
        <v>0</v>
      </c>
      <c r="AL1249" t="s">
        <v>324</v>
      </c>
      <c r="AM1249" t="s">
        <v>324</v>
      </c>
      <c r="AN1249" t="s">
        <v>324</v>
      </c>
      <c r="AO1249" t="s">
        <v>324</v>
      </c>
      <c r="AP1249">
        <v>0</v>
      </c>
      <c r="AQ1249" t="s">
        <v>324</v>
      </c>
      <c r="AR1249" t="s">
        <v>324</v>
      </c>
      <c r="AS1249" t="s">
        <v>324</v>
      </c>
      <c r="AT1249" t="s">
        <v>324</v>
      </c>
      <c r="AU1249">
        <v>0</v>
      </c>
      <c r="AV1249" t="s">
        <v>324</v>
      </c>
      <c r="AW1249" t="s">
        <v>324</v>
      </c>
      <c r="AX1249" t="s">
        <v>324</v>
      </c>
      <c r="AY1249" t="s">
        <v>324</v>
      </c>
      <c r="AZ1249">
        <v>0</v>
      </c>
      <c r="BA1249" t="s">
        <v>324</v>
      </c>
      <c r="BB1249" t="s">
        <v>324</v>
      </c>
      <c r="BC1249" t="s">
        <v>324</v>
      </c>
      <c r="BD1249" t="s">
        <v>324</v>
      </c>
      <c r="BE1249">
        <v>0</v>
      </c>
      <c r="BF1249" t="s">
        <v>324</v>
      </c>
      <c r="BG1249" t="s">
        <v>324</v>
      </c>
      <c r="BH1249" t="s">
        <v>324</v>
      </c>
      <c r="BI1249" t="s">
        <v>324</v>
      </c>
      <c r="BJ1249">
        <v>0</v>
      </c>
      <c r="BK1249">
        <v>3.2000000000000001E-2</v>
      </c>
      <c r="BL1249">
        <v>2E-3</v>
      </c>
      <c r="BM1249" t="s">
        <v>324</v>
      </c>
      <c r="BN1249" t="s">
        <v>324</v>
      </c>
      <c r="BO1249">
        <v>3.4000000000000002E-2</v>
      </c>
      <c r="BP1249">
        <v>7</v>
      </c>
      <c r="BQ1249">
        <v>1</v>
      </c>
      <c r="BR1249" t="s">
        <v>324</v>
      </c>
      <c r="BS1249" t="s">
        <v>324</v>
      </c>
      <c r="BT1249">
        <v>8</v>
      </c>
      <c r="BU1249">
        <v>1.4</v>
      </c>
      <c r="BV1249">
        <v>0</v>
      </c>
      <c r="BW1249" t="s">
        <v>324</v>
      </c>
      <c r="BX1249" t="s">
        <v>324</v>
      </c>
      <c r="BY1249">
        <v>1.4</v>
      </c>
      <c r="BZ1249" t="s">
        <v>324</v>
      </c>
      <c r="CA1249" t="s">
        <v>324</v>
      </c>
      <c r="CB1249" t="s">
        <v>324</v>
      </c>
      <c r="CC1249" t="s">
        <v>324</v>
      </c>
      <c r="CD1249">
        <v>0</v>
      </c>
      <c r="CE1249" t="s">
        <v>324</v>
      </c>
      <c r="CF1249" t="s">
        <v>324</v>
      </c>
      <c r="CG1249" t="s">
        <v>324</v>
      </c>
      <c r="CH1249" t="s">
        <v>324</v>
      </c>
      <c r="CI1249">
        <v>0</v>
      </c>
      <c r="CJ1249" t="s">
        <v>324</v>
      </c>
      <c r="CK1249" t="s">
        <v>324</v>
      </c>
      <c r="CL1249" t="s">
        <v>324</v>
      </c>
      <c r="CM1249" t="s">
        <v>324</v>
      </c>
      <c r="CN1249">
        <v>0</v>
      </c>
      <c r="CO1249">
        <v>11.321</v>
      </c>
      <c r="CP1249">
        <v>0.69099999999999995</v>
      </c>
      <c r="CQ1249" t="s">
        <v>179</v>
      </c>
      <c r="CR1249">
        <v>0</v>
      </c>
      <c r="CS1249">
        <v>12.012</v>
      </c>
      <c r="CT1249">
        <v>1567</v>
      </c>
      <c r="CU1249">
        <v>43</v>
      </c>
      <c r="CV1249">
        <v>0</v>
      </c>
      <c r="CW1249">
        <v>0</v>
      </c>
      <c r="CX1249">
        <v>1610</v>
      </c>
      <c r="CY1249">
        <v>307.86900000000003</v>
      </c>
      <c r="CZ1249">
        <v>11.638999999999999</v>
      </c>
      <c r="DA1249">
        <v>0</v>
      </c>
      <c r="DB1249">
        <v>0</v>
      </c>
      <c r="DC1249">
        <v>319.50799999999998</v>
      </c>
    </row>
    <row r="1250" spans="1:107" x14ac:dyDescent="0.45">
      <c r="A1250">
        <v>2024</v>
      </c>
      <c r="B1250">
        <v>4</v>
      </c>
      <c r="C1250" t="s">
        <v>166</v>
      </c>
      <c r="D1250">
        <v>17642</v>
      </c>
      <c r="E1250" t="s">
        <v>486</v>
      </c>
      <c r="F1250" t="s">
        <v>323</v>
      </c>
      <c r="G1250" t="s">
        <v>244</v>
      </c>
      <c r="H1250">
        <v>0.56599999999999995</v>
      </c>
      <c r="I1250">
        <v>2.5000000000000001E-2</v>
      </c>
      <c r="J1250">
        <v>0</v>
      </c>
      <c r="K1250">
        <v>0</v>
      </c>
      <c r="L1250">
        <v>0.59099999999999997</v>
      </c>
      <c r="M1250">
        <v>38</v>
      </c>
      <c r="N1250">
        <v>1</v>
      </c>
      <c r="O1250">
        <v>0</v>
      </c>
      <c r="P1250">
        <v>0</v>
      </c>
      <c r="Q1250">
        <v>39</v>
      </c>
      <c r="R1250">
        <v>0</v>
      </c>
      <c r="S1250">
        <v>0</v>
      </c>
      <c r="T1250">
        <v>0</v>
      </c>
      <c r="U1250">
        <v>0</v>
      </c>
      <c r="V1250">
        <v>0</v>
      </c>
      <c r="W1250">
        <v>0</v>
      </c>
      <c r="X1250">
        <v>0</v>
      </c>
      <c r="Y1250">
        <v>0</v>
      </c>
      <c r="Z1250">
        <v>0</v>
      </c>
      <c r="AA1250">
        <v>0</v>
      </c>
      <c r="AB1250">
        <v>0</v>
      </c>
      <c r="AC1250">
        <v>0</v>
      </c>
      <c r="AD1250">
        <v>0</v>
      </c>
      <c r="AE1250" t="s">
        <v>324</v>
      </c>
      <c r="AF1250">
        <v>0</v>
      </c>
      <c r="AG1250">
        <v>0</v>
      </c>
      <c r="AH1250">
        <v>0</v>
      </c>
      <c r="AI1250">
        <v>0</v>
      </c>
      <c r="AJ1250">
        <v>0</v>
      </c>
      <c r="AK1250">
        <v>0</v>
      </c>
      <c r="AL1250">
        <v>0</v>
      </c>
      <c r="AM1250">
        <v>0</v>
      </c>
      <c r="AN1250">
        <v>0</v>
      </c>
      <c r="AO1250">
        <v>0</v>
      </c>
      <c r="AP1250">
        <v>0</v>
      </c>
      <c r="AQ1250">
        <v>0</v>
      </c>
      <c r="AR1250">
        <v>0</v>
      </c>
      <c r="AS1250">
        <v>0</v>
      </c>
      <c r="AT1250">
        <v>0</v>
      </c>
      <c r="AU1250">
        <v>0</v>
      </c>
      <c r="AV1250">
        <v>0</v>
      </c>
      <c r="AW1250">
        <v>0</v>
      </c>
      <c r="AX1250">
        <v>0</v>
      </c>
      <c r="AY1250">
        <v>0</v>
      </c>
      <c r="AZ1250">
        <v>0</v>
      </c>
      <c r="BA1250">
        <v>0</v>
      </c>
      <c r="BB1250">
        <v>0</v>
      </c>
      <c r="BC1250">
        <v>0</v>
      </c>
      <c r="BD1250">
        <v>0</v>
      </c>
      <c r="BE1250">
        <v>0</v>
      </c>
      <c r="BF1250">
        <v>0</v>
      </c>
      <c r="BG1250">
        <v>0</v>
      </c>
      <c r="BH1250">
        <v>0</v>
      </c>
      <c r="BI1250">
        <v>0</v>
      </c>
      <c r="BJ1250">
        <v>0</v>
      </c>
      <c r="BK1250">
        <v>2.7E-2</v>
      </c>
      <c r="BL1250">
        <v>0</v>
      </c>
      <c r="BM1250">
        <v>0</v>
      </c>
      <c r="BN1250">
        <v>0</v>
      </c>
      <c r="BO1250">
        <v>2.7E-2</v>
      </c>
      <c r="BP1250">
        <v>5</v>
      </c>
      <c r="BQ1250">
        <v>0</v>
      </c>
      <c r="BR1250">
        <v>0</v>
      </c>
      <c r="BS1250">
        <v>0</v>
      </c>
      <c r="BT1250">
        <v>5</v>
      </c>
      <c r="BU1250">
        <v>0</v>
      </c>
      <c r="BV1250">
        <v>0</v>
      </c>
      <c r="BW1250">
        <v>0</v>
      </c>
      <c r="BX1250">
        <v>0</v>
      </c>
      <c r="BY1250">
        <v>0</v>
      </c>
      <c r="BZ1250">
        <v>0</v>
      </c>
      <c r="CA1250">
        <v>0</v>
      </c>
      <c r="CB1250">
        <v>0</v>
      </c>
      <c r="CC1250">
        <v>0</v>
      </c>
      <c r="CD1250">
        <v>0</v>
      </c>
      <c r="CE1250">
        <v>0</v>
      </c>
      <c r="CF1250">
        <v>0</v>
      </c>
      <c r="CG1250">
        <v>0</v>
      </c>
      <c r="CH1250">
        <v>0</v>
      </c>
      <c r="CI1250">
        <v>0</v>
      </c>
      <c r="CJ1250">
        <v>0</v>
      </c>
      <c r="CK1250">
        <v>0</v>
      </c>
      <c r="CL1250">
        <v>0</v>
      </c>
      <c r="CM1250" t="s">
        <v>324</v>
      </c>
      <c r="CN1250">
        <v>0</v>
      </c>
      <c r="CO1250">
        <v>0.59299999999999997</v>
      </c>
      <c r="CP1250">
        <v>2.5000000000000001E-2</v>
      </c>
      <c r="CQ1250" t="s">
        <v>179</v>
      </c>
      <c r="CR1250">
        <v>0</v>
      </c>
      <c r="CS1250">
        <v>0.61799999999999999</v>
      </c>
      <c r="CT1250">
        <v>43</v>
      </c>
      <c r="CU1250">
        <v>1</v>
      </c>
      <c r="CV1250">
        <v>0</v>
      </c>
      <c r="CW1250">
        <v>0</v>
      </c>
      <c r="CX1250">
        <v>44</v>
      </c>
      <c r="CY1250">
        <v>0</v>
      </c>
      <c r="CZ1250">
        <v>0</v>
      </c>
      <c r="DA1250">
        <v>0</v>
      </c>
      <c r="DB1250">
        <v>0</v>
      </c>
      <c r="DC1250">
        <v>0</v>
      </c>
    </row>
    <row r="1251" spans="1:107" x14ac:dyDescent="0.45">
      <c r="A1251">
        <v>2024</v>
      </c>
      <c r="B1251">
        <v>4</v>
      </c>
      <c r="C1251" t="s">
        <v>166</v>
      </c>
      <c r="D1251">
        <v>27058</v>
      </c>
      <c r="E1251" t="s">
        <v>369</v>
      </c>
      <c r="F1251" t="s">
        <v>323</v>
      </c>
      <c r="G1251" t="s">
        <v>244</v>
      </c>
      <c r="H1251">
        <v>1.2E-2</v>
      </c>
      <c r="I1251" t="s">
        <v>324</v>
      </c>
      <c r="J1251" t="s">
        <v>324</v>
      </c>
      <c r="K1251" t="s">
        <v>324</v>
      </c>
      <c r="L1251">
        <v>1.2E-2</v>
      </c>
      <c r="M1251">
        <v>6</v>
      </c>
      <c r="N1251" t="s">
        <v>324</v>
      </c>
      <c r="O1251" t="s">
        <v>324</v>
      </c>
      <c r="P1251" t="s">
        <v>324</v>
      </c>
      <c r="Q1251">
        <v>6</v>
      </c>
      <c r="R1251" t="s">
        <v>324</v>
      </c>
      <c r="S1251" t="s">
        <v>324</v>
      </c>
      <c r="T1251" t="s">
        <v>324</v>
      </c>
      <c r="U1251" t="s">
        <v>324</v>
      </c>
      <c r="V1251">
        <v>0</v>
      </c>
      <c r="W1251" t="s">
        <v>324</v>
      </c>
      <c r="X1251" t="s">
        <v>324</v>
      </c>
      <c r="Y1251" t="s">
        <v>324</v>
      </c>
      <c r="Z1251" t="s">
        <v>324</v>
      </c>
      <c r="AA1251">
        <v>0</v>
      </c>
      <c r="AB1251" t="s">
        <v>324</v>
      </c>
      <c r="AC1251" t="s">
        <v>324</v>
      </c>
      <c r="AD1251" t="s">
        <v>324</v>
      </c>
      <c r="AE1251" t="s">
        <v>324</v>
      </c>
      <c r="AF1251">
        <v>0</v>
      </c>
      <c r="AG1251" t="s">
        <v>324</v>
      </c>
      <c r="AH1251" t="s">
        <v>324</v>
      </c>
      <c r="AI1251" t="s">
        <v>324</v>
      </c>
      <c r="AJ1251" t="s">
        <v>324</v>
      </c>
      <c r="AK1251">
        <v>0</v>
      </c>
      <c r="AL1251" t="s">
        <v>324</v>
      </c>
      <c r="AM1251" t="s">
        <v>324</v>
      </c>
      <c r="AN1251" t="s">
        <v>324</v>
      </c>
      <c r="AO1251" t="s">
        <v>324</v>
      </c>
      <c r="AP1251">
        <v>0</v>
      </c>
      <c r="AQ1251" t="s">
        <v>324</v>
      </c>
      <c r="AR1251" t="s">
        <v>324</v>
      </c>
      <c r="AS1251" t="s">
        <v>324</v>
      </c>
      <c r="AT1251" t="s">
        <v>324</v>
      </c>
      <c r="AU1251">
        <v>0</v>
      </c>
      <c r="AV1251" t="s">
        <v>324</v>
      </c>
      <c r="AW1251" t="s">
        <v>324</v>
      </c>
      <c r="AX1251" t="s">
        <v>324</v>
      </c>
      <c r="AY1251" t="s">
        <v>324</v>
      </c>
      <c r="AZ1251">
        <v>0</v>
      </c>
      <c r="BA1251" t="s">
        <v>324</v>
      </c>
      <c r="BB1251" t="s">
        <v>324</v>
      </c>
      <c r="BC1251" t="s">
        <v>324</v>
      </c>
      <c r="BD1251" t="s">
        <v>324</v>
      </c>
      <c r="BE1251">
        <v>0</v>
      </c>
      <c r="BF1251" t="s">
        <v>324</v>
      </c>
      <c r="BG1251" t="s">
        <v>324</v>
      </c>
      <c r="BH1251" t="s">
        <v>324</v>
      </c>
      <c r="BI1251" t="s">
        <v>324</v>
      </c>
      <c r="BJ1251">
        <v>0</v>
      </c>
      <c r="BK1251" t="s">
        <v>324</v>
      </c>
      <c r="BL1251" t="s">
        <v>324</v>
      </c>
      <c r="BM1251" t="s">
        <v>324</v>
      </c>
      <c r="BN1251" t="s">
        <v>324</v>
      </c>
      <c r="BO1251">
        <v>0</v>
      </c>
      <c r="BP1251" t="s">
        <v>324</v>
      </c>
      <c r="BQ1251" t="s">
        <v>324</v>
      </c>
      <c r="BR1251" t="s">
        <v>324</v>
      </c>
      <c r="BS1251" t="s">
        <v>324</v>
      </c>
      <c r="BT1251">
        <v>0</v>
      </c>
      <c r="BU1251" t="s">
        <v>324</v>
      </c>
      <c r="BV1251" t="s">
        <v>324</v>
      </c>
      <c r="BW1251" t="s">
        <v>324</v>
      </c>
      <c r="BX1251" t="s">
        <v>324</v>
      </c>
      <c r="BY1251">
        <v>0</v>
      </c>
      <c r="BZ1251" t="s">
        <v>324</v>
      </c>
      <c r="CA1251" t="s">
        <v>324</v>
      </c>
      <c r="CB1251" t="s">
        <v>324</v>
      </c>
      <c r="CC1251" t="s">
        <v>324</v>
      </c>
      <c r="CD1251">
        <v>0</v>
      </c>
      <c r="CE1251" t="s">
        <v>324</v>
      </c>
      <c r="CF1251" t="s">
        <v>324</v>
      </c>
      <c r="CG1251" t="s">
        <v>324</v>
      </c>
      <c r="CH1251" t="s">
        <v>324</v>
      </c>
      <c r="CI1251">
        <v>0</v>
      </c>
      <c r="CJ1251" t="s">
        <v>324</v>
      </c>
      <c r="CK1251" t="s">
        <v>324</v>
      </c>
      <c r="CL1251" t="s">
        <v>324</v>
      </c>
      <c r="CM1251" t="s">
        <v>324</v>
      </c>
      <c r="CN1251">
        <v>0</v>
      </c>
      <c r="CO1251">
        <v>1.2E-2</v>
      </c>
      <c r="CP1251" t="s">
        <v>179</v>
      </c>
      <c r="CQ1251" t="s">
        <v>179</v>
      </c>
      <c r="CR1251">
        <v>0</v>
      </c>
      <c r="CS1251">
        <v>1.2E-2</v>
      </c>
      <c r="CT1251">
        <v>6</v>
      </c>
      <c r="CU1251">
        <v>0</v>
      </c>
      <c r="CV1251">
        <v>0</v>
      </c>
      <c r="CW1251">
        <v>0</v>
      </c>
      <c r="CX1251">
        <v>6</v>
      </c>
      <c r="CY1251">
        <v>0</v>
      </c>
      <c r="CZ1251">
        <v>0</v>
      </c>
      <c r="DA1251">
        <v>0</v>
      </c>
      <c r="DB1251">
        <v>0</v>
      </c>
      <c r="DC1251">
        <v>0</v>
      </c>
    </row>
    <row r="1252" spans="1:107" x14ac:dyDescent="0.45">
      <c r="A1252">
        <v>2024</v>
      </c>
      <c r="B1252">
        <v>4</v>
      </c>
      <c r="C1252" t="s">
        <v>166</v>
      </c>
      <c r="D1252">
        <v>40606</v>
      </c>
      <c r="E1252" t="s">
        <v>487</v>
      </c>
      <c r="F1252" t="s">
        <v>323</v>
      </c>
      <c r="G1252" t="s">
        <v>244</v>
      </c>
      <c r="H1252">
        <v>9.8000000000000004E-2</v>
      </c>
      <c r="I1252">
        <v>0</v>
      </c>
      <c r="J1252">
        <v>1.2E-2</v>
      </c>
      <c r="K1252">
        <v>0</v>
      </c>
      <c r="L1252">
        <v>0.11</v>
      </c>
      <c r="M1252">
        <v>9</v>
      </c>
      <c r="N1252">
        <v>0</v>
      </c>
      <c r="O1252">
        <v>1</v>
      </c>
      <c r="P1252">
        <v>0</v>
      </c>
      <c r="Q1252">
        <v>10</v>
      </c>
      <c r="R1252" t="s">
        <v>324</v>
      </c>
      <c r="S1252" t="s">
        <v>324</v>
      </c>
      <c r="T1252" t="s">
        <v>324</v>
      </c>
      <c r="U1252" t="s">
        <v>324</v>
      </c>
      <c r="V1252">
        <v>0</v>
      </c>
      <c r="W1252" t="s">
        <v>324</v>
      </c>
      <c r="X1252" t="s">
        <v>324</v>
      </c>
      <c r="Y1252" t="s">
        <v>324</v>
      </c>
      <c r="Z1252" t="s">
        <v>324</v>
      </c>
      <c r="AA1252">
        <v>0</v>
      </c>
      <c r="AB1252" t="s">
        <v>324</v>
      </c>
      <c r="AC1252" t="s">
        <v>324</v>
      </c>
      <c r="AD1252" t="s">
        <v>324</v>
      </c>
      <c r="AE1252" t="s">
        <v>324</v>
      </c>
      <c r="AF1252">
        <v>0</v>
      </c>
      <c r="AG1252" t="s">
        <v>324</v>
      </c>
      <c r="AH1252" t="s">
        <v>324</v>
      </c>
      <c r="AI1252" t="s">
        <v>324</v>
      </c>
      <c r="AJ1252" t="s">
        <v>324</v>
      </c>
      <c r="AK1252">
        <v>0</v>
      </c>
      <c r="AL1252" t="s">
        <v>324</v>
      </c>
      <c r="AM1252" t="s">
        <v>324</v>
      </c>
      <c r="AN1252" t="s">
        <v>324</v>
      </c>
      <c r="AO1252" t="s">
        <v>324</v>
      </c>
      <c r="AP1252">
        <v>0</v>
      </c>
      <c r="AQ1252" t="s">
        <v>324</v>
      </c>
      <c r="AR1252" t="s">
        <v>324</v>
      </c>
      <c r="AS1252" t="s">
        <v>324</v>
      </c>
      <c r="AT1252" t="s">
        <v>324</v>
      </c>
      <c r="AU1252">
        <v>0</v>
      </c>
      <c r="AV1252" t="s">
        <v>324</v>
      </c>
      <c r="AW1252" t="s">
        <v>324</v>
      </c>
      <c r="AX1252" t="s">
        <v>324</v>
      </c>
      <c r="AY1252" t="s">
        <v>324</v>
      </c>
      <c r="AZ1252">
        <v>0</v>
      </c>
      <c r="BA1252" t="s">
        <v>324</v>
      </c>
      <c r="BB1252" t="s">
        <v>324</v>
      </c>
      <c r="BC1252" t="s">
        <v>324</v>
      </c>
      <c r="BD1252" t="s">
        <v>324</v>
      </c>
      <c r="BE1252">
        <v>0</v>
      </c>
      <c r="BF1252" t="s">
        <v>324</v>
      </c>
      <c r="BG1252" t="s">
        <v>324</v>
      </c>
      <c r="BH1252" t="s">
        <v>324</v>
      </c>
      <c r="BI1252" t="s">
        <v>324</v>
      </c>
      <c r="BJ1252">
        <v>0</v>
      </c>
      <c r="BK1252" t="s">
        <v>324</v>
      </c>
      <c r="BL1252" t="s">
        <v>324</v>
      </c>
      <c r="BM1252" t="s">
        <v>324</v>
      </c>
      <c r="BN1252" t="s">
        <v>324</v>
      </c>
      <c r="BO1252">
        <v>0</v>
      </c>
      <c r="BP1252" t="s">
        <v>324</v>
      </c>
      <c r="BQ1252" t="s">
        <v>324</v>
      </c>
      <c r="BR1252" t="s">
        <v>324</v>
      </c>
      <c r="BS1252" t="s">
        <v>324</v>
      </c>
      <c r="BT1252">
        <v>0</v>
      </c>
      <c r="BU1252" t="s">
        <v>324</v>
      </c>
      <c r="BV1252" t="s">
        <v>324</v>
      </c>
      <c r="BW1252" t="s">
        <v>324</v>
      </c>
      <c r="BX1252" t="s">
        <v>324</v>
      </c>
      <c r="BY1252">
        <v>0</v>
      </c>
      <c r="BZ1252" t="s">
        <v>324</v>
      </c>
      <c r="CA1252" t="s">
        <v>324</v>
      </c>
      <c r="CB1252" t="s">
        <v>324</v>
      </c>
      <c r="CC1252" t="s">
        <v>324</v>
      </c>
      <c r="CD1252">
        <v>0</v>
      </c>
      <c r="CE1252" t="s">
        <v>324</v>
      </c>
      <c r="CF1252" t="s">
        <v>324</v>
      </c>
      <c r="CG1252" t="s">
        <v>324</v>
      </c>
      <c r="CH1252" t="s">
        <v>324</v>
      </c>
      <c r="CI1252">
        <v>0</v>
      </c>
      <c r="CJ1252" t="s">
        <v>324</v>
      </c>
      <c r="CK1252" t="s">
        <v>324</v>
      </c>
      <c r="CL1252" t="s">
        <v>324</v>
      </c>
      <c r="CM1252" t="s">
        <v>324</v>
      </c>
      <c r="CN1252">
        <v>0</v>
      </c>
      <c r="CO1252">
        <v>9.8000000000000004E-2</v>
      </c>
      <c r="CP1252" t="s">
        <v>179</v>
      </c>
      <c r="CQ1252">
        <v>1.2E-2</v>
      </c>
      <c r="CR1252">
        <v>0</v>
      </c>
      <c r="CS1252">
        <v>0.11</v>
      </c>
      <c r="CT1252">
        <v>9</v>
      </c>
      <c r="CU1252">
        <v>0</v>
      </c>
      <c r="CV1252">
        <v>1</v>
      </c>
      <c r="CW1252">
        <v>0</v>
      </c>
      <c r="CX1252">
        <v>10</v>
      </c>
      <c r="CY1252">
        <v>0</v>
      </c>
      <c r="CZ1252">
        <v>0</v>
      </c>
      <c r="DA1252">
        <v>0</v>
      </c>
      <c r="DB1252">
        <v>0</v>
      </c>
      <c r="DC1252">
        <v>0</v>
      </c>
    </row>
    <row r="1253" spans="1:107" x14ac:dyDescent="0.45">
      <c r="A1253">
        <v>2024</v>
      </c>
      <c r="B1253">
        <v>4</v>
      </c>
      <c r="C1253" t="s">
        <v>166</v>
      </c>
      <c r="D1253">
        <v>99999</v>
      </c>
      <c r="E1253" t="s">
        <v>329</v>
      </c>
      <c r="F1253" t="s">
        <v>323</v>
      </c>
      <c r="H1253">
        <v>2.899</v>
      </c>
      <c r="I1253">
        <v>0.61</v>
      </c>
      <c r="J1253">
        <v>0.05</v>
      </c>
      <c r="K1253" t="s">
        <v>324</v>
      </c>
      <c r="L1253">
        <v>3.5590000000000002</v>
      </c>
      <c r="M1253" t="s">
        <v>324</v>
      </c>
      <c r="N1253" t="s">
        <v>324</v>
      </c>
      <c r="O1253" t="s">
        <v>324</v>
      </c>
      <c r="P1253" t="s">
        <v>324</v>
      </c>
      <c r="Q1253" t="s">
        <v>324</v>
      </c>
      <c r="R1253" t="s">
        <v>324</v>
      </c>
      <c r="S1253" t="s">
        <v>324</v>
      </c>
      <c r="T1253" t="s">
        <v>324</v>
      </c>
      <c r="U1253" t="s">
        <v>324</v>
      </c>
      <c r="V1253">
        <v>0</v>
      </c>
      <c r="W1253" t="s">
        <v>324</v>
      </c>
      <c r="X1253" t="s">
        <v>324</v>
      </c>
      <c r="Y1253" t="s">
        <v>324</v>
      </c>
      <c r="Z1253" t="s">
        <v>324</v>
      </c>
      <c r="AA1253" t="s">
        <v>324</v>
      </c>
      <c r="AB1253" t="s">
        <v>324</v>
      </c>
      <c r="AC1253" t="s">
        <v>324</v>
      </c>
      <c r="AD1253" t="s">
        <v>324</v>
      </c>
      <c r="AE1253" t="s">
        <v>324</v>
      </c>
      <c r="AF1253" t="s">
        <v>324</v>
      </c>
      <c r="AG1253" t="s">
        <v>324</v>
      </c>
      <c r="AH1253" t="s">
        <v>324</v>
      </c>
      <c r="AI1253" t="s">
        <v>324</v>
      </c>
      <c r="AJ1253" t="s">
        <v>324</v>
      </c>
      <c r="AK1253">
        <v>0</v>
      </c>
      <c r="AL1253" t="s">
        <v>324</v>
      </c>
      <c r="AM1253" t="s">
        <v>324</v>
      </c>
      <c r="AN1253" t="s">
        <v>324</v>
      </c>
      <c r="AO1253" t="s">
        <v>324</v>
      </c>
      <c r="AP1253" t="s">
        <v>324</v>
      </c>
      <c r="AQ1253" t="s">
        <v>324</v>
      </c>
      <c r="AR1253" t="s">
        <v>324</v>
      </c>
      <c r="AS1253" t="s">
        <v>324</v>
      </c>
      <c r="AT1253" t="s">
        <v>324</v>
      </c>
      <c r="AU1253" t="s">
        <v>324</v>
      </c>
      <c r="AV1253" t="s">
        <v>324</v>
      </c>
      <c r="AW1253" t="s">
        <v>324</v>
      </c>
      <c r="AX1253" t="s">
        <v>324</v>
      </c>
      <c r="AY1253" t="s">
        <v>324</v>
      </c>
      <c r="AZ1253">
        <v>0</v>
      </c>
      <c r="BA1253" t="s">
        <v>324</v>
      </c>
      <c r="BB1253" t="s">
        <v>324</v>
      </c>
      <c r="BC1253" t="s">
        <v>324</v>
      </c>
      <c r="BD1253" t="s">
        <v>324</v>
      </c>
      <c r="BE1253" t="s">
        <v>324</v>
      </c>
      <c r="BF1253" t="s">
        <v>324</v>
      </c>
      <c r="BG1253" t="s">
        <v>324</v>
      </c>
      <c r="BH1253" t="s">
        <v>324</v>
      </c>
      <c r="BI1253" t="s">
        <v>324</v>
      </c>
      <c r="BJ1253" t="s">
        <v>324</v>
      </c>
      <c r="BK1253" t="s">
        <v>324</v>
      </c>
      <c r="BL1253" t="s">
        <v>324</v>
      </c>
      <c r="BM1253" t="s">
        <v>324</v>
      </c>
      <c r="BN1253" t="s">
        <v>324</v>
      </c>
      <c r="BO1253" t="s">
        <v>324</v>
      </c>
      <c r="BP1253" t="s">
        <v>324</v>
      </c>
      <c r="BQ1253" t="s">
        <v>324</v>
      </c>
      <c r="BR1253" t="s">
        <v>324</v>
      </c>
      <c r="BS1253" t="s">
        <v>324</v>
      </c>
      <c r="BT1253" t="s">
        <v>324</v>
      </c>
      <c r="BU1253" t="s">
        <v>324</v>
      </c>
      <c r="BV1253" t="s">
        <v>324</v>
      </c>
      <c r="BW1253" t="s">
        <v>324</v>
      </c>
      <c r="BX1253" t="s">
        <v>324</v>
      </c>
      <c r="BY1253" t="s">
        <v>324</v>
      </c>
      <c r="BZ1253" t="s">
        <v>324</v>
      </c>
      <c r="CA1253" t="s">
        <v>324</v>
      </c>
      <c r="CB1253" t="s">
        <v>324</v>
      </c>
      <c r="CC1253" t="s">
        <v>324</v>
      </c>
      <c r="CD1253" t="s">
        <v>324</v>
      </c>
      <c r="CE1253" t="s">
        <v>324</v>
      </c>
      <c r="CF1253" t="s">
        <v>324</v>
      </c>
      <c r="CG1253" t="s">
        <v>324</v>
      </c>
      <c r="CH1253" t="s">
        <v>324</v>
      </c>
      <c r="CI1253" t="s">
        <v>324</v>
      </c>
      <c r="CJ1253" t="s">
        <v>324</v>
      </c>
      <c r="CK1253" t="s">
        <v>324</v>
      </c>
      <c r="CL1253" t="s">
        <v>324</v>
      </c>
      <c r="CM1253" t="s">
        <v>324</v>
      </c>
      <c r="CN1253" t="s">
        <v>324</v>
      </c>
      <c r="CO1253">
        <v>2.899</v>
      </c>
      <c r="CP1253">
        <v>0.61</v>
      </c>
      <c r="CQ1253">
        <v>0.05</v>
      </c>
      <c r="CR1253" t="s">
        <v>324</v>
      </c>
      <c r="CS1253">
        <v>3.5590000000000002</v>
      </c>
      <c r="CT1253" t="s">
        <v>324</v>
      </c>
      <c r="CU1253" t="s">
        <v>324</v>
      </c>
      <c r="CV1253" t="s">
        <v>324</v>
      </c>
      <c r="CW1253" t="s">
        <v>324</v>
      </c>
      <c r="CX1253" t="s">
        <v>324</v>
      </c>
      <c r="CY1253" t="s">
        <v>324</v>
      </c>
      <c r="CZ1253" t="s">
        <v>324</v>
      </c>
      <c r="DA1253" t="s">
        <v>324</v>
      </c>
      <c r="DB1253" t="s">
        <v>324</v>
      </c>
      <c r="DC1253" t="s">
        <v>324</v>
      </c>
    </row>
    <row r="1254" spans="1:107" x14ac:dyDescent="0.45">
      <c r="A1254">
        <v>2024</v>
      </c>
      <c r="B1254">
        <v>4</v>
      </c>
      <c r="C1254" t="s">
        <v>172</v>
      </c>
      <c r="D1254">
        <v>13441</v>
      </c>
      <c r="E1254" t="s">
        <v>488</v>
      </c>
      <c r="F1254" t="s">
        <v>323</v>
      </c>
      <c r="G1254" t="s">
        <v>244</v>
      </c>
      <c r="H1254">
        <v>13.956</v>
      </c>
      <c r="I1254">
        <v>3.5979999999999999</v>
      </c>
      <c r="J1254">
        <v>1.9610000000000001</v>
      </c>
      <c r="K1254" t="s">
        <v>324</v>
      </c>
      <c r="L1254">
        <v>19.515000000000001</v>
      </c>
      <c r="M1254">
        <v>1755</v>
      </c>
      <c r="N1254">
        <v>115</v>
      </c>
      <c r="O1254">
        <v>7</v>
      </c>
      <c r="P1254" t="s">
        <v>324</v>
      </c>
      <c r="Q1254">
        <v>1877</v>
      </c>
      <c r="R1254" t="s">
        <v>324</v>
      </c>
      <c r="S1254">
        <v>1.012</v>
      </c>
      <c r="T1254" t="s">
        <v>324</v>
      </c>
      <c r="U1254" t="s">
        <v>324</v>
      </c>
      <c r="V1254">
        <v>1.012</v>
      </c>
      <c r="W1254" t="s">
        <v>324</v>
      </c>
      <c r="X1254">
        <v>28</v>
      </c>
      <c r="Y1254" t="s">
        <v>324</v>
      </c>
      <c r="Z1254" t="s">
        <v>324</v>
      </c>
      <c r="AA1254">
        <v>28</v>
      </c>
      <c r="AB1254" t="s">
        <v>324</v>
      </c>
      <c r="AC1254" t="s">
        <v>324</v>
      </c>
      <c r="AD1254" t="s">
        <v>324</v>
      </c>
      <c r="AE1254" t="s">
        <v>324</v>
      </c>
      <c r="AF1254">
        <v>0</v>
      </c>
      <c r="AG1254" t="s">
        <v>324</v>
      </c>
      <c r="AH1254" t="s">
        <v>324</v>
      </c>
      <c r="AI1254" t="s">
        <v>324</v>
      </c>
      <c r="AJ1254" t="s">
        <v>324</v>
      </c>
      <c r="AK1254">
        <v>0</v>
      </c>
      <c r="AL1254" t="s">
        <v>324</v>
      </c>
      <c r="AM1254" t="s">
        <v>324</v>
      </c>
      <c r="AN1254" t="s">
        <v>324</v>
      </c>
      <c r="AO1254" t="s">
        <v>324</v>
      </c>
      <c r="AP1254">
        <v>0</v>
      </c>
      <c r="AQ1254" t="s">
        <v>324</v>
      </c>
      <c r="AR1254" t="s">
        <v>324</v>
      </c>
      <c r="AS1254" t="s">
        <v>324</v>
      </c>
      <c r="AT1254" t="s">
        <v>324</v>
      </c>
      <c r="AU1254">
        <v>0</v>
      </c>
      <c r="AV1254" t="s">
        <v>324</v>
      </c>
      <c r="AW1254" t="s">
        <v>324</v>
      </c>
      <c r="AX1254" t="s">
        <v>324</v>
      </c>
      <c r="AY1254" t="s">
        <v>324</v>
      </c>
      <c r="AZ1254">
        <v>0</v>
      </c>
      <c r="BA1254" t="s">
        <v>324</v>
      </c>
      <c r="BB1254" t="s">
        <v>324</v>
      </c>
      <c r="BC1254" t="s">
        <v>324</v>
      </c>
      <c r="BD1254" t="s">
        <v>324</v>
      </c>
      <c r="BE1254">
        <v>0</v>
      </c>
      <c r="BF1254" t="s">
        <v>324</v>
      </c>
      <c r="BG1254" t="s">
        <v>324</v>
      </c>
      <c r="BH1254" t="s">
        <v>324</v>
      </c>
      <c r="BI1254" t="s">
        <v>324</v>
      </c>
      <c r="BJ1254">
        <v>0</v>
      </c>
      <c r="BK1254">
        <v>8.5999999999999993E-2</v>
      </c>
      <c r="BL1254">
        <v>5.0000000000000001E-3</v>
      </c>
      <c r="BM1254" t="s">
        <v>324</v>
      </c>
      <c r="BN1254" t="s">
        <v>324</v>
      </c>
      <c r="BO1254">
        <v>9.0999999999999998E-2</v>
      </c>
      <c r="BP1254">
        <v>28</v>
      </c>
      <c r="BQ1254">
        <v>2</v>
      </c>
      <c r="BR1254" t="s">
        <v>324</v>
      </c>
      <c r="BS1254" t="s">
        <v>324</v>
      </c>
      <c r="BT1254">
        <v>30</v>
      </c>
      <c r="BU1254" t="s">
        <v>324</v>
      </c>
      <c r="BV1254" t="s">
        <v>324</v>
      </c>
      <c r="BW1254" t="s">
        <v>324</v>
      </c>
      <c r="BX1254" t="s">
        <v>324</v>
      </c>
      <c r="BY1254">
        <v>0</v>
      </c>
      <c r="BZ1254">
        <v>1.2E-2</v>
      </c>
      <c r="CA1254">
        <v>4.0000000000000001E-3</v>
      </c>
      <c r="CB1254" t="s">
        <v>324</v>
      </c>
      <c r="CC1254" t="s">
        <v>324</v>
      </c>
      <c r="CD1254">
        <v>1.6E-2</v>
      </c>
      <c r="CE1254">
        <v>1</v>
      </c>
      <c r="CF1254">
        <v>1</v>
      </c>
      <c r="CG1254" t="s">
        <v>324</v>
      </c>
      <c r="CH1254" t="s">
        <v>324</v>
      </c>
      <c r="CI1254">
        <v>2</v>
      </c>
      <c r="CJ1254" t="s">
        <v>324</v>
      </c>
      <c r="CK1254" t="s">
        <v>324</v>
      </c>
      <c r="CL1254" t="s">
        <v>324</v>
      </c>
      <c r="CM1254" t="s">
        <v>324</v>
      </c>
      <c r="CN1254">
        <v>0</v>
      </c>
      <c r="CO1254">
        <v>14.054</v>
      </c>
      <c r="CP1254">
        <v>4.6189999999999998</v>
      </c>
      <c r="CQ1254">
        <v>1.9610000000000001</v>
      </c>
      <c r="CR1254">
        <v>0</v>
      </c>
      <c r="CS1254">
        <v>20.634</v>
      </c>
      <c r="CT1254">
        <v>1784</v>
      </c>
      <c r="CU1254">
        <v>146</v>
      </c>
      <c r="CV1254">
        <v>7</v>
      </c>
      <c r="CW1254">
        <v>0</v>
      </c>
      <c r="CX1254">
        <v>1937</v>
      </c>
      <c r="CY1254">
        <v>0</v>
      </c>
      <c r="CZ1254">
        <v>0</v>
      </c>
      <c r="DA1254">
        <v>0</v>
      </c>
      <c r="DB1254">
        <v>0</v>
      </c>
      <c r="DC1254">
        <v>0</v>
      </c>
    </row>
    <row r="1255" spans="1:107" x14ac:dyDescent="0.45">
      <c r="A1255">
        <v>2024</v>
      </c>
      <c r="B1255">
        <v>4</v>
      </c>
      <c r="C1255" t="s">
        <v>172</v>
      </c>
      <c r="D1255">
        <v>15472</v>
      </c>
      <c r="E1255" t="s">
        <v>489</v>
      </c>
      <c r="F1255" t="s">
        <v>323</v>
      </c>
      <c r="G1255" t="s">
        <v>244</v>
      </c>
      <c r="H1255">
        <v>120.065</v>
      </c>
      <c r="I1255">
        <v>56.206000000000003</v>
      </c>
      <c r="J1255">
        <v>5.2140000000000004</v>
      </c>
      <c r="K1255">
        <v>0</v>
      </c>
      <c r="L1255">
        <v>181.48500000000001</v>
      </c>
      <c r="M1255">
        <v>15150</v>
      </c>
      <c r="N1255">
        <v>819</v>
      </c>
      <c r="O1255">
        <v>39</v>
      </c>
      <c r="P1255">
        <v>0</v>
      </c>
      <c r="Q1255">
        <v>16008</v>
      </c>
      <c r="R1255">
        <v>0</v>
      </c>
      <c r="S1255">
        <v>0</v>
      </c>
      <c r="T1255">
        <v>0</v>
      </c>
      <c r="U1255">
        <v>0</v>
      </c>
      <c r="V1255">
        <v>0</v>
      </c>
      <c r="W1255">
        <v>0</v>
      </c>
      <c r="X1255">
        <v>0</v>
      </c>
      <c r="Y1255">
        <v>0</v>
      </c>
      <c r="Z1255">
        <v>0</v>
      </c>
      <c r="AA1255">
        <v>0</v>
      </c>
      <c r="AB1255">
        <v>0</v>
      </c>
      <c r="AC1255">
        <v>0</v>
      </c>
      <c r="AD1255">
        <v>0</v>
      </c>
      <c r="AE1255">
        <v>0</v>
      </c>
      <c r="AF1255">
        <v>0</v>
      </c>
      <c r="AG1255">
        <v>0</v>
      </c>
      <c r="AH1255">
        <v>0</v>
      </c>
      <c r="AI1255">
        <v>0</v>
      </c>
      <c r="AJ1255">
        <v>0</v>
      </c>
      <c r="AK1255">
        <v>0</v>
      </c>
      <c r="AL1255">
        <v>0</v>
      </c>
      <c r="AM1255">
        <v>0</v>
      </c>
      <c r="AN1255">
        <v>0</v>
      </c>
      <c r="AO1255">
        <v>0</v>
      </c>
      <c r="AP1255">
        <v>0</v>
      </c>
      <c r="AQ1255">
        <v>0</v>
      </c>
      <c r="AR1255">
        <v>0</v>
      </c>
      <c r="AS1255">
        <v>0</v>
      </c>
      <c r="AT1255">
        <v>0</v>
      </c>
      <c r="AU1255">
        <v>0</v>
      </c>
      <c r="AV1255">
        <v>0</v>
      </c>
      <c r="AW1255">
        <v>0</v>
      </c>
      <c r="AX1255">
        <v>0</v>
      </c>
      <c r="AY1255">
        <v>0</v>
      </c>
      <c r="AZ1255">
        <v>0</v>
      </c>
      <c r="BA1255">
        <v>0</v>
      </c>
      <c r="BB1255">
        <v>0</v>
      </c>
      <c r="BC1255">
        <v>0</v>
      </c>
      <c r="BD1255">
        <v>0</v>
      </c>
      <c r="BE1255">
        <v>0</v>
      </c>
      <c r="BF1255">
        <v>0</v>
      </c>
      <c r="BG1255">
        <v>0</v>
      </c>
      <c r="BH1255">
        <v>0</v>
      </c>
      <c r="BI1255">
        <v>0</v>
      </c>
      <c r="BJ1255">
        <v>0</v>
      </c>
      <c r="BK1255">
        <v>0.121</v>
      </c>
      <c r="BL1255">
        <v>0.13</v>
      </c>
      <c r="BM1255">
        <v>0</v>
      </c>
      <c r="BN1255">
        <v>0</v>
      </c>
      <c r="BO1255">
        <v>0.251</v>
      </c>
      <c r="BP1255">
        <v>29</v>
      </c>
      <c r="BQ1255">
        <v>7</v>
      </c>
      <c r="BR1255">
        <v>0</v>
      </c>
      <c r="BS1255">
        <v>0</v>
      </c>
      <c r="BT1255">
        <v>36</v>
      </c>
      <c r="BU1255">
        <v>0</v>
      </c>
      <c r="BV1255">
        <v>0</v>
      </c>
      <c r="BW1255">
        <v>0</v>
      </c>
      <c r="BX1255">
        <v>0</v>
      </c>
      <c r="BY1255">
        <v>0</v>
      </c>
      <c r="BZ1255">
        <v>9.2999999999999999E-2</v>
      </c>
      <c r="CA1255">
        <v>20.93</v>
      </c>
      <c r="CB1255">
        <v>0.215</v>
      </c>
      <c r="CC1255">
        <v>0</v>
      </c>
      <c r="CD1255">
        <v>21.238</v>
      </c>
      <c r="CE1255">
        <v>3</v>
      </c>
      <c r="CF1255">
        <v>50</v>
      </c>
      <c r="CG1255">
        <v>3</v>
      </c>
      <c r="CH1255">
        <v>0</v>
      </c>
      <c r="CI1255">
        <v>56</v>
      </c>
      <c r="CJ1255">
        <v>0</v>
      </c>
      <c r="CK1255">
        <v>0</v>
      </c>
      <c r="CL1255">
        <v>0</v>
      </c>
      <c r="CM1255">
        <v>0</v>
      </c>
      <c r="CN1255">
        <v>0</v>
      </c>
      <c r="CO1255">
        <v>120.279</v>
      </c>
      <c r="CP1255">
        <v>77.266000000000005</v>
      </c>
      <c r="CQ1255">
        <v>5.4290000000000003</v>
      </c>
      <c r="CR1255">
        <v>0</v>
      </c>
      <c r="CS1255">
        <v>202.97399999999999</v>
      </c>
      <c r="CT1255">
        <v>15182</v>
      </c>
      <c r="CU1255">
        <v>876</v>
      </c>
      <c r="CV1255">
        <v>42</v>
      </c>
      <c r="CW1255">
        <v>0</v>
      </c>
      <c r="CX1255">
        <v>16100</v>
      </c>
      <c r="CY1255">
        <v>0</v>
      </c>
      <c r="CZ1255">
        <v>0</v>
      </c>
      <c r="DA1255">
        <v>0</v>
      </c>
      <c r="DB1255">
        <v>0</v>
      </c>
      <c r="DC1255">
        <v>0</v>
      </c>
    </row>
    <row r="1256" spans="1:107" x14ac:dyDescent="0.45">
      <c r="A1256">
        <v>2024</v>
      </c>
      <c r="B1256">
        <v>4</v>
      </c>
      <c r="C1256" t="s">
        <v>172</v>
      </c>
      <c r="D1256">
        <v>24590</v>
      </c>
      <c r="E1256" t="s">
        <v>490</v>
      </c>
      <c r="F1256" t="s">
        <v>323</v>
      </c>
      <c r="G1256" t="s">
        <v>244</v>
      </c>
      <c r="H1256">
        <v>17.303999999999998</v>
      </c>
      <c r="I1256">
        <v>4.1660000000000004</v>
      </c>
      <c r="J1256">
        <v>0.81200000000000006</v>
      </c>
      <c r="K1256" t="s">
        <v>324</v>
      </c>
      <c r="L1256">
        <v>22.282</v>
      </c>
      <c r="M1256">
        <v>2182</v>
      </c>
      <c r="N1256">
        <v>96</v>
      </c>
      <c r="O1256">
        <v>7</v>
      </c>
      <c r="P1256" t="s">
        <v>324</v>
      </c>
      <c r="Q1256">
        <v>2285</v>
      </c>
      <c r="R1256">
        <v>0.191</v>
      </c>
      <c r="S1256">
        <v>0.628</v>
      </c>
      <c r="T1256" t="s">
        <v>324</v>
      </c>
      <c r="U1256" t="s">
        <v>324</v>
      </c>
      <c r="V1256">
        <v>0.81899999999999995</v>
      </c>
      <c r="W1256">
        <v>13</v>
      </c>
      <c r="X1256">
        <v>14</v>
      </c>
      <c r="Y1256" t="s">
        <v>324</v>
      </c>
      <c r="Z1256" t="s">
        <v>324</v>
      </c>
      <c r="AA1256">
        <v>27</v>
      </c>
      <c r="AB1256">
        <v>239.715</v>
      </c>
      <c r="AC1256">
        <v>91.105999999999995</v>
      </c>
      <c r="AD1256" t="s">
        <v>324</v>
      </c>
      <c r="AE1256" t="s">
        <v>324</v>
      </c>
      <c r="AF1256">
        <v>330.82100000000003</v>
      </c>
      <c r="AG1256">
        <v>0.77400000000000002</v>
      </c>
      <c r="AH1256" t="s">
        <v>324</v>
      </c>
      <c r="AI1256" t="s">
        <v>324</v>
      </c>
      <c r="AJ1256" t="s">
        <v>324</v>
      </c>
      <c r="AK1256">
        <v>0.77400000000000002</v>
      </c>
      <c r="AL1256">
        <v>75</v>
      </c>
      <c r="AM1256" t="s">
        <v>324</v>
      </c>
      <c r="AN1256" t="s">
        <v>324</v>
      </c>
      <c r="AO1256" t="s">
        <v>324</v>
      </c>
      <c r="AP1256">
        <v>75</v>
      </c>
      <c r="AQ1256">
        <v>0.96</v>
      </c>
      <c r="AR1256" t="s">
        <v>324</v>
      </c>
      <c r="AS1256" t="s">
        <v>324</v>
      </c>
      <c r="AT1256" t="s">
        <v>324</v>
      </c>
      <c r="AU1256">
        <v>0.96</v>
      </c>
      <c r="AV1256" t="s">
        <v>324</v>
      </c>
      <c r="AW1256" t="s">
        <v>324</v>
      </c>
      <c r="AX1256" t="s">
        <v>324</v>
      </c>
      <c r="AY1256" t="s">
        <v>324</v>
      </c>
      <c r="AZ1256">
        <v>0</v>
      </c>
      <c r="BA1256" t="s">
        <v>324</v>
      </c>
      <c r="BB1256" t="s">
        <v>324</v>
      </c>
      <c r="BC1256" t="s">
        <v>324</v>
      </c>
      <c r="BD1256" t="s">
        <v>324</v>
      </c>
      <c r="BE1256">
        <v>0</v>
      </c>
      <c r="BF1256" t="s">
        <v>324</v>
      </c>
      <c r="BG1256" t="s">
        <v>324</v>
      </c>
      <c r="BH1256" t="s">
        <v>324</v>
      </c>
      <c r="BI1256" t="s">
        <v>324</v>
      </c>
      <c r="BJ1256">
        <v>0</v>
      </c>
      <c r="BK1256">
        <v>1.4999999999999999E-2</v>
      </c>
      <c r="BL1256" t="s">
        <v>324</v>
      </c>
      <c r="BM1256" t="s">
        <v>324</v>
      </c>
      <c r="BN1256" t="s">
        <v>324</v>
      </c>
      <c r="BO1256">
        <v>1.4999999999999999E-2</v>
      </c>
      <c r="BP1256">
        <v>3</v>
      </c>
      <c r="BQ1256" t="s">
        <v>324</v>
      </c>
      <c r="BR1256" t="s">
        <v>324</v>
      </c>
      <c r="BS1256" t="s">
        <v>324</v>
      </c>
      <c r="BT1256">
        <v>3</v>
      </c>
      <c r="BU1256" t="s">
        <v>324</v>
      </c>
      <c r="BV1256" t="s">
        <v>324</v>
      </c>
      <c r="BW1256" t="s">
        <v>324</v>
      </c>
      <c r="BX1256" t="s">
        <v>324</v>
      </c>
      <c r="BY1256">
        <v>0</v>
      </c>
      <c r="BZ1256" t="s">
        <v>324</v>
      </c>
      <c r="CA1256">
        <v>9.0050000000000008</v>
      </c>
      <c r="CB1256" t="s">
        <v>324</v>
      </c>
      <c r="CC1256" t="s">
        <v>324</v>
      </c>
      <c r="CD1256">
        <v>9.0050000000000008</v>
      </c>
      <c r="CE1256" t="s">
        <v>324</v>
      </c>
      <c r="CF1256">
        <v>3</v>
      </c>
      <c r="CG1256" t="s">
        <v>324</v>
      </c>
      <c r="CH1256" t="s">
        <v>324</v>
      </c>
      <c r="CI1256">
        <v>3</v>
      </c>
      <c r="CJ1256" t="s">
        <v>324</v>
      </c>
      <c r="CK1256" t="s">
        <v>324</v>
      </c>
      <c r="CL1256" t="s">
        <v>324</v>
      </c>
      <c r="CM1256" t="s">
        <v>324</v>
      </c>
      <c r="CN1256">
        <v>0</v>
      </c>
      <c r="CO1256">
        <v>17.510000000000002</v>
      </c>
      <c r="CP1256">
        <v>13.798999999999999</v>
      </c>
      <c r="CQ1256">
        <v>0.81200000000000006</v>
      </c>
      <c r="CR1256">
        <v>0</v>
      </c>
      <c r="CS1256">
        <v>32.121000000000002</v>
      </c>
      <c r="CT1256">
        <v>2198</v>
      </c>
      <c r="CU1256">
        <v>113</v>
      </c>
      <c r="CV1256">
        <v>7</v>
      </c>
      <c r="CW1256">
        <v>0</v>
      </c>
      <c r="CX1256">
        <v>2318</v>
      </c>
      <c r="CY1256">
        <v>239.715</v>
      </c>
      <c r="CZ1256">
        <v>91.105999999999995</v>
      </c>
      <c r="DA1256">
        <v>0</v>
      </c>
      <c r="DB1256">
        <v>0</v>
      </c>
      <c r="DC1256">
        <v>330.82100000000003</v>
      </c>
    </row>
    <row r="1257" spans="1:107" x14ac:dyDescent="0.45">
      <c r="A1257">
        <v>2024</v>
      </c>
      <c r="B1257">
        <v>4</v>
      </c>
      <c r="C1257" t="s">
        <v>172</v>
      </c>
      <c r="D1257">
        <v>26510</v>
      </c>
      <c r="E1257" t="s">
        <v>491</v>
      </c>
      <c r="F1257" t="s">
        <v>323</v>
      </c>
      <c r="G1257" t="s">
        <v>244</v>
      </c>
      <c r="H1257">
        <v>12.521000000000001</v>
      </c>
      <c r="I1257">
        <v>7.4059999999999997</v>
      </c>
      <c r="J1257">
        <v>0</v>
      </c>
      <c r="K1257">
        <v>0</v>
      </c>
      <c r="L1257">
        <v>19.927</v>
      </c>
      <c r="M1257">
        <v>1506</v>
      </c>
      <c r="N1257">
        <v>108</v>
      </c>
      <c r="O1257">
        <v>0</v>
      </c>
      <c r="P1257">
        <v>0</v>
      </c>
      <c r="Q1257">
        <v>1614</v>
      </c>
      <c r="R1257">
        <v>0.08</v>
      </c>
      <c r="S1257">
        <v>0.309</v>
      </c>
      <c r="T1257">
        <v>0</v>
      </c>
      <c r="U1257">
        <v>0</v>
      </c>
      <c r="V1257">
        <v>0.38900000000000001</v>
      </c>
      <c r="W1257">
        <v>7</v>
      </c>
      <c r="X1257">
        <v>7</v>
      </c>
      <c r="Y1257">
        <v>0</v>
      </c>
      <c r="Z1257">
        <v>0</v>
      </c>
      <c r="AA1257">
        <v>14</v>
      </c>
      <c r="AB1257" t="s">
        <v>324</v>
      </c>
      <c r="AC1257" t="s">
        <v>324</v>
      </c>
      <c r="AD1257" t="s">
        <v>324</v>
      </c>
      <c r="AE1257" t="s">
        <v>324</v>
      </c>
      <c r="AF1257">
        <v>0</v>
      </c>
      <c r="AG1257" t="s">
        <v>324</v>
      </c>
      <c r="AH1257" t="s">
        <v>324</v>
      </c>
      <c r="AI1257" t="s">
        <v>324</v>
      </c>
      <c r="AJ1257" t="s">
        <v>324</v>
      </c>
      <c r="AK1257">
        <v>0</v>
      </c>
      <c r="AL1257" t="s">
        <v>324</v>
      </c>
      <c r="AM1257" t="s">
        <v>324</v>
      </c>
      <c r="AN1257" t="s">
        <v>324</v>
      </c>
      <c r="AO1257" t="s">
        <v>324</v>
      </c>
      <c r="AP1257">
        <v>0</v>
      </c>
      <c r="AQ1257" t="s">
        <v>324</v>
      </c>
      <c r="AR1257" t="s">
        <v>324</v>
      </c>
      <c r="AS1257" t="s">
        <v>324</v>
      </c>
      <c r="AT1257" t="s">
        <v>324</v>
      </c>
      <c r="AU1257">
        <v>0</v>
      </c>
      <c r="AV1257" t="s">
        <v>324</v>
      </c>
      <c r="AW1257" t="s">
        <v>324</v>
      </c>
      <c r="AX1257" t="s">
        <v>324</v>
      </c>
      <c r="AY1257" t="s">
        <v>324</v>
      </c>
      <c r="AZ1257">
        <v>0</v>
      </c>
      <c r="BA1257" t="s">
        <v>324</v>
      </c>
      <c r="BB1257" t="s">
        <v>324</v>
      </c>
      <c r="BC1257" t="s">
        <v>324</v>
      </c>
      <c r="BD1257" t="s">
        <v>324</v>
      </c>
      <c r="BE1257">
        <v>0</v>
      </c>
      <c r="BF1257" t="s">
        <v>324</v>
      </c>
      <c r="BG1257" t="s">
        <v>324</v>
      </c>
      <c r="BH1257" t="s">
        <v>324</v>
      </c>
      <c r="BI1257" t="s">
        <v>324</v>
      </c>
      <c r="BJ1257">
        <v>0</v>
      </c>
      <c r="BK1257">
        <v>0</v>
      </c>
      <c r="BL1257">
        <v>6.0000000000000001E-3</v>
      </c>
      <c r="BM1257">
        <v>0</v>
      </c>
      <c r="BN1257">
        <v>0</v>
      </c>
      <c r="BO1257">
        <v>6.0000000000000001E-3</v>
      </c>
      <c r="BP1257">
        <v>0</v>
      </c>
      <c r="BQ1257">
        <v>1</v>
      </c>
      <c r="BR1257">
        <v>0</v>
      </c>
      <c r="BS1257">
        <v>0</v>
      </c>
      <c r="BT1257">
        <v>1</v>
      </c>
      <c r="BU1257" t="s">
        <v>324</v>
      </c>
      <c r="BV1257" t="s">
        <v>324</v>
      </c>
      <c r="BW1257" t="s">
        <v>324</v>
      </c>
      <c r="BX1257" t="s">
        <v>324</v>
      </c>
      <c r="BY1257">
        <v>0</v>
      </c>
      <c r="BZ1257">
        <v>0</v>
      </c>
      <c r="CA1257">
        <v>2</v>
      </c>
      <c r="CB1257">
        <v>0</v>
      </c>
      <c r="CC1257">
        <v>0</v>
      </c>
      <c r="CD1257">
        <v>2</v>
      </c>
      <c r="CE1257">
        <v>0</v>
      </c>
      <c r="CF1257">
        <v>1</v>
      </c>
      <c r="CG1257">
        <v>0</v>
      </c>
      <c r="CH1257">
        <v>0</v>
      </c>
      <c r="CI1257">
        <v>1</v>
      </c>
      <c r="CJ1257" t="s">
        <v>324</v>
      </c>
      <c r="CK1257" t="s">
        <v>324</v>
      </c>
      <c r="CL1257" t="s">
        <v>324</v>
      </c>
      <c r="CM1257" t="s">
        <v>324</v>
      </c>
      <c r="CN1257">
        <v>0</v>
      </c>
      <c r="CO1257">
        <v>12.601000000000001</v>
      </c>
      <c r="CP1257">
        <v>9.7210000000000001</v>
      </c>
      <c r="CQ1257" t="s">
        <v>179</v>
      </c>
      <c r="CR1257">
        <v>0</v>
      </c>
      <c r="CS1257">
        <v>22.321999999999999</v>
      </c>
      <c r="CT1257">
        <v>1513</v>
      </c>
      <c r="CU1257">
        <v>117</v>
      </c>
      <c r="CV1257">
        <v>0</v>
      </c>
      <c r="CW1257">
        <v>0</v>
      </c>
      <c r="CX1257">
        <v>1630</v>
      </c>
      <c r="CY1257">
        <v>0</v>
      </c>
      <c r="CZ1257">
        <v>0</v>
      </c>
      <c r="DA1257">
        <v>0</v>
      </c>
      <c r="DB1257">
        <v>0</v>
      </c>
      <c r="DC1257">
        <v>0</v>
      </c>
    </row>
    <row r="1258" spans="1:107" x14ac:dyDescent="0.45">
      <c r="A1258">
        <v>2024</v>
      </c>
      <c r="B1258">
        <v>4</v>
      </c>
      <c r="C1258" t="s">
        <v>172</v>
      </c>
      <c r="D1258">
        <v>99999</v>
      </c>
      <c r="E1258" t="s">
        <v>329</v>
      </c>
      <c r="F1258" t="s">
        <v>323</v>
      </c>
      <c r="H1258">
        <v>0.45700000000000002</v>
      </c>
      <c r="I1258">
        <v>3.5999999999999997E-2</v>
      </c>
      <c r="J1258" t="s">
        <v>324</v>
      </c>
      <c r="K1258" t="s">
        <v>324</v>
      </c>
      <c r="L1258">
        <v>0.49299999999999999</v>
      </c>
      <c r="M1258" t="s">
        <v>324</v>
      </c>
      <c r="N1258" t="s">
        <v>324</v>
      </c>
      <c r="O1258" t="s">
        <v>324</v>
      </c>
      <c r="P1258" t="s">
        <v>324</v>
      </c>
      <c r="Q1258" t="s">
        <v>324</v>
      </c>
      <c r="R1258" t="s">
        <v>324</v>
      </c>
      <c r="S1258" t="s">
        <v>324</v>
      </c>
      <c r="T1258" t="s">
        <v>324</v>
      </c>
      <c r="U1258" t="s">
        <v>324</v>
      </c>
      <c r="V1258" t="s">
        <v>324</v>
      </c>
      <c r="W1258" t="s">
        <v>324</v>
      </c>
      <c r="X1258" t="s">
        <v>324</v>
      </c>
      <c r="Y1258" t="s">
        <v>324</v>
      </c>
      <c r="Z1258" t="s">
        <v>324</v>
      </c>
      <c r="AA1258" t="s">
        <v>324</v>
      </c>
      <c r="AB1258" t="s">
        <v>324</v>
      </c>
      <c r="AC1258" t="s">
        <v>324</v>
      </c>
      <c r="AD1258" t="s">
        <v>324</v>
      </c>
      <c r="AE1258" t="s">
        <v>324</v>
      </c>
      <c r="AF1258" t="s">
        <v>324</v>
      </c>
      <c r="AG1258" t="s">
        <v>324</v>
      </c>
      <c r="AH1258" t="s">
        <v>324</v>
      </c>
      <c r="AI1258" t="s">
        <v>324</v>
      </c>
      <c r="AJ1258" t="s">
        <v>324</v>
      </c>
      <c r="AK1258" t="s">
        <v>324</v>
      </c>
      <c r="AL1258" t="s">
        <v>324</v>
      </c>
      <c r="AM1258" t="s">
        <v>324</v>
      </c>
      <c r="AN1258" t="s">
        <v>324</v>
      </c>
      <c r="AO1258" t="s">
        <v>324</v>
      </c>
      <c r="AP1258" t="s">
        <v>324</v>
      </c>
      <c r="AQ1258" t="s">
        <v>324</v>
      </c>
      <c r="AR1258" t="s">
        <v>324</v>
      </c>
      <c r="AS1258" t="s">
        <v>324</v>
      </c>
      <c r="AT1258" t="s">
        <v>324</v>
      </c>
      <c r="AU1258" t="s">
        <v>324</v>
      </c>
      <c r="AV1258" t="s">
        <v>324</v>
      </c>
      <c r="AW1258" t="s">
        <v>324</v>
      </c>
      <c r="AX1258" t="s">
        <v>324</v>
      </c>
      <c r="AY1258" t="s">
        <v>324</v>
      </c>
      <c r="AZ1258" t="s">
        <v>324</v>
      </c>
      <c r="BA1258" t="s">
        <v>324</v>
      </c>
      <c r="BB1258" t="s">
        <v>324</v>
      </c>
      <c r="BC1258" t="s">
        <v>324</v>
      </c>
      <c r="BD1258" t="s">
        <v>324</v>
      </c>
      <c r="BE1258" t="s">
        <v>324</v>
      </c>
      <c r="BF1258" t="s">
        <v>324</v>
      </c>
      <c r="BG1258" t="s">
        <v>324</v>
      </c>
      <c r="BH1258" t="s">
        <v>324</v>
      </c>
      <c r="BI1258" t="s">
        <v>324</v>
      </c>
      <c r="BJ1258" t="s">
        <v>324</v>
      </c>
      <c r="BK1258" t="s">
        <v>324</v>
      </c>
      <c r="BL1258" t="s">
        <v>324</v>
      </c>
      <c r="BM1258" t="s">
        <v>324</v>
      </c>
      <c r="BN1258" t="s">
        <v>324</v>
      </c>
      <c r="BO1258" t="s">
        <v>324</v>
      </c>
      <c r="BP1258" t="s">
        <v>324</v>
      </c>
      <c r="BQ1258" t="s">
        <v>324</v>
      </c>
      <c r="BR1258" t="s">
        <v>324</v>
      </c>
      <c r="BS1258" t="s">
        <v>324</v>
      </c>
      <c r="BT1258" t="s">
        <v>324</v>
      </c>
      <c r="BU1258" t="s">
        <v>324</v>
      </c>
      <c r="BV1258" t="s">
        <v>324</v>
      </c>
      <c r="BW1258" t="s">
        <v>324</v>
      </c>
      <c r="BX1258" t="s">
        <v>324</v>
      </c>
      <c r="BY1258" t="s">
        <v>324</v>
      </c>
      <c r="BZ1258" t="s">
        <v>324</v>
      </c>
      <c r="CA1258" t="s">
        <v>324</v>
      </c>
      <c r="CB1258" t="s">
        <v>324</v>
      </c>
      <c r="CC1258" t="s">
        <v>324</v>
      </c>
      <c r="CD1258" t="s">
        <v>324</v>
      </c>
      <c r="CE1258" t="s">
        <v>324</v>
      </c>
      <c r="CF1258" t="s">
        <v>324</v>
      </c>
      <c r="CG1258" t="s">
        <v>324</v>
      </c>
      <c r="CH1258" t="s">
        <v>324</v>
      </c>
      <c r="CI1258" t="s">
        <v>324</v>
      </c>
      <c r="CJ1258" t="s">
        <v>324</v>
      </c>
      <c r="CK1258" t="s">
        <v>324</v>
      </c>
      <c r="CL1258" t="s">
        <v>324</v>
      </c>
      <c r="CM1258" t="s">
        <v>324</v>
      </c>
      <c r="CN1258" t="s">
        <v>324</v>
      </c>
      <c r="CO1258">
        <v>0.45700000000000002</v>
      </c>
      <c r="CP1258">
        <v>3.5999999999999997E-2</v>
      </c>
      <c r="CQ1258" t="s">
        <v>324</v>
      </c>
      <c r="CR1258" t="s">
        <v>324</v>
      </c>
      <c r="CS1258">
        <v>0.49299999999999999</v>
      </c>
      <c r="CT1258" t="s">
        <v>324</v>
      </c>
      <c r="CU1258" t="s">
        <v>324</v>
      </c>
      <c r="CV1258" t="s">
        <v>324</v>
      </c>
      <c r="CW1258" t="s">
        <v>324</v>
      </c>
      <c r="CX1258" t="s">
        <v>324</v>
      </c>
      <c r="CY1258" t="s">
        <v>324</v>
      </c>
      <c r="CZ1258" t="s">
        <v>324</v>
      </c>
      <c r="DA1258" t="s">
        <v>324</v>
      </c>
      <c r="DB1258" t="s">
        <v>324</v>
      </c>
      <c r="DC1258" t="s">
        <v>324</v>
      </c>
    </row>
    <row r="1259" spans="1:107" x14ac:dyDescent="0.45">
      <c r="A1259">
        <v>2024</v>
      </c>
      <c r="B1259">
        <v>4</v>
      </c>
      <c r="C1259" t="s">
        <v>175</v>
      </c>
      <c r="D1259">
        <v>963</v>
      </c>
      <c r="E1259" t="s">
        <v>492</v>
      </c>
      <c r="F1259" t="s">
        <v>323</v>
      </c>
      <c r="G1259" t="s">
        <v>244</v>
      </c>
      <c r="H1259">
        <v>406.06400000000002</v>
      </c>
      <c r="I1259">
        <v>159.62200000000001</v>
      </c>
      <c r="J1259">
        <v>22.346</v>
      </c>
      <c r="K1259">
        <v>0</v>
      </c>
      <c r="L1259">
        <v>588.03200000000004</v>
      </c>
      <c r="M1259">
        <v>49427</v>
      </c>
      <c r="N1259">
        <v>1634</v>
      </c>
      <c r="O1259">
        <v>44</v>
      </c>
      <c r="P1259">
        <v>0</v>
      </c>
      <c r="Q1259">
        <v>51105</v>
      </c>
      <c r="R1259">
        <v>0.36399999999999999</v>
      </c>
      <c r="S1259">
        <v>0.78</v>
      </c>
      <c r="T1259">
        <v>0</v>
      </c>
      <c r="U1259">
        <v>0</v>
      </c>
      <c r="V1259">
        <v>1.1439999999999999</v>
      </c>
      <c r="W1259">
        <v>280</v>
      </c>
      <c r="X1259">
        <v>27</v>
      </c>
      <c r="Y1259">
        <v>0</v>
      </c>
      <c r="Z1259">
        <v>0</v>
      </c>
      <c r="AA1259">
        <v>307</v>
      </c>
      <c r="AB1259" t="s">
        <v>324</v>
      </c>
      <c r="AC1259" t="s">
        <v>324</v>
      </c>
      <c r="AD1259" t="s">
        <v>324</v>
      </c>
      <c r="AE1259" t="s">
        <v>324</v>
      </c>
      <c r="AF1259">
        <v>0</v>
      </c>
      <c r="AG1259" t="s">
        <v>324</v>
      </c>
      <c r="AH1259" t="s">
        <v>324</v>
      </c>
      <c r="AI1259" t="s">
        <v>324</v>
      </c>
      <c r="AJ1259" t="s">
        <v>324</v>
      </c>
      <c r="AK1259">
        <v>0</v>
      </c>
      <c r="AL1259" t="s">
        <v>324</v>
      </c>
      <c r="AM1259" t="s">
        <v>324</v>
      </c>
      <c r="AN1259" t="s">
        <v>324</v>
      </c>
      <c r="AO1259" t="s">
        <v>324</v>
      </c>
      <c r="AP1259">
        <v>0</v>
      </c>
      <c r="AQ1259" t="s">
        <v>324</v>
      </c>
      <c r="AR1259" t="s">
        <v>324</v>
      </c>
      <c r="AS1259" t="s">
        <v>324</v>
      </c>
      <c r="AT1259" t="s">
        <v>324</v>
      </c>
      <c r="AU1259">
        <v>0</v>
      </c>
      <c r="AV1259" t="s">
        <v>324</v>
      </c>
      <c r="AW1259" t="s">
        <v>324</v>
      </c>
      <c r="AX1259" t="s">
        <v>324</v>
      </c>
      <c r="AY1259" t="s">
        <v>324</v>
      </c>
      <c r="AZ1259">
        <v>0</v>
      </c>
      <c r="BA1259" t="s">
        <v>324</v>
      </c>
      <c r="BB1259" t="s">
        <v>324</v>
      </c>
      <c r="BC1259" t="s">
        <v>324</v>
      </c>
      <c r="BD1259" t="s">
        <v>324</v>
      </c>
      <c r="BE1259">
        <v>0</v>
      </c>
      <c r="BF1259" t="s">
        <v>324</v>
      </c>
      <c r="BG1259" t="s">
        <v>324</v>
      </c>
      <c r="BH1259" t="s">
        <v>324</v>
      </c>
      <c r="BI1259" t="s">
        <v>324</v>
      </c>
      <c r="BJ1259">
        <v>0</v>
      </c>
      <c r="BK1259">
        <v>0.20699999999999999</v>
      </c>
      <c r="BL1259">
        <v>0.04</v>
      </c>
      <c r="BM1259">
        <v>0</v>
      </c>
      <c r="BN1259">
        <v>0</v>
      </c>
      <c r="BO1259">
        <v>0.247</v>
      </c>
      <c r="BP1259">
        <v>17</v>
      </c>
      <c r="BQ1259">
        <v>2</v>
      </c>
      <c r="BR1259">
        <v>0</v>
      </c>
      <c r="BS1259">
        <v>0</v>
      </c>
      <c r="BT1259">
        <v>19</v>
      </c>
      <c r="BU1259" t="s">
        <v>324</v>
      </c>
      <c r="BV1259" t="s">
        <v>324</v>
      </c>
      <c r="BW1259" t="s">
        <v>324</v>
      </c>
      <c r="BX1259" t="s">
        <v>324</v>
      </c>
      <c r="BY1259">
        <v>0</v>
      </c>
      <c r="BZ1259">
        <v>0.06</v>
      </c>
      <c r="CA1259">
        <v>0</v>
      </c>
      <c r="CB1259">
        <v>0</v>
      </c>
      <c r="CC1259">
        <v>0</v>
      </c>
      <c r="CD1259">
        <v>0.06</v>
      </c>
      <c r="CE1259">
        <v>5</v>
      </c>
      <c r="CF1259">
        <v>0</v>
      </c>
      <c r="CG1259">
        <v>0</v>
      </c>
      <c r="CH1259">
        <v>0</v>
      </c>
      <c r="CI1259">
        <v>5</v>
      </c>
      <c r="CJ1259" t="s">
        <v>324</v>
      </c>
      <c r="CK1259" t="s">
        <v>324</v>
      </c>
      <c r="CL1259" t="s">
        <v>324</v>
      </c>
      <c r="CM1259" t="s">
        <v>324</v>
      </c>
      <c r="CN1259">
        <v>0</v>
      </c>
      <c r="CO1259">
        <v>406.69499999999999</v>
      </c>
      <c r="CP1259">
        <v>160.44200000000001</v>
      </c>
      <c r="CQ1259">
        <v>22.346</v>
      </c>
      <c r="CR1259">
        <v>0</v>
      </c>
      <c r="CS1259">
        <v>589.48299999999995</v>
      </c>
      <c r="CT1259">
        <v>49729</v>
      </c>
      <c r="CU1259">
        <v>1663</v>
      </c>
      <c r="CV1259">
        <v>44</v>
      </c>
      <c r="CW1259">
        <v>0</v>
      </c>
      <c r="CX1259">
        <v>51436</v>
      </c>
      <c r="CY1259">
        <v>0</v>
      </c>
      <c r="CZ1259">
        <v>0</v>
      </c>
      <c r="DA1259">
        <v>0</v>
      </c>
      <c r="DB1259">
        <v>0</v>
      </c>
      <c r="DC1259">
        <v>0</v>
      </c>
    </row>
    <row r="1260" spans="1:107" x14ac:dyDescent="0.45">
      <c r="A1260">
        <v>2024</v>
      </c>
      <c r="B1260">
        <v>4</v>
      </c>
      <c r="C1260" t="s">
        <v>175</v>
      </c>
      <c r="D1260">
        <v>9726</v>
      </c>
      <c r="E1260" t="s">
        <v>493</v>
      </c>
      <c r="F1260" t="s">
        <v>323</v>
      </c>
      <c r="G1260" t="s">
        <v>244</v>
      </c>
      <c r="H1260">
        <v>431.30500000000001</v>
      </c>
      <c r="I1260">
        <v>429.29899999999998</v>
      </c>
      <c r="J1260">
        <v>23.834</v>
      </c>
      <c r="K1260">
        <v>0</v>
      </c>
      <c r="L1260">
        <v>884.43799999999999</v>
      </c>
      <c r="M1260">
        <v>51838</v>
      </c>
      <c r="N1260">
        <v>2520</v>
      </c>
      <c r="O1260">
        <v>59</v>
      </c>
      <c r="P1260">
        <v>0</v>
      </c>
      <c r="Q1260">
        <v>54417</v>
      </c>
      <c r="R1260">
        <v>6.7000000000000004E-2</v>
      </c>
      <c r="S1260">
        <v>0</v>
      </c>
      <c r="T1260">
        <v>0</v>
      </c>
      <c r="U1260">
        <v>0</v>
      </c>
      <c r="V1260">
        <v>6.7000000000000004E-2</v>
      </c>
      <c r="W1260">
        <v>1</v>
      </c>
      <c r="X1260">
        <v>0</v>
      </c>
      <c r="Y1260">
        <v>0</v>
      </c>
      <c r="Z1260">
        <v>0</v>
      </c>
      <c r="AA1260">
        <v>1</v>
      </c>
      <c r="AB1260">
        <v>0</v>
      </c>
      <c r="AC1260">
        <v>0</v>
      </c>
      <c r="AD1260">
        <v>0</v>
      </c>
      <c r="AE1260">
        <v>0</v>
      </c>
      <c r="AF1260">
        <v>0</v>
      </c>
      <c r="AG1260">
        <v>12.461</v>
      </c>
      <c r="AH1260">
        <v>0.13200000000000001</v>
      </c>
      <c r="AI1260">
        <v>0</v>
      </c>
      <c r="AJ1260">
        <v>0</v>
      </c>
      <c r="AK1260">
        <v>12.593</v>
      </c>
      <c r="AL1260">
        <v>1329</v>
      </c>
      <c r="AM1260">
        <v>7</v>
      </c>
      <c r="AN1260">
        <v>0</v>
      </c>
      <c r="AO1260">
        <v>0</v>
      </c>
      <c r="AP1260">
        <v>1336</v>
      </c>
      <c r="AQ1260">
        <v>0</v>
      </c>
      <c r="AR1260">
        <v>0</v>
      </c>
      <c r="AS1260">
        <v>0</v>
      </c>
      <c r="AT1260">
        <v>0</v>
      </c>
      <c r="AU1260">
        <v>0</v>
      </c>
      <c r="AV1260">
        <v>8.5000000000000006E-2</v>
      </c>
      <c r="AW1260">
        <v>0</v>
      </c>
      <c r="AX1260">
        <v>0</v>
      </c>
      <c r="AY1260">
        <v>0</v>
      </c>
      <c r="AZ1260">
        <v>8.5000000000000006E-2</v>
      </c>
      <c r="BA1260">
        <v>8</v>
      </c>
      <c r="BB1260">
        <v>0</v>
      </c>
      <c r="BC1260">
        <v>0</v>
      </c>
      <c r="BD1260">
        <v>0</v>
      </c>
      <c r="BE1260">
        <v>8</v>
      </c>
      <c r="BF1260">
        <v>0</v>
      </c>
      <c r="BG1260">
        <v>0</v>
      </c>
      <c r="BH1260">
        <v>0</v>
      </c>
      <c r="BI1260">
        <v>0</v>
      </c>
      <c r="BJ1260">
        <v>0</v>
      </c>
      <c r="BK1260">
        <v>0.22</v>
      </c>
      <c r="BL1260">
        <v>5.7000000000000002E-2</v>
      </c>
      <c r="BM1260">
        <v>0</v>
      </c>
      <c r="BN1260">
        <v>0</v>
      </c>
      <c r="BO1260">
        <v>0.27700000000000002</v>
      </c>
      <c r="BP1260">
        <v>15</v>
      </c>
      <c r="BQ1260">
        <v>4</v>
      </c>
      <c r="BR1260">
        <v>0</v>
      </c>
      <c r="BS1260">
        <v>0</v>
      </c>
      <c r="BT1260">
        <v>19</v>
      </c>
      <c r="BU1260">
        <v>0</v>
      </c>
      <c r="BV1260">
        <v>0</v>
      </c>
      <c r="BW1260">
        <v>0</v>
      </c>
      <c r="BX1260">
        <v>0</v>
      </c>
      <c r="BY1260">
        <v>0</v>
      </c>
      <c r="BZ1260">
        <v>0</v>
      </c>
      <c r="CA1260">
        <v>0.74</v>
      </c>
      <c r="CB1260">
        <v>0</v>
      </c>
      <c r="CC1260">
        <v>0</v>
      </c>
      <c r="CD1260">
        <v>0.74</v>
      </c>
      <c r="CE1260">
        <v>0</v>
      </c>
      <c r="CF1260">
        <v>2</v>
      </c>
      <c r="CG1260">
        <v>0</v>
      </c>
      <c r="CH1260">
        <v>0</v>
      </c>
      <c r="CI1260">
        <v>2</v>
      </c>
      <c r="CJ1260">
        <v>0</v>
      </c>
      <c r="CK1260">
        <v>0</v>
      </c>
      <c r="CL1260">
        <v>0</v>
      </c>
      <c r="CM1260">
        <v>0</v>
      </c>
      <c r="CN1260">
        <v>0</v>
      </c>
      <c r="CO1260">
        <v>431.59199999999998</v>
      </c>
      <c r="CP1260">
        <v>430.096</v>
      </c>
      <c r="CQ1260">
        <v>23.834</v>
      </c>
      <c r="CR1260">
        <v>0</v>
      </c>
      <c r="CS1260">
        <v>885.52200000000005</v>
      </c>
      <c r="CT1260">
        <v>51854</v>
      </c>
      <c r="CU1260">
        <v>2526</v>
      </c>
      <c r="CV1260">
        <v>59</v>
      </c>
      <c r="CW1260">
        <v>0</v>
      </c>
      <c r="CX1260">
        <v>54439</v>
      </c>
      <c r="CY1260">
        <v>0</v>
      </c>
      <c r="CZ1260">
        <v>0</v>
      </c>
      <c r="DA1260">
        <v>0</v>
      </c>
      <c r="DB1260">
        <v>0</v>
      </c>
      <c r="DC1260">
        <v>0</v>
      </c>
    </row>
    <row r="1261" spans="1:107" x14ac:dyDescent="0.45">
      <c r="A1261">
        <v>2024</v>
      </c>
      <c r="B1261">
        <v>4</v>
      </c>
      <c r="C1261" t="s">
        <v>175</v>
      </c>
      <c r="D1261">
        <v>15477</v>
      </c>
      <c r="E1261" t="s">
        <v>494</v>
      </c>
      <c r="F1261" t="s">
        <v>323</v>
      </c>
      <c r="G1261" t="s">
        <v>247</v>
      </c>
      <c r="H1261">
        <v>539.89700000000005</v>
      </c>
      <c r="I1261">
        <v>824.29899999999998</v>
      </c>
      <c r="J1261">
        <v>92.727000000000004</v>
      </c>
      <c r="K1261">
        <v>0</v>
      </c>
      <c r="L1261">
        <v>1456.923</v>
      </c>
      <c r="M1261">
        <v>84000</v>
      </c>
      <c r="N1261">
        <v>4233</v>
      </c>
      <c r="O1261">
        <v>169</v>
      </c>
      <c r="P1261">
        <v>0</v>
      </c>
      <c r="Q1261">
        <v>88402</v>
      </c>
      <c r="R1261" t="s">
        <v>324</v>
      </c>
      <c r="S1261" t="s">
        <v>324</v>
      </c>
      <c r="T1261" t="s">
        <v>324</v>
      </c>
      <c r="U1261" t="s">
        <v>324</v>
      </c>
      <c r="V1261">
        <v>0</v>
      </c>
      <c r="W1261" t="s">
        <v>324</v>
      </c>
      <c r="X1261" t="s">
        <v>324</v>
      </c>
      <c r="Y1261" t="s">
        <v>324</v>
      </c>
      <c r="Z1261" t="s">
        <v>324</v>
      </c>
      <c r="AA1261">
        <v>0</v>
      </c>
      <c r="AB1261" t="s">
        <v>324</v>
      </c>
      <c r="AC1261" t="s">
        <v>324</v>
      </c>
      <c r="AD1261" t="s">
        <v>324</v>
      </c>
      <c r="AE1261" t="s">
        <v>324</v>
      </c>
      <c r="AF1261">
        <v>0</v>
      </c>
      <c r="AG1261" t="s">
        <v>324</v>
      </c>
      <c r="AH1261" t="s">
        <v>324</v>
      </c>
      <c r="AI1261" t="s">
        <v>324</v>
      </c>
      <c r="AJ1261" t="s">
        <v>324</v>
      </c>
      <c r="AK1261">
        <v>0</v>
      </c>
      <c r="AL1261" t="s">
        <v>324</v>
      </c>
      <c r="AM1261" t="s">
        <v>324</v>
      </c>
      <c r="AN1261" t="s">
        <v>324</v>
      </c>
      <c r="AO1261" t="s">
        <v>324</v>
      </c>
      <c r="AP1261">
        <v>0</v>
      </c>
      <c r="AQ1261" t="s">
        <v>324</v>
      </c>
      <c r="AR1261" t="s">
        <v>324</v>
      </c>
      <c r="AS1261" t="s">
        <v>324</v>
      </c>
      <c r="AT1261" t="s">
        <v>324</v>
      </c>
      <c r="AU1261">
        <v>0</v>
      </c>
      <c r="AV1261" t="s">
        <v>324</v>
      </c>
      <c r="AW1261" t="s">
        <v>324</v>
      </c>
      <c r="AX1261" t="s">
        <v>324</v>
      </c>
      <c r="AY1261" t="s">
        <v>324</v>
      </c>
      <c r="AZ1261">
        <v>0</v>
      </c>
      <c r="BA1261" t="s">
        <v>324</v>
      </c>
      <c r="BB1261" t="s">
        <v>324</v>
      </c>
      <c r="BC1261" t="s">
        <v>324</v>
      </c>
      <c r="BD1261" t="s">
        <v>324</v>
      </c>
      <c r="BE1261">
        <v>0</v>
      </c>
      <c r="BF1261" t="s">
        <v>324</v>
      </c>
      <c r="BG1261" t="s">
        <v>324</v>
      </c>
      <c r="BH1261" t="s">
        <v>324</v>
      </c>
      <c r="BI1261" t="s">
        <v>324</v>
      </c>
      <c r="BJ1261">
        <v>0</v>
      </c>
      <c r="BK1261">
        <v>0</v>
      </c>
      <c r="BL1261">
        <v>1.514</v>
      </c>
      <c r="BM1261">
        <v>0</v>
      </c>
      <c r="BN1261">
        <v>0</v>
      </c>
      <c r="BO1261">
        <v>1.514</v>
      </c>
      <c r="BP1261">
        <v>0</v>
      </c>
      <c r="BQ1261">
        <v>4</v>
      </c>
      <c r="BR1261">
        <v>0</v>
      </c>
      <c r="BS1261">
        <v>0</v>
      </c>
      <c r="BT1261">
        <v>4</v>
      </c>
      <c r="BU1261" t="s">
        <v>324</v>
      </c>
      <c r="BV1261" t="s">
        <v>324</v>
      </c>
      <c r="BW1261" t="s">
        <v>324</v>
      </c>
      <c r="BX1261" t="s">
        <v>324</v>
      </c>
      <c r="BY1261">
        <v>0</v>
      </c>
      <c r="BZ1261" t="s">
        <v>324</v>
      </c>
      <c r="CA1261" t="s">
        <v>324</v>
      </c>
      <c r="CB1261" t="s">
        <v>324</v>
      </c>
      <c r="CC1261" t="s">
        <v>324</v>
      </c>
      <c r="CD1261">
        <v>0</v>
      </c>
      <c r="CE1261" t="s">
        <v>324</v>
      </c>
      <c r="CF1261" t="s">
        <v>324</v>
      </c>
      <c r="CG1261" t="s">
        <v>324</v>
      </c>
      <c r="CH1261" t="s">
        <v>324</v>
      </c>
      <c r="CI1261">
        <v>0</v>
      </c>
      <c r="CJ1261" t="s">
        <v>324</v>
      </c>
      <c r="CK1261" t="s">
        <v>324</v>
      </c>
      <c r="CL1261" t="s">
        <v>324</v>
      </c>
      <c r="CM1261" t="s">
        <v>324</v>
      </c>
      <c r="CN1261">
        <v>0</v>
      </c>
      <c r="CO1261">
        <v>539.89700000000005</v>
      </c>
      <c r="CP1261">
        <v>825.81299999999999</v>
      </c>
      <c r="CQ1261">
        <v>92.727000000000004</v>
      </c>
      <c r="CR1261">
        <v>0</v>
      </c>
      <c r="CS1261">
        <v>1458.4369999999999</v>
      </c>
      <c r="CT1261">
        <v>84000</v>
      </c>
      <c r="CU1261">
        <v>4237</v>
      </c>
      <c r="CV1261">
        <v>169</v>
      </c>
      <c r="CW1261">
        <v>0</v>
      </c>
      <c r="CX1261">
        <v>88406</v>
      </c>
      <c r="CY1261">
        <v>0</v>
      </c>
      <c r="CZ1261">
        <v>0</v>
      </c>
      <c r="DA1261">
        <v>0</v>
      </c>
      <c r="DB1261">
        <v>0</v>
      </c>
      <c r="DC1261">
        <v>0</v>
      </c>
    </row>
    <row r="1262" spans="1:107" x14ac:dyDescent="0.45">
      <c r="A1262">
        <v>2024</v>
      </c>
      <c r="B1262">
        <v>4</v>
      </c>
      <c r="C1262" t="s">
        <v>175</v>
      </c>
      <c r="D1262">
        <v>16213</v>
      </c>
      <c r="E1262" t="s">
        <v>495</v>
      </c>
      <c r="F1262" t="s">
        <v>323</v>
      </c>
      <c r="G1262" t="s">
        <v>244</v>
      </c>
      <c r="H1262">
        <v>11.493</v>
      </c>
      <c r="I1262">
        <v>29.332999999999998</v>
      </c>
      <c r="J1262">
        <v>7.1999999999999995E-2</v>
      </c>
      <c r="K1262">
        <v>0</v>
      </c>
      <c r="L1262">
        <v>40.898000000000003</v>
      </c>
      <c r="M1262">
        <v>1294</v>
      </c>
      <c r="N1262">
        <v>159</v>
      </c>
      <c r="O1262">
        <v>1</v>
      </c>
      <c r="P1262">
        <v>0</v>
      </c>
      <c r="Q1262">
        <v>1454</v>
      </c>
      <c r="R1262">
        <v>0</v>
      </c>
      <c r="S1262">
        <v>0</v>
      </c>
      <c r="T1262">
        <v>0</v>
      </c>
      <c r="U1262">
        <v>0</v>
      </c>
      <c r="V1262">
        <v>0</v>
      </c>
      <c r="W1262">
        <v>0</v>
      </c>
      <c r="X1262">
        <v>0</v>
      </c>
      <c r="Y1262">
        <v>0</v>
      </c>
      <c r="Z1262">
        <v>0</v>
      </c>
      <c r="AA1262">
        <v>0</v>
      </c>
      <c r="AB1262" t="s">
        <v>324</v>
      </c>
      <c r="AC1262" t="s">
        <v>324</v>
      </c>
      <c r="AD1262" t="s">
        <v>324</v>
      </c>
      <c r="AE1262" t="s">
        <v>324</v>
      </c>
      <c r="AF1262">
        <v>0</v>
      </c>
      <c r="AG1262">
        <v>0.14499999999999999</v>
      </c>
      <c r="AH1262">
        <v>0</v>
      </c>
      <c r="AI1262">
        <v>0</v>
      </c>
      <c r="AJ1262">
        <v>0</v>
      </c>
      <c r="AK1262">
        <v>0.14499999999999999</v>
      </c>
      <c r="AL1262">
        <v>14</v>
      </c>
      <c r="AM1262">
        <v>0</v>
      </c>
      <c r="AN1262">
        <v>0</v>
      </c>
      <c r="AO1262">
        <v>0</v>
      </c>
      <c r="AP1262">
        <v>14</v>
      </c>
      <c r="AQ1262">
        <v>0</v>
      </c>
      <c r="AR1262">
        <v>0</v>
      </c>
      <c r="AS1262">
        <v>0</v>
      </c>
      <c r="AT1262">
        <v>0</v>
      </c>
      <c r="AU1262">
        <v>0</v>
      </c>
      <c r="AV1262">
        <v>0.85199999999999998</v>
      </c>
      <c r="AW1262">
        <v>0</v>
      </c>
      <c r="AX1262">
        <v>0</v>
      </c>
      <c r="AY1262">
        <v>0</v>
      </c>
      <c r="AZ1262">
        <v>0.85199999999999998</v>
      </c>
      <c r="BA1262">
        <v>74</v>
      </c>
      <c r="BB1262">
        <v>0</v>
      </c>
      <c r="BC1262">
        <v>0</v>
      </c>
      <c r="BD1262">
        <v>0</v>
      </c>
      <c r="BE1262">
        <v>74</v>
      </c>
      <c r="BF1262">
        <v>0</v>
      </c>
      <c r="BG1262">
        <v>0</v>
      </c>
      <c r="BH1262">
        <v>0</v>
      </c>
      <c r="BI1262">
        <v>0</v>
      </c>
      <c r="BJ1262">
        <v>0</v>
      </c>
      <c r="BK1262">
        <v>0</v>
      </c>
      <c r="BL1262">
        <v>0</v>
      </c>
      <c r="BM1262">
        <v>0</v>
      </c>
      <c r="BN1262">
        <v>0</v>
      </c>
      <c r="BO1262">
        <v>0</v>
      </c>
      <c r="BP1262">
        <v>0</v>
      </c>
      <c r="BQ1262">
        <v>0</v>
      </c>
      <c r="BR1262">
        <v>0</v>
      </c>
      <c r="BS1262">
        <v>0</v>
      </c>
      <c r="BT1262">
        <v>0</v>
      </c>
      <c r="BU1262" t="s">
        <v>324</v>
      </c>
      <c r="BV1262" t="s">
        <v>324</v>
      </c>
      <c r="BW1262" t="s">
        <v>324</v>
      </c>
      <c r="BX1262" t="s">
        <v>324</v>
      </c>
      <c r="BY1262">
        <v>0</v>
      </c>
      <c r="BZ1262">
        <v>0</v>
      </c>
      <c r="CA1262">
        <v>0</v>
      </c>
      <c r="CB1262">
        <v>0</v>
      </c>
      <c r="CC1262">
        <v>0</v>
      </c>
      <c r="CD1262">
        <v>0</v>
      </c>
      <c r="CE1262">
        <v>0</v>
      </c>
      <c r="CF1262">
        <v>0</v>
      </c>
      <c r="CG1262">
        <v>0</v>
      </c>
      <c r="CH1262">
        <v>0</v>
      </c>
      <c r="CI1262">
        <v>0</v>
      </c>
      <c r="CJ1262" t="s">
        <v>324</v>
      </c>
      <c r="CK1262" t="s">
        <v>324</v>
      </c>
      <c r="CL1262" t="s">
        <v>324</v>
      </c>
      <c r="CM1262" t="s">
        <v>324</v>
      </c>
      <c r="CN1262">
        <v>0</v>
      </c>
      <c r="CO1262">
        <v>11.493</v>
      </c>
      <c r="CP1262">
        <v>29.332999999999998</v>
      </c>
      <c r="CQ1262">
        <v>7.1999999999999995E-2</v>
      </c>
      <c r="CR1262">
        <v>0</v>
      </c>
      <c r="CS1262">
        <v>40.898000000000003</v>
      </c>
      <c r="CT1262">
        <v>1294</v>
      </c>
      <c r="CU1262">
        <v>159</v>
      </c>
      <c r="CV1262">
        <v>1</v>
      </c>
      <c r="CW1262">
        <v>0</v>
      </c>
      <c r="CX1262">
        <v>1454</v>
      </c>
      <c r="CY1262">
        <v>0</v>
      </c>
      <c r="CZ1262">
        <v>0</v>
      </c>
      <c r="DA1262">
        <v>0</v>
      </c>
      <c r="DB1262">
        <v>0</v>
      </c>
      <c r="DC1262">
        <v>0</v>
      </c>
    </row>
    <row r="1263" spans="1:107" x14ac:dyDescent="0.45">
      <c r="A1263">
        <v>2024</v>
      </c>
      <c r="B1263">
        <v>4</v>
      </c>
      <c r="C1263" t="s">
        <v>175</v>
      </c>
      <c r="D1263">
        <v>99999</v>
      </c>
      <c r="E1263" t="s">
        <v>329</v>
      </c>
      <c r="F1263" t="s">
        <v>323</v>
      </c>
      <c r="H1263">
        <v>-84.831999999999994</v>
      </c>
      <c r="I1263">
        <v>-134.71700000000001</v>
      </c>
      <c r="J1263">
        <v>-6.62</v>
      </c>
      <c r="K1263">
        <v>0</v>
      </c>
      <c r="L1263">
        <v>-226.16800000000001</v>
      </c>
      <c r="M1263" t="s">
        <v>324</v>
      </c>
      <c r="N1263" t="s">
        <v>324</v>
      </c>
      <c r="O1263" t="s">
        <v>324</v>
      </c>
      <c r="P1263" t="s">
        <v>324</v>
      </c>
      <c r="Q1263" t="s">
        <v>324</v>
      </c>
      <c r="R1263" t="s">
        <v>324</v>
      </c>
      <c r="S1263" t="s">
        <v>324</v>
      </c>
      <c r="T1263" t="s">
        <v>324</v>
      </c>
      <c r="U1263" t="s">
        <v>324</v>
      </c>
      <c r="V1263">
        <v>0</v>
      </c>
      <c r="W1263" t="s">
        <v>324</v>
      </c>
      <c r="X1263" t="s">
        <v>324</v>
      </c>
      <c r="Y1263" t="s">
        <v>324</v>
      </c>
      <c r="Z1263" t="s">
        <v>324</v>
      </c>
      <c r="AA1263" t="s">
        <v>324</v>
      </c>
      <c r="AB1263" t="s">
        <v>324</v>
      </c>
      <c r="AC1263" t="s">
        <v>324</v>
      </c>
      <c r="AD1263" t="s">
        <v>324</v>
      </c>
      <c r="AE1263" t="s">
        <v>324</v>
      </c>
      <c r="AF1263" t="s">
        <v>324</v>
      </c>
      <c r="AG1263" t="s">
        <v>324</v>
      </c>
      <c r="AH1263" t="s">
        <v>324</v>
      </c>
      <c r="AI1263" t="s">
        <v>324</v>
      </c>
      <c r="AJ1263" t="s">
        <v>324</v>
      </c>
      <c r="AK1263">
        <v>0</v>
      </c>
      <c r="AL1263" t="s">
        <v>324</v>
      </c>
      <c r="AM1263" t="s">
        <v>324</v>
      </c>
      <c r="AN1263" t="s">
        <v>324</v>
      </c>
      <c r="AO1263" t="s">
        <v>324</v>
      </c>
      <c r="AP1263" t="s">
        <v>324</v>
      </c>
      <c r="AQ1263" t="s">
        <v>324</v>
      </c>
      <c r="AR1263" t="s">
        <v>324</v>
      </c>
      <c r="AS1263" t="s">
        <v>324</v>
      </c>
      <c r="AT1263" t="s">
        <v>324</v>
      </c>
      <c r="AU1263" t="s">
        <v>324</v>
      </c>
      <c r="AV1263" t="s">
        <v>324</v>
      </c>
      <c r="AW1263" t="s">
        <v>324</v>
      </c>
      <c r="AX1263" t="s">
        <v>324</v>
      </c>
      <c r="AY1263" t="s">
        <v>324</v>
      </c>
      <c r="AZ1263">
        <v>0</v>
      </c>
      <c r="BA1263" t="s">
        <v>324</v>
      </c>
      <c r="BB1263" t="s">
        <v>324</v>
      </c>
      <c r="BC1263" t="s">
        <v>324</v>
      </c>
      <c r="BD1263" t="s">
        <v>324</v>
      </c>
      <c r="BE1263" t="s">
        <v>324</v>
      </c>
      <c r="BF1263" t="s">
        <v>324</v>
      </c>
      <c r="BG1263" t="s">
        <v>324</v>
      </c>
      <c r="BH1263" t="s">
        <v>324</v>
      </c>
      <c r="BI1263" t="s">
        <v>324</v>
      </c>
      <c r="BJ1263" t="s">
        <v>324</v>
      </c>
      <c r="BK1263" t="s">
        <v>324</v>
      </c>
      <c r="BL1263" t="s">
        <v>324</v>
      </c>
      <c r="BM1263" t="s">
        <v>324</v>
      </c>
      <c r="BN1263" t="s">
        <v>324</v>
      </c>
      <c r="BO1263" t="s">
        <v>324</v>
      </c>
      <c r="BP1263" t="s">
        <v>324</v>
      </c>
      <c r="BQ1263" t="s">
        <v>324</v>
      </c>
      <c r="BR1263" t="s">
        <v>324</v>
      </c>
      <c r="BS1263" t="s">
        <v>324</v>
      </c>
      <c r="BT1263" t="s">
        <v>324</v>
      </c>
      <c r="BU1263" t="s">
        <v>324</v>
      </c>
      <c r="BV1263" t="s">
        <v>324</v>
      </c>
      <c r="BW1263" t="s">
        <v>324</v>
      </c>
      <c r="BX1263" t="s">
        <v>324</v>
      </c>
      <c r="BY1263" t="s">
        <v>324</v>
      </c>
      <c r="BZ1263" t="s">
        <v>324</v>
      </c>
      <c r="CA1263" t="s">
        <v>324</v>
      </c>
      <c r="CB1263" t="s">
        <v>324</v>
      </c>
      <c r="CC1263" t="s">
        <v>324</v>
      </c>
      <c r="CD1263" t="s">
        <v>324</v>
      </c>
      <c r="CE1263" t="s">
        <v>324</v>
      </c>
      <c r="CF1263" t="s">
        <v>324</v>
      </c>
      <c r="CG1263" t="s">
        <v>324</v>
      </c>
      <c r="CH1263" t="s">
        <v>324</v>
      </c>
      <c r="CI1263" t="s">
        <v>324</v>
      </c>
      <c r="CJ1263" t="s">
        <v>324</v>
      </c>
      <c r="CK1263" t="s">
        <v>324</v>
      </c>
      <c r="CL1263" t="s">
        <v>324</v>
      </c>
      <c r="CM1263" t="s">
        <v>324</v>
      </c>
      <c r="CN1263" t="s">
        <v>324</v>
      </c>
      <c r="CO1263">
        <v>-84.831999999999994</v>
      </c>
      <c r="CP1263">
        <v>-134.71700000000001</v>
      </c>
      <c r="CQ1263">
        <v>-6.62</v>
      </c>
      <c r="CR1263">
        <v>0</v>
      </c>
      <c r="CS1263">
        <v>-226.16800000000001</v>
      </c>
      <c r="CT1263" t="s">
        <v>324</v>
      </c>
      <c r="CU1263" t="s">
        <v>324</v>
      </c>
      <c r="CV1263" t="s">
        <v>324</v>
      </c>
      <c r="CW1263" t="s">
        <v>324</v>
      </c>
      <c r="CX1263" t="s">
        <v>324</v>
      </c>
      <c r="CY1263" t="s">
        <v>324</v>
      </c>
      <c r="CZ1263" t="s">
        <v>324</v>
      </c>
      <c r="DA1263" t="s">
        <v>324</v>
      </c>
      <c r="DB1263" t="s">
        <v>324</v>
      </c>
      <c r="DC1263" t="s">
        <v>324</v>
      </c>
    </row>
    <row r="1264" spans="1:107" x14ac:dyDescent="0.45">
      <c r="A1264">
        <v>2024</v>
      </c>
      <c r="B1264">
        <v>4</v>
      </c>
      <c r="C1264" t="s">
        <v>179</v>
      </c>
      <c r="D1264">
        <v>3287</v>
      </c>
      <c r="E1264" t="s">
        <v>496</v>
      </c>
      <c r="F1264" t="s">
        <v>323</v>
      </c>
      <c r="G1264" t="s">
        <v>244</v>
      </c>
      <c r="H1264">
        <v>0.57199999999999995</v>
      </c>
      <c r="I1264" t="s">
        <v>324</v>
      </c>
      <c r="J1264" t="s">
        <v>324</v>
      </c>
      <c r="K1264" t="s">
        <v>324</v>
      </c>
      <c r="L1264">
        <v>0.57199999999999995</v>
      </c>
      <c r="M1264">
        <v>66</v>
      </c>
      <c r="N1264" t="s">
        <v>324</v>
      </c>
      <c r="O1264" t="s">
        <v>324</v>
      </c>
      <c r="P1264" t="s">
        <v>324</v>
      </c>
      <c r="Q1264">
        <v>66</v>
      </c>
      <c r="R1264" t="s">
        <v>324</v>
      </c>
      <c r="S1264" t="s">
        <v>324</v>
      </c>
      <c r="T1264" t="s">
        <v>324</v>
      </c>
      <c r="U1264" t="s">
        <v>324</v>
      </c>
      <c r="V1264">
        <v>0</v>
      </c>
      <c r="W1264" t="s">
        <v>324</v>
      </c>
      <c r="X1264" t="s">
        <v>324</v>
      </c>
      <c r="Y1264" t="s">
        <v>324</v>
      </c>
      <c r="Z1264" t="s">
        <v>324</v>
      </c>
      <c r="AA1264">
        <v>0</v>
      </c>
      <c r="AB1264">
        <v>31.462</v>
      </c>
      <c r="AC1264" t="s">
        <v>324</v>
      </c>
      <c r="AD1264" t="s">
        <v>324</v>
      </c>
      <c r="AE1264" t="s">
        <v>324</v>
      </c>
      <c r="AF1264">
        <v>31.462</v>
      </c>
      <c r="AG1264" t="s">
        <v>324</v>
      </c>
      <c r="AH1264" t="s">
        <v>324</v>
      </c>
      <c r="AI1264" t="s">
        <v>324</v>
      </c>
      <c r="AJ1264" t="s">
        <v>324</v>
      </c>
      <c r="AK1264">
        <v>0</v>
      </c>
      <c r="AL1264" t="s">
        <v>324</v>
      </c>
      <c r="AM1264" t="s">
        <v>324</v>
      </c>
      <c r="AN1264" t="s">
        <v>324</v>
      </c>
      <c r="AO1264" t="s">
        <v>324</v>
      </c>
      <c r="AP1264">
        <v>0</v>
      </c>
      <c r="AQ1264" t="s">
        <v>324</v>
      </c>
      <c r="AR1264" t="s">
        <v>324</v>
      </c>
      <c r="AS1264" t="s">
        <v>324</v>
      </c>
      <c r="AT1264" t="s">
        <v>324</v>
      </c>
      <c r="AU1264">
        <v>0</v>
      </c>
      <c r="AV1264" t="s">
        <v>324</v>
      </c>
      <c r="AW1264" t="s">
        <v>324</v>
      </c>
      <c r="AX1264" t="s">
        <v>324</v>
      </c>
      <c r="AY1264" t="s">
        <v>324</v>
      </c>
      <c r="AZ1264">
        <v>0</v>
      </c>
      <c r="BA1264" t="s">
        <v>324</v>
      </c>
      <c r="BB1264" t="s">
        <v>324</v>
      </c>
      <c r="BC1264" t="s">
        <v>324</v>
      </c>
      <c r="BD1264" t="s">
        <v>324</v>
      </c>
      <c r="BE1264">
        <v>0</v>
      </c>
      <c r="BF1264" t="s">
        <v>324</v>
      </c>
      <c r="BG1264" t="s">
        <v>324</v>
      </c>
      <c r="BH1264" t="s">
        <v>324</v>
      </c>
      <c r="BI1264" t="s">
        <v>324</v>
      </c>
      <c r="BJ1264">
        <v>0</v>
      </c>
      <c r="BK1264">
        <v>1E-3</v>
      </c>
      <c r="BL1264" t="s">
        <v>324</v>
      </c>
      <c r="BM1264" t="s">
        <v>324</v>
      </c>
      <c r="BN1264" t="s">
        <v>324</v>
      </c>
      <c r="BO1264">
        <v>1E-3</v>
      </c>
      <c r="BP1264">
        <v>1</v>
      </c>
      <c r="BQ1264" t="s">
        <v>324</v>
      </c>
      <c r="BR1264" t="s">
        <v>324</v>
      </c>
      <c r="BS1264" t="s">
        <v>324</v>
      </c>
      <c r="BT1264">
        <v>1</v>
      </c>
      <c r="BU1264" t="s">
        <v>324</v>
      </c>
      <c r="BV1264" t="s">
        <v>324</v>
      </c>
      <c r="BW1264" t="s">
        <v>324</v>
      </c>
      <c r="BX1264" t="s">
        <v>324</v>
      </c>
      <c r="BY1264">
        <v>0</v>
      </c>
      <c r="BZ1264" t="s">
        <v>324</v>
      </c>
      <c r="CA1264" t="s">
        <v>324</v>
      </c>
      <c r="CB1264" t="s">
        <v>324</v>
      </c>
      <c r="CC1264" t="s">
        <v>324</v>
      </c>
      <c r="CD1264">
        <v>0</v>
      </c>
      <c r="CE1264" t="s">
        <v>324</v>
      </c>
      <c r="CF1264" t="s">
        <v>324</v>
      </c>
      <c r="CG1264" t="s">
        <v>324</v>
      </c>
      <c r="CH1264" t="s">
        <v>324</v>
      </c>
      <c r="CI1264">
        <v>0</v>
      </c>
      <c r="CJ1264" t="s">
        <v>324</v>
      </c>
      <c r="CK1264" t="s">
        <v>324</v>
      </c>
      <c r="CL1264" t="s">
        <v>324</v>
      </c>
      <c r="CM1264" t="s">
        <v>324</v>
      </c>
      <c r="CN1264">
        <v>0</v>
      </c>
      <c r="CO1264">
        <v>0.57299999999999995</v>
      </c>
      <c r="CP1264" t="s">
        <v>179</v>
      </c>
      <c r="CQ1264" t="s">
        <v>179</v>
      </c>
      <c r="CR1264">
        <v>0</v>
      </c>
      <c r="CS1264">
        <v>0.57299999999999995</v>
      </c>
      <c r="CT1264">
        <v>67</v>
      </c>
      <c r="CU1264">
        <v>0</v>
      </c>
      <c r="CV1264">
        <v>0</v>
      </c>
      <c r="CW1264">
        <v>0</v>
      </c>
      <c r="CX1264">
        <v>67</v>
      </c>
      <c r="CY1264">
        <v>31.462</v>
      </c>
      <c r="CZ1264">
        <v>0</v>
      </c>
      <c r="DA1264">
        <v>0</v>
      </c>
      <c r="DB1264">
        <v>0</v>
      </c>
      <c r="DC1264">
        <v>31.462</v>
      </c>
    </row>
    <row r="1265" spans="1:107" x14ac:dyDescent="0.45">
      <c r="A1265">
        <v>2024</v>
      </c>
      <c r="B1265">
        <v>4</v>
      </c>
      <c r="C1265" t="s">
        <v>179</v>
      </c>
      <c r="D1265">
        <v>5701</v>
      </c>
      <c r="E1265" t="s">
        <v>497</v>
      </c>
      <c r="F1265" t="s">
        <v>323</v>
      </c>
      <c r="G1265" t="s">
        <v>244</v>
      </c>
      <c r="H1265">
        <v>50.963999999999999</v>
      </c>
      <c r="I1265">
        <v>7.6230000000000002</v>
      </c>
      <c r="J1265" t="s">
        <v>324</v>
      </c>
      <c r="K1265" t="s">
        <v>324</v>
      </c>
      <c r="L1265">
        <v>58.587000000000003</v>
      </c>
      <c r="M1265">
        <v>9332</v>
      </c>
      <c r="N1265">
        <v>192</v>
      </c>
      <c r="O1265" t="s">
        <v>324</v>
      </c>
      <c r="P1265" t="s">
        <v>324</v>
      </c>
      <c r="Q1265">
        <v>9524</v>
      </c>
      <c r="R1265" t="s">
        <v>324</v>
      </c>
      <c r="S1265" t="s">
        <v>324</v>
      </c>
      <c r="T1265" t="s">
        <v>324</v>
      </c>
      <c r="U1265" t="s">
        <v>324</v>
      </c>
      <c r="V1265">
        <v>0</v>
      </c>
      <c r="W1265" t="s">
        <v>324</v>
      </c>
      <c r="X1265" t="s">
        <v>324</v>
      </c>
      <c r="Y1265" t="s">
        <v>324</v>
      </c>
      <c r="Z1265" t="s">
        <v>324</v>
      </c>
      <c r="AA1265">
        <v>0</v>
      </c>
      <c r="AB1265">
        <v>2585.9</v>
      </c>
      <c r="AC1265">
        <v>132.119</v>
      </c>
      <c r="AD1265" t="s">
        <v>324</v>
      </c>
      <c r="AE1265" t="s">
        <v>324</v>
      </c>
      <c r="AF1265">
        <v>2718.0189999999998</v>
      </c>
      <c r="AG1265">
        <v>0.96899999999999997</v>
      </c>
      <c r="AH1265" t="s">
        <v>324</v>
      </c>
      <c r="AI1265" t="s">
        <v>324</v>
      </c>
      <c r="AJ1265" t="s">
        <v>324</v>
      </c>
      <c r="AK1265">
        <v>0.96899999999999997</v>
      </c>
      <c r="AL1265">
        <v>109</v>
      </c>
      <c r="AM1265" t="s">
        <v>324</v>
      </c>
      <c r="AN1265" t="s">
        <v>324</v>
      </c>
      <c r="AO1265" t="s">
        <v>324</v>
      </c>
      <c r="AP1265">
        <v>109</v>
      </c>
      <c r="AQ1265" t="s">
        <v>324</v>
      </c>
      <c r="AR1265" t="s">
        <v>324</v>
      </c>
      <c r="AS1265" t="s">
        <v>324</v>
      </c>
      <c r="AT1265" t="s">
        <v>324</v>
      </c>
      <c r="AU1265">
        <v>0</v>
      </c>
      <c r="AV1265" t="s">
        <v>324</v>
      </c>
      <c r="AW1265" t="s">
        <v>324</v>
      </c>
      <c r="AX1265" t="s">
        <v>324</v>
      </c>
      <c r="AY1265" t="s">
        <v>324</v>
      </c>
      <c r="AZ1265">
        <v>0</v>
      </c>
      <c r="BA1265" t="s">
        <v>324</v>
      </c>
      <c r="BB1265" t="s">
        <v>324</v>
      </c>
      <c r="BC1265" t="s">
        <v>324</v>
      </c>
      <c r="BD1265" t="s">
        <v>324</v>
      </c>
      <c r="BE1265">
        <v>0</v>
      </c>
      <c r="BF1265" t="s">
        <v>324</v>
      </c>
      <c r="BG1265" t="s">
        <v>324</v>
      </c>
      <c r="BH1265" t="s">
        <v>324</v>
      </c>
      <c r="BI1265" t="s">
        <v>324</v>
      </c>
      <c r="BJ1265">
        <v>0</v>
      </c>
      <c r="BK1265">
        <v>7.0000000000000001E-3</v>
      </c>
      <c r="BL1265">
        <v>6.0000000000000001E-3</v>
      </c>
      <c r="BM1265" t="s">
        <v>324</v>
      </c>
      <c r="BN1265" t="s">
        <v>324</v>
      </c>
      <c r="BO1265">
        <v>1.2999999999999999E-2</v>
      </c>
      <c r="BP1265">
        <v>3</v>
      </c>
      <c r="BQ1265">
        <v>2</v>
      </c>
      <c r="BR1265" t="s">
        <v>324</v>
      </c>
      <c r="BS1265" t="s">
        <v>324</v>
      </c>
      <c r="BT1265">
        <v>5</v>
      </c>
      <c r="BU1265" t="s">
        <v>324</v>
      </c>
      <c r="BV1265" t="s">
        <v>324</v>
      </c>
      <c r="BW1265" t="s">
        <v>324</v>
      </c>
      <c r="BX1265" t="s">
        <v>324</v>
      </c>
      <c r="BY1265">
        <v>0</v>
      </c>
      <c r="BZ1265" t="s">
        <v>324</v>
      </c>
      <c r="CA1265" t="s">
        <v>324</v>
      </c>
      <c r="CB1265" t="s">
        <v>324</v>
      </c>
      <c r="CC1265" t="s">
        <v>324</v>
      </c>
      <c r="CD1265">
        <v>0</v>
      </c>
      <c r="CE1265" t="s">
        <v>324</v>
      </c>
      <c r="CF1265" t="s">
        <v>324</v>
      </c>
      <c r="CG1265" t="s">
        <v>324</v>
      </c>
      <c r="CH1265" t="s">
        <v>324</v>
      </c>
      <c r="CI1265">
        <v>0</v>
      </c>
      <c r="CJ1265" t="s">
        <v>324</v>
      </c>
      <c r="CK1265" t="s">
        <v>324</v>
      </c>
      <c r="CL1265" t="s">
        <v>324</v>
      </c>
      <c r="CM1265" t="s">
        <v>324</v>
      </c>
      <c r="CN1265">
        <v>0</v>
      </c>
      <c r="CO1265">
        <v>50.970999999999997</v>
      </c>
      <c r="CP1265">
        <v>7.6289999999999996</v>
      </c>
      <c r="CQ1265" t="s">
        <v>179</v>
      </c>
      <c r="CR1265">
        <v>0</v>
      </c>
      <c r="CS1265">
        <v>58.6</v>
      </c>
      <c r="CT1265">
        <v>9335</v>
      </c>
      <c r="CU1265">
        <v>194</v>
      </c>
      <c r="CV1265">
        <v>0</v>
      </c>
      <c r="CW1265">
        <v>0</v>
      </c>
      <c r="CX1265">
        <v>9529</v>
      </c>
      <c r="CY1265">
        <v>2585.9</v>
      </c>
      <c r="CZ1265">
        <v>132.119</v>
      </c>
      <c r="DA1265">
        <v>0</v>
      </c>
      <c r="DB1265">
        <v>0</v>
      </c>
      <c r="DC1265">
        <v>2718.0189999999998</v>
      </c>
    </row>
    <row r="1266" spans="1:107" x14ac:dyDescent="0.45">
      <c r="A1266">
        <v>2024</v>
      </c>
      <c r="B1266">
        <v>4</v>
      </c>
      <c r="C1266" t="s">
        <v>179</v>
      </c>
      <c r="D1266">
        <v>6204</v>
      </c>
      <c r="E1266" t="s">
        <v>498</v>
      </c>
      <c r="F1266" t="s">
        <v>323</v>
      </c>
      <c r="G1266" t="s">
        <v>244</v>
      </c>
      <c r="H1266">
        <v>2.056</v>
      </c>
      <c r="I1266">
        <v>0.13100000000000001</v>
      </c>
      <c r="J1266">
        <v>0</v>
      </c>
      <c r="K1266">
        <v>0</v>
      </c>
      <c r="L1266">
        <v>2.1869999999999998</v>
      </c>
      <c r="M1266">
        <v>402</v>
      </c>
      <c r="N1266">
        <v>16</v>
      </c>
      <c r="O1266">
        <v>0</v>
      </c>
      <c r="P1266">
        <v>0</v>
      </c>
      <c r="Q1266">
        <v>418</v>
      </c>
      <c r="R1266" t="s">
        <v>324</v>
      </c>
      <c r="S1266" t="s">
        <v>324</v>
      </c>
      <c r="T1266" t="s">
        <v>324</v>
      </c>
      <c r="U1266" t="s">
        <v>324</v>
      </c>
      <c r="V1266">
        <v>0</v>
      </c>
      <c r="W1266" t="s">
        <v>324</v>
      </c>
      <c r="X1266" t="s">
        <v>324</v>
      </c>
      <c r="Y1266" t="s">
        <v>324</v>
      </c>
      <c r="Z1266" t="s">
        <v>324</v>
      </c>
      <c r="AA1266">
        <v>0</v>
      </c>
      <c r="AB1266">
        <v>219.24799999999999</v>
      </c>
      <c r="AC1266">
        <v>5.4950000000000001</v>
      </c>
      <c r="AD1266">
        <v>0</v>
      </c>
      <c r="AE1266">
        <v>0</v>
      </c>
      <c r="AF1266">
        <v>224.74299999999999</v>
      </c>
      <c r="AG1266" t="s">
        <v>324</v>
      </c>
      <c r="AH1266" t="s">
        <v>324</v>
      </c>
      <c r="AI1266" t="s">
        <v>324</v>
      </c>
      <c r="AJ1266" t="s">
        <v>324</v>
      </c>
      <c r="AK1266">
        <v>0</v>
      </c>
      <c r="AL1266" t="s">
        <v>324</v>
      </c>
      <c r="AM1266" t="s">
        <v>324</v>
      </c>
      <c r="AN1266" t="s">
        <v>324</v>
      </c>
      <c r="AO1266" t="s">
        <v>324</v>
      </c>
      <c r="AP1266">
        <v>0</v>
      </c>
      <c r="AQ1266" t="s">
        <v>324</v>
      </c>
      <c r="AR1266" t="s">
        <v>324</v>
      </c>
      <c r="AS1266" t="s">
        <v>324</v>
      </c>
      <c r="AT1266" t="s">
        <v>324</v>
      </c>
      <c r="AU1266">
        <v>0</v>
      </c>
      <c r="AV1266" t="s">
        <v>324</v>
      </c>
      <c r="AW1266" t="s">
        <v>324</v>
      </c>
      <c r="AX1266" t="s">
        <v>324</v>
      </c>
      <c r="AY1266" t="s">
        <v>324</v>
      </c>
      <c r="AZ1266">
        <v>0</v>
      </c>
      <c r="BA1266" t="s">
        <v>324</v>
      </c>
      <c r="BB1266" t="s">
        <v>324</v>
      </c>
      <c r="BC1266" t="s">
        <v>324</v>
      </c>
      <c r="BD1266" t="s">
        <v>324</v>
      </c>
      <c r="BE1266">
        <v>0</v>
      </c>
      <c r="BF1266" t="s">
        <v>324</v>
      </c>
      <c r="BG1266" t="s">
        <v>324</v>
      </c>
      <c r="BH1266" t="s">
        <v>324</v>
      </c>
      <c r="BI1266" t="s">
        <v>324</v>
      </c>
      <c r="BJ1266">
        <v>0</v>
      </c>
      <c r="BK1266" t="s">
        <v>324</v>
      </c>
      <c r="BL1266" t="s">
        <v>324</v>
      </c>
      <c r="BM1266" t="s">
        <v>324</v>
      </c>
      <c r="BN1266" t="s">
        <v>324</v>
      </c>
      <c r="BO1266">
        <v>0</v>
      </c>
      <c r="BP1266" t="s">
        <v>324</v>
      </c>
      <c r="BQ1266" t="s">
        <v>324</v>
      </c>
      <c r="BR1266" t="s">
        <v>324</v>
      </c>
      <c r="BS1266" t="s">
        <v>324</v>
      </c>
      <c r="BT1266">
        <v>0</v>
      </c>
      <c r="BU1266" t="s">
        <v>324</v>
      </c>
      <c r="BV1266" t="s">
        <v>324</v>
      </c>
      <c r="BW1266" t="s">
        <v>324</v>
      </c>
      <c r="BX1266" t="s">
        <v>324</v>
      </c>
      <c r="BY1266">
        <v>0</v>
      </c>
      <c r="BZ1266" t="s">
        <v>324</v>
      </c>
      <c r="CA1266" t="s">
        <v>324</v>
      </c>
      <c r="CB1266" t="s">
        <v>324</v>
      </c>
      <c r="CC1266" t="s">
        <v>324</v>
      </c>
      <c r="CD1266">
        <v>0</v>
      </c>
      <c r="CE1266" t="s">
        <v>324</v>
      </c>
      <c r="CF1266" t="s">
        <v>324</v>
      </c>
      <c r="CG1266" t="s">
        <v>324</v>
      </c>
      <c r="CH1266" t="s">
        <v>324</v>
      </c>
      <c r="CI1266">
        <v>0</v>
      </c>
      <c r="CJ1266" t="s">
        <v>324</v>
      </c>
      <c r="CK1266" t="s">
        <v>324</v>
      </c>
      <c r="CL1266" t="s">
        <v>324</v>
      </c>
      <c r="CM1266" t="s">
        <v>324</v>
      </c>
      <c r="CN1266">
        <v>0</v>
      </c>
      <c r="CO1266">
        <v>2.056</v>
      </c>
      <c r="CP1266">
        <v>0.13100000000000001</v>
      </c>
      <c r="CQ1266" t="s">
        <v>179</v>
      </c>
      <c r="CR1266">
        <v>0</v>
      </c>
      <c r="CS1266">
        <v>2.1869999999999998</v>
      </c>
      <c r="CT1266">
        <v>402</v>
      </c>
      <c r="CU1266">
        <v>16</v>
      </c>
      <c r="CV1266">
        <v>0</v>
      </c>
      <c r="CW1266">
        <v>0</v>
      </c>
      <c r="CX1266">
        <v>418</v>
      </c>
      <c r="CY1266">
        <v>219.24799999999999</v>
      </c>
      <c r="CZ1266">
        <v>5.4950000000000001</v>
      </c>
      <c r="DA1266">
        <v>0</v>
      </c>
      <c r="DB1266">
        <v>0</v>
      </c>
      <c r="DC1266">
        <v>224.74299999999999</v>
      </c>
    </row>
    <row r="1267" spans="1:107" x14ac:dyDescent="0.45">
      <c r="A1267">
        <v>2024</v>
      </c>
      <c r="B1267">
        <v>4</v>
      </c>
      <c r="C1267" t="s">
        <v>179</v>
      </c>
      <c r="D1267">
        <v>11204</v>
      </c>
      <c r="E1267" t="s">
        <v>499</v>
      </c>
      <c r="F1267" t="s">
        <v>323</v>
      </c>
      <c r="G1267" t="s">
        <v>247</v>
      </c>
      <c r="H1267">
        <v>2.6749999999999998</v>
      </c>
      <c r="I1267">
        <v>0.71399999999999997</v>
      </c>
      <c r="J1267" t="s">
        <v>324</v>
      </c>
      <c r="K1267" t="s">
        <v>324</v>
      </c>
      <c r="L1267">
        <v>3.3889999999999998</v>
      </c>
      <c r="M1267">
        <v>458</v>
      </c>
      <c r="N1267">
        <v>32</v>
      </c>
      <c r="O1267" t="s">
        <v>324</v>
      </c>
      <c r="P1267" t="s">
        <v>324</v>
      </c>
      <c r="Q1267">
        <v>490</v>
      </c>
      <c r="R1267" t="s">
        <v>324</v>
      </c>
      <c r="S1267" t="s">
        <v>324</v>
      </c>
      <c r="T1267" t="s">
        <v>324</v>
      </c>
      <c r="U1267" t="s">
        <v>324</v>
      </c>
      <c r="V1267">
        <v>0</v>
      </c>
      <c r="W1267" t="s">
        <v>324</v>
      </c>
      <c r="X1267" t="s">
        <v>324</v>
      </c>
      <c r="Y1267" t="s">
        <v>324</v>
      </c>
      <c r="Z1267" t="s">
        <v>324</v>
      </c>
      <c r="AA1267">
        <v>0</v>
      </c>
      <c r="AB1267">
        <v>208.84899999999999</v>
      </c>
      <c r="AC1267">
        <v>28.832999999999998</v>
      </c>
      <c r="AD1267" t="s">
        <v>324</v>
      </c>
      <c r="AE1267" t="s">
        <v>324</v>
      </c>
      <c r="AF1267">
        <v>237.68199999999999</v>
      </c>
      <c r="AG1267" t="s">
        <v>324</v>
      </c>
      <c r="AH1267" t="s">
        <v>324</v>
      </c>
      <c r="AI1267" t="s">
        <v>324</v>
      </c>
      <c r="AJ1267" t="s">
        <v>324</v>
      </c>
      <c r="AK1267">
        <v>0</v>
      </c>
      <c r="AL1267" t="s">
        <v>324</v>
      </c>
      <c r="AM1267" t="s">
        <v>324</v>
      </c>
      <c r="AN1267" t="s">
        <v>324</v>
      </c>
      <c r="AO1267" t="s">
        <v>324</v>
      </c>
      <c r="AP1267">
        <v>0</v>
      </c>
      <c r="AQ1267" t="s">
        <v>324</v>
      </c>
      <c r="AR1267" t="s">
        <v>324</v>
      </c>
      <c r="AS1267" t="s">
        <v>324</v>
      </c>
      <c r="AT1267" t="s">
        <v>324</v>
      </c>
      <c r="AU1267">
        <v>0</v>
      </c>
      <c r="AV1267" t="s">
        <v>324</v>
      </c>
      <c r="AW1267" t="s">
        <v>324</v>
      </c>
      <c r="AX1267" t="s">
        <v>324</v>
      </c>
      <c r="AY1267" t="s">
        <v>324</v>
      </c>
      <c r="AZ1267">
        <v>0</v>
      </c>
      <c r="BA1267" t="s">
        <v>324</v>
      </c>
      <c r="BB1267" t="s">
        <v>324</v>
      </c>
      <c r="BC1267" t="s">
        <v>324</v>
      </c>
      <c r="BD1267" t="s">
        <v>324</v>
      </c>
      <c r="BE1267">
        <v>0</v>
      </c>
      <c r="BF1267" t="s">
        <v>324</v>
      </c>
      <c r="BG1267" t="s">
        <v>324</v>
      </c>
      <c r="BH1267" t="s">
        <v>324</v>
      </c>
      <c r="BI1267" t="s">
        <v>324</v>
      </c>
      <c r="BJ1267">
        <v>0</v>
      </c>
      <c r="BK1267" t="s">
        <v>324</v>
      </c>
      <c r="BL1267" t="s">
        <v>324</v>
      </c>
      <c r="BM1267" t="s">
        <v>324</v>
      </c>
      <c r="BN1267" t="s">
        <v>324</v>
      </c>
      <c r="BO1267">
        <v>0</v>
      </c>
      <c r="BP1267" t="s">
        <v>324</v>
      </c>
      <c r="BQ1267" t="s">
        <v>324</v>
      </c>
      <c r="BR1267" t="s">
        <v>324</v>
      </c>
      <c r="BS1267" t="s">
        <v>324</v>
      </c>
      <c r="BT1267">
        <v>0</v>
      </c>
      <c r="BU1267" t="s">
        <v>324</v>
      </c>
      <c r="BV1267" t="s">
        <v>324</v>
      </c>
      <c r="BW1267" t="s">
        <v>324</v>
      </c>
      <c r="BX1267" t="s">
        <v>324</v>
      </c>
      <c r="BY1267">
        <v>0</v>
      </c>
      <c r="BZ1267" t="s">
        <v>324</v>
      </c>
      <c r="CA1267" t="s">
        <v>324</v>
      </c>
      <c r="CB1267" t="s">
        <v>324</v>
      </c>
      <c r="CC1267" t="s">
        <v>324</v>
      </c>
      <c r="CD1267">
        <v>0</v>
      </c>
      <c r="CE1267" t="s">
        <v>324</v>
      </c>
      <c r="CF1267" t="s">
        <v>324</v>
      </c>
      <c r="CG1267" t="s">
        <v>324</v>
      </c>
      <c r="CH1267" t="s">
        <v>324</v>
      </c>
      <c r="CI1267">
        <v>0</v>
      </c>
      <c r="CJ1267" t="s">
        <v>324</v>
      </c>
      <c r="CK1267" t="s">
        <v>324</v>
      </c>
      <c r="CL1267" t="s">
        <v>324</v>
      </c>
      <c r="CM1267" t="s">
        <v>324</v>
      </c>
      <c r="CN1267">
        <v>0</v>
      </c>
      <c r="CO1267">
        <v>2.6749999999999998</v>
      </c>
      <c r="CP1267">
        <v>0.71399999999999997</v>
      </c>
      <c r="CQ1267" t="s">
        <v>179</v>
      </c>
      <c r="CR1267">
        <v>0</v>
      </c>
      <c r="CS1267">
        <v>3.3889999999999998</v>
      </c>
      <c r="CT1267">
        <v>458</v>
      </c>
      <c r="CU1267">
        <v>32</v>
      </c>
      <c r="CV1267">
        <v>0</v>
      </c>
      <c r="CW1267">
        <v>0</v>
      </c>
      <c r="CX1267">
        <v>490</v>
      </c>
      <c r="CY1267">
        <v>208.84899999999999</v>
      </c>
      <c r="CZ1267">
        <v>28.832999999999998</v>
      </c>
      <c r="DA1267">
        <v>0</v>
      </c>
      <c r="DB1267">
        <v>0</v>
      </c>
      <c r="DC1267">
        <v>237.68199999999999</v>
      </c>
    </row>
    <row r="1268" spans="1:107" x14ac:dyDescent="0.45">
      <c r="A1268">
        <v>2024</v>
      </c>
      <c r="B1268">
        <v>4</v>
      </c>
      <c r="C1268" t="s">
        <v>179</v>
      </c>
      <c r="D1268">
        <v>15473</v>
      </c>
      <c r="E1268" t="s">
        <v>500</v>
      </c>
      <c r="F1268" t="s">
        <v>323</v>
      </c>
      <c r="G1268" t="s">
        <v>247</v>
      </c>
      <c r="H1268">
        <v>266.62</v>
      </c>
      <c r="I1268">
        <v>88.54</v>
      </c>
      <c r="J1268">
        <v>0</v>
      </c>
      <c r="K1268">
        <v>0</v>
      </c>
      <c r="L1268">
        <v>355.16</v>
      </c>
      <c r="M1268">
        <v>42927</v>
      </c>
      <c r="N1268">
        <v>1153</v>
      </c>
      <c r="O1268">
        <v>0</v>
      </c>
      <c r="P1268">
        <v>0</v>
      </c>
      <c r="Q1268">
        <v>44080</v>
      </c>
      <c r="R1268">
        <v>0</v>
      </c>
      <c r="S1268">
        <v>0</v>
      </c>
      <c r="T1268">
        <v>0</v>
      </c>
      <c r="U1268">
        <v>0</v>
      </c>
      <c r="V1268">
        <v>0</v>
      </c>
      <c r="W1268">
        <v>0</v>
      </c>
      <c r="X1268">
        <v>0</v>
      </c>
      <c r="Y1268">
        <v>0</v>
      </c>
      <c r="Z1268">
        <v>0</v>
      </c>
      <c r="AA1268">
        <v>0</v>
      </c>
      <c r="AB1268">
        <v>0</v>
      </c>
      <c r="AC1268">
        <v>0</v>
      </c>
      <c r="AD1268">
        <v>0</v>
      </c>
      <c r="AE1268">
        <v>0</v>
      </c>
      <c r="AF1268">
        <v>0</v>
      </c>
      <c r="AG1268">
        <v>0</v>
      </c>
      <c r="AH1268">
        <v>0</v>
      </c>
      <c r="AI1268">
        <v>0</v>
      </c>
      <c r="AJ1268">
        <v>0</v>
      </c>
      <c r="AK1268">
        <v>0</v>
      </c>
      <c r="AL1268">
        <v>0</v>
      </c>
      <c r="AM1268">
        <v>0</v>
      </c>
      <c r="AN1268">
        <v>0</v>
      </c>
      <c r="AO1268">
        <v>0</v>
      </c>
      <c r="AP1268">
        <v>0</v>
      </c>
      <c r="AQ1268">
        <v>0</v>
      </c>
      <c r="AR1268">
        <v>0</v>
      </c>
      <c r="AS1268">
        <v>0</v>
      </c>
      <c r="AT1268">
        <v>0</v>
      </c>
      <c r="AU1268">
        <v>0</v>
      </c>
      <c r="AV1268">
        <v>0</v>
      </c>
      <c r="AW1268">
        <v>0</v>
      </c>
      <c r="AX1268">
        <v>0</v>
      </c>
      <c r="AY1268">
        <v>0</v>
      </c>
      <c r="AZ1268">
        <v>0</v>
      </c>
      <c r="BA1268">
        <v>0</v>
      </c>
      <c r="BB1268">
        <v>0</v>
      </c>
      <c r="BC1268">
        <v>0</v>
      </c>
      <c r="BD1268">
        <v>0</v>
      </c>
      <c r="BE1268">
        <v>0</v>
      </c>
      <c r="BF1268">
        <v>0</v>
      </c>
      <c r="BG1268">
        <v>0</v>
      </c>
      <c r="BH1268">
        <v>0</v>
      </c>
      <c r="BI1268">
        <v>0</v>
      </c>
      <c r="BJ1268">
        <v>0</v>
      </c>
      <c r="BK1268">
        <v>8.9999999999999993E-3</v>
      </c>
      <c r="BL1268">
        <v>1.4999999999999999E-2</v>
      </c>
      <c r="BM1268">
        <v>0</v>
      </c>
      <c r="BN1268">
        <v>0</v>
      </c>
      <c r="BO1268">
        <v>2.4E-2</v>
      </c>
      <c r="BP1268">
        <v>3</v>
      </c>
      <c r="BQ1268">
        <v>3</v>
      </c>
      <c r="BR1268">
        <v>0</v>
      </c>
      <c r="BS1268">
        <v>0</v>
      </c>
      <c r="BT1268">
        <v>6</v>
      </c>
      <c r="BU1268">
        <v>0</v>
      </c>
      <c r="BV1268">
        <v>0</v>
      </c>
      <c r="BW1268">
        <v>0</v>
      </c>
      <c r="BX1268">
        <v>0</v>
      </c>
      <c r="BY1268">
        <v>0</v>
      </c>
      <c r="BZ1268">
        <v>0</v>
      </c>
      <c r="CA1268">
        <v>0</v>
      </c>
      <c r="CB1268">
        <v>0</v>
      </c>
      <c r="CC1268">
        <v>0</v>
      </c>
      <c r="CD1268">
        <v>0</v>
      </c>
      <c r="CE1268">
        <v>0</v>
      </c>
      <c r="CF1268">
        <v>0</v>
      </c>
      <c r="CG1268">
        <v>0</v>
      </c>
      <c r="CH1268">
        <v>0</v>
      </c>
      <c r="CI1268">
        <v>0</v>
      </c>
      <c r="CJ1268">
        <v>0</v>
      </c>
      <c r="CK1268">
        <v>0</v>
      </c>
      <c r="CL1268">
        <v>0</v>
      </c>
      <c r="CM1268">
        <v>0</v>
      </c>
      <c r="CN1268">
        <v>0</v>
      </c>
      <c r="CO1268">
        <v>266.62900000000002</v>
      </c>
      <c r="CP1268">
        <v>88.555000000000007</v>
      </c>
      <c r="CQ1268" t="s">
        <v>179</v>
      </c>
      <c r="CR1268">
        <v>0</v>
      </c>
      <c r="CS1268">
        <v>355.18400000000003</v>
      </c>
      <c r="CT1268">
        <v>42930</v>
      </c>
      <c r="CU1268">
        <v>1156</v>
      </c>
      <c r="CV1268">
        <v>0</v>
      </c>
      <c r="CW1268">
        <v>0</v>
      </c>
      <c r="CX1268">
        <v>44086</v>
      </c>
      <c r="CY1268">
        <v>0</v>
      </c>
      <c r="CZ1268">
        <v>0</v>
      </c>
      <c r="DA1268">
        <v>0</v>
      </c>
      <c r="DB1268">
        <v>0</v>
      </c>
      <c r="DC1268">
        <v>0</v>
      </c>
    </row>
    <row r="1269" spans="1:107" x14ac:dyDescent="0.45">
      <c r="A1269">
        <v>2024</v>
      </c>
      <c r="B1269">
        <v>4</v>
      </c>
      <c r="C1269" t="s">
        <v>179</v>
      </c>
      <c r="D1269">
        <v>17718</v>
      </c>
      <c r="E1269" t="s">
        <v>501</v>
      </c>
      <c r="F1269" t="s">
        <v>323</v>
      </c>
      <c r="G1269" t="s">
        <v>247</v>
      </c>
      <c r="H1269">
        <v>19.768999999999998</v>
      </c>
      <c r="I1269">
        <v>7.5880000000000001</v>
      </c>
      <c r="J1269">
        <v>0.49299999999999999</v>
      </c>
      <c r="K1269" t="s">
        <v>324</v>
      </c>
      <c r="L1269">
        <v>27.85</v>
      </c>
      <c r="M1269">
        <v>2069</v>
      </c>
      <c r="N1269">
        <v>107</v>
      </c>
      <c r="O1269">
        <v>6</v>
      </c>
      <c r="P1269" t="s">
        <v>324</v>
      </c>
      <c r="Q1269">
        <v>2182</v>
      </c>
      <c r="R1269" t="s">
        <v>324</v>
      </c>
      <c r="S1269" t="s">
        <v>324</v>
      </c>
      <c r="T1269" t="s">
        <v>324</v>
      </c>
      <c r="U1269" t="s">
        <v>324</v>
      </c>
      <c r="V1269">
        <v>0</v>
      </c>
      <c r="W1269" t="s">
        <v>324</v>
      </c>
      <c r="X1269" t="s">
        <v>324</v>
      </c>
      <c r="Y1269" t="s">
        <v>324</v>
      </c>
      <c r="Z1269" t="s">
        <v>324</v>
      </c>
      <c r="AA1269">
        <v>0</v>
      </c>
      <c r="AB1269" t="s">
        <v>324</v>
      </c>
      <c r="AC1269" t="s">
        <v>324</v>
      </c>
      <c r="AD1269" t="s">
        <v>324</v>
      </c>
      <c r="AE1269" t="s">
        <v>324</v>
      </c>
      <c r="AF1269">
        <v>0</v>
      </c>
      <c r="AG1269" t="s">
        <v>324</v>
      </c>
      <c r="AH1269" t="s">
        <v>324</v>
      </c>
      <c r="AI1269" t="s">
        <v>324</v>
      </c>
      <c r="AJ1269" t="s">
        <v>324</v>
      </c>
      <c r="AK1269">
        <v>0</v>
      </c>
      <c r="AL1269" t="s">
        <v>324</v>
      </c>
      <c r="AM1269" t="s">
        <v>324</v>
      </c>
      <c r="AN1269" t="s">
        <v>324</v>
      </c>
      <c r="AO1269" t="s">
        <v>324</v>
      </c>
      <c r="AP1269">
        <v>0</v>
      </c>
      <c r="AQ1269" t="s">
        <v>324</v>
      </c>
      <c r="AR1269" t="s">
        <v>324</v>
      </c>
      <c r="AS1269" t="s">
        <v>324</v>
      </c>
      <c r="AT1269" t="s">
        <v>324</v>
      </c>
      <c r="AU1269">
        <v>0</v>
      </c>
      <c r="AV1269" t="s">
        <v>324</v>
      </c>
      <c r="AW1269" t="s">
        <v>324</v>
      </c>
      <c r="AX1269" t="s">
        <v>324</v>
      </c>
      <c r="AY1269" t="s">
        <v>324</v>
      </c>
      <c r="AZ1269">
        <v>0</v>
      </c>
      <c r="BA1269" t="s">
        <v>324</v>
      </c>
      <c r="BB1269" t="s">
        <v>324</v>
      </c>
      <c r="BC1269" t="s">
        <v>324</v>
      </c>
      <c r="BD1269" t="s">
        <v>324</v>
      </c>
      <c r="BE1269">
        <v>0</v>
      </c>
      <c r="BF1269" t="s">
        <v>324</v>
      </c>
      <c r="BG1269" t="s">
        <v>324</v>
      </c>
      <c r="BH1269" t="s">
        <v>324</v>
      </c>
      <c r="BI1269" t="s">
        <v>324</v>
      </c>
      <c r="BJ1269">
        <v>0</v>
      </c>
      <c r="BK1269" t="s">
        <v>324</v>
      </c>
      <c r="BL1269" t="s">
        <v>324</v>
      </c>
      <c r="BM1269" t="s">
        <v>324</v>
      </c>
      <c r="BN1269" t="s">
        <v>324</v>
      </c>
      <c r="BO1269">
        <v>0</v>
      </c>
      <c r="BP1269" t="s">
        <v>324</v>
      </c>
      <c r="BQ1269" t="s">
        <v>324</v>
      </c>
      <c r="BR1269" t="s">
        <v>324</v>
      </c>
      <c r="BS1269" t="s">
        <v>324</v>
      </c>
      <c r="BT1269">
        <v>0</v>
      </c>
      <c r="BU1269" t="s">
        <v>324</v>
      </c>
      <c r="BV1269" t="s">
        <v>324</v>
      </c>
      <c r="BW1269" t="s">
        <v>324</v>
      </c>
      <c r="BX1269" t="s">
        <v>324</v>
      </c>
      <c r="BY1269">
        <v>0</v>
      </c>
      <c r="BZ1269" t="s">
        <v>324</v>
      </c>
      <c r="CA1269" t="s">
        <v>324</v>
      </c>
      <c r="CB1269" t="s">
        <v>324</v>
      </c>
      <c r="CC1269" t="s">
        <v>324</v>
      </c>
      <c r="CD1269">
        <v>0</v>
      </c>
      <c r="CE1269" t="s">
        <v>324</v>
      </c>
      <c r="CF1269" t="s">
        <v>324</v>
      </c>
      <c r="CG1269" t="s">
        <v>324</v>
      </c>
      <c r="CH1269" t="s">
        <v>324</v>
      </c>
      <c r="CI1269">
        <v>0</v>
      </c>
      <c r="CJ1269" t="s">
        <v>324</v>
      </c>
      <c r="CK1269" t="s">
        <v>324</v>
      </c>
      <c r="CL1269" t="s">
        <v>324</v>
      </c>
      <c r="CM1269" t="s">
        <v>324</v>
      </c>
      <c r="CN1269">
        <v>0</v>
      </c>
      <c r="CO1269">
        <v>19.768999999999998</v>
      </c>
      <c r="CP1269">
        <v>7.5880000000000001</v>
      </c>
      <c r="CQ1269">
        <v>0.49299999999999999</v>
      </c>
      <c r="CR1269">
        <v>0</v>
      </c>
      <c r="CS1269">
        <v>27.85</v>
      </c>
      <c r="CT1269">
        <v>2069</v>
      </c>
      <c r="CU1269">
        <v>107</v>
      </c>
      <c r="CV1269">
        <v>6</v>
      </c>
      <c r="CW1269">
        <v>0</v>
      </c>
      <c r="CX1269">
        <v>2182</v>
      </c>
      <c r="CY1269">
        <v>0</v>
      </c>
      <c r="CZ1269">
        <v>0</v>
      </c>
      <c r="DA1269">
        <v>0</v>
      </c>
      <c r="DB1269">
        <v>0</v>
      </c>
      <c r="DC1269">
        <v>0</v>
      </c>
    </row>
    <row r="1270" spans="1:107" x14ac:dyDescent="0.45">
      <c r="A1270">
        <v>2024</v>
      </c>
      <c r="B1270">
        <v>4</v>
      </c>
      <c r="C1270" t="s">
        <v>179</v>
      </c>
      <c r="D1270">
        <v>99999</v>
      </c>
      <c r="E1270" t="s">
        <v>329</v>
      </c>
      <c r="F1270" t="s">
        <v>323</v>
      </c>
      <c r="H1270">
        <v>-28.309000000000001</v>
      </c>
      <c r="I1270">
        <v>-11.628</v>
      </c>
      <c r="J1270">
        <v>6.4000000000000001E-2</v>
      </c>
      <c r="K1270">
        <v>0</v>
      </c>
      <c r="L1270">
        <v>-39.872999999999998</v>
      </c>
      <c r="M1270" t="s">
        <v>324</v>
      </c>
      <c r="N1270" t="s">
        <v>324</v>
      </c>
      <c r="O1270" t="s">
        <v>324</v>
      </c>
      <c r="P1270" t="s">
        <v>324</v>
      </c>
      <c r="Q1270" t="s">
        <v>324</v>
      </c>
      <c r="R1270">
        <v>0</v>
      </c>
      <c r="S1270">
        <v>0</v>
      </c>
      <c r="T1270">
        <v>0</v>
      </c>
      <c r="U1270">
        <v>0</v>
      </c>
      <c r="V1270">
        <v>0</v>
      </c>
      <c r="W1270" t="s">
        <v>324</v>
      </c>
      <c r="X1270" t="s">
        <v>324</v>
      </c>
      <c r="Y1270" t="s">
        <v>324</v>
      </c>
      <c r="Z1270" t="s">
        <v>324</v>
      </c>
      <c r="AA1270" t="s">
        <v>324</v>
      </c>
      <c r="AB1270" t="s">
        <v>324</v>
      </c>
      <c r="AC1270" t="s">
        <v>324</v>
      </c>
      <c r="AD1270" t="s">
        <v>324</v>
      </c>
      <c r="AE1270" t="s">
        <v>324</v>
      </c>
      <c r="AF1270" t="s">
        <v>324</v>
      </c>
      <c r="AG1270">
        <v>0</v>
      </c>
      <c r="AH1270">
        <v>0</v>
      </c>
      <c r="AI1270">
        <v>0</v>
      </c>
      <c r="AJ1270">
        <v>0</v>
      </c>
      <c r="AK1270">
        <v>0</v>
      </c>
      <c r="AL1270" t="s">
        <v>324</v>
      </c>
      <c r="AM1270" t="s">
        <v>324</v>
      </c>
      <c r="AN1270" t="s">
        <v>324</v>
      </c>
      <c r="AO1270" t="s">
        <v>324</v>
      </c>
      <c r="AP1270" t="s">
        <v>324</v>
      </c>
      <c r="AQ1270" t="s">
        <v>324</v>
      </c>
      <c r="AR1270" t="s">
        <v>324</v>
      </c>
      <c r="AS1270" t="s">
        <v>324</v>
      </c>
      <c r="AT1270" t="s">
        <v>324</v>
      </c>
      <c r="AU1270" t="s">
        <v>324</v>
      </c>
      <c r="AV1270">
        <v>0</v>
      </c>
      <c r="AW1270">
        <v>0</v>
      </c>
      <c r="AX1270">
        <v>0</v>
      </c>
      <c r="AY1270">
        <v>0</v>
      </c>
      <c r="AZ1270">
        <v>0</v>
      </c>
      <c r="BA1270" t="s">
        <v>324</v>
      </c>
      <c r="BB1270" t="s">
        <v>324</v>
      </c>
      <c r="BC1270" t="s">
        <v>324</v>
      </c>
      <c r="BD1270" t="s">
        <v>324</v>
      </c>
      <c r="BE1270" t="s">
        <v>324</v>
      </c>
      <c r="BF1270" t="s">
        <v>324</v>
      </c>
      <c r="BG1270" t="s">
        <v>324</v>
      </c>
      <c r="BH1270" t="s">
        <v>324</v>
      </c>
      <c r="BI1270" t="s">
        <v>324</v>
      </c>
      <c r="BJ1270" t="s">
        <v>324</v>
      </c>
      <c r="BK1270" t="s">
        <v>324</v>
      </c>
      <c r="BL1270" t="s">
        <v>324</v>
      </c>
      <c r="BM1270" t="s">
        <v>324</v>
      </c>
      <c r="BN1270" t="s">
        <v>324</v>
      </c>
      <c r="BO1270" t="s">
        <v>324</v>
      </c>
      <c r="BP1270" t="s">
        <v>324</v>
      </c>
      <c r="BQ1270" t="s">
        <v>324</v>
      </c>
      <c r="BR1270" t="s">
        <v>324</v>
      </c>
      <c r="BS1270" t="s">
        <v>324</v>
      </c>
      <c r="BT1270" t="s">
        <v>324</v>
      </c>
      <c r="BU1270" t="s">
        <v>324</v>
      </c>
      <c r="BV1270" t="s">
        <v>324</v>
      </c>
      <c r="BW1270" t="s">
        <v>324</v>
      </c>
      <c r="BX1270" t="s">
        <v>324</v>
      </c>
      <c r="BY1270" t="s">
        <v>324</v>
      </c>
      <c r="BZ1270" t="s">
        <v>324</v>
      </c>
      <c r="CA1270" t="s">
        <v>324</v>
      </c>
      <c r="CB1270" t="s">
        <v>324</v>
      </c>
      <c r="CC1270" t="s">
        <v>324</v>
      </c>
      <c r="CD1270" t="s">
        <v>324</v>
      </c>
      <c r="CE1270" t="s">
        <v>324</v>
      </c>
      <c r="CF1270" t="s">
        <v>324</v>
      </c>
      <c r="CG1270" t="s">
        <v>324</v>
      </c>
      <c r="CH1270" t="s">
        <v>324</v>
      </c>
      <c r="CI1270" t="s">
        <v>324</v>
      </c>
      <c r="CJ1270" t="s">
        <v>324</v>
      </c>
      <c r="CK1270" t="s">
        <v>324</v>
      </c>
      <c r="CL1270" t="s">
        <v>324</v>
      </c>
      <c r="CM1270" t="s">
        <v>324</v>
      </c>
      <c r="CN1270" t="s">
        <v>324</v>
      </c>
      <c r="CO1270">
        <v>-28.309000000000001</v>
      </c>
      <c r="CP1270">
        <v>-11.628</v>
      </c>
      <c r="CQ1270">
        <v>6.4000000000000001E-2</v>
      </c>
      <c r="CR1270">
        <v>0</v>
      </c>
      <c r="CS1270">
        <v>-39.872999999999998</v>
      </c>
      <c r="CT1270" t="s">
        <v>324</v>
      </c>
      <c r="CU1270" t="s">
        <v>324</v>
      </c>
      <c r="CV1270" t="s">
        <v>324</v>
      </c>
      <c r="CW1270" t="s">
        <v>324</v>
      </c>
      <c r="CX1270" t="s">
        <v>324</v>
      </c>
      <c r="CY1270" t="s">
        <v>324</v>
      </c>
      <c r="CZ1270" t="s">
        <v>324</v>
      </c>
      <c r="DA1270" t="s">
        <v>324</v>
      </c>
      <c r="DB1270" t="s">
        <v>324</v>
      </c>
      <c r="DC1270" t="s">
        <v>324</v>
      </c>
    </row>
    <row r="1271" spans="1:107" x14ac:dyDescent="0.45">
      <c r="A1271">
        <v>2024</v>
      </c>
      <c r="B1271">
        <v>4</v>
      </c>
      <c r="C1271" t="s">
        <v>169</v>
      </c>
      <c r="D1271">
        <v>2008</v>
      </c>
      <c r="E1271" t="s">
        <v>502</v>
      </c>
      <c r="F1271" t="s">
        <v>323</v>
      </c>
      <c r="G1271" t="s">
        <v>247</v>
      </c>
      <c r="H1271">
        <v>1.1819999999999999</v>
      </c>
      <c r="I1271">
        <v>1.1060000000000001</v>
      </c>
      <c r="J1271">
        <v>0</v>
      </c>
      <c r="K1271">
        <v>0</v>
      </c>
      <c r="L1271">
        <v>2.2879999999999998</v>
      </c>
      <c r="M1271">
        <v>140</v>
      </c>
      <c r="N1271">
        <v>11</v>
      </c>
      <c r="O1271">
        <v>0</v>
      </c>
      <c r="P1271">
        <v>0</v>
      </c>
      <c r="Q1271">
        <v>151</v>
      </c>
      <c r="R1271" t="s">
        <v>324</v>
      </c>
      <c r="S1271" t="s">
        <v>324</v>
      </c>
      <c r="T1271" t="s">
        <v>324</v>
      </c>
      <c r="U1271" t="s">
        <v>324</v>
      </c>
      <c r="V1271">
        <v>0</v>
      </c>
      <c r="W1271" t="s">
        <v>324</v>
      </c>
      <c r="X1271" t="s">
        <v>324</v>
      </c>
      <c r="Y1271" t="s">
        <v>324</v>
      </c>
      <c r="Z1271" t="s">
        <v>324</v>
      </c>
      <c r="AA1271">
        <v>0</v>
      </c>
      <c r="AB1271" t="s">
        <v>324</v>
      </c>
      <c r="AC1271" t="s">
        <v>324</v>
      </c>
      <c r="AD1271" t="s">
        <v>324</v>
      </c>
      <c r="AE1271" t="s">
        <v>324</v>
      </c>
      <c r="AF1271">
        <v>0</v>
      </c>
      <c r="AG1271" t="s">
        <v>324</v>
      </c>
      <c r="AH1271" t="s">
        <v>324</v>
      </c>
      <c r="AI1271" t="s">
        <v>324</v>
      </c>
      <c r="AJ1271" t="s">
        <v>324</v>
      </c>
      <c r="AK1271">
        <v>0</v>
      </c>
      <c r="AL1271" t="s">
        <v>324</v>
      </c>
      <c r="AM1271" t="s">
        <v>324</v>
      </c>
      <c r="AN1271" t="s">
        <v>324</v>
      </c>
      <c r="AO1271" t="s">
        <v>324</v>
      </c>
      <c r="AP1271">
        <v>0</v>
      </c>
      <c r="AQ1271" t="s">
        <v>324</v>
      </c>
      <c r="AR1271" t="s">
        <v>324</v>
      </c>
      <c r="AS1271" t="s">
        <v>324</v>
      </c>
      <c r="AT1271" t="s">
        <v>324</v>
      </c>
      <c r="AU1271">
        <v>0</v>
      </c>
      <c r="AV1271" t="s">
        <v>324</v>
      </c>
      <c r="AW1271" t="s">
        <v>324</v>
      </c>
      <c r="AX1271" t="s">
        <v>324</v>
      </c>
      <c r="AY1271" t="s">
        <v>324</v>
      </c>
      <c r="AZ1271">
        <v>0</v>
      </c>
      <c r="BA1271" t="s">
        <v>324</v>
      </c>
      <c r="BB1271" t="s">
        <v>324</v>
      </c>
      <c r="BC1271" t="s">
        <v>324</v>
      </c>
      <c r="BD1271" t="s">
        <v>324</v>
      </c>
      <c r="BE1271">
        <v>0</v>
      </c>
      <c r="BF1271" t="s">
        <v>324</v>
      </c>
      <c r="BG1271" t="s">
        <v>324</v>
      </c>
      <c r="BH1271" t="s">
        <v>324</v>
      </c>
      <c r="BI1271" t="s">
        <v>324</v>
      </c>
      <c r="BJ1271">
        <v>0</v>
      </c>
      <c r="BK1271" t="s">
        <v>324</v>
      </c>
      <c r="BL1271" t="s">
        <v>324</v>
      </c>
      <c r="BM1271" t="s">
        <v>324</v>
      </c>
      <c r="BN1271" t="s">
        <v>324</v>
      </c>
      <c r="BO1271">
        <v>0</v>
      </c>
      <c r="BP1271" t="s">
        <v>324</v>
      </c>
      <c r="BQ1271" t="s">
        <v>324</v>
      </c>
      <c r="BR1271" t="s">
        <v>324</v>
      </c>
      <c r="BS1271" t="s">
        <v>324</v>
      </c>
      <c r="BT1271">
        <v>0</v>
      </c>
      <c r="BU1271" t="s">
        <v>324</v>
      </c>
      <c r="BV1271" t="s">
        <v>324</v>
      </c>
      <c r="BW1271" t="s">
        <v>324</v>
      </c>
      <c r="BX1271" t="s">
        <v>324</v>
      </c>
      <c r="BY1271">
        <v>0</v>
      </c>
      <c r="BZ1271" t="s">
        <v>324</v>
      </c>
      <c r="CA1271" t="s">
        <v>324</v>
      </c>
      <c r="CB1271" t="s">
        <v>324</v>
      </c>
      <c r="CC1271" t="s">
        <v>324</v>
      </c>
      <c r="CD1271">
        <v>0</v>
      </c>
      <c r="CE1271" t="s">
        <v>324</v>
      </c>
      <c r="CF1271" t="s">
        <v>324</v>
      </c>
      <c r="CG1271" t="s">
        <v>324</v>
      </c>
      <c r="CH1271" t="s">
        <v>324</v>
      </c>
      <c r="CI1271">
        <v>0</v>
      </c>
      <c r="CJ1271" t="s">
        <v>324</v>
      </c>
      <c r="CK1271" t="s">
        <v>324</v>
      </c>
      <c r="CL1271" t="s">
        <v>324</v>
      </c>
      <c r="CM1271" t="s">
        <v>324</v>
      </c>
      <c r="CN1271">
        <v>0</v>
      </c>
      <c r="CO1271">
        <v>1.1819999999999999</v>
      </c>
      <c r="CP1271">
        <v>1.1060000000000001</v>
      </c>
      <c r="CQ1271" t="s">
        <v>179</v>
      </c>
      <c r="CR1271">
        <v>0</v>
      </c>
      <c r="CS1271">
        <v>2.2879999999999998</v>
      </c>
      <c r="CT1271">
        <v>140</v>
      </c>
      <c r="CU1271">
        <v>11</v>
      </c>
      <c r="CV1271">
        <v>0</v>
      </c>
      <c r="CW1271">
        <v>0</v>
      </c>
      <c r="CX1271">
        <v>151</v>
      </c>
      <c r="CY1271">
        <v>0</v>
      </c>
      <c r="CZ1271">
        <v>0</v>
      </c>
      <c r="DA1271">
        <v>0</v>
      </c>
      <c r="DB1271">
        <v>0</v>
      </c>
      <c r="DC1271">
        <v>0</v>
      </c>
    </row>
    <row r="1272" spans="1:107" x14ac:dyDescent="0.45">
      <c r="A1272">
        <v>2024</v>
      </c>
      <c r="B1272">
        <v>4</v>
      </c>
      <c r="C1272" t="s">
        <v>169</v>
      </c>
      <c r="D1272">
        <v>13073</v>
      </c>
      <c r="E1272" t="s">
        <v>503</v>
      </c>
      <c r="F1272" t="s">
        <v>323</v>
      </c>
      <c r="G1272" t="s">
        <v>244</v>
      </c>
      <c r="H1272">
        <v>6.0999999999999999E-2</v>
      </c>
      <c r="I1272">
        <v>0.157</v>
      </c>
      <c r="J1272" t="s">
        <v>324</v>
      </c>
      <c r="K1272" t="s">
        <v>324</v>
      </c>
      <c r="L1272">
        <v>0.218</v>
      </c>
      <c r="M1272">
        <v>14</v>
      </c>
      <c r="N1272">
        <v>6</v>
      </c>
      <c r="O1272" t="s">
        <v>324</v>
      </c>
      <c r="P1272" t="s">
        <v>324</v>
      </c>
      <c r="Q1272">
        <v>20</v>
      </c>
      <c r="R1272" t="s">
        <v>324</v>
      </c>
      <c r="S1272" t="s">
        <v>324</v>
      </c>
      <c r="T1272" t="s">
        <v>324</v>
      </c>
      <c r="U1272" t="s">
        <v>324</v>
      </c>
      <c r="V1272">
        <v>0</v>
      </c>
      <c r="W1272" t="s">
        <v>324</v>
      </c>
      <c r="X1272" t="s">
        <v>324</v>
      </c>
      <c r="Y1272" t="s">
        <v>324</v>
      </c>
      <c r="Z1272" t="s">
        <v>324</v>
      </c>
      <c r="AA1272">
        <v>0</v>
      </c>
      <c r="AB1272" t="s">
        <v>324</v>
      </c>
      <c r="AC1272" t="s">
        <v>324</v>
      </c>
      <c r="AD1272" t="s">
        <v>324</v>
      </c>
      <c r="AE1272" t="s">
        <v>324</v>
      </c>
      <c r="AF1272">
        <v>0</v>
      </c>
      <c r="AG1272" t="s">
        <v>324</v>
      </c>
      <c r="AH1272" t="s">
        <v>324</v>
      </c>
      <c r="AI1272" t="s">
        <v>324</v>
      </c>
      <c r="AJ1272" t="s">
        <v>324</v>
      </c>
      <c r="AK1272">
        <v>0</v>
      </c>
      <c r="AL1272" t="s">
        <v>324</v>
      </c>
      <c r="AM1272" t="s">
        <v>324</v>
      </c>
      <c r="AN1272" t="s">
        <v>324</v>
      </c>
      <c r="AO1272" t="s">
        <v>324</v>
      </c>
      <c r="AP1272">
        <v>0</v>
      </c>
      <c r="AQ1272" t="s">
        <v>324</v>
      </c>
      <c r="AR1272" t="s">
        <v>324</v>
      </c>
      <c r="AS1272" t="s">
        <v>324</v>
      </c>
      <c r="AT1272" t="s">
        <v>324</v>
      </c>
      <c r="AU1272">
        <v>0</v>
      </c>
      <c r="AV1272" t="s">
        <v>324</v>
      </c>
      <c r="AW1272" t="s">
        <v>324</v>
      </c>
      <c r="AX1272" t="s">
        <v>324</v>
      </c>
      <c r="AY1272" t="s">
        <v>324</v>
      </c>
      <c r="AZ1272">
        <v>0</v>
      </c>
      <c r="BA1272" t="s">
        <v>324</v>
      </c>
      <c r="BB1272" t="s">
        <v>324</v>
      </c>
      <c r="BC1272" t="s">
        <v>324</v>
      </c>
      <c r="BD1272" t="s">
        <v>324</v>
      </c>
      <c r="BE1272">
        <v>0</v>
      </c>
      <c r="BF1272" t="s">
        <v>324</v>
      </c>
      <c r="BG1272" t="s">
        <v>324</v>
      </c>
      <c r="BH1272" t="s">
        <v>324</v>
      </c>
      <c r="BI1272" t="s">
        <v>324</v>
      </c>
      <c r="BJ1272">
        <v>0</v>
      </c>
      <c r="BK1272" t="s">
        <v>324</v>
      </c>
      <c r="BL1272">
        <v>1.0999999999999999E-2</v>
      </c>
      <c r="BM1272" t="s">
        <v>324</v>
      </c>
      <c r="BN1272" t="s">
        <v>324</v>
      </c>
      <c r="BO1272">
        <v>1.0999999999999999E-2</v>
      </c>
      <c r="BP1272" t="s">
        <v>324</v>
      </c>
      <c r="BQ1272">
        <v>1</v>
      </c>
      <c r="BR1272" t="s">
        <v>324</v>
      </c>
      <c r="BS1272" t="s">
        <v>324</v>
      </c>
      <c r="BT1272">
        <v>1</v>
      </c>
      <c r="BU1272" t="s">
        <v>324</v>
      </c>
      <c r="BV1272" t="s">
        <v>324</v>
      </c>
      <c r="BW1272" t="s">
        <v>324</v>
      </c>
      <c r="BX1272" t="s">
        <v>324</v>
      </c>
      <c r="BY1272">
        <v>0</v>
      </c>
      <c r="BZ1272" t="s">
        <v>324</v>
      </c>
      <c r="CA1272" t="s">
        <v>324</v>
      </c>
      <c r="CB1272" t="s">
        <v>324</v>
      </c>
      <c r="CC1272" t="s">
        <v>324</v>
      </c>
      <c r="CD1272">
        <v>0</v>
      </c>
      <c r="CE1272" t="s">
        <v>324</v>
      </c>
      <c r="CF1272" t="s">
        <v>324</v>
      </c>
      <c r="CG1272" t="s">
        <v>324</v>
      </c>
      <c r="CH1272" t="s">
        <v>324</v>
      </c>
      <c r="CI1272">
        <v>0</v>
      </c>
      <c r="CJ1272" t="s">
        <v>324</v>
      </c>
      <c r="CK1272" t="s">
        <v>324</v>
      </c>
      <c r="CL1272" t="s">
        <v>324</v>
      </c>
      <c r="CM1272" t="s">
        <v>324</v>
      </c>
      <c r="CN1272">
        <v>0</v>
      </c>
      <c r="CO1272">
        <v>6.0999999999999999E-2</v>
      </c>
      <c r="CP1272">
        <v>0.16800000000000001</v>
      </c>
      <c r="CQ1272" t="s">
        <v>179</v>
      </c>
      <c r="CR1272">
        <v>0</v>
      </c>
      <c r="CS1272">
        <v>0.22900000000000001</v>
      </c>
      <c r="CT1272">
        <v>14</v>
      </c>
      <c r="CU1272">
        <v>7</v>
      </c>
      <c r="CV1272">
        <v>0</v>
      </c>
      <c r="CW1272">
        <v>0</v>
      </c>
      <c r="CX1272">
        <v>21</v>
      </c>
      <c r="CY1272">
        <v>0</v>
      </c>
      <c r="CZ1272">
        <v>0</v>
      </c>
      <c r="DA1272">
        <v>0</v>
      </c>
      <c r="DB1272">
        <v>0</v>
      </c>
      <c r="DC1272">
        <v>0</v>
      </c>
    </row>
    <row r="1273" spans="1:107" x14ac:dyDescent="0.45">
      <c r="A1273">
        <v>2024</v>
      </c>
      <c r="B1273">
        <v>4</v>
      </c>
      <c r="C1273" t="s">
        <v>169</v>
      </c>
      <c r="D1273">
        <v>13407</v>
      </c>
      <c r="E1273" t="s">
        <v>504</v>
      </c>
      <c r="F1273" t="s">
        <v>323</v>
      </c>
      <c r="G1273" t="s">
        <v>244</v>
      </c>
      <c r="H1273">
        <v>814.97</v>
      </c>
      <c r="I1273">
        <v>30.28</v>
      </c>
      <c r="J1273">
        <v>33.259</v>
      </c>
      <c r="K1273">
        <v>0</v>
      </c>
      <c r="L1273">
        <v>878.50900000000001</v>
      </c>
      <c r="M1273">
        <v>106877</v>
      </c>
      <c r="N1273">
        <v>540</v>
      </c>
      <c r="O1273">
        <v>117</v>
      </c>
      <c r="P1273">
        <v>0</v>
      </c>
      <c r="Q1273">
        <v>107534</v>
      </c>
      <c r="R1273" t="s">
        <v>324</v>
      </c>
      <c r="S1273" t="s">
        <v>324</v>
      </c>
      <c r="T1273" t="s">
        <v>324</v>
      </c>
      <c r="U1273" t="s">
        <v>324</v>
      </c>
      <c r="V1273">
        <v>0</v>
      </c>
      <c r="W1273" t="s">
        <v>324</v>
      </c>
      <c r="X1273" t="s">
        <v>324</v>
      </c>
      <c r="Y1273" t="s">
        <v>324</v>
      </c>
      <c r="Z1273" t="s">
        <v>324</v>
      </c>
      <c r="AA1273">
        <v>0</v>
      </c>
      <c r="AB1273" t="s">
        <v>324</v>
      </c>
      <c r="AC1273" t="s">
        <v>324</v>
      </c>
      <c r="AD1273" t="s">
        <v>324</v>
      </c>
      <c r="AE1273" t="s">
        <v>324</v>
      </c>
      <c r="AF1273">
        <v>0</v>
      </c>
      <c r="AG1273">
        <v>14.529</v>
      </c>
      <c r="AH1273">
        <v>5.0000000000000001E-3</v>
      </c>
      <c r="AI1273">
        <v>0.16300000000000001</v>
      </c>
      <c r="AJ1273">
        <v>0</v>
      </c>
      <c r="AK1273">
        <v>14.696999999999999</v>
      </c>
      <c r="AL1273">
        <v>1838</v>
      </c>
      <c r="AM1273">
        <v>1</v>
      </c>
      <c r="AN1273">
        <v>1</v>
      </c>
      <c r="AO1273">
        <v>0</v>
      </c>
      <c r="AP1273">
        <v>1840</v>
      </c>
      <c r="AQ1273">
        <v>37.262999999999998</v>
      </c>
      <c r="AR1273">
        <v>0.01</v>
      </c>
      <c r="AS1273">
        <v>0.84</v>
      </c>
      <c r="AT1273">
        <v>0</v>
      </c>
      <c r="AU1273">
        <v>38.113</v>
      </c>
      <c r="AV1273" t="s">
        <v>324</v>
      </c>
      <c r="AW1273" t="s">
        <v>324</v>
      </c>
      <c r="AX1273" t="s">
        <v>324</v>
      </c>
      <c r="AY1273" t="s">
        <v>324</v>
      </c>
      <c r="AZ1273">
        <v>0</v>
      </c>
      <c r="BA1273" t="s">
        <v>324</v>
      </c>
      <c r="BB1273" t="s">
        <v>324</v>
      </c>
      <c r="BC1273" t="s">
        <v>324</v>
      </c>
      <c r="BD1273" t="s">
        <v>324</v>
      </c>
      <c r="BE1273">
        <v>0</v>
      </c>
      <c r="BF1273" t="s">
        <v>324</v>
      </c>
      <c r="BG1273" t="s">
        <v>324</v>
      </c>
      <c r="BH1273" t="s">
        <v>324</v>
      </c>
      <c r="BI1273" t="s">
        <v>324</v>
      </c>
      <c r="BJ1273">
        <v>0</v>
      </c>
      <c r="BK1273">
        <v>1.6E-2</v>
      </c>
      <c r="BL1273">
        <v>8.0000000000000002E-3</v>
      </c>
      <c r="BM1273">
        <v>2E-3</v>
      </c>
      <c r="BN1273" t="s">
        <v>324</v>
      </c>
      <c r="BO1273">
        <v>2.5999999999999999E-2</v>
      </c>
      <c r="BP1273">
        <v>2</v>
      </c>
      <c r="BQ1273">
        <v>3</v>
      </c>
      <c r="BR1273">
        <v>1</v>
      </c>
      <c r="BS1273" t="s">
        <v>324</v>
      </c>
      <c r="BT1273">
        <v>6</v>
      </c>
      <c r="BU1273" t="s">
        <v>324</v>
      </c>
      <c r="BV1273" t="s">
        <v>324</v>
      </c>
      <c r="BW1273" t="s">
        <v>324</v>
      </c>
      <c r="BX1273" t="s">
        <v>324</v>
      </c>
      <c r="BY1273">
        <v>0</v>
      </c>
      <c r="BZ1273" t="s">
        <v>324</v>
      </c>
      <c r="CA1273" t="s">
        <v>324</v>
      </c>
      <c r="CB1273" t="s">
        <v>324</v>
      </c>
      <c r="CC1273" t="s">
        <v>324</v>
      </c>
      <c r="CD1273">
        <v>0</v>
      </c>
      <c r="CE1273" t="s">
        <v>324</v>
      </c>
      <c r="CF1273" t="s">
        <v>324</v>
      </c>
      <c r="CG1273" t="s">
        <v>324</v>
      </c>
      <c r="CH1273" t="s">
        <v>324</v>
      </c>
      <c r="CI1273">
        <v>0</v>
      </c>
      <c r="CJ1273" t="s">
        <v>324</v>
      </c>
      <c r="CK1273" t="s">
        <v>324</v>
      </c>
      <c r="CL1273" t="s">
        <v>324</v>
      </c>
      <c r="CM1273" t="s">
        <v>324</v>
      </c>
      <c r="CN1273">
        <v>0</v>
      </c>
      <c r="CO1273">
        <v>814.98599999999999</v>
      </c>
      <c r="CP1273">
        <v>30.288</v>
      </c>
      <c r="CQ1273">
        <v>33.261000000000003</v>
      </c>
      <c r="CR1273">
        <v>0</v>
      </c>
      <c r="CS1273">
        <v>878.53499999999997</v>
      </c>
      <c r="CT1273">
        <v>106879</v>
      </c>
      <c r="CU1273">
        <v>543</v>
      </c>
      <c r="CV1273">
        <v>118</v>
      </c>
      <c r="CW1273">
        <v>0</v>
      </c>
      <c r="CX1273">
        <v>107540</v>
      </c>
      <c r="CY1273">
        <v>0</v>
      </c>
      <c r="CZ1273">
        <v>0</v>
      </c>
      <c r="DA1273">
        <v>0</v>
      </c>
      <c r="DB1273">
        <v>0</v>
      </c>
      <c r="DC1273">
        <v>0</v>
      </c>
    </row>
    <row r="1274" spans="1:107" x14ac:dyDescent="0.45">
      <c r="A1274">
        <v>2024</v>
      </c>
      <c r="B1274">
        <v>4</v>
      </c>
      <c r="C1274" t="s">
        <v>169</v>
      </c>
      <c r="D1274">
        <v>17166</v>
      </c>
      <c r="E1274" t="s">
        <v>505</v>
      </c>
      <c r="F1274" t="s">
        <v>323</v>
      </c>
      <c r="G1274" t="s">
        <v>244</v>
      </c>
      <c r="H1274">
        <v>78.501999999999995</v>
      </c>
      <c r="I1274">
        <v>34.512999999999998</v>
      </c>
      <c r="J1274">
        <v>1.073</v>
      </c>
      <c r="K1274" t="s">
        <v>324</v>
      </c>
      <c r="L1274">
        <v>114.08799999999999</v>
      </c>
      <c r="M1274">
        <v>12734</v>
      </c>
      <c r="N1274">
        <v>445</v>
      </c>
      <c r="O1274">
        <v>5</v>
      </c>
      <c r="P1274" t="s">
        <v>324</v>
      </c>
      <c r="Q1274">
        <v>13184</v>
      </c>
      <c r="R1274" t="s">
        <v>324</v>
      </c>
      <c r="S1274" t="s">
        <v>324</v>
      </c>
      <c r="T1274" t="s">
        <v>324</v>
      </c>
      <c r="U1274" t="s">
        <v>324</v>
      </c>
      <c r="V1274">
        <v>0</v>
      </c>
      <c r="W1274" t="s">
        <v>324</v>
      </c>
      <c r="X1274" t="s">
        <v>324</v>
      </c>
      <c r="Y1274" t="s">
        <v>324</v>
      </c>
      <c r="Z1274" t="s">
        <v>324</v>
      </c>
      <c r="AA1274">
        <v>0</v>
      </c>
      <c r="AB1274" t="s">
        <v>324</v>
      </c>
      <c r="AC1274" t="s">
        <v>324</v>
      </c>
      <c r="AD1274" t="s">
        <v>324</v>
      </c>
      <c r="AE1274" t="s">
        <v>324</v>
      </c>
      <c r="AF1274">
        <v>0</v>
      </c>
      <c r="AG1274">
        <v>7.3330000000000002</v>
      </c>
      <c r="AH1274">
        <v>4.7E-2</v>
      </c>
      <c r="AI1274" t="s">
        <v>324</v>
      </c>
      <c r="AJ1274" t="s">
        <v>324</v>
      </c>
      <c r="AK1274">
        <v>7.38</v>
      </c>
      <c r="AL1274">
        <v>951</v>
      </c>
      <c r="AM1274">
        <v>4</v>
      </c>
      <c r="AN1274" t="s">
        <v>324</v>
      </c>
      <c r="AO1274" t="s">
        <v>324</v>
      </c>
      <c r="AP1274">
        <v>955</v>
      </c>
      <c r="AQ1274">
        <v>18.53</v>
      </c>
      <c r="AR1274">
        <v>0.10100000000000001</v>
      </c>
      <c r="AS1274" t="s">
        <v>324</v>
      </c>
      <c r="AT1274" t="s">
        <v>324</v>
      </c>
      <c r="AU1274">
        <v>18.631</v>
      </c>
      <c r="AV1274" t="s">
        <v>324</v>
      </c>
      <c r="AW1274" t="s">
        <v>324</v>
      </c>
      <c r="AX1274" t="s">
        <v>324</v>
      </c>
      <c r="AY1274" t="s">
        <v>324</v>
      </c>
      <c r="AZ1274">
        <v>0</v>
      </c>
      <c r="BA1274" t="s">
        <v>324</v>
      </c>
      <c r="BB1274" t="s">
        <v>324</v>
      </c>
      <c r="BC1274" t="s">
        <v>324</v>
      </c>
      <c r="BD1274" t="s">
        <v>324</v>
      </c>
      <c r="BE1274">
        <v>0</v>
      </c>
      <c r="BF1274" t="s">
        <v>324</v>
      </c>
      <c r="BG1274" t="s">
        <v>324</v>
      </c>
      <c r="BH1274" t="s">
        <v>324</v>
      </c>
      <c r="BI1274" t="s">
        <v>324</v>
      </c>
      <c r="BJ1274">
        <v>0</v>
      </c>
      <c r="BK1274">
        <v>0.307</v>
      </c>
      <c r="BL1274">
        <v>9.3539999999999992</v>
      </c>
      <c r="BM1274">
        <v>7.0000000000000001E-3</v>
      </c>
      <c r="BN1274" t="s">
        <v>324</v>
      </c>
      <c r="BO1274">
        <v>9.6679999999999993</v>
      </c>
      <c r="BP1274">
        <v>49</v>
      </c>
      <c r="BQ1274">
        <v>88</v>
      </c>
      <c r="BR1274">
        <v>1</v>
      </c>
      <c r="BS1274" t="s">
        <v>324</v>
      </c>
      <c r="BT1274">
        <v>138</v>
      </c>
      <c r="BU1274" t="s">
        <v>324</v>
      </c>
      <c r="BV1274" t="s">
        <v>324</v>
      </c>
      <c r="BW1274" t="s">
        <v>324</v>
      </c>
      <c r="BX1274" t="s">
        <v>324</v>
      </c>
      <c r="BY1274">
        <v>0</v>
      </c>
      <c r="BZ1274">
        <v>0.05</v>
      </c>
      <c r="CA1274">
        <v>0.108</v>
      </c>
      <c r="CB1274">
        <v>0.05</v>
      </c>
      <c r="CC1274" t="s">
        <v>324</v>
      </c>
      <c r="CD1274">
        <v>0.20799999999999999</v>
      </c>
      <c r="CE1274">
        <v>1</v>
      </c>
      <c r="CF1274">
        <v>2</v>
      </c>
      <c r="CG1274">
        <v>1</v>
      </c>
      <c r="CH1274" t="s">
        <v>324</v>
      </c>
      <c r="CI1274">
        <v>4</v>
      </c>
      <c r="CJ1274" t="s">
        <v>324</v>
      </c>
      <c r="CK1274" t="s">
        <v>324</v>
      </c>
      <c r="CL1274" t="s">
        <v>324</v>
      </c>
      <c r="CM1274" t="s">
        <v>324</v>
      </c>
      <c r="CN1274">
        <v>0</v>
      </c>
      <c r="CO1274">
        <v>78.858999999999995</v>
      </c>
      <c r="CP1274">
        <v>43.975000000000001</v>
      </c>
      <c r="CQ1274">
        <v>1.1299999999999999</v>
      </c>
      <c r="CR1274">
        <v>0</v>
      </c>
      <c r="CS1274">
        <v>123.964</v>
      </c>
      <c r="CT1274">
        <v>12784</v>
      </c>
      <c r="CU1274">
        <v>535</v>
      </c>
      <c r="CV1274">
        <v>7</v>
      </c>
      <c r="CW1274">
        <v>0</v>
      </c>
      <c r="CX1274">
        <v>13326</v>
      </c>
      <c r="CY1274">
        <v>0</v>
      </c>
      <c r="CZ1274">
        <v>0</v>
      </c>
      <c r="DA1274">
        <v>0</v>
      </c>
      <c r="DB1274">
        <v>0</v>
      </c>
      <c r="DC1274">
        <v>0</v>
      </c>
    </row>
    <row r="1275" spans="1:107" x14ac:dyDescent="0.45">
      <c r="A1275">
        <v>2024</v>
      </c>
      <c r="B1275">
        <v>4</v>
      </c>
      <c r="C1275" t="s">
        <v>169</v>
      </c>
      <c r="D1275">
        <v>19840</v>
      </c>
      <c r="E1275" t="s">
        <v>506</v>
      </c>
      <c r="F1275" t="s">
        <v>323</v>
      </c>
      <c r="G1275" t="s">
        <v>244</v>
      </c>
      <c r="H1275">
        <v>20.521000000000001</v>
      </c>
      <c r="I1275">
        <v>0.18099999999999999</v>
      </c>
      <c r="J1275">
        <v>0</v>
      </c>
      <c r="K1275">
        <v>0</v>
      </c>
      <c r="L1275">
        <v>20.702000000000002</v>
      </c>
      <c r="M1275">
        <v>2064</v>
      </c>
      <c r="N1275">
        <v>20</v>
      </c>
      <c r="O1275">
        <v>0</v>
      </c>
      <c r="P1275">
        <v>0</v>
      </c>
      <c r="Q1275">
        <v>2084</v>
      </c>
      <c r="R1275">
        <v>0</v>
      </c>
      <c r="S1275">
        <v>0</v>
      </c>
      <c r="T1275">
        <v>0</v>
      </c>
      <c r="U1275">
        <v>0</v>
      </c>
      <c r="V1275">
        <v>0</v>
      </c>
      <c r="W1275">
        <v>0</v>
      </c>
      <c r="X1275">
        <v>0</v>
      </c>
      <c r="Y1275">
        <v>0</v>
      </c>
      <c r="Z1275">
        <v>0</v>
      </c>
      <c r="AA1275">
        <v>0</v>
      </c>
      <c r="AB1275">
        <v>2214.6570000000002</v>
      </c>
      <c r="AC1275">
        <v>11.297000000000001</v>
      </c>
      <c r="AD1275">
        <v>0</v>
      </c>
      <c r="AE1275">
        <v>0</v>
      </c>
      <c r="AF1275">
        <v>2225.9540000000002</v>
      </c>
      <c r="AG1275">
        <v>0</v>
      </c>
      <c r="AH1275">
        <v>0</v>
      </c>
      <c r="AI1275">
        <v>0</v>
      </c>
      <c r="AJ1275">
        <v>0</v>
      </c>
      <c r="AK1275">
        <v>0</v>
      </c>
      <c r="AL1275">
        <v>0</v>
      </c>
      <c r="AM1275">
        <v>0</v>
      </c>
      <c r="AN1275">
        <v>0</v>
      </c>
      <c r="AO1275">
        <v>0</v>
      </c>
      <c r="AP1275">
        <v>0</v>
      </c>
      <c r="AQ1275">
        <v>0</v>
      </c>
      <c r="AR1275">
        <v>0</v>
      </c>
      <c r="AS1275">
        <v>0</v>
      </c>
      <c r="AT1275">
        <v>0</v>
      </c>
      <c r="AU1275">
        <v>0</v>
      </c>
      <c r="AV1275">
        <v>0</v>
      </c>
      <c r="AW1275">
        <v>0</v>
      </c>
      <c r="AX1275">
        <v>0</v>
      </c>
      <c r="AY1275">
        <v>0</v>
      </c>
      <c r="AZ1275">
        <v>0</v>
      </c>
      <c r="BA1275">
        <v>0</v>
      </c>
      <c r="BB1275">
        <v>0</v>
      </c>
      <c r="BC1275">
        <v>0</v>
      </c>
      <c r="BD1275">
        <v>0</v>
      </c>
      <c r="BE1275">
        <v>0</v>
      </c>
      <c r="BF1275">
        <v>0</v>
      </c>
      <c r="BG1275">
        <v>0</v>
      </c>
      <c r="BH1275">
        <v>0</v>
      </c>
      <c r="BI1275">
        <v>0</v>
      </c>
      <c r="BJ1275">
        <v>0</v>
      </c>
      <c r="BK1275">
        <v>0.02</v>
      </c>
      <c r="BL1275">
        <v>2E-3</v>
      </c>
      <c r="BM1275">
        <v>0</v>
      </c>
      <c r="BN1275">
        <v>0</v>
      </c>
      <c r="BO1275">
        <v>2.1999999999999999E-2</v>
      </c>
      <c r="BP1275">
        <v>9</v>
      </c>
      <c r="BQ1275">
        <v>1</v>
      </c>
      <c r="BR1275">
        <v>0</v>
      </c>
      <c r="BS1275">
        <v>0</v>
      </c>
      <c r="BT1275">
        <v>10</v>
      </c>
      <c r="BU1275">
        <v>2.7519999999999998</v>
      </c>
      <c r="BV1275">
        <v>1E-3</v>
      </c>
      <c r="BW1275">
        <v>0</v>
      </c>
      <c r="BX1275">
        <v>0</v>
      </c>
      <c r="BY1275">
        <v>2.7530000000000001</v>
      </c>
      <c r="BZ1275">
        <v>7.4999999999999997E-2</v>
      </c>
      <c r="CA1275">
        <v>6.0000000000000001E-3</v>
      </c>
      <c r="CB1275">
        <v>0.08</v>
      </c>
      <c r="CC1275">
        <v>0</v>
      </c>
      <c r="CD1275">
        <v>0.161</v>
      </c>
      <c r="CE1275">
        <v>9</v>
      </c>
      <c r="CF1275">
        <v>1</v>
      </c>
      <c r="CG1275">
        <v>10</v>
      </c>
      <c r="CH1275">
        <v>0</v>
      </c>
      <c r="CI1275">
        <v>20</v>
      </c>
      <c r="CJ1275">
        <v>5.665</v>
      </c>
      <c r="CK1275">
        <v>1.4E-2</v>
      </c>
      <c r="CL1275">
        <v>5.68</v>
      </c>
      <c r="CM1275">
        <v>0</v>
      </c>
      <c r="CN1275">
        <v>11.359</v>
      </c>
      <c r="CO1275">
        <v>20.616</v>
      </c>
      <c r="CP1275">
        <v>0.189</v>
      </c>
      <c r="CQ1275">
        <v>0.08</v>
      </c>
      <c r="CR1275">
        <v>0</v>
      </c>
      <c r="CS1275">
        <v>20.885000000000002</v>
      </c>
      <c r="CT1275">
        <v>2082</v>
      </c>
      <c r="CU1275">
        <v>22</v>
      </c>
      <c r="CV1275">
        <v>10</v>
      </c>
      <c r="CW1275">
        <v>0</v>
      </c>
      <c r="CX1275">
        <v>2114</v>
      </c>
      <c r="CY1275">
        <v>2223.0740000000001</v>
      </c>
      <c r="CZ1275">
        <v>11.311999999999999</v>
      </c>
      <c r="DA1275">
        <v>5.68</v>
      </c>
      <c r="DB1275">
        <v>0</v>
      </c>
      <c r="DC1275">
        <v>2240.0659999999998</v>
      </c>
    </row>
    <row r="1276" spans="1:107" x14ac:dyDescent="0.45">
      <c r="A1276">
        <v>2024</v>
      </c>
      <c r="B1276">
        <v>4</v>
      </c>
      <c r="C1276" t="s">
        <v>169</v>
      </c>
      <c r="D1276">
        <v>99999</v>
      </c>
      <c r="E1276" t="s">
        <v>329</v>
      </c>
      <c r="F1276" t="s">
        <v>323</v>
      </c>
      <c r="H1276">
        <v>6.41</v>
      </c>
      <c r="I1276">
        <v>-0.13400000000000001</v>
      </c>
      <c r="J1276">
        <v>0</v>
      </c>
      <c r="K1276">
        <v>0</v>
      </c>
      <c r="L1276">
        <v>6.2759999999999998</v>
      </c>
      <c r="M1276" t="s">
        <v>324</v>
      </c>
      <c r="N1276" t="s">
        <v>324</v>
      </c>
      <c r="O1276" t="s">
        <v>324</v>
      </c>
      <c r="P1276" t="s">
        <v>324</v>
      </c>
      <c r="Q1276" t="s">
        <v>324</v>
      </c>
      <c r="R1276" t="s">
        <v>324</v>
      </c>
      <c r="S1276" t="s">
        <v>324</v>
      </c>
      <c r="T1276" t="s">
        <v>324</v>
      </c>
      <c r="U1276" t="s">
        <v>324</v>
      </c>
      <c r="V1276">
        <v>0</v>
      </c>
      <c r="W1276" t="s">
        <v>324</v>
      </c>
      <c r="X1276" t="s">
        <v>324</v>
      </c>
      <c r="Y1276" t="s">
        <v>324</v>
      </c>
      <c r="Z1276" t="s">
        <v>324</v>
      </c>
      <c r="AA1276" t="s">
        <v>324</v>
      </c>
      <c r="AB1276" t="s">
        <v>324</v>
      </c>
      <c r="AC1276" t="s">
        <v>324</v>
      </c>
      <c r="AD1276" t="s">
        <v>324</v>
      </c>
      <c r="AE1276" t="s">
        <v>324</v>
      </c>
      <c r="AF1276" t="s">
        <v>324</v>
      </c>
      <c r="AG1276" t="s">
        <v>324</v>
      </c>
      <c r="AH1276" t="s">
        <v>324</v>
      </c>
      <c r="AI1276" t="s">
        <v>324</v>
      </c>
      <c r="AJ1276" t="s">
        <v>324</v>
      </c>
      <c r="AK1276">
        <v>0</v>
      </c>
      <c r="AL1276" t="s">
        <v>324</v>
      </c>
      <c r="AM1276" t="s">
        <v>324</v>
      </c>
      <c r="AN1276" t="s">
        <v>324</v>
      </c>
      <c r="AO1276" t="s">
        <v>324</v>
      </c>
      <c r="AP1276" t="s">
        <v>324</v>
      </c>
      <c r="AQ1276" t="s">
        <v>324</v>
      </c>
      <c r="AR1276" t="s">
        <v>324</v>
      </c>
      <c r="AS1276" t="s">
        <v>324</v>
      </c>
      <c r="AT1276" t="s">
        <v>324</v>
      </c>
      <c r="AU1276" t="s">
        <v>324</v>
      </c>
      <c r="AV1276" t="s">
        <v>324</v>
      </c>
      <c r="AW1276" t="s">
        <v>324</v>
      </c>
      <c r="AX1276" t="s">
        <v>324</v>
      </c>
      <c r="AY1276" t="s">
        <v>324</v>
      </c>
      <c r="AZ1276">
        <v>0</v>
      </c>
      <c r="BA1276" t="s">
        <v>324</v>
      </c>
      <c r="BB1276" t="s">
        <v>324</v>
      </c>
      <c r="BC1276" t="s">
        <v>324</v>
      </c>
      <c r="BD1276" t="s">
        <v>324</v>
      </c>
      <c r="BE1276" t="s">
        <v>324</v>
      </c>
      <c r="BF1276" t="s">
        <v>324</v>
      </c>
      <c r="BG1276" t="s">
        <v>324</v>
      </c>
      <c r="BH1276" t="s">
        <v>324</v>
      </c>
      <c r="BI1276" t="s">
        <v>324</v>
      </c>
      <c r="BJ1276" t="s">
        <v>324</v>
      </c>
      <c r="BK1276" t="s">
        <v>324</v>
      </c>
      <c r="BL1276" t="s">
        <v>324</v>
      </c>
      <c r="BM1276" t="s">
        <v>324</v>
      </c>
      <c r="BN1276" t="s">
        <v>324</v>
      </c>
      <c r="BO1276" t="s">
        <v>324</v>
      </c>
      <c r="BP1276" t="s">
        <v>324</v>
      </c>
      <c r="BQ1276" t="s">
        <v>324</v>
      </c>
      <c r="BR1276" t="s">
        <v>324</v>
      </c>
      <c r="BS1276" t="s">
        <v>324</v>
      </c>
      <c r="BT1276" t="s">
        <v>324</v>
      </c>
      <c r="BU1276" t="s">
        <v>324</v>
      </c>
      <c r="BV1276" t="s">
        <v>324</v>
      </c>
      <c r="BW1276" t="s">
        <v>324</v>
      </c>
      <c r="BX1276" t="s">
        <v>324</v>
      </c>
      <c r="BY1276" t="s">
        <v>324</v>
      </c>
      <c r="BZ1276" t="s">
        <v>324</v>
      </c>
      <c r="CA1276" t="s">
        <v>324</v>
      </c>
      <c r="CB1276" t="s">
        <v>324</v>
      </c>
      <c r="CC1276" t="s">
        <v>324</v>
      </c>
      <c r="CD1276" t="s">
        <v>324</v>
      </c>
      <c r="CE1276" t="s">
        <v>324</v>
      </c>
      <c r="CF1276" t="s">
        <v>324</v>
      </c>
      <c r="CG1276" t="s">
        <v>324</v>
      </c>
      <c r="CH1276" t="s">
        <v>324</v>
      </c>
      <c r="CI1276" t="s">
        <v>324</v>
      </c>
      <c r="CJ1276" t="s">
        <v>324</v>
      </c>
      <c r="CK1276" t="s">
        <v>324</v>
      </c>
      <c r="CL1276" t="s">
        <v>324</v>
      </c>
      <c r="CM1276" t="s">
        <v>324</v>
      </c>
      <c r="CN1276" t="s">
        <v>324</v>
      </c>
      <c r="CO1276">
        <v>6.41</v>
      </c>
      <c r="CP1276">
        <v>-0.13400000000000001</v>
      </c>
      <c r="CQ1276" t="s">
        <v>179</v>
      </c>
      <c r="CR1276">
        <v>0</v>
      </c>
      <c r="CS1276">
        <v>6.2759999999999998</v>
      </c>
      <c r="CT1276" t="s">
        <v>324</v>
      </c>
      <c r="CU1276" t="s">
        <v>324</v>
      </c>
      <c r="CV1276" t="s">
        <v>324</v>
      </c>
      <c r="CW1276" t="s">
        <v>324</v>
      </c>
      <c r="CX1276" t="s">
        <v>324</v>
      </c>
      <c r="CY1276" t="s">
        <v>324</v>
      </c>
      <c r="CZ1276" t="s">
        <v>324</v>
      </c>
      <c r="DA1276" t="s">
        <v>324</v>
      </c>
      <c r="DB1276" t="s">
        <v>324</v>
      </c>
      <c r="DC1276" t="s">
        <v>324</v>
      </c>
    </row>
    <row r="1277" spans="1:107" x14ac:dyDescent="0.45">
      <c r="A1277">
        <v>2024</v>
      </c>
      <c r="B1277">
        <v>4</v>
      </c>
      <c r="C1277" t="s">
        <v>182</v>
      </c>
      <c r="D1277">
        <v>3249</v>
      </c>
      <c r="E1277" t="s">
        <v>507</v>
      </c>
      <c r="F1277" t="s">
        <v>323</v>
      </c>
      <c r="G1277" t="s">
        <v>244</v>
      </c>
      <c r="H1277">
        <v>121.646</v>
      </c>
      <c r="I1277">
        <v>203.35</v>
      </c>
      <c r="J1277" t="s">
        <v>324</v>
      </c>
      <c r="K1277" t="s">
        <v>324</v>
      </c>
      <c r="L1277">
        <v>324.99599999999998</v>
      </c>
      <c r="M1277">
        <v>15097</v>
      </c>
      <c r="N1277">
        <v>738</v>
      </c>
      <c r="O1277" t="s">
        <v>324</v>
      </c>
      <c r="P1277" t="s">
        <v>324</v>
      </c>
      <c r="Q1277">
        <v>15835</v>
      </c>
      <c r="R1277" t="s">
        <v>324</v>
      </c>
      <c r="S1277" t="s">
        <v>324</v>
      </c>
      <c r="T1277" t="s">
        <v>324</v>
      </c>
      <c r="U1277" t="s">
        <v>324</v>
      </c>
      <c r="V1277">
        <v>0</v>
      </c>
      <c r="W1277" t="s">
        <v>324</v>
      </c>
      <c r="X1277" t="s">
        <v>324</v>
      </c>
      <c r="Y1277" t="s">
        <v>324</v>
      </c>
      <c r="Z1277" t="s">
        <v>324</v>
      </c>
      <c r="AA1277">
        <v>0</v>
      </c>
      <c r="AB1277" t="s">
        <v>324</v>
      </c>
      <c r="AC1277" t="s">
        <v>324</v>
      </c>
      <c r="AD1277" t="s">
        <v>324</v>
      </c>
      <c r="AE1277" t="s">
        <v>324</v>
      </c>
      <c r="AF1277">
        <v>0</v>
      </c>
      <c r="AG1277" t="s">
        <v>324</v>
      </c>
      <c r="AH1277" t="s">
        <v>324</v>
      </c>
      <c r="AI1277" t="s">
        <v>324</v>
      </c>
      <c r="AJ1277" t="s">
        <v>324</v>
      </c>
      <c r="AK1277">
        <v>0</v>
      </c>
      <c r="AL1277" t="s">
        <v>324</v>
      </c>
      <c r="AM1277" t="s">
        <v>324</v>
      </c>
      <c r="AN1277" t="s">
        <v>324</v>
      </c>
      <c r="AO1277" t="s">
        <v>324</v>
      </c>
      <c r="AP1277">
        <v>0</v>
      </c>
      <c r="AQ1277" t="s">
        <v>324</v>
      </c>
      <c r="AR1277" t="s">
        <v>324</v>
      </c>
      <c r="AS1277" t="s">
        <v>324</v>
      </c>
      <c r="AT1277" t="s">
        <v>324</v>
      </c>
      <c r="AU1277">
        <v>0</v>
      </c>
      <c r="AV1277" t="s">
        <v>324</v>
      </c>
      <c r="AW1277" t="s">
        <v>324</v>
      </c>
      <c r="AX1277" t="s">
        <v>324</v>
      </c>
      <c r="AY1277" t="s">
        <v>324</v>
      </c>
      <c r="AZ1277">
        <v>0</v>
      </c>
      <c r="BA1277" t="s">
        <v>324</v>
      </c>
      <c r="BB1277" t="s">
        <v>324</v>
      </c>
      <c r="BC1277" t="s">
        <v>324</v>
      </c>
      <c r="BD1277" t="s">
        <v>324</v>
      </c>
      <c r="BE1277">
        <v>0</v>
      </c>
      <c r="BF1277" t="s">
        <v>324</v>
      </c>
      <c r="BG1277" t="s">
        <v>324</v>
      </c>
      <c r="BH1277" t="s">
        <v>324</v>
      </c>
      <c r="BI1277" t="s">
        <v>324</v>
      </c>
      <c r="BJ1277">
        <v>0</v>
      </c>
      <c r="BK1277">
        <v>0.14299999999999999</v>
      </c>
      <c r="BL1277">
        <v>1.6E-2</v>
      </c>
      <c r="BM1277" t="s">
        <v>324</v>
      </c>
      <c r="BN1277" t="s">
        <v>324</v>
      </c>
      <c r="BO1277">
        <v>0.159</v>
      </c>
      <c r="BP1277">
        <v>13</v>
      </c>
      <c r="BQ1277">
        <v>2</v>
      </c>
      <c r="BR1277" t="s">
        <v>324</v>
      </c>
      <c r="BS1277" t="s">
        <v>324</v>
      </c>
      <c r="BT1277">
        <v>15</v>
      </c>
      <c r="BU1277" t="s">
        <v>324</v>
      </c>
      <c r="BV1277" t="s">
        <v>324</v>
      </c>
      <c r="BW1277" t="s">
        <v>324</v>
      </c>
      <c r="BX1277" t="s">
        <v>324</v>
      </c>
      <c r="BY1277">
        <v>0</v>
      </c>
      <c r="BZ1277" t="s">
        <v>324</v>
      </c>
      <c r="CA1277" t="s">
        <v>324</v>
      </c>
      <c r="CB1277" t="s">
        <v>324</v>
      </c>
      <c r="CC1277" t="s">
        <v>324</v>
      </c>
      <c r="CD1277">
        <v>0</v>
      </c>
      <c r="CE1277" t="s">
        <v>324</v>
      </c>
      <c r="CF1277" t="s">
        <v>324</v>
      </c>
      <c r="CG1277" t="s">
        <v>324</v>
      </c>
      <c r="CH1277" t="s">
        <v>324</v>
      </c>
      <c r="CI1277">
        <v>0</v>
      </c>
      <c r="CJ1277" t="s">
        <v>324</v>
      </c>
      <c r="CK1277" t="s">
        <v>324</v>
      </c>
      <c r="CL1277" t="s">
        <v>324</v>
      </c>
      <c r="CM1277" t="s">
        <v>324</v>
      </c>
      <c r="CN1277">
        <v>0</v>
      </c>
      <c r="CO1277">
        <v>121.789</v>
      </c>
      <c r="CP1277">
        <v>203.36600000000001</v>
      </c>
      <c r="CQ1277" t="s">
        <v>179</v>
      </c>
      <c r="CR1277">
        <v>0</v>
      </c>
      <c r="CS1277">
        <v>325.15499999999997</v>
      </c>
      <c r="CT1277">
        <v>15110</v>
      </c>
      <c r="CU1277">
        <v>740</v>
      </c>
      <c r="CV1277">
        <v>0</v>
      </c>
      <c r="CW1277">
        <v>0</v>
      </c>
      <c r="CX1277">
        <v>15850</v>
      </c>
      <c r="CY1277">
        <v>0</v>
      </c>
      <c r="CZ1277">
        <v>0</v>
      </c>
      <c r="DA1277">
        <v>0</v>
      </c>
      <c r="DB1277">
        <v>0</v>
      </c>
      <c r="DC1277">
        <v>0</v>
      </c>
    </row>
    <row r="1278" spans="1:107" x14ac:dyDescent="0.45">
      <c r="A1278">
        <v>2024</v>
      </c>
      <c r="B1278">
        <v>4</v>
      </c>
      <c r="C1278" t="s">
        <v>182</v>
      </c>
      <c r="D1278">
        <v>4226</v>
      </c>
      <c r="E1278" t="s">
        <v>508</v>
      </c>
      <c r="F1278" t="s">
        <v>323</v>
      </c>
      <c r="G1278" t="s">
        <v>244</v>
      </c>
      <c r="H1278">
        <v>354</v>
      </c>
      <c r="I1278">
        <v>112.36</v>
      </c>
      <c r="J1278" t="s">
        <v>324</v>
      </c>
      <c r="K1278" t="s">
        <v>324</v>
      </c>
      <c r="L1278">
        <v>466.36</v>
      </c>
      <c r="M1278">
        <v>62458</v>
      </c>
      <c r="N1278">
        <v>3367</v>
      </c>
      <c r="O1278" t="s">
        <v>324</v>
      </c>
      <c r="P1278" t="s">
        <v>324</v>
      </c>
      <c r="Q1278">
        <v>65825</v>
      </c>
      <c r="R1278" t="s">
        <v>324</v>
      </c>
      <c r="S1278">
        <v>104.979</v>
      </c>
      <c r="T1278" t="s">
        <v>324</v>
      </c>
      <c r="U1278" t="s">
        <v>324</v>
      </c>
      <c r="V1278">
        <v>104.979</v>
      </c>
      <c r="W1278" t="s">
        <v>324</v>
      </c>
      <c r="X1278">
        <v>760</v>
      </c>
      <c r="Y1278" t="s">
        <v>324</v>
      </c>
      <c r="Z1278" t="s">
        <v>324</v>
      </c>
      <c r="AA1278">
        <v>760</v>
      </c>
      <c r="AB1278" t="s">
        <v>324</v>
      </c>
      <c r="AC1278" t="s">
        <v>324</v>
      </c>
      <c r="AD1278" t="s">
        <v>324</v>
      </c>
      <c r="AE1278" t="s">
        <v>324</v>
      </c>
      <c r="AF1278">
        <v>0</v>
      </c>
      <c r="AG1278">
        <v>3.9180000000000001</v>
      </c>
      <c r="AH1278">
        <v>10.35</v>
      </c>
      <c r="AI1278" t="s">
        <v>324</v>
      </c>
      <c r="AJ1278" t="s">
        <v>324</v>
      </c>
      <c r="AK1278">
        <v>14.268000000000001</v>
      </c>
      <c r="AL1278">
        <v>482</v>
      </c>
      <c r="AM1278">
        <v>26</v>
      </c>
      <c r="AN1278" t="s">
        <v>324</v>
      </c>
      <c r="AO1278" t="s">
        <v>324</v>
      </c>
      <c r="AP1278">
        <v>508</v>
      </c>
      <c r="AQ1278">
        <v>9.9380000000000006</v>
      </c>
      <c r="AR1278">
        <v>49.689</v>
      </c>
      <c r="AS1278" t="s">
        <v>324</v>
      </c>
      <c r="AT1278" t="s">
        <v>324</v>
      </c>
      <c r="AU1278">
        <v>59.627000000000002</v>
      </c>
      <c r="AV1278">
        <v>0.19600000000000001</v>
      </c>
      <c r="AW1278">
        <v>11.458</v>
      </c>
      <c r="AX1278" t="s">
        <v>324</v>
      </c>
      <c r="AY1278" t="s">
        <v>324</v>
      </c>
      <c r="AZ1278">
        <v>11.654</v>
      </c>
      <c r="BA1278">
        <v>25</v>
      </c>
      <c r="BB1278">
        <v>9</v>
      </c>
      <c r="BC1278" t="s">
        <v>324</v>
      </c>
      <c r="BD1278" t="s">
        <v>324</v>
      </c>
      <c r="BE1278">
        <v>34</v>
      </c>
      <c r="BF1278">
        <v>0.48</v>
      </c>
      <c r="BG1278">
        <v>11.654</v>
      </c>
      <c r="BH1278" t="s">
        <v>324</v>
      </c>
      <c r="BI1278" t="s">
        <v>324</v>
      </c>
      <c r="BJ1278">
        <v>12.134</v>
      </c>
      <c r="BK1278">
        <v>0</v>
      </c>
      <c r="BL1278">
        <v>0.14299999999999999</v>
      </c>
      <c r="BM1278" t="s">
        <v>324</v>
      </c>
      <c r="BN1278" t="s">
        <v>324</v>
      </c>
      <c r="BO1278">
        <v>0.14299999999999999</v>
      </c>
      <c r="BP1278">
        <v>0</v>
      </c>
      <c r="BQ1278">
        <v>6</v>
      </c>
      <c r="BR1278" t="s">
        <v>324</v>
      </c>
      <c r="BS1278" t="s">
        <v>324</v>
      </c>
      <c r="BT1278">
        <v>6</v>
      </c>
      <c r="BU1278" t="s">
        <v>324</v>
      </c>
      <c r="BV1278" t="s">
        <v>324</v>
      </c>
      <c r="BW1278" t="s">
        <v>324</v>
      </c>
      <c r="BX1278" t="s">
        <v>324</v>
      </c>
      <c r="BY1278">
        <v>0</v>
      </c>
      <c r="BZ1278">
        <v>1.4999999999999999E-2</v>
      </c>
      <c r="CA1278">
        <v>39.122</v>
      </c>
      <c r="CB1278" t="s">
        <v>324</v>
      </c>
      <c r="CC1278" t="s">
        <v>324</v>
      </c>
      <c r="CD1278">
        <v>39.137</v>
      </c>
      <c r="CE1278">
        <v>3</v>
      </c>
      <c r="CF1278">
        <v>41</v>
      </c>
      <c r="CG1278" t="s">
        <v>324</v>
      </c>
      <c r="CH1278" t="s">
        <v>324</v>
      </c>
      <c r="CI1278">
        <v>44</v>
      </c>
      <c r="CJ1278" t="s">
        <v>324</v>
      </c>
      <c r="CK1278" t="s">
        <v>324</v>
      </c>
      <c r="CL1278" t="s">
        <v>324</v>
      </c>
      <c r="CM1278" t="s">
        <v>324</v>
      </c>
      <c r="CN1278">
        <v>0</v>
      </c>
      <c r="CO1278">
        <v>354.01499999999999</v>
      </c>
      <c r="CP1278">
        <v>256.60399999999998</v>
      </c>
      <c r="CQ1278" t="s">
        <v>179</v>
      </c>
      <c r="CR1278">
        <v>0</v>
      </c>
      <c r="CS1278">
        <v>610.61900000000003</v>
      </c>
      <c r="CT1278">
        <v>62461</v>
      </c>
      <c r="CU1278">
        <v>4174</v>
      </c>
      <c r="CV1278">
        <v>0</v>
      </c>
      <c r="CW1278">
        <v>0</v>
      </c>
      <c r="CX1278">
        <v>66635</v>
      </c>
      <c r="CY1278">
        <v>0</v>
      </c>
      <c r="CZ1278">
        <v>0</v>
      </c>
      <c r="DA1278">
        <v>0</v>
      </c>
      <c r="DB1278">
        <v>0</v>
      </c>
      <c r="DC1278">
        <v>0</v>
      </c>
    </row>
    <row r="1279" spans="1:107" x14ac:dyDescent="0.45">
      <c r="A1279">
        <v>2024</v>
      </c>
      <c r="B1279">
        <v>4</v>
      </c>
      <c r="C1279" t="s">
        <v>182</v>
      </c>
      <c r="D1279">
        <v>11171</v>
      </c>
      <c r="E1279" t="s">
        <v>509</v>
      </c>
      <c r="F1279" t="s">
        <v>323</v>
      </c>
      <c r="G1279" t="s">
        <v>244</v>
      </c>
      <c r="H1279">
        <v>593.16899999999998</v>
      </c>
      <c r="I1279">
        <v>97.643000000000001</v>
      </c>
      <c r="J1279" t="s">
        <v>324</v>
      </c>
      <c r="K1279" t="s">
        <v>324</v>
      </c>
      <c r="L1279">
        <v>690.81200000000001</v>
      </c>
      <c r="M1279">
        <v>83664</v>
      </c>
      <c r="N1279">
        <v>1669</v>
      </c>
      <c r="O1279" t="s">
        <v>324</v>
      </c>
      <c r="P1279" t="s">
        <v>324</v>
      </c>
      <c r="Q1279">
        <v>85333</v>
      </c>
      <c r="R1279" t="s">
        <v>324</v>
      </c>
      <c r="S1279">
        <v>10.635</v>
      </c>
      <c r="T1279" t="s">
        <v>324</v>
      </c>
      <c r="U1279" t="s">
        <v>324</v>
      </c>
      <c r="V1279">
        <v>10.635</v>
      </c>
      <c r="W1279" t="s">
        <v>324</v>
      </c>
      <c r="X1279">
        <v>44</v>
      </c>
      <c r="Y1279" t="s">
        <v>324</v>
      </c>
      <c r="Z1279" t="s">
        <v>324</v>
      </c>
      <c r="AA1279">
        <v>44</v>
      </c>
      <c r="AB1279" t="s">
        <v>324</v>
      </c>
      <c r="AC1279" t="s">
        <v>324</v>
      </c>
      <c r="AD1279" t="s">
        <v>324</v>
      </c>
      <c r="AE1279" t="s">
        <v>324</v>
      </c>
      <c r="AF1279">
        <v>0</v>
      </c>
      <c r="AG1279">
        <v>15.468</v>
      </c>
      <c r="AH1279">
        <v>0.63800000000000001</v>
      </c>
      <c r="AI1279" t="s">
        <v>324</v>
      </c>
      <c r="AJ1279" t="s">
        <v>324</v>
      </c>
      <c r="AK1279">
        <v>16.106000000000002</v>
      </c>
      <c r="AL1279">
        <v>1792</v>
      </c>
      <c r="AM1279">
        <v>9</v>
      </c>
      <c r="AN1279" t="s">
        <v>324</v>
      </c>
      <c r="AO1279" t="s">
        <v>324</v>
      </c>
      <c r="AP1279">
        <v>1801</v>
      </c>
      <c r="AQ1279" t="s">
        <v>324</v>
      </c>
      <c r="AR1279" t="s">
        <v>324</v>
      </c>
      <c r="AS1279" t="s">
        <v>324</v>
      </c>
      <c r="AT1279" t="s">
        <v>324</v>
      </c>
      <c r="AU1279">
        <v>0</v>
      </c>
      <c r="AV1279" t="s">
        <v>324</v>
      </c>
      <c r="AW1279" t="s">
        <v>324</v>
      </c>
      <c r="AX1279" t="s">
        <v>324</v>
      </c>
      <c r="AY1279" t="s">
        <v>324</v>
      </c>
      <c r="AZ1279">
        <v>0</v>
      </c>
      <c r="BA1279" t="s">
        <v>324</v>
      </c>
      <c r="BB1279" t="s">
        <v>324</v>
      </c>
      <c r="BC1279" t="s">
        <v>324</v>
      </c>
      <c r="BD1279" t="s">
        <v>324</v>
      </c>
      <c r="BE1279">
        <v>0</v>
      </c>
      <c r="BF1279" t="s">
        <v>324</v>
      </c>
      <c r="BG1279" t="s">
        <v>324</v>
      </c>
      <c r="BH1279" t="s">
        <v>324</v>
      </c>
      <c r="BI1279" t="s">
        <v>324</v>
      </c>
      <c r="BJ1279">
        <v>0</v>
      </c>
      <c r="BK1279">
        <v>2.4E-2</v>
      </c>
      <c r="BL1279">
        <v>0.35599999999999998</v>
      </c>
      <c r="BM1279" t="s">
        <v>324</v>
      </c>
      <c r="BN1279" t="s">
        <v>324</v>
      </c>
      <c r="BO1279">
        <v>0.38</v>
      </c>
      <c r="BP1279">
        <v>5</v>
      </c>
      <c r="BQ1279">
        <v>16</v>
      </c>
      <c r="BR1279" t="s">
        <v>324</v>
      </c>
      <c r="BS1279" t="s">
        <v>324</v>
      </c>
      <c r="BT1279">
        <v>21</v>
      </c>
      <c r="BU1279" t="s">
        <v>324</v>
      </c>
      <c r="BV1279" t="s">
        <v>324</v>
      </c>
      <c r="BW1279" t="s">
        <v>324</v>
      </c>
      <c r="BX1279" t="s">
        <v>324</v>
      </c>
      <c r="BY1279">
        <v>0</v>
      </c>
      <c r="BZ1279">
        <v>3.242</v>
      </c>
      <c r="CA1279">
        <v>21.286999999999999</v>
      </c>
      <c r="CB1279" t="s">
        <v>324</v>
      </c>
      <c r="CC1279" t="s">
        <v>324</v>
      </c>
      <c r="CD1279">
        <v>24.529</v>
      </c>
      <c r="CE1279">
        <v>334</v>
      </c>
      <c r="CF1279">
        <v>46</v>
      </c>
      <c r="CG1279" t="s">
        <v>324</v>
      </c>
      <c r="CH1279" t="s">
        <v>324</v>
      </c>
      <c r="CI1279">
        <v>380</v>
      </c>
      <c r="CJ1279" t="s">
        <v>324</v>
      </c>
      <c r="CK1279" t="s">
        <v>324</v>
      </c>
      <c r="CL1279" t="s">
        <v>324</v>
      </c>
      <c r="CM1279" t="s">
        <v>324</v>
      </c>
      <c r="CN1279">
        <v>0</v>
      </c>
      <c r="CO1279">
        <v>596.43499999999995</v>
      </c>
      <c r="CP1279">
        <v>129.92099999999999</v>
      </c>
      <c r="CQ1279" t="s">
        <v>179</v>
      </c>
      <c r="CR1279">
        <v>0</v>
      </c>
      <c r="CS1279">
        <v>726.35599999999999</v>
      </c>
      <c r="CT1279">
        <v>84003</v>
      </c>
      <c r="CU1279">
        <v>1775</v>
      </c>
      <c r="CV1279">
        <v>0</v>
      </c>
      <c r="CW1279">
        <v>0</v>
      </c>
      <c r="CX1279">
        <v>85778</v>
      </c>
      <c r="CY1279">
        <v>0</v>
      </c>
      <c r="CZ1279">
        <v>0</v>
      </c>
      <c r="DA1279">
        <v>0</v>
      </c>
      <c r="DB1279">
        <v>0</v>
      </c>
      <c r="DC1279">
        <v>0</v>
      </c>
    </row>
    <row r="1280" spans="1:107" x14ac:dyDescent="0.45">
      <c r="A1280">
        <v>2024</v>
      </c>
      <c r="B1280">
        <v>4</v>
      </c>
      <c r="C1280" t="s">
        <v>182</v>
      </c>
      <c r="D1280">
        <v>13511</v>
      </c>
      <c r="E1280" t="s">
        <v>510</v>
      </c>
      <c r="F1280" t="s">
        <v>323</v>
      </c>
      <c r="G1280" t="s">
        <v>244</v>
      </c>
      <c r="H1280">
        <v>84.789000000000001</v>
      </c>
      <c r="I1280">
        <v>543.20299999999997</v>
      </c>
      <c r="J1280" t="s">
        <v>324</v>
      </c>
      <c r="K1280" t="s">
        <v>324</v>
      </c>
      <c r="L1280">
        <v>627.99199999999996</v>
      </c>
      <c r="M1280">
        <v>10355</v>
      </c>
      <c r="N1280">
        <v>1209</v>
      </c>
      <c r="O1280" t="s">
        <v>324</v>
      </c>
      <c r="P1280" t="s">
        <v>324</v>
      </c>
      <c r="Q1280">
        <v>11564</v>
      </c>
      <c r="R1280">
        <v>0.154</v>
      </c>
      <c r="S1280">
        <v>439.18900000000002</v>
      </c>
      <c r="T1280" t="s">
        <v>324</v>
      </c>
      <c r="U1280" t="s">
        <v>324</v>
      </c>
      <c r="V1280">
        <v>439.34300000000002</v>
      </c>
      <c r="W1280">
        <v>4</v>
      </c>
      <c r="X1280">
        <v>246</v>
      </c>
      <c r="Y1280" t="s">
        <v>324</v>
      </c>
      <c r="Z1280" t="s">
        <v>324</v>
      </c>
      <c r="AA1280">
        <v>250</v>
      </c>
      <c r="AB1280" t="s">
        <v>324</v>
      </c>
      <c r="AC1280" t="s">
        <v>324</v>
      </c>
      <c r="AD1280" t="s">
        <v>324</v>
      </c>
      <c r="AE1280" t="s">
        <v>324</v>
      </c>
      <c r="AF1280">
        <v>0</v>
      </c>
      <c r="AG1280">
        <v>6.0730000000000004</v>
      </c>
      <c r="AH1280">
        <v>27.388000000000002</v>
      </c>
      <c r="AI1280" t="s">
        <v>324</v>
      </c>
      <c r="AJ1280" t="s">
        <v>324</v>
      </c>
      <c r="AK1280">
        <v>33.460999999999999</v>
      </c>
      <c r="AL1280">
        <v>451</v>
      </c>
      <c r="AM1280">
        <v>10</v>
      </c>
      <c r="AN1280" t="s">
        <v>324</v>
      </c>
      <c r="AO1280" t="s">
        <v>324</v>
      </c>
      <c r="AP1280">
        <v>461</v>
      </c>
      <c r="AQ1280" t="s">
        <v>324</v>
      </c>
      <c r="AR1280" t="s">
        <v>324</v>
      </c>
      <c r="AS1280" t="s">
        <v>324</v>
      </c>
      <c r="AT1280" t="s">
        <v>324</v>
      </c>
      <c r="AU1280">
        <v>0</v>
      </c>
      <c r="AV1280">
        <v>0.32300000000000001</v>
      </c>
      <c r="AW1280">
        <v>0.42</v>
      </c>
      <c r="AX1280" t="s">
        <v>324</v>
      </c>
      <c r="AY1280" t="s">
        <v>324</v>
      </c>
      <c r="AZ1280">
        <v>0.74299999999999999</v>
      </c>
      <c r="BA1280">
        <v>36</v>
      </c>
      <c r="BB1280">
        <v>4</v>
      </c>
      <c r="BC1280" t="s">
        <v>324</v>
      </c>
      <c r="BD1280" t="s">
        <v>324</v>
      </c>
      <c r="BE1280">
        <v>40</v>
      </c>
      <c r="BF1280" t="s">
        <v>324</v>
      </c>
      <c r="BG1280" t="s">
        <v>324</v>
      </c>
      <c r="BH1280" t="s">
        <v>324</v>
      </c>
      <c r="BI1280" t="s">
        <v>324</v>
      </c>
      <c r="BJ1280">
        <v>0</v>
      </c>
      <c r="BK1280">
        <v>0.64900000000000002</v>
      </c>
      <c r="BL1280">
        <v>0.75600000000000001</v>
      </c>
      <c r="BM1280" t="s">
        <v>324</v>
      </c>
      <c r="BN1280" t="s">
        <v>324</v>
      </c>
      <c r="BO1280">
        <v>1.405</v>
      </c>
      <c r="BP1280">
        <v>75</v>
      </c>
      <c r="BQ1280">
        <v>28</v>
      </c>
      <c r="BR1280" t="s">
        <v>324</v>
      </c>
      <c r="BS1280" t="s">
        <v>324</v>
      </c>
      <c r="BT1280">
        <v>103</v>
      </c>
      <c r="BU1280" t="s">
        <v>324</v>
      </c>
      <c r="BV1280" t="s">
        <v>324</v>
      </c>
      <c r="BW1280" t="s">
        <v>324</v>
      </c>
      <c r="BX1280" t="s">
        <v>324</v>
      </c>
      <c r="BY1280">
        <v>0</v>
      </c>
      <c r="BZ1280" t="s">
        <v>324</v>
      </c>
      <c r="CA1280">
        <v>10.897</v>
      </c>
      <c r="CB1280" t="s">
        <v>324</v>
      </c>
      <c r="CC1280" t="s">
        <v>324</v>
      </c>
      <c r="CD1280">
        <v>10.897</v>
      </c>
      <c r="CE1280" t="s">
        <v>324</v>
      </c>
      <c r="CF1280">
        <v>28</v>
      </c>
      <c r="CG1280" t="s">
        <v>324</v>
      </c>
      <c r="CH1280" t="s">
        <v>324</v>
      </c>
      <c r="CI1280">
        <v>28</v>
      </c>
      <c r="CJ1280" t="s">
        <v>324</v>
      </c>
      <c r="CK1280" t="s">
        <v>324</v>
      </c>
      <c r="CL1280" t="s">
        <v>324</v>
      </c>
      <c r="CM1280" t="s">
        <v>324</v>
      </c>
      <c r="CN1280">
        <v>0</v>
      </c>
      <c r="CO1280">
        <v>85.591999999999999</v>
      </c>
      <c r="CP1280">
        <v>994.04499999999996</v>
      </c>
      <c r="CQ1280" t="s">
        <v>179</v>
      </c>
      <c r="CR1280">
        <v>0</v>
      </c>
      <c r="CS1280">
        <v>1079.6369999999999</v>
      </c>
      <c r="CT1280">
        <v>10434</v>
      </c>
      <c r="CU1280">
        <v>1511</v>
      </c>
      <c r="CV1280">
        <v>0</v>
      </c>
      <c r="CW1280">
        <v>0</v>
      </c>
      <c r="CX1280">
        <v>11945</v>
      </c>
      <c r="CY1280">
        <v>0</v>
      </c>
      <c r="CZ1280">
        <v>0</v>
      </c>
      <c r="DA1280">
        <v>0</v>
      </c>
      <c r="DB1280">
        <v>0</v>
      </c>
      <c r="DC1280">
        <v>0</v>
      </c>
    </row>
    <row r="1281" spans="1:107" x14ac:dyDescent="0.45">
      <c r="A1281">
        <v>2024</v>
      </c>
      <c r="B1281">
        <v>4</v>
      </c>
      <c r="C1281" t="s">
        <v>182</v>
      </c>
      <c r="D1281">
        <v>13573</v>
      </c>
      <c r="E1281" t="s">
        <v>511</v>
      </c>
      <c r="F1281" t="s">
        <v>323</v>
      </c>
      <c r="G1281" t="s">
        <v>244</v>
      </c>
      <c r="H1281">
        <v>190.20500000000001</v>
      </c>
      <c r="I1281">
        <v>316.77499999999998</v>
      </c>
      <c r="J1281">
        <v>9.4220000000000006</v>
      </c>
      <c r="K1281">
        <v>0</v>
      </c>
      <c r="L1281">
        <v>516.40200000000004</v>
      </c>
      <c r="M1281">
        <v>24328</v>
      </c>
      <c r="N1281">
        <v>2258</v>
      </c>
      <c r="O1281">
        <v>29</v>
      </c>
      <c r="P1281">
        <v>0</v>
      </c>
      <c r="Q1281">
        <v>26615</v>
      </c>
      <c r="R1281">
        <v>1.0999999999999999E-2</v>
      </c>
      <c r="S1281">
        <v>963.09100000000001</v>
      </c>
      <c r="T1281">
        <v>0</v>
      </c>
      <c r="U1281">
        <v>0</v>
      </c>
      <c r="V1281">
        <v>963.10199999999998</v>
      </c>
      <c r="W1281">
        <v>1</v>
      </c>
      <c r="X1281">
        <v>289</v>
      </c>
      <c r="Y1281">
        <v>0</v>
      </c>
      <c r="Z1281">
        <v>0</v>
      </c>
      <c r="AA1281">
        <v>290</v>
      </c>
      <c r="AB1281">
        <v>0</v>
      </c>
      <c r="AC1281">
        <v>0</v>
      </c>
      <c r="AD1281">
        <v>0</v>
      </c>
      <c r="AE1281">
        <v>0</v>
      </c>
      <c r="AF1281">
        <v>0</v>
      </c>
      <c r="AG1281">
        <v>2.7E-2</v>
      </c>
      <c r="AH1281">
        <v>0</v>
      </c>
      <c r="AI1281">
        <v>0</v>
      </c>
      <c r="AJ1281">
        <v>0</v>
      </c>
      <c r="AK1281">
        <v>2.7E-2</v>
      </c>
      <c r="AL1281">
        <v>4</v>
      </c>
      <c r="AM1281">
        <v>0</v>
      </c>
      <c r="AN1281">
        <v>0</v>
      </c>
      <c r="AO1281">
        <v>0</v>
      </c>
      <c r="AP1281">
        <v>4</v>
      </c>
      <c r="AQ1281">
        <v>0</v>
      </c>
      <c r="AR1281">
        <v>0</v>
      </c>
      <c r="AS1281">
        <v>0</v>
      </c>
      <c r="AT1281">
        <v>0</v>
      </c>
      <c r="AU1281">
        <v>0</v>
      </c>
      <c r="AV1281">
        <v>0</v>
      </c>
      <c r="AW1281">
        <v>0</v>
      </c>
      <c r="AX1281">
        <v>0</v>
      </c>
      <c r="AY1281">
        <v>0</v>
      </c>
      <c r="AZ1281">
        <v>0</v>
      </c>
      <c r="BA1281">
        <v>0</v>
      </c>
      <c r="BB1281">
        <v>0</v>
      </c>
      <c r="BC1281">
        <v>0</v>
      </c>
      <c r="BD1281">
        <v>0</v>
      </c>
      <c r="BE1281">
        <v>0</v>
      </c>
      <c r="BF1281">
        <v>0</v>
      </c>
      <c r="BG1281">
        <v>0</v>
      </c>
      <c r="BH1281">
        <v>0</v>
      </c>
      <c r="BI1281">
        <v>0</v>
      </c>
      <c r="BJ1281">
        <v>0</v>
      </c>
      <c r="BK1281">
        <v>2.4079999999999999</v>
      </c>
      <c r="BL1281">
        <v>4.0010000000000003</v>
      </c>
      <c r="BM1281">
        <v>0.15</v>
      </c>
      <c r="BN1281">
        <v>0</v>
      </c>
      <c r="BO1281">
        <v>6.5590000000000002</v>
      </c>
      <c r="BP1281">
        <v>195</v>
      </c>
      <c r="BQ1281">
        <v>63</v>
      </c>
      <c r="BR1281">
        <v>2</v>
      </c>
      <c r="BS1281">
        <v>0</v>
      </c>
      <c r="BT1281">
        <v>260</v>
      </c>
      <c r="BU1281">
        <v>0</v>
      </c>
      <c r="BV1281">
        <v>0</v>
      </c>
      <c r="BW1281">
        <v>0</v>
      </c>
      <c r="BX1281">
        <v>0</v>
      </c>
      <c r="BY1281">
        <v>0</v>
      </c>
      <c r="BZ1281">
        <v>0.115</v>
      </c>
      <c r="CA1281">
        <v>19.222000000000001</v>
      </c>
      <c r="CB1281">
        <v>1.155</v>
      </c>
      <c r="CC1281">
        <v>0</v>
      </c>
      <c r="CD1281">
        <v>20.492000000000001</v>
      </c>
      <c r="CE1281">
        <v>24</v>
      </c>
      <c r="CF1281">
        <v>51</v>
      </c>
      <c r="CG1281">
        <v>3</v>
      </c>
      <c r="CH1281">
        <v>0</v>
      </c>
      <c r="CI1281">
        <v>78</v>
      </c>
      <c r="CJ1281">
        <v>0</v>
      </c>
      <c r="CK1281">
        <v>0</v>
      </c>
      <c r="CL1281">
        <v>0</v>
      </c>
      <c r="CM1281">
        <v>0</v>
      </c>
      <c r="CN1281">
        <v>0</v>
      </c>
      <c r="CO1281">
        <v>192.739</v>
      </c>
      <c r="CP1281">
        <v>1303.0889999999999</v>
      </c>
      <c r="CQ1281">
        <v>10.727</v>
      </c>
      <c r="CR1281">
        <v>0</v>
      </c>
      <c r="CS1281">
        <v>1506.5550000000001</v>
      </c>
      <c r="CT1281">
        <v>24548</v>
      </c>
      <c r="CU1281">
        <v>2661</v>
      </c>
      <c r="CV1281">
        <v>34</v>
      </c>
      <c r="CW1281">
        <v>0</v>
      </c>
      <c r="CX1281">
        <v>27243</v>
      </c>
      <c r="CY1281">
        <v>0</v>
      </c>
      <c r="CZ1281">
        <v>0</v>
      </c>
      <c r="DA1281">
        <v>0</v>
      </c>
      <c r="DB1281">
        <v>0</v>
      </c>
      <c r="DC1281">
        <v>0</v>
      </c>
    </row>
    <row r="1282" spans="1:107" x14ac:dyDescent="0.45">
      <c r="A1282">
        <v>2024</v>
      </c>
      <c r="B1282">
        <v>4</v>
      </c>
      <c r="C1282" t="s">
        <v>182</v>
      </c>
      <c r="D1282">
        <v>14154</v>
      </c>
      <c r="E1282" t="s">
        <v>512</v>
      </c>
      <c r="F1282" t="s">
        <v>323</v>
      </c>
      <c r="G1282" t="s">
        <v>244</v>
      </c>
      <c r="H1282">
        <v>94.475999999999999</v>
      </c>
      <c r="I1282">
        <v>103.747</v>
      </c>
      <c r="J1282">
        <v>6.4279999999999999</v>
      </c>
      <c r="K1282">
        <v>0</v>
      </c>
      <c r="L1282">
        <v>204.65100000000001</v>
      </c>
      <c r="M1282">
        <v>12316</v>
      </c>
      <c r="N1282">
        <v>206</v>
      </c>
      <c r="O1282">
        <v>6</v>
      </c>
      <c r="P1282">
        <v>0</v>
      </c>
      <c r="Q1282">
        <v>12528</v>
      </c>
      <c r="R1282">
        <v>0</v>
      </c>
      <c r="S1282">
        <v>16.951000000000001</v>
      </c>
      <c r="T1282">
        <v>0</v>
      </c>
      <c r="U1282">
        <v>0</v>
      </c>
      <c r="V1282">
        <v>16.951000000000001</v>
      </c>
      <c r="W1282">
        <v>0</v>
      </c>
      <c r="X1282">
        <v>36</v>
      </c>
      <c r="Y1282">
        <v>0</v>
      </c>
      <c r="Z1282">
        <v>0</v>
      </c>
      <c r="AA1282">
        <v>36</v>
      </c>
      <c r="AB1282" t="s">
        <v>324</v>
      </c>
      <c r="AC1282" t="s">
        <v>324</v>
      </c>
      <c r="AD1282" t="s">
        <v>324</v>
      </c>
      <c r="AE1282" t="s">
        <v>324</v>
      </c>
      <c r="AF1282">
        <v>0</v>
      </c>
      <c r="AG1282">
        <v>5.3840000000000003</v>
      </c>
      <c r="AH1282">
        <v>15.91</v>
      </c>
      <c r="AI1282">
        <v>0</v>
      </c>
      <c r="AJ1282">
        <v>0</v>
      </c>
      <c r="AK1282">
        <v>21.294</v>
      </c>
      <c r="AL1282">
        <v>643</v>
      </c>
      <c r="AM1282">
        <v>7</v>
      </c>
      <c r="AN1282">
        <v>0</v>
      </c>
      <c r="AO1282">
        <v>0</v>
      </c>
      <c r="AP1282">
        <v>650</v>
      </c>
      <c r="AQ1282">
        <v>4.6100000000000003</v>
      </c>
      <c r="AR1282">
        <v>7.99</v>
      </c>
      <c r="AS1282">
        <v>0</v>
      </c>
      <c r="AT1282">
        <v>0</v>
      </c>
      <c r="AU1282">
        <v>12.6</v>
      </c>
      <c r="AV1282">
        <v>4.4999999999999998E-2</v>
      </c>
      <c r="AW1282">
        <v>15</v>
      </c>
      <c r="AX1282">
        <v>0</v>
      </c>
      <c r="AY1282">
        <v>0</v>
      </c>
      <c r="AZ1282">
        <v>15.045</v>
      </c>
      <c r="BA1282">
        <v>3</v>
      </c>
      <c r="BB1282">
        <v>4</v>
      </c>
      <c r="BC1282">
        <v>0</v>
      </c>
      <c r="BD1282">
        <v>0</v>
      </c>
      <c r="BE1282">
        <v>7</v>
      </c>
      <c r="BF1282">
        <v>0.04</v>
      </c>
      <c r="BG1282">
        <v>12</v>
      </c>
      <c r="BH1282">
        <v>0</v>
      </c>
      <c r="BI1282">
        <v>0</v>
      </c>
      <c r="BJ1282">
        <v>12.04</v>
      </c>
      <c r="BK1282">
        <v>0</v>
      </c>
      <c r="BL1282">
        <v>1.2E-2</v>
      </c>
      <c r="BM1282">
        <v>0</v>
      </c>
      <c r="BN1282">
        <v>0</v>
      </c>
      <c r="BO1282">
        <v>1.2E-2</v>
      </c>
      <c r="BP1282">
        <v>0</v>
      </c>
      <c r="BQ1282">
        <v>2</v>
      </c>
      <c r="BR1282">
        <v>0</v>
      </c>
      <c r="BS1282">
        <v>0</v>
      </c>
      <c r="BT1282">
        <v>2</v>
      </c>
      <c r="BU1282" t="s">
        <v>324</v>
      </c>
      <c r="BV1282" t="s">
        <v>324</v>
      </c>
      <c r="BW1282" t="s">
        <v>324</v>
      </c>
      <c r="BX1282" t="s">
        <v>324</v>
      </c>
      <c r="BY1282">
        <v>0</v>
      </c>
      <c r="BZ1282">
        <v>0</v>
      </c>
      <c r="CA1282">
        <v>0.02</v>
      </c>
      <c r="CB1282">
        <v>0</v>
      </c>
      <c r="CC1282">
        <v>0</v>
      </c>
      <c r="CD1282">
        <v>0.02</v>
      </c>
      <c r="CE1282">
        <v>0</v>
      </c>
      <c r="CF1282">
        <v>1</v>
      </c>
      <c r="CG1282">
        <v>0</v>
      </c>
      <c r="CH1282">
        <v>0</v>
      </c>
      <c r="CI1282">
        <v>1</v>
      </c>
      <c r="CJ1282" t="s">
        <v>324</v>
      </c>
      <c r="CK1282" t="s">
        <v>324</v>
      </c>
      <c r="CL1282" t="s">
        <v>324</v>
      </c>
      <c r="CM1282" t="s">
        <v>324</v>
      </c>
      <c r="CN1282">
        <v>0</v>
      </c>
      <c r="CO1282">
        <v>94.475999999999999</v>
      </c>
      <c r="CP1282">
        <v>120.73</v>
      </c>
      <c r="CQ1282">
        <v>6.4279999999999999</v>
      </c>
      <c r="CR1282">
        <v>0</v>
      </c>
      <c r="CS1282">
        <v>221.63399999999999</v>
      </c>
      <c r="CT1282">
        <v>12316</v>
      </c>
      <c r="CU1282">
        <v>245</v>
      </c>
      <c r="CV1282">
        <v>6</v>
      </c>
      <c r="CW1282">
        <v>0</v>
      </c>
      <c r="CX1282">
        <v>12567</v>
      </c>
      <c r="CY1282">
        <v>0</v>
      </c>
      <c r="CZ1282">
        <v>0</v>
      </c>
      <c r="DA1282">
        <v>0</v>
      </c>
      <c r="DB1282">
        <v>0</v>
      </c>
      <c r="DC1282">
        <v>0</v>
      </c>
    </row>
    <row r="1283" spans="1:107" x14ac:dyDescent="0.45">
      <c r="A1283">
        <v>2024</v>
      </c>
      <c r="B1283">
        <v>4</v>
      </c>
      <c r="C1283" t="s">
        <v>182</v>
      </c>
      <c r="D1283">
        <v>16183</v>
      </c>
      <c r="E1283" t="s">
        <v>514</v>
      </c>
      <c r="F1283" t="s">
        <v>323</v>
      </c>
      <c r="G1283" t="s">
        <v>244</v>
      </c>
      <c r="H1283">
        <v>20.681999999999999</v>
      </c>
      <c r="I1283">
        <v>173.1</v>
      </c>
      <c r="J1283" t="s">
        <v>324</v>
      </c>
      <c r="K1283" t="s">
        <v>324</v>
      </c>
      <c r="L1283">
        <v>193.78200000000001</v>
      </c>
      <c r="M1283">
        <v>2583</v>
      </c>
      <c r="N1283">
        <v>252</v>
      </c>
      <c r="O1283" t="s">
        <v>324</v>
      </c>
      <c r="P1283" t="s">
        <v>324</v>
      </c>
      <c r="Q1283">
        <v>2835</v>
      </c>
      <c r="R1283">
        <v>4.3999999999999997E-2</v>
      </c>
      <c r="S1283">
        <v>24.302</v>
      </c>
      <c r="T1283" t="s">
        <v>324</v>
      </c>
      <c r="U1283" t="s">
        <v>324</v>
      </c>
      <c r="V1283">
        <v>24.346</v>
      </c>
      <c r="W1283">
        <v>6</v>
      </c>
      <c r="X1283">
        <v>378</v>
      </c>
      <c r="Y1283" t="s">
        <v>324</v>
      </c>
      <c r="Z1283" t="s">
        <v>324</v>
      </c>
      <c r="AA1283">
        <v>384</v>
      </c>
      <c r="AB1283" t="s">
        <v>324</v>
      </c>
      <c r="AC1283" t="s">
        <v>324</v>
      </c>
      <c r="AD1283" t="s">
        <v>324</v>
      </c>
      <c r="AE1283" t="s">
        <v>324</v>
      </c>
      <c r="AF1283">
        <v>0</v>
      </c>
      <c r="AG1283" t="s">
        <v>324</v>
      </c>
      <c r="AH1283">
        <v>1</v>
      </c>
      <c r="AI1283" t="s">
        <v>324</v>
      </c>
      <c r="AJ1283" t="s">
        <v>324</v>
      </c>
      <c r="AK1283">
        <v>1</v>
      </c>
      <c r="AL1283" t="s">
        <v>324</v>
      </c>
      <c r="AM1283">
        <v>1</v>
      </c>
      <c r="AN1283" t="s">
        <v>324</v>
      </c>
      <c r="AO1283" t="s">
        <v>324</v>
      </c>
      <c r="AP1283">
        <v>1</v>
      </c>
      <c r="AQ1283" t="s">
        <v>324</v>
      </c>
      <c r="AR1283" t="s">
        <v>324</v>
      </c>
      <c r="AS1283" t="s">
        <v>324</v>
      </c>
      <c r="AT1283" t="s">
        <v>324</v>
      </c>
      <c r="AU1283">
        <v>0</v>
      </c>
      <c r="AV1283" t="s">
        <v>324</v>
      </c>
      <c r="AW1283" t="s">
        <v>324</v>
      </c>
      <c r="AX1283" t="s">
        <v>324</v>
      </c>
      <c r="AY1283" t="s">
        <v>324</v>
      </c>
      <c r="AZ1283">
        <v>0</v>
      </c>
      <c r="BA1283" t="s">
        <v>324</v>
      </c>
      <c r="BB1283" t="s">
        <v>324</v>
      </c>
      <c r="BC1283" t="s">
        <v>324</v>
      </c>
      <c r="BD1283" t="s">
        <v>324</v>
      </c>
      <c r="BE1283">
        <v>0</v>
      </c>
      <c r="BF1283" t="s">
        <v>324</v>
      </c>
      <c r="BG1283" t="s">
        <v>324</v>
      </c>
      <c r="BH1283" t="s">
        <v>324</v>
      </c>
      <c r="BI1283" t="s">
        <v>324</v>
      </c>
      <c r="BJ1283">
        <v>0</v>
      </c>
      <c r="BK1283">
        <v>7.3999999999999996E-2</v>
      </c>
      <c r="BL1283">
        <v>0.88</v>
      </c>
      <c r="BM1283" t="s">
        <v>324</v>
      </c>
      <c r="BN1283" t="s">
        <v>324</v>
      </c>
      <c r="BO1283">
        <v>0.95399999999999996</v>
      </c>
      <c r="BP1283">
        <v>12</v>
      </c>
      <c r="BQ1283">
        <v>5</v>
      </c>
      <c r="BR1283" t="s">
        <v>324</v>
      </c>
      <c r="BS1283" t="s">
        <v>324</v>
      </c>
      <c r="BT1283">
        <v>17</v>
      </c>
      <c r="BU1283" t="s">
        <v>324</v>
      </c>
      <c r="BV1283" t="s">
        <v>324</v>
      </c>
      <c r="BW1283" t="s">
        <v>324</v>
      </c>
      <c r="BX1283" t="s">
        <v>324</v>
      </c>
      <c r="BY1283">
        <v>0</v>
      </c>
      <c r="BZ1283">
        <v>0.72499999999999998</v>
      </c>
      <c r="CA1283">
        <v>1.464</v>
      </c>
      <c r="CB1283" t="s">
        <v>324</v>
      </c>
      <c r="CC1283" t="s">
        <v>324</v>
      </c>
      <c r="CD1283">
        <v>2.1890000000000001</v>
      </c>
      <c r="CE1283">
        <v>63</v>
      </c>
      <c r="CF1283">
        <v>3</v>
      </c>
      <c r="CG1283" t="s">
        <v>324</v>
      </c>
      <c r="CH1283" t="s">
        <v>324</v>
      </c>
      <c r="CI1283">
        <v>66</v>
      </c>
      <c r="CJ1283" t="s">
        <v>324</v>
      </c>
      <c r="CK1283" t="s">
        <v>324</v>
      </c>
      <c r="CL1283" t="s">
        <v>324</v>
      </c>
      <c r="CM1283" t="s">
        <v>324</v>
      </c>
      <c r="CN1283">
        <v>0</v>
      </c>
      <c r="CO1283">
        <v>21.524999999999999</v>
      </c>
      <c r="CP1283">
        <v>199.74600000000001</v>
      </c>
      <c r="CQ1283" t="s">
        <v>179</v>
      </c>
      <c r="CR1283">
        <v>0</v>
      </c>
      <c r="CS1283">
        <v>221.27099999999999</v>
      </c>
      <c r="CT1283">
        <v>2664</v>
      </c>
      <c r="CU1283">
        <v>638</v>
      </c>
      <c r="CV1283">
        <v>0</v>
      </c>
      <c r="CW1283">
        <v>0</v>
      </c>
      <c r="CX1283">
        <v>3302</v>
      </c>
      <c r="CY1283">
        <v>0</v>
      </c>
      <c r="CZ1283">
        <v>0</v>
      </c>
      <c r="DA1283">
        <v>0</v>
      </c>
      <c r="DB1283">
        <v>0</v>
      </c>
      <c r="DC1283">
        <v>0</v>
      </c>
    </row>
    <row r="1284" spans="1:107" x14ac:dyDescent="0.45">
      <c r="A1284">
        <v>2024</v>
      </c>
      <c r="B1284">
        <v>4</v>
      </c>
      <c r="C1284" t="s">
        <v>182</v>
      </c>
      <c r="D1284">
        <v>66101</v>
      </c>
      <c r="E1284" t="s">
        <v>515</v>
      </c>
      <c r="F1284" t="s">
        <v>323</v>
      </c>
      <c r="G1284" t="s">
        <v>244</v>
      </c>
      <c r="H1284">
        <v>8.6999999999999994E-2</v>
      </c>
      <c r="I1284">
        <v>1E-3</v>
      </c>
      <c r="J1284">
        <v>0</v>
      </c>
      <c r="K1284">
        <v>0</v>
      </c>
      <c r="L1284">
        <v>8.7999999999999995E-2</v>
      </c>
      <c r="M1284">
        <v>11</v>
      </c>
      <c r="N1284">
        <v>1</v>
      </c>
      <c r="O1284">
        <v>0</v>
      </c>
      <c r="P1284">
        <v>0</v>
      </c>
      <c r="Q1284">
        <v>12</v>
      </c>
      <c r="R1284">
        <v>0</v>
      </c>
      <c r="S1284">
        <v>0</v>
      </c>
      <c r="T1284">
        <v>0</v>
      </c>
      <c r="U1284">
        <v>0</v>
      </c>
      <c r="V1284">
        <v>0</v>
      </c>
      <c r="W1284">
        <v>0</v>
      </c>
      <c r="X1284">
        <v>0</v>
      </c>
      <c r="Y1284">
        <v>0</v>
      </c>
      <c r="Z1284">
        <v>0</v>
      </c>
      <c r="AA1284">
        <v>0</v>
      </c>
      <c r="AB1284">
        <v>0</v>
      </c>
      <c r="AC1284">
        <v>0</v>
      </c>
      <c r="AD1284">
        <v>0</v>
      </c>
      <c r="AE1284">
        <v>0</v>
      </c>
      <c r="AF1284">
        <v>0</v>
      </c>
      <c r="AG1284">
        <v>0</v>
      </c>
      <c r="AH1284">
        <v>0</v>
      </c>
      <c r="AI1284">
        <v>0</v>
      </c>
      <c r="AJ1284">
        <v>0</v>
      </c>
      <c r="AK1284">
        <v>0</v>
      </c>
      <c r="AL1284">
        <v>0</v>
      </c>
      <c r="AM1284">
        <v>0</v>
      </c>
      <c r="AN1284">
        <v>0</v>
      </c>
      <c r="AO1284">
        <v>0</v>
      </c>
      <c r="AP1284">
        <v>0</v>
      </c>
      <c r="AQ1284">
        <v>0</v>
      </c>
      <c r="AR1284">
        <v>0</v>
      </c>
      <c r="AS1284">
        <v>0</v>
      </c>
      <c r="AT1284">
        <v>0</v>
      </c>
      <c r="AU1284">
        <v>0</v>
      </c>
      <c r="AV1284">
        <v>0</v>
      </c>
      <c r="AW1284">
        <v>0</v>
      </c>
      <c r="AX1284">
        <v>0</v>
      </c>
      <c r="AY1284">
        <v>0</v>
      </c>
      <c r="AZ1284">
        <v>0</v>
      </c>
      <c r="BA1284">
        <v>0</v>
      </c>
      <c r="BB1284">
        <v>0</v>
      </c>
      <c r="BC1284">
        <v>0</v>
      </c>
      <c r="BD1284">
        <v>0</v>
      </c>
      <c r="BE1284">
        <v>0</v>
      </c>
      <c r="BF1284">
        <v>0</v>
      </c>
      <c r="BG1284">
        <v>0</v>
      </c>
      <c r="BH1284">
        <v>0</v>
      </c>
      <c r="BI1284">
        <v>0</v>
      </c>
      <c r="BJ1284">
        <v>0</v>
      </c>
      <c r="BK1284">
        <v>0</v>
      </c>
      <c r="BL1284">
        <v>4.0000000000000001E-3</v>
      </c>
      <c r="BM1284">
        <v>0</v>
      </c>
      <c r="BN1284">
        <v>0</v>
      </c>
      <c r="BO1284">
        <v>4.0000000000000001E-3</v>
      </c>
      <c r="BP1284">
        <v>0</v>
      </c>
      <c r="BQ1284">
        <v>1</v>
      </c>
      <c r="BR1284">
        <v>0</v>
      </c>
      <c r="BS1284">
        <v>0</v>
      </c>
      <c r="BT1284">
        <v>1</v>
      </c>
      <c r="BU1284">
        <v>0</v>
      </c>
      <c r="BV1284">
        <v>0</v>
      </c>
      <c r="BW1284">
        <v>0</v>
      </c>
      <c r="BX1284">
        <v>0</v>
      </c>
      <c r="BY1284">
        <v>0</v>
      </c>
      <c r="BZ1284">
        <v>0</v>
      </c>
      <c r="CA1284">
        <v>0</v>
      </c>
      <c r="CB1284">
        <v>0</v>
      </c>
      <c r="CC1284">
        <v>0</v>
      </c>
      <c r="CD1284">
        <v>0</v>
      </c>
      <c r="CE1284">
        <v>0</v>
      </c>
      <c r="CF1284">
        <v>0</v>
      </c>
      <c r="CG1284">
        <v>0</v>
      </c>
      <c r="CH1284">
        <v>0</v>
      </c>
      <c r="CI1284">
        <v>0</v>
      </c>
      <c r="CJ1284">
        <v>0</v>
      </c>
      <c r="CK1284">
        <v>0</v>
      </c>
      <c r="CL1284">
        <v>0</v>
      </c>
      <c r="CM1284">
        <v>0</v>
      </c>
      <c r="CN1284">
        <v>0</v>
      </c>
      <c r="CO1284">
        <v>8.6999999999999994E-2</v>
      </c>
      <c r="CP1284">
        <v>5.0000000000000001E-3</v>
      </c>
      <c r="CQ1284" t="s">
        <v>179</v>
      </c>
      <c r="CR1284">
        <v>0</v>
      </c>
      <c r="CS1284">
        <v>9.1999999999999998E-2</v>
      </c>
      <c r="CT1284">
        <v>11</v>
      </c>
      <c r="CU1284">
        <v>2</v>
      </c>
      <c r="CV1284">
        <v>0</v>
      </c>
      <c r="CW1284">
        <v>0</v>
      </c>
      <c r="CX1284">
        <v>13</v>
      </c>
      <c r="CY1284">
        <v>0</v>
      </c>
      <c r="CZ1284">
        <v>0</v>
      </c>
      <c r="DA1284">
        <v>0</v>
      </c>
      <c r="DB1284">
        <v>0</v>
      </c>
      <c r="DC1284">
        <v>0</v>
      </c>
    </row>
    <row r="1285" spans="1:107" x14ac:dyDescent="0.45">
      <c r="A1285">
        <v>2024</v>
      </c>
      <c r="B1285">
        <v>4</v>
      </c>
      <c r="C1285" t="s">
        <v>182</v>
      </c>
      <c r="D1285">
        <v>99999</v>
      </c>
      <c r="E1285" t="s">
        <v>329</v>
      </c>
      <c r="F1285" t="s">
        <v>323</v>
      </c>
      <c r="H1285">
        <v>0.308</v>
      </c>
      <c r="I1285">
        <v>1.2999999999999999E-2</v>
      </c>
      <c r="J1285">
        <v>2.5000000000000001E-2</v>
      </c>
      <c r="K1285" t="s">
        <v>324</v>
      </c>
      <c r="L1285">
        <v>0.34599999999999997</v>
      </c>
      <c r="M1285" t="s">
        <v>324</v>
      </c>
      <c r="N1285" t="s">
        <v>324</v>
      </c>
      <c r="O1285" t="s">
        <v>324</v>
      </c>
      <c r="P1285" t="s">
        <v>324</v>
      </c>
      <c r="Q1285" t="s">
        <v>324</v>
      </c>
      <c r="R1285" t="s">
        <v>324</v>
      </c>
      <c r="S1285" t="s">
        <v>324</v>
      </c>
      <c r="T1285" t="s">
        <v>324</v>
      </c>
      <c r="U1285" t="s">
        <v>324</v>
      </c>
      <c r="V1285" t="s">
        <v>324</v>
      </c>
      <c r="W1285" t="s">
        <v>324</v>
      </c>
      <c r="X1285" t="s">
        <v>324</v>
      </c>
      <c r="Y1285" t="s">
        <v>324</v>
      </c>
      <c r="Z1285" t="s">
        <v>324</v>
      </c>
      <c r="AA1285" t="s">
        <v>324</v>
      </c>
      <c r="AB1285" t="s">
        <v>324</v>
      </c>
      <c r="AC1285" t="s">
        <v>324</v>
      </c>
      <c r="AD1285" t="s">
        <v>324</v>
      </c>
      <c r="AE1285" t="s">
        <v>324</v>
      </c>
      <c r="AF1285" t="s">
        <v>324</v>
      </c>
      <c r="AG1285" t="s">
        <v>324</v>
      </c>
      <c r="AH1285" t="s">
        <v>324</v>
      </c>
      <c r="AI1285" t="s">
        <v>324</v>
      </c>
      <c r="AJ1285" t="s">
        <v>324</v>
      </c>
      <c r="AK1285" t="s">
        <v>324</v>
      </c>
      <c r="AL1285" t="s">
        <v>324</v>
      </c>
      <c r="AM1285" t="s">
        <v>324</v>
      </c>
      <c r="AN1285" t="s">
        <v>324</v>
      </c>
      <c r="AO1285" t="s">
        <v>324</v>
      </c>
      <c r="AP1285" t="s">
        <v>324</v>
      </c>
      <c r="AQ1285" t="s">
        <v>324</v>
      </c>
      <c r="AR1285" t="s">
        <v>324</v>
      </c>
      <c r="AS1285" t="s">
        <v>324</v>
      </c>
      <c r="AT1285" t="s">
        <v>324</v>
      </c>
      <c r="AU1285" t="s">
        <v>324</v>
      </c>
      <c r="AV1285" t="s">
        <v>324</v>
      </c>
      <c r="AW1285" t="s">
        <v>324</v>
      </c>
      <c r="AX1285" t="s">
        <v>324</v>
      </c>
      <c r="AY1285" t="s">
        <v>324</v>
      </c>
      <c r="AZ1285" t="s">
        <v>324</v>
      </c>
      <c r="BA1285" t="s">
        <v>324</v>
      </c>
      <c r="BB1285" t="s">
        <v>324</v>
      </c>
      <c r="BC1285" t="s">
        <v>324</v>
      </c>
      <c r="BD1285" t="s">
        <v>324</v>
      </c>
      <c r="BE1285" t="s">
        <v>324</v>
      </c>
      <c r="BF1285" t="s">
        <v>324</v>
      </c>
      <c r="BG1285" t="s">
        <v>324</v>
      </c>
      <c r="BH1285" t="s">
        <v>324</v>
      </c>
      <c r="BI1285" t="s">
        <v>324</v>
      </c>
      <c r="BJ1285" t="s">
        <v>324</v>
      </c>
      <c r="BK1285" t="s">
        <v>324</v>
      </c>
      <c r="BL1285" t="s">
        <v>324</v>
      </c>
      <c r="BM1285" t="s">
        <v>324</v>
      </c>
      <c r="BN1285" t="s">
        <v>324</v>
      </c>
      <c r="BO1285" t="s">
        <v>324</v>
      </c>
      <c r="BP1285" t="s">
        <v>324</v>
      </c>
      <c r="BQ1285" t="s">
        <v>324</v>
      </c>
      <c r="BR1285" t="s">
        <v>324</v>
      </c>
      <c r="BS1285" t="s">
        <v>324</v>
      </c>
      <c r="BT1285" t="s">
        <v>324</v>
      </c>
      <c r="BU1285" t="s">
        <v>324</v>
      </c>
      <c r="BV1285" t="s">
        <v>324</v>
      </c>
      <c r="BW1285" t="s">
        <v>324</v>
      </c>
      <c r="BX1285" t="s">
        <v>324</v>
      </c>
      <c r="BY1285" t="s">
        <v>324</v>
      </c>
      <c r="BZ1285" t="s">
        <v>324</v>
      </c>
      <c r="CA1285" t="s">
        <v>324</v>
      </c>
      <c r="CB1285" t="s">
        <v>324</v>
      </c>
      <c r="CC1285" t="s">
        <v>324</v>
      </c>
      <c r="CD1285" t="s">
        <v>324</v>
      </c>
      <c r="CE1285" t="s">
        <v>324</v>
      </c>
      <c r="CF1285" t="s">
        <v>324</v>
      </c>
      <c r="CG1285" t="s">
        <v>324</v>
      </c>
      <c r="CH1285" t="s">
        <v>324</v>
      </c>
      <c r="CI1285" t="s">
        <v>324</v>
      </c>
      <c r="CJ1285" t="s">
        <v>324</v>
      </c>
      <c r="CK1285" t="s">
        <v>324</v>
      </c>
      <c r="CL1285" t="s">
        <v>324</v>
      </c>
      <c r="CM1285" t="s">
        <v>324</v>
      </c>
      <c r="CN1285" t="s">
        <v>324</v>
      </c>
      <c r="CO1285">
        <v>0.308</v>
      </c>
      <c r="CP1285">
        <v>1.2999999999999999E-2</v>
      </c>
      <c r="CQ1285">
        <v>2.5000000000000001E-2</v>
      </c>
      <c r="CR1285" t="s">
        <v>324</v>
      </c>
      <c r="CS1285">
        <v>0.34599999999999997</v>
      </c>
      <c r="CT1285" t="s">
        <v>324</v>
      </c>
      <c r="CU1285" t="s">
        <v>324</v>
      </c>
      <c r="CV1285" t="s">
        <v>324</v>
      </c>
      <c r="CW1285" t="s">
        <v>324</v>
      </c>
      <c r="CX1285" t="s">
        <v>324</v>
      </c>
      <c r="CY1285" t="s">
        <v>324</v>
      </c>
      <c r="CZ1285" t="s">
        <v>324</v>
      </c>
      <c r="DA1285" t="s">
        <v>324</v>
      </c>
      <c r="DB1285" t="s">
        <v>324</v>
      </c>
      <c r="DC1285" t="s">
        <v>324</v>
      </c>
    </row>
    <row r="1286" spans="1:107" x14ac:dyDescent="0.45">
      <c r="A1286">
        <v>2024</v>
      </c>
      <c r="B1286">
        <v>4</v>
      </c>
      <c r="C1286" t="s">
        <v>191</v>
      </c>
      <c r="D1286">
        <v>3542</v>
      </c>
      <c r="E1286" t="s">
        <v>516</v>
      </c>
      <c r="F1286" t="s">
        <v>323</v>
      </c>
      <c r="G1286" t="s">
        <v>244</v>
      </c>
      <c r="H1286">
        <v>37.247</v>
      </c>
      <c r="I1286">
        <v>20.285</v>
      </c>
      <c r="J1286">
        <v>1.171</v>
      </c>
      <c r="K1286">
        <v>0</v>
      </c>
      <c r="L1286">
        <v>58.703000000000003</v>
      </c>
      <c r="M1286">
        <v>4830</v>
      </c>
      <c r="N1286">
        <v>232</v>
      </c>
      <c r="O1286">
        <v>20</v>
      </c>
      <c r="P1286">
        <v>0</v>
      </c>
      <c r="Q1286">
        <v>5082</v>
      </c>
      <c r="R1286" t="s">
        <v>324</v>
      </c>
      <c r="S1286" t="s">
        <v>324</v>
      </c>
      <c r="T1286" t="s">
        <v>324</v>
      </c>
      <c r="U1286" t="s">
        <v>324</v>
      </c>
      <c r="V1286">
        <v>0</v>
      </c>
      <c r="W1286" t="s">
        <v>324</v>
      </c>
      <c r="X1286" t="s">
        <v>324</v>
      </c>
      <c r="Y1286" t="s">
        <v>324</v>
      </c>
      <c r="Z1286" t="s">
        <v>324</v>
      </c>
      <c r="AA1286">
        <v>0</v>
      </c>
      <c r="AB1286" t="s">
        <v>324</v>
      </c>
      <c r="AC1286" t="s">
        <v>324</v>
      </c>
      <c r="AD1286" t="s">
        <v>324</v>
      </c>
      <c r="AE1286" t="s">
        <v>324</v>
      </c>
      <c r="AF1286">
        <v>0</v>
      </c>
      <c r="AG1286" t="s">
        <v>324</v>
      </c>
      <c r="AH1286" t="s">
        <v>324</v>
      </c>
      <c r="AI1286" t="s">
        <v>324</v>
      </c>
      <c r="AJ1286" t="s">
        <v>324</v>
      </c>
      <c r="AK1286">
        <v>0</v>
      </c>
      <c r="AL1286" t="s">
        <v>324</v>
      </c>
      <c r="AM1286" t="s">
        <v>324</v>
      </c>
      <c r="AN1286" t="s">
        <v>324</v>
      </c>
      <c r="AO1286" t="s">
        <v>324</v>
      </c>
      <c r="AP1286">
        <v>0</v>
      </c>
      <c r="AQ1286" t="s">
        <v>324</v>
      </c>
      <c r="AR1286" t="s">
        <v>324</v>
      </c>
      <c r="AS1286" t="s">
        <v>324</v>
      </c>
      <c r="AT1286" t="s">
        <v>324</v>
      </c>
      <c r="AU1286">
        <v>0</v>
      </c>
      <c r="AV1286" t="s">
        <v>324</v>
      </c>
      <c r="AW1286" t="s">
        <v>324</v>
      </c>
      <c r="AX1286" t="s">
        <v>324</v>
      </c>
      <c r="AY1286" t="s">
        <v>324</v>
      </c>
      <c r="AZ1286">
        <v>0</v>
      </c>
      <c r="BA1286" t="s">
        <v>324</v>
      </c>
      <c r="BB1286" t="s">
        <v>324</v>
      </c>
      <c r="BC1286" t="s">
        <v>324</v>
      </c>
      <c r="BD1286" t="s">
        <v>324</v>
      </c>
      <c r="BE1286">
        <v>0</v>
      </c>
      <c r="BF1286" t="s">
        <v>324</v>
      </c>
      <c r="BG1286" t="s">
        <v>324</v>
      </c>
      <c r="BH1286" t="s">
        <v>324</v>
      </c>
      <c r="BI1286" t="s">
        <v>324</v>
      </c>
      <c r="BJ1286">
        <v>0</v>
      </c>
      <c r="BK1286">
        <v>3.6999999999999998E-2</v>
      </c>
      <c r="BL1286">
        <v>0</v>
      </c>
      <c r="BM1286">
        <v>0</v>
      </c>
      <c r="BN1286">
        <v>0</v>
      </c>
      <c r="BO1286">
        <v>3.6999999999999998E-2</v>
      </c>
      <c r="BP1286">
        <v>8</v>
      </c>
      <c r="BQ1286">
        <v>0</v>
      </c>
      <c r="BR1286">
        <v>0</v>
      </c>
      <c r="BS1286">
        <v>0</v>
      </c>
      <c r="BT1286">
        <v>8</v>
      </c>
      <c r="BU1286" t="s">
        <v>324</v>
      </c>
      <c r="BV1286" t="s">
        <v>324</v>
      </c>
      <c r="BW1286" t="s">
        <v>324</v>
      </c>
      <c r="BX1286" t="s">
        <v>324</v>
      </c>
      <c r="BY1286">
        <v>0</v>
      </c>
      <c r="BZ1286" t="s">
        <v>324</v>
      </c>
      <c r="CA1286" t="s">
        <v>324</v>
      </c>
      <c r="CB1286" t="s">
        <v>324</v>
      </c>
      <c r="CC1286" t="s">
        <v>324</v>
      </c>
      <c r="CD1286">
        <v>0</v>
      </c>
      <c r="CE1286" t="s">
        <v>324</v>
      </c>
      <c r="CF1286" t="s">
        <v>324</v>
      </c>
      <c r="CG1286" t="s">
        <v>324</v>
      </c>
      <c r="CH1286" t="s">
        <v>324</v>
      </c>
      <c r="CI1286">
        <v>0</v>
      </c>
      <c r="CJ1286" t="s">
        <v>324</v>
      </c>
      <c r="CK1286" t="s">
        <v>324</v>
      </c>
      <c r="CL1286" t="s">
        <v>324</v>
      </c>
      <c r="CM1286" t="s">
        <v>324</v>
      </c>
      <c r="CN1286">
        <v>0</v>
      </c>
      <c r="CO1286">
        <v>37.283999999999999</v>
      </c>
      <c r="CP1286">
        <v>20.285</v>
      </c>
      <c r="CQ1286">
        <v>1.171</v>
      </c>
      <c r="CR1286">
        <v>0</v>
      </c>
      <c r="CS1286">
        <v>58.74</v>
      </c>
      <c r="CT1286">
        <v>4838</v>
      </c>
      <c r="CU1286">
        <v>232</v>
      </c>
      <c r="CV1286">
        <v>20</v>
      </c>
      <c r="CW1286">
        <v>0</v>
      </c>
      <c r="CX1286">
        <v>5090</v>
      </c>
      <c r="CY1286">
        <v>0</v>
      </c>
      <c r="CZ1286">
        <v>0</v>
      </c>
      <c r="DA1286">
        <v>0</v>
      </c>
      <c r="DB1286">
        <v>0</v>
      </c>
      <c r="DC1286">
        <v>0</v>
      </c>
    </row>
    <row r="1287" spans="1:107" x14ac:dyDescent="0.45">
      <c r="A1287">
        <v>2024</v>
      </c>
      <c r="B1287">
        <v>4</v>
      </c>
      <c r="C1287" t="s">
        <v>191</v>
      </c>
      <c r="D1287">
        <v>3755</v>
      </c>
      <c r="E1287" t="s">
        <v>517</v>
      </c>
      <c r="F1287" t="s">
        <v>323</v>
      </c>
      <c r="G1287" t="s">
        <v>244</v>
      </c>
      <c r="H1287">
        <v>14.36</v>
      </c>
      <c r="I1287">
        <v>12.124000000000001</v>
      </c>
      <c r="J1287">
        <v>0.72099999999999997</v>
      </c>
      <c r="K1287">
        <v>0</v>
      </c>
      <c r="L1287">
        <v>27.204999999999998</v>
      </c>
      <c r="M1287">
        <v>2059</v>
      </c>
      <c r="N1287">
        <v>140</v>
      </c>
      <c r="O1287">
        <v>7</v>
      </c>
      <c r="P1287">
        <v>0</v>
      </c>
      <c r="Q1287">
        <v>2206</v>
      </c>
      <c r="R1287">
        <v>0</v>
      </c>
      <c r="S1287">
        <v>0</v>
      </c>
      <c r="T1287">
        <v>0</v>
      </c>
      <c r="U1287">
        <v>0</v>
      </c>
      <c r="V1287">
        <v>0</v>
      </c>
      <c r="W1287">
        <v>0</v>
      </c>
      <c r="X1287">
        <v>0</v>
      </c>
      <c r="Y1287">
        <v>0</v>
      </c>
      <c r="Z1287">
        <v>0</v>
      </c>
      <c r="AA1287">
        <v>0</v>
      </c>
      <c r="AB1287">
        <v>0</v>
      </c>
      <c r="AC1287">
        <v>0</v>
      </c>
      <c r="AD1287">
        <v>0</v>
      </c>
      <c r="AE1287">
        <v>0</v>
      </c>
      <c r="AF1287">
        <v>0</v>
      </c>
      <c r="AG1287">
        <v>1.585</v>
      </c>
      <c r="AH1287">
        <v>1.0109999999999999</v>
      </c>
      <c r="AI1287">
        <v>0.109</v>
      </c>
      <c r="AJ1287">
        <v>0</v>
      </c>
      <c r="AK1287">
        <v>2.7050000000000001</v>
      </c>
      <c r="AL1287">
        <v>245</v>
      </c>
      <c r="AM1287">
        <v>3</v>
      </c>
      <c r="AN1287">
        <v>1</v>
      </c>
      <c r="AO1287">
        <v>0</v>
      </c>
      <c r="AP1287">
        <v>249</v>
      </c>
      <c r="AQ1287">
        <v>0</v>
      </c>
      <c r="AR1287">
        <v>0</v>
      </c>
      <c r="AS1287">
        <v>0</v>
      </c>
      <c r="AT1287">
        <v>0</v>
      </c>
      <c r="AU1287">
        <v>0</v>
      </c>
      <c r="AV1287">
        <v>0</v>
      </c>
      <c r="AW1287">
        <v>0</v>
      </c>
      <c r="AX1287">
        <v>0</v>
      </c>
      <c r="AY1287">
        <v>0</v>
      </c>
      <c r="AZ1287">
        <v>0</v>
      </c>
      <c r="BA1287">
        <v>0</v>
      </c>
      <c r="BB1287">
        <v>0</v>
      </c>
      <c r="BC1287">
        <v>0</v>
      </c>
      <c r="BD1287">
        <v>0</v>
      </c>
      <c r="BE1287">
        <v>0</v>
      </c>
      <c r="BF1287">
        <v>0</v>
      </c>
      <c r="BG1287">
        <v>0</v>
      </c>
      <c r="BH1287">
        <v>0</v>
      </c>
      <c r="BI1287">
        <v>0</v>
      </c>
      <c r="BJ1287">
        <v>0</v>
      </c>
      <c r="BK1287">
        <v>2.1000000000000001E-2</v>
      </c>
      <c r="BL1287">
        <v>3.2149999999999999</v>
      </c>
      <c r="BM1287">
        <v>1.2250000000000001</v>
      </c>
      <c r="BN1287">
        <v>0</v>
      </c>
      <c r="BO1287">
        <v>4.4610000000000003</v>
      </c>
      <c r="BP1287">
        <v>5</v>
      </c>
      <c r="BQ1287">
        <v>16</v>
      </c>
      <c r="BR1287">
        <v>2</v>
      </c>
      <c r="BS1287">
        <v>0</v>
      </c>
      <c r="BT1287">
        <v>23</v>
      </c>
      <c r="BU1287">
        <v>0</v>
      </c>
      <c r="BV1287">
        <v>0</v>
      </c>
      <c r="BW1287">
        <v>0</v>
      </c>
      <c r="BX1287">
        <v>0</v>
      </c>
      <c r="BY1287">
        <v>0</v>
      </c>
      <c r="BZ1287">
        <v>0</v>
      </c>
      <c r="CA1287">
        <v>0</v>
      </c>
      <c r="CB1287">
        <v>0</v>
      </c>
      <c r="CC1287">
        <v>0</v>
      </c>
      <c r="CD1287">
        <v>0</v>
      </c>
      <c r="CE1287">
        <v>0</v>
      </c>
      <c r="CF1287">
        <v>0</v>
      </c>
      <c r="CG1287">
        <v>0</v>
      </c>
      <c r="CH1287">
        <v>0</v>
      </c>
      <c r="CI1287">
        <v>0</v>
      </c>
      <c r="CJ1287">
        <v>0</v>
      </c>
      <c r="CK1287">
        <v>0</v>
      </c>
      <c r="CL1287">
        <v>0</v>
      </c>
      <c r="CM1287">
        <v>0</v>
      </c>
      <c r="CN1287">
        <v>0</v>
      </c>
      <c r="CO1287">
        <v>14.381</v>
      </c>
      <c r="CP1287">
        <v>15.339</v>
      </c>
      <c r="CQ1287">
        <v>1.946</v>
      </c>
      <c r="CR1287">
        <v>0</v>
      </c>
      <c r="CS1287">
        <v>31.666</v>
      </c>
      <c r="CT1287">
        <v>2064</v>
      </c>
      <c r="CU1287">
        <v>156</v>
      </c>
      <c r="CV1287">
        <v>9</v>
      </c>
      <c r="CW1287">
        <v>0</v>
      </c>
      <c r="CX1287">
        <v>2229</v>
      </c>
      <c r="CY1287">
        <v>0</v>
      </c>
      <c r="CZ1287">
        <v>0</v>
      </c>
      <c r="DA1287">
        <v>0</v>
      </c>
      <c r="DB1287">
        <v>0</v>
      </c>
      <c r="DC1287">
        <v>0</v>
      </c>
    </row>
    <row r="1288" spans="1:107" x14ac:dyDescent="0.45">
      <c r="A1288">
        <v>2024</v>
      </c>
      <c r="B1288">
        <v>4</v>
      </c>
      <c r="C1288" t="s">
        <v>191</v>
      </c>
      <c r="D1288">
        <v>4922</v>
      </c>
      <c r="E1288" t="s">
        <v>518</v>
      </c>
      <c r="F1288" t="s">
        <v>323</v>
      </c>
      <c r="G1288" t="s">
        <v>244</v>
      </c>
      <c r="H1288">
        <v>2.6019999999999999</v>
      </c>
      <c r="I1288">
        <v>7.2850000000000001</v>
      </c>
      <c r="J1288" t="s">
        <v>324</v>
      </c>
      <c r="K1288" t="s">
        <v>324</v>
      </c>
      <c r="L1288">
        <v>9.8870000000000005</v>
      </c>
      <c r="M1288">
        <v>388</v>
      </c>
      <c r="N1288">
        <v>76</v>
      </c>
      <c r="O1288" t="s">
        <v>324</v>
      </c>
      <c r="P1288" t="s">
        <v>324</v>
      </c>
      <c r="Q1288">
        <v>464</v>
      </c>
      <c r="R1288" t="s">
        <v>324</v>
      </c>
      <c r="S1288" t="s">
        <v>324</v>
      </c>
      <c r="T1288" t="s">
        <v>324</v>
      </c>
      <c r="U1288" t="s">
        <v>324</v>
      </c>
      <c r="V1288">
        <v>0</v>
      </c>
      <c r="W1288" t="s">
        <v>324</v>
      </c>
      <c r="X1288" t="s">
        <v>324</v>
      </c>
      <c r="Y1288" t="s">
        <v>324</v>
      </c>
      <c r="Z1288" t="s">
        <v>324</v>
      </c>
      <c r="AA1288">
        <v>0</v>
      </c>
      <c r="AB1288" t="s">
        <v>324</v>
      </c>
      <c r="AC1288" t="s">
        <v>324</v>
      </c>
      <c r="AD1288" t="s">
        <v>324</v>
      </c>
      <c r="AE1288" t="s">
        <v>324</v>
      </c>
      <c r="AF1288">
        <v>0</v>
      </c>
      <c r="AG1288" t="s">
        <v>324</v>
      </c>
      <c r="AH1288" t="s">
        <v>324</v>
      </c>
      <c r="AI1288" t="s">
        <v>324</v>
      </c>
      <c r="AJ1288" t="s">
        <v>324</v>
      </c>
      <c r="AK1288">
        <v>0</v>
      </c>
      <c r="AL1288" t="s">
        <v>324</v>
      </c>
      <c r="AM1288" t="s">
        <v>324</v>
      </c>
      <c r="AN1288" t="s">
        <v>324</v>
      </c>
      <c r="AO1288" t="s">
        <v>324</v>
      </c>
      <c r="AP1288">
        <v>0</v>
      </c>
      <c r="AQ1288" t="s">
        <v>324</v>
      </c>
      <c r="AR1288" t="s">
        <v>324</v>
      </c>
      <c r="AS1288" t="s">
        <v>324</v>
      </c>
      <c r="AT1288" t="s">
        <v>324</v>
      </c>
      <c r="AU1288">
        <v>0</v>
      </c>
      <c r="AV1288" t="s">
        <v>324</v>
      </c>
      <c r="AW1288" t="s">
        <v>324</v>
      </c>
      <c r="AX1288" t="s">
        <v>324</v>
      </c>
      <c r="AY1288" t="s">
        <v>324</v>
      </c>
      <c r="AZ1288">
        <v>0</v>
      </c>
      <c r="BA1288" t="s">
        <v>324</v>
      </c>
      <c r="BB1288" t="s">
        <v>324</v>
      </c>
      <c r="BC1288" t="s">
        <v>324</v>
      </c>
      <c r="BD1288" t="s">
        <v>324</v>
      </c>
      <c r="BE1288">
        <v>0</v>
      </c>
      <c r="BF1288" t="s">
        <v>324</v>
      </c>
      <c r="BG1288" t="s">
        <v>324</v>
      </c>
      <c r="BH1288" t="s">
        <v>324</v>
      </c>
      <c r="BI1288" t="s">
        <v>324</v>
      </c>
      <c r="BJ1288">
        <v>0</v>
      </c>
      <c r="BK1288">
        <v>9.9000000000000005E-2</v>
      </c>
      <c r="BL1288">
        <v>4.6680000000000001</v>
      </c>
      <c r="BM1288" t="s">
        <v>324</v>
      </c>
      <c r="BN1288" t="s">
        <v>324</v>
      </c>
      <c r="BO1288">
        <v>4.7670000000000003</v>
      </c>
      <c r="BP1288">
        <v>20</v>
      </c>
      <c r="BQ1288">
        <v>10</v>
      </c>
      <c r="BR1288" t="s">
        <v>324</v>
      </c>
      <c r="BS1288" t="s">
        <v>324</v>
      </c>
      <c r="BT1288">
        <v>30</v>
      </c>
      <c r="BU1288" t="s">
        <v>324</v>
      </c>
      <c r="BV1288" t="s">
        <v>324</v>
      </c>
      <c r="BW1288" t="s">
        <v>324</v>
      </c>
      <c r="BX1288" t="s">
        <v>324</v>
      </c>
      <c r="BY1288">
        <v>0</v>
      </c>
      <c r="BZ1288" t="s">
        <v>324</v>
      </c>
      <c r="CA1288">
        <v>0.57499999999999996</v>
      </c>
      <c r="CB1288" t="s">
        <v>324</v>
      </c>
      <c r="CC1288" t="s">
        <v>324</v>
      </c>
      <c r="CD1288">
        <v>0.57499999999999996</v>
      </c>
      <c r="CE1288" t="s">
        <v>324</v>
      </c>
      <c r="CF1288">
        <v>1</v>
      </c>
      <c r="CG1288" t="s">
        <v>324</v>
      </c>
      <c r="CH1288" t="s">
        <v>324</v>
      </c>
      <c r="CI1288">
        <v>1</v>
      </c>
      <c r="CJ1288" t="s">
        <v>324</v>
      </c>
      <c r="CK1288" t="s">
        <v>324</v>
      </c>
      <c r="CL1288" t="s">
        <v>324</v>
      </c>
      <c r="CM1288" t="s">
        <v>324</v>
      </c>
      <c r="CN1288">
        <v>0</v>
      </c>
      <c r="CO1288">
        <v>2.7010000000000001</v>
      </c>
      <c r="CP1288">
        <v>12.528</v>
      </c>
      <c r="CQ1288" t="s">
        <v>179</v>
      </c>
      <c r="CR1288">
        <v>0</v>
      </c>
      <c r="CS1288">
        <v>15.228999999999999</v>
      </c>
      <c r="CT1288">
        <v>408</v>
      </c>
      <c r="CU1288">
        <v>87</v>
      </c>
      <c r="CV1288">
        <v>0</v>
      </c>
      <c r="CW1288">
        <v>0</v>
      </c>
      <c r="CX1288">
        <v>495</v>
      </c>
      <c r="CY1288">
        <v>0</v>
      </c>
      <c r="CZ1288">
        <v>0</v>
      </c>
      <c r="DA1288">
        <v>0</v>
      </c>
      <c r="DB1288">
        <v>0</v>
      </c>
      <c r="DC1288">
        <v>0</v>
      </c>
    </row>
    <row r="1289" spans="1:107" x14ac:dyDescent="0.45">
      <c r="A1289">
        <v>2024</v>
      </c>
      <c r="B1289">
        <v>4</v>
      </c>
      <c r="C1289" t="s">
        <v>191</v>
      </c>
      <c r="D1289">
        <v>13998</v>
      </c>
      <c r="E1289" t="s">
        <v>519</v>
      </c>
      <c r="F1289" t="s">
        <v>323</v>
      </c>
      <c r="G1289" t="s">
        <v>244</v>
      </c>
      <c r="H1289">
        <v>26.454000000000001</v>
      </c>
      <c r="I1289">
        <v>28.036000000000001</v>
      </c>
      <c r="J1289">
        <v>0.59199999999999997</v>
      </c>
      <c r="K1289">
        <v>0</v>
      </c>
      <c r="L1289">
        <v>55.082000000000001</v>
      </c>
      <c r="M1289">
        <v>3253</v>
      </c>
      <c r="N1289">
        <v>159</v>
      </c>
      <c r="O1289">
        <v>4</v>
      </c>
      <c r="P1289">
        <v>0</v>
      </c>
      <c r="Q1289">
        <v>3416</v>
      </c>
      <c r="R1289">
        <v>0</v>
      </c>
      <c r="S1289">
        <v>0</v>
      </c>
      <c r="T1289">
        <v>0</v>
      </c>
      <c r="U1289">
        <v>0</v>
      </c>
      <c r="V1289">
        <v>0</v>
      </c>
      <c r="W1289">
        <v>0</v>
      </c>
      <c r="X1289">
        <v>0</v>
      </c>
      <c r="Y1289">
        <v>0</v>
      </c>
      <c r="Z1289">
        <v>0</v>
      </c>
      <c r="AA1289">
        <v>0</v>
      </c>
      <c r="AB1289">
        <v>0</v>
      </c>
      <c r="AC1289">
        <v>0</v>
      </c>
      <c r="AD1289">
        <v>0</v>
      </c>
      <c r="AE1289">
        <v>0</v>
      </c>
      <c r="AF1289">
        <v>0</v>
      </c>
      <c r="AG1289">
        <v>4.3869999999999996</v>
      </c>
      <c r="AH1289">
        <v>0.30299999999999999</v>
      </c>
      <c r="AI1289">
        <v>0</v>
      </c>
      <c r="AJ1289">
        <v>0</v>
      </c>
      <c r="AK1289">
        <v>4.6900000000000004</v>
      </c>
      <c r="AL1289">
        <v>524</v>
      </c>
      <c r="AM1289">
        <v>4</v>
      </c>
      <c r="AN1289">
        <v>0</v>
      </c>
      <c r="AO1289">
        <v>0</v>
      </c>
      <c r="AP1289">
        <v>528</v>
      </c>
      <c r="AQ1289">
        <v>0</v>
      </c>
      <c r="AR1289">
        <v>0</v>
      </c>
      <c r="AS1289">
        <v>0</v>
      </c>
      <c r="AT1289">
        <v>0</v>
      </c>
      <c r="AU1289">
        <v>0</v>
      </c>
      <c r="AV1289">
        <v>0</v>
      </c>
      <c r="AW1289">
        <v>0</v>
      </c>
      <c r="AX1289">
        <v>0</v>
      </c>
      <c r="AY1289">
        <v>0</v>
      </c>
      <c r="AZ1289">
        <v>0</v>
      </c>
      <c r="BA1289">
        <v>0</v>
      </c>
      <c r="BB1289">
        <v>0</v>
      </c>
      <c r="BC1289">
        <v>0</v>
      </c>
      <c r="BD1289">
        <v>0</v>
      </c>
      <c r="BE1289">
        <v>0</v>
      </c>
      <c r="BF1289">
        <v>0</v>
      </c>
      <c r="BG1289">
        <v>0</v>
      </c>
      <c r="BH1289">
        <v>0</v>
      </c>
      <c r="BI1289">
        <v>0</v>
      </c>
      <c r="BJ1289">
        <v>0</v>
      </c>
      <c r="BK1289">
        <v>0.75800000000000001</v>
      </c>
      <c r="BL1289">
        <v>1.7829999999999999</v>
      </c>
      <c r="BM1289">
        <v>1.05</v>
      </c>
      <c r="BN1289">
        <v>0</v>
      </c>
      <c r="BO1289">
        <v>3.5910000000000002</v>
      </c>
      <c r="BP1289">
        <v>73</v>
      </c>
      <c r="BQ1289">
        <v>34</v>
      </c>
      <c r="BR1289">
        <v>3</v>
      </c>
      <c r="BS1289">
        <v>0</v>
      </c>
      <c r="BT1289">
        <v>110</v>
      </c>
      <c r="BU1289">
        <v>0</v>
      </c>
      <c r="BV1289">
        <v>0</v>
      </c>
      <c r="BW1289">
        <v>0</v>
      </c>
      <c r="BX1289">
        <v>0</v>
      </c>
      <c r="BY1289">
        <v>0</v>
      </c>
      <c r="BZ1289">
        <v>0</v>
      </c>
      <c r="CA1289">
        <v>0.91500000000000004</v>
      </c>
      <c r="CB1289">
        <v>0</v>
      </c>
      <c r="CC1289">
        <v>0</v>
      </c>
      <c r="CD1289">
        <v>0.91500000000000004</v>
      </c>
      <c r="CE1289">
        <v>0</v>
      </c>
      <c r="CF1289">
        <v>4</v>
      </c>
      <c r="CG1289">
        <v>0</v>
      </c>
      <c r="CH1289">
        <v>0</v>
      </c>
      <c r="CI1289">
        <v>4</v>
      </c>
      <c r="CJ1289">
        <v>0</v>
      </c>
      <c r="CK1289">
        <v>0</v>
      </c>
      <c r="CL1289">
        <v>0</v>
      </c>
      <c r="CM1289">
        <v>0</v>
      </c>
      <c r="CN1289">
        <v>0</v>
      </c>
      <c r="CO1289">
        <v>27.212</v>
      </c>
      <c r="CP1289">
        <v>30.734000000000002</v>
      </c>
      <c r="CQ1289">
        <v>1.6419999999999999</v>
      </c>
      <c r="CR1289">
        <v>0</v>
      </c>
      <c r="CS1289">
        <v>59.588000000000001</v>
      </c>
      <c r="CT1289">
        <v>3326</v>
      </c>
      <c r="CU1289">
        <v>197</v>
      </c>
      <c r="CV1289">
        <v>7</v>
      </c>
      <c r="CW1289">
        <v>0</v>
      </c>
      <c r="CX1289">
        <v>3530</v>
      </c>
      <c r="CY1289">
        <v>0</v>
      </c>
      <c r="CZ1289">
        <v>0</v>
      </c>
      <c r="DA1289">
        <v>0</v>
      </c>
      <c r="DB1289">
        <v>0</v>
      </c>
      <c r="DC1289">
        <v>0</v>
      </c>
    </row>
    <row r="1290" spans="1:107" x14ac:dyDescent="0.45">
      <c r="A1290">
        <v>2024</v>
      </c>
      <c r="B1290">
        <v>4</v>
      </c>
      <c r="C1290" t="s">
        <v>191</v>
      </c>
      <c r="D1290">
        <v>14006</v>
      </c>
      <c r="E1290" t="s">
        <v>520</v>
      </c>
      <c r="F1290" t="s">
        <v>323</v>
      </c>
      <c r="G1290" t="s">
        <v>244</v>
      </c>
      <c r="H1290">
        <v>65.474000000000004</v>
      </c>
      <c r="I1290">
        <v>64.006</v>
      </c>
      <c r="J1290">
        <v>5.73</v>
      </c>
      <c r="K1290" t="s">
        <v>324</v>
      </c>
      <c r="L1290">
        <v>135.21</v>
      </c>
      <c r="M1290">
        <v>9425</v>
      </c>
      <c r="N1290">
        <v>496</v>
      </c>
      <c r="O1290">
        <v>39</v>
      </c>
      <c r="P1290" t="s">
        <v>324</v>
      </c>
      <c r="Q1290">
        <v>9960</v>
      </c>
      <c r="R1290" t="s">
        <v>324</v>
      </c>
      <c r="S1290" t="s">
        <v>324</v>
      </c>
      <c r="T1290" t="s">
        <v>324</v>
      </c>
      <c r="U1290" t="s">
        <v>324</v>
      </c>
      <c r="V1290">
        <v>0</v>
      </c>
      <c r="W1290" t="s">
        <v>324</v>
      </c>
      <c r="X1290" t="s">
        <v>324</v>
      </c>
      <c r="Y1290" t="s">
        <v>324</v>
      </c>
      <c r="Z1290" t="s">
        <v>324</v>
      </c>
      <c r="AA1290">
        <v>0</v>
      </c>
      <c r="AB1290">
        <v>4970.835</v>
      </c>
      <c r="AC1290">
        <v>3084.9870000000001</v>
      </c>
      <c r="AD1290">
        <v>189.357</v>
      </c>
      <c r="AE1290" t="s">
        <v>324</v>
      </c>
      <c r="AF1290">
        <v>8245.1790000000001</v>
      </c>
      <c r="AG1290">
        <v>3.3220000000000001</v>
      </c>
      <c r="AH1290">
        <v>0.73199999999999998</v>
      </c>
      <c r="AI1290" t="s">
        <v>324</v>
      </c>
      <c r="AJ1290" t="s">
        <v>324</v>
      </c>
      <c r="AK1290">
        <v>4.0540000000000003</v>
      </c>
      <c r="AL1290">
        <v>727</v>
      </c>
      <c r="AM1290">
        <v>10</v>
      </c>
      <c r="AN1290" t="s">
        <v>324</v>
      </c>
      <c r="AO1290" t="s">
        <v>324</v>
      </c>
      <c r="AP1290">
        <v>737</v>
      </c>
      <c r="AQ1290">
        <v>8.1159999999999997</v>
      </c>
      <c r="AR1290">
        <v>1.1220000000000001</v>
      </c>
      <c r="AS1290" t="s">
        <v>324</v>
      </c>
      <c r="AT1290" t="s">
        <v>324</v>
      </c>
      <c r="AU1290">
        <v>9.2379999999999995</v>
      </c>
      <c r="AV1290" t="s">
        <v>324</v>
      </c>
      <c r="AW1290" t="s">
        <v>324</v>
      </c>
      <c r="AX1290" t="s">
        <v>324</v>
      </c>
      <c r="AY1290" t="s">
        <v>324</v>
      </c>
      <c r="AZ1290">
        <v>0</v>
      </c>
      <c r="BA1290" t="s">
        <v>324</v>
      </c>
      <c r="BB1290" t="s">
        <v>324</v>
      </c>
      <c r="BC1290" t="s">
        <v>324</v>
      </c>
      <c r="BD1290" t="s">
        <v>324</v>
      </c>
      <c r="BE1290">
        <v>0</v>
      </c>
      <c r="BF1290" t="s">
        <v>324</v>
      </c>
      <c r="BG1290" t="s">
        <v>324</v>
      </c>
      <c r="BH1290" t="s">
        <v>324</v>
      </c>
      <c r="BI1290" t="s">
        <v>324</v>
      </c>
      <c r="BJ1290">
        <v>0</v>
      </c>
      <c r="BK1290">
        <v>0.29899999999999999</v>
      </c>
      <c r="BL1290">
        <v>2.0179999999999998</v>
      </c>
      <c r="BM1290">
        <v>25.733000000000001</v>
      </c>
      <c r="BN1290" t="s">
        <v>324</v>
      </c>
      <c r="BO1290">
        <v>28.05</v>
      </c>
      <c r="BP1290">
        <v>56</v>
      </c>
      <c r="BQ1290">
        <v>22</v>
      </c>
      <c r="BR1290">
        <v>7</v>
      </c>
      <c r="BS1290" t="s">
        <v>324</v>
      </c>
      <c r="BT1290">
        <v>85</v>
      </c>
      <c r="BU1290">
        <v>3.702</v>
      </c>
      <c r="BV1290">
        <v>5.2990000000000004</v>
      </c>
      <c r="BW1290">
        <v>748.8</v>
      </c>
      <c r="BX1290" t="s">
        <v>324</v>
      </c>
      <c r="BY1290">
        <v>757.80100000000004</v>
      </c>
      <c r="BZ1290" t="s">
        <v>324</v>
      </c>
      <c r="CA1290">
        <v>3.105</v>
      </c>
      <c r="CB1290">
        <v>1</v>
      </c>
      <c r="CC1290" t="s">
        <v>324</v>
      </c>
      <c r="CD1290">
        <v>4.1050000000000004</v>
      </c>
      <c r="CE1290" t="s">
        <v>324</v>
      </c>
      <c r="CF1290">
        <v>7</v>
      </c>
      <c r="CG1290">
        <v>1</v>
      </c>
      <c r="CH1290" t="s">
        <v>324</v>
      </c>
      <c r="CI1290">
        <v>8</v>
      </c>
      <c r="CJ1290" t="s">
        <v>324</v>
      </c>
      <c r="CK1290" t="s">
        <v>324</v>
      </c>
      <c r="CL1290" t="s">
        <v>324</v>
      </c>
      <c r="CM1290" t="s">
        <v>324</v>
      </c>
      <c r="CN1290">
        <v>0</v>
      </c>
      <c r="CO1290">
        <v>65.772999999999996</v>
      </c>
      <c r="CP1290">
        <v>69.129000000000005</v>
      </c>
      <c r="CQ1290">
        <v>32.463000000000001</v>
      </c>
      <c r="CR1290">
        <v>0</v>
      </c>
      <c r="CS1290">
        <v>167.36500000000001</v>
      </c>
      <c r="CT1290">
        <v>9481</v>
      </c>
      <c r="CU1290">
        <v>525</v>
      </c>
      <c r="CV1290">
        <v>47</v>
      </c>
      <c r="CW1290">
        <v>0</v>
      </c>
      <c r="CX1290">
        <v>10053</v>
      </c>
      <c r="CY1290">
        <v>4974.5370000000003</v>
      </c>
      <c r="CZ1290">
        <v>3090.2860000000001</v>
      </c>
      <c r="DA1290">
        <v>938.15700000000004</v>
      </c>
      <c r="DB1290">
        <v>0</v>
      </c>
      <c r="DC1290">
        <v>9002.98</v>
      </c>
    </row>
    <row r="1291" spans="1:107" x14ac:dyDescent="0.45">
      <c r="A1291">
        <v>2024</v>
      </c>
      <c r="B1291">
        <v>4</v>
      </c>
      <c r="C1291" t="s">
        <v>191</v>
      </c>
      <c r="D1291">
        <v>18997</v>
      </c>
      <c r="E1291" t="s">
        <v>521</v>
      </c>
      <c r="F1291" t="s">
        <v>323</v>
      </c>
      <c r="G1291" t="s">
        <v>244</v>
      </c>
      <c r="H1291">
        <v>4.3609999999999998</v>
      </c>
      <c r="I1291">
        <v>14.512</v>
      </c>
      <c r="J1291">
        <v>23.806000000000001</v>
      </c>
      <c r="K1291">
        <v>0</v>
      </c>
      <c r="L1291">
        <v>42.679000000000002</v>
      </c>
      <c r="M1291">
        <v>577</v>
      </c>
      <c r="N1291">
        <v>83</v>
      </c>
      <c r="O1291">
        <v>16</v>
      </c>
      <c r="P1291">
        <v>0</v>
      </c>
      <c r="Q1291">
        <v>676</v>
      </c>
      <c r="R1291">
        <v>0</v>
      </c>
      <c r="S1291">
        <v>0</v>
      </c>
      <c r="T1291">
        <v>0</v>
      </c>
      <c r="U1291">
        <v>0</v>
      </c>
      <c r="V1291">
        <v>0</v>
      </c>
      <c r="W1291">
        <v>0</v>
      </c>
      <c r="X1291">
        <v>0</v>
      </c>
      <c r="Y1291">
        <v>0</v>
      </c>
      <c r="Z1291">
        <v>0</v>
      </c>
      <c r="AA1291">
        <v>0</v>
      </c>
      <c r="AB1291">
        <v>0</v>
      </c>
      <c r="AC1291">
        <v>0</v>
      </c>
      <c r="AD1291">
        <v>0</v>
      </c>
      <c r="AE1291">
        <v>0</v>
      </c>
      <c r="AF1291">
        <v>0</v>
      </c>
      <c r="AG1291">
        <v>0.38300000000000001</v>
      </c>
      <c r="AH1291">
        <v>0</v>
      </c>
      <c r="AI1291">
        <v>0</v>
      </c>
      <c r="AJ1291">
        <v>0</v>
      </c>
      <c r="AK1291">
        <v>0.38300000000000001</v>
      </c>
      <c r="AL1291">
        <v>47</v>
      </c>
      <c r="AM1291">
        <v>0</v>
      </c>
      <c r="AN1291">
        <v>0</v>
      </c>
      <c r="AO1291">
        <v>0</v>
      </c>
      <c r="AP1291">
        <v>47</v>
      </c>
      <c r="AQ1291">
        <v>0</v>
      </c>
      <c r="AR1291">
        <v>0</v>
      </c>
      <c r="AS1291">
        <v>0</v>
      </c>
      <c r="AT1291">
        <v>0</v>
      </c>
      <c r="AU1291">
        <v>0</v>
      </c>
      <c r="AV1291">
        <v>0</v>
      </c>
      <c r="AW1291">
        <v>0</v>
      </c>
      <c r="AX1291">
        <v>0</v>
      </c>
      <c r="AY1291">
        <v>0</v>
      </c>
      <c r="AZ1291">
        <v>0</v>
      </c>
      <c r="BA1291">
        <v>0</v>
      </c>
      <c r="BB1291">
        <v>0</v>
      </c>
      <c r="BC1291">
        <v>0</v>
      </c>
      <c r="BD1291">
        <v>0</v>
      </c>
      <c r="BE1291">
        <v>0</v>
      </c>
      <c r="BF1291">
        <v>0</v>
      </c>
      <c r="BG1291">
        <v>0</v>
      </c>
      <c r="BH1291">
        <v>0</v>
      </c>
      <c r="BI1291">
        <v>0</v>
      </c>
      <c r="BJ1291">
        <v>0</v>
      </c>
      <c r="BK1291">
        <v>0.27300000000000002</v>
      </c>
      <c r="BL1291">
        <v>3.3450000000000002</v>
      </c>
      <c r="BM1291">
        <v>4.5</v>
      </c>
      <c r="BN1291">
        <v>0</v>
      </c>
      <c r="BO1291">
        <v>8.1180000000000003</v>
      </c>
      <c r="BP1291">
        <v>41</v>
      </c>
      <c r="BQ1291">
        <v>20</v>
      </c>
      <c r="BR1291">
        <v>1</v>
      </c>
      <c r="BS1291">
        <v>0</v>
      </c>
      <c r="BT1291">
        <v>62</v>
      </c>
      <c r="BU1291">
        <v>0</v>
      </c>
      <c r="BV1291">
        <v>0</v>
      </c>
      <c r="BW1291">
        <v>0</v>
      </c>
      <c r="BX1291">
        <v>0</v>
      </c>
      <c r="BY1291">
        <v>0</v>
      </c>
      <c r="BZ1291">
        <v>0</v>
      </c>
      <c r="CA1291">
        <v>0.78</v>
      </c>
      <c r="CB1291">
        <v>2.8</v>
      </c>
      <c r="CC1291">
        <v>0</v>
      </c>
      <c r="CD1291">
        <v>3.58</v>
      </c>
      <c r="CE1291">
        <v>0</v>
      </c>
      <c r="CF1291">
        <v>4</v>
      </c>
      <c r="CG1291">
        <v>1</v>
      </c>
      <c r="CH1291">
        <v>0</v>
      </c>
      <c r="CI1291">
        <v>5</v>
      </c>
      <c r="CJ1291">
        <v>0</v>
      </c>
      <c r="CK1291">
        <v>0</v>
      </c>
      <c r="CL1291">
        <v>0</v>
      </c>
      <c r="CM1291">
        <v>0</v>
      </c>
      <c r="CN1291">
        <v>0</v>
      </c>
      <c r="CO1291">
        <v>4.6340000000000003</v>
      </c>
      <c r="CP1291">
        <v>18.637</v>
      </c>
      <c r="CQ1291">
        <v>31.106000000000002</v>
      </c>
      <c r="CR1291">
        <v>0</v>
      </c>
      <c r="CS1291">
        <v>54.377000000000002</v>
      </c>
      <c r="CT1291">
        <v>618</v>
      </c>
      <c r="CU1291">
        <v>107</v>
      </c>
      <c r="CV1291">
        <v>18</v>
      </c>
      <c r="CW1291">
        <v>0</v>
      </c>
      <c r="CX1291">
        <v>743</v>
      </c>
      <c r="CY1291">
        <v>0</v>
      </c>
      <c r="CZ1291">
        <v>0</v>
      </c>
      <c r="DA1291">
        <v>0</v>
      </c>
      <c r="DB1291">
        <v>0</v>
      </c>
      <c r="DC1291">
        <v>0</v>
      </c>
    </row>
    <row r="1292" spans="1:107" x14ac:dyDescent="0.45">
      <c r="A1292">
        <v>2024</v>
      </c>
      <c r="B1292">
        <v>4</v>
      </c>
      <c r="C1292" t="s">
        <v>191</v>
      </c>
      <c r="D1292">
        <v>99999</v>
      </c>
      <c r="E1292" t="s">
        <v>329</v>
      </c>
      <c r="F1292" t="s">
        <v>323</v>
      </c>
      <c r="H1292">
        <v>37.563000000000002</v>
      </c>
      <c r="I1292">
        <v>6.7869999999999999</v>
      </c>
      <c r="J1292">
        <v>7.5999999999999998E-2</v>
      </c>
      <c r="K1292" t="s">
        <v>324</v>
      </c>
      <c r="L1292">
        <v>44.426000000000002</v>
      </c>
      <c r="M1292" t="s">
        <v>324</v>
      </c>
      <c r="N1292" t="s">
        <v>324</v>
      </c>
      <c r="O1292" t="s">
        <v>324</v>
      </c>
      <c r="P1292" t="s">
        <v>324</v>
      </c>
      <c r="Q1292" t="s">
        <v>324</v>
      </c>
      <c r="R1292" t="s">
        <v>324</v>
      </c>
      <c r="S1292" t="s">
        <v>324</v>
      </c>
      <c r="T1292" t="s">
        <v>324</v>
      </c>
      <c r="U1292" t="s">
        <v>324</v>
      </c>
      <c r="V1292" t="s">
        <v>324</v>
      </c>
      <c r="W1292" t="s">
        <v>324</v>
      </c>
      <c r="X1292" t="s">
        <v>324</v>
      </c>
      <c r="Y1292" t="s">
        <v>324</v>
      </c>
      <c r="Z1292" t="s">
        <v>324</v>
      </c>
      <c r="AA1292" t="s">
        <v>324</v>
      </c>
      <c r="AB1292" t="s">
        <v>324</v>
      </c>
      <c r="AC1292" t="s">
        <v>324</v>
      </c>
      <c r="AD1292" t="s">
        <v>324</v>
      </c>
      <c r="AE1292" t="s">
        <v>324</v>
      </c>
      <c r="AF1292" t="s">
        <v>324</v>
      </c>
      <c r="AG1292" t="s">
        <v>324</v>
      </c>
      <c r="AH1292" t="s">
        <v>324</v>
      </c>
      <c r="AI1292" t="s">
        <v>324</v>
      </c>
      <c r="AJ1292" t="s">
        <v>324</v>
      </c>
      <c r="AK1292" t="s">
        <v>324</v>
      </c>
      <c r="AL1292" t="s">
        <v>324</v>
      </c>
      <c r="AM1292" t="s">
        <v>324</v>
      </c>
      <c r="AN1292" t="s">
        <v>324</v>
      </c>
      <c r="AO1292" t="s">
        <v>324</v>
      </c>
      <c r="AP1292" t="s">
        <v>324</v>
      </c>
      <c r="AQ1292" t="s">
        <v>324</v>
      </c>
      <c r="AR1292" t="s">
        <v>324</v>
      </c>
      <c r="AS1292" t="s">
        <v>324</v>
      </c>
      <c r="AT1292" t="s">
        <v>324</v>
      </c>
      <c r="AU1292" t="s">
        <v>324</v>
      </c>
      <c r="AV1292" t="s">
        <v>324</v>
      </c>
      <c r="AW1292" t="s">
        <v>324</v>
      </c>
      <c r="AX1292" t="s">
        <v>324</v>
      </c>
      <c r="AY1292" t="s">
        <v>324</v>
      </c>
      <c r="AZ1292" t="s">
        <v>324</v>
      </c>
      <c r="BA1292" t="s">
        <v>324</v>
      </c>
      <c r="BB1292" t="s">
        <v>324</v>
      </c>
      <c r="BC1292" t="s">
        <v>324</v>
      </c>
      <c r="BD1292" t="s">
        <v>324</v>
      </c>
      <c r="BE1292" t="s">
        <v>324</v>
      </c>
      <c r="BF1292" t="s">
        <v>324</v>
      </c>
      <c r="BG1292" t="s">
        <v>324</v>
      </c>
      <c r="BH1292" t="s">
        <v>324</v>
      </c>
      <c r="BI1292" t="s">
        <v>324</v>
      </c>
      <c r="BJ1292" t="s">
        <v>324</v>
      </c>
      <c r="BK1292" t="s">
        <v>324</v>
      </c>
      <c r="BL1292" t="s">
        <v>324</v>
      </c>
      <c r="BM1292" t="s">
        <v>324</v>
      </c>
      <c r="BN1292" t="s">
        <v>324</v>
      </c>
      <c r="BO1292" t="s">
        <v>324</v>
      </c>
      <c r="BP1292" t="s">
        <v>324</v>
      </c>
      <c r="BQ1292" t="s">
        <v>324</v>
      </c>
      <c r="BR1292" t="s">
        <v>324</v>
      </c>
      <c r="BS1292" t="s">
        <v>324</v>
      </c>
      <c r="BT1292" t="s">
        <v>324</v>
      </c>
      <c r="BU1292" t="s">
        <v>324</v>
      </c>
      <c r="BV1292" t="s">
        <v>324</v>
      </c>
      <c r="BW1292" t="s">
        <v>324</v>
      </c>
      <c r="BX1292" t="s">
        <v>324</v>
      </c>
      <c r="BY1292" t="s">
        <v>324</v>
      </c>
      <c r="BZ1292" t="s">
        <v>324</v>
      </c>
      <c r="CA1292" t="s">
        <v>324</v>
      </c>
      <c r="CB1292" t="s">
        <v>324</v>
      </c>
      <c r="CC1292" t="s">
        <v>324</v>
      </c>
      <c r="CD1292" t="s">
        <v>324</v>
      </c>
      <c r="CE1292" t="s">
        <v>324</v>
      </c>
      <c r="CF1292" t="s">
        <v>324</v>
      </c>
      <c r="CG1292" t="s">
        <v>324</v>
      </c>
      <c r="CH1292" t="s">
        <v>324</v>
      </c>
      <c r="CI1292" t="s">
        <v>324</v>
      </c>
      <c r="CJ1292" t="s">
        <v>324</v>
      </c>
      <c r="CK1292" t="s">
        <v>324</v>
      </c>
      <c r="CL1292" t="s">
        <v>324</v>
      </c>
      <c r="CM1292" t="s">
        <v>324</v>
      </c>
      <c r="CN1292" t="s">
        <v>324</v>
      </c>
      <c r="CO1292">
        <v>37.563000000000002</v>
      </c>
      <c r="CP1292">
        <v>6.7869999999999999</v>
      </c>
      <c r="CQ1292">
        <v>7.5999999999999998E-2</v>
      </c>
      <c r="CR1292" t="s">
        <v>324</v>
      </c>
      <c r="CS1292">
        <v>44.426000000000002</v>
      </c>
      <c r="CT1292" t="s">
        <v>324</v>
      </c>
      <c r="CU1292" t="s">
        <v>324</v>
      </c>
      <c r="CV1292" t="s">
        <v>324</v>
      </c>
      <c r="CW1292" t="s">
        <v>324</v>
      </c>
      <c r="CX1292" t="s">
        <v>324</v>
      </c>
      <c r="CY1292" t="s">
        <v>324</v>
      </c>
      <c r="CZ1292" t="s">
        <v>324</v>
      </c>
      <c r="DA1292" t="s">
        <v>324</v>
      </c>
      <c r="DB1292" t="s">
        <v>324</v>
      </c>
      <c r="DC1292" t="s">
        <v>324</v>
      </c>
    </row>
    <row r="1293" spans="1:107" x14ac:dyDescent="0.45">
      <c r="A1293">
        <v>2024</v>
      </c>
      <c r="B1293">
        <v>4</v>
      </c>
      <c r="C1293" t="s">
        <v>194</v>
      </c>
      <c r="D1293">
        <v>817</v>
      </c>
      <c r="E1293" t="s">
        <v>331</v>
      </c>
      <c r="F1293" t="s">
        <v>323</v>
      </c>
      <c r="G1293" t="s">
        <v>244</v>
      </c>
      <c r="H1293">
        <v>0.376</v>
      </c>
      <c r="I1293" t="s">
        <v>324</v>
      </c>
      <c r="J1293" t="s">
        <v>324</v>
      </c>
      <c r="K1293" t="s">
        <v>324</v>
      </c>
      <c r="L1293">
        <v>0.376</v>
      </c>
      <c r="M1293">
        <v>40</v>
      </c>
      <c r="N1293" t="s">
        <v>324</v>
      </c>
      <c r="O1293" t="s">
        <v>324</v>
      </c>
      <c r="P1293" t="s">
        <v>324</v>
      </c>
      <c r="Q1293">
        <v>40</v>
      </c>
      <c r="R1293" t="s">
        <v>324</v>
      </c>
      <c r="S1293" t="s">
        <v>324</v>
      </c>
      <c r="T1293" t="s">
        <v>324</v>
      </c>
      <c r="U1293" t="s">
        <v>324</v>
      </c>
      <c r="V1293">
        <v>0</v>
      </c>
      <c r="W1293" t="s">
        <v>324</v>
      </c>
      <c r="X1293" t="s">
        <v>324</v>
      </c>
      <c r="Y1293" t="s">
        <v>324</v>
      </c>
      <c r="Z1293" t="s">
        <v>324</v>
      </c>
      <c r="AA1293">
        <v>0</v>
      </c>
      <c r="AB1293">
        <v>32.905999999999999</v>
      </c>
      <c r="AC1293" t="s">
        <v>324</v>
      </c>
      <c r="AD1293" t="s">
        <v>324</v>
      </c>
      <c r="AE1293" t="s">
        <v>324</v>
      </c>
      <c r="AF1293">
        <v>0</v>
      </c>
      <c r="AG1293" t="s">
        <v>324</v>
      </c>
      <c r="AH1293" t="s">
        <v>324</v>
      </c>
      <c r="AI1293" t="s">
        <v>324</v>
      </c>
      <c r="AJ1293" t="s">
        <v>324</v>
      </c>
      <c r="AK1293">
        <v>0</v>
      </c>
      <c r="AL1293" t="s">
        <v>324</v>
      </c>
      <c r="AM1293" t="s">
        <v>324</v>
      </c>
      <c r="AN1293" t="s">
        <v>324</v>
      </c>
      <c r="AO1293" t="s">
        <v>324</v>
      </c>
      <c r="AP1293">
        <v>0</v>
      </c>
      <c r="AQ1293" t="s">
        <v>324</v>
      </c>
      <c r="AR1293" t="s">
        <v>324</v>
      </c>
      <c r="AS1293" t="s">
        <v>324</v>
      </c>
      <c r="AT1293" t="s">
        <v>324</v>
      </c>
      <c r="AU1293">
        <v>0</v>
      </c>
      <c r="AV1293" t="s">
        <v>324</v>
      </c>
      <c r="AW1293" t="s">
        <v>324</v>
      </c>
      <c r="AX1293" t="s">
        <v>324</v>
      </c>
      <c r="AY1293" t="s">
        <v>324</v>
      </c>
      <c r="AZ1293">
        <v>0</v>
      </c>
      <c r="BA1293" t="s">
        <v>324</v>
      </c>
      <c r="BB1293" t="s">
        <v>324</v>
      </c>
      <c r="BC1293" t="s">
        <v>324</v>
      </c>
      <c r="BD1293" t="s">
        <v>324</v>
      </c>
      <c r="BE1293">
        <v>0</v>
      </c>
      <c r="BF1293" t="s">
        <v>324</v>
      </c>
      <c r="BG1293" t="s">
        <v>324</v>
      </c>
      <c r="BH1293" t="s">
        <v>324</v>
      </c>
      <c r="BI1293" t="s">
        <v>324</v>
      </c>
      <c r="BJ1293">
        <v>0</v>
      </c>
      <c r="BK1293" t="s">
        <v>324</v>
      </c>
      <c r="BL1293" t="s">
        <v>324</v>
      </c>
      <c r="BM1293" t="s">
        <v>324</v>
      </c>
      <c r="BN1293" t="s">
        <v>324</v>
      </c>
      <c r="BO1293">
        <v>0</v>
      </c>
      <c r="BP1293" t="s">
        <v>324</v>
      </c>
      <c r="BQ1293" t="s">
        <v>324</v>
      </c>
      <c r="BR1293" t="s">
        <v>324</v>
      </c>
      <c r="BS1293" t="s">
        <v>324</v>
      </c>
      <c r="BT1293">
        <v>0</v>
      </c>
      <c r="BU1293" t="s">
        <v>324</v>
      </c>
      <c r="BV1293" t="s">
        <v>324</v>
      </c>
      <c r="BW1293" t="s">
        <v>324</v>
      </c>
      <c r="BX1293" t="s">
        <v>324</v>
      </c>
      <c r="BY1293">
        <v>0</v>
      </c>
      <c r="BZ1293" t="s">
        <v>324</v>
      </c>
      <c r="CA1293" t="s">
        <v>324</v>
      </c>
      <c r="CB1293" t="s">
        <v>324</v>
      </c>
      <c r="CC1293" t="s">
        <v>324</v>
      </c>
      <c r="CD1293">
        <v>0</v>
      </c>
      <c r="CE1293" t="s">
        <v>324</v>
      </c>
      <c r="CF1293" t="s">
        <v>324</v>
      </c>
      <c r="CG1293" t="s">
        <v>324</v>
      </c>
      <c r="CH1293" t="s">
        <v>324</v>
      </c>
      <c r="CI1293">
        <v>0</v>
      </c>
      <c r="CJ1293" t="s">
        <v>324</v>
      </c>
      <c r="CK1293" t="s">
        <v>324</v>
      </c>
      <c r="CL1293" t="s">
        <v>324</v>
      </c>
      <c r="CM1293" t="s">
        <v>324</v>
      </c>
      <c r="CN1293">
        <v>0</v>
      </c>
      <c r="CO1293">
        <v>0.376</v>
      </c>
      <c r="CP1293" t="s">
        <v>179</v>
      </c>
      <c r="CQ1293" t="s">
        <v>179</v>
      </c>
      <c r="CR1293">
        <v>0</v>
      </c>
      <c r="CS1293">
        <v>0.376</v>
      </c>
      <c r="CT1293">
        <v>40</v>
      </c>
      <c r="CU1293">
        <v>0</v>
      </c>
      <c r="CV1293">
        <v>0</v>
      </c>
      <c r="CW1293">
        <v>0</v>
      </c>
      <c r="CX1293">
        <v>40</v>
      </c>
      <c r="CY1293">
        <v>32.905999999999999</v>
      </c>
      <c r="CZ1293">
        <v>0</v>
      </c>
      <c r="DA1293">
        <v>0</v>
      </c>
      <c r="DB1293">
        <v>0</v>
      </c>
      <c r="DC1293">
        <v>32.905999999999999</v>
      </c>
    </row>
    <row r="1294" spans="1:107" x14ac:dyDescent="0.45">
      <c r="A1294">
        <v>2024</v>
      </c>
      <c r="B1294">
        <v>4</v>
      </c>
      <c r="C1294" t="s">
        <v>194</v>
      </c>
      <c r="D1294">
        <v>5860</v>
      </c>
      <c r="E1294" t="s">
        <v>333</v>
      </c>
      <c r="F1294" t="s">
        <v>323</v>
      </c>
      <c r="G1294" t="s">
        <v>244</v>
      </c>
      <c r="H1294">
        <v>0.3</v>
      </c>
      <c r="I1294">
        <v>2.3E-2</v>
      </c>
      <c r="J1294" t="s">
        <v>324</v>
      </c>
      <c r="K1294" t="s">
        <v>324</v>
      </c>
      <c r="L1294">
        <v>0.32300000000000001</v>
      </c>
      <c r="M1294">
        <v>34</v>
      </c>
      <c r="N1294">
        <v>1</v>
      </c>
      <c r="O1294" t="s">
        <v>324</v>
      </c>
      <c r="P1294" t="s">
        <v>324</v>
      </c>
      <c r="Q1294">
        <v>35</v>
      </c>
      <c r="R1294" t="s">
        <v>324</v>
      </c>
      <c r="S1294" t="s">
        <v>324</v>
      </c>
      <c r="T1294" t="s">
        <v>324</v>
      </c>
      <c r="U1294" t="s">
        <v>324</v>
      </c>
      <c r="V1294">
        <v>0</v>
      </c>
      <c r="W1294" t="s">
        <v>324</v>
      </c>
      <c r="X1294" t="s">
        <v>324</v>
      </c>
      <c r="Y1294" t="s">
        <v>324</v>
      </c>
      <c r="Z1294" t="s">
        <v>324</v>
      </c>
      <c r="AA1294">
        <v>0</v>
      </c>
      <c r="AB1294">
        <v>2.7E-2</v>
      </c>
      <c r="AC1294">
        <v>0</v>
      </c>
      <c r="AD1294" t="s">
        <v>324</v>
      </c>
      <c r="AE1294" t="s">
        <v>324</v>
      </c>
      <c r="AF1294">
        <v>2.7E-2</v>
      </c>
      <c r="AG1294" t="s">
        <v>324</v>
      </c>
      <c r="AH1294" t="s">
        <v>324</v>
      </c>
      <c r="AI1294" t="s">
        <v>324</v>
      </c>
      <c r="AJ1294" t="s">
        <v>324</v>
      </c>
      <c r="AK1294">
        <v>0</v>
      </c>
      <c r="AL1294" t="s">
        <v>324</v>
      </c>
      <c r="AM1294" t="s">
        <v>324</v>
      </c>
      <c r="AN1294" t="s">
        <v>324</v>
      </c>
      <c r="AO1294" t="s">
        <v>324</v>
      </c>
      <c r="AP1294">
        <v>0</v>
      </c>
      <c r="AQ1294" t="s">
        <v>324</v>
      </c>
      <c r="AR1294" t="s">
        <v>324</v>
      </c>
      <c r="AS1294" t="s">
        <v>324</v>
      </c>
      <c r="AT1294" t="s">
        <v>324</v>
      </c>
      <c r="AU1294">
        <v>0</v>
      </c>
      <c r="AV1294" t="s">
        <v>324</v>
      </c>
      <c r="AW1294" t="s">
        <v>324</v>
      </c>
      <c r="AX1294" t="s">
        <v>324</v>
      </c>
      <c r="AY1294" t="s">
        <v>324</v>
      </c>
      <c r="AZ1294">
        <v>0</v>
      </c>
      <c r="BA1294" t="s">
        <v>324</v>
      </c>
      <c r="BB1294" t="s">
        <v>324</v>
      </c>
      <c r="BC1294" t="s">
        <v>324</v>
      </c>
      <c r="BD1294" t="s">
        <v>324</v>
      </c>
      <c r="BE1294">
        <v>0</v>
      </c>
      <c r="BF1294" t="s">
        <v>324</v>
      </c>
      <c r="BG1294" t="s">
        <v>324</v>
      </c>
      <c r="BH1294" t="s">
        <v>324</v>
      </c>
      <c r="BI1294" t="s">
        <v>324</v>
      </c>
      <c r="BJ1294">
        <v>0</v>
      </c>
      <c r="BK1294" t="s">
        <v>324</v>
      </c>
      <c r="BL1294" t="s">
        <v>324</v>
      </c>
      <c r="BM1294" t="s">
        <v>324</v>
      </c>
      <c r="BN1294" t="s">
        <v>324</v>
      </c>
      <c r="BO1294">
        <v>0</v>
      </c>
      <c r="BP1294" t="s">
        <v>324</v>
      </c>
      <c r="BQ1294" t="s">
        <v>324</v>
      </c>
      <c r="BR1294" t="s">
        <v>324</v>
      </c>
      <c r="BS1294" t="s">
        <v>324</v>
      </c>
      <c r="BT1294">
        <v>0</v>
      </c>
      <c r="BU1294" t="s">
        <v>324</v>
      </c>
      <c r="BV1294" t="s">
        <v>324</v>
      </c>
      <c r="BW1294" t="s">
        <v>324</v>
      </c>
      <c r="BX1294" t="s">
        <v>324</v>
      </c>
      <c r="BY1294">
        <v>0</v>
      </c>
      <c r="BZ1294" t="s">
        <v>324</v>
      </c>
      <c r="CA1294" t="s">
        <v>324</v>
      </c>
      <c r="CB1294" t="s">
        <v>324</v>
      </c>
      <c r="CC1294" t="s">
        <v>324</v>
      </c>
      <c r="CD1294">
        <v>0</v>
      </c>
      <c r="CE1294" t="s">
        <v>324</v>
      </c>
      <c r="CF1294" t="s">
        <v>324</v>
      </c>
      <c r="CG1294" t="s">
        <v>324</v>
      </c>
      <c r="CH1294" t="s">
        <v>324</v>
      </c>
      <c r="CI1294">
        <v>0</v>
      </c>
      <c r="CJ1294" t="s">
        <v>324</v>
      </c>
      <c r="CK1294" t="s">
        <v>324</v>
      </c>
      <c r="CL1294" t="s">
        <v>324</v>
      </c>
      <c r="CM1294" t="s">
        <v>324</v>
      </c>
      <c r="CN1294">
        <v>0</v>
      </c>
      <c r="CO1294">
        <v>0.3</v>
      </c>
      <c r="CP1294">
        <v>2.3E-2</v>
      </c>
      <c r="CQ1294" t="s">
        <v>179</v>
      </c>
      <c r="CR1294">
        <v>0</v>
      </c>
      <c r="CS1294">
        <v>0.32300000000000001</v>
      </c>
      <c r="CT1294">
        <v>34</v>
      </c>
      <c r="CU1294">
        <v>1</v>
      </c>
      <c r="CV1294">
        <v>0</v>
      </c>
      <c r="CW1294">
        <v>0</v>
      </c>
      <c r="CX1294">
        <v>35</v>
      </c>
      <c r="CY1294">
        <v>2.7E-2</v>
      </c>
      <c r="CZ1294">
        <v>0</v>
      </c>
      <c r="DA1294">
        <v>0</v>
      </c>
      <c r="DB1294">
        <v>0</v>
      </c>
      <c r="DC1294">
        <v>2.7E-2</v>
      </c>
    </row>
    <row r="1295" spans="1:107" x14ac:dyDescent="0.45">
      <c r="A1295">
        <v>2024</v>
      </c>
      <c r="B1295">
        <v>4</v>
      </c>
      <c r="C1295" t="s">
        <v>194</v>
      </c>
      <c r="D1295">
        <v>13734</v>
      </c>
      <c r="E1295" t="s">
        <v>522</v>
      </c>
      <c r="F1295" t="s">
        <v>323</v>
      </c>
      <c r="G1295" t="s">
        <v>244</v>
      </c>
      <c r="H1295">
        <v>1.8380000000000001</v>
      </c>
      <c r="I1295">
        <v>0.98099999999999998</v>
      </c>
      <c r="J1295">
        <v>0</v>
      </c>
      <c r="K1295">
        <v>0</v>
      </c>
      <c r="L1295">
        <v>2.819</v>
      </c>
      <c r="M1295">
        <v>206</v>
      </c>
      <c r="N1295">
        <v>15</v>
      </c>
      <c r="O1295">
        <v>0</v>
      </c>
      <c r="P1295">
        <v>0</v>
      </c>
      <c r="Q1295">
        <v>221</v>
      </c>
      <c r="R1295" t="s">
        <v>324</v>
      </c>
      <c r="S1295" t="s">
        <v>324</v>
      </c>
      <c r="T1295" t="s">
        <v>324</v>
      </c>
      <c r="U1295" t="s">
        <v>324</v>
      </c>
      <c r="V1295">
        <v>0</v>
      </c>
      <c r="W1295" t="s">
        <v>324</v>
      </c>
      <c r="X1295" t="s">
        <v>324</v>
      </c>
      <c r="Y1295" t="s">
        <v>324</v>
      </c>
      <c r="Z1295" t="s">
        <v>324</v>
      </c>
      <c r="AA1295">
        <v>0</v>
      </c>
      <c r="AB1295">
        <v>146.643</v>
      </c>
      <c r="AC1295">
        <v>66.161000000000001</v>
      </c>
      <c r="AD1295">
        <v>0</v>
      </c>
      <c r="AE1295">
        <v>0</v>
      </c>
      <c r="AF1295">
        <v>212.804</v>
      </c>
      <c r="AG1295" t="s">
        <v>324</v>
      </c>
      <c r="AH1295" t="s">
        <v>324</v>
      </c>
      <c r="AI1295" t="s">
        <v>324</v>
      </c>
      <c r="AJ1295" t="s">
        <v>324</v>
      </c>
      <c r="AK1295">
        <v>0</v>
      </c>
      <c r="AL1295" t="s">
        <v>324</v>
      </c>
      <c r="AM1295" t="s">
        <v>324</v>
      </c>
      <c r="AN1295" t="s">
        <v>324</v>
      </c>
      <c r="AO1295" t="s">
        <v>324</v>
      </c>
      <c r="AP1295">
        <v>0</v>
      </c>
      <c r="AQ1295" t="s">
        <v>324</v>
      </c>
      <c r="AR1295" t="s">
        <v>324</v>
      </c>
      <c r="AS1295" t="s">
        <v>324</v>
      </c>
      <c r="AT1295" t="s">
        <v>324</v>
      </c>
      <c r="AU1295">
        <v>0</v>
      </c>
      <c r="AV1295" t="s">
        <v>324</v>
      </c>
      <c r="AW1295" t="s">
        <v>324</v>
      </c>
      <c r="AX1295" t="s">
        <v>324</v>
      </c>
      <c r="AY1295" t="s">
        <v>324</v>
      </c>
      <c r="AZ1295">
        <v>0</v>
      </c>
      <c r="BA1295" t="s">
        <v>324</v>
      </c>
      <c r="BB1295" t="s">
        <v>324</v>
      </c>
      <c r="BC1295" t="s">
        <v>324</v>
      </c>
      <c r="BD1295" t="s">
        <v>324</v>
      </c>
      <c r="BE1295">
        <v>0</v>
      </c>
      <c r="BF1295" t="s">
        <v>324</v>
      </c>
      <c r="BG1295" t="s">
        <v>324</v>
      </c>
      <c r="BH1295" t="s">
        <v>324</v>
      </c>
      <c r="BI1295" t="s">
        <v>324</v>
      </c>
      <c r="BJ1295">
        <v>0</v>
      </c>
      <c r="BK1295">
        <v>0.01</v>
      </c>
      <c r="BL1295">
        <v>0</v>
      </c>
      <c r="BM1295">
        <v>0</v>
      </c>
      <c r="BN1295">
        <v>0</v>
      </c>
      <c r="BO1295">
        <v>0.01</v>
      </c>
      <c r="BP1295">
        <v>1</v>
      </c>
      <c r="BQ1295">
        <v>0</v>
      </c>
      <c r="BR1295">
        <v>0</v>
      </c>
      <c r="BS1295">
        <v>0</v>
      </c>
      <c r="BT1295">
        <v>1</v>
      </c>
      <c r="BU1295">
        <v>0</v>
      </c>
      <c r="BV1295">
        <v>0</v>
      </c>
      <c r="BW1295">
        <v>0</v>
      </c>
      <c r="BX1295">
        <v>0</v>
      </c>
      <c r="BY1295">
        <v>0</v>
      </c>
      <c r="BZ1295" t="s">
        <v>324</v>
      </c>
      <c r="CA1295" t="s">
        <v>324</v>
      </c>
      <c r="CB1295" t="s">
        <v>324</v>
      </c>
      <c r="CC1295" t="s">
        <v>324</v>
      </c>
      <c r="CD1295">
        <v>0</v>
      </c>
      <c r="CE1295" t="s">
        <v>324</v>
      </c>
      <c r="CF1295" t="s">
        <v>324</v>
      </c>
      <c r="CG1295" t="s">
        <v>324</v>
      </c>
      <c r="CH1295" t="s">
        <v>324</v>
      </c>
      <c r="CI1295">
        <v>0</v>
      </c>
      <c r="CJ1295" t="s">
        <v>324</v>
      </c>
      <c r="CK1295" t="s">
        <v>324</v>
      </c>
      <c r="CL1295" t="s">
        <v>324</v>
      </c>
      <c r="CM1295" t="s">
        <v>324</v>
      </c>
      <c r="CN1295">
        <v>0</v>
      </c>
      <c r="CO1295">
        <v>1.8480000000000001</v>
      </c>
      <c r="CP1295">
        <v>0.98099999999999998</v>
      </c>
      <c r="CQ1295" t="s">
        <v>179</v>
      </c>
      <c r="CR1295">
        <v>0</v>
      </c>
      <c r="CS1295">
        <v>2.8290000000000002</v>
      </c>
      <c r="CT1295">
        <v>207</v>
      </c>
      <c r="CU1295">
        <v>15</v>
      </c>
      <c r="CV1295">
        <v>0</v>
      </c>
      <c r="CW1295">
        <v>0</v>
      </c>
      <c r="CX1295">
        <v>222</v>
      </c>
      <c r="CY1295">
        <v>146.643</v>
      </c>
      <c r="CZ1295">
        <v>66.161000000000001</v>
      </c>
      <c r="DA1295">
        <v>0</v>
      </c>
      <c r="DB1295">
        <v>0</v>
      </c>
      <c r="DC1295">
        <v>212.804</v>
      </c>
    </row>
    <row r="1296" spans="1:107" x14ac:dyDescent="0.45">
      <c r="A1296">
        <v>2024</v>
      </c>
      <c r="B1296">
        <v>4</v>
      </c>
      <c r="C1296" t="s">
        <v>194</v>
      </c>
      <c r="D1296">
        <v>14062</v>
      </c>
      <c r="E1296" t="s">
        <v>523</v>
      </c>
      <c r="F1296" t="s">
        <v>323</v>
      </c>
      <c r="G1296" t="s">
        <v>244</v>
      </c>
      <c r="H1296">
        <v>6.758</v>
      </c>
      <c r="I1296">
        <v>0.26</v>
      </c>
      <c r="J1296" t="s">
        <v>324</v>
      </c>
      <c r="K1296" t="s">
        <v>324</v>
      </c>
      <c r="L1296">
        <v>7.0179999999999998</v>
      </c>
      <c r="M1296">
        <v>774</v>
      </c>
      <c r="N1296">
        <v>8</v>
      </c>
      <c r="O1296" t="s">
        <v>324</v>
      </c>
      <c r="P1296" t="s">
        <v>324</v>
      </c>
      <c r="Q1296">
        <v>782</v>
      </c>
      <c r="R1296" t="s">
        <v>324</v>
      </c>
      <c r="S1296" t="s">
        <v>324</v>
      </c>
      <c r="T1296" t="s">
        <v>324</v>
      </c>
      <c r="U1296" t="s">
        <v>324</v>
      </c>
      <c r="V1296">
        <v>0</v>
      </c>
      <c r="W1296" t="s">
        <v>324</v>
      </c>
      <c r="X1296" t="s">
        <v>324</v>
      </c>
      <c r="Y1296" t="s">
        <v>324</v>
      </c>
      <c r="Z1296" t="s">
        <v>324</v>
      </c>
      <c r="AA1296">
        <v>0</v>
      </c>
      <c r="AB1296" t="s">
        <v>324</v>
      </c>
      <c r="AC1296" t="s">
        <v>324</v>
      </c>
      <c r="AD1296" t="s">
        <v>324</v>
      </c>
      <c r="AE1296" t="s">
        <v>324</v>
      </c>
      <c r="AF1296">
        <v>0</v>
      </c>
      <c r="AG1296" t="s">
        <v>324</v>
      </c>
      <c r="AH1296" t="s">
        <v>324</v>
      </c>
      <c r="AI1296" t="s">
        <v>324</v>
      </c>
      <c r="AJ1296" t="s">
        <v>324</v>
      </c>
      <c r="AK1296">
        <v>0</v>
      </c>
      <c r="AL1296" t="s">
        <v>324</v>
      </c>
      <c r="AM1296" t="s">
        <v>324</v>
      </c>
      <c r="AN1296" t="s">
        <v>324</v>
      </c>
      <c r="AO1296" t="s">
        <v>324</v>
      </c>
      <c r="AP1296">
        <v>0</v>
      </c>
      <c r="AQ1296" t="s">
        <v>324</v>
      </c>
      <c r="AR1296" t="s">
        <v>324</v>
      </c>
      <c r="AS1296" t="s">
        <v>324</v>
      </c>
      <c r="AT1296" t="s">
        <v>324</v>
      </c>
      <c r="AU1296">
        <v>0</v>
      </c>
      <c r="AV1296" t="s">
        <v>324</v>
      </c>
      <c r="AW1296" t="s">
        <v>324</v>
      </c>
      <c r="AX1296" t="s">
        <v>324</v>
      </c>
      <c r="AY1296" t="s">
        <v>324</v>
      </c>
      <c r="AZ1296">
        <v>0</v>
      </c>
      <c r="BA1296" t="s">
        <v>324</v>
      </c>
      <c r="BB1296" t="s">
        <v>324</v>
      </c>
      <c r="BC1296" t="s">
        <v>324</v>
      </c>
      <c r="BD1296" t="s">
        <v>324</v>
      </c>
      <c r="BE1296">
        <v>0</v>
      </c>
      <c r="BF1296" t="s">
        <v>324</v>
      </c>
      <c r="BG1296" t="s">
        <v>324</v>
      </c>
      <c r="BH1296" t="s">
        <v>324</v>
      </c>
      <c r="BI1296" t="s">
        <v>324</v>
      </c>
      <c r="BJ1296">
        <v>0</v>
      </c>
      <c r="BK1296">
        <v>0.122</v>
      </c>
      <c r="BL1296" t="s">
        <v>324</v>
      </c>
      <c r="BM1296" t="s">
        <v>324</v>
      </c>
      <c r="BN1296" t="s">
        <v>324</v>
      </c>
      <c r="BO1296">
        <v>0.122</v>
      </c>
      <c r="BP1296">
        <v>14</v>
      </c>
      <c r="BQ1296" t="s">
        <v>324</v>
      </c>
      <c r="BR1296" t="s">
        <v>324</v>
      </c>
      <c r="BS1296" t="s">
        <v>324</v>
      </c>
      <c r="BT1296">
        <v>14</v>
      </c>
      <c r="BU1296" t="s">
        <v>324</v>
      </c>
      <c r="BV1296" t="s">
        <v>324</v>
      </c>
      <c r="BW1296" t="s">
        <v>324</v>
      </c>
      <c r="BX1296" t="s">
        <v>324</v>
      </c>
      <c r="BY1296">
        <v>0</v>
      </c>
      <c r="BZ1296" t="s">
        <v>324</v>
      </c>
      <c r="CA1296" t="s">
        <v>324</v>
      </c>
      <c r="CB1296">
        <v>1.2999999999999999E-2</v>
      </c>
      <c r="CC1296" t="s">
        <v>324</v>
      </c>
      <c r="CD1296">
        <v>1.2999999999999999E-2</v>
      </c>
      <c r="CE1296" t="s">
        <v>324</v>
      </c>
      <c r="CF1296" t="s">
        <v>324</v>
      </c>
      <c r="CG1296">
        <v>3</v>
      </c>
      <c r="CH1296" t="s">
        <v>324</v>
      </c>
      <c r="CI1296">
        <v>3</v>
      </c>
      <c r="CJ1296" t="s">
        <v>324</v>
      </c>
      <c r="CK1296" t="s">
        <v>324</v>
      </c>
      <c r="CL1296" t="s">
        <v>324</v>
      </c>
      <c r="CM1296" t="s">
        <v>324</v>
      </c>
      <c r="CN1296">
        <v>0</v>
      </c>
      <c r="CO1296">
        <v>6.88</v>
      </c>
      <c r="CP1296">
        <v>0.26</v>
      </c>
      <c r="CQ1296">
        <v>1.2999999999999999E-2</v>
      </c>
      <c r="CR1296">
        <v>0</v>
      </c>
      <c r="CS1296">
        <v>7.1529999999999996</v>
      </c>
      <c r="CT1296">
        <v>788</v>
      </c>
      <c r="CU1296">
        <v>8</v>
      </c>
      <c r="CV1296">
        <v>3</v>
      </c>
      <c r="CW1296">
        <v>0</v>
      </c>
      <c r="CX1296">
        <v>799</v>
      </c>
      <c r="CY1296">
        <v>0</v>
      </c>
      <c r="CZ1296">
        <v>0</v>
      </c>
      <c r="DA1296">
        <v>0</v>
      </c>
      <c r="DB1296">
        <v>0</v>
      </c>
      <c r="DC1296">
        <v>0</v>
      </c>
    </row>
    <row r="1297" spans="1:107" x14ac:dyDescent="0.45">
      <c r="A1297">
        <v>2024</v>
      </c>
      <c r="B1297">
        <v>4</v>
      </c>
      <c r="C1297" t="s">
        <v>194</v>
      </c>
      <c r="D1297">
        <v>14063</v>
      </c>
      <c r="E1297" t="s">
        <v>336</v>
      </c>
      <c r="F1297" t="s">
        <v>323</v>
      </c>
      <c r="G1297" t="s">
        <v>244</v>
      </c>
      <c r="H1297">
        <v>53.301000000000002</v>
      </c>
      <c r="I1297">
        <v>9.7590000000000003</v>
      </c>
      <c r="J1297">
        <v>0.48799999999999999</v>
      </c>
      <c r="K1297">
        <v>0</v>
      </c>
      <c r="L1297">
        <v>63.548000000000002</v>
      </c>
      <c r="M1297">
        <v>7551</v>
      </c>
      <c r="N1297">
        <v>195</v>
      </c>
      <c r="O1297">
        <v>4</v>
      </c>
      <c r="P1297">
        <v>0</v>
      </c>
      <c r="Q1297">
        <v>7750</v>
      </c>
      <c r="R1297">
        <v>10.506</v>
      </c>
      <c r="S1297">
        <v>14.784000000000001</v>
      </c>
      <c r="T1297">
        <v>0.78600000000000003</v>
      </c>
      <c r="U1297">
        <v>0</v>
      </c>
      <c r="V1297">
        <v>26.076000000000001</v>
      </c>
      <c r="W1297">
        <v>2952</v>
      </c>
      <c r="X1297">
        <v>1779</v>
      </c>
      <c r="Y1297">
        <v>23</v>
      </c>
      <c r="Z1297">
        <v>0</v>
      </c>
      <c r="AA1297">
        <v>4754</v>
      </c>
      <c r="AB1297">
        <v>0</v>
      </c>
      <c r="AC1297">
        <v>0</v>
      </c>
      <c r="AD1297">
        <v>0</v>
      </c>
      <c r="AE1297">
        <v>0</v>
      </c>
      <c r="AF1297">
        <v>0</v>
      </c>
      <c r="AG1297">
        <v>0</v>
      </c>
      <c r="AH1297">
        <v>0</v>
      </c>
      <c r="AI1297">
        <v>0</v>
      </c>
      <c r="AJ1297">
        <v>0</v>
      </c>
      <c r="AK1297">
        <v>0</v>
      </c>
      <c r="AL1297">
        <v>0</v>
      </c>
      <c r="AM1297">
        <v>0</v>
      </c>
      <c r="AN1297">
        <v>0</v>
      </c>
      <c r="AO1297">
        <v>0</v>
      </c>
      <c r="AP1297">
        <v>0</v>
      </c>
      <c r="AQ1297">
        <v>0</v>
      </c>
      <c r="AR1297">
        <v>0</v>
      </c>
      <c r="AS1297">
        <v>0</v>
      </c>
      <c r="AT1297">
        <v>0</v>
      </c>
      <c r="AU1297">
        <v>0</v>
      </c>
      <c r="AV1297">
        <v>0</v>
      </c>
      <c r="AW1297">
        <v>0</v>
      </c>
      <c r="AX1297">
        <v>0</v>
      </c>
      <c r="AY1297">
        <v>0</v>
      </c>
      <c r="AZ1297">
        <v>0</v>
      </c>
      <c r="BA1297">
        <v>0</v>
      </c>
      <c r="BB1297">
        <v>0</v>
      </c>
      <c r="BC1297">
        <v>0</v>
      </c>
      <c r="BD1297">
        <v>0</v>
      </c>
      <c r="BE1297">
        <v>0</v>
      </c>
      <c r="BF1297">
        <v>0</v>
      </c>
      <c r="BG1297">
        <v>0</v>
      </c>
      <c r="BH1297">
        <v>0</v>
      </c>
      <c r="BI1297">
        <v>0</v>
      </c>
      <c r="BJ1297">
        <v>0</v>
      </c>
      <c r="BK1297">
        <v>0.125</v>
      </c>
      <c r="BL1297">
        <v>0.505</v>
      </c>
      <c r="BM1297">
        <v>0</v>
      </c>
      <c r="BN1297">
        <v>0</v>
      </c>
      <c r="BO1297">
        <v>0.63</v>
      </c>
      <c r="BP1297">
        <v>20</v>
      </c>
      <c r="BQ1297">
        <v>8</v>
      </c>
      <c r="BR1297">
        <v>0</v>
      </c>
      <c r="BS1297">
        <v>0</v>
      </c>
      <c r="BT1297">
        <v>28</v>
      </c>
      <c r="BU1297">
        <v>0</v>
      </c>
      <c r="BV1297">
        <v>0</v>
      </c>
      <c r="BW1297">
        <v>0</v>
      </c>
      <c r="BX1297">
        <v>0</v>
      </c>
      <c r="BY1297">
        <v>0</v>
      </c>
      <c r="BZ1297">
        <v>0</v>
      </c>
      <c r="CA1297">
        <v>0</v>
      </c>
      <c r="CB1297">
        <v>0</v>
      </c>
      <c r="CC1297">
        <v>0</v>
      </c>
      <c r="CD1297">
        <v>0</v>
      </c>
      <c r="CE1297">
        <v>0</v>
      </c>
      <c r="CF1297">
        <v>0</v>
      </c>
      <c r="CG1297">
        <v>0</v>
      </c>
      <c r="CH1297">
        <v>0</v>
      </c>
      <c r="CI1297">
        <v>0</v>
      </c>
      <c r="CJ1297">
        <v>0</v>
      </c>
      <c r="CK1297">
        <v>0</v>
      </c>
      <c r="CL1297">
        <v>0</v>
      </c>
      <c r="CM1297">
        <v>0</v>
      </c>
      <c r="CN1297">
        <v>0</v>
      </c>
      <c r="CO1297">
        <v>63.932000000000002</v>
      </c>
      <c r="CP1297">
        <v>25.047999999999998</v>
      </c>
      <c r="CQ1297">
        <v>1.274</v>
      </c>
      <c r="CR1297">
        <v>0</v>
      </c>
      <c r="CS1297">
        <v>90.254000000000005</v>
      </c>
      <c r="CT1297">
        <v>10523</v>
      </c>
      <c r="CU1297">
        <v>1982</v>
      </c>
      <c r="CV1297">
        <v>27</v>
      </c>
      <c r="CW1297">
        <v>0</v>
      </c>
      <c r="CX1297">
        <v>12532</v>
      </c>
      <c r="CY1297">
        <v>0</v>
      </c>
      <c r="CZ1297">
        <v>0</v>
      </c>
      <c r="DA1297">
        <v>0</v>
      </c>
      <c r="DB1297">
        <v>0</v>
      </c>
      <c r="DC1297">
        <v>0</v>
      </c>
    </row>
    <row r="1298" spans="1:107" x14ac:dyDescent="0.45">
      <c r="A1298">
        <v>2024</v>
      </c>
      <c r="B1298">
        <v>4</v>
      </c>
      <c r="C1298" t="s">
        <v>194</v>
      </c>
      <c r="D1298">
        <v>15474</v>
      </c>
      <c r="E1298" t="s">
        <v>524</v>
      </c>
      <c r="F1298" t="s">
        <v>323</v>
      </c>
      <c r="G1298" t="s">
        <v>244</v>
      </c>
      <c r="H1298">
        <v>23.917999999999999</v>
      </c>
      <c r="I1298">
        <v>1.4430000000000001</v>
      </c>
      <c r="J1298">
        <v>0.86299999999999999</v>
      </c>
      <c r="K1298" t="s">
        <v>324</v>
      </c>
      <c r="L1298">
        <v>26.224</v>
      </c>
      <c r="M1298">
        <v>3529</v>
      </c>
      <c r="N1298">
        <v>64</v>
      </c>
      <c r="O1298">
        <v>5</v>
      </c>
      <c r="P1298" t="s">
        <v>324</v>
      </c>
      <c r="Q1298">
        <v>3598</v>
      </c>
      <c r="R1298" t="s">
        <v>324</v>
      </c>
      <c r="S1298" t="s">
        <v>324</v>
      </c>
      <c r="T1298" t="s">
        <v>324</v>
      </c>
      <c r="U1298" t="s">
        <v>324</v>
      </c>
      <c r="V1298">
        <v>0</v>
      </c>
      <c r="W1298" t="s">
        <v>324</v>
      </c>
      <c r="X1298" t="s">
        <v>324</v>
      </c>
      <c r="Y1298" t="s">
        <v>324</v>
      </c>
      <c r="Z1298" t="s">
        <v>324</v>
      </c>
      <c r="AA1298">
        <v>0</v>
      </c>
      <c r="AB1298">
        <v>2370.2600000000002</v>
      </c>
      <c r="AC1298">
        <v>84.796000000000006</v>
      </c>
      <c r="AD1298">
        <v>7.9729999999999999</v>
      </c>
      <c r="AE1298" t="s">
        <v>324</v>
      </c>
      <c r="AF1298">
        <v>2463.029</v>
      </c>
      <c r="AG1298">
        <v>1.2350000000000001</v>
      </c>
      <c r="AH1298">
        <v>1.4999999999999999E-2</v>
      </c>
      <c r="AI1298" t="s">
        <v>324</v>
      </c>
      <c r="AJ1298" t="s">
        <v>324</v>
      </c>
      <c r="AK1298">
        <v>1.25</v>
      </c>
      <c r="AL1298">
        <v>182</v>
      </c>
      <c r="AM1298">
        <v>1</v>
      </c>
      <c r="AN1298" t="s">
        <v>324</v>
      </c>
      <c r="AO1298" t="s">
        <v>324</v>
      </c>
      <c r="AP1298">
        <v>183</v>
      </c>
      <c r="AQ1298">
        <v>2.9049999999999998</v>
      </c>
      <c r="AR1298">
        <v>2.7E-2</v>
      </c>
      <c r="AS1298" t="s">
        <v>324</v>
      </c>
      <c r="AT1298" t="s">
        <v>324</v>
      </c>
      <c r="AU1298">
        <v>2.9319999999999999</v>
      </c>
      <c r="AV1298">
        <v>2.1000000000000001E-2</v>
      </c>
      <c r="AW1298" t="s">
        <v>324</v>
      </c>
      <c r="AX1298" t="s">
        <v>324</v>
      </c>
      <c r="AY1298" t="s">
        <v>324</v>
      </c>
      <c r="AZ1298">
        <v>2.1000000000000001E-2</v>
      </c>
      <c r="BA1298">
        <v>3</v>
      </c>
      <c r="BB1298" t="s">
        <v>324</v>
      </c>
      <c r="BC1298" t="s">
        <v>324</v>
      </c>
      <c r="BD1298" t="s">
        <v>324</v>
      </c>
      <c r="BE1298">
        <v>3</v>
      </c>
      <c r="BF1298">
        <v>4.8000000000000001E-2</v>
      </c>
      <c r="BG1298" t="s">
        <v>324</v>
      </c>
      <c r="BH1298" t="s">
        <v>324</v>
      </c>
      <c r="BI1298" t="s">
        <v>324</v>
      </c>
      <c r="BJ1298">
        <v>4.8000000000000001E-2</v>
      </c>
      <c r="BK1298">
        <v>2.9000000000000001E-2</v>
      </c>
      <c r="BL1298" t="s">
        <v>324</v>
      </c>
      <c r="BM1298" t="s">
        <v>324</v>
      </c>
      <c r="BN1298" t="s">
        <v>324</v>
      </c>
      <c r="BO1298">
        <v>2.9000000000000001E-2</v>
      </c>
      <c r="BP1298">
        <v>9</v>
      </c>
      <c r="BQ1298" t="s">
        <v>324</v>
      </c>
      <c r="BR1298" t="s">
        <v>324</v>
      </c>
      <c r="BS1298" t="s">
        <v>324</v>
      </c>
      <c r="BT1298">
        <v>9</v>
      </c>
      <c r="BU1298">
        <v>0.91600000000000004</v>
      </c>
      <c r="BV1298" t="s">
        <v>324</v>
      </c>
      <c r="BW1298" t="s">
        <v>324</v>
      </c>
      <c r="BX1298" t="s">
        <v>324</v>
      </c>
      <c r="BY1298">
        <v>0.91600000000000004</v>
      </c>
      <c r="BZ1298">
        <v>0.01</v>
      </c>
      <c r="CA1298" t="s">
        <v>324</v>
      </c>
      <c r="CB1298" t="s">
        <v>324</v>
      </c>
      <c r="CC1298" t="s">
        <v>324</v>
      </c>
      <c r="CD1298">
        <v>0.01</v>
      </c>
      <c r="CE1298">
        <v>1</v>
      </c>
      <c r="CF1298" t="s">
        <v>324</v>
      </c>
      <c r="CG1298" t="s">
        <v>324</v>
      </c>
      <c r="CH1298" t="s">
        <v>324</v>
      </c>
      <c r="CI1298">
        <v>1</v>
      </c>
      <c r="CJ1298">
        <v>1.377</v>
      </c>
      <c r="CK1298" t="s">
        <v>324</v>
      </c>
      <c r="CL1298" t="s">
        <v>324</v>
      </c>
      <c r="CM1298" t="s">
        <v>324</v>
      </c>
      <c r="CN1298">
        <v>1.377</v>
      </c>
      <c r="CO1298">
        <v>23.957000000000001</v>
      </c>
      <c r="CP1298">
        <v>1.4430000000000001</v>
      </c>
      <c r="CQ1298">
        <v>0.86299999999999999</v>
      </c>
      <c r="CR1298">
        <v>0</v>
      </c>
      <c r="CS1298">
        <v>26.263000000000002</v>
      </c>
      <c r="CT1298">
        <v>3539</v>
      </c>
      <c r="CU1298">
        <v>64</v>
      </c>
      <c r="CV1298">
        <v>5</v>
      </c>
      <c r="CW1298">
        <v>0</v>
      </c>
      <c r="CX1298">
        <v>3608</v>
      </c>
      <c r="CY1298">
        <v>2372.5529999999999</v>
      </c>
      <c r="CZ1298">
        <v>84.796000000000006</v>
      </c>
      <c r="DA1298">
        <v>7.9729999999999999</v>
      </c>
      <c r="DB1298">
        <v>0</v>
      </c>
      <c r="DC1298">
        <v>2465.3220000000001</v>
      </c>
    </row>
    <row r="1299" spans="1:107" x14ac:dyDescent="0.45">
      <c r="A1299">
        <v>2024</v>
      </c>
      <c r="B1299">
        <v>4</v>
      </c>
      <c r="C1299" t="s">
        <v>194</v>
      </c>
      <c r="D1299">
        <v>19785</v>
      </c>
      <c r="E1299" t="s">
        <v>525</v>
      </c>
      <c r="F1299" t="s">
        <v>323</v>
      </c>
      <c r="G1299" t="s">
        <v>244</v>
      </c>
      <c r="H1299">
        <v>1.9770000000000001</v>
      </c>
      <c r="I1299" t="s">
        <v>324</v>
      </c>
      <c r="J1299" t="s">
        <v>324</v>
      </c>
      <c r="K1299" t="s">
        <v>324</v>
      </c>
      <c r="L1299">
        <v>1.9770000000000001</v>
      </c>
      <c r="M1299">
        <v>210</v>
      </c>
      <c r="N1299" t="s">
        <v>324</v>
      </c>
      <c r="O1299" t="s">
        <v>324</v>
      </c>
      <c r="P1299" t="s">
        <v>324</v>
      </c>
      <c r="Q1299">
        <v>210</v>
      </c>
      <c r="R1299" t="s">
        <v>324</v>
      </c>
      <c r="S1299" t="s">
        <v>324</v>
      </c>
      <c r="T1299" t="s">
        <v>324</v>
      </c>
      <c r="U1299" t="s">
        <v>324</v>
      </c>
      <c r="V1299">
        <v>0</v>
      </c>
      <c r="W1299" t="s">
        <v>324</v>
      </c>
      <c r="X1299" t="s">
        <v>324</v>
      </c>
      <c r="Y1299" t="s">
        <v>324</v>
      </c>
      <c r="Z1299" t="s">
        <v>324</v>
      </c>
      <c r="AA1299">
        <v>0</v>
      </c>
      <c r="AB1299" t="s">
        <v>324</v>
      </c>
      <c r="AC1299" t="s">
        <v>324</v>
      </c>
      <c r="AD1299" t="s">
        <v>324</v>
      </c>
      <c r="AE1299" t="s">
        <v>324</v>
      </c>
      <c r="AF1299">
        <v>0</v>
      </c>
      <c r="AG1299" t="s">
        <v>324</v>
      </c>
      <c r="AH1299" t="s">
        <v>324</v>
      </c>
      <c r="AI1299" t="s">
        <v>324</v>
      </c>
      <c r="AJ1299" t="s">
        <v>324</v>
      </c>
      <c r="AK1299">
        <v>0</v>
      </c>
      <c r="AL1299" t="s">
        <v>324</v>
      </c>
      <c r="AM1299" t="s">
        <v>324</v>
      </c>
      <c r="AN1299" t="s">
        <v>324</v>
      </c>
      <c r="AO1299" t="s">
        <v>324</v>
      </c>
      <c r="AP1299">
        <v>0</v>
      </c>
      <c r="AQ1299" t="s">
        <v>324</v>
      </c>
      <c r="AR1299" t="s">
        <v>324</v>
      </c>
      <c r="AS1299" t="s">
        <v>324</v>
      </c>
      <c r="AT1299" t="s">
        <v>324</v>
      </c>
      <c r="AU1299">
        <v>0</v>
      </c>
      <c r="AV1299" t="s">
        <v>324</v>
      </c>
      <c r="AW1299" t="s">
        <v>324</v>
      </c>
      <c r="AX1299" t="s">
        <v>324</v>
      </c>
      <c r="AY1299" t="s">
        <v>324</v>
      </c>
      <c r="AZ1299">
        <v>0</v>
      </c>
      <c r="BA1299" t="s">
        <v>324</v>
      </c>
      <c r="BB1299" t="s">
        <v>324</v>
      </c>
      <c r="BC1299" t="s">
        <v>324</v>
      </c>
      <c r="BD1299" t="s">
        <v>324</v>
      </c>
      <c r="BE1299">
        <v>0</v>
      </c>
      <c r="BF1299" t="s">
        <v>324</v>
      </c>
      <c r="BG1299" t="s">
        <v>324</v>
      </c>
      <c r="BH1299" t="s">
        <v>324</v>
      </c>
      <c r="BI1299" t="s">
        <v>324</v>
      </c>
      <c r="BJ1299">
        <v>0</v>
      </c>
      <c r="BK1299" t="s">
        <v>324</v>
      </c>
      <c r="BL1299" t="s">
        <v>324</v>
      </c>
      <c r="BM1299" t="s">
        <v>324</v>
      </c>
      <c r="BN1299" t="s">
        <v>324</v>
      </c>
      <c r="BO1299">
        <v>0</v>
      </c>
      <c r="BP1299" t="s">
        <v>324</v>
      </c>
      <c r="BQ1299" t="s">
        <v>324</v>
      </c>
      <c r="BR1299" t="s">
        <v>324</v>
      </c>
      <c r="BS1299" t="s">
        <v>324</v>
      </c>
      <c r="BT1299">
        <v>0</v>
      </c>
      <c r="BU1299" t="s">
        <v>324</v>
      </c>
      <c r="BV1299" t="s">
        <v>324</v>
      </c>
      <c r="BW1299" t="s">
        <v>324</v>
      </c>
      <c r="BX1299" t="s">
        <v>324</v>
      </c>
      <c r="BY1299">
        <v>0</v>
      </c>
      <c r="BZ1299" t="s">
        <v>324</v>
      </c>
      <c r="CA1299" t="s">
        <v>324</v>
      </c>
      <c r="CB1299" t="s">
        <v>324</v>
      </c>
      <c r="CC1299" t="s">
        <v>324</v>
      </c>
      <c r="CD1299">
        <v>0</v>
      </c>
      <c r="CE1299" t="s">
        <v>324</v>
      </c>
      <c r="CF1299" t="s">
        <v>324</v>
      </c>
      <c r="CG1299" t="s">
        <v>324</v>
      </c>
      <c r="CH1299" t="s">
        <v>324</v>
      </c>
      <c r="CI1299">
        <v>0</v>
      </c>
      <c r="CJ1299" t="s">
        <v>324</v>
      </c>
      <c r="CK1299" t="s">
        <v>324</v>
      </c>
      <c r="CL1299" t="s">
        <v>324</v>
      </c>
      <c r="CM1299" t="s">
        <v>324</v>
      </c>
      <c r="CN1299">
        <v>0</v>
      </c>
      <c r="CO1299">
        <v>1.9770000000000001</v>
      </c>
      <c r="CP1299" t="s">
        <v>179</v>
      </c>
      <c r="CQ1299" t="s">
        <v>179</v>
      </c>
      <c r="CR1299">
        <v>0</v>
      </c>
      <c r="CS1299">
        <v>1.9770000000000001</v>
      </c>
      <c r="CT1299">
        <v>210</v>
      </c>
      <c r="CU1299">
        <v>0</v>
      </c>
      <c r="CV1299">
        <v>0</v>
      </c>
      <c r="CW1299">
        <v>0</v>
      </c>
      <c r="CX1299">
        <v>210</v>
      </c>
      <c r="CY1299">
        <v>0</v>
      </c>
      <c r="CZ1299">
        <v>0</v>
      </c>
      <c r="DA1299">
        <v>0</v>
      </c>
      <c r="DB1299">
        <v>0</v>
      </c>
      <c r="DC1299">
        <v>0</v>
      </c>
    </row>
    <row r="1300" spans="1:107" x14ac:dyDescent="0.45">
      <c r="A1300">
        <v>2024</v>
      </c>
      <c r="B1300">
        <v>4</v>
      </c>
      <c r="C1300" t="s">
        <v>194</v>
      </c>
      <c r="D1300">
        <v>99999</v>
      </c>
      <c r="E1300" t="s">
        <v>329</v>
      </c>
      <c r="F1300" t="s">
        <v>323</v>
      </c>
      <c r="H1300">
        <v>19.385999999999999</v>
      </c>
      <c r="I1300">
        <v>1.1850000000000001</v>
      </c>
      <c r="J1300" t="s">
        <v>324</v>
      </c>
      <c r="K1300" t="s">
        <v>324</v>
      </c>
      <c r="L1300">
        <v>20.571000000000002</v>
      </c>
      <c r="M1300" t="s">
        <v>324</v>
      </c>
      <c r="N1300" t="s">
        <v>324</v>
      </c>
      <c r="O1300" t="s">
        <v>324</v>
      </c>
      <c r="P1300" t="s">
        <v>324</v>
      </c>
      <c r="Q1300" t="s">
        <v>324</v>
      </c>
      <c r="R1300" t="s">
        <v>324</v>
      </c>
      <c r="S1300" t="s">
        <v>324</v>
      </c>
      <c r="T1300" t="s">
        <v>324</v>
      </c>
      <c r="U1300" t="s">
        <v>324</v>
      </c>
      <c r="V1300" t="s">
        <v>324</v>
      </c>
      <c r="W1300" t="s">
        <v>324</v>
      </c>
      <c r="X1300" t="s">
        <v>324</v>
      </c>
      <c r="Y1300" t="s">
        <v>324</v>
      </c>
      <c r="Z1300" t="s">
        <v>324</v>
      </c>
      <c r="AA1300" t="s">
        <v>324</v>
      </c>
      <c r="AB1300" t="s">
        <v>324</v>
      </c>
      <c r="AC1300" t="s">
        <v>324</v>
      </c>
      <c r="AD1300" t="s">
        <v>324</v>
      </c>
      <c r="AE1300" t="s">
        <v>324</v>
      </c>
      <c r="AF1300" t="s">
        <v>324</v>
      </c>
      <c r="AG1300" t="s">
        <v>324</v>
      </c>
      <c r="AH1300" t="s">
        <v>324</v>
      </c>
      <c r="AI1300" t="s">
        <v>324</v>
      </c>
      <c r="AJ1300" t="s">
        <v>324</v>
      </c>
      <c r="AK1300" t="s">
        <v>324</v>
      </c>
      <c r="AL1300" t="s">
        <v>324</v>
      </c>
      <c r="AM1300" t="s">
        <v>324</v>
      </c>
      <c r="AN1300" t="s">
        <v>324</v>
      </c>
      <c r="AO1300" t="s">
        <v>324</v>
      </c>
      <c r="AP1300" t="s">
        <v>324</v>
      </c>
      <c r="AQ1300" t="s">
        <v>324</v>
      </c>
      <c r="AR1300" t="s">
        <v>324</v>
      </c>
      <c r="AS1300" t="s">
        <v>324</v>
      </c>
      <c r="AT1300" t="s">
        <v>324</v>
      </c>
      <c r="AU1300" t="s">
        <v>324</v>
      </c>
      <c r="AV1300" t="s">
        <v>324</v>
      </c>
      <c r="AW1300" t="s">
        <v>324</v>
      </c>
      <c r="AX1300" t="s">
        <v>324</v>
      </c>
      <c r="AY1300" t="s">
        <v>324</v>
      </c>
      <c r="AZ1300" t="s">
        <v>324</v>
      </c>
      <c r="BA1300" t="s">
        <v>324</v>
      </c>
      <c r="BB1300" t="s">
        <v>324</v>
      </c>
      <c r="BC1300" t="s">
        <v>324</v>
      </c>
      <c r="BD1300" t="s">
        <v>324</v>
      </c>
      <c r="BE1300" t="s">
        <v>324</v>
      </c>
      <c r="BF1300" t="s">
        <v>324</v>
      </c>
      <c r="BG1300" t="s">
        <v>324</v>
      </c>
      <c r="BH1300" t="s">
        <v>324</v>
      </c>
      <c r="BI1300" t="s">
        <v>324</v>
      </c>
      <c r="BJ1300" t="s">
        <v>324</v>
      </c>
      <c r="BK1300" t="s">
        <v>324</v>
      </c>
      <c r="BL1300" t="s">
        <v>324</v>
      </c>
      <c r="BM1300" t="s">
        <v>324</v>
      </c>
      <c r="BN1300" t="s">
        <v>324</v>
      </c>
      <c r="BO1300" t="s">
        <v>324</v>
      </c>
      <c r="BP1300" t="s">
        <v>324</v>
      </c>
      <c r="BQ1300" t="s">
        <v>324</v>
      </c>
      <c r="BR1300" t="s">
        <v>324</v>
      </c>
      <c r="BS1300" t="s">
        <v>324</v>
      </c>
      <c r="BT1300" t="s">
        <v>324</v>
      </c>
      <c r="BU1300" t="s">
        <v>324</v>
      </c>
      <c r="BV1300" t="s">
        <v>324</v>
      </c>
      <c r="BW1300" t="s">
        <v>324</v>
      </c>
      <c r="BX1300" t="s">
        <v>324</v>
      </c>
      <c r="BY1300" t="s">
        <v>324</v>
      </c>
      <c r="BZ1300" t="s">
        <v>324</v>
      </c>
      <c r="CA1300" t="s">
        <v>324</v>
      </c>
      <c r="CB1300" t="s">
        <v>324</v>
      </c>
      <c r="CC1300" t="s">
        <v>324</v>
      </c>
      <c r="CD1300" t="s">
        <v>324</v>
      </c>
      <c r="CE1300" t="s">
        <v>324</v>
      </c>
      <c r="CF1300" t="s">
        <v>324</v>
      </c>
      <c r="CG1300" t="s">
        <v>324</v>
      </c>
      <c r="CH1300" t="s">
        <v>324</v>
      </c>
      <c r="CI1300" t="s">
        <v>324</v>
      </c>
      <c r="CJ1300" t="s">
        <v>324</v>
      </c>
      <c r="CK1300" t="s">
        <v>324</v>
      </c>
      <c r="CL1300" t="s">
        <v>324</v>
      </c>
      <c r="CM1300" t="s">
        <v>324</v>
      </c>
      <c r="CN1300" t="s">
        <v>324</v>
      </c>
      <c r="CO1300">
        <v>19.385999999999999</v>
      </c>
      <c r="CP1300">
        <v>1.1850000000000001</v>
      </c>
      <c r="CQ1300" t="s">
        <v>324</v>
      </c>
      <c r="CR1300" t="s">
        <v>324</v>
      </c>
      <c r="CS1300">
        <v>20.571000000000002</v>
      </c>
      <c r="CT1300" t="s">
        <v>324</v>
      </c>
      <c r="CU1300" t="s">
        <v>324</v>
      </c>
      <c r="CV1300" t="s">
        <v>324</v>
      </c>
      <c r="CW1300" t="s">
        <v>324</v>
      </c>
      <c r="CX1300" t="s">
        <v>324</v>
      </c>
      <c r="CY1300" t="s">
        <v>324</v>
      </c>
      <c r="CZ1300" t="s">
        <v>324</v>
      </c>
      <c r="DA1300" t="s">
        <v>324</v>
      </c>
      <c r="DB1300" t="s">
        <v>324</v>
      </c>
      <c r="DC1300" t="s">
        <v>324</v>
      </c>
    </row>
    <row r="1301" spans="1:107" x14ac:dyDescent="0.45">
      <c r="A1301">
        <v>2024</v>
      </c>
      <c r="B1301">
        <v>4</v>
      </c>
      <c r="C1301" t="s">
        <v>197</v>
      </c>
      <c r="D1301">
        <v>6022</v>
      </c>
      <c r="E1301" t="s">
        <v>526</v>
      </c>
      <c r="F1301" t="s">
        <v>323</v>
      </c>
      <c r="G1301" t="s">
        <v>244</v>
      </c>
      <c r="H1301">
        <v>7.4909999999999997</v>
      </c>
      <c r="I1301">
        <v>2.06</v>
      </c>
      <c r="J1301" t="s">
        <v>324</v>
      </c>
      <c r="K1301" t="s">
        <v>324</v>
      </c>
      <c r="L1301">
        <v>9.5510000000000002</v>
      </c>
      <c r="M1301">
        <v>1122</v>
      </c>
      <c r="N1301">
        <v>101</v>
      </c>
      <c r="O1301" t="s">
        <v>324</v>
      </c>
      <c r="P1301" t="s">
        <v>324</v>
      </c>
      <c r="Q1301">
        <v>1223</v>
      </c>
      <c r="R1301" t="s">
        <v>324</v>
      </c>
      <c r="S1301" t="s">
        <v>324</v>
      </c>
      <c r="T1301" t="s">
        <v>324</v>
      </c>
      <c r="U1301" t="s">
        <v>324</v>
      </c>
      <c r="V1301">
        <v>0</v>
      </c>
      <c r="W1301" t="s">
        <v>324</v>
      </c>
      <c r="X1301" t="s">
        <v>324</v>
      </c>
      <c r="Y1301" t="s">
        <v>324</v>
      </c>
      <c r="Z1301" t="s">
        <v>324</v>
      </c>
      <c r="AA1301">
        <v>0</v>
      </c>
      <c r="AB1301" t="s">
        <v>324</v>
      </c>
      <c r="AC1301" t="s">
        <v>324</v>
      </c>
      <c r="AD1301" t="s">
        <v>324</v>
      </c>
      <c r="AE1301" t="s">
        <v>324</v>
      </c>
      <c r="AF1301">
        <v>0</v>
      </c>
      <c r="AG1301" t="s">
        <v>324</v>
      </c>
      <c r="AH1301" t="s">
        <v>324</v>
      </c>
      <c r="AI1301" t="s">
        <v>324</v>
      </c>
      <c r="AJ1301" t="s">
        <v>324</v>
      </c>
      <c r="AK1301">
        <v>0</v>
      </c>
      <c r="AL1301" t="s">
        <v>324</v>
      </c>
      <c r="AM1301" t="s">
        <v>324</v>
      </c>
      <c r="AN1301" t="s">
        <v>324</v>
      </c>
      <c r="AO1301" t="s">
        <v>324</v>
      </c>
      <c r="AP1301">
        <v>0</v>
      </c>
      <c r="AQ1301" t="s">
        <v>324</v>
      </c>
      <c r="AR1301" t="s">
        <v>324</v>
      </c>
      <c r="AS1301" t="s">
        <v>324</v>
      </c>
      <c r="AT1301" t="s">
        <v>324</v>
      </c>
      <c r="AU1301">
        <v>0</v>
      </c>
      <c r="AV1301" t="s">
        <v>324</v>
      </c>
      <c r="AW1301" t="s">
        <v>324</v>
      </c>
      <c r="AX1301" t="s">
        <v>324</v>
      </c>
      <c r="AY1301" t="s">
        <v>324</v>
      </c>
      <c r="AZ1301">
        <v>0</v>
      </c>
      <c r="BA1301" t="s">
        <v>324</v>
      </c>
      <c r="BB1301" t="s">
        <v>324</v>
      </c>
      <c r="BC1301" t="s">
        <v>324</v>
      </c>
      <c r="BD1301" t="s">
        <v>324</v>
      </c>
      <c r="BE1301">
        <v>0</v>
      </c>
      <c r="BF1301" t="s">
        <v>324</v>
      </c>
      <c r="BG1301" t="s">
        <v>324</v>
      </c>
      <c r="BH1301" t="s">
        <v>324</v>
      </c>
      <c r="BI1301" t="s">
        <v>324</v>
      </c>
      <c r="BJ1301">
        <v>0</v>
      </c>
      <c r="BK1301" t="s">
        <v>324</v>
      </c>
      <c r="BL1301" t="s">
        <v>324</v>
      </c>
      <c r="BM1301" t="s">
        <v>324</v>
      </c>
      <c r="BN1301" t="s">
        <v>324</v>
      </c>
      <c r="BO1301">
        <v>0</v>
      </c>
      <c r="BP1301" t="s">
        <v>324</v>
      </c>
      <c r="BQ1301" t="s">
        <v>324</v>
      </c>
      <c r="BR1301" t="s">
        <v>324</v>
      </c>
      <c r="BS1301" t="s">
        <v>324</v>
      </c>
      <c r="BT1301">
        <v>0</v>
      </c>
      <c r="BU1301" t="s">
        <v>324</v>
      </c>
      <c r="BV1301" t="s">
        <v>324</v>
      </c>
      <c r="BW1301" t="s">
        <v>324</v>
      </c>
      <c r="BX1301" t="s">
        <v>324</v>
      </c>
      <c r="BY1301">
        <v>0</v>
      </c>
      <c r="BZ1301" t="s">
        <v>324</v>
      </c>
      <c r="CA1301" t="s">
        <v>324</v>
      </c>
      <c r="CB1301" t="s">
        <v>324</v>
      </c>
      <c r="CC1301" t="s">
        <v>324</v>
      </c>
      <c r="CD1301">
        <v>0</v>
      </c>
      <c r="CE1301" t="s">
        <v>324</v>
      </c>
      <c r="CF1301" t="s">
        <v>324</v>
      </c>
      <c r="CG1301" t="s">
        <v>324</v>
      </c>
      <c r="CH1301" t="s">
        <v>324</v>
      </c>
      <c r="CI1301">
        <v>0</v>
      </c>
      <c r="CJ1301" t="s">
        <v>324</v>
      </c>
      <c r="CK1301" t="s">
        <v>324</v>
      </c>
      <c r="CL1301" t="s">
        <v>324</v>
      </c>
      <c r="CM1301" t="s">
        <v>324</v>
      </c>
      <c r="CN1301">
        <v>0</v>
      </c>
      <c r="CO1301">
        <v>7.4909999999999997</v>
      </c>
      <c r="CP1301">
        <v>2.06</v>
      </c>
      <c r="CQ1301" t="s">
        <v>179</v>
      </c>
      <c r="CR1301">
        <v>0</v>
      </c>
      <c r="CS1301">
        <v>9.5510000000000002</v>
      </c>
      <c r="CT1301">
        <v>1122</v>
      </c>
      <c r="CU1301">
        <v>101</v>
      </c>
      <c r="CV1301">
        <v>0</v>
      </c>
      <c r="CW1301">
        <v>0</v>
      </c>
      <c r="CX1301">
        <v>1223</v>
      </c>
      <c r="CY1301">
        <v>0</v>
      </c>
      <c r="CZ1301">
        <v>0</v>
      </c>
      <c r="DA1301">
        <v>0</v>
      </c>
      <c r="DB1301">
        <v>0</v>
      </c>
      <c r="DC1301">
        <v>0</v>
      </c>
    </row>
    <row r="1302" spans="1:107" x14ac:dyDescent="0.45">
      <c r="A1302">
        <v>2024</v>
      </c>
      <c r="B1302">
        <v>4</v>
      </c>
      <c r="C1302" t="s">
        <v>197</v>
      </c>
      <c r="D1302">
        <v>9191</v>
      </c>
      <c r="E1302" t="s">
        <v>396</v>
      </c>
      <c r="F1302" t="s">
        <v>323</v>
      </c>
      <c r="G1302" t="s">
        <v>247</v>
      </c>
      <c r="H1302">
        <v>1.83</v>
      </c>
      <c r="I1302">
        <v>0.38200000000000001</v>
      </c>
      <c r="J1302">
        <v>1.2529999999999999</v>
      </c>
      <c r="K1302" t="s">
        <v>324</v>
      </c>
      <c r="L1302">
        <v>3.4649999999999999</v>
      </c>
      <c r="M1302">
        <v>210</v>
      </c>
      <c r="N1302">
        <v>15</v>
      </c>
      <c r="O1302">
        <v>20</v>
      </c>
      <c r="P1302" t="s">
        <v>324</v>
      </c>
      <c r="Q1302">
        <v>245</v>
      </c>
      <c r="R1302" t="s">
        <v>324</v>
      </c>
      <c r="S1302" t="s">
        <v>324</v>
      </c>
      <c r="T1302" t="s">
        <v>324</v>
      </c>
      <c r="U1302" t="s">
        <v>324</v>
      </c>
      <c r="V1302">
        <v>0</v>
      </c>
      <c r="W1302" t="s">
        <v>324</v>
      </c>
      <c r="X1302" t="s">
        <v>324</v>
      </c>
      <c r="Y1302" t="s">
        <v>324</v>
      </c>
      <c r="Z1302" t="s">
        <v>324</v>
      </c>
      <c r="AA1302">
        <v>0</v>
      </c>
      <c r="AB1302" t="s">
        <v>324</v>
      </c>
      <c r="AC1302" t="s">
        <v>324</v>
      </c>
      <c r="AD1302" t="s">
        <v>324</v>
      </c>
      <c r="AE1302" t="s">
        <v>324</v>
      </c>
      <c r="AF1302">
        <v>0</v>
      </c>
      <c r="AG1302" t="s">
        <v>324</v>
      </c>
      <c r="AH1302" t="s">
        <v>324</v>
      </c>
      <c r="AI1302" t="s">
        <v>324</v>
      </c>
      <c r="AJ1302" t="s">
        <v>324</v>
      </c>
      <c r="AK1302">
        <v>0</v>
      </c>
      <c r="AL1302" t="s">
        <v>324</v>
      </c>
      <c r="AM1302" t="s">
        <v>324</v>
      </c>
      <c r="AN1302" t="s">
        <v>324</v>
      </c>
      <c r="AO1302" t="s">
        <v>324</v>
      </c>
      <c r="AP1302">
        <v>0</v>
      </c>
      <c r="AQ1302" t="s">
        <v>324</v>
      </c>
      <c r="AR1302" t="s">
        <v>324</v>
      </c>
      <c r="AS1302" t="s">
        <v>324</v>
      </c>
      <c r="AT1302" t="s">
        <v>324</v>
      </c>
      <c r="AU1302">
        <v>0</v>
      </c>
      <c r="AV1302" t="s">
        <v>324</v>
      </c>
      <c r="AW1302" t="s">
        <v>324</v>
      </c>
      <c r="AX1302" t="s">
        <v>324</v>
      </c>
      <c r="AY1302" t="s">
        <v>324</v>
      </c>
      <c r="AZ1302">
        <v>0</v>
      </c>
      <c r="BA1302" t="s">
        <v>324</v>
      </c>
      <c r="BB1302" t="s">
        <v>324</v>
      </c>
      <c r="BC1302" t="s">
        <v>324</v>
      </c>
      <c r="BD1302" t="s">
        <v>324</v>
      </c>
      <c r="BE1302">
        <v>0</v>
      </c>
      <c r="BF1302" t="s">
        <v>324</v>
      </c>
      <c r="BG1302" t="s">
        <v>324</v>
      </c>
      <c r="BH1302" t="s">
        <v>324</v>
      </c>
      <c r="BI1302" t="s">
        <v>324</v>
      </c>
      <c r="BJ1302">
        <v>0</v>
      </c>
      <c r="BK1302" t="s">
        <v>324</v>
      </c>
      <c r="BL1302" t="s">
        <v>324</v>
      </c>
      <c r="BM1302" t="s">
        <v>324</v>
      </c>
      <c r="BN1302" t="s">
        <v>324</v>
      </c>
      <c r="BO1302">
        <v>0</v>
      </c>
      <c r="BP1302" t="s">
        <v>324</v>
      </c>
      <c r="BQ1302" t="s">
        <v>324</v>
      </c>
      <c r="BR1302" t="s">
        <v>324</v>
      </c>
      <c r="BS1302" t="s">
        <v>324</v>
      </c>
      <c r="BT1302">
        <v>0</v>
      </c>
      <c r="BU1302" t="s">
        <v>324</v>
      </c>
      <c r="BV1302" t="s">
        <v>324</v>
      </c>
      <c r="BW1302" t="s">
        <v>324</v>
      </c>
      <c r="BX1302" t="s">
        <v>324</v>
      </c>
      <c r="BY1302">
        <v>0</v>
      </c>
      <c r="BZ1302" t="s">
        <v>324</v>
      </c>
      <c r="CA1302" t="s">
        <v>324</v>
      </c>
      <c r="CB1302" t="s">
        <v>324</v>
      </c>
      <c r="CC1302" t="s">
        <v>324</v>
      </c>
      <c r="CD1302">
        <v>0</v>
      </c>
      <c r="CE1302" t="s">
        <v>324</v>
      </c>
      <c r="CF1302" t="s">
        <v>324</v>
      </c>
      <c r="CG1302" t="s">
        <v>324</v>
      </c>
      <c r="CH1302" t="s">
        <v>324</v>
      </c>
      <c r="CI1302">
        <v>0</v>
      </c>
      <c r="CJ1302" t="s">
        <v>324</v>
      </c>
      <c r="CK1302" t="s">
        <v>324</v>
      </c>
      <c r="CL1302" t="s">
        <v>324</v>
      </c>
      <c r="CM1302" t="s">
        <v>324</v>
      </c>
      <c r="CN1302">
        <v>0</v>
      </c>
      <c r="CO1302">
        <v>1.83</v>
      </c>
      <c r="CP1302">
        <v>0.38200000000000001</v>
      </c>
      <c r="CQ1302">
        <v>1.2529999999999999</v>
      </c>
      <c r="CR1302">
        <v>0</v>
      </c>
      <c r="CS1302">
        <v>3.4649999999999999</v>
      </c>
      <c r="CT1302">
        <v>210</v>
      </c>
      <c r="CU1302">
        <v>15</v>
      </c>
      <c r="CV1302">
        <v>20</v>
      </c>
      <c r="CW1302">
        <v>0</v>
      </c>
      <c r="CX1302">
        <v>245</v>
      </c>
      <c r="CY1302">
        <v>0</v>
      </c>
      <c r="CZ1302">
        <v>0</v>
      </c>
      <c r="DA1302">
        <v>0</v>
      </c>
      <c r="DB1302">
        <v>0</v>
      </c>
      <c r="DC1302">
        <v>0</v>
      </c>
    </row>
    <row r="1303" spans="1:107" x14ac:dyDescent="0.45">
      <c r="A1303">
        <v>2024</v>
      </c>
      <c r="B1303">
        <v>4</v>
      </c>
      <c r="C1303" t="s">
        <v>197</v>
      </c>
      <c r="D1303">
        <v>14354</v>
      </c>
      <c r="E1303" t="s">
        <v>351</v>
      </c>
      <c r="F1303" t="s">
        <v>323</v>
      </c>
      <c r="G1303" t="s">
        <v>247</v>
      </c>
      <c r="H1303">
        <v>137.69</v>
      </c>
      <c r="I1303">
        <v>53.276000000000003</v>
      </c>
      <c r="J1303">
        <v>5</v>
      </c>
      <c r="K1303">
        <v>0</v>
      </c>
      <c r="L1303">
        <v>195.96600000000001</v>
      </c>
      <c r="M1303">
        <v>17805</v>
      </c>
      <c r="N1303">
        <v>1144</v>
      </c>
      <c r="O1303">
        <v>178</v>
      </c>
      <c r="P1303">
        <v>0</v>
      </c>
      <c r="Q1303">
        <v>19127</v>
      </c>
      <c r="R1303" t="s">
        <v>324</v>
      </c>
      <c r="S1303" t="s">
        <v>324</v>
      </c>
      <c r="T1303" t="s">
        <v>324</v>
      </c>
      <c r="U1303" t="s">
        <v>324</v>
      </c>
      <c r="V1303">
        <v>0</v>
      </c>
      <c r="W1303" t="s">
        <v>324</v>
      </c>
      <c r="X1303" t="s">
        <v>324</v>
      </c>
      <c r="Y1303" t="s">
        <v>324</v>
      </c>
      <c r="Z1303" t="s">
        <v>324</v>
      </c>
      <c r="AA1303">
        <v>0</v>
      </c>
      <c r="AB1303" t="s">
        <v>324</v>
      </c>
      <c r="AC1303" t="s">
        <v>324</v>
      </c>
      <c r="AD1303" t="s">
        <v>324</v>
      </c>
      <c r="AE1303" t="s">
        <v>324</v>
      </c>
      <c r="AF1303">
        <v>0</v>
      </c>
      <c r="AG1303">
        <v>6.3579999999999997</v>
      </c>
      <c r="AH1303">
        <v>0.314</v>
      </c>
      <c r="AI1303">
        <v>0</v>
      </c>
      <c r="AJ1303">
        <v>0</v>
      </c>
      <c r="AK1303">
        <v>6.6719999999999997</v>
      </c>
      <c r="AL1303">
        <v>596</v>
      </c>
      <c r="AM1303">
        <v>12</v>
      </c>
      <c r="AN1303">
        <v>0</v>
      </c>
      <c r="AO1303">
        <v>0</v>
      </c>
      <c r="AP1303">
        <v>608</v>
      </c>
      <c r="AQ1303">
        <v>18.978999999999999</v>
      </c>
      <c r="AR1303">
        <v>0.52200000000000002</v>
      </c>
      <c r="AS1303">
        <v>0</v>
      </c>
      <c r="AT1303">
        <v>0</v>
      </c>
      <c r="AU1303">
        <v>19.501000000000001</v>
      </c>
      <c r="AV1303">
        <v>3.9E-2</v>
      </c>
      <c r="AW1303">
        <v>0</v>
      </c>
      <c r="AX1303">
        <v>0</v>
      </c>
      <c r="AY1303">
        <v>0</v>
      </c>
      <c r="AZ1303">
        <v>3.9E-2</v>
      </c>
      <c r="BA1303">
        <v>4</v>
      </c>
      <c r="BB1303">
        <v>0</v>
      </c>
      <c r="BC1303">
        <v>0</v>
      </c>
      <c r="BD1303">
        <v>0</v>
      </c>
      <c r="BE1303">
        <v>4</v>
      </c>
      <c r="BF1303">
        <v>9.6000000000000002E-2</v>
      </c>
      <c r="BG1303">
        <v>0</v>
      </c>
      <c r="BH1303">
        <v>0</v>
      </c>
      <c r="BI1303">
        <v>0</v>
      </c>
      <c r="BJ1303">
        <v>9.6000000000000002E-2</v>
      </c>
      <c r="BK1303">
        <v>7.8E-2</v>
      </c>
      <c r="BL1303">
        <v>8.6999999999999994E-2</v>
      </c>
      <c r="BM1303">
        <v>0</v>
      </c>
      <c r="BN1303">
        <v>0</v>
      </c>
      <c r="BO1303">
        <v>0.16500000000000001</v>
      </c>
      <c r="BP1303">
        <v>18</v>
      </c>
      <c r="BQ1303">
        <v>9</v>
      </c>
      <c r="BR1303">
        <v>0</v>
      </c>
      <c r="BS1303">
        <v>0</v>
      </c>
      <c r="BT1303">
        <v>27</v>
      </c>
      <c r="BU1303" t="s">
        <v>324</v>
      </c>
      <c r="BV1303" t="s">
        <v>324</v>
      </c>
      <c r="BW1303" t="s">
        <v>324</v>
      </c>
      <c r="BX1303" t="s">
        <v>324</v>
      </c>
      <c r="BY1303">
        <v>0</v>
      </c>
      <c r="BZ1303">
        <v>0.14199999999999999</v>
      </c>
      <c r="CA1303">
        <v>2.7610000000000001</v>
      </c>
      <c r="CB1303">
        <v>0</v>
      </c>
      <c r="CC1303">
        <v>0</v>
      </c>
      <c r="CD1303">
        <v>2.903</v>
      </c>
      <c r="CE1303">
        <v>9</v>
      </c>
      <c r="CF1303">
        <v>16</v>
      </c>
      <c r="CG1303">
        <v>0</v>
      </c>
      <c r="CH1303">
        <v>0</v>
      </c>
      <c r="CI1303">
        <v>25</v>
      </c>
      <c r="CJ1303" t="s">
        <v>324</v>
      </c>
      <c r="CK1303" t="s">
        <v>324</v>
      </c>
      <c r="CL1303" t="s">
        <v>324</v>
      </c>
      <c r="CM1303" t="s">
        <v>324</v>
      </c>
      <c r="CN1303">
        <v>0</v>
      </c>
      <c r="CO1303">
        <v>137.91</v>
      </c>
      <c r="CP1303">
        <v>56.124000000000002</v>
      </c>
      <c r="CQ1303">
        <v>5</v>
      </c>
      <c r="CR1303">
        <v>0</v>
      </c>
      <c r="CS1303">
        <v>199.03399999999999</v>
      </c>
      <c r="CT1303">
        <v>17832</v>
      </c>
      <c r="CU1303">
        <v>1169</v>
      </c>
      <c r="CV1303">
        <v>178</v>
      </c>
      <c r="CW1303">
        <v>0</v>
      </c>
      <c r="CX1303">
        <v>19179</v>
      </c>
      <c r="CY1303">
        <v>0</v>
      </c>
      <c r="CZ1303">
        <v>0</v>
      </c>
      <c r="DA1303">
        <v>0</v>
      </c>
      <c r="DB1303">
        <v>0</v>
      </c>
      <c r="DC1303">
        <v>0</v>
      </c>
    </row>
    <row r="1304" spans="1:107" x14ac:dyDescent="0.45">
      <c r="A1304">
        <v>2024</v>
      </c>
      <c r="B1304">
        <v>4</v>
      </c>
      <c r="C1304" t="s">
        <v>197</v>
      </c>
      <c r="D1304">
        <v>15248</v>
      </c>
      <c r="E1304" t="s">
        <v>527</v>
      </c>
      <c r="F1304" t="s">
        <v>323</v>
      </c>
      <c r="G1304" t="s">
        <v>247</v>
      </c>
      <c r="H1304">
        <v>185.911</v>
      </c>
      <c r="I1304">
        <v>46.890999999999998</v>
      </c>
      <c r="J1304">
        <v>11.086</v>
      </c>
      <c r="K1304" t="s">
        <v>324</v>
      </c>
      <c r="L1304">
        <v>243.88800000000001</v>
      </c>
      <c r="M1304">
        <v>25255</v>
      </c>
      <c r="N1304">
        <v>987</v>
      </c>
      <c r="O1304">
        <v>67</v>
      </c>
      <c r="P1304" t="s">
        <v>324</v>
      </c>
      <c r="Q1304">
        <v>26309</v>
      </c>
      <c r="R1304" t="s">
        <v>324</v>
      </c>
      <c r="S1304" t="s">
        <v>324</v>
      </c>
      <c r="T1304" t="s">
        <v>324</v>
      </c>
      <c r="U1304" t="s">
        <v>324</v>
      </c>
      <c r="V1304">
        <v>0</v>
      </c>
      <c r="W1304" t="s">
        <v>324</v>
      </c>
      <c r="X1304" t="s">
        <v>324</v>
      </c>
      <c r="Y1304" t="s">
        <v>324</v>
      </c>
      <c r="Z1304" t="s">
        <v>324</v>
      </c>
      <c r="AA1304">
        <v>0</v>
      </c>
      <c r="AB1304" t="s">
        <v>324</v>
      </c>
      <c r="AC1304" t="s">
        <v>324</v>
      </c>
      <c r="AD1304" t="s">
        <v>324</v>
      </c>
      <c r="AE1304" t="s">
        <v>324</v>
      </c>
      <c r="AF1304">
        <v>0</v>
      </c>
      <c r="AG1304" t="s">
        <v>324</v>
      </c>
      <c r="AH1304" t="s">
        <v>324</v>
      </c>
      <c r="AI1304" t="s">
        <v>324</v>
      </c>
      <c r="AJ1304" t="s">
        <v>324</v>
      </c>
      <c r="AK1304">
        <v>0</v>
      </c>
      <c r="AL1304" t="s">
        <v>324</v>
      </c>
      <c r="AM1304" t="s">
        <v>324</v>
      </c>
      <c r="AN1304" t="s">
        <v>324</v>
      </c>
      <c r="AO1304" t="s">
        <v>324</v>
      </c>
      <c r="AP1304">
        <v>0</v>
      </c>
      <c r="AQ1304" t="s">
        <v>324</v>
      </c>
      <c r="AR1304" t="s">
        <v>324</v>
      </c>
      <c r="AS1304" t="s">
        <v>324</v>
      </c>
      <c r="AT1304" t="s">
        <v>324</v>
      </c>
      <c r="AU1304">
        <v>0</v>
      </c>
      <c r="AV1304" t="s">
        <v>324</v>
      </c>
      <c r="AW1304" t="s">
        <v>324</v>
      </c>
      <c r="AX1304" t="s">
        <v>324</v>
      </c>
      <c r="AY1304" t="s">
        <v>324</v>
      </c>
      <c r="AZ1304">
        <v>0</v>
      </c>
      <c r="BA1304" t="s">
        <v>324</v>
      </c>
      <c r="BB1304" t="s">
        <v>324</v>
      </c>
      <c r="BC1304" t="s">
        <v>324</v>
      </c>
      <c r="BD1304" t="s">
        <v>324</v>
      </c>
      <c r="BE1304">
        <v>0</v>
      </c>
      <c r="BF1304" t="s">
        <v>324</v>
      </c>
      <c r="BG1304" t="s">
        <v>324</v>
      </c>
      <c r="BH1304" t="s">
        <v>324</v>
      </c>
      <c r="BI1304" t="s">
        <v>324</v>
      </c>
      <c r="BJ1304">
        <v>0</v>
      </c>
      <c r="BK1304">
        <v>0.28899999999999998</v>
      </c>
      <c r="BL1304">
        <v>0.38200000000000001</v>
      </c>
      <c r="BM1304" t="s">
        <v>324</v>
      </c>
      <c r="BN1304" t="s">
        <v>324</v>
      </c>
      <c r="BO1304">
        <v>0.67100000000000004</v>
      </c>
      <c r="BP1304">
        <v>31</v>
      </c>
      <c r="BQ1304">
        <v>11</v>
      </c>
      <c r="BR1304" t="s">
        <v>324</v>
      </c>
      <c r="BS1304" t="s">
        <v>324</v>
      </c>
      <c r="BT1304">
        <v>42</v>
      </c>
      <c r="BU1304" t="s">
        <v>324</v>
      </c>
      <c r="BV1304" t="s">
        <v>324</v>
      </c>
      <c r="BW1304" t="s">
        <v>324</v>
      </c>
      <c r="BX1304" t="s">
        <v>324</v>
      </c>
      <c r="BY1304">
        <v>0</v>
      </c>
      <c r="BZ1304">
        <v>1.2999999999999999E-2</v>
      </c>
      <c r="CA1304">
        <v>1.359</v>
      </c>
      <c r="CB1304">
        <v>4.4390000000000001</v>
      </c>
      <c r="CC1304" t="s">
        <v>324</v>
      </c>
      <c r="CD1304">
        <v>5.8109999999999999</v>
      </c>
      <c r="CE1304">
        <v>2</v>
      </c>
      <c r="CF1304">
        <v>7</v>
      </c>
      <c r="CG1304">
        <v>5</v>
      </c>
      <c r="CH1304" t="s">
        <v>324</v>
      </c>
      <c r="CI1304">
        <v>14</v>
      </c>
      <c r="CJ1304" t="s">
        <v>324</v>
      </c>
      <c r="CK1304" t="s">
        <v>324</v>
      </c>
      <c r="CL1304" t="s">
        <v>324</v>
      </c>
      <c r="CM1304" t="s">
        <v>324</v>
      </c>
      <c r="CN1304">
        <v>0</v>
      </c>
      <c r="CO1304">
        <v>186.21299999999999</v>
      </c>
      <c r="CP1304">
        <v>48.631999999999998</v>
      </c>
      <c r="CQ1304">
        <v>15.525</v>
      </c>
      <c r="CR1304">
        <v>0</v>
      </c>
      <c r="CS1304">
        <v>250.37</v>
      </c>
      <c r="CT1304">
        <v>25288</v>
      </c>
      <c r="CU1304">
        <v>1005</v>
      </c>
      <c r="CV1304">
        <v>72</v>
      </c>
      <c r="CW1304">
        <v>0</v>
      </c>
      <c r="CX1304">
        <v>26365</v>
      </c>
      <c r="CY1304">
        <v>0</v>
      </c>
      <c r="CZ1304">
        <v>0</v>
      </c>
      <c r="DA1304">
        <v>0</v>
      </c>
      <c r="DB1304">
        <v>0</v>
      </c>
      <c r="DC1304">
        <v>0</v>
      </c>
    </row>
    <row r="1305" spans="1:107" x14ac:dyDescent="0.45">
      <c r="A1305">
        <v>2024</v>
      </c>
      <c r="B1305">
        <v>4</v>
      </c>
      <c r="C1305" t="s">
        <v>197</v>
      </c>
      <c r="D1305">
        <v>18260</v>
      </c>
      <c r="E1305" t="s">
        <v>358</v>
      </c>
      <c r="F1305" t="s">
        <v>323</v>
      </c>
      <c r="G1305" t="s">
        <v>244</v>
      </c>
      <c r="H1305">
        <v>7.2999999999999995E-2</v>
      </c>
      <c r="I1305">
        <v>1.4999999999999999E-2</v>
      </c>
      <c r="J1305">
        <v>0</v>
      </c>
      <c r="K1305">
        <v>0</v>
      </c>
      <c r="L1305">
        <v>8.7999999999999995E-2</v>
      </c>
      <c r="M1305">
        <v>6</v>
      </c>
      <c r="N1305">
        <v>1</v>
      </c>
      <c r="O1305">
        <v>0</v>
      </c>
      <c r="P1305">
        <v>0</v>
      </c>
      <c r="Q1305">
        <v>7</v>
      </c>
      <c r="R1305" t="s">
        <v>324</v>
      </c>
      <c r="S1305" t="s">
        <v>324</v>
      </c>
      <c r="T1305" t="s">
        <v>324</v>
      </c>
      <c r="U1305" t="s">
        <v>324</v>
      </c>
      <c r="V1305">
        <v>0</v>
      </c>
      <c r="W1305" t="s">
        <v>324</v>
      </c>
      <c r="X1305" t="s">
        <v>324</v>
      </c>
      <c r="Y1305" t="s">
        <v>324</v>
      </c>
      <c r="Z1305" t="s">
        <v>324</v>
      </c>
      <c r="AA1305">
        <v>0</v>
      </c>
      <c r="AB1305" t="s">
        <v>324</v>
      </c>
      <c r="AC1305" t="s">
        <v>324</v>
      </c>
      <c r="AD1305" t="s">
        <v>324</v>
      </c>
      <c r="AE1305" t="s">
        <v>324</v>
      </c>
      <c r="AF1305">
        <v>0</v>
      </c>
      <c r="AG1305" t="s">
        <v>324</v>
      </c>
      <c r="AH1305" t="s">
        <v>324</v>
      </c>
      <c r="AI1305" t="s">
        <v>324</v>
      </c>
      <c r="AJ1305" t="s">
        <v>324</v>
      </c>
      <c r="AK1305">
        <v>0</v>
      </c>
      <c r="AL1305" t="s">
        <v>324</v>
      </c>
      <c r="AM1305" t="s">
        <v>324</v>
      </c>
      <c r="AN1305" t="s">
        <v>324</v>
      </c>
      <c r="AO1305" t="s">
        <v>324</v>
      </c>
      <c r="AP1305">
        <v>0</v>
      </c>
      <c r="AQ1305" t="s">
        <v>324</v>
      </c>
      <c r="AR1305" t="s">
        <v>324</v>
      </c>
      <c r="AS1305" t="s">
        <v>324</v>
      </c>
      <c r="AT1305" t="s">
        <v>324</v>
      </c>
      <c r="AU1305">
        <v>0</v>
      </c>
      <c r="AV1305" t="s">
        <v>324</v>
      </c>
      <c r="AW1305" t="s">
        <v>324</v>
      </c>
      <c r="AX1305" t="s">
        <v>324</v>
      </c>
      <c r="AY1305" t="s">
        <v>324</v>
      </c>
      <c r="AZ1305">
        <v>0</v>
      </c>
      <c r="BA1305" t="s">
        <v>324</v>
      </c>
      <c r="BB1305" t="s">
        <v>324</v>
      </c>
      <c r="BC1305" t="s">
        <v>324</v>
      </c>
      <c r="BD1305" t="s">
        <v>324</v>
      </c>
      <c r="BE1305">
        <v>0</v>
      </c>
      <c r="BF1305" t="s">
        <v>324</v>
      </c>
      <c r="BG1305" t="s">
        <v>324</v>
      </c>
      <c r="BH1305" t="s">
        <v>324</v>
      </c>
      <c r="BI1305" t="s">
        <v>324</v>
      </c>
      <c r="BJ1305">
        <v>0</v>
      </c>
      <c r="BK1305" t="s">
        <v>324</v>
      </c>
      <c r="BL1305" t="s">
        <v>324</v>
      </c>
      <c r="BM1305" t="s">
        <v>324</v>
      </c>
      <c r="BN1305" t="s">
        <v>324</v>
      </c>
      <c r="BO1305">
        <v>0</v>
      </c>
      <c r="BP1305" t="s">
        <v>324</v>
      </c>
      <c r="BQ1305" t="s">
        <v>324</v>
      </c>
      <c r="BR1305" t="s">
        <v>324</v>
      </c>
      <c r="BS1305" t="s">
        <v>324</v>
      </c>
      <c r="BT1305">
        <v>0</v>
      </c>
      <c r="BU1305" t="s">
        <v>324</v>
      </c>
      <c r="BV1305" t="s">
        <v>324</v>
      </c>
      <c r="BW1305" t="s">
        <v>324</v>
      </c>
      <c r="BX1305" t="s">
        <v>324</v>
      </c>
      <c r="BY1305">
        <v>0</v>
      </c>
      <c r="BZ1305" t="s">
        <v>324</v>
      </c>
      <c r="CA1305" t="s">
        <v>324</v>
      </c>
      <c r="CB1305" t="s">
        <v>324</v>
      </c>
      <c r="CC1305" t="s">
        <v>324</v>
      </c>
      <c r="CD1305">
        <v>0</v>
      </c>
      <c r="CE1305" t="s">
        <v>324</v>
      </c>
      <c r="CF1305" t="s">
        <v>324</v>
      </c>
      <c r="CG1305" t="s">
        <v>324</v>
      </c>
      <c r="CH1305" t="s">
        <v>324</v>
      </c>
      <c r="CI1305">
        <v>0</v>
      </c>
      <c r="CJ1305" t="s">
        <v>324</v>
      </c>
      <c r="CK1305" t="s">
        <v>324</v>
      </c>
      <c r="CL1305" t="s">
        <v>324</v>
      </c>
      <c r="CM1305" t="s">
        <v>324</v>
      </c>
      <c r="CN1305">
        <v>0</v>
      </c>
      <c r="CO1305">
        <v>7.2999999999999995E-2</v>
      </c>
      <c r="CP1305">
        <v>1.4999999999999999E-2</v>
      </c>
      <c r="CQ1305" t="s">
        <v>179</v>
      </c>
      <c r="CR1305">
        <v>0</v>
      </c>
      <c r="CS1305">
        <v>8.7999999999999995E-2</v>
      </c>
      <c r="CT1305">
        <v>6</v>
      </c>
      <c r="CU1305">
        <v>1</v>
      </c>
      <c r="CV1305">
        <v>0</v>
      </c>
      <c r="CW1305">
        <v>0</v>
      </c>
      <c r="CX1305">
        <v>7</v>
      </c>
      <c r="CY1305">
        <v>0</v>
      </c>
      <c r="CZ1305">
        <v>0</v>
      </c>
      <c r="DA1305">
        <v>0</v>
      </c>
      <c r="DB1305">
        <v>0</v>
      </c>
      <c r="DC1305">
        <v>0</v>
      </c>
    </row>
    <row r="1306" spans="1:107" x14ac:dyDescent="0.45">
      <c r="A1306">
        <v>2024</v>
      </c>
      <c r="B1306">
        <v>4</v>
      </c>
      <c r="C1306" t="s">
        <v>197</v>
      </c>
      <c r="D1306">
        <v>28541</v>
      </c>
      <c r="E1306" t="s">
        <v>528</v>
      </c>
      <c r="F1306" t="s">
        <v>323</v>
      </c>
      <c r="G1306" t="s">
        <v>244</v>
      </c>
      <c r="H1306">
        <v>0.11799999999999999</v>
      </c>
      <c r="I1306" t="s">
        <v>324</v>
      </c>
      <c r="J1306" t="s">
        <v>324</v>
      </c>
      <c r="K1306" t="s">
        <v>324</v>
      </c>
      <c r="L1306">
        <v>0.11799999999999999</v>
      </c>
      <c r="M1306">
        <v>15</v>
      </c>
      <c r="N1306" t="s">
        <v>324</v>
      </c>
      <c r="O1306" t="s">
        <v>324</v>
      </c>
      <c r="P1306" t="s">
        <v>324</v>
      </c>
      <c r="Q1306">
        <v>15</v>
      </c>
      <c r="R1306" t="s">
        <v>324</v>
      </c>
      <c r="S1306" t="s">
        <v>324</v>
      </c>
      <c r="T1306" t="s">
        <v>324</v>
      </c>
      <c r="U1306" t="s">
        <v>324</v>
      </c>
      <c r="V1306">
        <v>0</v>
      </c>
      <c r="W1306" t="s">
        <v>324</v>
      </c>
      <c r="X1306" t="s">
        <v>324</v>
      </c>
      <c r="Y1306" t="s">
        <v>324</v>
      </c>
      <c r="Z1306" t="s">
        <v>324</v>
      </c>
      <c r="AA1306">
        <v>0</v>
      </c>
      <c r="AB1306" t="s">
        <v>324</v>
      </c>
      <c r="AC1306" t="s">
        <v>324</v>
      </c>
      <c r="AD1306" t="s">
        <v>324</v>
      </c>
      <c r="AE1306" t="s">
        <v>324</v>
      </c>
      <c r="AF1306">
        <v>0</v>
      </c>
      <c r="AG1306" t="s">
        <v>324</v>
      </c>
      <c r="AH1306" t="s">
        <v>324</v>
      </c>
      <c r="AI1306" t="s">
        <v>324</v>
      </c>
      <c r="AJ1306" t="s">
        <v>324</v>
      </c>
      <c r="AK1306">
        <v>0</v>
      </c>
      <c r="AL1306" t="s">
        <v>324</v>
      </c>
      <c r="AM1306" t="s">
        <v>324</v>
      </c>
      <c r="AN1306" t="s">
        <v>324</v>
      </c>
      <c r="AO1306" t="s">
        <v>324</v>
      </c>
      <c r="AP1306">
        <v>0</v>
      </c>
      <c r="AQ1306" t="s">
        <v>324</v>
      </c>
      <c r="AR1306" t="s">
        <v>324</v>
      </c>
      <c r="AS1306" t="s">
        <v>324</v>
      </c>
      <c r="AT1306" t="s">
        <v>324</v>
      </c>
      <c r="AU1306">
        <v>0</v>
      </c>
      <c r="AV1306" t="s">
        <v>324</v>
      </c>
      <c r="AW1306" t="s">
        <v>324</v>
      </c>
      <c r="AX1306" t="s">
        <v>324</v>
      </c>
      <c r="AY1306" t="s">
        <v>324</v>
      </c>
      <c r="AZ1306">
        <v>0</v>
      </c>
      <c r="BA1306" t="s">
        <v>324</v>
      </c>
      <c r="BB1306" t="s">
        <v>324</v>
      </c>
      <c r="BC1306" t="s">
        <v>324</v>
      </c>
      <c r="BD1306" t="s">
        <v>324</v>
      </c>
      <c r="BE1306">
        <v>0</v>
      </c>
      <c r="BF1306" t="s">
        <v>324</v>
      </c>
      <c r="BG1306" t="s">
        <v>324</v>
      </c>
      <c r="BH1306" t="s">
        <v>324</v>
      </c>
      <c r="BI1306" t="s">
        <v>324</v>
      </c>
      <c r="BJ1306">
        <v>0</v>
      </c>
      <c r="BK1306" t="s">
        <v>324</v>
      </c>
      <c r="BL1306" t="s">
        <v>324</v>
      </c>
      <c r="BM1306" t="s">
        <v>324</v>
      </c>
      <c r="BN1306" t="s">
        <v>324</v>
      </c>
      <c r="BO1306">
        <v>0</v>
      </c>
      <c r="BP1306" t="s">
        <v>324</v>
      </c>
      <c r="BQ1306" t="s">
        <v>324</v>
      </c>
      <c r="BR1306" t="s">
        <v>324</v>
      </c>
      <c r="BS1306" t="s">
        <v>324</v>
      </c>
      <c r="BT1306">
        <v>0</v>
      </c>
      <c r="BU1306" t="s">
        <v>324</v>
      </c>
      <c r="BV1306" t="s">
        <v>324</v>
      </c>
      <c r="BW1306" t="s">
        <v>324</v>
      </c>
      <c r="BX1306" t="s">
        <v>324</v>
      </c>
      <c r="BY1306">
        <v>0</v>
      </c>
      <c r="BZ1306">
        <v>3.0000000000000001E-3</v>
      </c>
      <c r="CA1306" t="s">
        <v>324</v>
      </c>
      <c r="CB1306" t="s">
        <v>324</v>
      </c>
      <c r="CC1306" t="s">
        <v>324</v>
      </c>
      <c r="CD1306">
        <v>3.0000000000000001E-3</v>
      </c>
      <c r="CE1306">
        <v>1</v>
      </c>
      <c r="CF1306" t="s">
        <v>324</v>
      </c>
      <c r="CG1306" t="s">
        <v>324</v>
      </c>
      <c r="CH1306" t="s">
        <v>324</v>
      </c>
      <c r="CI1306">
        <v>1</v>
      </c>
      <c r="CJ1306" t="s">
        <v>324</v>
      </c>
      <c r="CK1306" t="s">
        <v>324</v>
      </c>
      <c r="CL1306" t="s">
        <v>324</v>
      </c>
      <c r="CM1306" t="s">
        <v>324</v>
      </c>
      <c r="CN1306">
        <v>0</v>
      </c>
      <c r="CO1306">
        <v>0.121</v>
      </c>
      <c r="CP1306" t="s">
        <v>179</v>
      </c>
      <c r="CQ1306" t="s">
        <v>179</v>
      </c>
      <c r="CR1306">
        <v>0</v>
      </c>
      <c r="CS1306">
        <v>0.121</v>
      </c>
      <c r="CT1306">
        <v>16</v>
      </c>
      <c r="CU1306">
        <v>0</v>
      </c>
      <c r="CV1306">
        <v>0</v>
      </c>
      <c r="CW1306">
        <v>0</v>
      </c>
      <c r="CX1306">
        <v>16</v>
      </c>
      <c r="CY1306">
        <v>0</v>
      </c>
      <c r="CZ1306">
        <v>0</v>
      </c>
      <c r="DA1306">
        <v>0</v>
      </c>
      <c r="DB1306">
        <v>0</v>
      </c>
      <c r="DC1306">
        <v>0</v>
      </c>
    </row>
    <row r="1307" spans="1:107" x14ac:dyDescent="0.45">
      <c r="A1307">
        <v>2024</v>
      </c>
      <c r="B1307">
        <v>4</v>
      </c>
      <c r="C1307" t="s">
        <v>197</v>
      </c>
      <c r="D1307">
        <v>40437</v>
      </c>
      <c r="E1307" t="s">
        <v>529</v>
      </c>
      <c r="F1307" t="s">
        <v>323</v>
      </c>
      <c r="G1307" t="s">
        <v>244</v>
      </c>
      <c r="H1307">
        <v>1.6160000000000001</v>
      </c>
      <c r="I1307">
        <v>0.253</v>
      </c>
      <c r="J1307" t="s">
        <v>324</v>
      </c>
      <c r="K1307" t="s">
        <v>324</v>
      </c>
      <c r="L1307">
        <v>1.869</v>
      </c>
      <c r="M1307">
        <v>229</v>
      </c>
      <c r="N1307">
        <v>23</v>
      </c>
      <c r="O1307" t="s">
        <v>324</v>
      </c>
      <c r="P1307" t="s">
        <v>324</v>
      </c>
      <c r="Q1307">
        <v>252</v>
      </c>
      <c r="R1307">
        <v>0.17</v>
      </c>
      <c r="S1307" t="s">
        <v>324</v>
      </c>
      <c r="T1307" t="s">
        <v>324</v>
      </c>
      <c r="U1307" t="s">
        <v>324</v>
      </c>
      <c r="V1307">
        <v>0.17</v>
      </c>
      <c r="W1307">
        <v>99</v>
      </c>
      <c r="X1307" t="s">
        <v>324</v>
      </c>
      <c r="Y1307" t="s">
        <v>324</v>
      </c>
      <c r="Z1307" t="s">
        <v>324</v>
      </c>
      <c r="AA1307">
        <v>99</v>
      </c>
      <c r="AB1307" t="s">
        <v>324</v>
      </c>
      <c r="AC1307" t="s">
        <v>324</v>
      </c>
      <c r="AD1307" t="s">
        <v>324</v>
      </c>
      <c r="AE1307" t="s">
        <v>324</v>
      </c>
      <c r="AF1307">
        <v>0</v>
      </c>
      <c r="AG1307" t="s">
        <v>324</v>
      </c>
      <c r="AH1307" t="s">
        <v>324</v>
      </c>
      <c r="AI1307" t="s">
        <v>324</v>
      </c>
      <c r="AJ1307" t="s">
        <v>324</v>
      </c>
      <c r="AK1307">
        <v>0</v>
      </c>
      <c r="AL1307" t="s">
        <v>324</v>
      </c>
      <c r="AM1307" t="s">
        <v>324</v>
      </c>
      <c r="AN1307" t="s">
        <v>324</v>
      </c>
      <c r="AO1307" t="s">
        <v>324</v>
      </c>
      <c r="AP1307">
        <v>0</v>
      </c>
      <c r="AQ1307" t="s">
        <v>324</v>
      </c>
      <c r="AR1307" t="s">
        <v>324</v>
      </c>
      <c r="AS1307" t="s">
        <v>324</v>
      </c>
      <c r="AT1307" t="s">
        <v>324</v>
      </c>
      <c r="AU1307">
        <v>0</v>
      </c>
      <c r="AV1307" t="s">
        <v>324</v>
      </c>
      <c r="AW1307" t="s">
        <v>324</v>
      </c>
      <c r="AX1307" t="s">
        <v>324</v>
      </c>
      <c r="AY1307" t="s">
        <v>324</v>
      </c>
      <c r="AZ1307">
        <v>0</v>
      </c>
      <c r="BA1307" t="s">
        <v>324</v>
      </c>
      <c r="BB1307" t="s">
        <v>324</v>
      </c>
      <c r="BC1307" t="s">
        <v>324</v>
      </c>
      <c r="BD1307" t="s">
        <v>324</v>
      </c>
      <c r="BE1307">
        <v>0</v>
      </c>
      <c r="BF1307" t="s">
        <v>324</v>
      </c>
      <c r="BG1307" t="s">
        <v>324</v>
      </c>
      <c r="BH1307" t="s">
        <v>324</v>
      </c>
      <c r="BI1307" t="s">
        <v>324</v>
      </c>
      <c r="BJ1307">
        <v>0</v>
      </c>
      <c r="BK1307" t="s">
        <v>324</v>
      </c>
      <c r="BL1307" t="s">
        <v>324</v>
      </c>
      <c r="BM1307" t="s">
        <v>324</v>
      </c>
      <c r="BN1307" t="s">
        <v>324</v>
      </c>
      <c r="BO1307">
        <v>0</v>
      </c>
      <c r="BP1307" t="s">
        <v>324</v>
      </c>
      <c r="BQ1307" t="s">
        <v>324</v>
      </c>
      <c r="BR1307" t="s">
        <v>324</v>
      </c>
      <c r="BS1307" t="s">
        <v>324</v>
      </c>
      <c r="BT1307">
        <v>0</v>
      </c>
      <c r="BU1307" t="s">
        <v>324</v>
      </c>
      <c r="BV1307" t="s">
        <v>324</v>
      </c>
      <c r="BW1307" t="s">
        <v>324</v>
      </c>
      <c r="BX1307" t="s">
        <v>324</v>
      </c>
      <c r="BY1307">
        <v>0</v>
      </c>
      <c r="BZ1307" t="s">
        <v>324</v>
      </c>
      <c r="CA1307" t="s">
        <v>324</v>
      </c>
      <c r="CB1307" t="s">
        <v>324</v>
      </c>
      <c r="CC1307" t="s">
        <v>324</v>
      </c>
      <c r="CD1307">
        <v>0</v>
      </c>
      <c r="CE1307" t="s">
        <v>324</v>
      </c>
      <c r="CF1307" t="s">
        <v>324</v>
      </c>
      <c r="CG1307" t="s">
        <v>324</v>
      </c>
      <c r="CH1307" t="s">
        <v>324</v>
      </c>
      <c r="CI1307">
        <v>0</v>
      </c>
      <c r="CJ1307" t="s">
        <v>324</v>
      </c>
      <c r="CK1307" t="s">
        <v>324</v>
      </c>
      <c r="CL1307" t="s">
        <v>324</v>
      </c>
      <c r="CM1307" t="s">
        <v>324</v>
      </c>
      <c r="CN1307">
        <v>0</v>
      </c>
      <c r="CO1307">
        <v>1.786</v>
      </c>
      <c r="CP1307">
        <v>0.253</v>
      </c>
      <c r="CQ1307" t="s">
        <v>179</v>
      </c>
      <c r="CR1307">
        <v>0</v>
      </c>
      <c r="CS1307">
        <v>2.0390000000000001</v>
      </c>
      <c r="CT1307">
        <v>328</v>
      </c>
      <c r="CU1307">
        <v>23</v>
      </c>
      <c r="CV1307">
        <v>0</v>
      </c>
      <c r="CW1307">
        <v>0</v>
      </c>
      <c r="CX1307">
        <v>351</v>
      </c>
      <c r="CY1307">
        <v>0</v>
      </c>
      <c r="CZ1307">
        <v>0</v>
      </c>
      <c r="DA1307">
        <v>0</v>
      </c>
      <c r="DB1307">
        <v>0</v>
      </c>
      <c r="DC1307">
        <v>0</v>
      </c>
    </row>
    <row r="1308" spans="1:107" x14ac:dyDescent="0.45">
      <c r="A1308">
        <v>2024</v>
      </c>
      <c r="B1308">
        <v>4</v>
      </c>
      <c r="C1308" t="s">
        <v>197</v>
      </c>
      <c r="D1308">
        <v>99999</v>
      </c>
      <c r="E1308" t="s">
        <v>329</v>
      </c>
      <c r="F1308" t="s">
        <v>323</v>
      </c>
      <c r="H1308">
        <v>-39.722000000000001</v>
      </c>
      <c r="I1308">
        <v>-14.225</v>
      </c>
      <c r="J1308">
        <v>-2.72</v>
      </c>
      <c r="K1308">
        <v>0</v>
      </c>
      <c r="L1308">
        <v>-56.667000000000002</v>
      </c>
      <c r="M1308" t="s">
        <v>324</v>
      </c>
      <c r="N1308" t="s">
        <v>324</v>
      </c>
      <c r="O1308" t="s">
        <v>324</v>
      </c>
      <c r="P1308" t="s">
        <v>324</v>
      </c>
      <c r="Q1308" t="s">
        <v>324</v>
      </c>
      <c r="R1308" t="s">
        <v>324</v>
      </c>
      <c r="S1308" t="s">
        <v>324</v>
      </c>
      <c r="T1308" t="s">
        <v>324</v>
      </c>
      <c r="U1308" t="s">
        <v>324</v>
      </c>
      <c r="V1308">
        <v>0</v>
      </c>
      <c r="W1308" t="s">
        <v>324</v>
      </c>
      <c r="X1308" t="s">
        <v>324</v>
      </c>
      <c r="Y1308" t="s">
        <v>324</v>
      </c>
      <c r="Z1308" t="s">
        <v>324</v>
      </c>
      <c r="AA1308" t="s">
        <v>324</v>
      </c>
      <c r="AB1308" t="s">
        <v>324</v>
      </c>
      <c r="AC1308" t="s">
        <v>324</v>
      </c>
      <c r="AD1308" t="s">
        <v>324</v>
      </c>
      <c r="AE1308" t="s">
        <v>324</v>
      </c>
      <c r="AF1308" t="s">
        <v>324</v>
      </c>
      <c r="AG1308">
        <v>-1.109</v>
      </c>
      <c r="AH1308">
        <v>-5.5E-2</v>
      </c>
      <c r="AI1308">
        <v>0</v>
      </c>
      <c r="AJ1308">
        <v>0</v>
      </c>
      <c r="AK1308">
        <v>-1.1639999999999999</v>
      </c>
      <c r="AL1308" t="s">
        <v>324</v>
      </c>
      <c r="AM1308" t="s">
        <v>324</v>
      </c>
      <c r="AN1308" t="s">
        <v>324</v>
      </c>
      <c r="AO1308" t="s">
        <v>324</v>
      </c>
      <c r="AP1308" t="s">
        <v>324</v>
      </c>
      <c r="AQ1308" t="s">
        <v>324</v>
      </c>
      <c r="AR1308" t="s">
        <v>324</v>
      </c>
      <c r="AS1308" t="s">
        <v>324</v>
      </c>
      <c r="AT1308" t="s">
        <v>324</v>
      </c>
      <c r="AU1308" t="s">
        <v>324</v>
      </c>
      <c r="AV1308">
        <v>-7.0000000000000001E-3</v>
      </c>
      <c r="AW1308">
        <v>0</v>
      </c>
      <c r="AX1308">
        <v>0</v>
      </c>
      <c r="AY1308">
        <v>0</v>
      </c>
      <c r="AZ1308">
        <v>-7.0000000000000001E-3</v>
      </c>
      <c r="BA1308" t="s">
        <v>324</v>
      </c>
      <c r="BB1308" t="s">
        <v>324</v>
      </c>
      <c r="BC1308" t="s">
        <v>324</v>
      </c>
      <c r="BD1308" t="s">
        <v>324</v>
      </c>
      <c r="BE1308" t="s">
        <v>324</v>
      </c>
      <c r="BF1308" t="s">
        <v>324</v>
      </c>
      <c r="BG1308" t="s">
        <v>324</v>
      </c>
      <c r="BH1308" t="s">
        <v>324</v>
      </c>
      <c r="BI1308" t="s">
        <v>324</v>
      </c>
      <c r="BJ1308" t="s">
        <v>324</v>
      </c>
      <c r="BK1308" t="s">
        <v>324</v>
      </c>
      <c r="BL1308" t="s">
        <v>324</v>
      </c>
      <c r="BM1308" t="s">
        <v>324</v>
      </c>
      <c r="BN1308" t="s">
        <v>324</v>
      </c>
      <c r="BO1308" t="s">
        <v>324</v>
      </c>
      <c r="BP1308" t="s">
        <v>324</v>
      </c>
      <c r="BQ1308" t="s">
        <v>324</v>
      </c>
      <c r="BR1308" t="s">
        <v>324</v>
      </c>
      <c r="BS1308" t="s">
        <v>324</v>
      </c>
      <c r="BT1308" t="s">
        <v>324</v>
      </c>
      <c r="BU1308" t="s">
        <v>324</v>
      </c>
      <c r="BV1308" t="s">
        <v>324</v>
      </c>
      <c r="BW1308" t="s">
        <v>324</v>
      </c>
      <c r="BX1308" t="s">
        <v>324</v>
      </c>
      <c r="BY1308" t="s">
        <v>324</v>
      </c>
      <c r="BZ1308" t="s">
        <v>324</v>
      </c>
      <c r="CA1308" t="s">
        <v>324</v>
      </c>
      <c r="CB1308" t="s">
        <v>324</v>
      </c>
      <c r="CC1308" t="s">
        <v>324</v>
      </c>
      <c r="CD1308" t="s">
        <v>324</v>
      </c>
      <c r="CE1308" t="s">
        <v>324</v>
      </c>
      <c r="CF1308" t="s">
        <v>324</v>
      </c>
      <c r="CG1308" t="s">
        <v>324</v>
      </c>
      <c r="CH1308" t="s">
        <v>324</v>
      </c>
      <c r="CI1308" t="s">
        <v>324</v>
      </c>
      <c r="CJ1308" t="s">
        <v>324</v>
      </c>
      <c r="CK1308" t="s">
        <v>324</v>
      </c>
      <c r="CL1308" t="s">
        <v>324</v>
      </c>
      <c r="CM1308" t="s">
        <v>324</v>
      </c>
      <c r="CN1308" t="s">
        <v>324</v>
      </c>
      <c r="CO1308">
        <v>-39.722000000000001</v>
      </c>
      <c r="CP1308">
        <v>-14.225</v>
      </c>
      <c r="CQ1308">
        <v>-2.72</v>
      </c>
      <c r="CR1308">
        <v>0</v>
      </c>
      <c r="CS1308">
        <v>-56.667000000000002</v>
      </c>
      <c r="CT1308" t="s">
        <v>324</v>
      </c>
      <c r="CU1308" t="s">
        <v>324</v>
      </c>
      <c r="CV1308" t="s">
        <v>324</v>
      </c>
      <c r="CW1308" t="s">
        <v>324</v>
      </c>
      <c r="CX1308" t="s">
        <v>324</v>
      </c>
      <c r="CY1308" t="s">
        <v>324</v>
      </c>
      <c r="CZ1308" t="s">
        <v>324</v>
      </c>
      <c r="DA1308" t="s">
        <v>324</v>
      </c>
      <c r="DB1308" t="s">
        <v>324</v>
      </c>
      <c r="DC1308" t="s">
        <v>324</v>
      </c>
    </row>
    <row r="1309" spans="1:107" x14ac:dyDescent="0.45">
      <c r="A1309">
        <v>2024</v>
      </c>
      <c r="B1309">
        <v>4</v>
      </c>
      <c r="C1309" t="s">
        <v>200</v>
      </c>
      <c r="D1309">
        <v>3597</v>
      </c>
      <c r="E1309" t="s">
        <v>530</v>
      </c>
      <c r="F1309" t="s">
        <v>323</v>
      </c>
      <c r="G1309" t="s">
        <v>244</v>
      </c>
      <c r="H1309">
        <v>0.85699999999999998</v>
      </c>
      <c r="I1309">
        <v>2.61</v>
      </c>
      <c r="J1309">
        <v>0.84099999999999997</v>
      </c>
      <c r="K1309" t="s">
        <v>324</v>
      </c>
      <c r="L1309">
        <v>4.3079999999999998</v>
      </c>
      <c r="M1309">
        <v>67</v>
      </c>
      <c r="N1309">
        <v>12</v>
      </c>
      <c r="O1309">
        <v>3</v>
      </c>
      <c r="P1309" t="s">
        <v>324</v>
      </c>
      <c r="Q1309">
        <v>82</v>
      </c>
      <c r="R1309" t="s">
        <v>324</v>
      </c>
      <c r="S1309" t="s">
        <v>324</v>
      </c>
      <c r="T1309" t="s">
        <v>324</v>
      </c>
      <c r="U1309" t="s">
        <v>324</v>
      </c>
      <c r="V1309">
        <v>0</v>
      </c>
      <c r="W1309" t="s">
        <v>324</v>
      </c>
      <c r="X1309" t="s">
        <v>324</v>
      </c>
      <c r="Y1309" t="s">
        <v>324</v>
      </c>
      <c r="Z1309" t="s">
        <v>324</v>
      </c>
      <c r="AA1309">
        <v>0</v>
      </c>
      <c r="AB1309" t="s">
        <v>324</v>
      </c>
      <c r="AC1309" t="s">
        <v>324</v>
      </c>
      <c r="AD1309" t="s">
        <v>324</v>
      </c>
      <c r="AE1309" t="s">
        <v>324</v>
      </c>
      <c r="AF1309">
        <v>0</v>
      </c>
      <c r="AG1309" t="s">
        <v>324</v>
      </c>
      <c r="AH1309" t="s">
        <v>324</v>
      </c>
      <c r="AI1309" t="s">
        <v>324</v>
      </c>
      <c r="AJ1309" t="s">
        <v>324</v>
      </c>
      <c r="AK1309">
        <v>0</v>
      </c>
      <c r="AL1309" t="s">
        <v>324</v>
      </c>
      <c r="AM1309" t="s">
        <v>324</v>
      </c>
      <c r="AN1309" t="s">
        <v>324</v>
      </c>
      <c r="AO1309" t="s">
        <v>324</v>
      </c>
      <c r="AP1309">
        <v>0</v>
      </c>
      <c r="AQ1309" t="s">
        <v>324</v>
      </c>
      <c r="AR1309" t="s">
        <v>324</v>
      </c>
      <c r="AS1309" t="s">
        <v>324</v>
      </c>
      <c r="AT1309" t="s">
        <v>324</v>
      </c>
      <c r="AU1309">
        <v>0</v>
      </c>
      <c r="AV1309" t="s">
        <v>324</v>
      </c>
      <c r="AW1309" t="s">
        <v>324</v>
      </c>
      <c r="AX1309" t="s">
        <v>324</v>
      </c>
      <c r="AY1309" t="s">
        <v>324</v>
      </c>
      <c r="AZ1309">
        <v>0</v>
      </c>
      <c r="BA1309" t="s">
        <v>324</v>
      </c>
      <c r="BB1309" t="s">
        <v>324</v>
      </c>
      <c r="BC1309" t="s">
        <v>324</v>
      </c>
      <c r="BD1309" t="s">
        <v>324</v>
      </c>
      <c r="BE1309">
        <v>0</v>
      </c>
      <c r="BF1309" t="s">
        <v>324</v>
      </c>
      <c r="BG1309" t="s">
        <v>324</v>
      </c>
      <c r="BH1309" t="s">
        <v>324</v>
      </c>
      <c r="BI1309" t="s">
        <v>324</v>
      </c>
      <c r="BJ1309">
        <v>0</v>
      </c>
      <c r="BK1309" t="s">
        <v>324</v>
      </c>
      <c r="BL1309" t="s">
        <v>324</v>
      </c>
      <c r="BM1309" t="s">
        <v>324</v>
      </c>
      <c r="BN1309" t="s">
        <v>324</v>
      </c>
      <c r="BO1309">
        <v>0</v>
      </c>
      <c r="BP1309" t="s">
        <v>324</v>
      </c>
      <c r="BQ1309" t="s">
        <v>324</v>
      </c>
      <c r="BR1309" t="s">
        <v>324</v>
      </c>
      <c r="BS1309" t="s">
        <v>324</v>
      </c>
      <c r="BT1309">
        <v>0</v>
      </c>
      <c r="BU1309" t="s">
        <v>324</v>
      </c>
      <c r="BV1309" t="s">
        <v>324</v>
      </c>
      <c r="BW1309" t="s">
        <v>324</v>
      </c>
      <c r="BX1309" t="s">
        <v>324</v>
      </c>
      <c r="BY1309">
        <v>0</v>
      </c>
      <c r="BZ1309" t="s">
        <v>324</v>
      </c>
      <c r="CA1309" t="s">
        <v>324</v>
      </c>
      <c r="CB1309" t="s">
        <v>324</v>
      </c>
      <c r="CC1309" t="s">
        <v>324</v>
      </c>
      <c r="CD1309">
        <v>0</v>
      </c>
      <c r="CE1309" t="s">
        <v>324</v>
      </c>
      <c r="CF1309" t="s">
        <v>324</v>
      </c>
      <c r="CG1309" t="s">
        <v>324</v>
      </c>
      <c r="CH1309" t="s">
        <v>324</v>
      </c>
      <c r="CI1309">
        <v>0</v>
      </c>
      <c r="CJ1309" t="s">
        <v>324</v>
      </c>
      <c r="CK1309" t="s">
        <v>324</v>
      </c>
      <c r="CL1309" t="s">
        <v>324</v>
      </c>
      <c r="CM1309" t="s">
        <v>324</v>
      </c>
      <c r="CN1309">
        <v>0</v>
      </c>
      <c r="CO1309">
        <v>0.85699999999999998</v>
      </c>
      <c r="CP1309">
        <v>2.61</v>
      </c>
      <c r="CQ1309">
        <v>0.84099999999999997</v>
      </c>
      <c r="CR1309">
        <v>0</v>
      </c>
      <c r="CS1309">
        <v>4.3079999999999998</v>
      </c>
      <c r="CT1309">
        <v>67</v>
      </c>
      <c r="CU1309">
        <v>12</v>
      </c>
      <c r="CV1309">
        <v>3</v>
      </c>
      <c r="CW1309">
        <v>0</v>
      </c>
      <c r="CX1309">
        <v>82</v>
      </c>
      <c r="CY1309">
        <v>0</v>
      </c>
      <c r="CZ1309">
        <v>0</v>
      </c>
      <c r="DA1309">
        <v>0</v>
      </c>
      <c r="DB1309">
        <v>0</v>
      </c>
      <c r="DC1309">
        <v>0</v>
      </c>
    </row>
    <row r="1310" spans="1:107" x14ac:dyDescent="0.45">
      <c r="A1310">
        <v>2024</v>
      </c>
      <c r="B1310">
        <v>4</v>
      </c>
      <c r="C1310" t="s">
        <v>200</v>
      </c>
      <c r="D1310">
        <v>5487</v>
      </c>
      <c r="E1310" t="s">
        <v>531</v>
      </c>
      <c r="F1310" t="s">
        <v>323</v>
      </c>
      <c r="G1310" t="s">
        <v>244</v>
      </c>
      <c r="H1310">
        <v>55.536000000000001</v>
      </c>
      <c r="I1310">
        <v>24.847000000000001</v>
      </c>
      <c r="J1310">
        <v>1.292</v>
      </c>
      <c r="K1310" t="s">
        <v>324</v>
      </c>
      <c r="L1310">
        <v>81.674999999999997</v>
      </c>
      <c r="M1310">
        <v>8005</v>
      </c>
      <c r="N1310">
        <v>159</v>
      </c>
      <c r="O1310">
        <v>4</v>
      </c>
      <c r="P1310" t="s">
        <v>324</v>
      </c>
      <c r="Q1310">
        <v>8168</v>
      </c>
      <c r="R1310">
        <v>0.2</v>
      </c>
      <c r="S1310">
        <v>5.74</v>
      </c>
      <c r="T1310" t="s">
        <v>324</v>
      </c>
      <c r="U1310" t="s">
        <v>324</v>
      </c>
      <c r="V1310">
        <v>5.94</v>
      </c>
      <c r="W1310">
        <v>14</v>
      </c>
      <c r="X1310">
        <v>16</v>
      </c>
      <c r="Y1310" t="s">
        <v>324</v>
      </c>
      <c r="Z1310" t="s">
        <v>324</v>
      </c>
      <c r="AA1310">
        <v>30</v>
      </c>
      <c r="AB1310" t="s">
        <v>324</v>
      </c>
      <c r="AC1310" t="s">
        <v>324</v>
      </c>
      <c r="AD1310" t="s">
        <v>324</v>
      </c>
      <c r="AE1310" t="s">
        <v>324</v>
      </c>
      <c r="AF1310">
        <v>0</v>
      </c>
      <c r="AG1310" t="s">
        <v>324</v>
      </c>
      <c r="AH1310" t="s">
        <v>324</v>
      </c>
      <c r="AI1310" t="s">
        <v>324</v>
      </c>
      <c r="AJ1310" t="s">
        <v>324</v>
      </c>
      <c r="AK1310">
        <v>0</v>
      </c>
      <c r="AL1310" t="s">
        <v>324</v>
      </c>
      <c r="AM1310" t="s">
        <v>324</v>
      </c>
      <c r="AN1310" t="s">
        <v>324</v>
      </c>
      <c r="AO1310" t="s">
        <v>324</v>
      </c>
      <c r="AP1310">
        <v>0</v>
      </c>
      <c r="AQ1310" t="s">
        <v>324</v>
      </c>
      <c r="AR1310" t="s">
        <v>324</v>
      </c>
      <c r="AS1310" t="s">
        <v>324</v>
      </c>
      <c r="AT1310" t="s">
        <v>324</v>
      </c>
      <c r="AU1310">
        <v>0</v>
      </c>
      <c r="AV1310" t="s">
        <v>324</v>
      </c>
      <c r="AW1310" t="s">
        <v>324</v>
      </c>
      <c r="AX1310" t="s">
        <v>324</v>
      </c>
      <c r="AY1310" t="s">
        <v>324</v>
      </c>
      <c r="AZ1310">
        <v>0</v>
      </c>
      <c r="BA1310" t="s">
        <v>324</v>
      </c>
      <c r="BB1310" t="s">
        <v>324</v>
      </c>
      <c r="BC1310" t="s">
        <v>324</v>
      </c>
      <c r="BD1310" t="s">
        <v>324</v>
      </c>
      <c r="BE1310">
        <v>0</v>
      </c>
      <c r="BF1310" t="s">
        <v>324</v>
      </c>
      <c r="BG1310" t="s">
        <v>324</v>
      </c>
      <c r="BH1310" t="s">
        <v>324</v>
      </c>
      <c r="BI1310" t="s">
        <v>324</v>
      </c>
      <c r="BJ1310">
        <v>0</v>
      </c>
      <c r="BK1310">
        <v>6.7000000000000004E-2</v>
      </c>
      <c r="BL1310">
        <v>0.02</v>
      </c>
      <c r="BM1310" t="s">
        <v>324</v>
      </c>
      <c r="BN1310" t="s">
        <v>324</v>
      </c>
      <c r="BO1310">
        <v>8.6999999999999994E-2</v>
      </c>
      <c r="BP1310">
        <v>13</v>
      </c>
      <c r="BQ1310">
        <v>4</v>
      </c>
      <c r="BR1310" t="s">
        <v>324</v>
      </c>
      <c r="BS1310" t="s">
        <v>324</v>
      </c>
      <c r="BT1310">
        <v>17</v>
      </c>
      <c r="BU1310" t="s">
        <v>324</v>
      </c>
      <c r="BV1310" t="s">
        <v>324</v>
      </c>
      <c r="BW1310" t="s">
        <v>324</v>
      </c>
      <c r="BX1310" t="s">
        <v>324</v>
      </c>
      <c r="BY1310">
        <v>0</v>
      </c>
      <c r="BZ1310">
        <v>4.0000000000000001E-3</v>
      </c>
      <c r="CA1310">
        <v>0.49</v>
      </c>
      <c r="CB1310" t="s">
        <v>324</v>
      </c>
      <c r="CC1310" t="s">
        <v>324</v>
      </c>
      <c r="CD1310">
        <v>0.49399999999999999</v>
      </c>
      <c r="CE1310">
        <v>1</v>
      </c>
      <c r="CF1310">
        <v>5</v>
      </c>
      <c r="CG1310" t="s">
        <v>324</v>
      </c>
      <c r="CH1310" t="s">
        <v>324</v>
      </c>
      <c r="CI1310">
        <v>6</v>
      </c>
      <c r="CJ1310" t="s">
        <v>324</v>
      </c>
      <c r="CK1310" t="s">
        <v>324</v>
      </c>
      <c r="CL1310" t="s">
        <v>324</v>
      </c>
      <c r="CM1310" t="s">
        <v>324</v>
      </c>
      <c r="CN1310">
        <v>0</v>
      </c>
      <c r="CO1310">
        <v>55.807000000000002</v>
      </c>
      <c r="CP1310">
        <v>31.097000000000001</v>
      </c>
      <c r="CQ1310">
        <v>1.292</v>
      </c>
      <c r="CR1310">
        <v>0</v>
      </c>
      <c r="CS1310">
        <v>88.195999999999998</v>
      </c>
      <c r="CT1310">
        <v>8033</v>
      </c>
      <c r="CU1310">
        <v>184</v>
      </c>
      <c r="CV1310">
        <v>4</v>
      </c>
      <c r="CW1310">
        <v>0</v>
      </c>
      <c r="CX1310">
        <v>8221</v>
      </c>
      <c r="CY1310">
        <v>0</v>
      </c>
      <c r="CZ1310">
        <v>0</v>
      </c>
      <c r="DA1310">
        <v>0</v>
      </c>
      <c r="DB1310">
        <v>0</v>
      </c>
      <c r="DC1310">
        <v>0</v>
      </c>
    </row>
    <row r="1311" spans="1:107" x14ac:dyDescent="0.45">
      <c r="A1311">
        <v>2024</v>
      </c>
      <c r="B1311">
        <v>4</v>
      </c>
      <c r="C1311" t="s">
        <v>200</v>
      </c>
      <c r="D1311">
        <v>14715</v>
      </c>
      <c r="E1311" t="s">
        <v>533</v>
      </c>
      <c r="F1311" t="s">
        <v>323</v>
      </c>
      <c r="G1311" t="s">
        <v>244</v>
      </c>
      <c r="H1311">
        <v>227.56800000000001</v>
      </c>
      <c r="I1311">
        <v>121.75</v>
      </c>
      <c r="J1311">
        <v>18.288</v>
      </c>
      <c r="K1311" t="s">
        <v>324</v>
      </c>
      <c r="L1311">
        <v>367.60599999999999</v>
      </c>
      <c r="M1311">
        <v>24818</v>
      </c>
      <c r="N1311">
        <v>1015</v>
      </c>
      <c r="O1311">
        <v>62</v>
      </c>
      <c r="P1311" t="s">
        <v>324</v>
      </c>
      <c r="Q1311">
        <v>25895</v>
      </c>
      <c r="R1311">
        <v>1.129</v>
      </c>
      <c r="S1311">
        <v>13.848000000000001</v>
      </c>
      <c r="T1311" t="s">
        <v>324</v>
      </c>
      <c r="U1311" t="s">
        <v>324</v>
      </c>
      <c r="V1311">
        <v>14.977</v>
      </c>
      <c r="W1311">
        <v>49</v>
      </c>
      <c r="X1311">
        <v>134</v>
      </c>
      <c r="Y1311" t="s">
        <v>324</v>
      </c>
      <c r="Z1311" t="s">
        <v>324</v>
      </c>
      <c r="AA1311">
        <v>183</v>
      </c>
      <c r="AB1311" t="s">
        <v>324</v>
      </c>
      <c r="AC1311" t="s">
        <v>324</v>
      </c>
      <c r="AD1311" t="s">
        <v>324</v>
      </c>
      <c r="AE1311" t="s">
        <v>324</v>
      </c>
      <c r="AF1311">
        <v>0</v>
      </c>
      <c r="AG1311" t="s">
        <v>324</v>
      </c>
      <c r="AH1311" t="s">
        <v>324</v>
      </c>
      <c r="AI1311" t="s">
        <v>324</v>
      </c>
      <c r="AJ1311" t="s">
        <v>324</v>
      </c>
      <c r="AK1311">
        <v>0</v>
      </c>
      <c r="AL1311" t="s">
        <v>324</v>
      </c>
      <c r="AM1311" t="s">
        <v>324</v>
      </c>
      <c r="AN1311" t="s">
        <v>324</v>
      </c>
      <c r="AO1311" t="s">
        <v>324</v>
      </c>
      <c r="AP1311">
        <v>0</v>
      </c>
      <c r="AQ1311" t="s">
        <v>324</v>
      </c>
      <c r="AR1311" t="s">
        <v>324</v>
      </c>
      <c r="AS1311" t="s">
        <v>324</v>
      </c>
      <c r="AT1311" t="s">
        <v>324</v>
      </c>
      <c r="AU1311">
        <v>0</v>
      </c>
      <c r="AV1311" t="s">
        <v>324</v>
      </c>
      <c r="AW1311" t="s">
        <v>324</v>
      </c>
      <c r="AX1311" t="s">
        <v>324</v>
      </c>
      <c r="AY1311" t="s">
        <v>324</v>
      </c>
      <c r="AZ1311">
        <v>0</v>
      </c>
      <c r="BA1311" t="s">
        <v>324</v>
      </c>
      <c r="BB1311" t="s">
        <v>324</v>
      </c>
      <c r="BC1311" t="s">
        <v>324</v>
      </c>
      <c r="BD1311" t="s">
        <v>324</v>
      </c>
      <c r="BE1311">
        <v>0</v>
      </c>
      <c r="BF1311" t="s">
        <v>324</v>
      </c>
      <c r="BG1311" t="s">
        <v>324</v>
      </c>
      <c r="BH1311" t="s">
        <v>324</v>
      </c>
      <c r="BI1311" t="s">
        <v>324</v>
      </c>
      <c r="BJ1311">
        <v>0</v>
      </c>
      <c r="BK1311">
        <v>0.313</v>
      </c>
      <c r="BL1311">
        <v>0.129</v>
      </c>
      <c r="BM1311" t="s">
        <v>324</v>
      </c>
      <c r="BN1311" t="s">
        <v>324</v>
      </c>
      <c r="BO1311">
        <v>0.442</v>
      </c>
      <c r="BP1311">
        <v>97</v>
      </c>
      <c r="BQ1311">
        <v>20</v>
      </c>
      <c r="BR1311" t="s">
        <v>324</v>
      </c>
      <c r="BS1311" t="s">
        <v>324</v>
      </c>
      <c r="BT1311">
        <v>117</v>
      </c>
      <c r="BU1311" t="s">
        <v>324</v>
      </c>
      <c r="BV1311" t="s">
        <v>324</v>
      </c>
      <c r="BW1311" t="s">
        <v>324</v>
      </c>
      <c r="BX1311" t="s">
        <v>324</v>
      </c>
      <c r="BY1311">
        <v>0</v>
      </c>
      <c r="BZ1311">
        <v>0.14299999999999999</v>
      </c>
      <c r="CA1311">
        <v>35.445</v>
      </c>
      <c r="CB1311">
        <v>2.4289999999999998</v>
      </c>
      <c r="CC1311" t="s">
        <v>324</v>
      </c>
      <c r="CD1311">
        <v>38.017000000000003</v>
      </c>
      <c r="CE1311">
        <v>8</v>
      </c>
      <c r="CF1311">
        <v>38</v>
      </c>
      <c r="CG1311">
        <v>2</v>
      </c>
      <c r="CH1311" t="s">
        <v>324</v>
      </c>
      <c r="CI1311">
        <v>48</v>
      </c>
      <c r="CJ1311" t="s">
        <v>324</v>
      </c>
      <c r="CK1311" t="s">
        <v>324</v>
      </c>
      <c r="CL1311" t="s">
        <v>324</v>
      </c>
      <c r="CM1311" t="s">
        <v>324</v>
      </c>
      <c r="CN1311">
        <v>0</v>
      </c>
      <c r="CO1311">
        <v>229.15299999999999</v>
      </c>
      <c r="CP1311">
        <v>171.172</v>
      </c>
      <c r="CQ1311">
        <v>20.716999999999999</v>
      </c>
      <c r="CR1311">
        <v>0</v>
      </c>
      <c r="CS1311">
        <v>421.04199999999997</v>
      </c>
      <c r="CT1311">
        <v>24972</v>
      </c>
      <c r="CU1311">
        <v>1207</v>
      </c>
      <c r="CV1311">
        <v>64</v>
      </c>
      <c r="CW1311">
        <v>0</v>
      </c>
      <c r="CX1311">
        <v>26243</v>
      </c>
      <c r="CY1311">
        <v>0</v>
      </c>
      <c r="CZ1311">
        <v>0</v>
      </c>
      <c r="DA1311">
        <v>0</v>
      </c>
      <c r="DB1311">
        <v>0</v>
      </c>
      <c r="DC1311">
        <v>0</v>
      </c>
    </row>
    <row r="1312" spans="1:107" x14ac:dyDescent="0.45">
      <c r="A1312">
        <v>2024</v>
      </c>
      <c r="B1312">
        <v>4</v>
      </c>
      <c r="C1312" t="s">
        <v>200</v>
      </c>
      <c r="D1312">
        <v>14940</v>
      </c>
      <c r="E1312" t="s">
        <v>535</v>
      </c>
      <c r="F1312" t="s">
        <v>323</v>
      </c>
      <c r="G1312" t="s">
        <v>244</v>
      </c>
      <c r="H1312">
        <v>131.14599999999999</v>
      </c>
      <c r="I1312">
        <v>25.629000000000001</v>
      </c>
      <c r="J1312">
        <v>25.22</v>
      </c>
      <c r="K1312" t="s">
        <v>324</v>
      </c>
      <c r="L1312">
        <v>181.995</v>
      </c>
      <c r="M1312">
        <v>18915</v>
      </c>
      <c r="N1312">
        <v>378</v>
      </c>
      <c r="O1312">
        <v>44</v>
      </c>
      <c r="P1312" t="s">
        <v>324</v>
      </c>
      <c r="Q1312">
        <v>19337</v>
      </c>
      <c r="R1312">
        <v>1.05</v>
      </c>
      <c r="S1312">
        <v>25.629000000000001</v>
      </c>
      <c r="T1312" t="s">
        <v>324</v>
      </c>
      <c r="U1312" t="s">
        <v>324</v>
      </c>
      <c r="V1312">
        <v>26.678999999999998</v>
      </c>
      <c r="W1312">
        <v>62</v>
      </c>
      <c r="X1312">
        <v>378</v>
      </c>
      <c r="Y1312" t="s">
        <v>324</v>
      </c>
      <c r="Z1312" t="s">
        <v>324</v>
      </c>
      <c r="AA1312">
        <v>440</v>
      </c>
      <c r="AB1312" t="s">
        <v>324</v>
      </c>
      <c r="AC1312" t="s">
        <v>324</v>
      </c>
      <c r="AD1312" t="s">
        <v>324</v>
      </c>
      <c r="AE1312" t="s">
        <v>324</v>
      </c>
      <c r="AF1312">
        <v>0</v>
      </c>
      <c r="AG1312" t="s">
        <v>324</v>
      </c>
      <c r="AH1312" t="s">
        <v>324</v>
      </c>
      <c r="AI1312" t="s">
        <v>324</v>
      </c>
      <c r="AJ1312" t="s">
        <v>324</v>
      </c>
      <c r="AK1312">
        <v>0</v>
      </c>
      <c r="AL1312" t="s">
        <v>324</v>
      </c>
      <c r="AM1312" t="s">
        <v>324</v>
      </c>
      <c r="AN1312" t="s">
        <v>324</v>
      </c>
      <c r="AO1312" t="s">
        <v>324</v>
      </c>
      <c r="AP1312">
        <v>0</v>
      </c>
      <c r="AQ1312" t="s">
        <v>324</v>
      </c>
      <c r="AR1312" t="s">
        <v>324</v>
      </c>
      <c r="AS1312" t="s">
        <v>324</v>
      </c>
      <c r="AT1312" t="s">
        <v>324</v>
      </c>
      <c r="AU1312">
        <v>0</v>
      </c>
      <c r="AV1312" t="s">
        <v>324</v>
      </c>
      <c r="AW1312" t="s">
        <v>324</v>
      </c>
      <c r="AX1312" t="s">
        <v>324</v>
      </c>
      <c r="AY1312" t="s">
        <v>324</v>
      </c>
      <c r="AZ1312">
        <v>0</v>
      </c>
      <c r="BA1312" t="s">
        <v>324</v>
      </c>
      <c r="BB1312" t="s">
        <v>324</v>
      </c>
      <c r="BC1312" t="s">
        <v>324</v>
      </c>
      <c r="BD1312" t="s">
        <v>324</v>
      </c>
      <c r="BE1312">
        <v>0</v>
      </c>
      <c r="BF1312" t="s">
        <v>324</v>
      </c>
      <c r="BG1312" t="s">
        <v>324</v>
      </c>
      <c r="BH1312" t="s">
        <v>324</v>
      </c>
      <c r="BI1312" t="s">
        <v>324</v>
      </c>
      <c r="BJ1312">
        <v>0</v>
      </c>
      <c r="BK1312" t="s">
        <v>324</v>
      </c>
      <c r="BL1312" t="s">
        <v>324</v>
      </c>
      <c r="BM1312" t="s">
        <v>324</v>
      </c>
      <c r="BN1312" t="s">
        <v>324</v>
      </c>
      <c r="BO1312">
        <v>0</v>
      </c>
      <c r="BP1312" t="s">
        <v>324</v>
      </c>
      <c r="BQ1312" t="s">
        <v>324</v>
      </c>
      <c r="BR1312" t="s">
        <v>324</v>
      </c>
      <c r="BS1312" t="s">
        <v>324</v>
      </c>
      <c r="BT1312">
        <v>0</v>
      </c>
      <c r="BU1312" t="s">
        <v>324</v>
      </c>
      <c r="BV1312" t="s">
        <v>324</v>
      </c>
      <c r="BW1312" t="s">
        <v>324</v>
      </c>
      <c r="BX1312" t="s">
        <v>324</v>
      </c>
      <c r="BY1312">
        <v>0</v>
      </c>
      <c r="BZ1312" t="s">
        <v>324</v>
      </c>
      <c r="CA1312" t="s">
        <v>324</v>
      </c>
      <c r="CB1312" t="s">
        <v>324</v>
      </c>
      <c r="CC1312" t="s">
        <v>324</v>
      </c>
      <c r="CD1312">
        <v>0</v>
      </c>
      <c r="CE1312" t="s">
        <v>324</v>
      </c>
      <c r="CF1312" t="s">
        <v>324</v>
      </c>
      <c r="CG1312" t="s">
        <v>324</v>
      </c>
      <c r="CH1312" t="s">
        <v>324</v>
      </c>
      <c r="CI1312">
        <v>0</v>
      </c>
      <c r="CJ1312" t="s">
        <v>324</v>
      </c>
      <c r="CK1312" t="s">
        <v>324</v>
      </c>
      <c r="CL1312" t="s">
        <v>324</v>
      </c>
      <c r="CM1312" t="s">
        <v>324</v>
      </c>
      <c r="CN1312">
        <v>0</v>
      </c>
      <c r="CO1312">
        <v>132.196</v>
      </c>
      <c r="CP1312">
        <v>51.258000000000003</v>
      </c>
      <c r="CQ1312">
        <v>25.22</v>
      </c>
      <c r="CR1312">
        <v>0</v>
      </c>
      <c r="CS1312">
        <v>208.67400000000001</v>
      </c>
      <c r="CT1312">
        <v>18977</v>
      </c>
      <c r="CU1312">
        <v>756</v>
      </c>
      <c r="CV1312">
        <v>44</v>
      </c>
      <c r="CW1312">
        <v>0</v>
      </c>
      <c r="CX1312">
        <v>19777</v>
      </c>
      <c r="CY1312">
        <v>0</v>
      </c>
      <c r="CZ1312">
        <v>0</v>
      </c>
      <c r="DA1312">
        <v>0</v>
      </c>
      <c r="DB1312">
        <v>0</v>
      </c>
      <c r="DC1312">
        <v>0</v>
      </c>
    </row>
    <row r="1313" spans="1:107" x14ac:dyDescent="0.45">
      <c r="A1313">
        <v>2024</v>
      </c>
      <c r="B1313">
        <v>4</v>
      </c>
      <c r="C1313" t="s">
        <v>200</v>
      </c>
      <c r="D1313">
        <v>15045</v>
      </c>
      <c r="E1313" t="s">
        <v>536</v>
      </c>
      <c r="F1313" t="s">
        <v>323</v>
      </c>
      <c r="G1313" t="s">
        <v>244</v>
      </c>
      <c r="H1313">
        <v>0.318</v>
      </c>
      <c r="I1313">
        <v>0.02</v>
      </c>
      <c r="J1313">
        <v>0</v>
      </c>
      <c r="K1313">
        <v>0</v>
      </c>
      <c r="L1313">
        <v>0.33800000000000002</v>
      </c>
      <c r="M1313">
        <v>30</v>
      </c>
      <c r="N1313">
        <v>1</v>
      </c>
      <c r="O1313">
        <v>0</v>
      </c>
      <c r="P1313">
        <v>0</v>
      </c>
      <c r="Q1313">
        <v>31</v>
      </c>
      <c r="R1313" t="s">
        <v>324</v>
      </c>
      <c r="S1313" t="s">
        <v>324</v>
      </c>
      <c r="T1313" t="s">
        <v>324</v>
      </c>
      <c r="U1313" t="s">
        <v>324</v>
      </c>
      <c r="V1313">
        <v>0</v>
      </c>
      <c r="W1313" t="s">
        <v>324</v>
      </c>
      <c r="X1313" t="s">
        <v>324</v>
      </c>
      <c r="Y1313" t="s">
        <v>324</v>
      </c>
      <c r="Z1313" t="s">
        <v>324</v>
      </c>
      <c r="AA1313">
        <v>0</v>
      </c>
      <c r="AB1313" t="s">
        <v>324</v>
      </c>
      <c r="AC1313" t="s">
        <v>324</v>
      </c>
      <c r="AD1313" t="s">
        <v>324</v>
      </c>
      <c r="AE1313" t="s">
        <v>324</v>
      </c>
      <c r="AF1313">
        <v>0</v>
      </c>
      <c r="AG1313" t="s">
        <v>324</v>
      </c>
      <c r="AH1313" t="s">
        <v>324</v>
      </c>
      <c r="AI1313" t="s">
        <v>324</v>
      </c>
      <c r="AJ1313" t="s">
        <v>324</v>
      </c>
      <c r="AK1313">
        <v>0</v>
      </c>
      <c r="AL1313" t="s">
        <v>324</v>
      </c>
      <c r="AM1313" t="s">
        <v>324</v>
      </c>
      <c r="AN1313" t="s">
        <v>324</v>
      </c>
      <c r="AO1313" t="s">
        <v>324</v>
      </c>
      <c r="AP1313">
        <v>0</v>
      </c>
      <c r="AQ1313" t="s">
        <v>324</v>
      </c>
      <c r="AR1313" t="s">
        <v>324</v>
      </c>
      <c r="AS1313" t="s">
        <v>324</v>
      </c>
      <c r="AT1313" t="s">
        <v>324</v>
      </c>
      <c r="AU1313">
        <v>0</v>
      </c>
      <c r="AV1313" t="s">
        <v>324</v>
      </c>
      <c r="AW1313" t="s">
        <v>324</v>
      </c>
      <c r="AX1313" t="s">
        <v>324</v>
      </c>
      <c r="AY1313" t="s">
        <v>324</v>
      </c>
      <c r="AZ1313">
        <v>0</v>
      </c>
      <c r="BA1313" t="s">
        <v>324</v>
      </c>
      <c r="BB1313" t="s">
        <v>324</v>
      </c>
      <c r="BC1313" t="s">
        <v>324</v>
      </c>
      <c r="BD1313" t="s">
        <v>324</v>
      </c>
      <c r="BE1313">
        <v>0</v>
      </c>
      <c r="BF1313" t="s">
        <v>324</v>
      </c>
      <c r="BG1313" t="s">
        <v>324</v>
      </c>
      <c r="BH1313" t="s">
        <v>324</v>
      </c>
      <c r="BI1313" t="s">
        <v>324</v>
      </c>
      <c r="BJ1313">
        <v>0</v>
      </c>
      <c r="BK1313" t="s">
        <v>324</v>
      </c>
      <c r="BL1313" t="s">
        <v>324</v>
      </c>
      <c r="BM1313" t="s">
        <v>324</v>
      </c>
      <c r="BN1313" t="s">
        <v>324</v>
      </c>
      <c r="BO1313">
        <v>0</v>
      </c>
      <c r="BP1313" t="s">
        <v>324</v>
      </c>
      <c r="BQ1313" t="s">
        <v>324</v>
      </c>
      <c r="BR1313" t="s">
        <v>324</v>
      </c>
      <c r="BS1313" t="s">
        <v>324</v>
      </c>
      <c r="BT1313">
        <v>0</v>
      </c>
      <c r="BU1313" t="s">
        <v>324</v>
      </c>
      <c r="BV1313" t="s">
        <v>324</v>
      </c>
      <c r="BW1313" t="s">
        <v>324</v>
      </c>
      <c r="BX1313" t="s">
        <v>324</v>
      </c>
      <c r="BY1313">
        <v>0</v>
      </c>
      <c r="BZ1313" t="s">
        <v>324</v>
      </c>
      <c r="CA1313" t="s">
        <v>324</v>
      </c>
      <c r="CB1313" t="s">
        <v>324</v>
      </c>
      <c r="CC1313" t="s">
        <v>324</v>
      </c>
      <c r="CD1313">
        <v>0</v>
      </c>
      <c r="CE1313" t="s">
        <v>324</v>
      </c>
      <c r="CF1313" t="s">
        <v>324</v>
      </c>
      <c r="CG1313" t="s">
        <v>324</v>
      </c>
      <c r="CH1313" t="s">
        <v>324</v>
      </c>
      <c r="CI1313">
        <v>0</v>
      </c>
      <c r="CJ1313" t="s">
        <v>324</v>
      </c>
      <c r="CK1313" t="s">
        <v>324</v>
      </c>
      <c r="CL1313" t="s">
        <v>324</v>
      </c>
      <c r="CM1313" t="s">
        <v>324</v>
      </c>
      <c r="CN1313">
        <v>0</v>
      </c>
      <c r="CO1313">
        <v>0.318</v>
      </c>
      <c r="CP1313">
        <v>0.02</v>
      </c>
      <c r="CQ1313" t="s">
        <v>179</v>
      </c>
      <c r="CR1313">
        <v>0</v>
      </c>
      <c r="CS1313">
        <v>0.33800000000000002</v>
      </c>
      <c r="CT1313">
        <v>30</v>
      </c>
      <c r="CU1313">
        <v>1</v>
      </c>
      <c r="CV1313">
        <v>0</v>
      </c>
      <c r="CW1313">
        <v>0</v>
      </c>
      <c r="CX1313">
        <v>31</v>
      </c>
      <c r="CY1313">
        <v>0</v>
      </c>
      <c r="CZ1313">
        <v>0</v>
      </c>
      <c r="DA1313">
        <v>0</v>
      </c>
      <c r="DB1313">
        <v>0</v>
      </c>
      <c r="DC1313">
        <v>0</v>
      </c>
    </row>
    <row r="1314" spans="1:107" x14ac:dyDescent="0.45">
      <c r="A1314">
        <v>2024</v>
      </c>
      <c r="B1314">
        <v>4</v>
      </c>
      <c r="C1314" t="s">
        <v>200</v>
      </c>
      <c r="D1314">
        <v>19390</v>
      </c>
      <c r="E1314" t="s">
        <v>537</v>
      </c>
      <c r="F1314" t="s">
        <v>323</v>
      </c>
      <c r="G1314" t="s">
        <v>244</v>
      </c>
      <c r="H1314">
        <v>1.873</v>
      </c>
      <c r="I1314">
        <v>0.22500000000000001</v>
      </c>
      <c r="J1314">
        <v>0.12</v>
      </c>
      <c r="K1314">
        <v>0</v>
      </c>
      <c r="L1314">
        <v>2.218</v>
      </c>
      <c r="M1314">
        <v>211</v>
      </c>
      <c r="N1314">
        <v>10</v>
      </c>
      <c r="O1314">
        <v>2</v>
      </c>
      <c r="P1314">
        <v>0</v>
      </c>
      <c r="Q1314">
        <v>223</v>
      </c>
      <c r="R1314">
        <v>0.159</v>
      </c>
      <c r="S1314">
        <v>0.26</v>
      </c>
      <c r="T1314">
        <v>0</v>
      </c>
      <c r="U1314">
        <v>0</v>
      </c>
      <c r="V1314">
        <v>0.41899999999999998</v>
      </c>
      <c r="W1314">
        <v>12</v>
      </c>
      <c r="X1314">
        <v>3</v>
      </c>
      <c r="Y1314">
        <v>0</v>
      </c>
      <c r="Z1314">
        <v>0</v>
      </c>
      <c r="AA1314">
        <v>15</v>
      </c>
      <c r="AB1314">
        <v>0</v>
      </c>
      <c r="AC1314">
        <v>0</v>
      </c>
      <c r="AD1314">
        <v>0</v>
      </c>
      <c r="AE1314">
        <v>0</v>
      </c>
      <c r="AF1314">
        <v>0</v>
      </c>
      <c r="AG1314">
        <v>0</v>
      </c>
      <c r="AH1314">
        <v>2.5999999999999999E-2</v>
      </c>
      <c r="AI1314">
        <v>0</v>
      </c>
      <c r="AJ1314">
        <v>0</v>
      </c>
      <c r="AK1314">
        <v>2.5999999999999999E-2</v>
      </c>
      <c r="AL1314">
        <v>0</v>
      </c>
      <c r="AM1314">
        <v>1</v>
      </c>
      <c r="AN1314">
        <v>0</v>
      </c>
      <c r="AO1314">
        <v>0</v>
      </c>
      <c r="AP1314">
        <v>1</v>
      </c>
      <c r="AQ1314">
        <v>0</v>
      </c>
      <c r="AR1314">
        <v>0.04</v>
      </c>
      <c r="AS1314">
        <v>0</v>
      </c>
      <c r="AT1314">
        <v>0</v>
      </c>
      <c r="AU1314">
        <v>0.04</v>
      </c>
      <c r="AV1314">
        <v>0</v>
      </c>
      <c r="AW1314">
        <v>0</v>
      </c>
      <c r="AX1314">
        <v>0</v>
      </c>
      <c r="AY1314">
        <v>0</v>
      </c>
      <c r="AZ1314">
        <v>0</v>
      </c>
      <c r="BA1314">
        <v>0</v>
      </c>
      <c r="BB1314">
        <v>0</v>
      </c>
      <c r="BC1314">
        <v>0</v>
      </c>
      <c r="BD1314">
        <v>0</v>
      </c>
      <c r="BE1314">
        <v>0</v>
      </c>
      <c r="BF1314">
        <v>0</v>
      </c>
      <c r="BG1314">
        <v>0</v>
      </c>
      <c r="BH1314">
        <v>0</v>
      </c>
      <c r="BI1314">
        <v>0</v>
      </c>
      <c r="BJ1314">
        <v>0</v>
      </c>
      <c r="BK1314">
        <v>1.7000000000000001E-2</v>
      </c>
      <c r="BL1314">
        <v>0</v>
      </c>
      <c r="BM1314">
        <v>0</v>
      </c>
      <c r="BN1314">
        <v>0</v>
      </c>
      <c r="BO1314">
        <v>1.7000000000000001E-2</v>
      </c>
      <c r="BP1314">
        <v>5</v>
      </c>
      <c r="BQ1314">
        <v>0</v>
      </c>
      <c r="BR1314">
        <v>0</v>
      </c>
      <c r="BS1314">
        <v>0</v>
      </c>
      <c r="BT1314">
        <v>5</v>
      </c>
      <c r="BU1314">
        <v>0</v>
      </c>
      <c r="BV1314">
        <v>0</v>
      </c>
      <c r="BW1314">
        <v>0</v>
      </c>
      <c r="BX1314">
        <v>0</v>
      </c>
      <c r="BY1314">
        <v>0</v>
      </c>
      <c r="BZ1314">
        <v>0.02</v>
      </c>
      <c r="CA1314">
        <v>0</v>
      </c>
      <c r="CB1314">
        <v>0</v>
      </c>
      <c r="CC1314">
        <v>0</v>
      </c>
      <c r="CD1314">
        <v>0.02</v>
      </c>
      <c r="CE1314">
        <v>1</v>
      </c>
      <c r="CF1314">
        <v>0</v>
      </c>
      <c r="CG1314">
        <v>0</v>
      </c>
      <c r="CH1314">
        <v>0</v>
      </c>
      <c r="CI1314">
        <v>1</v>
      </c>
      <c r="CJ1314">
        <v>0</v>
      </c>
      <c r="CK1314">
        <v>0</v>
      </c>
      <c r="CL1314">
        <v>0</v>
      </c>
      <c r="CM1314">
        <v>0</v>
      </c>
      <c r="CN1314">
        <v>0</v>
      </c>
      <c r="CO1314">
        <v>2.069</v>
      </c>
      <c r="CP1314">
        <v>0.48499999999999999</v>
      </c>
      <c r="CQ1314">
        <v>0.12</v>
      </c>
      <c r="CR1314">
        <v>0</v>
      </c>
      <c r="CS1314">
        <v>2.6739999999999999</v>
      </c>
      <c r="CT1314">
        <v>229</v>
      </c>
      <c r="CU1314">
        <v>13</v>
      </c>
      <c r="CV1314">
        <v>2</v>
      </c>
      <c r="CW1314">
        <v>0</v>
      </c>
      <c r="CX1314">
        <v>244</v>
      </c>
      <c r="CY1314">
        <v>0</v>
      </c>
      <c r="CZ1314">
        <v>0</v>
      </c>
      <c r="DA1314">
        <v>0</v>
      </c>
      <c r="DB1314">
        <v>0</v>
      </c>
      <c r="DC1314">
        <v>0</v>
      </c>
    </row>
    <row r="1315" spans="1:107" x14ac:dyDescent="0.45">
      <c r="A1315">
        <v>2024</v>
      </c>
      <c r="B1315">
        <v>4</v>
      </c>
      <c r="C1315" t="s">
        <v>200</v>
      </c>
      <c r="D1315">
        <v>20334</v>
      </c>
      <c r="E1315" t="s">
        <v>538</v>
      </c>
      <c r="F1315" t="s">
        <v>323</v>
      </c>
      <c r="G1315" t="s">
        <v>244</v>
      </c>
      <c r="H1315">
        <v>0.13700000000000001</v>
      </c>
      <c r="I1315">
        <v>0.125</v>
      </c>
      <c r="J1315">
        <v>1.125</v>
      </c>
      <c r="K1315">
        <v>0</v>
      </c>
      <c r="L1315">
        <v>1.387</v>
      </c>
      <c r="M1315">
        <v>17</v>
      </c>
      <c r="N1315">
        <v>5</v>
      </c>
      <c r="O1315">
        <v>1</v>
      </c>
      <c r="P1315">
        <v>0</v>
      </c>
      <c r="Q1315">
        <v>23</v>
      </c>
      <c r="R1315">
        <v>0</v>
      </c>
      <c r="S1315">
        <v>0</v>
      </c>
      <c r="T1315">
        <v>0</v>
      </c>
      <c r="U1315">
        <v>0</v>
      </c>
      <c r="V1315">
        <v>0</v>
      </c>
      <c r="W1315">
        <v>0</v>
      </c>
      <c r="X1315">
        <v>0</v>
      </c>
      <c r="Y1315">
        <v>0</v>
      </c>
      <c r="Z1315">
        <v>0</v>
      </c>
      <c r="AA1315">
        <v>0</v>
      </c>
      <c r="AB1315">
        <v>0</v>
      </c>
      <c r="AC1315">
        <v>0</v>
      </c>
      <c r="AD1315">
        <v>0</v>
      </c>
      <c r="AE1315">
        <v>0</v>
      </c>
      <c r="AF1315">
        <v>0</v>
      </c>
      <c r="AG1315">
        <v>0</v>
      </c>
      <c r="AH1315">
        <v>0</v>
      </c>
      <c r="AI1315">
        <v>0</v>
      </c>
      <c r="AJ1315">
        <v>0</v>
      </c>
      <c r="AK1315">
        <v>0</v>
      </c>
      <c r="AL1315">
        <v>0</v>
      </c>
      <c r="AM1315">
        <v>0</v>
      </c>
      <c r="AN1315">
        <v>0</v>
      </c>
      <c r="AO1315">
        <v>0</v>
      </c>
      <c r="AP1315">
        <v>0</v>
      </c>
      <c r="AQ1315">
        <v>0</v>
      </c>
      <c r="AR1315">
        <v>0</v>
      </c>
      <c r="AS1315">
        <v>0</v>
      </c>
      <c r="AT1315">
        <v>0</v>
      </c>
      <c r="AU1315">
        <v>0</v>
      </c>
      <c r="AV1315">
        <v>0</v>
      </c>
      <c r="AW1315">
        <v>0</v>
      </c>
      <c r="AX1315">
        <v>0</v>
      </c>
      <c r="AY1315">
        <v>0</v>
      </c>
      <c r="AZ1315">
        <v>0</v>
      </c>
      <c r="BA1315">
        <v>0</v>
      </c>
      <c r="BB1315">
        <v>0</v>
      </c>
      <c r="BC1315">
        <v>0</v>
      </c>
      <c r="BD1315">
        <v>0</v>
      </c>
      <c r="BE1315">
        <v>0</v>
      </c>
      <c r="BF1315">
        <v>0</v>
      </c>
      <c r="BG1315">
        <v>0</v>
      </c>
      <c r="BH1315">
        <v>0</v>
      </c>
      <c r="BI1315">
        <v>0</v>
      </c>
      <c r="BJ1315">
        <v>0</v>
      </c>
      <c r="BK1315">
        <v>1.4999999999999999E-2</v>
      </c>
      <c r="BL1315">
        <v>2E-3</v>
      </c>
      <c r="BM1315">
        <v>0</v>
      </c>
      <c r="BN1315">
        <v>0</v>
      </c>
      <c r="BO1315">
        <v>1.7000000000000001E-2</v>
      </c>
      <c r="BP1315">
        <v>3</v>
      </c>
      <c r="BQ1315">
        <v>1</v>
      </c>
      <c r="BR1315">
        <v>0</v>
      </c>
      <c r="BS1315">
        <v>0</v>
      </c>
      <c r="BT1315">
        <v>4</v>
      </c>
      <c r="BU1315">
        <v>0</v>
      </c>
      <c r="BV1315">
        <v>0</v>
      </c>
      <c r="BW1315">
        <v>0</v>
      </c>
      <c r="BX1315">
        <v>0</v>
      </c>
      <c r="BY1315">
        <v>0</v>
      </c>
      <c r="BZ1315">
        <v>0</v>
      </c>
      <c r="CA1315">
        <v>0</v>
      </c>
      <c r="CB1315">
        <v>0</v>
      </c>
      <c r="CC1315">
        <v>0</v>
      </c>
      <c r="CD1315">
        <v>0</v>
      </c>
      <c r="CE1315">
        <v>0</v>
      </c>
      <c r="CF1315">
        <v>0</v>
      </c>
      <c r="CG1315">
        <v>0</v>
      </c>
      <c r="CH1315">
        <v>0</v>
      </c>
      <c r="CI1315">
        <v>0</v>
      </c>
      <c r="CJ1315">
        <v>0</v>
      </c>
      <c r="CK1315">
        <v>0</v>
      </c>
      <c r="CL1315">
        <v>0</v>
      </c>
      <c r="CM1315">
        <v>0</v>
      </c>
      <c r="CN1315">
        <v>0</v>
      </c>
      <c r="CO1315">
        <v>0.152</v>
      </c>
      <c r="CP1315">
        <v>0.127</v>
      </c>
      <c r="CQ1315">
        <v>1.125</v>
      </c>
      <c r="CR1315">
        <v>0</v>
      </c>
      <c r="CS1315">
        <v>1.4039999999999999</v>
      </c>
      <c r="CT1315">
        <v>20</v>
      </c>
      <c r="CU1315">
        <v>6</v>
      </c>
      <c r="CV1315">
        <v>1</v>
      </c>
      <c r="CW1315">
        <v>0</v>
      </c>
      <c r="CX1315">
        <v>27</v>
      </c>
      <c r="CY1315">
        <v>0</v>
      </c>
      <c r="CZ1315">
        <v>0</v>
      </c>
      <c r="DA1315">
        <v>0</v>
      </c>
      <c r="DB1315">
        <v>0</v>
      </c>
      <c r="DC1315">
        <v>0</v>
      </c>
    </row>
    <row r="1316" spans="1:107" x14ac:dyDescent="0.45">
      <c r="A1316">
        <v>2024</v>
      </c>
      <c r="B1316">
        <v>4</v>
      </c>
      <c r="C1316" t="s">
        <v>200</v>
      </c>
      <c r="D1316">
        <v>66101</v>
      </c>
      <c r="E1316" t="s">
        <v>515</v>
      </c>
      <c r="F1316" t="s">
        <v>323</v>
      </c>
      <c r="G1316" t="s">
        <v>244</v>
      </c>
      <c r="H1316">
        <v>170.328</v>
      </c>
      <c r="I1316">
        <v>49.530999999999999</v>
      </c>
      <c r="J1316">
        <v>22.875</v>
      </c>
      <c r="K1316">
        <v>0</v>
      </c>
      <c r="L1316">
        <v>242.73400000000001</v>
      </c>
      <c r="M1316">
        <v>18682</v>
      </c>
      <c r="N1316">
        <v>672</v>
      </c>
      <c r="O1316">
        <v>53</v>
      </c>
      <c r="P1316">
        <v>0</v>
      </c>
      <c r="Q1316">
        <v>19407</v>
      </c>
      <c r="R1316">
        <v>1.919</v>
      </c>
      <c r="S1316">
        <v>8.2949999999999999</v>
      </c>
      <c r="T1316">
        <v>3.7090000000000001</v>
      </c>
      <c r="U1316">
        <v>0</v>
      </c>
      <c r="V1316">
        <v>13.923</v>
      </c>
      <c r="W1316">
        <v>117</v>
      </c>
      <c r="X1316">
        <v>73</v>
      </c>
      <c r="Y1316">
        <v>4</v>
      </c>
      <c r="Z1316">
        <v>0</v>
      </c>
      <c r="AA1316">
        <v>194</v>
      </c>
      <c r="AB1316">
        <v>0</v>
      </c>
      <c r="AC1316">
        <v>0</v>
      </c>
      <c r="AD1316">
        <v>0</v>
      </c>
      <c r="AE1316">
        <v>0</v>
      </c>
      <c r="AF1316">
        <v>0</v>
      </c>
      <c r="AG1316">
        <v>9.9990000000000006</v>
      </c>
      <c r="AH1316">
        <v>5.5E-2</v>
      </c>
      <c r="AI1316">
        <v>0</v>
      </c>
      <c r="AJ1316">
        <v>0</v>
      </c>
      <c r="AK1316">
        <v>10.054</v>
      </c>
      <c r="AL1316">
        <v>1207</v>
      </c>
      <c r="AM1316">
        <v>9</v>
      </c>
      <c r="AN1316">
        <v>0</v>
      </c>
      <c r="AO1316">
        <v>0</v>
      </c>
      <c r="AP1316">
        <v>1216</v>
      </c>
      <c r="AQ1316">
        <v>0</v>
      </c>
      <c r="AR1316">
        <v>0</v>
      </c>
      <c r="AS1316">
        <v>0</v>
      </c>
      <c r="AT1316">
        <v>0</v>
      </c>
      <c r="AU1316">
        <v>0</v>
      </c>
      <c r="AV1316">
        <v>3.5000000000000003E-2</v>
      </c>
      <c r="AW1316">
        <v>0</v>
      </c>
      <c r="AX1316">
        <v>0</v>
      </c>
      <c r="AY1316">
        <v>0</v>
      </c>
      <c r="AZ1316">
        <v>3.5000000000000003E-2</v>
      </c>
      <c r="BA1316">
        <v>3</v>
      </c>
      <c r="BB1316">
        <v>0</v>
      </c>
      <c r="BC1316">
        <v>0</v>
      </c>
      <c r="BD1316">
        <v>0</v>
      </c>
      <c r="BE1316">
        <v>3</v>
      </c>
      <c r="BF1316">
        <v>0</v>
      </c>
      <c r="BG1316">
        <v>0</v>
      </c>
      <c r="BH1316">
        <v>0</v>
      </c>
      <c r="BI1316">
        <v>0</v>
      </c>
      <c r="BJ1316">
        <v>0</v>
      </c>
      <c r="BK1316">
        <v>0.377</v>
      </c>
      <c r="BL1316">
        <v>0.26500000000000001</v>
      </c>
      <c r="BM1316">
        <v>3.0000000000000001E-3</v>
      </c>
      <c r="BN1316">
        <v>0</v>
      </c>
      <c r="BO1316">
        <v>0.64500000000000002</v>
      </c>
      <c r="BP1316">
        <v>94</v>
      </c>
      <c r="BQ1316">
        <v>27</v>
      </c>
      <c r="BR1316">
        <v>1</v>
      </c>
      <c r="BS1316">
        <v>0</v>
      </c>
      <c r="BT1316">
        <v>122</v>
      </c>
      <c r="BU1316">
        <v>0</v>
      </c>
      <c r="BV1316">
        <v>0</v>
      </c>
      <c r="BW1316">
        <v>0</v>
      </c>
      <c r="BX1316">
        <v>0</v>
      </c>
      <c r="BY1316">
        <v>0</v>
      </c>
      <c r="BZ1316">
        <v>2.9000000000000001E-2</v>
      </c>
      <c r="CA1316">
        <v>8.0020000000000007</v>
      </c>
      <c r="CB1316">
        <v>17.472999999999999</v>
      </c>
      <c r="CC1316">
        <v>0</v>
      </c>
      <c r="CD1316">
        <v>25.504000000000001</v>
      </c>
      <c r="CE1316">
        <v>7</v>
      </c>
      <c r="CF1316">
        <v>19</v>
      </c>
      <c r="CG1316">
        <v>11</v>
      </c>
      <c r="CH1316">
        <v>0</v>
      </c>
      <c r="CI1316">
        <v>37</v>
      </c>
      <c r="CJ1316">
        <v>0</v>
      </c>
      <c r="CK1316">
        <v>0</v>
      </c>
      <c r="CL1316">
        <v>0</v>
      </c>
      <c r="CM1316">
        <v>0</v>
      </c>
      <c r="CN1316">
        <v>0</v>
      </c>
      <c r="CO1316">
        <v>172.65299999999999</v>
      </c>
      <c r="CP1316">
        <v>66.093000000000004</v>
      </c>
      <c r="CQ1316">
        <v>44.06</v>
      </c>
      <c r="CR1316">
        <v>0</v>
      </c>
      <c r="CS1316">
        <v>282.80599999999998</v>
      </c>
      <c r="CT1316">
        <v>18900</v>
      </c>
      <c r="CU1316">
        <v>791</v>
      </c>
      <c r="CV1316">
        <v>69</v>
      </c>
      <c r="CW1316">
        <v>0</v>
      </c>
      <c r="CX1316">
        <v>19760</v>
      </c>
      <c r="CY1316">
        <v>0</v>
      </c>
      <c r="CZ1316">
        <v>0</v>
      </c>
      <c r="DA1316">
        <v>0</v>
      </c>
      <c r="DB1316">
        <v>0</v>
      </c>
      <c r="DC1316">
        <v>0</v>
      </c>
    </row>
    <row r="1317" spans="1:107" x14ac:dyDescent="0.45">
      <c r="A1317">
        <v>2024</v>
      </c>
      <c r="B1317">
        <v>4</v>
      </c>
      <c r="C1317" t="s">
        <v>200</v>
      </c>
      <c r="D1317">
        <v>99999</v>
      </c>
      <c r="E1317" t="s">
        <v>329</v>
      </c>
      <c r="F1317" t="s">
        <v>323</v>
      </c>
      <c r="H1317">
        <v>155.18600000000001</v>
      </c>
      <c r="I1317">
        <v>54.661000000000001</v>
      </c>
      <c r="J1317">
        <v>22.052</v>
      </c>
      <c r="K1317" t="s">
        <v>324</v>
      </c>
      <c r="L1317">
        <v>231.899</v>
      </c>
      <c r="M1317" t="s">
        <v>324</v>
      </c>
      <c r="N1317" t="s">
        <v>324</v>
      </c>
      <c r="O1317" t="s">
        <v>324</v>
      </c>
      <c r="P1317" t="s">
        <v>324</v>
      </c>
      <c r="Q1317" t="s">
        <v>324</v>
      </c>
      <c r="R1317" t="s">
        <v>324</v>
      </c>
      <c r="S1317" t="s">
        <v>324</v>
      </c>
      <c r="T1317" t="s">
        <v>324</v>
      </c>
      <c r="U1317" t="s">
        <v>324</v>
      </c>
      <c r="V1317" t="s">
        <v>324</v>
      </c>
      <c r="W1317" t="s">
        <v>324</v>
      </c>
      <c r="X1317" t="s">
        <v>324</v>
      </c>
      <c r="Y1317" t="s">
        <v>324</v>
      </c>
      <c r="Z1317" t="s">
        <v>324</v>
      </c>
      <c r="AA1317" t="s">
        <v>324</v>
      </c>
      <c r="AB1317" t="s">
        <v>324</v>
      </c>
      <c r="AC1317" t="s">
        <v>324</v>
      </c>
      <c r="AD1317" t="s">
        <v>324</v>
      </c>
      <c r="AE1317" t="s">
        <v>324</v>
      </c>
      <c r="AF1317" t="s">
        <v>324</v>
      </c>
      <c r="AG1317" t="s">
        <v>324</v>
      </c>
      <c r="AH1317" t="s">
        <v>324</v>
      </c>
      <c r="AI1317" t="s">
        <v>324</v>
      </c>
      <c r="AJ1317" t="s">
        <v>324</v>
      </c>
      <c r="AK1317" t="s">
        <v>324</v>
      </c>
      <c r="AL1317" t="s">
        <v>324</v>
      </c>
      <c r="AM1317" t="s">
        <v>324</v>
      </c>
      <c r="AN1317" t="s">
        <v>324</v>
      </c>
      <c r="AO1317" t="s">
        <v>324</v>
      </c>
      <c r="AP1317" t="s">
        <v>324</v>
      </c>
      <c r="AQ1317" t="s">
        <v>324</v>
      </c>
      <c r="AR1317" t="s">
        <v>324</v>
      </c>
      <c r="AS1317" t="s">
        <v>324</v>
      </c>
      <c r="AT1317" t="s">
        <v>324</v>
      </c>
      <c r="AU1317" t="s">
        <v>324</v>
      </c>
      <c r="AV1317" t="s">
        <v>324</v>
      </c>
      <c r="AW1317" t="s">
        <v>324</v>
      </c>
      <c r="AX1317" t="s">
        <v>324</v>
      </c>
      <c r="AY1317" t="s">
        <v>324</v>
      </c>
      <c r="AZ1317" t="s">
        <v>324</v>
      </c>
      <c r="BA1317" t="s">
        <v>324</v>
      </c>
      <c r="BB1317" t="s">
        <v>324</v>
      </c>
      <c r="BC1317" t="s">
        <v>324</v>
      </c>
      <c r="BD1317" t="s">
        <v>324</v>
      </c>
      <c r="BE1317" t="s">
        <v>324</v>
      </c>
      <c r="BF1317" t="s">
        <v>324</v>
      </c>
      <c r="BG1317" t="s">
        <v>324</v>
      </c>
      <c r="BH1317" t="s">
        <v>324</v>
      </c>
      <c r="BI1317" t="s">
        <v>324</v>
      </c>
      <c r="BJ1317" t="s">
        <v>324</v>
      </c>
      <c r="BK1317" t="s">
        <v>324</v>
      </c>
      <c r="BL1317" t="s">
        <v>324</v>
      </c>
      <c r="BM1317" t="s">
        <v>324</v>
      </c>
      <c r="BN1317" t="s">
        <v>324</v>
      </c>
      <c r="BO1317" t="s">
        <v>324</v>
      </c>
      <c r="BP1317" t="s">
        <v>324</v>
      </c>
      <c r="BQ1317" t="s">
        <v>324</v>
      </c>
      <c r="BR1317" t="s">
        <v>324</v>
      </c>
      <c r="BS1317" t="s">
        <v>324</v>
      </c>
      <c r="BT1317" t="s">
        <v>324</v>
      </c>
      <c r="BU1317" t="s">
        <v>324</v>
      </c>
      <c r="BV1317" t="s">
        <v>324</v>
      </c>
      <c r="BW1317" t="s">
        <v>324</v>
      </c>
      <c r="BX1317" t="s">
        <v>324</v>
      </c>
      <c r="BY1317" t="s">
        <v>324</v>
      </c>
      <c r="BZ1317" t="s">
        <v>324</v>
      </c>
      <c r="CA1317" t="s">
        <v>324</v>
      </c>
      <c r="CB1317" t="s">
        <v>324</v>
      </c>
      <c r="CC1317" t="s">
        <v>324</v>
      </c>
      <c r="CD1317" t="s">
        <v>324</v>
      </c>
      <c r="CE1317" t="s">
        <v>324</v>
      </c>
      <c r="CF1317" t="s">
        <v>324</v>
      </c>
      <c r="CG1317" t="s">
        <v>324</v>
      </c>
      <c r="CH1317" t="s">
        <v>324</v>
      </c>
      <c r="CI1317" t="s">
        <v>324</v>
      </c>
      <c r="CJ1317" t="s">
        <v>324</v>
      </c>
      <c r="CK1317" t="s">
        <v>324</v>
      </c>
      <c r="CL1317" t="s">
        <v>324</v>
      </c>
      <c r="CM1317" t="s">
        <v>324</v>
      </c>
      <c r="CN1317" t="s">
        <v>324</v>
      </c>
      <c r="CO1317">
        <v>155.18600000000001</v>
      </c>
      <c r="CP1317">
        <v>54.661000000000001</v>
      </c>
      <c r="CQ1317">
        <v>22.052</v>
      </c>
      <c r="CR1317" t="s">
        <v>324</v>
      </c>
      <c r="CS1317">
        <v>231.899</v>
      </c>
      <c r="CT1317" t="s">
        <v>324</v>
      </c>
      <c r="CU1317" t="s">
        <v>324</v>
      </c>
      <c r="CV1317" t="s">
        <v>324</v>
      </c>
      <c r="CW1317" t="s">
        <v>324</v>
      </c>
      <c r="CX1317" t="s">
        <v>324</v>
      </c>
      <c r="CY1317" t="s">
        <v>324</v>
      </c>
      <c r="CZ1317" t="s">
        <v>324</v>
      </c>
      <c r="DA1317" t="s">
        <v>324</v>
      </c>
      <c r="DB1317" t="s">
        <v>324</v>
      </c>
      <c r="DC1317" t="s">
        <v>324</v>
      </c>
    </row>
    <row r="1318" spans="1:107" x14ac:dyDescent="0.45">
      <c r="A1318">
        <v>2024</v>
      </c>
      <c r="B1318">
        <v>4</v>
      </c>
      <c r="C1318" t="s">
        <v>203</v>
      </c>
      <c r="D1318">
        <v>1857</v>
      </c>
      <c r="E1318" t="s">
        <v>540</v>
      </c>
      <c r="F1318" t="s">
        <v>323</v>
      </c>
      <c r="G1318" t="s">
        <v>244</v>
      </c>
      <c r="H1318">
        <v>0.44</v>
      </c>
      <c r="I1318">
        <v>0.03</v>
      </c>
      <c r="J1318">
        <v>0</v>
      </c>
      <c r="K1318">
        <v>0</v>
      </c>
      <c r="L1318">
        <v>0.47</v>
      </c>
      <c r="M1318">
        <v>54</v>
      </c>
      <c r="N1318">
        <v>5</v>
      </c>
      <c r="O1318">
        <v>0</v>
      </c>
      <c r="P1318">
        <v>0</v>
      </c>
      <c r="Q1318">
        <v>59</v>
      </c>
      <c r="R1318" t="s">
        <v>324</v>
      </c>
      <c r="S1318" t="s">
        <v>324</v>
      </c>
      <c r="T1318" t="s">
        <v>324</v>
      </c>
      <c r="U1318" t="s">
        <v>324</v>
      </c>
      <c r="V1318">
        <v>0</v>
      </c>
      <c r="W1318" t="s">
        <v>324</v>
      </c>
      <c r="X1318" t="s">
        <v>324</v>
      </c>
      <c r="Y1318" t="s">
        <v>324</v>
      </c>
      <c r="Z1318" t="s">
        <v>324</v>
      </c>
      <c r="AA1318">
        <v>0</v>
      </c>
      <c r="AB1318" t="s">
        <v>324</v>
      </c>
      <c r="AC1318" t="s">
        <v>324</v>
      </c>
      <c r="AD1318" t="s">
        <v>324</v>
      </c>
      <c r="AE1318" t="s">
        <v>324</v>
      </c>
      <c r="AF1318">
        <v>0</v>
      </c>
      <c r="AG1318" t="s">
        <v>324</v>
      </c>
      <c r="AH1318" t="s">
        <v>324</v>
      </c>
      <c r="AI1318" t="s">
        <v>324</v>
      </c>
      <c r="AJ1318" t="s">
        <v>324</v>
      </c>
      <c r="AK1318">
        <v>0</v>
      </c>
      <c r="AL1318" t="s">
        <v>324</v>
      </c>
      <c r="AM1318" t="s">
        <v>324</v>
      </c>
      <c r="AN1318" t="s">
        <v>324</v>
      </c>
      <c r="AO1318" t="s">
        <v>324</v>
      </c>
      <c r="AP1318">
        <v>0</v>
      </c>
      <c r="AQ1318" t="s">
        <v>324</v>
      </c>
      <c r="AR1318" t="s">
        <v>324</v>
      </c>
      <c r="AS1318" t="s">
        <v>324</v>
      </c>
      <c r="AT1318" t="s">
        <v>324</v>
      </c>
      <c r="AU1318">
        <v>0</v>
      </c>
      <c r="AV1318" t="s">
        <v>324</v>
      </c>
      <c r="AW1318" t="s">
        <v>324</v>
      </c>
      <c r="AX1318" t="s">
        <v>324</v>
      </c>
      <c r="AY1318" t="s">
        <v>324</v>
      </c>
      <c r="AZ1318">
        <v>0</v>
      </c>
      <c r="BA1318" t="s">
        <v>324</v>
      </c>
      <c r="BB1318" t="s">
        <v>324</v>
      </c>
      <c r="BC1318" t="s">
        <v>324</v>
      </c>
      <c r="BD1318" t="s">
        <v>324</v>
      </c>
      <c r="BE1318">
        <v>0</v>
      </c>
      <c r="BF1318" t="s">
        <v>324</v>
      </c>
      <c r="BG1318" t="s">
        <v>324</v>
      </c>
      <c r="BH1318" t="s">
        <v>324</v>
      </c>
      <c r="BI1318" t="s">
        <v>324</v>
      </c>
      <c r="BJ1318">
        <v>0</v>
      </c>
      <c r="BK1318" t="s">
        <v>324</v>
      </c>
      <c r="BL1318" t="s">
        <v>324</v>
      </c>
      <c r="BM1318" t="s">
        <v>324</v>
      </c>
      <c r="BN1318" t="s">
        <v>324</v>
      </c>
      <c r="BO1318">
        <v>0</v>
      </c>
      <c r="BP1318" t="s">
        <v>324</v>
      </c>
      <c r="BQ1318" t="s">
        <v>324</v>
      </c>
      <c r="BR1318" t="s">
        <v>324</v>
      </c>
      <c r="BS1318" t="s">
        <v>324</v>
      </c>
      <c r="BT1318">
        <v>0</v>
      </c>
      <c r="BU1318" t="s">
        <v>324</v>
      </c>
      <c r="BV1318" t="s">
        <v>324</v>
      </c>
      <c r="BW1318" t="s">
        <v>324</v>
      </c>
      <c r="BX1318" t="s">
        <v>324</v>
      </c>
      <c r="BY1318">
        <v>0</v>
      </c>
      <c r="BZ1318" t="s">
        <v>324</v>
      </c>
      <c r="CA1318" t="s">
        <v>324</v>
      </c>
      <c r="CB1318" t="s">
        <v>324</v>
      </c>
      <c r="CC1318" t="s">
        <v>324</v>
      </c>
      <c r="CD1318">
        <v>0</v>
      </c>
      <c r="CE1318" t="s">
        <v>324</v>
      </c>
      <c r="CF1318" t="s">
        <v>324</v>
      </c>
      <c r="CG1318" t="s">
        <v>324</v>
      </c>
      <c r="CH1318" t="s">
        <v>324</v>
      </c>
      <c r="CI1318">
        <v>0</v>
      </c>
      <c r="CJ1318" t="s">
        <v>324</v>
      </c>
      <c r="CK1318" t="s">
        <v>324</v>
      </c>
      <c r="CL1318" t="s">
        <v>324</v>
      </c>
      <c r="CM1318" t="s">
        <v>324</v>
      </c>
      <c r="CN1318">
        <v>0</v>
      </c>
      <c r="CO1318">
        <v>0.44</v>
      </c>
      <c r="CP1318">
        <v>0.03</v>
      </c>
      <c r="CQ1318" t="s">
        <v>179</v>
      </c>
      <c r="CR1318">
        <v>0</v>
      </c>
      <c r="CS1318">
        <v>0.47</v>
      </c>
      <c r="CT1318">
        <v>54</v>
      </c>
      <c r="CU1318">
        <v>5</v>
      </c>
      <c r="CV1318">
        <v>0</v>
      </c>
      <c r="CW1318">
        <v>0</v>
      </c>
      <c r="CX1318">
        <v>59</v>
      </c>
      <c r="CY1318">
        <v>0</v>
      </c>
      <c r="CZ1318">
        <v>0</v>
      </c>
      <c r="DA1318">
        <v>0</v>
      </c>
      <c r="DB1318">
        <v>0</v>
      </c>
      <c r="DC1318">
        <v>0</v>
      </c>
    </row>
    <row r="1319" spans="1:107" x14ac:dyDescent="0.45">
      <c r="A1319">
        <v>2024</v>
      </c>
      <c r="B1319">
        <v>4</v>
      </c>
      <c r="C1319" t="s">
        <v>203</v>
      </c>
      <c r="D1319">
        <v>13214</v>
      </c>
      <c r="E1319" t="s">
        <v>541</v>
      </c>
      <c r="F1319" t="s">
        <v>323</v>
      </c>
      <c r="G1319" t="s">
        <v>244</v>
      </c>
      <c r="H1319">
        <v>103.498</v>
      </c>
      <c r="I1319">
        <v>315.24400000000003</v>
      </c>
      <c r="J1319">
        <v>5.6040000000000001</v>
      </c>
      <c r="K1319" t="s">
        <v>324</v>
      </c>
      <c r="L1319">
        <v>424.346</v>
      </c>
      <c r="M1319">
        <v>14929</v>
      </c>
      <c r="N1319">
        <v>533</v>
      </c>
      <c r="O1319">
        <v>30</v>
      </c>
      <c r="P1319" t="s">
        <v>324</v>
      </c>
      <c r="Q1319">
        <v>15492</v>
      </c>
      <c r="R1319">
        <v>0.01</v>
      </c>
      <c r="S1319">
        <v>9.5039999999999996</v>
      </c>
      <c r="T1319" t="s">
        <v>324</v>
      </c>
      <c r="U1319" t="s">
        <v>324</v>
      </c>
      <c r="V1319">
        <v>9.5139999999999993</v>
      </c>
      <c r="W1319">
        <v>1</v>
      </c>
      <c r="X1319">
        <v>4</v>
      </c>
      <c r="Y1319" t="s">
        <v>324</v>
      </c>
      <c r="Z1319" t="s">
        <v>324</v>
      </c>
      <c r="AA1319">
        <v>5</v>
      </c>
      <c r="AB1319" t="s">
        <v>324</v>
      </c>
      <c r="AC1319" t="s">
        <v>324</v>
      </c>
      <c r="AD1319" t="s">
        <v>324</v>
      </c>
      <c r="AE1319" t="s">
        <v>324</v>
      </c>
      <c r="AF1319">
        <v>0</v>
      </c>
      <c r="AG1319">
        <v>7.0999999999999994E-2</v>
      </c>
      <c r="AH1319" t="s">
        <v>324</v>
      </c>
      <c r="AI1319" t="s">
        <v>324</v>
      </c>
      <c r="AJ1319" t="s">
        <v>324</v>
      </c>
      <c r="AK1319">
        <v>7.0999999999999994E-2</v>
      </c>
      <c r="AL1319">
        <v>10</v>
      </c>
      <c r="AM1319" t="s">
        <v>324</v>
      </c>
      <c r="AN1319" t="s">
        <v>324</v>
      </c>
      <c r="AO1319" t="s">
        <v>324</v>
      </c>
      <c r="AP1319">
        <v>10</v>
      </c>
      <c r="AQ1319">
        <v>8.6999999999999994E-2</v>
      </c>
      <c r="AR1319" t="s">
        <v>324</v>
      </c>
      <c r="AS1319" t="s">
        <v>324</v>
      </c>
      <c r="AT1319" t="s">
        <v>324</v>
      </c>
      <c r="AU1319">
        <v>8.6999999999999994E-2</v>
      </c>
      <c r="AV1319" t="s">
        <v>324</v>
      </c>
      <c r="AW1319" t="s">
        <v>324</v>
      </c>
      <c r="AX1319" t="s">
        <v>324</v>
      </c>
      <c r="AY1319" t="s">
        <v>324</v>
      </c>
      <c r="AZ1319">
        <v>0</v>
      </c>
      <c r="BA1319" t="s">
        <v>324</v>
      </c>
      <c r="BB1319" t="s">
        <v>324</v>
      </c>
      <c r="BC1319" t="s">
        <v>324</v>
      </c>
      <c r="BD1319" t="s">
        <v>324</v>
      </c>
      <c r="BE1319">
        <v>0</v>
      </c>
      <c r="BF1319" t="s">
        <v>324</v>
      </c>
      <c r="BG1319" t="s">
        <v>324</v>
      </c>
      <c r="BH1319" t="s">
        <v>324</v>
      </c>
      <c r="BI1319" t="s">
        <v>324</v>
      </c>
      <c r="BJ1319">
        <v>0</v>
      </c>
      <c r="BK1319">
        <v>9.2999999999999999E-2</v>
      </c>
      <c r="BL1319">
        <v>26.875</v>
      </c>
      <c r="BM1319" t="s">
        <v>324</v>
      </c>
      <c r="BN1319" t="s">
        <v>324</v>
      </c>
      <c r="BO1319">
        <v>26.968</v>
      </c>
      <c r="BP1319">
        <v>20</v>
      </c>
      <c r="BQ1319">
        <v>24</v>
      </c>
      <c r="BR1319" t="s">
        <v>324</v>
      </c>
      <c r="BS1319" t="s">
        <v>324</v>
      </c>
      <c r="BT1319">
        <v>44</v>
      </c>
      <c r="BU1319" t="s">
        <v>324</v>
      </c>
      <c r="BV1319" t="s">
        <v>324</v>
      </c>
      <c r="BW1319" t="s">
        <v>324</v>
      </c>
      <c r="BX1319" t="s">
        <v>324</v>
      </c>
      <c r="BY1319">
        <v>0</v>
      </c>
      <c r="BZ1319" t="s">
        <v>324</v>
      </c>
      <c r="CA1319">
        <v>2.93</v>
      </c>
      <c r="CB1319" t="s">
        <v>324</v>
      </c>
      <c r="CC1319" t="s">
        <v>324</v>
      </c>
      <c r="CD1319">
        <v>2.93</v>
      </c>
      <c r="CE1319" t="s">
        <v>324</v>
      </c>
      <c r="CF1319">
        <v>4</v>
      </c>
      <c r="CG1319" t="s">
        <v>324</v>
      </c>
      <c r="CH1319" t="s">
        <v>324</v>
      </c>
      <c r="CI1319">
        <v>4</v>
      </c>
      <c r="CJ1319" t="s">
        <v>324</v>
      </c>
      <c r="CK1319" t="s">
        <v>324</v>
      </c>
      <c r="CL1319" t="s">
        <v>324</v>
      </c>
      <c r="CM1319" t="s">
        <v>324</v>
      </c>
      <c r="CN1319">
        <v>0</v>
      </c>
      <c r="CO1319">
        <v>103.601</v>
      </c>
      <c r="CP1319">
        <v>354.553</v>
      </c>
      <c r="CQ1319">
        <v>5.6040000000000001</v>
      </c>
      <c r="CR1319">
        <v>0</v>
      </c>
      <c r="CS1319">
        <v>463.75799999999998</v>
      </c>
      <c r="CT1319">
        <v>14950</v>
      </c>
      <c r="CU1319">
        <v>565</v>
      </c>
      <c r="CV1319">
        <v>30</v>
      </c>
      <c r="CW1319">
        <v>0</v>
      </c>
      <c r="CX1319">
        <v>15545</v>
      </c>
      <c r="CY1319">
        <v>0</v>
      </c>
      <c r="CZ1319">
        <v>0</v>
      </c>
      <c r="DA1319">
        <v>0</v>
      </c>
      <c r="DB1319">
        <v>0</v>
      </c>
      <c r="DC1319">
        <v>0</v>
      </c>
    </row>
    <row r="1320" spans="1:107" x14ac:dyDescent="0.45">
      <c r="A1320">
        <v>2024</v>
      </c>
      <c r="B1320">
        <v>4</v>
      </c>
      <c r="C1320" t="s">
        <v>203</v>
      </c>
      <c r="D1320">
        <v>14537</v>
      </c>
      <c r="E1320" t="s">
        <v>542</v>
      </c>
      <c r="F1320" t="s">
        <v>323</v>
      </c>
      <c r="G1320" t="s">
        <v>244</v>
      </c>
      <c r="H1320">
        <v>3.2000000000000001E-2</v>
      </c>
      <c r="I1320" t="s">
        <v>324</v>
      </c>
      <c r="J1320" t="s">
        <v>324</v>
      </c>
      <c r="K1320" t="s">
        <v>324</v>
      </c>
      <c r="L1320">
        <v>3.2000000000000001E-2</v>
      </c>
      <c r="M1320">
        <v>7</v>
      </c>
      <c r="N1320" t="s">
        <v>324</v>
      </c>
      <c r="O1320" t="s">
        <v>324</v>
      </c>
      <c r="P1320" t="s">
        <v>324</v>
      </c>
      <c r="Q1320">
        <v>7</v>
      </c>
      <c r="R1320" t="s">
        <v>324</v>
      </c>
      <c r="S1320" t="s">
        <v>324</v>
      </c>
      <c r="T1320" t="s">
        <v>324</v>
      </c>
      <c r="U1320" t="s">
        <v>324</v>
      </c>
      <c r="V1320">
        <v>0</v>
      </c>
      <c r="W1320" t="s">
        <v>324</v>
      </c>
      <c r="X1320" t="s">
        <v>324</v>
      </c>
      <c r="Y1320" t="s">
        <v>324</v>
      </c>
      <c r="Z1320" t="s">
        <v>324</v>
      </c>
      <c r="AA1320">
        <v>0</v>
      </c>
      <c r="AB1320">
        <v>3.262</v>
      </c>
      <c r="AC1320" t="s">
        <v>324</v>
      </c>
      <c r="AD1320" t="s">
        <v>324</v>
      </c>
      <c r="AE1320" t="s">
        <v>324</v>
      </c>
      <c r="AF1320">
        <v>0</v>
      </c>
      <c r="AG1320" t="s">
        <v>324</v>
      </c>
      <c r="AH1320" t="s">
        <v>324</v>
      </c>
      <c r="AI1320" t="s">
        <v>324</v>
      </c>
      <c r="AJ1320" t="s">
        <v>324</v>
      </c>
      <c r="AK1320">
        <v>0</v>
      </c>
      <c r="AL1320" t="s">
        <v>324</v>
      </c>
      <c r="AM1320" t="s">
        <v>324</v>
      </c>
      <c r="AN1320" t="s">
        <v>324</v>
      </c>
      <c r="AO1320" t="s">
        <v>324</v>
      </c>
      <c r="AP1320">
        <v>0</v>
      </c>
      <c r="AQ1320" t="s">
        <v>324</v>
      </c>
      <c r="AR1320" t="s">
        <v>324</v>
      </c>
      <c r="AS1320" t="s">
        <v>324</v>
      </c>
      <c r="AT1320" t="s">
        <v>324</v>
      </c>
      <c r="AU1320">
        <v>0</v>
      </c>
      <c r="AV1320" t="s">
        <v>324</v>
      </c>
      <c r="AW1320" t="s">
        <v>324</v>
      </c>
      <c r="AX1320" t="s">
        <v>324</v>
      </c>
      <c r="AY1320" t="s">
        <v>324</v>
      </c>
      <c r="AZ1320">
        <v>0</v>
      </c>
      <c r="BA1320" t="s">
        <v>324</v>
      </c>
      <c r="BB1320" t="s">
        <v>324</v>
      </c>
      <c r="BC1320" t="s">
        <v>324</v>
      </c>
      <c r="BD1320" t="s">
        <v>324</v>
      </c>
      <c r="BE1320">
        <v>0</v>
      </c>
      <c r="BF1320" t="s">
        <v>324</v>
      </c>
      <c r="BG1320" t="s">
        <v>324</v>
      </c>
      <c r="BH1320" t="s">
        <v>324</v>
      </c>
      <c r="BI1320" t="s">
        <v>324</v>
      </c>
      <c r="BJ1320">
        <v>0</v>
      </c>
      <c r="BK1320" t="s">
        <v>324</v>
      </c>
      <c r="BL1320" t="s">
        <v>324</v>
      </c>
      <c r="BM1320" t="s">
        <v>324</v>
      </c>
      <c r="BN1320" t="s">
        <v>324</v>
      </c>
      <c r="BO1320">
        <v>0</v>
      </c>
      <c r="BP1320" t="s">
        <v>324</v>
      </c>
      <c r="BQ1320" t="s">
        <v>324</v>
      </c>
      <c r="BR1320" t="s">
        <v>324</v>
      </c>
      <c r="BS1320" t="s">
        <v>324</v>
      </c>
      <c r="BT1320">
        <v>0</v>
      </c>
      <c r="BU1320" t="s">
        <v>324</v>
      </c>
      <c r="BV1320" t="s">
        <v>324</v>
      </c>
      <c r="BW1320" t="s">
        <v>324</v>
      </c>
      <c r="BX1320" t="s">
        <v>324</v>
      </c>
      <c r="BY1320">
        <v>0</v>
      </c>
      <c r="BZ1320" t="s">
        <v>324</v>
      </c>
      <c r="CA1320" t="s">
        <v>324</v>
      </c>
      <c r="CB1320" t="s">
        <v>324</v>
      </c>
      <c r="CC1320" t="s">
        <v>324</v>
      </c>
      <c r="CD1320">
        <v>0</v>
      </c>
      <c r="CE1320" t="s">
        <v>324</v>
      </c>
      <c r="CF1320" t="s">
        <v>324</v>
      </c>
      <c r="CG1320" t="s">
        <v>324</v>
      </c>
      <c r="CH1320" t="s">
        <v>324</v>
      </c>
      <c r="CI1320">
        <v>0</v>
      </c>
      <c r="CJ1320" t="s">
        <v>324</v>
      </c>
      <c r="CK1320" t="s">
        <v>324</v>
      </c>
      <c r="CL1320" t="s">
        <v>324</v>
      </c>
      <c r="CM1320" t="s">
        <v>324</v>
      </c>
      <c r="CN1320">
        <v>0</v>
      </c>
      <c r="CO1320">
        <v>3.2000000000000001E-2</v>
      </c>
      <c r="CP1320" t="s">
        <v>179</v>
      </c>
      <c r="CQ1320" t="s">
        <v>179</v>
      </c>
      <c r="CR1320">
        <v>0</v>
      </c>
      <c r="CS1320">
        <v>3.2000000000000001E-2</v>
      </c>
      <c r="CT1320">
        <v>7</v>
      </c>
      <c r="CU1320">
        <v>0</v>
      </c>
      <c r="CV1320">
        <v>0</v>
      </c>
      <c r="CW1320">
        <v>0</v>
      </c>
      <c r="CX1320">
        <v>7</v>
      </c>
      <c r="CY1320">
        <v>3.262</v>
      </c>
      <c r="CZ1320">
        <v>0</v>
      </c>
      <c r="DA1320">
        <v>0</v>
      </c>
      <c r="DB1320">
        <v>0</v>
      </c>
      <c r="DC1320">
        <v>3.262</v>
      </c>
    </row>
    <row r="1321" spans="1:107" x14ac:dyDescent="0.45">
      <c r="A1321">
        <v>2024</v>
      </c>
      <c r="B1321">
        <v>4</v>
      </c>
      <c r="C1321" t="s">
        <v>203</v>
      </c>
      <c r="D1321">
        <v>99999</v>
      </c>
      <c r="E1321" t="s">
        <v>329</v>
      </c>
      <c r="F1321" t="s">
        <v>323</v>
      </c>
      <c r="H1321" t="s">
        <v>324</v>
      </c>
      <c r="I1321" t="s">
        <v>324</v>
      </c>
      <c r="J1321" t="s">
        <v>324</v>
      </c>
      <c r="K1321" t="s">
        <v>324</v>
      </c>
      <c r="L1321" t="s">
        <v>324</v>
      </c>
      <c r="M1321" t="s">
        <v>324</v>
      </c>
      <c r="N1321" t="s">
        <v>324</v>
      </c>
      <c r="O1321" t="s">
        <v>324</v>
      </c>
      <c r="P1321" t="s">
        <v>324</v>
      </c>
      <c r="Q1321" t="s">
        <v>324</v>
      </c>
      <c r="R1321" t="s">
        <v>324</v>
      </c>
      <c r="S1321" t="s">
        <v>324</v>
      </c>
      <c r="T1321" t="s">
        <v>324</v>
      </c>
      <c r="U1321" t="s">
        <v>324</v>
      </c>
      <c r="V1321" t="s">
        <v>324</v>
      </c>
      <c r="W1321" t="s">
        <v>324</v>
      </c>
      <c r="X1321" t="s">
        <v>324</v>
      </c>
      <c r="Y1321" t="s">
        <v>324</v>
      </c>
      <c r="Z1321" t="s">
        <v>324</v>
      </c>
      <c r="AA1321" t="s">
        <v>324</v>
      </c>
      <c r="AB1321" t="s">
        <v>324</v>
      </c>
      <c r="AC1321" t="s">
        <v>324</v>
      </c>
      <c r="AD1321" t="s">
        <v>324</v>
      </c>
      <c r="AE1321" t="s">
        <v>324</v>
      </c>
      <c r="AF1321" t="s">
        <v>324</v>
      </c>
      <c r="AG1321" t="s">
        <v>324</v>
      </c>
      <c r="AH1321" t="s">
        <v>324</v>
      </c>
      <c r="AI1321" t="s">
        <v>324</v>
      </c>
      <c r="AJ1321" t="s">
        <v>324</v>
      </c>
      <c r="AK1321" t="s">
        <v>324</v>
      </c>
      <c r="AL1321" t="s">
        <v>324</v>
      </c>
      <c r="AM1321" t="s">
        <v>324</v>
      </c>
      <c r="AN1321" t="s">
        <v>324</v>
      </c>
      <c r="AO1321" t="s">
        <v>324</v>
      </c>
      <c r="AP1321" t="s">
        <v>324</v>
      </c>
      <c r="AQ1321" t="s">
        <v>324</v>
      </c>
      <c r="AR1321" t="s">
        <v>324</v>
      </c>
      <c r="AS1321" t="s">
        <v>324</v>
      </c>
      <c r="AT1321" t="s">
        <v>324</v>
      </c>
      <c r="AU1321" t="s">
        <v>324</v>
      </c>
      <c r="AV1321" t="s">
        <v>324</v>
      </c>
      <c r="AW1321" t="s">
        <v>324</v>
      </c>
      <c r="AX1321" t="s">
        <v>324</v>
      </c>
      <c r="AY1321" t="s">
        <v>324</v>
      </c>
      <c r="AZ1321" t="s">
        <v>324</v>
      </c>
      <c r="BA1321" t="s">
        <v>324</v>
      </c>
      <c r="BB1321" t="s">
        <v>324</v>
      </c>
      <c r="BC1321" t="s">
        <v>324</v>
      </c>
      <c r="BD1321" t="s">
        <v>324</v>
      </c>
      <c r="BE1321" t="s">
        <v>324</v>
      </c>
      <c r="BF1321" t="s">
        <v>324</v>
      </c>
      <c r="BG1321" t="s">
        <v>324</v>
      </c>
      <c r="BH1321" t="s">
        <v>324</v>
      </c>
      <c r="BI1321" t="s">
        <v>324</v>
      </c>
      <c r="BJ1321" t="s">
        <v>324</v>
      </c>
      <c r="BK1321" t="s">
        <v>324</v>
      </c>
      <c r="BL1321" t="s">
        <v>324</v>
      </c>
      <c r="BM1321" t="s">
        <v>324</v>
      </c>
      <c r="BN1321" t="s">
        <v>324</v>
      </c>
      <c r="BO1321" t="s">
        <v>324</v>
      </c>
      <c r="BP1321" t="s">
        <v>324</v>
      </c>
      <c r="BQ1321" t="s">
        <v>324</v>
      </c>
      <c r="BR1321" t="s">
        <v>324</v>
      </c>
      <c r="BS1321" t="s">
        <v>324</v>
      </c>
      <c r="BT1321" t="s">
        <v>324</v>
      </c>
      <c r="BU1321" t="s">
        <v>324</v>
      </c>
      <c r="BV1321" t="s">
        <v>324</v>
      </c>
      <c r="BW1321" t="s">
        <v>324</v>
      </c>
      <c r="BX1321" t="s">
        <v>324</v>
      </c>
      <c r="BY1321" t="s">
        <v>324</v>
      </c>
      <c r="BZ1321" t="s">
        <v>324</v>
      </c>
      <c r="CA1321" t="s">
        <v>324</v>
      </c>
      <c r="CB1321" t="s">
        <v>324</v>
      </c>
      <c r="CC1321" t="s">
        <v>324</v>
      </c>
      <c r="CD1321" t="s">
        <v>324</v>
      </c>
      <c r="CE1321" t="s">
        <v>324</v>
      </c>
      <c r="CF1321" t="s">
        <v>324</v>
      </c>
      <c r="CG1321" t="s">
        <v>324</v>
      </c>
      <c r="CH1321" t="s">
        <v>324</v>
      </c>
      <c r="CI1321" t="s">
        <v>324</v>
      </c>
      <c r="CJ1321" t="s">
        <v>324</v>
      </c>
      <c r="CK1321" t="s">
        <v>324</v>
      </c>
      <c r="CL1321" t="s">
        <v>324</v>
      </c>
      <c r="CM1321" t="s">
        <v>324</v>
      </c>
      <c r="CN1321" t="s">
        <v>324</v>
      </c>
      <c r="CO1321" t="s">
        <v>324</v>
      </c>
      <c r="CP1321" t="s">
        <v>324</v>
      </c>
      <c r="CQ1321" t="s">
        <v>324</v>
      </c>
      <c r="CR1321" t="s">
        <v>324</v>
      </c>
      <c r="CS1321" t="s">
        <v>324</v>
      </c>
      <c r="CT1321" t="s">
        <v>324</v>
      </c>
      <c r="CU1321" t="s">
        <v>324</v>
      </c>
      <c r="CV1321" t="s">
        <v>324</v>
      </c>
      <c r="CW1321" t="s">
        <v>324</v>
      </c>
      <c r="CX1321" t="s">
        <v>324</v>
      </c>
      <c r="CY1321" t="s">
        <v>324</v>
      </c>
      <c r="CZ1321" t="s">
        <v>324</v>
      </c>
      <c r="DA1321" t="s">
        <v>324</v>
      </c>
      <c r="DB1321" t="s">
        <v>324</v>
      </c>
      <c r="DC1321" t="s">
        <v>324</v>
      </c>
    </row>
    <row r="1322" spans="1:107" x14ac:dyDescent="0.45">
      <c r="A1322">
        <v>2024</v>
      </c>
      <c r="B1322">
        <v>4</v>
      </c>
      <c r="C1322" t="s">
        <v>206</v>
      </c>
      <c r="D1322">
        <v>1613</v>
      </c>
      <c r="E1322" t="s">
        <v>543</v>
      </c>
      <c r="F1322" t="s">
        <v>323</v>
      </c>
      <c r="G1322" t="s">
        <v>244</v>
      </c>
      <c r="H1322">
        <v>11.347</v>
      </c>
      <c r="I1322">
        <v>0.28999999999999998</v>
      </c>
      <c r="J1322" t="s">
        <v>324</v>
      </c>
      <c r="K1322" t="s">
        <v>324</v>
      </c>
      <c r="L1322">
        <v>11.637</v>
      </c>
      <c r="M1322">
        <v>1782</v>
      </c>
      <c r="N1322">
        <v>8</v>
      </c>
      <c r="O1322" t="s">
        <v>324</v>
      </c>
      <c r="P1322" t="s">
        <v>324</v>
      </c>
      <c r="Q1322">
        <v>1790</v>
      </c>
      <c r="R1322" t="s">
        <v>324</v>
      </c>
      <c r="S1322" t="s">
        <v>324</v>
      </c>
      <c r="T1322" t="s">
        <v>324</v>
      </c>
      <c r="U1322" t="s">
        <v>324</v>
      </c>
      <c r="V1322">
        <v>0</v>
      </c>
      <c r="W1322" t="s">
        <v>324</v>
      </c>
      <c r="X1322" t="s">
        <v>324</v>
      </c>
      <c r="Y1322" t="s">
        <v>324</v>
      </c>
      <c r="Z1322" t="s">
        <v>324</v>
      </c>
      <c r="AA1322">
        <v>0</v>
      </c>
      <c r="AB1322" t="s">
        <v>324</v>
      </c>
      <c r="AC1322" t="s">
        <v>324</v>
      </c>
      <c r="AD1322" t="s">
        <v>324</v>
      </c>
      <c r="AE1322" t="s">
        <v>324</v>
      </c>
      <c r="AF1322">
        <v>0</v>
      </c>
      <c r="AG1322" t="s">
        <v>324</v>
      </c>
      <c r="AH1322" t="s">
        <v>324</v>
      </c>
      <c r="AI1322" t="s">
        <v>324</v>
      </c>
      <c r="AJ1322" t="s">
        <v>324</v>
      </c>
      <c r="AK1322">
        <v>0</v>
      </c>
      <c r="AL1322" t="s">
        <v>324</v>
      </c>
      <c r="AM1322" t="s">
        <v>324</v>
      </c>
      <c r="AN1322" t="s">
        <v>324</v>
      </c>
      <c r="AO1322" t="s">
        <v>324</v>
      </c>
      <c r="AP1322">
        <v>0</v>
      </c>
      <c r="AQ1322" t="s">
        <v>324</v>
      </c>
      <c r="AR1322" t="s">
        <v>324</v>
      </c>
      <c r="AS1322" t="s">
        <v>324</v>
      </c>
      <c r="AT1322" t="s">
        <v>324</v>
      </c>
      <c r="AU1322">
        <v>0</v>
      </c>
      <c r="AV1322" t="s">
        <v>324</v>
      </c>
      <c r="AW1322" t="s">
        <v>324</v>
      </c>
      <c r="AX1322" t="s">
        <v>324</v>
      </c>
      <c r="AY1322" t="s">
        <v>324</v>
      </c>
      <c r="AZ1322">
        <v>0</v>
      </c>
      <c r="BA1322" t="s">
        <v>324</v>
      </c>
      <c r="BB1322" t="s">
        <v>324</v>
      </c>
      <c r="BC1322" t="s">
        <v>324</v>
      </c>
      <c r="BD1322" t="s">
        <v>324</v>
      </c>
      <c r="BE1322">
        <v>0</v>
      </c>
      <c r="BF1322" t="s">
        <v>324</v>
      </c>
      <c r="BG1322" t="s">
        <v>324</v>
      </c>
      <c r="BH1322" t="s">
        <v>324</v>
      </c>
      <c r="BI1322" t="s">
        <v>324</v>
      </c>
      <c r="BJ1322">
        <v>0</v>
      </c>
      <c r="BK1322" t="s">
        <v>324</v>
      </c>
      <c r="BL1322" t="s">
        <v>324</v>
      </c>
      <c r="BM1322" t="s">
        <v>324</v>
      </c>
      <c r="BN1322" t="s">
        <v>324</v>
      </c>
      <c r="BO1322">
        <v>0</v>
      </c>
      <c r="BP1322" t="s">
        <v>324</v>
      </c>
      <c r="BQ1322" t="s">
        <v>324</v>
      </c>
      <c r="BR1322" t="s">
        <v>324</v>
      </c>
      <c r="BS1322" t="s">
        <v>324</v>
      </c>
      <c r="BT1322">
        <v>0</v>
      </c>
      <c r="BU1322" t="s">
        <v>324</v>
      </c>
      <c r="BV1322" t="s">
        <v>324</v>
      </c>
      <c r="BW1322" t="s">
        <v>324</v>
      </c>
      <c r="BX1322" t="s">
        <v>324</v>
      </c>
      <c r="BY1322">
        <v>0</v>
      </c>
      <c r="BZ1322" t="s">
        <v>324</v>
      </c>
      <c r="CA1322" t="s">
        <v>324</v>
      </c>
      <c r="CB1322" t="s">
        <v>324</v>
      </c>
      <c r="CC1322" t="s">
        <v>324</v>
      </c>
      <c r="CD1322">
        <v>0</v>
      </c>
      <c r="CE1322" t="s">
        <v>324</v>
      </c>
      <c r="CF1322" t="s">
        <v>324</v>
      </c>
      <c r="CG1322" t="s">
        <v>324</v>
      </c>
      <c r="CH1322" t="s">
        <v>324</v>
      </c>
      <c r="CI1322">
        <v>0</v>
      </c>
      <c r="CJ1322" t="s">
        <v>324</v>
      </c>
      <c r="CK1322" t="s">
        <v>324</v>
      </c>
      <c r="CL1322" t="s">
        <v>324</v>
      </c>
      <c r="CM1322" t="s">
        <v>324</v>
      </c>
      <c r="CN1322">
        <v>0</v>
      </c>
      <c r="CO1322">
        <v>11.347</v>
      </c>
      <c r="CP1322">
        <v>0.28999999999999998</v>
      </c>
      <c r="CQ1322" t="s">
        <v>179</v>
      </c>
      <c r="CR1322">
        <v>0</v>
      </c>
      <c r="CS1322">
        <v>11.637</v>
      </c>
      <c r="CT1322">
        <v>1782</v>
      </c>
      <c r="CU1322">
        <v>8</v>
      </c>
      <c r="CV1322">
        <v>0</v>
      </c>
      <c r="CW1322">
        <v>0</v>
      </c>
      <c r="CX1322">
        <v>1790</v>
      </c>
      <c r="CY1322">
        <v>0</v>
      </c>
      <c r="CZ1322">
        <v>0</v>
      </c>
      <c r="DA1322">
        <v>0</v>
      </c>
      <c r="DB1322">
        <v>0</v>
      </c>
      <c r="DC1322">
        <v>0</v>
      </c>
    </row>
    <row r="1323" spans="1:107" x14ac:dyDescent="0.45">
      <c r="A1323">
        <v>2024</v>
      </c>
      <c r="B1323">
        <v>4</v>
      </c>
      <c r="C1323" t="s">
        <v>206</v>
      </c>
      <c r="D1323">
        <v>3046</v>
      </c>
      <c r="E1323" t="s">
        <v>466</v>
      </c>
      <c r="F1323" t="s">
        <v>323</v>
      </c>
      <c r="G1323" t="s">
        <v>244</v>
      </c>
      <c r="H1323">
        <v>18.187999999999999</v>
      </c>
      <c r="I1323">
        <v>3.3530000000000002</v>
      </c>
      <c r="J1323">
        <v>5.2690000000000001</v>
      </c>
      <c r="K1323">
        <v>0</v>
      </c>
      <c r="L1323">
        <v>26.81</v>
      </c>
      <c r="M1323">
        <v>2263</v>
      </c>
      <c r="N1323">
        <v>67</v>
      </c>
      <c r="O1323">
        <v>11</v>
      </c>
      <c r="P1323">
        <v>0</v>
      </c>
      <c r="Q1323">
        <v>2341</v>
      </c>
      <c r="R1323" t="s">
        <v>324</v>
      </c>
      <c r="S1323" t="s">
        <v>324</v>
      </c>
      <c r="T1323" t="s">
        <v>324</v>
      </c>
      <c r="U1323" t="s">
        <v>324</v>
      </c>
      <c r="V1323">
        <v>0</v>
      </c>
      <c r="W1323" t="s">
        <v>324</v>
      </c>
      <c r="X1323" t="s">
        <v>324</v>
      </c>
      <c r="Y1323" t="s">
        <v>324</v>
      </c>
      <c r="Z1323" t="s">
        <v>324</v>
      </c>
      <c r="AA1323">
        <v>0</v>
      </c>
      <c r="AB1323" t="s">
        <v>324</v>
      </c>
      <c r="AC1323" t="s">
        <v>324</v>
      </c>
      <c r="AD1323" t="s">
        <v>324</v>
      </c>
      <c r="AE1323" t="s">
        <v>324</v>
      </c>
      <c r="AF1323">
        <v>0</v>
      </c>
      <c r="AG1323" t="s">
        <v>324</v>
      </c>
      <c r="AH1323" t="s">
        <v>324</v>
      </c>
      <c r="AI1323" t="s">
        <v>324</v>
      </c>
      <c r="AJ1323" t="s">
        <v>324</v>
      </c>
      <c r="AK1323">
        <v>0</v>
      </c>
      <c r="AL1323" t="s">
        <v>324</v>
      </c>
      <c r="AM1323" t="s">
        <v>324</v>
      </c>
      <c r="AN1323" t="s">
        <v>324</v>
      </c>
      <c r="AO1323" t="s">
        <v>324</v>
      </c>
      <c r="AP1323">
        <v>0</v>
      </c>
      <c r="AQ1323" t="s">
        <v>324</v>
      </c>
      <c r="AR1323" t="s">
        <v>324</v>
      </c>
      <c r="AS1323" t="s">
        <v>324</v>
      </c>
      <c r="AT1323" t="s">
        <v>324</v>
      </c>
      <c r="AU1323">
        <v>0</v>
      </c>
      <c r="AV1323" t="s">
        <v>324</v>
      </c>
      <c r="AW1323" t="s">
        <v>324</v>
      </c>
      <c r="AX1323" t="s">
        <v>324</v>
      </c>
      <c r="AY1323" t="s">
        <v>324</v>
      </c>
      <c r="AZ1323">
        <v>0</v>
      </c>
      <c r="BA1323" t="s">
        <v>324</v>
      </c>
      <c r="BB1323" t="s">
        <v>324</v>
      </c>
      <c r="BC1323" t="s">
        <v>324</v>
      </c>
      <c r="BD1323" t="s">
        <v>324</v>
      </c>
      <c r="BE1323">
        <v>0</v>
      </c>
      <c r="BF1323" t="s">
        <v>324</v>
      </c>
      <c r="BG1323" t="s">
        <v>324</v>
      </c>
      <c r="BH1323" t="s">
        <v>324</v>
      </c>
      <c r="BI1323" t="s">
        <v>324</v>
      </c>
      <c r="BJ1323">
        <v>0</v>
      </c>
      <c r="BK1323">
        <v>0</v>
      </c>
      <c r="BL1323">
        <v>0</v>
      </c>
      <c r="BM1323">
        <v>0</v>
      </c>
      <c r="BN1323">
        <v>0</v>
      </c>
      <c r="BO1323">
        <v>0</v>
      </c>
      <c r="BP1323">
        <v>0</v>
      </c>
      <c r="BQ1323">
        <v>0</v>
      </c>
      <c r="BR1323">
        <v>0</v>
      </c>
      <c r="BS1323">
        <v>0</v>
      </c>
      <c r="BT1323">
        <v>0</v>
      </c>
      <c r="BU1323" t="s">
        <v>324</v>
      </c>
      <c r="BV1323" t="s">
        <v>324</v>
      </c>
      <c r="BW1323" t="s">
        <v>324</v>
      </c>
      <c r="BX1323" t="s">
        <v>324</v>
      </c>
      <c r="BY1323">
        <v>0</v>
      </c>
      <c r="BZ1323" t="s">
        <v>324</v>
      </c>
      <c r="CA1323" t="s">
        <v>324</v>
      </c>
      <c r="CB1323" t="s">
        <v>324</v>
      </c>
      <c r="CC1323" t="s">
        <v>324</v>
      </c>
      <c r="CD1323">
        <v>0</v>
      </c>
      <c r="CE1323" t="s">
        <v>324</v>
      </c>
      <c r="CF1323" t="s">
        <v>324</v>
      </c>
      <c r="CG1323" t="s">
        <v>324</v>
      </c>
      <c r="CH1323" t="s">
        <v>324</v>
      </c>
      <c r="CI1323">
        <v>0</v>
      </c>
      <c r="CJ1323" t="s">
        <v>324</v>
      </c>
      <c r="CK1323" t="s">
        <v>324</v>
      </c>
      <c r="CL1323" t="s">
        <v>324</v>
      </c>
      <c r="CM1323" t="s">
        <v>324</v>
      </c>
      <c r="CN1323">
        <v>0</v>
      </c>
      <c r="CO1323">
        <v>18.187999999999999</v>
      </c>
      <c r="CP1323">
        <v>3.3530000000000002</v>
      </c>
      <c r="CQ1323">
        <v>5.2690000000000001</v>
      </c>
      <c r="CR1323">
        <v>0</v>
      </c>
      <c r="CS1323">
        <v>26.81</v>
      </c>
      <c r="CT1323">
        <v>2263</v>
      </c>
      <c r="CU1323">
        <v>67</v>
      </c>
      <c r="CV1323">
        <v>11</v>
      </c>
      <c r="CW1323">
        <v>0</v>
      </c>
      <c r="CX1323">
        <v>2341</v>
      </c>
      <c r="CY1323">
        <v>0</v>
      </c>
      <c r="CZ1323">
        <v>0</v>
      </c>
      <c r="DA1323">
        <v>0</v>
      </c>
      <c r="DB1323">
        <v>0</v>
      </c>
      <c r="DC1323">
        <v>0</v>
      </c>
    </row>
    <row r="1324" spans="1:107" x14ac:dyDescent="0.45">
      <c r="A1324">
        <v>2024</v>
      </c>
      <c r="B1324">
        <v>4</v>
      </c>
      <c r="C1324" t="s">
        <v>206</v>
      </c>
      <c r="D1324">
        <v>5416</v>
      </c>
      <c r="E1324" t="s">
        <v>467</v>
      </c>
      <c r="F1324" t="s">
        <v>323</v>
      </c>
      <c r="G1324" t="s">
        <v>244</v>
      </c>
      <c r="H1324">
        <v>97.881</v>
      </c>
      <c r="I1324">
        <v>20.068999999999999</v>
      </c>
      <c r="J1324">
        <v>11.554</v>
      </c>
      <c r="K1324" t="s">
        <v>324</v>
      </c>
      <c r="L1324">
        <v>129.50399999999999</v>
      </c>
      <c r="M1324">
        <v>12136</v>
      </c>
      <c r="N1324">
        <v>371</v>
      </c>
      <c r="O1324">
        <v>31</v>
      </c>
      <c r="P1324" t="s">
        <v>324</v>
      </c>
      <c r="Q1324">
        <v>12538</v>
      </c>
      <c r="R1324" t="s">
        <v>324</v>
      </c>
      <c r="S1324" t="s">
        <v>324</v>
      </c>
      <c r="T1324" t="s">
        <v>324</v>
      </c>
      <c r="U1324" t="s">
        <v>324</v>
      </c>
      <c r="V1324">
        <v>0</v>
      </c>
      <c r="W1324" t="s">
        <v>324</v>
      </c>
      <c r="X1324" t="s">
        <v>324</v>
      </c>
      <c r="Y1324" t="s">
        <v>324</v>
      </c>
      <c r="Z1324" t="s">
        <v>324</v>
      </c>
      <c r="AA1324">
        <v>0</v>
      </c>
      <c r="AB1324" t="s">
        <v>324</v>
      </c>
      <c r="AC1324" t="s">
        <v>324</v>
      </c>
      <c r="AD1324" t="s">
        <v>324</v>
      </c>
      <c r="AE1324" t="s">
        <v>324</v>
      </c>
      <c r="AF1324">
        <v>0</v>
      </c>
      <c r="AG1324" t="s">
        <v>324</v>
      </c>
      <c r="AH1324" t="s">
        <v>324</v>
      </c>
      <c r="AI1324" t="s">
        <v>324</v>
      </c>
      <c r="AJ1324" t="s">
        <v>324</v>
      </c>
      <c r="AK1324">
        <v>0</v>
      </c>
      <c r="AL1324" t="s">
        <v>324</v>
      </c>
      <c r="AM1324" t="s">
        <v>324</v>
      </c>
      <c r="AN1324" t="s">
        <v>324</v>
      </c>
      <c r="AO1324" t="s">
        <v>324</v>
      </c>
      <c r="AP1324">
        <v>0</v>
      </c>
      <c r="AQ1324" t="s">
        <v>324</v>
      </c>
      <c r="AR1324" t="s">
        <v>324</v>
      </c>
      <c r="AS1324" t="s">
        <v>324</v>
      </c>
      <c r="AT1324" t="s">
        <v>324</v>
      </c>
      <c r="AU1324">
        <v>0</v>
      </c>
      <c r="AV1324" t="s">
        <v>324</v>
      </c>
      <c r="AW1324" t="s">
        <v>324</v>
      </c>
      <c r="AX1324" t="s">
        <v>324</v>
      </c>
      <c r="AY1324" t="s">
        <v>324</v>
      </c>
      <c r="AZ1324">
        <v>0</v>
      </c>
      <c r="BA1324" t="s">
        <v>324</v>
      </c>
      <c r="BB1324" t="s">
        <v>324</v>
      </c>
      <c r="BC1324" t="s">
        <v>324</v>
      </c>
      <c r="BD1324" t="s">
        <v>324</v>
      </c>
      <c r="BE1324">
        <v>0</v>
      </c>
      <c r="BF1324" t="s">
        <v>324</v>
      </c>
      <c r="BG1324" t="s">
        <v>324</v>
      </c>
      <c r="BH1324" t="s">
        <v>324</v>
      </c>
      <c r="BI1324" t="s">
        <v>324</v>
      </c>
      <c r="BJ1324">
        <v>0</v>
      </c>
      <c r="BK1324">
        <v>0</v>
      </c>
      <c r="BL1324">
        <v>1E-3</v>
      </c>
      <c r="BM1324">
        <v>0</v>
      </c>
      <c r="BN1324" t="s">
        <v>324</v>
      </c>
      <c r="BO1324">
        <v>1E-3</v>
      </c>
      <c r="BP1324">
        <v>0</v>
      </c>
      <c r="BQ1324">
        <v>1</v>
      </c>
      <c r="BR1324">
        <v>0</v>
      </c>
      <c r="BS1324" t="s">
        <v>324</v>
      </c>
      <c r="BT1324">
        <v>1</v>
      </c>
      <c r="BU1324" t="s">
        <v>324</v>
      </c>
      <c r="BV1324" t="s">
        <v>324</v>
      </c>
      <c r="BW1324" t="s">
        <v>324</v>
      </c>
      <c r="BX1324" t="s">
        <v>324</v>
      </c>
      <c r="BY1324">
        <v>0</v>
      </c>
      <c r="BZ1324" t="s">
        <v>324</v>
      </c>
      <c r="CA1324" t="s">
        <v>324</v>
      </c>
      <c r="CB1324" t="s">
        <v>324</v>
      </c>
      <c r="CC1324" t="s">
        <v>324</v>
      </c>
      <c r="CD1324">
        <v>0</v>
      </c>
      <c r="CE1324" t="s">
        <v>324</v>
      </c>
      <c r="CF1324" t="s">
        <v>324</v>
      </c>
      <c r="CG1324" t="s">
        <v>324</v>
      </c>
      <c r="CH1324" t="s">
        <v>324</v>
      </c>
      <c r="CI1324">
        <v>0</v>
      </c>
      <c r="CJ1324" t="s">
        <v>324</v>
      </c>
      <c r="CK1324" t="s">
        <v>324</v>
      </c>
      <c r="CL1324" t="s">
        <v>324</v>
      </c>
      <c r="CM1324" t="s">
        <v>324</v>
      </c>
      <c r="CN1324">
        <v>0</v>
      </c>
      <c r="CO1324">
        <v>97.881</v>
      </c>
      <c r="CP1324">
        <v>20.07</v>
      </c>
      <c r="CQ1324">
        <v>11.554</v>
      </c>
      <c r="CR1324">
        <v>0</v>
      </c>
      <c r="CS1324">
        <v>129.505</v>
      </c>
      <c r="CT1324">
        <v>12136</v>
      </c>
      <c r="CU1324">
        <v>372</v>
      </c>
      <c r="CV1324">
        <v>31</v>
      </c>
      <c r="CW1324">
        <v>0</v>
      </c>
      <c r="CX1324">
        <v>12539</v>
      </c>
      <c r="CY1324">
        <v>0</v>
      </c>
      <c r="CZ1324">
        <v>0</v>
      </c>
      <c r="DA1324">
        <v>0</v>
      </c>
      <c r="DB1324">
        <v>0</v>
      </c>
      <c r="DC1324">
        <v>0</v>
      </c>
    </row>
    <row r="1325" spans="1:107" x14ac:dyDescent="0.45">
      <c r="A1325">
        <v>2024</v>
      </c>
      <c r="B1325">
        <v>4</v>
      </c>
      <c r="C1325" t="s">
        <v>206</v>
      </c>
      <c r="D1325">
        <v>14398</v>
      </c>
      <c r="E1325" t="s">
        <v>544</v>
      </c>
      <c r="F1325" t="s">
        <v>323</v>
      </c>
      <c r="G1325" t="s">
        <v>247</v>
      </c>
      <c r="H1325">
        <v>2.089</v>
      </c>
      <c r="I1325">
        <v>0.53400000000000003</v>
      </c>
      <c r="J1325" t="s">
        <v>324</v>
      </c>
      <c r="K1325" t="s">
        <v>324</v>
      </c>
      <c r="L1325">
        <v>2.6230000000000002</v>
      </c>
      <c r="M1325">
        <v>238</v>
      </c>
      <c r="N1325">
        <v>12</v>
      </c>
      <c r="O1325" t="s">
        <v>324</v>
      </c>
      <c r="P1325" t="s">
        <v>324</v>
      </c>
      <c r="Q1325">
        <v>250</v>
      </c>
      <c r="R1325">
        <v>0.24</v>
      </c>
      <c r="S1325" t="s">
        <v>324</v>
      </c>
      <c r="T1325" t="s">
        <v>324</v>
      </c>
      <c r="U1325" t="s">
        <v>324</v>
      </c>
      <c r="V1325">
        <v>0.24</v>
      </c>
      <c r="W1325">
        <v>89</v>
      </c>
      <c r="X1325" t="s">
        <v>324</v>
      </c>
      <c r="Y1325" t="s">
        <v>324</v>
      </c>
      <c r="Z1325" t="s">
        <v>324</v>
      </c>
      <c r="AA1325">
        <v>89</v>
      </c>
      <c r="AB1325">
        <v>44.4</v>
      </c>
      <c r="AC1325" t="s">
        <v>324</v>
      </c>
      <c r="AD1325" t="s">
        <v>324</v>
      </c>
      <c r="AE1325" t="s">
        <v>324</v>
      </c>
      <c r="AF1325">
        <v>44.4</v>
      </c>
      <c r="AG1325">
        <v>0.45100000000000001</v>
      </c>
      <c r="AH1325" t="s">
        <v>324</v>
      </c>
      <c r="AI1325" t="s">
        <v>324</v>
      </c>
      <c r="AJ1325" t="s">
        <v>324</v>
      </c>
      <c r="AK1325">
        <v>0.45100000000000001</v>
      </c>
      <c r="AL1325">
        <v>37</v>
      </c>
      <c r="AM1325" t="s">
        <v>324</v>
      </c>
      <c r="AN1325" t="s">
        <v>324</v>
      </c>
      <c r="AO1325" t="s">
        <v>324</v>
      </c>
      <c r="AP1325">
        <v>37</v>
      </c>
      <c r="AQ1325">
        <v>0.82499999999999996</v>
      </c>
      <c r="AR1325" t="s">
        <v>324</v>
      </c>
      <c r="AS1325" t="s">
        <v>324</v>
      </c>
      <c r="AT1325" t="s">
        <v>324</v>
      </c>
      <c r="AU1325">
        <v>0.82499999999999996</v>
      </c>
      <c r="AV1325" t="s">
        <v>324</v>
      </c>
      <c r="AW1325" t="s">
        <v>324</v>
      </c>
      <c r="AX1325" t="s">
        <v>324</v>
      </c>
      <c r="AY1325" t="s">
        <v>324</v>
      </c>
      <c r="AZ1325">
        <v>0</v>
      </c>
      <c r="BA1325" t="s">
        <v>324</v>
      </c>
      <c r="BB1325" t="s">
        <v>324</v>
      </c>
      <c r="BC1325" t="s">
        <v>324</v>
      </c>
      <c r="BD1325" t="s">
        <v>324</v>
      </c>
      <c r="BE1325">
        <v>0</v>
      </c>
      <c r="BF1325" t="s">
        <v>324</v>
      </c>
      <c r="BG1325" t="s">
        <v>324</v>
      </c>
      <c r="BH1325" t="s">
        <v>324</v>
      </c>
      <c r="BI1325" t="s">
        <v>324</v>
      </c>
      <c r="BJ1325">
        <v>0</v>
      </c>
      <c r="BK1325" t="s">
        <v>324</v>
      </c>
      <c r="BL1325" t="s">
        <v>324</v>
      </c>
      <c r="BM1325" t="s">
        <v>324</v>
      </c>
      <c r="BN1325" t="s">
        <v>324</v>
      </c>
      <c r="BO1325">
        <v>0</v>
      </c>
      <c r="BP1325" t="s">
        <v>324</v>
      </c>
      <c r="BQ1325" t="s">
        <v>324</v>
      </c>
      <c r="BR1325" t="s">
        <v>324</v>
      </c>
      <c r="BS1325" t="s">
        <v>324</v>
      </c>
      <c r="BT1325">
        <v>0</v>
      </c>
      <c r="BU1325" t="s">
        <v>324</v>
      </c>
      <c r="BV1325" t="s">
        <v>324</v>
      </c>
      <c r="BW1325" t="s">
        <v>324</v>
      </c>
      <c r="BX1325" t="s">
        <v>324</v>
      </c>
      <c r="BY1325">
        <v>0</v>
      </c>
      <c r="BZ1325" t="s">
        <v>324</v>
      </c>
      <c r="CA1325" t="s">
        <v>324</v>
      </c>
      <c r="CB1325" t="s">
        <v>324</v>
      </c>
      <c r="CC1325" t="s">
        <v>324</v>
      </c>
      <c r="CD1325">
        <v>0</v>
      </c>
      <c r="CE1325" t="s">
        <v>324</v>
      </c>
      <c r="CF1325" t="s">
        <v>324</v>
      </c>
      <c r="CG1325" t="s">
        <v>324</v>
      </c>
      <c r="CH1325" t="s">
        <v>324</v>
      </c>
      <c r="CI1325">
        <v>0</v>
      </c>
      <c r="CJ1325" t="s">
        <v>324</v>
      </c>
      <c r="CK1325" t="s">
        <v>324</v>
      </c>
      <c r="CL1325" t="s">
        <v>324</v>
      </c>
      <c r="CM1325" t="s">
        <v>324</v>
      </c>
      <c r="CN1325">
        <v>0</v>
      </c>
      <c r="CO1325">
        <v>2.3290000000000002</v>
      </c>
      <c r="CP1325">
        <v>0.53400000000000003</v>
      </c>
      <c r="CQ1325" t="s">
        <v>179</v>
      </c>
      <c r="CR1325">
        <v>0</v>
      </c>
      <c r="CS1325">
        <v>2.863</v>
      </c>
      <c r="CT1325">
        <v>327</v>
      </c>
      <c r="CU1325">
        <v>12</v>
      </c>
      <c r="CV1325">
        <v>0</v>
      </c>
      <c r="CW1325">
        <v>0</v>
      </c>
      <c r="CX1325">
        <v>339</v>
      </c>
      <c r="CY1325">
        <v>44.4</v>
      </c>
      <c r="CZ1325">
        <v>0</v>
      </c>
      <c r="DA1325">
        <v>0</v>
      </c>
      <c r="DB1325">
        <v>0</v>
      </c>
      <c r="DC1325">
        <v>44.4</v>
      </c>
    </row>
    <row r="1326" spans="1:107" x14ac:dyDescent="0.45">
      <c r="A1326">
        <v>2024</v>
      </c>
      <c r="B1326">
        <v>4</v>
      </c>
      <c r="C1326" t="s">
        <v>206</v>
      </c>
      <c r="D1326">
        <v>17539</v>
      </c>
      <c r="E1326" t="s">
        <v>545</v>
      </c>
      <c r="F1326" t="s">
        <v>323</v>
      </c>
      <c r="G1326" t="s">
        <v>244</v>
      </c>
      <c r="H1326">
        <v>113.12</v>
      </c>
      <c r="I1326">
        <v>20.920999999999999</v>
      </c>
      <c r="J1326">
        <v>2.056</v>
      </c>
      <c r="K1326" t="s">
        <v>324</v>
      </c>
      <c r="L1326">
        <v>136.09700000000001</v>
      </c>
      <c r="M1326">
        <v>15698</v>
      </c>
      <c r="N1326">
        <v>246</v>
      </c>
      <c r="O1326">
        <v>4</v>
      </c>
      <c r="P1326" t="s">
        <v>324</v>
      </c>
      <c r="Q1326">
        <v>15948</v>
      </c>
      <c r="R1326" t="s">
        <v>324</v>
      </c>
      <c r="S1326" t="s">
        <v>324</v>
      </c>
      <c r="T1326" t="s">
        <v>324</v>
      </c>
      <c r="U1326" t="s">
        <v>324</v>
      </c>
      <c r="V1326">
        <v>0</v>
      </c>
      <c r="W1326" t="s">
        <v>324</v>
      </c>
      <c r="X1326" t="s">
        <v>324</v>
      </c>
      <c r="Y1326" t="s">
        <v>324</v>
      </c>
      <c r="Z1326" t="s">
        <v>324</v>
      </c>
      <c r="AA1326">
        <v>0</v>
      </c>
      <c r="AB1326">
        <v>8625.0310000000009</v>
      </c>
      <c r="AC1326">
        <v>1449.502</v>
      </c>
      <c r="AD1326">
        <v>90.82</v>
      </c>
      <c r="AE1326" t="s">
        <v>324</v>
      </c>
      <c r="AF1326">
        <v>10165.352999999999</v>
      </c>
      <c r="AG1326">
        <v>4.4359999999999999</v>
      </c>
      <c r="AH1326">
        <v>3.5999999999999997E-2</v>
      </c>
      <c r="AI1326" t="s">
        <v>324</v>
      </c>
      <c r="AJ1326" t="s">
        <v>324</v>
      </c>
      <c r="AK1326">
        <v>4.4720000000000004</v>
      </c>
      <c r="AL1326">
        <v>601</v>
      </c>
      <c r="AM1326">
        <v>5</v>
      </c>
      <c r="AN1326" t="s">
        <v>324</v>
      </c>
      <c r="AO1326" t="s">
        <v>324</v>
      </c>
      <c r="AP1326">
        <v>606</v>
      </c>
      <c r="AQ1326">
        <v>10.475</v>
      </c>
      <c r="AR1326">
        <v>9.6000000000000002E-2</v>
      </c>
      <c r="AS1326" t="s">
        <v>324</v>
      </c>
      <c r="AT1326" t="s">
        <v>324</v>
      </c>
      <c r="AU1326">
        <v>10.571</v>
      </c>
      <c r="AV1326" t="s">
        <v>324</v>
      </c>
      <c r="AW1326" t="s">
        <v>324</v>
      </c>
      <c r="AX1326" t="s">
        <v>324</v>
      </c>
      <c r="AY1326" t="s">
        <v>324</v>
      </c>
      <c r="AZ1326">
        <v>0</v>
      </c>
      <c r="BA1326" t="s">
        <v>324</v>
      </c>
      <c r="BB1326" t="s">
        <v>324</v>
      </c>
      <c r="BC1326" t="s">
        <v>324</v>
      </c>
      <c r="BD1326" t="s">
        <v>324</v>
      </c>
      <c r="BE1326">
        <v>0</v>
      </c>
      <c r="BF1326" t="s">
        <v>324</v>
      </c>
      <c r="BG1326" t="s">
        <v>324</v>
      </c>
      <c r="BH1326" t="s">
        <v>324</v>
      </c>
      <c r="BI1326" t="s">
        <v>324</v>
      </c>
      <c r="BJ1326">
        <v>0</v>
      </c>
      <c r="BK1326" t="s">
        <v>324</v>
      </c>
      <c r="BL1326" t="s">
        <v>324</v>
      </c>
      <c r="BM1326" t="s">
        <v>324</v>
      </c>
      <c r="BN1326" t="s">
        <v>324</v>
      </c>
      <c r="BO1326">
        <v>0</v>
      </c>
      <c r="BP1326" t="s">
        <v>324</v>
      </c>
      <c r="BQ1326" t="s">
        <v>324</v>
      </c>
      <c r="BR1326" t="s">
        <v>324</v>
      </c>
      <c r="BS1326" t="s">
        <v>324</v>
      </c>
      <c r="BT1326">
        <v>0</v>
      </c>
      <c r="BU1326" t="s">
        <v>324</v>
      </c>
      <c r="BV1326" t="s">
        <v>324</v>
      </c>
      <c r="BW1326" t="s">
        <v>324</v>
      </c>
      <c r="BX1326" t="s">
        <v>324</v>
      </c>
      <c r="BY1326">
        <v>0</v>
      </c>
      <c r="BZ1326" t="s">
        <v>324</v>
      </c>
      <c r="CA1326" t="s">
        <v>324</v>
      </c>
      <c r="CB1326" t="s">
        <v>324</v>
      </c>
      <c r="CC1326" t="s">
        <v>324</v>
      </c>
      <c r="CD1326">
        <v>0</v>
      </c>
      <c r="CE1326" t="s">
        <v>324</v>
      </c>
      <c r="CF1326" t="s">
        <v>324</v>
      </c>
      <c r="CG1326" t="s">
        <v>324</v>
      </c>
      <c r="CH1326" t="s">
        <v>324</v>
      </c>
      <c r="CI1326">
        <v>0</v>
      </c>
      <c r="CJ1326" t="s">
        <v>324</v>
      </c>
      <c r="CK1326" t="s">
        <v>324</v>
      </c>
      <c r="CL1326" t="s">
        <v>324</v>
      </c>
      <c r="CM1326" t="s">
        <v>324</v>
      </c>
      <c r="CN1326">
        <v>0</v>
      </c>
      <c r="CO1326">
        <v>113.12</v>
      </c>
      <c r="CP1326">
        <v>20.920999999999999</v>
      </c>
      <c r="CQ1326">
        <v>2.056</v>
      </c>
      <c r="CR1326">
        <v>0</v>
      </c>
      <c r="CS1326">
        <v>136.09700000000001</v>
      </c>
      <c r="CT1326">
        <v>15698</v>
      </c>
      <c r="CU1326">
        <v>246</v>
      </c>
      <c r="CV1326">
        <v>4</v>
      </c>
      <c r="CW1326">
        <v>0</v>
      </c>
      <c r="CX1326">
        <v>15948</v>
      </c>
      <c r="CY1326">
        <v>8625.0310000000009</v>
      </c>
      <c r="CZ1326">
        <v>1449.502</v>
      </c>
      <c r="DA1326">
        <v>90.82</v>
      </c>
      <c r="DB1326">
        <v>0</v>
      </c>
      <c r="DC1326">
        <v>10165.352999999999</v>
      </c>
    </row>
    <row r="1327" spans="1:107" x14ac:dyDescent="0.45">
      <c r="A1327">
        <v>2024</v>
      </c>
      <c r="B1327">
        <v>4</v>
      </c>
      <c r="C1327" t="s">
        <v>206</v>
      </c>
      <c r="D1327">
        <v>17543</v>
      </c>
      <c r="E1327" t="s">
        <v>546</v>
      </c>
      <c r="F1327" t="s">
        <v>323</v>
      </c>
      <c r="G1327" t="s">
        <v>244</v>
      </c>
      <c r="H1327">
        <v>12.773999999999999</v>
      </c>
      <c r="I1327" t="s">
        <v>324</v>
      </c>
      <c r="J1327" t="s">
        <v>324</v>
      </c>
      <c r="K1327" t="s">
        <v>324</v>
      </c>
      <c r="L1327">
        <v>12.773999999999999</v>
      </c>
      <c r="M1327">
        <v>1743</v>
      </c>
      <c r="N1327" t="s">
        <v>324</v>
      </c>
      <c r="O1327" t="s">
        <v>324</v>
      </c>
      <c r="P1327" t="s">
        <v>324</v>
      </c>
      <c r="Q1327">
        <v>1743</v>
      </c>
      <c r="R1327" t="s">
        <v>324</v>
      </c>
      <c r="S1327" t="s">
        <v>324</v>
      </c>
      <c r="T1327" t="s">
        <v>324</v>
      </c>
      <c r="U1327" t="s">
        <v>324</v>
      </c>
      <c r="V1327">
        <v>0</v>
      </c>
      <c r="W1327" t="s">
        <v>324</v>
      </c>
      <c r="X1327" t="s">
        <v>324</v>
      </c>
      <c r="Y1327" t="s">
        <v>324</v>
      </c>
      <c r="Z1327" t="s">
        <v>324</v>
      </c>
      <c r="AA1327">
        <v>0</v>
      </c>
      <c r="AB1327" t="s">
        <v>324</v>
      </c>
      <c r="AC1327" t="s">
        <v>324</v>
      </c>
      <c r="AD1327" t="s">
        <v>324</v>
      </c>
      <c r="AE1327" t="s">
        <v>324</v>
      </c>
      <c r="AF1327">
        <v>0</v>
      </c>
      <c r="AG1327" t="s">
        <v>324</v>
      </c>
      <c r="AH1327" t="s">
        <v>324</v>
      </c>
      <c r="AI1327" t="s">
        <v>324</v>
      </c>
      <c r="AJ1327" t="s">
        <v>324</v>
      </c>
      <c r="AK1327">
        <v>0</v>
      </c>
      <c r="AL1327" t="s">
        <v>324</v>
      </c>
      <c r="AM1327" t="s">
        <v>324</v>
      </c>
      <c r="AN1327" t="s">
        <v>324</v>
      </c>
      <c r="AO1327" t="s">
        <v>324</v>
      </c>
      <c r="AP1327">
        <v>0</v>
      </c>
      <c r="AQ1327" t="s">
        <v>324</v>
      </c>
      <c r="AR1327" t="s">
        <v>324</v>
      </c>
      <c r="AS1327" t="s">
        <v>324</v>
      </c>
      <c r="AT1327" t="s">
        <v>324</v>
      </c>
      <c r="AU1327">
        <v>0</v>
      </c>
      <c r="AV1327" t="s">
        <v>324</v>
      </c>
      <c r="AW1327" t="s">
        <v>324</v>
      </c>
      <c r="AX1327" t="s">
        <v>324</v>
      </c>
      <c r="AY1327" t="s">
        <v>324</v>
      </c>
      <c r="AZ1327">
        <v>0</v>
      </c>
      <c r="BA1327" t="s">
        <v>324</v>
      </c>
      <c r="BB1327" t="s">
        <v>324</v>
      </c>
      <c r="BC1327" t="s">
        <v>324</v>
      </c>
      <c r="BD1327" t="s">
        <v>324</v>
      </c>
      <c r="BE1327">
        <v>0</v>
      </c>
      <c r="BF1327" t="s">
        <v>324</v>
      </c>
      <c r="BG1327" t="s">
        <v>324</v>
      </c>
      <c r="BH1327" t="s">
        <v>324</v>
      </c>
      <c r="BI1327" t="s">
        <v>324</v>
      </c>
      <c r="BJ1327">
        <v>0</v>
      </c>
      <c r="BK1327" t="s">
        <v>324</v>
      </c>
      <c r="BL1327" t="s">
        <v>324</v>
      </c>
      <c r="BM1327" t="s">
        <v>324</v>
      </c>
      <c r="BN1327" t="s">
        <v>324</v>
      </c>
      <c r="BO1327">
        <v>0</v>
      </c>
      <c r="BP1327" t="s">
        <v>324</v>
      </c>
      <c r="BQ1327" t="s">
        <v>324</v>
      </c>
      <c r="BR1327" t="s">
        <v>324</v>
      </c>
      <c r="BS1327" t="s">
        <v>324</v>
      </c>
      <c r="BT1327">
        <v>0</v>
      </c>
      <c r="BU1327" t="s">
        <v>324</v>
      </c>
      <c r="BV1327" t="s">
        <v>324</v>
      </c>
      <c r="BW1327" t="s">
        <v>324</v>
      </c>
      <c r="BX1327" t="s">
        <v>324</v>
      </c>
      <c r="BY1327">
        <v>0</v>
      </c>
      <c r="BZ1327" t="s">
        <v>324</v>
      </c>
      <c r="CA1327" t="s">
        <v>324</v>
      </c>
      <c r="CB1327" t="s">
        <v>324</v>
      </c>
      <c r="CC1327" t="s">
        <v>324</v>
      </c>
      <c r="CD1327">
        <v>0</v>
      </c>
      <c r="CE1327" t="s">
        <v>324</v>
      </c>
      <c r="CF1327" t="s">
        <v>324</v>
      </c>
      <c r="CG1327" t="s">
        <v>324</v>
      </c>
      <c r="CH1327" t="s">
        <v>324</v>
      </c>
      <c r="CI1327">
        <v>0</v>
      </c>
      <c r="CJ1327" t="s">
        <v>324</v>
      </c>
      <c r="CK1327" t="s">
        <v>324</v>
      </c>
      <c r="CL1327" t="s">
        <v>324</v>
      </c>
      <c r="CM1327" t="s">
        <v>324</v>
      </c>
      <c r="CN1327">
        <v>0</v>
      </c>
      <c r="CO1327">
        <v>12.773999999999999</v>
      </c>
      <c r="CP1327" t="s">
        <v>179</v>
      </c>
      <c r="CQ1327" t="s">
        <v>179</v>
      </c>
      <c r="CR1327">
        <v>0</v>
      </c>
      <c r="CS1327">
        <v>12.773999999999999</v>
      </c>
      <c r="CT1327">
        <v>1743</v>
      </c>
      <c r="CU1327">
        <v>0</v>
      </c>
      <c r="CV1327">
        <v>0</v>
      </c>
      <c r="CW1327">
        <v>0</v>
      </c>
      <c r="CX1327">
        <v>1743</v>
      </c>
      <c r="CY1327">
        <v>0</v>
      </c>
      <c r="CZ1327">
        <v>0</v>
      </c>
      <c r="DA1327">
        <v>0</v>
      </c>
      <c r="DB1327">
        <v>0</v>
      </c>
      <c r="DC1327">
        <v>0</v>
      </c>
    </row>
    <row r="1328" spans="1:107" x14ac:dyDescent="0.45">
      <c r="A1328">
        <v>2024</v>
      </c>
      <c r="B1328">
        <v>4</v>
      </c>
      <c r="C1328" t="s">
        <v>206</v>
      </c>
      <c r="D1328">
        <v>99999</v>
      </c>
      <c r="E1328" t="s">
        <v>329</v>
      </c>
      <c r="F1328" t="s">
        <v>323</v>
      </c>
      <c r="H1328">
        <v>47.484000000000002</v>
      </c>
      <c r="I1328">
        <v>4.1390000000000002</v>
      </c>
      <c r="J1328">
        <v>0</v>
      </c>
      <c r="K1328" t="s">
        <v>324</v>
      </c>
      <c r="L1328">
        <v>51.622999999999998</v>
      </c>
      <c r="M1328" t="s">
        <v>324</v>
      </c>
      <c r="N1328" t="s">
        <v>324</v>
      </c>
      <c r="O1328" t="s">
        <v>324</v>
      </c>
      <c r="P1328" t="s">
        <v>324</v>
      </c>
      <c r="Q1328" t="s">
        <v>324</v>
      </c>
      <c r="R1328">
        <v>-4.2000000000000003E-2</v>
      </c>
      <c r="S1328" t="s">
        <v>324</v>
      </c>
      <c r="T1328" t="s">
        <v>324</v>
      </c>
      <c r="U1328" t="s">
        <v>324</v>
      </c>
      <c r="V1328">
        <v>-4.2000000000000003E-2</v>
      </c>
      <c r="W1328" t="s">
        <v>324</v>
      </c>
      <c r="X1328" t="s">
        <v>324</v>
      </c>
      <c r="Y1328" t="s">
        <v>324</v>
      </c>
      <c r="Z1328" t="s">
        <v>324</v>
      </c>
      <c r="AA1328" t="s">
        <v>324</v>
      </c>
      <c r="AB1328" t="s">
        <v>324</v>
      </c>
      <c r="AC1328" t="s">
        <v>324</v>
      </c>
      <c r="AD1328" t="s">
        <v>324</v>
      </c>
      <c r="AE1328" t="s">
        <v>324</v>
      </c>
      <c r="AF1328" t="s">
        <v>324</v>
      </c>
      <c r="AG1328">
        <v>-7.9000000000000001E-2</v>
      </c>
      <c r="AH1328" t="s">
        <v>324</v>
      </c>
      <c r="AI1328" t="s">
        <v>324</v>
      </c>
      <c r="AJ1328" t="s">
        <v>324</v>
      </c>
      <c r="AK1328">
        <v>-7.9000000000000001E-2</v>
      </c>
      <c r="AL1328" t="s">
        <v>324</v>
      </c>
      <c r="AM1328" t="s">
        <v>324</v>
      </c>
      <c r="AN1328" t="s">
        <v>324</v>
      </c>
      <c r="AO1328" t="s">
        <v>324</v>
      </c>
      <c r="AP1328" t="s">
        <v>324</v>
      </c>
      <c r="AQ1328" t="s">
        <v>324</v>
      </c>
      <c r="AR1328" t="s">
        <v>324</v>
      </c>
      <c r="AS1328" t="s">
        <v>324</v>
      </c>
      <c r="AT1328" t="s">
        <v>324</v>
      </c>
      <c r="AU1328" t="s">
        <v>324</v>
      </c>
      <c r="AV1328" t="s">
        <v>324</v>
      </c>
      <c r="AW1328" t="s">
        <v>324</v>
      </c>
      <c r="AX1328" t="s">
        <v>324</v>
      </c>
      <c r="AY1328" t="s">
        <v>324</v>
      </c>
      <c r="AZ1328">
        <v>0</v>
      </c>
      <c r="BA1328" t="s">
        <v>324</v>
      </c>
      <c r="BB1328" t="s">
        <v>324</v>
      </c>
      <c r="BC1328" t="s">
        <v>324</v>
      </c>
      <c r="BD1328" t="s">
        <v>324</v>
      </c>
      <c r="BE1328" t="s">
        <v>324</v>
      </c>
      <c r="BF1328" t="s">
        <v>324</v>
      </c>
      <c r="BG1328" t="s">
        <v>324</v>
      </c>
      <c r="BH1328" t="s">
        <v>324</v>
      </c>
      <c r="BI1328" t="s">
        <v>324</v>
      </c>
      <c r="BJ1328" t="s">
        <v>324</v>
      </c>
      <c r="BK1328" t="s">
        <v>324</v>
      </c>
      <c r="BL1328" t="s">
        <v>324</v>
      </c>
      <c r="BM1328" t="s">
        <v>324</v>
      </c>
      <c r="BN1328" t="s">
        <v>324</v>
      </c>
      <c r="BO1328" t="s">
        <v>324</v>
      </c>
      <c r="BP1328" t="s">
        <v>324</v>
      </c>
      <c r="BQ1328" t="s">
        <v>324</v>
      </c>
      <c r="BR1328" t="s">
        <v>324</v>
      </c>
      <c r="BS1328" t="s">
        <v>324</v>
      </c>
      <c r="BT1328" t="s">
        <v>324</v>
      </c>
      <c r="BU1328" t="s">
        <v>324</v>
      </c>
      <c r="BV1328" t="s">
        <v>324</v>
      </c>
      <c r="BW1328" t="s">
        <v>324</v>
      </c>
      <c r="BX1328" t="s">
        <v>324</v>
      </c>
      <c r="BY1328" t="s">
        <v>324</v>
      </c>
      <c r="BZ1328" t="s">
        <v>324</v>
      </c>
      <c r="CA1328" t="s">
        <v>324</v>
      </c>
      <c r="CB1328" t="s">
        <v>324</v>
      </c>
      <c r="CC1328" t="s">
        <v>324</v>
      </c>
      <c r="CD1328" t="s">
        <v>324</v>
      </c>
      <c r="CE1328" t="s">
        <v>324</v>
      </c>
      <c r="CF1328" t="s">
        <v>324</v>
      </c>
      <c r="CG1328" t="s">
        <v>324</v>
      </c>
      <c r="CH1328" t="s">
        <v>324</v>
      </c>
      <c r="CI1328" t="s">
        <v>324</v>
      </c>
      <c r="CJ1328" t="s">
        <v>324</v>
      </c>
      <c r="CK1328" t="s">
        <v>324</v>
      </c>
      <c r="CL1328" t="s">
        <v>324</v>
      </c>
      <c r="CM1328" t="s">
        <v>324</v>
      </c>
      <c r="CN1328" t="s">
        <v>324</v>
      </c>
      <c r="CO1328">
        <v>47.442</v>
      </c>
      <c r="CP1328">
        <v>4.1390000000000002</v>
      </c>
      <c r="CQ1328" t="s">
        <v>179</v>
      </c>
      <c r="CR1328" t="s">
        <v>324</v>
      </c>
      <c r="CS1328">
        <v>51.581000000000003</v>
      </c>
      <c r="CT1328" t="s">
        <v>324</v>
      </c>
      <c r="CU1328" t="s">
        <v>324</v>
      </c>
      <c r="CV1328" t="s">
        <v>324</v>
      </c>
      <c r="CW1328" t="s">
        <v>324</v>
      </c>
      <c r="CX1328" t="s">
        <v>324</v>
      </c>
      <c r="CY1328" t="s">
        <v>324</v>
      </c>
      <c r="CZ1328" t="s">
        <v>324</v>
      </c>
      <c r="DA1328" t="s">
        <v>324</v>
      </c>
      <c r="DB1328" t="s">
        <v>324</v>
      </c>
      <c r="DC1328" t="s">
        <v>324</v>
      </c>
    </row>
    <row r="1329" spans="1:107" x14ac:dyDescent="0.45">
      <c r="A1329">
        <v>2024</v>
      </c>
      <c r="B1329">
        <v>4</v>
      </c>
      <c r="C1329" t="s">
        <v>209</v>
      </c>
      <c r="D1329">
        <v>1769</v>
      </c>
      <c r="E1329" t="s">
        <v>547</v>
      </c>
      <c r="F1329" t="s">
        <v>323</v>
      </c>
      <c r="G1329" t="s">
        <v>244</v>
      </c>
      <c r="H1329">
        <v>0.59299999999999997</v>
      </c>
      <c r="I1329">
        <v>4.2000000000000003E-2</v>
      </c>
      <c r="J1329">
        <v>0</v>
      </c>
      <c r="K1329">
        <v>0</v>
      </c>
      <c r="L1329">
        <v>0.63500000000000001</v>
      </c>
      <c r="M1329">
        <v>73</v>
      </c>
      <c r="N1329">
        <v>2</v>
      </c>
      <c r="O1329">
        <v>0</v>
      </c>
      <c r="P1329">
        <v>0</v>
      </c>
      <c r="Q1329">
        <v>75</v>
      </c>
      <c r="R1329">
        <v>0</v>
      </c>
      <c r="S1329">
        <v>0</v>
      </c>
      <c r="T1329">
        <v>0</v>
      </c>
      <c r="U1329">
        <v>0</v>
      </c>
      <c r="V1329">
        <v>0</v>
      </c>
      <c r="W1329">
        <v>0</v>
      </c>
      <c r="X1329">
        <v>0</v>
      </c>
      <c r="Y1329">
        <v>0</v>
      </c>
      <c r="Z1329">
        <v>0</v>
      </c>
      <c r="AA1329">
        <v>0</v>
      </c>
      <c r="AB1329">
        <v>35.112000000000002</v>
      </c>
      <c r="AC1329">
        <v>0.72</v>
      </c>
      <c r="AD1329">
        <v>0</v>
      </c>
      <c r="AE1329">
        <v>0</v>
      </c>
      <c r="AF1329">
        <v>35.832000000000001</v>
      </c>
      <c r="AG1329">
        <v>0</v>
      </c>
      <c r="AH1329">
        <v>0</v>
      </c>
      <c r="AI1329">
        <v>0</v>
      </c>
      <c r="AJ1329">
        <v>0</v>
      </c>
      <c r="AK1329">
        <v>0</v>
      </c>
      <c r="AL1329">
        <v>0</v>
      </c>
      <c r="AM1329">
        <v>0</v>
      </c>
      <c r="AN1329">
        <v>0</v>
      </c>
      <c r="AO1329">
        <v>0</v>
      </c>
      <c r="AP1329">
        <v>0</v>
      </c>
      <c r="AQ1329">
        <v>0</v>
      </c>
      <c r="AR1329">
        <v>0</v>
      </c>
      <c r="AS1329">
        <v>0</v>
      </c>
      <c r="AT1329">
        <v>0</v>
      </c>
      <c r="AU1329">
        <v>0</v>
      </c>
      <c r="AV1329">
        <v>0</v>
      </c>
      <c r="AW1329">
        <v>0</v>
      </c>
      <c r="AX1329">
        <v>0</v>
      </c>
      <c r="AY1329">
        <v>0</v>
      </c>
      <c r="AZ1329">
        <v>0</v>
      </c>
      <c r="BA1329">
        <v>0</v>
      </c>
      <c r="BB1329">
        <v>0</v>
      </c>
      <c r="BC1329">
        <v>0</v>
      </c>
      <c r="BD1329">
        <v>0</v>
      </c>
      <c r="BE1329">
        <v>0</v>
      </c>
      <c r="BF1329">
        <v>0</v>
      </c>
      <c r="BG1329">
        <v>0</v>
      </c>
      <c r="BH1329">
        <v>0</v>
      </c>
      <c r="BI1329">
        <v>0</v>
      </c>
      <c r="BJ1329">
        <v>0</v>
      </c>
      <c r="BK1329">
        <v>2E-3</v>
      </c>
      <c r="BL1329">
        <v>0</v>
      </c>
      <c r="BM1329">
        <v>0</v>
      </c>
      <c r="BN1329">
        <v>0</v>
      </c>
      <c r="BO1329">
        <v>2E-3</v>
      </c>
      <c r="BP1329">
        <v>1</v>
      </c>
      <c r="BQ1329">
        <v>0</v>
      </c>
      <c r="BR1329">
        <v>0</v>
      </c>
      <c r="BS1329">
        <v>0</v>
      </c>
      <c r="BT1329">
        <v>1</v>
      </c>
      <c r="BU1329">
        <v>0.14399999999999999</v>
      </c>
      <c r="BV1329">
        <v>0</v>
      </c>
      <c r="BW1329">
        <v>0</v>
      </c>
      <c r="BX1329">
        <v>0</v>
      </c>
      <c r="BY1329">
        <v>0.14399999999999999</v>
      </c>
      <c r="BZ1329">
        <v>0</v>
      </c>
      <c r="CA1329">
        <v>0</v>
      </c>
      <c r="CB1329">
        <v>0</v>
      </c>
      <c r="CC1329">
        <v>0</v>
      </c>
      <c r="CD1329">
        <v>0</v>
      </c>
      <c r="CE1329">
        <v>0</v>
      </c>
      <c r="CF1329">
        <v>0</v>
      </c>
      <c r="CG1329">
        <v>0</v>
      </c>
      <c r="CH1329">
        <v>0</v>
      </c>
      <c r="CI1329">
        <v>0</v>
      </c>
      <c r="CJ1329">
        <v>0</v>
      </c>
      <c r="CK1329">
        <v>0</v>
      </c>
      <c r="CL1329">
        <v>0</v>
      </c>
      <c r="CM1329" t="s">
        <v>324</v>
      </c>
      <c r="CN1329">
        <v>0</v>
      </c>
      <c r="CO1329">
        <v>0.59499999999999997</v>
      </c>
      <c r="CP1329">
        <v>4.2000000000000003E-2</v>
      </c>
      <c r="CQ1329" t="s">
        <v>179</v>
      </c>
      <c r="CR1329">
        <v>0</v>
      </c>
      <c r="CS1329">
        <v>0.63700000000000001</v>
      </c>
      <c r="CT1329">
        <v>74</v>
      </c>
      <c r="CU1329">
        <v>2</v>
      </c>
      <c r="CV1329">
        <v>0</v>
      </c>
      <c r="CW1329">
        <v>0</v>
      </c>
      <c r="CX1329">
        <v>76</v>
      </c>
      <c r="CY1329">
        <v>35.256</v>
      </c>
      <c r="CZ1329">
        <v>0.72</v>
      </c>
      <c r="DA1329">
        <v>0</v>
      </c>
      <c r="DB1329">
        <v>0</v>
      </c>
      <c r="DC1329">
        <v>35.975999999999999</v>
      </c>
    </row>
    <row r="1330" spans="1:107" x14ac:dyDescent="0.45">
      <c r="A1330">
        <v>2024</v>
      </c>
      <c r="B1330">
        <v>4</v>
      </c>
      <c r="C1330" t="s">
        <v>209</v>
      </c>
      <c r="D1330">
        <v>14232</v>
      </c>
      <c r="E1330" t="s">
        <v>446</v>
      </c>
      <c r="F1330" t="s">
        <v>323</v>
      </c>
      <c r="G1330" t="s">
        <v>244</v>
      </c>
      <c r="H1330">
        <v>0.01</v>
      </c>
      <c r="I1330">
        <v>0.04</v>
      </c>
      <c r="J1330">
        <v>0</v>
      </c>
      <c r="K1330">
        <v>0</v>
      </c>
      <c r="L1330">
        <v>0.05</v>
      </c>
      <c r="M1330">
        <v>1</v>
      </c>
      <c r="N1330">
        <v>2</v>
      </c>
      <c r="O1330">
        <v>0</v>
      </c>
      <c r="P1330">
        <v>0</v>
      </c>
      <c r="Q1330">
        <v>3</v>
      </c>
      <c r="R1330">
        <v>0</v>
      </c>
      <c r="S1330">
        <v>0</v>
      </c>
      <c r="T1330">
        <v>0</v>
      </c>
      <c r="U1330">
        <v>0</v>
      </c>
      <c r="V1330">
        <v>0</v>
      </c>
      <c r="W1330">
        <v>0</v>
      </c>
      <c r="X1330">
        <v>0</v>
      </c>
      <c r="Y1330">
        <v>0</v>
      </c>
      <c r="Z1330">
        <v>0</v>
      </c>
      <c r="AA1330">
        <v>0</v>
      </c>
      <c r="AB1330">
        <v>0.64</v>
      </c>
      <c r="AC1330">
        <v>0.748</v>
      </c>
      <c r="AD1330">
        <v>0</v>
      </c>
      <c r="AE1330">
        <v>0</v>
      </c>
      <c r="AF1330">
        <v>1.3879999999999999</v>
      </c>
      <c r="AG1330">
        <v>0</v>
      </c>
      <c r="AH1330">
        <v>0</v>
      </c>
      <c r="AI1330">
        <v>0</v>
      </c>
      <c r="AJ1330">
        <v>0</v>
      </c>
      <c r="AK1330">
        <v>0</v>
      </c>
      <c r="AL1330">
        <v>0</v>
      </c>
      <c r="AM1330">
        <v>0</v>
      </c>
      <c r="AN1330">
        <v>0</v>
      </c>
      <c r="AO1330">
        <v>0</v>
      </c>
      <c r="AP1330">
        <v>0</v>
      </c>
      <c r="AQ1330">
        <v>0</v>
      </c>
      <c r="AR1330">
        <v>0</v>
      </c>
      <c r="AS1330">
        <v>0</v>
      </c>
      <c r="AT1330">
        <v>0</v>
      </c>
      <c r="AU1330">
        <v>0</v>
      </c>
      <c r="AV1330">
        <v>0</v>
      </c>
      <c r="AW1330">
        <v>0</v>
      </c>
      <c r="AX1330">
        <v>0</v>
      </c>
      <c r="AY1330">
        <v>0</v>
      </c>
      <c r="AZ1330">
        <v>0</v>
      </c>
      <c r="BA1330">
        <v>0</v>
      </c>
      <c r="BB1330">
        <v>0</v>
      </c>
      <c r="BC1330">
        <v>0</v>
      </c>
      <c r="BD1330">
        <v>0</v>
      </c>
      <c r="BE1330">
        <v>0</v>
      </c>
      <c r="BF1330">
        <v>0</v>
      </c>
      <c r="BG1330">
        <v>0</v>
      </c>
      <c r="BH1330">
        <v>0</v>
      </c>
      <c r="BI1330">
        <v>0</v>
      </c>
      <c r="BJ1330">
        <v>0</v>
      </c>
      <c r="BK1330">
        <v>2.3E-2</v>
      </c>
      <c r="BL1330">
        <v>9.1999999999999998E-2</v>
      </c>
      <c r="BM1330">
        <v>0</v>
      </c>
      <c r="BN1330">
        <v>0</v>
      </c>
      <c r="BO1330">
        <v>0.115</v>
      </c>
      <c r="BP1330">
        <v>2</v>
      </c>
      <c r="BQ1330">
        <v>2</v>
      </c>
      <c r="BR1330">
        <v>0</v>
      </c>
      <c r="BS1330">
        <v>0</v>
      </c>
      <c r="BT1330">
        <v>4</v>
      </c>
      <c r="BU1330">
        <v>0</v>
      </c>
      <c r="BV1330">
        <v>0.29299999999999998</v>
      </c>
      <c r="BW1330">
        <v>0</v>
      </c>
      <c r="BX1330">
        <v>0</v>
      </c>
      <c r="BY1330">
        <v>0.29299999999999998</v>
      </c>
      <c r="BZ1330">
        <v>0</v>
      </c>
      <c r="CA1330">
        <v>0</v>
      </c>
      <c r="CB1330">
        <v>0</v>
      </c>
      <c r="CC1330">
        <v>0</v>
      </c>
      <c r="CD1330">
        <v>0</v>
      </c>
      <c r="CE1330">
        <v>0</v>
      </c>
      <c r="CF1330">
        <v>0</v>
      </c>
      <c r="CG1330">
        <v>0</v>
      </c>
      <c r="CH1330">
        <v>0</v>
      </c>
      <c r="CI1330">
        <v>0</v>
      </c>
      <c r="CJ1330">
        <v>0</v>
      </c>
      <c r="CK1330">
        <v>0</v>
      </c>
      <c r="CL1330">
        <v>0</v>
      </c>
      <c r="CM1330">
        <v>0</v>
      </c>
      <c r="CN1330">
        <v>0</v>
      </c>
      <c r="CO1330">
        <v>3.3000000000000002E-2</v>
      </c>
      <c r="CP1330">
        <v>0.13200000000000001</v>
      </c>
      <c r="CQ1330" t="s">
        <v>179</v>
      </c>
      <c r="CR1330">
        <v>0</v>
      </c>
      <c r="CS1330">
        <v>0.16500000000000001</v>
      </c>
      <c r="CT1330">
        <v>3</v>
      </c>
      <c r="CU1330">
        <v>4</v>
      </c>
      <c r="CV1330">
        <v>0</v>
      </c>
      <c r="CW1330">
        <v>0</v>
      </c>
      <c r="CX1330">
        <v>7</v>
      </c>
      <c r="CY1330">
        <v>0.64</v>
      </c>
      <c r="CZ1330">
        <v>1.0409999999999999</v>
      </c>
      <c r="DA1330">
        <v>0</v>
      </c>
      <c r="DB1330">
        <v>0</v>
      </c>
      <c r="DC1330">
        <v>1.681</v>
      </c>
    </row>
    <row r="1331" spans="1:107" x14ac:dyDescent="0.45">
      <c r="A1331">
        <v>2024</v>
      </c>
      <c r="B1331">
        <v>4</v>
      </c>
      <c r="C1331" t="s">
        <v>209</v>
      </c>
      <c r="D1331">
        <v>17267</v>
      </c>
      <c r="E1331" t="s">
        <v>448</v>
      </c>
      <c r="F1331" t="s">
        <v>323</v>
      </c>
      <c r="G1331" t="s">
        <v>247</v>
      </c>
      <c r="H1331">
        <v>0.27400000000000002</v>
      </c>
      <c r="I1331">
        <v>7.8E-2</v>
      </c>
      <c r="J1331" t="s">
        <v>324</v>
      </c>
      <c r="K1331" t="s">
        <v>324</v>
      </c>
      <c r="L1331">
        <v>0.35199999999999998</v>
      </c>
      <c r="M1331">
        <v>26</v>
      </c>
      <c r="N1331">
        <v>6</v>
      </c>
      <c r="O1331" t="s">
        <v>324</v>
      </c>
      <c r="P1331" t="s">
        <v>324</v>
      </c>
      <c r="Q1331">
        <v>32</v>
      </c>
      <c r="R1331" t="s">
        <v>324</v>
      </c>
      <c r="S1331" t="s">
        <v>324</v>
      </c>
      <c r="T1331" t="s">
        <v>324</v>
      </c>
      <c r="U1331" t="s">
        <v>324</v>
      </c>
      <c r="V1331">
        <v>0</v>
      </c>
      <c r="W1331" t="s">
        <v>324</v>
      </c>
      <c r="X1331" t="s">
        <v>324</v>
      </c>
      <c r="Y1331" t="s">
        <v>324</v>
      </c>
      <c r="Z1331" t="s">
        <v>324</v>
      </c>
      <c r="AA1331">
        <v>0</v>
      </c>
      <c r="AB1331">
        <v>14.803000000000001</v>
      </c>
      <c r="AC1331">
        <v>1.36</v>
      </c>
      <c r="AD1331" t="s">
        <v>324</v>
      </c>
      <c r="AE1331" t="s">
        <v>324</v>
      </c>
      <c r="AF1331">
        <v>16.163</v>
      </c>
      <c r="AG1331" t="s">
        <v>324</v>
      </c>
      <c r="AH1331" t="s">
        <v>324</v>
      </c>
      <c r="AI1331" t="s">
        <v>324</v>
      </c>
      <c r="AJ1331" t="s">
        <v>324</v>
      </c>
      <c r="AK1331">
        <v>0</v>
      </c>
      <c r="AL1331" t="s">
        <v>324</v>
      </c>
      <c r="AM1331" t="s">
        <v>324</v>
      </c>
      <c r="AN1331" t="s">
        <v>324</v>
      </c>
      <c r="AO1331" t="s">
        <v>324</v>
      </c>
      <c r="AP1331">
        <v>0</v>
      </c>
      <c r="AQ1331" t="s">
        <v>324</v>
      </c>
      <c r="AR1331" t="s">
        <v>324</v>
      </c>
      <c r="AS1331" t="s">
        <v>324</v>
      </c>
      <c r="AT1331" t="s">
        <v>324</v>
      </c>
      <c r="AU1331">
        <v>0</v>
      </c>
      <c r="AV1331" t="s">
        <v>324</v>
      </c>
      <c r="AW1331" t="s">
        <v>324</v>
      </c>
      <c r="AX1331" t="s">
        <v>324</v>
      </c>
      <c r="AY1331" t="s">
        <v>324</v>
      </c>
      <c r="AZ1331">
        <v>0</v>
      </c>
      <c r="BA1331" t="s">
        <v>324</v>
      </c>
      <c r="BB1331" t="s">
        <v>324</v>
      </c>
      <c r="BC1331" t="s">
        <v>324</v>
      </c>
      <c r="BD1331" t="s">
        <v>324</v>
      </c>
      <c r="BE1331">
        <v>0</v>
      </c>
      <c r="BF1331" t="s">
        <v>324</v>
      </c>
      <c r="BG1331" t="s">
        <v>324</v>
      </c>
      <c r="BH1331" t="s">
        <v>324</v>
      </c>
      <c r="BI1331" t="s">
        <v>324</v>
      </c>
      <c r="BJ1331">
        <v>0</v>
      </c>
      <c r="BK1331">
        <v>1.2999999999999999E-2</v>
      </c>
      <c r="BL1331">
        <v>0</v>
      </c>
      <c r="BM1331" t="s">
        <v>324</v>
      </c>
      <c r="BN1331" t="s">
        <v>324</v>
      </c>
      <c r="BO1331">
        <v>1.2999999999999999E-2</v>
      </c>
      <c r="BP1331">
        <v>3</v>
      </c>
      <c r="BQ1331">
        <v>0</v>
      </c>
      <c r="BR1331" t="s">
        <v>324</v>
      </c>
      <c r="BS1331" t="s">
        <v>324</v>
      </c>
      <c r="BT1331">
        <v>3</v>
      </c>
      <c r="BU1331">
        <v>1.18</v>
      </c>
      <c r="BV1331">
        <v>0</v>
      </c>
      <c r="BW1331" t="s">
        <v>324</v>
      </c>
      <c r="BX1331" t="s">
        <v>324</v>
      </c>
      <c r="BY1331">
        <v>1.18</v>
      </c>
      <c r="BZ1331" t="s">
        <v>324</v>
      </c>
      <c r="CA1331" t="s">
        <v>324</v>
      </c>
      <c r="CB1331" t="s">
        <v>324</v>
      </c>
      <c r="CC1331" t="s">
        <v>324</v>
      </c>
      <c r="CD1331">
        <v>0</v>
      </c>
      <c r="CE1331" t="s">
        <v>324</v>
      </c>
      <c r="CF1331" t="s">
        <v>324</v>
      </c>
      <c r="CG1331" t="s">
        <v>324</v>
      </c>
      <c r="CH1331" t="s">
        <v>324</v>
      </c>
      <c r="CI1331">
        <v>0</v>
      </c>
      <c r="CJ1331" t="s">
        <v>324</v>
      </c>
      <c r="CK1331" t="s">
        <v>324</v>
      </c>
      <c r="CL1331" t="s">
        <v>324</v>
      </c>
      <c r="CM1331" t="s">
        <v>324</v>
      </c>
      <c r="CN1331">
        <v>0</v>
      </c>
      <c r="CO1331">
        <v>0.28699999999999998</v>
      </c>
      <c r="CP1331">
        <v>7.8E-2</v>
      </c>
      <c r="CQ1331" t="s">
        <v>179</v>
      </c>
      <c r="CR1331">
        <v>0</v>
      </c>
      <c r="CS1331">
        <v>0.36499999999999999</v>
      </c>
      <c r="CT1331">
        <v>29</v>
      </c>
      <c r="CU1331">
        <v>6</v>
      </c>
      <c r="CV1331">
        <v>0</v>
      </c>
      <c r="CW1331">
        <v>0</v>
      </c>
      <c r="CX1331">
        <v>35</v>
      </c>
      <c r="CY1331">
        <v>15.983000000000001</v>
      </c>
      <c r="CZ1331">
        <v>1.36</v>
      </c>
      <c r="DA1331">
        <v>0</v>
      </c>
      <c r="DB1331">
        <v>0</v>
      </c>
      <c r="DC1331">
        <v>17.343</v>
      </c>
    </row>
    <row r="1332" spans="1:107" x14ac:dyDescent="0.45">
      <c r="A1332">
        <v>2024</v>
      </c>
      <c r="B1332">
        <v>4</v>
      </c>
      <c r="C1332" t="s">
        <v>209</v>
      </c>
      <c r="D1332">
        <v>19293</v>
      </c>
      <c r="E1332" t="s">
        <v>548</v>
      </c>
      <c r="F1332" t="s">
        <v>323</v>
      </c>
      <c r="G1332" t="s">
        <v>244</v>
      </c>
      <c r="H1332">
        <v>0.115</v>
      </c>
      <c r="I1332">
        <v>3.4000000000000002E-2</v>
      </c>
      <c r="J1332" t="s">
        <v>324</v>
      </c>
      <c r="K1332" t="s">
        <v>324</v>
      </c>
      <c r="L1332">
        <v>0.14899999999999999</v>
      </c>
      <c r="M1332">
        <v>14</v>
      </c>
      <c r="N1332">
        <v>4</v>
      </c>
      <c r="O1332" t="s">
        <v>324</v>
      </c>
      <c r="P1332" t="s">
        <v>324</v>
      </c>
      <c r="Q1332">
        <v>18</v>
      </c>
      <c r="R1332" t="s">
        <v>324</v>
      </c>
      <c r="S1332" t="s">
        <v>324</v>
      </c>
      <c r="T1332" t="s">
        <v>324</v>
      </c>
      <c r="U1332" t="s">
        <v>324</v>
      </c>
      <c r="V1332">
        <v>0</v>
      </c>
      <c r="W1332" t="s">
        <v>324</v>
      </c>
      <c r="X1332" t="s">
        <v>324</v>
      </c>
      <c r="Y1332" t="s">
        <v>324</v>
      </c>
      <c r="Z1332" t="s">
        <v>324</v>
      </c>
      <c r="AA1332">
        <v>0</v>
      </c>
      <c r="AB1332">
        <v>9.7040000000000006</v>
      </c>
      <c r="AC1332">
        <v>0.66900000000000004</v>
      </c>
      <c r="AD1332" t="s">
        <v>324</v>
      </c>
      <c r="AE1332" t="s">
        <v>324</v>
      </c>
      <c r="AF1332">
        <v>10.372999999999999</v>
      </c>
      <c r="AG1332" t="s">
        <v>324</v>
      </c>
      <c r="AH1332" t="s">
        <v>324</v>
      </c>
      <c r="AI1332" t="s">
        <v>324</v>
      </c>
      <c r="AJ1332" t="s">
        <v>324</v>
      </c>
      <c r="AK1332">
        <v>0</v>
      </c>
      <c r="AL1332" t="s">
        <v>324</v>
      </c>
      <c r="AM1332" t="s">
        <v>324</v>
      </c>
      <c r="AN1332" t="s">
        <v>324</v>
      </c>
      <c r="AO1332" t="s">
        <v>324</v>
      </c>
      <c r="AP1332">
        <v>0</v>
      </c>
      <c r="AQ1332" t="s">
        <v>324</v>
      </c>
      <c r="AR1332" t="s">
        <v>324</v>
      </c>
      <c r="AS1332" t="s">
        <v>324</v>
      </c>
      <c r="AT1332" t="s">
        <v>324</v>
      </c>
      <c r="AU1332">
        <v>0</v>
      </c>
      <c r="AV1332" t="s">
        <v>324</v>
      </c>
      <c r="AW1332" t="s">
        <v>324</v>
      </c>
      <c r="AX1332" t="s">
        <v>324</v>
      </c>
      <c r="AY1332" t="s">
        <v>324</v>
      </c>
      <c r="AZ1332">
        <v>0</v>
      </c>
      <c r="BA1332" t="s">
        <v>324</v>
      </c>
      <c r="BB1332" t="s">
        <v>324</v>
      </c>
      <c r="BC1332" t="s">
        <v>324</v>
      </c>
      <c r="BD1332" t="s">
        <v>324</v>
      </c>
      <c r="BE1332">
        <v>0</v>
      </c>
      <c r="BF1332" t="s">
        <v>324</v>
      </c>
      <c r="BG1332" t="s">
        <v>324</v>
      </c>
      <c r="BH1332" t="s">
        <v>324</v>
      </c>
      <c r="BI1332" t="s">
        <v>324</v>
      </c>
      <c r="BJ1332">
        <v>0</v>
      </c>
      <c r="BK1332" t="s">
        <v>324</v>
      </c>
      <c r="BL1332" t="s">
        <v>324</v>
      </c>
      <c r="BM1332" t="s">
        <v>324</v>
      </c>
      <c r="BN1332" t="s">
        <v>324</v>
      </c>
      <c r="BO1332">
        <v>0</v>
      </c>
      <c r="BP1332" t="s">
        <v>324</v>
      </c>
      <c r="BQ1332" t="s">
        <v>324</v>
      </c>
      <c r="BR1332" t="s">
        <v>324</v>
      </c>
      <c r="BS1332" t="s">
        <v>324</v>
      </c>
      <c r="BT1332">
        <v>0</v>
      </c>
      <c r="BU1332" t="s">
        <v>324</v>
      </c>
      <c r="BV1332" t="s">
        <v>324</v>
      </c>
      <c r="BW1332" t="s">
        <v>324</v>
      </c>
      <c r="BX1332" t="s">
        <v>324</v>
      </c>
      <c r="BY1332">
        <v>0</v>
      </c>
      <c r="BZ1332" t="s">
        <v>324</v>
      </c>
      <c r="CA1332" t="s">
        <v>324</v>
      </c>
      <c r="CB1332" t="s">
        <v>324</v>
      </c>
      <c r="CC1332" t="s">
        <v>324</v>
      </c>
      <c r="CD1332">
        <v>0</v>
      </c>
      <c r="CE1332" t="s">
        <v>324</v>
      </c>
      <c r="CF1332" t="s">
        <v>324</v>
      </c>
      <c r="CG1332" t="s">
        <v>324</v>
      </c>
      <c r="CH1332" t="s">
        <v>324</v>
      </c>
      <c r="CI1332">
        <v>0</v>
      </c>
      <c r="CJ1332" t="s">
        <v>324</v>
      </c>
      <c r="CK1332" t="s">
        <v>324</v>
      </c>
      <c r="CL1332" t="s">
        <v>324</v>
      </c>
      <c r="CM1332" t="s">
        <v>324</v>
      </c>
      <c r="CN1332">
        <v>0</v>
      </c>
      <c r="CO1332">
        <v>0.115</v>
      </c>
      <c r="CP1332">
        <v>3.4000000000000002E-2</v>
      </c>
      <c r="CQ1332" t="s">
        <v>179</v>
      </c>
      <c r="CR1332">
        <v>0</v>
      </c>
      <c r="CS1332">
        <v>0.14899999999999999</v>
      </c>
      <c r="CT1332">
        <v>14</v>
      </c>
      <c r="CU1332">
        <v>4</v>
      </c>
      <c r="CV1332">
        <v>0</v>
      </c>
      <c r="CW1332">
        <v>0</v>
      </c>
      <c r="CX1332">
        <v>18</v>
      </c>
      <c r="CY1332">
        <v>9.7040000000000006</v>
      </c>
      <c r="CZ1332">
        <v>0.66900000000000004</v>
      </c>
      <c r="DA1332">
        <v>0</v>
      </c>
      <c r="DB1332">
        <v>0</v>
      </c>
      <c r="DC1332">
        <v>10.372999999999999</v>
      </c>
    </row>
    <row r="1333" spans="1:107" x14ac:dyDescent="0.45">
      <c r="A1333">
        <v>2024</v>
      </c>
      <c r="B1333">
        <v>4</v>
      </c>
      <c r="C1333" t="s">
        <v>209</v>
      </c>
      <c r="D1333">
        <v>19545</v>
      </c>
      <c r="E1333" t="s">
        <v>549</v>
      </c>
      <c r="F1333" t="s">
        <v>323</v>
      </c>
      <c r="G1333" t="s">
        <v>247</v>
      </c>
      <c r="H1333">
        <v>1.288</v>
      </c>
      <c r="I1333">
        <v>0.70199999999999996</v>
      </c>
      <c r="J1333">
        <v>0</v>
      </c>
      <c r="K1333">
        <v>0</v>
      </c>
      <c r="L1333">
        <v>1.99</v>
      </c>
      <c r="M1333">
        <v>206</v>
      </c>
      <c r="N1333">
        <v>19</v>
      </c>
      <c r="O1333">
        <v>0</v>
      </c>
      <c r="P1333">
        <v>0</v>
      </c>
      <c r="Q1333">
        <v>225</v>
      </c>
      <c r="R1333" t="s">
        <v>324</v>
      </c>
      <c r="S1333" t="s">
        <v>324</v>
      </c>
      <c r="T1333" t="s">
        <v>324</v>
      </c>
      <c r="U1333" t="s">
        <v>324</v>
      </c>
      <c r="V1333">
        <v>0</v>
      </c>
      <c r="W1333" t="s">
        <v>324</v>
      </c>
      <c r="X1333" t="s">
        <v>324</v>
      </c>
      <c r="Y1333" t="s">
        <v>324</v>
      </c>
      <c r="Z1333" t="s">
        <v>324</v>
      </c>
      <c r="AA1333">
        <v>0</v>
      </c>
      <c r="AB1333" t="s">
        <v>324</v>
      </c>
      <c r="AC1333" t="s">
        <v>324</v>
      </c>
      <c r="AD1333" t="s">
        <v>324</v>
      </c>
      <c r="AE1333" t="s">
        <v>324</v>
      </c>
      <c r="AF1333">
        <v>0</v>
      </c>
      <c r="AG1333" t="s">
        <v>324</v>
      </c>
      <c r="AH1333" t="s">
        <v>324</v>
      </c>
      <c r="AI1333" t="s">
        <v>324</v>
      </c>
      <c r="AJ1333" t="s">
        <v>324</v>
      </c>
      <c r="AK1333">
        <v>0</v>
      </c>
      <c r="AL1333" t="s">
        <v>324</v>
      </c>
      <c r="AM1333" t="s">
        <v>324</v>
      </c>
      <c r="AN1333" t="s">
        <v>324</v>
      </c>
      <c r="AO1333" t="s">
        <v>324</v>
      </c>
      <c r="AP1333">
        <v>0</v>
      </c>
      <c r="AQ1333" t="s">
        <v>324</v>
      </c>
      <c r="AR1333" t="s">
        <v>324</v>
      </c>
      <c r="AS1333" t="s">
        <v>324</v>
      </c>
      <c r="AT1333" t="s">
        <v>324</v>
      </c>
      <c r="AU1333">
        <v>0</v>
      </c>
      <c r="AV1333" t="s">
        <v>324</v>
      </c>
      <c r="AW1333" t="s">
        <v>324</v>
      </c>
      <c r="AX1333" t="s">
        <v>324</v>
      </c>
      <c r="AY1333" t="s">
        <v>324</v>
      </c>
      <c r="AZ1333">
        <v>0</v>
      </c>
      <c r="BA1333" t="s">
        <v>324</v>
      </c>
      <c r="BB1333" t="s">
        <v>324</v>
      </c>
      <c r="BC1333" t="s">
        <v>324</v>
      </c>
      <c r="BD1333" t="s">
        <v>324</v>
      </c>
      <c r="BE1333">
        <v>0</v>
      </c>
      <c r="BF1333" t="s">
        <v>324</v>
      </c>
      <c r="BG1333" t="s">
        <v>324</v>
      </c>
      <c r="BH1333" t="s">
        <v>324</v>
      </c>
      <c r="BI1333" t="s">
        <v>324</v>
      </c>
      <c r="BJ1333">
        <v>0</v>
      </c>
      <c r="BK1333">
        <v>1.0999999999999999E-2</v>
      </c>
      <c r="BL1333">
        <v>1.2E-2</v>
      </c>
      <c r="BM1333">
        <v>0</v>
      </c>
      <c r="BN1333">
        <v>0</v>
      </c>
      <c r="BO1333">
        <v>2.3E-2</v>
      </c>
      <c r="BP1333">
        <v>4</v>
      </c>
      <c r="BQ1333">
        <v>4</v>
      </c>
      <c r="BR1333">
        <v>0</v>
      </c>
      <c r="BS1333">
        <v>0</v>
      </c>
      <c r="BT1333">
        <v>8</v>
      </c>
      <c r="BU1333" t="s">
        <v>324</v>
      </c>
      <c r="BV1333" t="s">
        <v>324</v>
      </c>
      <c r="BW1333" t="s">
        <v>324</v>
      </c>
      <c r="BX1333" t="s">
        <v>324</v>
      </c>
      <c r="BY1333">
        <v>0</v>
      </c>
      <c r="BZ1333" t="s">
        <v>324</v>
      </c>
      <c r="CA1333" t="s">
        <v>324</v>
      </c>
      <c r="CB1333" t="s">
        <v>324</v>
      </c>
      <c r="CC1333" t="s">
        <v>324</v>
      </c>
      <c r="CD1333">
        <v>0</v>
      </c>
      <c r="CE1333" t="s">
        <v>324</v>
      </c>
      <c r="CF1333" t="s">
        <v>324</v>
      </c>
      <c r="CG1333" t="s">
        <v>324</v>
      </c>
      <c r="CH1333" t="s">
        <v>324</v>
      </c>
      <c r="CI1333">
        <v>0</v>
      </c>
      <c r="CJ1333" t="s">
        <v>324</v>
      </c>
      <c r="CK1333" t="s">
        <v>324</v>
      </c>
      <c r="CL1333" t="s">
        <v>324</v>
      </c>
      <c r="CM1333" t="s">
        <v>324</v>
      </c>
      <c r="CN1333">
        <v>0</v>
      </c>
      <c r="CO1333">
        <v>1.2989999999999999</v>
      </c>
      <c r="CP1333">
        <v>0.71399999999999997</v>
      </c>
      <c r="CQ1333" t="s">
        <v>179</v>
      </c>
      <c r="CR1333">
        <v>0</v>
      </c>
      <c r="CS1333">
        <v>2.0129999999999999</v>
      </c>
      <c r="CT1333">
        <v>210</v>
      </c>
      <c r="CU1333">
        <v>23</v>
      </c>
      <c r="CV1333">
        <v>0</v>
      </c>
      <c r="CW1333">
        <v>0</v>
      </c>
      <c r="CX1333">
        <v>233</v>
      </c>
      <c r="CY1333">
        <v>0</v>
      </c>
      <c r="CZ1333">
        <v>0</v>
      </c>
      <c r="DA1333">
        <v>0</v>
      </c>
      <c r="DB1333">
        <v>0</v>
      </c>
      <c r="DC1333">
        <v>0</v>
      </c>
    </row>
    <row r="1334" spans="1:107" x14ac:dyDescent="0.45">
      <c r="A1334">
        <v>2024</v>
      </c>
      <c r="B1334">
        <v>4</v>
      </c>
      <c r="C1334" t="s">
        <v>209</v>
      </c>
      <c r="D1334">
        <v>20401</v>
      </c>
      <c r="E1334" t="s">
        <v>550</v>
      </c>
      <c r="F1334" t="s">
        <v>323</v>
      </c>
      <c r="G1334" t="s">
        <v>247</v>
      </c>
      <c r="H1334">
        <v>0.71699999999999997</v>
      </c>
      <c r="I1334">
        <v>0.15</v>
      </c>
      <c r="J1334" t="s">
        <v>324</v>
      </c>
      <c r="K1334" t="s">
        <v>324</v>
      </c>
      <c r="L1334">
        <v>0.86699999999999999</v>
      </c>
      <c r="M1334">
        <v>89</v>
      </c>
      <c r="N1334">
        <v>1</v>
      </c>
      <c r="O1334" t="s">
        <v>324</v>
      </c>
      <c r="P1334" t="s">
        <v>324</v>
      </c>
      <c r="Q1334">
        <v>90</v>
      </c>
      <c r="R1334" t="s">
        <v>324</v>
      </c>
      <c r="S1334" t="s">
        <v>324</v>
      </c>
      <c r="T1334" t="s">
        <v>324</v>
      </c>
      <c r="U1334" t="s">
        <v>324</v>
      </c>
      <c r="V1334">
        <v>0</v>
      </c>
      <c r="W1334" t="s">
        <v>324</v>
      </c>
      <c r="X1334" t="s">
        <v>324</v>
      </c>
      <c r="Y1334" t="s">
        <v>324</v>
      </c>
      <c r="Z1334" t="s">
        <v>324</v>
      </c>
      <c r="AA1334">
        <v>0</v>
      </c>
      <c r="AB1334">
        <v>38.643999999999998</v>
      </c>
      <c r="AC1334">
        <v>0</v>
      </c>
      <c r="AD1334" t="s">
        <v>324</v>
      </c>
      <c r="AE1334" t="s">
        <v>324</v>
      </c>
      <c r="AF1334">
        <v>38.643999999999998</v>
      </c>
      <c r="AG1334" t="s">
        <v>324</v>
      </c>
      <c r="AH1334" t="s">
        <v>324</v>
      </c>
      <c r="AI1334" t="s">
        <v>324</v>
      </c>
      <c r="AJ1334" t="s">
        <v>324</v>
      </c>
      <c r="AK1334">
        <v>0</v>
      </c>
      <c r="AL1334" t="s">
        <v>324</v>
      </c>
      <c r="AM1334" t="s">
        <v>324</v>
      </c>
      <c r="AN1334" t="s">
        <v>324</v>
      </c>
      <c r="AO1334" t="s">
        <v>324</v>
      </c>
      <c r="AP1334">
        <v>0</v>
      </c>
      <c r="AQ1334" t="s">
        <v>324</v>
      </c>
      <c r="AR1334" t="s">
        <v>324</v>
      </c>
      <c r="AS1334" t="s">
        <v>324</v>
      </c>
      <c r="AT1334" t="s">
        <v>324</v>
      </c>
      <c r="AU1334">
        <v>0</v>
      </c>
      <c r="AV1334" t="s">
        <v>324</v>
      </c>
      <c r="AW1334" t="s">
        <v>324</v>
      </c>
      <c r="AX1334" t="s">
        <v>324</v>
      </c>
      <c r="AY1334" t="s">
        <v>324</v>
      </c>
      <c r="AZ1334">
        <v>0</v>
      </c>
      <c r="BA1334" t="s">
        <v>324</v>
      </c>
      <c r="BB1334" t="s">
        <v>324</v>
      </c>
      <c r="BC1334" t="s">
        <v>324</v>
      </c>
      <c r="BD1334" t="s">
        <v>324</v>
      </c>
      <c r="BE1334">
        <v>0</v>
      </c>
      <c r="BF1334" t="s">
        <v>324</v>
      </c>
      <c r="BG1334" t="s">
        <v>324</v>
      </c>
      <c r="BH1334" t="s">
        <v>324</v>
      </c>
      <c r="BI1334" t="s">
        <v>324</v>
      </c>
      <c r="BJ1334">
        <v>0</v>
      </c>
      <c r="BK1334">
        <v>2.1999999999999999E-2</v>
      </c>
      <c r="BL1334">
        <v>0.01</v>
      </c>
      <c r="BM1334" t="s">
        <v>324</v>
      </c>
      <c r="BN1334" t="s">
        <v>324</v>
      </c>
      <c r="BO1334">
        <v>3.2000000000000001E-2</v>
      </c>
      <c r="BP1334">
        <v>7</v>
      </c>
      <c r="BQ1334">
        <v>1</v>
      </c>
      <c r="BR1334" t="s">
        <v>324</v>
      </c>
      <c r="BS1334" t="s">
        <v>324</v>
      </c>
      <c r="BT1334">
        <v>8</v>
      </c>
      <c r="BU1334">
        <v>0.19</v>
      </c>
      <c r="BV1334">
        <v>0.27800000000000002</v>
      </c>
      <c r="BW1334" t="s">
        <v>324</v>
      </c>
      <c r="BX1334" t="s">
        <v>324</v>
      </c>
      <c r="BY1334">
        <v>0.46800000000000003</v>
      </c>
      <c r="BZ1334" t="s">
        <v>324</v>
      </c>
      <c r="CA1334" t="s">
        <v>324</v>
      </c>
      <c r="CB1334" t="s">
        <v>324</v>
      </c>
      <c r="CC1334" t="s">
        <v>324</v>
      </c>
      <c r="CD1334">
        <v>0</v>
      </c>
      <c r="CE1334" t="s">
        <v>324</v>
      </c>
      <c r="CF1334" t="s">
        <v>324</v>
      </c>
      <c r="CG1334" t="s">
        <v>324</v>
      </c>
      <c r="CH1334" t="s">
        <v>324</v>
      </c>
      <c r="CI1334">
        <v>0</v>
      </c>
      <c r="CJ1334" t="s">
        <v>324</v>
      </c>
      <c r="CK1334" t="s">
        <v>324</v>
      </c>
      <c r="CL1334" t="s">
        <v>324</v>
      </c>
      <c r="CM1334" t="s">
        <v>324</v>
      </c>
      <c r="CN1334">
        <v>0</v>
      </c>
      <c r="CO1334">
        <v>0.73899999999999999</v>
      </c>
      <c r="CP1334">
        <v>0.16</v>
      </c>
      <c r="CQ1334" t="s">
        <v>179</v>
      </c>
      <c r="CR1334">
        <v>0</v>
      </c>
      <c r="CS1334">
        <v>0.89900000000000002</v>
      </c>
      <c r="CT1334">
        <v>96</v>
      </c>
      <c r="CU1334">
        <v>2</v>
      </c>
      <c r="CV1334">
        <v>0</v>
      </c>
      <c r="CW1334">
        <v>0</v>
      </c>
      <c r="CX1334">
        <v>98</v>
      </c>
      <c r="CY1334">
        <v>38.834000000000003</v>
      </c>
      <c r="CZ1334">
        <v>0.27800000000000002</v>
      </c>
      <c r="DA1334">
        <v>0</v>
      </c>
      <c r="DB1334">
        <v>0</v>
      </c>
      <c r="DC1334">
        <v>39.112000000000002</v>
      </c>
    </row>
    <row r="1335" spans="1:107" x14ac:dyDescent="0.45">
      <c r="A1335">
        <v>2024</v>
      </c>
      <c r="B1335">
        <v>4</v>
      </c>
      <c r="C1335" t="s">
        <v>209</v>
      </c>
      <c r="D1335">
        <v>99999</v>
      </c>
      <c r="E1335" t="s">
        <v>329</v>
      </c>
      <c r="F1335" t="s">
        <v>323</v>
      </c>
      <c r="H1335">
        <v>-0.39700000000000002</v>
      </c>
      <c r="I1335">
        <v>-0.16200000000000001</v>
      </c>
      <c r="J1335">
        <v>0</v>
      </c>
      <c r="K1335">
        <v>0</v>
      </c>
      <c r="L1335">
        <v>-0.56000000000000005</v>
      </c>
      <c r="M1335" t="s">
        <v>324</v>
      </c>
      <c r="N1335" t="s">
        <v>324</v>
      </c>
      <c r="O1335" t="s">
        <v>324</v>
      </c>
      <c r="P1335" t="s">
        <v>324</v>
      </c>
      <c r="Q1335" t="s">
        <v>324</v>
      </c>
      <c r="R1335" t="s">
        <v>324</v>
      </c>
      <c r="S1335" t="s">
        <v>324</v>
      </c>
      <c r="T1335" t="s">
        <v>324</v>
      </c>
      <c r="U1335" t="s">
        <v>324</v>
      </c>
      <c r="V1335">
        <v>0</v>
      </c>
      <c r="W1335" t="s">
        <v>324</v>
      </c>
      <c r="X1335" t="s">
        <v>324</v>
      </c>
      <c r="Y1335" t="s">
        <v>324</v>
      </c>
      <c r="Z1335" t="s">
        <v>324</v>
      </c>
      <c r="AA1335" t="s">
        <v>324</v>
      </c>
      <c r="AB1335" t="s">
        <v>324</v>
      </c>
      <c r="AC1335" t="s">
        <v>324</v>
      </c>
      <c r="AD1335" t="s">
        <v>324</v>
      </c>
      <c r="AE1335" t="s">
        <v>324</v>
      </c>
      <c r="AF1335" t="s">
        <v>324</v>
      </c>
      <c r="AG1335" t="s">
        <v>324</v>
      </c>
      <c r="AH1335" t="s">
        <v>324</v>
      </c>
      <c r="AI1335" t="s">
        <v>324</v>
      </c>
      <c r="AJ1335" t="s">
        <v>324</v>
      </c>
      <c r="AK1335">
        <v>0</v>
      </c>
      <c r="AL1335" t="s">
        <v>324</v>
      </c>
      <c r="AM1335" t="s">
        <v>324</v>
      </c>
      <c r="AN1335" t="s">
        <v>324</v>
      </c>
      <c r="AO1335" t="s">
        <v>324</v>
      </c>
      <c r="AP1335" t="s">
        <v>324</v>
      </c>
      <c r="AQ1335" t="s">
        <v>324</v>
      </c>
      <c r="AR1335" t="s">
        <v>324</v>
      </c>
      <c r="AS1335" t="s">
        <v>324</v>
      </c>
      <c r="AT1335" t="s">
        <v>324</v>
      </c>
      <c r="AU1335" t="s">
        <v>324</v>
      </c>
      <c r="AV1335" t="s">
        <v>324</v>
      </c>
      <c r="AW1335" t="s">
        <v>324</v>
      </c>
      <c r="AX1335" t="s">
        <v>324</v>
      </c>
      <c r="AY1335" t="s">
        <v>324</v>
      </c>
      <c r="AZ1335">
        <v>0</v>
      </c>
      <c r="BA1335" t="s">
        <v>324</v>
      </c>
      <c r="BB1335" t="s">
        <v>324</v>
      </c>
      <c r="BC1335" t="s">
        <v>324</v>
      </c>
      <c r="BD1335" t="s">
        <v>324</v>
      </c>
      <c r="BE1335" t="s">
        <v>324</v>
      </c>
      <c r="BF1335" t="s">
        <v>324</v>
      </c>
      <c r="BG1335" t="s">
        <v>324</v>
      </c>
      <c r="BH1335" t="s">
        <v>324</v>
      </c>
      <c r="BI1335" t="s">
        <v>324</v>
      </c>
      <c r="BJ1335" t="s">
        <v>324</v>
      </c>
      <c r="BK1335" t="s">
        <v>324</v>
      </c>
      <c r="BL1335" t="s">
        <v>324</v>
      </c>
      <c r="BM1335" t="s">
        <v>324</v>
      </c>
      <c r="BN1335" t="s">
        <v>324</v>
      </c>
      <c r="BO1335" t="s">
        <v>324</v>
      </c>
      <c r="BP1335" t="s">
        <v>324</v>
      </c>
      <c r="BQ1335" t="s">
        <v>324</v>
      </c>
      <c r="BR1335" t="s">
        <v>324</v>
      </c>
      <c r="BS1335" t="s">
        <v>324</v>
      </c>
      <c r="BT1335" t="s">
        <v>324</v>
      </c>
      <c r="BU1335" t="s">
        <v>324</v>
      </c>
      <c r="BV1335" t="s">
        <v>324</v>
      </c>
      <c r="BW1335" t="s">
        <v>324</v>
      </c>
      <c r="BX1335" t="s">
        <v>324</v>
      </c>
      <c r="BY1335" t="s">
        <v>324</v>
      </c>
      <c r="BZ1335" t="s">
        <v>324</v>
      </c>
      <c r="CA1335" t="s">
        <v>324</v>
      </c>
      <c r="CB1335" t="s">
        <v>324</v>
      </c>
      <c r="CC1335" t="s">
        <v>324</v>
      </c>
      <c r="CD1335" t="s">
        <v>324</v>
      </c>
      <c r="CE1335" t="s">
        <v>324</v>
      </c>
      <c r="CF1335" t="s">
        <v>324</v>
      </c>
      <c r="CG1335" t="s">
        <v>324</v>
      </c>
      <c r="CH1335" t="s">
        <v>324</v>
      </c>
      <c r="CI1335" t="s">
        <v>324</v>
      </c>
      <c r="CJ1335" t="s">
        <v>324</v>
      </c>
      <c r="CK1335" t="s">
        <v>324</v>
      </c>
      <c r="CL1335" t="s">
        <v>324</v>
      </c>
      <c r="CM1335" t="s">
        <v>324</v>
      </c>
      <c r="CN1335" t="s">
        <v>324</v>
      </c>
      <c r="CO1335">
        <v>-0.39700000000000002</v>
      </c>
      <c r="CP1335">
        <v>-0.16200000000000001</v>
      </c>
      <c r="CQ1335" t="s">
        <v>179</v>
      </c>
      <c r="CR1335">
        <v>0</v>
      </c>
      <c r="CS1335">
        <v>-0.56000000000000005</v>
      </c>
      <c r="CT1335" t="s">
        <v>324</v>
      </c>
      <c r="CU1335" t="s">
        <v>324</v>
      </c>
      <c r="CV1335" t="s">
        <v>324</v>
      </c>
      <c r="CW1335" t="s">
        <v>324</v>
      </c>
      <c r="CX1335" t="s">
        <v>324</v>
      </c>
      <c r="CY1335" t="s">
        <v>324</v>
      </c>
      <c r="CZ1335" t="s">
        <v>324</v>
      </c>
      <c r="DA1335" t="s">
        <v>324</v>
      </c>
      <c r="DB1335" t="s">
        <v>324</v>
      </c>
      <c r="DC1335" t="s">
        <v>324</v>
      </c>
    </row>
    <row r="1336" spans="1:107" x14ac:dyDescent="0.45">
      <c r="A1336">
        <v>2024</v>
      </c>
      <c r="B1336">
        <v>4</v>
      </c>
      <c r="C1336" t="s">
        <v>212</v>
      </c>
      <c r="D1336">
        <v>10331</v>
      </c>
      <c r="E1336" t="s">
        <v>551</v>
      </c>
      <c r="F1336" t="s">
        <v>323</v>
      </c>
      <c r="G1336" t="s">
        <v>244</v>
      </c>
      <c r="H1336">
        <v>0.55100000000000005</v>
      </c>
      <c r="I1336">
        <v>0.42499999999999999</v>
      </c>
      <c r="J1336" t="s">
        <v>324</v>
      </c>
      <c r="K1336" t="s">
        <v>324</v>
      </c>
      <c r="L1336">
        <v>0.97599999999999998</v>
      </c>
      <c r="M1336">
        <v>81</v>
      </c>
      <c r="N1336">
        <v>12</v>
      </c>
      <c r="O1336" t="s">
        <v>324</v>
      </c>
      <c r="P1336" t="s">
        <v>324</v>
      </c>
      <c r="Q1336">
        <v>93</v>
      </c>
      <c r="R1336" t="s">
        <v>324</v>
      </c>
      <c r="S1336" t="s">
        <v>324</v>
      </c>
      <c r="T1336" t="s">
        <v>324</v>
      </c>
      <c r="U1336" t="s">
        <v>324</v>
      </c>
      <c r="V1336">
        <v>0</v>
      </c>
      <c r="W1336" t="s">
        <v>324</v>
      </c>
      <c r="X1336" t="s">
        <v>324</v>
      </c>
      <c r="Y1336" t="s">
        <v>324</v>
      </c>
      <c r="Z1336" t="s">
        <v>324</v>
      </c>
      <c r="AA1336">
        <v>0</v>
      </c>
      <c r="AB1336">
        <v>32.225000000000001</v>
      </c>
      <c r="AC1336">
        <v>36.567999999999998</v>
      </c>
      <c r="AD1336" t="s">
        <v>324</v>
      </c>
      <c r="AE1336" t="s">
        <v>324</v>
      </c>
      <c r="AF1336">
        <v>68.793000000000006</v>
      </c>
      <c r="AG1336">
        <v>0.20599999999999999</v>
      </c>
      <c r="AH1336" t="s">
        <v>324</v>
      </c>
      <c r="AI1336" t="s">
        <v>324</v>
      </c>
      <c r="AJ1336" t="s">
        <v>324</v>
      </c>
      <c r="AK1336">
        <v>0.20599999999999999</v>
      </c>
      <c r="AL1336">
        <v>33</v>
      </c>
      <c r="AM1336" t="s">
        <v>324</v>
      </c>
      <c r="AN1336" t="s">
        <v>324</v>
      </c>
      <c r="AO1336" t="s">
        <v>324</v>
      </c>
      <c r="AP1336">
        <v>33</v>
      </c>
      <c r="AQ1336">
        <v>0.40400000000000003</v>
      </c>
      <c r="AR1336" t="s">
        <v>324</v>
      </c>
      <c r="AS1336" t="s">
        <v>324</v>
      </c>
      <c r="AT1336" t="s">
        <v>324</v>
      </c>
      <c r="AU1336">
        <v>0.40400000000000003</v>
      </c>
      <c r="AV1336" t="s">
        <v>324</v>
      </c>
      <c r="AW1336" t="s">
        <v>324</v>
      </c>
      <c r="AX1336" t="s">
        <v>324</v>
      </c>
      <c r="AY1336" t="s">
        <v>324</v>
      </c>
      <c r="AZ1336">
        <v>0</v>
      </c>
      <c r="BA1336" t="s">
        <v>324</v>
      </c>
      <c r="BB1336" t="s">
        <v>324</v>
      </c>
      <c r="BC1336" t="s">
        <v>324</v>
      </c>
      <c r="BD1336" t="s">
        <v>324</v>
      </c>
      <c r="BE1336">
        <v>0</v>
      </c>
      <c r="BF1336" t="s">
        <v>324</v>
      </c>
      <c r="BG1336" t="s">
        <v>324</v>
      </c>
      <c r="BH1336" t="s">
        <v>324</v>
      </c>
      <c r="BI1336" t="s">
        <v>324</v>
      </c>
      <c r="BJ1336">
        <v>0</v>
      </c>
      <c r="BK1336" t="s">
        <v>324</v>
      </c>
      <c r="BL1336" t="s">
        <v>324</v>
      </c>
      <c r="BM1336" t="s">
        <v>324</v>
      </c>
      <c r="BN1336" t="s">
        <v>324</v>
      </c>
      <c r="BO1336">
        <v>0</v>
      </c>
      <c r="BP1336" t="s">
        <v>324</v>
      </c>
      <c r="BQ1336" t="s">
        <v>324</v>
      </c>
      <c r="BR1336" t="s">
        <v>324</v>
      </c>
      <c r="BS1336" t="s">
        <v>324</v>
      </c>
      <c r="BT1336">
        <v>0</v>
      </c>
      <c r="BU1336" t="s">
        <v>324</v>
      </c>
      <c r="BV1336" t="s">
        <v>324</v>
      </c>
      <c r="BW1336" t="s">
        <v>324</v>
      </c>
      <c r="BX1336" t="s">
        <v>324</v>
      </c>
      <c r="BY1336">
        <v>0</v>
      </c>
      <c r="BZ1336" t="s">
        <v>324</v>
      </c>
      <c r="CA1336" t="s">
        <v>324</v>
      </c>
      <c r="CB1336" t="s">
        <v>324</v>
      </c>
      <c r="CC1336" t="s">
        <v>324</v>
      </c>
      <c r="CD1336">
        <v>0</v>
      </c>
      <c r="CE1336" t="s">
        <v>324</v>
      </c>
      <c r="CF1336" t="s">
        <v>324</v>
      </c>
      <c r="CG1336" t="s">
        <v>324</v>
      </c>
      <c r="CH1336" t="s">
        <v>324</v>
      </c>
      <c r="CI1336">
        <v>0</v>
      </c>
      <c r="CJ1336" t="s">
        <v>324</v>
      </c>
      <c r="CK1336" t="s">
        <v>324</v>
      </c>
      <c r="CL1336" t="s">
        <v>324</v>
      </c>
      <c r="CM1336" t="s">
        <v>324</v>
      </c>
      <c r="CN1336">
        <v>0</v>
      </c>
      <c r="CO1336">
        <v>0.55100000000000005</v>
      </c>
      <c r="CP1336">
        <v>0.42499999999999999</v>
      </c>
      <c r="CQ1336" t="s">
        <v>179</v>
      </c>
      <c r="CR1336">
        <v>0</v>
      </c>
      <c r="CS1336">
        <v>0.97599999999999998</v>
      </c>
      <c r="CT1336">
        <v>81</v>
      </c>
      <c r="CU1336">
        <v>12</v>
      </c>
      <c r="CV1336">
        <v>0</v>
      </c>
      <c r="CW1336">
        <v>0</v>
      </c>
      <c r="CX1336">
        <v>93</v>
      </c>
      <c r="CY1336">
        <v>32.225000000000001</v>
      </c>
      <c r="CZ1336">
        <v>36.567999999999998</v>
      </c>
      <c r="DA1336">
        <v>0</v>
      </c>
      <c r="DB1336">
        <v>0</v>
      </c>
      <c r="DC1336">
        <v>68.793000000000006</v>
      </c>
    </row>
    <row r="1337" spans="1:107" x14ac:dyDescent="0.45">
      <c r="A1337">
        <v>2024</v>
      </c>
      <c r="B1337">
        <v>4</v>
      </c>
      <c r="C1337" t="s">
        <v>212</v>
      </c>
      <c r="D1337">
        <v>99999</v>
      </c>
      <c r="E1337" t="s">
        <v>329</v>
      </c>
      <c r="F1337" t="s">
        <v>323</v>
      </c>
      <c r="H1337" t="s">
        <v>324</v>
      </c>
      <c r="I1337" t="s">
        <v>324</v>
      </c>
      <c r="J1337" t="s">
        <v>324</v>
      </c>
      <c r="K1337" t="s">
        <v>324</v>
      </c>
      <c r="L1337" t="s">
        <v>324</v>
      </c>
      <c r="M1337" t="s">
        <v>324</v>
      </c>
      <c r="N1337" t="s">
        <v>324</v>
      </c>
      <c r="O1337" t="s">
        <v>324</v>
      </c>
      <c r="P1337" t="s">
        <v>324</v>
      </c>
      <c r="Q1337" t="s">
        <v>324</v>
      </c>
      <c r="R1337" t="s">
        <v>324</v>
      </c>
      <c r="S1337" t="s">
        <v>324</v>
      </c>
      <c r="T1337" t="s">
        <v>324</v>
      </c>
      <c r="U1337" t="s">
        <v>324</v>
      </c>
      <c r="V1337" t="s">
        <v>324</v>
      </c>
      <c r="W1337" t="s">
        <v>324</v>
      </c>
      <c r="X1337" t="s">
        <v>324</v>
      </c>
      <c r="Y1337" t="s">
        <v>324</v>
      </c>
      <c r="Z1337" t="s">
        <v>324</v>
      </c>
      <c r="AA1337" t="s">
        <v>324</v>
      </c>
      <c r="AB1337" t="s">
        <v>324</v>
      </c>
      <c r="AC1337" t="s">
        <v>324</v>
      </c>
      <c r="AD1337" t="s">
        <v>324</v>
      </c>
      <c r="AE1337" t="s">
        <v>324</v>
      </c>
      <c r="AF1337" t="s">
        <v>324</v>
      </c>
      <c r="AG1337" t="s">
        <v>324</v>
      </c>
      <c r="AH1337" t="s">
        <v>324</v>
      </c>
      <c r="AI1337" t="s">
        <v>324</v>
      </c>
      <c r="AJ1337" t="s">
        <v>324</v>
      </c>
      <c r="AK1337" t="s">
        <v>324</v>
      </c>
      <c r="AL1337" t="s">
        <v>324</v>
      </c>
      <c r="AM1337" t="s">
        <v>324</v>
      </c>
      <c r="AN1337" t="s">
        <v>324</v>
      </c>
      <c r="AO1337" t="s">
        <v>324</v>
      </c>
      <c r="AP1337" t="s">
        <v>324</v>
      </c>
      <c r="AQ1337" t="s">
        <v>324</v>
      </c>
      <c r="AR1337" t="s">
        <v>324</v>
      </c>
      <c r="AS1337" t="s">
        <v>324</v>
      </c>
      <c r="AT1337" t="s">
        <v>324</v>
      </c>
      <c r="AU1337" t="s">
        <v>324</v>
      </c>
      <c r="AV1337" t="s">
        <v>324</v>
      </c>
      <c r="AW1337" t="s">
        <v>324</v>
      </c>
      <c r="AX1337" t="s">
        <v>324</v>
      </c>
      <c r="AY1337" t="s">
        <v>324</v>
      </c>
      <c r="AZ1337" t="s">
        <v>324</v>
      </c>
      <c r="BA1337" t="s">
        <v>324</v>
      </c>
      <c r="BB1337" t="s">
        <v>324</v>
      </c>
      <c r="BC1337" t="s">
        <v>324</v>
      </c>
      <c r="BD1337" t="s">
        <v>324</v>
      </c>
      <c r="BE1337" t="s">
        <v>324</v>
      </c>
      <c r="BF1337" t="s">
        <v>324</v>
      </c>
      <c r="BG1337" t="s">
        <v>324</v>
      </c>
      <c r="BH1337" t="s">
        <v>324</v>
      </c>
      <c r="BI1337" t="s">
        <v>324</v>
      </c>
      <c r="BJ1337" t="s">
        <v>324</v>
      </c>
      <c r="BK1337" t="s">
        <v>324</v>
      </c>
      <c r="BL1337" t="s">
        <v>324</v>
      </c>
      <c r="BM1337" t="s">
        <v>324</v>
      </c>
      <c r="BN1337" t="s">
        <v>324</v>
      </c>
      <c r="BO1337" t="s">
        <v>324</v>
      </c>
      <c r="BP1337" t="s">
        <v>324</v>
      </c>
      <c r="BQ1337" t="s">
        <v>324</v>
      </c>
      <c r="BR1337" t="s">
        <v>324</v>
      </c>
      <c r="BS1337" t="s">
        <v>324</v>
      </c>
      <c r="BT1337" t="s">
        <v>324</v>
      </c>
      <c r="BU1337" t="s">
        <v>324</v>
      </c>
      <c r="BV1337" t="s">
        <v>324</v>
      </c>
      <c r="BW1337" t="s">
        <v>324</v>
      </c>
      <c r="BX1337" t="s">
        <v>324</v>
      </c>
      <c r="BY1337" t="s">
        <v>324</v>
      </c>
      <c r="BZ1337" t="s">
        <v>324</v>
      </c>
      <c r="CA1337" t="s">
        <v>324</v>
      </c>
      <c r="CB1337" t="s">
        <v>324</v>
      </c>
      <c r="CC1337" t="s">
        <v>324</v>
      </c>
      <c r="CD1337" t="s">
        <v>324</v>
      </c>
      <c r="CE1337" t="s">
        <v>324</v>
      </c>
      <c r="CF1337" t="s">
        <v>324</v>
      </c>
      <c r="CG1337" t="s">
        <v>324</v>
      </c>
      <c r="CH1337" t="s">
        <v>324</v>
      </c>
      <c r="CI1337" t="s">
        <v>324</v>
      </c>
      <c r="CJ1337" t="s">
        <v>324</v>
      </c>
      <c r="CK1337" t="s">
        <v>324</v>
      </c>
      <c r="CL1337" t="s">
        <v>324</v>
      </c>
      <c r="CM1337" t="s">
        <v>324</v>
      </c>
      <c r="CN1337" t="s">
        <v>324</v>
      </c>
      <c r="CO1337" t="s">
        <v>324</v>
      </c>
      <c r="CP1337" t="s">
        <v>324</v>
      </c>
      <c r="CQ1337" t="s">
        <v>324</v>
      </c>
      <c r="CR1337" t="s">
        <v>324</v>
      </c>
      <c r="CS1337" t="s">
        <v>324</v>
      </c>
      <c r="CT1337" t="s">
        <v>324</v>
      </c>
      <c r="CU1337" t="s">
        <v>324</v>
      </c>
      <c r="CV1337" t="s">
        <v>324</v>
      </c>
      <c r="CW1337" t="s">
        <v>324</v>
      </c>
      <c r="CX1337" t="s">
        <v>324</v>
      </c>
      <c r="CY1337" t="s">
        <v>324</v>
      </c>
      <c r="CZ1337" t="s">
        <v>324</v>
      </c>
      <c r="DA1337" t="s">
        <v>324</v>
      </c>
      <c r="DB1337" t="s">
        <v>324</v>
      </c>
      <c r="DC1337" t="s">
        <v>324</v>
      </c>
    </row>
    <row r="1338" spans="1:107" x14ac:dyDescent="0.45">
      <c r="A1338">
        <v>2024</v>
      </c>
      <c r="B1338">
        <v>4</v>
      </c>
      <c r="C1338" t="s">
        <v>215</v>
      </c>
      <c r="D1338">
        <v>5701</v>
      </c>
      <c r="E1338" t="s">
        <v>497</v>
      </c>
      <c r="F1338" t="s">
        <v>323</v>
      </c>
      <c r="G1338" t="s">
        <v>244</v>
      </c>
      <c r="H1338">
        <v>126.809</v>
      </c>
      <c r="I1338">
        <v>5.7119999999999997</v>
      </c>
      <c r="J1338" t="s">
        <v>324</v>
      </c>
      <c r="K1338" t="s">
        <v>324</v>
      </c>
      <c r="L1338">
        <v>132.52099999999999</v>
      </c>
      <c r="M1338">
        <v>24275</v>
      </c>
      <c r="N1338">
        <v>164</v>
      </c>
      <c r="O1338" t="s">
        <v>324</v>
      </c>
      <c r="P1338" t="s">
        <v>324</v>
      </c>
      <c r="Q1338">
        <v>24439</v>
      </c>
      <c r="R1338">
        <v>4.6749999999999998</v>
      </c>
      <c r="S1338">
        <v>0.29499999999999998</v>
      </c>
      <c r="T1338" t="s">
        <v>324</v>
      </c>
      <c r="U1338" t="s">
        <v>324</v>
      </c>
      <c r="V1338">
        <v>4.97</v>
      </c>
      <c r="W1338">
        <v>2200</v>
      </c>
      <c r="X1338">
        <v>58</v>
      </c>
      <c r="Y1338" t="s">
        <v>324</v>
      </c>
      <c r="Z1338" t="s">
        <v>324</v>
      </c>
      <c r="AA1338">
        <v>2258</v>
      </c>
      <c r="AB1338">
        <v>6863.5630000000001</v>
      </c>
      <c r="AC1338">
        <v>14.026999999999999</v>
      </c>
      <c r="AD1338" t="s">
        <v>324</v>
      </c>
      <c r="AE1338" t="s">
        <v>324</v>
      </c>
      <c r="AF1338">
        <v>6877.59</v>
      </c>
      <c r="AG1338">
        <v>1.4630000000000001</v>
      </c>
      <c r="AH1338">
        <v>8.0000000000000002E-3</v>
      </c>
      <c r="AI1338" t="s">
        <v>324</v>
      </c>
      <c r="AJ1338" t="s">
        <v>324</v>
      </c>
      <c r="AK1338">
        <v>1.4710000000000001</v>
      </c>
      <c r="AL1338">
        <v>178</v>
      </c>
      <c r="AM1338">
        <v>1</v>
      </c>
      <c r="AN1338" t="s">
        <v>324</v>
      </c>
      <c r="AO1338" t="s">
        <v>324</v>
      </c>
      <c r="AP1338">
        <v>179</v>
      </c>
      <c r="AQ1338" t="s">
        <v>324</v>
      </c>
      <c r="AR1338" t="s">
        <v>324</v>
      </c>
      <c r="AS1338" t="s">
        <v>324</v>
      </c>
      <c r="AT1338" t="s">
        <v>324</v>
      </c>
      <c r="AU1338">
        <v>0</v>
      </c>
      <c r="AV1338" t="s">
        <v>324</v>
      </c>
      <c r="AW1338" t="s">
        <v>324</v>
      </c>
      <c r="AX1338" t="s">
        <v>324</v>
      </c>
      <c r="AY1338" t="s">
        <v>324</v>
      </c>
      <c r="AZ1338">
        <v>0</v>
      </c>
      <c r="BA1338" t="s">
        <v>324</v>
      </c>
      <c r="BB1338" t="s">
        <v>324</v>
      </c>
      <c r="BC1338" t="s">
        <v>324</v>
      </c>
      <c r="BD1338" t="s">
        <v>324</v>
      </c>
      <c r="BE1338">
        <v>0</v>
      </c>
      <c r="BF1338" t="s">
        <v>324</v>
      </c>
      <c r="BG1338" t="s">
        <v>324</v>
      </c>
      <c r="BH1338" t="s">
        <v>324</v>
      </c>
      <c r="BI1338" t="s">
        <v>324</v>
      </c>
      <c r="BJ1338">
        <v>0</v>
      </c>
      <c r="BK1338">
        <v>8.0000000000000002E-3</v>
      </c>
      <c r="BL1338">
        <v>4.8000000000000001E-2</v>
      </c>
      <c r="BM1338" t="s">
        <v>324</v>
      </c>
      <c r="BN1338" t="s">
        <v>324</v>
      </c>
      <c r="BO1338">
        <v>5.6000000000000001E-2</v>
      </c>
      <c r="BP1338">
        <v>2</v>
      </c>
      <c r="BQ1338">
        <v>4</v>
      </c>
      <c r="BR1338" t="s">
        <v>324</v>
      </c>
      <c r="BS1338" t="s">
        <v>324</v>
      </c>
      <c r="BT1338">
        <v>6</v>
      </c>
      <c r="BU1338" t="s">
        <v>324</v>
      </c>
      <c r="BV1338" t="s">
        <v>324</v>
      </c>
      <c r="BW1338" t="s">
        <v>324</v>
      </c>
      <c r="BX1338" t="s">
        <v>324</v>
      </c>
      <c r="BY1338">
        <v>0</v>
      </c>
      <c r="BZ1338" t="s">
        <v>324</v>
      </c>
      <c r="CA1338" t="s">
        <v>324</v>
      </c>
      <c r="CB1338" t="s">
        <v>324</v>
      </c>
      <c r="CC1338" t="s">
        <v>324</v>
      </c>
      <c r="CD1338">
        <v>0</v>
      </c>
      <c r="CE1338" t="s">
        <v>324</v>
      </c>
      <c r="CF1338" t="s">
        <v>324</v>
      </c>
      <c r="CG1338" t="s">
        <v>324</v>
      </c>
      <c r="CH1338" t="s">
        <v>324</v>
      </c>
      <c r="CI1338">
        <v>0</v>
      </c>
      <c r="CJ1338" t="s">
        <v>324</v>
      </c>
      <c r="CK1338" t="s">
        <v>324</v>
      </c>
      <c r="CL1338" t="s">
        <v>324</v>
      </c>
      <c r="CM1338" t="s">
        <v>324</v>
      </c>
      <c r="CN1338">
        <v>0</v>
      </c>
      <c r="CO1338">
        <v>131.49199999999999</v>
      </c>
      <c r="CP1338">
        <v>6.0549999999999997</v>
      </c>
      <c r="CQ1338" t="s">
        <v>179</v>
      </c>
      <c r="CR1338">
        <v>0</v>
      </c>
      <c r="CS1338">
        <v>137.547</v>
      </c>
      <c r="CT1338">
        <v>26477</v>
      </c>
      <c r="CU1338">
        <v>226</v>
      </c>
      <c r="CV1338">
        <v>0</v>
      </c>
      <c r="CW1338">
        <v>0</v>
      </c>
      <c r="CX1338">
        <v>26703</v>
      </c>
      <c r="CY1338">
        <v>6863.5630000000001</v>
      </c>
      <c r="CZ1338">
        <v>14.026999999999999</v>
      </c>
      <c r="DA1338">
        <v>0</v>
      </c>
      <c r="DB1338">
        <v>0</v>
      </c>
      <c r="DC1338">
        <v>6877.59</v>
      </c>
    </row>
    <row r="1339" spans="1:107" x14ac:dyDescent="0.45">
      <c r="A1339">
        <v>2024</v>
      </c>
      <c r="B1339">
        <v>4</v>
      </c>
      <c r="C1339" t="s">
        <v>215</v>
      </c>
      <c r="D1339">
        <v>16604</v>
      </c>
      <c r="E1339" t="s">
        <v>552</v>
      </c>
      <c r="F1339" t="s">
        <v>323</v>
      </c>
      <c r="G1339" t="s">
        <v>244</v>
      </c>
      <c r="H1339">
        <v>375.40899999999999</v>
      </c>
      <c r="I1339">
        <v>118.538</v>
      </c>
      <c r="J1339">
        <v>0</v>
      </c>
      <c r="K1339">
        <v>0</v>
      </c>
      <c r="L1339">
        <v>493.947</v>
      </c>
      <c r="M1339">
        <v>44382</v>
      </c>
      <c r="N1339">
        <v>873</v>
      </c>
      <c r="O1339">
        <v>0</v>
      </c>
      <c r="P1339">
        <v>0</v>
      </c>
      <c r="Q1339">
        <v>45255</v>
      </c>
      <c r="R1339" t="s">
        <v>324</v>
      </c>
      <c r="S1339" t="s">
        <v>324</v>
      </c>
      <c r="T1339" t="s">
        <v>324</v>
      </c>
      <c r="U1339" t="s">
        <v>324</v>
      </c>
      <c r="V1339">
        <v>0</v>
      </c>
      <c r="W1339" t="s">
        <v>324</v>
      </c>
      <c r="X1339" t="s">
        <v>324</v>
      </c>
      <c r="Y1339" t="s">
        <v>324</v>
      </c>
      <c r="Z1339" t="s">
        <v>324</v>
      </c>
      <c r="AA1339">
        <v>0</v>
      </c>
      <c r="AB1339" t="s">
        <v>324</v>
      </c>
      <c r="AC1339" t="s">
        <v>324</v>
      </c>
      <c r="AD1339" t="s">
        <v>324</v>
      </c>
      <c r="AE1339" t="s">
        <v>324</v>
      </c>
      <c r="AF1339">
        <v>0</v>
      </c>
      <c r="AG1339" t="s">
        <v>324</v>
      </c>
      <c r="AH1339" t="s">
        <v>324</v>
      </c>
      <c r="AI1339" t="s">
        <v>324</v>
      </c>
      <c r="AJ1339" t="s">
        <v>324</v>
      </c>
      <c r="AK1339">
        <v>0</v>
      </c>
      <c r="AL1339" t="s">
        <v>324</v>
      </c>
      <c r="AM1339" t="s">
        <v>324</v>
      </c>
      <c r="AN1339" t="s">
        <v>324</v>
      </c>
      <c r="AO1339" t="s">
        <v>324</v>
      </c>
      <c r="AP1339">
        <v>0</v>
      </c>
      <c r="AQ1339" t="s">
        <v>324</v>
      </c>
      <c r="AR1339" t="s">
        <v>324</v>
      </c>
      <c r="AS1339" t="s">
        <v>324</v>
      </c>
      <c r="AT1339" t="s">
        <v>324</v>
      </c>
      <c r="AU1339">
        <v>0</v>
      </c>
      <c r="AV1339" t="s">
        <v>324</v>
      </c>
      <c r="AW1339" t="s">
        <v>324</v>
      </c>
      <c r="AX1339" t="s">
        <v>324</v>
      </c>
      <c r="AY1339" t="s">
        <v>324</v>
      </c>
      <c r="AZ1339">
        <v>0</v>
      </c>
      <c r="BA1339" t="s">
        <v>324</v>
      </c>
      <c r="BB1339" t="s">
        <v>324</v>
      </c>
      <c r="BC1339" t="s">
        <v>324</v>
      </c>
      <c r="BD1339" t="s">
        <v>324</v>
      </c>
      <c r="BE1339">
        <v>0</v>
      </c>
      <c r="BF1339" t="s">
        <v>324</v>
      </c>
      <c r="BG1339" t="s">
        <v>324</v>
      </c>
      <c r="BH1339" t="s">
        <v>324</v>
      </c>
      <c r="BI1339" t="s">
        <v>324</v>
      </c>
      <c r="BJ1339">
        <v>0</v>
      </c>
      <c r="BK1339" t="s">
        <v>324</v>
      </c>
      <c r="BL1339" t="s">
        <v>324</v>
      </c>
      <c r="BM1339" t="s">
        <v>324</v>
      </c>
      <c r="BN1339" t="s">
        <v>324</v>
      </c>
      <c r="BO1339">
        <v>0</v>
      </c>
      <c r="BP1339" t="s">
        <v>324</v>
      </c>
      <c r="BQ1339" t="s">
        <v>324</v>
      </c>
      <c r="BR1339" t="s">
        <v>324</v>
      </c>
      <c r="BS1339" t="s">
        <v>324</v>
      </c>
      <c r="BT1339">
        <v>0</v>
      </c>
      <c r="BU1339" t="s">
        <v>324</v>
      </c>
      <c r="BV1339" t="s">
        <v>324</v>
      </c>
      <c r="BW1339" t="s">
        <v>324</v>
      </c>
      <c r="BX1339" t="s">
        <v>324</v>
      </c>
      <c r="BY1339">
        <v>0</v>
      </c>
      <c r="BZ1339" t="s">
        <v>324</v>
      </c>
      <c r="CA1339" t="s">
        <v>324</v>
      </c>
      <c r="CB1339" t="s">
        <v>324</v>
      </c>
      <c r="CC1339" t="s">
        <v>324</v>
      </c>
      <c r="CD1339">
        <v>0</v>
      </c>
      <c r="CE1339" t="s">
        <v>324</v>
      </c>
      <c r="CF1339" t="s">
        <v>324</v>
      </c>
      <c r="CG1339" t="s">
        <v>324</v>
      </c>
      <c r="CH1339" t="s">
        <v>324</v>
      </c>
      <c r="CI1339">
        <v>0</v>
      </c>
      <c r="CJ1339" t="s">
        <v>324</v>
      </c>
      <c r="CK1339" t="s">
        <v>324</v>
      </c>
      <c r="CL1339" t="s">
        <v>324</v>
      </c>
      <c r="CM1339" t="s">
        <v>324</v>
      </c>
      <c r="CN1339">
        <v>0</v>
      </c>
      <c r="CO1339">
        <v>375.40899999999999</v>
      </c>
      <c r="CP1339">
        <v>118.538</v>
      </c>
      <c r="CQ1339" t="s">
        <v>179</v>
      </c>
      <c r="CR1339">
        <v>0</v>
      </c>
      <c r="CS1339">
        <v>493.947</v>
      </c>
      <c r="CT1339">
        <v>44382</v>
      </c>
      <c r="CU1339">
        <v>873</v>
      </c>
      <c r="CV1339">
        <v>0</v>
      </c>
      <c r="CW1339">
        <v>0</v>
      </c>
      <c r="CX1339">
        <v>45255</v>
      </c>
      <c r="CY1339">
        <v>0</v>
      </c>
      <c r="CZ1339">
        <v>0</v>
      </c>
      <c r="DA1339">
        <v>0</v>
      </c>
      <c r="DB1339">
        <v>0</v>
      </c>
      <c r="DC1339">
        <v>0</v>
      </c>
    </row>
    <row r="1340" spans="1:107" x14ac:dyDescent="0.45">
      <c r="A1340">
        <v>2024</v>
      </c>
      <c r="B1340">
        <v>4</v>
      </c>
      <c r="C1340" t="s">
        <v>215</v>
      </c>
      <c r="D1340">
        <v>55937</v>
      </c>
      <c r="E1340" t="s">
        <v>553</v>
      </c>
      <c r="F1340" t="s">
        <v>323</v>
      </c>
      <c r="G1340" t="s">
        <v>247</v>
      </c>
      <c r="H1340">
        <v>48.088999999999999</v>
      </c>
      <c r="I1340">
        <v>1.0429999999999999</v>
      </c>
      <c r="J1340">
        <v>0.23599999999999999</v>
      </c>
      <c r="K1340" t="s">
        <v>324</v>
      </c>
      <c r="L1340">
        <v>49.368000000000002</v>
      </c>
      <c r="M1340">
        <v>4945</v>
      </c>
      <c r="N1340">
        <v>41</v>
      </c>
      <c r="O1340">
        <v>12</v>
      </c>
      <c r="P1340" t="s">
        <v>324</v>
      </c>
      <c r="Q1340">
        <v>4998</v>
      </c>
      <c r="R1340" t="s">
        <v>324</v>
      </c>
      <c r="S1340" t="s">
        <v>324</v>
      </c>
      <c r="T1340" t="s">
        <v>324</v>
      </c>
      <c r="U1340" t="s">
        <v>324</v>
      </c>
      <c r="V1340">
        <v>0</v>
      </c>
      <c r="W1340" t="s">
        <v>324</v>
      </c>
      <c r="X1340" t="s">
        <v>324</v>
      </c>
      <c r="Y1340" t="s">
        <v>324</v>
      </c>
      <c r="Z1340" t="s">
        <v>324</v>
      </c>
      <c r="AA1340">
        <v>0</v>
      </c>
      <c r="AB1340" t="s">
        <v>324</v>
      </c>
      <c r="AC1340" t="s">
        <v>324</v>
      </c>
      <c r="AD1340" t="s">
        <v>324</v>
      </c>
      <c r="AE1340" t="s">
        <v>324</v>
      </c>
      <c r="AF1340">
        <v>0</v>
      </c>
      <c r="AG1340" t="s">
        <v>324</v>
      </c>
      <c r="AH1340" t="s">
        <v>324</v>
      </c>
      <c r="AI1340" t="s">
        <v>324</v>
      </c>
      <c r="AJ1340" t="s">
        <v>324</v>
      </c>
      <c r="AK1340">
        <v>0</v>
      </c>
      <c r="AL1340" t="s">
        <v>324</v>
      </c>
      <c r="AM1340" t="s">
        <v>324</v>
      </c>
      <c r="AN1340" t="s">
        <v>324</v>
      </c>
      <c r="AO1340" t="s">
        <v>324</v>
      </c>
      <c r="AP1340">
        <v>0</v>
      </c>
      <c r="AQ1340" t="s">
        <v>324</v>
      </c>
      <c r="AR1340" t="s">
        <v>324</v>
      </c>
      <c r="AS1340" t="s">
        <v>324</v>
      </c>
      <c r="AT1340" t="s">
        <v>324</v>
      </c>
      <c r="AU1340">
        <v>0</v>
      </c>
      <c r="AV1340" t="s">
        <v>324</v>
      </c>
      <c r="AW1340" t="s">
        <v>324</v>
      </c>
      <c r="AX1340" t="s">
        <v>324</v>
      </c>
      <c r="AY1340" t="s">
        <v>324</v>
      </c>
      <c r="AZ1340">
        <v>0</v>
      </c>
      <c r="BA1340" t="s">
        <v>324</v>
      </c>
      <c r="BB1340" t="s">
        <v>324</v>
      </c>
      <c r="BC1340" t="s">
        <v>324</v>
      </c>
      <c r="BD1340" t="s">
        <v>324</v>
      </c>
      <c r="BE1340">
        <v>0</v>
      </c>
      <c r="BF1340" t="s">
        <v>324</v>
      </c>
      <c r="BG1340" t="s">
        <v>324</v>
      </c>
      <c r="BH1340" t="s">
        <v>324</v>
      </c>
      <c r="BI1340" t="s">
        <v>324</v>
      </c>
      <c r="BJ1340">
        <v>0</v>
      </c>
      <c r="BK1340">
        <v>6.0000000000000001E-3</v>
      </c>
      <c r="BL1340">
        <v>0</v>
      </c>
      <c r="BM1340">
        <v>0</v>
      </c>
      <c r="BN1340" t="s">
        <v>324</v>
      </c>
      <c r="BO1340">
        <v>6.0000000000000001E-3</v>
      </c>
      <c r="BP1340">
        <v>3</v>
      </c>
      <c r="BQ1340">
        <v>0</v>
      </c>
      <c r="BR1340">
        <v>0</v>
      </c>
      <c r="BS1340" t="s">
        <v>324</v>
      </c>
      <c r="BT1340">
        <v>3</v>
      </c>
      <c r="BU1340" t="s">
        <v>324</v>
      </c>
      <c r="BV1340" t="s">
        <v>324</v>
      </c>
      <c r="BW1340" t="s">
        <v>324</v>
      </c>
      <c r="BX1340" t="s">
        <v>324</v>
      </c>
      <c r="BY1340">
        <v>0</v>
      </c>
      <c r="BZ1340">
        <v>0</v>
      </c>
      <c r="CA1340">
        <v>0</v>
      </c>
      <c r="CB1340">
        <v>0</v>
      </c>
      <c r="CC1340" t="s">
        <v>324</v>
      </c>
      <c r="CD1340">
        <v>0</v>
      </c>
      <c r="CE1340">
        <v>0</v>
      </c>
      <c r="CF1340">
        <v>0</v>
      </c>
      <c r="CG1340">
        <v>0</v>
      </c>
      <c r="CH1340" t="s">
        <v>324</v>
      </c>
      <c r="CI1340">
        <v>0</v>
      </c>
      <c r="CJ1340" t="s">
        <v>324</v>
      </c>
      <c r="CK1340" t="s">
        <v>324</v>
      </c>
      <c r="CL1340" t="s">
        <v>324</v>
      </c>
      <c r="CM1340" t="s">
        <v>324</v>
      </c>
      <c r="CN1340">
        <v>0</v>
      </c>
      <c r="CO1340">
        <v>48.094999999999999</v>
      </c>
      <c r="CP1340">
        <v>1.0429999999999999</v>
      </c>
      <c r="CQ1340">
        <v>0.23599999999999999</v>
      </c>
      <c r="CR1340">
        <v>0</v>
      </c>
      <c r="CS1340">
        <v>49.374000000000002</v>
      </c>
      <c r="CT1340">
        <v>4948</v>
      </c>
      <c r="CU1340">
        <v>41</v>
      </c>
      <c r="CV1340">
        <v>12</v>
      </c>
      <c r="CW1340">
        <v>0</v>
      </c>
      <c r="CX1340">
        <v>5001</v>
      </c>
      <c r="CY1340">
        <v>0</v>
      </c>
      <c r="CZ1340">
        <v>0</v>
      </c>
      <c r="DA1340">
        <v>0</v>
      </c>
      <c r="DB1340">
        <v>0</v>
      </c>
      <c r="DC1340">
        <v>0</v>
      </c>
    </row>
    <row r="1341" spans="1:107" x14ac:dyDescent="0.45">
      <c r="A1341">
        <v>2024</v>
      </c>
      <c r="B1341">
        <v>4</v>
      </c>
      <c r="C1341" t="s">
        <v>215</v>
      </c>
      <c r="D1341">
        <v>65610</v>
      </c>
      <c r="E1341" t="s">
        <v>554</v>
      </c>
      <c r="F1341" t="s">
        <v>323</v>
      </c>
      <c r="G1341" t="s">
        <v>244</v>
      </c>
      <c r="H1341">
        <v>0</v>
      </c>
      <c r="I1341">
        <v>0.2</v>
      </c>
      <c r="J1341">
        <v>0</v>
      </c>
      <c r="K1341">
        <v>0</v>
      </c>
      <c r="L1341">
        <v>0.2</v>
      </c>
      <c r="M1341">
        <v>0</v>
      </c>
      <c r="N1341">
        <v>2</v>
      </c>
      <c r="O1341">
        <v>0</v>
      </c>
      <c r="P1341">
        <v>0</v>
      </c>
      <c r="Q1341">
        <v>2</v>
      </c>
      <c r="R1341">
        <v>0</v>
      </c>
      <c r="S1341">
        <v>0</v>
      </c>
      <c r="T1341">
        <v>0</v>
      </c>
      <c r="U1341">
        <v>0</v>
      </c>
      <c r="V1341">
        <v>0</v>
      </c>
      <c r="W1341">
        <v>0</v>
      </c>
      <c r="X1341">
        <v>0</v>
      </c>
      <c r="Y1341">
        <v>0</v>
      </c>
      <c r="Z1341">
        <v>0</v>
      </c>
      <c r="AA1341">
        <v>0</v>
      </c>
      <c r="AB1341">
        <v>0</v>
      </c>
      <c r="AC1341">
        <v>14.26</v>
      </c>
      <c r="AD1341">
        <v>0</v>
      </c>
      <c r="AE1341">
        <v>0</v>
      </c>
      <c r="AF1341">
        <v>14.26</v>
      </c>
      <c r="AG1341">
        <v>0</v>
      </c>
      <c r="AH1341">
        <v>0</v>
      </c>
      <c r="AI1341">
        <v>0</v>
      </c>
      <c r="AJ1341">
        <v>0</v>
      </c>
      <c r="AK1341">
        <v>0</v>
      </c>
      <c r="AL1341">
        <v>0</v>
      </c>
      <c r="AM1341">
        <v>0</v>
      </c>
      <c r="AN1341">
        <v>0</v>
      </c>
      <c r="AO1341">
        <v>0</v>
      </c>
      <c r="AP1341">
        <v>0</v>
      </c>
      <c r="AQ1341">
        <v>0</v>
      </c>
      <c r="AR1341">
        <v>0</v>
      </c>
      <c r="AS1341">
        <v>0</v>
      </c>
      <c r="AT1341">
        <v>0</v>
      </c>
      <c r="AU1341">
        <v>0</v>
      </c>
      <c r="AV1341">
        <v>0</v>
      </c>
      <c r="AW1341">
        <v>0</v>
      </c>
      <c r="AX1341">
        <v>0</v>
      </c>
      <c r="AY1341">
        <v>0</v>
      </c>
      <c r="AZ1341">
        <v>0</v>
      </c>
      <c r="BA1341">
        <v>0</v>
      </c>
      <c r="BB1341">
        <v>0</v>
      </c>
      <c r="BC1341">
        <v>0</v>
      </c>
      <c r="BD1341">
        <v>0</v>
      </c>
      <c r="BE1341">
        <v>0</v>
      </c>
      <c r="BF1341">
        <v>0</v>
      </c>
      <c r="BG1341">
        <v>0</v>
      </c>
      <c r="BH1341">
        <v>0</v>
      </c>
      <c r="BI1341">
        <v>0</v>
      </c>
      <c r="BJ1341">
        <v>0</v>
      </c>
      <c r="BK1341">
        <v>0</v>
      </c>
      <c r="BL1341">
        <v>0</v>
      </c>
      <c r="BM1341">
        <v>0</v>
      </c>
      <c r="BN1341">
        <v>0</v>
      </c>
      <c r="BO1341">
        <v>0</v>
      </c>
      <c r="BP1341">
        <v>0</v>
      </c>
      <c r="BQ1341">
        <v>0</v>
      </c>
      <c r="BR1341">
        <v>0</v>
      </c>
      <c r="BS1341">
        <v>0</v>
      </c>
      <c r="BT1341">
        <v>0</v>
      </c>
      <c r="BU1341">
        <v>0</v>
      </c>
      <c r="BV1341">
        <v>0</v>
      </c>
      <c r="BW1341">
        <v>0</v>
      </c>
      <c r="BX1341">
        <v>0</v>
      </c>
      <c r="BY1341">
        <v>0</v>
      </c>
      <c r="BZ1341">
        <v>0</v>
      </c>
      <c r="CA1341">
        <v>0.4</v>
      </c>
      <c r="CB1341">
        <v>0</v>
      </c>
      <c r="CC1341">
        <v>0</v>
      </c>
      <c r="CD1341">
        <v>0.4</v>
      </c>
      <c r="CE1341">
        <v>0</v>
      </c>
      <c r="CF1341">
        <v>1</v>
      </c>
      <c r="CG1341">
        <v>0</v>
      </c>
      <c r="CH1341">
        <v>0</v>
      </c>
      <c r="CI1341">
        <v>1</v>
      </c>
      <c r="CJ1341">
        <v>0</v>
      </c>
      <c r="CK1341">
        <v>1.2629999999999999</v>
      </c>
      <c r="CL1341">
        <v>0</v>
      </c>
      <c r="CM1341">
        <v>0</v>
      </c>
      <c r="CN1341">
        <v>1.2629999999999999</v>
      </c>
      <c r="CO1341" t="s">
        <v>179</v>
      </c>
      <c r="CP1341">
        <v>0.6</v>
      </c>
      <c r="CQ1341" t="s">
        <v>179</v>
      </c>
      <c r="CR1341">
        <v>0</v>
      </c>
      <c r="CS1341">
        <v>0.6</v>
      </c>
      <c r="CT1341">
        <v>0</v>
      </c>
      <c r="CU1341">
        <v>3</v>
      </c>
      <c r="CV1341">
        <v>0</v>
      </c>
      <c r="CW1341">
        <v>0</v>
      </c>
      <c r="CX1341">
        <v>3</v>
      </c>
      <c r="CY1341">
        <v>0</v>
      </c>
      <c r="CZ1341">
        <v>15.523</v>
      </c>
      <c r="DA1341">
        <v>0</v>
      </c>
      <c r="DB1341">
        <v>0</v>
      </c>
      <c r="DC1341">
        <v>15.523</v>
      </c>
    </row>
    <row r="1342" spans="1:107" x14ac:dyDescent="0.45">
      <c r="A1342">
        <v>2024</v>
      </c>
      <c r="B1342">
        <v>4</v>
      </c>
      <c r="C1342" t="s">
        <v>215</v>
      </c>
      <c r="D1342">
        <v>99999</v>
      </c>
      <c r="E1342" t="s">
        <v>329</v>
      </c>
      <c r="F1342" t="s">
        <v>323</v>
      </c>
      <c r="H1342">
        <v>464.70400000000001</v>
      </c>
      <c r="I1342">
        <v>49.084000000000003</v>
      </c>
      <c r="J1342" t="s">
        <v>179</v>
      </c>
      <c r="K1342" t="s">
        <v>324</v>
      </c>
      <c r="L1342">
        <v>516.10400000000004</v>
      </c>
      <c r="M1342" t="s">
        <v>324</v>
      </c>
      <c r="N1342" t="s">
        <v>324</v>
      </c>
      <c r="O1342" t="s">
        <v>324</v>
      </c>
      <c r="P1342" t="s">
        <v>324</v>
      </c>
      <c r="Q1342" t="s">
        <v>324</v>
      </c>
      <c r="R1342" t="s">
        <v>324</v>
      </c>
      <c r="S1342" t="s">
        <v>324</v>
      </c>
      <c r="T1342" t="s">
        <v>324</v>
      </c>
      <c r="U1342" t="s">
        <v>324</v>
      </c>
      <c r="V1342">
        <v>0</v>
      </c>
      <c r="W1342" t="s">
        <v>324</v>
      </c>
      <c r="X1342" t="s">
        <v>324</v>
      </c>
      <c r="Y1342" t="s">
        <v>324</v>
      </c>
      <c r="Z1342" t="s">
        <v>324</v>
      </c>
      <c r="AA1342" t="s">
        <v>324</v>
      </c>
      <c r="AB1342" t="s">
        <v>324</v>
      </c>
      <c r="AC1342" t="s">
        <v>324</v>
      </c>
      <c r="AD1342" t="s">
        <v>324</v>
      </c>
      <c r="AE1342" t="s">
        <v>324</v>
      </c>
      <c r="AF1342" t="s">
        <v>324</v>
      </c>
      <c r="AG1342" t="s">
        <v>324</v>
      </c>
      <c r="AH1342" t="s">
        <v>324</v>
      </c>
      <c r="AI1342" t="s">
        <v>324</v>
      </c>
      <c r="AJ1342" t="s">
        <v>324</v>
      </c>
      <c r="AK1342">
        <v>0</v>
      </c>
      <c r="AL1342" t="s">
        <v>324</v>
      </c>
      <c r="AM1342" t="s">
        <v>324</v>
      </c>
      <c r="AN1342" t="s">
        <v>324</v>
      </c>
      <c r="AO1342" t="s">
        <v>324</v>
      </c>
      <c r="AP1342" t="s">
        <v>324</v>
      </c>
      <c r="AQ1342" t="s">
        <v>324</v>
      </c>
      <c r="AR1342" t="s">
        <v>324</v>
      </c>
      <c r="AS1342" t="s">
        <v>324</v>
      </c>
      <c r="AT1342" t="s">
        <v>324</v>
      </c>
      <c r="AU1342" t="s">
        <v>324</v>
      </c>
      <c r="AV1342" t="s">
        <v>324</v>
      </c>
      <c r="AW1342" t="s">
        <v>324</v>
      </c>
      <c r="AX1342" t="s">
        <v>324</v>
      </c>
      <c r="AY1342" t="s">
        <v>324</v>
      </c>
      <c r="AZ1342">
        <v>0</v>
      </c>
      <c r="BA1342" t="s">
        <v>324</v>
      </c>
      <c r="BB1342" t="s">
        <v>324</v>
      </c>
      <c r="BC1342" t="s">
        <v>324</v>
      </c>
      <c r="BD1342" t="s">
        <v>324</v>
      </c>
      <c r="BE1342" t="s">
        <v>324</v>
      </c>
      <c r="BF1342" t="s">
        <v>324</v>
      </c>
      <c r="BG1342" t="s">
        <v>324</v>
      </c>
      <c r="BH1342" t="s">
        <v>324</v>
      </c>
      <c r="BI1342" t="s">
        <v>324</v>
      </c>
      <c r="BJ1342" t="s">
        <v>324</v>
      </c>
      <c r="BK1342" t="s">
        <v>324</v>
      </c>
      <c r="BL1342" t="s">
        <v>324</v>
      </c>
      <c r="BM1342" t="s">
        <v>324</v>
      </c>
      <c r="BN1342" t="s">
        <v>324</v>
      </c>
      <c r="BO1342" t="s">
        <v>324</v>
      </c>
      <c r="BP1342" t="s">
        <v>324</v>
      </c>
      <c r="BQ1342" t="s">
        <v>324</v>
      </c>
      <c r="BR1342" t="s">
        <v>324</v>
      </c>
      <c r="BS1342" t="s">
        <v>324</v>
      </c>
      <c r="BT1342" t="s">
        <v>324</v>
      </c>
      <c r="BU1342" t="s">
        <v>324</v>
      </c>
      <c r="BV1342" t="s">
        <v>324</v>
      </c>
      <c r="BW1342" t="s">
        <v>324</v>
      </c>
      <c r="BX1342" t="s">
        <v>324</v>
      </c>
      <c r="BY1342" t="s">
        <v>324</v>
      </c>
      <c r="BZ1342" t="s">
        <v>324</v>
      </c>
      <c r="CA1342" t="s">
        <v>324</v>
      </c>
      <c r="CB1342" t="s">
        <v>324</v>
      </c>
      <c r="CC1342" t="s">
        <v>324</v>
      </c>
      <c r="CD1342" t="s">
        <v>324</v>
      </c>
      <c r="CE1342" t="s">
        <v>324</v>
      </c>
      <c r="CF1342" t="s">
        <v>324</v>
      </c>
      <c r="CG1342" t="s">
        <v>324</v>
      </c>
      <c r="CH1342" t="s">
        <v>324</v>
      </c>
      <c r="CI1342" t="s">
        <v>324</v>
      </c>
      <c r="CJ1342" t="s">
        <v>324</v>
      </c>
      <c r="CK1342" t="s">
        <v>324</v>
      </c>
      <c r="CL1342" t="s">
        <v>324</v>
      </c>
      <c r="CM1342" t="s">
        <v>324</v>
      </c>
      <c r="CN1342" t="s">
        <v>324</v>
      </c>
      <c r="CO1342">
        <v>464.70400000000001</v>
      </c>
      <c r="CP1342">
        <v>49.084000000000003</v>
      </c>
      <c r="CQ1342" t="s">
        <v>179</v>
      </c>
      <c r="CR1342" t="s">
        <v>324</v>
      </c>
      <c r="CS1342">
        <v>516.10400000000004</v>
      </c>
      <c r="CT1342" t="s">
        <v>324</v>
      </c>
      <c r="CU1342" t="s">
        <v>324</v>
      </c>
      <c r="CV1342" t="s">
        <v>324</v>
      </c>
      <c r="CW1342" t="s">
        <v>324</v>
      </c>
      <c r="CX1342" t="s">
        <v>324</v>
      </c>
      <c r="CY1342" t="s">
        <v>324</v>
      </c>
      <c r="CZ1342" t="s">
        <v>324</v>
      </c>
      <c r="DA1342" t="s">
        <v>324</v>
      </c>
      <c r="DB1342" t="s">
        <v>324</v>
      </c>
      <c r="DC1342" t="s">
        <v>324</v>
      </c>
    </row>
    <row r="1343" spans="1:107" x14ac:dyDescent="0.45">
      <c r="A1343">
        <v>2024</v>
      </c>
      <c r="B1343">
        <v>4</v>
      </c>
      <c r="C1343" t="s">
        <v>218</v>
      </c>
      <c r="D1343">
        <v>2010</v>
      </c>
      <c r="E1343" t="s">
        <v>555</v>
      </c>
      <c r="F1343" t="s">
        <v>323</v>
      </c>
      <c r="G1343" t="s">
        <v>247</v>
      </c>
      <c r="H1343">
        <v>1.837</v>
      </c>
      <c r="I1343">
        <v>8.5999999999999993E-2</v>
      </c>
      <c r="J1343" t="s">
        <v>324</v>
      </c>
      <c r="K1343" t="s">
        <v>324</v>
      </c>
      <c r="L1343">
        <v>1.923</v>
      </c>
      <c r="M1343">
        <v>263</v>
      </c>
      <c r="N1343">
        <v>6</v>
      </c>
      <c r="O1343" t="s">
        <v>324</v>
      </c>
      <c r="P1343" t="s">
        <v>324</v>
      </c>
      <c r="Q1343">
        <v>269</v>
      </c>
      <c r="R1343" t="s">
        <v>324</v>
      </c>
      <c r="S1343" t="s">
        <v>324</v>
      </c>
      <c r="T1343" t="s">
        <v>324</v>
      </c>
      <c r="U1343" t="s">
        <v>324</v>
      </c>
      <c r="V1343">
        <v>0</v>
      </c>
      <c r="W1343" t="s">
        <v>324</v>
      </c>
      <c r="X1343" t="s">
        <v>324</v>
      </c>
      <c r="Y1343" t="s">
        <v>324</v>
      </c>
      <c r="Z1343" t="s">
        <v>324</v>
      </c>
      <c r="AA1343">
        <v>0</v>
      </c>
      <c r="AB1343" t="s">
        <v>324</v>
      </c>
      <c r="AC1343" t="s">
        <v>324</v>
      </c>
      <c r="AD1343" t="s">
        <v>324</v>
      </c>
      <c r="AE1343" t="s">
        <v>324</v>
      </c>
      <c r="AF1343">
        <v>0</v>
      </c>
      <c r="AG1343" t="s">
        <v>324</v>
      </c>
      <c r="AH1343" t="s">
        <v>324</v>
      </c>
      <c r="AI1343" t="s">
        <v>324</v>
      </c>
      <c r="AJ1343" t="s">
        <v>324</v>
      </c>
      <c r="AK1343">
        <v>0</v>
      </c>
      <c r="AL1343" t="s">
        <v>324</v>
      </c>
      <c r="AM1343" t="s">
        <v>324</v>
      </c>
      <c r="AN1343" t="s">
        <v>324</v>
      </c>
      <c r="AO1343" t="s">
        <v>324</v>
      </c>
      <c r="AP1343">
        <v>0</v>
      </c>
      <c r="AQ1343" t="s">
        <v>324</v>
      </c>
      <c r="AR1343" t="s">
        <v>324</v>
      </c>
      <c r="AS1343" t="s">
        <v>324</v>
      </c>
      <c r="AT1343" t="s">
        <v>324</v>
      </c>
      <c r="AU1343">
        <v>0</v>
      </c>
      <c r="AV1343" t="s">
        <v>324</v>
      </c>
      <c r="AW1343" t="s">
        <v>324</v>
      </c>
      <c r="AX1343" t="s">
        <v>324</v>
      </c>
      <c r="AY1343" t="s">
        <v>324</v>
      </c>
      <c r="AZ1343">
        <v>0</v>
      </c>
      <c r="BA1343" t="s">
        <v>324</v>
      </c>
      <c r="BB1343" t="s">
        <v>324</v>
      </c>
      <c r="BC1343" t="s">
        <v>324</v>
      </c>
      <c r="BD1343" t="s">
        <v>324</v>
      </c>
      <c r="BE1343">
        <v>0</v>
      </c>
      <c r="BF1343" t="s">
        <v>324</v>
      </c>
      <c r="BG1343" t="s">
        <v>324</v>
      </c>
      <c r="BH1343" t="s">
        <v>324</v>
      </c>
      <c r="BI1343" t="s">
        <v>324</v>
      </c>
      <c r="BJ1343">
        <v>0</v>
      </c>
      <c r="BK1343" t="s">
        <v>324</v>
      </c>
      <c r="BL1343" t="s">
        <v>324</v>
      </c>
      <c r="BM1343" t="s">
        <v>324</v>
      </c>
      <c r="BN1343" t="s">
        <v>324</v>
      </c>
      <c r="BO1343">
        <v>0</v>
      </c>
      <c r="BP1343" t="s">
        <v>324</v>
      </c>
      <c r="BQ1343" t="s">
        <v>324</v>
      </c>
      <c r="BR1343" t="s">
        <v>324</v>
      </c>
      <c r="BS1343" t="s">
        <v>324</v>
      </c>
      <c r="BT1343">
        <v>0</v>
      </c>
      <c r="BU1343" t="s">
        <v>324</v>
      </c>
      <c r="BV1343" t="s">
        <v>324</v>
      </c>
      <c r="BW1343" t="s">
        <v>324</v>
      </c>
      <c r="BX1343" t="s">
        <v>324</v>
      </c>
      <c r="BY1343">
        <v>0</v>
      </c>
      <c r="BZ1343" t="s">
        <v>324</v>
      </c>
      <c r="CA1343" t="s">
        <v>324</v>
      </c>
      <c r="CB1343" t="s">
        <v>324</v>
      </c>
      <c r="CC1343" t="s">
        <v>324</v>
      </c>
      <c r="CD1343">
        <v>0</v>
      </c>
      <c r="CE1343" t="s">
        <v>324</v>
      </c>
      <c r="CF1343" t="s">
        <v>324</v>
      </c>
      <c r="CG1343" t="s">
        <v>324</v>
      </c>
      <c r="CH1343" t="s">
        <v>324</v>
      </c>
      <c r="CI1343">
        <v>0</v>
      </c>
      <c r="CJ1343" t="s">
        <v>324</v>
      </c>
      <c r="CK1343" t="s">
        <v>324</v>
      </c>
      <c r="CL1343" t="s">
        <v>324</v>
      </c>
      <c r="CM1343" t="s">
        <v>324</v>
      </c>
      <c r="CN1343">
        <v>0</v>
      </c>
      <c r="CO1343">
        <v>1.837</v>
      </c>
      <c r="CP1343">
        <v>8.5999999999999993E-2</v>
      </c>
      <c r="CQ1343" t="s">
        <v>179</v>
      </c>
      <c r="CR1343">
        <v>0</v>
      </c>
      <c r="CS1343">
        <v>1.923</v>
      </c>
      <c r="CT1343">
        <v>263</v>
      </c>
      <c r="CU1343">
        <v>6</v>
      </c>
      <c r="CV1343">
        <v>0</v>
      </c>
      <c r="CW1343">
        <v>0</v>
      </c>
      <c r="CX1343">
        <v>269</v>
      </c>
      <c r="CY1343">
        <v>0</v>
      </c>
      <c r="CZ1343">
        <v>0</v>
      </c>
      <c r="DA1343">
        <v>0</v>
      </c>
      <c r="DB1343">
        <v>0</v>
      </c>
      <c r="DC1343">
        <v>0</v>
      </c>
    </row>
    <row r="1344" spans="1:107" x14ac:dyDescent="0.45">
      <c r="A1344">
        <v>2024</v>
      </c>
      <c r="B1344">
        <v>4</v>
      </c>
      <c r="C1344" t="s">
        <v>218</v>
      </c>
      <c r="D1344">
        <v>11135</v>
      </c>
      <c r="E1344" t="s">
        <v>556</v>
      </c>
      <c r="F1344" t="s">
        <v>323</v>
      </c>
      <c r="G1344" t="s">
        <v>247</v>
      </c>
      <c r="H1344">
        <v>7.89</v>
      </c>
      <c r="I1344">
        <v>1.587</v>
      </c>
      <c r="J1344">
        <v>0</v>
      </c>
      <c r="K1344">
        <v>0</v>
      </c>
      <c r="L1344">
        <v>9.4770000000000003</v>
      </c>
      <c r="M1344">
        <v>984</v>
      </c>
      <c r="N1344">
        <v>41</v>
      </c>
      <c r="O1344">
        <v>0</v>
      </c>
      <c r="P1344">
        <v>0</v>
      </c>
      <c r="Q1344">
        <v>1025</v>
      </c>
      <c r="R1344" t="s">
        <v>324</v>
      </c>
      <c r="S1344" t="s">
        <v>324</v>
      </c>
      <c r="T1344" t="s">
        <v>324</v>
      </c>
      <c r="U1344" t="s">
        <v>324</v>
      </c>
      <c r="V1344">
        <v>0</v>
      </c>
      <c r="W1344" t="s">
        <v>324</v>
      </c>
      <c r="X1344" t="s">
        <v>324</v>
      </c>
      <c r="Y1344" t="s">
        <v>324</v>
      </c>
      <c r="Z1344" t="s">
        <v>324</v>
      </c>
      <c r="AA1344">
        <v>0</v>
      </c>
      <c r="AB1344" t="s">
        <v>324</v>
      </c>
      <c r="AC1344" t="s">
        <v>324</v>
      </c>
      <c r="AD1344" t="s">
        <v>324</v>
      </c>
      <c r="AE1344" t="s">
        <v>324</v>
      </c>
      <c r="AF1344">
        <v>0</v>
      </c>
      <c r="AG1344" t="s">
        <v>324</v>
      </c>
      <c r="AH1344" t="s">
        <v>324</v>
      </c>
      <c r="AI1344" t="s">
        <v>324</v>
      </c>
      <c r="AJ1344" t="s">
        <v>324</v>
      </c>
      <c r="AK1344">
        <v>0</v>
      </c>
      <c r="AL1344" t="s">
        <v>324</v>
      </c>
      <c r="AM1344" t="s">
        <v>324</v>
      </c>
      <c r="AN1344" t="s">
        <v>324</v>
      </c>
      <c r="AO1344" t="s">
        <v>324</v>
      </c>
      <c r="AP1344">
        <v>0</v>
      </c>
      <c r="AQ1344" t="s">
        <v>324</v>
      </c>
      <c r="AR1344" t="s">
        <v>324</v>
      </c>
      <c r="AS1344" t="s">
        <v>324</v>
      </c>
      <c r="AT1344" t="s">
        <v>324</v>
      </c>
      <c r="AU1344">
        <v>0</v>
      </c>
      <c r="AV1344" t="s">
        <v>324</v>
      </c>
      <c r="AW1344" t="s">
        <v>324</v>
      </c>
      <c r="AX1344" t="s">
        <v>324</v>
      </c>
      <c r="AY1344" t="s">
        <v>324</v>
      </c>
      <c r="AZ1344">
        <v>0</v>
      </c>
      <c r="BA1344" t="s">
        <v>324</v>
      </c>
      <c r="BB1344" t="s">
        <v>324</v>
      </c>
      <c r="BC1344" t="s">
        <v>324</v>
      </c>
      <c r="BD1344" t="s">
        <v>324</v>
      </c>
      <c r="BE1344">
        <v>0</v>
      </c>
      <c r="BF1344" t="s">
        <v>324</v>
      </c>
      <c r="BG1344" t="s">
        <v>324</v>
      </c>
      <c r="BH1344" t="s">
        <v>324</v>
      </c>
      <c r="BI1344" t="s">
        <v>324</v>
      </c>
      <c r="BJ1344">
        <v>0</v>
      </c>
      <c r="BK1344" t="s">
        <v>324</v>
      </c>
      <c r="BL1344" t="s">
        <v>324</v>
      </c>
      <c r="BM1344" t="s">
        <v>324</v>
      </c>
      <c r="BN1344" t="s">
        <v>324</v>
      </c>
      <c r="BO1344">
        <v>0</v>
      </c>
      <c r="BP1344" t="s">
        <v>324</v>
      </c>
      <c r="BQ1344" t="s">
        <v>324</v>
      </c>
      <c r="BR1344" t="s">
        <v>324</v>
      </c>
      <c r="BS1344" t="s">
        <v>324</v>
      </c>
      <c r="BT1344">
        <v>0</v>
      </c>
      <c r="BU1344" t="s">
        <v>324</v>
      </c>
      <c r="BV1344" t="s">
        <v>324</v>
      </c>
      <c r="BW1344" t="s">
        <v>324</v>
      </c>
      <c r="BX1344" t="s">
        <v>324</v>
      </c>
      <c r="BY1344">
        <v>0</v>
      </c>
      <c r="BZ1344" t="s">
        <v>324</v>
      </c>
      <c r="CA1344" t="s">
        <v>324</v>
      </c>
      <c r="CB1344" t="s">
        <v>324</v>
      </c>
      <c r="CC1344" t="s">
        <v>324</v>
      </c>
      <c r="CD1344">
        <v>0</v>
      </c>
      <c r="CE1344" t="s">
        <v>324</v>
      </c>
      <c r="CF1344" t="s">
        <v>324</v>
      </c>
      <c r="CG1344" t="s">
        <v>324</v>
      </c>
      <c r="CH1344" t="s">
        <v>324</v>
      </c>
      <c r="CI1344">
        <v>0</v>
      </c>
      <c r="CJ1344" t="s">
        <v>324</v>
      </c>
      <c r="CK1344" t="s">
        <v>324</v>
      </c>
      <c r="CL1344" t="s">
        <v>324</v>
      </c>
      <c r="CM1344" t="s">
        <v>324</v>
      </c>
      <c r="CN1344">
        <v>0</v>
      </c>
      <c r="CO1344">
        <v>7.89</v>
      </c>
      <c r="CP1344">
        <v>1.587</v>
      </c>
      <c r="CQ1344" t="s">
        <v>179</v>
      </c>
      <c r="CR1344">
        <v>0</v>
      </c>
      <c r="CS1344">
        <v>9.4770000000000003</v>
      </c>
      <c r="CT1344">
        <v>984</v>
      </c>
      <c r="CU1344">
        <v>41</v>
      </c>
      <c r="CV1344">
        <v>0</v>
      </c>
      <c r="CW1344">
        <v>0</v>
      </c>
      <c r="CX1344">
        <v>1025</v>
      </c>
      <c r="CY1344">
        <v>0</v>
      </c>
      <c r="CZ1344">
        <v>0</v>
      </c>
      <c r="DA1344">
        <v>0</v>
      </c>
      <c r="DB1344">
        <v>0</v>
      </c>
      <c r="DC1344">
        <v>0</v>
      </c>
    </row>
    <row r="1345" spans="1:107" x14ac:dyDescent="0.45">
      <c r="A1345">
        <v>2024</v>
      </c>
      <c r="B1345">
        <v>4</v>
      </c>
      <c r="C1345" t="s">
        <v>218</v>
      </c>
      <c r="D1345">
        <v>12866</v>
      </c>
      <c r="E1345" t="s">
        <v>364</v>
      </c>
      <c r="F1345" t="s">
        <v>323</v>
      </c>
      <c r="G1345" t="s">
        <v>244</v>
      </c>
      <c r="H1345">
        <v>0.63900000000000001</v>
      </c>
      <c r="I1345">
        <v>4.5999999999999999E-2</v>
      </c>
      <c r="J1345">
        <v>0</v>
      </c>
      <c r="K1345">
        <v>0</v>
      </c>
      <c r="L1345">
        <v>0.68500000000000005</v>
      </c>
      <c r="M1345">
        <v>80</v>
      </c>
      <c r="N1345">
        <v>4</v>
      </c>
      <c r="O1345">
        <v>0</v>
      </c>
      <c r="P1345">
        <v>0</v>
      </c>
      <c r="Q1345">
        <v>84</v>
      </c>
      <c r="R1345">
        <v>0</v>
      </c>
      <c r="S1345">
        <v>0</v>
      </c>
      <c r="T1345">
        <v>0</v>
      </c>
      <c r="U1345">
        <v>0</v>
      </c>
      <c r="V1345">
        <v>0</v>
      </c>
      <c r="W1345">
        <v>0</v>
      </c>
      <c r="X1345">
        <v>0</v>
      </c>
      <c r="Y1345">
        <v>0</v>
      </c>
      <c r="Z1345">
        <v>0</v>
      </c>
      <c r="AA1345">
        <v>0</v>
      </c>
      <c r="AB1345">
        <v>0</v>
      </c>
      <c r="AC1345">
        <v>0</v>
      </c>
      <c r="AD1345">
        <v>0</v>
      </c>
      <c r="AE1345">
        <v>0</v>
      </c>
      <c r="AF1345">
        <v>0</v>
      </c>
      <c r="AG1345" t="s">
        <v>324</v>
      </c>
      <c r="AH1345" t="s">
        <v>324</v>
      </c>
      <c r="AI1345" t="s">
        <v>324</v>
      </c>
      <c r="AJ1345" t="s">
        <v>324</v>
      </c>
      <c r="AK1345">
        <v>0</v>
      </c>
      <c r="AL1345" t="s">
        <v>324</v>
      </c>
      <c r="AM1345" t="s">
        <v>324</v>
      </c>
      <c r="AN1345" t="s">
        <v>324</v>
      </c>
      <c r="AO1345" t="s">
        <v>324</v>
      </c>
      <c r="AP1345">
        <v>0</v>
      </c>
      <c r="AQ1345" t="s">
        <v>324</v>
      </c>
      <c r="AR1345" t="s">
        <v>324</v>
      </c>
      <c r="AS1345" t="s">
        <v>324</v>
      </c>
      <c r="AT1345" t="s">
        <v>324</v>
      </c>
      <c r="AU1345">
        <v>0</v>
      </c>
      <c r="AV1345" t="s">
        <v>324</v>
      </c>
      <c r="AW1345" t="s">
        <v>324</v>
      </c>
      <c r="AX1345" t="s">
        <v>324</v>
      </c>
      <c r="AY1345" t="s">
        <v>324</v>
      </c>
      <c r="AZ1345">
        <v>0</v>
      </c>
      <c r="BA1345" t="s">
        <v>324</v>
      </c>
      <c r="BB1345" t="s">
        <v>324</v>
      </c>
      <c r="BC1345" t="s">
        <v>324</v>
      </c>
      <c r="BD1345" t="s">
        <v>324</v>
      </c>
      <c r="BE1345">
        <v>0</v>
      </c>
      <c r="BF1345" t="s">
        <v>324</v>
      </c>
      <c r="BG1345" t="s">
        <v>324</v>
      </c>
      <c r="BH1345" t="s">
        <v>324</v>
      </c>
      <c r="BI1345" t="s">
        <v>324</v>
      </c>
      <c r="BJ1345">
        <v>0</v>
      </c>
      <c r="BK1345" t="s">
        <v>324</v>
      </c>
      <c r="BL1345" t="s">
        <v>324</v>
      </c>
      <c r="BM1345" t="s">
        <v>324</v>
      </c>
      <c r="BN1345" t="s">
        <v>324</v>
      </c>
      <c r="BO1345">
        <v>0</v>
      </c>
      <c r="BP1345" t="s">
        <v>324</v>
      </c>
      <c r="BQ1345" t="s">
        <v>324</v>
      </c>
      <c r="BR1345" t="s">
        <v>324</v>
      </c>
      <c r="BS1345" t="s">
        <v>324</v>
      </c>
      <c r="BT1345">
        <v>0</v>
      </c>
      <c r="BU1345" t="s">
        <v>324</v>
      </c>
      <c r="BV1345" t="s">
        <v>324</v>
      </c>
      <c r="BW1345" t="s">
        <v>324</v>
      </c>
      <c r="BX1345" t="s">
        <v>324</v>
      </c>
      <c r="BY1345">
        <v>0</v>
      </c>
      <c r="BZ1345" t="s">
        <v>324</v>
      </c>
      <c r="CA1345" t="s">
        <v>324</v>
      </c>
      <c r="CB1345" t="s">
        <v>324</v>
      </c>
      <c r="CC1345" t="s">
        <v>324</v>
      </c>
      <c r="CD1345">
        <v>0</v>
      </c>
      <c r="CE1345" t="s">
        <v>324</v>
      </c>
      <c r="CF1345" t="s">
        <v>324</v>
      </c>
      <c r="CG1345" t="s">
        <v>324</v>
      </c>
      <c r="CH1345" t="s">
        <v>324</v>
      </c>
      <c r="CI1345">
        <v>0</v>
      </c>
      <c r="CJ1345" t="s">
        <v>324</v>
      </c>
      <c r="CK1345" t="s">
        <v>324</v>
      </c>
      <c r="CL1345" t="s">
        <v>324</v>
      </c>
      <c r="CM1345" t="s">
        <v>324</v>
      </c>
      <c r="CN1345">
        <v>0</v>
      </c>
      <c r="CO1345">
        <v>0.63900000000000001</v>
      </c>
      <c r="CP1345">
        <v>4.5999999999999999E-2</v>
      </c>
      <c r="CQ1345" t="s">
        <v>179</v>
      </c>
      <c r="CR1345">
        <v>0</v>
      </c>
      <c r="CS1345">
        <v>0.68500000000000005</v>
      </c>
      <c r="CT1345">
        <v>80</v>
      </c>
      <c r="CU1345">
        <v>4</v>
      </c>
      <c r="CV1345">
        <v>0</v>
      </c>
      <c r="CW1345">
        <v>0</v>
      </c>
      <c r="CX1345">
        <v>84</v>
      </c>
      <c r="CY1345">
        <v>0</v>
      </c>
      <c r="CZ1345">
        <v>0</v>
      </c>
      <c r="DA1345">
        <v>0</v>
      </c>
      <c r="DB1345">
        <v>0</v>
      </c>
      <c r="DC1345">
        <v>0</v>
      </c>
    </row>
    <row r="1346" spans="1:107" x14ac:dyDescent="0.45">
      <c r="A1346">
        <v>2024</v>
      </c>
      <c r="B1346">
        <v>4</v>
      </c>
      <c r="C1346" t="s">
        <v>218</v>
      </c>
      <c r="D1346">
        <v>14354</v>
      </c>
      <c r="E1346" t="s">
        <v>351</v>
      </c>
      <c r="F1346" t="s">
        <v>323</v>
      </c>
      <c r="G1346" t="s">
        <v>247</v>
      </c>
      <c r="H1346">
        <v>488.88299999999998</v>
      </c>
      <c r="I1346">
        <v>92.006</v>
      </c>
      <c r="J1346">
        <v>10.771000000000001</v>
      </c>
      <c r="K1346">
        <v>0</v>
      </c>
      <c r="L1346">
        <v>591.66</v>
      </c>
      <c r="M1346">
        <v>68897</v>
      </c>
      <c r="N1346">
        <v>1417</v>
      </c>
      <c r="O1346">
        <v>102</v>
      </c>
      <c r="P1346">
        <v>0</v>
      </c>
      <c r="Q1346">
        <v>70416</v>
      </c>
      <c r="R1346" t="s">
        <v>324</v>
      </c>
      <c r="S1346" t="s">
        <v>324</v>
      </c>
      <c r="T1346" t="s">
        <v>324</v>
      </c>
      <c r="U1346" t="s">
        <v>324</v>
      </c>
      <c r="V1346">
        <v>0</v>
      </c>
      <c r="W1346" t="s">
        <v>324</v>
      </c>
      <c r="X1346" t="s">
        <v>324</v>
      </c>
      <c r="Y1346" t="s">
        <v>324</v>
      </c>
      <c r="Z1346" t="s">
        <v>324</v>
      </c>
      <c r="AA1346">
        <v>0</v>
      </c>
      <c r="AB1346" t="s">
        <v>324</v>
      </c>
      <c r="AC1346" t="s">
        <v>324</v>
      </c>
      <c r="AD1346" t="s">
        <v>324</v>
      </c>
      <c r="AE1346" t="s">
        <v>324</v>
      </c>
      <c r="AF1346">
        <v>0</v>
      </c>
      <c r="AG1346">
        <v>55.473999999999997</v>
      </c>
      <c r="AH1346">
        <v>1.536</v>
      </c>
      <c r="AI1346">
        <v>0</v>
      </c>
      <c r="AJ1346">
        <v>0</v>
      </c>
      <c r="AK1346">
        <v>57.01</v>
      </c>
      <c r="AL1346">
        <v>6666</v>
      </c>
      <c r="AM1346">
        <v>35</v>
      </c>
      <c r="AN1346">
        <v>0</v>
      </c>
      <c r="AO1346">
        <v>0</v>
      </c>
      <c r="AP1346">
        <v>6701</v>
      </c>
      <c r="AQ1346">
        <v>139.179</v>
      </c>
      <c r="AR1346">
        <v>3.5489999999999999</v>
      </c>
      <c r="AS1346">
        <v>0</v>
      </c>
      <c r="AT1346">
        <v>0</v>
      </c>
      <c r="AU1346">
        <v>142.72800000000001</v>
      </c>
      <c r="AV1346">
        <v>5.3999999999999999E-2</v>
      </c>
      <c r="AW1346">
        <v>0</v>
      </c>
      <c r="AX1346">
        <v>0</v>
      </c>
      <c r="AY1346">
        <v>0</v>
      </c>
      <c r="AZ1346">
        <v>5.3999999999999999E-2</v>
      </c>
      <c r="BA1346">
        <v>5</v>
      </c>
      <c r="BB1346">
        <v>0</v>
      </c>
      <c r="BC1346">
        <v>0</v>
      </c>
      <c r="BD1346">
        <v>0</v>
      </c>
      <c r="BE1346">
        <v>5</v>
      </c>
      <c r="BF1346">
        <v>0.123</v>
      </c>
      <c r="BG1346">
        <v>0</v>
      </c>
      <c r="BH1346">
        <v>0</v>
      </c>
      <c r="BI1346">
        <v>0</v>
      </c>
      <c r="BJ1346">
        <v>0.123</v>
      </c>
      <c r="BK1346">
        <v>0.15</v>
      </c>
      <c r="BL1346">
        <v>3.1E-2</v>
      </c>
      <c r="BM1346">
        <v>0</v>
      </c>
      <c r="BN1346">
        <v>0</v>
      </c>
      <c r="BO1346">
        <v>0.18099999999999999</v>
      </c>
      <c r="BP1346">
        <v>45</v>
      </c>
      <c r="BQ1346">
        <v>9</v>
      </c>
      <c r="BR1346">
        <v>0</v>
      </c>
      <c r="BS1346">
        <v>0</v>
      </c>
      <c r="BT1346">
        <v>54</v>
      </c>
      <c r="BU1346" t="s">
        <v>324</v>
      </c>
      <c r="BV1346" t="s">
        <v>324</v>
      </c>
      <c r="BW1346" t="s">
        <v>324</v>
      </c>
      <c r="BX1346" t="s">
        <v>324</v>
      </c>
      <c r="BY1346">
        <v>0</v>
      </c>
      <c r="BZ1346">
        <v>0.11700000000000001</v>
      </c>
      <c r="CA1346">
        <v>0.36299999999999999</v>
      </c>
      <c r="CB1346">
        <v>1.0999999999999999E-2</v>
      </c>
      <c r="CC1346">
        <v>0</v>
      </c>
      <c r="CD1346">
        <v>0.49099999999999999</v>
      </c>
      <c r="CE1346">
        <v>19</v>
      </c>
      <c r="CF1346">
        <v>11</v>
      </c>
      <c r="CG1346">
        <v>2</v>
      </c>
      <c r="CH1346">
        <v>0</v>
      </c>
      <c r="CI1346">
        <v>32</v>
      </c>
      <c r="CJ1346" t="s">
        <v>324</v>
      </c>
      <c r="CK1346" t="s">
        <v>324</v>
      </c>
      <c r="CL1346" t="s">
        <v>324</v>
      </c>
      <c r="CM1346" t="s">
        <v>324</v>
      </c>
      <c r="CN1346">
        <v>0</v>
      </c>
      <c r="CO1346">
        <v>489.15</v>
      </c>
      <c r="CP1346">
        <v>92.4</v>
      </c>
      <c r="CQ1346">
        <v>10.782</v>
      </c>
      <c r="CR1346">
        <v>0</v>
      </c>
      <c r="CS1346">
        <v>592.33199999999999</v>
      </c>
      <c r="CT1346">
        <v>68961</v>
      </c>
      <c r="CU1346">
        <v>1437</v>
      </c>
      <c r="CV1346">
        <v>104</v>
      </c>
      <c r="CW1346">
        <v>0</v>
      </c>
      <c r="CX1346">
        <v>70502</v>
      </c>
      <c r="CY1346">
        <v>0</v>
      </c>
      <c r="CZ1346">
        <v>0</v>
      </c>
      <c r="DA1346">
        <v>0</v>
      </c>
      <c r="DB1346">
        <v>0</v>
      </c>
      <c r="DC1346">
        <v>0</v>
      </c>
    </row>
    <row r="1347" spans="1:107" x14ac:dyDescent="0.45">
      <c r="A1347">
        <v>2024</v>
      </c>
      <c r="B1347">
        <v>4</v>
      </c>
      <c r="C1347" t="s">
        <v>218</v>
      </c>
      <c r="D1347">
        <v>15444</v>
      </c>
      <c r="E1347" t="s">
        <v>557</v>
      </c>
      <c r="F1347" t="s">
        <v>323</v>
      </c>
      <c r="G1347" t="s">
        <v>244</v>
      </c>
      <c r="H1347">
        <v>8.1340000000000003</v>
      </c>
      <c r="I1347">
        <v>0.47699999999999998</v>
      </c>
      <c r="J1347" t="s">
        <v>324</v>
      </c>
      <c r="K1347" t="s">
        <v>324</v>
      </c>
      <c r="L1347">
        <v>8.6110000000000007</v>
      </c>
      <c r="M1347">
        <v>1184</v>
      </c>
      <c r="N1347">
        <v>20</v>
      </c>
      <c r="O1347" t="s">
        <v>324</v>
      </c>
      <c r="P1347" t="s">
        <v>324</v>
      </c>
      <c r="Q1347">
        <v>1204</v>
      </c>
      <c r="R1347" t="s">
        <v>324</v>
      </c>
      <c r="S1347" t="s">
        <v>324</v>
      </c>
      <c r="T1347" t="s">
        <v>324</v>
      </c>
      <c r="U1347" t="s">
        <v>324</v>
      </c>
      <c r="V1347">
        <v>0</v>
      </c>
      <c r="W1347" t="s">
        <v>324</v>
      </c>
      <c r="X1347" t="s">
        <v>324</v>
      </c>
      <c r="Y1347" t="s">
        <v>324</v>
      </c>
      <c r="Z1347" t="s">
        <v>324</v>
      </c>
      <c r="AA1347">
        <v>0</v>
      </c>
      <c r="AB1347">
        <v>615.50800000000004</v>
      </c>
      <c r="AC1347">
        <v>9.3219999999999992</v>
      </c>
      <c r="AD1347" t="s">
        <v>324</v>
      </c>
      <c r="AE1347" t="s">
        <v>324</v>
      </c>
      <c r="AF1347">
        <v>624.83000000000004</v>
      </c>
      <c r="AG1347" t="s">
        <v>324</v>
      </c>
      <c r="AH1347" t="s">
        <v>324</v>
      </c>
      <c r="AI1347" t="s">
        <v>324</v>
      </c>
      <c r="AJ1347" t="s">
        <v>324</v>
      </c>
      <c r="AK1347">
        <v>0</v>
      </c>
      <c r="AL1347" t="s">
        <v>324</v>
      </c>
      <c r="AM1347" t="s">
        <v>324</v>
      </c>
      <c r="AN1347" t="s">
        <v>324</v>
      </c>
      <c r="AO1347" t="s">
        <v>324</v>
      </c>
      <c r="AP1347">
        <v>0</v>
      </c>
      <c r="AQ1347" t="s">
        <v>324</v>
      </c>
      <c r="AR1347" t="s">
        <v>324</v>
      </c>
      <c r="AS1347" t="s">
        <v>324</v>
      </c>
      <c r="AT1347" t="s">
        <v>324</v>
      </c>
      <c r="AU1347">
        <v>0</v>
      </c>
      <c r="AV1347" t="s">
        <v>324</v>
      </c>
      <c r="AW1347" t="s">
        <v>324</v>
      </c>
      <c r="AX1347" t="s">
        <v>324</v>
      </c>
      <c r="AY1347" t="s">
        <v>324</v>
      </c>
      <c r="AZ1347">
        <v>0</v>
      </c>
      <c r="BA1347" t="s">
        <v>324</v>
      </c>
      <c r="BB1347" t="s">
        <v>324</v>
      </c>
      <c r="BC1347" t="s">
        <v>324</v>
      </c>
      <c r="BD1347" t="s">
        <v>324</v>
      </c>
      <c r="BE1347">
        <v>0</v>
      </c>
      <c r="BF1347" t="s">
        <v>324</v>
      </c>
      <c r="BG1347" t="s">
        <v>324</v>
      </c>
      <c r="BH1347" t="s">
        <v>324</v>
      </c>
      <c r="BI1347" t="s">
        <v>324</v>
      </c>
      <c r="BJ1347">
        <v>0</v>
      </c>
      <c r="BK1347" t="s">
        <v>324</v>
      </c>
      <c r="BL1347" t="s">
        <v>324</v>
      </c>
      <c r="BM1347" t="s">
        <v>324</v>
      </c>
      <c r="BN1347" t="s">
        <v>324</v>
      </c>
      <c r="BO1347">
        <v>0</v>
      </c>
      <c r="BP1347" t="s">
        <v>324</v>
      </c>
      <c r="BQ1347" t="s">
        <v>324</v>
      </c>
      <c r="BR1347" t="s">
        <v>324</v>
      </c>
      <c r="BS1347" t="s">
        <v>324</v>
      </c>
      <c r="BT1347">
        <v>0</v>
      </c>
      <c r="BU1347" t="s">
        <v>324</v>
      </c>
      <c r="BV1347" t="s">
        <v>324</v>
      </c>
      <c r="BW1347" t="s">
        <v>324</v>
      </c>
      <c r="BX1347" t="s">
        <v>324</v>
      </c>
      <c r="BY1347">
        <v>0</v>
      </c>
      <c r="BZ1347" t="s">
        <v>324</v>
      </c>
      <c r="CA1347" t="s">
        <v>324</v>
      </c>
      <c r="CB1347" t="s">
        <v>324</v>
      </c>
      <c r="CC1347" t="s">
        <v>324</v>
      </c>
      <c r="CD1347">
        <v>0</v>
      </c>
      <c r="CE1347" t="s">
        <v>324</v>
      </c>
      <c r="CF1347" t="s">
        <v>324</v>
      </c>
      <c r="CG1347" t="s">
        <v>324</v>
      </c>
      <c r="CH1347" t="s">
        <v>324</v>
      </c>
      <c r="CI1347">
        <v>0</v>
      </c>
      <c r="CJ1347" t="s">
        <v>324</v>
      </c>
      <c r="CK1347" t="s">
        <v>324</v>
      </c>
      <c r="CL1347" t="s">
        <v>324</v>
      </c>
      <c r="CM1347" t="s">
        <v>324</v>
      </c>
      <c r="CN1347">
        <v>0</v>
      </c>
      <c r="CO1347">
        <v>8.1340000000000003</v>
      </c>
      <c r="CP1347">
        <v>0.47699999999999998</v>
      </c>
      <c r="CQ1347" t="s">
        <v>179</v>
      </c>
      <c r="CR1347">
        <v>0</v>
      </c>
      <c r="CS1347">
        <v>8.6110000000000007</v>
      </c>
      <c r="CT1347">
        <v>1184</v>
      </c>
      <c r="CU1347">
        <v>20</v>
      </c>
      <c r="CV1347">
        <v>0</v>
      </c>
      <c r="CW1347">
        <v>0</v>
      </c>
      <c r="CX1347">
        <v>1204</v>
      </c>
      <c r="CY1347">
        <v>615.50800000000004</v>
      </c>
      <c r="CZ1347">
        <v>9.3219999999999992</v>
      </c>
      <c r="DA1347">
        <v>0</v>
      </c>
      <c r="DB1347">
        <v>0</v>
      </c>
      <c r="DC1347">
        <v>624.83000000000004</v>
      </c>
    </row>
    <row r="1348" spans="1:107" x14ac:dyDescent="0.45">
      <c r="A1348">
        <v>2024</v>
      </c>
      <c r="B1348">
        <v>4</v>
      </c>
      <c r="C1348" t="s">
        <v>218</v>
      </c>
      <c r="D1348">
        <v>17845</v>
      </c>
      <c r="E1348" t="s">
        <v>558</v>
      </c>
      <c r="F1348" t="s">
        <v>323</v>
      </c>
      <c r="G1348" t="s">
        <v>244</v>
      </c>
      <c r="H1348">
        <v>1.8720000000000001</v>
      </c>
      <c r="I1348">
        <v>0.58699999999999997</v>
      </c>
      <c r="J1348" t="s">
        <v>324</v>
      </c>
      <c r="K1348" t="s">
        <v>324</v>
      </c>
      <c r="L1348">
        <v>2.4590000000000001</v>
      </c>
      <c r="M1348">
        <v>285</v>
      </c>
      <c r="N1348">
        <v>3</v>
      </c>
      <c r="O1348" t="s">
        <v>324</v>
      </c>
      <c r="P1348" t="s">
        <v>324</v>
      </c>
      <c r="Q1348">
        <v>288</v>
      </c>
      <c r="R1348" t="s">
        <v>324</v>
      </c>
      <c r="S1348" t="s">
        <v>324</v>
      </c>
      <c r="T1348" t="s">
        <v>324</v>
      </c>
      <c r="U1348" t="s">
        <v>324</v>
      </c>
      <c r="V1348">
        <v>0</v>
      </c>
      <c r="W1348" t="s">
        <v>324</v>
      </c>
      <c r="X1348" t="s">
        <v>324</v>
      </c>
      <c r="Y1348" t="s">
        <v>324</v>
      </c>
      <c r="Z1348" t="s">
        <v>324</v>
      </c>
      <c r="AA1348">
        <v>0</v>
      </c>
      <c r="AB1348" t="s">
        <v>324</v>
      </c>
      <c r="AC1348" t="s">
        <v>324</v>
      </c>
      <c r="AD1348" t="s">
        <v>324</v>
      </c>
      <c r="AE1348" t="s">
        <v>324</v>
      </c>
      <c r="AF1348">
        <v>0</v>
      </c>
      <c r="AG1348" t="s">
        <v>324</v>
      </c>
      <c r="AH1348" t="s">
        <v>324</v>
      </c>
      <c r="AI1348" t="s">
        <v>324</v>
      </c>
      <c r="AJ1348" t="s">
        <v>324</v>
      </c>
      <c r="AK1348">
        <v>0</v>
      </c>
      <c r="AL1348" t="s">
        <v>324</v>
      </c>
      <c r="AM1348" t="s">
        <v>324</v>
      </c>
      <c r="AN1348" t="s">
        <v>324</v>
      </c>
      <c r="AO1348" t="s">
        <v>324</v>
      </c>
      <c r="AP1348">
        <v>0</v>
      </c>
      <c r="AQ1348" t="s">
        <v>324</v>
      </c>
      <c r="AR1348" t="s">
        <v>324</v>
      </c>
      <c r="AS1348" t="s">
        <v>324</v>
      </c>
      <c r="AT1348" t="s">
        <v>324</v>
      </c>
      <c r="AU1348">
        <v>0</v>
      </c>
      <c r="AV1348" t="s">
        <v>324</v>
      </c>
      <c r="AW1348" t="s">
        <v>324</v>
      </c>
      <c r="AX1348" t="s">
        <v>324</v>
      </c>
      <c r="AY1348" t="s">
        <v>324</v>
      </c>
      <c r="AZ1348">
        <v>0</v>
      </c>
      <c r="BA1348" t="s">
        <v>324</v>
      </c>
      <c r="BB1348" t="s">
        <v>324</v>
      </c>
      <c r="BC1348" t="s">
        <v>324</v>
      </c>
      <c r="BD1348" t="s">
        <v>324</v>
      </c>
      <c r="BE1348">
        <v>0</v>
      </c>
      <c r="BF1348" t="s">
        <v>324</v>
      </c>
      <c r="BG1348" t="s">
        <v>324</v>
      </c>
      <c r="BH1348" t="s">
        <v>324</v>
      </c>
      <c r="BI1348" t="s">
        <v>324</v>
      </c>
      <c r="BJ1348">
        <v>0</v>
      </c>
      <c r="BK1348">
        <v>3.0000000000000001E-3</v>
      </c>
      <c r="BL1348" t="s">
        <v>324</v>
      </c>
      <c r="BM1348" t="s">
        <v>324</v>
      </c>
      <c r="BN1348" t="s">
        <v>324</v>
      </c>
      <c r="BO1348">
        <v>3.0000000000000001E-3</v>
      </c>
      <c r="BP1348">
        <v>1</v>
      </c>
      <c r="BQ1348" t="s">
        <v>324</v>
      </c>
      <c r="BR1348" t="s">
        <v>324</v>
      </c>
      <c r="BS1348" t="s">
        <v>324</v>
      </c>
      <c r="BT1348">
        <v>1</v>
      </c>
      <c r="BU1348" t="s">
        <v>324</v>
      </c>
      <c r="BV1348" t="s">
        <v>324</v>
      </c>
      <c r="BW1348" t="s">
        <v>324</v>
      </c>
      <c r="BX1348" t="s">
        <v>324</v>
      </c>
      <c r="BY1348">
        <v>0</v>
      </c>
      <c r="BZ1348" t="s">
        <v>324</v>
      </c>
      <c r="CA1348" t="s">
        <v>324</v>
      </c>
      <c r="CB1348" t="s">
        <v>324</v>
      </c>
      <c r="CC1348" t="s">
        <v>324</v>
      </c>
      <c r="CD1348">
        <v>0</v>
      </c>
      <c r="CE1348" t="s">
        <v>324</v>
      </c>
      <c r="CF1348" t="s">
        <v>324</v>
      </c>
      <c r="CG1348" t="s">
        <v>324</v>
      </c>
      <c r="CH1348" t="s">
        <v>324</v>
      </c>
      <c r="CI1348">
        <v>0</v>
      </c>
      <c r="CJ1348" t="s">
        <v>324</v>
      </c>
      <c r="CK1348" t="s">
        <v>324</v>
      </c>
      <c r="CL1348" t="s">
        <v>324</v>
      </c>
      <c r="CM1348" t="s">
        <v>324</v>
      </c>
      <c r="CN1348">
        <v>0</v>
      </c>
      <c r="CO1348">
        <v>1.875</v>
      </c>
      <c r="CP1348">
        <v>0.58699999999999997</v>
      </c>
      <c r="CQ1348" t="s">
        <v>179</v>
      </c>
      <c r="CR1348">
        <v>0</v>
      </c>
      <c r="CS1348">
        <v>2.4620000000000002</v>
      </c>
      <c r="CT1348">
        <v>286</v>
      </c>
      <c r="CU1348">
        <v>3</v>
      </c>
      <c r="CV1348">
        <v>0</v>
      </c>
      <c r="CW1348">
        <v>0</v>
      </c>
      <c r="CX1348">
        <v>289</v>
      </c>
      <c r="CY1348">
        <v>0</v>
      </c>
      <c r="CZ1348">
        <v>0</v>
      </c>
      <c r="DA1348">
        <v>0</v>
      </c>
      <c r="DB1348">
        <v>0</v>
      </c>
      <c r="DC1348">
        <v>0</v>
      </c>
    </row>
    <row r="1349" spans="1:107" x14ac:dyDescent="0.45">
      <c r="A1349">
        <v>2024</v>
      </c>
      <c r="B1349">
        <v>4</v>
      </c>
      <c r="C1349" t="s">
        <v>218</v>
      </c>
      <c r="D1349">
        <v>17874</v>
      </c>
      <c r="E1349" t="s">
        <v>559</v>
      </c>
      <c r="F1349" t="s">
        <v>323</v>
      </c>
      <c r="G1349" t="s">
        <v>247</v>
      </c>
      <c r="H1349">
        <v>6.5730000000000004</v>
      </c>
      <c r="I1349">
        <v>1.5229999999999999</v>
      </c>
      <c r="J1349">
        <v>0</v>
      </c>
      <c r="K1349">
        <v>0</v>
      </c>
      <c r="L1349">
        <v>8.0960000000000001</v>
      </c>
      <c r="M1349">
        <v>805</v>
      </c>
      <c r="N1349">
        <v>32</v>
      </c>
      <c r="O1349">
        <v>0</v>
      </c>
      <c r="P1349">
        <v>0</v>
      </c>
      <c r="Q1349">
        <v>837</v>
      </c>
      <c r="R1349" t="s">
        <v>324</v>
      </c>
      <c r="S1349" t="s">
        <v>324</v>
      </c>
      <c r="T1349" t="s">
        <v>324</v>
      </c>
      <c r="U1349" t="s">
        <v>324</v>
      </c>
      <c r="V1349">
        <v>0</v>
      </c>
      <c r="W1349" t="s">
        <v>324</v>
      </c>
      <c r="X1349" t="s">
        <v>324</v>
      </c>
      <c r="Y1349" t="s">
        <v>324</v>
      </c>
      <c r="Z1349" t="s">
        <v>324</v>
      </c>
      <c r="AA1349">
        <v>0</v>
      </c>
      <c r="AB1349" t="s">
        <v>324</v>
      </c>
      <c r="AC1349" t="s">
        <v>324</v>
      </c>
      <c r="AD1349" t="s">
        <v>324</v>
      </c>
      <c r="AE1349" t="s">
        <v>324</v>
      </c>
      <c r="AF1349">
        <v>0</v>
      </c>
      <c r="AG1349" t="s">
        <v>324</v>
      </c>
      <c r="AH1349" t="s">
        <v>324</v>
      </c>
      <c r="AI1349" t="s">
        <v>324</v>
      </c>
      <c r="AJ1349" t="s">
        <v>324</v>
      </c>
      <c r="AK1349">
        <v>0</v>
      </c>
      <c r="AL1349" t="s">
        <v>324</v>
      </c>
      <c r="AM1349" t="s">
        <v>324</v>
      </c>
      <c r="AN1349" t="s">
        <v>324</v>
      </c>
      <c r="AO1349" t="s">
        <v>324</v>
      </c>
      <c r="AP1349">
        <v>0</v>
      </c>
      <c r="AQ1349" t="s">
        <v>324</v>
      </c>
      <c r="AR1349" t="s">
        <v>324</v>
      </c>
      <c r="AS1349" t="s">
        <v>324</v>
      </c>
      <c r="AT1349" t="s">
        <v>324</v>
      </c>
      <c r="AU1349">
        <v>0</v>
      </c>
      <c r="AV1349" t="s">
        <v>324</v>
      </c>
      <c r="AW1349" t="s">
        <v>324</v>
      </c>
      <c r="AX1349" t="s">
        <v>324</v>
      </c>
      <c r="AY1349" t="s">
        <v>324</v>
      </c>
      <c r="AZ1349">
        <v>0</v>
      </c>
      <c r="BA1349" t="s">
        <v>324</v>
      </c>
      <c r="BB1349" t="s">
        <v>324</v>
      </c>
      <c r="BC1349" t="s">
        <v>324</v>
      </c>
      <c r="BD1349" t="s">
        <v>324</v>
      </c>
      <c r="BE1349">
        <v>0</v>
      </c>
      <c r="BF1349" t="s">
        <v>324</v>
      </c>
      <c r="BG1349" t="s">
        <v>324</v>
      </c>
      <c r="BH1349" t="s">
        <v>324</v>
      </c>
      <c r="BI1349" t="s">
        <v>324</v>
      </c>
      <c r="BJ1349">
        <v>0</v>
      </c>
      <c r="BK1349" t="s">
        <v>324</v>
      </c>
      <c r="BL1349" t="s">
        <v>324</v>
      </c>
      <c r="BM1349" t="s">
        <v>324</v>
      </c>
      <c r="BN1349" t="s">
        <v>324</v>
      </c>
      <c r="BO1349">
        <v>0</v>
      </c>
      <c r="BP1349" t="s">
        <v>324</v>
      </c>
      <c r="BQ1349" t="s">
        <v>324</v>
      </c>
      <c r="BR1349" t="s">
        <v>324</v>
      </c>
      <c r="BS1349" t="s">
        <v>324</v>
      </c>
      <c r="BT1349">
        <v>0</v>
      </c>
      <c r="BU1349" t="s">
        <v>324</v>
      </c>
      <c r="BV1349" t="s">
        <v>324</v>
      </c>
      <c r="BW1349" t="s">
        <v>324</v>
      </c>
      <c r="BX1349" t="s">
        <v>324</v>
      </c>
      <c r="BY1349">
        <v>0</v>
      </c>
      <c r="BZ1349" t="s">
        <v>324</v>
      </c>
      <c r="CA1349" t="s">
        <v>324</v>
      </c>
      <c r="CB1349" t="s">
        <v>324</v>
      </c>
      <c r="CC1349" t="s">
        <v>324</v>
      </c>
      <c r="CD1349">
        <v>0</v>
      </c>
      <c r="CE1349" t="s">
        <v>324</v>
      </c>
      <c r="CF1349" t="s">
        <v>324</v>
      </c>
      <c r="CG1349" t="s">
        <v>324</v>
      </c>
      <c r="CH1349" t="s">
        <v>324</v>
      </c>
      <c r="CI1349">
        <v>0</v>
      </c>
      <c r="CJ1349" t="s">
        <v>324</v>
      </c>
      <c r="CK1349" t="s">
        <v>324</v>
      </c>
      <c r="CL1349" t="s">
        <v>324</v>
      </c>
      <c r="CM1349" t="s">
        <v>324</v>
      </c>
      <c r="CN1349">
        <v>0</v>
      </c>
      <c r="CO1349">
        <v>6.5730000000000004</v>
      </c>
      <c r="CP1349">
        <v>1.5229999999999999</v>
      </c>
      <c r="CQ1349" t="s">
        <v>179</v>
      </c>
      <c r="CR1349">
        <v>0</v>
      </c>
      <c r="CS1349">
        <v>8.0960000000000001</v>
      </c>
      <c r="CT1349">
        <v>805</v>
      </c>
      <c r="CU1349">
        <v>32</v>
      </c>
      <c r="CV1349">
        <v>0</v>
      </c>
      <c r="CW1349">
        <v>0</v>
      </c>
      <c r="CX1349">
        <v>837</v>
      </c>
      <c r="CY1349">
        <v>0</v>
      </c>
      <c r="CZ1349">
        <v>0</v>
      </c>
      <c r="DA1349">
        <v>0</v>
      </c>
      <c r="DB1349">
        <v>0</v>
      </c>
      <c r="DC1349">
        <v>0</v>
      </c>
    </row>
    <row r="1350" spans="1:107" x14ac:dyDescent="0.45">
      <c r="A1350">
        <v>2024</v>
      </c>
      <c r="B1350">
        <v>4</v>
      </c>
      <c r="C1350" t="s">
        <v>218</v>
      </c>
      <c r="D1350">
        <v>18206</v>
      </c>
      <c r="E1350" t="s">
        <v>560</v>
      </c>
      <c r="F1350" t="s">
        <v>323</v>
      </c>
      <c r="G1350" t="s">
        <v>244</v>
      </c>
      <c r="H1350">
        <v>1.5009999999999999</v>
      </c>
      <c r="I1350">
        <v>0.03</v>
      </c>
      <c r="J1350" t="s">
        <v>324</v>
      </c>
      <c r="K1350" t="s">
        <v>324</v>
      </c>
      <c r="L1350">
        <v>1.5309999999999999</v>
      </c>
      <c r="M1350">
        <v>216</v>
      </c>
      <c r="N1350">
        <v>3</v>
      </c>
      <c r="O1350" t="s">
        <v>324</v>
      </c>
      <c r="P1350" t="s">
        <v>324</v>
      </c>
      <c r="Q1350">
        <v>219</v>
      </c>
      <c r="R1350" t="s">
        <v>324</v>
      </c>
      <c r="S1350" t="s">
        <v>324</v>
      </c>
      <c r="T1350" t="s">
        <v>324</v>
      </c>
      <c r="U1350" t="s">
        <v>324</v>
      </c>
      <c r="V1350">
        <v>0</v>
      </c>
      <c r="W1350" t="s">
        <v>324</v>
      </c>
      <c r="X1350" t="s">
        <v>324</v>
      </c>
      <c r="Y1350" t="s">
        <v>324</v>
      </c>
      <c r="Z1350" t="s">
        <v>324</v>
      </c>
      <c r="AA1350">
        <v>0</v>
      </c>
      <c r="AB1350">
        <v>117.80200000000001</v>
      </c>
      <c r="AC1350">
        <v>1.968</v>
      </c>
      <c r="AD1350" t="s">
        <v>324</v>
      </c>
      <c r="AE1350" t="s">
        <v>324</v>
      </c>
      <c r="AF1350">
        <v>119.77</v>
      </c>
      <c r="AG1350" t="s">
        <v>324</v>
      </c>
      <c r="AH1350" t="s">
        <v>324</v>
      </c>
      <c r="AI1350" t="s">
        <v>324</v>
      </c>
      <c r="AJ1350" t="s">
        <v>324</v>
      </c>
      <c r="AK1350">
        <v>0</v>
      </c>
      <c r="AL1350" t="s">
        <v>324</v>
      </c>
      <c r="AM1350" t="s">
        <v>324</v>
      </c>
      <c r="AN1350" t="s">
        <v>324</v>
      </c>
      <c r="AO1350" t="s">
        <v>324</v>
      </c>
      <c r="AP1350">
        <v>0</v>
      </c>
      <c r="AQ1350" t="s">
        <v>324</v>
      </c>
      <c r="AR1350" t="s">
        <v>324</v>
      </c>
      <c r="AS1350" t="s">
        <v>324</v>
      </c>
      <c r="AT1350" t="s">
        <v>324</v>
      </c>
      <c r="AU1350">
        <v>0</v>
      </c>
      <c r="AV1350" t="s">
        <v>324</v>
      </c>
      <c r="AW1350" t="s">
        <v>324</v>
      </c>
      <c r="AX1350" t="s">
        <v>324</v>
      </c>
      <c r="AY1350" t="s">
        <v>324</v>
      </c>
      <c r="AZ1350">
        <v>0</v>
      </c>
      <c r="BA1350" t="s">
        <v>324</v>
      </c>
      <c r="BB1350" t="s">
        <v>324</v>
      </c>
      <c r="BC1350" t="s">
        <v>324</v>
      </c>
      <c r="BD1350" t="s">
        <v>324</v>
      </c>
      <c r="BE1350">
        <v>0</v>
      </c>
      <c r="BF1350" t="s">
        <v>324</v>
      </c>
      <c r="BG1350" t="s">
        <v>324</v>
      </c>
      <c r="BH1350" t="s">
        <v>324</v>
      </c>
      <c r="BI1350" t="s">
        <v>324</v>
      </c>
      <c r="BJ1350">
        <v>0</v>
      </c>
      <c r="BK1350" t="s">
        <v>324</v>
      </c>
      <c r="BL1350" t="s">
        <v>324</v>
      </c>
      <c r="BM1350" t="s">
        <v>324</v>
      </c>
      <c r="BN1350" t="s">
        <v>324</v>
      </c>
      <c r="BO1350">
        <v>0</v>
      </c>
      <c r="BP1350" t="s">
        <v>324</v>
      </c>
      <c r="BQ1350" t="s">
        <v>324</v>
      </c>
      <c r="BR1350" t="s">
        <v>324</v>
      </c>
      <c r="BS1350" t="s">
        <v>324</v>
      </c>
      <c r="BT1350">
        <v>0</v>
      </c>
      <c r="BU1350" t="s">
        <v>324</v>
      </c>
      <c r="BV1350" t="s">
        <v>324</v>
      </c>
      <c r="BW1350" t="s">
        <v>324</v>
      </c>
      <c r="BX1350" t="s">
        <v>324</v>
      </c>
      <c r="BY1350">
        <v>0</v>
      </c>
      <c r="BZ1350" t="s">
        <v>324</v>
      </c>
      <c r="CA1350" t="s">
        <v>324</v>
      </c>
      <c r="CB1350" t="s">
        <v>324</v>
      </c>
      <c r="CC1350" t="s">
        <v>324</v>
      </c>
      <c r="CD1350">
        <v>0</v>
      </c>
      <c r="CE1350" t="s">
        <v>324</v>
      </c>
      <c r="CF1350" t="s">
        <v>324</v>
      </c>
      <c r="CG1350" t="s">
        <v>324</v>
      </c>
      <c r="CH1350" t="s">
        <v>324</v>
      </c>
      <c r="CI1350">
        <v>0</v>
      </c>
      <c r="CJ1350" t="s">
        <v>324</v>
      </c>
      <c r="CK1350" t="s">
        <v>324</v>
      </c>
      <c r="CL1350" t="s">
        <v>324</v>
      </c>
      <c r="CM1350" t="s">
        <v>324</v>
      </c>
      <c r="CN1350">
        <v>0</v>
      </c>
      <c r="CO1350">
        <v>1.5009999999999999</v>
      </c>
      <c r="CP1350">
        <v>0.03</v>
      </c>
      <c r="CQ1350" t="s">
        <v>179</v>
      </c>
      <c r="CR1350">
        <v>0</v>
      </c>
      <c r="CS1350">
        <v>1.5309999999999999</v>
      </c>
      <c r="CT1350">
        <v>216</v>
      </c>
      <c r="CU1350">
        <v>3</v>
      </c>
      <c r="CV1350">
        <v>0</v>
      </c>
      <c r="CW1350">
        <v>0</v>
      </c>
      <c r="CX1350">
        <v>219</v>
      </c>
      <c r="CY1350">
        <v>117.80200000000001</v>
      </c>
      <c r="CZ1350">
        <v>1.968</v>
      </c>
      <c r="DA1350">
        <v>0</v>
      </c>
      <c r="DB1350">
        <v>0</v>
      </c>
      <c r="DC1350">
        <v>119.77</v>
      </c>
    </row>
    <row r="1351" spans="1:107" x14ac:dyDescent="0.45">
      <c r="A1351">
        <v>2024</v>
      </c>
      <c r="B1351">
        <v>4</v>
      </c>
      <c r="C1351" t="s">
        <v>218</v>
      </c>
      <c r="D1351">
        <v>99999</v>
      </c>
      <c r="E1351" t="s">
        <v>329</v>
      </c>
      <c r="F1351" t="s">
        <v>323</v>
      </c>
      <c r="H1351">
        <v>-67.162999999999997</v>
      </c>
      <c r="I1351">
        <v>-12.497</v>
      </c>
      <c r="J1351">
        <v>-1.8779999999999999</v>
      </c>
      <c r="K1351">
        <v>0</v>
      </c>
      <c r="L1351">
        <v>-81.539000000000001</v>
      </c>
      <c r="M1351" t="s">
        <v>324</v>
      </c>
      <c r="N1351" t="s">
        <v>324</v>
      </c>
      <c r="O1351" t="s">
        <v>324</v>
      </c>
      <c r="P1351" t="s">
        <v>324</v>
      </c>
      <c r="Q1351" t="s">
        <v>324</v>
      </c>
      <c r="R1351" t="s">
        <v>324</v>
      </c>
      <c r="S1351" t="s">
        <v>324</v>
      </c>
      <c r="T1351" t="s">
        <v>324</v>
      </c>
      <c r="U1351" t="s">
        <v>324</v>
      </c>
      <c r="V1351">
        <v>0</v>
      </c>
      <c r="W1351" t="s">
        <v>324</v>
      </c>
      <c r="X1351" t="s">
        <v>324</v>
      </c>
      <c r="Y1351" t="s">
        <v>324</v>
      </c>
      <c r="Z1351" t="s">
        <v>324</v>
      </c>
      <c r="AA1351" t="s">
        <v>324</v>
      </c>
      <c r="AB1351" t="s">
        <v>324</v>
      </c>
      <c r="AC1351" t="s">
        <v>324</v>
      </c>
      <c r="AD1351" t="s">
        <v>324</v>
      </c>
      <c r="AE1351" t="s">
        <v>324</v>
      </c>
      <c r="AF1351" t="s">
        <v>324</v>
      </c>
      <c r="AG1351">
        <v>-9.6750000000000007</v>
      </c>
      <c r="AH1351">
        <v>-0.26800000000000002</v>
      </c>
      <c r="AI1351">
        <v>0</v>
      </c>
      <c r="AJ1351">
        <v>0</v>
      </c>
      <c r="AK1351">
        <v>-9.9429999999999996</v>
      </c>
      <c r="AL1351" t="s">
        <v>324</v>
      </c>
      <c r="AM1351" t="s">
        <v>324</v>
      </c>
      <c r="AN1351" t="s">
        <v>324</v>
      </c>
      <c r="AO1351" t="s">
        <v>324</v>
      </c>
      <c r="AP1351" t="s">
        <v>324</v>
      </c>
      <c r="AQ1351" t="s">
        <v>324</v>
      </c>
      <c r="AR1351" t="s">
        <v>324</v>
      </c>
      <c r="AS1351" t="s">
        <v>324</v>
      </c>
      <c r="AT1351" t="s">
        <v>324</v>
      </c>
      <c r="AU1351" t="s">
        <v>324</v>
      </c>
      <c r="AV1351">
        <v>-8.9999999999999993E-3</v>
      </c>
      <c r="AW1351">
        <v>0</v>
      </c>
      <c r="AX1351">
        <v>0</v>
      </c>
      <c r="AY1351">
        <v>0</v>
      </c>
      <c r="AZ1351">
        <v>-8.9999999999999993E-3</v>
      </c>
      <c r="BA1351" t="s">
        <v>324</v>
      </c>
      <c r="BB1351" t="s">
        <v>324</v>
      </c>
      <c r="BC1351" t="s">
        <v>324</v>
      </c>
      <c r="BD1351" t="s">
        <v>324</v>
      </c>
      <c r="BE1351" t="s">
        <v>324</v>
      </c>
      <c r="BF1351" t="s">
        <v>324</v>
      </c>
      <c r="BG1351" t="s">
        <v>324</v>
      </c>
      <c r="BH1351" t="s">
        <v>324</v>
      </c>
      <c r="BI1351" t="s">
        <v>324</v>
      </c>
      <c r="BJ1351" t="s">
        <v>324</v>
      </c>
      <c r="BK1351" t="s">
        <v>324</v>
      </c>
      <c r="BL1351" t="s">
        <v>324</v>
      </c>
      <c r="BM1351" t="s">
        <v>324</v>
      </c>
      <c r="BN1351" t="s">
        <v>324</v>
      </c>
      <c r="BO1351" t="s">
        <v>324</v>
      </c>
      <c r="BP1351" t="s">
        <v>324</v>
      </c>
      <c r="BQ1351" t="s">
        <v>324</v>
      </c>
      <c r="BR1351" t="s">
        <v>324</v>
      </c>
      <c r="BS1351" t="s">
        <v>324</v>
      </c>
      <c r="BT1351" t="s">
        <v>324</v>
      </c>
      <c r="BU1351" t="s">
        <v>324</v>
      </c>
      <c r="BV1351" t="s">
        <v>324</v>
      </c>
      <c r="BW1351" t="s">
        <v>324</v>
      </c>
      <c r="BX1351" t="s">
        <v>324</v>
      </c>
      <c r="BY1351" t="s">
        <v>324</v>
      </c>
      <c r="BZ1351" t="s">
        <v>324</v>
      </c>
      <c r="CA1351" t="s">
        <v>324</v>
      </c>
      <c r="CB1351" t="s">
        <v>324</v>
      </c>
      <c r="CC1351" t="s">
        <v>324</v>
      </c>
      <c r="CD1351" t="s">
        <v>324</v>
      </c>
      <c r="CE1351" t="s">
        <v>324</v>
      </c>
      <c r="CF1351" t="s">
        <v>324</v>
      </c>
      <c r="CG1351" t="s">
        <v>324</v>
      </c>
      <c r="CH1351" t="s">
        <v>324</v>
      </c>
      <c r="CI1351" t="s">
        <v>324</v>
      </c>
      <c r="CJ1351" t="s">
        <v>324</v>
      </c>
      <c r="CK1351" t="s">
        <v>324</v>
      </c>
      <c r="CL1351" t="s">
        <v>324</v>
      </c>
      <c r="CM1351" t="s">
        <v>324</v>
      </c>
      <c r="CN1351" t="s">
        <v>324</v>
      </c>
      <c r="CO1351">
        <v>-67.162999999999997</v>
      </c>
      <c r="CP1351">
        <v>-12.497</v>
      </c>
      <c r="CQ1351">
        <v>-1.8779999999999999</v>
      </c>
      <c r="CR1351">
        <v>0</v>
      </c>
      <c r="CS1351">
        <v>-81.539000000000001</v>
      </c>
      <c r="CT1351" t="s">
        <v>324</v>
      </c>
      <c r="CU1351" t="s">
        <v>324</v>
      </c>
      <c r="CV1351" t="s">
        <v>324</v>
      </c>
      <c r="CW1351" t="s">
        <v>324</v>
      </c>
      <c r="CX1351" t="s">
        <v>324</v>
      </c>
      <c r="CY1351" t="s">
        <v>324</v>
      </c>
      <c r="CZ1351" t="s">
        <v>324</v>
      </c>
      <c r="DA1351" t="s">
        <v>324</v>
      </c>
      <c r="DB1351" t="s">
        <v>324</v>
      </c>
      <c r="DC1351" t="s">
        <v>324</v>
      </c>
    </row>
    <row r="1352" spans="1:107" x14ac:dyDescent="0.45">
      <c r="A1352">
        <v>2024</v>
      </c>
      <c r="B1352">
        <v>4</v>
      </c>
      <c r="C1352" t="s">
        <v>224</v>
      </c>
      <c r="D1352">
        <v>84</v>
      </c>
      <c r="E1352" t="s">
        <v>561</v>
      </c>
      <c r="F1352" t="s">
        <v>323</v>
      </c>
      <c r="G1352" t="s">
        <v>244</v>
      </c>
      <c r="H1352">
        <v>1.2330000000000001</v>
      </c>
      <c r="I1352">
        <v>0.439</v>
      </c>
      <c r="J1352">
        <v>0</v>
      </c>
      <c r="K1352">
        <v>0</v>
      </c>
      <c r="L1352">
        <v>1.6719999999999999</v>
      </c>
      <c r="M1352">
        <v>162</v>
      </c>
      <c r="N1352">
        <v>25</v>
      </c>
      <c r="O1352">
        <v>0</v>
      </c>
      <c r="P1352">
        <v>0</v>
      </c>
      <c r="Q1352">
        <v>187</v>
      </c>
      <c r="R1352">
        <v>0</v>
      </c>
      <c r="S1352">
        <v>0</v>
      </c>
      <c r="T1352">
        <v>0</v>
      </c>
      <c r="U1352">
        <v>0</v>
      </c>
      <c r="V1352">
        <v>0</v>
      </c>
      <c r="W1352">
        <v>0</v>
      </c>
      <c r="X1352">
        <v>0</v>
      </c>
      <c r="Y1352">
        <v>0</v>
      </c>
      <c r="Z1352">
        <v>0</v>
      </c>
      <c r="AA1352">
        <v>0</v>
      </c>
      <c r="AB1352">
        <v>0</v>
      </c>
      <c r="AC1352">
        <v>0</v>
      </c>
      <c r="AD1352">
        <v>0</v>
      </c>
      <c r="AE1352">
        <v>0</v>
      </c>
      <c r="AF1352">
        <v>0</v>
      </c>
      <c r="AG1352">
        <v>0</v>
      </c>
      <c r="AH1352">
        <v>0</v>
      </c>
      <c r="AI1352">
        <v>0</v>
      </c>
      <c r="AJ1352">
        <v>0</v>
      </c>
      <c r="AK1352">
        <v>0</v>
      </c>
      <c r="AL1352">
        <v>0</v>
      </c>
      <c r="AM1352">
        <v>0</v>
      </c>
      <c r="AN1352">
        <v>0</v>
      </c>
      <c r="AO1352">
        <v>0</v>
      </c>
      <c r="AP1352">
        <v>0</v>
      </c>
      <c r="AQ1352">
        <v>0</v>
      </c>
      <c r="AR1352">
        <v>0</v>
      </c>
      <c r="AS1352">
        <v>0</v>
      </c>
      <c r="AT1352">
        <v>0</v>
      </c>
      <c r="AU1352">
        <v>0</v>
      </c>
      <c r="AV1352">
        <v>0</v>
      </c>
      <c r="AW1352">
        <v>0</v>
      </c>
      <c r="AX1352">
        <v>0</v>
      </c>
      <c r="AY1352">
        <v>0</v>
      </c>
      <c r="AZ1352">
        <v>0</v>
      </c>
      <c r="BA1352">
        <v>0</v>
      </c>
      <c r="BB1352">
        <v>0</v>
      </c>
      <c r="BC1352">
        <v>0</v>
      </c>
      <c r="BD1352">
        <v>0</v>
      </c>
      <c r="BE1352">
        <v>0</v>
      </c>
      <c r="BF1352">
        <v>0</v>
      </c>
      <c r="BG1352">
        <v>0</v>
      </c>
      <c r="BH1352">
        <v>0</v>
      </c>
      <c r="BI1352">
        <v>0</v>
      </c>
      <c r="BJ1352">
        <v>0</v>
      </c>
      <c r="BK1352">
        <v>1.2E-2</v>
      </c>
      <c r="BL1352">
        <v>2E-3</v>
      </c>
      <c r="BM1352">
        <v>0</v>
      </c>
      <c r="BN1352">
        <v>0</v>
      </c>
      <c r="BO1352">
        <v>1.4E-2</v>
      </c>
      <c r="BP1352">
        <v>5</v>
      </c>
      <c r="BQ1352">
        <v>1</v>
      </c>
      <c r="BR1352">
        <v>0</v>
      </c>
      <c r="BS1352">
        <v>0</v>
      </c>
      <c r="BT1352">
        <v>6</v>
      </c>
      <c r="BU1352">
        <v>0</v>
      </c>
      <c r="BV1352">
        <v>0</v>
      </c>
      <c r="BW1352">
        <v>0</v>
      </c>
      <c r="BX1352">
        <v>0</v>
      </c>
      <c r="BY1352">
        <v>0</v>
      </c>
      <c r="BZ1352">
        <v>0</v>
      </c>
      <c r="CA1352">
        <v>0</v>
      </c>
      <c r="CB1352">
        <v>0</v>
      </c>
      <c r="CC1352">
        <v>0</v>
      </c>
      <c r="CD1352">
        <v>0</v>
      </c>
      <c r="CE1352">
        <v>0</v>
      </c>
      <c r="CF1352">
        <v>0</v>
      </c>
      <c r="CG1352">
        <v>0</v>
      </c>
      <c r="CH1352">
        <v>0</v>
      </c>
      <c r="CI1352">
        <v>0</v>
      </c>
      <c r="CJ1352">
        <v>0</v>
      </c>
      <c r="CK1352">
        <v>0</v>
      </c>
      <c r="CL1352">
        <v>0</v>
      </c>
      <c r="CM1352">
        <v>0</v>
      </c>
      <c r="CN1352">
        <v>0</v>
      </c>
      <c r="CO1352">
        <v>1.2450000000000001</v>
      </c>
      <c r="CP1352">
        <v>0.441</v>
      </c>
      <c r="CQ1352" t="s">
        <v>179</v>
      </c>
      <c r="CR1352">
        <v>0</v>
      </c>
      <c r="CS1352">
        <v>1.6859999999999999</v>
      </c>
      <c r="CT1352">
        <v>167</v>
      </c>
      <c r="CU1352">
        <v>26</v>
      </c>
      <c r="CV1352">
        <v>0</v>
      </c>
      <c r="CW1352">
        <v>0</v>
      </c>
      <c r="CX1352">
        <v>193</v>
      </c>
      <c r="CY1352">
        <v>0</v>
      </c>
      <c r="CZ1352">
        <v>0</v>
      </c>
      <c r="DA1352">
        <v>0</v>
      </c>
      <c r="DB1352">
        <v>0</v>
      </c>
      <c r="DC1352">
        <v>0</v>
      </c>
    </row>
    <row r="1353" spans="1:107" x14ac:dyDescent="0.45">
      <c r="A1353">
        <v>2024</v>
      </c>
      <c r="B1353">
        <v>4</v>
      </c>
      <c r="C1353" t="s">
        <v>224</v>
      </c>
      <c r="D1353">
        <v>733</v>
      </c>
      <c r="E1353" t="s">
        <v>562</v>
      </c>
      <c r="F1353" t="s">
        <v>323</v>
      </c>
      <c r="G1353" t="s">
        <v>244</v>
      </c>
      <c r="H1353">
        <v>30.895</v>
      </c>
      <c r="I1353">
        <v>6.6390000000000002</v>
      </c>
      <c r="J1353">
        <v>0.19</v>
      </c>
      <c r="K1353" t="s">
        <v>324</v>
      </c>
      <c r="L1353">
        <v>37.723999999999997</v>
      </c>
      <c r="M1353">
        <v>4208</v>
      </c>
      <c r="N1353">
        <v>164</v>
      </c>
      <c r="O1353">
        <v>6</v>
      </c>
      <c r="P1353" t="s">
        <v>324</v>
      </c>
      <c r="Q1353">
        <v>4378</v>
      </c>
      <c r="R1353" t="s">
        <v>324</v>
      </c>
      <c r="S1353">
        <v>0.94499999999999995</v>
      </c>
      <c r="T1353" t="s">
        <v>324</v>
      </c>
      <c r="U1353" t="s">
        <v>324</v>
      </c>
      <c r="V1353">
        <v>0.94499999999999995</v>
      </c>
      <c r="W1353" t="s">
        <v>324</v>
      </c>
      <c r="X1353">
        <v>3</v>
      </c>
      <c r="Y1353" t="s">
        <v>324</v>
      </c>
      <c r="Z1353" t="s">
        <v>324</v>
      </c>
      <c r="AA1353">
        <v>3</v>
      </c>
      <c r="AB1353">
        <v>2445.7080000000001</v>
      </c>
      <c r="AC1353">
        <v>444.15899999999999</v>
      </c>
      <c r="AD1353">
        <v>6.8019999999999996</v>
      </c>
      <c r="AE1353" t="s">
        <v>324</v>
      </c>
      <c r="AF1353">
        <v>2896.6689999999999</v>
      </c>
      <c r="AG1353">
        <v>3.0470000000000002</v>
      </c>
      <c r="AH1353">
        <v>0.09</v>
      </c>
      <c r="AI1353" t="s">
        <v>324</v>
      </c>
      <c r="AJ1353" t="s">
        <v>324</v>
      </c>
      <c r="AK1353">
        <v>3.137</v>
      </c>
      <c r="AL1353">
        <v>637</v>
      </c>
      <c r="AM1353">
        <v>10</v>
      </c>
      <c r="AN1353" t="s">
        <v>324</v>
      </c>
      <c r="AO1353" t="s">
        <v>324</v>
      </c>
      <c r="AP1353">
        <v>647</v>
      </c>
      <c r="AQ1353">
        <v>6.63</v>
      </c>
      <c r="AR1353">
        <v>0.23499999999999999</v>
      </c>
      <c r="AS1353" t="s">
        <v>324</v>
      </c>
      <c r="AT1353" t="s">
        <v>324</v>
      </c>
      <c r="AU1353">
        <v>6.8650000000000002</v>
      </c>
      <c r="AV1353" t="s">
        <v>324</v>
      </c>
      <c r="AW1353">
        <v>3.0000000000000001E-3</v>
      </c>
      <c r="AX1353" t="s">
        <v>324</v>
      </c>
      <c r="AY1353" t="s">
        <v>324</v>
      </c>
      <c r="AZ1353">
        <v>3.0000000000000001E-3</v>
      </c>
      <c r="BA1353" t="s">
        <v>324</v>
      </c>
      <c r="BB1353">
        <v>1</v>
      </c>
      <c r="BC1353" t="s">
        <v>324</v>
      </c>
      <c r="BD1353" t="s">
        <v>324</v>
      </c>
      <c r="BE1353">
        <v>1</v>
      </c>
      <c r="BF1353" t="s">
        <v>324</v>
      </c>
      <c r="BG1353">
        <v>3.0000000000000001E-3</v>
      </c>
      <c r="BH1353" t="s">
        <v>324</v>
      </c>
      <c r="BI1353" t="s">
        <v>324</v>
      </c>
      <c r="BJ1353">
        <v>3.0000000000000001E-3</v>
      </c>
      <c r="BK1353">
        <v>0.06</v>
      </c>
      <c r="BL1353">
        <v>3.5000000000000003E-2</v>
      </c>
      <c r="BM1353" t="s">
        <v>324</v>
      </c>
      <c r="BN1353" t="s">
        <v>324</v>
      </c>
      <c r="BO1353">
        <v>9.5000000000000001E-2</v>
      </c>
      <c r="BP1353">
        <v>15</v>
      </c>
      <c r="BQ1353">
        <v>4</v>
      </c>
      <c r="BR1353" t="s">
        <v>324</v>
      </c>
      <c r="BS1353" t="s">
        <v>324</v>
      </c>
      <c r="BT1353">
        <v>19</v>
      </c>
      <c r="BU1353">
        <v>1.774</v>
      </c>
      <c r="BV1353">
        <v>0.32</v>
      </c>
      <c r="BW1353" t="s">
        <v>324</v>
      </c>
      <c r="BX1353" t="s">
        <v>324</v>
      </c>
      <c r="BY1353">
        <v>2.0939999999999999</v>
      </c>
      <c r="BZ1353" t="s">
        <v>324</v>
      </c>
      <c r="CA1353">
        <v>1E-3</v>
      </c>
      <c r="CB1353" t="s">
        <v>324</v>
      </c>
      <c r="CC1353" t="s">
        <v>324</v>
      </c>
      <c r="CD1353">
        <v>1E-3</v>
      </c>
      <c r="CE1353" t="s">
        <v>324</v>
      </c>
      <c r="CF1353">
        <v>1</v>
      </c>
      <c r="CG1353" t="s">
        <v>324</v>
      </c>
      <c r="CH1353" t="s">
        <v>324</v>
      </c>
      <c r="CI1353">
        <v>1</v>
      </c>
      <c r="CJ1353" t="s">
        <v>324</v>
      </c>
      <c r="CK1353">
        <v>0</v>
      </c>
      <c r="CL1353" t="s">
        <v>324</v>
      </c>
      <c r="CM1353" t="s">
        <v>324</v>
      </c>
      <c r="CN1353">
        <v>0</v>
      </c>
      <c r="CO1353">
        <v>30.954999999999998</v>
      </c>
      <c r="CP1353">
        <v>7.62</v>
      </c>
      <c r="CQ1353">
        <v>0.19</v>
      </c>
      <c r="CR1353">
        <v>0</v>
      </c>
      <c r="CS1353">
        <v>38.765000000000001</v>
      </c>
      <c r="CT1353">
        <v>4223</v>
      </c>
      <c r="CU1353">
        <v>172</v>
      </c>
      <c r="CV1353">
        <v>6</v>
      </c>
      <c r="CW1353">
        <v>0</v>
      </c>
      <c r="CX1353">
        <v>4401</v>
      </c>
      <c r="CY1353">
        <v>2447.482</v>
      </c>
      <c r="CZ1353">
        <v>444.47899999999998</v>
      </c>
      <c r="DA1353">
        <v>6.8019999999999996</v>
      </c>
      <c r="DB1353">
        <v>0</v>
      </c>
      <c r="DC1353">
        <v>2898.7629999999999</v>
      </c>
    </row>
    <row r="1354" spans="1:107" x14ac:dyDescent="0.45">
      <c r="A1354">
        <v>2024</v>
      </c>
      <c r="B1354">
        <v>4</v>
      </c>
      <c r="C1354" t="s">
        <v>224</v>
      </c>
      <c r="D1354">
        <v>10171</v>
      </c>
      <c r="E1354" t="s">
        <v>413</v>
      </c>
      <c r="F1354" t="s">
        <v>323</v>
      </c>
      <c r="G1354" t="s">
        <v>247</v>
      </c>
      <c r="H1354">
        <v>0.53700000000000003</v>
      </c>
      <c r="I1354">
        <v>7.1379999999999999</v>
      </c>
      <c r="J1354" t="s">
        <v>324</v>
      </c>
      <c r="K1354" t="s">
        <v>324</v>
      </c>
      <c r="L1354">
        <v>7.6749999999999998</v>
      </c>
      <c r="M1354">
        <v>60</v>
      </c>
      <c r="N1354">
        <v>18</v>
      </c>
      <c r="O1354" t="s">
        <v>324</v>
      </c>
      <c r="P1354" t="s">
        <v>324</v>
      </c>
      <c r="Q1354">
        <v>78</v>
      </c>
      <c r="R1354" t="s">
        <v>324</v>
      </c>
      <c r="S1354" t="s">
        <v>324</v>
      </c>
      <c r="T1354" t="s">
        <v>324</v>
      </c>
      <c r="U1354" t="s">
        <v>324</v>
      </c>
      <c r="V1354">
        <v>0</v>
      </c>
      <c r="W1354" t="s">
        <v>324</v>
      </c>
      <c r="X1354" t="s">
        <v>324</v>
      </c>
      <c r="Y1354" t="s">
        <v>324</v>
      </c>
      <c r="Z1354" t="s">
        <v>324</v>
      </c>
      <c r="AA1354">
        <v>0</v>
      </c>
      <c r="AB1354">
        <v>26.12</v>
      </c>
      <c r="AC1354">
        <v>406.09699999999998</v>
      </c>
      <c r="AD1354" t="s">
        <v>324</v>
      </c>
      <c r="AE1354" t="s">
        <v>324</v>
      </c>
      <c r="AF1354">
        <v>432.21699999999998</v>
      </c>
      <c r="AG1354">
        <v>0.114</v>
      </c>
      <c r="AH1354" t="s">
        <v>324</v>
      </c>
      <c r="AI1354" t="s">
        <v>324</v>
      </c>
      <c r="AJ1354" t="s">
        <v>324</v>
      </c>
      <c r="AK1354">
        <v>0.114</v>
      </c>
      <c r="AL1354">
        <v>22</v>
      </c>
      <c r="AM1354" t="s">
        <v>324</v>
      </c>
      <c r="AN1354" t="s">
        <v>324</v>
      </c>
      <c r="AO1354" t="s">
        <v>324</v>
      </c>
      <c r="AP1354">
        <v>22</v>
      </c>
      <c r="AQ1354">
        <v>0</v>
      </c>
      <c r="AR1354" t="s">
        <v>324</v>
      </c>
      <c r="AS1354" t="s">
        <v>324</v>
      </c>
      <c r="AT1354" t="s">
        <v>324</v>
      </c>
      <c r="AU1354">
        <v>0</v>
      </c>
      <c r="AV1354" t="s">
        <v>324</v>
      </c>
      <c r="AW1354" t="s">
        <v>324</v>
      </c>
      <c r="AX1354" t="s">
        <v>324</v>
      </c>
      <c r="AY1354" t="s">
        <v>324</v>
      </c>
      <c r="AZ1354">
        <v>0</v>
      </c>
      <c r="BA1354" t="s">
        <v>324</v>
      </c>
      <c r="BB1354" t="s">
        <v>324</v>
      </c>
      <c r="BC1354" t="s">
        <v>324</v>
      </c>
      <c r="BD1354" t="s">
        <v>324</v>
      </c>
      <c r="BE1354">
        <v>0</v>
      </c>
      <c r="BF1354" t="s">
        <v>324</v>
      </c>
      <c r="BG1354" t="s">
        <v>324</v>
      </c>
      <c r="BH1354" t="s">
        <v>324</v>
      </c>
      <c r="BI1354" t="s">
        <v>324</v>
      </c>
      <c r="BJ1354">
        <v>0</v>
      </c>
      <c r="BK1354" t="s">
        <v>324</v>
      </c>
      <c r="BL1354" t="s">
        <v>324</v>
      </c>
      <c r="BM1354" t="s">
        <v>324</v>
      </c>
      <c r="BN1354" t="s">
        <v>324</v>
      </c>
      <c r="BO1354">
        <v>0</v>
      </c>
      <c r="BP1354" t="s">
        <v>324</v>
      </c>
      <c r="BQ1354" t="s">
        <v>324</v>
      </c>
      <c r="BR1354" t="s">
        <v>324</v>
      </c>
      <c r="BS1354" t="s">
        <v>324</v>
      </c>
      <c r="BT1354">
        <v>0</v>
      </c>
      <c r="BU1354" t="s">
        <v>324</v>
      </c>
      <c r="BV1354" t="s">
        <v>324</v>
      </c>
      <c r="BW1354" t="s">
        <v>324</v>
      </c>
      <c r="BX1354" t="s">
        <v>324</v>
      </c>
      <c r="BY1354">
        <v>0</v>
      </c>
      <c r="BZ1354" t="s">
        <v>324</v>
      </c>
      <c r="CA1354" t="s">
        <v>324</v>
      </c>
      <c r="CB1354" t="s">
        <v>324</v>
      </c>
      <c r="CC1354" t="s">
        <v>324</v>
      </c>
      <c r="CD1354">
        <v>0</v>
      </c>
      <c r="CE1354" t="s">
        <v>324</v>
      </c>
      <c r="CF1354" t="s">
        <v>324</v>
      </c>
      <c r="CG1354" t="s">
        <v>324</v>
      </c>
      <c r="CH1354" t="s">
        <v>324</v>
      </c>
      <c r="CI1354">
        <v>0</v>
      </c>
      <c r="CJ1354" t="s">
        <v>324</v>
      </c>
      <c r="CK1354" t="s">
        <v>324</v>
      </c>
      <c r="CL1354" t="s">
        <v>324</v>
      </c>
      <c r="CM1354" t="s">
        <v>324</v>
      </c>
      <c r="CN1354">
        <v>0</v>
      </c>
      <c r="CO1354">
        <v>0.53700000000000003</v>
      </c>
      <c r="CP1354">
        <v>7.1379999999999999</v>
      </c>
      <c r="CQ1354" t="s">
        <v>179</v>
      </c>
      <c r="CR1354">
        <v>0</v>
      </c>
      <c r="CS1354">
        <v>7.6749999999999998</v>
      </c>
      <c r="CT1354">
        <v>60</v>
      </c>
      <c r="CU1354">
        <v>18</v>
      </c>
      <c r="CV1354">
        <v>0</v>
      </c>
      <c r="CW1354">
        <v>0</v>
      </c>
      <c r="CX1354">
        <v>78</v>
      </c>
      <c r="CY1354">
        <v>26.12</v>
      </c>
      <c r="CZ1354">
        <v>406.09699999999998</v>
      </c>
      <c r="DA1354">
        <v>0</v>
      </c>
      <c r="DB1354">
        <v>0</v>
      </c>
      <c r="DC1354">
        <v>432.21699999999998</v>
      </c>
    </row>
    <row r="1355" spans="1:107" x14ac:dyDescent="0.45">
      <c r="A1355">
        <v>2024</v>
      </c>
      <c r="B1355">
        <v>4</v>
      </c>
      <c r="C1355" t="s">
        <v>224</v>
      </c>
      <c r="D1355">
        <v>17066</v>
      </c>
      <c r="E1355" t="s">
        <v>563</v>
      </c>
      <c r="F1355" t="s">
        <v>323</v>
      </c>
      <c r="G1355" t="s">
        <v>244</v>
      </c>
      <c r="H1355">
        <v>9.4380000000000006</v>
      </c>
      <c r="I1355">
        <v>4.9489999999999998</v>
      </c>
      <c r="J1355">
        <v>3.802</v>
      </c>
      <c r="K1355">
        <v>0</v>
      </c>
      <c r="L1355">
        <v>18.189</v>
      </c>
      <c r="M1355">
        <v>1184</v>
      </c>
      <c r="N1355">
        <v>71</v>
      </c>
      <c r="O1355">
        <v>24</v>
      </c>
      <c r="P1355">
        <v>0</v>
      </c>
      <c r="Q1355">
        <v>1279</v>
      </c>
      <c r="R1355" t="s">
        <v>324</v>
      </c>
      <c r="S1355" t="s">
        <v>324</v>
      </c>
      <c r="T1355" t="s">
        <v>324</v>
      </c>
      <c r="U1355" t="s">
        <v>324</v>
      </c>
      <c r="V1355">
        <v>0</v>
      </c>
      <c r="W1355" t="s">
        <v>324</v>
      </c>
      <c r="X1355" t="s">
        <v>324</v>
      </c>
      <c r="Y1355" t="s">
        <v>324</v>
      </c>
      <c r="Z1355" t="s">
        <v>324</v>
      </c>
      <c r="AA1355">
        <v>0</v>
      </c>
      <c r="AB1355" t="s">
        <v>324</v>
      </c>
      <c r="AC1355" t="s">
        <v>324</v>
      </c>
      <c r="AD1355" t="s">
        <v>324</v>
      </c>
      <c r="AE1355" t="s">
        <v>324</v>
      </c>
      <c r="AF1355">
        <v>0</v>
      </c>
      <c r="AG1355" t="s">
        <v>324</v>
      </c>
      <c r="AH1355" t="s">
        <v>324</v>
      </c>
      <c r="AI1355" t="s">
        <v>324</v>
      </c>
      <c r="AJ1355" t="s">
        <v>324</v>
      </c>
      <c r="AK1355">
        <v>0</v>
      </c>
      <c r="AL1355" t="s">
        <v>324</v>
      </c>
      <c r="AM1355" t="s">
        <v>324</v>
      </c>
      <c r="AN1355" t="s">
        <v>324</v>
      </c>
      <c r="AO1355" t="s">
        <v>324</v>
      </c>
      <c r="AP1355">
        <v>0</v>
      </c>
      <c r="AQ1355" t="s">
        <v>324</v>
      </c>
      <c r="AR1355" t="s">
        <v>324</v>
      </c>
      <c r="AS1355" t="s">
        <v>324</v>
      </c>
      <c r="AT1355" t="s">
        <v>324</v>
      </c>
      <c r="AU1355">
        <v>0</v>
      </c>
      <c r="AV1355" t="s">
        <v>324</v>
      </c>
      <c r="AW1355" t="s">
        <v>324</v>
      </c>
      <c r="AX1355" t="s">
        <v>324</v>
      </c>
      <c r="AY1355" t="s">
        <v>324</v>
      </c>
      <c r="AZ1355">
        <v>0</v>
      </c>
      <c r="BA1355" t="s">
        <v>324</v>
      </c>
      <c r="BB1355" t="s">
        <v>324</v>
      </c>
      <c r="BC1355" t="s">
        <v>324</v>
      </c>
      <c r="BD1355" t="s">
        <v>324</v>
      </c>
      <c r="BE1355">
        <v>0</v>
      </c>
      <c r="BF1355" t="s">
        <v>324</v>
      </c>
      <c r="BG1355" t="s">
        <v>324</v>
      </c>
      <c r="BH1355" t="s">
        <v>324</v>
      </c>
      <c r="BI1355" t="s">
        <v>324</v>
      </c>
      <c r="BJ1355">
        <v>0</v>
      </c>
      <c r="BK1355">
        <v>3.4000000000000002E-2</v>
      </c>
      <c r="BL1355" t="s">
        <v>324</v>
      </c>
      <c r="BM1355" t="s">
        <v>324</v>
      </c>
      <c r="BN1355" t="s">
        <v>324</v>
      </c>
      <c r="BO1355">
        <v>3.4000000000000002E-2</v>
      </c>
      <c r="BP1355">
        <v>8</v>
      </c>
      <c r="BQ1355" t="s">
        <v>324</v>
      </c>
      <c r="BR1355" t="s">
        <v>324</v>
      </c>
      <c r="BS1355" t="s">
        <v>324</v>
      </c>
      <c r="BT1355">
        <v>8</v>
      </c>
      <c r="BU1355" t="s">
        <v>324</v>
      </c>
      <c r="BV1355" t="s">
        <v>324</v>
      </c>
      <c r="BW1355" t="s">
        <v>324</v>
      </c>
      <c r="BX1355" t="s">
        <v>324</v>
      </c>
      <c r="BY1355">
        <v>0</v>
      </c>
      <c r="BZ1355" t="s">
        <v>324</v>
      </c>
      <c r="CA1355" t="s">
        <v>324</v>
      </c>
      <c r="CB1355" t="s">
        <v>324</v>
      </c>
      <c r="CC1355" t="s">
        <v>324</v>
      </c>
      <c r="CD1355">
        <v>0</v>
      </c>
      <c r="CE1355" t="s">
        <v>324</v>
      </c>
      <c r="CF1355" t="s">
        <v>324</v>
      </c>
      <c r="CG1355" t="s">
        <v>324</v>
      </c>
      <c r="CH1355" t="s">
        <v>324</v>
      </c>
      <c r="CI1355">
        <v>0</v>
      </c>
      <c r="CJ1355" t="s">
        <v>324</v>
      </c>
      <c r="CK1355" t="s">
        <v>324</v>
      </c>
      <c r="CL1355" t="s">
        <v>324</v>
      </c>
      <c r="CM1355" t="s">
        <v>324</v>
      </c>
      <c r="CN1355">
        <v>0</v>
      </c>
      <c r="CO1355">
        <v>9.4719999999999995</v>
      </c>
      <c r="CP1355">
        <v>4.9489999999999998</v>
      </c>
      <c r="CQ1355">
        <v>3.802</v>
      </c>
      <c r="CR1355">
        <v>0</v>
      </c>
      <c r="CS1355">
        <v>18.222999999999999</v>
      </c>
      <c r="CT1355">
        <v>1192</v>
      </c>
      <c r="CU1355">
        <v>71</v>
      </c>
      <c r="CV1355">
        <v>24</v>
      </c>
      <c r="CW1355">
        <v>0</v>
      </c>
      <c r="CX1355">
        <v>1287</v>
      </c>
      <c r="CY1355">
        <v>0</v>
      </c>
      <c r="CZ1355">
        <v>0</v>
      </c>
      <c r="DA1355">
        <v>0</v>
      </c>
      <c r="DB1355">
        <v>0</v>
      </c>
      <c r="DC1355">
        <v>0</v>
      </c>
    </row>
    <row r="1356" spans="1:107" x14ac:dyDescent="0.45">
      <c r="A1356">
        <v>2024</v>
      </c>
      <c r="B1356">
        <v>4</v>
      </c>
      <c r="C1356" t="s">
        <v>224</v>
      </c>
      <c r="D1356">
        <v>19876</v>
      </c>
      <c r="E1356" t="s">
        <v>470</v>
      </c>
      <c r="F1356" t="s">
        <v>323</v>
      </c>
      <c r="G1356" t="s">
        <v>244</v>
      </c>
      <c r="H1356">
        <v>332.15300000000002</v>
      </c>
      <c r="I1356">
        <v>152.09200000000001</v>
      </c>
      <c r="J1356">
        <v>0.121</v>
      </c>
      <c r="K1356" t="s">
        <v>324</v>
      </c>
      <c r="L1356">
        <v>484.36599999999999</v>
      </c>
      <c r="M1356">
        <v>44993</v>
      </c>
      <c r="N1356">
        <v>1062</v>
      </c>
      <c r="O1356">
        <v>8</v>
      </c>
      <c r="P1356" t="s">
        <v>324</v>
      </c>
      <c r="Q1356">
        <v>46063</v>
      </c>
      <c r="R1356" t="s">
        <v>324</v>
      </c>
      <c r="S1356" t="s">
        <v>324</v>
      </c>
      <c r="T1356" t="s">
        <v>324</v>
      </c>
      <c r="U1356" t="s">
        <v>324</v>
      </c>
      <c r="V1356">
        <v>0</v>
      </c>
      <c r="W1356" t="s">
        <v>324</v>
      </c>
      <c r="X1356" t="s">
        <v>324</v>
      </c>
      <c r="Y1356" t="s">
        <v>324</v>
      </c>
      <c r="Z1356" t="s">
        <v>324</v>
      </c>
      <c r="AA1356">
        <v>0</v>
      </c>
      <c r="AB1356" t="s">
        <v>324</v>
      </c>
      <c r="AC1356" t="s">
        <v>324</v>
      </c>
      <c r="AD1356" t="s">
        <v>324</v>
      </c>
      <c r="AE1356" t="s">
        <v>324</v>
      </c>
      <c r="AF1356">
        <v>0</v>
      </c>
      <c r="AG1356" t="s">
        <v>324</v>
      </c>
      <c r="AH1356" t="s">
        <v>324</v>
      </c>
      <c r="AI1356" t="s">
        <v>324</v>
      </c>
      <c r="AJ1356" t="s">
        <v>324</v>
      </c>
      <c r="AK1356">
        <v>0</v>
      </c>
      <c r="AL1356" t="s">
        <v>324</v>
      </c>
      <c r="AM1356" t="s">
        <v>324</v>
      </c>
      <c r="AN1356" t="s">
        <v>324</v>
      </c>
      <c r="AO1356" t="s">
        <v>324</v>
      </c>
      <c r="AP1356">
        <v>0</v>
      </c>
      <c r="AQ1356" t="s">
        <v>324</v>
      </c>
      <c r="AR1356" t="s">
        <v>324</v>
      </c>
      <c r="AS1356" t="s">
        <v>324</v>
      </c>
      <c r="AT1356" t="s">
        <v>324</v>
      </c>
      <c r="AU1356">
        <v>0</v>
      </c>
      <c r="AV1356" t="s">
        <v>324</v>
      </c>
      <c r="AW1356" t="s">
        <v>324</v>
      </c>
      <c r="AX1356" t="s">
        <v>324</v>
      </c>
      <c r="AY1356" t="s">
        <v>324</v>
      </c>
      <c r="AZ1356">
        <v>0</v>
      </c>
      <c r="BA1356" t="s">
        <v>324</v>
      </c>
      <c r="BB1356" t="s">
        <v>324</v>
      </c>
      <c r="BC1356" t="s">
        <v>324</v>
      </c>
      <c r="BD1356" t="s">
        <v>324</v>
      </c>
      <c r="BE1356">
        <v>0</v>
      </c>
      <c r="BF1356" t="s">
        <v>324</v>
      </c>
      <c r="BG1356" t="s">
        <v>324</v>
      </c>
      <c r="BH1356" t="s">
        <v>324</v>
      </c>
      <c r="BI1356" t="s">
        <v>324</v>
      </c>
      <c r="BJ1356">
        <v>0</v>
      </c>
      <c r="BK1356">
        <v>7.8E-2</v>
      </c>
      <c r="BL1356">
        <v>0.112</v>
      </c>
      <c r="BM1356" t="s">
        <v>324</v>
      </c>
      <c r="BN1356" t="s">
        <v>324</v>
      </c>
      <c r="BO1356">
        <v>0.19</v>
      </c>
      <c r="BP1356">
        <v>29</v>
      </c>
      <c r="BQ1356">
        <v>10</v>
      </c>
      <c r="BR1356" t="s">
        <v>324</v>
      </c>
      <c r="BS1356" t="s">
        <v>324</v>
      </c>
      <c r="BT1356">
        <v>39</v>
      </c>
      <c r="BU1356" t="s">
        <v>324</v>
      </c>
      <c r="BV1356" t="s">
        <v>324</v>
      </c>
      <c r="BW1356" t="s">
        <v>324</v>
      </c>
      <c r="BX1356" t="s">
        <v>324</v>
      </c>
      <c r="BY1356">
        <v>0</v>
      </c>
      <c r="BZ1356" t="s">
        <v>324</v>
      </c>
      <c r="CA1356" t="s">
        <v>324</v>
      </c>
      <c r="CB1356" t="s">
        <v>324</v>
      </c>
      <c r="CC1356" t="s">
        <v>324</v>
      </c>
      <c r="CD1356">
        <v>0</v>
      </c>
      <c r="CE1356" t="s">
        <v>324</v>
      </c>
      <c r="CF1356" t="s">
        <v>324</v>
      </c>
      <c r="CG1356" t="s">
        <v>324</v>
      </c>
      <c r="CH1356" t="s">
        <v>324</v>
      </c>
      <c r="CI1356">
        <v>0</v>
      </c>
      <c r="CJ1356" t="s">
        <v>324</v>
      </c>
      <c r="CK1356" t="s">
        <v>324</v>
      </c>
      <c r="CL1356" t="s">
        <v>324</v>
      </c>
      <c r="CM1356" t="s">
        <v>324</v>
      </c>
      <c r="CN1356">
        <v>0</v>
      </c>
      <c r="CO1356">
        <v>332.23099999999999</v>
      </c>
      <c r="CP1356">
        <v>152.20400000000001</v>
      </c>
      <c r="CQ1356">
        <v>0.121</v>
      </c>
      <c r="CR1356">
        <v>0</v>
      </c>
      <c r="CS1356">
        <v>484.55599999999998</v>
      </c>
      <c r="CT1356">
        <v>45022</v>
      </c>
      <c r="CU1356">
        <v>1072</v>
      </c>
      <c r="CV1356">
        <v>8</v>
      </c>
      <c r="CW1356">
        <v>0</v>
      </c>
      <c r="CX1356">
        <v>46102</v>
      </c>
      <c r="CY1356">
        <v>0</v>
      </c>
      <c r="CZ1356">
        <v>0</v>
      </c>
      <c r="DA1356">
        <v>0</v>
      </c>
      <c r="DB1356">
        <v>0</v>
      </c>
      <c r="DC1356">
        <v>0</v>
      </c>
    </row>
    <row r="1357" spans="1:107" x14ac:dyDescent="0.45">
      <c r="A1357">
        <v>2024</v>
      </c>
      <c r="B1357">
        <v>4</v>
      </c>
      <c r="C1357" t="s">
        <v>224</v>
      </c>
      <c r="D1357">
        <v>19882</v>
      </c>
      <c r="E1357" t="s">
        <v>564</v>
      </c>
      <c r="F1357" t="s">
        <v>323</v>
      </c>
      <c r="G1357" t="s">
        <v>244</v>
      </c>
      <c r="H1357">
        <v>0.45400000000000001</v>
      </c>
      <c r="I1357">
        <v>0.14499999999999999</v>
      </c>
      <c r="J1357">
        <v>0</v>
      </c>
      <c r="K1357">
        <v>0</v>
      </c>
      <c r="L1357">
        <v>0.59899999999999998</v>
      </c>
      <c r="M1357">
        <v>82</v>
      </c>
      <c r="N1357">
        <v>5</v>
      </c>
      <c r="O1357">
        <v>0</v>
      </c>
      <c r="P1357">
        <v>0</v>
      </c>
      <c r="Q1357">
        <v>87</v>
      </c>
      <c r="R1357">
        <v>0</v>
      </c>
      <c r="S1357">
        <v>0</v>
      </c>
      <c r="T1357">
        <v>0</v>
      </c>
      <c r="U1357">
        <v>0</v>
      </c>
      <c r="V1357">
        <v>0</v>
      </c>
      <c r="W1357">
        <v>0</v>
      </c>
      <c r="X1357">
        <v>0</v>
      </c>
      <c r="Y1357">
        <v>0</v>
      </c>
      <c r="Z1357">
        <v>0</v>
      </c>
      <c r="AA1357">
        <v>0</v>
      </c>
      <c r="AB1357">
        <v>0</v>
      </c>
      <c r="AC1357">
        <v>0</v>
      </c>
      <c r="AD1357">
        <v>0</v>
      </c>
      <c r="AE1357">
        <v>0</v>
      </c>
      <c r="AF1357">
        <v>0</v>
      </c>
      <c r="AG1357">
        <v>0</v>
      </c>
      <c r="AH1357">
        <v>0</v>
      </c>
      <c r="AI1357">
        <v>0</v>
      </c>
      <c r="AJ1357">
        <v>0</v>
      </c>
      <c r="AK1357">
        <v>0</v>
      </c>
      <c r="AL1357">
        <v>0</v>
      </c>
      <c r="AM1357">
        <v>0</v>
      </c>
      <c r="AN1357">
        <v>0</v>
      </c>
      <c r="AO1357">
        <v>0</v>
      </c>
      <c r="AP1357">
        <v>0</v>
      </c>
      <c r="AQ1357">
        <v>0</v>
      </c>
      <c r="AR1357">
        <v>0</v>
      </c>
      <c r="AS1357">
        <v>0</v>
      </c>
      <c r="AT1357">
        <v>0</v>
      </c>
      <c r="AU1357">
        <v>0</v>
      </c>
      <c r="AV1357">
        <v>0</v>
      </c>
      <c r="AW1357">
        <v>0</v>
      </c>
      <c r="AX1357">
        <v>0</v>
      </c>
      <c r="AY1357">
        <v>0</v>
      </c>
      <c r="AZ1357">
        <v>0</v>
      </c>
      <c r="BA1357">
        <v>0</v>
      </c>
      <c r="BB1357">
        <v>0</v>
      </c>
      <c r="BC1357">
        <v>0</v>
      </c>
      <c r="BD1357">
        <v>0</v>
      </c>
      <c r="BE1357">
        <v>0</v>
      </c>
      <c r="BF1357">
        <v>0</v>
      </c>
      <c r="BG1357">
        <v>0</v>
      </c>
      <c r="BH1357">
        <v>0</v>
      </c>
      <c r="BI1357">
        <v>0</v>
      </c>
      <c r="BJ1357">
        <v>0</v>
      </c>
      <c r="BK1357">
        <v>0</v>
      </c>
      <c r="BL1357">
        <v>0</v>
      </c>
      <c r="BM1357">
        <v>0</v>
      </c>
      <c r="BN1357">
        <v>0</v>
      </c>
      <c r="BO1357">
        <v>0</v>
      </c>
      <c r="BP1357">
        <v>0</v>
      </c>
      <c r="BQ1357">
        <v>0</v>
      </c>
      <c r="BR1357">
        <v>0</v>
      </c>
      <c r="BS1357">
        <v>0</v>
      </c>
      <c r="BT1357">
        <v>0</v>
      </c>
      <c r="BU1357">
        <v>0</v>
      </c>
      <c r="BV1357">
        <v>0</v>
      </c>
      <c r="BW1357">
        <v>0</v>
      </c>
      <c r="BX1357">
        <v>0</v>
      </c>
      <c r="BY1357">
        <v>0</v>
      </c>
      <c r="BZ1357">
        <v>0</v>
      </c>
      <c r="CA1357">
        <v>0</v>
      </c>
      <c r="CB1357">
        <v>0</v>
      </c>
      <c r="CC1357">
        <v>0</v>
      </c>
      <c r="CD1357">
        <v>0</v>
      </c>
      <c r="CE1357">
        <v>0</v>
      </c>
      <c r="CF1357">
        <v>0</v>
      </c>
      <c r="CG1357">
        <v>0</v>
      </c>
      <c r="CH1357">
        <v>0</v>
      </c>
      <c r="CI1357">
        <v>0</v>
      </c>
      <c r="CJ1357">
        <v>0</v>
      </c>
      <c r="CK1357">
        <v>0</v>
      </c>
      <c r="CL1357">
        <v>0</v>
      </c>
      <c r="CM1357">
        <v>0</v>
      </c>
      <c r="CN1357">
        <v>0</v>
      </c>
      <c r="CO1357">
        <v>0.45400000000000001</v>
      </c>
      <c r="CP1357">
        <v>0.14499999999999999</v>
      </c>
      <c r="CQ1357" t="s">
        <v>179</v>
      </c>
      <c r="CR1357">
        <v>0</v>
      </c>
      <c r="CS1357">
        <v>0.59899999999999998</v>
      </c>
      <c r="CT1357">
        <v>82</v>
      </c>
      <c r="CU1357">
        <v>5</v>
      </c>
      <c r="CV1357">
        <v>0</v>
      </c>
      <c r="CW1357">
        <v>0</v>
      </c>
      <c r="CX1357">
        <v>87</v>
      </c>
      <c r="CY1357">
        <v>0</v>
      </c>
      <c r="CZ1357">
        <v>0</v>
      </c>
      <c r="DA1357">
        <v>0</v>
      </c>
      <c r="DB1357">
        <v>0</v>
      </c>
      <c r="DC1357">
        <v>0</v>
      </c>
    </row>
    <row r="1358" spans="1:107" x14ac:dyDescent="0.45">
      <c r="A1358">
        <v>2024</v>
      </c>
      <c r="B1358">
        <v>4</v>
      </c>
      <c r="C1358" t="s">
        <v>224</v>
      </c>
      <c r="D1358">
        <v>40228</v>
      </c>
      <c r="E1358" t="s">
        <v>565</v>
      </c>
      <c r="F1358" t="s">
        <v>323</v>
      </c>
      <c r="G1358" t="s">
        <v>244</v>
      </c>
      <c r="H1358">
        <v>24.068000000000001</v>
      </c>
      <c r="I1358">
        <v>6.1790000000000003</v>
      </c>
      <c r="J1358" t="s">
        <v>324</v>
      </c>
      <c r="K1358" t="s">
        <v>324</v>
      </c>
      <c r="L1358">
        <v>30.247</v>
      </c>
      <c r="M1358">
        <v>3090</v>
      </c>
      <c r="N1358">
        <v>90</v>
      </c>
      <c r="O1358" t="s">
        <v>324</v>
      </c>
      <c r="P1358" t="s">
        <v>324</v>
      </c>
      <c r="Q1358">
        <v>3180</v>
      </c>
      <c r="R1358" t="s">
        <v>324</v>
      </c>
      <c r="S1358" t="s">
        <v>324</v>
      </c>
      <c r="T1358" t="s">
        <v>324</v>
      </c>
      <c r="U1358" t="s">
        <v>324</v>
      </c>
      <c r="V1358">
        <v>0</v>
      </c>
      <c r="W1358" t="s">
        <v>324</v>
      </c>
      <c r="X1358" t="s">
        <v>324</v>
      </c>
      <c r="Y1358" t="s">
        <v>324</v>
      </c>
      <c r="Z1358" t="s">
        <v>324</v>
      </c>
      <c r="AA1358">
        <v>0</v>
      </c>
      <c r="AB1358" t="s">
        <v>324</v>
      </c>
      <c r="AC1358" t="s">
        <v>324</v>
      </c>
      <c r="AD1358" t="s">
        <v>324</v>
      </c>
      <c r="AE1358" t="s">
        <v>324</v>
      </c>
      <c r="AF1358">
        <v>0</v>
      </c>
      <c r="AG1358" t="s">
        <v>324</v>
      </c>
      <c r="AH1358" t="s">
        <v>324</v>
      </c>
      <c r="AI1358" t="s">
        <v>324</v>
      </c>
      <c r="AJ1358" t="s">
        <v>324</v>
      </c>
      <c r="AK1358">
        <v>0</v>
      </c>
      <c r="AL1358" t="s">
        <v>324</v>
      </c>
      <c r="AM1358" t="s">
        <v>324</v>
      </c>
      <c r="AN1358" t="s">
        <v>324</v>
      </c>
      <c r="AO1358" t="s">
        <v>324</v>
      </c>
      <c r="AP1358">
        <v>0</v>
      </c>
      <c r="AQ1358" t="s">
        <v>324</v>
      </c>
      <c r="AR1358" t="s">
        <v>324</v>
      </c>
      <c r="AS1358" t="s">
        <v>324</v>
      </c>
      <c r="AT1358" t="s">
        <v>324</v>
      </c>
      <c r="AU1358">
        <v>0</v>
      </c>
      <c r="AV1358" t="s">
        <v>324</v>
      </c>
      <c r="AW1358" t="s">
        <v>324</v>
      </c>
      <c r="AX1358" t="s">
        <v>324</v>
      </c>
      <c r="AY1358" t="s">
        <v>324</v>
      </c>
      <c r="AZ1358">
        <v>0</v>
      </c>
      <c r="BA1358" t="s">
        <v>324</v>
      </c>
      <c r="BB1358" t="s">
        <v>324</v>
      </c>
      <c r="BC1358" t="s">
        <v>324</v>
      </c>
      <c r="BD1358" t="s">
        <v>324</v>
      </c>
      <c r="BE1358">
        <v>0</v>
      </c>
      <c r="BF1358" t="s">
        <v>324</v>
      </c>
      <c r="BG1358" t="s">
        <v>324</v>
      </c>
      <c r="BH1358" t="s">
        <v>324</v>
      </c>
      <c r="BI1358" t="s">
        <v>324</v>
      </c>
      <c r="BJ1358">
        <v>0</v>
      </c>
      <c r="BK1358">
        <v>2.1999999999999999E-2</v>
      </c>
      <c r="BL1358" t="s">
        <v>324</v>
      </c>
      <c r="BM1358" t="s">
        <v>324</v>
      </c>
      <c r="BN1358" t="s">
        <v>324</v>
      </c>
      <c r="BO1358">
        <v>2.1999999999999999E-2</v>
      </c>
      <c r="BP1358">
        <v>6</v>
      </c>
      <c r="BQ1358" t="s">
        <v>324</v>
      </c>
      <c r="BR1358" t="s">
        <v>324</v>
      </c>
      <c r="BS1358" t="s">
        <v>324</v>
      </c>
      <c r="BT1358">
        <v>6</v>
      </c>
      <c r="BU1358" t="s">
        <v>324</v>
      </c>
      <c r="BV1358" t="s">
        <v>324</v>
      </c>
      <c r="BW1358" t="s">
        <v>324</v>
      </c>
      <c r="BX1358" t="s">
        <v>324</v>
      </c>
      <c r="BY1358">
        <v>0</v>
      </c>
      <c r="BZ1358" t="s">
        <v>324</v>
      </c>
      <c r="CA1358">
        <v>0.83899999999999997</v>
      </c>
      <c r="CB1358" t="s">
        <v>324</v>
      </c>
      <c r="CC1358" t="s">
        <v>324</v>
      </c>
      <c r="CD1358">
        <v>0.83899999999999997</v>
      </c>
      <c r="CE1358" t="s">
        <v>324</v>
      </c>
      <c r="CF1358">
        <v>1</v>
      </c>
      <c r="CG1358" t="s">
        <v>324</v>
      </c>
      <c r="CH1358" t="s">
        <v>324</v>
      </c>
      <c r="CI1358">
        <v>1</v>
      </c>
      <c r="CJ1358" t="s">
        <v>324</v>
      </c>
      <c r="CK1358" t="s">
        <v>324</v>
      </c>
      <c r="CL1358" t="s">
        <v>324</v>
      </c>
      <c r="CM1358" t="s">
        <v>324</v>
      </c>
      <c r="CN1358">
        <v>0</v>
      </c>
      <c r="CO1358">
        <v>24.09</v>
      </c>
      <c r="CP1358">
        <v>7.0179999999999998</v>
      </c>
      <c r="CQ1358" t="s">
        <v>179</v>
      </c>
      <c r="CR1358">
        <v>0</v>
      </c>
      <c r="CS1358">
        <v>31.108000000000001</v>
      </c>
      <c r="CT1358">
        <v>3096</v>
      </c>
      <c r="CU1358">
        <v>91</v>
      </c>
      <c r="CV1358">
        <v>0</v>
      </c>
      <c r="CW1358">
        <v>0</v>
      </c>
      <c r="CX1358">
        <v>3187</v>
      </c>
      <c r="CY1358">
        <v>0</v>
      </c>
      <c r="CZ1358">
        <v>0</v>
      </c>
      <c r="DA1358">
        <v>0</v>
      </c>
      <c r="DB1358">
        <v>0</v>
      </c>
      <c r="DC1358">
        <v>0</v>
      </c>
    </row>
    <row r="1359" spans="1:107" x14ac:dyDescent="0.45">
      <c r="A1359">
        <v>2024</v>
      </c>
      <c r="B1359">
        <v>4</v>
      </c>
      <c r="C1359" t="s">
        <v>224</v>
      </c>
      <c r="D1359">
        <v>99999</v>
      </c>
      <c r="E1359" t="s">
        <v>329</v>
      </c>
      <c r="F1359" t="s">
        <v>323</v>
      </c>
      <c r="H1359">
        <v>48.048000000000002</v>
      </c>
      <c r="I1359">
        <v>7.44</v>
      </c>
      <c r="J1359">
        <v>0.01</v>
      </c>
      <c r="K1359" t="s">
        <v>324</v>
      </c>
      <c r="L1359">
        <v>55.497999999999998</v>
      </c>
      <c r="M1359" t="s">
        <v>324</v>
      </c>
      <c r="N1359" t="s">
        <v>324</v>
      </c>
      <c r="O1359" t="s">
        <v>324</v>
      </c>
      <c r="P1359" t="s">
        <v>324</v>
      </c>
      <c r="Q1359" t="s">
        <v>324</v>
      </c>
      <c r="R1359" t="s">
        <v>324</v>
      </c>
      <c r="S1359" t="s">
        <v>324</v>
      </c>
      <c r="T1359" t="s">
        <v>324</v>
      </c>
      <c r="U1359" t="s">
        <v>324</v>
      </c>
      <c r="V1359">
        <v>0</v>
      </c>
      <c r="W1359" t="s">
        <v>324</v>
      </c>
      <c r="X1359" t="s">
        <v>324</v>
      </c>
      <c r="Y1359" t="s">
        <v>324</v>
      </c>
      <c r="Z1359" t="s">
        <v>324</v>
      </c>
      <c r="AA1359" t="s">
        <v>324</v>
      </c>
      <c r="AB1359" t="s">
        <v>324</v>
      </c>
      <c r="AC1359" t="s">
        <v>324</v>
      </c>
      <c r="AD1359" t="s">
        <v>324</v>
      </c>
      <c r="AE1359" t="s">
        <v>324</v>
      </c>
      <c r="AF1359" t="s">
        <v>324</v>
      </c>
      <c r="AG1359">
        <v>-0.02</v>
      </c>
      <c r="AH1359" t="s">
        <v>324</v>
      </c>
      <c r="AI1359" t="s">
        <v>324</v>
      </c>
      <c r="AJ1359" t="s">
        <v>324</v>
      </c>
      <c r="AK1359">
        <v>-0.02</v>
      </c>
      <c r="AL1359" t="s">
        <v>324</v>
      </c>
      <c r="AM1359" t="s">
        <v>324</v>
      </c>
      <c r="AN1359" t="s">
        <v>324</v>
      </c>
      <c r="AO1359" t="s">
        <v>324</v>
      </c>
      <c r="AP1359" t="s">
        <v>324</v>
      </c>
      <c r="AQ1359" t="s">
        <v>324</v>
      </c>
      <c r="AR1359" t="s">
        <v>324</v>
      </c>
      <c r="AS1359" t="s">
        <v>324</v>
      </c>
      <c r="AT1359" t="s">
        <v>324</v>
      </c>
      <c r="AU1359" t="s">
        <v>324</v>
      </c>
      <c r="AV1359" t="s">
        <v>324</v>
      </c>
      <c r="AW1359" t="s">
        <v>324</v>
      </c>
      <c r="AX1359" t="s">
        <v>324</v>
      </c>
      <c r="AY1359" t="s">
        <v>324</v>
      </c>
      <c r="AZ1359">
        <v>0</v>
      </c>
      <c r="BA1359" t="s">
        <v>324</v>
      </c>
      <c r="BB1359" t="s">
        <v>324</v>
      </c>
      <c r="BC1359" t="s">
        <v>324</v>
      </c>
      <c r="BD1359" t="s">
        <v>324</v>
      </c>
      <c r="BE1359" t="s">
        <v>324</v>
      </c>
      <c r="BF1359" t="s">
        <v>324</v>
      </c>
      <c r="BG1359" t="s">
        <v>324</v>
      </c>
      <c r="BH1359" t="s">
        <v>324</v>
      </c>
      <c r="BI1359" t="s">
        <v>324</v>
      </c>
      <c r="BJ1359" t="s">
        <v>324</v>
      </c>
      <c r="BK1359" t="s">
        <v>324</v>
      </c>
      <c r="BL1359" t="s">
        <v>324</v>
      </c>
      <c r="BM1359" t="s">
        <v>324</v>
      </c>
      <c r="BN1359" t="s">
        <v>324</v>
      </c>
      <c r="BO1359" t="s">
        <v>324</v>
      </c>
      <c r="BP1359" t="s">
        <v>324</v>
      </c>
      <c r="BQ1359" t="s">
        <v>324</v>
      </c>
      <c r="BR1359" t="s">
        <v>324</v>
      </c>
      <c r="BS1359" t="s">
        <v>324</v>
      </c>
      <c r="BT1359" t="s">
        <v>324</v>
      </c>
      <c r="BU1359" t="s">
        <v>324</v>
      </c>
      <c r="BV1359" t="s">
        <v>324</v>
      </c>
      <c r="BW1359" t="s">
        <v>324</v>
      </c>
      <c r="BX1359" t="s">
        <v>324</v>
      </c>
      <c r="BY1359" t="s">
        <v>324</v>
      </c>
      <c r="BZ1359" t="s">
        <v>324</v>
      </c>
      <c r="CA1359" t="s">
        <v>324</v>
      </c>
      <c r="CB1359" t="s">
        <v>324</v>
      </c>
      <c r="CC1359" t="s">
        <v>324</v>
      </c>
      <c r="CD1359" t="s">
        <v>324</v>
      </c>
      <c r="CE1359" t="s">
        <v>324</v>
      </c>
      <c r="CF1359" t="s">
        <v>324</v>
      </c>
      <c r="CG1359" t="s">
        <v>324</v>
      </c>
      <c r="CH1359" t="s">
        <v>324</v>
      </c>
      <c r="CI1359" t="s">
        <v>324</v>
      </c>
      <c r="CJ1359" t="s">
        <v>324</v>
      </c>
      <c r="CK1359" t="s">
        <v>324</v>
      </c>
      <c r="CL1359" t="s">
        <v>324</v>
      </c>
      <c r="CM1359" t="s">
        <v>324</v>
      </c>
      <c r="CN1359" t="s">
        <v>324</v>
      </c>
      <c r="CO1359">
        <v>48.048000000000002</v>
      </c>
      <c r="CP1359">
        <v>7.44</v>
      </c>
      <c r="CQ1359">
        <v>0.01</v>
      </c>
      <c r="CR1359" t="s">
        <v>324</v>
      </c>
      <c r="CS1359">
        <v>55.497999999999998</v>
      </c>
      <c r="CT1359" t="s">
        <v>324</v>
      </c>
      <c r="CU1359" t="s">
        <v>324</v>
      </c>
      <c r="CV1359" t="s">
        <v>324</v>
      </c>
      <c r="CW1359" t="s">
        <v>324</v>
      </c>
      <c r="CX1359" t="s">
        <v>324</v>
      </c>
      <c r="CY1359" t="s">
        <v>324</v>
      </c>
      <c r="CZ1359" t="s">
        <v>324</v>
      </c>
      <c r="DA1359" t="s">
        <v>324</v>
      </c>
      <c r="DB1359" t="s">
        <v>324</v>
      </c>
      <c r="DC1359" t="s">
        <v>324</v>
      </c>
    </row>
    <row r="1360" spans="1:107" x14ac:dyDescent="0.45">
      <c r="A1360">
        <v>2024</v>
      </c>
      <c r="B1360">
        <v>4</v>
      </c>
      <c r="C1360" t="s">
        <v>221</v>
      </c>
      <c r="D1360">
        <v>2548</v>
      </c>
      <c r="E1360" t="s">
        <v>566</v>
      </c>
      <c r="F1360" t="s">
        <v>323</v>
      </c>
      <c r="G1360" t="s">
        <v>244</v>
      </c>
      <c r="H1360">
        <v>1.7350000000000001</v>
      </c>
      <c r="I1360">
        <v>0.42599999999999999</v>
      </c>
      <c r="J1360">
        <v>3.7999999999999999E-2</v>
      </c>
      <c r="K1360">
        <v>0</v>
      </c>
      <c r="L1360">
        <v>2.1989999999999998</v>
      </c>
      <c r="M1360">
        <v>319</v>
      </c>
      <c r="N1360">
        <v>23</v>
      </c>
      <c r="O1360">
        <v>1</v>
      </c>
      <c r="P1360">
        <v>0</v>
      </c>
      <c r="Q1360">
        <v>343</v>
      </c>
      <c r="R1360">
        <v>0.17499999999999999</v>
      </c>
      <c r="S1360">
        <v>3.5659999999999998</v>
      </c>
      <c r="T1360">
        <v>0</v>
      </c>
      <c r="U1360">
        <v>0</v>
      </c>
      <c r="V1360">
        <v>3.7410000000000001</v>
      </c>
      <c r="W1360">
        <v>69</v>
      </c>
      <c r="X1360">
        <v>87</v>
      </c>
      <c r="Y1360">
        <v>0</v>
      </c>
      <c r="Z1360">
        <v>0</v>
      </c>
      <c r="AA1360">
        <v>156</v>
      </c>
      <c r="AB1360">
        <v>103.517</v>
      </c>
      <c r="AC1360">
        <v>368.10300000000001</v>
      </c>
      <c r="AD1360" t="s">
        <v>324</v>
      </c>
      <c r="AE1360" t="s">
        <v>324</v>
      </c>
      <c r="AF1360">
        <v>471.62</v>
      </c>
      <c r="AG1360" t="s">
        <v>324</v>
      </c>
      <c r="AH1360" t="s">
        <v>324</v>
      </c>
      <c r="AI1360" t="s">
        <v>324</v>
      </c>
      <c r="AJ1360" t="s">
        <v>324</v>
      </c>
      <c r="AK1360">
        <v>0</v>
      </c>
      <c r="AL1360" t="s">
        <v>324</v>
      </c>
      <c r="AM1360" t="s">
        <v>324</v>
      </c>
      <c r="AN1360" t="s">
        <v>324</v>
      </c>
      <c r="AO1360" t="s">
        <v>324</v>
      </c>
      <c r="AP1360">
        <v>0</v>
      </c>
      <c r="AQ1360" t="s">
        <v>324</v>
      </c>
      <c r="AR1360" t="s">
        <v>324</v>
      </c>
      <c r="AS1360" t="s">
        <v>324</v>
      </c>
      <c r="AT1360" t="s">
        <v>324</v>
      </c>
      <c r="AU1360">
        <v>0</v>
      </c>
      <c r="AV1360" t="s">
        <v>324</v>
      </c>
      <c r="AW1360" t="s">
        <v>324</v>
      </c>
      <c r="AX1360" t="s">
        <v>324</v>
      </c>
      <c r="AY1360" t="s">
        <v>324</v>
      </c>
      <c r="AZ1360">
        <v>0</v>
      </c>
      <c r="BA1360" t="s">
        <v>324</v>
      </c>
      <c r="BB1360" t="s">
        <v>324</v>
      </c>
      <c r="BC1360" t="s">
        <v>324</v>
      </c>
      <c r="BD1360" t="s">
        <v>324</v>
      </c>
      <c r="BE1360">
        <v>0</v>
      </c>
      <c r="BF1360" t="s">
        <v>324</v>
      </c>
      <c r="BG1360" t="s">
        <v>324</v>
      </c>
      <c r="BH1360" t="s">
        <v>324</v>
      </c>
      <c r="BI1360" t="s">
        <v>324</v>
      </c>
      <c r="BJ1360">
        <v>0</v>
      </c>
      <c r="BK1360" t="s">
        <v>324</v>
      </c>
      <c r="BL1360">
        <v>0.01</v>
      </c>
      <c r="BM1360" t="s">
        <v>324</v>
      </c>
      <c r="BN1360" t="s">
        <v>324</v>
      </c>
      <c r="BO1360">
        <v>0.01</v>
      </c>
      <c r="BP1360" t="s">
        <v>324</v>
      </c>
      <c r="BQ1360">
        <v>1</v>
      </c>
      <c r="BR1360" t="s">
        <v>324</v>
      </c>
      <c r="BS1360" t="s">
        <v>324</v>
      </c>
      <c r="BT1360">
        <v>1</v>
      </c>
      <c r="BU1360" t="s">
        <v>324</v>
      </c>
      <c r="BV1360" t="s">
        <v>324</v>
      </c>
      <c r="BW1360" t="s">
        <v>324</v>
      </c>
      <c r="BX1360" t="s">
        <v>324</v>
      </c>
      <c r="BY1360">
        <v>0</v>
      </c>
      <c r="BZ1360" t="s">
        <v>324</v>
      </c>
      <c r="CA1360" t="s">
        <v>324</v>
      </c>
      <c r="CB1360" t="s">
        <v>324</v>
      </c>
      <c r="CC1360" t="s">
        <v>324</v>
      </c>
      <c r="CD1360">
        <v>0</v>
      </c>
      <c r="CE1360" t="s">
        <v>324</v>
      </c>
      <c r="CF1360" t="s">
        <v>324</v>
      </c>
      <c r="CG1360" t="s">
        <v>324</v>
      </c>
      <c r="CH1360" t="s">
        <v>324</v>
      </c>
      <c r="CI1360">
        <v>0</v>
      </c>
      <c r="CJ1360" t="s">
        <v>324</v>
      </c>
      <c r="CK1360" t="s">
        <v>324</v>
      </c>
      <c r="CL1360" t="s">
        <v>324</v>
      </c>
      <c r="CM1360" t="s">
        <v>324</v>
      </c>
      <c r="CN1360">
        <v>0</v>
      </c>
      <c r="CO1360">
        <v>1.91</v>
      </c>
      <c r="CP1360">
        <v>4.0019999999999998</v>
      </c>
      <c r="CQ1360">
        <v>3.7999999999999999E-2</v>
      </c>
      <c r="CR1360">
        <v>0</v>
      </c>
      <c r="CS1360">
        <v>5.95</v>
      </c>
      <c r="CT1360">
        <v>388</v>
      </c>
      <c r="CU1360">
        <v>111</v>
      </c>
      <c r="CV1360">
        <v>1</v>
      </c>
      <c r="CW1360">
        <v>0</v>
      </c>
      <c r="CX1360">
        <v>500</v>
      </c>
      <c r="CY1360">
        <v>103.517</v>
      </c>
      <c r="CZ1360">
        <v>368.10300000000001</v>
      </c>
      <c r="DA1360">
        <v>0</v>
      </c>
      <c r="DB1360">
        <v>0</v>
      </c>
      <c r="DC1360">
        <v>471.62</v>
      </c>
    </row>
    <row r="1361" spans="1:107" x14ac:dyDescent="0.45">
      <c r="A1361">
        <v>2024</v>
      </c>
      <c r="B1361">
        <v>4</v>
      </c>
      <c r="C1361" t="s">
        <v>221</v>
      </c>
      <c r="D1361">
        <v>7601</v>
      </c>
      <c r="E1361" t="s">
        <v>567</v>
      </c>
      <c r="F1361" t="s">
        <v>323</v>
      </c>
      <c r="G1361" t="s">
        <v>244</v>
      </c>
      <c r="H1361">
        <v>75.608999999999995</v>
      </c>
      <c r="I1361">
        <v>54.899000000000001</v>
      </c>
      <c r="J1361">
        <v>0.19700000000000001</v>
      </c>
      <c r="K1361">
        <v>0</v>
      </c>
      <c r="L1361">
        <v>130.70500000000001</v>
      </c>
      <c r="M1361">
        <v>6237</v>
      </c>
      <c r="N1361">
        <v>552</v>
      </c>
      <c r="O1361">
        <v>4</v>
      </c>
      <c r="P1361">
        <v>0</v>
      </c>
      <c r="Q1361">
        <v>6793</v>
      </c>
      <c r="R1361" t="s">
        <v>324</v>
      </c>
      <c r="S1361" t="s">
        <v>324</v>
      </c>
      <c r="T1361" t="s">
        <v>324</v>
      </c>
      <c r="U1361" t="s">
        <v>324</v>
      </c>
      <c r="V1361">
        <v>0</v>
      </c>
      <c r="W1361" t="s">
        <v>324</v>
      </c>
      <c r="X1361" t="s">
        <v>324</v>
      </c>
      <c r="Y1361" t="s">
        <v>324</v>
      </c>
      <c r="Z1361" t="s">
        <v>324</v>
      </c>
      <c r="AA1361">
        <v>0</v>
      </c>
      <c r="AB1361" t="s">
        <v>324</v>
      </c>
      <c r="AC1361" t="s">
        <v>324</v>
      </c>
      <c r="AD1361" t="s">
        <v>324</v>
      </c>
      <c r="AE1361" t="s">
        <v>324</v>
      </c>
      <c r="AF1361">
        <v>0</v>
      </c>
      <c r="AG1361" t="s">
        <v>324</v>
      </c>
      <c r="AH1361" t="s">
        <v>324</v>
      </c>
      <c r="AI1361" t="s">
        <v>324</v>
      </c>
      <c r="AJ1361" t="s">
        <v>324</v>
      </c>
      <c r="AK1361">
        <v>0</v>
      </c>
      <c r="AL1361" t="s">
        <v>324</v>
      </c>
      <c r="AM1361" t="s">
        <v>324</v>
      </c>
      <c r="AN1361" t="s">
        <v>324</v>
      </c>
      <c r="AO1361" t="s">
        <v>324</v>
      </c>
      <c r="AP1361">
        <v>0</v>
      </c>
      <c r="AQ1361" t="s">
        <v>324</v>
      </c>
      <c r="AR1361" t="s">
        <v>324</v>
      </c>
      <c r="AS1361" t="s">
        <v>324</v>
      </c>
      <c r="AT1361" t="s">
        <v>324</v>
      </c>
      <c r="AU1361">
        <v>0</v>
      </c>
      <c r="AV1361" t="s">
        <v>324</v>
      </c>
      <c r="AW1361" t="s">
        <v>324</v>
      </c>
      <c r="AX1361" t="s">
        <v>324</v>
      </c>
      <c r="AY1361" t="s">
        <v>324</v>
      </c>
      <c r="AZ1361">
        <v>0</v>
      </c>
      <c r="BA1361" t="s">
        <v>324</v>
      </c>
      <c r="BB1361" t="s">
        <v>324</v>
      </c>
      <c r="BC1361" t="s">
        <v>324</v>
      </c>
      <c r="BD1361" t="s">
        <v>324</v>
      </c>
      <c r="BE1361">
        <v>0</v>
      </c>
      <c r="BF1361" t="s">
        <v>324</v>
      </c>
      <c r="BG1361" t="s">
        <v>324</v>
      </c>
      <c r="BH1361" t="s">
        <v>324</v>
      </c>
      <c r="BI1361" t="s">
        <v>324</v>
      </c>
      <c r="BJ1361">
        <v>0</v>
      </c>
      <c r="BK1361">
        <v>0.192</v>
      </c>
      <c r="BL1361" t="s">
        <v>324</v>
      </c>
      <c r="BM1361" t="s">
        <v>324</v>
      </c>
      <c r="BN1361" t="s">
        <v>324</v>
      </c>
      <c r="BO1361">
        <v>0.192</v>
      </c>
      <c r="BP1361">
        <v>14</v>
      </c>
      <c r="BQ1361" t="s">
        <v>324</v>
      </c>
      <c r="BR1361" t="s">
        <v>324</v>
      </c>
      <c r="BS1361" t="s">
        <v>324</v>
      </c>
      <c r="BT1361">
        <v>14</v>
      </c>
      <c r="BU1361" t="s">
        <v>324</v>
      </c>
      <c r="BV1361" t="s">
        <v>324</v>
      </c>
      <c r="BW1361" t="s">
        <v>324</v>
      </c>
      <c r="BX1361" t="s">
        <v>324</v>
      </c>
      <c r="BY1361">
        <v>0</v>
      </c>
      <c r="BZ1361">
        <v>0.91600000000000004</v>
      </c>
      <c r="CA1361">
        <v>0.22</v>
      </c>
      <c r="CB1361" t="s">
        <v>324</v>
      </c>
      <c r="CC1361" t="s">
        <v>324</v>
      </c>
      <c r="CD1361">
        <v>1.1359999999999999</v>
      </c>
      <c r="CE1361">
        <v>55</v>
      </c>
      <c r="CF1361">
        <v>2</v>
      </c>
      <c r="CG1361" t="s">
        <v>324</v>
      </c>
      <c r="CH1361" t="s">
        <v>324</v>
      </c>
      <c r="CI1361">
        <v>57</v>
      </c>
      <c r="CJ1361" t="s">
        <v>324</v>
      </c>
      <c r="CK1361" t="s">
        <v>324</v>
      </c>
      <c r="CL1361" t="s">
        <v>324</v>
      </c>
      <c r="CM1361" t="s">
        <v>324</v>
      </c>
      <c r="CN1361">
        <v>0</v>
      </c>
      <c r="CO1361">
        <v>76.716999999999999</v>
      </c>
      <c r="CP1361">
        <v>55.119</v>
      </c>
      <c r="CQ1361">
        <v>0.19700000000000001</v>
      </c>
      <c r="CR1361">
        <v>0</v>
      </c>
      <c r="CS1361">
        <v>132.03299999999999</v>
      </c>
      <c r="CT1361">
        <v>6306</v>
      </c>
      <c r="CU1361">
        <v>554</v>
      </c>
      <c r="CV1361">
        <v>4</v>
      </c>
      <c r="CW1361">
        <v>0</v>
      </c>
      <c r="CX1361">
        <v>6864</v>
      </c>
      <c r="CY1361">
        <v>0</v>
      </c>
      <c r="CZ1361">
        <v>0</v>
      </c>
      <c r="DA1361">
        <v>0</v>
      </c>
      <c r="DB1361">
        <v>0</v>
      </c>
      <c r="DC1361">
        <v>0</v>
      </c>
    </row>
    <row r="1362" spans="1:107" x14ac:dyDescent="0.45">
      <c r="A1362">
        <v>2024</v>
      </c>
      <c r="B1362">
        <v>4</v>
      </c>
      <c r="C1362" t="s">
        <v>221</v>
      </c>
      <c r="D1362">
        <v>19791</v>
      </c>
      <c r="E1362" t="s">
        <v>568</v>
      </c>
      <c r="F1362" t="s">
        <v>323</v>
      </c>
      <c r="G1362" t="s">
        <v>244</v>
      </c>
      <c r="H1362">
        <v>19.911999999999999</v>
      </c>
      <c r="I1362">
        <v>1.6339999999999999</v>
      </c>
      <c r="J1362">
        <v>0</v>
      </c>
      <c r="K1362">
        <v>0</v>
      </c>
      <c r="L1362">
        <v>21.545999999999999</v>
      </c>
      <c r="M1362">
        <v>2454</v>
      </c>
      <c r="N1362">
        <v>28</v>
      </c>
      <c r="O1362">
        <v>0</v>
      </c>
      <c r="P1362">
        <v>0</v>
      </c>
      <c r="Q1362">
        <v>2482</v>
      </c>
      <c r="R1362">
        <v>1.6659999999999999</v>
      </c>
      <c r="S1362">
        <v>7.2560000000000002</v>
      </c>
      <c r="T1362">
        <v>0</v>
      </c>
      <c r="U1362">
        <v>0</v>
      </c>
      <c r="V1362">
        <v>8.9220000000000006</v>
      </c>
      <c r="W1362">
        <v>108</v>
      </c>
      <c r="X1362">
        <v>51</v>
      </c>
      <c r="Y1362">
        <v>0</v>
      </c>
      <c r="Z1362">
        <v>0</v>
      </c>
      <c r="AA1362">
        <v>159</v>
      </c>
      <c r="AB1362" t="s">
        <v>324</v>
      </c>
      <c r="AC1362" t="s">
        <v>324</v>
      </c>
      <c r="AD1362" t="s">
        <v>324</v>
      </c>
      <c r="AE1362" t="s">
        <v>324</v>
      </c>
      <c r="AF1362">
        <v>0</v>
      </c>
      <c r="AG1362" t="s">
        <v>324</v>
      </c>
      <c r="AH1362" t="s">
        <v>324</v>
      </c>
      <c r="AI1362" t="s">
        <v>324</v>
      </c>
      <c r="AJ1362" t="s">
        <v>324</v>
      </c>
      <c r="AK1362">
        <v>0</v>
      </c>
      <c r="AL1362" t="s">
        <v>324</v>
      </c>
      <c r="AM1362" t="s">
        <v>324</v>
      </c>
      <c r="AN1362" t="s">
        <v>324</v>
      </c>
      <c r="AO1362" t="s">
        <v>324</v>
      </c>
      <c r="AP1362">
        <v>0</v>
      </c>
      <c r="AQ1362" t="s">
        <v>324</v>
      </c>
      <c r="AR1362" t="s">
        <v>324</v>
      </c>
      <c r="AS1362" t="s">
        <v>324</v>
      </c>
      <c r="AT1362" t="s">
        <v>324</v>
      </c>
      <c r="AU1362">
        <v>0</v>
      </c>
      <c r="AV1362" t="s">
        <v>324</v>
      </c>
      <c r="AW1362" t="s">
        <v>324</v>
      </c>
      <c r="AX1362" t="s">
        <v>324</v>
      </c>
      <c r="AY1362" t="s">
        <v>324</v>
      </c>
      <c r="AZ1362">
        <v>0</v>
      </c>
      <c r="BA1362" t="s">
        <v>324</v>
      </c>
      <c r="BB1362" t="s">
        <v>324</v>
      </c>
      <c r="BC1362" t="s">
        <v>324</v>
      </c>
      <c r="BD1362" t="s">
        <v>324</v>
      </c>
      <c r="BE1362">
        <v>0</v>
      </c>
      <c r="BF1362" t="s">
        <v>324</v>
      </c>
      <c r="BG1362" t="s">
        <v>324</v>
      </c>
      <c r="BH1362" t="s">
        <v>324</v>
      </c>
      <c r="BI1362" t="s">
        <v>324</v>
      </c>
      <c r="BJ1362">
        <v>0</v>
      </c>
      <c r="BK1362">
        <v>0.159</v>
      </c>
      <c r="BL1362">
        <v>7.0999999999999994E-2</v>
      </c>
      <c r="BM1362">
        <v>0</v>
      </c>
      <c r="BN1362">
        <v>0</v>
      </c>
      <c r="BO1362">
        <v>0.23</v>
      </c>
      <c r="BP1362">
        <v>29</v>
      </c>
      <c r="BQ1362">
        <v>5</v>
      </c>
      <c r="BR1362">
        <v>0</v>
      </c>
      <c r="BS1362">
        <v>0</v>
      </c>
      <c r="BT1362">
        <v>34</v>
      </c>
      <c r="BU1362" t="s">
        <v>324</v>
      </c>
      <c r="BV1362" t="s">
        <v>324</v>
      </c>
      <c r="BW1362" t="s">
        <v>324</v>
      </c>
      <c r="BX1362" t="s">
        <v>324</v>
      </c>
      <c r="BY1362">
        <v>0</v>
      </c>
      <c r="BZ1362">
        <v>8.9999999999999993E-3</v>
      </c>
      <c r="CA1362">
        <v>0.28199999999999997</v>
      </c>
      <c r="CB1362">
        <v>0</v>
      </c>
      <c r="CC1362">
        <v>0</v>
      </c>
      <c r="CD1362">
        <v>0.29099999999999998</v>
      </c>
      <c r="CE1362">
        <v>1</v>
      </c>
      <c r="CF1362">
        <v>2</v>
      </c>
      <c r="CG1362">
        <v>0</v>
      </c>
      <c r="CH1362">
        <v>0</v>
      </c>
      <c r="CI1362">
        <v>3</v>
      </c>
      <c r="CJ1362" t="s">
        <v>324</v>
      </c>
      <c r="CK1362" t="s">
        <v>324</v>
      </c>
      <c r="CL1362" t="s">
        <v>324</v>
      </c>
      <c r="CM1362" t="s">
        <v>324</v>
      </c>
      <c r="CN1362">
        <v>0</v>
      </c>
      <c r="CO1362">
        <v>21.745999999999999</v>
      </c>
      <c r="CP1362">
        <v>9.2430000000000003</v>
      </c>
      <c r="CQ1362" t="s">
        <v>179</v>
      </c>
      <c r="CR1362">
        <v>0</v>
      </c>
      <c r="CS1362">
        <v>30.989000000000001</v>
      </c>
      <c r="CT1362">
        <v>2592</v>
      </c>
      <c r="CU1362">
        <v>86</v>
      </c>
      <c r="CV1362">
        <v>0</v>
      </c>
      <c r="CW1362">
        <v>0</v>
      </c>
      <c r="CX1362">
        <v>2678</v>
      </c>
      <c r="CY1362">
        <v>0</v>
      </c>
      <c r="CZ1362">
        <v>0</v>
      </c>
      <c r="DA1362">
        <v>0</v>
      </c>
      <c r="DB1362">
        <v>0</v>
      </c>
      <c r="DC1362">
        <v>0</v>
      </c>
    </row>
    <row r="1363" spans="1:107" x14ac:dyDescent="0.45">
      <c r="A1363">
        <v>2024</v>
      </c>
      <c r="B1363">
        <v>4</v>
      </c>
      <c r="C1363" t="s">
        <v>221</v>
      </c>
      <c r="D1363">
        <v>99999</v>
      </c>
      <c r="E1363" t="s">
        <v>329</v>
      </c>
      <c r="F1363" t="s">
        <v>323</v>
      </c>
      <c r="H1363">
        <v>14.592000000000001</v>
      </c>
      <c r="I1363">
        <v>4.1289999999999996</v>
      </c>
      <c r="J1363">
        <v>1.1519999999999999</v>
      </c>
      <c r="K1363" t="s">
        <v>324</v>
      </c>
      <c r="L1363">
        <v>19.873000000000001</v>
      </c>
      <c r="M1363" t="s">
        <v>324</v>
      </c>
      <c r="N1363" t="s">
        <v>324</v>
      </c>
      <c r="O1363" t="s">
        <v>324</v>
      </c>
      <c r="P1363" t="s">
        <v>324</v>
      </c>
      <c r="Q1363" t="s">
        <v>324</v>
      </c>
      <c r="R1363" t="s">
        <v>324</v>
      </c>
      <c r="S1363" t="s">
        <v>324</v>
      </c>
      <c r="T1363" t="s">
        <v>324</v>
      </c>
      <c r="U1363" t="s">
        <v>324</v>
      </c>
      <c r="V1363" t="s">
        <v>324</v>
      </c>
      <c r="W1363" t="s">
        <v>324</v>
      </c>
      <c r="X1363" t="s">
        <v>324</v>
      </c>
      <c r="Y1363" t="s">
        <v>324</v>
      </c>
      <c r="Z1363" t="s">
        <v>324</v>
      </c>
      <c r="AA1363" t="s">
        <v>324</v>
      </c>
      <c r="AB1363" t="s">
        <v>324</v>
      </c>
      <c r="AC1363" t="s">
        <v>324</v>
      </c>
      <c r="AD1363" t="s">
        <v>324</v>
      </c>
      <c r="AE1363" t="s">
        <v>324</v>
      </c>
      <c r="AF1363" t="s">
        <v>324</v>
      </c>
      <c r="AG1363" t="s">
        <v>324</v>
      </c>
      <c r="AH1363" t="s">
        <v>324</v>
      </c>
      <c r="AI1363" t="s">
        <v>324</v>
      </c>
      <c r="AJ1363" t="s">
        <v>324</v>
      </c>
      <c r="AK1363" t="s">
        <v>324</v>
      </c>
      <c r="AL1363" t="s">
        <v>324</v>
      </c>
      <c r="AM1363" t="s">
        <v>324</v>
      </c>
      <c r="AN1363" t="s">
        <v>324</v>
      </c>
      <c r="AO1363" t="s">
        <v>324</v>
      </c>
      <c r="AP1363" t="s">
        <v>324</v>
      </c>
      <c r="AQ1363" t="s">
        <v>324</v>
      </c>
      <c r="AR1363" t="s">
        <v>324</v>
      </c>
      <c r="AS1363" t="s">
        <v>324</v>
      </c>
      <c r="AT1363" t="s">
        <v>324</v>
      </c>
      <c r="AU1363" t="s">
        <v>324</v>
      </c>
      <c r="AV1363" t="s">
        <v>324</v>
      </c>
      <c r="AW1363" t="s">
        <v>324</v>
      </c>
      <c r="AX1363" t="s">
        <v>324</v>
      </c>
      <c r="AY1363" t="s">
        <v>324</v>
      </c>
      <c r="AZ1363" t="s">
        <v>324</v>
      </c>
      <c r="BA1363" t="s">
        <v>324</v>
      </c>
      <c r="BB1363" t="s">
        <v>324</v>
      </c>
      <c r="BC1363" t="s">
        <v>324</v>
      </c>
      <c r="BD1363" t="s">
        <v>324</v>
      </c>
      <c r="BE1363" t="s">
        <v>324</v>
      </c>
      <c r="BF1363" t="s">
        <v>324</v>
      </c>
      <c r="BG1363" t="s">
        <v>324</v>
      </c>
      <c r="BH1363" t="s">
        <v>324</v>
      </c>
      <c r="BI1363" t="s">
        <v>324</v>
      </c>
      <c r="BJ1363" t="s">
        <v>324</v>
      </c>
      <c r="BK1363" t="s">
        <v>324</v>
      </c>
      <c r="BL1363" t="s">
        <v>324</v>
      </c>
      <c r="BM1363" t="s">
        <v>324</v>
      </c>
      <c r="BN1363" t="s">
        <v>324</v>
      </c>
      <c r="BO1363" t="s">
        <v>324</v>
      </c>
      <c r="BP1363" t="s">
        <v>324</v>
      </c>
      <c r="BQ1363" t="s">
        <v>324</v>
      </c>
      <c r="BR1363" t="s">
        <v>324</v>
      </c>
      <c r="BS1363" t="s">
        <v>324</v>
      </c>
      <c r="BT1363" t="s">
        <v>324</v>
      </c>
      <c r="BU1363" t="s">
        <v>324</v>
      </c>
      <c r="BV1363" t="s">
        <v>324</v>
      </c>
      <c r="BW1363" t="s">
        <v>324</v>
      </c>
      <c r="BX1363" t="s">
        <v>324</v>
      </c>
      <c r="BY1363" t="s">
        <v>324</v>
      </c>
      <c r="BZ1363" t="s">
        <v>324</v>
      </c>
      <c r="CA1363" t="s">
        <v>324</v>
      </c>
      <c r="CB1363" t="s">
        <v>324</v>
      </c>
      <c r="CC1363" t="s">
        <v>324</v>
      </c>
      <c r="CD1363" t="s">
        <v>324</v>
      </c>
      <c r="CE1363" t="s">
        <v>324</v>
      </c>
      <c r="CF1363" t="s">
        <v>324</v>
      </c>
      <c r="CG1363" t="s">
        <v>324</v>
      </c>
      <c r="CH1363" t="s">
        <v>324</v>
      </c>
      <c r="CI1363" t="s">
        <v>324</v>
      </c>
      <c r="CJ1363" t="s">
        <v>324</v>
      </c>
      <c r="CK1363" t="s">
        <v>324</v>
      </c>
      <c r="CL1363" t="s">
        <v>324</v>
      </c>
      <c r="CM1363" t="s">
        <v>324</v>
      </c>
      <c r="CN1363" t="s">
        <v>324</v>
      </c>
      <c r="CO1363">
        <v>14.592000000000001</v>
      </c>
      <c r="CP1363">
        <v>4.1289999999999996</v>
      </c>
      <c r="CQ1363">
        <v>1.1519999999999999</v>
      </c>
      <c r="CR1363" t="s">
        <v>324</v>
      </c>
      <c r="CS1363">
        <v>19.873000000000001</v>
      </c>
      <c r="CT1363" t="s">
        <v>324</v>
      </c>
      <c r="CU1363" t="s">
        <v>324</v>
      </c>
      <c r="CV1363" t="s">
        <v>324</v>
      </c>
      <c r="CW1363" t="s">
        <v>324</v>
      </c>
      <c r="CX1363" t="s">
        <v>324</v>
      </c>
      <c r="CY1363" t="s">
        <v>324</v>
      </c>
      <c r="CZ1363" t="s">
        <v>324</v>
      </c>
      <c r="DA1363" t="s">
        <v>324</v>
      </c>
      <c r="DB1363" t="s">
        <v>324</v>
      </c>
      <c r="DC1363" t="s">
        <v>324</v>
      </c>
    </row>
    <row r="1364" spans="1:107" x14ac:dyDescent="0.45">
      <c r="A1364">
        <v>2024</v>
      </c>
      <c r="B1364">
        <v>4</v>
      </c>
      <c r="C1364" t="s">
        <v>227</v>
      </c>
      <c r="D1364">
        <v>3660</v>
      </c>
      <c r="E1364" t="s">
        <v>569</v>
      </c>
      <c r="F1364" t="s">
        <v>323</v>
      </c>
      <c r="G1364" t="s">
        <v>244</v>
      </c>
      <c r="H1364">
        <v>20.193999999999999</v>
      </c>
      <c r="I1364">
        <v>0.88</v>
      </c>
      <c r="J1364" t="s">
        <v>324</v>
      </c>
      <c r="K1364" t="s">
        <v>324</v>
      </c>
      <c r="L1364">
        <v>21.074000000000002</v>
      </c>
      <c r="M1364">
        <v>2844</v>
      </c>
      <c r="N1364">
        <v>36</v>
      </c>
      <c r="O1364" t="s">
        <v>324</v>
      </c>
      <c r="P1364" t="s">
        <v>324</v>
      </c>
      <c r="Q1364">
        <v>2880</v>
      </c>
      <c r="R1364">
        <v>0.91900000000000004</v>
      </c>
      <c r="S1364">
        <v>0.182</v>
      </c>
      <c r="T1364" t="s">
        <v>324</v>
      </c>
      <c r="U1364" t="s">
        <v>324</v>
      </c>
      <c r="V1364">
        <v>1.101</v>
      </c>
      <c r="W1364">
        <v>911</v>
      </c>
      <c r="X1364">
        <v>19</v>
      </c>
      <c r="Y1364" t="s">
        <v>324</v>
      </c>
      <c r="Z1364" t="s">
        <v>324</v>
      </c>
      <c r="AA1364">
        <v>930</v>
      </c>
      <c r="AB1364">
        <v>1293.73</v>
      </c>
      <c r="AC1364">
        <v>53.31</v>
      </c>
      <c r="AD1364" t="s">
        <v>324</v>
      </c>
      <c r="AE1364" t="s">
        <v>324</v>
      </c>
      <c r="AF1364">
        <v>1347.04</v>
      </c>
      <c r="AG1364">
        <v>1.3120000000000001</v>
      </c>
      <c r="AH1364">
        <v>7.0000000000000001E-3</v>
      </c>
      <c r="AI1364" t="s">
        <v>324</v>
      </c>
      <c r="AJ1364" t="s">
        <v>324</v>
      </c>
      <c r="AK1364">
        <v>1.319</v>
      </c>
      <c r="AL1364">
        <v>148</v>
      </c>
      <c r="AM1364">
        <v>1</v>
      </c>
      <c r="AN1364" t="s">
        <v>324</v>
      </c>
      <c r="AO1364" t="s">
        <v>324</v>
      </c>
      <c r="AP1364">
        <v>149</v>
      </c>
      <c r="AQ1364">
        <v>3.177</v>
      </c>
      <c r="AR1364">
        <v>0.02</v>
      </c>
      <c r="AS1364" t="s">
        <v>324</v>
      </c>
      <c r="AT1364" t="s">
        <v>324</v>
      </c>
      <c r="AU1364">
        <v>3.1970000000000001</v>
      </c>
      <c r="AV1364">
        <v>0.03</v>
      </c>
      <c r="AW1364" t="s">
        <v>324</v>
      </c>
      <c r="AX1364" t="s">
        <v>324</v>
      </c>
      <c r="AY1364" t="s">
        <v>324</v>
      </c>
      <c r="AZ1364">
        <v>0.03</v>
      </c>
      <c r="BA1364">
        <v>3</v>
      </c>
      <c r="BB1364" t="s">
        <v>324</v>
      </c>
      <c r="BC1364" t="s">
        <v>324</v>
      </c>
      <c r="BD1364" t="s">
        <v>324</v>
      </c>
      <c r="BE1364">
        <v>3</v>
      </c>
      <c r="BF1364">
        <v>8.1000000000000003E-2</v>
      </c>
      <c r="BG1364" t="s">
        <v>324</v>
      </c>
      <c r="BH1364" t="s">
        <v>324</v>
      </c>
      <c r="BI1364" t="s">
        <v>324</v>
      </c>
      <c r="BJ1364">
        <v>8.1000000000000003E-2</v>
      </c>
      <c r="BK1364">
        <v>6.6000000000000003E-2</v>
      </c>
      <c r="BL1364">
        <v>2E-3</v>
      </c>
      <c r="BM1364" t="s">
        <v>324</v>
      </c>
      <c r="BN1364" t="s">
        <v>324</v>
      </c>
      <c r="BO1364">
        <v>6.8000000000000005E-2</v>
      </c>
      <c r="BP1364">
        <v>4</v>
      </c>
      <c r="BQ1364">
        <v>1</v>
      </c>
      <c r="BR1364" t="s">
        <v>324</v>
      </c>
      <c r="BS1364" t="s">
        <v>324</v>
      </c>
      <c r="BT1364">
        <v>5</v>
      </c>
      <c r="BU1364">
        <v>0.82</v>
      </c>
      <c r="BV1364" t="s">
        <v>324</v>
      </c>
      <c r="BW1364" t="s">
        <v>324</v>
      </c>
      <c r="BX1364" t="s">
        <v>324</v>
      </c>
      <c r="BY1364">
        <v>0.82</v>
      </c>
      <c r="BZ1364">
        <v>1.6E-2</v>
      </c>
      <c r="CA1364" t="s">
        <v>324</v>
      </c>
      <c r="CB1364" t="s">
        <v>324</v>
      </c>
      <c r="CC1364" t="s">
        <v>324</v>
      </c>
      <c r="CD1364">
        <v>1.6E-2</v>
      </c>
      <c r="CE1364">
        <v>1</v>
      </c>
      <c r="CF1364" t="s">
        <v>324</v>
      </c>
      <c r="CG1364" t="s">
        <v>324</v>
      </c>
      <c r="CH1364" t="s">
        <v>324</v>
      </c>
      <c r="CI1364">
        <v>1</v>
      </c>
      <c r="CJ1364">
        <v>0.79</v>
      </c>
      <c r="CK1364" t="s">
        <v>324</v>
      </c>
      <c r="CL1364" t="s">
        <v>324</v>
      </c>
      <c r="CM1364" t="s">
        <v>324</v>
      </c>
      <c r="CN1364">
        <v>0.79</v>
      </c>
      <c r="CO1364">
        <v>21.195</v>
      </c>
      <c r="CP1364">
        <v>1.0640000000000001</v>
      </c>
      <c r="CQ1364" t="s">
        <v>179</v>
      </c>
      <c r="CR1364">
        <v>0</v>
      </c>
      <c r="CS1364">
        <v>22.259</v>
      </c>
      <c r="CT1364">
        <v>3760</v>
      </c>
      <c r="CU1364">
        <v>56</v>
      </c>
      <c r="CV1364">
        <v>0</v>
      </c>
      <c r="CW1364">
        <v>0</v>
      </c>
      <c r="CX1364">
        <v>3816</v>
      </c>
      <c r="CY1364">
        <v>1295.3399999999999</v>
      </c>
      <c r="CZ1364">
        <v>53.31</v>
      </c>
      <c r="DA1364">
        <v>0</v>
      </c>
      <c r="DB1364">
        <v>0</v>
      </c>
      <c r="DC1364">
        <v>1348.65</v>
      </c>
    </row>
    <row r="1365" spans="1:107" x14ac:dyDescent="0.45">
      <c r="A1365">
        <v>2024</v>
      </c>
      <c r="B1365">
        <v>4</v>
      </c>
      <c r="C1365" t="s">
        <v>227</v>
      </c>
      <c r="D1365">
        <v>4442</v>
      </c>
      <c r="E1365" t="s">
        <v>570</v>
      </c>
      <c r="F1365" t="s">
        <v>323</v>
      </c>
      <c r="G1365" t="s">
        <v>244</v>
      </c>
      <c r="H1365">
        <v>4.7039999999999997</v>
      </c>
      <c r="I1365">
        <v>1.2E-2</v>
      </c>
      <c r="J1365" t="s">
        <v>324</v>
      </c>
      <c r="K1365" t="s">
        <v>324</v>
      </c>
      <c r="L1365">
        <v>4.7160000000000002</v>
      </c>
      <c r="M1365">
        <v>513</v>
      </c>
      <c r="N1365">
        <v>1</v>
      </c>
      <c r="O1365" t="s">
        <v>324</v>
      </c>
      <c r="P1365" t="s">
        <v>324</v>
      </c>
      <c r="Q1365">
        <v>514</v>
      </c>
      <c r="R1365">
        <v>5.8999999999999997E-2</v>
      </c>
      <c r="S1365" t="s">
        <v>324</v>
      </c>
      <c r="T1365" t="s">
        <v>324</v>
      </c>
      <c r="U1365" t="s">
        <v>324</v>
      </c>
      <c r="V1365">
        <v>5.8999999999999997E-2</v>
      </c>
      <c r="W1365">
        <v>78</v>
      </c>
      <c r="X1365" t="s">
        <v>324</v>
      </c>
      <c r="Y1365" t="s">
        <v>324</v>
      </c>
      <c r="Z1365" t="s">
        <v>324</v>
      </c>
      <c r="AA1365">
        <v>78</v>
      </c>
      <c r="AB1365" t="s">
        <v>324</v>
      </c>
      <c r="AC1365" t="s">
        <v>324</v>
      </c>
      <c r="AD1365" t="s">
        <v>324</v>
      </c>
      <c r="AE1365" t="s">
        <v>324</v>
      </c>
      <c r="AF1365">
        <v>0</v>
      </c>
      <c r="AG1365">
        <v>0.13700000000000001</v>
      </c>
      <c r="AH1365" t="s">
        <v>324</v>
      </c>
      <c r="AI1365" t="s">
        <v>324</v>
      </c>
      <c r="AJ1365" t="s">
        <v>324</v>
      </c>
      <c r="AK1365">
        <v>0.13700000000000001</v>
      </c>
      <c r="AL1365">
        <v>11</v>
      </c>
      <c r="AM1365" t="s">
        <v>324</v>
      </c>
      <c r="AN1365" t="s">
        <v>324</v>
      </c>
      <c r="AO1365" t="s">
        <v>324</v>
      </c>
      <c r="AP1365">
        <v>11</v>
      </c>
      <c r="AQ1365">
        <v>0.17599999999999999</v>
      </c>
      <c r="AR1365" t="s">
        <v>324</v>
      </c>
      <c r="AS1365" t="s">
        <v>324</v>
      </c>
      <c r="AT1365" t="s">
        <v>324</v>
      </c>
      <c r="AU1365">
        <v>0.17599999999999999</v>
      </c>
      <c r="AV1365" t="s">
        <v>324</v>
      </c>
      <c r="AW1365" t="s">
        <v>324</v>
      </c>
      <c r="AX1365" t="s">
        <v>324</v>
      </c>
      <c r="AY1365" t="s">
        <v>324</v>
      </c>
      <c r="AZ1365">
        <v>0</v>
      </c>
      <c r="BA1365" t="s">
        <v>324</v>
      </c>
      <c r="BB1365" t="s">
        <v>324</v>
      </c>
      <c r="BC1365" t="s">
        <v>324</v>
      </c>
      <c r="BD1365" t="s">
        <v>324</v>
      </c>
      <c r="BE1365">
        <v>0</v>
      </c>
      <c r="BF1365" t="s">
        <v>324</v>
      </c>
      <c r="BG1365" t="s">
        <v>324</v>
      </c>
      <c r="BH1365" t="s">
        <v>324</v>
      </c>
      <c r="BI1365" t="s">
        <v>324</v>
      </c>
      <c r="BJ1365">
        <v>0</v>
      </c>
      <c r="BK1365">
        <v>7.0000000000000001E-3</v>
      </c>
      <c r="BL1365" t="s">
        <v>324</v>
      </c>
      <c r="BM1365" t="s">
        <v>324</v>
      </c>
      <c r="BN1365" t="s">
        <v>324</v>
      </c>
      <c r="BO1365">
        <v>7.0000000000000001E-3</v>
      </c>
      <c r="BP1365">
        <v>3</v>
      </c>
      <c r="BQ1365" t="s">
        <v>324</v>
      </c>
      <c r="BR1365" t="s">
        <v>324</v>
      </c>
      <c r="BS1365" t="s">
        <v>324</v>
      </c>
      <c r="BT1365">
        <v>3</v>
      </c>
      <c r="BU1365" t="s">
        <v>324</v>
      </c>
      <c r="BV1365" t="s">
        <v>324</v>
      </c>
      <c r="BW1365" t="s">
        <v>324</v>
      </c>
      <c r="BX1365" t="s">
        <v>324</v>
      </c>
      <c r="BY1365">
        <v>0</v>
      </c>
      <c r="BZ1365">
        <v>4.0000000000000001E-3</v>
      </c>
      <c r="CA1365" t="s">
        <v>324</v>
      </c>
      <c r="CB1365" t="s">
        <v>324</v>
      </c>
      <c r="CC1365" t="s">
        <v>324</v>
      </c>
      <c r="CD1365">
        <v>4.0000000000000001E-3</v>
      </c>
      <c r="CE1365">
        <v>1</v>
      </c>
      <c r="CF1365" t="s">
        <v>324</v>
      </c>
      <c r="CG1365" t="s">
        <v>324</v>
      </c>
      <c r="CH1365" t="s">
        <v>324</v>
      </c>
      <c r="CI1365">
        <v>1</v>
      </c>
      <c r="CJ1365" t="s">
        <v>324</v>
      </c>
      <c r="CK1365" t="s">
        <v>324</v>
      </c>
      <c r="CL1365" t="s">
        <v>324</v>
      </c>
      <c r="CM1365" t="s">
        <v>324</v>
      </c>
      <c r="CN1365">
        <v>0</v>
      </c>
      <c r="CO1365">
        <v>4.774</v>
      </c>
      <c r="CP1365">
        <v>1.2E-2</v>
      </c>
      <c r="CQ1365" t="s">
        <v>179</v>
      </c>
      <c r="CR1365">
        <v>0</v>
      </c>
      <c r="CS1365">
        <v>4.7859999999999996</v>
      </c>
      <c r="CT1365">
        <v>595</v>
      </c>
      <c r="CU1365">
        <v>1</v>
      </c>
      <c r="CV1365">
        <v>0</v>
      </c>
      <c r="CW1365">
        <v>0</v>
      </c>
      <c r="CX1365">
        <v>596</v>
      </c>
      <c r="CY1365">
        <v>0</v>
      </c>
      <c r="CZ1365">
        <v>0</v>
      </c>
      <c r="DA1365">
        <v>0</v>
      </c>
      <c r="DB1365">
        <v>0</v>
      </c>
      <c r="DC1365">
        <v>0</v>
      </c>
    </row>
    <row r="1366" spans="1:107" x14ac:dyDescent="0.45">
      <c r="A1366">
        <v>2024</v>
      </c>
      <c r="B1366">
        <v>4</v>
      </c>
      <c r="C1366" t="s">
        <v>227</v>
      </c>
      <c r="D1366">
        <v>14354</v>
      </c>
      <c r="E1366" t="s">
        <v>351</v>
      </c>
      <c r="F1366" t="s">
        <v>323</v>
      </c>
      <c r="G1366" t="s">
        <v>247</v>
      </c>
      <c r="H1366">
        <v>29.902999999999999</v>
      </c>
      <c r="I1366">
        <v>8.7279999999999998</v>
      </c>
      <c r="J1366">
        <v>1.006</v>
      </c>
      <c r="K1366">
        <v>0</v>
      </c>
      <c r="L1366">
        <v>39.637</v>
      </c>
      <c r="M1366">
        <v>2707</v>
      </c>
      <c r="N1366">
        <v>230</v>
      </c>
      <c r="O1366">
        <v>21</v>
      </c>
      <c r="P1366">
        <v>0</v>
      </c>
      <c r="Q1366">
        <v>2958</v>
      </c>
      <c r="R1366" t="s">
        <v>324</v>
      </c>
      <c r="S1366" t="s">
        <v>324</v>
      </c>
      <c r="T1366" t="s">
        <v>324</v>
      </c>
      <c r="U1366" t="s">
        <v>324</v>
      </c>
      <c r="V1366">
        <v>0</v>
      </c>
      <c r="W1366" t="s">
        <v>324</v>
      </c>
      <c r="X1366" t="s">
        <v>324</v>
      </c>
      <c r="Y1366" t="s">
        <v>324</v>
      </c>
      <c r="Z1366" t="s">
        <v>324</v>
      </c>
      <c r="AA1366">
        <v>0</v>
      </c>
      <c r="AB1366" t="s">
        <v>324</v>
      </c>
      <c r="AC1366" t="s">
        <v>324</v>
      </c>
      <c r="AD1366" t="s">
        <v>324</v>
      </c>
      <c r="AE1366" t="s">
        <v>324</v>
      </c>
      <c r="AF1366">
        <v>0</v>
      </c>
      <c r="AG1366">
        <v>0.58699999999999997</v>
      </c>
      <c r="AH1366">
        <v>8.0000000000000002E-3</v>
      </c>
      <c r="AI1366">
        <v>0</v>
      </c>
      <c r="AJ1366">
        <v>0</v>
      </c>
      <c r="AK1366">
        <v>0.59499999999999997</v>
      </c>
      <c r="AL1366">
        <v>56</v>
      </c>
      <c r="AM1366">
        <v>1</v>
      </c>
      <c r="AN1366">
        <v>0</v>
      </c>
      <c r="AO1366">
        <v>0</v>
      </c>
      <c r="AP1366">
        <v>57</v>
      </c>
      <c r="AQ1366">
        <v>0.84599999999999997</v>
      </c>
      <c r="AR1366">
        <v>1.9E-2</v>
      </c>
      <c r="AS1366">
        <v>0</v>
      </c>
      <c r="AT1366">
        <v>0</v>
      </c>
      <c r="AU1366">
        <v>0.86499999999999999</v>
      </c>
      <c r="AV1366" t="s">
        <v>324</v>
      </c>
      <c r="AW1366" t="s">
        <v>324</v>
      </c>
      <c r="AX1366" t="s">
        <v>324</v>
      </c>
      <c r="AY1366" t="s">
        <v>324</v>
      </c>
      <c r="AZ1366">
        <v>0</v>
      </c>
      <c r="BA1366" t="s">
        <v>324</v>
      </c>
      <c r="BB1366" t="s">
        <v>324</v>
      </c>
      <c r="BC1366" t="s">
        <v>324</v>
      </c>
      <c r="BD1366" t="s">
        <v>324</v>
      </c>
      <c r="BE1366">
        <v>0</v>
      </c>
      <c r="BF1366" t="s">
        <v>324</v>
      </c>
      <c r="BG1366" t="s">
        <v>324</v>
      </c>
      <c r="BH1366" t="s">
        <v>324</v>
      </c>
      <c r="BI1366" t="s">
        <v>324</v>
      </c>
      <c r="BJ1366">
        <v>0</v>
      </c>
      <c r="BK1366">
        <v>0.03</v>
      </c>
      <c r="BL1366">
        <v>0</v>
      </c>
      <c r="BM1366">
        <v>0</v>
      </c>
      <c r="BN1366">
        <v>0</v>
      </c>
      <c r="BO1366">
        <v>0.03</v>
      </c>
      <c r="BP1366">
        <v>4</v>
      </c>
      <c r="BQ1366">
        <v>0</v>
      </c>
      <c r="BR1366">
        <v>0</v>
      </c>
      <c r="BS1366">
        <v>0</v>
      </c>
      <c r="BT1366">
        <v>4</v>
      </c>
      <c r="BU1366" t="s">
        <v>324</v>
      </c>
      <c r="BV1366" t="s">
        <v>324</v>
      </c>
      <c r="BW1366" t="s">
        <v>324</v>
      </c>
      <c r="BX1366" t="s">
        <v>324</v>
      </c>
      <c r="BY1366">
        <v>0</v>
      </c>
      <c r="BZ1366" t="s">
        <v>324</v>
      </c>
      <c r="CA1366" t="s">
        <v>324</v>
      </c>
      <c r="CB1366" t="s">
        <v>324</v>
      </c>
      <c r="CC1366" t="s">
        <v>324</v>
      </c>
      <c r="CD1366">
        <v>0</v>
      </c>
      <c r="CE1366" t="s">
        <v>324</v>
      </c>
      <c r="CF1366" t="s">
        <v>324</v>
      </c>
      <c r="CG1366" t="s">
        <v>324</v>
      </c>
      <c r="CH1366" t="s">
        <v>324</v>
      </c>
      <c r="CI1366">
        <v>0</v>
      </c>
      <c r="CJ1366" t="s">
        <v>324</v>
      </c>
      <c r="CK1366" t="s">
        <v>324</v>
      </c>
      <c r="CL1366" t="s">
        <v>324</v>
      </c>
      <c r="CM1366" t="s">
        <v>324</v>
      </c>
      <c r="CN1366">
        <v>0</v>
      </c>
      <c r="CO1366">
        <v>29.933</v>
      </c>
      <c r="CP1366">
        <v>8.7279999999999998</v>
      </c>
      <c r="CQ1366">
        <v>1.006</v>
      </c>
      <c r="CR1366">
        <v>0</v>
      </c>
      <c r="CS1366">
        <v>39.667000000000002</v>
      </c>
      <c r="CT1366">
        <v>2711</v>
      </c>
      <c r="CU1366">
        <v>230</v>
      </c>
      <c r="CV1366">
        <v>21</v>
      </c>
      <c r="CW1366">
        <v>0</v>
      </c>
      <c r="CX1366">
        <v>2962</v>
      </c>
      <c r="CY1366">
        <v>0</v>
      </c>
      <c r="CZ1366">
        <v>0</v>
      </c>
      <c r="DA1366">
        <v>0</v>
      </c>
      <c r="DB1366">
        <v>0</v>
      </c>
      <c r="DC1366">
        <v>0</v>
      </c>
    </row>
    <row r="1367" spans="1:107" x14ac:dyDescent="0.45">
      <c r="A1367">
        <v>2024</v>
      </c>
      <c r="B1367">
        <v>4</v>
      </c>
      <c r="C1367" t="s">
        <v>227</v>
      </c>
      <c r="D1367">
        <v>15500</v>
      </c>
      <c r="E1367" t="s">
        <v>571</v>
      </c>
      <c r="F1367" t="s">
        <v>323</v>
      </c>
      <c r="G1367" t="s">
        <v>244</v>
      </c>
      <c r="H1367">
        <v>156.768</v>
      </c>
      <c r="I1367">
        <v>24.567</v>
      </c>
      <c r="J1367">
        <v>0.30399999999999999</v>
      </c>
      <c r="K1367">
        <v>0</v>
      </c>
      <c r="L1367">
        <v>181.63900000000001</v>
      </c>
      <c r="M1367">
        <v>21287</v>
      </c>
      <c r="N1367">
        <v>1314</v>
      </c>
      <c r="O1367">
        <v>7</v>
      </c>
      <c r="P1367">
        <v>0</v>
      </c>
      <c r="Q1367">
        <v>22608</v>
      </c>
      <c r="R1367">
        <v>0</v>
      </c>
      <c r="S1367">
        <v>0</v>
      </c>
      <c r="T1367">
        <v>0</v>
      </c>
      <c r="U1367">
        <v>0</v>
      </c>
      <c r="V1367">
        <v>0</v>
      </c>
      <c r="W1367">
        <v>0</v>
      </c>
      <c r="X1367">
        <v>0</v>
      </c>
      <c r="Y1367">
        <v>0</v>
      </c>
      <c r="Z1367">
        <v>0</v>
      </c>
      <c r="AA1367">
        <v>0</v>
      </c>
      <c r="AB1367">
        <v>0</v>
      </c>
      <c r="AC1367">
        <v>0</v>
      </c>
      <c r="AD1367">
        <v>0</v>
      </c>
      <c r="AE1367">
        <v>0</v>
      </c>
      <c r="AF1367">
        <v>0</v>
      </c>
      <c r="AG1367">
        <v>9.9280000000000008</v>
      </c>
      <c r="AH1367">
        <v>0.26400000000000001</v>
      </c>
      <c r="AI1367">
        <v>0</v>
      </c>
      <c r="AJ1367">
        <v>0</v>
      </c>
      <c r="AK1367">
        <v>10.192</v>
      </c>
      <c r="AL1367">
        <v>1470</v>
      </c>
      <c r="AM1367">
        <v>53</v>
      </c>
      <c r="AN1367">
        <v>0</v>
      </c>
      <c r="AO1367">
        <v>0</v>
      </c>
      <c r="AP1367">
        <v>1523</v>
      </c>
      <c r="AQ1367">
        <v>20.181000000000001</v>
      </c>
      <c r="AR1367">
        <v>0.44</v>
      </c>
      <c r="AS1367">
        <v>0</v>
      </c>
      <c r="AT1367">
        <v>0</v>
      </c>
      <c r="AU1367">
        <v>20.620999999999999</v>
      </c>
      <c r="AV1367">
        <v>0</v>
      </c>
      <c r="AW1367">
        <v>0</v>
      </c>
      <c r="AX1367">
        <v>0</v>
      </c>
      <c r="AY1367">
        <v>0</v>
      </c>
      <c r="AZ1367">
        <v>0</v>
      </c>
      <c r="BA1367">
        <v>0</v>
      </c>
      <c r="BB1367">
        <v>0</v>
      </c>
      <c r="BC1367">
        <v>0</v>
      </c>
      <c r="BD1367">
        <v>0</v>
      </c>
      <c r="BE1367">
        <v>0</v>
      </c>
      <c r="BF1367">
        <v>0</v>
      </c>
      <c r="BG1367">
        <v>0</v>
      </c>
      <c r="BH1367">
        <v>0</v>
      </c>
      <c r="BI1367">
        <v>0</v>
      </c>
      <c r="BJ1367">
        <v>0</v>
      </c>
      <c r="BK1367">
        <v>5.8000000000000003E-2</v>
      </c>
      <c r="BL1367">
        <v>1.6E-2</v>
      </c>
      <c r="BM1367">
        <v>0</v>
      </c>
      <c r="BN1367">
        <v>0</v>
      </c>
      <c r="BO1367">
        <v>7.3999999999999996E-2</v>
      </c>
      <c r="BP1367">
        <v>20</v>
      </c>
      <c r="BQ1367">
        <v>7</v>
      </c>
      <c r="BR1367">
        <v>0</v>
      </c>
      <c r="BS1367">
        <v>0</v>
      </c>
      <c r="BT1367">
        <v>27</v>
      </c>
      <c r="BU1367">
        <v>0</v>
      </c>
      <c r="BV1367">
        <v>0</v>
      </c>
      <c r="BW1367">
        <v>0</v>
      </c>
      <c r="BX1367">
        <v>0</v>
      </c>
      <c r="BY1367">
        <v>0</v>
      </c>
      <c r="BZ1367">
        <v>0.11600000000000001</v>
      </c>
      <c r="CA1367">
        <v>0.223</v>
      </c>
      <c r="CB1367">
        <v>1.4E-2</v>
      </c>
      <c r="CC1367">
        <v>0</v>
      </c>
      <c r="CD1367">
        <v>0.35299999999999998</v>
      </c>
      <c r="CE1367">
        <v>15</v>
      </c>
      <c r="CF1367">
        <v>7</v>
      </c>
      <c r="CG1367">
        <v>1</v>
      </c>
      <c r="CH1367">
        <v>0</v>
      </c>
      <c r="CI1367">
        <v>23</v>
      </c>
      <c r="CJ1367">
        <v>0</v>
      </c>
      <c r="CK1367">
        <v>0</v>
      </c>
      <c r="CL1367">
        <v>0</v>
      </c>
      <c r="CM1367">
        <v>0</v>
      </c>
      <c r="CN1367">
        <v>0</v>
      </c>
      <c r="CO1367">
        <v>156.94200000000001</v>
      </c>
      <c r="CP1367">
        <v>24.806000000000001</v>
      </c>
      <c r="CQ1367">
        <v>0.318</v>
      </c>
      <c r="CR1367">
        <v>0</v>
      </c>
      <c r="CS1367">
        <v>182.066</v>
      </c>
      <c r="CT1367">
        <v>21322</v>
      </c>
      <c r="CU1367">
        <v>1328</v>
      </c>
      <c r="CV1367">
        <v>8</v>
      </c>
      <c r="CW1367">
        <v>0</v>
      </c>
      <c r="CX1367">
        <v>22658</v>
      </c>
      <c r="CY1367">
        <v>0</v>
      </c>
      <c r="CZ1367">
        <v>0</v>
      </c>
      <c r="DA1367">
        <v>0</v>
      </c>
      <c r="DB1367">
        <v>0</v>
      </c>
      <c r="DC1367">
        <v>0</v>
      </c>
    </row>
    <row r="1368" spans="1:107" x14ac:dyDescent="0.45">
      <c r="A1368">
        <v>2024</v>
      </c>
      <c r="B1368">
        <v>4</v>
      </c>
      <c r="C1368" t="s">
        <v>227</v>
      </c>
      <c r="D1368">
        <v>16868</v>
      </c>
      <c r="E1368" t="s">
        <v>572</v>
      </c>
      <c r="F1368" t="s">
        <v>323</v>
      </c>
      <c r="G1368" t="s">
        <v>247</v>
      </c>
      <c r="H1368">
        <v>51.981999999999999</v>
      </c>
      <c r="I1368">
        <v>8.7159999999999993</v>
      </c>
      <c r="J1368" t="s">
        <v>324</v>
      </c>
      <c r="K1368" t="s">
        <v>324</v>
      </c>
      <c r="L1368">
        <v>60.698</v>
      </c>
      <c r="M1368">
        <v>7119</v>
      </c>
      <c r="N1368">
        <v>437</v>
      </c>
      <c r="O1368" t="s">
        <v>324</v>
      </c>
      <c r="P1368" t="s">
        <v>324</v>
      </c>
      <c r="Q1368">
        <v>7556</v>
      </c>
      <c r="R1368" t="s">
        <v>324</v>
      </c>
      <c r="S1368" t="s">
        <v>324</v>
      </c>
      <c r="T1368" t="s">
        <v>324</v>
      </c>
      <c r="U1368" t="s">
        <v>324</v>
      </c>
      <c r="V1368">
        <v>0</v>
      </c>
      <c r="W1368" t="s">
        <v>324</v>
      </c>
      <c r="X1368" t="s">
        <v>324</v>
      </c>
      <c r="Y1368" t="s">
        <v>324</v>
      </c>
      <c r="Z1368" t="s">
        <v>324</v>
      </c>
      <c r="AA1368">
        <v>0</v>
      </c>
      <c r="AB1368" t="s">
        <v>324</v>
      </c>
      <c r="AC1368" t="s">
        <v>324</v>
      </c>
      <c r="AD1368" t="s">
        <v>324</v>
      </c>
      <c r="AE1368" t="s">
        <v>324</v>
      </c>
      <c r="AF1368">
        <v>0</v>
      </c>
      <c r="AG1368">
        <v>1.712</v>
      </c>
      <c r="AH1368">
        <v>2.1999999999999999E-2</v>
      </c>
      <c r="AI1368" t="s">
        <v>324</v>
      </c>
      <c r="AJ1368" t="s">
        <v>324</v>
      </c>
      <c r="AK1368">
        <v>1.734</v>
      </c>
      <c r="AL1368">
        <v>74</v>
      </c>
      <c r="AM1368">
        <v>2</v>
      </c>
      <c r="AN1368" t="s">
        <v>324</v>
      </c>
      <c r="AO1368" t="s">
        <v>324</v>
      </c>
      <c r="AP1368">
        <v>76</v>
      </c>
      <c r="AQ1368" t="s">
        <v>324</v>
      </c>
      <c r="AR1368" t="s">
        <v>324</v>
      </c>
      <c r="AS1368" t="s">
        <v>324</v>
      </c>
      <c r="AT1368" t="s">
        <v>324</v>
      </c>
      <c r="AU1368">
        <v>0</v>
      </c>
      <c r="AV1368" t="s">
        <v>324</v>
      </c>
      <c r="AW1368" t="s">
        <v>324</v>
      </c>
      <c r="AX1368" t="s">
        <v>324</v>
      </c>
      <c r="AY1368" t="s">
        <v>324</v>
      </c>
      <c r="AZ1368">
        <v>0</v>
      </c>
      <c r="BA1368" t="s">
        <v>324</v>
      </c>
      <c r="BB1368" t="s">
        <v>324</v>
      </c>
      <c r="BC1368" t="s">
        <v>324</v>
      </c>
      <c r="BD1368" t="s">
        <v>324</v>
      </c>
      <c r="BE1368">
        <v>0</v>
      </c>
      <c r="BF1368" t="s">
        <v>324</v>
      </c>
      <c r="BG1368" t="s">
        <v>324</v>
      </c>
      <c r="BH1368" t="s">
        <v>324</v>
      </c>
      <c r="BI1368" t="s">
        <v>324</v>
      </c>
      <c r="BJ1368">
        <v>0</v>
      </c>
      <c r="BK1368" t="s">
        <v>324</v>
      </c>
      <c r="BL1368" t="s">
        <v>324</v>
      </c>
      <c r="BM1368" t="s">
        <v>324</v>
      </c>
      <c r="BN1368" t="s">
        <v>324</v>
      </c>
      <c r="BO1368">
        <v>0</v>
      </c>
      <c r="BP1368" t="s">
        <v>324</v>
      </c>
      <c r="BQ1368" t="s">
        <v>324</v>
      </c>
      <c r="BR1368" t="s">
        <v>324</v>
      </c>
      <c r="BS1368" t="s">
        <v>324</v>
      </c>
      <c r="BT1368">
        <v>0</v>
      </c>
      <c r="BU1368" t="s">
        <v>324</v>
      </c>
      <c r="BV1368" t="s">
        <v>324</v>
      </c>
      <c r="BW1368" t="s">
        <v>324</v>
      </c>
      <c r="BX1368" t="s">
        <v>324</v>
      </c>
      <c r="BY1368">
        <v>0</v>
      </c>
      <c r="BZ1368" t="s">
        <v>324</v>
      </c>
      <c r="CA1368" t="s">
        <v>324</v>
      </c>
      <c r="CB1368" t="s">
        <v>324</v>
      </c>
      <c r="CC1368" t="s">
        <v>324</v>
      </c>
      <c r="CD1368">
        <v>0</v>
      </c>
      <c r="CE1368" t="s">
        <v>324</v>
      </c>
      <c r="CF1368" t="s">
        <v>324</v>
      </c>
      <c r="CG1368" t="s">
        <v>324</v>
      </c>
      <c r="CH1368" t="s">
        <v>324</v>
      </c>
      <c r="CI1368">
        <v>0</v>
      </c>
      <c r="CJ1368" t="s">
        <v>324</v>
      </c>
      <c r="CK1368" t="s">
        <v>324</v>
      </c>
      <c r="CL1368" t="s">
        <v>324</v>
      </c>
      <c r="CM1368" t="s">
        <v>324</v>
      </c>
      <c r="CN1368">
        <v>0</v>
      </c>
      <c r="CO1368">
        <v>51.981999999999999</v>
      </c>
      <c r="CP1368">
        <v>8.7159999999999993</v>
      </c>
      <c r="CQ1368" t="s">
        <v>179</v>
      </c>
      <c r="CR1368">
        <v>0</v>
      </c>
      <c r="CS1368">
        <v>60.698</v>
      </c>
      <c r="CT1368">
        <v>7119</v>
      </c>
      <c r="CU1368">
        <v>437</v>
      </c>
      <c r="CV1368">
        <v>0</v>
      </c>
      <c r="CW1368">
        <v>0</v>
      </c>
      <c r="CX1368">
        <v>7556</v>
      </c>
      <c r="CY1368">
        <v>0</v>
      </c>
      <c r="CZ1368">
        <v>0</v>
      </c>
      <c r="DA1368">
        <v>0</v>
      </c>
      <c r="DB1368">
        <v>0</v>
      </c>
      <c r="DC1368">
        <v>0</v>
      </c>
    </row>
    <row r="1369" spans="1:107" x14ac:dyDescent="0.45">
      <c r="A1369">
        <v>2024</v>
      </c>
      <c r="B1369">
        <v>4</v>
      </c>
      <c r="C1369" t="s">
        <v>227</v>
      </c>
      <c r="D1369">
        <v>17470</v>
      </c>
      <c r="E1369" t="s">
        <v>573</v>
      </c>
      <c r="F1369" t="s">
        <v>323</v>
      </c>
      <c r="G1369" t="s">
        <v>247</v>
      </c>
      <c r="H1369">
        <v>38.411000000000001</v>
      </c>
      <c r="I1369">
        <v>4.42</v>
      </c>
      <c r="J1369" t="s">
        <v>324</v>
      </c>
      <c r="K1369" t="s">
        <v>324</v>
      </c>
      <c r="L1369">
        <v>42.831000000000003</v>
      </c>
      <c r="M1369">
        <v>4389</v>
      </c>
      <c r="N1369">
        <v>172</v>
      </c>
      <c r="O1369" t="s">
        <v>324</v>
      </c>
      <c r="P1369" t="s">
        <v>324</v>
      </c>
      <c r="Q1369">
        <v>4561</v>
      </c>
      <c r="R1369" t="s">
        <v>324</v>
      </c>
      <c r="S1369" t="s">
        <v>324</v>
      </c>
      <c r="T1369" t="s">
        <v>324</v>
      </c>
      <c r="U1369" t="s">
        <v>324</v>
      </c>
      <c r="V1369">
        <v>0</v>
      </c>
      <c r="W1369" t="s">
        <v>324</v>
      </c>
      <c r="X1369" t="s">
        <v>324</v>
      </c>
      <c r="Y1369" t="s">
        <v>324</v>
      </c>
      <c r="Z1369" t="s">
        <v>324</v>
      </c>
      <c r="AA1369">
        <v>0</v>
      </c>
      <c r="AB1369" t="s">
        <v>324</v>
      </c>
      <c r="AC1369" t="s">
        <v>324</v>
      </c>
      <c r="AD1369" t="s">
        <v>324</v>
      </c>
      <c r="AE1369" t="s">
        <v>324</v>
      </c>
      <c r="AF1369">
        <v>0</v>
      </c>
      <c r="AG1369">
        <v>0.81399999999999995</v>
      </c>
      <c r="AH1369" t="s">
        <v>324</v>
      </c>
      <c r="AI1369" t="s">
        <v>324</v>
      </c>
      <c r="AJ1369" t="s">
        <v>324</v>
      </c>
      <c r="AK1369">
        <v>0.81399999999999995</v>
      </c>
      <c r="AL1369">
        <v>305</v>
      </c>
      <c r="AM1369" t="s">
        <v>324</v>
      </c>
      <c r="AN1369" t="s">
        <v>324</v>
      </c>
      <c r="AO1369" t="s">
        <v>324</v>
      </c>
      <c r="AP1369">
        <v>305</v>
      </c>
      <c r="AQ1369">
        <v>5.7729999999999997</v>
      </c>
      <c r="AR1369" t="s">
        <v>324</v>
      </c>
      <c r="AS1369" t="s">
        <v>324</v>
      </c>
      <c r="AT1369" t="s">
        <v>324</v>
      </c>
      <c r="AU1369">
        <v>5.7729999999999997</v>
      </c>
      <c r="AV1369" t="s">
        <v>324</v>
      </c>
      <c r="AW1369" t="s">
        <v>324</v>
      </c>
      <c r="AX1369" t="s">
        <v>324</v>
      </c>
      <c r="AY1369" t="s">
        <v>324</v>
      </c>
      <c r="AZ1369">
        <v>0</v>
      </c>
      <c r="BA1369" t="s">
        <v>324</v>
      </c>
      <c r="BB1369" t="s">
        <v>324</v>
      </c>
      <c r="BC1369" t="s">
        <v>324</v>
      </c>
      <c r="BD1369" t="s">
        <v>324</v>
      </c>
      <c r="BE1369">
        <v>0</v>
      </c>
      <c r="BF1369" t="s">
        <v>324</v>
      </c>
      <c r="BG1369" t="s">
        <v>324</v>
      </c>
      <c r="BH1369" t="s">
        <v>324</v>
      </c>
      <c r="BI1369" t="s">
        <v>324</v>
      </c>
      <c r="BJ1369">
        <v>0</v>
      </c>
      <c r="BK1369">
        <v>0.01</v>
      </c>
      <c r="BL1369" t="s">
        <v>324</v>
      </c>
      <c r="BM1369" t="s">
        <v>324</v>
      </c>
      <c r="BN1369" t="s">
        <v>324</v>
      </c>
      <c r="BO1369">
        <v>0.01</v>
      </c>
      <c r="BP1369">
        <v>4</v>
      </c>
      <c r="BQ1369" t="s">
        <v>324</v>
      </c>
      <c r="BR1369" t="s">
        <v>324</v>
      </c>
      <c r="BS1369" t="s">
        <v>324</v>
      </c>
      <c r="BT1369">
        <v>4</v>
      </c>
      <c r="BU1369" t="s">
        <v>324</v>
      </c>
      <c r="BV1369" t="s">
        <v>324</v>
      </c>
      <c r="BW1369" t="s">
        <v>324</v>
      </c>
      <c r="BX1369" t="s">
        <v>324</v>
      </c>
      <c r="BY1369">
        <v>0</v>
      </c>
      <c r="BZ1369" t="s">
        <v>324</v>
      </c>
      <c r="CA1369" t="s">
        <v>324</v>
      </c>
      <c r="CB1369" t="s">
        <v>324</v>
      </c>
      <c r="CC1369" t="s">
        <v>324</v>
      </c>
      <c r="CD1369">
        <v>0</v>
      </c>
      <c r="CE1369" t="s">
        <v>324</v>
      </c>
      <c r="CF1369" t="s">
        <v>324</v>
      </c>
      <c r="CG1369" t="s">
        <v>324</v>
      </c>
      <c r="CH1369" t="s">
        <v>324</v>
      </c>
      <c r="CI1369">
        <v>0</v>
      </c>
      <c r="CJ1369" t="s">
        <v>324</v>
      </c>
      <c r="CK1369" t="s">
        <v>324</v>
      </c>
      <c r="CL1369" t="s">
        <v>324</v>
      </c>
      <c r="CM1369" t="s">
        <v>324</v>
      </c>
      <c r="CN1369">
        <v>0</v>
      </c>
      <c r="CO1369">
        <v>38.420999999999999</v>
      </c>
      <c r="CP1369">
        <v>4.42</v>
      </c>
      <c r="CQ1369" t="s">
        <v>179</v>
      </c>
      <c r="CR1369">
        <v>0</v>
      </c>
      <c r="CS1369">
        <v>42.841000000000001</v>
      </c>
      <c r="CT1369">
        <v>4393</v>
      </c>
      <c r="CU1369">
        <v>172</v>
      </c>
      <c r="CV1369">
        <v>0</v>
      </c>
      <c r="CW1369">
        <v>0</v>
      </c>
      <c r="CX1369">
        <v>4565</v>
      </c>
      <c r="CY1369">
        <v>0</v>
      </c>
      <c r="CZ1369">
        <v>0</v>
      </c>
      <c r="DA1369">
        <v>0</v>
      </c>
      <c r="DB1369">
        <v>0</v>
      </c>
      <c r="DC1369">
        <v>0</v>
      </c>
    </row>
    <row r="1370" spans="1:107" x14ac:dyDescent="0.45">
      <c r="A1370">
        <v>2024</v>
      </c>
      <c r="B1370">
        <v>4</v>
      </c>
      <c r="C1370" t="s">
        <v>227</v>
      </c>
      <c r="D1370">
        <v>18429</v>
      </c>
      <c r="E1370" t="s">
        <v>574</v>
      </c>
      <c r="F1370" t="s">
        <v>323</v>
      </c>
      <c r="G1370" t="s">
        <v>244</v>
      </c>
      <c r="H1370">
        <v>17.170000000000002</v>
      </c>
      <c r="I1370">
        <v>1.0389999999999999</v>
      </c>
      <c r="J1370" t="s">
        <v>324</v>
      </c>
      <c r="K1370" t="s">
        <v>324</v>
      </c>
      <c r="L1370">
        <v>18.209</v>
      </c>
      <c r="M1370">
        <v>2591</v>
      </c>
      <c r="N1370">
        <v>64</v>
      </c>
      <c r="O1370" t="s">
        <v>324</v>
      </c>
      <c r="P1370" t="s">
        <v>324</v>
      </c>
      <c r="Q1370">
        <v>2655</v>
      </c>
      <c r="R1370" t="s">
        <v>324</v>
      </c>
      <c r="S1370" t="s">
        <v>324</v>
      </c>
      <c r="T1370" t="s">
        <v>324</v>
      </c>
      <c r="U1370" t="s">
        <v>324</v>
      </c>
      <c r="V1370">
        <v>0</v>
      </c>
      <c r="W1370" t="s">
        <v>324</v>
      </c>
      <c r="X1370" t="s">
        <v>324</v>
      </c>
      <c r="Y1370" t="s">
        <v>324</v>
      </c>
      <c r="Z1370" t="s">
        <v>324</v>
      </c>
      <c r="AA1370">
        <v>0</v>
      </c>
      <c r="AB1370" t="s">
        <v>324</v>
      </c>
      <c r="AC1370" t="s">
        <v>324</v>
      </c>
      <c r="AD1370" t="s">
        <v>324</v>
      </c>
      <c r="AE1370" t="s">
        <v>324</v>
      </c>
      <c r="AF1370">
        <v>0</v>
      </c>
      <c r="AG1370" t="s">
        <v>324</v>
      </c>
      <c r="AH1370" t="s">
        <v>324</v>
      </c>
      <c r="AI1370" t="s">
        <v>324</v>
      </c>
      <c r="AJ1370" t="s">
        <v>324</v>
      </c>
      <c r="AK1370">
        <v>0</v>
      </c>
      <c r="AL1370" t="s">
        <v>324</v>
      </c>
      <c r="AM1370" t="s">
        <v>324</v>
      </c>
      <c r="AN1370" t="s">
        <v>324</v>
      </c>
      <c r="AO1370" t="s">
        <v>324</v>
      </c>
      <c r="AP1370">
        <v>0</v>
      </c>
      <c r="AQ1370" t="s">
        <v>324</v>
      </c>
      <c r="AR1370" t="s">
        <v>324</v>
      </c>
      <c r="AS1370" t="s">
        <v>324</v>
      </c>
      <c r="AT1370" t="s">
        <v>324</v>
      </c>
      <c r="AU1370">
        <v>0</v>
      </c>
      <c r="AV1370" t="s">
        <v>324</v>
      </c>
      <c r="AW1370" t="s">
        <v>324</v>
      </c>
      <c r="AX1370" t="s">
        <v>324</v>
      </c>
      <c r="AY1370" t="s">
        <v>324</v>
      </c>
      <c r="AZ1370">
        <v>0</v>
      </c>
      <c r="BA1370" t="s">
        <v>324</v>
      </c>
      <c r="BB1370" t="s">
        <v>324</v>
      </c>
      <c r="BC1370" t="s">
        <v>324</v>
      </c>
      <c r="BD1370" t="s">
        <v>324</v>
      </c>
      <c r="BE1370">
        <v>0</v>
      </c>
      <c r="BF1370" t="s">
        <v>324</v>
      </c>
      <c r="BG1370" t="s">
        <v>324</v>
      </c>
      <c r="BH1370" t="s">
        <v>324</v>
      </c>
      <c r="BI1370" t="s">
        <v>324</v>
      </c>
      <c r="BJ1370">
        <v>0</v>
      </c>
      <c r="BK1370" t="s">
        <v>324</v>
      </c>
      <c r="BL1370" t="s">
        <v>324</v>
      </c>
      <c r="BM1370" t="s">
        <v>324</v>
      </c>
      <c r="BN1370" t="s">
        <v>324</v>
      </c>
      <c r="BO1370">
        <v>0</v>
      </c>
      <c r="BP1370" t="s">
        <v>324</v>
      </c>
      <c r="BQ1370" t="s">
        <v>324</v>
      </c>
      <c r="BR1370" t="s">
        <v>324</v>
      </c>
      <c r="BS1370" t="s">
        <v>324</v>
      </c>
      <c r="BT1370">
        <v>0</v>
      </c>
      <c r="BU1370" t="s">
        <v>324</v>
      </c>
      <c r="BV1370" t="s">
        <v>324</v>
      </c>
      <c r="BW1370" t="s">
        <v>324</v>
      </c>
      <c r="BX1370" t="s">
        <v>324</v>
      </c>
      <c r="BY1370">
        <v>0</v>
      </c>
      <c r="BZ1370" t="s">
        <v>324</v>
      </c>
      <c r="CA1370" t="s">
        <v>324</v>
      </c>
      <c r="CB1370" t="s">
        <v>324</v>
      </c>
      <c r="CC1370" t="s">
        <v>324</v>
      </c>
      <c r="CD1370">
        <v>0</v>
      </c>
      <c r="CE1370" t="s">
        <v>324</v>
      </c>
      <c r="CF1370" t="s">
        <v>324</v>
      </c>
      <c r="CG1370" t="s">
        <v>324</v>
      </c>
      <c r="CH1370" t="s">
        <v>324</v>
      </c>
      <c r="CI1370">
        <v>0</v>
      </c>
      <c r="CJ1370" t="s">
        <v>324</v>
      </c>
      <c r="CK1370" t="s">
        <v>324</v>
      </c>
      <c r="CL1370" t="s">
        <v>324</v>
      </c>
      <c r="CM1370" t="s">
        <v>324</v>
      </c>
      <c r="CN1370">
        <v>0</v>
      </c>
      <c r="CO1370">
        <v>17.170000000000002</v>
      </c>
      <c r="CP1370">
        <v>1.0389999999999999</v>
      </c>
      <c r="CQ1370" t="s">
        <v>179</v>
      </c>
      <c r="CR1370">
        <v>0</v>
      </c>
      <c r="CS1370">
        <v>18.209</v>
      </c>
      <c r="CT1370">
        <v>2591</v>
      </c>
      <c r="CU1370">
        <v>64</v>
      </c>
      <c r="CV1370">
        <v>0</v>
      </c>
      <c r="CW1370">
        <v>0</v>
      </c>
      <c r="CX1370">
        <v>2655</v>
      </c>
      <c r="CY1370">
        <v>0</v>
      </c>
      <c r="CZ1370">
        <v>0</v>
      </c>
      <c r="DA1370">
        <v>0</v>
      </c>
      <c r="DB1370">
        <v>0</v>
      </c>
      <c r="DC1370">
        <v>0</v>
      </c>
    </row>
    <row r="1371" spans="1:107" x14ac:dyDescent="0.45">
      <c r="A1371">
        <v>2024</v>
      </c>
      <c r="B1371">
        <v>4</v>
      </c>
      <c r="C1371" t="s">
        <v>227</v>
      </c>
      <c r="D1371">
        <v>20169</v>
      </c>
      <c r="E1371" t="s">
        <v>399</v>
      </c>
      <c r="F1371" t="s">
        <v>323</v>
      </c>
      <c r="G1371" t="s">
        <v>244</v>
      </c>
      <c r="H1371">
        <v>28.5</v>
      </c>
      <c r="I1371">
        <v>3.98</v>
      </c>
      <c r="J1371" t="s">
        <v>324</v>
      </c>
      <c r="K1371" t="s">
        <v>324</v>
      </c>
      <c r="L1371">
        <v>32.479999999999997</v>
      </c>
      <c r="M1371">
        <v>3793</v>
      </c>
      <c r="N1371">
        <v>201</v>
      </c>
      <c r="O1371" t="s">
        <v>324</v>
      </c>
      <c r="P1371" t="s">
        <v>324</v>
      </c>
      <c r="Q1371">
        <v>3994</v>
      </c>
      <c r="R1371" t="s">
        <v>324</v>
      </c>
      <c r="S1371" t="s">
        <v>324</v>
      </c>
      <c r="T1371" t="s">
        <v>324</v>
      </c>
      <c r="U1371" t="s">
        <v>324</v>
      </c>
      <c r="V1371">
        <v>0</v>
      </c>
      <c r="W1371" t="s">
        <v>324</v>
      </c>
      <c r="X1371" t="s">
        <v>324</v>
      </c>
      <c r="Y1371" t="s">
        <v>324</v>
      </c>
      <c r="Z1371" t="s">
        <v>324</v>
      </c>
      <c r="AA1371">
        <v>0</v>
      </c>
      <c r="AB1371" t="s">
        <v>324</v>
      </c>
      <c r="AC1371" t="s">
        <v>324</v>
      </c>
      <c r="AD1371" t="s">
        <v>324</v>
      </c>
      <c r="AE1371" t="s">
        <v>324</v>
      </c>
      <c r="AF1371">
        <v>0</v>
      </c>
      <c r="AG1371" t="s">
        <v>324</v>
      </c>
      <c r="AH1371" t="s">
        <v>324</v>
      </c>
      <c r="AI1371" t="s">
        <v>324</v>
      </c>
      <c r="AJ1371" t="s">
        <v>324</v>
      </c>
      <c r="AK1371">
        <v>0</v>
      </c>
      <c r="AL1371" t="s">
        <v>324</v>
      </c>
      <c r="AM1371" t="s">
        <v>324</v>
      </c>
      <c r="AN1371" t="s">
        <v>324</v>
      </c>
      <c r="AO1371" t="s">
        <v>324</v>
      </c>
      <c r="AP1371">
        <v>0</v>
      </c>
      <c r="AQ1371" t="s">
        <v>324</v>
      </c>
      <c r="AR1371" t="s">
        <v>324</v>
      </c>
      <c r="AS1371" t="s">
        <v>324</v>
      </c>
      <c r="AT1371" t="s">
        <v>324</v>
      </c>
      <c r="AU1371">
        <v>0</v>
      </c>
      <c r="AV1371" t="s">
        <v>324</v>
      </c>
      <c r="AW1371" t="s">
        <v>324</v>
      </c>
      <c r="AX1371" t="s">
        <v>324</v>
      </c>
      <c r="AY1371" t="s">
        <v>324</v>
      </c>
      <c r="AZ1371">
        <v>0</v>
      </c>
      <c r="BA1371" t="s">
        <v>324</v>
      </c>
      <c r="BB1371" t="s">
        <v>324</v>
      </c>
      <c r="BC1371" t="s">
        <v>324</v>
      </c>
      <c r="BD1371" t="s">
        <v>324</v>
      </c>
      <c r="BE1371">
        <v>0</v>
      </c>
      <c r="BF1371" t="s">
        <v>324</v>
      </c>
      <c r="BG1371" t="s">
        <v>324</v>
      </c>
      <c r="BH1371" t="s">
        <v>324</v>
      </c>
      <c r="BI1371" t="s">
        <v>324</v>
      </c>
      <c r="BJ1371">
        <v>0</v>
      </c>
      <c r="BK1371">
        <v>6.6000000000000003E-2</v>
      </c>
      <c r="BL1371" t="s">
        <v>324</v>
      </c>
      <c r="BM1371" t="s">
        <v>324</v>
      </c>
      <c r="BN1371" t="s">
        <v>324</v>
      </c>
      <c r="BO1371">
        <v>6.6000000000000003E-2</v>
      </c>
      <c r="BP1371">
        <v>10</v>
      </c>
      <c r="BQ1371" t="s">
        <v>324</v>
      </c>
      <c r="BR1371" t="s">
        <v>324</v>
      </c>
      <c r="BS1371" t="s">
        <v>324</v>
      </c>
      <c r="BT1371">
        <v>10</v>
      </c>
      <c r="BU1371" t="s">
        <v>324</v>
      </c>
      <c r="BV1371" t="s">
        <v>324</v>
      </c>
      <c r="BW1371" t="s">
        <v>324</v>
      </c>
      <c r="BX1371" t="s">
        <v>324</v>
      </c>
      <c r="BY1371">
        <v>0</v>
      </c>
      <c r="BZ1371">
        <v>9.7000000000000003E-2</v>
      </c>
      <c r="CA1371" t="s">
        <v>324</v>
      </c>
      <c r="CB1371" t="s">
        <v>324</v>
      </c>
      <c r="CC1371" t="s">
        <v>324</v>
      </c>
      <c r="CD1371">
        <v>9.7000000000000003E-2</v>
      </c>
      <c r="CE1371">
        <v>11</v>
      </c>
      <c r="CF1371" t="s">
        <v>324</v>
      </c>
      <c r="CG1371" t="s">
        <v>324</v>
      </c>
      <c r="CH1371" t="s">
        <v>324</v>
      </c>
      <c r="CI1371">
        <v>11</v>
      </c>
      <c r="CJ1371" t="s">
        <v>324</v>
      </c>
      <c r="CK1371" t="s">
        <v>324</v>
      </c>
      <c r="CL1371" t="s">
        <v>324</v>
      </c>
      <c r="CM1371" t="s">
        <v>324</v>
      </c>
      <c r="CN1371">
        <v>0</v>
      </c>
      <c r="CO1371">
        <v>28.663</v>
      </c>
      <c r="CP1371">
        <v>3.98</v>
      </c>
      <c r="CQ1371" t="s">
        <v>179</v>
      </c>
      <c r="CR1371">
        <v>0</v>
      </c>
      <c r="CS1371">
        <v>32.643000000000001</v>
      </c>
      <c r="CT1371">
        <v>3814</v>
      </c>
      <c r="CU1371">
        <v>201</v>
      </c>
      <c r="CV1371">
        <v>0</v>
      </c>
      <c r="CW1371">
        <v>0</v>
      </c>
      <c r="CX1371">
        <v>4015</v>
      </c>
      <c r="CY1371">
        <v>0</v>
      </c>
      <c r="CZ1371">
        <v>0</v>
      </c>
      <c r="DA1371">
        <v>0</v>
      </c>
      <c r="DB1371">
        <v>0</v>
      </c>
      <c r="DC1371">
        <v>0</v>
      </c>
    </row>
    <row r="1372" spans="1:107" x14ac:dyDescent="0.45">
      <c r="A1372">
        <v>2024</v>
      </c>
      <c r="B1372">
        <v>4</v>
      </c>
      <c r="C1372" t="s">
        <v>227</v>
      </c>
      <c r="D1372">
        <v>99999</v>
      </c>
      <c r="E1372" t="s">
        <v>329</v>
      </c>
      <c r="F1372" t="s">
        <v>323</v>
      </c>
      <c r="H1372">
        <v>47.487000000000002</v>
      </c>
      <c r="I1372">
        <v>2.2269999999999999</v>
      </c>
      <c r="J1372">
        <v>-0.13400000000000001</v>
      </c>
      <c r="K1372">
        <v>0</v>
      </c>
      <c r="L1372">
        <v>49.58</v>
      </c>
      <c r="M1372" t="s">
        <v>324</v>
      </c>
      <c r="N1372" t="s">
        <v>324</v>
      </c>
      <c r="O1372" t="s">
        <v>324</v>
      </c>
      <c r="P1372" t="s">
        <v>324</v>
      </c>
      <c r="Q1372" t="s">
        <v>324</v>
      </c>
      <c r="R1372" t="s">
        <v>324</v>
      </c>
      <c r="S1372" t="s">
        <v>324</v>
      </c>
      <c r="T1372" t="s">
        <v>324</v>
      </c>
      <c r="U1372" t="s">
        <v>324</v>
      </c>
      <c r="V1372">
        <v>0</v>
      </c>
      <c r="W1372" t="s">
        <v>324</v>
      </c>
      <c r="X1372" t="s">
        <v>324</v>
      </c>
      <c r="Y1372" t="s">
        <v>324</v>
      </c>
      <c r="Z1372" t="s">
        <v>324</v>
      </c>
      <c r="AA1372" t="s">
        <v>324</v>
      </c>
      <c r="AB1372" t="s">
        <v>324</v>
      </c>
      <c r="AC1372" t="s">
        <v>324</v>
      </c>
      <c r="AD1372" t="s">
        <v>324</v>
      </c>
      <c r="AE1372" t="s">
        <v>324</v>
      </c>
      <c r="AF1372" t="s">
        <v>324</v>
      </c>
      <c r="AG1372">
        <v>-0.54300000000000004</v>
      </c>
      <c r="AH1372">
        <v>-5.0000000000000001E-3</v>
      </c>
      <c r="AI1372">
        <v>0</v>
      </c>
      <c r="AJ1372">
        <v>0</v>
      </c>
      <c r="AK1372">
        <v>-0.54800000000000004</v>
      </c>
      <c r="AL1372" t="s">
        <v>324</v>
      </c>
      <c r="AM1372" t="s">
        <v>324</v>
      </c>
      <c r="AN1372" t="s">
        <v>324</v>
      </c>
      <c r="AO1372" t="s">
        <v>324</v>
      </c>
      <c r="AP1372" t="s">
        <v>324</v>
      </c>
      <c r="AQ1372" t="s">
        <v>324</v>
      </c>
      <c r="AR1372" t="s">
        <v>324</v>
      </c>
      <c r="AS1372" t="s">
        <v>324</v>
      </c>
      <c r="AT1372" t="s">
        <v>324</v>
      </c>
      <c r="AU1372" t="s">
        <v>324</v>
      </c>
      <c r="AV1372" t="s">
        <v>324</v>
      </c>
      <c r="AW1372" t="s">
        <v>324</v>
      </c>
      <c r="AX1372" t="s">
        <v>324</v>
      </c>
      <c r="AY1372" t="s">
        <v>324</v>
      </c>
      <c r="AZ1372">
        <v>0</v>
      </c>
      <c r="BA1372" t="s">
        <v>324</v>
      </c>
      <c r="BB1372" t="s">
        <v>324</v>
      </c>
      <c r="BC1372" t="s">
        <v>324</v>
      </c>
      <c r="BD1372" t="s">
        <v>324</v>
      </c>
      <c r="BE1372" t="s">
        <v>324</v>
      </c>
      <c r="BF1372" t="s">
        <v>324</v>
      </c>
      <c r="BG1372" t="s">
        <v>324</v>
      </c>
      <c r="BH1372" t="s">
        <v>324</v>
      </c>
      <c r="BI1372" t="s">
        <v>324</v>
      </c>
      <c r="BJ1372" t="s">
        <v>324</v>
      </c>
      <c r="BK1372" t="s">
        <v>324</v>
      </c>
      <c r="BL1372" t="s">
        <v>324</v>
      </c>
      <c r="BM1372" t="s">
        <v>324</v>
      </c>
      <c r="BN1372" t="s">
        <v>324</v>
      </c>
      <c r="BO1372" t="s">
        <v>324</v>
      </c>
      <c r="BP1372" t="s">
        <v>324</v>
      </c>
      <c r="BQ1372" t="s">
        <v>324</v>
      </c>
      <c r="BR1372" t="s">
        <v>324</v>
      </c>
      <c r="BS1372" t="s">
        <v>324</v>
      </c>
      <c r="BT1372" t="s">
        <v>324</v>
      </c>
      <c r="BU1372" t="s">
        <v>324</v>
      </c>
      <c r="BV1372" t="s">
        <v>324</v>
      </c>
      <c r="BW1372" t="s">
        <v>324</v>
      </c>
      <c r="BX1372" t="s">
        <v>324</v>
      </c>
      <c r="BY1372" t="s">
        <v>324</v>
      </c>
      <c r="BZ1372" t="s">
        <v>324</v>
      </c>
      <c r="CA1372" t="s">
        <v>324</v>
      </c>
      <c r="CB1372" t="s">
        <v>324</v>
      </c>
      <c r="CC1372" t="s">
        <v>324</v>
      </c>
      <c r="CD1372" t="s">
        <v>324</v>
      </c>
      <c r="CE1372" t="s">
        <v>324</v>
      </c>
      <c r="CF1372" t="s">
        <v>324</v>
      </c>
      <c r="CG1372" t="s">
        <v>324</v>
      </c>
      <c r="CH1372" t="s">
        <v>324</v>
      </c>
      <c r="CI1372" t="s">
        <v>324</v>
      </c>
      <c r="CJ1372" t="s">
        <v>324</v>
      </c>
      <c r="CK1372" t="s">
        <v>324</v>
      </c>
      <c r="CL1372" t="s">
        <v>324</v>
      </c>
      <c r="CM1372" t="s">
        <v>324</v>
      </c>
      <c r="CN1372" t="s">
        <v>324</v>
      </c>
      <c r="CO1372">
        <v>47.487000000000002</v>
      </c>
      <c r="CP1372">
        <v>2.2269999999999999</v>
      </c>
      <c r="CQ1372">
        <v>-0.13400000000000001</v>
      </c>
      <c r="CR1372">
        <v>0</v>
      </c>
      <c r="CS1372">
        <v>49.58</v>
      </c>
      <c r="CT1372" t="s">
        <v>324</v>
      </c>
      <c r="CU1372" t="s">
        <v>324</v>
      </c>
      <c r="CV1372" t="s">
        <v>324</v>
      </c>
      <c r="CW1372" t="s">
        <v>324</v>
      </c>
      <c r="CX1372" t="s">
        <v>324</v>
      </c>
      <c r="CY1372" t="s">
        <v>324</v>
      </c>
      <c r="CZ1372" t="s">
        <v>324</v>
      </c>
      <c r="DA1372" t="s">
        <v>324</v>
      </c>
      <c r="DB1372" t="s">
        <v>324</v>
      </c>
      <c r="DC1372" t="s">
        <v>324</v>
      </c>
    </row>
    <row r="1373" spans="1:107" x14ac:dyDescent="0.45">
      <c r="A1373">
        <v>2024</v>
      </c>
      <c r="B1373">
        <v>4</v>
      </c>
      <c r="C1373" t="s">
        <v>233</v>
      </c>
      <c r="D1373">
        <v>4715</v>
      </c>
      <c r="E1373" t="s">
        <v>575</v>
      </c>
      <c r="F1373" t="s">
        <v>323</v>
      </c>
      <c r="G1373" t="s">
        <v>244</v>
      </c>
      <c r="H1373">
        <v>0.41099999999999998</v>
      </c>
      <c r="I1373">
        <v>0.123</v>
      </c>
      <c r="J1373" t="s">
        <v>324</v>
      </c>
      <c r="K1373" t="s">
        <v>324</v>
      </c>
      <c r="L1373">
        <v>0.53400000000000003</v>
      </c>
      <c r="M1373">
        <v>58</v>
      </c>
      <c r="N1373">
        <v>2</v>
      </c>
      <c r="O1373" t="s">
        <v>324</v>
      </c>
      <c r="P1373" t="s">
        <v>324</v>
      </c>
      <c r="Q1373">
        <v>60</v>
      </c>
      <c r="R1373" t="s">
        <v>324</v>
      </c>
      <c r="S1373" t="s">
        <v>324</v>
      </c>
      <c r="T1373" t="s">
        <v>324</v>
      </c>
      <c r="U1373" t="s">
        <v>324</v>
      </c>
      <c r="V1373">
        <v>0</v>
      </c>
      <c r="W1373" t="s">
        <v>324</v>
      </c>
      <c r="X1373" t="s">
        <v>324</v>
      </c>
      <c r="Y1373" t="s">
        <v>324</v>
      </c>
      <c r="Z1373" t="s">
        <v>324</v>
      </c>
      <c r="AA1373">
        <v>0</v>
      </c>
      <c r="AB1373">
        <v>7.7380000000000004</v>
      </c>
      <c r="AC1373">
        <v>0</v>
      </c>
      <c r="AD1373" t="s">
        <v>324</v>
      </c>
      <c r="AE1373" t="s">
        <v>324</v>
      </c>
      <c r="AF1373">
        <v>7.7380000000000004</v>
      </c>
      <c r="AG1373" t="s">
        <v>324</v>
      </c>
      <c r="AH1373" t="s">
        <v>324</v>
      </c>
      <c r="AI1373" t="s">
        <v>324</v>
      </c>
      <c r="AJ1373" t="s">
        <v>324</v>
      </c>
      <c r="AK1373">
        <v>0</v>
      </c>
      <c r="AL1373" t="s">
        <v>324</v>
      </c>
      <c r="AM1373" t="s">
        <v>324</v>
      </c>
      <c r="AN1373" t="s">
        <v>324</v>
      </c>
      <c r="AO1373" t="s">
        <v>324</v>
      </c>
      <c r="AP1373">
        <v>0</v>
      </c>
      <c r="AQ1373" t="s">
        <v>324</v>
      </c>
      <c r="AR1373" t="s">
        <v>324</v>
      </c>
      <c r="AS1373" t="s">
        <v>324</v>
      </c>
      <c r="AT1373" t="s">
        <v>324</v>
      </c>
      <c r="AU1373">
        <v>0</v>
      </c>
      <c r="AV1373" t="s">
        <v>324</v>
      </c>
      <c r="AW1373" t="s">
        <v>324</v>
      </c>
      <c r="AX1373" t="s">
        <v>324</v>
      </c>
      <c r="AY1373" t="s">
        <v>324</v>
      </c>
      <c r="AZ1373">
        <v>0</v>
      </c>
      <c r="BA1373" t="s">
        <v>324</v>
      </c>
      <c r="BB1373" t="s">
        <v>324</v>
      </c>
      <c r="BC1373" t="s">
        <v>324</v>
      </c>
      <c r="BD1373" t="s">
        <v>324</v>
      </c>
      <c r="BE1373">
        <v>0</v>
      </c>
      <c r="BF1373" t="s">
        <v>324</v>
      </c>
      <c r="BG1373" t="s">
        <v>324</v>
      </c>
      <c r="BH1373" t="s">
        <v>324</v>
      </c>
      <c r="BI1373" t="s">
        <v>324</v>
      </c>
      <c r="BJ1373">
        <v>0</v>
      </c>
      <c r="BK1373" t="s">
        <v>324</v>
      </c>
      <c r="BL1373" t="s">
        <v>324</v>
      </c>
      <c r="BM1373" t="s">
        <v>324</v>
      </c>
      <c r="BN1373" t="s">
        <v>324</v>
      </c>
      <c r="BO1373">
        <v>0</v>
      </c>
      <c r="BP1373" t="s">
        <v>324</v>
      </c>
      <c r="BQ1373" t="s">
        <v>324</v>
      </c>
      <c r="BR1373" t="s">
        <v>324</v>
      </c>
      <c r="BS1373" t="s">
        <v>324</v>
      </c>
      <c r="BT1373">
        <v>0</v>
      </c>
      <c r="BU1373" t="s">
        <v>324</v>
      </c>
      <c r="BV1373" t="s">
        <v>324</v>
      </c>
      <c r="BW1373" t="s">
        <v>324</v>
      </c>
      <c r="BX1373" t="s">
        <v>324</v>
      </c>
      <c r="BY1373">
        <v>0</v>
      </c>
      <c r="BZ1373" t="s">
        <v>324</v>
      </c>
      <c r="CA1373" t="s">
        <v>324</v>
      </c>
      <c r="CB1373" t="s">
        <v>324</v>
      </c>
      <c r="CC1373" t="s">
        <v>324</v>
      </c>
      <c r="CD1373">
        <v>0</v>
      </c>
      <c r="CE1373" t="s">
        <v>324</v>
      </c>
      <c r="CF1373" t="s">
        <v>324</v>
      </c>
      <c r="CG1373" t="s">
        <v>324</v>
      </c>
      <c r="CH1373" t="s">
        <v>324</v>
      </c>
      <c r="CI1373">
        <v>0</v>
      </c>
      <c r="CJ1373" t="s">
        <v>324</v>
      </c>
      <c r="CK1373" t="s">
        <v>324</v>
      </c>
      <c r="CL1373" t="s">
        <v>324</v>
      </c>
      <c r="CM1373" t="s">
        <v>324</v>
      </c>
      <c r="CN1373">
        <v>0</v>
      </c>
      <c r="CO1373">
        <v>0.41099999999999998</v>
      </c>
      <c r="CP1373">
        <v>0.123</v>
      </c>
      <c r="CQ1373" t="s">
        <v>179</v>
      </c>
      <c r="CR1373">
        <v>0</v>
      </c>
      <c r="CS1373">
        <v>0.53400000000000003</v>
      </c>
      <c r="CT1373">
        <v>58</v>
      </c>
      <c r="CU1373">
        <v>2</v>
      </c>
      <c r="CV1373">
        <v>0</v>
      </c>
      <c r="CW1373">
        <v>0</v>
      </c>
      <c r="CX1373">
        <v>60</v>
      </c>
      <c r="CY1373">
        <v>7.7380000000000004</v>
      </c>
      <c r="CZ1373">
        <v>0</v>
      </c>
      <c r="DA1373">
        <v>0</v>
      </c>
      <c r="DB1373">
        <v>0</v>
      </c>
      <c r="DC1373">
        <v>7.7380000000000004</v>
      </c>
    </row>
    <row r="1374" spans="1:107" x14ac:dyDescent="0.45">
      <c r="A1374">
        <v>2024</v>
      </c>
      <c r="B1374">
        <v>4</v>
      </c>
      <c r="C1374" t="s">
        <v>233</v>
      </c>
      <c r="D1374">
        <v>5574</v>
      </c>
      <c r="E1374" t="s">
        <v>442</v>
      </c>
      <c r="F1374" t="s">
        <v>323</v>
      </c>
      <c r="G1374" t="s">
        <v>244</v>
      </c>
      <c r="H1374">
        <v>0.31</v>
      </c>
      <c r="I1374">
        <v>0.02</v>
      </c>
      <c r="J1374">
        <v>0</v>
      </c>
      <c r="K1374">
        <v>0</v>
      </c>
      <c r="L1374">
        <v>0.33</v>
      </c>
      <c r="M1374">
        <v>37</v>
      </c>
      <c r="N1374">
        <v>1</v>
      </c>
      <c r="O1374">
        <v>0</v>
      </c>
      <c r="P1374">
        <v>0</v>
      </c>
      <c r="Q1374">
        <v>38</v>
      </c>
      <c r="R1374" t="s">
        <v>324</v>
      </c>
      <c r="S1374" t="s">
        <v>324</v>
      </c>
      <c r="T1374" t="s">
        <v>324</v>
      </c>
      <c r="U1374" t="s">
        <v>324</v>
      </c>
      <c r="V1374">
        <v>0</v>
      </c>
      <c r="W1374" t="s">
        <v>324</v>
      </c>
      <c r="X1374" t="s">
        <v>324</v>
      </c>
      <c r="Y1374" t="s">
        <v>324</v>
      </c>
      <c r="Z1374" t="s">
        <v>324</v>
      </c>
      <c r="AA1374">
        <v>0</v>
      </c>
      <c r="AB1374">
        <v>7.03</v>
      </c>
      <c r="AC1374">
        <v>0</v>
      </c>
      <c r="AD1374">
        <v>0</v>
      </c>
      <c r="AE1374">
        <v>0</v>
      </c>
      <c r="AF1374">
        <v>7.03</v>
      </c>
      <c r="AG1374" t="s">
        <v>324</v>
      </c>
      <c r="AH1374" t="s">
        <v>324</v>
      </c>
      <c r="AI1374" t="s">
        <v>324</v>
      </c>
      <c r="AJ1374" t="s">
        <v>324</v>
      </c>
      <c r="AK1374">
        <v>0</v>
      </c>
      <c r="AL1374" t="s">
        <v>324</v>
      </c>
      <c r="AM1374" t="s">
        <v>324</v>
      </c>
      <c r="AN1374" t="s">
        <v>324</v>
      </c>
      <c r="AO1374" t="s">
        <v>324</v>
      </c>
      <c r="AP1374">
        <v>0</v>
      </c>
      <c r="AQ1374" t="s">
        <v>324</v>
      </c>
      <c r="AR1374" t="s">
        <v>324</v>
      </c>
      <c r="AS1374" t="s">
        <v>324</v>
      </c>
      <c r="AT1374" t="s">
        <v>324</v>
      </c>
      <c r="AU1374">
        <v>0</v>
      </c>
      <c r="AV1374" t="s">
        <v>324</v>
      </c>
      <c r="AW1374" t="s">
        <v>324</v>
      </c>
      <c r="AX1374" t="s">
        <v>324</v>
      </c>
      <c r="AY1374" t="s">
        <v>324</v>
      </c>
      <c r="AZ1374">
        <v>0</v>
      </c>
      <c r="BA1374" t="s">
        <v>324</v>
      </c>
      <c r="BB1374" t="s">
        <v>324</v>
      </c>
      <c r="BC1374" t="s">
        <v>324</v>
      </c>
      <c r="BD1374" t="s">
        <v>324</v>
      </c>
      <c r="BE1374">
        <v>0</v>
      </c>
      <c r="BF1374" t="s">
        <v>324</v>
      </c>
      <c r="BG1374" t="s">
        <v>324</v>
      </c>
      <c r="BH1374" t="s">
        <v>324</v>
      </c>
      <c r="BI1374" t="s">
        <v>324</v>
      </c>
      <c r="BJ1374">
        <v>0</v>
      </c>
      <c r="BK1374">
        <v>2.1999999999999999E-2</v>
      </c>
      <c r="BL1374">
        <v>0</v>
      </c>
      <c r="BM1374">
        <v>0</v>
      </c>
      <c r="BN1374">
        <v>0</v>
      </c>
      <c r="BO1374">
        <v>2.1999999999999999E-2</v>
      </c>
      <c r="BP1374">
        <v>2</v>
      </c>
      <c r="BQ1374">
        <v>0</v>
      </c>
      <c r="BR1374">
        <v>0</v>
      </c>
      <c r="BS1374">
        <v>0</v>
      </c>
      <c r="BT1374">
        <v>2</v>
      </c>
      <c r="BU1374">
        <v>0</v>
      </c>
      <c r="BV1374">
        <v>0</v>
      </c>
      <c r="BW1374">
        <v>0</v>
      </c>
      <c r="BX1374">
        <v>0</v>
      </c>
      <c r="BY1374">
        <v>0</v>
      </c>
      <c r="BZ1374" t="s">
        <v>324</v>
      </c>
      <c r="CA1374" t="s">
        <v>324</v>
      </c>
      <c r="CB1374" t="s">
        <v>324</v>
      </c>
      <c r="CC1374" t="s">
        <v>324</v>
      </c>
      <c r="CD1374">
        <v>0</v>
      </c>
      <c r="CE1374" t="s">
        <v>324</v>
      </c>
      <c r="CF1374" t="s">
        <v>324</v>
      </c>
      <c r="CG1374" t="s">
        <v>324</v>
      </c>
      <c r="CH1374" t="s">
        <v>324</v>
      </c>
      <c r="CI1374">
        <v>0</v>
      </c>
      <c r="CJ1374" t="s">
        <v>324</v>
      </c>
      <c r="CK1374" t="s">
        <v>324</v>
      </c>
      <c r="CL1374" t="s">
        <v>324</v>
      </c>
      <c r="CM1374" t="s">
        <v>324</v>
      </c>
      <c r="CN1374">
        <v>0</v>
      </c>
      <c r="CO1374">
        <v>0.33200000000000002</v>
      </c>
      <c r="CP1374">
        <v>0.02</v>
      </c>
      <c r="CQ1374" t="s">
        <v>179</v>
      </c>
      <c r="CR1374">
        <v>0</v>
      </c>
      <c r="CS1374">
        <v>0.35199999999999998</v>
      </c>
      <c r="CT1374">
        <v>39</v>
      </c>
      <c r="CU1374">
        <v>1</v>
      </c>
      <c r="CV1374">
        <v>0</v>
      </c>
      <c r="CW1374">
        <v>0</v>
      </c>
      <c r="CX1374">
        <v>40</v>
      </c>
      <c r="CY1374">
        <v>7.03</v>
      </c>
      <c r="CZ1374">
        <v>0</v>
      </c>
      <c r="DA1374">
        <v>0</v>
      </c>
      <c r="DB1374">
        <v>0</v>
      </c>
      <c r="DC1374">
        <v>7.03</v>
      </c>
    </row>
    <row r="1375" spans="1:107" x14ac:dyDescent="0.45">
      <c r="A1375">
        <v>2024</v>
      </c>
      <c r="B1375">
        <v>4</v>
      </c>
      <c r="C1375" t="s">
        <v>233</v>
      </c>
      <c r="D1375">
        <v>11479</v>
      </c>
      <c r="E1375" t="s">
        <v>576</v>
      </c>
      <c r="F1375" t="s">
        <v>323</v>
      </c>
      <c r="G1375" t="s">
        <v>244</v>
      </c>
      <c r="H1375">
        <v>14.525</v>
      </c>
      <c r="I1375">
        <v>36.862000000000002</v>
      </c>
      <c r="J1375" t="s">
        <v>324</v>
      </c>
      <c r="K1375" t="s">
        <v>324</v>
      </c>
      <c r="L1375">
        <v>51.387</v>
      </c>
      <c r="M1375">
        <v>2327</v>
      </c>
      <c r="N1375">
        <v>308</v>
      </c>
      <c r="O1375" t="s">
        <v>324</v>
      </c>
      <c r="P1375" t="s">
        <v>324</v>
      </c>
      <c r="Q1375">
        <v>2635</v>
      </c>
      <c r="R1375" t="s">
        <v>324</v>
      </c>
      <c r="S1375" t="s">
        <v>324</v>
      </c>
      <c r="T1375" t="s">
        <v>324</v>
      </c>
      <c r="U1375" t="s">
        <v>324</v>
      </c>
      <c r="V1375">
        <v>0</v>
      </c>
      <c r="W1375" t="s">
        <v>324</v>
      </c>
      <c r="X1375" t="s">
        <v>324</v>
      </c>
      <c r="Y1375" t="s">
        <v>324</v>
      </c>
      <c r="Z1375" t="s">
        <v>324</v>
      </c>
      <c r="AA1375">
        <v>0</v>
      </c>
      <c r="AB1375">
        <v>1184.829</v>
      </c>
      <c r="AC1375">
        <v>818.62199999999996</v>
      </c>
      <c r="AD1375" t="s">
        <v>324</v>
      </c>
      <c r="AE1375" t="s">
        <v>324</v>
      </c>
      <c r="AF1375">
        <v>2003.451</v>
      </c>
      <c r="AG1375" t="s">
        <v>324</v>
      </c>
      <c r="AH1375" t="s">
        <v>324</v>
      </c>
      <c r="AI1375" t="s">
        <v>324</v>
      </c>
      <c r="AJ1375" t="s">
        <v>324</v>
      </c>
      <c r="AK1375">
        <v>0</v>
      </c>
      <c r="AL1375" t="s">
        <v>324</v>
      </c>
      <c r="AM1375" t="s">
        <v>324</v>
      </c>
      <c r="AN1375" t="s">
        <v>324</v>
      </c>
      <c r="AO1375" t="s">
        <v>324</v>
      </c>
      <c r="AP1375">
        <v>0</v>
      </c>
      <c r="AQ1375" t="s">
        <v>324</v>
      </c>
      <c r="AR1375" t="s">
        <v>324</v>
      </c>
      <c r="AS1375" t="s">
        <v>324</v>
      </c>
      <c r="AT1375" t="s">
        <v>324</v>
      </c>
      <c r="AU1375">
        <v>0</v>
      </c>
      <c r="AV1375" t="s">
        <v>324</v>
      </c>
      <c r="AW1375" t="s">
        <v>324</v>
      </c>
      <c r="AX1375" t="s">
        <v>324</v>
      </c>
      <c r="AY1375" t="s">
        <v>324</v>
      </c>
      <c r="AZ1375">
        <v>0</v>
      </c>
      <c r="BA1375" t="s">
        <v>324</v>
      </c>
      <c r="BB1375" t="s">
        <v>324</v>
      </c>
      <c r="BC1375" t="s">
        <v>324</v>
      </c>
      <c r="BD1375" t="s">
        <v>324</v>
      </c>
      <c r="BE1375">
        <v>0</v>
      </c>
      <c r="BF1375" t="s">
        <v>324</v>
      </c>
      <c r="BG1375" t="s">
        <v>324</v>
      </c>
      <c r="BH1375" t="s">
        <v>324</v>
      </c>
      <c r="BI1375" t="s">
        <v>324</v>
      </c>
      <c r="BJ1375">
        <v>0</v>
      </c>
      <c r="BK1375">
        <v>0.04</v>
      </c>
      <c r="BL1375">
        <v>0.02</v>
      </c>
      <c r="BM1375" t="s">
        <v>324</v>
      </c>
      <c r="BN1375" t="s">
        <v>324</v>
      </c>
      <c r="BO1375">
        <v>0.06</v>
      </c>
      <c r="BP1375">
        <v>4</v>
      </c>
      <c r="BQ1375">
        <v>1</v>
      </c>
      <c r="BR1375" t="s">
        <v>324</v>
      </c>
      <c r="BS1375" t="s">
        <v>324</v>
      </c>
      <c r="BT1375">
        <v>5</v>
      </c>
      <c r="BU1375">
        <v>0.99199999999999999</v>
      </c>
      <c r="BV1375" t="s">
        <v>324</v>
      </c>
      <c r="BW1375" t="s">
        <v>324</v>
      </c>
      <c r="BX1375" t="s">
        <v>324</v>
      </c>
      <c r="BY1375">
        <v>0.99199999999999999</v>
      </c>
      <c r="BZ1375" t="s">
        <v>324</v>
      </c>
      <c r="CA1375">
        <v>0.4</v>
      </c>
      <c r="CB1375" t="s">
        <v>324</v>
      </c>
      <c r="CC1375" t="s">
        <v>324</v>
      </c>
      <c r="CD1375">
        <v>0.4</v>
      </c>
      <c r="CE1375" t="s">
        <v>324</v>
      </c>
      <c r="CF1375">
        <v>1</v>
      </c>
      <c r="CG1375" t="s">
        <v>324</v>
      </c>
      <c r="CH1375" t="s">
        <v>324</v>
      </c>
      <c r="CI1375">
        <v>1</v>
      </c>
      <c r="CJ1375" t="s">
        <v>324</v>
      </c>
      <c r="CK1375" t="s">
        <v>324</v>
      </c>
      <c r="CL1375" t="s">
        <v>324</v>
      </c>
      <c r="CM1375" t="s">
        <v>324</v>
      </c>
      <c r="CN1375">
        <v>0</v>
      </c>
      <c r="CO1375">
        <v>14.565</v>
      </c>
      <c r="CP1375">
        <v>37.281999999999996</v>
      </c>
      <c r="CQ1375" t="s">
        <v>179</v>
      </c>
      <c r="CR1375">
        <v>0</v>
      </c>
      <c r="CS1375">
        <v>51.847000000000001</v>
      </c>
      <c r="CT1375">
        <v>2331</v>
      </c>
      <c r="CU1375">
        <v>310</v>
      </c>
      <c r="CV1375">
        <v>0</v>
      </c>
      <c r="CW1375">
        <v>0</v>
      </c>
      <c r="CX1375">
        <v>2641</v>
      </c>
      <c r="CY1375">
        <v>1185.8209999999999</v>
      </c>
      <c r="CZ1375">
        <v>818.62199999999996</v>
      </c>
      <c r="DA1375">
        <v>0</v>
      </c>
      <c r="DB1375">
        <v>0</v>
      </c>
      <c r="DC1375">
        <v>2004.443</v>
      </c>
    </row>
    <row r="1376" spans="1:107" x14ac:dyDescent="0.45">
      <c r="A1376">
        <v>2024</v>
      </c>
      <c r="B1376">
        <v>4</v>
      </c>
      <c r="C1376" t="s">
        <v>233</v>
      </c>
      <c r="D1376">
        <v>13697</v>
      </c>
      <c r="E1376" t="s">
        <v>577</v>
      </c>
      <c r="F1376" t="s">
        <v>323</v>
      </c>
      <c r="G1376" t="s">
        <v>244</v>
      </c>
      <c r="H1376">
        <v>0.46600000000000003</v>
      </c>
      <c r="I1376" t="s">
        <v>324</v>
      </c>
      <c r="J1376" t="s">
        <v>324</v>
      </c>
      <c r="K1376" t="s">
        <v>324</v>
      </c>
      <c r="L1376">
        <v>0.46600000000000003</v>
      </c>
      <c r="M1376">
        <v>51</v>
      </c>
      <c r="N1376" t="s">
        <v>324</v>
      </c>
      <c r="O1376" t="s">
        <v>324</v>
      </c>
      <c r="P1376" t="s">
        <v>324</v>
      </c>
      <c r="Q1376">
        <v>51</v>
      </c>
      <c r="R1376" t="s">
        <v>324</v>
      </c>
      <c r="S1376" t="s">
        <v>324</v>
      </c>
      <c r="T1376" t="s">
        <v>324</v>
      </c>
      <c r="U1376" t="s">
        <v>324</v>
      </c>
      <c r="V1376">
        <v>0</v>
      </c>
      <c r="W1376" t="s">
        <v>324</v>
      </c>
      <c r="X1376" t="s">
        <v>324</v>
      </c>
      <c r="Y1376" t="s">
        <v>324</v>
      </c>
      <c r="Z1376" t="s">
        <v>324</v>
      </c>
      <c r="AA1376">
        <v>0</v>
      </c>
      <c r="AB1376">
        <v>6.3639999999999999</v>
      </c>
      <c r="AC1376" t="s">
        <v>324</v>
      </c>
      <c r="AD1376" t="s">
        <v>324</v>
      </c>
      <c r="AE1376" t="s">
        <v>324</v>
      </c>
      <c r="AF1376">
        <v>6.3639999999999999</v>
      </c>
      <c r="AG1376" t="s">
        <v>324</v>
      </c>
      <c r="AH1376" t="s">
        <v>324</v>
      </c>
      <c r="AI1376" t="s">
        <v>324</v>
      </c>
      <c r="AJ1376" t="s">
        <v>324</v>
      </c>
      <c r="AK1376">
        <v>0</v>
      </c>
      <c r="AL1376" t="s">
        <v>324</v>
      </c>
      <c r="AM1376" t="s">
        <v>324</v>
      </c>
      <c r="AN1376" t="s">
        <v>324</v>
      </c>
      <c r="AO1376" t="s">
        <v>324</v>
      </c>
      <c r="AP1376">
        <v>0</v>
      </c>
      <c r="AQ1376" t="s">
        <v>324</v>
      </c>
      <c r="AR1376" t="s">
        <v>324</v>
      </c>
      <c r="AS1376" t="s">
        <v>324</v>
      </c>
      <c r="AT1376" t="s">
        <v>324</v>
      </c>
      <c r="AU1376">
        <v>0</v>
      </c>
      <c r="AV1376" t="s">
        <v>324</v>
      </c>
      <c r="AW1376" t="s">
        <v>324</v>
      </c>
      <c r="AX1376" t="s">
        <v>324</v>
      </c>
      <c r="AY1376" t="s">
        <v>324</v>
      </c>
      <c r="AZ1376">
        <v>0</v>
      </c>
      <c r="BA1376" t="s">
        <v>324</v>
      </c>
      <c r="BB1376" t="s">
        <v>324</v>
      </c>
      <c r="BC1376" t="s">
        <v>324</v>
      </c>
      <c r="BD1376" t="s">
        <v>324</v>
      </c>
      <c r="BE1376">
        <v>0</v>
      </c>
      <c r="BF1376" t="s">
        <v>324</v>
      </c>
      <c r="BG1376" t="s">
        <v>324</v>
      </c>
      <c r="BH1376" t="s">
        <v>324</v>
      </c>
      <c r="BI1376" t="s">
        <v>324</v>
      </c>
      <c r="BJ1376">
        <v>0</v>
      </c>
      <c r="BK1376" t="s">
        <v>324</v>
      </c>
      <c r="BL1376" t="s">
        <v>324</v>
      </c>
      <c r="BM1376" t="s">
        <v>324</v>
      </c>
      <c r="BN1376" t="s">
        <v>324</v>
      </c>
      <c r="BO1376">
        <v>0</v>
      </c>
      <c r="BP1376" t="s">
        <v>324</v>
      </c>
      <c r="BQ1376" t="s">
        <v>324</v>
      </c>
      <c r="BR1376" t="s">
        <v>324</v>
      </c>
      <c r="BS1376" t="s">
        <v>324</v>
      </c>
      <c r="BT1376">
        <v>0</v>
      </c>
      <c r="BU1376" t="s">
        <v>324</v>
      </c>
      <c r="BV1376" t="s">
        <v>324</v>
      </c>
      <c r="BW1376" t="s">
        <v>324</v>
      </c>
      <c r="BX1376" t="s">
        <v>324</v>
      </c>
      <c r="BY1376">
        <v>0</v>
      </c>
      <c r="BZ1376" t="s">
        <v>324</v>
      </c>
      <c r="CA1376" t="s">
        <v>324</v>
      </c>
      <c r="CB1376" t="s">
        <v>324</v>
      </c>
      <c r="CC1376" t="s">
        <v>324</v>
      </c>
      <c r="CD1376">
        <v>0</v>
      </c>
      <c r="CE1376" t="s">
        <v>324</v>
      </c>
      <c r="CF1376" t="s">
        <v>324</v>
      </c>
      <c r="CG1376" t="s">
        <v>324</v>
      </c>
      <c r="CH1376" t="s">
        <v>324</v>
      </c>
      <c r="CI1376">
        <v>0</v>
      </c>
      <c r="CJ1376" t="s">
        <v>324</v>
      </c>
      <c r="CK1376" t="s">
        <v>324</v>
      </c>
      <c r="CL1376" t="s">
        <v>324</v>
      </c>
      <c r="CM1376" t="s">
        <v>324</v>
      </c>
      <c r="CN1376">
        <v>0</v>
      </c>
      <c r="CO1376">
        <v>0.46600000000000003</v>
      </c>
      <c r="CP1376" t="s">
        <v>179</v>
      </c>
      <c r="CQ1376" t="s">
        <v>179</v>
      </c>
      <c r="CR1376">
        <v>0</v>
      </c>
      <c r="CS1376">
        <v>0.46600000000000003</v>
      </c>
      <c r="CT1376">
        <v>51</v>
      </c>
      <c r="CU1376">
        <v>0</v>
      </c>
      <c r="CV1376">
        <v>0</v>
      </c>
      <c r="CW1376">
        <v>0</v>
      </c>
      <c r="CX1376">
        <v>51</v>
      </c>
      <c r="CY1376">
        <v>6.3639999999999999</v>
      </c>
      <c r="CZ1376">
        <v>0</v>
      </c>
      <c r="DA1376">
        <v>0</v>
      </c>
      <c r="DB1376">
        <v>0</v>
      </c>
      <c r="DC1376">
        <v>6.3639999999999999</v>
      </c>
    </row>
    <row r="1377" spans="1:107" x14ac:dyDescent="0.45">
      <c r="A1377">
        <v>2024</v>
      </c>
      <c r="B1377">
        <v>4</v>
      </c>
      <c r="C1377" t="s">
        <v>233</v>
      </c>
      <c r="D1377">
        <v>13780</v>
      </c>
      <c r="E1377" t="s">
        <v>578</v>
      </c>
      <c r="F1377" t="s">
        <v>323</v>
      </c>
      <c r="G1377" t="s">
        <v>244</v>
      </c>
      <c r="H1377">
        <v>3.004</v>
      </c>
      <c r="I1377">
        <v>0.79800000000000004</v>
      </c>
      <c r="J1377" t="s">
        <v>324</v>
      </c>
      <c r="K1377" t="s">
        <v>324</v>
      </c>
      <c r="L1377">
        <v>3.802</v>
      </c>
      <c r="M1377">
        <v>397</v>
      </c>
      <c r="N1377">
        <v>36</v>
      </c>
      <c r="O1377" t="s">
        <v>324</v>
      </c>
      <c r="P1377" t="s">
        <v>324</v>
      </c>
      <c r="Q1377">
        <v>433</v>
      </c>
      <c r="R1377">
        <v>0.30499999999999999</v>
      </c>
      <c r="S1377">
        <v>2.6949999999999998</v>
      </c>
      <c r="T1377" t="s">
        <v>324</v>
      </c>
      <c r="U1377" t="s">
        <v>324</v>
      </c>
      <c r="V1377">
        <v>3</v>
      </c>
      <c r="W1377">
        <v>100</v>
      </c>
      <c r="X1377">
        <v>49</v>
      </c>
      <c r="Y1377" t="s">
        <v>324</v>
      </c>
      <c r="Z1377" t="s">
        <v>324</v>
      </c>
      <c r="AA1377">
        <v>149</v>
      </c>
      <c r="AB1377" t="s">
        <v>324</v>
      </c>
      <c r="AC1377" t="s">
        <v>324</v>
      </c>
      <c r="AD1377" t="s">
        <v>324</v>
      </c>
      <c r="AE1377" t="s">
        <v>324</v>
      </c>
      <c r="AF1377">
        <v>0</v>
      </c>
      <c r="AG1377" t="s">
        <v>324</v>
      </c>
      <c r="AH1377" t="s">
        <v>324</v>
      </c>
      <c r="AI1377" t="s">
        <v>324</v>
      </c>
      <c r="AJ1377" t="s">
        <v>324</v>
      </c>
      <c r="AK1377">
        <v>0</v>
      </c>
      <c r="AL1377" t="s">
        <v>324</v>
      </c>
      <c r="AM1377" t="s">
        <v>324</v>
      </c>
      <c r="AN1377" t="s">
        <v>324</v>
      </c>
      <c r="AO1377" t="s">
        <v>324</v>
      </c>
      <c r="AP1377">
        <v>0</v>
      </c>
      <c r="AQ1377" t="s">
        <v>324</v>
      </c>
      <c r="AR1377" t="s">
        <v>324</v>
      </c>
      <c r="AS1377" t="s">
        <v>324</v>
      </c>
      <c r="AT1377" t="s">
        <v>324</v>
      </c>
      <c r="AU1377">
        <v>0</v>
      </c>
      <c r="AV1377" t="s">
        <v>324</v>
      </c>
      <c r="AW1377" t="s">
        <v>324</v>
      </c>
      <c r="AX1377" t="s">
        <v>324</v>
      </c>
      <c r="AY1377" t="s">
        <v>324</v>
      </c>
      <c r="AZ1377">
        <v>0</v>
      </c>
      <c r="BA1377" t="s">
        <v>324</v>
      </c>
      <c r="BB1377" t="s">
        <v>324</v>
      </c>
      <c r="BC1377" t="s">
        <v>324</v>
      </c>
      <c r="BD1377" t="s">
        <v>324</v>
      </c>
      <c r="BE1377">
        <v>0</v>
      </c>
      <c r="BF1377" t="s">
        <v>324</v>
      </c>
      <c r="BG1377" t="s">
        <v>324</v>
      </c>
      <c r="BH1377" t="s">
        <v>324</v>
      </c>
      <c r="BI1377" t="s">
        <v>324</v>
      </c>
      <c r="BJ1377">
        <v>0</v>
      </c>
      <c r="BK1377" t="s">
        <v>324</v>
      </c>
      <c r="BL1377" t="s">
        <v>324</v>
      </c>
      <c r="BM1377" t="s">
        <v>324</v>
      </c>
      <c r="BN1377" t="s">
        <v>324</v>
      </c>
      <c r="BO1377">
        <v>0</v>
      </c>
      <c r="BP1377" t="s">
        <v>324</v>
      </c>
      <c r="BQ1377" t="s">
        <v>324</v>
      </c>
      <c r="BR1377" t="s">
        <v>324</v>
      </c>
      <c r="BS1377" t="s">
        <v>324</v>
      </c>
      <c r="BT1377">
        <v>0</v>
      </c>
      <c r="BU1377" t="s">
        <v>324</v>
      </c>
      <c r="BV1377" t="s">
        <v>324</v>
      </c>
      <c r="BW1377" t="s">
        <v>324</v>
      </c>
      <c r="BX1377" t="s">
        <v>324</v>
      </c>
      <c r="BY1377">
        <v>0</v>
      </c>
      <c r="BZ1377" t="s">
        <v>324</v>
      </c>
      <c r="CA1377" t="s">
        <v>324</v>
      </c>
      <c r="CB1377" t="s">
        <v>324</v>
      </c>
      <c r="CC1377" t="s">
        <v>324</v>
      </c>
      <c r="CD1377">
        <v>0</v>
      </c>
      <c r="CE1377" t="s">
        <v>324</v>
      </c>
      <c r="CF1377" t="s">
        <v>324</v>
      </c>
      <c r="CG1377" t="s">
        <v>324</v>
      </c>
      <c r="CH1377" t="s">
        <v>324</v>
      </c>
      <c r="CI1377">
        <v>0</v>
      </c>
      <c r="CJ1377" t="s">
        <v>324</v>
      </c>
      <c r="CK1377" t="s">
        <v>324</v>
      </c>
      <c r="CL1377" t="s">
        <v>324</v>
      </c>
      <c r="CM1377" t="s">
        <v>324</v>
      </c>
      <c r="CN1377">
        <v>0</v>
      </c>
      <c r="CO1377">
        <v>3.3090000000000002</v>
      </c>
      <c r="CP1377">
        <v>3.4929999999999999</v>
      </c>
      <c r="CQ1377" t="s">
        <v>179</v>
      </c>
      <c r="CR1377">
        <v>0</v>
      </c>
      <c r="CS1377">
        <v>6.8019999999999996</v>
      </c>
      <c r="CT1377">
        <v>497</v>
      </c>
      <c r="CU1377">
        <v>85</v>
      </c>
      <c r="CV1377">
        <v>0</v>
      </c>
      <c r="CW1377">
        <v>0</v>
      </c>
      <c r="CX1377">
        <v>582</v>
      </c>
      <c r="CY1377">
        <v>0</v>
      </c>
      <c r="CZ1377">
        <v>0</v>
      </c>
      <c r="DA1377">
        <v>0</v>
      </c>
      <c r="DB1377">
        <v>0</v>
      </c>
      <c r="DC1377">
        <v>0</v>
      </c>
    </row>
    <row r="1378" spans="1:107" x14ac:dyDescent="0.45">
      <c r="A1378">
        <v>2024</v>
      </c>
      <c r="B1378">
        <v>4</v>
      </c>
      <c r="C1378" t="s">
        <v>233</v>
      </c>
      <c r="D1378">
        <v>13815</v>
      </c>
      <c r="E1378" t="s">
        <v>579</v>
      </c>
      <c r="F1378" t="s">
        <v>323</v>
      </c>
      <c r="G1378" t="s">
        <v>244</v>
      </c>
      <c r="H1378">
        <v>0.65200000000000002</v>
      </c>
      <c r="I1378">
        <v>0.20799999999999999</v>
      </c>
      <c r="J1378">
        <v>0</v>
      </c>
      <c r="K1378">
        <v>0</v>
      </c>
      <c r="L1378">
        <v>0.86</v>
      </c>
      <c r="M1378">
        <v>87</v>
      </c>
      <c r="N1378">
        <v>12</v>
      </c>
      <c r="O1378">
        <v>0</v>
      </c>
      <c r="P1378">
        <v>0</v>
      </c>
      <c r="Q1378">
        <v>99</v>
      </c>
      <c r="R1378" t="s">
        <v>324</v>
      </c>
      <c r="S1378" t="s">
        <v>324</v>
      </c>
      <c r="T1378" t="s">
        <v>324</v>
      </c>
      <c r="U1378" t="s">
        <v>324</v>
      </c>
      <c r="V1378">
        <v>0</v>
      </c>
      <c r="W1378" t="s">
        <v>324</v>
      </c>
      <c r="X1378" t="s">
        <v>324</v>
      </c>
      <c r="Y1378" t="s">
        <v>324</v>
      </c>
      <c r="Z1378" t="s">
        <v>324</v>
      </c>
      <c r="AA1378">
        <v>0</v>
      </c>
      <c r="AB1378">
        <v>11.895</v>
      </c>
      <c r="AC1378">
        <v>4.093</v>
      </c>
      <c r="AD1378">
        <v>0</v>
      </c>
      <c r="AE1378">
        <v>0</v>
      </c>
      <c r="AF1378">
        <v>15.988</v>
      </c>
      <c r="AG1378" t="s">
        <v>324</v>
      </c>
      <c r="AH1378" t="s">
        <v>324</v>
      </c>
      <c r="AI1378" t="s">
        <v>324</v>
      </c>
      <c r="AJ1378" t="s">
        <v>324</v>
      </c>
      <c r="AK1378">
        <v>0</v>
      </c>
      <c r="AL1378" t="s">
        <v>324</v>
      </c>
      <c r="AM1378" t="s">
        <v>324</v>
      </c>
      <c r="AN1378" t="s">
        <v>324</v>
      </c>
      <c r="AO1378" t="s">
        <v>324</v>
      </c>
      <c r="AP1378">
        <v>0</v>
      </c>
      <c r="AQ1378" t="s">
        <v>324</v>
      </c>
      <c r="AR1378" t="s">
        <v>324</v>
      </c>
      <c r="AS1378" t="s">
        <v>324</v>
      </c>
      <c r="AT1378" t="s">
        <v>324</v>
      </c>
      <c r="AU1378">
        <v>0</v>
      </c>
      <c r="AV1378" t="s">
        <v>324</v>
      </c>
      <c r="AW1378" t="s">
        <v>324</v>
      </c>
      <c r="AX1378" t="s">
        <v>324</v>
      </c>
      <c r="AY1378" t="s">
        <v>324</v>
      </c>
      <c r="AZ1378">
        <v>0</v>
      </c>
      <c r="BA1378" t="s">
        <v>324</v>
      </c>
      <c r="BB1378" t="s">
        <v>324</v>
      </c>
      <c r="BC1378" t="s">
        <v>324</v>
      </c>
      <c r="BD1378" t="s">
        <v>324</v>
      </c>
      <c r="BE1378">
        <v>0</v>
      </c>
      <c r="BF1378" t="s">
        <v>324</v>
      </c>
      <c r="BG1378" t="s">
        <v>324</v>
      </c>
      <c r="BH1378" t="s">
        <v>324</v>
      </c>
      <c r="BI1378" t="s">
        <v>324</v>
      </c>
      <c r="BJ1378">
        <v>0</v>
      </c>
      <c r="BK1378">
        <v>0.02</v>
      </c>
      <c r="BL1378">
        <v>0.04</v>
      </c>
      <c r="BM1378">
        <v>0</v>
      </c>
      <c r="BN1378">
        <v>0</v>
      </c>
      <c r="BO1378">
        <v>0.06</v>
      </c>
      <c r="BP1378">
        <v>1</v>
      </c>
      <c r="BQ1378">
        <v>2</v>
      </c>
      <c r="BR1378">
        <v>0</v>
      </c>
      <c r="BS1378">
        <v>0</v>
      </c>
      <c r="BT1378">
        <v>3</v>
      </c>
      <c r="BU1378">
        <v>0</v>
      </c>
      <c r="BV1378">
        <v>0</v>
      </c>
      <c r="BW1378">
        <v>0</v>
      </c>
      <c r="BX1378">
        <v>0</v>
      </c>
      <c r="BY1378">
        <v>0</v>
      </c>
      <c r="BZ1378" t="s">
        <v>324</v>
      </c>
      <c r="CA1378" t="s">
        <v>324</v>
      </c>
      <c r="CB1378" t="s">
        <v>324</v>
      </c>
      <c r="CC1378" t="s">
        <v>324</v>
      </c>
      <c r="CD1378">
        <v>0</v>
      </c>
      <c r="CE1378" t="s">
        <v>324</v>
      </c>
      <c r="CF1378" t="s">
        <v>324</v>
      </c>
      <c r="CG1378" t="s">
        <v>324</v>
      </c>
      <c r="CH1378" t="s">
        <v>324</v>
      </c>
      <c r="CI1378">
        <v>0</v>
      </c>
      <c r="CJ1378" t="s">
        <v>324</v>
      </c>
      <c r="CK1378" t="s">
        <v>324</v>
      </c>
      <c r="CL1378" t="s">
        <v>324</v>
      </c>
      <c r="CM1378" t="s">
        <v>324</v>
      </c>
      <c r="CN1378">
        <v>0</v>
      </c>
      <c r="CO1378">
        <v>0.67200000000000004</v>
      </c>
      <c r="CP1378">
        <v>0.248</v>
      </c>
      <c r="CQ1378" t="s">
        <v>179</v>
      </c>
      <c r="CR1378">
        <v>0</v>
      </c>
      <c r="CS1378">
        <v>0.92</v>
      </c>
      <c r="CT1378">
        <v>88</v>
      </c>
      <c r="CU1378">
        <v>14</v>
      </c>
      <c r="CV1378">
        <v>0</v>
      </c>
      <c r="CW1378">
        <v>0</v>
      </c>
      <c r="CX1378">
        <v>102</v>
      </c>
      <c r="CY1378">
        <v>11.895</v>
      </c>
      <c r="CZ1378">
        <v>4.093</v>
      </c>
      <c r="DA1378">
        <v>0</v>
      </c>
      <c r="DB1378">
        <v>0</v>
      </c>
      <c r="DC1378">
        <v>15.988</v>
      </c>
    </row>
    <row r="1379" spans="1:107" x14ac:dyDescent="0.45">
      <c r="A1379">
        <v>2024</v>
      </c>
      <c r="B1379">
        <v>4</v>
      </c>
      <c r="C1379" t="s">
        <v>233</v>
      </c>
      <c r="D1379">
        <v>20847</v>
      </c>
      <c r="E1379" t="s">
        <v>580</v>
      </c>
      <c r="F1379" t="s">
        <v>323</v>
      </c>
      <c r="G1379" t="s">
        <v>247</v>
      </c>
      <c r="H1379">
        <v>43.542999999999999</v>
      </c>
      <c r="I1379">
        <v>12.192</v>
      </c>
      <c r="J1379">
        <v>15.714</v>
      </c>
      <c r="K1379" t="s">
        <v>324</v>
      </c>
      <c r="L1379">
        <v>71.448999999999998</v>
      </c>
      <c r="M1379">
        <v>4861</v>
      </c>
      <c r="N1379">
        <v>332</v>
      </c>
      <c r="O1379">
        <v>88</v>
      </c>
      <c r="P1379" t="s">
        <v>324</v>
      </c>
      <c r="Q1379">
        <v>5281</v>
      </c>
      <c r="R1379" t="s">
        <v>324</v>
      </c>
      <c r="S1379" t="s">
        <v>324</v>
      </c>
      <c r="T1379" t="s">
        <v>324</v>
      </c>
      <c r="U1379" t="s">
        <v>324</v>
      </c>
      <c r="V1379">
        <v>0</v>
      </c>
      <c r="W1379" t="s">
        <v>324</v>
      </c>
      <c r="X1379" t="s">
        <v>324</v>
      </c>
      <c r="Y1379" t="s">
        <v>324</v>
      </c>
      <c r="Z1379" t="s">
        <v>324</v>
      </c>
      <c r="AA1379">
        <v>0</v>
      </c>
      <c r="AB1379" t="s">
        <v>324</v>
      </c>
      <c r="AC1379" t="s">
        <v>324</v>
      </c>
      <c r="AD1379" t="s">
        <v>324</v>
      </c>
      <c r="AE1379" t="s">
        <v>324</v>
      </c>
      <c r="AF1379">
        <v>0</v>
      </c>
      <c r="AG1379">
        <v>0.88600000000000001</v>
      </c>
      <c r="AH1379">
        <v>0.193</v>
      </c>
      <c r="AI1379" t="s">
        <v>324</v>
      </c>
      <c r="AJ1379" t="s">
        <v>324</v>
      </c>
      <c r="AK1379">
        <v>1.079</v>
      </c>
      <c r="AL1379">
        <v>111</v>
      </c>
      <c r="AM1379">
        <v>5</v>
      </c>
      <c r="AN1379" t="s">
        <v>324</v>
      </c>
      <c r="AO1379" t="s">
        <v>324</v>
      </c>
      <c r="AP1379">
        <v>116</v>
      </c>
      <c r="AQ1379" t="s">
        <v>324</v>
      </c>
      <c r="AR1379" t="s">
        <v>324</v>
      </c>
      <c r="AS1379" t="s">
        <v>324</v>
      </c>
      <c r="AT1379" t="s">
        <v>324</v>
      </c>
      <c r="AU1379">
        <v>0</v>
      </c>
      <c r="AV1379" t="s">
        <v>324</v>
      </c>
      <c r="AW1379" t="s">
        <v>324</v>
      </c>
      <c r="AX1379" t="s">
        <v>324</v>
      </c>
      <c r="AY1379" t="s">
        <v>324</v>
      </c>
      <c r="AZ1379">
        <v>0</v>
      </c>
      <c r="BA1379" t="s">
        <v>324</v>
      </c>
      <c r="BB1379" t="s">
        <v>324</v>
      </c>
      <c r="BC1379" t="s">
        <v>324</v>
      </c>
      <c r="BD1379" t="s">
        <v>324</v>
      </c>
      <c r="BE1379">
        <v>0</v>
      </c>
      <c r="BF1379" t="s">
        <v>324</v>
      </c>
      <c r="BG1379" t="s">
        <v>324</v>
      </c>
      <c r="BH1379" t="s">
        <v>324</v>
      </c>
      <c r="BI1379" t="s">
        <v>324</v>
      </c>
      <c r="BJ1379">
        <v>0</v>
      </c>
      <c r="BK1379">
        <v>0.437</v>
      </c>
      <c r="BL1379">
        <v>0.79900000000000004</v>
      </c>
      <c r="BM1379">
        <v>0.02</v>
      </c>
      <c r="BN1379" t="s">
        <v>324</v>
      </c>
      <c r="BO1379">
        <v>1.256</v>
      </c>
      <c r="BP1379">
        <v>32</v>
      </c>
      <c r="BQ1379">
        <v>31</v>
      </c>
      <c r="BR1379">
        <v>1</v>
      </c>
      <c r="BS1379" t="s">
        <v>324</v>
      </c>
      <c r="BT1379">
        <v>64</v>
      </c>
      <c r="BU1379" t="s">
        <v>324</v>
      </c>
      <c r="BV1379" t="s">
        <v>324</v>
      </c>
      <c r="BW1379" t="s">
        <v>324</v>
      </c>
      <c r="BX1379" t="s">
        <v>324</v>
      </c>
      <c r="BY1379">
        <v>0</v>
      </c>
      <c r="BZ1379" t="s">
        <v>324</v>
      </c>
      <c r="CA1379">
        <v>2.5000000000000001E-2</v>
      </c>
      <c r="CB1379" t="s">
        <v>324</v>
      </c>
      <c r="CC1379" t="s">
        <v>324</v>
      </c>
      <c r="CD1379">
        <v>2.5000000000000001E-2</v>
      </c>
      <c r="CE1379" t="s">
        <v>324</v>
      </c>
      <c r="CF1379">
        <v>3</v>
      </c>
      <c r="CG1379" t="s">
        <v>324</v>
      </c>
      <c r="CH1379" t="s">
        <v>324</v>
      </c>
      <c r="CI1379">
        <v>3</v>
      </c>
      <c r="CJ1379" t="s">
        <v>324</v>
      </c>
      <c r="CK1379" t="s">
        <v>324</v>
      </c>
      <c r="CL1379" t="s">
        <v>324</v>
      </c>
      <c r="CM1379" t="s">
        <v>324</v>
      </c>
      <c r="CN1379">
        <v>0</v>
      </c>
      <c r="CO1379">
        <v>43.98</v>
      </c>
      <c r="CP1379">
        <v>13.016</v>
      </c>
      <c r="CQ1379">
        <v>15.734</v>
      </c>
      <c r="CR1379">
        <v>0</v>
      </c>
      <c r="CS1379">
        <v>72.73</v>
      </c>
      <c r="CT1379">
        <v>4893</v>
      </c>
      <c r="CU1379">
        <v>366</v>
      </c>
      <c r="CV1379">
        <v>89</v>
      </c>
      <c r="CW1379">
        <v>0</v>
      </c>
      <c r="CX1379">
        <v>5348</v>
      </c>
      <c r="CY1379">
        <v>0</v>
      </c>
      <c r="CZ1379">
        <v>0</v>
      </c>
      <c r="DA1379">
        <v>0</v>
      </c>
      <c r="DB1379">
        <v>0</v>
      </c>
      <c r="DC1379">
        <v>0</v>
      </c>
    </row>
    <row r="1380" spans="1:107" x14ac:dyDescent="0.45">
      <c r="A1380">
        <v>2024</v>
      </c>
      <c r="B1380">
        <v>4</v>
      </c>
      <c r="C1380" t="s">
        <v>233</v>
      </c>
      <c r="D1380">
        <v>20856</v>
      </c>
      <c r="E1380" t="s">
        <v>581</v>
      </c>
      <c r="F1380" t="s">
        <v>323</v>
      </c>
      <c r="G1380" t="s">
        <v>244</v>
      </c>
      <c r="H1380">
        <v>29.571999999999999</v>
      </c>
      <c r="I1380">
        <v>6.62</v>
      </c>
      <c r="J1380">
        <v>4.4999999999999998E-2</v>
      </c>
      <c r="K1380" t="s">
        <v>324</v>
      </c>
      <c r="L1380">
        <v>36.237000000000002</v>
      </c>
      <c r="M1380">
        <v>4317</v>
      </c>
      <c r="N1380">
        <v>546</v>
      </c>
      <c r="O1380">
        <v>5</v>
      </c>
      <c r="P1380" t="s">
        <v>324</v>
      </c>
      <c r="Q1380">
        <v>4868</v>
      </c>
      <c r="R1380" t="s">
        <v>324</v>
      </c>
      <c r="S1380" t="s">
        <v>324</v>
      </c>
      <c r="T1380" t="s">
        <v>324</v>
      </c>
      <c r="U1380" t="s">
        <v>324</v>
      </c>
      <c r="V1380">
        <v>0</v>
      </c>
      <c r="W1380" t="s">
        <v>324</v>
      </c>
      <c r="X1380" t="s">
        <v>324</v>
      </c>
      <c r="Y1380" t="s">
        <v>324</v>
      </c>
      <c r="Z1380" t="s">
        <v>324</v>
      </c>
      <c r="AA1380">
        <v>0</v>
      </c>
      <c r="AB1380" t="s">
        <v>324</v>
      </c>
      <c r="AC1380" t="s">
        <v>324</v>
      </c>
      <c r="AD1380" t="s">
        <v>324</v>
      </c>
      <c r="AE1380" t="s">
        <v>324</v>
      </c>
      <c r="AF1380">
        <v>0</v>
      </c>
      <c r="AG1380" t="s">
        <v>324</v>
      </c>
      <c r="AH1380" t="s">
        <v>324</v>
      </c>
      <c r="AI1380" t="s">
        <v>324</v>
      </c>
      <c r="AJ1380" t="s">
        <v>324</v>
      </c>
      <c r="AK1380">
        <v>0</v>
      </c>
      <c r="AL1380" t="s">
        <v>324</v>
      </c>
      <c r="AM1380" t="s">
        <v>324</v>
      </c>
      <c r="AN1380" t="s">
        <v>324</v>
      </c>
      <c r="AO1380" t="s">
        <v>324</v>
      </c>
      <c r="AP1380">
        <v>0</v>
      </c>
      <c r="AQ1380" t="s">
        <v>324</v>
      </c>
      <c r="AR1380" t="s">
        <v>324</v>
      </c>
      <c r="AS1380" t="s">
        <v>324</v>
      </c>
      <c r="AT1380" t="s">
        <v>324</v>
      </c>
      <c r="AU1380">
        <v>0</v>
      </c>
      <c r="AV1380" t="s">
        <v>324</v>
      </c>
      <c r="AW1380" t="s">
        <v>324</v>
      </c>
      <c r="AX1380" t="s">
        <v>324</v>
      </c>
      <c r="AY1380" t="s">
        <v>324</v>
      </c>
      <c r="AZ1380">
        <v>0</v>
      </c>
      <c r="BA1380" t="s">
        <v>324</v>
      </c>
      <c r="BB1380" t="s">
        <v>324</v>
      </c>
      <c r="BC1380" t="s">
        <v>324</v>
      </c>
      <c r="BD1380" t="s">
        <v>324</v>
      </c>
      <c r="BE1380">
        <v>0</v>
      </c>
      <c r="BF1380" t="s">
        <v>324</v>
      </c>
      <c r="BG1380" t="s">
        <v>324</v>
      </c>
      <c r="BH1380" t="s">
        <v>324</v>
      </c>
      <c r="BI1380" t="s">
        <v>324</v>
      </c>
      <c r="BJ1380">
        <v>0</v>
      </c>
      <c r="BK1380">
        <v>0.24099999999999999</v>
      </c>
      <c r="BL1380">
        <v>0.17899999999999999</v>
      </c>
      <c r="BM1380" t="s">
        <v>324</v>
      </c>
      <c r="BN1380" t="s">
        <v>324</v>
      </c>
      <c r="BO1380">
        <v>0.42</v>
      </c>
      <c r="BP1380">
        <v>29</v>
      </c>
      <c r="BQ1380">
        <v>18</v>
      </c>
      <c r="BR1380" t="s">
        <v>324</v>
      </c>
      <c r="BS1380" t="s">
        <v>324</v>
      </c>
      <c r="BT1380">
        <v>47</v>
      </c>
      <c r="BU1380" t="s">
        <v>324</v>
      </c>
      <c r="BV1380" t="s">
        <v>324</v>
      </c>
      <c r="BW1380" t="s">
        <v>324</v>
      </c>
      <c r="BX1380" t="s">
        <v>324</v>
      </c>
      <c r="BY1380">
        <v>0</v>
      </c>
      <c r="BZ1380">
        <v>0.02</v>
      </c>
      <c r="CA1380">
        <v>0.25</v>
      </c>
      <c r="CB1380" t="s">
        <v>324</v>
      </c>
      <c r="CC1380" t="s">
        <v>324</v>
      </c>
      <c r="CD1380">
        <v>0.27</v>
      </c>
      <c r="CE1380">
        <v>1</v>
      </c>
      <c r="CF1380">
        <v>15</v>
      </c>
      <c r="CG1380" t="s">
        <v>324</v>
      </c>
      <c r="CH1380" t="s">
        <v>324</v>
      </c>
      <c r="CI1380">
        <v>16</v>
      </c>
      <c r="CJ1380" t="s">
        <v>324</v>
      </c>
      <c r="CK1380" t="s">
        <v>324</v>
      </c>
      <c r="CL1380" t="s">
        <v>324</v>
      </c>
      <c r="CM1380" t="s">
        <v>324</v>
      </c>
      <c r="CN1380">
        <v>0</v>
      </c>
      <c r="CO1380">
        <v>29.832999999999998</v>
      </c>
      <c r="CP1380">
        <v>7.0490000000000004</v>
      </c>
      <c r="CQ1380">
        <v>4.4999999999999998E-2</v>
      </c>
      <c r="CR1380">
        <v>0</v>
      </c>
      <c r="CS1380">
        <v>36.927</v>
      </c>
      <c r="CT1380">
        <v>4347</v>
      </c>
      <c r="CU1380">
        <v>579</v>
      </c>
      <c r="CV1380">
        <v>5</v>
      </c>
      <c r="CW1380">
        <v>0</v>
      </c>
      <c r="CX1380">
        <v>4931</v>
      </c>
      <c r="CY1380">
        <v>0</v>
      </c>
      <c r="CZ1380">
        <v>0</v>
      </c>
      <c r="DA1380">
        <v>0</v>
      </c>
      <c r="DB1380">
        <v>0</v>
      </c>
      <c r="DC1380">
        <v>0</v>
      </c>
    </row>
    <row r="1381" spans="1:107" x14ac:dyDescent="0.45">
      <c r="A1381">
        <v>2024</v>
      </c>
      <c r="B1381">
        <v>4</v>
      </c>
      <c r="C1381" t="s">
        <v>233</v>
      </c>
      <c r="D1381">
        <v>20860</v>
      </c>
      <c r="E1381" t="s">
        <v>582</v>
      </c>
      <c r="F1381" t="s">
        <v>323</v>
      </c>
      <c r="G1381" t="s">
        <v>247</v>
      </c>
      <c r="H1381">
        <v>12.46</v>
      </c>
      <c r="I1381">
        <v>16.082999999999998</v>
      </c>
      <c r="J1381" t="s">
        <v>324</v>
      </c>
      <c r="K1381" t="s">
        <v>324</v>
      </c>
      <c r="L1381">
        <v>28.542999999999999</v>
      </c>
      <c r="M1381">
        <v>1606</v>
      </c>
      <c r="N1381">
        <v>325</v>
      </c>
      <c r="O1381" t="s">
        <v>324</v>
      </c>
      <c r="P1381" t="s">
        <v>324</v>
      </c>
      <c r="Q1381">
        <v>1931</v>
      </c>
      <c r="R1381" t="s">
        <v>324</v>
      </c>
      <c r="S1381" t="s">
        <v>324</v>
      </c>
      <c r="T1381" t="s">
        <v>324</v>
      </c>
      <c r="U1381" t="s">
        <v>324</v>
      </c>
      <c r="V1381">
        <v>0</v>
      </c>
      <c r="W1381" t="s">
        <v>324</v>
      </c>
      <c r="X1381" t="s">
        <v>324</v>
      </c>
      <c r="Y1381" t="s">
        <v>324</v>
      </c>
      <c r="Z1381" t="s">
        <v>324</v>
      </c>
      <c r="AA1381">
        <v>0</v>
      </c>
      <c r="AB1381" t="s">
        <v>324</v>
      </c>
      <c r="AC1381" t="s">
        <v>324</v>
      </c>
      <c r="AD1381" t="s">
        <v>324</v>
      </c>
      <c r="AE1381" t="s">
        <v>324</v>
      </c>
      <c r="AF1381">
        <v>0</v>
      </c>
      <c r="AG1381">
        <v>0.34799999999999998</v>
      </c>
      <c r="AH1381">
        <v>0.60199999999999998</v>
      </c>
      <c r="AI1381" t="s">
        <v>324</v>
      </c>
      <c r="AJ1381" t="s">
        <v>324</v>
      </c>
      <c r="AK1381">
        <v>0.95</v>
      </c>
      <c r="AL1381">
        <v>38</v>
      </c>
      <c r="AM1381">
        <v>6</v>
      </c>
      <c r="AN1381" t="s">
        <v>324</v>
      </c>
      <c r="AO1381" t="s">
        <v>324</v>
      </c>
      <c r="AP1381">
        <v>44</v>
      </c>
      <c r="AQ1381" t="s">
        <v>324</v>
      </c>
      <c r="AR1381" t="s">
        <v>324</v>
      </c>
      <c r="AS1381" t="s">
        <v>324</v>
      </c>
      <c r="AT1381" t="s">
        <v>324</v>
      </c>
      <c r="AU1381">
        <v>0</v>
      </c>
      <c r="AV1381" t="s">
        <v>324</v>
      </c>
      <c r="AW1381" t="s">
        <v>324</v>
      </c>
      <c r="AX1381" t="s">
        <v>324</v>
      </c>
      <c r="AY1381" t="s">
        <v>324</v>
      </c>
      <c r="AZ1381">
        <v>0</v>
      </c>
      <c r="BA1381" t="s">
        <v>324</v>
      </c>
      <c r="BB1381" t="s">
        <v>324</v>
      </c>
      <c r="BC1381" t="s">
        <v>324</v>
      </c>
      <c r="BD1381" t="s">
        <v>324</v>
      </c>
      <c r="BE1381">
        <v>0</v>
      </c>
      <c r="BF1381" t="s">
        <v>324</v>
      </c>
      <c r="BG1381" t="s">
        <v>324</v>
      </c>
      <c r="BH1381" t="s">
        <v>324</v>
      </c>
      <c r="BI1381" t="s">
        <v>324</v>
      </c>
      <c r="BJ1381">
        <v>0</v>
      </c>
      <c r="BK1381">
        <v>0.441</v>
      </c>
      <c r="BL1381">
        <v>0.51100000000000001</v>
      </c>
      <c r="BM1381" t="s">
        <v>324</v>
      </c>
      <c r="BN1381" t="s">
        <v>324</v>
      </c>
      <c r="BO1381">
        <v>0.95199999999999996</v>
      </c>
      <c r="BP1381">
        <v>39</v>
      </c>
      <c r="BQ1381">
        <v>15</v>
      </c>
      <c r="BR1381" t="s">
        <v>324</v>
      </c>
      <c r="BS1381" t="s">
        <v>324</v>
      </c>
      <c r="BT1381">
        <v>54</v>
      </c>
      <c r="BU1381" t="s">
        <v>324</v>
      </c>
      <c r="BV1381" t="s">
        <v>324</v>
      </c>
      <c r="BW1381" t="s">
        <v>324</v>
      </c>
      <c r="BX1381" t="s">
        <v>324</v>
      </c>
      <c r="BY1381">
        <v>0</v>
      </c>
      <c r="BZ1381">
        <v>0.01</v>
      </c>
      <c r="CA1381">
        <v>4.2300000000000004</v>
      </c>
      <c r="CB1381" t="s">
        <v>324</v>
      </c>
      <c r="CC1381" t="s">
        <v>324</v>
      </c>
      <c r="CD1381">
        <v>4.24</v>
      </c>
      <c r="CE1381">
        <v>1</v>
      </c>
      <c r="CF1381">
        <v>6</v>
      </c>
      <c r="CG1381" t="s">
        <v>324</v>
      </c>
      <c r="CH1381" t="s">
        <v>324</v>
      </c>
      <c r="CI1381">
        <v>7</v>
      </c>
      <c r="CJ1381" t="s">
        <v>324</v>
      </c>
      <c r="CK1381" t="s">
        <v>324</v>
      </c>
      <c r="CL1381" t="s">
        <v>324</v>
      </c>
      <c r="CM1381" t="s">
        <v>324</v>
      </c>
      <c r="CN1381">
        <v>0</v>
      </c>
      <c r="CO1381">
        <v>12.911</v>
      </c>
      <c r="CP1381">
        <v>20.824000000000002</v>
      </c>
      <c r="CQ1381" t="s">
        <v>179</v>
      </c>
      <c r="CR1381">
        <v>0</v>
      </c>
      <c r="CS1381">
        <v>33.734999999999999</v>
      </c>
      <c r="CT1381">
        <v>1646</v>
      </c>
      <c r="CU1381">
        <v>346</v>
      </c>
      <c r="CV1381">
        <v>0</v>
      </c>
      <c r="CW1381">
        <v>0</v>
      </c>
      <c r="CX1381">
        <v>1992</v>
      </c>
      <c r="CY1381">
        <v>0</v>
      </c>
      <c r="CZ1381">
        <v>0</v>
      </c>
      <c r="DA1381">
        <v>0</v>
      </c>
      <c r="DB1381">
        <v>0</v>
      </c>
      <c r="DC1381">
        <v>0</v>
      </c>
    </row>
    <row r="1382" spans="1:107" x14ac:dyDescent="0.45">
      <c r="A1382">
        <v>2024</v>
      </c>
      <c r="B1382">
        <v>4</v>
      </c>
      <c r="C1382" t="s">
        <v>233</v>
      </c>
      <c r="D1382">
        <v>99999</v>
      </c>
      <c r="E1382" t="s">
        <v>329</v>
      </c>
      <c r="F1382" t="s">
        <v>323</v>
      </c>
      <c r="H1382">
        <v>14.904999999999999</v>
      </c>
      <c r="I1382">
        <v>4.1580000000000004</v>
      </c>
      <c r="J1382">
        <v>-2.1440000000000001</v>
      </c>
      <c r="K1382" t="s">
        <v>324</v>
      </c>
      <c r="L1382">
        <v>16.919</v>
      </c>
      <c r="M1382" t="s">
        <v>324</v>
      </c>
      <c r="N1382" t="s">
        <v>324</v>
      </c>
      <c r="O1382" t="s">
        <v>324</v>
      </c>
      <c r="P1382" t="s">
        <v>324</v>
      </c>
      <c r="Q1382" t="s">
        <v>324</v>
      </c>
      <c r="R1382" t="s">
        <v>324</v>
      </c>
      <c r="S1382" t="s">
        <v>324</v>
      </c>
      <c r="T1382" t="s">
        <v>324</v>
      </c>
      <c r="U1382" t="s">
        <v>324</v>
      </c>
      <c r="V1382">
        <v>0</v>
      </c>
      <c r="W1382" t="s">
        <v>324</v>
      </c>
      <c r="X1382" t="s">
        <v>324</v>
      </c>
      <c r="Y1382" t="s">
        <v>324</v>
      </c>
      <c r="Z1382" t="s">
        <v>324</v>
      </c>
      <c r="AA1382" t="s">
        <v>324</v>
      </c>
      <c r="AB1382" t="s">
        <v>324</v>
      </c>
      <c r="AC1382" t="s">
        <v>324</v>
      </c>
      <c r="AD1382" t="s">
        <v>324</v>
      </c>
      <c r="AE1382" t="s">
        <v>324</v>
      </c>
      <c r="AF1382" t="s">
        <v>324</v>
      </c>
      <c r="AG1382">
        <v>-0.215</v>
      </c>
      <c r="AH1382">
        <v>-0.13900000000000001</v>
      </c>
      <c r="AI1382" t="s">
        <v>324</v>
      </c>
      <c r="AJ1382" t="s">
        <v>324</v>
      </c>
      <c r="AK1382">
        <v>-0.35399999999999998</v>
      </c>
      <c r="AL1382" t="s">
        <v>324</v>
      </c>
      <c r="AM1382" t="s">
        <v>324</v>
      </c>
      <c r="AN1382" t="s">
        <v>324</v>
      </c>
      <c r="AO1382" t="s">
        <v>324</v>
      </c>
      <c r="AP1382" t="s">
        <v>324</v>
      </c>
      <c r="AQ1382" t="s">
        <v>324</v>
      </c>
      <c r="AR1382" t="s">
        <v>324</v>
      </c>
      <c r="AS1382" t="s">
        <v>324</v>
      </c>
      <c r="AT1382" t="s">
        <v>324</v>
      </c>
      <c r="AU1382" t="s">
        <v>324</v>
      </c>
      <c r="AV1382" t="s">
        <v>324</v>
      </c>
      <c r="AW1382" t="s">
        <v>324</v>
      </c>
      <c r="AX1382" t="s">
        <v>324</v>
      </c>
      <c r="AY1382" t="s">
        <v>324</v>
      </c>
      <c r="AZ1382">
        <v>0</v>
      </c>
      <c r="BA1382" t="s">
        <v>324</v>
      </c>
      <c r="BB1382" t="s">
        <v>324</v>
      </c>
      <c r="BC1382" t="s">
        <v>324</v>
      </c>
      <c r="BD1382" t="s">
        <v>324</v>
      </c>
      <c r="BE1382" t="s">
        <v>324</v>
      </c>
      <c r="BF1382" t="s">
        <v>324</v>
      </c>
      <c r="BG1382" t="s">
        <v>324</v>
      </c>
      <c r="BH1382" t="s">
        <v>324</v>
      </c>
      <c r="BI1382" t="s">
        <v>324</v>
      </c>
      <c r="BJ1382" t="s">
        <v>324</v>
      </c>
      <c r="BK1382" t="s">
        <v>324</v>
      </c>
      <c r="BL1382" t="s">
        <v>324</v>
      </c>
      <c r="BM1382" t="s">
        <v>324</v>
      </c>
      <c r="BN1382" t="s">
        <v>324</v>
      </c>
      <c r="BO1382" t="s">
        <v>324</v>
      </c>
      <c r="BP1382" t="s">
        <v>324</v>
      </c>
      <c r="BQ1382" t="s">
        <v>324</v>
      </c>
      <c r="BR1382" t="s">
        <v>324</v>
      </c>
      <c r="BS1382" t="s">
        <v>324</v>
      </c>
      <c r="BT1382" t="s">
        <v>324</v>
      </c>
      <c r="BU1382" t="s">
        <v>324</v>
      </c>
      <c r="BV1382" t="s">
        <v>324</v>
      </c>
      <c r="BW1382" t="s">
        <v>324</v>
      </c>
      <c r="BX1382" t="s">
        <v>324</v>
      </c>
      <c r="BY1382" t="s">
        <v>324</v>
      </c>
      <c r="BZ1382" t="s">
        <v>324</v>
      </c>
      <c r="CA1382" t="s">
        <v>324</v>
      </c>
      <c r="CB1382" t="s">
        <v>324</v>
      </c>
      <c r="CC1382" t="s">
        <v>324</v>
      </c>
      <c r="CD1382" t="s">
        <v>324</v>
      </c>
      <c r="CE1382" t="s">
        <v>324</v>
      </c>
      <c r="CF1382" t="s">
        <v>324</v>
      </c>
      <c r="CG1382" t="s">
        <v>324</v>
      </c>
      <c r="CH1382" t="s">
        <v>324</v>
      </c>
      <c r="CI1382" t="s">
        <v>324</v>
      </c>
      <c r="CJ1382" t="s">
        <v>324</v>
      </c>
      <c r="CK1382" t="s">
        <v>324</v>
      </c>
      <c r="CL1382" t="s">
        <v>324</v>
      </c>
      <c r="CM1382" t="s">
        <v>324</v>
      </c>
      <c r="CN1382" t="s">
        <v>324</v>
      </c>
      <c r="CO1382">
        <v>14.904999999999999</v>
      </c>
      <c r="CP1382">
        <v>4.1580000000000004</v>
      </c>
      <c r="CQ1382">
        <v>-2.1440000000000001</v>
      </c>
      <c r="CR1382" t="s">
        <v>324</v>
      </c>
      <c r="CS1382">
        <v>16.919</v>
      </c>
      <c r="CT1382" t="s">
        <v>324</v>
      </c>
      <c r="CU1382" t="s">
        <v>324</v>
      </c>
      <c r="CV1382" t="s">
        <v>324</v>
      </c>
      <c r="CW1382" t="s">
        <v>324</v>
      </c>
      <c r="CX1382" t="s">
        <v>324</v>
      </c>
      <c r="CY1382" t="s">
        <v>324</v>
      </c>
      <c r="CZ1382" t="s">
        <v>324</v>
      </c>
      <c r="DA1382" t="s">
        <v>324</v>
      </c>
      <c r="DB1382" t="s">
        <v>324</v>
      </c>
      <c r="DC1382" t="s">
        <v>324</v>
      </c>
    </row>
    <row r="1383" spans="1:107" x14ac:dyDescent="0.45">
      <c r="A1383">
        <v>2024</v>
      </c>
      <c r="B1383">
        <v>4</v>
      </c>
      <c r="C1383" t="s">
        <v>230</v>
      </c>
      <c r="D1383">
        <v>733</v>
      </c>
      <c r="E1383" t="s">
        <v>562</v>
      </c>
      <c r="F1383" t="s">
        <v>323</v>
      </c>
      <c r="G1383" t="s">
        <v>244</v>
      </c>
      <c r="H1383">
        <v>12.222</v>
      </c>
      <c r="I1383">
        <v>1.365</v>
      </c>
      <c r="J1383">
        <v>0.48299999999999998</v>
      </c>
      <c r="K1383" t="s">
        <v>324</v>
      </c>
      <c r="L1383">
        <v>14.07</v>
      </c>
      <c r="M1383">
        <v>1374</v>
      </c>
      <c r="N1383">
        <v>73</v>
      </c>
      <c r="O1383">
        <v>3</v>
      </c>
      <c r="P1383" t="s">
        <v>324</v>
      </c>
      <c r="Q1383">
        <v>1450</v>
      </c>
      <c r="R1383">
        <v>0.373</v>
      </c>
      <c r="S1383">
        <v>0.377</v>
      </c>
      <c r="T1383">
        <v>0.121</v>
      </c>
      <c r="U1383" t="s">
        <v>324</v>
      </c>
      <c r="V1383">
        <v>0.871</v>
      </c>
      <c r="W1383">
        <v>35</v>
      </c>
      <c r="X1383">
        <v>24</v>
      </c>
      <c r="Y1383">
        <v>1</v>
      </c>
      <c r="Z1383" t="s">
        <v>324</v>
      </c>
      <c r="AA1383">
        <v>60</v>
      </c>
      <c r="AB1383">
        <v>1011.448</v>
      </c>
      <c r="AC1383">
        <v>103.953</v>
      </c>
      <c r="AD1383">
        <v>34.287999999999997</v>
      </c>
      <c r="AE1383" t="s">
        <v>324</v>
      </c>
      <c r="AF1383">
        <v>1149.6890000000001</v>
      </c>
      <c r="AG1383">
        <v>1.1950000000000001</v>
      </c>
      <c r="AH1383">
        <v>1.4999999999999999E-2</v>
      </c>
      <c r="AI1383" t="s">
        <v>324</v>
      </c>
      <c r="AJ1383" t="s">
        <v>324</v>
      </c>
      <c r="AK1383">
        <v>1.21</v>
      </c>
      <c r="AL1383">
        <v>230</v>
      </c>
      <c r="AM1383">
        <v>2</v>
      </c>
      <c r="AN1383" t="s">
        <v>324</v>
      </c>
      <c r="AO1383" t="s">
        <v>324</v>
      </c>
      <c r="AP1383">
        <v>232</v>
      </c>
      <c r="AQ1383">
        <v>3.0329999999999999</v>
      </c>
      <c r="AR1383">
        <v>2.4E-2</v>
      </c>
      <c r="AS1383" t="s">
        <v>324</v>
      </c>
      <c r="AT1383" t="s">
        <v>324</v>
      </c>
      <c r="AU1383">
        <v>3.0569999999999999</v>
      </c>
      <c r="AV1383" t="s">
        <v>324</v>
      </c>
      <c r="AW1383" t="s">
        <v>324</v>
      </c>
      <c r="AX1383" t="s">
        <v>324</v>
      </c>
      <c r="AY1383" t="s">
        <v>324</v>
      </c>
      <c r="AZ1383">
        <v>0</v>
      </c>
      <c r="BA1383" t="s">
        <v>324</v>
      </c>
      <c r="BB1383" t="s">
        <v>324</v>
      </c>
      <c r="BC1383" t="s">
        <v>324</v>
      </c>
      <c r="BD1383" t="s">
        <v>324</v>
      </c>
      <c r="BE1383">
        <v>0</v>
      </c>
      <c r="BF1383" t="s">
        <v>324</v>
      </c>
      <c r="BG1383" t="s">
        <v>324</v>
      </c>
      <c r="BH1383" t="s">
        <v>324</v>
      </c>
      <c r="BI1383" t="s">
        <v>324</v>
      </c>
      <c r="BJ1383">
        <v>0</v>
      </c>
      <c r="BK1383">
        <v>2.5999999999999999E-2</v>
      </c>
      <c r="BL1383">
        <v>3.0000000000000001E-3</v>
      </c>
      <c r="BM1383" t="s">
        <v>324</v>
      </c>
      <c r="BN1383" t="s">
        <v>324</v>
      </c>
      <c r="BO1383">
        <v>2.9000000000000001E-2</v>
      </c>
      <c r="BP1383">
        <v>5</v>
      </c>
      <c r="BQ1383">
        <v>1</v>
      </c>
      <c r="BR1383" t="s">
        <v>324</v>
      </c>
      <c r="BS1383" t="s">
        <v>324</v>
      </c>
      <c r="BT1383">
        <v>6</v>
      </c>
      <c r="BU1383">
        <v>3.1E-2</v>
      </c>
      <c r="BV1383">
        <v>0</v>
      </c>
      <c r="BW1383" t="s">
        <v>324</v>
      </c>
      <c r="BX1383" t="s">
        <v>324</v>
      </c>
      <c r="BY1383">
        <v>3.1E-2</v>
      </c>
      <c r="BZ1383" t="s">
        <v>324</v>
      </c>
      <c r="CA1383" t="s">
        <v>324</v>
      </c>
      <c r="CB1383" t="s">
        <v>324</v>
      </c>
      <c r="CC1383" t="s">
        <v>324</v>
      </c>
      <c r="CD1383">
        <v>0</v>
      </c>
      <c r="CE1383" t="s">
        <v>324</v>
      </c>
      <c r="CF1383" t="s">
        <v>324</v>
      </c>
      <c r="CG1383" t="s">
        <v>324</v>
      </c>
      <c r="CH1383" t="s">
        <v>324</v>
      </c>
      <c r="CI1383">
        <v>0</v>
      </c>
      <c r="CJ1383" t="s">
        <v>324</v>
      </c>
      <c r="CK1383" t="s">
        <v>324</v>
      </c>
      <c r="CL1383" t="s">
        <v>324</v>
      </c>
      <c r="CM1383" t="s">
        <v>324</v>
      </c>
      <c r="CN1383">
        <v>0</v>
      </c>
      <c r="CO1383">
        <v>12.621</v>
      </c>
      <c r="CP1383">
        <v>1.7450000000000001</v>
      </c>
      <c r="CQ1383">
        <v>0.60399999999999998</v>
      </c>
      <c r="CR1383">
        <v>0</v>
      </c>
      <c r="CS1383">
        <v>14.97</v>
      </c>
      <c r="CT1383">
        <v>1414</v>
      </c>
      <c r="CU1383">
        <v>98</v>
      </c>
      <c r="CV1383">
        <v>4</v>
      </c>
      <c r="CW1383">
        <v>0</v>
      </c>
      <c r="CX1383">
        <v>1516</v>
      </c>
      <c r="CY1383">
        <v>1011.479</v>
      </c>
      <c r="CZ1383">
        <v>103.953</v>
      </c>
      <c r="DA1383">
        <v>34.287999999999997</v>
      </c>
      <c r="DB1383">
        <v>0</v>
      </c>
      <c r="DC1383">
        <v>1149.72</v>
      </c>
    </row>
    <row r="1384" spans="1:107" x14ac:dyDescent="0.45">
      <c r="A1384">
        <v>2024</v>
      </c>
      <c r="B1384">
        <v>4</v>
      </c>
      <c r="C1384" t="s">
        <v>230</v>
      </c>
      <c r="D1384">
        <v>12796</v>
      </c>
      <c r="E1384" t="s">
        <v>583</v>
      </c>
      <c r="F1384" t="s">
        <v>323</v>
      </c>
      <c r="G1384" t="s">
        <v>244</v>
      </c>
      <c r="H1384">
        <v>5.9669999999999996</v>
      </c>
      <c r="I1384">
        <v>2.9140000000000001</v>
      </c>
      <c r="J1384">
        <v>0.52100000000000002</v>
      </c>
      <c r="K1384">
        <v>0</v>
      </c>
      <c r="L1384">
        <v>9.4019999999999992</v>
      </c>
      <c r="M1384">
        <v>738</v>
      </c>
      <c r="N1384">
        <v>79</v>
      </c>
      <c r="O1384">
        <v>4</v>
      </c>
      <c r="P1384">
        <v>0</v>
      </c>
      <c r="Q1384">
        <v>821</v>
      </c>
      <c r="R1384">
        <v>0.33</v>
      </c>
      <c r="S1384">
        <v>0.36299999999999999</v>
      </c>
      <c r="T1384">
        <v>0</v>
      </c>
      <c r="U1384">
        <v>0</v>
      </c>
      <c r="V1384">
        <v>0.69299999999999995</v>
      </c>
      <c r="W1384">
        <v>26</v>
      </c>
      <c r="X1384">
        <v>18</v>
      </c>
      <c r="Y1384">
        <v>0</v>
      </c>
      <c r="Z1384">
        <v>0</v>
      </c>
      <c r="AA1384">
        <v>44</v>
      </c>
      <c r="AB1384">
        <v>0</v>
      </c>
      <c r="AC1384">
        <v>0</v>
      </c>
      <c r="AD1384">
        <v>0</v>
      </c>
      <c r="AE1384">
        <v>0</v>
      </c>
      <c r="AF1384">
        <v>0</v>
      </c>
      <c r="AG1384">
        <v>1.103</v>
      </c>
      <c r="AH1384">
        <v>6.5000000000000002E-2</v>
      </c>
      <c r="AI1384">
        <v>0</v>
      </c>
      <c r="AJ1384">
        <v>0</v>
      </c>
      <c r="AK1384">
        <v>1.1679999999999999</v>
      </c>
      <c r="AL1384">
        <v>134</v>
      </c>
      <c r="AM1384">
        <v>5</v>
      </c>
      <c r="AN1384">
        <v>0</v>
      </c>
      <c r="AO1384">
        <v>0</v>
      </c>
      <c r="AP1384">
        <v>139</v>
      </c>
      <c r="AQ1384">
        <v>0</v>
      </c>
      <c r="AR1384">
        <v>0</v>
      </c>
      <c r="AS1384">
        <v>0</v>
      </c>
      <c r="AT1384">
        <v>0</v>
      </c>
      <c r="AU1384">
        <v>0</v>
      </c>
      <c r="AV1384">
        <v>0</v>
      </c>
      <c r="AW1384">
        <v>0</v>
      </c>
      <c r="AX1384">
        <v>0</v>
      </c>
      <c r="AY1384">
        <v>0</v>
      </c>
      <c r="AZ1384">
        <v>0</v>
      </c>
      <c r="BA1384">
        <v>0</v>
      </c>
      <c r="BB1384">
        <v>0</v>
      </c>
      <c r="BC1384">
        <v>0</v>
      </c>
      <c r="BD1384">
        <v>0</v>
      </c>
      <c r="BE1384">
        <v>0</v>
      </c>
      <c r="BF1384">
        <v>0</v>
      </c>
      <c r="BG1384">
        <v>0</v>
      </c>
      <c r="BH1384">
        <v>0</v>
      </c>
      <c r="BI1384">
        <v>0</v>
      </c>
      <c r="BJ1384">
        <v>0</v>
      </c>
      <c r="BK1384">
        <v>3.4000000000000002E-2</v>
      </c>
      <c r="BL1384">
        <v>1E-3</v>
      </c>
      <c r="BM1384">
        <v>0</v>
      </c>
      <c r="BN1384">
        <v>0</v>
      </c>
      <c r="BO1384">
        <v>3.5000000000000003E-2</v>
      </c>
      <c r="BP1384">
        <v>11</v>
      </c>
      <c r="BQ1384">
        <v>1</v>
      </c>
      <c r="BR1384">
        <v>0</v>
      </c>
      <c r="BS1384">
        <v>0</v>
      </c>
      <c r="BT1384">
        <v>12</v>
      </c>
      <c r="BU1384">
        <v>0</v>
      </c>
      <c r="BV1384">
        <v>0</v>
      </c>
      <c r="BW1384">
        <v>0</v>
      </c>
      <c r="BX1384">
        <v>0</v>
      </c>
      <c r="BY1384">
        <v>0</v>
      </c>
      <c r="BZ1384">
        <v>0</v>
      </c>
      <c r="CA1384">
        <v>0</v>
      </c>
      <c r="CB1384">
        <v>0</v>
      </c>
      <c r="CC1384">
        <v>0</v>
      </c>
      <c r="CD1384">
        <v>0</v>
      </c>
      <c r="CE1384">
        <v>0</v>
      </c>
      <c r="CF1384">
        <v>0</v>
      </c>
      <c r="CG1384">
        <v>0</v>
      </c>
      <c r="CH1384">
        <v>0</v>
      </c>
      <c r="CI1384">
        <v>0</v>
      </c>
      <c r="CJ1384">
        <v>0</v>
      </c>
      <c r="CK1384">
        <v>0</v>
      </c>
      <c r="CL1384">
        <v>0</v>
      </c>
      <c r="CM1384">
        <v>0</v>
      </c>
      <c r="CN1384">
        <v>0</v>
      </c>
      <c r="CO1384">
        <v>6.3310000000000004</v>
      </c>
      <c r="CP1384">
        <v>3.278</v>
      </c>
      <c r="CQ1384">
        <v>0.52100000000000002</v>
      </c>
      <c r="CR1384">
        <v>0</v>
      </c>
      <c r="CS1384">
        <v>10.130000000000001</v>
      </c>
      <c r="CT1384">
        <v>775</v>
      </c>
      <c r="CU1384">
        <v>98</v>
      </c>
      <c r="CV1384">
        <v>4</v>
      </c>
      <c r="CW1384">
        <v>0</v>
      </c>
      <c r="CX1384">
        <v>877</v>
      </c>
      <c r="CY1384">
        <v>0</v>
      </c>
      <c r="CZ1384">
        <v>0</v>
      </c>
      <c r="DA1384">
        <v>0</v>
      </c>
      <c r="DB1384">
        <v>0</v>
      </c>
      <c r="DC1384">
        <v>0</v>
      </c>
    </row>
    <row r="1385" spans="1:107" x14ac:dyDescent="0.45">
      <c r="A1385">
        <v>2024</v>
      </c>
      <c r="B1385">
        <v>4</v>
      </c>
      <c r="C1385" t="s">
        <v>230</v>
      </c>
      <c r="D1385">
        <v>15263</v>
      </c>
      <c r="E1385" t="s">
        <v>429</v>
      </c>
      <c r="F1385" t="s">
        <v>323</v>
      </c>
      <c r="G1385" t="s">
        <v>244</v>
      </c>
      <c r="H1385">
        <v>8.09</v>
      </c>
      <c r="I1385">
        <v>2.2040000000000002</v>
      </c>
      <c r="J1385">
        <v>5.2999999999999999E-2</v>
      </c>
      <c r="K1385">
        <v>0</v>
      </c>
      <c r="L1385">
        <v>10.347</v>
      </c>
      <c r="M1385">
        <v>906</v>
      </c>
      <c r="N1385">
        <v>54</v>
      </c>
      <c r="O1385">
        <v>1</v>
      </c>
      <c r="P1385">
        <v>0</v>
      </c>
      <c r="Q1385">
        <v>961</v>
      </c>
      <c r="R1385">
        <v>0.187</v>
      </c>
      <c r="S1385">
        <v>0.748</v>
      </c>
      <c r="T1385">
        <v>0</v>
      </c>
      <c r="U1385">
        <v>0</v>
      </c>
      <c r="V1385">
        <v>0.93500000000000005</v>
      </c>
      <c r="W1385">
        <v>13</v>
      </c>
      <c r="X1385">
        <v>9</v>
      </c>
      <c r="Y1385">
        <v>0</v>
      </c>
      <c r="Z1385">
        <v>0</v>
      </c>
      <c r="AA1385">
        <v>22</v>
      </c>
      <c r="AB1385">
        <v>0</v>
      </c>
      <c r="AC1385">
        <v>0</v>
      </c>
      <c r="AD1385">
        <v>0</v>
      </c>
      <c r="AE1385">
        <v>0</v>
      </c>
      <c r="AF1385">
        <v>0</v>
      </c>
      <c r="AG1385">
        <v>2.0710000000000002</v>
      </c>
      <c r="AH1385">
        <v>1.4999999999999999E-2</v>
      </c>
      <c r="AI1385">
        <v>0</v>
      </c>
      <c r="AJ1385">
        <v>0</v>
      </c>
      <c r="AK1385">
        <v>2.0859999999999999</v>
      </c>
      <c r="AL1385">
        <v>164</v>
      </c>
      <c r="AM1385">
        <v>1</v>
      </c>
      <c r="AN1385">
        <v>0</v>
      </c>
      <c r="AO1385">
        <v>0</v>
      </c>
      <c r="AP1385">
        <v>165</v>
      </c>
      <c r="AQ1385">
        <v>0</v>
      </c>
      <c r="AR1385">
        <v>0</v>
      </c>
      <c r="AS1385">
        <v>0</v>
      </c>
      <c r="AT1385">
        <v>0</v>
      </c>
      <c r="AU1385">
        <v>0</v>
      </c>
      <c r="AV1385">
        <v>0</v>
      </c>
      <c r="AW1385">
        <v>0</v>
      </c>
      <c r="AX1385">
        <v>0</v>
      </c>
      <c r="AY1385">
        <v>0</v>
      </c>
      <c r="AZ1385">
        <v>0</v>
      </c>
      <c r="BA1385">
        <v>0</v>
      </c>
      <c r="BB1385">
        <v>0</v>
      </c>
      <c r="BC1385">
        <v>0</v>
      </c>
      <c r="BD1385">
        <v>0</v>
      </c>
      <c r="BE1385">
        <v>0</v>
      </c>
      <c r="BF1385">
        <v>0</v>
      </c>
      <c r="BG1385">
        <v>0</v>
      </c>
      <c r="BH1385">
        <v>0</v>
      </c>
      <c r="BI1385">
        <v>0</v>
      </c>
      <c r="BJ1385">
        <v>0</v>
      </c>
      <c r="BK1385">
        <v>1.6E-2</v>
      </c>
      <c r="BL1385">
        <v>5.0000000000000001E-3</v>
      </c>
      <c r="BM1385">
        <v>0</v>
      </c>
      <c r="BN1385">
        <v>0</v>
      </c>
      <c r="BO1385">
        <v>2.1000000000000001E-2</v>
      </c>
      <c r="BP1385">
        <v>7</v>
      </c>
      <c r="BQ1385">
        <v>2</v>
      </c>
      <c r="BR1385">
        <v>0</v>
      </c>
      <c r="BS1385">
        <v>0</v>
      </c>
      <c r="BT1385">
        <v>9</v>
      </c>
      <c r="BU1385">
        <v>0</v>
      </c>
      <c r="BV1385">
        <v>0</v>
      </c>
      <c r="BW1385">
        <v>0</v>
      </c>
      <c r="BX1385">
        <v>0</v>
      </c>
      <c r="BY1385">
        <v>0</v>
      </c>
      <c r="BZ1385">
        <v>0</v>
      </c>
      <c r="CA1385">
        <v>0</v>
      </c>
      <c r="CB1385">
        <v>0</v>
      </c>
      <c r="CC1385">
        <v>0</v>
      </c>
      <c r="CD1385">
        <v>0</v>
      </c>
      <c r="CE1385">
        <v>0</v>
      </c>
      <c r="CF1385">
        <v>0</v>
      </c>
      <c r="CG1385">
        <v>0</v>
      </c>
      <c r="CH1385">
        <v>0</v>
      </c>
      <c r="CI1385">
        <v>0</v>
      </c>
      <c r="CJ1385">
        <v>0</v>
      </c>
      <c r="CK1385">
        <v>0</v>
      </c>
      <c r="CL1385">
        <v>0</v>
      </c>
      <c r="CM1385">
        <v>0</v>
      </c>
      <c r="CN1385">
        <v>0</v>
      </c>
      <c r="CO1385">
        <v>8.2929999999999993</v>
      </c>
      <c r="CP1385">
        <v>2.9569999999999999</v>
      </c>
      <c r="CQ1385">
        <v>5.2999999999999999E-2</v>
      </c>
      <c r="CR1385">
        <v>0</v>
      </c>
      <c r="CS1385">
        <v>11.303000000000001</v>
      </c>
      <c r="CT1385">
        <v>926</v>
      </c>
      <c r="CU1385">
        <v>65</v>
      </c>
      <c r="CV1385">
        <v>1</v>
      </c>
      <c r="CW1385">
        <v>0</v>
      </c>
      <c r="CX1385">
        <v>992</v>
      </c>
      <c r="CY1385">
        <v>0</v>
      </c>
      <c r="CZ1385">
        <v>0</v>
      </c>
      <c r="DA1385">
        <v>0</v>
      </c>
      <c r="DB1385">
        <v>0</v>
      </c>
      <c r="DC1385">
        <v>0</v>
      </c>
    </row>
    <row r="1386" spans="1:107" x14ac:dyDescent="0.45">
      <c r="A1386">
        <v>2024</v>
      </c>
      <c r="B1386">
        <v>4</v>
      </c>
      <c r="C1386" t="s">
        <v>230</v>
      </c>
      <c r="D1386">
        <v>20521</v>
      </c>
      <c r="E1386" t="s">
        <v>584</v>
      </c>
      <c r="F1386" t="s">
        <v>323</v>
      </c>
      <c r="G1386" t="s">
        <v>244</v>
      </c>
      <c r="H1386">
        <v>0.98299999999999998</v>
      </c>
      <c r="I1386">
        <v>0.48499999999999999</v>
      </c>
      <c r="J1386">
        <v>0.56299999999999994</v>
      </c>
      <c r="K1386" t="s">
        <v>324</v>
      </c>
      <c r="L1386">
        <v>2.0310000000000001</v>
      </c>
      <c r="M1386">
        <v>107</v>
      </c>
      <c r="N1386">
        <v>5</v>
      </c>
      <c r="O1386">
        <v>2</v>
      </c>
      <c r="P1386" t="s">
        <v>324</v>
      </c>
      <c r="Q1386">
        <v>114</v>
      </c>
      <c r="R1386" t="s">
        <v>324</v>
      </c>
      <c r="S1386">
        <v>0.05</v>
      </c>
      <c r="T1386" t="s">
        <v>324</v>
      </c>
      <c r="U1386" t="s">
        <v>324</v>
      </c>
      <c r="V1386">
        <v>0.05</v>
      </c>
      <c r="W1386" t="s">
        <v>324</v>
      </c>
      <c r="X1386">
        <v>1</v>
      </c>
      <c r="Y1386" t="s">
        <v>324</v>
      </c>
      <c r="Z1386" t="s">
        <v>324</v>
      </c>
      <c r="AA1386">
        <v>1</v>
      </c>
      <c r="AB1386">
        <v>73.388000000000005</v>
      </c>
      <c r="AC1386">
        <v>5.5830000000000002</v>
      </c>
      <c r="AD1386">
        <v>0.6</v>
      </c>
      <c r="AE1386" t="s">
        <v>324</v>
      </c>
      <c r="AF1386">
        <v>79.570999999999998</v>
      </c>
      <c r="AG1386">
        <v>9.6000000000000002E-2</v>
      </c>
      <c r="AH1386" t="s">
        <v>324</v>
      </c>
      <c r="AI1386" t="s">
        <v>324</v>
      </c>
      <c r="AJ1386" t="s">
        <v>324</v>
      </c>
      <c r="AK1386">
        <v>9.6000000000000002E-2</v>
      </c>
      <c r="AL1386">
        <v>19</v>
      </c>
      <c r="AM1386" t="s">
        <v>324</v>
      </c>
      <c r="AN1386" t="s">
        <v>324</v>
      </c>
      <c r="AO1386" t="s">
        <v>324</v>
      </c>
      <c r="AP1386">
        <v>19</v>
      </c>
      <c r="AQ1386">
        <v>0.22900000000000001</v>
      </c>
      <c r="AR1386" t="s">
        <v>324</v>
      </c>
      <c r="AS1386" t="s">
        <v>324</v>
      </c>
      <c r="AT1386" t="s">
        <v>324</v>
      </c>
      <c r="AU1386">
        <v>0.22900000000000001</v>
      </c>
      <c r="AV1386" t="s">
        <v>324</v>
      </c>
      <c r="AW1386" t="s">
        <v>324</v>
      </c>
      <c r="AX1386" t="s">
        <v>324</v>
      </c>
      <c r="AY1386" t="s">
        <v>324</v>
      </c>
      <c r="AZ1386">
        <v>0</v>
      </c>
      <c r="BA1386" t="s">
        <v>324</v>
      </c>
      <c r="BB1386" t="s">
        <v>324</v>
      </c>
      <c r="BC1386" t="s">
        <v>324</v>
      </c>
      <c r="BD1386" t="s">
        <v>324</v>
      </c>
      <c r="BE1386">
        <v>0</v>
      </c>
      <c r="BF1386" t="s">
        <v>324</v>
      </c>
      <c r="BG1386" t="s">
        <v>324</v>
      </c>
      <c r="BH1386" t="s">
        <v>324</v>
      </c>
      <c r="BI1386" t="s">
        <v>324</v>
      </c>
      <c r="BJ1386">
        <v>0</v>
      </c>
      <c r="BK1386">
        <v>1.2E-2</v>
      </c>
      <c r="BL1386" t="s">
        <v>324</v>
      </c>
      <c r="BM1386" t="s">
        <v>324</v>
      </c>
      <c r="BN1386" t="s">
        <v>324</v>
      </c>
      <c r="BO1386">
        <v>1.2E-2</v>
      </c>
      <c r="BP1386">
        <v>2</v>
      </c>
      <c r="BQ1386" t="s">
        <v>324</v>
      </c>
      <c r="BR1386" t="s">
        <v>324</v>
      </c>
      <c r="BS1386" t="s">
        <v>324</v>
      </c>
      <c r="BT1386">
        <v>2</v>
      </c>
      <c r="BU1386">
        <v>0.30499999999999999</v>
      </c>
      <c r="BV1386" t="s">
        <v>324</v>
      </c>
      <c r="BW1386" t="s">
        <v>324</v>
      </c>
      <c r="BX1386" t="s">
        <v>324</v>
      </c>
      <c r="BY1386">
        <v>0.30499999999999999</v>
      </c>
      <c r="BZ1386">
        <v>0</v>
      </c>
      <c r="CA1386">
        <v>0</v>
      </c>
      <c r="CB1386">
        <v>0</v>
      </c>
      <c r="CC1386">
        <v>0</v>
      </c>
      <c r="CD1386">
        <v>0</v>
      </c>
      <c r="CE1386">
        <v>0</v>
      </c>
      <c r="CF1386">
        <v>0</v>
      </c>
      <c r="CG1386">
        <v>0</v>
      </c>
      <c r="CH1386">
        <v>0</v>
      </c>
      <c r="CI1386">
        <v>0</v>
      </c>
      <c r="CJ1386">
        <v>0</v>
      </c>
      <c r="CK1386">
        <v>0</v>
      </c>
      <c r="CL1386">
        <v>0</v>
      </c>
      <c r="CM1386">
        <v>0</v>
      </c>
      <c r="CN1386">
        <v>0</v>
      </c>
      <c r="CO1386">
        <v>0.995</v>
      </c>
      <c r="CP1386">
        <v>0.53500000000000003</v>
      </c>
      <c r="CQ1386">
        <v>0.56299999999999994</v>
      </c>
      <c r="CR1386">
        <v>0</v>
      </c>
      <c r="CS1386">
        <v>2.093</v>
      </c>
      <c r="CT1386">
        <v>109</v>
      </c>
      <c r="CU1386">
        <v>6</v>
      </c>
      <c r="CV1386">
        <v>2</v>
      </c>
      <c r="CW1386">
        <v>0</v>
      </c>
      <c r="CX1386">
        <v>117</v>
      </c>
      <c r="CY1386">
        <v>73.692999999999998</v>
      </c>
      <c r="CZ1386">
        <v>5.5830000000000002</v>
      </c>
      <c r="DA1386">
        <v>0.6</v>
      </c>
      <c r="DB1386">
        <v>0</v>
      </c>
      <c r="DC1386">
        <v>79.876000000000005</v>
      </c>
    </row>
    <row r="1387" spans="1:107" x14ac:dyDescent="0.45">
      <c r="A1387">
        <v>2024</v>
      </c>
      <c r="B1387">
        <v>4</v>
      </c>
      <c r="C1387" t="s">
        <v>230</v>
      </c>
      <c r="D1387">
        <v>99999</v>
      </c>
      <c r="E1387" t="s">
        <v>329</v>
      </c>
      <c r="F1387" t="s">
        <v>323</v>
      </c>
      <c r="H1387">
        <v>6.3E-2</v>
      </c>
      <c r="I1387" t="s">
        <v>324</v>
      </c>
      <c r="J1387" t="s">
        <v>324</v>
      </c>
      <c r="K1387" t="s">
        <v>324</v>
      </c>
      <c r="L1387">
        <v>6.3E-2</v>
      </c>
      <c r="M1387" t="s">
        <v>324</v>
      </c>
      <c r="N1387" t="s">
        <v>324</v>
      </c>
      <c r="O1387" t="s">
        <v>324</v>
      </c>
      <c r="P1387" t="s">
        <v>324</v>
      </c>
      <c r="Q1387" t="s">
        <v>324</v>
      </c>
      <c r="R1387" t="s">
        <v>324</v>
      </c>
      <c r="S1387" t="s">
        <v>324</v>
      </c>
      <c r="T1387" t="s">
        <v>324</v>
      </c>
      <c r="U1387" t="s">
        <v>324</v>
      </c>
      <c r="V1387" t="s">
        <v>324</v>
      </c>
      <c r="W1387" t="s">
        <v>324</v>
      </c>
      <c r="X1387" t="s">
        <v>324</v>
      </c>
      <c r="Y1387" t="s">
        <v>324</v>
      </c>
      <c r="Z1387" t="s">
        <v>324</v>
      </c>
      <c r="AA1387" t="s">
        <v>324</v>
      </c>
      <c r="AB1387" t="s">
        <v>324</v>
      </c>
      <c r="AC1387" t="s">
        <v>324</v>
      </c>
      <c r="AD1387" t="s">
        <v>324</v>
      </c>
      <c r="AE1387" t="s">
        <v>324</v>
      </c>
      <c r="AF1387" t="s">
        <v>324</v>
      </c>
      <c r="AG1387" t="s">
        <v>324</v>
      </c>
      <c r="AH1387" t="s">
        <v>324</v>
      </c>
      <c r="AI1387" t="s">
        <v>324</v>
      </c>
      <c r="AJ1387" t="s">
        <v>324</v>
      </c>
      <c r="AK1387" t="s">
        <v>324</v>
      </c>
      <c r="AL1387" t="s">
        <v>324</v>
      </c>
      <c r="AM1387" t="s">
        <v>324</v>
      </c>
      <c r="AN1387" t="s">
        <v>324</v>
      </c>
      <c r="AO1387" t="s">
        <v>324</v>
      </c>
      <c r="AP1387" t="s">
        <v>324</v>
      </c>
      <c r="AQ1387" t="s">
        <v>324</v>
      </c>
      <c r="AR1387" t="s">
        <v>324</v>
      </c>
      <c r="AS1387" t="s">
        <v>324</v>
      </c>
      <c r="AT1387" t="s">
        <v>324</v>
      </c>
      <c r="AU1387" t="s">
        <v>324</v>
      </c>
      <c r="AV1387" t="s">
        <v>324</v>
      </c>
      <c r="AW1387" t="s">
        <v>324</v>
      </c>
      <c r="AX1387" t="s">
        <v>324</v>
      </c>
      <c r="AY1387" t="s">
        <v>324</v>
      </c>
      <c r="AZ1387" t="s">
        <v>324</v>
      </c>
      <c r="BA1387" t="s">
        <v>324</v>
      </c>
      <c r="BB1387" t="s">
        <v>324</v>
      </c>
      <c r="BC1387" t="s">
        <v>324</v>
      </c>
      <c r="BD1387" t="s">
        <v>324</v>
      </c>
      <c r="BE1387" t="s">
        <v>324</v>
      </c>
      <c r="BF1387" t="s">
        <v>324</v>
      </c>
      <c r="BG1387" t="s">
        <v>324</v>
      </c>
      <c r="BH1387" t="s">
        <v>324</v>
      </c>
      <c r="BI1387" t="s">
        <v>324</v>
      </c>
      <c r="BJ1387" t="s">
        <v>324</v>
      </c>
      <c r="BK1387" t="s">
        <v>324</v>
      </c>
      <c r="BL1387" t="s">
        <v>324</v>
      </c>
      <c r="BM1387" t="s">
        <v>324</v>
      </c>
      <c r="BN1387" t="s">
        <v>324</v>
      </c>
      <c r="BO1387" t="s">
        <v>324</v>
      </c>
      <c r="BP1387" t="s">
        <v>324</v>
      </c>
      <c r="BQ1387" t="s">
        <v>324</v>
      </c>
      <c r="BR1387" t="s">
        <v>324</v>
      </c>
      <c r="BS1387" t="s">
        <v>324</v>
      </c>
      <c r="BT1387" t="s">
        <v>324</v>
      </c>
      <c r="BU1387" t="s">
        <v>324</v>
      </c>
      <c r="BV1387" t="s">
        <v>324</v>
      </c>
      <c r="BW1387" t="s">
        <v>324</v>
      </c>
      <c r="BX1387" t="s">
        <v>324</v>
      </c>
      <c r="BY1387" t="s">
        <v>324</v>
      </c>
      <c r="BZ1387" t="s">
        <v>324</v>
      </c>
      <c r="CA1387" t="s">
        <v>324</v>
      </c>
      <c r="CB1387" t="s">
        <v>324</v>
      </c>
      <c r="CC1387" t="s">
        <v>324</v>
      </c>
      <c r="CD1387" t="s">
        <v>324</v>
      </c>
      <c r="CE1387" t="s">
        <v>324</v>
      </c>
      <c r="CF1387" t="s">
        <v>324</v>
      </c>
      <c r="CG1387" t="s">
        <v>324</v>
      </c>
      <c r="CH1387" t="s">
        <v>324</v>
      </c>
      <c r="CI1387" t="s">
        <v>324</v>
      </c>
      <c r="CJ1387" t="s">
        <v>324</v>
      </c>
      <c r="CK1387" t="s">
        <v>324</v>
      </c>
      <c r="CL1387" t="s">
        <v>324</v>
      </c>
      <c r="CM1387" t="s">
        <v>324</v>
      </c>
      <c r="CN1387" t="s">
        <v>324</v>
      </c>
      <c r="CO1387">
        <v>6.3E-2</v>
      </c>
      <c r="CP1387" t="s">
        <v>324</v>
      </c>
      <c r="CQ1387" t="s">
        <v>324</v>
      </c>
      <c r="CR1387" t="s">
        <v>324</v>
      </c>
      <c r="CS1387">
        <v>6.3E-2</v>
      </c>
      <c r="CT1387" t="s">
        <v>324</v>
      </c>
      <c r="CU1387" t="s">
        <v>324</v>
      </c>
      <c r="CV1387" t="s">
        <v>324</v>
      </c>
      <c r="CW1387" t="s">
        <v>324</v>
      </c>
      <c r="CX1387" t="s">
        <v>324</v>
      </c>
      <c r="CY1387" t="s">
        <v>324</v>
      </c>
      <c r="CZ1387" t="s">
        <v>324</v>
      </c>
      <c r="DA1387" t="s">
        <v>324</v>
      </c>
      <c r="DB1387" t="s">
        <v>324</v>
      </c>
      <c r="DC1387" t="s">
        <v>324</v>
      </c>
    </row>
    <row r="1388" spans="1:107" x14ac:dyDescent="0.45">
      <c r="A1388">
        <v>2024</v>
      </c>
      <c r="B1388">
        <v>4</v>
      </c>
      <c r="C1388" t="s">
        <v>236</v>
      </c>
      <c r="D1388">
        <v>3461</v>
      </c>
      <c r="E1388" t="s">
        <v>585</v>
      </c>
      <c r="F1388" t="s">
        <v>323</v>
      </c>
      <c r="G1388" t="s">
        <v>247</v>
      </c>
      <c r="H1388">
        <v>7.57</v>
      </c>
      <c r="I1388">
        <v>0.13200000000000001</v>
      </c>
      <c r="J1388">
        <v>0</v>
      </c>
      <c r="K1388">
        <v>0</v>
      </c>
      <c r="L1388">
        <v>7.702</v>
      </c>
      <c r="M1388">
        <v>1073</v>
      </c>
      <c r="N1388">
        <v>13</v>
      </c>
      <c r="O1388">
        <v>0</v>
      </c>
      <c r="P1388">
        <v>0</v>
      </c>
      <c r="Q1388">
        <v>1086</v>
      </c>
      <c r="R1388" t="s">
        <v>324</v>
      </c>
      <c r="S1388" t="s">
        <v>324</v>
      </c>
      <c r="T1388" t="s">
        <v>324</v>
      </c>
      <c r="U1388" t="s">
        <v>324</v>
      </c>
      <c r="V1388">
        <v>0</v>
      </c>
      <c r="W1388" t="s">
        <v>324</v>
      </c>
      <c r="X1388" t="s">
        <v>324</v>
      </c>
      <c r="Y1388" t="s">
        <v>324</v>
      </c>
      <c r="Z1388" t="s">
        <v>324</v>
      </c>
      <c r="AA1388">
        <v>0</v>
      </c>
      <c r="AB1388" t="s">
        <v>324</v>
      </c>
      <c r="AC1388" t="s">
        <v>324</v>
      </c>
      <c r="AD1388" t="s">
        <v>324</v>
      </c>
      <c r="AE1388" t="s">
        <v>324</v>
      </c>
      <c r="AF1388">
        <v>0</v>
      </c>
      <c r="AG1388" t="s">
        <v>324</v>
      </c>
      <c r="AH1388" t="s">
        <v>324</v>
      </c>
      <c r="AI1388" t="s">
        <v>324</v>
      </c>
      <c r="AJ1388" t="s">
        <v>324</v>
      </c>
      <c r="AK1388">
        <v>0</v>
      </c>
      <c r="AL1388" t="s">
        <v>324</v>
      </c>
      <c r="AM1388" t="s">
        <v>324</v>
      </c>
      <c r="AN1388" t="s">
        <v>324</v>
      </c>
      <c r="AO1388" t="s">
        <v>324</v>
      </c>
      <c r="AP1388">
        <v>0</v>
      </c>
      <c r="AQ1388" t="s">
        <v>324</v>
      </c>
      <c r="AR1388" t="s">
        <v>324</v>
      </c>
      <c r="AS1388" t="s">
        <v>324</v>
      </c>
      <c r="AT1388" t="s">
        <v>324</v>
      </c>
      <c r="AU1388">
        <v>0</v>
      </c>
      <c r="AV1388" t="s">
        <v>324</v>
      </c>
      <c r="AW1388" t="s">
        <v>324</v>
      </c>
      <c r="AX1388" t="s">
        <v>324</v>
      </c>
      <c r="AY1388" t="s">
        <v>324</v>
      </c>
      <c r="AZ1388">
        <v>0</v>
      </c>
      <c r="BA1388" t="s">
        <v>324</v>
      </c>
      <c r="BB1388" t="s">
        <v>324</v>
      </c>
      <c r="BC1388" t="s">
        <v>324</v>
      </c>
      <c r="BD1388" t="s">
        <v>324</v>
      </c>
      <c r="BE1388">
        <v>0</v>
      </c>
      <c r="BF1388" t="s">
        <v>324</v>
      </c>
      <c r="BG1388" t="s">
        <v>324</v>
      </c>
      <c r="BH1388" t="s">
        <v>324</v>
      </c>
      <c r="BI1388" t="s">
        <v>324</v>
      </c>
      <c r="BJ1388">
        <v>0</v>
      </c>
      <c r="BK1388">
        <v>0.26600000000000001</v>
      </c>
      <c r="BL1388">
        <v>4.3999999999999997E-2</v>
      </c>
      <c r="BM1388">
        <v>0</v>
      </c>
      <c r="BN1388">
        <v>0</v>
      </c>
      <c r="BO1388">
        <v>0.31</v>
      </c>
      <c r="BP1388">
        <v>103</v>
      </c>
      <c r="BQ1388">
        <v>3</v>
      </c>
      <c r="BR1388">
        <v>0</v>
      </c>
      <c r="BS1388">
        <v>0</v>
      </c>
      <c r="BT1388">
        <v>106</v>
      </c>
      <c r="BU1388" t="s">
        <v>324</v>
      </c>
      <c r="BV1388" t="s">
        <v>324</v>
      </c>
      <c r="BW1388" t="s">
        <v>324</v>
      </c>
      <c r="BX1388" t="s">
        <v>324</v>
      </c>
      <c r="BY1388">
        <v>0</v>
      </c>
      <c r="BZ1388" t="s">
        <v>324</v>
      </c>
      <c r="CA1388" t="s">
        <v>324</v>
      </c>
      <c r="CB1388" t="s">
        <v>324</v>
      </c>
      <c r="CC1388" t="s">
        <v>324</v>
      </c>
      <c r="CD1388">
        <v>0</v>
      </c>
      <c r="CE1388" t="s">
        <v>324</v>
      </c>
      <c r="CF1388" t="s">
        <v>324</v>
      </c>
      <c r="CG1388" t="s">
        <v>324</v>
      </c>
      <c r="CH1388" t="s">
        <v>324</v>
      </c>
      <c r="CI1388">
        <v>0</v>
      </c>
      <c r="CJ1388" t="s">
        <v>324</v>
      </c>
      <c r="CK1388" t="s">
        <v>324</v>
      </c>
      <c r="CL1388" t="s">
        <v>324</v>
      </c>
      <c r="CM1388" t="s">
        <v>324</v>
      </c>
      <c r="CN1388">
        <v>0</v>
      </c>
      <c r="CO1388">
        <v>7.8360000000000003</v>
      </c>
      <c r="CP1388">
        <v>0.17599999999999999</v>
      </c>
      <c r="CQ1388" t="s">
        <v>179</v>
      </c>
      <c r="CR1388">
        <v>0</v>
      </c>
      <c r="CS1388">
        <v>8.0120000000000005</v>
      </c>
      <c r="CT1388">
        <v>1176</v>
      </c>
      <c r="CU1388">
        <v>16</v>
      </c>
      <c r="CV1388">
        <v>0</v>
      </c>
      <c r="CW1388">
        <v>0</v>
      </c>
      <c r="CX1388">
        <v>1192</v>
      </c>
      <c r="CY1388">
        <v>0</v>
      </c>
      <c r="CZ1388">
        <v>0</v>
      </c>
      <c r="DA1388">
        <v>0</v>
      </c>
      <c r="DB1388">
        <v>0</v>
      </c>
      <c r="DC1388">
        <v>0</v>
      </c>
    </row>
    <row r="1389" spans="1:107" x14ac:dyDescent="0.45">
      <c r="A1389">
        <v>2024</v>
      </c>
      <c r="B1389">
        <v>4</v>
      </c>
      <c r="C1389" t="s">
        <v>236</v>
      </c>
      <c r="D1389">
        <v>7222</v>
      </c>
      <c r="E1389" t="s">
        <v>586</v>
      </c>
      <c r="F1389" t="s">
        <v>323</v>
      </c>
      <c r="G1389" t="s">
        <v>244</v>
      </c>
      <c r="H1389">
        <v>0.23200000000000001</v>
      </c>
      <c r="I1389" t="s">
        <v>324</v>
      </c>
      <c r="J1389" t="s">
        <v>324</v>
      </c>
      <c r="K1389" t="s">
        <v>324</v>
      </c>
      <c r="L1389">
        <v>0.23200000000000001</v>
      </c>
      <c r="M1389">
        <v>19</v>
      </c>
      <c r="N1389" t="s">
        <v>324</v>
      </c>
      <c r="O1389" t="s">
        <v>324</v>
      </c>
      <c r="P1389" t="s">
        <v>324</v>
      </c>
      <c r="Q1389">
        <v>19</v>
      </c>
      <c r="R1389" t="s">
        <v>324</v>
      </c>
      <c r="S1389" t="s">
        <v>324</v>
      </c>
      <c r="T1389" t="s">
        <v>324</v>
      </c>
      <c r="U1389" t="s">
        <v>324</v>
      </c>
      <c r="V1389">
        <v>0</v>
      </c>
      <c r="W1389" t="s">
        <v>324</v>
      </c>
      <c r="X1389" t="s">
        <v>324</v>
      </c>
      <c r="Y1389" t="s">
        <v>324</v>
      </c>
      <c r="Z1389" t="s">
        <v>324</v>
      </c>
      <c r="AA1389">
        <v>0</v>
      </c>
      <c r="AB1389" t="s">
        <v>324</v>
      </c>
      <c r="AC1389" t="s">
        <v>324</v>
      </c>
      <c r="AD1389" t="s">
        <v>324</v>
      </c>
      <c r="AE1389" t="s">
        <v>324</v>
      </c>
      <c r="AF1389">
        <v>0</v>
      </c>
      <c r="AG1389" t="s">
        <v>324</v>
      </c>
      <c r="AH1389" t="s">
        <v>324</v>
      </c>
      <c r="AI1389" t="s">
        <v>324</v>
      </c>
      <c r="AJ1389" t="s">
        <v>324</v>
      </c>
      <c r="AK1389">
        <v>0</v>
      </c>
      <c r="AL1389" t="s">
        <v>324</v>
      </c>
      <c r="AM1389" t="s">
        <v>324</v>
      </c>
      <c r="AN1389" t="s">
        <v>324</v>
      </c>
      <c r="AO1389" t="s">
        <v>324</v>
      </c>
      <c r="AP1389">
        <v>0</v>
      </c>
      <c r="AQ1389" t="s">
        <v>324</v>
      </c>
      <c r="AR1389" t="s">
        <v>324</v>
      </c>
      <c r="AS1389" t="s">
        <v>324</v>
      </c>
      <c r="AT1389" t="s">
        <v>324</v>
      </c>
      <c r="AU1389">
        <v>0</v>
      </c>
      <c r="AV1389" t="s">
        <v>324</v>
      </c>
      <c r="AW1389" t="s">
        <v>324</v>
      </c>
      <c r="AX1389" t="s">
        <v>324</v>
      </c>
      <c r="AY1389" t="s">
        <v>324</v>
      </c>
      <c r="AZ1389">
        <v>0</v>
      </c>
      <c r="BA1389" t="s">
        <v>324</v>
      </c>
      <c r="BB1389" t="s">
        <v>324</v>
      </c>
      <c r="BC1389" t="s">
        <v>324</v>
      </c>
      <c r="BD1389" t="s">
        <v>324</v>
      </c>
      <c r="BE1389">
        <v>0</v>
      </c>
      <c r="BF1389" t="s">
        <v>324</v>
      </c>
      <c r="BG1389" t="s">
        <v>324</v>
      </c>
      <c r="BH1389" t="s">
        <v>324</v>
      </c>
      <c r="BI1389" t="s">
        <v>324</v>
      </c>
      <c r="BJ1389">
        <v>0</v>
      </c>
      <c r="BK1389" t="s">
        <v>324</v>
      </c>
      <c r="BL1389" t="s">
        <v>324</v>
      </c>
      <c r="BM1389" t="s">
        <v>324</v>
      </c>
      <c r="BN1389" t="s">
        <v>324</v>
      </c>
      <c r="BO1389">
        <v>0</v>
      </c>
      <c r="BP1389" t="s">
        <v>324</v>
      </c>
      <c r="BQ1389" t="s">
        <v>324</v>
      </c>
      <c r="BR1389" t="s">
        <v>324</v>
      </c>
      <c r="BS1389" t="s">
        <v>324</v>
      </c>
      <c r="BT1389">
        <v>0</v>
      </c>
      <c r="BU1389" t="s">
        <v>324</v>
      </c>
      <c r="BV1389" t="s">
        <v>324</v>
      </c>
      <c r="BW1389" t="s">
        <v>324</v>
      </c>
      <c r="BX1389" t="s">
        <v>324</v>
      </c>
      <c r="BY1389">
        <v>0</v>
      </c>
      <c r="BZ1389" t="s">
        <v>324</v>
      </c>
      <c r="CA1389" t="s">
        <v>324</v>
      </c>
      <c r="CB1389" t="s">
        <v>324</v>
      </c>
      <c r="CC1389" t="s">
        <v>324</v>
      </c>
      <c r="CD1389">
        <v>0</v>
      </c>
      <c r="CE1389" t="s">
        <v>324</v>
      </c>
      <c r="CF1389" t="s">
        <v>324</v>
      </c>
      <c r="CG1389" t="s">
        <v>324</v>
      </c>
      <c r="CH1389" t="s">
        <v>324</v>
      </c>
      <c r="CI1389">
        <v>0</v>
      </c>
      <c r="CJ1389" t="s">
        <v>324</v>
      </c>
      <c r="CK1389" t="s">
        <v>324</v>
      </c>
      <c r="CL1389" t="s">
        <v>324</v>
      </c>
      <c r="CM1389" t="s">
        <v>324</v>
      </c>
      <c r="CN1389">
        <v>0</v>
      </c>
      <c r="CO1389">
        <v>0.23200000000000001</v>
      </c>
      <c r="CP1389" t="s">
        <v>179</v>
      </c>
      <c r="CQ1389" t="s">
        <v>179</v>
      </c>
      <c r="CR1389">
        <v>0</v>
      </c>
      <c r="CS1389">
        <v>0.23200000000000001</v>
      </c>
      <c r="CT1389">
        <v>19</v>
      </c>
      <c r="CU1389">
        <v>0</v>
      </c>
      <c r="CV1389">
        <v>0</v>
      </c>
      <c r="CW1389">
        <v>0</v>
      </c>
      <c r="CX1389">
        <v>19</v>
      </c>
      <c r="CY1389">
        <v>0</v>
      </c>
      <c r="CZ1389">
        <v>0</v>
      </c>
      <c r="DA1389">
        <v>0</v>
      </c>
      <c r="DB1389">
        <v>0</v>
      </c>
      <c r="DC1389">
        <v>0</v>
      </c>
    </row>
    <row r="1390" spans="1:107" x14ac:dyDescent="0.45">
      <c r="A1390">
        <v>2024</v>
      </c>
      <c r="B1390">
        <v>4</v>
      </c>
      <c r="C1390" t="s">
        <v>236</v>
      </c>
      <c r="D1390">
        <v>8566</v>
      </c>
      <c r="E1390" t="s">
        <v>587</v>
      </c>
      <c r="F1390" t="s">
        <v>323</v>
      </c>
      <c r="G1390" t="s">
        <v>244</v>
      </c>
      <c r="H1390">
        <v>0.83499999999999996</v>
      </c>
      <c r="I1390">
        <v>6.0999999999999999E-2</v>
      </c>
      <c r="J1390">
        <v>0</v>
      </c>
      <c r="K1390">
        <v>0</v>
      </c>
      <c r="L1390">
        <v>0.89600000000000002</v>
      </c>
      <c r="M1390">
        <v>96</v>
      </c>
      <c r="N1390">
        <v>6</v>
      </c>
      <c r="O1390">
        <v>0</v>
      </c>
      <c r="P1390">
        <v>0</v>
      </c>
      <c r="Q1390">
        <v>102</v>
      </c>
      <c r="R1390" t="s">
        <v>324</v>
      </c>
      <c r="S1390" t="s">
        <v>324</v>
      </c>
      <c r="T1390" t="s">
        <v>324</v>
      </c>
      <c r="U1390" t="s">
        <v>324</v>
      </c>
      <c r="V1390">
        <v>0</v>
      </c>
      <c r="W1390" t="s">
        <v>324</v>
      </c>
      <c r="X1390" t="s">
        <v>324</v>
      </c>
      <c r="Y1390" t="s">
        <v>324</v>
      </c>
      <c r="Z1390" t="s">
        <v>324</v>
      </c>
      <c r="AA1390">
        <v>0</v>
      </c>
      <c r="AB1390" t="s">
        <v>324</v>
      </c>
      <c r="AC1390" t="s">
        <v>324</v>
      </c>
      <c r="AD1390" t="s">
        <v>324</v>
      </c>
      <c r="AE1390" t="s">
        <v>324</v>
      </c>
      <c r="AF1390">
        <v>0</v>
      </c>
      <c r="AG1390" t="s">
        <v>324</v>
      </c>
      <c r="AH1390" t="s">
        <v>324</v>
      </c>
      <c r="AI1390" t="s">
        <v>324</v>
      </c>
      <c r="AJ1390" t="s">
        <v>324</v>
      </c>
      <c r="AK1390">
        <v>0</v>
      </c>
      <c r="AL1390" t="s">
        <v>324</v>
      </c>
      <c r="AM1390" t="s">
        <v>324</v>
      </c>
      <c r="AN1390" t="s">
        <v>324</v>
      </c>
      <c r="AO1390" t="s">
        <v>324</v>
      </c>
      <c r="AP1390">
        <v>0</v>
      </c>
      <c r="AQ1390" t="s">
        <v>324</v>
      </c>
      <c r="AR1390" t="s">
        <v>324</v>
      </c>
      <c r="AS1390" t="s">
        <v>324</v>
      </c>
      <c r="AT1390" t="s">
        <v>324</v>
      </c>
      <c r="AU1390">
        <v>0</v>
      </c>
      <c r="AV1390" t="s">
        <v>324</v>
      </c>
      <c r="AW1390" t="s">
        <v>324</v>
      </c>
      <c r="AX1390" t="s">
        <v>324</v>
      </c>
      <c r="AY1390" t="s">
        <v>324</v>
      </c>
      <c r="AZ1390">
        <v>0</v>
      </c>
      <c r="BA1390" t="s">
        <v>324</v>
      </c>
      <c r="BB1390" t="s">
        <v>324</v>
      </c>
      <c r="BC1390" t="s">
        <v>324</v>
      </c>
      <c r="BD1390" t="s">
        <v>324</v>
      </c>
      <c r="BE1390">
        <v>0</v>
      </c>
      <c r="BF1390" t="s">
        <v>324</v>
      </c>
      <c r="BG1390" t="s">
        <v>324</v>
      </c>
      <c r="BH1390" t="s">
        <v>324</v>
      </c>
      <c r="BI1390" t="s">
        <v>324</v>
      </c>
      <c r="BJ1390">
        <v>0</v>
      </c>
      <c r="BK1390">
        <v>8.9999999999999993E-3</v>
      </c>
      <c r="BL1390">
        <v>2.5000000000000001E-2</v>
      </c>
      <c r="BM1390" t="s">
        <v>324</v>
      </c>
      <c r="BN1390" t="s">
        <v>324</v>
      </c>
      <c r="BO1390">
        <v>3.4000000000000002E-2</v>
      </c>
      <c r="BP1390">
        <v>2</v>
      </c>
      <c r="BQ1390">
        <v>5</v>
      </c>
      <c r="BR1390" t="s">
        <v>324</v>
      </c>
      <c r="BS1390" t="s">
        <v>324</v>
      </c>
      <c r="BT1390">
        <v>7</v>
      </c>
      <c r="BU1390" t="s">
        <v>324</v>
      </c>
      <c r="BV1390" t="s">
        <v>324</v>
      </c>
      <c r="BW1390" t="s">
        <v>324</v>
      </c>
      <c r="BX1390" t="s">
        <v>324</v>
      </c>
      <c r="BY1390">
        <v>0</v>
      </c>
      <c r="BZ1390" t="s">
        <v>324</v>
      </c>
      <c r="CA1390" t="s">
        <v>324</v>
      </c>
      <c r="CB1390" t="s">
        <v>324</v>
      </c>
      <c r="CC1390" t="s">
        <v>324</v>
      </c>
      <c r="CD1390">
        <v>0</v>
      </c>
      <c r="CE1390" t="s">
        <v>324</v>
      </c>
      <c r="CF1390" t="s">
        <v>324</v>
      </c>
      <c r="CG1390" t="s">
        <v>324</v>
      </c>
      <c r="CH1390" t="s">
        <v>324</v>
      </c>
      <c r="CI1390">
        <v>0</v>
      </c>
      <c r="CJ1390" t="s">
        <v>324</v>
      </c>
      <c r="CK1390" t="s">
        <v>324</v>
      </c>
      <c r="CL1390" t="s">
        <v>324</v>
      </c>
      <c r="CM1390" t="s">
        <v>324</v>
      </c>
      <c r="CN1390">
        <v>0</v>
      </c>
      <c r="CO1390">
        <v>0.84399999999999997</v>
      </c>
      <c r="CP1390">
        <v>8.5999999999999993E-2</v>
      </c>
      <c r="CQ1390" t="s">
        <v>179</v>
      </c>
      <c r="CR1390">
        <v>0</v>
      </c>
      <c r="CS1390">
        <v>0.93</v>
      </c>
      <c r="CT1390">
        <v>98</v>
      </c>
      <c r="CU1390">
        <v>11</v>
      </c>
      <c r="CV1390">
        <v>0</v>
      </c>
      <c r="CW1390">
        <v>0</v>
      </c>
      <c r="CX1390">
        <v>109</v>
      </c>
      <c r="CY1390">
        <v>0</v>
      </c>
      <c r="CZ1390">
        <v>0</v>
      </c>
      <c r="DA1390">
        <v>0</v>
      </c>
      <c r="DB1390">
        <v>0</v>
      </c>
      <c r="DC1390">
        <v>0</v>
      </c>
    </row>
    <row r="1391" spans="1:107" x14ac:dyDescent="0.45">
      <c r="A1391">
        <v>2024</v>
      </c>
      <c r="B1391">
        <v>4</v>
      </c>
      <c r="C1391" t="s">
        <v>236</v>
      </c>
      <c r="D1391">
        <v>11273</v>
      </c>
      <c r="E1391" t="s">
        <v>398</v>
      </c>
      <c r="F1391" t="s">
        <v>323</v>
      </c>
      <c r="G1391" t="s">
        <v>244</v>
      </c>
      <c r="H1391">
        <v>0.93600000000000005</v>
      </c>
      <c r="I1391">
        <v>0.42199999999999999</v>
      </c>
      <c r="J1391">
        <v>0.23100000000000001</v>
      </c>
      <c r="K1391" t="s">
        <v>324</v>
      </c>
      <c r="L1391">
        <v>1.589</v>
      </c>
      <c r="M1391">
        <v>120</v>
      </c>
      <c r="N1391">
        <v>19</v>
      </c>
      <c r="O1391">
        <v>8</v>
      </c>
      <c r="P1391" t="s">
        <v>324</v>
      </c>
      <c r="Q1391">
        <v>147</v>
      </c>
      <c r="R1391" t="s">
        <v>324</v>
      </c>
      <c r="S1391" t="s">
        <v>324</v>
      </c>
      <c r="T1391" t="s">
        <v>324</v>
      </c>
      <c r="U1391" t="s">
        <v>324</v>
      </c>
      <c r="V1391">
        <v>0</v>
      </c>
      <c r="W1391" t="s">
        <v>324</v>
      </c>
      <c r="X1391" t="s">
        <v>324</v>
      </c>
      <c r="Y1391" t="s">
        <v>324</v>
      </c>
      <c r="Z1391" t="s">
        <v>324</v>
      </c>
      <c r="AA1391">
        <v>0</v>
      </c>
      <c r="AB1391" t="s">
        <v>324</v>
      </c>
      <c r="AC1391" t="s">
        <v>324</v>
      </c>
      <c r="AD1391" t="s">
        <v>324</v>
      </c>
      <c r="AE1391" t="s">
        <v>324</v>
      </c>
      <c r="AF1391">
        <v>0</v>
      </c>
      <c r="AG1391" t="s">
        <v>324</v>
      </c>
      <c r="AH1391" t="s">
        <v>324</v>
      </c>
      <c r="AI1391" t="s">
        <v>324</v>
      </c>
      <c r="AJ1391" t="s">
        <v>324</v>
      </c>
      <c r="AK1391">
        <v>0</v>
      </c>
      <c r="AL1391" t="s">
        <v>324</v>
      </c>
      <c r="AM1391" t="s">
        <v>324</v>
      </c>
      <c r="AN1391" t="s">
        <v>324</v>
      </c>
      <c r="AO1391" t="s">
        <v>324</v>
      </c>
      <c r="AP1391">
        <v>0</v>
      </c>
      <c r="AQ1391" t="s">
        <v>324</v>
      </c>
      <c r="AR1391" t="s">
        <v>324</v>
      </c>
      <c r="AS1391" t="s">
        <v>324</v>
      </c>
      <c r="AT1391" t="s">
        <v>324</v>
      </c>
      <c r="AU1391">
        <v>0</v>
      </c>
      <c r="AV1391" t="s">
        <v>324</v>
      </c>
      <c r="AW1391" t="s">
        <v>324</v>
      </c>
      <c r="AX1391" t="s">
        <v>324</v>
      </c>
      <c r="AY1391" t="s">
        <v>324</v>
      </c>
      <c r="AZ1391">
        <v>0</v>
      </c>
      <c r="BA1391" t="s">
        <v>324</v>
      </c>
      <c r="BB1391" t="s">
        <v>324</v>
      </c>
      <c r="BC1391" t="s">
        <v>324</v>
      </c>
      <c r="BD1391" t="s">
        <v>324</v>
      </c>
      <c r="BE1391">
        <v>0</v>
      </c>
      <c r="BF1391" t="s">
        <v>324</v>
      </c>
      <c r="BG1391" t="s">
        <v>324</v>
      </c>
      <c r="BH1391" t="s">
        <v>324</v>
      </c>
      <c r="BI1391" t="s">
        <v>324</v>
      </c>
      <c r="BJ1391">
        <v>0</v>
      </c>
      <c r="BK1391" t="s">
        <v>324</v>
      </c>
      <c r="BL1391">
        <v>2.5000000000000001E-2</v>
      </c>
      <c r="BM1391" t="s">
        <v>324</v>
      </c>
      <c r="BN1391" t="s">
        <v>324</v>
      </c>
      <c r="BO1391">
        <v>2.5000000000000001E-2</v>
      </c>
      <c r="BP1391" t="s">
        <v>324</v>
      </c>
      <c r="BQ1391">
        <v>2</v>
      </c>
      <c r="BR1391" t="s">
        <v>324</v>
      </c>
      <c r="BS1391" t="s">
        <v>324</v>
      </c>
      <c r="BT1391">
        <v>2</v>
      </c>
      <c r="BU1391" t="s">
        <v>324</v>
      </c>
      <c r="BV1391" t="s">
        <v>324</v>
      </c>
      <c r="BW1391" t="s">
        <v>324</v>
      </c>
      <c r="BX1391" t="s">
        <v>324</v>
      </c>
      <c r="BY1391">
        <v>0</v>
      </c>
      <c r="BZ1391" t="s">
        <v>324</v>
      </c>
      <c r="CA1391" t="s">
        <v>324</v>
      </c>
      <c r="CB1391" t="s">
        <v>324</v>
      </c>
      <c r="CC1391" t="s">
        <v>324</v>
      </c>
      <c r="CD1391">
        <v>0</v>
      </c>
      <c r="CE1391" t="s">
        <v>324</v>
      </c>
      <c r="CF1391" t="s">
        <v>324</v>
      </c>
      <c r="CG1391" t="s">
        <v>324</v>
      </c>
      <c r="CH1391" t="s">
        <v>324</v>
      </c>
      <c r="CI1391">
        <v>0</v>
      </c>
      <c r="CJ1391" t="s">
        <v>324</v>
      </c>
      <c r="CK1391" t="s">
        <v>324</v>
      </c>
      <c r="CL1391" t="s">
        <v>324</v>
      </c>
      <c r="CM1391" t="s">
        <v>324</v>
      </c>
      <c r="CN1391">
        <v>0</v>
      </c>
      <c r="CO1391">
        <v>0.93600000000000005</v>
      </c>
      <c r="CP1391">
        <v>0.44700000000000001</v>
      </c>
      <c r="CQ1391">
        <v>0.23100000000000001</v>
      </c>
      <c r="CR1391">
        <v>0</v>
      </c>
      <c r="CS1391">
        <v>1.6140000000000001</v>
      </c>
      <c r="CT1391">
        <v>120</v>
      </c>
      <c r="CU1391">
        <v>21</v>
      </c>
      <c r="CV1391">
        <v>8</v>
      </c>
      <c r="CW1391">
        <v>0</v>
      </c>
      <c r="CX1391">
        <v>149</v>
      </c>
      <c r="CY1391">
        <v>0</v>
      </c>
      <c r="CZ1391">
        <v>0</v>
      </c>
      <c r="DA1391">
        <v>0</v>
      </c>
      <c r="DB1391">
        <v>0</v>
      </c>
      <c r="DC1391">
        <v>0</v>
      </c>
    </row>
    <row r="1392" spans="1:107" x14ac:dyDescent="0.45">
      <c r="A1392">
        <v>2024</v>
      </c>
      <c r="B1392">
        <v>4</v>
      </c>
      <c r="C1392" t="s">
        <v>236</v>
      </c>
      <c r="D1392">
        <v>12199</v>
      </c>
      <c r="E1392" t="s">
        <v>461</v>
      </c>
      <c r="F1392" t="s">
        <v>323</v>
      </c>
      <c r="G1392" t="s">
        <v>244</v>
      </c>
      <c r="H1392">
        <v>1.0049999999999999</v>
      </c>
      <c r="I1392">
        <v>0.16300000000000001</v>
      </c>
      <c r="J1392" t="s">
        <v>324</v>
      </c>
      <c r="K1392" t="s">
        <v>324</v>
      </c>
      <c r="L1392">
        <v>1.1679999999999999</v>
      </c>
      <c r="M1392">
        <v>146</v>
      </c>
      <c r="N1392">
        <v>14</v>
      </c>
      <c r="O1392" t="s">
        <v>324</v>
      </c>
      <c r="P1392" t="s">
        <v>324</v>
      </c>
      <c r="Q1392">
        <v>160</v>
      </c>
      <c r="R1392" t="s">
        <v>324</v>
      </c>
      <c r="S1392" t="s">
        <v>324</v>
      </c>
      <c r="T1392" t="s">
        <v>324</v>
      </c>
      <c r="U1392" t="s">
        <v>324</v>
      </c>
      <c r="V1392">
        <v>0</v>
      </c>
      <c r="W1392" t="s">
        <v>324</v>
      </c>
      <c r="X1392" t="s">
        <v>324</v>
      </c>
      <c r="Y1392" t="s">
        <v>324</v>
      </c>
      <c r="Z1392" t="s">
        <v>324</v>
      </c>
      <c r="AA1392">
        <v>0</v>
      </c>
      <c r="AB1392" t="s">
        <v>324</v>
      </c>
      <c r="AC1392" t="s">
        <v>324</v>
      </c>
      <c r="AD1392" t="s">
        <v>324</v>
      </c>
      <c r="AE1392" t="s">
        <v>324</v>
      </c>
      <c r="AF1392">
        <v>0</v>
      </c>
      <c r="AG1392">
        <v>0.108</v>
      </c>
      <c r="AH1392" t="s">
        <v>324</v>
      </c>
      <c r="AI1392" t="s">
        <v>324</v>
      </c>
      <c r="AJ1392" t="s">
        <v>324</v>
      </c>
      <c r="AK1392">
        <v>0.108</v>
      </c>
      <c r="AL1392">
        <v>16</v>
      </c>
      <c r="AM1392" t="s">
        <v>324</v>
      </c>
      <c r="AN1392" t="s">
        <v>324</v>
      </c>
      <c r="AO1392" t="s">
        <v>324</v>
      </c>
      <c r="AP1392">
        <v>16</v>
      </c>
      <c r="AQ1392" t="s">
        <v>324</v>
      </c>
      <c r="AR1392" t="s">
        <v>324</v>
      </c>
      <c r="AS1392" t="s">
        <v>324</v>
      </c>
      <c r="AT1392" t="s">
        <v>324</v>
      </c>
      <c r="AU1392">
        <v>0</v>
      </c>
      <c r="AV1392" t="s">
        <v>324</v>
      </c>
      <c r="AW1392" t="s">
        <v>324</v>
      </c>
      <c r="AX1392" t="s">
        <v>324</v>
      </c>
      <c r="AY1392" t="s">
        <v>324</v>
      </c>
      <c r="AZ1392">
        <v>0</v>
      </c>
      <c r="BA1392" t="s">
        <v>324</v>
      </c>
      <c r="BB1392" t="s">
        <v>324</v>
      </c>
      <c r="BC1392" t="s">
        <v>324</v>
      </c>
      <c r="BD1392" t="s">
        <v>324</v>
      </c>
      <c r="BE1392">
        <v>0</v>
      </c>
      <c r="BF1392" t="s">
        <v>324</v>
      </c>
      <c r="BG1392" t="s">
        <v>324</v>
      </c>
      <c r="BH1392" t="s">
        <v>324</v>
      </c>
      <c r="BI1392" t="s">
        <v>324</v>
      </c>
      <c r="BJ1392">
        <v>0</v>
      </c>
      <c r="BK1392">
        <v>4.0000000000000001E-3</v>
      </c>
      <c r="BL1392" t="s">
        <v>324</v>
      </c>
      <c r="BM1392" t="s">
        <v>324</v>
      </c>
      <c r="BN1392" t="s">
        <v>324</v>
      </c>
      <c r="BO1392">
        <v>4.0000000000000001E-3</v>
      </c>
      <c r="BP1392">
        <v>2</v>
      </c>
      <c r="BQ1392" t="s">
        <v>324</v>
      </c>
      <c r="BR1392" t="s">
        <v>324</v>
      </c>
      <c r="BS1392" t="s">
        <v>324</v>
      </c>
      <c r="BT1392">
        <v>2</v>
      </c>
      <c r="BU1392" t="s">
        <v>324</v>
      </c>
      <c r="BV1392" t="s">
        <v>324</v>
      </c>
      <c r="BW1392" t="s">
        <v>324</v>
      </c>
      <c r="BX1392" t="s">
        <v>324</v>
      </c>
      <c r="BY1392">
        <v>0</v>
      </c>
      <c r="BZ1392" t="s">
        <v>324</v>
      </c>
      <c r="CA1392">
        <v>0.24</v>
      </c>
      <c r="CB1392" t="s">
        <v>324</v>
      </c>
      <c r="CC1392" t="s">
        <v>324</v>
      </c>
      <c r="CD1392">
        <v>0.24</v>
      </c>
      <c r="CE1392" t="s">
        <v>324</v>
      </c>
      <c r="CF1392">
        <v>1</v>
      </c>
      <c r="CG1392" t="s">
        <v>324</v>
      </c>
      <c r="CH1392" t="s">
        <v>324</v>
      </c>
      <c r="CI1392">
        <v>1</v>
      </c>
      <c r="CJ1392" t="s">
        <v>324</v>
      </c>
      <c r="CK1392" t="s">
        <v>324</v>
      </c>
      <c r="CL1392" t="s">
        <v>324</v>
      </c>
      <c r="CM1392" t="s">
        <v>324</v>
      </c>
      <c r="CN1392">
        <v>0</v>
      </c>
      <c r="CO1392">
        <v>1.0089999999999999</v>
      </c>
      <c r="CP1392">
        <v>0.40300000000000002</v>
      </c>
      <c r="CQ1392" t="s">
        <v>179</v>
      </c>
      <c r="CR1392">
        <v>0</v>
      </c>
      <c r="CS1392">
        <v>1.4119999999999999</v>
      </c>
      <c r="CT1392">
        <v>148</v>
      </c>
      <c r="CU1392">
        <v>15</v>
      </c>
      <c r="CV1392">
        <v>0</v>
      </c>
      <c r="CW1392">
        <v>0</v>
      </c>
      <c r="CX1392">
        <v>163</v>
      </c>
      <c r="CY1392">
        <v>0</v>
      </c>
      <c r="CZ1392">
        <v>0</v>
      </c>
      <c r="DA1392">
        <v>0</v>
      </c>
      <c r="DB1392">
        <v>0</v>
      </c>
      <c r="DC1392">
        <v>0</v>
      </c>
    </row>
    <row r="1393" spans="1:107" x14ac:dyDescent="0.45">
      <c r="A1393">
        <v>2024</v>
      </c>
      <c r="B1393">
        <v>4</v>
      </c>
      <c r="C1393" t="s">
        <v>236</v>
      </c>
      <c r="D1393">
        <v>14354</v>
      </c>
      <c r="E1393" t="s">
        <v>351</v>
      </c>
      <c r="F1393" t="s">
        <v>323</v>
      </c>
      <c r="G1393" t="s">
        <v>247</v>
      </c>
      <c r="H1393">
        <v>5.3840000000000003</v>
      </c>
      <c r="I1393">
        <v>1.224</v>
      </c>
      <c r="J1393">
        <v>4.9000000000000002E-2</v>
      </c>
      <c r="K1393">
        <v>0</v>
      </c>
      <c r="L1393">
        <v>6.657</v>
      </c>
      <c r="M1393">
        <v>715</v>
      </c>
      <c r="N1393">
        <v>81</v>
      </c>
      <c r="O1393">
        <v>2</v>
      </c>
      <c r="P1393">
        <v>0</v>
      </c>
      <c r="Q1393">
        <v>798</v>
      </c>
      <c r="R1393" t="s">
        <v>324</v>
      </c>
      <c r="S1393" t="s">
        <v>324</v>
      </c>
      <c r="T1393" t="s">
        <v>324</v>
      </c>
      <c r="U1393" t="s">
        <v>324</v>
      </c>
      <c r="V1393">
        <v>0</v>
      </c>
      <c r="W1393" t="s">
        <v>324</v>
      </c>
      <c r="X1393" t="s">
        <v>324</v>
      </c>
      <c r="Y1393" t="s">
        <v>324</v>
      </c>
      <c r="Z1393" t="s">
        <v>324</v>
      </c>
      <c r="AA1393">
        <v>0</v>
      </c>
      <c r="AB1393" t="s">
        <v>324</v>
      </c>
      <c r="AC1393" t="s">
        <v>324</v>
      </c>
      <c r="AD1393" t="s">
        <v>324</v>
      </c>
      <c r="AE1393" t="s">
        <v>324</v>
      </c>
      <c r="AF1393">
        <v>0</v>
      </c>
      <c r="AG1393">
        <v>0.98399999999999999</v>
      </c>
      <c r="AH1393">
        <v>0.126</v>
      </c>
      <c r="AI1393">
        <v>0</v>
      </c>
      <c r="AJ1393">
        <v>0</v>
      </c>
      <c r="AK1393">
        <v>1.1100000000000001</v>
      </c>
      <c r="AL1393">
        <v>78</v>
      </c>
      <c r="AM1393">
        <v>5</v>
      </c>
      <c r="AN1393">
        <v>0</v>
      </c>
      <c r="AO1393">
        <v>0</v>
      </c>
      <c r="AP1393">
        <v>83</v>
      </c>
      <c r="AQ1393">
        <v>1.2689999999999999</v>
      </c>
      <c r="AR1393">
        <v>0.222</v>
      </c>
      <c r="AS1393">
        <v>0</v>
      </c>
      <c r="AT1393">
        <v>0</v>
      </c>
      <c r="AU1393">
        <v>1.4910000000000001</v>
      </c>
      <c r="AV1393" t="s">
        <v>324</v>
      </c>
      <c r="AW1393" t="s">
        <v>324</v>
      </c>
      <c r="AX1393" t="s">
        <v>324</v>
      </c>
      <c r="AY1393" t="s">
        <v>324</v>
      </c>
      <c r="AZ1393">
        <v>0</v>
      </c>
      <c r="BA1393" t="s">
        <v>324</v>
      </c>
      <c r="BB1393" t="s">
        <v>324</v>
      </c>
      <c r="BC1393" t="s">
        <v>324</v>
      </c>
      <c r="BD1393" t="s">
        <v>324</v>
      </c>
      <c r="BE1393">
        <v>0</v>
      </c>
      <c r="BF1393" t="s">
        <v>324</v>
      </c>
      <c r="BG1393" t="s">
        <v>324</v>
      </c>
      <c r="BH1393" t="s">
        <v>324</v>
      </c>
      <c r="BI1393" t="s">
        <v>324</v>
      </c>
      <c r="BJ1393">
        <v>0</v>
      </c>
      <c r="BK1393">
        <v>0.183</v>
      </c>
      <c r="BL1393">
        <v>0.10100000000000001</v>
      </c>
      <c r="BM1393">
        <v>0</v>
      </c>
      <c r="BN1393">
        <v>0</v>
      </c>
      <c r="BO1393">
        <v>0.28399999999999997</v>
      </c>
      <c r="BP1393">
        <v>53</v>
      </c>
      <c r="BQ1393">
        <v>14</v>
      </c>
      <c r="BR1393">
        <v>0</v>
      </c>
      <c r="BS1393">
        <v>0</v>
      </c>
      <c r="BT1393">
        <v>67</v>
      </c>
      <c r="BU1393" t="s">
        <v>324</v>
      </c>
      <c r="BV1393" t="s">
        <v>324</v>
      </c>
      <c r="BW1393" t="s">
        <v>324</v>
      </c>
      <c r="BX1393" t="s">
        <v>324</v>
      </c>
      <c r="BY1393">
        <v>0</v>
      </c>
      <c r="BZ1393">
        <v>3.4000000000000002E-2</v>
      </c>
      <c r="CA1393">
        <v>2.1000000000000001E-2</v>
      </c>
      <c r="CB1393">
        <v>0</v>
      </c>
      <c r="CC1393">
        <v>0</v>
      </c>
      <c r="CD1393">
        <v>5.5E-2</v>
      </c>
      <c r="CE1393">
        <v>8</v>
      </c>
      <c r="CF1393">
        <v>3</v>
      </c>
      <c r="CG1393">
        <v>0</v>
      </c>
      <c r="CH1393">
        <v>0</v>
      </c>
      <c r="CI1393">
        <v>11</v>
      </c>
      <c r="CJ1393" t="s">
        <v>324</v>
      </c>
      <c r="CK1393" t="s">
        <v>324</v>
      </c>
      <c r="CL1393" t="s">
        <v>324</v>
      </c>
      <c r="CM1393" t="s">
        <v>324</v>
      </c>
      <c r="CN1393">
        <v>0</v>
      </c>
      <c r="CO1393">
        <v>5.601</v>
      </c>
      <c r="CP1393">
        <v>1.3460000000000001</v>
      </c>
      <c r="CQ1393">
        <v>4.9000000000000002E-2</v>
      </c>
      <c r="CR1393">
        <v>0</v>
      </c>
      <c r="CS1393">
        <v>6.9960000000000004</v>
      </c>
      <c r="CT1393">
        <v>776</v>
      </c>
      <c r="CU1393">
        <v>98</v>
      </c>
      <c r="CV1393">
        <v>2</v>
      </c>
      <c r="CW1393">
        <v>0</v>
      </c>
      <c r="CX1393">
        <v>876</v>
      </c>
      <c r="CY1393">
        <v>0</v>
      </c>
      <c r="CZ1393">
        <v>0</v>
      </c>
      <c r="DA1393">
        <v>0</v>
      </c>
      <c r="DB1393">
        <v>0</v>
      </c>
      <c r="DC1393">
        <v>0</v>
      </c>
    </row>
    <row r="1394" spans="1:107" x14ac:dyDescent="0.45">
      <c r="A1394">
        <v>2024</v>
      </c>
      <c r="B1394">
        <v>4</v>
      </c>
      <c r="C1394" t="s">
        <v>236</v>
      </c>
      <c r="D1394">
        <v>19156</v>
      </c>
      <c r="E1394" t="s">
        <v>588</v>
      </c>
      <c r="F1394" t="s">
        <v>323</v>
      </c>
      <c r="G1394" t="s">
        <v>244</v>
      </c>
      <c r="H1394">
        <v>1.198</v>
      </c>
      <c r="I1394">
        <v>6.2E-2</v>
      </c>
      <c r="J1394">
        <v>0.104</v>
      </c>
      <c r="K1394">
        <v>0</v>
      </c>
      <c r="L1394">
        <v>1.3640000000000001</v>
      </c>
      <c r="M1394">
        <v>105</v>
      </c>
      <c r="N1394">
        <v>3</v>
      </c>
      <c r="O1394">
        <v>10</v>
      </c>
      <c r="P1394">
        <v>0</v>
      </c>
      <c r="Q1394">
        <v>118</v>
      </c>
      <c r="R1394" t="s">
        <v>324</v>
      </c>
      <c r="S1394" t="s">
        <v>324</v>
      </c>
      <c r="T1394" t="s">
        <v>324</v>
      </c>
      <c r="U1394" t="s">
        <v>324</v>
      </c>
      <c r="V1394">
        <v>0</v>
      </c>
      <c r="W1394" t="s">
        <v>324</v>
      </c>
      <c r="X1394" t="s">
        <v>324</v>
      </c>
      <c r="Y1394" t="s">
        <v>324</v>
      </c>
      <c r="Z1394" t="s">
        <v>324</v>
      </c>
      <c r="AA1394">
        <v>0</v>
      </c>
      <c r="AB1394" t="s">
        <v>324</v>
      </c>
      <c r="AC1394" t="s">
        <v>324</v>
      </c>
      <c r="AD1394" t="s">
        <v>324</v>
      </c>
      <c r="AE1394" t="s">
        <v>324</v>
      </c>
      <c r="AF1394">
        <v>0</v>
      </c>
      <c r="AG1394" t="s">
        <v>324</v>
      </c>
      <c r="AH1394" t="s">
        <v>324</v>
      </c>
      <c r="AI1394" t="s">
        <v>324</v>
      </c>
      <c r="AJ1394" t="s">
        <v>324</v>
      </c>
      <c r="AK1394">
        <v>0</v>
      </c>
      <c r="AL1394" t="s">
        <v>324</v>
      </c>
      <c r="AM1394" t="s">
        <v>324</v>
      </c>
      <c r="AN1394" t="s">
        <v>324</v>
      </c>
      <c r="AO1394" t="s">
        <v>324</v>
      </c>
      <c r="AP1394">
        <v>0</v>
      </c>
      <c r="AQ1394" t="s">
        <v>324</v>
      </c>
      <c r="AR1394" t="s">
        <v>324</v>
      </c>
      <c r="AS1394" t="s">
        <v>324</v>
      </c>
      <c r="AT1394" t="s">
        <v>324</v>
      </c>
      <c r="AU1394">
        <v>0</v>
      </c>
      <c r="AV1394" t="s">
        <v>324</v>
      </c>
      <c r="AW1394" t="s">
        <v>324</v>
      </c>
      <c r="AX1394" t="s">
        <v>324</v>
      </c>
      <c r="AY1394" t="s">
        <v>324</v>
      </c>
      <c r="AZ1394">
        <v>0</v>
      </c>
      <c r="BA1394" t="s">
        <v>324</v>
      </c>
      <c r="BB1394" t="s">
        <v>324</v>
      </c>
      <c r="BC1394" t="s">
        <v>324</v>
      </c>
      <c r="BD1394" t="s">
        <v>324</v>
      </c>
      <c r="BE1394">
        <v>0</v>
      </c>
      <c r="BF1394" t="s">
        <v>324</v>
      </c>
      <c r="BG1394" t="s">
        <v>324</v>
      </c>
      <c r="BH1394" t="s">
        <v>324</v>
      </c>
      <c r="BI1394" t="s">
        <v>324</v>
      </c>
      <c r="BJ1394">
        <v>0</v>
      </c>
      <c r="BK1394">
        <v>2.5000000000000001E-2</v>
      </c>
      <c r="BL1394">
        <v>0.01</v>
      </c>
      <c r="BM1394">
        <v>0</v>
      </c>
      <c r="BN1394">
        <v>0</v>
      </c>
      <c r="BO1394">
        <v>3.5000000000000003E-2</v>
      </c>
      <c r="BP1394">
        <v>8</v>
      </c>
      <c r="BQ1394">
        <v>1</v>
      </c>
      <c r="BR1394">
        <v>0</v>
      </c>
      <c r="BS1394">
        <v>0</v>
      </c>
      <c r="BT1394">
        <v>9</v>
      </c>
      <c r="BU1394" t="s">
        <v>324</v>
      </c>
      <c r="BV1394" t="s">
        <v>324</v>
      </c>
      <c r="BW1394" t="s">
        <v>324</v>
      </c>
      <c r="BX1394" t="s">
        <v>324</v>
      </c>
      <c r="BY1394">
        <v>0</v>
      </c>
      <c r="BZ1394" t="s">
        <v>324</v>
      </c>
      <c r="CA1394" t="s">
        <v>324</v>
      </c>
      <c r="CB1394" t="s">
        <v>324</v>
      </c>
      <c r="CC1394" t="s">
        <v>324</v>
      </c>
      <c r="CD1394">
        <v>0</v>
      </c>
      <c r="CE1394" t="s">
        <v>324</v>
      </c>
      <c r="CF1394" t="s">
        <v>324</v>
      </c>
      <c r="CG1394" t="s">
        <v>324</v>
      </c>
      <c r="CH1394" t="s">
        <v>324</v>
      </c>
      <c r="CI1394">
        <v>0</v>
      </c>
      <c r="CJ1394" t="s">
        <v>324</v>
      </c>
      <c r="CK1394" t="s">
        <v>324</v>
      </c>
      <c r="CL1394" t="s">
        <v>324</v>
      </c>
      <c r="CM1394" t="s">
        <v>324</v>
      </c>
      <c r="CN1394">
        <v>0</v>
      </c>
      <c r="CO1394">
        <v>1.2230000000000001</v>
      </c>
      <c r="CP1394">
        <v>7.1999999999999995E-2</v>
      </c>
      <c r="CQ1394">
        <v>0.104</v>
      </c>
      <c r="CR1394">
        <v>0</v>
      </c>
      <c r="CS1394">
        <v>1.399</v>
      </c>
      <c r="CT1394">
        <v>113</v>
      </c>
      <c r="CU1394">
        <v>4</v>
      </c>
      <c r="CV1394">
        <v>10</v>
      </c>
      <c r="CW1394">
        <v>0</v>
      </c>
      <c r="CX1394">
        <v>127</v>
      </c>
      <c r="CY1394">
        <v>0</v>
      </c>
      <c r="CZ1394">
        <v>0</v>
      </c>
      <c r="DA1394">
        <v>0</v>
      </c>
      <c r="DB1394">
        <v>0</v>
      </c>
      <c r="DC1394">
        <v>0</v>
      </c>
    </row>
    <row r="1395" spans="1:107" x14ac:dyDescent="0.45">
      <c r="A1395">
        <v>2024</v>
      </c>
      <c r="B1395">
        <v>4</v>
      </c>
      <c r="C1395" t="s">
        <v>236</v>
      </c>
      <c r="D1395">
        <v>27058</v>
      </c>
      <c r="E1395" t="s">
        <v>369</v>
      </c>
      <c r="F1395" t="s">
        <v>323</v>
      </c>
      <c r="G1395" t="s">
        <v>244</v>
      </c>
      <c r="H1395">
        <v>0.43</v>
      </c>
      <c r="I1395" t="s">
        <v>324</v>
      </c>
      <c r="J1395" t="s">
        <v>324</v>
      </c>
      <c r="K1395" t="s">
        <v>324</v>
      </c>
      <c r="L1395">
        <v>0.43</v>
      </c>
      <c r="M1395">
        <v>215</v>
      </c>
      <c r="N1395" t="s">
        <v>324</v>
      </c>
      <c r="O1395" t="s">
        <v>324</v>
      </c>
      <c r="P1395" t="s">
        <v>324</v>
      </c>
      <c r="Q1395">
        <v>215</v>
      </c>
      <c r="R1395" t="s">
        <v>324</v>
      </c>
      <c r="S1395" t="s">
        <v>324</v>
      </c>
      <c r="T1395" t="s">
        <v>324</v>
      </c>
      <c r="U1395" t="s">
        <v>324</v>
      </c>
      <c r="V1395">
        <v>0</v>
      </c>
      <c r="W1395" t="s">
        <v>324</v>
      </c>
      <c r="X1395" t="s">
        <v>324</v>
      </c>
      <c r="Y1395" t="s">
        <v>324</v>
      </c>
      <c r="Z1395" t="s">
        <v>324</v>
      </c>
      <c r="AA1395">
        <v>0</v>
      </c>
      <c r="AB1395" t="s">
        <v>324</v>
      </c>
      <c r="AC1395" t="s">
        <v>324</v>
      </c>
      <c r="AD1395" t="s">
        <v>324</v>
      </c>
      <c r="AE1395" t="s">
        <v>324</v>
      </c>
      <c r="AF1395">
        <v>0</v>
      </c>
      <c r="AG1395" t="s">
        <v>324</v>
      </c>
      <c r="AH1395" t="s">
        <v>324</v>
      </c>
      <c r="AI1395" t="s">
        <v>324</v>
      </c>
      <c r="AJ1395" t="s">
        <v>324</v>
      </c>
      <c r="AK1395">
        <v>0</v>
      </c>
      <c r="AL1395" t="s">
        <v>324</v>
      </c>
      <c r="AM1395" t="s">
        <v>324</v>
      </c>
      <c r="AN1395" t="s">
        <v>324</v>
      </c>
      <c r="AO1395" t="s">
        <v>324</v>
      </c>
      <c r="AP1395">
        <v>0</v>
      </c>
      <c r="AQ1395" t="s">
        <v>324</v>
      </c>
      <c r="AR1395" t="s">
        <v>324</v>
      </c>
      <c r="AS1395" t="s">
        <v>324</v>
      </c>
      <c r="AT1395" t="s">
        <v>324</v>
      </c>
      <c r="AU1395">
        <v>0</v>
      </c>
      <c r="AV1395" t="s">
        <v>324</v>
      </c>
      <c r="AW1395" t="s">
        <v>324</v>
      </c>
      <c r="AX1395" t="s">
        <v>324</v>
      </c>
      <c r="AY1395" t="s">
        <v>324</v>
      </c>
      <c r="AZ1395">
        <v>0</v>
      </c>
      <c r="BA1395" t="s">
        <v>324</v>
      </c>
      <c r="BB1395" t="s">
        <v>324</v>
      </c>
      <c r="BC1395" t="s">
        <v>324</v>
      </c>
      <c r="BD1395" t="s">
        <v>324</v>
      </c>
      <c r="BE1395">
        <v>0</v>
      </c>
      <c r="BF1395" t="s">
        <v>324</v>
      </c>
      <c r="BG1395" t="s">
        <v>324</v>
      </c>
      <c r="BH1395" t="s">
        <v>324</v>
      </c>
      <c r="BI1395" t="s">
        <v>324</v>
      </c>
      <c r="BJ1395">
        <v>0</v>
      </c>
      <c r="BK1395">
        <v>0.06</v>
      </c>
      <c r="BL1395" t="s">
        <v>324</v>
      </c>
      <c r="BM1395">
        <v>4.0000000000000001E-3</v>
      </c>
      <c r="BN1395" t="s">
        <v>324</v>
      </c>
      <c r="BO1395">
        <v>6.4000000000000001E-2</v>
      </c>
      <c r="BP1395">
        <v>30</v>
      </c>
      <c r="BQ1395" t="s">
        <v>324</v>
      </c>
      <c r="BR1395">
        <v>1</v>
      </c>
      <c r="BS1395" t="s">
        <v>324</v>
      </c>
      <c r="BT1395">
        <v>31</v>
      </c>
      <c r="BU1395" t="s">
        <v>324</v>
      </c>
      <c r="BV1395" t="s">
        <v>324</v>
      </c>
      <c r="BW1395" t="s">
        <v>324</v>
      </c>
      <c r="BX1395" t="s">
        <v>324</v>
      </c>
      <c r="BY1395">
        <v>0</v>
      </c>
      <c r="BZ1395" t="s">
        <v>324</v>
      </c>
      <c r="CA1395" t="s">
        <v>324</v>
      </c>
      <c r="CB1395" t="s">
        <v>324</v>
      </c>
      <c r="CC1395" t="s">
        <v>324</v>
      </c>
      <c r="CD1395">
        <v>0</v>
      </c>
      <c r="CE1395" t="s">
        <v>324</v>
      </c>
      <c r="CF1395" t="s">
        <v>324</v>
      </c>
      <c r="CG1395" t="s">
        <v>324</v>
      </c>
      <c r="CH1395" t="s">
        <v>324</v>
      </c>
      <c r="CI1395">
        <v>0</v>
      </c>
      <c r="CJ1395" t="s">
        <v>324</v>
      </c>
      <c r="CK1395" t="s">
        <v>324</v>
      </c>
      <c r="CL1395" t="s">
        <v>324</v>
      </c>
      <c r="CM1395" t="s">
        <v>324</v>
      </c>
      <c r="CN1395">
        <v>0</v>
      </c>
      <c r="CO1395">
        <v>0.49</v>
      </c>
      <c r="CP1395" t="s">
        <v>179</v>
      </c>
      <c r="CQ1395">
        <v>4.0000000000000001E-3</v>
      </c>
      <c r="CR1395">
        <v>0</v>
      </c>
      <c r="CS1395">
        <v>0.49399999999999999</v>
      </c>
      <c r="CT1395">
        <v>245</v>
      </c>
      <c r="CU1395">
        <v>0</v>
      </c>
      <c r="CV1395">
        <v>1</v>
      </c>
      <c r="CW1395">
        <v>0</v>
      </c>
      <c r="CX1395">
        <v>246</v>
      </c>
      <c r="CY1395">
        <v>0</v>
      </c>
      <c r="CZ1395">
        <v>0</v>
      </c>
      <c r="DA1395">
        <v>0</v>
      </c>
      <c r="DB1395">
        <v>0</v>
      </c>
      <c r="DC1395">
        <v>0</v>
      </c>
    </row>
    <row r="1396" spans="1:107" x14ac:dyDescent="0.45">
      <c r="A1396">
        <v>2024</v>
      </c>
      <c r="B1396">
        <v>4</v>
      </c>
      <c r="C1396" t="s">
        <v>236</v>
      </c>
      <c r="D1396">
        <v>99999</v>
      </c>
      <c r="E1396" t="s">
        <v>329</v>
      </c>
      <c r="F1396" t="s">
        <v>323</v>
      </c>
      <c r="H1396">
        <v>-1.466</v>
      </c>
      <c r="I1396">
        <v>-7.3999999999999996E-2</v>
      </c>
      <c r="J1396">
        <v>3.3000000000000002E-2</v>
      </c>
      <c r="K1396">
        <v>0</v>
      </c>
      <c r="L1396">
        <v>-1.5069999999999999</v>
      </c>
      <c r="M1396" t="s">
        <v>324</v>
      </c>
      <c r="N1396" t="s">
        <v>324</v>
      </c>
      <c r="O1396" t="s">
        <v>324</v>
      </c>
      <c r="P1396" t="s">
        <v>324</v>
      </c>
      <c r="Q1396" t="s">
        <v>324</v>
      </c>
      <c r="R1396" t="s">
        <v>324</v>
      </c>
      <c r="S1396" t="s">
        <v>324</v>
      </c>
      <c r="T1396" t="s">
        <v>324</v>
      </c>
      <c r="U1396" t="s">
        <v>324</v>
      </c>
      <c r="V1396">
        <v>0</v>
      </c>
      <c r="W1396" t="s">
        <v>324</v>
      </c>
      <c r="X1396" t="s">
        <v>324</v>
      </c>
      <c r="Y1396" t="s">
        <v>324</v>
      </c>
      <c r="Z1396" t="s">
        <v>324</v>
      </c>
      <c r="AA1396" t="s">
        <v>324</v>
      </c>
      <c r="AB1396" t="s">
        <v>324</v>
      </c>
      <c r="AC1396" t="s">
        <v>324</v>
      </c>
      <c r="AD1396" t="s">
        <v>324</v>
      </c>
      <c r="AE1396" t="s">
        <v>324</v>
      </c>
      <c r="AF1396" t="s">
        <v>324</v>
      </c>
      <c r="AG1396">
        <v>-0.17199999999999999</v>
      </c>
      <c r="AH1396">
        <v>-2.1999999999999999E-2</v>
      </c>
      <c r="AI1396">
        <v>0</v>
      </c>
      <c r="AJ1396">
        <v>0</v>
      </c>
      <c r="AK1396">
        <v>-0.19400000000000001</v>
      </c>
      <c r="AL1396" t="s">
        <v>324</v>
      </c>
      <c r="AM1396" t="s">
        <v>324</v>
      </c>
      <c r="AN1396" t="s">
        <v>324</v>
      </c>
      <c r="AO1396" t="s">
        <v>324</v>
      </c>
      <c r="AP1396" t="s">
        <v>324</v>
      </c>
      <c r="AQ1396" t="s">
        <v>324</v>
      </c>
      <c r="AR1396" t="s">
        <v>324</v>
      </c>
      <c r="AS1396" t="s">
        <v>324</v>
      </c>
      <c r="AT1396" t="s">
        <v>324</v>
      </c>
      <c r="AU1396" t="s">
        <v>324</v>
      </c>
      <c r="AV1396" t="s">
        <v>324</v>
      </c>
      <c r="AW1396" t="s">
        <v>324</v>
      </c>
      <c r="AX1396" t="s">
        <v>324</v>
      </c>
      <c r="AY1396" t="s">
        <v>324</v>
      </c>
      <c r="AZ1396">
        <v>0</v>
      </c>
      <c r="BA1396" t="s">
        <v>324</v>
      </c>
      <c r="BB1396" t="s">
        <v>324</v>
      </c>
      <c r="BC1396" t="s">
        <v>324</v>
      </c>
      <c r="BD1396" t="s">
        <v>324</v>
      </c>
      <c r="BE1396" t="s">
        <v>324</v>
      </c>
      <c r="BF1396" t="s">
        <v>324</v>
      </c>
      <c r="BG1396" t="s">
        <v>324</v>
      </c>
      <c r="BH1396" t="s">
        <v>324</v>
      </c>
      <c r="BI1396" t="s">
        <v>324</v>
      </c>
      <c r="BJ1396" t="s">
        <v>324</v>
      </c>
      <c r="BK1396" t="s">
        <v>324</v>
      </c>
      <c r="BL1396" t="s">
        <v>324</v>
      </c>
      <c r="BM1396" t="s">
        <v>324</v>
      </c>
      <c r="BN1396" t="s">
        <v>324</v>
      </c>
      <c r="BO1396" t="s">
        <v>324</v>
      </c>
      <c r="BP1396" t="s">
        <v>324</v>
      </c>
      <c r="BQ1396" t="s">
        <v>324</v>
      </c>
      <c r="BR1396" t="s">
        <v>324</v>
      </c>
      <c r="BS1396" t="s">
        <v>324</v>
      </c>
      <c r="BT1396" t="s">
        <v>324</v>
      </c>
      <c r="BU1396" t="s">
        <v>324</v>
      </c>
      <c r="BV1396" t="s">
        <v>324</v>
      </c>
      <c r="BW1396" t="s">
        <v>324</v>
      </c>
      <c r="BX1396" t="s">
        <v>324</v>
      </c>
      <c r="BY1396" t="s">
        <v>324</v>
      </c>
      <c r="BZ1396" t="s">
        <v>324</v>
      </c>
      <c r="CA1396" t="s">
        <v>324</v>
      </c>
      <c r="CB1396" t="s">
        <v>324</v>
      </c>
      <c r="CC1396" t="s">
        <v>324</v>
      </c>
      <c r="CD1396" t="s">
        <v>324</v>
      </c>
      <c r="CE1396" t="s">
        <v>324</v>
      </c>
      <c r="CF1396" t="s">
        <v>324</v>
      </c>
      <c r="CG1396" t="s">
        <v>324</v>
      </c>
      <c r="CH1396" t="s">
        <v>324</v>
      </c>
      <c r="CI1396" t="s">
        <v>324</v>
      </c>
      <c r="CJ1396" t="s">
        <v>324</v>
      </c>
      <c r="CK1396" t="s">
        <v>324</v>
      </c>
      <c r="CL1396" t="s">
        <v>324</v>
      </c>
      <c r="CM1396" t="s">
        <v>324</v>
      </c>
      <c r="CN1396" t="s">
        <v>324</v>
      </c>
      <c r="CO1396">
        <v>-1.466</v>
      </c>
      <c r="CP1396">
        <v>-7.3999999999999996E-2</v>
      </c>
      <c r="CQ1396">
        <v>3.3000000000000002E-2</v>
      </c>
      <c r="CR1396">
        <v>0</v>
      </c>
      <c r="CS1396">
        <v>-1.5069999999999999</v>
      </c>
      <c r="CT1396" t="s">
        <v>324</v>
      </c>
      <c r="CU1396" t="s">
        <v>324</v>
      </c>
      <c r="CV1396" t="s">
        <v>324</v>
      </c>
      <c r="CW1396" t="s">
        <v>324</v>
      </c>
      <c r="CX1396" t="s">
        <v>324</v>
      </c>
      <c r="CY1396" t="s">
        <v>324</v>
      </c>
      <c r="CZ1396" t="s">
        <v>324</v>
      </c>
      <c r="DA1396" t="s">
        <v>324</v>
      </c>
      <c r="DB1396" t="s">
        <v>324</v>
      </c>
      <c r="DC1396" t="s">
        <v>324</v>
      </c>
    </row>
    <row r="1397" spans="1:107" x14ac:dyDescent="0.45">
      <c r="A1397">
        <v>2024</v>
      </c>
      <c r="B1397">
        <v>5</v>
      </c>
      <c r="C1397" t="s">
        <v>321</v>
      </c>
      <c r="D1397">
        <v>219</v>
      </c>
      <c r="E1397" t="s">
        <v>322</v>
      </c>
      <c r="F1397" t="s">
        <v>323</v>
      </c>
      <c r="G1397" t="s">
        <v>244</v>
      </c>
      <c r="H1397">
        <v>1.0999999999999999E-2</v>
      </c>
      <c r="I1397">
        <v>0.02</v>
      </c>
      <c r="J1397" t="s">
        <v>324</v>
      </c>
      <c r="K1397" t="s">
        <v>324</v>
      </c>
      <c r="L1397">
        <v>3.1E-2</v>
      </c>
      <c r="M1397">
        <v>3</v>
      </c>
      <c r="N1397">
        <v>2</v>
      </c>
      <c r="O1397" t="s">
        <v>324</v>
      </c>
      <c r="P1397" t="s">
        <v>324</v>
      </c>
      <c r="Q1397">
        <v>5</v>
      </c>
      <c r="R1397" t="s">
        <v>324</v>
      </c>
      <c r="S1397" t="s">
        <v>324</v>
      </c>
      <c r="T1397" t="s">
        <v>324</v>
      </c>
      <c r="U1397" t="s">
        <v>324</v>
      </c>
      <c r="V1397">
        <v>0</v>
      </c>
      <c r="W1397" t="s">
        <v>324</v>
      </c>
      <c r="X1397" t="s">
        <v>324</v>
      </c>
      <c r="Y1397" t="s">
        <v>324</v>
      </c>
      <c r="Z1397" t="s">
        <v>324</v>
      </c>
      <c r="AA1397">
        <v>0</v>
      </c>
      <c r="AB1397">
        <v>0.35399999999999998</v>
      </c>
      <c r="AC1397">
        <v>1.5860000000000001</v>
      </c>
      <c r="AD1397" t="s">
        <v>324</v>
      </c>
      <c r="AE1397" t="s">
        <v>324</v>
      </c>
      <c r="AF1397">
        <v>1.94</v>
      </c>
      <c r="AG1397" t="s">
        <v>324</v>
      </c>
      <c r="AH1397" t="s">
        <v>324</v>
      </c>
      <c r="AI1397" t="s">
        <v>324</v>
      </c>
      <c r="AJ1397" t="s">
        <v>324</v>
      </c>
      <c r="AK1397">
        <v>0</v>
      </c>
      <c r="AL1397" t="s">
        <v>324</v>
      </c>
      <c r="AM1397" t="s">
        <v>324</v>
      </c>
      <c r="AN1397" t="s">
        <v>324</v>
      </c>
      <c r="AO1397" t="s">
        <v>324</v>
      </c>
      <c r="AP1397">
        <v>0</v>
      </c>
      <c r="AQ1397" t="s">
        <v>324</v>
      </c>
      <c r="AR1397" t="s">
        <v>324</v>
      </c>
      <c r="AS1397" t="s">
        <v>324</v>
      </c>
      <c r="AT1397" t="s">
        <v>324</v>
      </c>
      <c r="AU1397">
        <v>0</v>
      </c>
      <c r="AV1397" t="s">
        <v>324</v>
      </c>
      <c r="AW1397" t="s">
        <v>324</v>
      </c>
      <c r="AX1397" t="s">
        <v>324</v>
      </c>
      <c r="AY1397" t="s">
        <v>324</v>
      </c>
      <c r="AZ1397">
        <v>0</v>
      </c>
      <c r="BA1397" t="s">
        <v>324</v>
      </c>
      <c r="BB1397" t="s">
        <v>324</v>
      </c>
      <c r="BC1397" t="s">
        <v>324</v>
      </c>
      <c r="BD1397" t="s">
        <v>324</v>
      </c>
      <c r="BE1397">
        <v>0</v>
      </c>
      <c r="BF1397" t="s">
        <v>324</v>
      </c>
      <c r="BG1397" t="s">
        <v>324</v>
      </c>
      <c r="BH1397" t="s">
        <v>324</v>
      </c>
      <c r="BI1397" t="s">
        <v>324</v>
      </c>
      <c r="BJ1397">
        <v>0</v>
      </c>
      <c r="BK1397" t="s">
        <v>324</v>
      </c>
      <c r="BL1397" t="s">
        <v>324</v>
      </c>
      <c r="BM1397" t="s">
        <v>324</v>
      </c>
      <c r="BN1397" t="s">
        <v>324</v>
      </c>
      <c r="BO1397">
        <v>0</v>
      </c>
      <c r="BP1397" t="s">
        <v>324</v>
      </c>
      <c r="BQ1397" t="s">
        <v>324</v>
      </c>
      <c r="BR1397" t="s">
        <v>324</v>
      </c>
      <c r="BS1397" t="s">
        <v>324</v>
      </c>
      <c r="BT1397">
        <v>0</v>
      </c>
      <c r="BU1397" t="s">
        <v>324</v>
      </c>
      <c r="BV1397" t="s">
        <v>324</v>
      </c>
      <c r="BW1397" t="s">
        <v>324</v>
      </c>
      <c r="BX1397" t="s">
        <v>324</v>
      </c>
      <c r="BY1397">
        <v>0</v>
      </c>
      <c r="BZ1397">
        <v>5.0000000000000001E-3</v>
      </c>
      <c r="CA1397" t="s">
        <v>324</v>
      </c>
      <c r="CB1397" t="s">
        <v>324</v>
      </c>
      <c r="CC1397" t="s">
        <v>324</v>
      </c>
      <c r="CD1397">
        <v>5.0000000000000001E-3</v>
      </c>
      <c r="CE1397">
        <v>1</v>
      </c>
      <c r="CF1397" t="s">
        <v>324</v>
      </c>
      <c r="CG1397" t="s">
        <v>324</v>
      </c>
      <c r="CH1397" t="s">
        <v>324</v>
      </c>
      <c r="CI1397">
        <v>1</v>
      </c>
      <c r="CJ1397">
        <v>0.18</v>
      </c>
      <c r="CK1397" t="s">
        <v>324</v>
      </c>
      <c r="CL1397" t="s">
        <v>324</v>
      </c>
      <c r="CM1397" t="s">
        <v>324</v>
      </c>
      <c r="CN1397">
        <v>0.18</v>
      </c>
      <c r="CO1397">
        <v>1.6E-2</v>
      </c>
      <c r="CP1397">
        <v>0.02</v>
      </c>
      <c r="CQ1397" t="s">
        <v>179</v>
      </c>
      <c r="CR1397">
        <v>0</v>
      </c>
      <c r="CS1397">
        <v>3.5999999999999997E-2</v>
      </c>
      <c r="CT1397">
        <v>4</v>
      </c>
      <c r="CU1397">
        <v>2</v>
      </c>
      <c r="CV1397">
        <v>0</v>
      </c>
      <c r="CW1397">
        <v>0</v>
      </c>
      <c r="CX1397">
        <v>6</v>
      </c>
      <c r="CY1397">
        <v>0.53400000000000003</v>
      </c>
      <c r="CZ1397">
        <v>1.5860000000000001</v>
      </c>
      <c r="DA1397">
        <v>0</v>
      </c>
      <c r="DB1397">
        <v>0</v>
      </c>
      <c r="DC1397">
        <v>2.12</v>
      </c>
    </row>
    <row r="1398" spans="1:107" x14ac:dyDescent="0.45">
      <c r="A1398">
        <v>2024</v>
      </c>
      <c r="B1398">
        <v>5</v>
      </c>
      <c r="C1398" t="s">
        <v>321</v>
      </c>
      <c r="D1398">
        <v>3522</v>
      </c>
      <c r="E1398" t="s">
        <v>325</v>
      </c>
      <c r="F1398" t="s">
        <v>323</v>
      </c>
      <c r="G1398" t="s">
        <v>244</v>
      </c>
      <c r="H1398">
        <v>4.181</v>
      </c>
      <c r="I1398">
        <v>0.67500000000000004</v>
      </c>
      <c r="J1398" t="s">
        <v>324</v>
      </c>
      <c r="K1398" t="s">
        <v>324</v>
      </c>
      <c r="L1398">
        <v>4.8559999999999999</v>
      </c>
      <c r="M1398">
        <v>852</v>
      </c>
      <c r="N1398">
        <v>63</v>
      </c>
      <c r="O1398" t="s">
        <v>324</v>
      </c>
      <c r="P1398" t="s">
        <v>324</v>
      </c>
      <c r="Q1398">
        <v>915</v>
      </c>
      <c r="R1398" t="s">
        <v>324</v>
      </c>
      <c r="S1398" t="s">
        <v>324</v>
      </c>
      <c r="T1398" t="s">
        <v>324</v>
      </c>
      <c r="U1398" t="s">
        <v>324</v>
      </c>
      <c r="V1398">
        <v>0</v>
      </c>
      <c r="W1398" t="s">
        <v>324</v>
      </c>
      <c r="X1398" t="s">
        <v>324</v>
      </c>
      <c r="Y1398" t="s">
        <v>324</v>
      </c>
      <c r="Z1398" t="s">
        <v>324</v>
      </c>
      <c r="AA1398">
        <v>0</v>
      </c>
      <c r="AB1398" t="s">
        <v>324</v>
      </c>
      <c r="AC1398" t="s">
        <v>324</v>
      </c>
      <c r="AD1398" t="s">
        <v>324</v>
      </c>
      <c r="AE1398" t="s">
        <v>324</v>
      </c>
      <c r="AF1398">
        <v>0</v>
      </c>
      <c r="AG1398" t="s">
        <v>324</v>
      </c>
      <c r="AH1398" t="s">
        <v>324</v>
      </c>
      <c r="AI1398" t="s">
        <v>324</v>
      </c>
      <c r="AJ1398" t="s">
        <v>324</v>
      </c>
      <c r="AK1398">
        <v>0</v>
      </c>
      <c r="AL1398" t="s">
        <v>324</v>
      </c>
      <c r="AM1398" t="s">
        <v>324</v>
      </c>
      <c r="AN1398" t="s">
        <v>324</v>
      </c>
      <c r="AO1398" t="s">
        <v>324</v>
      </c>
      <c r="AP1398">
        <v>0</v>
      </c>
      <c r="AQ1398" t="s">
        <v>324</v>
      </c>
      <c r="AR1398" t="s">
        <v>324</v>
      </c>
      <c r="AS1398" t="s">
        <v>324</v>
      </c>
      <c r="AT1398" t="s">
        <v>324</v>
      </c>
      <c r="AU1398">
        <v>0</v>
      </c>
      <c r="AV1398" t="s">
        <v>324</v>
      </c>
      <c r="AW1398" t="s">
        <v>324</v>
      </c>
      <c r="AX1398" t="s">
        <v>324</v>
      </c>
      <c r="AY1398" t="s">
        <v>324</v>
      </c>
      <c r="AZ1398">
        <v>0</v>
      </c>
      <c r="BA1398" t="s">
        <v>324</v>
      </c>
      <c r="BB1398" t="s">
        <v>324</v>
      </c>
      <c r="BC1398" t="s">
        <v>324</v>
      </c>
      <c r="BD1398" t="s">
        <v>324</v>
      </c>
      <c r="BE1398">
        <v>0</v>
      </c>
      <c r="BF1398" t="s">
        <v>324</v>
      </c>
      <c r="BG1398" t="s">
        <v>324</v>
      </c>
      <c r="BH1398" t="s">
        <v>324</v>
      </c>
      <c r="BI1398" t="s">
        <v>324</v>
      </c>
      <c r="BJ1398">
        <v>0</v>
      </c>
      <c r="BK1398">
        <v>0.01</v>
      </c>
      <c r="BL1398">
        <v>0.01</v>
      </c>
      <c r="BM1398" t="s">
        <v>324</v>
      </c>
      <c r="BN1398" t="s">
        <v>324</v>
      </c>
      <c r="BO1398">
        <v>0.02</v>
      </c>
      <c r="BP1398">
        <v>1</v>
      </c>
      <c r="BQ1398">
        <v>4</v>
      </c>
      <c r="BR1398" t="s">
        <v>324</v>
      </c>
      <c r="BS1398" t="s">
        <v>324</v>
      </c>
      <c r="BT1398">
        <v>5</v>
      </c>
      <c r="BU1398" t="s">
        <v>324</v>
      </c>
      <c r="BV1398" t="s">
        <v>324</v>
      </c>
      <c r="BW1398" t="s">
        <v>324</v>
      </c>
      <c r="BX1398" t="s">
        <v>324</v>
      </c>
      <c r="BY1398">
        <v>0</v>
      </c>
      <c r="BZ1398" t="s">
        <v>324</v>
      </c>
      <c r="CA1398" t="s">
        <v>324</v>
      </c>
      <c r="CB1398" t="s">
        <v>324</v>
      </c>
      <c r="CC1398" t="s">
        <v>324</v>
      </c>
      <c r="CD1398">
        <v>0</v>
      </c>
      <c r="CE1398" t="s">
        <v>324</v>
      </c>
      <c r="CF1398" t="s">
        <v>324</v>
      </c>
      <c r="CG1398" t="s">
        <v>324</v>
      </c>
      <c r="CH1398" t="s">
        <v>324</v>
      </c>
      <c r="CI1398">
        <v>0</v>
      </c>
      <c r="CJ1398" t="s">
        <v>324</v>
      </c>
      <c r="CK1398" t="s">
        <v>324</v>
      </c>
      <c r="CL1398" t="s">
        <v>324</v>
      </c>
      <c r="CM1398" t="s">
        <v>324</v>
      </c>
      <c r="CN1398">
        <v>0</v>
      </c>
      <c r="CO1398">
        <v>4.1909999999999998</v>
      </c>
      <c r="CP1398">
        <v>0.68500000000000005</v>
      </c>
      <c r="CQ1398" t="s">
        <v>179</v>
      </c>
      <c r="CR1398">
        <v>0</v>
      </c>
      <c r="CS1398">
        <v>4.8760000000000003</v>
      </c>
      <c r="CT1398">
        <v>853</v>
      </c>
      <c r="CU1398">
        <v>67</v>
      </c>
      <c r="CV1398">
        <v>0</v>
      </c>
      <c r="CW1398">
        <v>0</v>
      </c>
      <c r="CX1398">
        <v>920</v>
      </c>
      <c r="CY1398">
        <v>0</v>
      </c>
      <c r="CZ1398">
        <v>0</v>
      </c>
      <c r="DA1398">
        <v>0</v>
      </c>
      <c r="DB1398">
        <v>0</v>
      </c>
      <c r="DC1398">
        <v>0</v>
      </c>
    </row>
    <row r="1399" spans="1:107" x14ac:dyDescent="0.45">
      <c r="A1399">
        <v>2024</v>
      </c>
      <c r="B1399">
        <v>5</v>
      </c>
      <c r="C1399" t="s">
        <v>321</v>
      </c>
      <c r="D1399">
        <v>7353</v>
      </c>
      <c r="E1399" t="s">
        <v>326</v>
      </c>
      <c r="F1399" t="s">
        <v>323</v>
      </c>
      <c r="G1399" t="s">
        <v>244</v>
      </c>
      <c r="H1399">
        <v>3.9630000000000001</v>
      </c>
      <c r="I1399">
        <v>0.59</v>
      </c>
      <c r="J1399">
        <v>0.121</v>
      </c>
      <c r="K1399">
        <v>0</v>
      </c>
      <c r="L1399">
        <v>4.6740000000000004</v>
      </c>
      <c r="M1399">
        <v>749</v>
      </c>
      <c r="N1399">
        <v>61</v>
      </c>
      <c r="O1399">
        <v>9</v>
      </c>
      <c r="P1399">
        <v>0</v>
      </c>
      <c r="Q1399">
        <v>819</v>
      </c>
      <c r="R1399" t="s">
        <v>324</v>
      </c>
      <c r="S1399" t="s">
        <v>324</v>
      </c>
      <c r="T1399" t="s">
        <v>324</v>
      </c>
      <c r="U1399" t="s">
        <v>324</v>
      </c>
      <c r="V1399">
        <v>0</v>
      </c>
      <c r="W1399" t="s">
        <v>324</v>
      </c>
      <c r="X1399" t="s">
        <v>324</v>
      </c>
      <c r="Y1399" t="s">
        <v>324</v>
      </c>
      <c r="Z1399" t="s">
        <v>324</v>
      </c>
      <c r="AA1399">
        <v>0</v>
      </c>
      <c r="AB1399">
        <v>128.065</v>
      </c>
      <c r="AC1399">
        <v>11.555</v>
      </c>
      <c r="AD1399">
        <v>0</v>
      </c>
      <c r="AE1399">
        <v>0</v>
      </c>
      <c r="AF1399">
        <v>139.62</v>
      </c>
      <c r="AG1399" t="s">
        <v>324</v>
      </c>
      <c r="AH1399" t="s">
        <v>324</v>
      </c>
      <c r="AI1399" t="s">
        <v>324</v>
      </c>
      <c r="AJ1399" t="s">
        <v>324</v>
      </c>
      <c r="AK1399">
        <v>0</v>
      </c>
      <c r="AL1399" t="s">
        <v>324</v>
      </c>
      <c r="AM1399" t="s">
        <v>324</v>
      </c>
      <c r="AN1399" t="s">
        <v>324</v>
      </c>
      <c r="AO1399" t="s">
        <v>324</v>
      </c>
      <c r="AP1399">
        <v>0</v>
      </c>
      <c r="AQ1399" t="s">
        <v>324</v>
      </c>
      <c r="AR1399" t="s">
        <v>324</v>
      </c>
      <c r="AS1399" t="s">
        <v>324</v>
      </c>
      <c r="AT1399" t="s">
        <v>324</v>
      </c>
      <c r="AU1399">
        <v>0</v>
      </c>
      <c r="AV1399" t="s">
        <v>324</v>
      </c>
      <c r="AW1399" t="s">
        <v>324</v>
      </c>
      <c r="AX1399" t="s">
        <v>324</v>
      </c>
      <c r="AY1399" t="s">
        <v>324</v>
      </c>
      <c r="AZ1399">
        <v>0</v>
      </c>
      <c r="BA1399" t="s">
        <v>324</v>
      </c>
      <c r="BB1399" t="s">
        <v>324</v>
      </c>
      <c r="BC1399" t="s">
        <v>324</v>
      </c>
      <c r="BD1399" t="s">
        <v>324</v>
      </c>
      <c r="BE1399">
        <v>0</v>
      </c>
      <c r="BF1399" t="s">
        <v>324</v>
      </c>
      <c r="BG1399" t="s">
        <v>324</v>
      </c>
      <c r="BH1399" t="s">
        <v>324</v>
      </c>
      <c r="BI1399" t="s">
        <v>324</v>
      </c>
      <c r="BJ1399">
        <v>0</v>
      </c>
      <c r="BK1399">
        <v>1.7999999999999999E-2</v>
      </c>
      <c r="BL1399">
        <v>1.2E-2</v>
      </c>
      <c r="BM1399">
        <v>0</v>
      </c>
      <c r="BN1399">
        <v>0</v>
      </c>
      <c r="BO1399">
        <v>0.03</v>
      </c>
      <c r="BP1399">
        <v>6</v>
      </c>
      <c r="BQ1399">
        <v>2</v>
      </c>
      <c r="BR1399">
        <v>0</v>
      </c>
      <c r="BS1399">
        <v>0</v>
      </c>
      <c r="BT1399">
        <v>8</v>
      </c>
      <c r="BU1399">
        <v>0.23</v>
      </c>
      <c r="BV1399">
        <v>0</v>
      </c>
      <c r="BW1399">
        <v>0</v>
      </c>
      <c r="BX1399">
        <v>0</v>
      </c>
      <c r="BY1399">
        <v>0.23</v>
      </c>
      <c r="BZ1399" t="s">
        <v>324</v>
      </c>
      <c r="CA1399" t="s">
        <v>324</v>
      </c>
      <c r="CB1399" t="s">
        <v>324</v>
      </c>
      <c r="CC1399" t="s">
        <v>324</v>
      </c>
      <c r="CD1399">
        <v>0</v>
      </c>
      <c r="CE1399" t="s">
        <v>324</v>
      </c>
      <c r="CF1399" t="s">
        <v>324</v>
      </c>
      <c r="CG1399" t="s">
        <v>324</v>
      </c>
      <c r="CH1399" t="s">
        <v>324</v>
      </c>
      <c r="CI1399">
        <v>0</v>
      </c>
      <c r="CJ1399" t="s">
        <v>324</v>
      </c>
      <c r="CK1399" t="s">
        <v>324</v>
      </c>
      <c r="CL1399" t="s">
        <v>324</v>
      </c>
      <c r="CM1399" t="s">
        <v>324</v>
      </c>
      <c r="CN1399">
        <v>0</v>
      </c>
      <c r="CO1399">
        <v>3.9809999999999999</v>
      </c>
      <c r="CP1399">
        <v>0.60199999999999998</v>
      </c>
      <c r="CQ1399">
        <v>0.121</v>
      </c>
      <c r="CR1399">
        <v>0</v>
      </c>
      <c r="CS1399">
        <v>4.7039999999999997</v>
      </c>
      <c r="CT1399">
        <v>755</v>
      </c>
      <c r="CU1399">
        <v>63</v>
      </c>
      <c r="CV1399">
        <v>9</v>
      </c>
      <c r="CW1399">
        <v>0</v>
      </c>
      <c r="CX1399">
        <v>827</v>
      </c>
      <c r="CY1399">
        <v>128.29499999999999</v>
      </c>
      <c r="CZ1399">
        <v>11.555</v>
      </c>
      <c r="DA1399">
        <v>0</v>
      </c>
      <c r="DB1399">
        <v>0</v>
      </c>
      <c r="DC1399">
        <v>139.85</v>
      </c>
    </row>
    <row r="1400" spans="1:107" x14ac:dyDescent="0.45">
      <c r="A1400">
        <v>2024</v>
      </c>
      <c r="B1400">
        <v>5</v>
      </c>
      <c r="C1400" t="s">
        <v>321</v>
      </c>
      <c r="D1400">
        <v>11824</v>
      </c>
      <c r="E1400" t="s">
        <v>327</v>
      </c>
      <c r="F1400" t="s">
        <v>323</v>
      </c>
      <c r="G1400" t="s">
        <v>244</v>
      </c>
      <c r="H1400">
        <v>2.585</v>
      </c>
      <c r="I1400">
        <v>0.40600000000000003</v>
      </c>
      <c r="J1400" t="s">
        <v>324</v>
      </c>
      <c r="K1400" t="s">
        <v>324</v>
      </c>
      <c r="L1400">
        <v>2.9910000000000001</v>
      </c>
      <c r="M1400">
        <v>421</v>
      </c>
      <c r="N1400">
        <v>33</v>
      </c>
      <c r="O1400" t="s">
        <v>324</v>
      </c>
      <c r="P1400" t="s">
        <v>324</v>
      </c>
      <c r="Q1400">
        <v>454</v>
      </c>
      <c r="R1400" t="s">
        <v>324</v>
      </c>
      <c r="S1400" t="s">
        <v>324</v>
      </c>
      <c r="T1400" t="s">
        <v>324</v>
      </c>
      <c r="U1400" t="s">
        <v>324</v>
      </c>
      <c r="V1400">
        <v>0</v>
      </c>
      <c r="W1400" t="s">
        <v>324</v>
      </c>
      <c r="X1400" t="s">
        <v>324</v>
      </c>
      <c r="Y1400" t="s">
        <v>324</v>
      </c>
      <c r="Z1400" t="s">
        <v>324</v>
      </c>
      <c r="AA1400">
        <v>0</v>
      </c>
      <c r="AB1400" t="s">
        <v>324</v>
      </c>
      <c r="AC1400" t="s">
        <v>324</v>
      </c>
      <c r="AD1400" t="s">
        <v>324</v>
      </c>
      <c r="AE1400" t="s">
        <v>324</v>
      </c>
      <c r="AF1400">
        <v>0</v>
      </c>
      <c r="AG1400" t="s">
        <v>324</v>
      </c>
      <c r="AH1400" t="s">
        <v>324</v>
      </c>
      <c r="AI1400" t="s">
        <v>324</v>
      </c>
      <c r="AJ1400" t="s">
        <v>324</v>
      </c>
      <c r="AK1400">
        <v>0</v>
      </c>
      <c r="AL1400" t="s">
        <v>324</v>
      </c>
      <c r="AM1400" t="s">
        <v>324</v>
      </c>
      <c r="AN1400" t="s">
        <v>324</v>
      </c>
      <c r="AO1400" t="s">
        <v>324</v>
      </c>
      <c r="AP1400">
        <v>0</v>
      </c>
      <c r="AQ1400" t="s">
        <v>324</v>
      </c>
      <c r="AR1400" t="s">
        <v>324</v>
      </c>
      <c r="AS1400" t="s">
        <v>324</v>
      </c>
      <c r="AT1400" t="s">
        <v>324</v>
      </c>
      <c r="AU1400">
        <v>0</v>
      </c>
      <c r="AV1400" t="s">
        <v>324</v>
      </c>
      <c r="AW1400" t="s">
        <v>324</v>
      </c>
      <c r="AX1400" t="s">
        <v>324</v>
      </c>
      <c r="AY1400" t="s">
        <v>324</v>
      </c>
      <c r="AZ1400">
        <v>0</v>
      </c>
      <c r="BA1400" t="s">
        <v>324</v>
      </c>
      <c r="BB1400" t="s">
        <v>324</v>
      </c>
      <c r="BC1400" t="s">
        <v>324</v>
      </c>
      <c r="BD1400" t="s">
        <v>324</v>
      </c>
      <c r="BE1400">
        <v>0</v>
      </c>
      <c r="BF1400" t="s">
        <v>324</v>
      </c>
      <c r="BG1400" t="s">
        <v>324</v>
      </c>
      <c r="BH1400" t="s">
        <v>324</v>
      </c>
      <c r="BI1400" t="s">
        <v>324</v>
      </c>
      <c r="BJ1400">
        <v>0</v>
      </c>
      <c r="BK1400">
        <v>6.4000000000000001E-2</v>
      </c>
      <c r="BL1400">
        <v>1.6E-2</v>
      </c>
      <c r="BM1400" t="s">
        <v>324</v>
      </c>
      <c r="BN1400" t="s">
        <v>324</v>
      </c>
      <c r="BO1400">
        <v>0.08</v>
      </c>
      <c r="BP1400">
        <v>20</v>
      </c>
      <c r="BQ1400">
        <v>3</v>
      </c>
      <c r="BR1400" t="s">
        <v>324</v>
      </c>
      <c r="BS1400" t="s">
        <v>324</v>
      </c>
      <c r="BT1400">
        <v>23</v>
      </c>
      <c r="BU1400" t="s">
        <v>324</v>
      </c>
      <c r="BV1400" t="s">
        <v>324</v>
      </c>
      <c r="BW1400" t="s">
        <v>324</v>
      </c>
      <c r="BX1400" t="s">
        <v>324</v>
      </c>
      <c r="BY1400">
        <v>0</v>
      </c>
      <c r="BZ1400">
        <v>4.8000000000000001E-2</v>
      </c>
      <c r="CA1400">
        <v>4.0000000000000001E-3</v>
      </c>
      <c r="CB1400" t="s">
        <v>324</v>
      </c>
      <c r="CC1400" t="s">
        <v>324</v>
      </c>
      <c r="CD1400">
        <v>5.1999999999999998E-2</v>
      </c>
      <c r="CE1400">
        <v>7</v>
      </c>
      <c r="CF1400">
        <v>1</v>
      </c>
      <c r="CG1400" t="s">
        <v>324</v>
      </c>
      <c r="CH1400" t="s">
        <v>324</v>
      </c>
      <c r="CI1400">
        <v>8</v>
      </c>
      <c r="CJ1400" t="s">
        <v>324</v>
      </c>
      <c r="CK1400" t="s">
        <v>324</v>
      </c>
      <c r="CL1400" t="s">
        <v>324</v>
      </c>
      <c r="CM1400" t="s">
        <v>324</v>
      </c>
      <c r="CN1400">
        <v>0</v>
      </c>
      <c r="CO1400">
        <v>2.6970000000000001</v>
      </c>
      <c r="CP1400">
        <v>0.42599999999999999</v>
      </c>
      <c r="CQ1400" t="s">
        <v>179</v>
      </c>
      <c r="CR1400">
        <v>0</v>
      </c>
      <c r="CS1400">
        <v>3.1230000000000002</v>
      </c>
      <c r="CT1400">
        <v>448</v>
      </c>
      <c r="CU1400">
        <v>37</v>
      </c>
      <c r="CV1400">
        <v>0</v>
      </c>
      <c r="CW1400">
        <v>0</v>
      </c>
      <c r="CX1400">
        <v>485</v>
      </c>
      <c r="CY1400">
        <v>0</v>
      </c>
      <c r="CZ1400">
        <v>0</v>
      </c>
      <c r="DA1400">
        <v>0</v>
      </c>
      <c r="DB1400">
        <v>0</v>
      </c>
      <c r="DC1400">
        <v>0</v>
      </c>
    </row>
    <row r="1401" spans="1:107" x14ac:dyDescent="0.45">
      <c r="A1401">
        <v>2024</v>
      </c>
      <c r="B1401">
        <v>5</v>
      </c>
      <c r="C1401" t="s">
        <v>321</v>
      </c>
      <c r="D1401">
        <v>19558</v>
      </c>
      <c r="E1401" t="s">
        <v>328</v>
      </c>
      <c r="F1401" t="s">
        <v>323</v>
      </c>
      <c r="G1401" t="s">
        <v>247</v>
      </c>
      <c r="H1401">
        <v>2.7919999999999998</v>
      </c>
      <c r="I1401">
        <v>0.85</v>
      </c>
      <c r="J1401" t="s">
        <v>324</v>
      </c>
      <c r="K1401" t="s">
        <v>324</v>
      </c>
      <c r="L1401">
        <v>3.6419999999999999</v>
      </c>
      <c r="M1401">
        <v>486</v>
      </c>
      <c r="N1401">
        <v>51</v>
      </c>
      <c r="O1401" t="s">
        <v>324</v>
      </c>
      <c r="P1401" t="s">
        <v>324</v>
      </c>
      <c r="Q1401">
        <v>537</v>
      </c>
      <c r="R1401" t="s">
        <v>324</v>
      </c>
      <c r="S1401" t="s">
        <v>324</v>
      </c>
      <c r="T1401" t="s">
        <v>324</v>
      </c>
      <c r="U1401" t="s">
        <v>324</v>
      </c>
      <c r="V1401">
        <v>0</v>
      </c>
      <c r="W1401" t="s">
        <v>324</v>
      </c>
      <c r="X1401" t="s">
        <v>324</v>
      </c>
      <c r="Y1401" t="s">
        <v>324</v>
      </c>
      <c r="Z1401" t="s">
        <v>324</v>
      </c>
      <c r="AA1401">
        <v>0</v>
      </c>
      <c r="AB1401">
        <v>187.02199999999999</v>
      </c>
      <c r="AC1401">
        <v>25.646999999999998</v>
      </c>
      <c r="AD1401" t="s">
        <v>324</v>
      </c>
      <c r="AE1401" t="s">
        <v>324</v>
      </c>
      <c r="AF1401">
        <v>212.66900000000001</v>
      </c>
      <c r="AG1401" t="s">
        <v>324</v>
      </c>
      <c r="AH1401" t="s">
        <v>324</v>
      </c>
      <c r="AI1401" t="s">
        <v>324</v>
      </c>
      <c r="AJ1401" t="s">
        <v>324</v>
      </c>
      <c r="AK1401">
        <v>0</v>
      </c>
      <c r="AL1401" t="s">
        <v>324</v>
      </c>
      <c r="AM1401" t="s">
        <v>324</v>
      </c>
      <c r="AN1401" t="s">
        <v>324</v>
      </c>
      <c r="AO1401" t="s">
        <v>324</v>
      </c>
      <c r="AP1401">
        <v>0</v>
      </c>
      <c r="AQ1401" t="s">
        <v>324</v>
      </c>
      <c r="AR1401" t="s">
        <v>324</v>
      </c>
      <c r="AS1401" t="s">
        <v>324</v>
      </c>
      <c r="AT1401" t="s">
        <v>324</v>
      </c>
      <c r="AU1401">
        <v>0</v>
      </c>
      <c r="AV1401" t="s">
        <v>324</v>
      </c>
      <c r="AW1401" t="s">
        <v>324</v>
      </c>
      <c r="AX1401" t="s">
        <v>324</v>
      </c>
      <c r="AY1401" t="s">
        <v>324</v>
      </c>
      <c r="AZ1401">
        <v>0</v>
      </c>
      <c r="BA1401" t="s">
        <v>324</v>
      </c>
      <c r="BB1401" t="s">
        <v>324</v>
      </c>
      <c r="BC1401" t="s">
        <v>324</v>
      </c>
      <c r="BD1401" t="s">
        <v>324</v>
      </c>
      <c r="BE1401">
        <v>0</v>
      </c>
      <c r="BF1401" t="s">
        <v>324</v>
      </c>
      <c r="BG1401" t="s">
        <v>324</v>
      </c>
      <c r="BH1401" t="s">
        <v>324</v>
      </c>
      <c r="BI1401" t="s">
        <v>324</v>
      </c>
      <c r="BJ1401">
        <v>0</v>
      </c>
      <c r="BK1401">
        <v>0.10299999999999999</v>
      </c>
      <c r="BL1401">
        <v>1.4E-2</v>
      </c>
      <c r="BM1401" t="s">
        <v>324</v>
      </c>
      <c r="BN1401" t="s">
        <v>324</v>
      </c>
      <c r="BO1401">
        <v>0.11700000000000001</v>
      </c>
      <c r="BP1401">
        <v>29</v>
      </c>
      <c r="BQ1401">
        <v>3</v>
      </c>
      <c r="BR1401" t="s">
        <v>324</v>
      </c>
      <c r="BS1401" t="s">
        <v>324</v>
      </c>
      <c r="BT1401">
        <v>32</v>
      </c>
      <c r="BU1401">
        <v>2.7490000000000001</v>
      </c>
      <c r="BV1401">
        <v>8.2000000000000003E-2</v>
      </c>
      <c r="BW1401" t="s">
        <v>324</v>
      </c>
      <c r="BX1401" t="s">
        <v>324</v>
      </c>
      <c r="BY1401">
        <v>2.831</v>
      </c>
      <c r="BZ1401" t="s">
        <v>324</v>
      </c>
      <c r="CA1401" t="s">
        <v>324</v>
      </c>
      <c r="CB1401" t="s">
        <v>324</v>
      </c>
      <c r="CC1401" t="s">
        <v>324</v>
      </c>
      <c r="CD1401">
        <v>0</v>
      </c>
      <c r="CE1401" t="s">
        <v>324</v>
      </c>
      <c r="CF1401" t="s">
        <v>324</v>
      </c>
      <c r="CG1401" t="s">
        <v>324</v>
      </c>
      <c r="CH1401" t="s">
        <v>324</v>
      </c>
      <c r="CI1401">
        <v>0</v>
      </c>
      <c r="CJ1401" t="s">
        <v>324</v>
      </c>
      <c r="CK1401" t="s">
        <v>324</v>
      </c>
      <c r="CL1401" t="s">
        <v>324</v>
      </c>
      <c r="CM1401" t="s">
        <v>324</v>
      </c>
      <c r="CN1401">
        <v>0</v>
      </c>
      <c r="CO1401">
        <v>2.895</v>
      </c>
      <c r="CP1401">
        <v>0.86399999999999999</v>
      </c>
      <c r="CQ1401" t="s">
        <v>179</v>
      </c>
      <c r="CR1401">
        <v>0</v>
      </c>
      <c r="CS1401">
        <v>3.7589999999999999</v>
      </c>
      <c r="CT1401">
        <v>515</v>
      </c>
      <c r="CU1401">
        <v>54</v>
      </c>
      <c r="CV1401">
        <v>0</v>
      </c>
      <c r="CW1401">
        <v>0</v>
      </c>
      <c r="CX1401">
        <v>569</v>
      </c>
      <c r="CY1401">
        <v>189.77099999999999</v>
      </c>
      <c r="CZ1401">
        <v>25.728999999999999</v>
      </c>
      <c r="DA1401">
        <v>0</v>
      </c>
      <c r="DB1401">
        <v>0</v>
      </c>
      <c r="DC1401">
        <v>215.5</v>
      </c>
    </row>
    <row r="1402" spans="1:107" x14ac:dyDescent="0.45">
      <c r="A1402">
        <v>2024</v>
      </c>
      <c r="B1402">
        <v>5</v>
      </c>
      <c r="C1402" t="s">
        <v>321</v>
      </c>
      <c r="D1402">
        <v>99999</v>
      </c>
      <c r="E1402" t="s">
        <v>329</v>
      </c>
      <c r="F1402" t="s">
        <v>323</v>
      </c>
      <c r="H1402">
        <v>0.40300000000000002</v>
      </c>
      <c r="I1402">
        <v>0.29799999999999999</v>
      </c>
      <c r="J1402" t="s">
        <v>324</v>
      </c>
      <c r="K1402" t="s">
        <v>324</v>
      </c>
      <c r="L1402">
        <v>0.70099999999999996</v>
      </c>
      <c r="M1402" t="s">
        <v>324</v>
      </c>
      <c r="N1402" t="s">
        <v>324</v>
      </c>
      <c r="O1402" t="s">
        <v>324</v>
      </c>
      <c r="P1402" t="s">
        <v>324</v>
      </c>
      <c r="Q1402" t="s">
        <v>324</v>
      </c>
      <c r="R1402" t="s">
        <v>324</v>
      </c>
      <c r="S1402" t="s">
        <v>324</v>
      </c>
      <c r="T1402" t="s">
        <v>324</v>
      </c>
      <c r="U1402" t="s">
        <v>324</v>
      </c>
      <c r="V1402">
        <v>0</v>
      </c>
      <c r="W1402" t="s">
        <v>324</v>
      </c>
      <c r="X1402" t="s">
        <v>324</v>
      </c>
      <c r="Y1402" t="s">
        <v>324</v>
      </c>
      <c r="Z1402" t="s">
        <v>324</v>
      </c>
      <c r="AA1402" t="s">
        <v>324</v>
      </c>
      <c r="AB1402" t="s">
        <v>324</v>
      </c>
      <c r="AC1402" t="s">
        <v>324</v>
      </c>
      <c r="AD1402" t="s">
        <v>324</v>
      </c>
      <c r="AE1402" t="s">
        <v>324</v>
      </c>
      <c r="AF1402" t="s">
        <v>324</v>
      </c>
      <c r="AG1402" t="s">
        <v>324</v>
      </c>
      <c r="AH1402" t="s">
        <v>324</v>
      </c>
      <c r="AI1402" t="s">
        <v>324</v>
      </c>
      <c r="AJ1402" t="s">
        <v>324</v>
      </c>
      <c r="AK1402">
        <v>0</v>
      </c>
      <c r="AL1402" t="s">
        <v>324</v>
      </c>
      <c r="AM1402" t="s">
        <v>324</v>
      </c>
      <c r="AN1402" t="s">
        <v>324</v>
      </c>
      <c r="AO1402" t="s">
        <v>324</v>
      </c>
      <c r="AP1402" t="s">
        <v>324</v>
      </c>
      <c r="AQ1402" t="s">
        <v>324</v>
      </c>
      <c r="AR1402" t="s">
        <v>324</v>
      </c>
      <c r="AS1402" t="s">
        <v>324</v>
      </c>
      <c r="AT1402" t="s">
        <v>324</v>
      </c>
      <c r="AU1402" t="s">
        <v>324</v>
      </c>
      <c r="AV1402" t="s">
        <v>324</v>
      </c>
      <c r="AW1402" t="s">
        <v>324</v>
      </c>
      <c r="AX1402" t="s">
        <v>324</v>
      </c>
      <c r="AY1402" t="s">
        <v>324</v>
      </c>
      <c r="AZ1402">
        <v>0</v>
      </c>
      <c r="BA1402" t="s">
        <v>324</v>
      </c>
      <c r="BB1402" t="s">
        <v>324</v>
      </c>
      <c r="BC1402" t="s">
        <v>324</v>
      </c>
      <c r="BD1402" t="s">
        <v>324</v>
      </c>
      <c r="BE1402" t="s">
        <v>324</v>
      </c>
      <c r="BF1402" t="s">
        <v>324</v>
      </c>
      <c r="BG1402" t="s">
        <v>324</v>
      </c>
      <c r="BH1402" t="s">
        <v>324</v>
      </c>
      <c r="BI1402" t="s">
        <v>324</v>
      </c>
      <c r="BJ1402" t="s">
        <v>324</v>
      </c>
      <c r="BK1402" t="s">
        <v>324</v>
      </c>
      <c r="BL1402" t="s">
        <v>324</v>
      </c>
      <c r="BM1402" t="s">
        <v>324</v>
      </c>
      <c r="BN1402" t="s">
        <v>324</v>
      </c>
      <c r="BO1402" t="s">
        <v>324</v>
      </c>
      <c r="BP1402" t="s">
        <v>324</v>
      </c>
      <c r="BQ1402" t="s">
        <v>324</v>
      </c>
      <c r="BR1402" t="s">
        <v>324</v>
      </c>
      <c r="BS1402" t="s">
        <v>324</v>
      </c>
      <c r="BT1402" t="s">
        <v>324</v>
      </c>
      <c r="BU1402" t="s">
        <v>324</v>
      </c>
      <c r="BV1402" t="s">
        <v>324</v>
      </c>
      <c r="BW1402" t="s">
        <v>324</v>
      </c>
      <c r="BX1402" t="s">
        <v>324</v>
      </c>
      <c r="BY1402" t="s">
        <v>324</v>
      </c>
      <c r="BZ1402" t="s">
        <v>324</v>
      </c>
      <c r="CA1402" t="s">
        <v>324</v>
      </c>
      <c r="CB1402" t="s">
        <v>324</v>
      </c>
      <c r="CC1402" t="s">
        <v>324</v>
      </c>
      <c r="CD1402" t="s">
        <v>324</v>
      </c>
      <c r="CE1402" t="s">
        <v>324</v>
      </c>
      <c r="CF1402" t="s">
        <v>324</v>
      </c>
      <c r="CG1402" t="s">
        <v>324</v>
      </c>
      <c r="CH1402" t="s">
        <v>324</v>
      </c>
      <c r="CI1402" t="s">
        <v>324</v>
      </c>
      <c r="CJ1402" t="s">
        <v>324</v>
      </c>
      <c r="CK1402" t="s">
        <v>324</v>
      </c>
      <c r="CL1402" t="s">
        <v>324</v>
      </c>
      <c r="CM1402" t="s">
        <v>324</v>
      </c>
      <c r="CN1402" t="s">
        <v>324</v>
      </c>
      <c r="CO1402">
        <v>0.40300000000000002</v>
      </c>
      <c r="CP1402">
        <v>0.29799999999999999</v>
      </c>
      <c r="CQ1402" t="s">
        <v>324</v>
      </c>
      <c r="CR1402" t="s">
        <v>324</v>
      </c>
      <c r="CS1402">
        <v>0.70099999999999996</v>
      </c>
      <c r="CT1402" t="s">
        <v>324</v>
      </c>
      <c r="CU1402" t="s">
        <v>324</v>
      </c>
      <c r="CV1402" t="s">
        <v>324</v>
      </c>
      <c r="CW1402" t="s">
        <v>324</v>
      </c>
      <c r="CX1402" t="s">
        <v>324</v>
      </c>
      <c r="CY1402" t="s">
        <v>324</v>
      </c>
      <c r="CZ1402" t="s">
        <v>324</v>
      </c>
      <c r="DA1402" t="s">
        <v>324</v>
      </c>
      <c r="DB1402" t="s">
        <v>324</v>
      </c>
      <c r="DC1402" t="s">
        <v>324</v>
      </c>
    </row>
    <row r="1403" spans="1:107" x14ac:dyDescent="0.45">
      <c r="A1403">
        <v>2024</v>
      </c>
      <c r="B1403">
        <v>5</v>
      </c>
      <c r="C1403" t="s">
        <v>86</v>
      </c>
      <c r="D1403">
        <v>99999</v>
      </c>
      <c r="E1403" t="s">
        <v>329</v>
      </c>
      <c r="F1403" t="s">
        <v>323</v>
      </c>
      <c r="H1403" t="s">
        <v>179</v>
      </c>
      <c r="I1403" t="s">
        <v>179</v>
      </c>
      <c r="J1403" t="s">
        <v>324</v>
      </c>
      <c r="K1403" t="s">
        <v>324</v>
      </c>
      <c r="L1403" t="s">
        <v>179</v>
      </c>
      <c r="M1403" t="s">
        <v>324</v>
      </c>
      <c r="N1403" t="s">
        <v>324</v>
      </c>
      <c r="O1403" t="s">
        <v>324</v>
      </c>
      <c r="P1403" t="s">
        <v>324</v>
      </c>
      <c r="Q1403" t="s">
        <v>324</v>
      </c>
      <c r="R1403" t="s">
        <v>324</v>
      </c>
      <c r="S1403" t="s">
        <v>324</v>
      </c>
      <c r="T1403" t="s">
        <v>324</v>
      </c>
      <c r="U1403" t="s">
        <v>324</v>
      </c>
      <c r="V1403" t="s">
        <v>324</v>
      </c>
      <c r="W1403" t="s">
        <v>324</v>
      </c>
      <c r="X1403" t="s">
        <v>324</v>
      </c>
      <c r="Y1403" t="s">
        <v>324</v>
      </c>
      <c r="Z1403" t="s">
        <v>324</v>
      </c>
      <c r="AA1403" t="s">
        <v>324</v>
      </c>
      <c r="AB1403" t="s">
        <v>324</v>
      </c>
      <c r="AC1403" t="s">
        <v>324</v>
      </c>
      <c r="AD1403" t="s">
        <v>324</v>
      </c>
      <c r="AE1403" t="s">
        <v>324</v>
      </c>
      <c r="AF1403" t="s">
        <v>324</v>
      </c>
      <c r="AG1403" t="s">
        <v>324</v>
      </c>
      <c r="AH1403" t="s">
        <v>324</v>
      </c>
      <c r="AI1403" t="s">
        <v>324</v>
      </c>
      <c r="AJ1403" t="s">
        <v>324</v>
      </c>
      <c r="AK1403" t="s">
        <v>324</v>
      </c>
      <c r="AL1403" t="s">
        <v>324</v>
      </c>
      <c r="AM1403" t="s">
        <v>324</v>
      </c>
      <c r="AN1403" t="s">
        <v>324</v>
      </c>
      <c r="AO1403" t="s">
        <v>324</v>
      </c>
      <c r="AP1403" t="s">
        <v>324</v>
      </c>
      <c r="AQ1403" t="s">
        <v>324</v>
      </c>
      <c r="AR1403" t="s">
        <v>324</v>
      </c>
      <c r="AS1403" t="s">
        <v>324</v>
      </c>
      <c r="AT1403" t="s">
        <v>324</v>
      </c>
      <c r="AU1403" t="s">
        <v>324</v>
      </c>
      <c r="AV1403" t="s">
        <v>324</v>
      </c>
      <c r="AW1403" t="s">
        <v>324</v>
      </c>
      <c r="AX1403" t="s">
        <v>324</v>
      </c>
      <c r="AY1403" t="s">
        <v>324</v>
      </c>
      <c r="AZ1403" t="s">
        <v>324</v>
      </c>
      <c r="BA1403" t="s">
        <v>324</v>
      </c>
      <c r="BB1403" t="s">
        <v>324</v>
      </c>
      <c r="BC1403" t="s">
        <v>324</v>
      </c>
      <c r="BD1403" t="s">
        <v>324</v>
      </c>
      <c r="BE1403" t="s">
        <v>324</v>
      </c>
      <c r="BF1403" t="s">
        <v>324</v>
      </c>
      <c r="BG1403" t="s">
        <v>324</v>
      </c>
      <c r="BH1403" t="s">
        <v>324</v>
      </c>
      <c r="BI1403" t="s">
        <v>324</v>
      </c>
      <c r="BJ1403" t="s">
        <v>324</v>
      </c>
      <c r="BK1403" t="s">
        <v>324</v>
      </c>
      <c r="BL1403" t="s">
        <v>324</v>
      </c>
      <c r="BM1403" t="s">
        <v>324</v>
      </c>
      <c r="BN1403" t="s">
        <v>324</v>
      </c>
      <c r="BO1403" t="s">
        <v>324</v>
      </c>
      <c r="BP1403" t="s">
        <v>324</v>
      </c>
      <c r="BQ1403" t="s">
        <v>324</v>
      </c>
      <c r="BR1403" t="s">
        <v>324</v>
      </c>
      <c r="BS1403" t="s">
        <v>324</v>
      </c>
      <c r="BT1403" t="s">
        <v>324</v>
      </c>
      <c r="BU1403" t="s">
        <v>324</v>
      </c>
      <c r="BV1403" t="s">
        <v>324</v>
      </c>
      <c r="BW1403" t="s">
        <v>324</v>
      </c>
      <c r="BX1403" t="s">
        <v>324</v>
      </c>
      <c r="BY1403" t="s">
        <v>324</v>
      </c>
      <c r="BZ1403" t="s">
        <v>324</v>
      </c>
      <c r="CA1403" t="s">
        <v>324</v>
      </c>
      <c r="CB1403" t="s">
        <v>324</v>
      </c>
      <c r="CC1403" t="s">
        <v>324</v>
      </c>
      <c r="CD1403" t="s">
        <v>324</v>
      </c>
      <c r="CE1403" t="s">
        <v>324</v>
      </c>
      <c r="CF1403" t="s">
        <v>324</v>
      </c>
      <c r="CG1403" t="s">
        <v>324</v>
      </c>
      <c r="CH1403" t="s">
        <v>324</v>
      </c>
      <c r="CI1403" t="s">
        <v>324</v>
      </c>
      <c r="CJ1403" t="s">
        <v>324</v>
      </c>
      <c r="CK1403" t="s">
        <v>324</v>
      </c>
      <c r="CL1403" t="s">
        <v>324</v>
      </c>
      <c r="CM1403" t="s">
        <v>324</v>
      </c>
      <c r="CN1403" t="s">
        <v>324</v>
      </c>
      <c r="CO1403" t="s">
        <v>179</v>
      </c>
      <c r="CP1403" t="s">
        <v>179</v>
      </c>
      <c r="CQ1403" t="s">
        <v>324</v>
      </c>
      <c r="CR1403" t="s">
        <v>324</v>
      </c>
      <c r="CS1403" t="s">
        <v>179</v>
      </c>
      <c r="CT1403" t="s">
        <v>324</v>
      </c>
      <c r="CU1403" t="s">
        <v>324</v>
      </c>
      <c r="CV1403" t="s">
        <v>324</v>
      </c>
      <c r="CW1403" t="s">
        <v>324</v>
      </c>
      <c r="CX1403" t="s">
        <v>324</v>
      </c>
      <c r="CY1403" t="s">
        <v>324</v>
      </c>
      <c r="CZ1403" t="s">
        <v>324</v>
      </c>
      <c r="DA1403" t="s">
        <v>324</v>
      </c>
      <c r="DB1403" t="s">
        <v>324</v>
      </c>
      <c r="DC1403" t="s">
        <v>324</v>
      </c>
    </row>
    <row r="1404" spans="1:107" x14ac:dyDescent="0.45">
      <c r="A1404">
        <v>2024</v>
      </c>
      <c r="B1404">
        <v>5</v>
      </c>
      <c r="C1404" t="s">
        <v>94</v>
      </c>
      <c r="D1404">
        <v>814</v>
      </c>
      <c r="E1404" t="s">
        <v>330</v>
      </c>
      <c r="F1404" t="s">
        <v>323</v>
      </c>
      <c r="G1404" t="s">
        <v>247</v>
      </c>
      <c r="H1404">
        <v>75.509</v>
      </c>
      <c r="I1404">
        <v>70.736000000000004</v>
      </c>
      <c r="J1404">
        <v>7.4509999999999996</v>
      </c>
      <c r="K1404" t="s">
        <v>324</v>
      </c>
      <c r="L1404">
        <v>153.696</v>
      </c>
      <c r="M1404">
        <v>7118</v>
      </c>
      <c r="N1404">
        <v>297</v>
      </c>
      <c r="O1404">
        <v>39</v>
      </c>
      <c r="P1404" t="s">
        <v>324</v>
      </c>
      <c r="Q1404">
        <v>7454</v>
      </c>
      <c r="R1404" t="s">
        <v>324</v>
      </c>
      <c r="S1404" t="s">
        <v>324</v>
      </c>
      <c r="T1404" t="s">
        <v>324</v>
      </c>
      <c r="U1404" t="s">
        <v>324</v>
      </c>
      <c r="V1404">
        <v>0</v>
      </c>
      <c r="W1404" t="s">
        <v>324</v>
      </c>
      <c r="X1404" t="s">
        <v>324</v>
      </c>
      <c r="Y1404" t="s">
        <v>324</v>
      </c>
      <c r="Z1404" t="s">
        <v>324</v>
      </c>
      <c r="AA1404">
        <v>0</v>
      </c>
      <c r="AB1404" t="s">
        <v>324</v>
      </c>
      <c r="AC1404" t="s">
        <v>324</v>
      </c>
      <c r="AD1404" t="s">
        <v>324</v>
      </c>
      <c r="AE1404" t="s">
        <v>324</v>
      </c>
      <c r="AF1404">
        <v>0</v>
      </c>
      <c r="AG1404" t="s">
        <v>324</v>
      </c>
      <c r="AH1404" t="s">
        <v>324</v>
      </c>
      <c r="AI1404" t="s">
        <v>324</v>
      </c>
      <c r="AJ1404" t="s">
        <v>324</v>
      </c>
      <c r="AK1404">
        <v>0</v>
      </c>
      <c r="AL1404" t="s">
        <v>324</v>
      </c>
      <c r="AM1404" t="s">
        <v>324</v>
      </c>
      <c r="AN1404" t="s">
        <v>324</v>
      </c>
      <c r="AO1404" t="s">
        <v>324</v>
      </c>
      <c r="AP1404">
        <v>0</v>
      </c>
      <c r="AQ1404" t="s">
        <v>324</v>
      </c>
      <c r="AR1404" t="s">
        <v>324</v>
      </c>
      <c r="AS1404" t="s">
        <v>324</v>
      </c>
      <c r="AT1404" t="s">
        <v>324</v>
      </c>
      <c r="AU1404">
        <v>0</v>
      </c>
      <c r="AV1404" t="s">
        <v>324</v>
      </c>
      <c r="AW1404" t="s">
        <v>324</v>
      </c>
      <c r="AX1404" t="s">
        <v>324</v>
      </c>
      <c r="AY1404" t="s">
        <v>324</v>
      </c>
      <c r="AZ1404">
        <v>0</v>
      </c>
      <c r="BA1404" t="s">
        <v>324</v>
      </c>
      <c r="BB1404" t="s">
        <v>324</v>
      </c>
      <c r="BC1404" t="s">
        <v>324</v>
      </c>
      <c r="BD1404" t="s">
        <v>324</v>
      </c>
      <c r="BE1404">
        <v>0</v>
      </c>
      <c r="BF1404" t="s">
        <v>324</v>
      </c>
      <c r="BG1404" t="s">
        <v>324</v>
      </c>
      <c r="BH1404" t="s">
        <v>324</v>
      </c>
      <c r="BI1404" t="s">
        <v>324</v>
      </c>
      <c r="BJ1404">
        <v>0</v>
      </c>
      <c r="BK1404">
        <v>7.0000000000000001E-3</v>
      </c>
      <c r="BL1404">
        <v>2E-3</v>
      </c>
      <c r="BM1404">
        <v>6.0000000000000001E-3</v>
      </c>
      <c r="BN1404">
        <v>0</v>
      </c>
      <c r="BO1404">
        <v>1.4999999999999999E-2</v>
      </c>
      <c r="BP1404">
        <v>1</v>
      </c>
      <c r="BQ1404">
        <v>1</v>
      </c>
      <c r="BR1404">
        <v>2</v>
      </c>
      <c r="BS1404">
        <v>0</v>
      </c>
      <c r="BT1404">
        <v>4</v>
      </c>
      <c r="BU1404" t="s">
        <v>324</v>
      </c>
      <c r="BV1404" t="s">
        <v>324</v>
      </c>
      <c r="BW1404" t="s">
        <v>324</v>
      </c>
      <c r="BX1404" t="s">
        <v>324</v>
      </c>
      <c r="BY1404">
        <v>0</v>
      </c>
      <c r="BZ1404">
        <v>2.1999999999999999E-2</v>
      </c>
      <c r="CA1404">
        <v>0</v>
      </c>
      <c r="CB1404">
        <v>0</v>
      </c>
      <c r="CC1404">
        <v>0</v>
      </c>
      <c r="CD1404">
        <v>2.1999999999999999E-2</v>
      </c>
      <c r="CE1404">
        <v>1</v>
      </c>
      <c r="CF1404">
        <v>0</v>
      </c>
      <c r="CG1404">
        <v>0</v>
      </c>
      <c r="CH1404">
        <v>0</v>
      </c>
      <c r="CI1404">
        <v>1</v>
      </c>
      <c r="CJ1404" t="s">
        <v>324</v>
      </c>
      <c r="CK1404" t="s">
        <v>324</v>
      </c>
      <c r="CL1404" t="s">
        <v>324</v>
      </c>
      <c r="CM1404" t="s">
        <v>324</v>
      </c>
      <c r="CN1404">
        <v>0</v>
      </c>
      <c r="CO1404">
        <v>75.537999999999997</v>
      </c>
      <c r="CP1404">
        <v>70.738</v>
      </c>
      <c r="CQ1404">
        <v>7.4569999999999999</v>
      </c>
      <c r="CR1404">
        <v>0</v>
      </c>
      <c r="CS1404">
        <v>153.733</v>
      </c>
      <c r="CT1404">
        <v>7120</v>
      </c>
      <c r="CU1404">
        <v>298</v>
      </c>
      <c r="CV1404">
        <v>41</v>
      </c>
      <c r="CW1404">
        <v>0</v>
      </c>
      <c r="CX1404">
        <v>7459</v>
      </c>
      <c r="CY1404">
        <v>0</v>
      </c>
      <c r="CZ1404">
        <v>0</v>
      </c>
      <c r="DA1404">
        <v>0</v>
      </c>
      <c r="DB1404">
        <v>0</v>
      </c>
      <c r="DC1404">
        <v>0</v>
      </c>
    </row>
    <row r="1405" spans="1:107" x14ac:dyDescent="0.45">
      <c r="A1405">
        <v>2024</v>
      </c>
      <c r="B1405">
        <v>5</v>
      </c>
      <c r="C1405" t="s">
        <v>94</v>
      </c>
      <c r="D1405">
        <v>817</v>
      </c>
      <c r="E1405" t="s">
        <v>331</v>
      </c>
      <c r="F1405" t="s">
        <v>323</v>
      </c>
      <c r="G1405" t="s">
        <v>244</v>
      </c>
      <c r="H1405">
        <v>11.11</v>
      </c>
      <c r="I1405">
        <v>2.1139999999999999</v>
      </c>
      <c r="J1405" t="s">
        <v>324</v>
      </c>
      <c r="K1405" t="s">
        <v>324</v>
      </c>
      <c r="L1405">
        <v>13.224</v>
      </c>
      <c r="M1405">
        <v>933</v>
      </c>
      <c r="N1405">
        <v>16</v>
      </c>
      <c r="O1405" t="s">
        <v>324</v>
      </c>
      <c r="P1405" t="s">
        <v>324</v>
      </c>
      <c r="Q1405">
        <v>949</v>
      </c>
      <c r="R1405" t="s">
        <v>324</v>
      </c>
      <c r="S1405" t="s">
        <v>324</v>
      </c>
      <c r="T1405" t="s">
        <v>324</v>
      </c>
      <c r="U1405" t="s">
        <v>324</v>
      </c>
      <c r="V1405">
        <v>0</v>
      </c>
      <c r="W1405" t="s">
        <v>324</v>
      </c>
      <c r="X1405" t="s">
        <v>324</v>
      </c>
      <c r="Y1405" t="s">
        <v>324</v>
      </c>
      <c r="Z1405" t="s">
        <v>324</v>
      </c>
      <c r="AA1405">
        <v>0</v>
      </c>
      <c r="AB1405">
        <v>724.84699999999998</v>
      </c>
      <c r="AC1405">
        <v>234.24</v>
      </c>
      <c r="AD1405" t="s">
        <v>324</v>
      </c>
      <c r="AE1405" t="s">
        <v>324</v>
      </c>
      <c r="AF1405">
        <v>959.08699999999999</v>
      </c>
      <c r="AG1405" t="s">
        <v>324</v>
      </c>
      <c r="AH1405" t="s">
        <v>324</v>
      </c>
      <c r="AI1405" t="s">
        <v>324</v>
      </c>
      <c r="AJ1405" t="s">
        <v>324</v>
      </c>
      <c r="AK1405">
        <v>0</v>
      </c>
      <c r="AL1405" t="s">
        <v>324</v>
      </c>
      <c r="AM1405" t="s">
        <v>324</v>
      </c>
      <c r="AN1405" t="s">
        <v>324</v>
      </c>
      <c r="AO1405" t="s">
        <v>324</v>
      </c>
      <c r="AP1405">
        <v>0</v>
      </c>
      <c r="AQ1405" t="s">
        <v>324</v>
      </c>
      <c r="AR1405" t="s">
        <v>324</v>
      </c>
      <c r="AS1405" t="s">
        <v>324</v>
      </c>
      <c r="AT1405" t="s">
        <v>324</v>
      </c>
      <c r="AU1405">
        <v>0</v>
      </c>
      <c r="AV1405" t="s">
        <v>324</v>
      </c>
      <c r="AW1405" t="s">
        <v>324</v>
      </c>
      <c r="AX1405" t="s">
        <v>324</v>
      </c>
      <c r="AY1405" t="s">
        <v>324</v>
      </c>
      <c r="AZ1405">
        <v>0</v>
      </c>
      <c r="BA1405" t="s">
        <v>324</v>
      </c>
      <c r="BB1405" t="s">
        <v>324</v>
      </c>
      <c r="BC1405" t="s">
        <v>324</v>
      </c>
      <c r="BD1405" t="s">
        <v>324</v>
      </c>
      <c r="BE1405">
        <v>0</v>
      </c>
      <c r="BF1405" t="s">
        <v>324</v>
      </c>
      <c r="BG1405" t="s">
        <v>324</v>
      </c>
      <c r="BH1405" t="s">
        <v>324</v>
      </c>
      <c r="BI1405" t="s">
        <v>324</v>
      </c>
      <c r="BJ1405">
        <v>0</v>
      </c>
      <c r="BK1405">
        <v>1E-3</v>
      </c>
      <c r="BL1405" t="s">
        <v>324</v>
      </c>
      <c r="BM1405" t="s">
        <v>324</v>
      </c>
      <c r="BN1405" t="s">
        <v>324</v>
      </c>
      <c r="BO1405">
        <v>1E-3</v>
      </c>
      <c r="BP1405">
        <v>1</v>
      </c>
      <c r="BQ1405" t="s">
        <v>324</v>
      </c>
      <c r="BR1405" t="s">
        <v>324</v>
      </c>
      <c r="BS1405" t="s">
        <v>324</v>
      </c>
      <c r="BT1405">
        <v>1</v>
      </c>
      <c r="BU1405">
        <v>0</v>
      </c>
      <c r="BV1405" t="s">
        <v>324</v>
      </c>
      <c r="BW1405" t="s">
        <v>324</v>
      </c>
      <c r="BX1405" t="s">
        <v>324</v>
      </c>
      <c r="BY1405">
        <v>0</v>
      </c>
      <c r="BZ1405" t="s">
        <v>324</v>
      </c>
      <c r="CA1405" t="s">
        <v>324</v>
      </c>
      <c r="CB1405" t="s">
        <v>324</v>
      </c>
      <c r="CC1405" t="s">
        <v>324</v>
      </c>
      <c r="CD1405">
        <v>0</v>
      </c>
      <c r="CE1405" t="s">
        <v>324</v>
      </c>
      <c r="CF1405" t="s">
        <v>324</v>
      </c>
      <c r="CG1405" t="s">
        <v>324</v>
      </c>
      <c r="CH1405" t="s">
        <v>324</v>
      </c>
      <c r="CI1405">
        <v>0</v>
      </c>
      <c r="CJ1405" t="s">
        <v>324</v>
      </c>
      <c r="CK1405" t="s">
        <v>324</v>
      </c>
      <c r="CL1405" t="s">
        <v>324</v>
      </c>
      <c r="CM1405" t="s">
        <v>324</v>
      </c>
      <c r="CN1405">
        <v>0</v>
      </c>
      <c r="CO1405">
        <v>11.111000000000001</v>
      </c>
      <c r="CP1405">
        <v>2.1139999999999999</v>
      </c>
      <c r="CQ1405" t="s">
        <v>179</v>
      </c>
      <c r="CR1405">
        <v>0</v>
      </c>
      <c r="CS1405">
        <v>13.225</v>
      </c>
      <c r="CT1405">
        <v>934</v>
      </c>
      <c r="CU1405">
        <v>16</v>
      </c>
      <c r="CV1405">
        <v>0</v>
      </c>
      <c r="CW1405">
        <v>0</v>
      </c>
      <c r="CX1405">
        <v>950</v>
      </c>
      <c r="CY1405">
        <v>724.84699999999998</v>
      </c>
      <c r="CZ1405">
        <v>234.24</v>
      </c>
      <c r="DA1405">
        <v>0</v>
      </c>
      <c r="DB1405">
        <v>0</v>
      </c>
      <c r="DC1405">
        <v>959.08699999999999</v>
      </c>
    </row>
    <row r="1406" spans="1:107" x14ac:dyDescent="0.45">
      <c r="A1406">
        <v>2024</v>
      </c>
      <c r="B1406">
        <v>5</v>
      </c>
      <c r="C1406" t="s">
        <v>94</v>
      </c>
      <c r="D1406">
        <v>3093</v>
      </c>
      <c r="E1406" t="s">
        <v>332</v>
      </c>
      <c r="F1406" t="s">
        <v>323</v>
      </c>
      <c r="G1406" t="s">
        <v>247</v>
      </c>
      <c r="H1406">
        <v>17.741</v>
      </c>
      <c r="I1406" t="s">
        <v>324</v>
      </c>
      <c r="J1406" t="s">
        <v>324</v>
      </c>
      <c r="K1406" t="s">
        <v>324</v>
      </c>
      <c r="L1406">
        <v>17.741</v>
      </c>
      <c r="M1406">
        <v>2091</v>
      </c>
      <c r="N1406" t="s">
        <v>324</v>
      </c>
      <c r="O1406" t="s">
        <v>324</v>
      </c>
      <c r="P1406" t="s">
        <v>324</v>
      </c>
      <c r="Q1406">
        <v>2091</v>
      </c>
      <c r="R1406" t="s">
        <v>324</v>
      </c>
      <c r="S1406" t="s">
        <v>324</v>
      </c>
      <c r="T1406" t="s">
        <v>324</v>
      </c>
      <c r="U1406" t="s">
        <v>324</v>
      </c>
      <c r="V1406">
        <v>0</v>
      </c>
      <c r="W1406" t="s">
        <v>324</v>
      </c>
      <c r="X1406" t="s">
        <v>324</v>
      </c>
      <c r="Y1406" t="s">
        <v>324</v>
      </c>
      <c r="Z1406" t="s">
        <v>324</v>
      </c>
      <c r="AA1406">
        <v>0</v>
      </c>
      <c r="AB1406" t="s">
        <v>324</v>
      </c>
      <c r="AC1406" t="s">
        <v>324</v>
      </c>
      <c r="AD1406" t="s">
        <v>324</v>
      </c>
      <c r="AE1406" t="s">
        <v>324</v>
      </c>
      <c r="AF1406">
        <v>0</v>
      </c>
      <c r="AG1406" t="s">
        <v>324</v>
      </c>
      <c r="AH1406" t="s">
        <v>324</v>
      </c>
      <c r="AI1406" t="s">
        <v>324</v>
      </c>
      <c r="AJ1406" t="s">
        <v>324</v>
      </c>
      <c r="AK1406">
        <v>0</v>
      </c>
      <c r="AL1406" t="s">
        <v>324</v>
      </c>
      <c r="AM1406" t="s">
        <v>324</v>
      </c>
      <c r="AN1406" t="s">
        <v>324</v>
      </c>
      <c r="AO1406" t="s">
        <v>324</v>
      </c>
      <c r="AP1406">
        <v>0</v>
      </c>
      <c r="AQ1406" t="s">
        <v>324</v>
      </c>
      <c r="AR1406" t="s">
        <v>324</v>
      </c>
      <c r="AS1406" t="s">
        <v>324</v>
      </c>
      <c r="AT1406" t="s">
        <v>324</v>
      </c>
      <c r="AU1406">
        <v>0</v>
      </c>
      <c r="AV1406" t="s">
        <v>324</v>
      </c>
      <c r="AW1406" t="s">
        <v>324</v>
      </c>
      <c r="AX1406" t="s">
        <v>324</v>
      </c>
      <c r="AY1406" t="s">
        <v>324</v>
      </c>
      <c r="AZ1406">
        <v>0</v>
      </c>
      <c r="BA1406" t="s">
        <v>324</v>
      </c>
      <c r="BB1406" t="s">
        <v>324</v>
      </c>
      <c r="BC1406" t="s">
        <v>324</v>
      </c>
      <c r="BD1406" t="s">
        <v>324</v>
      </c>
      <c r="BE1406">
        <v>0</v>
      </c>
      <c r="BF1406" t="s">
        <v>324</v>
      </c>
      <c r="BG1406" t="s">
        <v>324</v>
      </c>
      <c r="BH1406" t="s">
        <v>324</v>
      </c>
      <c r="BI1406" t="s">
        <v>324</v>
      </c>
      <c r="BJ1406">
        <v>0</v>
      </c>
      <c r="BK1406">
        <v>1.9E-2</v>
      </c>
      <c r="BL1406" t="s">
        <v>324</v>
      </c>
      <c r="BM1406" t="s">
        <v>324</v>
      </c>
      <c r="BN1406" t="s">
        <v>324</v>
      </c>
      <c r="BO1406">
        <v>1.9E-2</v>
      </c>
      <c r="BP1406">
        <v>3</v>
      </c>
      <c r="BQ1406" t="s">
        <v>324</v>
      </c>
      <c r="BR1406" t="s">
        <v>324</v>
      </c>
      <c r="BS1406" t="s">
        <v>324</v>
      </c>
      <c r="BT1406">
        <v>3</v>
      </c>
      <c r="BU1406" t="s">
        <v>324</v>
      </c>
      <c r="BV1406" t="s">
        <v>324</v>
      </c>
      <c r="BW1406" t="s">
        <v>324</v>
      </c>
      <c r="BX1406" t="s">
        <v>324</v>
      </c>
      <c r="BY1406">
        <v>0</v>
      </c>
      <c r="BZ1406" t="s">
        <v>324</v>
      </c>
      <c r="CA1406" t="s">
        <v>324</v>
      </c>
      <c r="CB1406" t="s">
        <v>324</v>
      </c>
      <c r="CC1406" t="s">
        <v>324</v>
      </c>
      <c r="CD1406">
        <v>0</v>
      </c>
      <c r="CE1406" t="s">
        <v>324</v>
      </c>
      <c r="CF1406" t="s">
        <v>324</v>
      </c>
      <c r="CG1406" t="s">
        <v>324</v>
      </c>
      <c r="CH1406" t="s">
        <v>324</v>
      </c>
      <c r="CI1406">
        <v>0</v>
      </c>
      <c r="CJ1406" t="s">
        <v>324</v>
      </c>
      <c r="CK1406" t="s">
        <v>324</v>
      </c>
      <c r="CL1406" t="s">
        <v>324</v>
      </c>
      <c r="CM1406" t="s">
        <v>324</v>
      </c>
      <c r="CN1406">
        <v>0</v>
      </c>
      <c r="CO1406">
        <v>17.760000000000002</v>
      </c>
      <c r="CP1406" t="s">
        <v>179</v>
      </c>
      <c r="CQ1406" t="s">
        <v>179</v>
      </c>
      <c r="CR1406">
        <v>0</v>
      </c>
      <c r="CS1406">
        <v>17.760000000000002</v>
      </c>
      <c r="CT1406">
        <v>2094</v>
      </c>
      <c r="CU1406">
        <v>0</v>
      </c>
      <c r="CV1406">
        <v>0</v>
      </c>
      <c r="CW1406">
        <v>0</v>
      </c>
      <c r="CX1406">
        <v>2094</v>
      </c>
      <c r="CY1406">
        <v>0</v>
      </c>
      <c r="CZ1406">
        <v>0</v>
      </c>
      <c r="DA1406">
        <v>0</v>
      </c>
      <c r="DB1406">
        <v>0</v>
      </c>
      <c r="DC1406">
        <v>0</v>
      </c>
    </row>
    <row r="1407" spans="1:107" x14ac:dyDescent="0.45">
      <c r="A1407">
        <v>2024</v>
      </c>
      <c r="B1407">
        <v>5</v>
      </c>
      <c r="C1407" t="s">
        <v>94</v>
      </c>
      <c r="D1407">
        <v>5860</v>
      </c>
      <c r="E1407" t="s">
        <v>333</v>
      </c>
      <c r="F1407" t="s">
        <v>323</v>
      </c>
      <c r="G1407" t="s">
        <v>247</v>
      </c>
      <c r="H1407">
        <v>1.196</v>
      </c>
      <c r="I1407">
        <v>4.0000000000000001E-3</v>
      </c>
      <c r="J1407">
        <v>0</v>
      </c>
      <c r="K1407">
        <v>0</v>
      </c>
      <c r="L1407">
        <v>1.2</v>
      </c>
      <c r="M1407">
        <v>135</v>
      </c>
      <c r="N1407">
        <v>1</v>
      </c>
      <c r="O1407">
        <v>0</v>
      </c>
      <c r="P1407">
        <v>0</v>
      </c>
      <c r="Q1407">
        <v>136</v>
      </c>
      <c r="R1407" t="s">
        <v>324</v>
      </c>
      <c r="S1407" t="s">
        <v>324</v>
      </c>
      <c r="T1407" t="s">
        <v>324</v>
      </c>
      <c r="U1407" t="s">
        <v>324</v>
      </c>
      <c r="V1407">
        <v>0</v>
      </c>
      <c r="W1407" t="s">
        <v>324</v>
      </c>
      <c r="X1407" t="s">
        <v>324</v>
      </c>
      <c r="Y1407" t="s">
        <v>324</v>
      </c>
      <c r="Z1407" t="s">
        <v>324</v>
      </c>
      <c r="AA1407">
        <v>0</v>
      </c>
      <c r="AB1407">
        <v>32.427999999999997</v>
      </c>
      <c r="AC1407">
        <v>4.3999999999999997E-2</v>
      </c>
      <c r="AD1407" t="s">
        <v>324</v>
      </c>
      <c r="AE1407" t="s">
        <v>324</v>
      </c>
      <c r="AF1407">
        <v>32.472000000000001</v>
      </c>
      <c r="AG1407" t="s">
        <v>324</v>
      </c>
      <c r="AH1407" t="s">
        <v>324</v>
      </c>
      <c r="AI1407" t="s">
        <v>324</v>
      </c>
      <c r="AJ1407" t="s">
        <v>324</v>
      </c>
      <c r="AK1407">
        <v>0</v>
      </c>
      <c r="AL1407" t="s">
        <v>324</v>
      </c>
      <c r="AM1407" t="s">
        <v>324</v>
      </c>
      <c r="AN1407" t="s">
        <v>324</v>
      </c>
      <c r="AO1407" t="s">
        <v>324</v>
      </c>
      <c r="AP1407">
        <v>0</v>
      </c>
      <c r="AQ1407" t="s">
        <v>324</v>
      </c>
      <c r="AR1407" t="s">
        <v>324</v>
      </c>
      <c r="AS1407" t="s">
        <v>324</v>
      </c>
      <c r="AT1407" t="s">
        <v>324</v>
      </c>
      <c r="AU1407">
        <v>0</v>
      </c>
      <c r="AV1407" t="s">
        <v>324</v>
      </c>
      <c r="AW1407" t="s">
        <v>324</v>
      </c>
      <c r="AX1407" t="s">
        <v>324</v>
      </c>
      <c r="AY1407" t="s">
        <v>324</v>
      </c>
      <c r="AZ1407">
        <v>0</v>
      </c>
      <c r="BA1407" t="s">
        <v>324</v>
      </c>
      <c r="BB1407" t="s">
        <v>324</v>
      </c>
      <c r="BC1407" t="s">
        <v>324</v>
      </c>
      <c r="BD1407" t="s">
        <v>324</v>
      </c>
      <c r="BE1407">
        <v>0</v>
      </c>
      <c r="BF1407" t="s">
        <v>324</v>
      </c>
      <c r="BG1407" t="s">
        <v>324</v>
      </c>
      <c r="BH1407" t="s">
        <v>324</v>
      </c>
      <c r="BI1407" t="s">
        <v>324</v>
      </c>
      <c r="BJ1407">
        <v>0</v>
      </c>
      <c r="BK1407" t="s">
        <v>324</v>
      </c>
      <c r="BL1407" t="s">
        <v>324</v>
      </c>
      <c r="BM1407" t="s">
        <v>324</v>
      </c>
      <c r="BN1407" t="s">
        <v>324</v>
      </c>
      <c r="BO1407">
        <v>0</v>
      </c>
      <c r="BP1407" t="s">
        <v>324</v>
      </c>
      <c r="BQ1407" t="s">
        <v>324</v>
      </c>
      <c r="BR1407" t="s">
        <v>324</v>
      </c>
      <c r="BS1407" t="s">
        <v>324</v>
      </c>
      <c r="BT1407">
        <v>0</v>
      </c>
      <c r="BU1407" t="s">
        <v>324</v>
      </c>
      <c r="BV1407" t="s">
        <v>324</v>
      </c>
      <c r="BW1407" t="s">
        <v>324</v>
      </c>
      <c r="BX1407" t="s">
        <v>324</v>
      </c>
      <c r="BY1407">
        <v>0</v>
      </c>
      <c r="BZ1407" t="s">
        <v>324</v>
      </c>
      <c r="CA1407" t="s">
        <v>324</v>
      </c>
      <c r="CB1407" t="s">
        <v>324</v>
      </c>
      <c r="CC1407" t="s">
        <v>324</v>
      </c>
      <c r="CD1407">
        <v>0</v>
      </c>
      <c r="CE1407" t="s">
        <v>324</v>
      </c>
      <c r="CF1407" t="s">
        <v>324</v>
      </c>
      <c r="CG1407" t="s">
        <v>324</v>
      </c>
      <c r="CH1407" t="s">
        <v>324</v>
      </c>
      <c r="CI1407">
        <v>0</v>
      </c>
      <c r="CJ1407" t="s">
        <v>324</v>
      </c>
      <c r="CK1407" t="s">
        <v>324</v>
      </c>
      <c r="CL1407" t="s">
        <v>324</v>
      </c>
      <c r="CM1407" t="s">
        <v>324</v>
      </c>
      <c r="CN1407">
        <v>0</v>
      </c>
      <c r="CO1407">
        <v>1.196</v>
      </c>
      <c r="CP1407">
        <v>4.0000000000000001E-3</v>
      </c>
      <c r="CQ1407" t="s">
        <v>179</v>
      </c>
      <c r="CR1407">
        <v>0</v>
      </c>
      <c r="CS1407">
        <v>1.2</v>
      </c>
      <c r="CT1407">
        <v>135</v>
      </c>
      <c r="CU1407">
        <v>1</v>
      </c>
      <c r="CV1407">
        <v>0</v>
      </c>
      <c r="CW1407">
        <v>0</v>
      </c>
      <c r="CX1407">
        <v>136</v>
      </c>
      <c r="CY1407">
        <v>32.427999999999997</v>
      </c>
      <c r="CZ1407">
        <v>4.3999999999999997E-2</v>
      </c>
      <c r="DA1407">
        <v>0</v>
      </c>
      <c r="DB1407">
        <v>0</v>
      </c>
      <c r="DC1407">
        <v>32.472000000000001</v>
      </c>
    </row>
    <row r="1408" spans="1:107" x14ac:dyDescent="0.45">
      <c r="A1408">
        <v>2024</v>
      </c>
      <c r="B1408">
        <v>5</v>
      </c>
      <c r="C1408" t="s">
        <v>94</v>
      </c>
      <c r="D1408">
        <v>6342</v>
      </c>
      <c r="E1408" t="s">
        <v>334</v>
      </c>
      <c r="F1408" t="s">
        <v>323</v>
      </c>
      <c r="G1408" t="s">
        <v>244</v>
      </c>
      <c r="H1408">
        <v>16.46</v>
      </c>
      <c r="I1408">
        <v>2.4900000000000002</v>
      </c>
      <c r="J1408">
        <v>0.79100000000000004</v>
      </c>
      <c r="K1408">
        <v>0</v>
      </c>
      <c r="L1408">
        <v>19.741</v>
      </c>
      <c r="M1408">
        <v>1785</v>
      </c>
      <c r="N1408">
        <v>13</v>
      </c>
      <c r="O1408">
        <v>7</v>
      </c>
      <c r="P1408">
        <v>0</v>
      </c>
      <c r="Q1408">
        <v>1805</v>
      </c>
      <c r="R1408">
        <v>0</v>
      </c>
      <c r="S1408">
        <v>0</v>
      </c>
      <c r="T1408">
        <v>0</v>
      </c>
      <c r="U1408">
        <v>0</v>
      </c>
      <c r="V1408">
        <v>0</v>
      </c>
      <c r="W1408">
        <v>0</v>
      </c>
      <c r="X1408">
        <v>0</v>
      </c>
      <c r="Y1408">
        <v>0</v>
      </c>
      <c r="Z1408">
        <v>0</v>
      </c>
      <c r="AA1408">
        <v>0</v>
      </c>
      <c r="AB1408">
        <v>0</v>
      </c>
      <c r="AC1408">
        <v>0</v>
      </c>
      <c r="AD1408">
        <v>0</v>
      </c>
      <c r="AE1408">
        <v>0</v>
      </c>
      <c r="AF1408">
        <v>0</v>
      </c>
      <c r="AG1408">
        <v>0</v>
      </c>
      <c r="AH1408">
        <v>0</v>
      </c>
      <c r="AI1408">
        <v>0</v>
      </c>
      <c r="AJ1408">
        <v>0</v>
      </c>
      <c r="AK1408">
        <v>0</v>
      </c>
      <c r="AL1408">
        <v>0</v>
      </c>
      <c r="AM1408">
        <v>0</v>
      </c>
      <c r="AN1408">
        <v>0</v>
      </c>
      <c r="AO1408">
        <v>0</v>
      </c>
      <c r="AP1408">
        <v>0</v>
      </c>
      <c r="AQ1408">
        <v>0</v>
      </c>
      <c r="AR1408">
        <v>0</v>
      </c>
      <c r="AS1408">
        <v>0</v>
      </c>
      <c r="AT1408">
        <v>0</v>
      </c>
      <c r="AU1408">
        <v>0</v>
      </c>
      <c r="AV1408">
        <v>0</v>
      </c>
      <c r="AW1408">
        <v>0</v>
      </c>
      <c r="AX1408">
        <v>0</v>
      </c>
      <c r="AY1408">
        <v>0</v>
      </c>
      <c r="AZ1408">
        <v>0</v>
      </c>
      <c r="BA1408">
        <v>0</v>
      </c>
      <c r="BB1408">
        <v>0</v>
      </c>
      <c r="BC1408">
        <v>0</v>
      </c>
      <c r="BD1408">
        <v>0</v>
      </c>
      <c r="BE1408">
        <v>0</v>
      </c>
      <c r="BF1408">
        <v>0</v>
      </c>
      <c r="BG1408">
        <v>0</v>
      </c>
      <c r="BH1408">
        <v>0</v>
      </c>
      <c r="BI1408">
        <v>0</v>
      </c>
      <c r="BJ1408">
        <v>0</v>
      </c>
      <c r="BK1408">
        <v>0</v>
      </c>
      <c r="BL1408">
        <v>0</v>
      </c>
      <c r="BM1408">
        <v>0</v>
      </c>
      <c r="BN1408">
        <v>0</v>
      </c>
      <c r="BO1408">
        <v>0</v>
      </c>
      <c r="BP1408">
        <v>0</v>
      </c>
      <c r="BQ1408">
        <v>0</v>
      </c>
      <c r="BR1408">
        <v>0</v>
      </c>
      <c r="BS1408">
        <v>0</v>
      </c>
      <c r="BT1408">
        <v>0</v>
      </c>
      <c r="BU1408">
        <v>0</v>
      </c>
      <c r="BV1408">
        <v>0</v>
      </c>
      <c r="BW1408">
        <v>0</v>
      </c>
      <c r="BX1408">
        <v>0</v>
      </c>
      <c r="BY1408">
        <v>0</v>
      </c>
      <c r="BZ1408">
        <v>0</v>
      </c>
      <c r="CA1408">
        <v>0</v>
      </c>
      <c r="CB1408">
        <v>0</v>
      </c>
      <c r="CC1408">
        <v>0</v>
      </c>
      <c r="CD1408">
        <v>0</v>
      </c>
      <c r="CE1408">
        <v>0</v>
      </c>
      <c r="CF1408">
        <v>0</v>
      </c>
      <c r="CG1408">
        <v>0</v>
      </c>
      <c r="CH1408">
        <v>0</v>
      </c>
      <c r="CI1408">
        <v>0</v>
      </c>
      <c r="CJ1408">
        <v>0</v>
      </c>
      <c r="CK1408">
        <v>0</v>
      </c>
      <c r="CL1408">
        <v>0</v>
      </c>
      <c r="CM1408">
        <v>0</v>
      </c>
      <c r="CN1408">
        <v>0</v>
      </c>
      <c r="CO1408">
        <v>16.46</v>
      </c>
      <c r="CP1408">
        <v>2.4900000000000002</v>
      </c>
      <c r="CQ1408">
        <v>0.79100000000000004</v>
      </c>
      <c r="CR1408">
        <v>0</v>
      </c>
      <c r="CS1408">
        <v>19.741</v>
      </c>
      <c r="CT1408">
        <v>1785</v>
      </c>
      <c r="CU1408">
        <v>13</v>
      </c>
      <c r="CV1408">
        <v>7</v>
      </c>
      <c r="CW1408">
        <v>0</v>
      </c>
      <c r="CX1408">
        <v>1805</v>
      </c>
      <c r="CY1408">
        <v>0</v>
      </c>
      <c r="CZ1408">
        <v>0</v>
      </c>
      <c r="DA1408">
        <v>0</v>
      </c>
      <c r="DB1408">
        <v>0</v>
      </c>
      <c r="DC1408">
        <v>0</v>
      </c>
    </row>
    <row r="1409" spans="1:107" x14ac:dyDescent="0.45">
      <c r="A1409">
        <v>2024</v>
      </c>
      <c r="B1409">
        <v>5</v>
      </c>
      <c r="C1409" t="s">
        <v>94</v>
      </c>
      <c r="D1409">
        <v>13718</v>
      </c>
      <c r="E1409" t="s">
        <v>335</v>
      </c>
      <c r="F1409" t="s">
        <v>323</v>
      </c>
      <c r="G1409" t="s">
        <v>244</v>
      </c>
      <c r="H1409">
        <v>2.64</v>
      </c>
      <c r="I1409">
        <v>0.45</v>
      </c>
      <c r="J1409">
        <v>2.79</v>
      </c>
      <c r="K1409">
        <v>0</v>
      </c>
      <c r="L1409">
        <v>5.88</v>
      </c>
      <c r="M1409">
        <v>352</v>
      </c>
      <c r="N1409">
        <v>6</v>
      </c>
      <c r="O1409">
        <v>2</v>
      </c>
      <c r="P1409">
        <v>0</v>
      </c>
      <c r="Q1409">
        <v>360</v>
      </c>
      <c r="R1409" t="s">
        <v>324</v>
      </c>
      <c r="S1409" t="s">
        <v>324</v>
      </c>
      <c r="T1409" t="s">
        <v>324</v>
      </c>
      <c r="U1409" t="s">
        <v>324</v>
      </c>
      <c r="V1409">
        <v>0</v>
      </c>
      <c r="W1409" t="s">
        <v>324</v>
      </c>
      <c r="X1409" t="s">
        <v>324</v>
      </c>
      <c r="Y1409" t="s">
        <v>324</v>
      </c>
      <c r="Z1409" t="s">
        <v>324</v>
      </c>
      <c r="AA1409">
        <v>0</v>
      </c>
      <c r="AB1409" t="s">
        <v>324</v>
      </c>
      <c r="AC1409" t="s">
        <v>324</v>
      </c>
      <c r="AD1409" t="s">
        <v>324</v>
      </c>
      <c r="AE1409" t="s">
        <v>324</v>
      </c>
      <c r="AF1409">
        <v>0</v>
      </c>
      <c r="AG1409" t="s">
        <v>324</v>
      </c>
      <c r="AH1409" t="s">
        <v>324</v>
      </c>
      <c r="AI1409" t="s">
        <v>324</v>
      </c>
      <c r="AJ1409" t="s">
        <v>324</v>
      </c>
      <c r="AK1409">
        <v>0</v>
      </c>
      <c r="AL1409" t="s">
        <v>324</v>
      </c>
      <c r="AM1409" t="s">
        <v>324</v>
      </c>
      <c r="AN1409" t="s">
        <v>324</v>
      </c>
      <c r="AO1409" t="s">
        <v>324</v>
      </c>
      <c r="AP1409">
        <v>0</v>
      </c>
      <c r="AQ1409" t="s">
        <v>324</v>
      </c>
      <c r="AR1409" t="s">
        <v>324</v>
      </c>
      <c r="AS1409" t="s">
        <v>324</v>
      </c>
      <c r="AT1409" t="s">
        <v>324</v>
      </c>
      <c r="AU1409">
        <v>0</v>
      </c>
      <c r="AV1409" t="s">
        <v>324</v>
      </c>
      <c r="AW1409" t="s">
        <v>324</v>
      </c>
      <c r="AX1409" t="s">
        <v>324</v>
      </c>
      <c r="AY1409" t="s">
        <v>324</v>
      </c>
      <c r="AZ1409">
        <v>0</v>
      </c>
      <c r="BA1409" t="s">
        <v>324</v>
      </c>
      <c r="BB1409" t="s">
        <v>324</v>
      </c>
      <c r="BC1409" t="s">
        <v>324</v>
      </c>
      <c r="BD1409" t="s">
        <v>324</v>
      </c>
      <c r="BE1409">
        <v>0</v>
      </c>
      <c r="BF1409" t="s">
        <v>324</v>
      </c>
      <c r="BG1409" t="s">
        <v>324</v>
      </c>
      <c r="BH1409" t="s">
        <v>324</v>
      </c>
      <c r="BI1409" t="s">
        <v>324</v>
      </c>
      <c r="BJ1409">
        <v>0</v>
      </c>
      <c r="BK1409" t="s">
        <v>324</v>
      </c>
      <c r="BL1409" t="s">
        <v>324</v>
      </c>
      <c r="BM1409" t="s">
        <v>324</v>
      </c>
      <c r="BN1409" t="s">
        <v>324</v>
      </c>
      <c r="BO1409">
        <v>0</v>
      </c>
      <c r="BP1409" t="s">
        <v>324</v>
      </c>
      <c r="BQ1409" t="s">
        <v>324</v>
      </c>
      <c r="BR1409" t="s">
        <v>324</v>
      </c>
      <c r="BS1409" t="s">
        <v>324</v>
      </c>
      <c r="BT1409">
        <v>0</v>
      </c>
      <c r="BU1409" t="s">
        <v>324</v>
      </c>
      <c r="BV1409" t="s">
        <v>324</v>
      </c>
      <c r="BW1409" t="s">
        <v>324</v>
      </c>
      <c r="BX1409" t="s">
        <v>324</v>
      </c>
      <c r="BY1409">
        <v>0</v>
      </c>
      <c r="BZ1409" t="s">
        <v>324</v>
      </c>
      <c r="CA1409" t="s">
        <v>324</v>
      </c>
      <c r="CB1409" t="s">
        <v>324</v>
      </c>
      <c r="CC1409" t="s">
        <v>324</v>
      </c>
      <c r="CD1409">
        <v>0</v>
      </c>
      <c r="CE1409" t="s">
        <v>324</v>
      </c>
      <c r="CF1409" t="s">
        <v>324</v>
      </c>
      <c r="CG1409" t="s">
        <v>324</v>
      </c>
      <c r="CH1409" t="s">
        <v>324</v>
      </c>
      <c r="CI1409">
        <v>0</v>
      </c>
      <c r="CJ1409" t="s">
        <v>324</v>
      </c>
      <c r="CK1409" t="s">
        <v>324</v>
      </c>
      <c r="CL1409" t="s">
        <v>324</v>
      </c>
      <c r="CM1409" t="s">
        <v>324</v>
      </c>
      <c r="CN1409">
        <v>0</v>
      </c>
      <c r="CO1409">
        <v>2.64</v>
      </c>
      <c r="CP1409">
        <v>0.45</v>
      </c>
      <c r="CQ1409">
        <v>2.79</v>
      </c>
      <c r="CR1409">
        <v>0</v>
      </c>
      <c r="CS1409">
        <v>5.88</v>
      </c>
      <c r="CT1409">
        <v>352</v>
      </c>
      <c r="CU1409">
        <v>6</v>
      </c>
      <c r="CV1409">
        <v>2</v>
      </c>
      <c r="CW1409">
        <v>0</v>
      </c>
      <c r="CX1409">
        <v>360</v>
      </c>
      <c r="CY1409">
        <v>0</v>
      </c>
      <c r="CZ1409">
        <v>0</v>
      </c>
      <c r="DA1409">
        <v>0</v>
      </c>
      <c r="DB1409">
        <v>0</v>
      </c>
      <c r="DC1409">
        <v>0</v>
      </c>
    </row>
    <row r="1410" spans="1:107" x14ac:dyDescent="0.45">
      <c r="A1410">
        <v>2024</v>
      </c>
      <c r="B1410">
        <v>5</v>
      </c>
      <c r="C1410" t="s">
        <v>94</v>
      </c>
      <c r="D1410">
        <v>14063</v>
      </c>
      <c r="E1410" t="s">
        <v>336</v>
      </c>
      <c r="F1410" t="s">
        <v>323</v>
      </c>
      <c r="G1410" t="s">
        <v>244</v>
      </c>
      <c r="H1410">
        <v>5.016</v>
      </c>
      <c r="I1410">
        <v>2.3380000000000001</v>
      </c>
      <c r="J1410">
        <v>0</v>
      </c>
      <c r="K1410">
        <v>0</v>
      </c>
      <c r="L1410">
        <v>7.3540000000000001</v>
      </c>
      <c r="M1410">
        <v>633</v>
      </c>
      <c r="N1410">
        <v>21</v>
      </c>
      <c r="O1410">
        <v>0</v>
      </c>
      <c r="P1410">
        <v>0</v>
      </c>
      <c r="Q1410">
        <v>654</v>
      </c>
      <c r="R1410">
        <v>1.78</v>
      </c>
      <c r="S1410">
        <v>3.1539999999999999</v>
      </c>
      <c r="T1410">
        <v>4.0000000000000001E-3</v>
      </c>
      <c r="U1410">
        <v>0</v>
      </c>
      <c r="V1410">
        <v>4.9379999999999997</v>
      </c>
      <c r="W1410">
        <v>471</v>
      </c>
      <c r="X1410">
        <v>406</v>
      </c>
      <c r="Y1410">
        <v>1</v>
      </c>
      <c r="Z1410">
        <v>0</v>
      </c>
      <c r="AA1410">
        <v>878</v>
      </c>
      <c r="AB1410">
        <v>0</v>
      </c>
      <c r="AC1410">
        <v>0</v>
      </c>
      <c r="AD1410">
        <v>0</v>
      </c>
      <c r="AE1410">
        <v>0</v>
      </c>
      <c r="AF1410">
        <v>0</v>
      </c>
      <c r="AG1410">
        <v>0</v>
      </c>
      <c r="AH1410">
        <v>0</v>
      </c>
      <c r="AI1410">
        <v>0</v>
      </c>
      <c r="AJ1410">
        <v>0</v>
      </c>
      <c r="AK1410">
        <v>0</v>
      </c>
      <c r="AL1410">
        <v>0</v>
      </c>
      <c r="AM1410">
        <v>0</v>
      </c>
      <c r="AN1410">
        <v>0</v>
      </c>
      <c r="AO1410">
        <v>0</v>
      </c>
      <c r="AP1410">
        <v>0</v>
      </c>
      <c r="AQ1410">
        <v>0</v>
      </c>
      <c r="AR1410">
        <v>0</v>
      </c>
      <c r="AS1410">
        <v>0</v>
      </c>
      <c r="AT1410">
        <v>0</v>
      </c>
      <c r="AU1410">
        <v>0</v>
      </c>
      <c r="AV1410">
        <v>0</v>
      </c>
      <c r="AW1410">
        <v>0</v>
      </c>
      <c r="AX1410">
        <v>0</v>
      </c>
      <c r="AY1410">
        <v>0</v>
      </c>
      <c r="AZ1410">
        <v>0</v>
      </c>
      <c r="BA1410">
        <v>0</v>
      </c>
      <c r="BB1410">
        <v>0</v>
      </c>
      <c r="BC1410">
        <v>0</v>
      </c>
      <c r="BD1410">
        <v>0</v>
      </c>
      <c r="BE1410">
        <v>0</v>
      </c>
      <c r="BF1410">
        <v>0</v>
      </c>
      <c r="BG1410">
        <v>0</v>
      </c>
      <c r="BH1410">
        <v>0</v>
      </c>
      <c r="BI1410">
        <v>0</v>
      </c>
      <c r="BJ1410">
        <v>0</v>
      </c>
      <c r="BK1410">
        <v>4.0000000000000001E-3</v>
      </c>
      <c r="BL1410">
        <v>0</v>
      </c>
      <c r="BM1410">
        <v>0</v>
      </c>
      <c r="BN1410">
        <v>0</v>
      </c>
      <c r="BO1410">
        <v>4.0000000000000001E-3</v>
      </c>
      <c r="BP1410">
        <v>2</v>
      </c>
      <c r="BQ1410">
        <v>0</v>
      </c>
      <c r="BR1410">
        <v>0</v>
      </c>
      <c r="BS1410">
        <v>0</v>
      </c>
      <c r="BT1410">
        <v>2</v>
      </c>
      <c r="BU1410">
        <v>0</v>
      </c>
      <c r="BV1410">
        <v>0</v>
      </c>
      <c r="BW1410">
        <v>0</v>
      </c>
      <c r="BX1410">
        <v>0</v>
      </c>
      <c r="BY1410">
        <v>0</v>
      </c>
      <c r="BZ1410">
        <v>0</v>
      </c>
      <c r="CA1410">
        <v>0</v>
      </c>
      <c r="CB1410">
        <v>0</v>
      </c>
      <c r="CC1410">
        <v>0</v>
      </c>
      <c r="CD1410">
        <v>0</v>
      </c>
      <c r="CE1410">
        <v>0</v>
      </c>
      <c r="CF1410">
        <v>0</v>
      </c>
      <c r="CG1410">
        <v>0</v>
      </c>
      <c r="CH1410">
        <v>0</v>
      </c>
      <c r="CI1410">
        <v>0</v>
      </c>
      <c r="CJ1410">
        <v>0</v>
      </c>
      <c r="CK1410">
        <v>0</v>
      </c>
      <c r="CL1410">
        <v>0</v>
      </c>
      <c r="CM1410">
        <v>0</v>
      </c>
      <c r="CN1410">
        <v>0</v>
      </c>
      <c r="CO1410">
        <v>6.8</v>
      </c>
      <c r="CP1410">
        <v>5.492</v>
      </c>
      <c r="CQ1410">
        <v>4.0000000000000001E-3</v>
      </c>
      <c r="CR1410">
        <v>0</v>
      </c>
      <c r="CS1410">
        <v>12.295999999999999</v>
      </c>
      <c r="CT1410">
        <v>1106</v>
      </c>
      <c r="CU1410">
        <v>427</v>
      </c>
      <c r="CV1410">
        <v>1</v>
      </c>
      <c r="CW1410">
        <v>0</v>
      </c>
      <c r="CX1410">
        <v>1534</v>
      </c>
      <c r="CY1410">
        <v>0</v>
      </c>
      <c r="CZ1410">
        <v>0</v>
      </c>
      <c r="DA1410">
        <v>0</v>
      </c>
      <c r="DB1410">
        <v>0</v>
      </c>
      <c r="DC1410">
        <v>0</v>
      </c>
    </row>
    <row r="1411" spans="1:107" x14ac:dyDescent="0.45">
      <c r="A1411">
        <v>2024</v>
      </c>
      <c r="B1411">
        <v>5</v>
      </c>
      <c r="C1411" t="s">
        <v>94</v>
      </c>
      <c r="D1411">
        <v>17698</v>
      </c>
      <c r="E1411" t="s">
        <v>337</v>
      </c>
      <c r="F1411" t="s">
        <v>323</v>
      </c>
      <c r="G1411" t="s">
        <v>244</v>
      </c>
      <c r="H1411">
        <v>9.657</v>
      </c>
      <c r="I1411">
        <v>1.782</v>
      </c>
      <c r="J1411">
        <v>0.92</v>
      </c>
      <c r="K1411" t="s">
        <v>324</v>
      </c>
      <c r="L1411">
        <v>12.359</v>
      </c>
      <c r="M1411">
        <v>1462</v>
      </c>
      <c r="N1411">
        <v>45</v>
      </c>
      <c r="O1411">
        <v>3</v>
      </c>
      <c r="P1411" t="s">
        <v>324</v>
      </c>
      <c r="Q1411">
        <v>1510</v>
      </c>
      <c r="R1411">
        <v>0.20100000000000001</v>
      </c>
      <c r="S1411">
        <v>14.404</v>
      </c>
      <c r="T1411" t="s">
        <v>324</v>
      </c>
      <c r="U1411" t="s">
        <v>324</v>
      </c>
      <c r="V1411">
        <v>14.605</v>
      </c>
      <c r="W1411">
        <v>16</v>
      </c>
      <c r="X1411">
        <v>15</v>
      </c>
      <c r="Y1411" t="s">
        <v>324</v>
      </c>
      <c r="Z1411" t="s">
        <v>324</v>
      </c>
      <c r="AA1411">
        <v>31</v>
      </c>
      <c r="AB1411">
        <v>806.37900000000002</v>
      </c>
      <c r="AC1411">
        <v>2382.6840000000002</v>
      </c>
      <c r="AD1411">
        <v>43.228000000000002</v>
      </c>
      <c r="AE1411" t="s">
        <v>324</v>
      </c>
      <c r="AF1411">
        <v>3232.2910000000002</v>
      </c>
      <c r="AG1411">
        <v>0.10299999999999999</v>
      </c>
      <c r="AH1411">
        <v>7.0000000000000001E-3</v>
      </c>
      <c r="AI1411" t="s">
        <v>324</v>
      </c>
      <c r="AJ1411" t="s">
        <v>324</v>
      </c>
      <c r="AK1411">
        <v>0.11</v>
      </c>
      <c r="AL1411">
        <v>18</v>
      </c>
      <c r="AM1411">
        <v>1</v>
      </c>
      <c r="AN1411" t="s">
        <v>324</v>
      </c>
      <c r="AO1411" t="s">
        <v>324</v>
      </c>
      <c r="AP1411">
        <v>19</v>
      </c>
      <c r="AQ1411">
        <v>0.307</v>
      </c>
      <c r="AR1411">
        <v>1.2999999999999999E-2</v>
      </c>
      <c r="AS1411" t="s">
        <v>324</v>
      </c>
      <c r="AT1411" t="s">
        <v>324</v>
      </c>
      <c r="AU1411">
        <v>0.32</v>
      </c>
      <c r="AV1411" t="s">
        <v>324</v>
      </c>
      <c r="AW1411" t="s">
        <v>324</v>
      </c>
      <c r="AX1411" t="s">
        <v>324</v>
      </c>
      <c r="AY1411" t="s">
        <v>324</v>
      </c>
      <c r="AZ1411">
        <v>0</v>
      </c>
      <c r="BA1411" t="s">
        <v>324</v>
      </c>
      <c r="BB1411" t="s">
        <v>324</v>
      </c>
      <c r="BC1411" t="s">
        <v>324</v>
      </c>
      <c r="BD1411" t="s">
        <v>324</v>
      </c>
      <c r="BE1411">
        <v>0</v>
      </c>
      <c r="BF1411" t="s">
        <v>324</v>
      </c>
      <c r="BG1411" t="s">
        <v>324</v>
      </c>
      <c r="BH1411" t="s">
        <v>324</v>
      </c>
      <c r="BI1411" t="s">
        <v>324</v>
      </c>
      <c r="BJ1411">
        <v>0</v>
      </c>
      <c r="BK1411" t="s">
        <v>324</v>
      </c>
      <c r="BL1411">
        <v>2E-3</v>
      </c>
      <c r="BM1411" t="s">
        <v>324</v>
      </c>
      <c r="BN1411" t="s">
        <v>324</v>
      </c>
      <c r="BO1411">
        <v>2E-3</v>
      </c>
      <c r="BP1411" t="s">
        <v>324</v>
      </c>
      <c r="BQ1411">
        <v>1</v>
      </c>
      <c r="BR1411" t="s">
        <v>324</v>
      </c>
      <c r="BS1411" t="s">
        <v>324</v>
      </c>
      <c r="BT1411">
        <v>1</v>
      </c>
      <c r="BU1411" t="s">
        <v>324</v>
      </c>
      <c r="BV1411">
        <v>7.0000000000000001E-3</v>
      </c>
      <c r="BW1411" t="s">
        <v>324</v>
      </c>
      <c r="BX1411" t="s">
        <v>324</v>
      </c>
      <c r="BY1411">
        <v>7.0000000000000001E-3</v>
      </c>
      <c r="BZ1411" t="s">
        <v>324</v>
      </c>
      <c r="CA1411">
        <v>3</v>
      </c>
      <c r="CB1411" t="s">
        <v>324</v>
      </c>
      <c r="CC1411" t="s">
        <v>324</v>
      </c>
      <c r="CD1411">
        <v>3</v>
      </c>
      <c r="CE1411" t="s">
        <v>324</v>
      </c>
      <c r="CF1411">
        <v>1</v>
      </c>
      <c r="CG1411" t="s">
        <v>324</v>
      </c>
      <c r="CH1411" t="s">
        <v>324</v>
      </c>
      <c r="CI1411">
        <v>1</v>
      </c>
      <c r="CJ1411" t="s">
        <v>324</v>
      </c>
      <c r="CK1411">
        <v>0</v>
      </c>
      <c r="CL1411" t="s">
        <v>324</v>
      </c>
      <c r="CM1411" t="s">
        <v>324</v>
      </c>
      <c r="CN1411">
        <v>0</v>
      </c>
      <c r="CO1411">
        <v>9.8580000000000005</v>
      </c>
      <c r="CP1411">
        <v>19.187999999999999</v>
      </c>
      <c r="CQ1411">
        <v>0.92</v>
      </c>
      <c r="CR1411">
        <v>0</v>
      </c>
      <c r="CS1411">
        <v>29.966000000000001</v>
      </c>
      <c r="CT1411">
        <v>1478</v>
      </c>
      <c r="CU1411">
        <v>62</v>
      </c>
      <c r="CV1411">
        <v>3</v>
      </c>
      <c r="CW1411">
        <v>0</v>
      </c>
      <c r="CX1411">
        <v>1543</v>
      </c>
      <c r="CY1411">
        <v>806.37900000000002</v>
      </c>
      <c r="CZ1411">
        <v>2382.6909999999998</v>
      </c>
      <c r="DA1411">
        <v>43.228000000000002</v>
      </c>
      <c r="DB1411">
        <v>0</v>
      </c>
      <c r="DC1411">
        <v>3232.2979999999998</v>
      </c>
    </row>
    <row r="1412" spans="1:107" x14ac:dyDescent="0.45">
      <c r="A1412">
        <v>2024</v>
      </c>
      <c r="B1412">
        <v>5</v>
      </c>
      <c r="C1412" t="s">
        <v>94</v>
      </c>
      <c r="D1412">
        <v>99999</v>
      </c>
      <c r="E1412" t="s">
        <v>329</v>
      </c>
      <c r="F1412" t="s">
        <v>323</v>
      </c>
      <c r="H1412">
        <v>1.0449999999999999</v>
      </c>
      <c r="I1412">
        <v>2.6190000000000002</v>
      </c>
      <c r="J1412">
        <v>32.231000000000002</v>
      </c>
      <c r="K1412">
        <v>0</v>
      </c>
      <c r="L1412">
        <v>35.893999999999998</v>
      </c>
      <c r="M1412" t="s">
        <v>324</v>
      </c>
      <c r="N1412" t="s">
        <v>324</v>
      </c>
      <c r="O1412" t="s">
        <v>324</v>
      </c>
      <c r="P1412" t="s">
        <v>324</v>
      </c>
      <c r="Q1412" t="s">
        <v>324</v>
      </c>
      <c r="R1412" t="s">
        <v>324</v>
      </c>
      <c r="S1412" t="s">
        <v>324</v>
      </c>
      <c r="T1412" t="s">
        <v>324</v>
      </c>
      <c r="U1412" t="s">
        <v>324</v>
      </c>
      <c r="V1412">
        <v>0</v>
      </c>
      <c r="W1412" t="s">
        <v>324</v>
      </c>
      <c r="X1412" t="s">
        <v>324</v>
      </c>
      <c r="Y1412" t="s">
        <v>324</v>
      </c>
      <c r="Z1412" t="s">
        <v>324</v>
      </c>
      <c r="AA1412" t="s">
        <v>324</v>
      </c>
      <c r="AB1412" t="s">
        <v>324</v>
      </c>
      <c r="AC1412" t="s">
        <v>324</v>
      </c>
      <c r="AD1412" t="s">
        <v>324</v>
      </c>
      <c r="AE1412" t="s">
        <v>324</v>
      </c>
      <c r="AF1412" t="s">
        <v>324</v>
      </c>
      <c r="AG1412" t="s">
        <v>324</v>
      </c>
      <c r="AH1412" t="s">
        <v>324</v>
      </c>
      <c r="AI1412" t="s">
        <v>324</v>
      </c>
      <c r="AJ1412" t="s">
        <v>324</v>
      </c>
      <c r="AK1412">
        <v>0</v>
      </c>
      <c r="AL1412" t="s">
        <v>324</v>
      </c>
      <c r="AM1412" t="s">
        <v>324</v>
      </c>
      <c r="AN1412" t="s">
        <v>324</v>
      </c>
      <c r="AO1412" t="s">
        <v>324</v>
      </c>
      <c r="AP1412" t="s">
        <v>324</v>
      </c>
      <c r="AQ1412" t="s">
        <v>324</v>
      </c>
      <c r="AR1412" t="s">
        <v>324</v>
      </c>
      <c r="AS1412" t="s">
        <v>324</v>
      </c>
      <c r="AT1412" t="s">
        <v>324</v>
      </c>
      <c r="AU1412" t="s">
        <v>324</v>
      </c>
      <c r="AV1412" t="s">
        <v>324</v>
      </c>
      <c r="AW1412" t="s">
        <v>324</v>
      </c>
      <c r="AX1412" t="s">
        <v>324</v>
      </c>
      <c r="AY1412" t="s">
        <v>324</v>
      </c>
      <c r="AZ1412">
        <v>0</v>
      </c>
      <c r="BA1412" t="s">
        <v>324</v>
      </c>
      <c r="BB1412" t="s">
        <v>324</v>
      </c>
      <c r="BC1412" t="s">
        <v>324</v>
      </c>
      <c r="BD1412" t="s">
        <v>324</v>
      </c>
      <c r="BE1412" t="s">
        <v>324</v>
      </c>
      <c r="BF1412" t="s">
        <v>324</v>
      </c>
      <c r="BG1412" t="s">
        <v>324</v>
      </c>
      <c r="BH1412" t="s">
        <v>324</v>
      </c>
      <c r="BI1412" t="s">
        <v>324</v>
      </c>
      <c r="BJ1412" t="s">
        <v>324</v>
      </c>
      <c r="BK1412" t="s">
        <v>324</v>
      </c>
      <c r="BL1412" t="s">
        <v>324</v>
      </c>
      <c r="BM1412" t="s">
        <v>324</v>
      </c>
      <c r="BN1412" t="s">
        <v>324</v>
      </c>
      <c r="BO1412" t="s">
        <v>324</v>
      </c>
      <c r="BP1412" t="s">
        <v>324</v>
      </c>
      <c r="BQ1412" t="s">
        <v>324</v>
      </c>
      <c r="BR1412" t="s">
        <v>324</v>
      </c>
      <c r="BS1412" t="s">
        <v>324</v>
      </c>
      <c r="BT1412" t="s">
        <v>324</v>
      </c>
      <c r="BU1412" t="s">
        <v>324</v>
      </c>
      <c r="BV1412" t="s">
        <v>324</v>
      </c>
      <c r="BW1412" t="s">
        <v>324</v>
      </c>
      <c r="BX1412" t="s">
        <v>324</v>
      </c>
      <c r="BY1412" t="s">
        <v>324</v>
      </c>
      <c r="BZ1412" t="s">
        <v>324</v>
      </c>
      <c r="CA1412" t="s">
        <v>324</v>
      </c>
      <c r="CB1412" t="s">
        <v>324</v>
      </c>
      <c r="CC1412" t="s">
        <v>324</v>
      </c>
      <c r="CD1412" t="s">
        <v>324</v>
      </c>
      <c r="CE1412" t="s">
        <v>324</v>
      </c>
      <c r="CF1412" t="s">
        <v>324</v>
      </c>
      <c r="CG1412" t="s">
        <v>324</v>
      </c>
      <c r="CH1412" t="s">
        <v>324</v>
      </c>
      <c r="CI1412" t="s">
        <v>324</v>
      </c>
      <c r="CJ1412" t="s">
        <v>324</v>
      </c>
      <c r="CK1412" t="s">
        <v>324</v>
      </c>
      <c r="CL1412" t="s">
        <v>324</v>
      </c>
      <c r="CM1412" t="s">
        <v>324</v>
      </c>
      <c r="CN1412" t="s">
        <v>324</v>
      </c>
      <c r="CO1412">
        <v>1.0449999999999999</v>
      </c>
      <c r="CP1412">
        <v>2.6190000000000002</v>
      </c>
      <c r="CQ1412">
        <v>32.231000000000002</v>
      </c>
      <c r="CR1412">
        <v>0</v>
      </c>
      <c r="CS1412">
        <v>35.893999999999998</v>
      </c>
      <c r="CT1412" t="s">
        <v>324</v>
      </c>
      <c r="CU1412" t="s">
        <v>324</v>
      </c>
      <c r="CV1412" t="s">
        <v>324</v>
      </c>
      <c r="CW1412" t="s">
        <v>324</v>
      </c>
      <c r="CX1412" t="s">
        <v>324</v>
      </c>
      <c r="CY1412" t="s">
        <v>324</v>
      </c>
      <c r="CZ1412" t="s">
        <v>324</v>
      </c>
      <c r="DA1412" t="s">
        <v>324</v>
      </c>
      <c r="DB1412" t="s">
        <v>324</v>
      </c>
      <c r="DC1412" t="s">
        <v>324</v>
      </c>
    </row>
    <row r="1413" spans="1:107" x14ac:dyDescent="0.45">
      <c r="A1413">
        <v>2024</v>
      </c>
      <c r="B1413">
        <v>5</v>
      </c>
      <c r="C1413" t="s">
        <v>90</v>
      </c>
      <c r="D1413">
        <v>176</v>
      </c>
      <c r="E1413" t="s">
        <v>338</v>
      </c>
      <c r="F1413" t="s">
        <v>323</v>
      </c>
      <c r="G1413" t="s">
        <v>244</v>
      </c>
      <c r="H1413">
        <v>6.0999999999999999E-2</v>
      </c>
      <c r="I1413">
        <v>5.0000000000000001E-3</v>
      </c>
      <c r="J1413">
        <v>0</v>
      </c>
      <c r="K1413">
        <v>0</v>
      </c>
      <c r="L1413">
        <v>6.6000000000000003E-2</v>
      </c>
      <c r="M1413">
        <v>12</v>
      </c>
      <c r="N1413">
        <v>3</v>
      </c>
      <c r="O1413">
        <v>0</v>
      </c>
      <c r="P1413">
        <v>0</v>
      </c>
      <c r="Q1413">
        <v>15</v>
      </c>
      <c r="R1413" t="s">
        <v>324</v>
      </c>
      <c r="S1413" t="s">
        <v>324</v>
      </c>
      <c r="T1413" t="s">
        <v>324</v>
      </c>
      <c r="U1413" t="s">
        <v>324</v>
      </c>
      <c r="V1413">
        <v>0</v>
      </c>
      <c r="W1413" t="s">
        <v>324</v>
      </c>
      <c r="X1413" t="s">
        <v>324</v>
      </c>
      <c r="Y1413" t="s">
        <v>324</v>
      </c>
      <c r="Z1413" t="s">
        <v>324</v>
      </c>
      <c r="AA1413">
        <v>0</v>
      </c>
      <c r="AB1413">
        <v>6.7169999999999996</v>
      </c>
      <c r="AC1413">
        <v>0.47399999999999998</v>
      </c>
      <c r="AD1413">
        <v>0</v>
      </c>
      <c r="AE1413">
        <v>0</v>
      </c>
      <c r="AF1413">
        <v>7.1909999999999998</v>
      </c>
      <c r="AG1413" t="s">
        <v>324</v>
      </c>
      <c r="AH1413" t="s">
        <v>324</v>
      </c>
      <c r="AI1413" t="s">
        <v>324</v>
      </c>
      <c r="AJ1413" t="s">
        <v>324</v>
      </c>
      <c r="AK1413">
        <v>0</v>
      </c>
      <c r="AL1413" t="s">
        <v>324</v>
      </c>
      <c r="AM1413" t="s">
        <v>324</v>
      </c>
      <c r="AN1413" t="s">
        <v>324</v>
      </c>
      <c r="AO1413" t="s">
        <v>324</v>
      </c>
      <c r="AP1413">
        <v>0</v>
      </c>
      <c r="AQ1413" t="s">
        <v>324</v>
      </c>
      <c r="AR1413" t="s">
        <v>324</v>
      </c>
      <c r="AS1413" t="s">
        <v>324</v>
      </c>
      <c r="AT1413" t="s">
        <v>324</v>
      </c>
      <c r="AU1413">
        <v>0</v>
      </c>
      <c r="AV1413" t="s">
        <v>324</v>
      </c>
      <c r="AW1413" t="s">
        <v>324</v>
      </c>
      <c r="AX1413" t="s">
        <v>324</v>
      </c>
      <c r="AY1413" t="s">
        <v>324</v>
      </c>
      <c r="AZ1413">
        <v>0</v>
      </c>
      <c r="BA1413" t="s">
        <v>324</v>
      </c>
      <c r="BB1413" t="s">
        <v>324</v>
      </c>
      <c r="BC1413" t="s">
        <v>324</v>
      </c>
      <c r="BD1413" t="s">
        <v>324</v>
      </c>
      <c r="BE1413">
        <v>0</v>
      </c>
      <c r="BF1413" t="s">
        <v>324</v>
      </c>
      <c r="BG1413" t="s">
        <v>324</v>
      </c>
      <c r="BH1413" t="s">
        <v>324</v>
      </c>
      <c r="BI1413" t="s">
        <v>324</v>
      </c>
      <c r="BJ1413">
        <v>0</v>
      </c>
      <c r="BK1413" t="s">
        <v>324</v>
      </c>
      <c r="BL1413" t="s">
        <v>324</v>
      </c>
      <c r="BM1413" t="s">
        <v>324</v>
      </c>
      <c r="BN1413" t="s">
        <v>324</v>
      </c>
      <c r="BO1413">
        <v>0</v>
      </c>
      <c r="BP1413" t="s">
        <v>324</v>
      </c>
      <c r="BQ1413" t="s">
        <v>324</v>
      </c>
      <c r="BR1413" t="s">
        <v>324</v>
      </c>
      <c r="BS1413" t="s">
        <v>324</v>
      </c>
      <c r="BT1413">
        <v>0</v>
      </c>
      <c r="BU1413" t="s">
        <v>324</v>
      </c>
      <c r="BV1413" t="s">
        <v>324</v>
      </c>
      <c r="BW1413" t="s">
        <v>324</v>
      </c>
      <c r="BX1413" t="s">
        <v>324</v>
      </c>
      <c r="BY1413">
        <v>0</v>
      </c>
      <c r="BZ1413" t="s">
        <v>324</v>
      </c>
      <c r="CA1413" t="s">
        <v>324</v>
      </c>
      <c r="CB1413" t="s">
        <v>324</v>
      </c>
      <c r="CC1413" t="s">
        <v>324</v>
      </c>
      <c r="CD1413">
        <v>0</v>
      </c>
      <c r="CE1413" t="s">
        <v>324</v>
      </c>
      <c r="CF1413" t="s">
        <v>324</v>
      </c>
      <c r="CG1413" t="s">
        <v>324</v>
      </c>
      <c r="CH1413" t="s">
        <v>324</v>
      </c>
      <c r="CI1413">
        <v>0</v>
      </c>
      <c r="CJ1413" t="s">
        <v>324</v>
      </c>
      <c r="CK1413" t="s">
        <v>324</v>
      </c>
      <c r="CL1413" t="s">
        <v>324</v>
      </c>
      <c r="CM1413" t="s">
        <v>324</v>
      </c>
      <c r="CN1413">
        <v>0</v>
      </c>
      <c r="CO1413">
        <v>6.0999999999999999E-2</v>
      </c>
      <c r="CP1413">
        <v>5.0000000000000001E-3</v>
      </c>
      <c r="CQ1413" t="s">
        <v>179</v>
      </c>
      <c r="CR1413">
        <v>0</v>
      </c>
      <c r="CS1413">
        <v>6.6000000000000003E-2</v>
      </c>
      <c r="CT1413">
        <v>12</v>
      </c>
      <c r="CU1413">
        <v>3</v>
      </c>
      <c r="CV1413">
        <v>0</v>
      </c>
      <c r="CW1413">
        <v>0</v>
      </c>
      <c r="CX1413">
        <v>15</v>
      </c>
      <c r="CY1413">
        <v>6.7169999999999996</v>
      </c>
      <c r="CZ1413">
        <v>0.47399999999999998</v>
      </c>
      <c r="DA1413">
        <v>0</v>
      </c>
      <c r="DB1413">
        <v>0</v>
      </c>
      <c r="DC1413">
        <v>7.1909999999999998</v>
      </c>
    </row>
    <row r="1414" spans="1:107" x14ac:dyDescent="0.45">
      <c r="A1414">
        <v>2024</v>
      </c>
      <c r="B1414">
        <v>5</v>
      </c>
      <c r="C1414" t="s">
        <v>90</v>
      </c>
      <c r="D1414">
        <v>803</v>
      </c>
      <c r="E1414" t="s">
        <v>339</v>
      </c>
      <c r="F1414" t="s">
        <v>323</v>
      </c>
      <c r="G1414" t="s">
        <v>247</v>
      </c>
      <c r="H1414">
        <v>1587.107</v>
      </c>
      <c r="I1414">
        <v>363.78800000000001</v>
      </c>
      <c r="J1414">
        <v>0</v>
      </c>
      <c r="K1414">
        <v>0</v>
      </c>
      <c r="L1414">
        <v>1950.895</v>
      </c>
      <c r="M1414">
        <v>177303</v>
      </c>
      <c r="N1414">
        <v>2170</v>
      </c>
      <c r="O1414">
        <v>0</v>
      </c>
      <c r="P1414">
        <v>0</v>
      </c>
      <c r="Q1414">
        <v>179473</v>
      </c>
      <c r="R1414" t="s">
        <v>324</v>
      </c>
      <c r="S1414" t="s">
        <v>324</v>
      </c>
      <c r="T1414" t="s">
        <v>324</v>
      </c>
      <c r="U1414" t="s">
        <v>324</v>
      </c>
      <c r="V1414">
        <v>0</v>
      </c>
      <c r="W1414" t="s">
        <v>324</v>
      </c>
      <c r="X1414" t="s">
        <v>324</v>
      </c>
      <c r="Y1414" t="s">
        <v>324</v>
      </c>
      <c r="Z1414" t="s">
        <v>324</v>
      </c>
      <c r="AA1414">
        <v>0</v>
      </c>
      <c r="AB1414" t="s">
        <v>324</v>
      </c>
      <c r="AC1414" t="s">
        <v>324</v>
      </c>
      <c r="AD1414" t="s">
        <v>324</v>
      </c>
      <c r="AE1414" t="s">
        <v>324</v>
      </c>
      <c r="AF1414">
        <v>0</v>
      </c>
      <c r="AG1414">
        <v>30.527999999999999</v>
      </c>
      <c r="AH1414">
        <v>1.3660000000000001</v>
      </c>
      <c r="AI1414">
        <v>0</v>
      </c>
      <c r="AJ1414">
        <v>0</v>
      </c>
      <c r="AK1414">
        <v>31.893999999999998</v>
      </c>
      <c r="AL1414">
        <v>3579</v>
      </c>
      <c r="AM1414">
        <v>18</v>
      </c>
      <c r="AN1414">
        <v>0</v>
      </c>
      <c r="AO1414">
        <v>0</v>
      </c>
      <c r="AP1414">
        <v>3597</v>
      </c>
      <c r="AQ1414">
        <v>70.655000000000001</v>
      </c>
      <c r="AR1414">
        <v>2.456</v>
      </c>
      <c r="AS1414">
        <v>0</v>
      </c>
      <c r="AT1414">
        <v>0</v>
      </c>
      <c r="AU1414">
        <v>73.111000000000004</v>
      </c>
      <c r="AV1414">
        <v>0.95099999999999996</v>
      </c>
      <c r="AW1414">
        <v>1.321</v>
      </c>
      <c r="AX1414">
        <v>0</v>
      </c>
      <c r="AY1414">
        <v>0</v>
      </c>
      <c r="AZ1414">
        <v>2.2719999999999998</v>
      </c>
      <c r="BA1414">
        <v>116</v>
      </c>
      <c r="BB1414">
        <v>7</v>
      </c>
      <c r="BC1414">
        <v>0</v>
      </c>
      <c r="BD1414">
        <v>0</v>
      </c>
      <c r="BE1414">
        <v>123</v>
      </c>
      <c r="BF1414">
        <v>2.5</v>
      </c>
      <c r="BG1414">
        <v>0.89100000000000001</v>
      </c>
      <c r="BH1414">
        <v>0</v>
      </c>
      <c r="BI1414">
        <v>0</v>
      </c>
      <c r="BJ1414">
        <v>3.391</v>
      </c>
      <c r="BK1414">
        <v>5.7000000000000002E-2</v>
      </c>
      <c r="BL1414">
        <v>0.125</v>
      </c>
      <c r="BM1414">
        <v>0</v>
      </c>
      <c r="BN1414">
        <v>0</v>
      </c>
      <c r="BO1414">
        <v>0.182</v>
      </c>
      <c r="BP1414">
        <v>25</v>
      </c>
      <c r="BQ1414">
        <v>12</v>
      </c>
      <c r="BR1414">
        <v>0</v>
      </c>
      <c r="BS1414">
        <v>0</v>
      </c>
      <c r="BT1414">
        <v>37</v>
      </c>
      <c r="BU1414" t="s">
        <v>324</v>
      </c>
      <c r="BV1414" t="s">
        <v>324</v>
      </c>
      <c r="BW1414" t="s">
        <v>324</v>
      </c>
      <c r="BX1414" t="s">
        <v>324</v>
      </c>
      <c r="BY1414">
        <v>0</v>
      </c>
      <c r="BZ1414" t="s">
        <v>324</v>
      </c>
      <c r="CA1414" t="s">
        <v>324</v>
      </c>
      <c r="CB1414" t="s">
        <v>324</v>
      </c>
      <c r="CC1414" t="s">
        <v>324</v>
      </c>
      <c r="CD1414">
        <v>0</v>
      </c>
      <c r="CE1414" t="s">
        <v>324</v>
      </c>
      <c r="CF1414" t="s">
        <v>324</v>
      </c>
      <c r="CG1414" t="s">
        <v>324</v>
      </c>
      <c r="CH1414" t="s">
        <v>324</v>
      </c>
      <c r="CI1414">
        <v>0</v>
      </c>
      <c r="CJ1414" t="s">
        <v>324</v>
      </c>
      <c r="CK1414" t="s">
        <v>324</v>
      </c>
      <c r="CL1414" t="s">
        <v>324</v>
      </c>
      <c r="CM1414" t="s">
        <v>324</v>
      </c>
      <c r="CN1414">
        <v>0</v>
      </c>
      <c r="CO1414">
        <v>1587.164</v>
      </c>
      <c r="CP1414">
        <v>363.91300000000001</v>
      </c>
      <c r="CQ1414" t="s">
        <v>179</v>
      </c>
      <c r="CR1414">
        <v>0</v>
      </c>
      <c r="CS1414">
        <v>1951.077</v>
      </c>
      <c r="CT1414">
        <v>177328</v>
      </c>
      <c r="CU1414">
        <v>2182</v>
      </c>
      <c r="CV1414">
        <v>0</v>
      </c>
      <c r="CW1414">
        <v>0</v>
      </c>
      <c r="CX1414">
        <v>179510</v>
      </c>
      <c r="CY1414">
        <v>0</v>
      </c>
      <c r="CZ1414">
        <v>0</v>
      </c>
      <c r="DA1414">
        <v>0</v>
      </c>
      <c r="DB1414">
        <v>0</v>
      </c>
      <c r="DC1414">
        <v>0</v>
      </c>
    </row>
    <row r="1415" spans="1:107" x14ac:dyDescent="0.45">
      <c r="A1415">
        <v>2024</v>
      </c>
      <c r="B1415">
        <v>5</v>
      </c>
      <c r="C1415" t="s">
        <v>90</v>
      </c>
      <c r="D1415">
        <v>12919</v>
      </c>
      <c r="E1415" t="s">
        <v>340</v>
      </c>
      <c r="F1415" t="s">
        <v>323</v>
      </c>
      <c r="G1415" t="s">
        <v>244</v>
      </c>
      <c r="H1415">
        <v>8.0000000000000002E-3</v>
      </c>
      <c r="I1415">
        <v>2.8000000000000001E-2</v>
      </c>
      <c r="J1415">
        <v>0</v>
      </c>
      <c r="K1415">
        <v>0</v>
      </c>
      <c r="L1415">
        <v>3.5999999999999997E-2</v>
      </c>
      <c r="M1415">
        <v>1</v>
      </c>
      <c r="N1415">
        <v>3</v>
      </c>
      <c r="O1415">
        <v>0</v>
      </c>
      <c r="P1415">
        <v>0</v>
      </c>
      <c r="Q1415">
        <v>4</v>
      </c>
      <c r="R1415" t="s">
        <v>324</v>
      </c>
      <c r="S1415" t="s">
        <v>324</v>
      </c>
      <c r="T1415" t="s">
        <v>324</v>
      </c>
      <c r="U1415" t="s">
        <v>324</v>
      </c>
      <c r="V1415">
        <v>0</v>
      </c>
      <c r="W1415" t="s">
        <v>324</v>
      </c>
      <c r="X1415" t="s">
        <v>324</v>
      </c>
      <c r="Y1415" t="s">
        <v>324</v>
      </c>
      <c r="Z1415" t="s">
        <v>324</v>
      </c>
      <c r="AA1415">
        <v>0</v>
      </c>
      <c r="AB1415">
        <v>1.042</v>
      </c>
      <c r="AC1415">
        <v>1.2589999999999999</v>
      </c>
      <c r="AD1415">
        <v>0</v>
      </c>
      <c r="AE1415">
        <v>0</v>
      </c>
      <c r="AF1415">
        <v>2.3010000000000002</v>
      </c>
      <c r="AG1415" t="s">
        <v>324</v>
      </c>
      <c r="AH1415" t="s">
        <v>324</v>
      </c>
      <c r="AI1415" t="s">
        <v>324</v>
      </c>
      <c r="AJ1415" t="s">
        <v>324</v>
      </c>
      <c r="AK1415">
        <v>0</v>
      </c>
      <c r="AL1415" t="s">
        <v>324</v>
      </c>
      <c r="AM1415" t="s">
        <v>324</v>
      </c>
      <c r="AN1415" t="s">
        <v>324</v>
      </c>
      <c r="AO1415" t="s">
        <v>324</v>
      </c>
      <c r="AP1415">
        <v>0</v>
      </c>
      <c r="AQ1415" t="s">
        <v>324</v>
      </c>
      <c r="AR1415" t="s">
        <v>324</v>
      </c>
      <c r="AS1415" t="s">
        <v>324</v>
      </c>
      <c r="AT1415" t="s">
        <v>324</v>
      </c>
      <c r="AU1415">
        <v>0</v>
      </c>
      <c r="AV1415" t="s">
        <v>324</v>
      </c>
      <c r="AW1415" t="s">
        <v>324</v>
      </c>
      <c r="AX1415" t="s">
        <v>324</v>
      </c>
      <c r="AY1415" t="s">
        <v>324</v>
      </c>
      <c r="AZ1415">
        <v>0</v>
      </c>
      <c r="BA1415" t="s">
        <v>324</v>
      </c>
      <c r="BB1415" t="s">
        <v>324</v>
      </c>
      <c r="BC1415" t="s">
        <v>324</v>
      </c>
      <c r="BD1415" t="s">
        <v>324</v>
      </c>
      <c r="BE1415">
        <v>0</v>
      </c>
      <c r="BF1415" t="s">
        <v>324</v>
      </c>
      <c r="BG1415" t="s">
        <v>324</v>
      </c>
      <c r="BH1415" t="s">
        <v>324</v>
      </c>
      <c r="BI1415" t="s">
        <v>324</v>
      </c>
      <c r="BJ1415">
        <v>0</v>
      </c>
      <c r="BK1415" t="s">
        <v>324</v>
      </c>
      <c r="BL1415" t="s">
        <v>324</v>
      </c>
      <c r="BM1415" t="s">
        <v>324</v>
      </c>
      <c r="BN1415" t="s">
        <v>324</v>
      </c>
      <c r="BO1415">
        <v>0</v>
      </c>
      <c r="BP1415" t="s">
        <v>324</v>
      </c>
      <c r="BQ1415" t="s">
        <v>324</v>
      </c>
      <c r="BR1415" t="s">
        <v>324</v>
      </c>
      <c r="BS1415" t="s">
        <v>324</v>
      </c>
      <c r="BT1415">
        <v>0</v>
      </c>
      <c r="BU1415" t="s">
        <v>324</v>
      </c>
      <c r="BV1415" t="s">
        <v>324</v>
      </c>
      <c r="BW1415" t="s">
        <v>324</v>
      </c>
      <c r="BX1415" t="s">
        <v>324</v>
      </c>
      <c r="BY1415">
        <v>0</v>
      </c>
      <c r="BZ1415" t="s">
        <v>324</v>
      </c>
      <c r="CA1415" t="s">
        <v>324</v>
      </c>
      <c r="CB1415" t="s">
        <v>324</v>
      </c>
      <c r="CC1415" t="s">
        <v>324</v>
      </c>
      <c r="CD1415">
        <v>0</v>
      </c>
      <c r="CE1415" t="s">
        <v>324</v>
      </c>
      <c r="CF1415" t="s">
        <v>324</v>
      </c>
      <c r="CG1415" t="s">
        <v>324</v>
      </c>
      <c r="CH1415" t="s">
        <v>324</v>
      </c>
      <c r="CI1415">
        <v>0</v>
      </c>
      <c r="CJ1415" t="s">
        <v>324</v>
      </c>
      <c r="CK1415" t="s">
        <v>324</v>
      </c>
      <c r="CL1415" t="s">
        <v>324</v>
      </c>
      <c r="CM1415" t="s">
        <v>324</v>
      </c>
      <c r="CN1415">
        <v>0</v>
      </c>
      <c r="CO1415">
        <v>8.0000000000000002E-3</v>
      </c>
      <c r="CP1415">
        <v>2.8000000000000001E-2</v>
      </c>
      <c r="CQ1415" t="s">
        <v>179</v>
      </c>
      <c r="CR1415">
        <v>0</v>
      </c>
      <c r="CS1415">
        <v>3.5999999999999997E-2</v>
      </c>
      <c r="CT1415">
        <v>1</v>
      </c>
      <c r="CU1415">
        <v>3</v>
      </c>
      <c r="CV1415">
        <v>0</v>
      </c>
      <c r="CW1415">
        <v>0</v>
      </c>
      <c r="CX1415">
        <v>4</v>
      </c>
      <c r="CY1415">
        <v>1.042</v>
      </c>
      <c r="CZ1415">
        <v>1.2589999999999999</v>
      </c>
      <c r="DA1415">
        <v>0</v>
      </c>
      <c r="DB1415">
        <v>0</v>
      </c>
      <c r="DC1415">
        <v>2.3010000000000002</v>
      </c>
    </row>
    <row r="1416" spans="1:107" x14ac:dyDescent="0.45">
      <c r="A1416">
        <v>2024</v>
      </c>
      <c r="B1416">
        <v>5</v>
      </c>
      <c r="C1416" t="s">
        <v>90</v>
      </c>
      <c r="D1416">
        <v>16572</v>
      </c>
      <c r="E1416" t="s">
        <v>341</v>
      </c>
      <c r="F1416" t="s">
        <v>323</v>
      </c>
      <c r="G1416" t="s">
        <v>244</v>
      </c>
      <c r="H1416">
        <v>372.32</v>
      </c>
      <c r="I1416">
        <v>138.09</v>
      </c>
      <c r="J1416">
        <v>7.28</v>
      </c>
      <c r="K1416">
        <v>0</v>
      </c>
      <c r="L1416">
        <v>517.69000000000005</v>
      </c>
      <c r="M1416">
        <v>57418</v>
      </c>
      <c r="N1416">
        <v>915</v>
      </c>
      <c r="O1416">
        <v>10</v>
      </c>
      <c r="P1416">
        <v>0</v>
      </c>
      <c r="Q1416">
        <v>58343</v>
      </c>
      <c r="R1416">
        <v>0</v>
      </c>
      <c r="S1416">
        <v>0</v>
      </c>
      <c r="T1416">
        <v>0</v>
      </c>
      <c r="U1416">
        <v>0</v>
      </c>
      <c r="V1416">
        <v>0</v>
      </c>
      <c r="W1416">
        <v>0</v>
      </c>
      <c r="X1416">
        <v>0</v>
      </c>
      <c r="Y1416">
        <v>0</v>
      </c>
      <c r="Z1416">
        <v>0</v>
      </c>
      <c r="AA1416">
        <v>0</v>
      </c>
      <c r="AB1416">
        <v>19701.810000000001</v>
      </c>
      <c r="AC1416">
        <v>5390.2</v>
      </c>
      <c r="AD1416">
        <v>0</v>
      </c>
      <c r="AE1416">
        <v>0</v>
      </c>
      <c r="AF1416">
        <v>25092.01</v>
      </c>
      <c r="AG1416">
        <v>23.71</v>
      </c>
      <c r="AH1416">
        <v>0.85</v>
      </c>
      <c r="AI1416">
        <v>0</v>
      </c>
      <c r="AJ1416">
        <v>0</v>
      </c>
      <c r="AK1416">
        <v>24.56</v>
      </c>
      <c r="AL1416">
        <v>3652</v>
      </c>
      <c r="AM1416">
        <v>15</v>
      </c>
      <c r="AN1416">
        <v>0</v>
      </c>
      <c r="AO1416">
        <v>0</v>
      </c>
      <c r="AP1416">
        <v>3667</v>
      </c>
      <c r="AQ1416">
        <v>74.16</v>
      </c>
      <c r="AR1416">
        <v>1.6</v>
      </c>
      <c r="AS1416">
        <v>0</v>
      </c>
      <c r="AT1416">
        <v>0</v>
      </c>
      <c r="AU1416">
        <v>75.760000000000005</v>
      </c>
      <c r="AV1416">
        <v>1.89</v>
      </c>
      <c r="AW1416">
        <v>0</v>
      </c>
      <c r="AX1416">
        <v>0</v>
      </c>
      <c r="AY1416">
        <v>0</v>
      </c>
      <c r="AZ1416">
        <v>1.89</v>
      </c>
      <c r="BA1416">
        <v>235</v>
      </c>
      <c r="BB1416">
        <v>0</v>
      </c>
      <c r="BC1416">
        <v>0</v>
      </c>
      <c r="BD1416">
        <v>0</v>
      </c>
      <c r="BE1416">
        <v>235</v>
      </c>
      <c r="BF1416">
        <v>5.09</v>
      </c>
      <c r="BG1416">
        <v>0</v>
      </c>
      <c r="BH1416">
        <v>0</v>
      </c>
      <c r="BI1416">
        <v>0</v>
      </c>
      <c r="BJ1416">
        <v>5.09</v>
      </c>
      <c r="BK1416" t="s">
        <v>324</v>
      </c>
      <c r="BL1416" t="s">
        <v>324</v>
      </c>
      <c r="BM1416" t="s">
        <v>324</v>
      </c>
      <c r="BN1416" t="s">
        <v>324</v>
      </c>
      <c r="BO1416">
        <v>0</v>
      </c>
      <c r="BP1416" t="s">
        <v>324</v>
      </c>
      <c r="BQ1416" t="s">
        <v>324</v>
      </c>
      <c r="BR1416" t="s">
        <v>324</v>
      </c>
      <c r="BS1416" t="s">
        <v>324</v>
      </c>
      <c r="BT1416">
        <v>0</v>
      </c>
      <c r="BU1416" t="s">
        <v>324</v>
      </c>
      <c r="BV1416" t="s">
        <v>324</v>
      </c>
      <c r="BW1416" t="s">
        <v>324</v>
      </c>
      <c r="BX1416" t="s">
        <v>324</v>
      </c>
      <c r="BY1416">
        <v>0</v>
      </c>
      <c r="BZ1416" t="s">
        <v>324</v>
      </c>
      <c r="CA1416" t="s">
        <v>324</v>
      </c>
      <c r="CB1416" t="s">
        <v>324</v>
      </c>
      <c r="CC1416" t="s">
        <v>324</v>
      </c>
      <c r="CD1416">
        <v>0</v>
      </c>
      <c r="CE1416" t="s">
        <v>324</v>
      </c>
      <c r="CF1416" t="s">
        <v>324</v>
      </c>
      <c r="CG1416" t="s">
        <v>324</v>
      </c>
      <c r="CH1416" t="s">
        <v>324</v>
      </c>
      <c r="CI1416">
        <v>0</v>
      </c>
      <c r="CJ1416" t="s">
        <v>324</v>
      </c>
      <c r="CK1416" t="s">
        <v>324</v>
      </c>
      <c r="CL1416" t="s">
        <v>324</v>
      </c>
      <c r="CM1416" t="s">
        <v>324</v>
      </c>
      <c r="CN1416">
        <v>0</v>
      </c>
      <c r="CO1416">
        <v>372.32</v>
      </c>
      <c r="CP1416">
        <v>138.09</v>
      </c>
      <c r="CQ1416">
        <v>7.28</v>
      </c>
      <c r="CR1416">
        <v>0</v>
      </c>
      <c r="CS1416">
        <v>517.69000000000005</v>
      </c>
      <c r="CT1416">
        <v>57418</v>
      </c>
      <c r="CU1416">
        <v>915</v>
      </c>
      <c r="CV1416">
        <v>10</v>
      </c>
      <c r="CW1416">
        <v>0</v>
      </c>
      <c r="CX1416">
        <v>58343</v>
      </c>
      <c r="CY1416">
        <v>19701.810000000001</v>
      </c>
      <c r="CZ1416">
        <v>5390.2</v>
      </c>
      <c r="DA1416">
        <v>0</v>
      </c>
      <c r="DB1416">
        <v>0</v>
      </c>
      <c r="DC1416">
        <v>25092.01</v>
      </c>
    </row>
    <row r="1417" spans="1:107" x14ac:dyDescent="0.45">
      <c r="A1417">
        <v>2024</v>
      </c>
      <c r="B1417">
        <v>5</v>
      </c>
      <c r="C1417" t="s">
        <v>90</v>
      </c>
      <c r="D1417">
        <v>19189</v>
      </c>
      <c r="E1417" t="s">
        <v>342</v>
      </c>
      <c r="F1417" t="s">
        <v>323</v>
      </c>
      <c r="G1417" t="s">
        <v>247</v>
      </c>
      <c r="H1417">
        <v>42.173999999999999</v>
      </c>
      <c r="I1417">
        <v>15.715</v>
      </c>
      <c r="J1417" t="s">
        <v>324</v>
      </c>
      <c r="K1417" t="s">
        <v>324</v>
      </c>
      <c r="L1417">
        <v>57.889000000000003</v>
      </c>
      <c r="M1417">
        <v>5346</v>
      </c>
      <c r="N1417">
        <v>77</v>
      </c>
      <c r="O1417" t="s">
        <v>324</v>
      </c>
      <c r="P1417" t="s">
        <v>324</v>
      </c>
      <c r="Q1417">
        <v>5423</v>
      </c>
      <c r="R1417">
        <v>4.2999999999999997E-2</v>
      </c>
      <c r="S1417">
        <v>0.183</v>
      </c>
      <c r="T1417" t="s">
        <v>324</v>
      </c>
      <c r="U1417" t="s">
        <v>324</v>
      </c>
      <c r="V1417">
        <v>0.22600000000000001</v>
      </c>
      <c r="W1417">
        <v>42</v>
      </c>
      <c r="X1417">
        <v>1</v>
      </c>
      <c r="Y1417" t="s">
        <v>324</v>
      </c>
      <c r="Z1417" t="s">
        <v>324</v>
      </c>
      <c r="AA1417">
        <v>43</v>
      </c>
      <c r="AB1417">
        <v>4524.6930000000002</v>
      </c>
      <c r="AC1417">
        <v>661.83699999999999</v>
      </c>
      <c r="AD1417" t="s">
        <v>324</v>
      </c>
      <c r="AE1417" t="s">
        <v>324</v>
      </c>
      <c r="AF1417">
        <v>5186.53</v>
      </c>
      <c r="AG1417" t="s">
        <v>324</v>
      </c>
      <c r="AH1417" t="s">
        <v>324</v>
      </c>
      <c r="AI1417" t="s">
        <v>324</v>
      </c>
      <c r="AJ1417" t="s">
        <v>324</v>
      </c>
      <c r="AK1417">
        <v>0</v>
      </c>
      <c r="AL1417" t="s">
        <v>324</v>
      </c>
      <c r="AM1417" t="s">
        <v>324</v>
      </c>
      <c r="AN1417" t="s">
        <v>324</v>
      </c>
      <c r="AO1417" t="s">
        <v>324</v>
      </c>
      <c r="AP1417">
        <v>0</v>
      </c>
      <c r="AQ1417" t="s">
        <v>324</v>
      </c>
      <c r="AR1417" t="s">
        <v>324</v>
      </c>
      <c r="AS1417" t="s">
        <v>324</v>
      </c>
      <c r="AT1417" t="s">
        <v>324</v>
      </c>
      <c r="AU1417">
        <v>0</v>
      </c>
      <c r="AV1417" t="s">
        <v>324</v>
      </c>
      <c r="AW1417" t="s">
        <v>324</v>
      </c>
      <c r="AX1417" t="s">
        <v>324</v>
      </c>
      <c r="AY1417" t="s">
        <v>324</v>
      </c>
      <c r="AZ1417">
        <v>0</v>
      </c>
      <c r="BA1417" t="s">
        <v>324</v>
      </c>
      <c r="BB1417" t="s">
        <v>324</v>
      </c>
      <c r="BC1417" t="s">
        <v>324</v>
      </c>
      <c r="BD1417" t="s">
        <v>324</v>
      </c>
      <c r="BE1417">
        <v>0</v>
      </c>
      <c r="BF1417" t="s">
        <v>324</v>
      </c>
      <c r="BG1417" t="s">
        <v>324</v>
      </c>
      <c r="BH1417" t="s">
        <v>324</v>
      </c>
      <c r="BI1417" t="s">
        <v>324</v>
      </c>
      <c r="BJ1417">
        <v>0</v>
      </c>
      <c r="BK1417">
        <v>2E-3</v>
      </c>
      <c r="BL1417" t="s">
        <v>324</v>
      </c>
      <c r="BM1417" t="s">
        <v>324</v>
      </c>
      <c r="BN1417" t="s">
        <v>324</v>
      </c>
      <c r="BO1417">
        <v>2E-3</v>
      </c>
      <c r="BP1417">
        <v>1</v>
      </c>
      <c r="BQ1417" t="s">
        <v>324</v>
      </c>
      <c r="BR1417" t="s">
        <v>324</v>
      </c>
      <c r="BS1417" t="s">
        <v>324</v>
      </c>
      <c r="BT1417">
        <v>1</v>
      </c>
      <c r="BU1417">
        <v>0</v>
      </c>
      <c r="BV1417" t="s">
        <v>324</v>
      </c>
      <c r="BW1417" t="s">
        <v>324</v>
      </c>
      <c r="BX1417" t="s">
        <v>324</v>
      </c>
      <c r="BY1417">
        <v>0</v>
      </c>
      <c r="BZ1417" t="s">
        <v>324</v>
      </c>
      <c r="CA1417" t="s">
        <v>324</v>
      </c>
      <c r="CB1417" t="s">
        <v>324</v>
      </c>
      <c r="CC1417" t="s">
        <v>324</v>
      </c>
      <c r="CD1417">
        <v>0</v>
      </c>
      <c r="CE1417" t="s">
        <v>324</v>
      </c>
      <c r="CF1417" t="s">
        <v>324</v>
      </c>
      <c r="CG1417" t="s">
        <v>324</v>
      </c>
      <c r="CH1417" t="s">
        <v>324</v>
      </c>
      <c r="CI1417">
        <v>0</v>
      </c>
      <c r="CJ1417" t="s">
        <v>324</v>
      </c>
      <c r="CK1417" t="s">
        <v>324</v>
      </c>
      <c r="CL1417" t="s">
        <v>324</v>
      </c>
      <c r="CM1417" t="s">
        <v>324</v>
      </c>
      <c r="CN1417">
        <v>0</v>
      </c>
      <c r="CO1417">
        <v>42.219000000000001</v>
      </c>
      <c r="CP1417">
        <v>15.898</v>
      </c>
      <c r="CQ1417" t="s">
        <v>179</v>
      </c>
      <c r="CR1417">
        <v>0</v>
      </c>
      <c r="CS1417">
        <v>58.116999999999997</v>
      </c>
      <c r="CT1417">
        <v>5389</v>
      </c>
      <c r="CU1417">
        <v>78</v>
      </c>
      <c r="CV1417">
        <v>0</v>
      </c>
      <c r="CW1417">
        <v>0</v>
      </c>
      <c r="CX1417">
        <v>5467</v>
      </c>
      <c r="CY1417">
        <v>4524.6930000000002</v>
      </c>
      <c r="CZ1417">
        <v>661.83699999999999</v>
      </c>
      <c r="DA1417">
        <v>0</v>
      </c>
      <c r="DB1417">
        <v>0</v>
      </c>
      <c r="DC1417">
        <v>5186.53</v>
      </c>
    </row>
    <row r="1418" spans="1:107" x14ac:dyDescent="0.45">
      <c r="A1418">
        <v>2024</v>
      </c>
      <c r="B1418">
        <v>5</v>
      </c>
      <c r="C1418" t="s">
        <v>90</v>
      </c>
      <c r="D1418">
        <v>19728</v>
      </c>
      <c r="E1418" t="s">
        <v>343</v>
      </c>
      <c r="F1418" t="s">
        <v>323</v>
      </c>
      <c r="G1418" t="s">
        <v>244</v>
      </c>
      <c r="H1418">
        <v>73.92</v>
      </c>
      <c r="I1418">
        <v>17.367999999999999</v>
      </c>
      <c r="J1418" t="s">
        <v>324</v>
      </c>
      <c r="K1418" t="s">
        <v>324</v>
      </c>
      <c r="L1418">
        <v>91.287999999999997</v>
      </c>
      <c r="M1418">
        <v>9258</v>
      </c>
      <c r="N1418">
        <v>232</v>
      </c>
      <c r="O1418" t="s">
        <v>324</v>
      </c>
      <c r="P1418" t="s">
        <v>324</v>
      </c>
      <c r="Q1418">
        <v>9490</v>
      </c>
      <c r="R1418" t="s">
        <v>324</v>
      </c>
      <c r="S1418" t="s">
        <v>324</v>
      </c>
      <c r="T1418" t="s">
        <v>324</v>
      </c>
      <c r="U1418" t="s">
        <v>324</v>
      </c>
      <c r="V1418">
        <v>0</v>
      </c>
      <c r="W1418" t="s">
        <v>324</v>
      </c>
      <c r="X1418" t="s">
        <v>324</v>
      </c>
      <c r="Y1418" t="s">
        <v>324</v>
      </c>
      <c r="Z1418" t="s">
        <v>324</v>
      </c>
      <c r="AA1418">
        <v>0</v>
      </c>
      <c r="AB1418">
        <v>9892.6170000000002</v>
      </c>
      <c r="AC1418">
        <v>914.73599999999999</v>
      </c>
      <c r="AD1418" t="s">
        <v>324</v>
      </c>
      <c r="AE1418" t="s">
        <v>324</v>
      </c>
      <c r="AF1418">
        <v>10807.352999999999</v>
      </c>
      <c r="AG1418">
        <v>1.3</v>
      </c>
      <c r="AH1418" t="s">
        <v>324</v>
      </c>
      <c r="AI1418" t="s">
        <v>324</v>
      </c>
      <c r="AJ1418" t="s">
        <v>324</v>
      </c>
      <c r="AK1418">
        <v>1.3</v>
      </c>
      <c r="AL1418">
        <v>154</v>
      </c>
      <c r="AM1418" t="s">
        <v>324</v>
      </c>
      <c r="AN1418" t="s">
        <v>324</v>
      </c>
      <c r="AO1418" t="s">
        <v>324</v>
      </c>
      <c r="AP1418">
        <v>154</v>
      </c>
      <c r="AQ1418" t="s">
        <v>324</v>
      </c>
      <c r="AR1418" t="s">
        <v>324</v>
      </c>
      <c r="AS1418" t="s">
        <v>324</v>
      </c>
      <c r="AT1418" t="s">
        <v>324</v>
      </c>
      <c r="AU1418">
        <v>0</v>
      </c>
      <c r="AV1418" t="s">
        <v>324</v>
      </c>
      <c r="AW1418" t="s">
        <v>324</v>
      </c>
      <c r="AX1418" t="s">
        <v>324</v>
      </c>
      <c r="AY1418" t="s">
        <v>324</v>
      </c>
      <c r="AZ1418">
        <v>0</v>
      </c>
      <c r="BA1418" t="s">
        <v>324</v>
      </c>
      <c r="BB1418" t="s">
        <v>324</v>
      </c>
      <c r="BC1418" t="s">
        <v>324</v>
      </c>
      <c r="BD1418" t="s">
        <v>324</v>
      </c>
      <c r="BE1418">
        <v>0</v>
      </c>
      <c r="BF1418" t="s">
        <v>324</v>
      </c>
      <c r="BG1418" t="s">
        <v>324</v>
      </c>
      <c r="BH1418" t="s">
        <v>324</v>
      </c>
      <c r="BI1418" t="s">
        <v>324</v>
      </c>
      <c r="BJ1418">
        <v>0</v>
      </c>
      <c r="BK1418">
        <v>0.3</v>
      </c>
      <c r="BL1418">
        <v>0.01</v>
      </c>
      <c r="BM1418" t="s">
        <v>324</v>
      </c>
      <c r="BN1418" t="s">
        <v>324</v>
      </c>
      <c r="BO1418">
        <v>0.31</v>
      </c>
      <c r="BP1418">
        <v>117</v>
      </c>
      <c r="BQ1418">
        <v>1</v>
      </c>
      <c r="BR1418" t="s">
        <v>324</v>
      </c>
      <c r="BS1418" t="s">
        <v>324</v>
      </c>
      <c r="BT1418">
        <v>118</v>
      </c>
      <c r="BU1418">
        <v>9.7029999999999994</v>
      </c>
      <c r="BV1418" t="s">
        <v>324</v>
      </c>
      <c r="BW1418" t="s">
        <v>324</v>
      </c>
      <c r="BX1418" t="s">
        <v>324</v>
      </c>
      <c r="BY1418">
        <v>9.7029999999999994</v>
      </c>
      <c r="BZ1418" t="s">
        <v>324</v>
      </c>
      <c r="CA1418" t="s">
        <v>324</v>
      </c>
      <c r="CB1418" t="s">
        <v>324</v>
      </c>
      <c r="CC1418" t="s">
        <v>324</v>
      </c>
      <c r="CD1418">
        <v>0</v>
      </c>
      <c r="CE1418" t="s">
        <v>324</v>
      </c>
      <c r="CF1418" t="s">
        <v>324</v>
      </c>
      <c r="CG1418" t="s">
        <v>324</v>
      </c>
      <c r="CH1418" t="s">
        <v>324</v>
      </c>
      <c r="CI1418">
        <v>0</v>
      </c>
      <c r="CJ1418" t="s">
        <v>324</v>
      </c>
      <c r="CK1418" t="s">
        <v>324</v>
      </c>
      <c r="CL1418" t="s">
        <v>324</v>
      </c>
      <c r="CM1418" t="s">
        <v>324</v>
      </c>
      <c r="CN1418">
        <v>0</v>
      </c>
      <c r="CO1418">
        <v>74.22</v>
      </c>
      <c r="CP1418">
        <v>17.378</v>
      </c>
      <c r="CQ1418" t="s">
        <v>179</v>
      </c>
      <c r="CR1418">
        <v>0</v>
      </c>
      <c r="CS1418">
        <v>91.597999999999999</v>
      </c>
      <c r="CT1418">
        <v>9375</v>
      </c>
      <c r="CU1418">
        <v>233</v>
      </c>
      <c r="CV1418">
        <v>0</v>
      </c>
      <c r="CW1418">
        <v>0</v>
      </c>
      <c r="CX1418">
        <v>9608</v>
      </c>
      <c r="CY1418">
        <v>9902.32</v>
      </c>
      <c r="CZ1418">
        <v>914.73599999999999</v>
      </c>
      <c r="DA1418">
        <v>0</v>
      </c>
      <c r="DB1418">
        <v>0</v>
      </c>
      <c r="DC1418">
        <v>10817.056</v>
      </c>
    </row>
    <row r="1419" spans="1:107" x14ac:dyDescent="0.45">
      <c r="A1419">
        <v>2024</v>
      </c>
      <c r="B1419">
        <v>5</v>
      </c>
      <c r="C1419" t="s">
        <v>90</v>
      </c>
      <c r="D1419">
        <v>21538</v>
      </c>
      <c r="E1419" t="s">
        <v>344</v>
      </c>
      <c r="F1419" t="s">
        <v>323</v>
      </c>
      <c r="G1419" t="s">
        <v>244</v>
      </c>
      <c r="H1419">
        <v>20.774999999999999</v>
      </c>
      <c r="I1419">
        <v>3.5830000000000002</v>
      </c>
      <c r="J1419" t="s">
        <v>324</v>
      </c>
      <c r="K1419" t="s">
        <v>324</v>
      </c>
      <c r="L1419">
        <v>24.358000000000001</v>
      </c>
      <c r="M1419">
        <v>2041</v>
      </c>
      <c r="N1419">
        <v>92</v>
      </c>
      <c r="O1419" t="s">
        <v>324</v>
      </c>
      <c r="P1419" t="s">
        <v>324</v>
      </c>
      <c r="Q1419">
        <v>2133</v>
      </c>
      <c r="R1419" t="s">
        <v>324</v>
      </c>
      <c r="S1419" t="s">
        <v>324</v>
      </c>
      <c r="T1419" t="s">
        <v>324</v>
      </c>
      <c r="U1419" t="s">
        <v>324</v>
      </c>
      <c r="V1419">
        <v>0</v>
      </c>
      <c r="W1419" t="s">
        <v>324</v>
      </c>
      <c r="X1419" t="s">
        <v>324</v>
      </c>
      <c r="Y1419" t="s">
        <v>324</v>
      </c>
      <c r="Z1419" t="s">
        <v>324</v>
      </c>
      <c r="AA1419">
        <v>0</v>
      </c>
      <c r="AB1419">
        <v>776.86099999999999</v>
      </c>
      <c r="AC1419">
        <v>116.501</v>
      </c>
      <c r="AD1419" t="s">
        <v>324</v>
      </c>
      <c r="AE1419" t="s">
        <v>324</v>
      </c>
      <c r="AF1419">
        <v>893.36199999999997</v>
      </c>
      <c r="AG1419" t="s">
        <v>324</v>
      </c>
      <c r="AH1419" t="s">
        <v>324</v>
      </c>
      <c r="AI1419" t="s">
        <v>324</v>
      </c>
      <c r="AJ1419" t="s">
        <v>324</v>
      </c>
      <c r="AK1419">
        <v>0</v>
      </c>
      <c r="AL1419" t="s">
        <v>324</v>
      </c>
      <c r="AM1419" t="s">
        <v>324</v>
      </c>
      <c r="AN1419" t="s">
        <v>324</v>
      </c>
      <c r="AO1419" t="s">
        <v>324</v>
      </c>
      <c r="AP1419">
        <v>0</v>
      </c>
      <c r="AQ1419" t="s">
        <v>324</v>
      </c>
      <c r="AR1419" t="s">
        <v>324</v>
      </c>
      <c r="AS1419" t="s">
        <v>324</v>
      </c>
      <c r="AT1419" t="s">
        <v>324</v>
      </c>
      <c r="AU1419">
        <v>0</v>
      </c>
      <c r="AV1419" t="s">
        <v>324</v>
      </c>
      <c r="AW1419" t="s">
        <v>324</v>
      </c>
      <c r="AX1419" t="s">
        <v>324</v>
      </c>
      <c r="AY1419" t="s">
        <v>324</v>
      </c>
      <c r="AZ1419">
        <v>0</v>
      </c>
      <c r="BA1419" t="s">
        <v>324</v>
      </c>
      <c r="BB1419" t="s">
        <v>324</v>
      </c>
      <c r="BC1419" t="s">
        <v>324</v>
      </c>
      <c r="BD1419" t="s">
        <v>324</v>
      </c>
      <c r="BE1419">
        <v>0</v>
      </c>
      <c r="BF1419" t="s">
        <v>324</v>
      </c>
      <c r="BG1419" t="s">
        <v>324</v>
      </c>
      <c r="BH1419" t="s">
        <v>324</v>
      </c>
      <c r="BI1419" t="s">
        <v>324</v>
      </c>
      <c r="BJ1419">
        <v>0</v>
      </c>
      <c r="BK1419">
        <v>5.5E-2</v>
      </c>
      <c r="BL1419" t="s">
        <v>324</v>
      </c>
      <c r="BM1419" t="s">
        <v>324</v>
      </c>
      <c r="BN1419" t="s">
        <v>324</v>
      </c>
      <c r="BO1419">
        <v>5.5E-2</v>
      </c>
      <c r="BP1419">
        <v>25</v>
      </c>
      <c r="BQ1419" t="s">
        <v>324</v>
      </c>
      <c r="BR1419" t="s">
        <v>324</v>
      </c>
      <c r="BS1419" t="s">
        <v>324</v>
      </c>
      <c r="BT1419">
        <v>25</v>
      </c>
      <c r="BU1419" t="s">
        <v>324</v>
      </c>
      <c r="BV1419" t="s">
        <v>324</v>
      </c>
      <c r="BW1419" t="s">
        <v>324</v>
      </c>
      <c r="BX1419" t="s">
        <v>324</v>
      </c>
      <c r="BY1419">
        <v>0</v>
      </c>
      <c r="BZ1419" t="s">
        <v>324</v>
      </c>
      <c r="CA1419" t="s">
        <v>324</v>
      </c>
      <c r="CB1419" t="s">
        <v>324</v>
      </c>
      <c r="CC1419" t="s">
        <v>324</v>
      </c>
      <c r="CD1419">
        <v>0</v>
      </c>
      <c r="CE1419" t="s">
        <v>324</v>
      </c>
      <c r="CF1419" t="s">
        <v>324</v>
      </c>
      <c r="CG1419" t="s">
        <v>324</v>
      </c>
      <c r="CH1419" t="s">
        <v>324</v>
      </c>
      <c r="CI1419">
        <v>0</v>
      </c>
      <c r="CJ1419" t="s">
        <v>324</v>
      </c>
      <c r="CK1419" t="s">
        <v>324</v>
      </c>
      <c r="CL1419" t="s">
        <v>324</v>
      </c>
      <c r="CM1419" t="s">
        <v>324</v>
      </c>
      <c r="CN1419">
        <v>0</v>
      </c>
      <c r="CO1419">
        <v>20.83</v>
      </c>
      <c r="CP1419">
        <v>3.5830000000000002</v>
      </c>
      <c r="CQ1419" t="s">
        <v>179</v>
      </c>
      <c r="CR1419">
        <v>0</v>
      </c>
      <c r="CS1419">
        <v>24.413</v>
      </c>
      <c r="CT1419">
        <v>2066</v>
      </c>
      <c r="CU1419">
        <v>92</v>
      </c>
      <c r="CV1419">
        <v>0</v>
      </c>
      <c r="CW1419">
        <v>0</v>
      </c>
      <c r="CX1419">
        <v>2158</v>
      </c>
      <c r="CY1419">
        <v>776.86099999999999</v>
      </c>
      <c r="CZ1419">
        <v>116.501</v>
      </c>
      <c r="DA1419">
        <v>0</v>
      </c>
      <c r="DB1419">
        <v>0</v>
      </c>
      <c r="DC1419">
        <v>893.36199999999997</v>
      </c>
    </row>
    <row r="1420" spans="1:107" x14ac:dyDescent="0.45">
      <c r="A1420">
        <v>2024</v>
      </c>
      <c r="B1420">
        <v>5</v>
      </c>
      <c r="C1420" t="s">
        <v>90</v>
      </c>
      <c r="D1420">
        <v>24211</v>
      </c>
      <c r="E1420" t="s">
        <v>345</v>
      </c>
      <c r="F1420" t="s">
        <v>323</v>
      </c>
      <c r="G1420" t="s">
        <v>244</v>
      </c>
      <c r="H1420">
        <v>330.44799999999998</v>
      </c>
      <c r="I1420">
        <v>155.12</v>
      </c>
      <c r="J1420" t="s">
        <v>324</v>
      </c>
      <c r="K1420" t="s">
        <v>324</v>
      </c>
      <c r="L1420">
        <v>485.56799999999998</v>
      </c>
      <c r="M1420">
        <v>49261</v>
      </c>
      <c r="N1420">
        <v>1093</v>
      </c>
      <c r="O1420" t="s">
        <v>324</v>
      </c>
      <c r="P1420" t="s">
        <v>324</v>
      </c>
      <c r="Q1420">
        <v>50354</v>
      </c>
      <c r="R1420" t="s">
        <v>324</v>
      </c>
      <c r="S1420" t="s">
        <v>324</v>
      </c>
      <c r="T1420" t="s">
        <v>324</v>
      </c>
      <c r="U1420" t="s">
        <v>324</v>
      </c>
      <c r="V1420">
        <v>0</v>
      </c>
      <c r="W1420" t="s">
        <v>324</v>
      </c>
      <c r="X1420" t="s">
        <v>324</v>
      </c>
      <c r="Y1420" t="s">
        <v>324</v>
      </c>
      <c r="Z1420" t="s">
        <v>324</v>
      </c>
      <c r="AA1420">
        <v>0</v>
      </c>
      <c r="AB1420">
        <v>6730.6</v>
      </c>
      <c r="AC1420">
        <v>3771.77</v>
      </c>
      <c r="AD1420" t="s">
        <v>324</v>
      </c>
      <c r="AE1420" t="s">
        <v>324</v>
      </c>
      <c r="AF1420">
        <v>10502.37</v>
      </c>
      <c r="AG1420">
        <v>10.9</v>
      </c>
      <c r="AH1420">
        <v>0.34</v>
      </c>
      <c r="AI1420" t="s">
        <v>324</v>
      </c>
      <c r="AJ1420" t="s">
        <v>324</v>
      </c>
      <c r="AK1420">
        <v>11.24</v>
      </c>
      <c r="AL1420">
        <v>1160</v>
      </c>
      <c r="AM1420">
        <v>7</v>
      </c>
      <c r="AN1420" t="s">
        <v>324</v>
      </c>
      <c r="AO1420" t="s">
        <v>324</v>
      </c>
      <c r="AP1420">
        <v>1167</v>
      </c>
      <c r="AQ1420" t="s">
        <v>324</v>
      </c>
      <c r="AR1420" t="s">
        <v>324</v>
      </c>
      <c r="AS1420" t="s">
        <v>324</v>
      </c>
      <c r="AT1420" t="s">
        <v>324</v>
      </c>
      <c r="AU1420">
        <v>0</v>
      </c>
      <c r="AV1420" t="s">
        <v>324</v>
      </c>
      <c r="AW1420">
        <v>0.21</v>
      </c>
      <c r="AX1420" t="s">
        <v>324</v>
      </c>
      <c r="AY1420" t="s">
        <v>324</v>
      </c>
      <c r="AZ1420">
        <v>0.21</v>
      </c>
      <c r="BA1420" t="s">
        <v>324</v>
      </c>
      <c r="BB1420">
        <v>1</v>
      </c>
      <c r="BC1420" t="s">
        <v>324</v>
      </c>
      <c r="BD1420" t="s">
        <v>324</v>
      </c>
      <c r="BE1420">
        <v>1</v>
      </c>
      <c r="BF1420" t="s">
        <v>324</v>
      </c>
      <c r="BG1420" t="s">
        <v>324</v>
      </c>
      <c r="BH1420" t="s">
        <v>324</v>
      </c>
      <c r="BI1420" t="s">
        <v>324</v>
      </c>
      <c r="BJ1420">
        <v>0</v>
      </c>
      <c r="BK1420">
        <v>2.4E-2</v>
      </c>
      <c r="BL1420" t="s">
        <v>324</v>
      </c>
      <c r="BM1420" t="s">
        <v>324</v>
      </c>
      <c r="BN1420" t="s">
        <v>324</v>
      </c>
      <c r="BO1420">
        <v>2.4E-2</v>
      </c>
      <c r="BP1420">
        <v>1</v>
      </c>
      <c r="BQ1420" t="s">
        <v>324</v>
      </c>
      <c r="BR1420" t="s">
        <v>324</v>
      </c>
      <c r="BS1420" t="s">
        <v>324</v>
      </c>
      <c r="BT1420">
        <v>1</v>
      </c>
      <c r="BU1420">
        <v>5.0000000000000001E-3</v>
      </c>
      <c r="BV1420" t="s">
        <v>324</v>
      </c>
      <c r="BW1420" t="s">
        <v>324</v>
      </c>
      <c r="BX1420" t="s">
        <v>324</v>
      </c>
      <c r="BY1420">
        <v>5.0000000000000001E-3</v>
      </c>
      <c r="BZ1420" t="s">
        <v>324</v>
      </c>
      <c r="CA1420" t="s">
        <v>324</v>
      </c>
      <c r="CB1420" t="s">
        <v>324</v>
      </c>
      <c r="CC1420" t="s">
        <v>324</v>
      </c>
      <c r="CD1420">
        <v>0</v>
      </c>
      <c r="CE1420" t="s">
        <v>324</v>
      </c>
      <c r="CF1420" t="s">
        <v>324</v>
      </c>
      <c r="CG1420" t="s">
        <v>324</v>
      </c>
      <c r="CH1420" t="s">
        <v>324</v>
      </c>
      <c r="CI1420">
        <v>0</v>
      </c>
      <c r="CJ1420" t="s">
        <v>324</v>
      </c>
      <c r="CK1420" t="s">
        <v>324</v>
      </c>
      <c r="CL1420" t="s">
        <v>324</v>
      </c>
      <c r="CM1420" t="s">
        <v>324</v>
      </c>
      <c r="CN1420">
        <v>0</v>
      </c>
      <c r="CO1420">
        <v>330.47199999999998</v>
      </c>
      <c r="CP1420">
        <v>155.12</v>
      </c>
      <c r="CQ1420" t="s">
        <v>179</v>
      </c>
      <c r="CR1420">
        <v>0</v>
      </c>
      <c r="CS1420">
        <v>485.59199999999998</v>
      </c>
      <c r="CT1420">
        <v>49262</v>
      </c>
      <c r="CU1420">
        <v>1093</v>
      </c>
      <c r="CV1420">
        <v>0</v>
      </c>
      <c r="CW1420">
        <v>0</v>
      </c>
      <c r="CX1420">
        <v>50355</v>
      </c>
      <c r="CY1420">
        <v>6730.6049999999996</v>
      </c>
      <c r="CZ1420">
        <v>3771.77</v>
      </c>
      <c r="DA1420">
        <v>0</v>
      </c>
      <c r="DB1420">
        <v>0</v>
      </c>
      <c r="DC1420">
        <v>10502.375</v>
      </c>
    </row>
    <row r="1421" spans="1:107" x14ac:dyDescent="0.45">
      <c r="A1421">
        <v>2024</v>
      </c>
      <c r="B1421">
        <v>5</v>
      </c>
      <c r="C1421" t="s">
        <v>90</v>
      </c>
      <c r="D1421">
        <v>99999</v>
      </c>
      <c r="E1421" t="s">
        <v>329</v>
      </c>
      <c r="F1421" t="s">
        <v>323</v>
      </c>
      <c r="H1421">
        <v>-234.94</v>
      </c>
      <c r="I1421">
        <v>-57.975000000000001</v>
      </c>
      <c r="J1421">
        <v>0</v>
      </c>
      <c r="K1421">
        <v>0</v>
      </c>
      <c r="L1421">
        <v>-292.91500000000002</v>
      </c>
      <c r="M1421" t="s">
        <v>324</v>
      </c>
      <c r="N1421" t="s">
        <v>324</v>
      </c>
      <c r="O1421" t="s">
        <v>324</v>
      </c>
      <c r="P1421" t="s">
        <v>324</v>
      </c>
      <c r="Q1421" t="s">
        <v>324</v>
      </c>
      <c r="R1421">
        <v>-7.0000000000000001E-3</v>
      </c>
      <c r="S1421">
        <v>-3.2000000000000001E-2</v>
      </c>
      <c r="T1421" t="s">
        <v>324</v>
      </c>
      <c r="U1421" t="s">
        <v>324</v>
      </c>
      <c r="V1421">
        <v>-3.9E-2</v>
      </c>
      <c r="W1421" t="s">
        <v>324</v>
      </c>
      <c r="X1421" t="s">
        <v>324</v>
      </c>
      <c r="Y1421" t="s">
        <v>324</v>
      </c>
      <c r="Z1421" t="s">
        <v>324</v>
      </c>
      <c r="AA1421" t="s">
        <v>324</v>
      </c>
      <c r="AB1421" t="s">
        <v>324</v>
      </c>
      <c r="AC1421" t="s">
        <v>324</v>
      </c>
      <c r="AD1421" t="s">
        <v>324</v>
      </c>
      <c r="AE1421" t="s">
        <v>324</v>
      </c>
      <c r="AF1421" t="s">
        <v>324</v>
      </c>
      <c r="AG1421">
        <v>-5.3239999999999998</v>
      </c>
      <c r="AH1421">
        <v>-0.23799999999999999</v>
      </c>
      <c r="AI1421">
        <v>0</v>
      </c>
      <c r="AJ1421">
        <v>0</v>
      </c>
      <c r="AK1421">
        <v>-5.5620000000000003</v>
      </c>
      <c r="AL1421" t="s">
        <v>324</v>
      </c>
      <c r="AM1421" t="s">
        <v>324</v>
      </c>
      <c r="AN1421" t="s">
        <v>324</v>
      </c>
      <c r="AO1421" t="s">
        <v>324</v>
      </c>
      <c r="AP1421" t="s">
        <v>324</v>
      </c>
      <c r="AQ1421" t="s">
        <v>324</v>
      </c>
      <c r="AR1421" t="s">
        <v>324</v>
      </c>
      <c r="AS1421" t="s">
        <v>324</v>
      </c>
      <c r="AT1421" t="s">
        <v>324</v>
      </c>
      <c r="AU1421" t="s">
        <v>324</v>
      </c>
      <c r="AV1421">
        <v>-0.16600000000000001</v>
      </c>
      <c r="AW1421">
        <v>-0.23</v>
      </c>
      <c r="AX1421">
        <v>0</v>
      </c>
      <c r="AY1421">
        <v>0</v>
      </c>
      <c r="AZ1421">
        <v>-0.39600000000000002</v>
      </c>
      <c r="BA1421" t="s">
        <v>324</v>
      </c>
      <c r="BB1421" t="s">
        <v>324</v>
      </c>
      <c r="BC1421" t="s">
        <v>324</v>
      </c>
      <c r="BD1421" t="s">
        <v>324</v>
      </c>
      <c r="BE1421" t="s">
        <v>324</v>
      </c>
      <c r="BF1421" t="s">
        <v>324</v>
      </c>
      <c r="BG1421" t="s">
        <v>324</v>
      </c>
      <c r="BH1421" t="s">
        <v>324</v>
      </c>
      <c r="BI1421" t="s">
        <v>324</v>
      </c>
      <c r="BJ1421" t="s">
        <v>324</v>
      </c>
      <c r="BK1421" t="s">
        <v>324</v>
      </c>
      <c r="BL1421" t="s">
        <v>324</v>
      </c>
      <c r="BM1421" t="s">
        <v>324</v>
      </c>
      <c r="BN1421" t="s">
        <v>324</v>
      </c>
      <c r="BO1421" t="s">
        <v>324</v>
      </c>
      <c r="BP1421" t="s">
        <v>324</v>
      </c>
      <c r="BQ1421" t="s">
        <v>324</v>
      </c>
      <c r="BR1421" t="s">
        <v>324</v>
      </c>
      <c r="BS1421" t="s">
        <v>324</v>
      </c>
      <c r="BT1421" t="s">
        <v>324</v>
      </c>
      <c r="BU1421" t="s">
        <v>324</v>
      </c>
      <c r="BV1421" t="s">
        <v>324</v>
      </c>
      <c r="BW1421" t="s">
        <v>324</v>
      </c>
      <c r="BX1421" t="s">
        <v>324</v>
      </c>
      <c r="BY1421" t="s">
        <v>324</v>
      </c>
      <c r="BZ1421" t="s">
        <v>324</v>
      </c>
      <c r="CA1421" t="s">
        <v>324</v>
      </c>
      <c r="CB1421" t="s">
        <v>324</v>
      </c>
      <c r="CC1421" t="s">
        <v>324</v>
      </c>
      <c r="CD1421" t="s">
        <v>324</v>
      </c>
      <c r="CE1421" t="s">
        <v>324</v>
      </c>
      <c r="CF1421" t="s">
        <v>324</v>
      </c>
      <c r="CG1421" t="s">
        <v>324</v>
      </c>
      <c r="CH1421" t="s">
        <v>324</v>
      </c>
      <c r="CI1421" t="s">
        <v>324</v>
      </c>
      <c r="CJ1421" t="s">
        <v>324</v>
      </c>
      <c r="CK1421" t="s">
        <v>324</v>
      </c>
      <c r="CL1421" t="s">
        <v>324</v>
      </c>
      <c r="CM1421" t="s">
        <v>324</v>
      </c>
      <c r="CN1421" t="s">
        <v>324</v>
      </c>
      <c r="CO1421">
        <v>-234.947</v>
      </c>
      <c r="CP1421">
        <v>-58.006999999999998</v>
      </c>
      <c r="CQ1421" t="s">
        <v>179</v>
      </c>
      <c r="CR1421">
        <v>0</v>
      </c>
      <c r="CS1421">
        <v>-292.95400000000001</v>
      </c>
      <c r="CT1421" t="s">
        <v>324</v>
      </c>
      <c r="CU1421" t="s">
        <v>324</v>
      </c>
      <c r="CV1421" t="s">
        <v>324</v>
      </c>
      <c r="CW1421" t="s">
        <v>324</v>
      </c>
      <c r="CX1421" t="s">
        <v>324</v>
      </c>
      <c r="CY1421" t="s">
        <v>324</v>
      </c>
      <c r="CZ1421" t="s">
        <v>324</v>
      </c>
      <c r="DA1421" t="s">
        <v>324</v>
      </c>
      <c r="DB1421" t="s">
        <v>324</v>
      </c>
      <c r="DC1421" t="s">
        <v>324</v>
      </c>
    </row>
    <row r="1422" spans="1:107" x14ac:dyDescent="0.45">
      <c r="A1422">
        <v>2024</v>
      </c>
      <c r="B1422">
        <v>5</v>
      </c>
      <c r="C1422" t="s">
        <v>98</v>
      </c>
      <c r="D1422">
        <v>4390</v>
      </c>
      <c r="E1422" t="s">
        <v>346</v>
      </c>
      <c r="F1422" t="s">
        <v>323</v>
      </c>
      <c r="G1422" t="s">
        <v>244</v>
      </c>
      <c r="H1422">
        <v>0.13600000000000001</v>
      </c>
      <c r="I1422">
        <v>0.4</v>
      </c>
      <c r="J1422">
        <v>0</v>
      </c>
      <c r="K1422">
        <v>0</v>
      </c>
      <c r="L1422">
        <v>0.53600000000000003</v>
      </c>
      <c r="M1422">
        <v>18</v>
      </c>
      <c r="N1422">
        <v>3</v>
      </c>
      <c r="O1422">
        <v>0</v>
      </c>
      <c r="P1422">
        <v>0</v>
      </c>
      <c r="Q1422">
        <v>21</v>
      </c>
      <c r="R1422">
        <v>0</v>
      </c>
      <c r="S1422">
        <v>0</v>
      </c>
      <c r="T1422">
        <v>0</v>
      </c>
      <c r="U1422">
        <v>0</v>
      </c>
      <c r="V1422">
        <v>0</v>
      </c>
      <c r="W1422">
        <v>0</v>
      </c>
      <c r="X1422">
        <v>0</v>
      </c>
      <c r="Y1422">
        <v>0</v>
      </c>
      <c r="Z1422">
        <v>0</v>
      </c>
      <c r="AA1422">
        <v>0</v>
      </c>
      <c r="AB1422">
        <v>0</v>
      </c>
      <c r="AC1422">
        <v>0</v>
      </c>
      <c r="AD1422">
        <v>0</v>
      </c>
      <c r="AE1422">
        <v>0</v>
      </c>
      <c r="AF1422">
        <v>0</v>
      </c>
      <c r="AG1422">
        <v>0</v>
      </c>
      <c r="AH1422">
        <v>0</v>
      </c>
      <c r="AI1422">
        <v>0</v>
      </c>
      <c r="AJ1422">
        <v>0</v>
      </c>
      <c r="AK1422">
        <v>0</v>
      </c>
      <c r="AL1422">
        <v>0</v>
      </c>
      <c r="AM1422">
        <v>0</v>
      </c>
      <c r="AN1422">
        <v>0</v>
      </c>
      <c r="AO1422">
        <v>0</v>
      </c>
      <c r="AP1422">
        <v>0</v>
      </c>
      <c r="AQ1422">
        <v>0</v>
      </c>
      <c r="AR1422">
        <v>0</v>
      </c>
      <c r="AS1422">
        <v>0</v>
      </c>
      <c r="AT1422">
        <v>0</v>
      </c>
      <c r="AU1422">
        <v>0</v>
      </c>
      <c r="AV1422">
        <v>0</v>
      </c>
      <c r="AW1422">
        <v>0</v>
      </c>
      <c r="AX1422">
        <v>0</v>
      </c>
      <c r="AY1422">
        <v>0</v>
      </c>
      <c r="AZ1422">
        <v>0</v>
      </c>
      <c r="BA1422">
        <v>0</v>
      </c>
      <c r="BB1422">
        <v>0</v>
      </c>
      <c r="BC1422">
        <v>0</v>
      </c>
      <c r="BD1422">
        <v>0</v>
      </c>
      <c r="BE1422">
        <v>0</v>
      </c>
      <c r="BF1422">
        <v>0</v>
      </c>
      <c r="BG1422">
        <v>0</v>
      </c>
      <c r="BH1422">
        <v>0</v>
      </c>
      <c r="BI1422">
        <v>0</v>
      </c>
      <c r="BJ1422">
        <v>0</v>
      </c>
      <c r="BK1422">
        <v>0</v>
      </c>
      <c r="BL1422">
        <v>0</v>
      </c>
      <c r="BM1422">
        <v>0</v>
      </c>
      <c r="BN1422">
        <v>0</v>
      </c>
      <c r="BO1422">
        <v>0</v>
      </c>
      <c r="BP1422">
        <v>0</v>
      </c>
      <c r="BQ1422">
        <v>0</v>
      </c>
      <c r="BR1422">
        <v>0</v>
      </c>
      <c r="BS1422">
        <v>0</v>
      </c>
      <c r="BT1422">
        <v>0</v>
      </c>
      <c r="BU1422">
        <v>0</v>
      </c>
      <c r="BV1422">
        <v>0</v>
      </c>
      <c r="BW1422">
        <v>0</v>
      </c>
      <c r="BX1422">
        <v>0</v>
      </c>
      <c r="BY1422">
        <v>0</v>
      </c>
      <c r="BZ1422">
        <v>0</v>
      </c>
      <c r="CA1422">
        <v>0</v>
      </c>
      <c r="CB1422">
        <v>0</v>
      </c>
      <c r="CC1422">
        <v>0</v>
      </c>
      <c r="CD1422">
        <v>0</v>
      </c>
      <c r="CE1422">
        <v>0</v>
      </c>
      <c r="CF1422">
        <v>0</v>
      </c>
      <c r="CG1422">
        <v>0</v>
      </c>
      <c r="CH1422">
        <v>0</v>
      </c>
      <c r="CI1422">
        <v>0</v>
      </c>
      <c r="CJ1422">
        <v>0</v>
      </c>
      <c r="CK1422">
        <v>0</v>
      </c>
      <c r="CL1422">
        <v>0</v>
      </c>
      <c r="CM1422" t="s">
        <v>324</v>
      </c>
      <c r="CN1422">
        <v>0</v>
      </c>
      <c r="CO1422">
        <v>0.13600000000000001</v>
      </c>
      <c r="CP1422">
        <v>0.4</v>
      </c>
      <c r="CQ1422" t="s">
        <v>179</v>
      </c>
      <c r="CR1422">
        <v>0</v>
      </c>
      <c r="CS1422">
        <v>0.53600000000000003</v>
      </c>
      <c r="CT1422">
        <v>18</v>
      </c>
      <c r="CU1422">
        <v>3</v>
      </c>
      <c r="CV1422">
        <v>0</v>
      </c>
      <c r="CW1422">
        <v>0</v>
      </c>
      <c r="CX1422">
        <v>21</v>
      </c>
      <c r="CY1422">
        <v>0</v>
      </c>
      <c r="CZ1422">
        <v>0</v>
      </c>
      <c r="DA1422">
        <v>0</v>
      </c>
      <c r="DB1422">
        <v>0</v>
      </c>
      <c r="DC1422">
        <v>0</v>
      </c>
    </row>
    <row r="1423" spans="1:107" x14ac:dyDescent="0.45">
      <c r="A1423">
        <v>2024</v>
      </c>
      <c r="B1423">
        <v>5</v>
      </c>
      <c r="C1423" t="s">
        <v>98</v>
      </c>
      <c r="D1423">
        <v>9216</v>
      </c>
      <c r="E1423" t="s">
        <v>347</v>
      </c>
      <c r="F1423" t="s">
        <v>323</v>
      </c>
      <c r="G1423" t="s">
        <v>244</v>
      </c>
      <c r="H1423">
        <v>68.820999999999998</v>
      </c>
      <c r="I1423">
        <v>70.143000000000001</v>
      </c>
      <c r="J1423" t="s">
        <v>324</v>
      </c>
      <c r="K1423" t="s">
        <v>324</v>
      </c>
      <c r="L1423">
        <v>138.964</v>
      </c>
      <c r="M1423">
        <v>8957</v>
      </c>
      <c r="N1423">
        <v>261</v>
      </c>
      <c r="O1423" t="s">
        <v>324</v>
      </c>
      <c r="P1423" t="s">
        <v>324</v>
      </c>
      <c r="Q1423">
        <v>9218</v>
      </c>
      <c r="R1423">
        <v>4.1520000000000001</v>
      </c>
      <c r="S1423">
        <v>0.41199999999999998</v>
      </c>
      <c r="T1423" t="s">
        <v>324</v>
      </c>
      <c r="U1423" t="s">
        <v>324</v>
      </c>
      <c r="V1423">
        <v>4.5640000000000001</v>
      </c>
      <c r="W1423">
        <v>1434</v>
      </c>
      <c r="X1423">
        <v>122</v>
      </c>
      <c r="Y1423" t="s">
        <v>324</v>
      </c>
      <c r="Z1423" t="s">
        <v>324</v>
      </c>
      <c r="AA1423">
        <v>1556</v>
      </c>
      <c r="AB1423" t="s">
        <v>324</v>
      </c>
      <c r="AC1423" t="s">
        <v>324</v>
      </c>
      <c r="AD1423" t="s">
        <v>324</v>
      </c>
      <c r="AE1423" t="s">
        <v>324</v>
      </c>
      <c r="AF1423">
        <v>0</v>
      </c>
      <c r="AG1423" t="s">
        <v>324</v>
      </c>
      <c r="AH1423" t="s">
        <v>324</v>
      </c>
      <c r="AI1423" t="s">
        <v>324</v>
      </c>
      <c r="AJ1423" t="s">
        <v>324</v>
      </c>
      <c r="AK1423">
        <v>0</v>
      </c>
      <c r="AL1423" t="s">
        <v>324</v>
      </c>
      <c r="AM1423" t="s">
        <v>324</v>
      </c>
      <c r="AN1423" t="s">
        <v>324</v>
      </c>
      <c r="AO1423" t="s">
        <v>324</v>
      </c>
      <c r="AP1423">
        <v>0</v>
      </c>
      <c r="AQ1423" t="s">
        <v>324</v>
      </c>
      <c r="AR1423" t="s">
        <v>324</v>
      </c>
      <c r="AS1423" t="s">
        <v>324</v>
      </c>
      <c r="AT1423" t="s">
        <v>324</v>
      </c>
      <c r="AU1423">
        <v>0</v>
      </c>
      <c r="AV1423" t="s">
        <v>324</v>
      </c>
      <c r="AW1423" t="s">
        <v>324</v>
      </c>
      <c r="AX1423" t="s">
        <v>324</v>
      </c>
      <c r="AY1423" t="s">
        <v>324</v>
      </c>
      <c r="AZ1423">
        <v>0</v>
      </c>
      <c r="BA1423" t="s">
        <v>324</v>
      </c>
      <c r="BB1423" t="s">
        <v>324</v>
      </c>
      <c r="BC1423" t="s">
        <v>324</v>
      </c>
      <c r="BD1423" t="s">
        <v>324</v>
      </c>
      <c r="BE1423">
        <v>0</v>
      </c>
      <c r="BF1423" t="s">
        <v>324</v>
      </c>
      <c r="BG1423" t="s">
        <v>324</v>
      </c>
      <c r="BH1423" t="s">
        <v>324</v>
      </c>
      <c r="BI1423" t="s">
        <v>324</v>
      </c>
      <c r="BJ1423">
        <v>0</v>
      </c>
      <c r="BK1423">
        <v>2E-3</v>
      </c>
      <c r="BL1423" t="s">
        <v>324</v>
      </c>
      <c r="BM1423" t="s">
        <v>324</v>
      </c>
      <c r="BN1423" t="s">
        <v>324</v>
      </c>
      <c r="BO1423">
        <v>2E-3</v>
      </c>
      <c r="BP1423">
        <v>1</v>
      </c>
      <c r="BQ1423" t="s">
        <v>324</v>
      </c>
      <c r="BR1423" t="s">
        <v>324</v>
      </c>
      <c r="BS1423" t="s">
        <v>324</v>
      </c>
      <c r="BT1423">
        <v>1</v>
      </c>
      <c r="BU1423" t="s">
        <v>324</v>
      </c>
      <c r="BV1423" t="s">
        <v>324</v>
      </c>
      <c r="BW1423" t="s">
        <v>324</v>
      </c>
      <c r="BX1423" t="s">
        <v>324</v>
      </c>
      <c r="BY1423">
        <v>0</v>
      </c>
      <c r="BZ1423" t="s">
        <v>324</v>
      </c>
      <c r="CA1423">
        <v>2.15</v>
      </c>
      <c r="CB1423" t="s">
        <v>324</v>
      </c>
      <c r="CC1423" t="s">
        <v>324</v>
      </c>
      <c r="CD1423">
        <v>2.15</v>
      </c>
      <c r="CE1423" t="s">
        <v>324</v>
      </c>
      <c r="CF1423">
        <v>8</v>
      </c>
      <c r="CG1423" t="s">
        <v>324</v>
      </c>
      <c r="CH1423" t="s">
        <v>324</v>
      </c>
      <c r="CI1423">
        <v>8</v>
      </c>
      <c r="CJ1423" t="s">
        <v>324</v>
      </c>
      <c r="CK1423" t="s">
        <v>324</v>
      </c>
      <c r="CL1423" t="s">
        <v>324</v>
      </c>
      <c r="CM1423" t="s">
        <v>324</v>
      </c>
      <c r="CN1423">
        <v>0</v>
      </c>
      <c r="CO1423">
        <v>72.974999999999994</v>
      </c>
      <c r="CP1423">
        <v>72.704999999999998</v>
      </c>
      <c r="CQ1423" t="s">
        <v>179</v>
      </c>
      <c r="CR1423">
        <v>0</v>
      </c>
      <c r="CS1423">
        <v>145.68</v>
      </c>
      <c r="CT1423">
        <v>10392</v>
      </c>
      <c r="CU1423">
        <v>391</v>
      </c>
      <c r="CV1423">
        <v>0</v>
      </c>
      <c r="CW1423">
        <v>0</v>
      </c>
      <c r="CX1423">
        <v>10783</v>
      </c>
      <c r="CY1423">
        <v>0</v>
      </c>
      <c r="CZ1423">
        <v>0</v>
      </c>
      <c r="DA1423">
        <v>0</v>
      </c>
      <c r="DB1423">
        <v>0</v>
      </c>
      <c r="DC1423">
        <v>0</v>
      </c>
    </row>
    <row r="1424" spans="1:107" x14ac:dyDescent="0.45">
      <c r="A1424">
        <v>2024</v>
      </c>
      <c r="B1424">
        <v>5</v>
      </c>
      <c r="C1424" t="s">
        <v>98</v>
      </c>
      <c r="D1424">
        <v>11208</v>
      </c>
      <c r="E1424" t="s">
        <v>348</v>
      </c>
      <c r="F1424" t="s">
        <v>323</v>
      </c>
      <c r="G1424" t="s">
        <v>244</v>
      </c>
      <c r="H1424">
        <v>510.20499999999998</v>
      </c>
      <c r="I1424">
        <v>132.66999999999999</v>
      </c>
      <c r="J1424" t="s">
        <v>324</v>
      </c>
      <c r="K1424" t="s">
        <v>324</v>
      </c>
      <c r="L1424">
        <v>642.875</v>
      </c>
      <c r="M1424">
        <v>83413</v>
      </c>
      <c r="N1424">
        <v>1703</v>
      </c>
      <c r="O1424" t="s">
        <v>324</v>
      </c>
      <c r="P1424" t="s">
        <v>324</v>
      </c>
      <c r="Q1424">
        <v>85116</v>
      </c>
      <c r="R1424" t="s">
        <v>324</v>
      </c>
      <c r="S1424" t="s">
        <v>324</v>
      </c>
      <c r="T1424" t="s">
        <v>324</v>
      </c>
      <c r="U1424" t="s">
        <v>324</v>
      </c>
      <c r="V1424">
        <v>0</v>
      </c>
      <c r="W1424" t="s">
        <v>324</v>
      </c>
      <c r="X1424" t="s">
        <v>324</v>
      </c>
      <c r="Y1424" t="s">
        <v>324</v>
      </c>
      <c r="Z1424" t="s">
        <v>324</v>
      </c>
      <c r="AA1424">
        <v>0</v>
      </c>
      <c r="AB1424">
        <v>40631.68</v>
      </c>
      <c r="AC1424">
        <v>4428.67</v>
      </c>
      <c r="AD1424" t="s">
        <v>324</v>
      </c>
      <c r="AE1424" t="s">
        <v>324</v>
      </c>
      <c r="AF1424">
        <v>45060.35</v>
      </c>
      <c r="AG1424">
        <v>31.63</v>
      </c>
      <c r="AH1424">
        <v>2.0499999999999998</v>
      </c>
      <c r="AI1424" t="s">
        <v>324</v>
      </c>
      <c r="AJ1424" t="s">
        <v>324</v>
      </c>
      <c r="AK1424">
        <v>33.68</v>
      </c>
      <c r="AL1424">
        <v>4112</v>
      </c>
      <c r="AM1424">
        <v>6</v>
      </c>
      <c r="AN1424" t="s">
        <v>324</v>
      </c>
      <c r="AO1424" t="s">
        <v>324</v>
      </c>
      <c r="AP1424">
        <v>4118</v>
      </c>
      <c r="AQ1424" t="s">
        <v>324</v>
      </c>
      <c r="AR1424" t="s">
        <v>324</v>
      </c>
      <c r="AS1424" t="s">
        <v>324</v>
      </c>
      <c r="AT1424" t="s">
        <v>324</v>
      </c>
      <c r="AU1424">
        <v>0</v>
      </c>
      <c r="AV1424">
        <v>3.95</v>
      </c>
      <c r="AW1424">
        <v>1.1499999999999999</v>
      </c>
      <c r="AX1424" t="s">
        <v>324</v>
      </c>
      <c r="AY1424" t="s">
        <v>324</v>
      </c>
      <c r="AZ1424">
        <v>5.0999999999999996</v>
      </c>
      <c r="BA1424">
        <v>548</v>
      </c>
      <c r="BB1424">
        <v>6</v>
      </c>
      <c r="BC1424" t="s">
        <v>324</v>
      </c>
      <c r="BD1424" t="s">
        <v>324</v>
      </c>
      <c r="BE1424">
        <v>554</v>
      </c>
      <c r="BF1424" t="s">
        <v>324</v>
      </c>
      <c r="BG1424" t="s">
        <v>324</v>
      </c>
      <c r="BH1424" t="s">
        <v>324</v>
      </c>
      <c r="BI1424" t="s">
        <v>324</v>
      </c>
      <c r="BJ1424">
        <v>0</v>
      </c>
      <c r="BK1424" t="s">
        <v>324</v>
      </c>
      <c r="BL1424" t="s">
        <v>324</v>
      </c>
      <c r="BM1424" t="s">
        <v>324</v>
      </c>
      <c r="BN1424" t="s">
        <v>324</v>
      </c>
      <c r="BO1424">
        <v>0</v>
      </c>
      <c r="BP1424" t="s">
        <v>324</v>
      </c>
      <c r="BQ1424" t="s">
        <v>324</v>
      </c>
      <c r="BR1424" t="s">
        <v>324</v>
      </c>
      <c r="BS1424" t="s">
        <v>324</v>
      </c>
      <c r="BT1424">
        <v>0</v>
      </c>
      <c r="BU1424" t="s">
        <v>324</v>
      </c>
      <c r="BV1424" t="s">
        <v>324</v>
      </c>
      <c r="BW1424" t="s">
        <v>324</v>
      </c>
      <c r="BX1424" t="s">
        <v>324</v>
      </c>
      <c r="BY1424">
        <v>0</v>
      </c>
      <c r="BZ1424" t="s">
        <v>324</v>
      </c>
      <c r="CA1424" t="s">
        <v>324</v>
      </c>
      <c r="CB1424" t="s">
        <v>324</v>
      </c>
      <c r="CC1424" t="s">
        <v>324</v>
      </c>
      <c r="CD1424">
        <v>0</v>
      </c>
      <c r="CE1424" t="s">
        <v>324</v>
      </c>
      <c r="CF1424" t="s">
        <v>324</v>
      </c>
      <c r="CG1424" t="s">
        <v>324</v>
      </c>
      <c r="CH1424" t="s">
        <v>324</v>
      </c>
      <c r="CI1424">
        <v>0</v>
      </c>
      <c r="CJ1424" t="s">
        <v>324</v>
      </c>
      <c r="CK1424" t="s">
        <v>324</v>
      </c>
      <c r="CL1424" t="s">
        <v>324</v>
      </c>
      <c r="CM1424" t="s">
        <v>324</v>
      </c>
      <c r="CN1424">
        <v>0</v>
      </c>
      <c r="CO1424">
        <v>510.20499999999998</v>
      </c>
      <c r="CP1424">
        <v>132.66999999999999</v>
      </c>
      <c r="CQ1424" t="s">
        <v>179</v>
      </c>
      <c r="CR1424">
        <v>0</v>
      </c>
      <c r="CS1424">
        <v>642.875</v>
      </c>
      <c r="CT1424">
        <v>83413</v>
      </c>
      <c r="CU1424">
        <v>1703</v>
      </c>
      <c r="CV1424">
        <v>0</v>
      </c>
      <c r="CW1424">
        <v>0</v>
      </c>
      <c r="CX1424">
        <v>85116</v>
      </c>
      <c r="CY1424">
        <v>40631.68</v>
      </c>
      <c r="CZ1424">
        <v>4428.67</v>
      </c>
      <c r="DA1424">
        <v>0</v>
      </c>
      <c r="DB1424">
        <v>0</v>
      </c>
      <c r="DC1424">
        <v>45060.35</v>
      </c>
    </row>
    <row r="1425" spans="1:107" x14ac:dyDescent="0.45">
      <c r="A1425">
        <v>2024</v>
      </c>
      <c r="B1425">
        <v>5</v>
      </c>
      <c r="C1425" t="s">
        <v>98</v>
      </c>
      <c r="D1425">
        <v>12745</v>
      </c>
      <c r="E1425" t="s">
        <v>349</v>
      </c>
      <c r="F1425" t="s">
        <v>323</v>
      </c>
      <c r="G1425" t="s">
        <v>244</v>
      </c>
      <c r="H1425">
        <v>53.941000000000003</v>
      </c>
      <c r="I1425">
        <v>17.393999999999998</v>
      </c>
      <c r="J1425">
        <v>9.9139999999999997</v>
      </c>
      <c r="K1425" t="s">
        <v>324</v>
      </c>
      <c r="L1425">
        <v>81.248999999999995</v>
      </c>
      <c r="M1425">
        <v>10711</v>
      </c>
      <c r="N1425">
        <v>186</v>
      </c>
      <c r="O1425">
        <v>55</v>
      </c>
      <c r="P1425" t="s">
        <v>324</v>
      </c>
      <c r="Q1425">
        <v>10952</v>
      </c>
      <c r="R1425" t="s">
        <v>324</v>
      </c>
      <c r="S1425" t="s">
        <v>324</v>
      </c>
      <c r="T1425" t="s">
        <v>324</v>
      </c>
      <c r="U1425" t="s">
        <v>324</v>
      </c>
      <c r="V1425">
        <v>0</v>
      </c>
      <c r="W1425" t="s">
        <v>324</v>
      </c>
      <c r="X1425" t="s">
        <v>324</v>
      </c>
      <c r="Y1425" t="s">
        <v>324</v>
      </c>
      <c r="Z1425" t="s">
        <v>324</v>
      </c>
      <c r="AA1425">
        <v>0</v>
      </c>
      <c r="AB1425" t="s">
        <v>324</v>
      </c>
      <c r="AC1425" t="s">
        <v>324</v>
      </c>
      <c r="AD1425" t="s">
        <v>324</v>
      </c>
      <c r="AE1425" t="s">
        <v>324</v>
      </c>
      <c r="AF1425">
        <v>0</v>
      </c>
      <c r="AG1425">
        <v>3.645</v>
      </c>
      <c r="AH1425" t="s">
        <v>324</v>
      </c>
      <c r="AI1425">
        <v>0.17100000000000001</v>
      </c>
      <c r="AJ1425" t="s">
        <v>324</v>
      </c>
      <c r="AK1425">
        <v>3.8159999999999998</v>
      </c>
      <c r="AL1425">
        <v>487</v>
      </c>
      <c r="AM1425" t="s">
        <v>324</v>
      </c>
      <c r="AN1425">
        <v>1</v>
      </c>
      <c r="AO1425" t="s">
        <v>324</v>
      </c>
      <c r="AP1425">
        <v>488</v>
      </c>
      <c r="AQ1425" t="s">
        <v>324</v>
      </c>
      <c r="AR1425" t="s">
        <v>324</v>
      </c>
      <c r="AS1425" t="s">
        <v>324</v>
      </c>
      <c r="AT1425" t="s">
        <v>324</v>
      </c>
      <c r="AU1425">
        <v>0</v>
      </c>
      <c r="AV1425" t="s">
        <v>324</v>
      </c>
      <c r="AW1425" t="s">
        <v>324</v>
      </c>
      <c r="AX1425">
        <v>1.341</v>
      </c>
      <c r="AY1425" t="s">
        <v>324</v>
      </c>
      <c r="AZ1425">
        <v>1.341</v>
      </c>
      <c r="BA1425" t="s">
        <v>324</v>
      </c>
      <c r="BB1425" t="s">
        <v>324</v>
      </c>
      <c r="BC1425">
        <v>1</v>
      </c>
      <c r="BD1425" t="s">
        <v>324</v>
      </c>
      <c r="BE1425">
        <v>1</v>
      </c>
      <c r="BF1425" t="s">
        <v>324</v>
      </c>
      <c r="BG1425" t="s">
        <v>324</v>
      </c>
      <c r="BH1425" t="s">
        <v>324</v>
      </c>
      <c r="BI1425" t="s">
        <v>324</v>
      </c>
      <c r="BJ1425">
        <v>0</v>
      </c>
      <c r="BK1425" t="s">
        <v>324</v>
      </c>
      <c r="BL1425" t="s">
        <v>324</v>
      </c>
      <c r="BM1425" t="s">
        <v>324</v>
      </c>
      <c r="BN1425" t="s">
        <v>324</v>
      </c>
      <c r="BO1425">
        <v>0</v>
      </c>
      <c r="BP1425" t="s">
        <v>324</v>
      </c>
      <c r="BQ1425" t="s">
        <v>324</v>
      </c>
      <c r="BR1425" t="s">
        <v>324</v>
      </c>
      <c r="BS1425" t="s">
        <v>324</v>
      </c>
      <c r="BT1425">
        <v>0</v>
      </c>
      <c r="BU1425" t="s">
        <v>324</v>
      </c>
      <c r="BV1425" t="s">
        <v>324</v>
      </c>
      <c r="BW1425" t="s">
        <v>324</v>
      </c>
      <c r="BX1425" t="s">
        <v>324</v>
      </c>
      <c r="BY1425">
        <v>0</v>
      </c>
      <c r="BZ1425" t="s">
        <v>324</v>
      </c>
      <c r="CA1425" t="s">
        <v>324</v>
      </c>
      <c r="CB1425" t="s">
        <v>324</v>
      </c>
      <c r="CC1425" t="s">
        <v>324</v>
      </c>
      <c r="CD1425">
        <v>0</v>
      </c>
      <c r="CE1425" t="s">
        <v>324</v>
      </c>
      <c r="CF1425" t="s">
        <v>324</v>
      </c>
      <c r="CG1425" t="s">
        <v>324</v>
      </c>
      <c r="CH1425" t="s">
        <v>324</v>
      </c>
      <c r="CI1425">
        <v>0</v>
      </c>
      <c r="CJ1425" t="s">
        <v>324</v>
      </c>
      <c r="CK1425" t="s">
        <v>324</v>
      </c>
      <c r="CL1425" t="s">
        <v>324</v>
      </c>
      <c r="CM1425" t="s">
        <v>324</v>
      </c>
      <c r="CN1425">
        <v>0</v>
      </c>
      <c r="CO1425">
        <v>53.941000000000003</v>
      </c>
      <c r="CP1425">
        <v>17.393999999999998</v>
      </c>
      <c r="CQ1425">
        <v>9.9139999999999997</v>
      </c>
      <c r="CR1425">
        <v>0</v>
      </c>
      <c r="CS1425">
        <v>81.248999999999995</v>
      </c>
      <c r="CT1425">
        <v>10711</v>
      </c>
      <c r="CU1425">
        <v>186</v>
      </c>
      <c r="CV1425">
        <v>55</v>
      </c>
      <c r="CW1425">
        <v>0</v>
      </c>
      <c r="CX1425">
        <v>10952</v>
      </c>
      <c r="CY1425">
        <v>0</v>
      </c>
      <c r="CZ1425">
        <v>0</v>
      </c>
      <c r="DA1425">
        <v>0</v>
      </c>
      <c r="DB1425">
        <v>0</v>
      </c>
      <c r="DC1425">
        <v>0</v>
      </c>
    </row>
    <row r="1426" spans="1:107" x14ac:dyDescent="0.45">
      <c r="A1426">
        <v>2024</v>
      </c>
      <c r="B1426">
        <v>5</v>
      </c>
      <c r="C1426" t="s">
        <v>98</v>
      </c>
      <c r="D1426">
        <v>14328</v>
      </c>
      <c r="E1426" t="s">
        <v>350</v>
      </c>
      <c r="F1426" t="s">
        <v>323</v>
      </c>
      <c r="G1426" t="s">
        <v>244</v>
      </c>
      <c r="H1426">
        <v>5197.5870000000004</v>
      </c>
      <c r="I1426">
        <v>1617.4</v>
      </c>
      <c r="J1426">
        <v>1284.461</v>
      </c>
      <c r="K1426">
        <v>0</v>
      </c>
      <c r="L1426">
        <v>8099.4480000000003</v>
      </c>
      <c r="M1426">
        <v>824881</v>
      </c>
      <c r="N1426">
        <v>16332</v>
      </c>
      <c r="O1426">
        <v>5476</v>
      </c>
      <c r="P1426">
        <v>0</v>
      </c>
      <c r="Q1426">
        <v>846689</v>
      </c>
      <c r="R1426">
        <v>23.445</v>
      </c>
      <c r="S1426">
        <v>51.874000000000002</v>
      </c>
      <c r="T1426">
        <v>0.13800000000000001</v>
      </c>
      <c r="U1426">
        <v>0</v>
      </c>
      <c r="V1426">
        <v>75.456999999999994</v>
      </c>
      <c r="W1426">
        <v>5974</v>
      </c>
      <c r="X1426">
        <v>3942</v>
      </c>
      <c r="Y1426">
        <v>4</v>
      </c>
      <c r="Z1426">
        <v>0</v>
      </c>
      <c r="AA1426">
        <v>9920</v>
      </c>
      <c r="AB1426">
        <v>0</v>
      </c>
      <c r="AC1426">
        <v>0</v>
      </c>
      <c r="AD1426">
        <v>0</v>
      </c>
      <c r="AE1426">
        <v>0</v>
      </c>
      <c r="AF1426">
        <v>0</v>
      </c>
      <c r="AG1426">
        <v>611.64</v>
      </c>
      <c r="AH1426">
        <v>38.863999999999997</v>
      </c>
      <c r="AI1426">
        <v>56.54</v>
      </c>
      <c r="AJ1426">
        <v>0</v>
      </c>
      <c r="AK1426">
        <v>707.04399999999998</v>
      </c>
      <c r="AL1426">
        <v>88477</v>
      </c>
      <c r="AM1426">
        <v>374</v>
      </c>
      <c r="AN1426">
        <v>160</v>
      </c>
      <c r="AO1426">
        <v>0</v>
      </c>
      <c r="AP1426">
        <v>89011</v>
      </c>
      <c r="AQ1426">
        <v>0</v>
      </c>
      <c r="AR1426">
        <v>0</v>
      </c>
      <c r="AS1426">
        <v>0</v>
      </c>
      <c r="AT1426">
        <v>0</v>
      </c>
      <c r="AU1426">
        <v>0</v>
      </c>
      <c r="AV1426">
        <v>0.09</v>
      </c>
      <c r="AW1426">
        <v>0</v>
      </c>
      <c r="AX1426">
        <v>0.245</v>
      </c>
      <c r="AY1426">
        <v>0</v>
      </c>
      <c r="AZ1426">
        <v>0.33500000000000002</v>
      </c>
      <c r="BA1426">
        <v>9</v>
      </c>
      <c r="BB1426">
        <v>0</v>
      </c>
      <c r="BC1426">
        <v>2</v>
      </c>
      <c r="BD1426">
        <v>0</v>
      </c>
      <c r="BE1426">
        <v>11</v>
      </c>
      <c r="BF1426">
        <v>0</v>
      </c>
      <c r="BG1426">
        <v>0</v>
      </c>
      <c r="BH1426">
        <v>0</v>
      </c>
      <c r="BI1426">
        <v>0</v>
      </c>
      <c r="BJ1426">
        <v>0</v>
      </c>
      <c r="BK1426">
        <v>0.91</v>
      </c>
      <c r="BL1426">
        <v>0.622</v>
      </c>
      <c r="BM1426">
        <v>27.123000000000001</v>
      </c>
      <c r="BN1426">
        <v>0</v>
      </c>
      <c r="BO1426">
        <v>28.655000000000001</v>
      </c>
      <c r="BP1426">
        <v>164</v>
      </c>
      <c r="BQ1426">
        <v>36</v>
      </c>
      <c r="BR1426">
        <v>42</v>
      </c>
      <c r="BS1426">
        <v>0</v>
      </c>
      <c r="BT1426">
        <v>242</v>
      </c>
      <c r="BU1426">
        <v>0</v>
      </c>
      <c r="BV1426">
        <v>0</v>
      </c>
      <c r="BW1426">
        <v>0</v>
      </c>
      <c r="BX1426">
        <v>0</v>
      </c>
      <c r="BY1426">
        <v>0</v>
      </c>
      <c r="BZ1426">
        <v>1.2210000000000001</v>
      </c>
      <c r="CA1426">
        <v>61.177</v>
      </c>
      <c r="CB1426">
        <v>182.83500000000001</v>
      </c>
      <c r="CC1426">
        <v>0</v>
      </c>
      <c r="CD1426">
        <v>245.233</v>
      </c>
      <c r="CE1426">
        <v>36</v>
      </c>
      <c r="CF1426">
        <v>92</v>
      </c>
      <c r="CG1426">
        <v>250</v>
      </c>
      <c r="CH1426">
        <v>0</v>
      </c>
      <c r="CI1426">
        <v>378</v>
      </c>
      <c r="CJ1426">
        <v>0</v>
      </c>
      <c r="CK1426">
        <v>0</v>
      </c>
      <c r="CL1426">
        <v>0</v>
      </c>
      <c r="CM1426">
        <v>0</v>
      </c>
      <c r="CN1426">
        <v>0</v>
      </c>
      <c r="CO1426">
        <v>5223.1629999999996</v>
      </c>
      <c r="CP1426">
        <v>1731.0730000000001</v>
      </c>
      <c r="CQ1426">
        <v>1494.557</v>
      </c>
      <c r="CR1426">
        <v>0</v>
      </c>
      <c r="CS1426">
        <v>8448.7929999999997</v>
      </c>
      <c r="CT1426">
        <v>831055</v>
      </c>
      <c r="CU1426">
        <v>20402</v>
      </c>
      <c r="CV1426">
        <v>5772</v>
      </c>
      <c r="CW1426">
        <v>0</v>
      </c>
      <c r="CX1426">
        <v>857229</v>
      </c>
      <c r="CY1426">
        <v>0</v>
      </c>
      <c r="CZ1426">
        <v>0</v>
      </c>
      <c r="DA1426">
        <v>0</v>
      </c>
      <c r="DB1426">
        <v>0</v>
      </c>
      <c r="DC1426">
        <v>0</v>
      </c>
    </row>
    <row r="1427" spans="1:107" x14ac:dyDescent="0.45">
      <c r="A1427">
        <v>2024</v>
      </c>
      <c r="B1427">
        <v>5</v>
      </c>
      <c r="C1427" t="s">
        <v>98</v>
      </c>
      <c r="D1427">
        <v>14354</v>
      </c>
      <c r="E1427" t="s">
        <v>351</v>
      </c>
      <c r="F1427" t="s">
        <v>323</v>
      </c>
      <c r="G1427" t="s">
        <v>247</v>
      </c>
      <c r="H1427">
        <v>5.8949999999999996</v>
      </c>
      <c r="I1427">
        <v>5.2380000000000004</v>
      </c>
      <c r="J1427">
        <v>2.964</v>
      </c>
      <c r="K1427">
        <v>0</v>
      </c>
      <c r="L1427">
        <v>14.097</v>
      </c>
      <c r="M1427">
        <v>768</v>
      </c>
      <c r="N1427">
        <v>70</v>
      </c>
      <c r="O1427">
        <v>21</v>
      </c>
      <c r="P1427">
        <v>0</v>
      </c>
      <c r="Q1427">
        <v>859</v>
      </c>
      <c r="R1427" t="s">
        <v>324</v>
      </c>
      <c r="S1427" t="s">
        <v>324</v>
      </c>
      <c r="T1427" t="s">
        <v>324</v>
      </c>
      <c r="U1427" t="s">
        <v>324</v>
      </c>
      <c r="V1427">
        <v>0</v>
      </c>
      <c r="W1427" t="s">
        <v>324</v>
      </c>
      <c r="X1427" t="s">
        <v>324</v>
      </c>
      <c r="Y1427" t="s">
        <v>324</v>
      </c>
      <c r="Z1427" t="s">
        <v>324</v>
      </c>
      <c r="AA1427">
        <v>0</v>
      </c>
      <c r="AB1427" t="s">
        <v>324</v>
      </c>
      <c r="AC1427" t="s">
        <v>324</v>
      </c>
      <c r="AD1427" t="s">
        <v>324</v>
      </c>
      <c r="AE1427" t="s">
        <v>324</v>
      </c>
      <c r="AF1427">
        <v>0</v>
      </c>
      <c r="AG1427">
        <v>0.80500000000000005</v>
      </c>
      <c r="AH1427">
        <v>0.03</v>
      </c>
      <c r="AI1427">
        <v>0</v>
      </c>
      <c r="AJ1427">
        <v>0</v>
      </c>
      <c r="AK1427">
        <v>0.83499999999999996</v>
      </c>
      <c r="AL1427">
        <v>67</v>
      </c>
      <c r="AM1427">
        <v>1</v>
      </c>
      <c r="AN1427">
        <v>0</v>
      </c>
      <c r="AO1427">
        <v>0</v>
      </c>
      <c r="AP1427">
        <v>68</v>
      </c>
      <c r="AQ1427">
        <v>1.004</v>
      </c>
      <c r="AR1427">
        <v>0.01</v>
      </c>
      <c r="AS1427">
        <v>0</v>
      </c>
      <c r="AT1427">
        <v>0</v>
      </c>
      <c r="AU1427">
        <v>1.014</v>
      </c>
      <c r="AV1427" t="s">
        <v>324</v>
      </c>
      <c r="AW1427" t="s">
        <v>324</v>
      </c>
      <c r="AX1427" t="s">
        <v>324</v>
      </c>
      <c r="AY1427" t="s">
        <v>324</v>
      </c>
      <c r="AZ1427">
        <v>0</v>
      </c>
      <c r="BA1427" t="s">
        <v>324</v>
      </c>
      <c r="BB1427" t="s">
        <v>324</v>
      </c>
      <c r="BC1427" t="s">
        <v>324</v>
      </c>
      <c r="BD1427" t="s">
        <v>324</v>
      </c>
      <c r="BE1427">
        <v>0</v>
      </c>
      <c r="BF1427" t="s">
        <v>324</v>
      </c>
      <c r="BG1427" t="s">
        <v>324</v>
      </c>
      <c r="BH1427" t="s">
        <v>324</v>
      </c>
      <c r="BI1427" t="s">
        <v>324</v>
      </c>
      <c r="BJ1427">
        <v>0</v>
      </c>
      <c r="BK1427">
        <v>1E-3</v>
      </c>
      <c r="BL1427">
        <v>5.0000000000000001E-3</v>
      </c>
      <c r="BM1427">
        <v>0</v>
      </c>
      <c r="BN1427">
        <v>0</v>
      </c>
      <c r="BO1427">
        <v>6.0000000000000001E-3</v>
      </c>
      <c r="BP1427">
        <v>1</v>
      </c>
      <c r="BQ1427">
        <v>2</v>
      </c>
      <c r="BR1427">
        <v>0</v>
      </c>
      <c r="BS1427">
        <v>0</v>
      </c>
      <c r="BT1427">
        <v>3</v>
      </c>
      <c r="BU1427" t="s">
        <v>324</v>
      </c>
      <c r="BV1427" t="s">
        <v>324</v>
      </c>
      <c r="BW1427" t="s">
        <v>324</v>
      </c>
      <c r="BX1427" t="s">
        <v>324</v>
      </c>
      <c r="BY1427">
        <v>0</v>
      </c>
      <c r="BZ1427">
        <v>1.0999999999999999E-2</v>
      </c>
      <c r="CA1427">
        <v>6.6000000000000003E-2</v>
      </c>
      <c r="CB1427">
        <v>0</v>
      </c>
      <c r="CC1427">
        <v>0</v>
      </c>
      <c r="CD1427">
        <v>7.6999999999999999E-2</v>
      </c>
      <c r="CE1427">
        <v>2</v>
      </c>
      <c r="CF1427">
        <v>1</v>
      </c>
      <c r="CG1427">
        <v>0</v>
      </c>
      <c r="CH1427">
        <v>0</v>
      </c>
      <c r="CI1427">
        <v>3</v>
      </c>
      <c r="CJ1427" t="s">
        <v>324</v>
      </c>
      <c r="CK1427" t="s">
        <v>324</v>
      </c>
      <c r="CL1427" t="s">
        <v>324</v>
      </c>
      <c r="CM1427" t="s">
        <v>324</v>
      </c>
      <c r="CN1427">
        <v>0</v>
      </c>
      <c r="CO1427">
        <v>5.907</v>
      </c>
      <c r="CP1427">
        <v>5.3090000000000002</v>
      </c>
      <c r="CQ1427">
        <v>2.964</v>
      </c>
      <c r="CR1427">
        <v>0</v>
      </c>
      <c r="CS1427">
        <v>14.18</v>
      </c>
      <c r="CT1427">
        <v>771</v>
      </c>
      <c r="CU1427">
        <v>73</v>
      </c>
      <c r="CV1427">
        <v>21</v>
      </c>
      <c r="CW1427">
        <v>0</v>
      </c>
      <c r="CX1427">
        <v>865</v>
      </c>
      <c r="CY1427">
        <v>0</v>
      </c>
      <c r="CZ1427">
        <v>0</v>
      </c>
      <c r="DA1427">
        <v>0</v>
      </c>
      <c r="DB1427">
        <v>0</v>
      </c>
      <c r="DC1427">
        <v>0</v>
      </c>
    </row>
    <row r="1428" spans="1:107" x14ac:dyDescent="0.45">
      <c r="A1428">
        <v>2024</v>
      </c>
      <c r="B1428">
        <v>5</v>
      </c>
      <c r="C1428" t="s">
        <v>98</v>
      </c>
      <c r="D1428">
        <v>14534</v>
      </c>
      <c r="E1428" t="s">
        <v>352</v>
      </c>
      <c r="F1428" t="s">
        <v>323</v>
      </c>
      <c r="G1428" t="s">
        <v>244</v>
      </c>
      <c r="H1428">
        <v>15.255000000000001</v>
      </c>
      <c r="I1428">
        <v>9.9410000000000007</v>
      </c>
      <c r="J1428" t="s">
        <v>324</v>
      </c>
      <c r="K1428" t="s">
        <v>324</v>
      </c>
      <c r="L1428">
        <v>25.196000000000002</v>
      </c>
      <c r="M1428">
        <v>2639</v>
      </c>
      <c r="N1428">
        <v>105</v>
      </c>
      <c r="O1428" t="s">
        <v>324</v>
      </c>
      <c r="P1428" t="s">
        <v>324</v>
      </c>
      <c r="Q1428">
        <v>2744</v>
      </c>
      <c r="R1428" t="s">
        <v>324</v>
      </c>
      <c r="S1428" t="s">
        <v>324</v>
      </c>
      <c r="T1428" t="s">
        <v>324</v>
      </c>
      <c r="U1428" t="s">
        <v>324</v>
      </c>
      <c r="V1428">
        <v>0</v>
      </c>
      <c r="W1428" t="s">
        <v>324</v>
      </c>
      <c r="X1428" t="s">
        <v>324</v>
      </c>
      <c r="Y1428" t="s">
        <v>324</v>
      </c>
      <c r="Z1428" t="s">
        <v>324</v>
      </c>
      <c r="AA1428">
        <v>0</v>
      </c>
      <c r="AB1428">
        <v>315.72500000000002</v>
      </c>
      <c r="AC1428">
        <v>119.273</v>
      </c>
      <c r="AD1428" t="s">
        <v>324</v>
      </c>
      <c r="AE1428" t="s">
        <v>324</v>
      </c>
      <c r="AF1428">
        <v>434.99799999999999</v>
      </c>
      <c r="AG1428" t="s">
        <v>324</v>
      </c>
      <c r="AH1428" t="s">
        <v>324</v>
      </c>
      <c r="AI1428" t="s">
        <v>324</v>
      </c>
      <c r="AJ1428" t="s">
        <v>324</v>
      </c>
      <c r="AK1428">
        <v>0</v>
      </c>
      <c r="AL1428" t="s">
        <v>324</v>
      </c>
      <c r="AM1428" t="s">
        <v>324</v>
      </c>
      <c r="AN1428" t="s">
        <v>324</v>
      </c>
      <c r="AO1428" t="s">
        <v>324</v>
      </c>
      <c r="AP1428">
        <v>0</v>
      </c>
      <c r="AQ1428" t="s">
        <v>324</v>
      </c>
      <c r="AR1428" t="s">
        <v>324</v>
      </c>
      <c r="AS1428" t="s">
        <v>324</v>
      </c>
      <c r="AT1428" t="s">
        <v>324</v>
      </c>
      <c r="AU1428">
        <v>0</v>
      </c>
      <c r="AV1428" t="s">
        <v>324</v>
      </c>
      <c r="AW1428" t="s">
        <v>324</v>
      </c>
      <c r="AX1428" t="s">
        <v>324</v>
      </c>
      <c r="AY1428" t="s">
        <v>324</v>
      </c>
      <c r="AZ1428">
        <v>0</v>
      </c>
      <c r="BA1428" t="s">
        <v>324</v>
      </c>
      <c r="BB1428" t="s">
        <v>324</v>
      </c>
      <c r="BC1428" t="s">
        <v>324</v>
      </c>
      <c r="BD1428" t="s">
        <v>324</v>
      </c>
      <c r="BE1428">
        <v>0</v>
      </c>
      <c r="BF1428" t="s">
        <v>324</v>
      </c>
      <c r="BG1428" t="s">
        <v>324</v>
      </c>
      <c r="BH1428" t="s">
        <v>324</v>
      </c>
      <c r="BI1428" t="s">
        <v>324</v>
      </c>
      <c r="BJ1428">
        <v>0</v>
      </c>
      <c r="BK1428" t="s">
        <v>324</v>
      </c>
      <c r="BL1428" t="s">
        <v>324</v>
      </c>
      <c r="BM1428" t="s">
        <v>324</v>
      </c>
      <c r="BN1428" t="s">
        <v>324</v>
      </c>
      <c r="BO1428">
        <v>0</v>
      </c>
      <c r="BP1428" t="s">
        <v>324</v>
      </c>
      <c r="BQ1428" t="s">
        <v>324</v>
      </c>
      <c r="BR1428" t="s">
        <v>324</v>
      </c>
      <c r="BS1428" t="s">
        <v>324</v>
      </c>
      <c r="BT1428">
        <v>0</v>
      </c>
      <c r="BU1428" t="s">
        <v>324</v>
      </c>
      <c r="BV1428" t="s">
        <v>324</v>
      </c>
      <c r="BW1428" t="s">
        <v>324</v>
      </c>
      <c r="BX1428" t="s">
        <v>324</v>
      </c>
      <c r="BY1428">
        <v>0</v>
      </c>
      <c r="BZ1428" t="s">
        <v>324</v>
      </c>
      <c r="CA1428" t="s">
        <v>324</v>
      </c>
      <c r="CB1428" t="s">
        <v>324</v>
      </c>
      <c r="CC1428" t="s">
        <v>324</v>
      </c>
      <c r="CD1428">
        <v>0</v>
      </c>
      <c r="CE1428" t="s">
        <v>324</v>
      </c>
      <c r="CF1428" t="s">
        <v>324</v>
      </c>
      <c r="CG1428" t="s">
        <v>324</v>
      </c>
      <c r="CH1428" t="s">
        <v>324</v>
      </c>
      <c r="CI1428">
        <v>0</v>
      </c>
      <c r="CJ1428" t="s">
        <v>324</v>
      </c>
      <c r="CK1428" t="s">
        <v>324</v>
      </c>
      <c r="CL1428" t="s">
        <v>324</v>
      </c>
      <c r="CM1428" t="s">
        <v>324</v>
      </c>
      <c r="CN1428">
        <v>0</v>
      </c>
      <c r="CO1428">
        <v>15.255000000000001</v>
      </c>
      <c r="CP1428">
        <v>9.9410000000000007</v>
      </c>
      <c r="CQ1428" t="s">
        <v>179</v>
      </c>
      <c r="CR1428">
        <v>0</v>
      </c>
      <c r="CS1428">
        <v>25.196000000000002</v>
      </c>
      <c r="CT1428">
        <v>2639</v>
      </c>
      <c r="CU1428">
        <v>105</v>
      </c>
      <c r="CV1428">
        <v>0</v>
      </c>
      <c r="CW1428">
        <v>0</v>
      </c>
      <c r="CX1428">
        <v>2744</v>
      </c>
      <c r="CY1428">
        <v>315.72500000000002</v>
      </c>
      <c r="CZ1428">
        <v>119.273</v>
      </c>
      <c r="DA1428">
        <v>0</v>
      </c>
      <c r="DB1428">
        <v>0</v>
      </c>
      <c r="DC1428">
        <v>434.99799999999999</v>
      </c>
    </row>
    <row r="1429" spans="1:107" x14ac:dyDescent="0.45">
      <c r="A1429">
        <v>2024</v>
      </c>
      <c r="B1429">
        <v>5</v>
      </c>
      <c r="C1429" t="s">
        <v>98</v>
      </c>
      <c r="D1429">
        <v>16534</v>
      </c>
      <c r="E1429" t="s">
        <v>353</v>
      </c>
      <c r="F1429" t="s">
        <v>323</v>
      </c>
      <c r="G1429" t="s">
        <v>244</v>
      </c>
      <c r="H1429">
        <v>242.88300000000001</v>
      </c>
      <c r="I1429">
        <v>86.212999999999994</v>
      </c>
      <c r="J1429">
        <v>38.212000000000003</v>
      </c>
      <c r="K1429">
        <v>0</v>
      </c>
      <c r="L1429">
        <v>367.30799999999999</v>
      </c>
      <c r="M1429">
        <v>53646</v>
      </c>
      <c r="N1429">
        <v>1268</v>
      </c>
      <c r="O1429">
        <v>53</v>
      </c>
      <c r="P1429">
        <v>0</v>
      </c>
      <c r="Q1429">
        <v>54967</v>
      </c>
      <c r="R1429">
        <v>0.67100000000000004</v>
      </c>
      <c r="S1429">
        <v>0.34799999999999998</v>
      </c>
      <c r="T1429">
        <v>0</v>
      </c>
      <c r="U1429">
        <v>0</v>
      </c>
      <c r="V1429">
        <v>1.0189999999999999</v>
      </c>
      <c r="W1429">
        <v>560</v>
      </c>
      <c r="X1429">
        <v>43</v>
      </c>
      <c r="Y1429">
        <v>0</v>
      </c>
      <c r="Z1429">
        <v>0</v>
      </c>
      <c r="AA1429">
        <v>603</v>
      </c>
      <c r="AB1429" t="s">
        <v>324</v>
      </c>
      <c r="AC1429" t="s">
        <v>324</v>
      </c>
      <c r="AD1429" t="s">
        <v>324</v>
      </c>
      <c r="AE1429" t="s">
        <v>324</v>
      </c>
      <c r="AF1429">
        <v>0</v>
      </c>
      <c r="AG1429">
        <v>11.153</v>
      </c>
      <c r="AH1429">
        <v>6.3E-2</v>
      </c>
      <c r="AI1429">
        <v>0.5</v>
      </c>
      <c r="AJ1429" t="s">
        <v>324</v>
      </c>
      <c r="AK1429">
        <v>11.715999999999999</v>
      </c>
      <c r="AL1429">
        <v>1738</v>
      </c>
      <c r="AM1429">
        <v>5</v>
      </c>
      <c r="AN1429">
        <v>1</v>
      </c>
      <c r="AO1429" t="s">
        <v>324</v>
      </c>
      <c r="AP1429">
        <v>1744</v>
      </c>
      <c r="AQ1429" t="s">
        <v>324</v>
      </c>
      <c r="AR1429" t="s">
        <v>324</v>
      </c>
      <c r="AS1429" t="s">
        <v>324</v>
      </c>
      <c r="AT1429" t="s">
        <v>324</v>
      </c>
      <c r="AU1429">
        <v>0</v>
      </c>
      <c r="AV1429" t="s">
        <v>324</v>
      </c>
      <c r="AW1429" t="s">
        <v>324</v>
      </c>
      <c r="AX1429" t="s">
        <v>324</v>
      </c>
      <c r="AY1429" t="s">
        <v>324</v>
      </c>
      <c r="AZ1429">
        <v>0</v>
      </c>
      <c r="BA1429" t="s">
        <v>324</v>
      </c>
      <c r="BB1429" t="s">
        <v>324</v>
      </c>
      <c r="BC1429" t="s">
        <v>324</v>
      </c>
      <c r="BD1429" t="s">
        <v>324</v>
      </c>
      <c r="BE1429">
        <v>0</v>
      </c>
      <c r="BF1429" t="s">
        <v>324</v>
      </c>
      <c r="BG1429" t="s">
        <v>324</v>
      </c>
      <c r="BH1429" t="s">
        <v>324</v>
      </c>
      <c r="BI1429" t="s">
        <v>324</v>
      </c>
      <c r="BJ1429">
        <v>0</v>
      </c>
      <c r="BK1429">
        <v>2E-3</v>
      </c>
      <c r="BL1429">
        <v>0</v>
      </c>
      <c r="BM1429">
        <v>5.0000000000000001E-3</v>
      </c>
      <c r="BN1429">
        <v>0</v>
      </c>
      <c r="BO1429">
        <v>7.0000000000000001E-3</v>
      </c>
      <c r="BP1429">
        <v>1</v>
      </c>
      <c r="BQ1429">
        <v>0</v>
      </c>
      <c r="BR1429">
        <v>1</v>
      </c>
      <c r="BS1429">
        <v>0</v>
      </c>
      <c r="BT1429">
        <v>2</v>
      </c>
      <c r="BU1429" t="s">
        <v>324</v>
      </c>
      <c r="BV1429" t="s">
        <v>324</v>
      </c>
      <c r="BW1429" t="s">
        <v>324</v>
      </c>
      <c r="BX1429" t="s">
        <v>324</v>
      </c>
      <c r="BY1429">
        <v>0</v>
      </c>
      <c r="BZ1429" t="s">
        <v>324</v>
      </c>
      <c r="CA1429" t="s">
        <v>324</v>
      </c>
      <c r="CB1429" t="s">
        <v>324</v>
      </c>
      <c r="CC1429" t="s">
        <v>324</v>
      </c>
      <c r="CD1429">
        <v>0</v>
      </c>
      <c r="CE1429" t="s">
        <v>324</v>
      </c>
      <c r="CF1429" t="s">
        <v>324</v>
      </c>
      <c r="CG1429" t="s">
        <v>324</v>
      </c>
      <c r="CH1429" t="s">
        <v>324</v>
      </c>
      <c r="CI1429">
        <v>0</v>
      </c>
      <c r="CJ1429" t="s">
        <v>324</v>
      </c>
      <c r="CK1429" t="s">
        <v>324</v>
      </c>
      <c r="CL1429" t="s">
        <v>324</v>
      </c>
      <c r="CM1429" t="s">
        <v>324</v>
      </c>
      <c r="CN1429">
        <v>0</v>
      </c>
      <c r="CO1429">
        <v>243.55600000000001</v>
      </c>
      <c r="CP1429">
        <v>86.561000000000007</v>
      </c>
      <c r="CQ1429">
        <v>38.216999999999999</v>
      </c>
      <c r="CR1429">
        <v>0</v>
      </c>
      <c r="CS1429">
        <v>368.334</v>
      </c>
      <c r="CT1429">
        <v>54207</v>
      </c>
      <c r="CU1429">
        <v>1311</v>
      </c>
      <c r="CV1429">
        <v>54</v>
      </c>
      <c r="CW1429">
        <v>0</v>
      </c>
      <c r="CX1429">
        <v>55572</v>
      </c>
      <c r="CY1429">
        <v>0</v>
      </c>
      <c r="CZ1429">
        <v>0</v>
      </c>
      <c r="DA1429">
        <v>0</v>
      </c>
      <c r="DB1429">
        <v>0</v>
      </c>
      <c r="DC1429">
        <v>0</v>
      </c>
    </row>
    <row r="1430" spans="1:107" x14ac:dyDescent="0.45">
      <c r="A1430">
        <v>2024</v>
      </c>
      <c r="B1430">
        <v>5</v>
      </c>
      <c r="C1430" t="s">
        <v>98</v>
      </c>
      <c r="D1430">
        <v>16609</v>
      </c>
      <c r="E1430" t="s">
        <v>354</v>
      </c>
      <c r="F1430" t="s">
        <v>323</v>
      </c>
      <c r="G1430" t="s">
        <v>244</v>
      </c>
      <c r="H1430">
        <v>1751.105</v>
      </c>
      <c r="I1430">
        <v>307.22899999999998</v>
      </c>
      <c r="J1430">
        <v>105.992</v>
      </c>
      <c r="K1430">
        <v>0</v>
      </c>
      <c r="L1430">
        <v>2164.326</v>
      </c>
      <c r="M1430">
        <v>316159</v>
      </c>
      <c r="N1430">
        <v>5518</v>
      </c>
      <c r="O1430">
        <v>143</v>
      </c>
      <c r="P1430">
        <v>0</v>
      </c>
      <c r="Q1430">
        <v>321820</v>
      </c>
      <c r="R1430">
        <v>23.423999999999999</v>
      </c>
      <c r="S1430">
        <v>7.2130000000000001</v>
      </c>
      <c r="T1430">
        <v>3.8250000000000002</v>
      </c>
      <c r="U1430">
        <v>0</v>
      </c>
      <c r="V1430">
        <v>34.462000000000003</v>
      </c>
      <c r="W1430">
        <v>615</v>
      </c>
      <c r="X1430">
        <v>86</v>
      </c>
      <c r="Y1430">
        <v>6</v>
      </c>
      <c r="Z1430">
        <v>0</v>
      </c>
      <c r="AA1430">
        <v>707</v>
      </c>
      <c r="AB1430">
        <v>6</v>
      </c>
      <c r="AC1430">
        <v>5</v>
      </c>
      <c r="AD1430">
        <v>0</v>
      </c>
      <c r="AE1430">
        <v>0</v>
      </c>
      <c r="AF1430">
        <v>11</v>
      </c>
      <c r="AG1430">
        <v>68.518000000000001</v>
      </c>
      <c r="AH1430">
        <v>16.306999999999999</v>
      </c>
      <c r="AI1430">
        <v>5.476</v>
      </c>
      <c r="AJ1430">
        <v>0</v>
      </c>
      <c r="AK1430">
        <v>90.301000000000002</v>
      </c>
      <c r="AL1430">
        <v>10257</v>
      </c>
      <c r="AM1430">
        <v>189</v>
      </c>
      <c r="AN1430">
        <v>7</v>
      </c>
      <c r="AO1430">
        <v>0</v>
      </c>
      <c r="AP1430">
        <v>10453</v>
      </c>
      <c r="AQ1430">
        <v>0</v>
      </c>
      <c r="AR1430">
        <v>0</v>
      </c>
      <c r="AS1430">
        <v>0</v>
      </c>
      <c r="AT1430">
        <v>0</v>
      </c>
      <c r="AU1430">
        <v>0</v>
      </c>
      <c r="AV1430">
        <v>0</v>
      </c>
      <c r="AW1430">
        <v>0</v>
      </c>
      <c r="AX1430">
        <v>0</v>
      </c>
      <c r="AY1430">
        <v>0</v>
      </c>
      <c r="AZ1430">
        <v>0</v>
      </c>
      <c r="BA1430">
        <v>0</v>
      </c>
      <c r="BB1430">
        <v>0</v>
      </c>
      <c r="BC1430">
        <v>0</v>
      </c>
      <c r="BD1430">
        <v>0</v>
      </c>
      <c r="BE1430">
        <v>0</v>
      </c>
      <c r="BF1430">
        <v>0</v>
      </c>
      <c r="BG1430">
        <v>0</v>
      </c>
      <c r="BH1430">
        <v>0</v>
      </c>
      <c r="BI1430">
        <v>0</v>
      </c>
      <c r="BJ1430">
        <v>0</v>
      </c>
      <c r="BK1430">
        <v>0.122</v>
      </c>
      <c r="BL1430">
        <v>7.0000000000000001E-3</v>
      </c>
      <c r="BM1430">
        <v>1</v>
      </c>
      <c r="BN1430">
        <v>0</v>
      </c>
      <c r="BO1430">
        <v>1.129</v>
      </c>
      <c r="BP1430">
        <v>37</v>
      </c>
      <c r="BQ1430">
        <v>3</v>
      </c>
      <c r="BR1430">
        <v>1</v>
      </c>
      <c r="BS1430">
        <v>0</v>
      </c>
      <c r="BT1430">
        <v>41</v>
      </c>
      <c r="BU1430">
        <v>0</v>
      </c>
      <c r="BV1430">
        <v>0</v>
      </c>
      <c r="BW1430">
        <v>0</v>
      </c>
      <c r="BX1430">
        <v>0</v>
      </c>
      <c r="BY1430">
        <v>0</v>
      </c>
      <c r="BZ1430">
        <v>2.1999999999999999E-2</v>
      </c>
      <c r="CA1430">
        <v>14.177</v>
      </c>
      <c r="CB1430">
        <v>15.308</v>
      </c>
      <c r="CC1430">
        <v>0</v>
      </c>
      <c r="CD1430">
        <v>29.507000000000001</v>
      </c>
      <c r="CE1430">
        <v>2</v>
      </c>
      <c r="CF1430">
        <v>52</v>
      </c>
      <c r="CG1430">
        <v>21</v>
      </c>
      <c r="CH1430">
        <v>0</v>
      </c>
      <c r="CI1430">
        <v>75</v>
      </c>
      <c r="CJ1430">
        <v>0</v>
      </c>
      <c r="CK1430">
        <v>0</v>
      </c>
      <c r="CL1430">
        <v>0</v>
      </c>
      <c r="CM1430" t="s">
        <v>324</v>
      </c>
      <c r="CN1430">
        <v>0</v>
      </c>
      <c r="CO1430">
        <v>1774.673</v>
      </c>
      <c r="CP1430">
        <v>328.62599999999998</v>
      </c>
      <c r="CQ1430">
        <v>126.125</v>
      </c>
      <c r="CR1430">
        <v>0</v>
      </c>
      <c r="CS1430">
        <v>2229.424</v>
      </c>
      <c r="CT1430">
        <v>316813</v>
      </c>
      <c r="CU1430">
        <v>5659</v>
      </c>
      <c r="CV1430">
        <v>171</v>
      </c>
      <c r="CW1430">
        <v>0</v>
      </c>
      <c r="CX1430">
        <v>322643</v>
      </c>
      <c r="CY1430">
        <v>6</v>
      </c>
      <c r="CZ1430">
        <v>5</v>
      </c>
      <c r="DA1430">
        <v>0</v>
      </c>
      <c r="DB1430">
        <v>0</v>
      </c>
      <c r="DC1430">
        <v>11</v>
      </c>
    </row>
    <row r="1431" spans="1:107" x14ac:dyDescent="0.45">
      <c r="A1431">
        <v>2024</v>
      </c>
      <c r="B1431">
        <v>5</v>
      </c>
      <c r="C1431" t="s">
        <v>98</v>
      </c>
      <c r="D1431">
        <v>16655</v>
      </c>
      <c r="E1431" t="s">
        <v>355</v>
      </c>
      <c r="F1431" t="s">
        <v>323</v>
      </c>
      <c r="G1431" t="s">
        <v>244</v>
      </c>
      <c r="H1431">
        <v>3.2069999999999999</v>
      </c>
      <c r="I1431">
        <v>16.312999999999999</v>
      </c>
      <c r="J1431" t="s">
        <v>324</v>
      </c>
      <c r="K1431" t="s">
        <v>324</v>
      </c>
      <c r="L1431">
        <v>19.52</v>
      </c>
      <c r="M1431">
        <v>826</v>
      </c>
      <c r="N1431">
        <v>99</v>
      </c>
      <c r="O1431" t="s">
        <v>324</v>
      </c>
      <c r="P1431" t="s">
        <v>324</v>
      </c>
      <c r="Q1431">
        <v>925</v>
      </c>
      <c r="R1431" t="s">
        <v>324</v>
      </c>
      <c r="S1431" t="s">
        <v>324</v>
      </c>
      <c r="T1431" t="s">
        <v>324</v>
      </c>
      <c r="U1431" t="s">
        <v>324</v>
      </c>
      <c r="V1431">
        <v>0</v>
      </c>
      <c r="W1431" t="s">
        <v>324</v>
      </c>
      <c r="X1431" t="s">
        <v>324</v>
      </c>
      <c r="Y1431" t="s">
        <v>324</v>
      </c>
      <c r="Z1431" t="s">
        <v>324</v>
      </c>
      <c r="AA1431">
        <v>0</v>
      </c>
      <c r="AB1431" t="s">
        <v>324</v>
      </c>
      <c r="AC1431" t="s">
        <v>324</v>
      </c>
      <c r="AD1431" t="s">
        <v>324</v>
      </c>
      <c r="AE1431" t="s">
        <v>324</v>
      </c>
      <c r="AF1431">
        <v>0</v>
      </c>
      <c r="AG1431" t="s">
        <v>324</v>
      </c>
      <c r="AH1431" t="s">
        <v>324</v>
      </c>
      <c r="AI1431" t="s">
        <v>324</v>
      </c>
      <c r="AJ1431" t="s">
        <v>324</v>
      </c>
      <c r="AK1431">
        <v>0</v>
      </c>
      <c r="AL1431" t="s">
        <v>324</v>
      </c>
      <c r="AM1431" t="s">
        <v>324</v>
      </c>
      <c r="AN1431" t="s">
        <v>324</v>
      </c>
      <c r="AO1431" t="s">
        <v>324</v>
      </c>
      <c r="AP1431">
        <v>0</v>
      </c>
      <c r="AQ1431" t="s">
        <v>324</v>
      </c>
      <c r="AR1431" t="s">
        <v>324</v>
      </c>
      <c r="AS1431" t="s">
        <v>324</v>
      </c>
      <c r="AT1431" t="s">
        <v>324</v>
      </c>
      <c r="AU1431">
        <v>0</v>
      </c>
      <c r="AV1431" t="s">
        <v>324</v>
      </c>
      <c r="AW1431" t="s">
        <v>324</v>
      </c>
      <c r="AX1431" t="s">
        <v>324</v>
      </c>
      <c r="AY1431" t="s">
        <v>324</v>
      </c>
      <c r="AZ1431">
        <v>0</v>
      </c>
      <c r="BA1431" t="s">
        <v>324</v>
      </c>
      <c r="BB1431" t="s">
        <v>324</v>
      </c>
      <c r="BC1431" t="s">
        <v>324</v>
      </c>
      <c r="BD1431" t="s">
        <v>324</v>
      </c>
      <c r="BE1431">
        <v>0</v>
      </c>
      <c r="BF1431" t="s">
        <v>324</v>
      </c>
      <c r="BG1431" t="s">
        <v>324</v>
      </c>
      <c r="BH1431" t="s">
        <v>324</v>
      </c>
      <c r="BI1431" t="s">
        <v>324</v>
      </c>
      <c r="BJ1431">
        <v>0</v>
      </c>
      <c r="BK1431" t="s">
        <v>324</v>
      </c>
      <c r="BL1431" t="s">
        <v>324</v>
      </c>
      <c r="BM1431" t="s">
        <v>324</v>
      </c>
      <c r="BN1431" t="s">
        <v>324</v>
      </c>
      <c r="BO1431">
        <v>0</v>
      </c>
      <c r="BP1431" t="s">
        <v>324</v>
      </c>
      <c r="BQ1431" t="s">
        <v>324</v>
      </c>
      <c r="BR1431" t="s">
        <v>324</v>
      </c>
      <c r="BS1431" t="s">
        <v>324</v>
      </c>
      <c r="BT1431">
        <v>0</v>
      </c>
      <c r="BU1431" t="s">
        <v>324</v>
      </c>
      <c r="BV1431" t="s">
        <v>324</v>
      </c>
      <c r="BW1431" t="s">
        <v>324</v>
      </c>
      <c r="BX1431" t="s">
        <v>324</v>
      </c>
      <c r="BY1431">
        <v>0</v>
      </c>
      <c r="BZ1431" t="s">
        <v>324</v>
      </c>
      <c r="CA1431" t="s">
        <v>324</v>
      </c>
      <c r="CB1431" t="s">
        <v>324</v>
      </c>
      <c r="CC1431" t="s">
        <v>324</v>
      </c>
      <c r="CD1431">
        <v>0</v>
      </c>
      <c r="CE1431" t="s">
        <v>324</v>
      </c>
      <c r="CF1431" t="s">
        <v>324</v>
      </c>
      <c r="CG1431" t="s">
        <v>324</v>
      </c>
      <c r="CH1431" t="s">
        <v>324</v>
      </c>
      <c r="CI1431">
        <v>0</v>
      </c>
      <c r="CJ1431" t="s">
        <v>324</v>
      </c>
      <c r="CK1431" t="s">
        <v>324</v>
      </c>
      <c r="CL1431" t="s">
        <v>324</v>
      </c>
      <c r="CM1431" t="s">
        <v>324</v>
      </c>
      <c r="CN1431">
        <v>0</v>
      </c>
      <c r="CO1431">
        <v>3.2069999999999999</v>
      </c>
      <c r="CP1431">
        <v>16.312999999999999</v>
      </c>
      <c r="CQ1431" t="s">
        <v>179</v>
      </c>
      <c r="CR1431">
        <v>0</v>
      </c>
      <c r="CS1431">
        <v>19.52</v>
      </c>
      <c r="CT1431">
        <v>826</v>
      </c>
      <c r="CU1431">
        <v>99</v>
      </c>
      <c r="CV1431">
        <v>0</v>
      </c>
      <c r="CW1431">
        <v>0</v>
      </c>
      <c r="CX1431">
        <v>925</v>
      </c>
      <c r="CY1431">
        <v>0</v>
      </c>
      <c r="CZ1431">
        <v>0</v>
      </c>
      <c r="DA1431">
        <v>0</v>
      </c>
      <c r="DB1431">
        <v>0</v>
      </c>
      <c r="DC1431">
        <v>0</v>
      </c>
    </row>
    <row r="1432" spans="1:107" x14ac:dyDescent="0.45">
      <c r="A1432">
        <v>2024</v>
      </c>
      <c r="B1432">
        <v>5</v>
      </c>
      <c r="C1432" t="s">
        <v>98</v>
      </c>
      <c r="D1432">
        <v>17609</v>
      </c>
      <c r="E1432" t="s">
        <v>356</v>
      </c>
      <c r="F1432" t="s">
        <v>323</v>
      </c>
      <c r="G1432" t="s">
        <v>244</v>
      </c>
      <c r="H1432">
        <v>4036.4270000000001</v>
      </c>
      <c r="I1432">
        <v>1036.2339999999999</v>
      </c>
      <c r="J1432">
        <v>292.423</v>
      </c>
      <c r="K1432" t="s">
        <v>324</v>
      </c>
      <c r="L1432">
        <v>5365.0839999999998</v>
      </c>
      <c r="M1432">
        <v>652493</v>
      </c>
      <c r="N1432">
        <v>9460</v>
      </c>
      <c r="O1432">
        <v>520</v>
      </c>
      <c r="P1432" t="s">
        <v>324</v>
      </c>
      <c r="Q1432">
        <v>662473</v>
      </c>
      <c r="R1432">
        <v>8.3369999999999997</v>
      </c>
      <c r="S1432">
        <v>48.557000000000002</v>
      </c>
      <c r="T1432" t="s">
        <v>324</v>
      </c>
      <c r="U1432" t="s">
        <v>324</v>
      </c>
      <c r="V1432">
        <v>56.893999999999998</v>
      </c>
      <c r="W1432">
        <v>103</v>
      </c>
      <c r="X1432">
        <v>1171</v>
      </c>
      <c r="Y1432" t="s">
        <v>324</v>
      </c>
      <c r="Z1432" t="s">
        <v>324</v>
      </c>
      <c r="AA1432">
        <v>1274</v>
      </c>
      <c r="AB1432" t="s">
        <v>324</v>
      </c>
      <c r="AC1432" t="s">
        <v>324</v>
      </c>
      <c r="AD1432" t="s">
        <v>324</v>
      </c>
      <c r="AE1432" t="s">
        <v>324</v>
      </c>
      <c r="AF1432">
        <v>0</v>
      </c>
      <c r="AG1432">
        <v>392.78399999999999</v>
      </c>
      <c r="AH1432">
        <v>64.605999999999995</v>
      </c>
      <c r="AI1432">
        <v>6.1070000000000002</v>
      </c>
      <c r="AJ1432" t="s">
        <v>324</v>
      </c>
      <c r="AK1432">
        <v>463.49700000000001</v>
      </c>
      <c r="AL1432">
        <v>60309</v>
      </c>
      <c r="AM1432">
        <v>469</v>
      </c>
      <c r="AN1432">
        <v>17</v>
      </c>
      <c r="AO1432" t="s">
        <v>324</v>
      </c>
      <c r="AP1432">
        <v>60795</v>
      </c>
      <c r="AQ1432">
        <v>947.01800000000003</v>
      </c>
      <c r="AR1432">
        <v>153.21700000000001</v>
      </c>
      <c r="AS1432">
        <v>18.643999999999998</v>
      </c>
      <c r="AT1432" t="s">
        <v>324</v>
      </c>
      <c r="AU1432">
        <v>1118.8789999999999</v>
      </c>
      <c r="AV1432" t="s">
        <v>324</v>
      </c>
      <c r="AW1432" t="s">
        <v>324</v>
      </c>
      <c r="AX1432" t="s">
        <v>324</v>
      </c>
      <c r="AY1432" t="s">
        <v>324</v>
      </c>
      <c r="AZ1432">
        <v>0</v>
      </c>
      <c r="BA1432" t="s">
        <v>324</v>
      </c>
      <c r="BB1432" t="s">
        <v>324</v>
      </c>
      <c r="BC1432" t="s">
        <v>324</v>
      </c>
      <c r="BD1432" t="s">
        <v>324</v>
      </c>
      <c r="BE1432">
        <v>0</v>
      </c>
      <c r="BF1432" t="s">
        <v>324</v>
      </c>
      <c r="BG1432" t="s">
        <v>324</v>
      </c>
      <c r="BH1432" t="s">
        <v>324</v>
      </c>
      <c r="BI1432" t="s">
        <v>324</v>
      </c>
      <c r="BJ1432">
        <v>0</v>
      </c>
      <c r="BK1432">
        <v>1.7789999999999999</v>
      </c>
      <c r="BL1432">
        <v>4.9550000000000001</v>
      </c>
      <c r="BM1432">
        <v>8.1</v>
      </c>
      <c r="BN1432" t="s">
        <v>324</v>
      </c>
      <c r="BO1432">
        <v>14.834</v>
      </c>
      <c r="BP1432">
        <v>211</v>
      </c>
      <c r="BQ1432">
        <v>15</v>
      </c>
      <c r="BR1432">
        <v>7</v>
      </c>
      <c r="BS1432" t="s">
        <v>324</v>
      </c>
      <c r="BT1432">
        <v>233</v>
      </c>
      <c r="BU1432" t="s">
        <v>324</v>
      </c>
      <c r="BV1432" t="s">
        <v>324</v>
      </c>
      <c r="BW1432" t="s">
        <v>324</v>
      </c>
      <c r="BX1432" t="s">
        <v>324</v>
      </c>
      <c r="BY1432">
        <v>0</v>
      </c>
      <c r="BZ1432">
        <v>0.72099999999999997</v>
      </c>
      <c r="CA1432">
        <v>49.284999999999997</v>
      </c>
      <c r="CB1432">
        <v>33.703000000000003</v>
      </c>
      <c r="CC1432" t="s">
        <v>324</v>
      </c>
      <c r="CD1432">
        <v>83.709000000000003</v>
      </c>
      <c r="CE1432">
        <v>76</v>
      </c>
      <c r="CF1432">
        <v>129</v>
      </c>
      <c r="CG1432">
        <v>46</v>
      </c>
      <c r="CH1432" t="s">
        <v>324</v>
      </c>
      <c r="CI1432">
        <v>251</v>
      </c>
      <c r="CJ1432" t="s">
        <v>324</v>
      </c>
      <c r="CK1432" t="s">
        <v>324</v>
      </c>
      <c r="CL1432" t="s">
        <v>324</v>
      </c>
      <c r="CM1432" t="s">
        <v>324</v>
      </c>
      <c r="CN1432">
        <v>0</v>
      </c>
      <c r="CO1432">
        <v>4047.2640000000001</v>
      </c>
      <c r="CP1432">
        <v>1139.0309999999999</v>
      </c>
      <c r="CQ1432">
        <v>334.226</v>
      </c>
      <c r="CR1432">
        <v>0</v>
      </c>
      <c r="CS1432">
        <v>5520.5209999999997</v>
      </c>
      <c r="CT1432">
        <v>652883</v>
      </c>
      <c r="CU1432">
        <v>10775</v>
      </c>
      <c r="CV1432">
        <v>573</v>
      </c>
      <c r="CW1432">
        <v>0</v>
      </c>
      <c r="CX1432">
        <v>664231</v>
      </c>
      <c r="CY1432">
        <v>0</v>
      </c>
      <c r="CZ1432">
        <v>0</v>
      </c>
      <c r="DA1432">
        <v>0</v>
      </c>
      <c r="DB1432">
        <v>0</v>
      </c>
      <c r="DC1432">
        <v>0</v>
      </c>
    </row>
    <row r="1433" spans="1:107" x14ac:dyDescent="0.45">
      <c r="A1433">
        <v>2024</v>
      </c>
      <c r="B1433">
        <v>5</v>
      </c>
      <c r="C1433" t="s">
        <v>98</v>
      </c>
      <c r="D1433">
        <v>17612</v>
      </c>
      <c r="E1433" t="s">
        <v>357</v>
      </c>
      <c r="F1433" t="s">
        <v>323</v>
      </c>
      <c r="G1433" t="s">
        <v>247</v>
      </c>
      <c r="H1433">
        <v>2.8980000000000001</v>
      </c>
      <c r="I1433">
        <v>3.1120000000000001</v>
      </c>
      <c r="J1433" t="s">
        <v>324</v>
      </c>
      <c r="K1433" t="s">
        <v>324</v>
      </c>
      <c r="L1433">
        <v>6.01</v>
      </c>
      <c r="M1433">
        <v>594</v>
      </c>
      <c r="N1433">
        <v>25</v>
      </c>
      <c r="O1433" t="s">
        <v>324</v>
      </c>
      <c r="P1433" t="s">
        <v>324</v>
      </c>
      <c r="Q1433">
        <v>619</v>
      </c>
      <c r="R1433" t="s">
        <v>324</v>
      </c>
      <c r="S1433" t="s">
        <v>324</v>
      </c>
      <c r="T1433" t="s">
        <v>324</v>
      </c>
      <c r="U1433" t="s">
        <v>324</v>
      </c>
      <c r="V1433">
        <v>0</v>
      </c>
      <c r="W1433" t="s">
        <v>324</v>
      </c>
      <c r="X1433" t="s">
        <v>324</v>
      </c>
      <c r="Y1433" t="s">
        <v>324</v>
      </c>
      <c r="Z1433" t="s">
        <v>324</v>
      </c>
      <c r="AA1433">
        <v>0</v>
      </c>
      <c r="AB1433" t="s">
        <v>324</v>
      </c>
      <c r="AC1433" t="s">
        <v>324</v>
      </c>
      <c r="AD1433" t="s">
        <v>324</v>
      </c>
      <c r="AE1433" t="s">
        <v>324</v>
      </c>
      <c r="AF1433">
        <v>0</v>
      </c>
      <c r="AG1433" t="s">
        <v>324</v>
      </c>
      <c r="AH1433" t="s">
        <v>324</v>
      </c>
      <c r="AI1433" t="s">
        <v>324</v>
      </c>
      <c r="AJ1433" t="s">
        <v>324</v>
      </c>
      <c r="AK1433">
        <v>0</v>
      </c>
      <c r="AL1433" t="s">
        <v>324</v>
      </c>
      <c r="AM1433" t="s">
        <v>324</v>
      </c>
      <c r="AN1433" t="s">
        <v>324</v>
      </c>
      <c r="AO1433" t="s">
        <v>324</v>
      </c>
      <c r="AP1433">
        <v>0</v>
      </c>
      <c r="AQ1433" t="s">
        <v>324</v>
      </c>
      <c r="AR1433" t="s">
        <v>324</v>
      </c>
      <c r="AS1433" t="s">
        <v>324</v>
      </c>
      <c r="AT1433" t="s">
        <v>324</v>
      </c>
      <c r="AU1433">
        <v>0</v>
      </c>
      <c r="AV1433" t="s">
        <v>324</v>
      </c>
      <c r="AW1433" t="s">
        <v>324</v>
      </c>
      <c r="AX1433" t="s">
        <v>324</v>
      </c>
      <c r="AY1433" t="s">
        <v>324</v>
      </c>
      <c r="AZ1433">
        <v>0</v>
      </c>
      <c r="BA1433" t="s">
        <v>324</v>
      </c>
      <c r="BB1433" t="s">
        <v>324</v>
      </c>
      <c r="BC1433" t="s">
        <v>324</v>
      </c>
      <c r="BD1433" t="s">
        <v>324</v>
      </c>
      <c r="BE1433">
        <v>0</v>
      </c>
      <c r="BF1433" t="s">
        <v>324</v>
      </c>
      <c r="BG1433" t="s">
        <v>324</v>
      </c>
      <c r="BH1433" t="s">
        <v>324</v>
      </c>
      <c r="BI1433" t="s">
        <v>324</v>
      </c>
      <c r="BJ1433">
        <v>0</v>
      </c>
      <c r="BK1433">
        <v>6.9000000000000006E-2</v>
      </c>
      <c r="BL1433">
        <v>0.01</v>
      </c>
      <c r="BM1433" t="s">
        <v>324</v>
      </c>
      <c r="BN1433" t="s">
        <v>324</v>
      </c>
      <c r="BO1433">
        <v>7.9000000000000001E-2</v>
      </c>
      <c r="BP1433">
        <v>6</v>
      </c>
      <c r="BQ1433">
        <v>1</v>
      </c>
      <c r="BR1433" t="s">
        <v>324</v>
      </c>
      <c r="BS1433" t="s">
        <v>324</v>
      </c>
      <c r="BT1433">
        <v>7</v>
      </c>
      <c r="BU1433" t="s">
        <v>324</v>
      </c>
      <c r="BV1433" t="s">
        <v>324</v>
      </c>
      <c r="BW1433" t="s">
        <v>324</v>
      </c>
      <c r="BX1433" t="s">
        <v>324</v>
      </c>
      <c r="BY1433">
        <v>0</v>
      </c>
      <c r="BZ1433" t="s">
        <v>324</v>
      </c>
      <c r="CA1433" t="s">
        <v>324</v>
      </c>
      <c r="CB1433" t="s">
        <v>324</v>
      </c>
      <c r="CC1433" t="s">
        <v>324</v>
      </c>
      <c r="CD1433">
        <v>0</v>
      </c>
      <c r="CE1433" t="s">
        <v>324</v>
      </c>
      <c r="CF1433" t="s">
        <v>324</v>
      </c>
      <c r="CG1433" t="s">
        <v>324</v>
      </c>
      <c r="CH1433" t="s">
        <v>324</v>
      </c>
      <c r="CI1433">
        <v>0</v>
      </c>
      <c r="CJ1433" t="s">
        <v>324</v>
      </c>
      <c r="CK1433" t="s">
        <v>324</v>
      </c>
      <c r="CL1433" t="s">
        <v>324</v>
      </c>
      <c r="CM1433" t="s">
        <v>324</v>
      </c>
      <c r="CN1433">
        <v>0</v>
      </c>
      <c r="CO1433">
        <v>2.9670000000000001</v>
      </c>
      <c r="CP1433">
        <v>3.1219999999999999</v>
      </c>
      <c r="CQ1433" t="s">
        <v>179</v>
      </c>
      <c r="CR1433">
        <v>0</v>
      </c>
      <c r="CS1433">
        <v>6.0890000000000004</v>
      </c>
      <c r="CT1433">
        <v>600</v>
      </c>
      <c r="CU1433">
        <v>26</v>
      </c>
      <c r="CV1433">
        <v>0</v>
      </c>
      <c r="CW1433">
        <v>0</v>
      </c>
      <c r="CX1433">
        <v>626</v>
      </c>
      <c r="CY1433">
        <v>0</v>
      </c>
      <c r="CZ1433">
        <v>0</v>
      </c>
      <c r="DA1433">
        <v>0</v>
      </c>
      <c r="DB1433">
        <v>0</v>
      </c>
      <c r="DC1433">
        <v>0</v>
      </c>
    </row>
    <row r="1434" spans="1:107" x14ac:dyDescent="0.45">
      <c r="A1434">
        <v>2024</v>
      </c>
      <c r="B1434">
        <v>5</v>
      </c>
      <c r="C1434" t="s">
        <v>98</v>
      </c>
      <c r="D1434">
        <v>18260</v>
      </c>
      <c r="E1434" t="s">
        <v>358</v>
      </c>
      <c r="F1434" t="s">
        <v>323</v>
      </c>
      <c r="G1434" t="s">
        <v>244</v>
      </c>
      <c r="H1434">
        <v>0.13400000000000001</v>
      </c>
      <c r="I1434">
        <v>1.2999999999999999E-2</v>
      </c>
      <c r="J1434">
        <v>0</v>
      </c>
      <c r="K1434">
        <v>0</v>
      </c>
      <c r="L1434">
        <v>0.14699999999999999</v>
      </c>
      <c r="M1434">
        <v>14</v>
      </c>
      <c r="N1434">
        <v>2</v>
      </c>
      <c r="O1434">
        <v>0</v>
      </c>
      <c r="P1434">
        <v>0</v>
      </c>
      <c r="Q1434">
        <v>16</v>
      </c>
      <c r="R1434" t="s">
        <v>324</v>
      </c>
      <c r="S1434" t="s">
        <v>324</v>
      </c>
      <c r="T1434" t="s">
        <v>324</v>
      </c>
      <c r="U1434" t="s">
        <v>324</v>
      </c>
      <c r="V1434">
        <v>0</v>
      </c>
      <c r="W1434" t="s">
        <v>324</v>
      </c>
      <c r="X1434" t="s">
        <v>324</v>
      </c>
      <c r="Y1434" t="s">
        <v>324</v>
      </c>
      <c r="Z1434" t="s">
        <v>324</v>
      </c>
      <c r="AA1434">
        <v>0</v>
      </c>
      <c r="AB1434" t="s">
        <v>324</v>
      </c>
      <c r="AC1434" t="s">
        <v>324</v>
      </c>
      <c r="AD1434" t="s">
        <v>324</v>
      </c>
      <c r="AE1434" t="s">
        <v>324</v>
      </c>
      <c r="AF1434">
        <v>0</v>
      </c>
      <c r="AG1434" t="s">
        <v>324</v>
      </c>
      <c r="AH1434" t="s">
        <v>324</v>
      </c>
      <c r="AI1434" t="s">
        <v>324</v>
      </c>
      <c r="AJ1434" t="s">
        <v>324</v>
      </c>
      <c r="AK1434">
        <v>0</v>
      </c>
      <c r="AL1434" t="s">
        <v>324</v>
      </c>
      <c r="AM1434" t="s">
        <v>324</v>
      </c>
      <c r="AN1434" t="s">
        <v>324</v>
      </c>
      <c r="AO1434" t="s">
        <v>324</v>
      </c>
      <c r="AP1434">
        <v>0</v>
      </c>
      <c r="AQ1434" t="s">
        <v>324</v>
      </c>
      <c r="AR1434" t="s">
        <v>324</v>
      </c>
      <c r="AS1434" t="s">
        <v>324</v>
      </c>
      <c r="AT1434" t="s">
        <v>324</v>
      </c>
      <c r="AU1434">
        <v>0</v>
      </c>
      <c r="AV1434" t="s">
        <v>324</v>
      </c>
      <c r="AW1434" t="s">
        <v>324</v>
      </c>
      <c r="AX1434" t="s">
        <v>324</v>
      </c>
      <c r="AY1434" t="s">
        <v>324</v>
      </c>
      <c r="AZ1434">
        <v>0</v>
      </c>
      <c r="BA1434" t="s">
        <v>324</v>
      </c>
      <c r="BB1434" t="s">
        <v>324</v>
      </c>
      <c r="BC1434" t="s">
        <v>324</v>
      </c>
      <c r="BD1434" t="s">
        <v>324</v>
      </c>
      <c r="BE1434">
        <v>0</v>
      </c>
      <c r="BF1434" t="s">
        <v>324</v>
      </c>
      <c r="BG1434" t="s">
        <v>324</v>
      </c>
      <c r="BH1434" t="s">
        <v>324</v>
      </c>
      <c r="BI1434" t="s">
        <v>324</v>
      </c>
      <c r="BJ1434">
        <v>0</v>
      </c>
      <c r="BK1434" t="s">
        <v>324</v>
      </c>
      <c r="BL1434" t="s">
        <v>324</v>
      </c>
      <c r="BM1434" t="s">
        <v>324</v>
      </c>
      <c r="BN1434" t="s">
        <v>324</v>
      </c>
      <c r="BO1434">
        <v>0</v>
      </c>
      <c r="BP1434" t="s">
        <v>324</v>
      </c>
      <c r="BQ1434" t="s">
        <v>324</v>
      </c>
      <c r="BR1434" t="s">
        <v>324</v>
      </c>
      <c r="BS1434" t="s">
        <v>324</v>
      </c>
      <c r="BT1434">
        <v>0</v>
      </c>
      <c r="BU1434" t="s">
        <v>324</v>
      </c>
      <c r="BV1434" t="s">
        <v>324</v>
      </c>
      <c r="BW1434" t="s">
        <v>324</v>
      </c>
      <c r="BX1434" t="s">
        <v>324</v>
      </c>
      <c r="BY1434">
        <v>0</v>
      </c>
      <c r="BZ1434" t="s">
        <v>324</v>
      </c>
      <c r="CA1434" t="s">
        <v>324</v>
      </c>
      <c r="CB1434" t="s">
        <v>324</v>
      </c>
      <c r="CC1434" t="s">
        <v>324</v>
      </c>
      <c r="CD1434">
        <v>0</v>
      </c>
      <c r="CE1434" t="s">
        <v>324</v>
      </c>
      <c r="CF1434" t="s">
        <v>324</v>
      </c>
      <c r="CG1434" t="s">
        <v>324</v>
      </c>
      <c r="CH1434" t="s">
        <v>324</v>
      </c>
      <c r="CI1434">
        <v>0</v>
      </c>
      <c r="CJ1434" t="s">
        <v>324</v>
      </c>
      <c r="CK1434" t="s">
        <v>324</v>
      </c>
      <c r="CL1434" t="s">
        <v>324</v>
      </c>
      <c r="CM1434" t="s">
        <v>324</v>
      </c>
      <c r="CN1434">
        <v>0</v>
      </c>
      <c r="CO1434">
        <v>0.13400000000000001</v>
      </c>
      <c r="CP1434">
        <v>1.2999999999999999E-2</v>
      </c>
      <c r="CQ1434" t="s">
        <v>179</v>
      </c>
      <c r="CR1434">
        <v>0</v>
      </c>
      <c r="CS1434">
        <v>0.14699999999999999</v>
      </c>
      <c r="CT1434">
        <v>14</v>
      </c>
      <c r="CU1434">
        <v>2</v>
      </c>
      <c r="CV1434">
        <v>0</v>
      </c>
      <c r="CW1434">
        <v>0</v>
      </c>
      <c r="CX1434">
        <v>16</v>
      </c>
      <c r="CY1434">
        <v>0</v>
      </c>
      <c r="CZ1434">
        <v>0</v>
      </c>
      <c r="DA1434">
        <v>0</v>
      </c>
      <c r="DB1434">
        <v>0</v>
      </c>
      <c r="DC1434">
        <v>0</v>
      </c>
    </row>
    <row r="1435" spans="1:107" x14ac:dyDescent="0.45">
      <c r="A1435">
        <v>2024</v>
      </c>
      <c r="B1435">
        <v>5</v>
      </c>
      <c r="C1435" t="s">
        <v>98</v>
      </c>
      <c r="D1435">
        <v>19281</v>
      </c>
      <c r="E1435" t="s">
        <v>359</v>
      </c>
      <c r="F1435" t="s">
        <v>323</v>
      </c>
      <c r="G1435" t="s">
        <v>244</v>
      </c>
      <c r="H1435">
        <v>26.995999999999999</v>
      </c>
      <c r="I1435">
        <v>13.393000000000001</v>
      </c>
      <c r="J1435">
        <v>20.434000000000001</v>
      </c>
      <c r="K1435" t="s">
        <v>324</v>
      </c>
      <c r="L1435">
        <v>60.823</v>
      </c>
      <c r="M1435">
        <v>4482</v>
      </c>
      <c r="N1435">
        <v>82</v>
      </c>
      <c r="O1435">
        <v>109</v>
      </c>
      <c r="P1435" t="s">
        <v>324</v>
      </c>
      <c r="Q1435">
        <v>4673</v>
      </c>
      <c r="R1435">
        <v>6.3E-2</v>
      </c>
      <c r="S1435" t="s">
        <v>324</v>
      </c>
      <c r="T1435">
        <v>3.6339999999999999</v>
      </c>
      <c r="U1435" t="s">
        <v>324</v>
      </c>
      <c r="V1435">
        <v>3.6970000000000001</v>
      </c>
      <c r="W1435">
        <v>3</v>
      </c>
      <c r="X1435" t="s">
        <v>324</v>
      </c>
      <c r="Y1435">
        <v>10</v>
      </c>
      <c r="Z1435" t="s">
        <v>324</v>
      </c>
      <c r="AA1435">
        <v>13</v>
      </c>
      <c r="AB1435" t="s">
        <v>324</v>
      </c>
      <c r="AC1435" t="s">
        <v>324</v>
      </c>
      <c r="AD1435" t="s">
        <v>324</v>
      </c>
      <c r="AE1435" t="s">
        <v>324</v>
      </c>
      <c r="AF1435">
        <v>0</v>
      </c>
      <c r="AG1435" t="s">
        <v>324</v>
      </c>
      <c r="AH1435" t="s">
        <v>324</v>
      </c>
      <c r="AI1435" t="s">
        <v>324</v>
      </c>
      <c r="AJ1435" t="s">
        <v>324</v>
      </c>
      <c r="AK1435">
        <v>0</v>
      </c>
      <c r="AL1435" t="s">
        <v>324</v>
      </c>
      <c r="AM1435" t="s">
        <v>324</v>
      </c>
      <c r="AN1435" t="s">
        <v>324</v>
      </c>
      <c r="AO1435" t="s">
        <v>324</v>
      </c>
      <c r="AP1435">
        <v>0</v>
      </c>
      <c r="AQ1435" t="s">
        <v>324</v>
      </c>
      <c r="AR1435" t="s">
        <v>324</v>
      </c>
      <c r="AS1435" t="s">
        <v>324</v>
      </c>
      <c r="AT1435" t="s">
        <v>324</v>
      </c>
      <c r="AU1435">
        <v>0</v>
      </c>
      <c r="AV1435" t="s">
        <v>324</v>
      </c>
      <c r="AW1435" t="s">
        <v>324</v>
      </c>
      <c r="AX1435" t="s">
        <v>324</v>
      </c>
      <c r="AY1435" t="s">
        <v>324</v>
      </c>
      <c r="AZ1435">
        <v>0</v>
      </c>
      <c r="BA1435" t="s">
        <v>324</v>
      </c>
      <c r="BB1435" t="s">
        <v>324</v>
      </c>
      <c r="BC1435" t="s">
        <v>324</v>
      </c>
      <c r="BD1435" t="s">
        <v>324</v>
      </c>
      <c r="BE1435">
        <v>0</v>
      </c>
      <c r="BF1435" t="s">
        <v>324</v>
      </c>
      <c r="BG1435" t="s">
        <v>324</v>
      </c>
      <c r="BH1435" t="s">
        <v>324</v>
      </c>
      <c r="BI1435" t="s">
        <v>324</v>
      </c>
      <c r="BJ1435">
        <v>0</v>
      </c>
      <c r="BK1435" t="s">
        <v>324</v>
      </c>
      <c r="BL1435" t="s">
        <v>324</v>
      </c>
      <c r="BM1435" t="s">
        <v>324</v>
      </c>
      <c r="BN1435" t="s">
        <v>324</v>
      </c>
      <c r="BO1435">
        <v>0</v>
      </c>
      <c r="BP1435" t="s">
        <v>324</v>
      </c>
      <c r="BQ1435" t="s">
        <v>324</v>
      </c>
      <c r="BR1435" t="s">
        <v>324</v>
      </c>
      <c r="BS1435" t="s">
        <v>324</v>
      </c>
      <c r="BT1435">
        <v>0</v>
      </c>
      <c r="BU1435" t="s">
        <v>324</v>
      </c>
      <c r="BV1435" t="s">
        <v>324</v>
      </c>
      <c r="BW1435" t="s">
        <v>324</v>
      </c>
      <c r="BX1435" t="s">
        <v>324</v>
      </c>
      <c r="BY1435">
        <v>0</v>
      </c>
      <c r="BZ1435" t="s">
        <v>324</v>
      </c>
      <c r="CA1435" t="s">
        <v>324</v>
      </c>
      <c r="CB1435" t="s">
        <v>324</v>
      </c>
      <c r="CC1435" t="s">
        <v>324</v>
      </c>
      <c r="CD1435">
        <v>0</v>
      </c>
      <c r="CE1435" t="s">
        <v>324</v>
      </c>
      <c r="CF1435" t="s">
        <v>324</v>
      </c>
      <c r="CG1435" t="s">
        <v>324</v>
      </c>
      <c r="CH1435" t="s">
        <v>324</v>
      </c>
      <c r="CI1435">
        <v>0</v>
      </c>
      <c r="CJ1435" t="s">
        <v>324</v>
      </c>
      <c r="CK1435" t="s">
        <v>324</v>
      </c>
      <c r="CL1435" t="s">
        <v>324</v>
      </c>
      <c r="CM1435" t="s">
        <v>324</v>
      </c>
      <c r="CN1435">
        <v>0</v>
      </c>
      <c r="CO1435">
        <v>27.059000000000001</v>
      </c>
      <c r="CP1435">
        <v>13.393000000000001</v>
      </c>
      <c r="CQ1435">
        <v>24.068000000000001</v>
      </c>
      <c r="CR1435">
        <v>0</v>
      </c>
      <c r="CS1435">
        <v>64.52</v>
      </c>
      <c r="CT1435">
        <v>4485</v>
      </c>
      <c r="CU1435">
        <v>82</v>
      </c>
      <c r="CV1435">
        <v>119</v>
      </c>
      <c r="CW1435">
        <v>0</v>
      </c>
      <c r="CX1435">
        <v>4686</v>
      </c>
      <c r="CY1435">
        <v>0</v>
      </c>
      <c r="CZ1435">
        <v>0</v>
      </c>
      <c r="DA1435">
        <v>0</v>
      </c>
      <c r="DB1435">
        <v>0</v>
      </c>
      <c r="DC1435">
        <v>0</v>
      </c>
    </row>
    <row r="1436" spans="1:107" x14ac:dyDescent="0.45">
      <c r="A1436">
        <v>2024</v>
      </c>
      <c r="B1436">
        <v>5</v>
      </c>
      <c r="C1436" t="s">
        <v>98</v>
      </c>
      <c r="D1436">
        <v>99999</v>
      </c>
      <c r="E1436" t="s">
        <v>329</v>
      </c>
      <c r="F1436" t="s">
        <v>323</v>
      </c>
      <c r="H1436">
        <v>231.596</v>
      </c>
      <c r="I1436">
        <v>150.167</v>
      </c>
      <c r="J1436">
        <v>3.4129999999999998</v>
      </c>
      <c r="K1436">
        <v>0</v>
      </c>
      <c r="L1436">
        <v>385.17500000000001</v>
      </c>
      <c r="M1436" t="s">
        <v>324</v>
      </c>
      <c r="N1436" t="s">
        <v>324</v>
      </c>
      <c r="O1436" t="s">
        <v>324</v>
      </c>
      <c r="P1436" t="s">
        <v>324</v>
      </c>
      <c r="Q1436" t="s">
        <v>324</v>
      </c>
      <c r="R1436" t="s">
        <v>324</v>
      </c>
      <c r="S1436" t="s">
        <v>324</v>
      </c>
      <c r="T1436" t="s">
        <v>324</v>
      </c>
      <c r="U1436" t="s">
        <v>324</v>
      </c>
      <c r="V1436">
        <v>0</v>
      </c>
      <c r="W1436" t="s">
        <v>324</v>
      </c>
      <c r="X1436" t="s">
        <v>324</v>
      </c>
      <c r="Y1436" t="s">
        <v>324</v>
      </c>
      <c r="Z1436" t="s">
        <v>324</v>
      </c>
      <c r="AA1436" t="s">
        <v>324</v>
      </c>
      <c r="AB1436" t="s">
        <v>324</v>
      </c>
      <c r="AC1436" t="s">
        <v>324</v>
      </c>
      <c r="AD1436" t="s">
        <v>324</v>
      </c>
      <c r="AE1436" t="s">
        <v>324</v>
      </c>
      <c r="AF1436" t="s">
        <v>324</v>
      </c>
      <c r="AG1436">
        <v>-0.14000000000000001</v>
      </c>
      <c r="AH1436">
        <v>-5.0000000000000001E-3</v>
      </c>
      <c r="AI1436">
        <v>0</v>
      </c>
      <c r="AJ1436">
        <v>0</v>
      </c>
      <c r="AK1436">
        <v>-0.14599999999999999</v>
      </c>
      <c r="AL1436" t="s">
        <v>324</v>
      </c>
      <c r="AM1436" t="s">
        <v>324</v>
      </c>
      <c r="AN1436" t="s">
        <v>324</v>
      </c>
      <c r="AO1436" t="s">
        <v>324</v>
      </c>
      <c r="AP1436" t="s">
        <v>324</v>
      </c>
      <c r="AQ1436" t="s">
        <v>324</v>
      </c>
      <c r="AR1436" t="s">
        <v>324</v>
      </c>
      <c r="AS1436" t="s">
        <v>324</v>
      </c>
      <c r="AT1436" t="s">
        <v>324</v>
      </c>
      <c r="AU1436" t="s">
        <v>324</v>
      </c>
      <c r="AV1436" t="s">
        <v>324</v>
      </c>
      <c r="AW1436" t="s">
        <v>324</v>
      </c>
      <c r="AX1436" t="s">
        <v>324</v>
      </c>
      <c r="AY1436" t="s">
        <v>324</v>
      </c>
      <c r="AZ1436">
        <v>0</v>
      </c>
      <c r="BA1436" t="s">
        <v>324</v>
      </c>
      <c r="BB1436" t="s">
        <v>324</v>
      </c>
      <c r="BC1436" t="s">
        <v>324</v>
      </c>
      <c r="BD1436" t="s">
        <v>324</v>
      </c>
      <c r="BE1436" t="s">
        <v>324</v>
      </c>
      <c r="BF1436" t="s">
        <v>324</v>
      </c>
      <c r="BG1436" t="s">
        <v>324</v>
      </c>
      <c r="BH1436" t="s">
        <v>324</v>
      </c>
      <c r="BI1436" t="s">
        <v>324</v>
      </c>
      <c r="BJ1436" t="s">
        <v>324</v>
      </c>
      <c r="BK1436" t="s">
        <v>324</v>
      </c>
      <c r="BL1436" t="s">
        <v>324</v>
      </c>
      <c r="BM1436" t="s">
        <v>324</v>
      </c>
      <c r="BN1436" t="s">
        <v>324</v>
      </c>
      <c r="BO1436" t="s">
        <v>324</v>
      </c>
      <c r="BP1436" t="s">
        <v>324</v>
      </c>
      <c r="BQ1436" t="s">
        <v>324</v>
      </c>
      <c r="BR1436" t="s">
        <v>324</v>
      </c>
      <c r="BS1436" t="s">
        <v>324</v>
      </c>
      <c r="BT1436" t="s">
        <v>324</v>
      </c>
      <c r="BU1436" t="s">
        <v>324</v>
      </c>
      <c r="BV1436" t="s">
        <v>324</v>
      </c>
      <c r="BW1436" t="s">
        <v>324</v>
      </c>
      <c r="BX1436" t="s">
        <v>324</v>
      </c>
      <c r="BY1436" t="s">
        <v>324</v>
      </c>
      <c r="BZ1436" t="s">
        <v>324</v>
      </c>
      <c r="CA1436" t="s">
        <v>324</v>
      </c>
      <c r="CB1436" t="s">
        <v>324</v>
      </c>
      <c r="CC1436" t="s">
        <v>324</v>
      </c>
      <c r="CD1436" t="s">
        <v>324</v>
      </c>
      <c r="CE1436" t="s">
        <v>324</v>
      </c>
      <c r="CF1436" t="s">
        <v>324</v>
      </c>
      <c r="CG1436" t="s">
        <v>324</v>
      </c>
      <c r="CH1436" t="s">
        <v>324</v>
      </c>
      <c r="CI1436" t="s">
        <v>324</v>
      </c>
      <c r="CJ1436" t="s">
        <v>324</v>
      </c>
      <c r="CK1436" t="s">
        <v>324</v>
      </c>
      <c r="CL1436" t="s">
        <v>324</v>
      </c>
      <c r="CM1436" t="s">
        <v>324</v>
      </c>
      <c r="CN1436" t="s">
        <v>324</v>
      </c>
      <c r="CO1436">
        <v>231.596</v>
      </c>
      <c r="CP1436">
        <v>150.167</v>
      </c>
      <c r="CQ1436">
        <v>3.4129999999999998</v>
      </c>
      <c r="CR1436">
        <v>0</v>
      </c>
      <c r="CS1436">
        <v>385.17500000000001</v>
      </c>
      <c r="CT1436" t="s">
        <v>324</v>
      </c>
      <c r="CU1436" t="s">
        <v>324</v>
      </c>
      <c r="CV1436" t="s">
        <v>324</v>
      </c>
      <c r="CW1436" t="s">
        <v>324</v>
      </c>
      <c r="CX1436" t="s">
        <v>324</v>
      </c>
      <c r="CY1436" t="s">
        <v>324</v>
      </c>
      <c r="CZ1436" t="s">
        <v>324</v>
      </c>
      <c r="DA1436" t="s">
        <v>324</v>
      </c>
      <c r="DB1436" t="s">
        <v>324</v>
      </c>
      <c r="DC1436" t="s">
        <v>324</v>
      </c>
    </row>
    <row r="1437" spans="1:107" x14ac:dyDescent="0.45">
      <c r="A1437">
        <v>2024</v>
      </c>
      <c r="B1437">
        <v>5</v>
      </c>
      <c r="C1437" t="s">
        <v>102</v>
      </c>
      <c r="D1437">
        <v>3989</v>
      </c>
      <c r="E1437" t="s">
        <v>360</v>
      </c>
      <c r="F1437" t="s">
        <v>323</v>
      </c>
      <c r="G1437" t="s">
        <v>244</v>
      </c>
      <c r="H1437">
        <v>40.484999999999999</v>
      </c>
      <c r="I1437">
        <v>2.141</v>
      </c>
      <c r="J1437" t="s">
        <v>324</v>
      </c>
      <c r="K1437" t="s">
        <v>324</v>
      </c>
      <c r="L1437">
        <v>42.625999999999998</v>
      </c>
      <c r="M1437">
        <v>8865</v>
      </c>
      <c r="N1437">
        <v>553</v>
      </c>
      <c r="O1437" t="s">
        <v>324</v>
      </c>
      <c r="P1437" t="s">
        <v>324</v>
      </c>
      <c r="Q1437">
        <v>9418</v>
      </c>
      <c r="R1437">
        <v>2.3620000000000001</v>
      </c>
      <c r="S1437">
        <v>3.2890000000000001</v>
      </c>
      <c r="T1437" t="s">
        <v>324</v>
      </c>
      <c r="U1437" t="s">
        <v>324</v>
      </c>
      <c r="V1437">
        <v>5.6509999999999998</v>
      </c>
      <c r="W1437">
        <v>617</v>
      </c>
      <c r="X1437">
        <v>80</v>
      </c>
      <c r="Y1437" t="s">
        <v>324</v>
      </c>
      <c r="Z1437" t="s">
        <v>324</v>
      </c>
      <c r="AA1437">
        <v>697</v>
      </c>
      <c r="AB1437">
        <v>0</v>
      </c>
      <c r="AC1437">
        <v>0</v>
      </c>
      <c r="AD1437" t="s">
        <v>324</v>
      </c>
      <c r="AE1437" t="s">
        <v>324</v>
      </c>
      <c r="AF1437">
        <v>0</v>
      </c>
      <c r="AG1437">
        <v>1.637</v>
      </c>
      <c r="AH1437">
        <v>8.7999999999999995E-2</v>
      </c>
      <c r="AI1437" t="s">
        <v>324</v>
      </c>
      <c r="AJ1437" t="s">
        <v>324</v>
      </c>
      <c r="AK1437">
        <v>1.7250000000000001</v>
      </c>
      <c r="AL1437">
        <v>238</v>
      </c>
      <c r="AM1437">
        <v>14</v>
      </c>
      <c r="AN1437" t="s">
        <v>324</v>
      </c>
      <c r="AO1437" t="s">
        <v>324</v>
      </c>
      <c r="AP1437">
        <v>252</v>
      </c>
      <c r="AQ1437">
        <v>4.234</v>
      </c>
      <c r="AR1437">
        <v>8.7999999999999995E-2</v>
      </c>
      <c r="AS1437" t="s">
        <v>324</v>
      </c>
      <c r="AT1437" t="s">
        <v>324</v>
      </c>
      <c r="AU1437">
        <v>4.3220000000000001</v>
      </c>
      <c r="AV1437">
        <v>0</v>
      </c>
      <c r="AW1437">
        <v>0</v>
      </c>
      <c r="AX1437" t="s">
        <v>324</v>
      </c>
      <c r="AY1437" t="s">
        <v>324</v>
      </c>
      <c r="AZ1437">
        <v>0</v>
      </c>
      <c r="BA1437">
        <v>0</v>
      </c>
      <c r="BB1437">
        <v>0</v>
      </c>
      <c r="BC1437" t="s">
        <v>324</v>
      </c>
      <c r="BD1437" t="s">
        <v>324</v>
      </c>
      <c r="BE1437">
        <v>0</v>
      </c>
      <c r="BF1437">
        <v>0</v>
      </c>
      <c r="BG1437">
        <v>0</v>
      </c>
      <c r="BH1437" t="s">
        <v>324</v>
      </c>
      <c r="BI1437" t="s">
        <v>324</v>
      </c>
      <c r="BJ1437">
        <v>0</v>
      </c>
      <c r="BK1437">
        <v>0</v>
      </c>
      <c r="BL1437">
        <v>6.0000000000000001E-3</v>
      </c>
      <c r="BM1437" t="s">
        <v>324</v>
      </c>
      <c r="BN1437" t="s">
        <v>324</v>
      </c>
      <c r="BO1437">
        <v>6.0000000000000001E-3</v>
      </c>
      <c r="BP1437">
        <v>0</v>
      </c>
      <c r="BQ1437">
        <v>1</v>
      </c>
      <c r="BR1437" t="s">
        <v>324</v>
      </c>
      <c r="BS1437" t="s">
        <v>324</v>
      </c>
      <c r="BT1437">
        <v>1</v>
      </c>
      <c r="BU1437">
        <v>0</v>
      </c>
      <c r="BV1437">
        <v>0</v>
      </c>
      <c r="BW1437" t="s">
        <v>324</v>
      </c>
      <c r="BX1437" t="s">
        <v>324</v>
      </c>
      <c r="BY1437">
        <v>0</v>
      </c>
      <c r="BZ1437">
        <v>0</v>
      </c>
      <c r="CA1437">
        <v>0</v>
      </c>
      <c r="CB1437" t="s">
        <v>324</v>
      </c>
      <c r="CC1437" t="s">
        <v>324</v>
      </c>
      <c r="CD1437">
        <v>0</v>
      </c>
      <c r="CE1437">
        <v>0</v>
      </c>
      <c r="CF1437">
        <v>0</v>
      </c>
      <c r="CG1437" t="s">
        <v>324</v>
      </c>
      <c r="CH1437" t="s">
        <v>324</v>
      </c>
      <c r="CI1437">
        <v>0</v>
      </c>
      <c r="CJ1437">
        <v>0</v>
      </c>
      <c r="CK1437">
        <v>0</v>
      </c>
      <c r="CL1437" t="s">
        <v>324</v>
      </c>
      <c r="CM1437" t="s">
        <v>324</v>
      </c>
      <c r="CN1437">
        <v>0</v>
      </c>
      <c r="CO1437">
        <v>42.847000000000001</v>
      </c>
      <c r="CP1437">
        <v>5.4359999999999999</v>
      </c>
      <c r="CQ1437" t="s">
        <v>179</v>
      </c>
      <c r="CR1437">
        <v>0</v>
      </c>
      <c r="CS1437">
        <v>48.283000000000001</v>
      </c>
      <c r="CT1437">
        <v>9482</v>
      </c>
      <c r="CU1437">
        <v>634</v>
      </c>
      <c r="CV1437">
        <v>0</v>
      </c>
      <c r="CW1437">
        <v>0</v>
      </c>
      <c r="CX1437">
        <v>10116</v>
      </c>
      <c r="CY1437">
        <v>0</v>
      </c>
      <c r="CZ1437">
        <v>0</v>
      </c>
      <c r="DA1437">
        <v>0</v>
      </c>
      <c r="DB1437">
        <v>0</v>
      </c>
      <c r="DC1437">
        <v>0</v>
      </c>
    </row>
    <row r="1438" spans="1:107" x14ac:dyDescent="0.45">
      <c r="A1438">
        <v>2024</v>
      </c>
      <c r="B1438">
        <v>5</v>
      </c>
      <c r="C1438" t="s">
        <v>102</v>
      </c>
      <c r="D1438">
        <v>6604</v>
      </c>
      <c r="E1438" t="s">
        <v>361</v>
      </c>
      <c r="F1438" t="s">
        <v>323</v>
      </c>
      <c r="G1438" t="s">
        <v>247</v>
      </c>
      <c r="H1438">
        <v>22.855</v>
      </c>
      <c r="I1438">
        <v>2.2639999999999998</v>
      </c>
      <c r="J1438">
        <v>3.7789999999999999</v>
      </c>
      <c r="K1438" t="s">
        <v>324</v>
      </c>
      <c r="L1438">
        <v>28.898</v>
      </c>
      <c r="M1438">
        <v>3699</v>
      </c>
      <c r="N1438">
        <v>78</v>
      </c>
      <c r="O1438">
        <v>24</v>
      </c>
      <c r="P1438" t="s">
        <v>324</v>
      </c>
      <c r="Q1438">
        <v>3801</v>
      </c>
      <c r="R1438">
        <v>0.76100000000000001</v>
      </c>
      <c r="S1438" t="s">
        <v>324</v>
      </c>
      <c r="T1438" t="s">
        <v>324</v>
      </c>
      <c r="U1438" t="s">
        <v>324</v>
      </c>
      <c r="V1438">
        <v>0.76100000000000001</v>
      </c>
      <c r="W1438">
        <v>327</v>
      </c>
      <c r="X1438" t="s">
        <v>324</v>
      </c>
      <c r="Y1438" t="s">
        <v>324</v>
      </c>
      <c r="Z1438" t="s">
        <v>324</v>
      </c>
      <c r="AA1438">
        <v>327</v>
      </c>
      <c r="AB1438" t="s">
        <v>324</v>
      </c>
      <c r="AC1438" t="s">
        <v>324</v>
      </c>
      <c r="AD1438" t="s">
        <v>324</v>
      </c>
      <c r="AE1438" t="s">
        <v>324</v>
      </c>
      <c r="AF1438">
        <v>0</v>
      </c>
      <c r="AG1438">
        <v>1.196</v>
      </c>
      <c r="AH1438">
        <v>0.122</v>
      </c>
      <c r="AI1438" t="s">
        <v>324</v>
      </c>
      <c r="AJ1438" t="s">
        <v>324</v>
      </c>
      <c r="AK1438">
        <v>1.3180000000000001</v>
      </c>
      <c r="AL1438">
        <v>166</v>
      </c>
      <c r="AM1438">
        <v>2</v>
      </c>
      <c r="AN1438" t="s">
        <v>324</v>
      </c>
      <c r="AO1438" t="s">
        <v>324</v>
      </c>
      <c r="AP1438">
        <v>168</v>
      </c>
      <c r="AQ1438">
        <v>2.97</v>
      </c>
      <c r="AR1438">
        <v>0.372</v>
      </c>
      <c r="AS1438" t="s">
        <v>324</v>
      </c>
      <c r="AT1438" t="s">
        <v>324</v>
      </c>
      <c r="AU1438">
        <v>3.3420000000000001</v>
      </c>
      <c r="AV1438" t="s">
        <v>324</v>
      </c>
      <c r="AW1438">
        <v>1.4999999999999999E-2</v>
      </c>
      <c r="AX1438" t="s">
        <v>324</v>
      </c>
      <c r="AY1438" t="s">
        <v>324</v>
      </c>
      <c r="AZ1438">
        <v>1.4999999999999999E-2</v>
      </c>
      <c r="BA1438" t="s">
        <v>324</v>
      </c>
      <c r="BB1438">
        <v>1</v>
      </c>
      <c r="BC1438" t="s">
        <v>324</v>
      </c>
      <c r="BD1438" t="s">
        <v>324</v>
      </c>
      <c r="BE1438">
        <v>1</v>
      </c>
      <c r="BF1438" t="s">
        <v>324</v>
      </c>
      <c r="BG1438">
        <v>4.1000000000000002E-2</v>
      </c>
      <c r="BH1438" t="s">
        <v>324</v>
      </c>
      <c r="BI1438" t="s">
        <v>324</v>
      </c>
      <c r="BJ1438">
        <v>4.1000000000000002E-2</v>
      </c>
      <c r="BK1438">
        <v>1E-3</v>
      </c>
      <c r="BL1438" t="s">
        <v>324</v>
      </c>
      <c r="BM1438" t="s">
        <v>324</v>
      </c>
      <c r="BN1438" t="s">
        <v>324</v>
      </c>
      <c r="BO1438">
        <v>1E-3</v>
      </c>
      <c r="BP1438">
        <v>1</v>
      </c>
      <c r="BQ1438" t="s">
        <v>324</v>
      </c>
      <c r="BR1438" t="s">
        <v>324</v>
      </c>
      <c r="BS1438" t="s">
        <v>324</v>
      </c>
      <c r="BT1438">
        <v>1</v>
      </c>
      <c r="BU1438" t="s">
        <v>324</v>
      </c>
      <c r="BV1438" t="s">
        <v>324</v>
      </c>
      <c r="BW1438" t="s">
        <v>324</v>
      </c>
      <c r="BX1438" t="s">
        <v>324</v>
      </c>
      <c r="BY1438">
        <v>0</v>
      </c>
      <c r="BZ1438" t="s">
        <v>324</v>
      </c>
      <c r="CA1438" t="s">
        <v>324</v>
      </c>
      <c r="CB1438">
        <v>1.976</v>
      </c>
      <c r="CC1438" t="s">
        <v>324</v>
      </c>
      <c r="CD1438">
        <v>1.976</v>
      </c>
      <c r="CE1438" t="s">
        <v>324</v>
      </c>
      <c r="CF1438" t="s">
        <v>324</v>
      </c>
      <c r="CG1438">
        <v>6</v>
      </c>
      <c r="CH1438" t="s">
        <v>324</v>
      </c>
      <c r="CI1438">
        <v>6</v>
      </c>
      <c r="CJ1438" t="s">
        <v>324</v>
      </c>
      <c r="CK1438" t="s">
        <v>324</v>
      </c>
      <c r="CL1438" t="s">
        <v>324</v>
      </c>
      <c r="CM1438" t="s">
        <v>324</v>
      </c>
      <c r="CN1438">
        <v>0</v>
      </c>
      <c r="CO1438">
        <v>23.617000000000001</v>
      </c>
      <c r="CP1438">
        <v>2.2639999999999998</v>
      </c>
      <c r="CQ1438">
        <v>5.7549999999999999</v>
      </c>
      <c r="CR1438">
        <v>0</v>
      </c>
      <c r="CS1438">
        <v>31.635999999999999</v>
      </c>
      <c r="CT1438">
        <v>4027</v>
      </c>
      <c r="CU1438">
        <v>78</v>
      </c>
      <c r="CV1438">
        <v>30</v>
      </c>
      <c r="CW1438">
        <v>0</v>
      </c>
      <c r="CX1438">
        <v>4135</v>
      </c>
      <c r="CY1438">
        <v>0</v>
      </c>
      <c r="CZ1438">
        <v>0</v>
      </c>
      <c r="DA1438">
        <v>0</v>
      </c>
      <c r="DB1438">
        <v>0</v>
      </c>
      <c r="DC1438">
        <v>0</v>
      </c>
    </row>
    <row r="1439" spans="1:107" x14ac:dyDescent="0.45">
      <c r="A1439">
        <v>2024</v>
      </c>
      <c r="B1439">
        <v>5</v>
      </c>
      <c r="C1439" t="s">
        <v>102</v>
      </c>
      <c r="D1439">
        <v>9336</v>
      </c>
      <c r="E1439" t="s">
        <v>362</v>
      </c>
      <c r="F1439" t="s">
        <v>323</v>
      </c>
      <c r="G1439" t="s">
        <v>244</v>
      </c>
      <c r="H1439">
        <v>54.811999999999998</v>
      </c>
      <c r="I1439">
        <v>0.96799999999999997</v>
      </c>
      <c r="J1439">
        <v>0.43099999999999999</v>
      </c>
      <c r="K1439" t="s">
        <v>324</v>
      </c>
      <c r="L1439">
        <v>56.210999999999999</v>
      </c>
      <c r="M1439">
        <v>9512</v>
      </c>
      <c r="N1439">
        <v>33</v>
      </c>
      <c r="O1439">
        <v>3</v>
      </c>
      <c r="P1439" t="s">
        <v>324</v>
      </c>
      <c r="Q1439">
        <v>9548</v>
      </c>
      <c r="R1439" t="s">
        <v>324</v>
      </c>
      <c r="S1439" t="s">
        <v>324</v>
      </c>
      <c r="T1439" t="s">
        <v>324</v>
      </c>
      <c r="U1439" t="s">
        <v>324</v>
      </c>
      <c r="V1439">
        <v>0</v>
      </c>
      <c r="W1439" t="s">
        <v>324</v>
      </c>
      <c r="X1439" t="s">
        <v>324</v>
      </c>
      <c r="Y1439" t="s">
        <v>324</v>
      </c>
      <c r="Z1439" t="s">
        <v>324</v>
      </c>
      <c r="AA1439">
        <v>0</v>
      </c>
      <c r="AB1439" t="s">
        <v>324</v>
      </c>
      <c r="AC1439" t="s">
        <v>324</v>
      </c>
      <c r="AD1439" t="s">
        <v>324</v>
      </c>
      <c r="AE1439" t="s">
        <v>324</v>
      </c>
      <c r="AF1439">
        <v>0</v>
      </c>
      <c r="AG1439" t="s">
        <v>324</v>
      </c>
      <c r="AH1439" t="s">
        <v>324</v>
      </c>
      <c r="AI1439" t="s">
        <v>324</v>
      </c>
      <c r="AJ1439" t="s">
        <v>324</v>
      </c>
      <c r="AK1439">
        <v>0</v>
      </c>
      <c r="AL1439" t="s">
        <v>324</v>
      </c>
      <c r="AM1439" t="s">
        <v>324</v>
      </c>
      <c r="AN1439" t="s">
        <v>324</v>
      </c>
      <c r="AO1439" t="s">
        <v>324</v>
      </c>
      <c r="AP1439">
        <v>0</v>
      </c>
      <c r="AQ1439" t="s">
        <v>324</v>
      </c>
      <c r="AR1439" t="s">
        <v>324</v>
      </c>
      <c r="AS1439" t="s">
        <v>324</v>
      </c>
      <c r="AT1439" t="s">
        <v>324</v>
      </c>
      <c r="AU1439">
        <v>0</v>
      </c>
      <c r="AV1439" t="s">
        <v>324</v>
      </c>
      <c r="AW1439" t="s">
        <v>324</v>
      </c>
      <c r="AX1439" t="s">
        <v>324</v>
      </c>
      <c r="AY1439" t="s">
        <v>324</v>
      </c>
      <c r="AZ1439">
        <v>0</v>
      </c>
      <c r="BA1439" t="s">
        <v>324</v>
      </c>
      <c r="BB1439" t="s">
        <v>324</v>
      </c>
      <c r="BC1439" t="s">
        <v>324</v>
      </c>
      <c r="BD1439" t="s">
        <v>324</v>
      </c>
      <c r="BE1439">
        <v>0</v>
      </c>
      <c r="BF1439" t="s">
        <v>324</v>
      </c>
      <c r="BG1439" t="s">
        <v>324</v>
      </c>
      <c r="BH1439" t="s">
        <v>324</v>
      </c>
      <c r="BI1439" t="s">
        <v>324</v>
      </c>
      <c r="BJ1439">
        <v>0</v>
      </c>
      <c r="BK1439">
        <v>4.2000000000000003E-2</v>
      </c>
      <c r="BL1439" t="s">
        <v>324</v>
      </c>
      <c r="BM1439" t="s">
        <v>324</v>
      </c>
      <c r="BN1439" t="s">
        <v>324</v>
      </c>
      <c r="BO1439">
        <v>4.2000000000000003E-2</v>
      </c>
      <c r="BP1439">
        <v>15</v>
      </c>
      <c r="BQ1439" t="s">
        <v>324</v>
      </c>
      <c r="BR1439" t="s">
        <v>324</v>
      </c>
      <c r="BS1439" t="s">
        <v>324</v>
      </c>
      <c r="BT1439">
        <v>15</v>
      </c>
      <c r="BU1439" t="s">
        <v>324</v>
      </c>
      <c r="BV1439" t="s">
        <v>324</v>
      </c>
      <c r="BW1439" t="s">
        <v>324</v>
      </c>
      <c r="BX1439" t="s">
        <v>324</v>
      </c>
      <c r="BY1439">
        <v>0</v>
      </c>
      <c r="BZ1439">
        <v>1.0999999999999999E-2</v>
      </c>
      <c r="CA1439" t="s">
        <v>324</v>
      </c>
      <c r="CB1439" t="s">
        <v>324</v>
      </c>
      <c r="CC1439" t="s">
        <v>324</v>
      </c>
      <c r="CD1439">
        <v>1.0999999999999999E-2</v>
      </c>
      <c r="CE1439">
        <v>2</v>
      </c>
      <c r="CF1439" t="s">
        <v>324</v>
      </c>
      <c r="CG1439" t="s">
        <v>324</v>
      </c>
      <c r="CH1439" t="s">
        <v>324</v>
      </c>
      <c r="CI1439">
        <v>2</v>
      </c>
      <c r="CJ1439" t="s">
        <v>324</v>
      </c>
      <c r="CK1439" t="s">
        <v>324</v>
      </c>
      <c r="CL1439" t="s">
        <v>324</v>
      </c>
      <c r="CM1439" t="s">
        <v>324</v>
      </c>
      <c r="CN1439">
        <v>0</v>
      </c>
      <c r="CO1439">
        <v>54.865000000000002</v>
      </c>
      <c r="CP1439">
        <v>0.96799999999999997</v>
      </c>
      <c r="CQ1439">
        <v>0.43099999999999999</v>
      </c>
      <c r="CR1439">
        <v>0</v>
      </c>
      <c r="CS1439">
        <v>56.264000000000003</v>
      </c>
      <c r="CT1439">
        <v>9529</v>
      </c>
      <c r="CU1439">
        <v>33</v>
      </c>
      <c r="CV1439">
        <v>3</v>
      </c>
      <c r="CW1439">
        <v>0</v>
      </c>
      <c r="CX1439">
        <v>9565</v>
      </c>
      <c r="CY1439">
        <v>0</v>
      </c>
      <c r="CZ1439">
        <v>0</v>
      </c>
      <c r="DA1439">
        <v>0</v>
      </c>
      <c r="DB1439">
        <v>0</v>
      </c>
      <c r="DC1439">
        <v>0</v>
      </c>
    </row>
    <row r="1440" spans="1:107" x14ac:dyDescent="0.45">
      <c r="A1440">
        <v>2024</v>
      </c>
      <c r="B1440">
        <v>5</v>
      </c>
      <c r="C1440" t="s">
        <v>102</v>
      </c>
      <c r="D1440">
        <v>10066</v>
      </c>
      <c r="E1440" t="s">
        <v>363</v>
      </c>
      <c r="F1440" t="s">
        <v>323</v>
      </c>
      <c r="G1440" t="s">
        <v>247</v>
      </c>
      <c r="H1440">
        <v>0.20300000000000001</v>
      </c>
      <c r="I1440">
        <v>0.23200000000000001</v>
      </c>
      <c r="J1440">
        <v>3.4000000000000002E-2</v>
      </c>
      <c r="K1440">
        <v>0</v>
      </c>
      <c r="L1440">
        <v>0.46899999999999997</v>
      </c>
      <c r="M1440">
        <v>22</v>
      </c>
      <c r="N1440">
        <v>14</v>
      </c>
      <c r="O1440">
        <v>2</v>
      </c>
      <c r="P1440">
        <v>0</v>
      </c>
      <c r="Q1440">
        <v>38</v>
      </c>
      <c r="R1440" t="s">
        <v>324</v>
      </c>
      <c r="S1440" t="s">
        <v>324</v>
      </c>
      <c r="T1440" t="s">
        <v>324</v>
      </c>
      <c r="U1440" t="s">
        <v>324</v>
      </c>
      <c r="V1440">
        <v>0</v>
      </c>
      <c r="W1440" t="s">
        <v>324</v>
      </c>
      <c r="X1440" t="s">
        <v>324</v>
      </c>
      <c r="Y1440" t="s">
        <v>324</v>
      </c>
      <c r="Z1440" t="s">
        <v>324</v>
      </c>
      <c r="AA1440">
        <v>0</v>
      </c>
      <c r="AB1440" t="s">
        <v>324</v>
      </c>
      <c r="AC1440" t="s">
        <v>324</v>
      </c>
      <c r="AD1440" t="s">
        <v>324</v>
      </c>
      <c r="AE1440" t="s">
        <v>324</v>
      </c>
      <c r="AF1440">
        <v>0</v>
      </c>
      <c r="AG1440" t="s">
        <v>324</v>
      </c>
      <c r="AH1440" t="s">
        <v>324</v>
      </c>
      <c r="AI1440" t="s">
        <v>324</v>
      </c>
      <c r="AJ1440" t="s">
        <v>324</v>
      </c>
      <c r="AK1440">
        <v>0</v>
      </c>
      <c r="AL1440" t="s">
        <v>324</v>
      </c>
      <c r="AM1440" t="s">
        <v>324</v>
      </c>
      <c r="AN1440" t="s">
        <v>324</v>
      </c>
      <c r="AO1440" t="s">
        <v>324</v>
      </c>
      <c r="AP1440">
        <v>0</v>
      </c>
      <c r="AQ1440" t="s">
        <v>324</v>
      </c>
      <c r="AR1440" t="s">
        <v>324</v>
      </c>
      <c r="AS1440" t="s">
        <v>324</v>
      </c>
      <c r="AT1440" t="s">
        <v>324</v>
      </c>
      <c r="AU1440">
        <v>0</v>
      </c>
      <c r="AV1440" t="s">
        <v>324</v>
      </c>
      <c r="AW1440" t="s">
        <v>324</v>
      </c>
      <c r="AX1440" t="s">
        <v>324</v>
      </c>
      <c r="AY1440" t="s">
        <v>324</v>
      </c>
      <c r="AZ1440">
        <v>0</v>
      </c>
      <c r="BA1440" t="s">
        <v>324</v>
      </c>
      <c r="BB1440" t="s">
        <v>324</v>
      </c>
      <c r="BC1440" t="s">
        <v>324</v>
      </c>
      <c r="BD1440" t="s">
        <v>324</v>
      </c>
      <c r="BE1440">
        <v>0</v>
      </c>
      <c r="BF1440" t="s">
        <v>324</v>
      </c>
      <c r="BG1440" t="s">
        <v>324</v>
      </c>
      <c r="BH1440" t="s">
        <v>324</v>
      </c>
      <c r="BI1440" t="s">
        <v>324</v>
      </c>
      <c r="BJ1440">
        <v>0</v>
      </c>
      <c r="BK1440">
        <v>0.01</v>
      </c>
      <c r="BL1440" t="s">
        <v>324</v>
      </c>
      <c r="BM1440" t="s">
        <v>324</v>
      </c>
      <c r="BN1440" t="s">
        <v>324</v>
      </c>
      <c r="BO1440">
        <v>0.01</v>
      </c>
      <c r="BP1440">
        <v>1</v>
      </c>
      <c r="BQ1440" t="s">
        <v>324</v>
      </c>
      <c r="BR1440" t="s">
        <v>324</v>
      </c>
      <c r="BS1440" t="s">
        <v>324</v>
      </c>
      <c r="BT1440">
        <v>1</v>
      </c>
      <c r="BU1440" t="s">
        <v>324</v>
      </c>
      <c r="BV1440" t="s">
        <v>324</v>
      </c>
      <c r="BW1440" t="s">
        <v>324</v>
      </c>
      <c r="BX1440" t="s">
        <v>324</v>
      </c>
      <c r="BY1440">
        <v>0</v>
      </c>
      <c r="BZ1440" t="s">
        <v>324</v>
      </c>
      <c r="CA1440" t="s">
        <v>324</v>
      </c>
      <c r="CB1440" t="s">
        <v>324</v>
      </c>
      <c r="CC1440" t="s">
        <v>324</v>
      </c>
      <c r="CD1440">
        <v>0</v>
      </c>
      <c r="CE1440" t="s">
        <v>324</v>
      </c>
      <c r="CF1440" t="s">
        <v>324</v>
      </c>
      <c r="CG1440" t="s">
        <v>324</v>
      </c>
      <c r="CH1440" t="s">
        <v>324</v>
      </c>
      <c r="CI1440">
        <v>0</v>
      </c>
      <c r="CJ1440" t="s">
        <v>324</v>
      </c>
      <c r="CK1440" t="s">
        <v>324</v>
      </c>
      <c r="CL1440" t="s">
        <v>324</v>
      </c>
      <c r="CM1440" t="s">
        <v>324</v>
      </c>
      <c r="CN1440">
        <v>0</v>
      </c>
      <c r="CO1440">
        <v>0.21299999999999999</v>
      </c>
      <c r="CP1440">
        <v>0.23200000000000001</v>
      </c>
      <c r="CQ1440">
        <v>3.4000000000000002E-2</v>
      </c>
      <c r="CR1440">
        <v>0</v>
      </c>
      <c r="CS1440">
        <v>0.47899999999999998</v>
      </c>
      <c r="CT1440">
        <v>23</v>
      </c>
      <c r="CU1440">
        <v>14</v>
      </c>
      <c r="CV1440">
        <v>2</v>
      </c>
      <c r="CW1440">
        <v>0</v>
      </c>
      <c r="CX1440">
        <v>39</v>
      </c>
      <c r="CY1440">
        <v>0</v>
      </c>
      <c r="CZ1440">
        <v>0</v>
      </c>
      <c r="DA1440">
        <v>0</v>
      </c>
      <c r="DB1440">
        <v>0</v>
      </c>
      <c r="DC1440">
        <v>0</v>
      </c>
    </row>
    <row r="1441" spans="1:107" x14ac:dyDescent="0.45">
      <c r="A1441">
        <v>2024</v>
      </c>
      <c r="B1441">
        <v>5</v>
      </c>
      <c r="C1441" t="s">
        <v>102</v>
      </c>
      <c r="D1441">
        <v>12866</v>
      </c>
      <c r="E1441" t="s">
        <v>364</v>
      </c>
      <c r="F1441" t="s">
        <v>323</v>
      </c>
      <c r="G1441" t="s">
        <v>244</v>
      </c>
      <c r="H1441">
        <v>2.5999999999999999E-2</v>
      </c>
      <c r="I1441">
        <v>0.1</v>
      </c>
      <c r="J1441">
        <v>0</v>
      </c>
      <c r="K1441">
        <v>0</v>
      </c>
      <c r="L1441">
        <v>0.126</v>
      </c>
      <c r="M1441">
        <v>4</v>
      </c>
      <c r="N1441">
        <v>5</v>
      </c>
      <c r="O1441">
        <v>0</v>
      </c>
      <c r="P1441">
        <v>0</v>
      </c>
      <c r="Q1441">
        <v>9</v>
      </c>
      <c r="R1441">
        <v>0</v>
      </c>
      <c r="S1441">
        <v>0</v>
      </c>
      <c r="T1441">
        <v>0</v>
      </c>
      <c r="U1441">
        <v>0</v>
      </c>
      <c r="V1441">
        <v>0</v>
      </c>
      <c r="W1441">
        <v>0</v>
      </c>
      <c r="X1441">
        <v>0</v>
      </c>
      <c r="Y1441">
        <v>0</v>
      </c>
      <c r="Z1441">
        <v>0</v>
      </c>
      <c r="AA1441">
        <v>0</v>
      </c>
      <c r="AB1441">
        <v>0</v>
      </c>
      <c r="AC1441">
        <v>0</v>
      </c>
      <c r="AD1441">
        <v>0</v>
      </c>
      <c r="AE1441">
        <v>0</v>
      </c>
      <c r="AF1441">
        <v>0</v>
      </c>
      <c r="AG1441" t="s">
        <v>324</v>
      </c>
      <c r="AH1441" t="s">
        <v>324</v>
      </c>
      <c r="AI1441" t="s">
        <v>324</v>
      </c>
      <c r="AJ1441" t="s">
        <v>324</v>
      </c>
      <c r="AK1441">
        <v>0</v>
      </c>
      <c r="AL1441" t="s">
        <v>324</v>
      </c>
      <c r="AM1441" t="s">
        <v>324</v>
      </c>
      <c r="AN1441" t="s">
        <v>324</v>
      </c>
      <c r="AO1441" t="s">
        <v>324</v>
      </c>
      <c r="AP1441">
        <v>0</v>
      </c>
      <c r="AQ1441" t="s">
        <v>324</v>
      </c>
      <c r="AR1441" t="s">
        <v>324</v>
      </c>
      <c r="AS1441" t="s">
        <v>324</v>
      </c>
      <c r="AT1441" t="s">
        <v>324</v>
      </c>
      <c r="AU1441">
        <v>0</v>
      </c>
      <c r="AV1441" t="s">
        <v>324</v>
      </c>
      <c r="AW1441" t="s">
        <v>324</v>
      </c>
      <c r="AX1441" t="s">
        <v>324</v>
      </c>
      <c r="AY1441" t="s">
        <v>324</v>
      </c>
      <c r="AZ1441">
        <v>0</v>
      </c>
      <c r="BA1441" t="s">
        <v>324</v>
      </c>
      <c r="BB1441" t="s">
        <v>324</v>
      </c>
      <c r="BC1441" t="s">
        <v>324</v>
      </c>
      <c r="BD1441" t="s">
        <v>324</v>
      </c>
      <c r="BE1441">
        <v>0</v>
      </c>
      <c r="BF1441" t="s">
        <v>324</v>
      </c>
      <c r="BG1441" t="s">
        <v>324</v>
      </c>
      <c r="BH1441" t="s">
        <v>324</v>
      </c>
      <c r="BI1441" t="s">
        <v>324</v>
      </c>
      <c r="BJ1441">
        <v>0</v>
      </c>
      <c r="BK1441" t="s">
        <v>324</v>
      </c>
      <c r="BL1441" t="s">
        <v>324</v>
      </c>
      <c r="BM1441" t="s">
        <v>324</v>
      </c>
      <c r="BN1441" t="s">
        <v>324</v>
      </c>
      <c r="BO1441">
        <v>0</v>
      </c>
      <c r="BP1441" t="s">
        <v>324</v>
      </c>
      <c r="BQ1441" t="s">
        <v>324</v>
      </c>
      <c r="BR1441" t="s">
        <v>324</v>
      </c>
      <c r="BS1441" t="s">
        <v>324</v>
      </c>
      <c r="BT1441">
        <v>0</v>
      </c>
      <c r="BU1441" t="s">
        <v>324</v>
      </c>
      <c r="BV1441" t="s">
        <v>324</v>
      </c>
      <c r="BW1441" t="s">
        <v>324</v>
      </c>
      <c r="BX1441" t="s">
        <v>324</v>
      </c>
      <c r="BY1441">
        <v>0</v>
      </c>
      <c r="BZ1441" t="s">
        <v>324</v>
      </c>
      <c r="CA1441" t="s">
        <v>324</v>
      </c>
      <c r="CB1441" t="s">
        <v>324</v>
      </c>
      <c r="CC1441" t="s">
        <v>324</v>
      </c>
      <c r="CD1441">
        <v>0</v>
      </c>
      <c r="CE1441" t="s">
        <v>324</v>
      </c>
      <c r="CF1441" t="s">
        <v>324</v>
      </c>
      <c r="CG1441" t="s">
        <v>324</v>
      </c>
      <c r="CH1441" t="s">
        <v>324</v>
      </c>
      <c r="CI1441">
        <v>0</v>
      </c>
      <c r="CJ1441" t="s">
        <v>324</v>
      </c>
      <c r="CK1441" t="s">
        <v>324</v>
      </c>
      <c r="CL1441" t="s">
        <v>324</v>
      </c>
      <c r="CM1441" t="s">
        <v>324</v>
      </c>
      <c r="CN1441">
        <v>0</v>
      </c>
      <c r="CO1441">
        <v>2.5999999999999999E-2</v>
      </c>
      <c r="CP1441">
        <v>0.1</v>
      </c>
      <c r="CQ1441" t="s">
        <v>179</v>
      </c>
      <c r="CR1441">
        <v>0</v>
      </c>
      <c r="CS1441">
        <v>0.126</v>
      </c>
      <c r="CT1441">
        <v>4</v>
      </c>
      <c r="CU1441">
        <v>5</v>
      </c>
      <c r="CV1441">
        <v>0</v>
      </c>
      <c r="CW1441">
        <v>0</v>
      </c>
      <c r="CX1441">
        <v>9</v>
      </c>
      <c r="CY1441">
        <v>0</v>
      </c>
      <c r="CZ1441">
        <v>0</v>
      </c>
      <c r="DA1441">
        <v>0</v>
      </c>
      <c r="DB1441">
        <v>0</v>
      </c>
      <c r="DC1441">
        <v>0</v>
      </c>
    </row>
    <row r="1442" spans="1:107" x14ac:dyDescent="0.45">
      <c r="A1442">
        <v>2024</v>
      </c>
      <c r="B1442">
        <v>5</v>
      </c>
      <c r="C1442" t="s">
        <v>102</v>
      </c>
      <c r="D1442">
        <v>15257</v>
      </c>
      <c r="E1442" t="s">
        <v>365</v>
      </c>
      <c r="F1442" t="s">
        <v>323</v>
      </c>
      <c r="G1442" t="s">
        <v>247</v>
      </c>
      <c r="H1442">
        <v>17.001999999999999</v>
      </c>
      <c r="I1442">
        <v>0.246</v>
      </c>
      <c r="J1442">
        <v>3.2000000000000001E-2</v>
      </c>
      <c r="K1442" t="s">
        <v>324</v>
      </c>
      <c r="L1442">
        <v>17.28</v>
      </c>
      <c r="M1442">
        <v>2097</v>
      </c>
      <c r="N1442">
        <v>12</v>
      </c>
      <c r="O1442">
        <v>2</v>
      </c>
      <c r="P1442" t="s">
        <v>324</v>
      </c>
      <c r="Q1442">
        <v>2111</v>
      </c>
      <c r="R1442">
        <v>2.5070000000000001</v>
      </c>
      <c r="S1442" t="s">
        <v>324</v>
      </c>
      <c r="T1442" t="s">
        <v>324</v>
      </c>
      <c r="U1442" t="s">
        <v>324</v>
      </c>
      <c r="V1442">
        <v>2.5070000000000001</v>
      </c>
      <c r="W1442">
        <v>404</v>
      </c>
      <c r="X1442" t="s">
        <v>324</v>
      </c>
      <c r="Y1442" t="s">
        <v>324</v>
      </c>
      <c r="Z1442" t="s">
        <v>324</v>
      </c>
      <c r="AA1442">
        <v>404</v>
      </c>
      <c r="AB1442" t="s">
        <v>324</v>
      </c>
      <c r="AC1442" t="s">
        <v>324</v>
      </c>
      <c r="AD1442" t="s">
        <v>324</v>
      </c>
      <c r="AE1442" t="s">
        <v>324</v>
      </c>
      <c r="AF1442">
        <v>0</v>
      </c>
      <c r="AG1442" t="s">
        <v>324</v>
      </c>
      <c r="AH1442" t="s">
        <v>324</v>
      </c>
      <c r="AI1442" t="s">
        <v>324</v>
      </c>
      <c r="AJ1442" t="s">
        <v>324</v>
      </c>
      <c r="AK1442">
        <v>0</v>
      </c>
      <c r="AL1442" t="s">
        <v>324</v>
      </c>
      <c r="AM1442" t="s">
        <v>324</v>
      </c>
      <c r="AN1442" t="s">
        <v>324</v>
      </c>
      <c r="AO1442" t="s">
        <v>324</v>
      </c>
      <c r="AP1442">
        <v>0</v>
      </c>
      <c r="AQ1442" t="s">
        <v>324</v>
      </c>
      <c r="AR1442" t="s">
        <v>324</v>
      </c>
      <c r="AS1442" t="s">
        <v>324</v>
      </c>
      <c r="AT1442" t="s">
        <v>324</v>
      </c>
      <c r="AU1442">
        <v>0</v>
      </c>
      <c r="AV1442" t="s">
        <v>324</v>
      </c>
      <c r="AW1442" t="s">
        <v>324</v>
      </c>
      <c r="AX1442" t="s">
        <v>324</v>
      </c>
      <c r="AY1442" t="s">
        <v>324</v>
      </c>
      <c r="AZ1442">
        <v>0</v>
      </c>
      <c r="BA1442" t="s">
        <v>324</v>
      </c>
      <c r="BB1442" t="s">
        <v>324</v>
      </c>
      <c r="BC1442" t="s">
        <v>324</v>
      </c>
      <c r="BD1442" t="s">
        <v>324</v>
      </c>
      <c r="BE1442">
        <v>0</v>
      </c>
      <c r="BF1442" t="s">
        <v>324</v>
      </c>
      <c r="BG1442" t="s">
        <v>324</v>
      </c>
      <c r="BH1442" t="s">
        <v>324</v>
      </c>
      <c r="BI1442" t="s">
        <v>324</v>
      </c>
      <c r="BJ1442">
        <v>0</v>
      </c>
      <c r="BK1442" t="s">
        <v>324</v>
      </c>
      <c r="BL1442" t="s">
        <v>324</v>
      </c>
      <c r="BM1442" t="s">
        <v>324</v>
      </c>
      <c r="BN1442" t="s">
        <v>324</v>
      </c>
      <c r="BO1442">
        <v>0</v>
      </c>
      <c r="BP1442" t="s">
        <v>324</v>
      </c>
      <c r="BQ1442" t="s">
        <v>324</v>
      </c>
      <c r="BR1442" t="s">
        <v>324</v>
      </c>
      <c r="BS1442" t="s">
        <v>324</v>
      </c>
      <c r="BT1442">
        <v>0</v>
      </c>
      <c r="BU1442" t="s">
        <v>324</v>
      </c>
      <c r="BV1442" t="s">
        <v>324</v>
      </c>
      <c r="BW1442" t="s">
        <v>324</v>
      </c>
      <c r="BX1442" t="s">
        <v>324</v>
      </c>
      <c r="BY1442">
        <v>0</v>
      </c>
      <c r="BZ1442" t="s">
        <v>324</v>
      </c>
      <c r="CA1442" t="s">
        <v>324</v>
      </c>
      <c r="CB1442" t="s">
        <v>324</v>
      </c>
      <c r="CC1442" t="s">
        <v>324</v>
      </c>
      <c r="CD1442">
        <v>0</v>
      </c>
      <c r="CE1442" t="s">
        <v>324</v>
      </c>
      <c r="CF1442" t="s">
        <v>324</v>
      </c>
      <c r="CG1442" t="s">
        <v>324</v>
      </c>
      <c r="CH1442" t="s">
        <v>324</v>
      </c>
      <c r="CI1442">
        <v>0</v>
      </c>
      <c r="CJ1442" t="s">
        <v>324</v>
      </c>
      <c r="CK1442" t="s">
        <v>324</v>
      </c>
      <c r="CL1442" t="s">
        <v>324</v>
      </c>
      <c r="CM1442" t="s">
        <v>324</v>
      </c>
      <c r="CN1442">
        <v>0</v>
      </c>
      <c r="CO1442">
        <v>19.509</v>
      </c>
      <c r="CP1442">
        <v>0.246</v>
      </c>
      <c r="CQ1442">
        <v>3.2000000000000001E-2</v>
      </c>
      <c r="CR1442">
        <v>0</v>
      </c>
      <c r="CS1442">
        <v>19.786999999999999</v>
      </c>
      <c r="CT1442">
        <v>2501</v>
      </c>
      <c r="CU1442">
        <v>12</v>
      </c>
      <c r="CV1442">
        <v>2</v>
      </c>
      <c r="CW1442">
        <v>0</v>
      </c>
      <c r="CX1442">
        <v>2515</v>
      </c>
      <c r="CY1442">
        <v>0</v>
      </c>
      <c r="CZ1442">
        <v>0</v>
      </c>
      <c r="DA1442">
        <v>0</v>
      </c>
      <c r="DB1442">
        <v>0</v>
      </c>
      <c r="DC1442">
        <v>0</v>
      </c>
    </row>
    <row r="1443" spans="1:107" x14ac:dyDescent="0.45">
      <c r="A1443">
        <v>2024</v>
      </c>
      <c r="B1443">
        <v>5</v>
      </c>
      <c r="C1443" t="s">
        <v>102</v>
      </c>
      <c r="D1443">
        <v>15466</v>
      </c>
      <c r="E1443" t="s">
        <v>366</v>
      </c>
      <c r="F1443" t="s">
        <v>323</v>
      </c>
      <c r="G1443" t="s">
        <v>247</v>
      </c>
      <c r="H1443">
        <v>629.05700000000002</v>
      </c>
      <c r="I1443">
        <v>214.304</v>
      </c>
      <c r="J1443">
        <v>10.981</v>
      </c>
      <c r="K1443" t="s">
        <v>324</v>
      </c>
      <c r="L1443">
        <v>854.34199999999998</v>
      </c>
      <c r="M1443">
        <v>107180</v>
      </c>
      <c r="N1443">
        <v>3238</v>
      </c>
      <c r="O1443">
        <v>11</v>
      </c>
      <c r="P1443" t="s">
        <v>324</v>
      </c>
      <c r="Q1443">
        <v>110429</v>
      </c>
      <c r="R1443" t="s">
        <v>324</v>
      </c>
      <c r="S1443" t="s">
        <v>324</v>
      </c>
      <c r="T1443" t="s">
        <v>324</v>
      </c>
      <c r="U1443" t="s">
        <v>324</v>
      </c>
      <c r="V1443">
        <v>0</v>
      </c>
      <c r="W1443" t="s">
        <v>324</v>
      </c>
      <c r="X1443" t="s">
        <v>324</v>
      </c>
      <c r="Y1443" t="s">
        <v>324</v>
      </c>
      <c r="Z1443" t="s">
        <v>324</v>
      </c>
      <c r="AA1443">
        <v>0</v>
      </c>
      <c r="AB1443" t="s">
        <v>324</v>
      </c>
      <c r="AC1443" t="s">
        <v>324</v>
      </c>
      <c r="AD1443" t="s">
        <v>324</v>
      </c>
      <c r="AE1443" t="s">
        <v>324</v>
      </c>
      <c r="AF1443">
        <v>0</v>
      </c>
      <c r="AG1443" t="s">
        <v>324</v>
      </c>
      <c r="AH1443" t="s">
        <v>324</v>
      </c>
      <c r="AI1443" t="s">
        <v>324</v>
      </c>
      <c r="AJ1443" t="s">
        <v>324</v>
      </c>
      <c r="AK1443">
        <v>0</v>
      </c>
      <c r="AL1443" t="s">
        <v>324</v>
      </c>
      <c r="AM1443" t="s">
        <v>324</v>
      </c>
      <c r="AN1443" t="s">
        <v>324</v>
      </c>
      <c r="AO1443" t="s">
        <v>324</v>
      </c>
      <c r="AP1443">
        <v>0</v>
      </c>
      <c r="AQ1443" t="s">
        <v>324</v>
      </c>
      <c r="AR1443" t="s">
        <v>324</v>
      </c>
      <c r="AS1443" t="s">
        <v>324</v>
      </c>
      <c r="AT1443" t="s">
        <v>324</v>
      </c>
      <c r="AU1443">
        <v>0</v>
      </c>
      <c r="AV1443" t="s">
        <v>324</v>
      </c>
      <c r="AW1443" t="s">
        <v>324</v>
      </c>
      <c r="AX1443" t="s">
        <v>324</v>
      </c>
      <c r="AY1443" t="s">
        <v>324</v>
      </c>
      <c r="AZ1443">
        <v>0</v>
      </c>
      <c r="BA1443" t="s">
        <v>324</v>
      </c>
      <c r="BB1443" t="s">
        <v>324</v>
      </c>
      <c r="BC1443" t="s">
        <v>324</v>
      </c>
      <c r="BD1443" t="s">
        <v>324</v>
      </c>
      <c r="BE1443">
        <v>0</v>
      </c>
      <c r="BF1443" t="s">
        <v>324</v>
      </c>
      <c r="BG1443" t="s">
        <v>324</v>
      </c>
      <c r="BH1443" t="s">
        <v>324</v>
      </c>
      <c r="BI1443" t="s">
        <v>324</v>
      </c>
      <c r="BJ1443">
        <v>0</v>
      </c>
      <c r="BK1443" t="s">
        <v>324</v>
      </c>
      <c r="BL1443" t="s">
        <v>324</v>
      </c>
      <c r="BM1443" t="s">
        <v>324</v>
      </c>
      <c r="BN1443" t="s">
        <v>324</v>
      </c>
      <c r="BO1443">
        <v>0</v>
      </c>
      <c r="BP1443" t="s">
        <v>324</v>
      </c>
      <c r="BQ1443" t="s">
        <v>324</v>
      </c>
      <c r="BR1443" t="s">
        <v>324</v>
      </c>
      <c r="BS1443" t="s">
        <v>324</v>
      </c>
      <c r="BT1443">
        <v>0</v>
      </c>
      <c r="BU1443" t="s">
        <v>324</v>
      </c>
      <c r="BV1443" t="s">
        <v>324</v>
      </c>
      <c r="BW1443" t="s">
        <v>324</v>
      </c>
      <c r="BX1443" t="s">
        <v>324</v>
      </c>
      <c r="BY1443">
        <v>0</v>
      </c>
      <c r="BZ1443" t="s">
        <v>324</v>
      </c>
      <c r="CA1443" t="s">
        <v>324</v>
      </c>
      <c r="CB1443" t="s">
        <v>324</v>
      </c>
      <c r="CC1443" t="s">
        <v>324</v>
      </c>
      <c r="CD1443">
        <v>0</v>
      </c>
      <c r="CE1443" t="s">
        <v>324</v>
      </c>
      <c r="CF1443" t="s">
        <v>324</v>
      </c>
      <c r="CG1443" t="s">
        <v>324</v>
      </c>
      <c r="CH1443" t="s">
        <v>324</v>
      </c>
      <c r="CI1443">
        <v>0</v>
      </c>
      <c r="CJ1443" t="s">
        <v>324</v>
      </c>
      <c r="CK1443" t="s">
        <v>324</v>
      </c>
      <c r="CL1443" t="s">
        <v>324</v>
      </c>
      <c r="CM1443" t="s">
        <v>324</v>
      </c>
      <c r="CN1443">
        <v>0</v>
      </c>
      <c r="CO1443">
        <v>629.05700000000002</v>
      </c>
      <c r="CP1443">
        <v>214.304</v>
      </c>
      <c r="CQ1443">
        <v>10.981</v>
      </c>
      <c r="CR1443">
        <v>0</v>
      </c>
      <c r="CS1443">
        <v>854.34199999999998</v>
      </c>
      <c r="CT1443">
        <v>107180</v>
      </c>
      <c r="CU1443">
        <v>3238</v>
      </c>
      <c r="CV1443">
        <v>11</v>
      </c>
      <c r="CW1443">
        <v>0</v>
      </c>
      <c r="CX1443">
        <v>110429</v>
      </c>
      <c r="CY1443">
        <v>0</v>
      </c>
      <c r="CZ1443">
        <v>0</v>
      </c>
      <c r="DA1443">
        <v>0</v>
      </c>
      <c r="DB1443">
        <v>0</v>
      </c>
      <c r="DC1443">
        <v>0</v>
      </c>
    </row>
    <row r="1444" spans="1:107" x14ac:dyDescent="0.45">
      <c r="A1444">
        <v>2024</v>
      </c>
      <c r="B1444">
        <v>5</v>
      </c>
      <c r="C1444" t="s">
        <v>102</v>
      </c>
      <c r="D1444">
        <v>16603</v>
      </c>
      <c r="E1444" t="s">
        <v>367</v>
      </c>
      <c r="F1444" t="s">
        <v>323</v>
      </c>
      <c r="G1444" t="s">
        <v>244</v>
      </c>
      <c r="H1444">
        <v>1.7430000000000001</v>
      </c>
      <c r="I1444">
        <v>0.88300000000000001</v>
      </c>
      <c r="J1444">
        <v>1.7889999999999999</v>
      </c>
      <c r="K1444" t="s">
        <v>324</v>
      </c>
      <c r="L1444">
        <v>4.415</v>
      </c>
      <c r="M1444">
        <v>249</v>
      </c>
      <c r="N1444">
        <v>43</v>
      </c>
      <c r="O1444">
        <v>74</v>
      </c>
      <c r="P1444" t="s">
        <v>324</v>
      </c>
      <c r="Q1444">
        <v>366</v>
      </c>
      <c r="R1444" t="s">
        <v>324</v>
      </c>
      <c r="S1444" t="s">
        <v>324</v>
      </c>
      <c r="T1444" t="s">
        <v>324</v>
      </c>
      <c r="U1444" t="s">
        <v>324</v>
      </c>
      <c r="V1444">
        <v>0</v>
      </c>
      <c r="W1444" t="s">
        <v>324</v>
      </c>
      <c r="X1444" t="s">
        <v>324</v>
      </c>
      <c r="Y1444" t="s">
        <v>324</v>
      </c>
      <c r="Z1444" t="s">
        <v>324</v>
      </c>
      <c r="AA1444">
        <v>0</v>
      </c>
      <c r="AB1444" t="s">
        <v>324</v>
      </c>
      <c r="AC1444" t="s">
        <v>324</v>
      </c>
      <c r="AD1444" t="s">
        <v>324</v>
      </c>
      <c r="AE1444" t="s">
        <v>324</v>
      </c>
      <c r="AF1444">
        <v>0</v>
      </c>
      <c r="AG1444" t="s">
        <v>324</v>
      </c>
      <c r="AH1444" t="s">
        <v>324</v>
      </c>
      <c r="AI1444" t="s">
        <v>324</v>
      </c>
      <c r="AJ1444" t="s">
        <v>324</v>
      </c>
      <c r="AK1444">
        <v>0</v>
      </c>
      <c r="AL1444" t="s">
        <v>324</v>
      </c>
      <c r="AM1444" t="s">
        <v>324</v>
      </c>
      <c r="AN1444" t="s">
        <v>324</v>
      </c>
      <c r="AO1444" t="s">
        <v>324</v>
      </c>
      <c r="AP1444">
        <v>0</v>
      </c>
      <c r="AQ1444" t="s">
        <v>324</v>
      </c>
      <c r="AR1444" t="s">
        <v>324</v>
      </c>
      <c r="AS1444" t="s">
        <v>324</v>
      </c>
      <c r="AT1444" t="s">
        <v>324</v>
      </c>
      <c r="AU1444">
        <v>0</v>
      </c>
      <c r="AV1444" t="s">
        <v>324</v>
      </c>
      <c r="AW1444" t="s">
        <v>324</v>
      </c>
      <c r="AX1444" t="s">
        <v>324</v>
      </c>
      <c r="AY1444" t="s">
        <v>324</v>
      </c>
      <c r="AZ1444">
        <v>0</v>
      </c>
      <c r="BA1444" t="s">
        <v>324</v>
      </c>
      <c r="BB1444" t="s">
        <v>324</v>
      </c>
      <c r="BC1444" t="s">
        <v>324</v>
      </c>
      <c r="BD1444" t="s">
        <v>324</v>
      </c>
      <c r="BE1444">
        <v>0</v>
      </c>
      <c r="BF1444" t="s">
        <v>324</v>
      </c>
      <c r="BG1444" t="s">
        <v>324</v>
      </c>
      <c r="BH1444" t="s">
        <v>324</v>
      </c>
      <c r="BI1444" t="s">
        <v>324</v>
      </c>
      <c r="BJ1444">
        <v>0</v>
      </c>
      <c r="BK1444">
        <v>3.0000000000000001E-3</v>
      </c>
      <c r="BL1444" t="s">
        <v>324</v>
      </c>
      <c r="BM1444" t="s">
        <v>324</v>
      </c>
      <c r="BN1444" t="s">
        <v>324</v>
      </c>
      <c r="BO1444">
        <v>3.0000000000000001E-3</v>
      </c>
      <c r="BP1444">
        <v>2</v>
      </c>
      <c r="BQ1444" t="s">
        <v>324</v>
      </c>
      <c r="BR1444" t="s">
        <v>324</v>
      </c>
      <c r="BS1444" t="s">
        <v>324</v>
      </c>
      <c r="BT1444">
        <v>2</v>
      </c>
      <c r="BU1444" t="s">
        <v>324</v>
      </c>
      <c r="BV1444" t="s">
        <v>324</v>
      </c>
      <c r="BW1444" t="s">
        <v>324</v>
      </c>
      <c r="BX1444" t="s">
        <v>324</v>
      </c>
      <c r="BY1444">
        <v>0</v>
      </c>
      <c r="BZ1444" t="s">
        <v>324</v>
      </c>
      <c r="CA1444" t="s">
        <v>324</v>
      </c>
      <c r="CB1444" t="s">
        <v>324</v>
      </c>
      <c r="CC1444" t="s">
        <v>324</v>
      </c>
      <c r="CD1444">
        <v>0</v>
      </c>
      <c r="CE1444" t="s">
        <v>324</v>
      </c>
      <c r="CF1444" t="s">
        <v>324</v>
      </c>
      <c r="CG1444" t="s">
        <v>324</v>
      </c>
      <c r="CH1444" t="s">
        <v>324</v>
      </c>
      <c r="CI1444">
        <v>0</v>
      </c>
      <c r="CJ1444" t="s">
        <v>324</v>
      </c>
      <c r="CK1444" t="s">
        <v>324</v>
      </c>
      <c r="CL1444" t="s">
        <v>324</v>
      </c>
      <c r="CM1444" t="s">
        <v>324</v>
      </c>
      <c r="CN1444">
        <v>0</v>
      </c>
      <c r="CO1444">
        <v>1.746</v>
      </c>
      <c r="CP1444">
        <v>0.88300000000000001</v>
      </c>
      <c r="CQ1444">
        <v>1.7889999999999999</v>
      </c>
      <c r="CR1444">
        <v>0</v>
      </c>
      <c r="CS1444">
        <v>4.4180000000000001</v>
      </c>
      <c r="CT1444">
        <v>251</v>
      </c>
      <c r="CU1444">
        <v>43</v>
      </c>
      <c r="CV1444">
        <v>74</v>
      </c>
      <c r="CW1444">
        <v>0</v>
      </c>
      <c r="CX1444">
        <v>368</v>
      </c>
      <c r="CY1444">
        <v>0</v>
      </c>
      <c r="CZ1444">
        <v>0</v>
      </c>
      <c r="DA1444">
        <v>0</v>
      </c>
      <c r="DB1444">
        <v>0</v>
      </c>
      <c r="DC1444">
        <v>0</v>
      </c>
    </row>
    <row r="1445" spans="1:107" x14ac:dyDescent="0.45">
      <c r="A1445">
        <v>2024</v>
      </c>
      <c r="B1445">
        <v>5</v>
      </c>
      <c r="C1445" t="s">
        <v>102</v>
      </c>
      <c r="D1445">
        <v>19499</v>
      </c>
      <c r="E1445" t="s">
        <v>368</v>
      </c>
      <c r="F1445" t="s">
        <v>323</v>
      </c>
      <c r="G1445" t="s">
        <v>244</v>
      </c>
      <c r="H1445">
        <v>70.453000000000003</v>
      </c>
      <c r="I1445">
        <v>2.6619999999999999</v>
      </c>
      <c r="J1445">
        <v>4.5999999999999999E-2</v>
      </c>
      <c r="K1445">
        <v>0</v>
      </c>
      <c r="L1445">
        <v>73.161000000000001</v>
      </c>
      <c r="M1445">
        <v>12032</v>
      </c>
      <c r="N1445">
        <v>44</v>
      </c>
      <c r="O1445">
        <v>1</v>
      </c>
      <c r="P1445">
        <v>0</v>
      </c>
      <c r="Q1445">
        <v>12077</v>
      </c>
      <c r="R1445">
        <v>1.4999999999999999E-2</v>
      </c>
      <c r="S1445">
        <v>3.0000000000000001E-3</v>
      </c>
      <c r="T1445">
        <v>3.0000000000000001E-3</v>
      </c>
      <c r="U1445" t="s">
        <v>324</v>
      </c>
      <c r="V1445">
        <v>2.1000000000000001E-2</v>
      </c>
      <c r="W1445">
        <v>25</v>
      </c>
      <c r="X1445">
        <v>3</v>
      </c>
      <c r="Y1445">
        <v>1</v>
      </c>
      <c r="Z1445" t="s">
        <v>324</v>
      </c>
      <c r="AA1445">
        <v>29</v>
      </c>
      <c r="AB1445" t="s">
        <v>324</v>
      </c>
      <c r="AC1445" t="s">
        <v>324</v>
      </c>
      <c r="AD1445" t="s">
        <v>324</v>
      </c>
      <c r="AE1445" t="s">
        <v>324</v>
      </c>
      <c r="AF1445">
        <v>0</v>
      </c>
      <c r="AG1445" t="s">
        <v>324</v>
      </c>
      <c r="AH1445" t="s">
        <v>324</v>
      </c>
      <c r="AI1445" t="s">
        <v>324</v>
      </c>
      <c r="AJ1445" t="s">
        <v>324</v>
      </c>
      <c r="AK1445">
        <v>0</v>
      </c>
      <c r="AL1445" t="s">
        <v>324</v>
      </c>
      <c r="AM1445" t="s">
        <v>324</v>
      </c>
      <c r="AN1445" t="s">
        <v>324</v>
      </c>
      <c r="AO1445" t="s">
        <v>324</v>
      </c>
      <c r="AP1445">
        <v>0</v>
      </c>
      <c r="AQ1445" t="s">
        <v>324</v>
      </c>
      <c r="AR1445" t="s">
        <v>324</v>
      </c>
      <c r="AS1445" t="s">
        <v>324</v>
      </c>
      <c r="AT1445" t="s">
        <v>324</v>
      </c>
      <c r="AU1445">
        <v>0</v>
      </c>
      <c r="AV1445" t="s">
        <v>324</v>
      </c>
      <c r="AW1445" t="s">
        <v>324</v>
      </c>
      <c r="AX1445" t="s">
        <v>324</v>
      </c>
      <c r="AY1445" t="s">
        <v>324</v>
      </c>
      <c r="AZ1445">
        <v>0</v>
      </c>
      <c r="BA1445" t="s">
        <v>324</v>
      </c>
      <c r="BB1445" t="s">
        <v>324</v>
      </c>
      <c r="BC1445" t="s">
        <v>324</v>
      </c>
      <c r="BD1445" t="s">
        <v>324</v>
      </c>
      <c r="BE1445">
        <v>0</v>
      </c>
      <c r="BF1445" t="s">
        <v>324</v>
      </c>
      <c r="BG1445" t="s">
        <v>324</v>
      </c>
      <c r="BH1445" t="s">
        <v>324</v>
      </c>
      <c r="BI1445" t="s">
        <v>324</v>
      </c>
      <c r="BJ1445">
        <v>0</v>
      </c>
      <c r="BK1445">
        <v>2.1999999999999999E-2</v>
      </c>
      <c r="BL1445">
        <v>1.2E-2</v>
      </c>
      <c r="BM1445">
        <v>0</v>
      </c>
      <c r="BN1445">
        <v>0</v>
      </c>
      <c r="BO1445">
        <v>3.4000000000000002E-2</v>
      </c>
      <c r="BP1445">
        <v>8</v>
      </c>
      <c r="BQ1445">
        <v>2</v>
      </c>
      <c r="BR1445">
        <v>0</v>
      </c>
      <c r="BS1445">
        <v>0</v>
      </c>
      <c r="BT1445">
        <v>10</v>
      </c>
      <c r="BU1445" t="s">
        <v>324</v>
      </c>
      <c r="BV1445" t="s">
        <v>324</v>
      </c>
      <c r="BW1445" t="s">
        <v>324</v>
      </c>
      <c r="BX1445" t="s">
        <v>324</v>
      </c>
      <c r="BY1445">
        <v>0</v>
      </c>
      <c r="BZ1445" t="s">
        <v>324</v>
      </c>
      <c r="CA1445" t="s">
        <v>324</v>
      </c>
      <c r="CB1445" t="s">
        <v>324</v>
      </c>
      <c r="CC1445" t="s">
        <v>324</v>
      </c>
      <c r="CD1445">
        <v>0</v>
      </c>
      <c r="CE1445" t="s">
        <v>324</v>
      </c>
      <c r="CF1445" t="s">
        <v>324</v>
      </c>
      <c r="CG1445" t="s">
        <v>324</v>
      </c>
      <c r="CH1445" t="s">
        <v>324</v>
      </c>
      <c r="CI1445">
        <v>0</v>
      </c>
      <c r="CJ1445" t="s">
        <v>324</v>
      </c>
      <c r="CK1445" t="s">
        <v>324</v>
      </c>
      <c r="CL1445" t="s">
        <v>324</v>
      </c>
      <c r="CM1445" t="s">
        <v>324</v>
      </c>
      <c r="CN1445">
        <v>0</v>
      </c>
      <c r="CO1445">
        <v>70.489999999999995</v>
      </c>
      <c r="CP1445">
        <v>2.677</v>
      </c>
      <c r="CQ1445">
        <v>4.9000000000000002E-2</v>
      </c>
      <c r="CR1445">
        <v>0</v>
      </c>
      <c r="CS1445">
        <v>73.215999999999994</v>
      </c>
      <c r="CT1445">
        <v>12065</v>
      </c>
      <c r="CU1445">
        <v>49</v>
      </c>
      <c r="CV1445">
        <v>2</v>
      </c>
      <c r="CW1445">
        <v>0</v>
      </c>
      <c r="CX1445">
        <v>12116</v>
      </c>
      <c r="CY1445">
        <v>0</v>
      </c>
      <c r="CZ1445">
        <v>0</v>
      </c>
      <c r="DA1445">
        <v>0</v>
      </c>
      <c r="DB1445">
        <v>0</v>
      </c>
      <c r="DC1445">
        <v>0</v>
      </c>
    </row>
    <row r="1446" spans="1:107" x14ac:dyDescent="0.45">
      <c r="A1446">
        <v>2024</v>
      </c>
      <c r="B1446">
        <v>5</v>
      </c>
      <c r="C1446" t="s">
        <v>102</v>
      </c>
      <c r="D1446">
        <v>27058</v>
      </c>
      <c r="E1446" t="s">
        <v>369</v>
      </c>
      <c r="F1446" t="s">
        <v>323</v>
      </c>
      <c r="G1446" t="s">
        <v>247</v>
      </c>
      <c r="H1446">
        <v>0.02</v>
      </c>
      <c r="I1446" t="s">
        <v>324</v>
      </c>
      <c r="J1446" t="s">
        <v>324</v>
      </c>
      <c r="K1446" t="s">
        <v>324</v>
      </c>
      <c r="L1446">
        <v>0.02</v>
      </c>
      <c r="M1446">
        <v>10</v>
      </c>
      <c r="N1446" t="s">
        <v>324</v>
      </c>
      <c r="O1446" t="s">
        <v>324</v>
      </c>
      <c r="P1446" t="s">
        <v>324</v>
      </c>
      <c r="Q1446">
        <v>10</v>
      </c>
      <c r="R1446" t="s">
        <v>324</v>
      </c>
      <c r="S1446" t="s">
        <v>324</v>
      </c>
      <c r="T1446" t="s">
        <v>324</v>
      </c>
      <c r="U1446" t="s">
        <v>324</v>
      </c>
      <c r="V1446">
        <v>0</v>
      </c>
      <c r="W1446" t="s">
        <v>324</v>
      </c>
      <c r="X1446" t="s">
        <v>324</v>
      </c>
      <c r="Y1446" t="s">
        <v>324</v>
      </c>
      <c r="Z1446" t="s">
        <v>324</v>
      </c>
      <c r="AA1446">
        <v>0</v>
      </c>
      <c r="AB1446" t="s">
        <v>324</v>
      </c>
      <c r="AC1446" t="s">
        <v>324</v>
      </c>
      <c r="AD1446" t="s">
        <v>324</v>
      </c>
      <c r="AE1446" t="s">
        <v>324</v>
      </c>
      <c r="AF1446">
        <v>0</v>
      </c>
      <c r="AG1446" t="s">
        <v>324</v>
      </c>
      <c r="AH1446" t="s">
        <v>324</v>
      </c>
      <c r="AI1446" t="s">
        <v>324</v>
      </c>
      <c r="AJ1446" t="s">
        <v>324</v>
      </c>
      <c r="AK1446">
        <v>0</v>
      </c>
      <c r="AL1446" t="s">
        <v>324</v>
      </c>
      <c r="AM1446" t="s">
        <v>324</v>
      </c>
      <c r="AN1446" t="s">
        <v>324</v>
      </c>
      <c r="AO1446" t="s">
        <v>324</v>
      </c>
      <c r="AP1446">
        <v>0</v>
      </c>
      <c r="AQ1446" t="s">
        <v>324</v>
      </c>
      <c r="AR1446" t="s">
        <v>324</v>
      </c>
      <c r="AS1446" t="s">
        <v>324</v>
      </c>
      <c r="AT1446" t="s">
        <v>324</v>
      </c>
      <c r="AU1446">
        <v>0</v>
      </c>
      <c r="AV1446" t="s">
        <v>324</v>
      </c>
      <c r="AW1446" t="s">
        <v>324</v>
      </c>
      <c r="AX1446" t="s">
        <v>324</v>
      </c>
      <c r="AY1446" t="s">
        <v>324</v>
      </c>
      <c r="AZ1446">
        <v>0</v>
      </c>
      <c r="BA1446" t="s">
        <v>324</v>
      </c>
      <c r="BB1446" t="s">
        <v>324</v>
      </c>
      <c r="BC1446" t="s">
        <v>324</v>
      </c>
      <c r="BD1446" t="s">
        <v>324</v>
      </c>
      <c r="BE1446">
        <v>0</v>
      </c>
      <c r="BF1446" t="s">
        <v>324</v>
      </c>
      <c r="BG1446" t="s">
        <v>324</v>
      </c>
      <c r="BH1446" t="s">
        <v>324</v>
      </c>
      <c r="BI1446" t="s">
        <v>324</v>
      </c>
      <c r="BJ1446">
        <v>0</v>
      </c>
      <c r="BK1446" t="s">
        <v>324</v>
      </c>
      <c r="BL1446" t="s">
        <v>324</v>
      </c>
      <c r="BM1446" t="s">
        <v>324</v>
      </c>
      <c r="BN1446" t="s">
        <v>324</v>
      </c>
      <c r="BO1446">
        <v>0</v>
      </c>
      <c r="BP1446" t="s">
        <v>324</v>
      </c>
      <c r="BQ1446" t="s">
        <v>324</v>
      </c>
      <c r="BR1446" t="s">
        <v>324</v>
      </c>
      <c r="BS1446" t="s">
        <v>324</v>
      </c>
      <c r="BT1446">
        <v>0</v>
      </c>
      <c r="BU1446" t="s">
        <v>324</v>
      </c>
      <c r="BV1446" t="s">
        <v>324</v>
      </c>
      <c r="BW1446" t="s">
        <v>324</v>
      </c>
      <c r="BX1446" t="s">
        <v>324</v>
      </c>
      <c r="BY1446">
        <v>0</v>
      </c>
      <c r="BZ1446" t="s">
        <v>324</v>
      </c>
      <c r="CA1446" t="s">
        <v>324</v>
      </c>
      <c r="CB1446" t="s">
        <v>324</v>
      </c>
      <c r="CC1446" t="s">
        <v>324</v>
      </c>
      <c r="CD1446">
        <v>0</v>
      </c>
      <c r="CE1446" t="s">
        <v>324</v>
      </c>
      <c r="CF1446" t="s">
        <v>324</v>
      </c>
      <c r="CG1446" t="s">
        <v>324</v>
      </c>
      <c r="CH1446" t="s">
        <v>324</v>
      </c>
      <c r="CI1446">
        <v>0</v>
      </c>
      <c r="CJ1446" t="s">
        <v>324</v>
      </c>
      <c r="CK1446" t="s">
        <v>324</v>
      </c>
      <c r="CL1446" t="s">
        <v>324</v>
      </c>
      <c r="CM1446" t="s">
        <v>324</v>
      </c>
      <c r="CN1446">
        <v>0</v>
      </c>
      <c r="CO1446">
        <v>0.02</v>
      </c>
      <c r="CP1446" t="s">
        <v>179</v>
      </c>
      <c r="CQ1446" t="s">
        <v>179</v>
      </c>
      <c r="CR1446">
        <v>0</v>
      </c>
      <c r="CS1446">
        <v>0.02</v>
      </c>
      <c r="CT1446">
        <v>10</v>
      </c>
      <c r="CU1446">
        <v>0</v>
      </c>
      <c r="CV1446">
        <v>0</v>
      </c>
      <c r="CW1446">
        <v>0</v>
      </c>
      <c r="CX1446">
        <v>10</v>
      </c>
      <c r="CY1446">
        <v>0</v>
      </c>
      <c r="CZ1446">
        <v>0</v>
      </c>
      <c r="DA1446">
        <v>0</v>
      </c>
      <c r="DB1446">
        <v>0</v>
      </c>
      <c r="DC1446">
        <v>0</v>
      </c>
    </row>
    <row r="1447" spans="1:107" x14ac:dyDescent="0.45">
      <c r="A1447">
        <v>2024</v>
      </c>
      <c r="B1447">
        <v>5</v>
      </c>
      <c r="C1447" t="s">
        <v>102</v>
      </c>
      <c r="D1447">
        <v>56146</v>
      </c>
      <c r="E1447" t="s">
        <v>370</v>
      </c>
      <c r="F1447" t="s">
        <v>323</v>
      </c>
      <c r="G1447" t="s">
        <v>247</v>
      </c>
      <c r="H1447">
        <v>57.442</v>
      </c>
      <c r="I1447">
        <v>13.763999999999999</v>
      </c>
      <c r="J1447">
        <v>21</v>
      </c>
      <c r="K1447">
        <v>0</v>
      </c>
      <c r="L1447">
        <v>92.206000000000003</v>
      </c>
      <c r="M1447">
        <v>8418</v>
      </c>
      <c r="N1447">
        <v>248</v>
      </c>
      <c r="O1447">
        <v>3</v>
      </c>
      <c r="P1447">
        <v>0</v>
      </c>
      <c r="Q1447">
        <v>8669</v>
      </c>
      <c r="R1447">
        <v>8.7379999999999995</v>
      </c>
      <c r="S1447">
        <v>4.8819999999999997</v>
      </c>
      <c r="T1447" t="s">
        <v>324</v>
      </c>
      <c r="U1447" t="s">
        <v>324</v>
      </c>
      <c r="V1447">
        <v>13.62</v>
      </c>
      <c r="W1447">
        <v>450</v>
      </c>
      <c r="X1447">
        <v>251</v>
      </c>
      <c r="Y1447" t="s">
        <v>324</v>
      </c>
      <c r="Z1447" t="s">
        <v>324</v>
      </c>
      <c r="AA1447">
        <v>701</v>
      </c>
      <c r="AB1447" t="s">
        <v>324</v>
      </c>
      <c r="AC1447" t="s">
        <v>324</v>
      </c>
      <c r="AD1447" t="s">
        <v>324</v>
      </c>
      <c r="AE1447" t="s">
        <v>324</v>
      </c>
      <c r="AF1447">
        <v>0</v>
      </c>
      <c r="AG1447" t="s">
        <v>324</v>
      </c>
      <c r="AH1447" t="s">
        <v>324</v>
      </c>
      <c r="AI1447" t="s">
        <v>324</v>
      </c>
      <c r="AJ1447" t="s">
        <v>324</v>
      </c>
      <c r="AK1447">
        <v>0</v>
      </c>
      <c r="AL1447" t="s">
        <v>324</v>
      </c>
      <c r="AM1447" t="s">
        <v>324</v>
      </c>
      <c r="AN1447" t="s">
        <v>324</v>
      </c>
      <c r="AO1447" t="s">
        <v>324</v>
      </c>
      <c r="AP1447">
        <v>0</v>
      </c>
      <c r="AQ1447" t="s">
        <v>324</v>
      </c>
      <c r="AR1447" t="s">
        <v>324</v>
      </c>
      <c r="AS1447" t="s">
        <v>324</v>
      </c>
      <c r="AT1447" t="s">
        <v>324</v>
      </c>
      <c r="AU1447">
        <v>0</v>
      </c>
      <c r="AV1447" t="s">
        <v>324</v>
      </c>
      <c r="AW1447" t="s">
        <v>324</v>
      </c>
      <c r="AX1447" t="s">
        <v>324</v>
      </c>
      <c r="AY1447" t="s">
        <v>324</v>
      </c>
      <c r="AZ1447">
        <v>0</v>
      </c>
      <c r="BA1447" t="s">
        <v>324</v>
      </c>
      <c r="BB1447" t="s">
        <v>324</v>
      </c>
      <c r="BC1447" t="s">
        <v>324</v>
      </c>
      <c r="BD1447" t="s">
        <v>324</v>
      </c>
      <c r="BE1447">
        <v>0</v>
      </c>
      <c r="BF1447" t="s">
        <v>324</v>
      </c>
      <c r="BG1447" t="s">
        <v>324</v>
      </c>
      <c r="BH1447" t="s">
        <v>324</v>
      </c>
      <c r="BI1447" t="s">
        <v>324</v>
      </c>
      <c r="BJ1447">
        <v>0</v>
      </c>
      <c r="BK1447">
        <v>6.0000000000000001E-3</v>
      </c>
      <c r="BL1447" t="s">
        <v>324</v>
      </c>
      <c r="BM1447">
        <v>1.8</v>
      </c>
      <c r="BN1447" t="s">
        <v>324</v>
      </c>
      <c r="BO1447">
        <v>1.806</v>
      </c>
      <c r="BP1447">
        <v>3</v>
      </c>
      <c r="BQ1447" t="s">
        <v>324</v>
      </c>
      <c r="BR1447">
        <v>1</v>
      </c>
      <c r="BS1447" t="s">
        <v>324</v>
      </c>
      <c r="BT1447">
        <v>4</v>
      </c>
      <c r="BU1447" t="s">
        <v>324</v>
      </c>
      <c r="BV1447" t="s">
        <v>324</v>
      </c>
      <c r="BW1447" t="s">
        <v>324</v>
      </c>
      <c r="BX1447" t="s">
        <v>324</v>
      </c>
      <c r="BY1447">
        <v>0</v>
      </c>
      <c r="BZ1447" t="s">
        <v>324</v>
      </c>
      <c r="CA1447" t="s">
        <v>324</v>
      </c>
      <c r="CB1447" t="s">
        <v>324</v>
      </c>
      <c r="CC1447" t="s">
        <v>324</v>
      </c>
      <c r="CD1447">
        <v>0</v>
      </c>
      <c r="CE1447" t="s">
        <v>324</v>
      </c>
      <c r="CF1447" t="s">
        <v>324</v>
      </c>
      <c r="CG1447" t="s">
        <v>324</v>
      </c>
      <c r="CH1447" t="s">
        <v>324</v>
      </c>
      <c r="CI1447">
        <v>0</v>
      </c>
      <c r="CJ1447" t="s">
        <v>324</v>
      </c>
      <c r="CK1447" t="s">
        <v>324</v>
      </c>
      <c r="CL1447" t="s">
        <v>324</v>
      </c>
      <c r="CM1447" t="s">
        <v>324</v>
      </c>
      <c r="CN1447">
        <v>0</v>
      </c>
      <c r="CO1447">
        <v>66.186000000000007</v>
      </c>
      <c r="CP1447">
        <v>18.646000000000001</v>
      </c>
      <c r="CQ1447">
        <v>22.8</v>
      </c>
      <c r="CR1447">
        <v>0</v>
      </c>
      <c r="CS1447">
        <v>107.63200000000001</v>
      </c>
      <c r="CT1447">
        <v>8871</v>
      </c>
      <c r="CU1447">
        <v>499</v>
      </c>
      <c r="CV1447">
        <v>4</v>
      </c>
      <c r="CW1447">
        <v>0</v>
      </c>
      <c r="CX1447">
        <v>9374</v>
      </c>
      <c r="CY1447">
        <v>0</v>
      </c>
      <c r="CZ1447">
        <v>0</v>
      </c>
      <c r="DA1447">
        <v>0</v>
      </c>
      <c r="DB1447">
        <v>0</v>
      </c>
      <c r="DC1447">
        <v>0</v>
      </c>
    </row>
    <row r="1448" spans="1:107" x14ac:dyDescent="0.45">
      <c r="A1448">
        <v>2024</v>
      </c>
      <c r="B1448">
        <v>5</v>
      </c>
      <c r="C1448" t="s">
        <v>102</v>
      </c>
      <c r="D1448">
        <v>99999</v>
      </c>
      <c r="E1448" t="s">
        <v>329</v>
      </c>
      <c r="F1448" t="s">
        <v>323</v>
      </c>
      <c r="H1448">
        <v>-21.228999999999999</v>
      </c>
      <c r="I1448">
        <v>-32.012999999999998</v>
      </c>
      <c r="J1448">
        <v>-5.5</v>
      </c>
      <c r="K1448">
        <v>0</v>
      </c>
      <c r="L1448">
        <v>-58.743000000000002</v>
      </c>
      <c r="M1448" t="s">
        <v>324</v>
      </c>
      <c r="N1448" t="s">
        <v>324</v>
      </c>
      <c r="O1448" t="s">
        <v>324</v>
      </c>
      <c r="P1448" t="s">
        <v>324</v>
      </c>
      <c r="Q1448" t="s">
        <v>324</v>
      </c>
      <c r="R1448">
        <v>-2.0939999999999999</v>
      </c>
      <c r="S1448">
        <v>-0.85199999999999998</v>
      </c>
      <c r="T1448" t="s">
        <v>324</v>
      </c>
      <c r="U1448" t="s">
        <v>324</v>
      </c>
      <c r="V1448">
        <v>-2.9449999999999998</v>
      </c>
      <c r="W1448" t="s">
        <v>324</v>
      </c>
      <c r="X1448" t="s">
        <v>324</v>
      </c>
      <c r="Y1448" t="s">
        <v>324</v>
      </c>
      <c r="Z1448" t="s">
        <v>324</v>
      </c>
      <c r="AA1448" t="s">
        <v>324</v>
      </c>
      <c r="AB1448" t="s">
        <v>324</v>
      </c>
      <c r="AC1448" t="s">
        <v>324</v>
      </c>
      <c r="AD1448" t="s">
        <v>324</v>
      </c>
      <c r="AE1448" t="s">
        <v>324</v>
      </c>
      <c r="AF1448" t="s">
        <v>324</v>
      </c>
      <c r="AG1448">
        <v>-0.20899999999999999</v>
      </c>
      <c r="AH1448">
        <v>-2.1000000000000001E-2</v>
      </c>
      <c r="AI1448" t="s">
        <v>324</v>
      </c>
      <c r="AJ1448" t="s">
        <v>324</v>
      </c>
      <c r="AK1448">
        <v>-0.23</v>
      </c>
      <c r="AL1448" t="s">
        <v>324</v>
      </c>
      <c r="AM1448" t="s">
        <v>324</v>
      </c>
      <c r="AN1448" t="s">
        <v>324</v>
      </c>
      <c r="AO1448" t="s">
        <v>324</v>
      </c>
      <c r="AP1448" t="s">
        <v>324</v>
      </c>
      <c r="AQ1448" t="s">
        <v>324</v>
      </c>
      <c r="AR1448" t="s">
        <v>324</v>
      </c>
      <c r="AS1448" t="s">
        <v>324</v>
      </c>
      <c r="AT1448" t="s">
        <v>324</v>
      </c>
      <c r="AU1448" t="s">
        <v>324</v>
      </c>
      <c r="AV1448" t="s">
        <v>324</v>
      </c>
      <c r="AW1448">
        <v>-3.0000000000000001E-3</v>
      </c>
      <c r="AX1448" t="s">
        <v>324</v>
      </c>
      <c r="AY1448" t="s">
        <v>324</v>
      </c>
      <c r="AZ1448">
        <v>-3.0000000000000001E-3</v>
      </c>
      <c r="BA1448" t="s">
        <v>324</v>
      </c>
      <c r="BB1448" t="s">
        <v>324</v>
      </c>
      <c r="BC1448" t="s">
        <v>324</v>
      </c>
      <c r="BD1448" t="s">
        <v>324</v>
      </c>
      <c r="BE1448" t="s">
        <v>324</v>
      </c>
      <c r="BF1448" t="s">
        <v>324</v>
      </c>
      <c r="BG1448" t="s">
        <v>324</v>
      </c>
      <c r="BH1448" t="s">
        <v>324</v>
      </c>
      <c r="BI1448" t="s">
        <v>324</v>
      </c>
      <c r="BJ1448" t="s">
        <v>324</v>
      </c>
      <c r="BK1448" t="s">
        <v>324</v>
      </c>
      <c r="BL1448" t="s">
        <v>324</v>
      </c>
      <c r="BM1448" t="s">
        <v>324</v>
      </c>
      <c r="BN1448" t="s">
        <v>324</v>
      </c>
      <c r="BO1448" t="s">
        <v>324</v>
      </c>
      <c r="BP1448" t="s">
        <v>324</v>
      </c>
      <c r="BQ1448" t="s">
        <v>324</v>
      </c>
      <c r="BR1448" t="s">
        <v>324</v>
      </c>
      <c r="BS1448" t="s">
        <v>324</v>
      </c>
      <c r="BT1448" t="s">
        <v>324</v>
      </c>
      <c r="BU1448" t="s">
        <v>324</v>
      </c>
      <c r="BV1448" t="s">
        <v>324</v>
      </c>
      <c r="BW1448" t="s">
        <v>324</v>
      </c>
      <c r="BX1448" t="s">
        <v>324</v>
      </c>
      <c r="BY1448" t="s">
        <v>324</v>
      </c>
      <c r="BZ1448" t="s">
        <v>324</v>
      </c>
      <c r="CA1448" t="s">
        <v>324</v>
      </c>
      <c r="CB1448" t="s">
        <v>324</v>
      </c>
      <c r="CC1448" t="s">
        <v>324</v>
      </c>
      <c r="CD1448" t="s">
        <v>324</v>
      </c>
      <c r="CE1448" t="s">
        <v>324</v>
      </c>
      <c r="CF1448" t="s">
        <v>324</v>
      </c>
      <c r="CG1448" t="s">
        <v>324</v>
      </c>
      <c r="CH1448" t="s">
        <v>324</v>
      </c>
      <c r="CI1448" t="s">
        <v>324</v>
      </c>
      <c r="CJ1448" t="s">
        <v>324</v>
      </c>
      <c r="CK1448" t="s">
        <v>324</v>
      </c>
      <c r="CL1448" t="s">
        <v>324</v>
      </c>
      <c r="CM1448" t="s">
        <v>324</v>
      </c>
      <c r="CN1448" t="s">
        <v>324</v>
      </c>
      <c r="CO1448">
        <v>-23.323</v>
      </c>
      <c r="CP1448">
        <v>-32.865000000000002</v>
      </c>
      <c r="CQ1448">
        <v>-5.5</v>
      </c>
      <c r="CR1448">
        <v>0</v>
      </c>
      <c r="CS1448">
        <v>-61.688000000000002</v>
      </c>
      <c r="CT1448" t="s">
        <v>324</v>
      </c>
      <c r="CU1448" t="s">
        <v>324</v>
      </c>
      <c r="CV1448" t="s">
        <v>324</v>
      </c>
      <c r="CW1448" t="s">
        <v>324</v>
      </c>
      <c r="CX1448" t="s">
        <v>324</v>
      </c>
      <c r="CY1448" t="s">
        <v>324</v>
      </c>
      <c r="CZ1448" t="s">
        <v>324</v>
      </c>
      <c r="DA1448" t="s">
        <v>324</v>
      </c>
      <c r="DB1448" t="s">
        <v>324</v>
      </c>
      <c r="DC1448" t="s">
        <v>324</v>
      </c>
    </row>
    <row r="1449" spans="1:107" x14ac:dyDescent="0.45">
      <c r="A1449">
        <v>2024</v>
      </c>
      <c r="B1449">
        <v>5</v>
      </c>
      <c r="C1449" t="s">
        <v>106</v>
      </c>
      <c r="D1449">
        <v>4176</v>
      </c>
      <c r="E1449" t="s">
        <v>371</v>
      </c>
      <c r="F1449" t="s">
        <v>323</v>
      </c>
      <c r="G1449" t="s">
        <v>244</v>
      </c>
      <c r="H1449">
        <v>568.89</v>
      </c>
      <c r="I1449">
        <v>208.41800000000001</v>
      </c>
      <c r="J1449">
        <v>29.643999999999998</v>
      </c>
      <c r="K1449" t="s">
        <v>324</v>
      </c>
      <c r="L1449">
        <v>806.952</v>
      </c>
      <c r="M1449">
        <v>74225</v>
      </c>
      <c r="N1449">
        <v>1910</v>
      </c>
      <c r="O1449">
        <v>92</v>
      </c>
      <c r="P1449" t="s">
        <v>324</v>
      </c>
      <c r="Q1449">
        <v>76227</v>
      </c>
      <c r="R1449" t="s">
        <v>324</v>
      </c>
      <c r="S1449">
        <v>71.087000000000003</v>
      </c>
      <c r="T1449" t="s">
        <v>324</v>
      </c>
      <c r="U1449" t="s">
        <v>324</v>
      </c>
      <c r="V1449">
        <v>71.087000000000003</v>
      </c>
      <c r="W1449" t="s">
        <v>324</v>
      </c>
      <c r="X1449">
        <v>335</v>
      </c>
      <c r="Y1449" t="s">
        <v>324</v>
      </c>
      <c r="Z1449" t="s">
        <v>324</v>
      </c>
      <c r="AA1449">
        <v>335</v>
      </c>
      <c r="AB1449" t="s">
        <v>324</v>
      </c>
      <c r="AC1449" t="s">
        <v>324</v>
      </c>
      <c r="AD1449" t="s">
        <v>324</v>
      </c>
      <c r="AE1449" t="s">
        <v>324</v>
      </c>
      <c r="AF1449">
        <v>0</v>
      </c>
      <c r="AG1449" t="s">
        <v>324</v>
      </c>
      <c r="AH1449" t="s">
        <v>324</v>
      </c>
      <c r="AI1449" t="s">
        <v>324</v>
      </c>
      <c r="AJ1449" t="s">
        <v>324</v>
      </c>
      <c r="AK1449">
        <v>0</v>
      </c>
      <c r="AL1449" t="s">
        <v>324</v>
      </c>
      <c r="AM1449" t="s">
        <v>324</v>
      </c>
      <c r="AN1449" t="s">
        <v>324</v>
      </c>
      <c r="AO1449" t="s">
        <v>324</v>
      </c>
      <c r="AP1449">
        <v>0</v>
      </c>
      <c r="AQ1449" t="s">
        <v>324</v>
      </c>
      <c r="AR1449" t="s">
        <v>324</v>
      </c>
      <c r="AS1449" t="s">
        <v>324</v>
      </c>
      <c r="AT1449" t="s">
        <v>324</v>
      </c>
      <c r="AU1449">
        <v>0</v>
      </c>
      <c r="AV1449" t="s">
        <v>324</v>
      </c>
      <c r="AW1449" t="s">
        <v>324</v>
      </c>
      <c r="AX1449" t="s">
        <v>324</v>
      </c>
      <c r="AY1449" t="s">
        <v>324</v>
      </c>
      <c r="AZ1449">
        <v>0</v>
      </c>
      <c r="BA1449" t="s">
        <v>324</v>
      </c>
      <c r="BB1449" t="s">
        <v>324</v>
      </c>
      <c r="BC1449" t="s">
        <v>324</v>
      </c>
      <c r="BD1449" t="s">
        <v>324</v>
      </c>
      <c r="BE1449">
        <v>0</v>
      </c>
      <c r="BF1449" t="s">
        <v>324</v>
      </c>
      <c r="BG1449" t="s">
        <v>324</v>
      </c>
      <c r="BH1449" t="s">
        <v>324</v>
      </c>
      <c r="BI1449" t="s">
        <v>324</v>
      </c>
      <c r="BJ1449">
        <v>0</v>
      </c>
      <c r="BK1449">
        <v>8.5999999999999993E-2</v>
      </c>
      <c r="BL1449">
        <v>1.2999999999999999E-2</v>
      </c>
      <c r="BM1449" t="s">
        <v>324</v>
      </c>
      <c r="BN1449" t="s">
        <v>324</v>
      </c>
      <c r="BO1449">
        <v>9.9000000000000005E-2</v>
      </c>
      <c r="BP1449">
        <v>17</v>
      </c>
      <c r="BQ1449">
        <v>4</v>
      </c>
      <c r="BR1449" t="s">
        <v>324</v>
      </c>
      <c r="BS1449" t="s">
        <v>324</v>
      </c>
      <c r="BT1449">
        <v>21</v>
      </c>
      <c r="BU1449" t="s">
        <v>324</v>
      </c>
      <c r="BV1449" t="s">
        <v>324</v>
      </c>
      <c r="BW1449" t="s">
        <v>324</v>
      </c>
      <c r="BX1449" t="s">
        <v>324</v>
      </c>
      <c r="BY1449">
        <v>0</v>
      </c>
      <c r="BZ1449">
        <v>0.36699999999999999</v>
      </c>
      <c r="CA1449">
        <v>46.582000000000001</v>
      </c>
      <c r="CB1449">
        <v>10.815</v>
      </c>
      <c r="CC1449" t="s">
        <v>324</v>
      </c>
      <c r="CD1449">
        <v>57.764000000000003</v>
      </c>
      <c r="CE1449">
        <v>22</v>
      </c>
      <c r="CF1449">
        <v>90</v>
      </c>
      <c r="CG1449">
        <v>18</v>
      </c>
      <c r="CH1449" t="s">
        <v>324</v>
      </c>
      <c r="CI1449">
        <v>130</v>
      </c>
      <c r="CJ1449" t="s">
        <v>324</v>
      </c>
      <c r="CK1449" t="s">
        <v>324</v>
      </c>
      <c r="CL1449" t="s">
        <v>324</v>
      </c>
      <c r="CM1449" t="s">
        <v>324</v>
      </c>
      <c r="CN1449">
        <v>0</v>
      </c>
      <c r="CO1449">
        <v>569.34299999999996</v>
      </c>
      <c r="CP1449">
        <v>326.10000000000002</v>
      </c>
      <c r="CQ1449">
        <v>40.459000000000003</v>
      </c>
      <c r="CR1449">
        <v>0</v>
      </c>
      <c r="CS1449">
        <v>935.90200000000004</v>
      </c>
      <c r="CT1449">
        <v>74264</v>
      </c>
      <c r="CU1449">
        <v>2339</v>
      </c>
      <c r="CV1449">
        <v>110</v>
      </c>
      <c r="CW1449">
        <v>0</v>
      </c>
      <c r="CX1449">
        <v>76713</v>
      </c>
      <c r="CY1449">
        <v>0</v>
      </c>
      <c r="CZ1449">
        <v>0</v>
      </c>
      <c r="DA1449">
        <v>0</v>
      </c>
      <c r="DB1449">
        <v>0</v>
      </c>
      <c r="DC1449">
        <v>0</v>
      </c>
    </row>
    <row r="1450" spans="1:107" x14ac:dyDescent="0.45">
      <c r="A1450">
        <v>2024</v>
      </c>
      <c r="B1450">
        <v>5</v>
      </c>
      <c r="C1450" t="s">
        <v>106</v>
      </c>
      <c r="D1450">
        <v>7716</v>
      </c>
      <c r="E1450" t="s">
        <v>372</v>
      </c>
      <c r="F1450" t="s">
        <v>323</v>
      </c>
      <c r="G1450" t="s">
        <v>244</v>
      </c>
      <c r="H1450">
        <v>4.1719999999999997</v>
      </c>
      <c r="I1450">
        <v>0.29099999999999998</v>
      </c>
      <c r="J1450">
        <v>0</v>
      </c>
      <c r="K1450">
        <v>0</v>
      </c>
      <c r="L1450">
        <v>4.4630000000000001</v>
      </c>
      <c r="M1450">
        <v>809</v>
      </c>
      <c r="N1450">
        <v>6</v>
      </c>
      <c r="O1450">
        <v>0</v>
      </c>
      <c r="P1450">
        <v>0</v>
      </c>
      <c r="Q1450">
        <v>815</v>
      </c>
      <c r="R1450">
        <v>0</v>
      </c>
      <c r="S1450">
        <v>0</v>
      </c>
      <c r="T1450">
        <v>0</v>
      </c>
      <c r="U1450">
        <v>0</v>
      </c>
      <c r="V1450">
        <v>0</v>
      </c>
      <c r="W1450">
        <v>0</v>
      </c>
      <c r="X1450">
        <v>0</v>
      </c>
      <c r="Y1450">
        <v>0</v>
      </c>
      <c r="Z1450">
        <v>0</v>
      </c>
      <c r="AA1450">
        <v>0</v>
      </c>
      <c r="AB1450">
        <v>293.65199999999999</v>
      </c>
      <c r="AC1450">
        <v>17.884</v>
      </c>
      <c r="AD1450">
        <v>0</v>
      </c>
      <c r="AE1450">
        <v>0</v>
      </c>
      <c r="AF1450">
        <v>311.536</v>
      </c>
      <c r="AG1450">
        <v>0</v>
      </c>
      <c r="AH1450">
        <v>0</v>
      </c>
      <c r="AI1450">
        <v>0</v>
      </c>
      <c r="AJ1450">
        <v>0</v>
      </c>
      <c r="AK1450">
        <v>0</v>
      </c>
      <c r="AL1450">
        <v>0</v>
      </c>
      <c r="AM1450">
        <v>0</v>
      </c>
      <c r="AN1450">
        <v>0</v>
      </c>
      <c r="AO1450">
        <v>0</v>
      </c>
      <c r="AP1450">
        <v>0</v>
      </c>
      <c r="AQ1450">
        <v>0</v>
      </c>
      <c r="AR1450">
        <v>0</v>
      </c>
      <c r="AS1450">
        <v>0</v>
      </c>
      <c r="AT1450">
        <v>0</v>
      </c>
      <c r="AU1450">
        <v>0</v>
      </c>
      <c r="AV1450">
        <v>0</v>
      </c>
      <c r="AW1450">
        <v>0</v>
      </c>
      <c r="AX1450">
        <v>0</v>
      </c>
      <c r="AY1450">
        <v>0</v>
      </c>
      <c r="AZ1450">
        <v>0</v>
      </c>
      <c r="BA1450">
        <v>0</v>
      </c>
      <c r="BB1450">
        <v>0</v>
      </c>
      <c r="BC1450">
        <v>0</v>
      </c>
      <c r="BD1450">
        <v>0</v>
      </c>
      <c r="BE1450">
        <v>0</v>
      </c>
      <c r="BF1450">
        <v>0</v>
      </c>
      <c r="BG1450">
        <v>0</v>
      </c>
      <c r="BH1450">
        <v>0</v>
      </c>
      <c r="BI1450">
        <v>0</v>
      </c>
      <c r="BJ1450">
        <v>0</v>
      </c>
      <c r="BK1450">
        <v>0</v>
      </c>
      <c r="BL1450">
        <v>0</v>
      </c>
      <c r="BM1450">
        <v>0</v>
      </c>
      <c r="BN1450">
        <v>0</v>
      </c>
      <c r="BO1450">
        <v>0</v>
      </c>
      <c r="BP1450">
        <v>0</v>
      </c>
      <c r="BQ1450">
        <v>0</v>
      </c>
      <c r="BR1450">
        <v>0</v>
      </c>
      <c r="BS1450">
        <v>0</v>
      </c>
      <c r="BT1450">
        <v>0</v>
      </c>
      <c r="BU1450">
        <v>0</v>
      </c>
      <c r="BV1450">
        <v>0</v>
      </c>
      <c r="BW1450">
        <v>0</v>
      </c>
      <c r="BX1450">
        <v>0</v>
      </c>
      <c r="BY1450">
        <v>0</v>
      </c>
      <c r="BZ1450">
        <v>0</v>
      </c>
      <c r="CA1450">
        <v>0</v>
      </c>
      <c r="CB1450">
        <v>0</v>
      </c>
      <c r="CC1450">
        <v>0</v>
      </c>
      <c r="CD1450">
        <v>0</v>
      </c>
      <c r="CE1450">
        <v>0</v>
      </c>
      <c r="CF1450">
        <v>0</v>
      </c>
      <c r="CG1450">
        <v>0</v>
      </c>
      <c r="CH1450">
        <v>0</v>
      </c>
      <c r="CI1450">
        <v>0</v>
      </c>
      <c r="CJ1450">
        <v>0</v>
      </c>
      <c r="CK1450">
        <v>0</v>
      </c>
      <c r="CL1450">
        <v>0</v>
      </c>
      <c r="CM1450">
        <v>0</v>
      </c>
      <c r="CN1450">
        <v>0</v>
      </c>
      <c r="CO1450">
        <v>4.1719999999999997</v>
      </c>
      <c r="CP1450">
        <v>0.29099999999999998</v>
      </c>
      <c r="CQ1450" t="s">
        <v>179</v>
      </c>
      <c r="CR1450">
        <v>0</v>
      </c>
      <c r="CS1450">
        <v>4.4630000000000001</v>
      </c>
      <c r="CT1450">
        <v>809</v>
      </c>
      <c r="CU1450">
        <v>6</v>
      </c>
      <c r="CV1450">
        <v>0</v>
      </c>
      <c r="CW1450">
        <v>0</v>
      </c>
      <c r="CX1450">
        <v>815</v>
      </c>
      <c r="CY1450">
        <v>293.65199999999999</v>
      </c>
      <c r="CZ1450">
        <v>17.884</v>
      </c>
      <c r="DA1450">
        <v>0</v>
      </c>
      <c r="DB1450">
        <v>0</v>
      </c>
      <c r="DC1450">
        <v>311.536</v>
      </c>
    </row>
    <row r="1451" spans="1:107" x14ac:dyDescent="0.45">
      <c r="A1451">
        <v>2024</v>
      </c>
      <c r="B1451">
        <v>5</v>
      </c>
      <c r="C1451" t="s">
        <v>106</v>
      </c>
      <c r="D1451">
        <v>19497</v>
      </c>
      <c r="E1451" t="s">
        <v>373</v>
      </c>
      <c r="F1451" t="s">
        <v>323</v>
      </c>
      <c r="G1451" t="s">
        <v>244</v>
      </c>
      <c r="H1451">
        <v>139.38900000000001</v>
      </c>
      <c r="I1451">
        <v>57.042999999999999</v>
      </c>
      <c r="J1451">
        <v>7.7220000000000004</v>
      </c>
      <c r="K1451">
        <v>0</v>
      </c>
      <c r="L1451">
        <v>204.154</v>
      </c>
      <c r="M1451">
        <v>22287</v>
      </c>
      <c r="N1451">
        <v>414</v>
      </c>
      <c r="O1451">
        <v>48</v>
      </c>
      <c r="P1451">
        <v>0</v>
      </c>
      <c r="Q1451">
        <v>22749</v>
      </c>
      <c r="R1451" t="s">
        <v>324</v>
      </c>
      <c r="S1451">
        <v>8.9659999999999993</v>
      </c>
      <c r="T1451" t="s">
        <v>324</v>
      </c>
      <c r="U1451">
        <v>0</v>
      </c>
      <c r="V1451">
        <v>8.9659999999999993</v>
      </c>
      <c r="W1451" t="s">
        <v>324</v>
      </c>
      <c r="X1451">
        <v>6</v>
      </c>
      <c r="Y1451" t="s">
        <v>324</v>
      </c>
      <c r="Z1451">
        <v>0</v>
      </c>
      <c r="AA1451">
        <v>6</v>
      </c>
      <c r="AB1451">
        <v>13126.714</v>
      </c>
      <c r="AC1451">
        <v>3941.3009999999999</v>
      </c>
      <c r="AD1451">
        <v>0</v>
      </c>
      <c r="AE1451">
        <v>0</v>
      </c>
      <c r="AF1451">
        <v>17068.014999999999</v>
      </c>
      <c r="AG1451">
        <v>2.3E-2</v>
      </c>
      <c r="AH1451" t="s">
        <v>324</v>
      </c>
      <c r="AI1451" t="s">
        <v>324</v>
      </c>
      <c r="AJ1451" t="s">
        <v>324</v>
      </c>
      <c r="AK1451">
        <v>2.3E-2</v>
      </c>
      <c r="AL1451">
        <v>1</v>
      </c>
      <c r="AM1451" t="s">
        <v>324</v>
      </c>
      <c r="AN1451" t="s">
        <v>324</v>
      </c>
      <c r="AO1451" t="s">
        <v>324</v>
      </c>
      <c r="AP1451">
        <v>1</v>
      </c>
      <c r="AQ1451">
        <v>1.4999999999999999E-2</v>
      </c>
      <c r="AR1451" t="s">
        <v>324</v>
      </c>
      <c r="AS1451" t="s">
        <v>324</v>
      </c>
      <c r="AT1451" t="s">
        <v>324</v>
      </c>
      <c r="AU1451">
        <v>1.4999999999999999E-2</v>
      </c>
      <c r="AV1451">
        <v>1.2999999999999999E-2</v>
      </c>
      <c r="AW1451" t="s">
        <v>324</v>
      </c>
      <c r="AX1451" t="s">
        <v>324</v>
      </c>
      <c r="AY1451" t="s">
        <v>324</v>
      </c>
      <c r="AZ1451">
        <v>1.2999999999999999E-2</v>
      </c>
      <c r="BA1451">
        <v>4</v>
      </c>
      <c r="BB1451" t="s">
        <v>324</v>
      </c>
      <c r="BC1451" t="s">
        <v>324</v>
      </c>
      <c r="BD1451" t="s">
        <v>324</v>
      </c>
      <c r="BE1451">
        <v>4</v>
      </c>
      <c r="BF1451">
        <v>5.2999999999999999E-2</v>
      </c>
      <c r="BG1451" t="s">
        <v>324</v>
      </c>
      <c r="BH1451" t="s">
        <v>324</v>
      </c>
      <c r="BI1451" t="s">
        <v>324</v>
      </c>
      <c r="BJ1451">
        <v>5.2999999999999999E-2</v>
      </c>
      <c r="BK1451" t="s">
        <v>324</v>
      </c>
      <c r="BL1451">
        <v>0.03</v>
      </c>
      <c r="BM1451">
        <v>0.1</v>
      </c>
      <c r="BN1451" t="s">
        <v>324</v>
      </c>
      <c r="BO1451">
        <v>0.13</v>
      </c>
      <c r="BP1451" t="s">
        <v>324</v>
      </c>
      <c r="BQ1451">
        <v>1</v>
      </c>
      <c r="BR1451">
        <v>1</v>
      </c>
      <c r="BS1451" t="s">
        <v>324</v>
      </c>
      <c r="BT1451">
        <v>2</v>
      </c>
      <c r="BU1451" t="s">
        <v>324</v>
      </c>
      <c r="BV1451" t="s">
        <v>324</v>
      </c>
      <c r="BW1451" t="s">
        <v>324</v>
      </c>
      <c r="BX1451" t="s">
        <v>324</v>
      </c>
      <c r="BY1451">
        <v>0</v>
      </c>
      <c r="BZ1451" t="s">
        <v>324</v>
      </c>
      <c r="CA1451">
        <v>27.855</v>
      </c>
      <c r="CB1451">
        <v>4.21</v>
      </c>
      <c r="CC1451" t="s">
        <v>324</v>
      </c>
      <c r="CD1451">
        <v>32.064999999999998</v>
      </c>
      <c r="CE1451" t="s">
        <v>324</v>
      </c>
      <c r="CF1451">
        <v>31</v>
      </c>
      <c r="CG1451">
        <v>3</v>
      </c>
      <c r="CH1451" t="s">
        <v>324</v>
      </c>
      <c r="CI1451">
        <v>34</v>
      </c>
      <c r="CJ1451" t="s">
        <v>324</v>
      </c>
      <c r="CK1451">
        <v>0.89900000000000002</v>
      </c>
      <c r="CL1451">
        <v>12</v>
      </c>
      <c r="CM1451" t="s">
        <v>324</v>
      </c>
      <c r="CN1451">
        <v>12.898999999999999</v>
      </c>
      <c r="CO1451">
        <v>139.38900000000001</v>
      </c>
      <c r="CP1451">
        <v>93.894000000000005</v>
      </c>
      <c r="CQ1451">
        <v>12.032</v>
      </c>
      <c r="CR1451">
        <v>0</v>
      </c>
      <c r="CS1451">
        <v>245.315</v>
      </c>
      <c r="CT1451">
        <v>22287</v>
      </c>
      <c r="CU1451">
        <v>452</v>
      </c>
      <c r="CV1451">
        <v>52</v>
      </c>
      <c r="CW1451">
        <v>0</v>
      </c>
      <c r="CX1451">
        <v>22791</v>
      </c>
      <c r="CY1451">
        <v>13126.714</v>
      </c>
      <c r="CZ1451">
        <v>3942.2</v>
      </c>
      <c r="DA1451">
        <v>12</v>
      </c>
      <c r="DB1451">
        <v>0</v>
      </c>
      <c r="DC1451">
        <v>17080.914000000001</v>
      </c>
    </row>
    <row r="1452" spans="1:107" x14ac:dyDescent="0.45">
      <c r="A1452">
        <v>2024</v>
      </c>
      <c r="B1452">
        <v>5</v>
      </c>
      <c r="C1452" t="s">
        <v>106</v>
      </c>
      <c r="D1452">
        <v>20038</v>
      </c>
      <c r="E1452" t="s">
        <v>374</v>
      </c>
      <c r="F1452" t="s">
        <v>323</v>
      </c>
      <c r="G1452" t="s">
        <v>244</v>
      </c>
      <c r="H1452">
        <v>0.434</v>
      </c>
      <c r="I1452">
        <v>0.92700000000000005</v>
      </c>
      <c r="J1452" t="s">
        <v>324</v>
      </c>
      <c r="K1452" t="s">
        <v>324</v>
      </c>
      <c r="L1452">
        <v>1.361</v>
      </c>
      <c r="M1452">
        <v>52</v>
      </c>
      <c r="N1452">
        <v>6</v>
      </c>
      <c r="O1452" t="s">
        <v>324</v>
      </c>
      <c r="P1452" t="s">
        <v>324</v>
      </c>
      <c r="Q1452">
        <v>58</v>
      </c>
      <c r="R1452" t="s">
        <v>324</v>
      </c>
      <c r="S1452" t="s">
        <v>324</v>
      </c>
      <c r="T1452" t="s">
        <v>324</v>
      </c>
      <c r="U1452" t="s">
        <v>324</v>
      </c>
      <c r="V1452">
        <v>0</v>
      </c>
      <c r="W1452" t="s">
        <v>324</v>
      </c>
      <c r="X1452" t="s">
        <v>324</v>
      </c>
      <c r="Y1452" t="s">
        <v>324</v>
      </c>
      <c r="Z1452" t="s">
        <v>324</v>
      </c>
      <c r="AA1452">
        <v>0</v>
      </c>
      <c r="AB1452" t="s">
        <v>324</v>
      </c>
      <c r="AC1452" t="s">
        <v>324</v>
      </c>
      <c r="AD1452" t="s">
        <v>324</v>
      </c>
      <c r="AE1452" t="s">
        <v>324</v>
      </c>
      <c r="AF1452">
        <v>0</v>
      </c>
      <c r="AG1452" t="s">
        <v>324</v>
      </c>
      <c r="AH1452" t="s">
        <v>324</v>
      </c>
      <c r="AI1452" t="s">
        <v>324</v>
      </c>
      <c r="AJ1452" t="s">
        <v>324</v>
      </c>
      <c r="AK1452">
        <v>0</v>
      </c>
      <c r="AL1452" t="s">
        <v>324</v>
      </c>
      <c r="AM1452" t="s">
        <v>324</v>
      </c>
      <c r="AN1452" t="s">
        <v>324</v>
      </c>
      <c r="AO1452" t="s">
        <v>324</v>
      </c>
      <c r="AP1452">
        <v>0</v>
      </c>
      <c r="AQ1452" t="s">
        <v>324</v>
      </c>
      <c r="AR1452" t="s">
        <v>324</v>
      </c>
      <c r="AS1452" t="s">
        <v>324</v>
      </c>
      <c r="AT1452" t="s">
        <v>324</v>
      </c>
      <c r="AU1452">
        <v>0</v>
      </c>
      <c r="AV1452" t="s">
        <v>324</v>
      </c>
      <c r="AW1452" t="s">
        <v>324</v>
      </c>
      <c r="AX1452" t="s">
        <v>324</v>
      </c>
      <c r="AY1452" t="s">
        <v>324</v>
      </c>
      <c r="AZ1452">
        <v>0</v>
      </c>
      <c r="BA1452" t="s">
        <v>324</v>
      </c>
      <c r="BB1452" t="s">
        <v>324</v>
      </c>
      <c r="BC1452" t="s">
        <v>324</v>
      </c>
      <c r="BD1452" t="s">
        <v>324</v>
      </c>
      <c r="BE1452">
        <v>0</v>
      </c>
      <c r="BF1452" t="s">
        <v>324</v>
      </c>
      <c r="BG1452" t="s">
        <v>324</v>
      </c>
      <c r="BH1452" t="s">
        <v>324</v>
      </c>
      <c r="BI1452" t="s">
        <v>324</v>
      </c>
      <c r="BJ1452">
        <v>0</v>
      </c>
      <c r="BK1452" t="s">
        <v>324</v>
      </c>
      <c r="BL1452" t="s">
        <v>324</v>
      </c>
      <c r="BM1452" t="s">
        <v>324</v>
      </c>
      <c r="BN1452" t="s">
        <v>324</v>
      </c>
      <c r="BO1452">
        <v>0</v>
      </c>
      <c r="BP1452" t="s">
        <v>324</v>
      </c>
      <c r="BQ1452" t="s">
        <v>324</v>
      </c>
      <c r="BR1452" t="s">
        <v>324</v>
      </c>
      <c r="BS1452" t="s">
        <v>324</v>
      </c>
      <c r="BT1452">
        <v>0</v>
      </c>
      <c r="BU1452" t="s">
        <v>324</v>
      </c>
      <c r="BV1452" t="s">
        <v>324</v>
      </c>
      <c r="BW1452" t="s">
        <v>324</v>
      </c>
      <c r="BX1452" t="s">
        <v>324</v>
      </c>
      <c r="BY1452">
        <v>0</v>
      </c>
      <c r="BZ1452" t="s">
        <v>324</v>
      </c>
      <c r="CA1452" t="s">
        <v>324</v>
      </c>
      <c r="CB1452" t="s">
        <v>324</v>
      </c>
      <c r="CC1452" t="s">
        <v>324</v>
      </c>
      <c r="CD1452">
        <v>0</v>
      </c>
      <c r="CE1452" t="s">
        <v>324</v>
      </c>
      <c r="CF1452" t="s">
        <v>324</v>
      </c>
      <c r="CG1452" t="s">
        <v>324</v>
      </c>
      <c r="CH1452" t="s">
        <v>324</v>
      </c>
      <c r="CI1452">
        <v>0</v>
      </c>
      <c r="CJ1452" t="s">
        <v>324</v>
      </c>
      <c r="CK1452" t="s">
        <v>324</v>
      </c>
      <c r="CL1452" t="s">
        <v>324</v>
      </c>
      <c r="CM1452" t="s">
        <v>324</v>
      </c>
      <c r="CN1452">
        <v>0</v>
      </c>
      <c r="CO1452">
        <v>0.434</v>
      </c>
      <c r="CP1452">
        <v>0.92700000000000005</v>
      </c>
      <c r="CQ1452" t="s">
        <v>179</v>
      </c>
      <c r="CR1452">
        <v>0</v>
      </c>
      <c r="CS1452">
        <v>1.361</v>
      </c>
      <c r="CT1452">
        <v>52</v>
      </c>
      <c r="CU1452">
        <v>6</v>
      </c>
      <c r="CV1452">
        <v>0</v>
      </c>
      <c r="CW1452">
        <v>0</v>
      </c>
      <c r="CX1452">
        <v>58</v>
      </c>
      <c r="CY1452">
        <v>0</v>
      </c>
      <c r="CZ1452">
        <v>0</v>
      </c>
      <c r="DA1452">
        <v>0</v>
      </c>
      <c r="DB1452">
        <v>0</v>
      </c>
      <c r="DC1452">
        <v>0</v>
      </c>
    </row>
    <row r="1453" spans="1:107" x14ac:dyDescent="0.45">
      <c r="A1453">
        <v>2024</v>
      </c>
      <c r="B1453">
        <v>5</v>
      </c>
      <c r="C1453" t="s">
        <v>106</v>
      </c>
      <c r="D1453">
        <v>99999</v>
      </c>
      <c r="E1453" t="s">
        <v>329</v>
      </c>
      <c r="F1453" t="s">
        <v>323</v>
      </c>
      <c r="H1453">
        <v>0.17699999999999999</v>
      </c>
      <c r="I1453">
        <v>0.31900000000000001</v>
      </c>
      <c r="J1453" t="s">
        <v>324</v>
      </c>
      <c r="K1453" t="s">
        <v>324</v>
      </c>
      <c r="L1453">
        <v>0.496</v>
      </c>
      <c r="M1453" t="s">
        <v>324</v>
      </c>
      <c r="N1453" t="s">
        <v>324</v>
      </c>
      <c r="O1453" t="s">
        <v>324</v>
      </c>
      <c r="P1453" t="s">
        <v>324</v>
      </c>
      <c r="Q1453" t="s">
        <v>324</v>
      </c>
      <c r="R1453" t="s">
        <v>324</v>
      </c>
      <c r="S1453" t="s">
        <v>324</v>
      </c>
      <c r="T1453" t="s">
        <v>324</v>
      </c>
      <c r="U1453" t="s">
        <v>324</v>
      </c>
      <c r="V1453" t="s">
        <v>324</v>
      </c>
      <c r="W1453" t="s">
        <v>324</v>
      </c>
      <c r="X1453" t="s">
        <v>324</v>
      </c>
      <c r="Y1453" t="s">
        <v>324</v>
      </c>
      <c r="Z1453" t="s">
        <v>324</v>
      </c>
      <c r="AA1453" t="s">
        <v>324</v>
      </c>
      <c r="AB1453" t="s">
        <v>324</v>
      </c>
      <c r="AC1453" t="s">
        <v>324</v>
      </c>
      <c r="AD1453" t="s">
        <v>324</v>
      </c>
      <c r="AE1453" t="s">
        <v>324</v>
      </c>
      <c r="AF1453" t="s">
        <v>324</v>
      </c>
      <c r="AG1453" t="s">
        <v>324</v>
      </c>
      <c r="AH1453" t="s">
        <v>324</v>
      </c>
      <c r="AI1453" t="s">
        <v>324</v>
      </c>
      <c r="AJ1453" t="s">
        <v>324</v>
      </c>
      <c r="AK1453" t="s">
        <v>324</v>
      </c>
      <c r="AL1453" t="s">
        <v>324</v>
      </c>
      <c r="AM1453" t="s">
        <v>324</v>
      </c>
      <c r="AN1453" t="s">
        <v>324</v>
      </c>
      <c r="AO1453" t="s">
        <v>324</v>
      </c>
      <c r="AP1453" t="s">
        <v>324</v>
      </c>
      <c r="AQ1453" t="s">
        <v>324</v>
      </c>
      <c r="AR1453" t="s">
        <v>324</v>
      </c>
      <c r="AS1453" t="s">
        <v>324</v>
      </c>
      <c r="AT1453" t="s">
        <v>324</v>
      </c>
      <c r="AU1453" t="s">
        <v>324</v>
      </c>
      <c r="AV1453" t="s">
        <v>324</v>
      </c>
      <c r="AW1453" t="s">
        <v>324</v>
      </c>
      <c r="AX1453" t="s">
        <v>324</v>
      </c>
      <c r="AY1453" t="s">
        <v>324</v>
      </c>
      <c r="AZ1453" t="s">
        <v>324</v>
      </c>
      <c r="BA1453" t="s">
        <v>324</v>
      </c>
      <c r="BB1453" t="s">
        <v>324</v>
      </c>
      <c r="BC1453" t="s">
        <v>324</v>
      </c>
      <c r="BD1453" t="s">
        <v>324</v>
      </c>
      <c r="BE1453" t="s">
        <v>324</v>
      </c>
      <c r="BF1453" t="s">
        <v>324</v>
      </c>
      <c r="BG1453" t="s">
        <v>324</v>
      </c>
      <c r="BH1453" t="s">
        <v>324</v>
      </c>
      <c r="BI1453" t="s">
        <v>324</v>
      </c>
      <c r="BJ1453" t="s">
        <v>324</v>
      </c>
      <c r="BK1453" t="s">
        <v>324</v>
      </c>
      <c r="BL1453" t="s">
        <v>324</v>
      </c>
      <c r="BM1453" t="s">
        <v>324</v>
      </c>
      <c r="BN1453" t="s">
        <v>324</v>
      </c>
      <c r="BO1453" t="s">
        <v>324</v>
      </c>
      <c r="BP1453" t="s">
        <v>324</v>
      </c>
      <c r="BQ1453" t="s">
        <v>324</v>
      </c>
      <c r="BR1453" t="s">
        <v>324</v>
      </c>
      <c r="BS1453" t="s">
        <v>324</v>
      </c>
      <c r="BT1453" t="s">
        <v>324</v>
      </c>
      <c r="BU1453" t="s">
        <v>324</v>
      </c>
      <c r="BV1453" t="s">
        <v>324</v>
      </c>
      <c r="BW1453" t="s">
        <v>324</v>
      </c>
      <c r="BX1453" t="s">
        <v>324</v>
      </c>
      <c r="BY1453" t="s">
        <v>324</v>
      </c>
      <c r="BZ1453" t="s">
        <v>324</v>
      </c>
      <c r="CA1453" t="s">
        <v>324</v>
      </c>
      <c r="CB1453" t="s">
        <v>324</v>
      </c>
      <c r="CC1453" t="s">
        <v>324</v>
      </c>
      <c r="CD1453" t="s">
        <v>324</v>
      </c>
      <c r="CE1453" t="s">
        <v>324</v>
      </c>
      <c r="CF1453" t="s">
        <v>324</v>
      </c>
      <c r="CG1453" t="s">
        <v>324</v>
      </c>
      <c r="CH1453" t="s">
        <v>324</v>
      </c>
      <c r="CI1453" t="s">
        <v>324</v>
      </c>
      <c r="CJ1453" t="s">
        <v>324</v>
      </c>
      <c r="CK1453" t="s">
        <v>324</v>
      </c>
      <c r="CL1453" t="s">
        <v>324</v>
      </c>
      <c r="CM1453" t="s">
        <v>324</v>
      </c>
      <c r="CN1453" t="s">
        <v>324</v>
      </c>
      <c r="CO1453">
        <v>0.17699999999999999</v>
      </c>
      <c r="CP1453">
        <v>0.31900000000000001</v>
      </c>
      <c r="CQ1453" t="s">
        <v>324</v>
      </c>
      <c r="CR1453" t="s">
        <v>324</v>
      </c>
      <c r="CS1453">
        <v>0.496</v>
      </c>
      <c r="CT1453" t="s">
        <v>324</v>
      </c>
      <c r="CU1453" t="s">
        <v>324</v>
      </c>
      <c r="CV1453" t="s">
        <v>324</v>
      </c>
      <c r="CW1453" t="s">
        <v>324</v>
      </c>
      <c r="CX1453" t="s">
        <v>324</v>
      </c>
      <c r="CY1453" t="s">
        <v>324</v>
      </c>
      <c r="CZ1453" t="s">
        <v>324</v>
      </c>
      <c r="DA1453" t="s">
        <v>324</v>
      </c>
      <c r="DB1453" t="s">
        <v>324</v>
      </c>
      <c r="DC1453" t="s">
        <v>324</v>
      </c>
    </row>
    <row r="1454" spans="1:107" x14ac:dyDescent="0.45">
      <c r="A1454">
        <v>2024</v>
      </c>
      <c r="B1454">
        <v>5</v>
      </c>
      <c r="C1454" t="s">
        <v>247</v>
      </c>
      <c r="D1454">
        <v>15270</v>
      </c>
      <c r="E1454" t="s">
        <v>375</v>
      </c>
      <c r="F1454" t="s">
        <v>323</v>
      </c>
      <c r="G1454" t="s">
        <v>244</v>
      </c>
      <c r="H1454">
        <v>99.656999999999996</v>
      </c>
      <c r="I1454">
        <v>57.106000000000002</v>
      </c>
      <c r="J1454" t="s">
        <v>324</v>
      </c>
      <c r="K1454" t="s">
        <v>324</v>
      </c>
      <c r="L1454">
        <v>156.76300000000001</v>
      </c>
      <c r="M1454">
        <v>15926</v>
      </c>
      <c r="N1454">
        <v>823</v>
      </c>
      <c r="O1454" t="s">
        <v>324</v>
      </c>
      <c r="P1454" t="s">
        <v>324</v>
      </c>
      <c r="Q1454">
        <v>16749</v>
      </c>
      <c r="R1454">
        <v>2.7789999999999999</v>
      </c>
      <c r="S1454">
        <v>0.497</v>
      </c>
      <c r="T1454" t="s">
        <v>324</v>
      </c>
      <c r="U1454" t="s">
        <v>324</v>
      </c>
      <c r="V1454">
        <v>3.2759999999999998</v>
      </c>
      <c r="W1454">
        <v>8764</v>
      </c>
      <c r="X1454">
        <v>117</v>
      </c>
      <c r="Y1454" t="s">
        <v>324</v>
      </c>
      <c r="Z1454" t="s">
        <v>324</v>
      </c>
      <c r="AA1454">
        <v>8881</v>
      </c>
      <c r="AB1454" t="s">
        <v>324</v>
      </c>
      <c r="AC1454" t="s">
        <v>324</v>
      </c>
      <c r="AD1454" t="s">
        <v>324</v>
      </c>
      <c r="AE1454" t="s">
        <v>324</v>
      </c>
      <c r="AF1454">
        <v>0</v>
      </c>
      <c r="AG1454" t="s">
        <v>324</v>
      </c>
      <c r="AH1454" t="s">
        <v>324</v>
      </c>
      <c r="AI1454" t="s">
        <v>324</v>
      </c>
      <c r="AJ1454" t="s">
        <v>324</v>
      </c>
      <c r="AK1454">
        <v>0</v>
      </c>
      <c r="AL1454" t="s">
        <v>324</v>
      </c>
      <c r="AM1454" t="s">
        <v>324</v>
      </c>
      <c r="AN1454" t="s">
        <v>324</v>
      </c>
      <c r="AO1454" t="s">
        <v>324</v>
      </c>
      <c r="AP1454">
        <v>0</v>
      </c>
      <c r="AQ1454" t="s">
        <v>324</v>
      </c>
      <c r="AR1454" t="s">
        <v>324</v>
      </c>
      <c r="AS1454" t="s">
        <v>324</v>
      </c>
      <c r="AT1454" t="s">
        <v>324</v>
      </c>
      <c r="AU1454">
        <v>0</v>
      </c>
      <c r="AV1454" t="s">
        <v>324</v>
      </c>
      <c r="AW1454" t="s">
        <v>324</v>
      </c>
      <c r="AX1454" t="s">
        <v>324</v>
      </c>
      <c r="AY1454" t="s">
        <v>324</v>
      </c>
      <c r="AZ1454">
        <v>0</v>
      </c>
      <c r="BA1454" t="s">
        <v>324</v>
      </c>
      <c r="BB1454" t="s">
        <v>324</v>
      </c>
      <c r="BC1454" t="s">
        <v>324</v>
      </c>
      <c r="BD1454" t="s">
        <v>324</v>
      </c>
      <c r="BE1454">
        <v>0</v>
      </c>
      <c r="BF1454" t="s">
        <v>324</v>
      </c>
      <c r="BG1454" t="s">
        <v>324</v>
      </c>
      <c r="BH1454" t="s">
        <v>324</v>
      </c>
      <c r="BI1454" t="s">
        <v>324</v>
      </c>
      <c r="BJ1454">
        <v>0</v>
      </c>
      <c r="BK1454" t="s">
        <v>324</v>
      </c>
      <c r="BL1454" t="s">
        <v>324</v>
      </c>
      <c r="BM1454" t="s">
        <v>324</v>
      </c>
      <c r="BN1454" t="s">
        <v>324</v>
      </c>
      <c r="BO1454">
        <v>0</v>
      </c>
      <c r="BP1454" t="s">
        <v>324</v>
      </c>
      <c r="BQ1454" t="s">
        <v>324</v>
      </c>
      <c r="BR1454" t="s">
        <v>324</v>
      </c>
      <c r="BS1454" t="s">
        <v>324</v>
      </c>
      <c r="BT1454">
        <v>0</v>
      </c>
      <c r="BU1454" t="s">
        <v>324</v>
      </c>
      <c r="BV1454" t="s">
        <v>324</v>
      </c>
      <c r="BW1454" t="s">
        <v>324</v>
      </c>
      <c r="BX1454" t="s">
        <v>324</v>
      </c>
      <c r="BY1454">
        <v>0</v>
      </c>
      <c r="BZ1454" t="s">
        <v>324</v>
      </c>
      <c r="CA1454" t="s">
        <v>324</v>
      </c>
      <c r="CB1454" t="s">
        <v>324</v>
      </c>
      <c r="CC1454" t="s">
        <v>324</v>
      </c>
      <c r="CD1454">
        <v>0</v>
      </c>
      <c r="CE1454" t="s">
        <v>324</v>
      </c>
      <c r="CF1454" t="s">
        <v>324</v>
      </c>
      <c r="CG1454" t="s">
        <v>324</v>
      </c>
      <c r="CH1454" t="s">
        <v>324</v>
      </c>
      <c r="CI1454">
        <v>0</v>
      </c>
      <c r="CJ1454" t="s">
        <v>324</v>
      </c>
      <c r="CK1454" t="s">
        <v>324</v>
      </c>
      <c r="CL1454" t="s">
        <v>324</v>
      </c>
      <c r="CM1454" t="s">
        <v>324</v>
      </c>
      <c r="CN1454">
        <v>0</v>
      </c>
      <c r="CO1454">
        <v>102.43600000000001</v>
      </c>
      <c r="CP1454">
        <v>57.603000000000002</v>
      </c>
      <c r="CQ1454" t="s">
        <v>179</v>
      </c>
      <c r="CR1454">
        <v>0</v>
      </c>
      <c r="CS1454">
        <v>160.03899999999999</v>
      </c>
      <c r="CT1454">
        <v>24690</v>
      </c>
      <c r="CU1454">
        <v>940</v>
      </c>
      <c r="CV1454">
        <v>0</v>
      </c>
      <c r="CW1454">
        <v>0</v>
      </c>
      <c r="CX1454">
        <v>25630</v>
      </c>
      <c r="CY1454">
        <v>0</v>
      </c>
      <c r="CZ1454">
        <v>0</v>
      </c>
      <c r="DA1454">
        <v>0</v>
      </c>
      <c r="DB1454">
        <v>0</v>
      </c>
      <c r="DC1454">
        <v>0</v>
      </c>
    </row>
    <row r="1455" spans="1:107" x14ac:dyDescent="0.45">
      <c r="A1455">
        <v>2024</v>
      </c>
      <c r="B1455">
        <v>5</v>
      </c>
      <c r="C1455" t="s">
        <v>247</v>
      </c>
      <c r="D1455">
        <v>99999</v>
      </c>
      <c r="E1455" t="s">
        <v>329</v>
      </c>
      <c r="F1455" t="s">
        <v>323</v>
      </c>
      <c r="H1455" t="s">
        <v>324</v>
      </c>
      <c r="I1455" t="s">
        <v>324</v>
      </c>
      <c r="J1455" t="s">
        <v>324</v>
      </c>
      <c r="K1455" t="s">
        <v>324</v>
      </c>
      <c r="L1455" t="s">
        <v>324</v>
      </c>
      <c r="M1455" t="s">
        <v>324</v>
      </c>
      <c r="N1455" t="s">
        <v>324</v>
      </c>
      <c r="O1455" t="s">
        <v>324</v>
      </c>
      <c r="P1455" t="s">
        <v>324</v>
      </c>
      <c r="Q1455" t="s">
        <v>324</v>
      </c>
      <c r="R1455" t="s">
        <v>324</v>
      </c>
      <c r="S1455" t="s">
        <v>324</v>
      </c>
      <c r="T1455" t="s">
        <v>324</v>
      </c>
      <c r="U1455" t="s">
        <v>324</v>
      </c>
      <c r="V1455" t="s">
        <v>324</v>
      </c>
      <c r="W1455" t="s">
        <v>324</v>
      </c>
      <c r="X1455" t="s">
        <v>324</v>
      </c>
      <c r="Y1455" t="s">
        <v>324</v>
      </c>
      <c r="Z1455" t="s">
        <v>324</v>
      </c>
      <c r="AA1455" t="s">
        <v>324</v>
      </c>
      <c r="AB1455" t="s">
        <v>324</v>
      </c>
      <c r="AC1455" t="s">
        <v>324</v>
      </c>
      <c r="AD1455" t="s">
        <v>324</v>
      </c>
      <c r="AE1455" t="s">
        <v>324</v>
      </c>
      <c r="AF1455" t="s">
        <v>324</v>
      </c>
      <c r="AG1455" t="s">
        <v>324</v>
      </c>
      <c r="AH1455" t="s">
        <v>324</v>
      </c>
      <c r="AI1455" t="s">
        <v>324</v>
      </c>
      <c r="AJ1455" t="s">
        <v>324</v>
      </c>
      <c r="AK1455" t="s">
        <v>324</v>
      </c>
      <c r="AL1455" t="s">
        <v>324</v>
      </c>
      <c r="AM1455" t="s">
        <v>324</v>
      </c>
      <c r="AN1455" t="s">
        <v>324</v>
      </c>
      <c r="AO1455" t="s">
        <v>324</v>
      </c>
      <c r="AP1455" t="s">
        <v>324</v>
      </c>
      <c r="AQ1455" t="s">
        <v>324</v>
      </c>
      <c r="AR1455" t="s">
        <v>324</v>
      </c>
      <c r="AS1455" t="s">
        <v>324</v>
      </c>
      <c r="AT1455" t="s">
        <v>324</v>
      </c>
      <c r="AU1455" t="s">
        <v>324</v>
      </c>
      <c r="AV1455" t="s">
        <v>324</v>
      </c>
      <c r="AW1455" t="s">
        <v>324</v>
      </c>
      <c r="AX1455" t="s">
        <v>324</v>
      </c>
      <c r="AY1455" t="s">
        <v>324</v>
      </c>
      <c r="AZ1455" t="s">
        <v>324</v>
      </c>
      <c r="BA1455" t="s">
        <v>324</v>
      </c>
      <c r="BB1455" t="s">
        <v>324</v>
      </c>
      <c r="BC1455" t="s">
        <v>324</v>
      </c>
      <c r="BD1455" t="s">
        <v>324</v>
      </c>
      <c r="BE1455" t="s">
        <v>324</v>
      </c>
      <c r="BF1455" t="s">
        <v>324</v>
      </c>
      <c r="BG1455" t="s">
        <v>324</v>
      </c>
      <c r="BH1455" t="s">
        <v>324</v>
      </c>
      <c r="BI1455" t="s">
        <v>324</v>
      </c>
      <c r="BJ1455" t="s">
        <v>324</v>
      </c>
      <c r="BK1455" t="s">
        <v>324</v>
      </c>
      <c r="BL1455" t="s">
        <v>324</v>
      </c>
      <c r="BM1455" t="s">
        <v>324</v>
      </c>
      <c r="BN1455" t="s">
        <v>324</v>
      </c>
      <c r="BO1455" t="s">
        <v>324</v>
      </c>
      <c r="BP1455" t="s">
        <v>324</v>
      </c>
      <c r="BQ1455" t="s">
        <v>324</v>
      </c>
      <c r="BR1455" t="s">
        <v>324</v>
      </c>
      <c r="BS1455" t="s">
        <v>324</v>
      </c>
      <c r="BT1455" t="s">
        <v>324</v>
      </c>
      <c r="BU1455" t="s">
        <v>324</v>
      </c>
      <c r="BV1455" t="s">
        <v>324</v>
      </c>
      <c r="BW1455" t="s">
        <v>324</v>
      </c>
      <c r="BX1455" t="s">
        <v>324</v>
      </c>
      <c r="BY1455" t="s">
        <v>324</v>
      </c>
      <c r="BZ1455" t="s">
        <v>324</v>
      </c>
      <c r="CA1455" t="s">
        <v>324</v>
      </c>
      <c r="CB1455" t="s">
        <v>324</v>
      </c>
      <c r="CC1455" t="s">
        <v>324</v>
      </c>
      <c r="CD1455" t="s">
        <v>324</v>
      </c>
      <c r="CE1455" t="s">
        <v>324</v>
      </c>
      <c r="CF1455" t="s">
        <v>324</v>
      </c>
      <c r="CG1455" t="s">
        <v>324</v>
      </c>
      <c r="CH1455" t="s">
        <v>324</v>
      </c>
      <c r="CI1455" t="s">
        <v>324</v>
      </c>
      <c r="CJ1455" t="s">
        <v>324</v>
      </c>
      <c r="CK1455" t="s">
        <v>324</v>
      </c>
      <c r="CL1455" t="s">
        <v>324</v>
      </c>
      <c r="CM1455" t="s">
        <v>324</v>
      </c>
      <c r="CN1455" t="s">
        <v>324</v>
      </c>
      <c r="CO1455" t="s">
        <v>324</v>
      </c>
      <c r="CP1455" t="s">
        <v>324</v>
      </c>
      <c r="CQ1455" t="s">
        <v>324</v>
      </c>
      <c r="CR1455" t="s">
        <v>324</v>
      </c>
      <c r="CS1455" t="s">
        <v>324</v>
      </c>
      <c r="CT1455" t="s">
        <v>324</v>
      </c>
      <c r="CU1455" t="s">
        <v>324</v>
      </c>
      <c r="CV1455" t="s">
        <v>324</v>
      </c>
      <c r="CW1455" t="s">
        <v>324</v>
      </c>
      <c r="CX1455" t="s">
        <v>324</v>
      </c>
      <c r="CY1455" t="s">
        <v>324</v>
      </c>
      <c r="CZ1455" t="s">
        <v>324</v>
      </c>
      <c r="DA1455" t="s">
        <v>324</v>
      </c>
      <c r="DB1455" t="s">
        <v>324</v>
      </c>
      <c r="DC1455" t="s">
        <v>324</v>
      </c>
    </row>
    <row r="1456" spans="1:107" x14ac:dyDescent="0.45">
      <c r="A1456">
        <v>2024</v>
      </c>
      <c r="B1456">
        <v>5</v>
      </c>
      <c r="C1456" t="s">
        <v>110</v>
      </c>
      <c r="D1456">
        <v>5027</v>
      </c>
      <c r="E1456" t="s">
        <v>376</v>
      </c>
      <c r="F1456" t="s">
        <v>323</v>
      </c>
      <c r="G1456" t="s">
        <v>244</v>
      </c>
      <c r="H1456">
        <v>73.317999999999998</v>
      </c>
      <c r="I1456">
        <v>18.402000000000001</v>
      </c>
      <c r="J1456">
        <v>4.8819999999999997</v>
      </c>
      <c r="K1456" t="s">
        <v>324</v>
      </c>
      <c r="L1456">
        <v>96.602000000000004</v>
      </c>
      <c r="M1456">
        <v>9236</v>
      </c>
      <c r="N1456">
        <v>309</v>
      </c>
      <c r="O1456">
        <v>9</v>
      </c>
      <c r="P1456" t="s">
        <v>324</v>
      </c>
      <c r="Q1456">
        <v>9554</v>
      </c>
      <c r="R1456">
        <v>0.34</v>
      </c>
      <c r="S1456">
        <v>5.99</v>
      </c>
      <c r="T1456" t="s">
        <v>324</v>
      </c>
      <c r="U1456" t="s">
        <v>324</v>
      </c>
      <c r="V1456">
        <v>6.33</v>
      </c>
      <c r="W1456">
        <v>60</v>
      </c>
      <c r="X1456">
        <v>234</v>
      </c>
      <c r="Y1456" t="s">
        <v>324</v>
      </c>
      <c r="Z1456" t="s">
        <v>324</v>
      </c>
      <c r="AA1456">
        <v>294</v>
      </c>
      <c r="AB1456" t="s">
        <v>324</v>
      </c>
      <c r="AC1456" t="s">
        <v>324</v>
      </c>
      <c r="AD1456" t="s">
        <v>324</v>
      </c>
      <c r="AE1456" t="s">
        <v>324</v>
      </c>
      <c r="AF1456">
        <v>0</v>
      </c>
      <c r="AG1456" t="s">
        <v>324</v>
      </c>
      <c r="AH1456" t="s">
        <v>324</v>
      </c>
      <c r="AI1456" t="s">
        <v>324</v>
      </c>
      <c r="AJ1456" t="s">
        <v>324</v>
      </c>
      <c r="AK1456">
        <v>0</v>
      </c>
      <c r="AL1456" t="s">
        <v>324</v>
      </c>
      <c r="AM1456" t="s">
        <v>324</v>
      </c>
      <c r="AN1456" t="s">
        <v>324</v>
      </c>
      <c r="AO1456" t="s">
        <v>324</v>
      </c>
      <c r="AP1456">
        <v>0</v>
      </c>
      <c r="AQ1456" t="s">
        <v>324</v>
      </c>
      <c r="AR1456" t="s">
        <v>324</v>
      </c>
      <c r="AS1456" t="s">
        <v>324</v>
      </c>
      <c r="AT1456" t="s">
        <v>324</v>
      </c>
      <c r="AU1456">
        <v>0</v>
      </c>
      <c r="AV1456" t="s">
        <v>324</v>
      </c>
      <c r="AW1456" t="s">
        <v>324</v>
      </c>
      <c r="AX1456" t="s">
        <v>324</v>
      </c>
      <c r="AY1456" t="s">
        <v>324</v>
      </c>
      <c r="AZ1456">
        <v>0</v>
      </c>
      <c r="BA1456" t="s">
        <v>324</v>
      </c>
      <c r="BB1456" t="s">
        <v>324</v>
      </c>
      <c r="BC1456" t="s">
        <v>324</v>
      </c>
      <c r="BD1456" t="s">
        <v>324</v>
      </c>
      <c r="BE1456">
        <v>0</v>
      </c>
      <c r="BF1456" t="s">
        <v>324</v>
      </c>
      <c r="BG1456" t="s">
        <v>324</v>
      </c>
      <c r="BH1456" t="s">
        <v>324</v>
      </c>
      <c r="BI1456" t="s">
        <v>324</v>
      </c>
      <c r="BJ1456">
        <v>0</v>
      </c>
      <c r="BK1456">
        <v>6.4000000000000001E-2</v>
      </c>
      <c r="BL1456">
        <v>3.5000000000000003E-2</v>
      </c>
      <c r="BM1456" t="s">
        <v>324</v>
      </c>
      <c r="BN1456" t="s">
        <v>324</v>
      </c>
      <c r="BO1456">
        <v>9.9000000000000005E-2</v>
      </c>
      <c r="BP1456">
        <v>10</v>
      </c>
      <c r="BQ1456">
        <v>5</v>
      </c>
      <c r="BR1456" t="s">
        <v>324</v>
      </c>
      <c r="BS1456" t="s">
        <v>324</v>
      </c>
      <c r="BT1456">
        <v>15</v>
      </c>
      <c r="BU1456" t="s">
        <v>324</v>
      </c>
      <c r="BV1456" t="s">
        <v>324</v>
      </c>
      <c r="BW1456" t="s">
        <v>324</v>
      </c>
      <c r="BX1456" t="s">
        <v>324</v>
      </c>
      <c r="BY1456">
        <v>0</v>
      </c>
      <c r="BZ1456" t="s">
        <v>324</v>
      </c>
      <c r="CA1456">
        <v>1.45</v>
      </c>
      <c r="CB1456" t="s">
        <v>324</v>
      </c>
      <c r="CC1456" t="s">
        <v>324</v>
      </c>
      <c r="CD1456">
        <v>1.45</v>
      </c>
      <c r="CE1456" t="s">
        <v>324</v>
      </c>
      <c r="CF1456">
        <v>2</v>
      </c>
      <c r="CG1456" t="s">
        <v>324</v>
      </c>
      <c r="CH1456" t="s">
        <v>324</v>
      </c>
      <c r="CI1456">
        <v>2</v>
      </c>
      <c r="CJ1456" t="s">
        <v>324</v>
      </c>
      <c r="CK1456" t="s">
        <v>324</v>
      </c>
      <c r="CL1456" t="s">
        <v>324</v>
      </c>
      <c r="CM1456" t="s">
        <v>324</v>
      </c>
      <c r="CN1456">
        <v>0</v>
      </c>
      <c r="CO1456">
        <v>73.721999999999994</v>
      </c>
      <c r="CP1456">
        <v>25.876999999999999</v>
      </c>
      <c r="CQ1456">
        <v>4.8819999999999997</v>
      </c>
      <c r="CR1456">
        <v>0</v>
      </c>
      <c r="CS1456">
        <v>104.48099999999999</v>
      </c>
      <c r="CT1456">
        <v>9306</v>
      </c>
      <c r="CU1456">
        <v>550</v>
      </c>
      <c r="CV1456">
        <v>9</v>
      </c>
      <c r="CW1456">
        <v>0</v>
      </c>
      <c r="CX1456">
        <v>9865</v>
      </c>
      <c r="CY1456">
        <v>0</v>
      </c>
      <c r="CZ1456">
        <v>0</v>
      </c>
      <c r="DA1456">
        <v>0</v>
      </c>
      <c r="DB1456">
        <v>0</v>
      </c>
      <c r="DC1456">
        <v>0</v>
      </c>
    </row>
    <row r="1457" spans="1:107" x14ac:dyDescent="0.45">
      <c r="A1457">
        <v>2024</v>
      </c>
      <c r="B1457">
        <v>5</v>
      </c>
      <c r="C1457" t="s">
        <v>110</v>
      </c>
      <c r="D1457">
        <v>5070</v>
      </c>
      <c r="E1457" t="s">
        <v>377</v>
      </c>
      <c r="F1457" t="s">
        <v>323</v>
      </c>
      <c r="G1457" t="s">
        <v>247</v>
      </c>
      <c r="H1457">
        <v>25.027999999999999</v>
      </c>
      <c r="I1457">
        <v>7.62</v>
      </c>
      <c r="J1457" t="s">
        <v>324</v>
      </c>
      <c r="K1457" t="s">
        <v>324</v>
      </c>
      <c r="L1457">
        <v>32.648000000000003</v>
      </c>
      <c r="M1457">
        <v>3018</v>
      </c>
      <c r="N1457">
        <v>128</v>
      </c>
      <c r="O1457" t="s">
        <v>324</v>
      </c>
      <c r="P1457" t="s">
        <v>324</v>
      </c>
      <c r="Q1457">
        <v>3146</v>
      </c>
      <c r="R1457" t="s">
        <v>324</v>
      </c>
      <c r="S1457" t="s">
        <v>324</v>
      </c>
      <c r="T1457" t="s">
        <v>324</v>
      </c>
      <c r="U1457" t="s">
        <v>324</v>
      </c>
      <c r="V1457">
        <v>0</v>
      </c>
      <c r="W1457" t="s">
        <v>324</v>
      </c>
      <c r="X1457" t="s">
        <v>324</v>
      </c>
      <c r="Y1457" t="s">
        <v>324</v>
      </c>
      <c r="Z1457" t="s">
        <v>324</v>
      </c>
      <c r="AA1457">
        <v>0</v>
      </c>
      <c r="AB1457" t="s">
        <v>324</v>
      </c>
      <c r="AC1457" t="s">
        <v>324</v>
      </c>
      <c r="AD1457" t="s">
        <v>324</v>
      </c>
      <c r="AE1457" t="s">
        <v>324</v>
      </c>
      <c r="AF1457">
        <v>0</v>
      </c>
      <c r="AG1457" t="s">
        <v>324</v>
      </c>
      <c r="AH1457" t="s">
        <v>324</v>
      </c>
      <c r="AI1457" t="s">
        <v>324</v>
      </c>
      <c r="AJ1457" t="s">
        <v>324</v>
      </c>
      <c r="AK1457">
        <v>0</v>
      </c>
      <c r="AL1457" t="s">
        <v>324</v>
      </c>
      <c r="AM1457" t="s">
        <v>324</v>
      </c>
      <c r="AN1457" t="s">
        <v>324</v>
      </c>
      <c r="AO1457" t="s">
        <v>324</v>
      </c>
      <c r="AP1457">
        <v>0</v>
      </c>
      <c r="AQ1457" t="s">
        <v>324</v>
      </c>
      <c r="AR1457" t="s">
        <v>324</v>
      </c>
      <c r="AS1457" t="s">
        <v>324</v>
      </c>
      <c r="AT1457" t="s">
        <v>324</v>
      </c>
      <c r="AU1457">
        <v>0</v>
      </c>
      <c r="AV1457" t="s">
        <v>324</v>
      </c>
      <c r="AW1457" t="s">
        <v>324</v>
      </c>
      <c r="AX1457" t="s">
        <v>324</v>
      </c>
      <c r="AY1457" t="s">
        <v>324</v>
      </c>
      <c r="AZ1457">
        <v>0</v>
      </c>
      <c r="BA1457" t="s">
        <v>324</v>
      </c>
      <c r="BB1457" t="s">
        <v>324</v>
      </c>
      <c r="BC1457" t="s">
        <v>324</v>
      </c>
      <c r="BD1457" t="s">
        <v>324</v>
      </c>
      <c r="BE1457">
        <v>0</v>
      </c>
      <c r="BF1457" t="s">
        <v>324</v>
      </c>
      <c r="BG1457" t="s">
        <v>324</v>
      </c>
      <c r="BH1457" t="s">
        <v>324</v>
      </c>
      <c r="BI1457" t="s">
        <v>324</v>
      </c>
      <c r="BJ1457">
        <v>0</v>
      </c>
      <c r="BK1457">
        <v>1.7999999999999999E-2</v>
      </c>
      <c r="BL1457">
        <v>5.0000000000000001E-3</v>
      </c>
      <c r="BM1457" t="s">
        <v>324</v>
      </c>
      <c r="BN1457" t="s">
        <v>324</v>
      </c>
      <c r="BO1457">
        <v>2.3E-2</v>
      </c>
      <c r="BP1457">
        <v>7</v>
      </c>
      <c r="BQ1457">
        <v>1</v>
      </c>
      <c r="BR1457" t="s">
        <v>324</v>
      </c>
      <c r="BS1457" t="s">
        <v>324</v>
      </c>
      <c r="BT1457">
        <v>8</v>
      </c>
      <c r="BU1457" t="s">
        <v>324</v>
      </c>
      <c r="BV1457" t="s">
        <v>324</v>
      </c>
      <c r="BW1457" t="s">
        <v>324</v>
      </c>
      <c r="BX1457" t="s">
        <v>324</v>
      </c>
      <c r="BY1457">
        <v>0</v>
      </c>
      <c r="BZ1457" t="s">
        <v>324</v>
      </c>
      <c r="CA1457" t="s">
        <v>324</v>
      </c>
      <c r="CB1457" t="s">
        <v>324</v>
      </c>
      <c r="CC1457" t="s">
        <v>324</v>
      </c>
      <c r="CD1457">
        <v>0</v>
      </c>
      <c r="CE1457" t="s">
        <v>324</v>
      </c>
      <c r="CF1457" t="s">
        <v>324</v>
      </c>
      <c r="CG1457" t="s">
        <v>324</v>
      </c>
      <c r="CH1457" t="s">
        <v>324</v>
      </c>
      <c r="CI1457">
        <v>0</v>
      </c>
      <c r="CJ1457" t="s">
        <v>324</v>
      </c>
      <c r="CK1457" t="s">
        <v>324</v>
      </c>
      <c r="CL1457" t="s">
        <v>324</v>
      </c>
      <c r="CM1457" t="s">
        <v>324</v>
      </c>
      <c r="CN1457">
        <v>0</v>
      </c>
      <c r="CO1457">
        <v>25.045999999999999</v>
      </c>
      <c r="CP1457">
        <v>7.625</v>
      </c>
      <c r="CQ1457" t="s">
        <v>179</v>
      </c>
      <c r="CR1457">
        <v>0</v>
      </c>
      <c r="CS1457">
        <v>32.670999999999999</v>
      </c>
      <c r="CT1457">
        <v>3025</v>
      </c>
      <c r="CU1457">
        <v>129</v>
      </c>
      <c r="CV1457">
        <v>0</v>
      </c>
      <c r="CW1457">
        <v>0</v>
      </c>
      <c r="CX1457">
        <v>3154</v>
      </c>
      <c r="CY1457">
        <v>0</v>
      </c>
      <c r="CZ1457">
        <v>0</v>
      </c>
      <c r="DA1457">
        <v>0</v>
      </c>
      <c r="DB1457">
        <v>0</v>
      </c>
      <c r="DC1457">
        <v>0</v>
      </c>
    </row>
    <row r="1458" spans="1:107" x14ac:dyDescent="0.45">
      <c r="A1458">
        <v>2024</v>
      </c>
      <c r="B1458">
        <v>5</v>
      </c>
      <c r="C1458" t="s">
        <v>110</v>
      </c>
      <c r="D1458">
        <v>5335</v>
      </c>
      <c r="E1458" t="s">
        <v>378</v>
      </c>
      <c r="F1458" t="s">
        <v>323</v>
      </c>
      <c r="G1458" t="s">
        <v>244</v>
      </c>
      <c r="H1458">
        <v>4.0129999999999999</v>
      </c>
      <c r="I1458">
        <v>1.8620000000000001</v>
      </c>
      <c r="J1458">
        <v>0</v>
      </c>
      <c r="K1458">
        <v>0</v>
      </c>
      <c r="L1458">
        <v>5.875</v>
      </c>
      <c r="M1458">
        <v>526</v>
      </c>
      <c r="N1458">
        <v>30</v>
      </c>
      <c r="O1458">
        <v>0</v>
      </c>
      <c r="P1458">
        <v>0</v>
      </c>
      <c r="Q1458">
        <v>556</v>
      </c>
      <c r="R1458" t="s">
        <v>324</v>
      </c>
      <c r="S1458" t="s">
        <v>324</v>
      </c>
      <c r="T1458" t="s">
        <v>324</v>
      </c>
      <c r="U1458" t="s">
        <v>324</v>
      </c>
      <c r="V1458">
        <v>0</v>
      </c>
      <c r="W1458" t="s">
        <v>324</v>
      </c>
      <c r="X1458" t="s">
        <v>324</v>
      </c>
      <c r="Y1458" t="s">
        <v>324</v>
      </c>
      <c r="Z1458" t="s">
        <v>324</v>
      </c>
      <c r="AA1458">
        <v>0</v>
      </c>
      <c r="AB1458" t="s">
        <v>324</v>
      </c>
      <c r="AC1458" t="s">
        <v>324</v>
      </c>
      <c r="AD1458" t="s">
        <v>324</v>
      </c>
      <c r="AE1458" t="s">
        <v>324</v>
      </c>
      <c r="AF1458">
        <v>0</v>
      </c>
      <c r="AG1458" t="s">
        <v>324</v>
      </c>
      <c r="AH1458" t="s">
        <v>324</v>
      </c>
      <c r="AI1458" t="s">
        <v>324</v>
      </c>
      <c r="AJ1458" t="s">
        <v>324</v>
      </c>
      <c r="AK1458">
        <v>0</v>
      </c>
      <c r="AL1458" t="s">
        <v>324</v>
      </c>
      <c r="AM1458" t="s">
        <v>324</v>
      </c>
      <c r="AN1458" t="s">
        <v>324</v>
      </c>
      <c r="AO1458" t="s">
        <v>324</v>
      </c>
      <c r="AP1458">
        <v>0</v>
      </c>
      <c r="AQ1458" t="s">
        <v>324</v>
      </c>
      <c r="AR1458" t="s">
        <v>324</v>
      </c>
      <c r="AS1458" t="s">
        <v>324</v>
      </c>
      <c r="AT1458" t="s">
        <v>324</v>
      </c>
      <c r="AU1458">
        <v>0</v>
      </c>
      <c r="AV1458" t="s">
        <v>324</v>
      </c>
      <c r="AW1458" t="s">
        <v>324</v>
      </c>
      <c r="AX1458" t="s">
        <v>324</v>
      </c>
      <c r="AY1458" t="s">
        <v>324</v>
      </c>
      <c r="AZ1458">
        <v>0</v>
      </c>
      <c r="BA1458" t="s">
        <v>324</v>
      </c>
      <c r="BB1458" t="s">
        <v>324</v>
      </c>
      <c r="BC1458" t="s">
        <v>324</v>
      </c>
      <c r="BD1458" t="s">
        <v>324</v>
      </c>
      <c r="BE1458">
        <v>0</v>
      </c>
      <c r="BF1458" t="s">
        <v>324</v>
      </c>
      <c r="BG1458" t="s">
        <v>324</v>
      </c>
      <c r="BH1458" t="s">
        <v>324</v>
      </c>
      <c r="BI1458" t="s">
        <v>324</v>
      </c>
      <c r="BJ1458">
        <v>0</v>
      </c>
      <c r="BK1458" t="s">
        <v>324</v>
      </c>
      <c r="BL1458" t="s">
        <v>324</v>
      </c>
      <c r="BM1458" t="s">
        <v>324</v>
      </c>
      <c r="BN1458" t="s">
        <v>324</v>
      </c>
      <c r="BO1458">
        <v>0</v>
      </c>
      <c r="BP1458" t="s">
        <v>324</v>
      </c>
      <c r="BQ1458" t="s">
        <v>324</v>
      </c>
      <c r="BR1458" t="s">
        <v>324</v>
      </c>
      <c r="BS1458" t="s">
        <v>324</v>
      </c>
      <c r="BT1458">
        <v>0</v>
      </c>
      <c r="BU1458" t="s">
        <v>324</v>
      </c>
      <c r="BV1458" t="s">
        <v>324</v>
      </c>
      <c r="BW1458" t="s">
        <v>324</v>
      </c>
      <c r="BX1458" t="s">
        <v>324</v>
      </c>
      <c r="BY1458">
        <v>0</v>
      </c>
      <c r="BZ1458" t="s">
        <v>324</v>
      </c>
      <c r="CA1458" t="s">
        <v>324</v>
      </c>
      <c r="CB1458" t="s">
        <v>324</v>
      </c>
      <c r="CC1458" t="s">
        <v>324</v>
      </c>
      <c r="CD1458">
        <v>0</v>
      </c>
      <c r="CE1458" t="s">
        <v>324</v>
      </c>
      <c r="CF1458" t="s">
        <v>324</v>
      </c>
      <c r="CG1458" t="s">
        <v>324</v>
      </c>
      <c r="CH1458" t="s">
        <v>324</v>
      </c>
      <c r="CI1458">
        <v>0</v>
      </c>
      <c r="CJ1458" t="s">
        <v>324</v>
      </c>
      <c r="CK1458" t="s">
        <v>324</v>
      </c>
      <c r="CL1458" t="s">
        <v>324</v>
      </c>
      <c r="CM1458" t="s">
        <v>324</v>
      </c>
      <c r="CN1458">
        <v>0</v>
      </c>
      <c r="CO1458">
        <v>4.0129999999999999</v>
      </c>
      <c r="CP1458">
        <v>1.8620000000000001</v>
      </c>
      <c r="CQ1458" t="s">
        <v>179</v>
      </c>
      <c r="CR1458">
        <v>0</v>
      </c>
      <c r="CS1458">
        <v>5.875</v>
      </c>
      <c r="CT1458">
        <v>526</v>
      </c>
      <c r="CU1458">
        <v>30</v>
      </c>
      <c r="CV1458">
        <v>0</v>
      </c>
      <c r="CW1458">
        <v>0</v>
      </c>
      <c r="CX1458">
        <v>556</v>
      </c>
      <c r="CY1458">
        <v>0</v>
      </c>
      <c r="CZ1458">
        <v>0</v>
      </c>
      <c r="DA1458">
        <v>0</v>
      </c>
      <c r="DB1458">
        <v>0</v>
      </c>
      <c r="DC1458">
        <v>0</v>
      </c>
    </row>
    <row r="1459" spans="1:107" x14ac:dyDescent="0.45">
      <c r="A1459">
        <v>2024</v>
      </c>
      <c r="B1459">
        <v>5</v>
      </c>
      <c r="C1459" t="s">
        <v>110</v>
      </c>
      <c r="D1459">
        <v>13519</v>
      </c>
      <c r="E1459" t="s">
        <v>379</v>
      </c>
      <c r="F1459" t="s">
        <v>323</v>
      </c>
      <c r="G1459" t="s">
        <v>244</v>
      </c>
      <c r="H1459">
        <v>1.6120000000000001</v>
      </c>
      <c r="I1459">
        <v>0.26100000000000001</v>
      </c>
      <c r="J1459">
        <v>1.458</v>
      </c>
      <c r="K1459">
        <v>0</v>
      </c>
      <c r="L1459">
        <v>3.331</v>
      </c>
      <c r="M1459">
        <v>195</v>
      </c>
      <c r="N1459">
        <v>13</v>
      </c>
      <c r="O1459">
        <v>5</v>
      </c>
      <c r="P1459">
        <v>0</v>
      </c>
      <c r="Q1459">
        <v>213</v>
      </c>
      <c r="R1459" t="s">
        <v>324</v>
      </c>
      <c r="S1459" t="s">
        <v>324</v>
      </c>
      <c r="T1459" t="s">
        <v>324</v>
      </c>
      <c r="U1459" t="s">
        <v>324</v>
      </c>
      <c r="V1459">
        <v>0</v>
      </c>
      <c r="W1459" t="s">
        <v>324</v>
      </c>
      <c r="X1459" t="s">
        <v>324</v>
      </c>
      <c r="Y1459" t="s">
        <v>324</v>
      </c>
      <c r="Z1459" t="s">
        <v>324</v>
      </c>
      <c r="AA1459">
        <v>0</v>
      </c>
      <c r="AB1459" t="s">
        <v>324</v>
      </c>
      <c r="AC1459" t="s">
        <v>324</v>
      </c>
      <c r="AD1459" t="s">
        <v>324</v>
      </c>
      <c r="AE1459" t="s">
        <v>324</v>
      </c>
      <c r="AF1459">
        <v>0</v>
      </c>
      <c r="AG1459" t="s">
        <v>324</v>
      </c>
      <c r="AH1459" t="s">
        <v>324</v>
      </c>
      <c r="AI1459" t="s">
        <v>324</v>
      </c>
      <c r="AJ1459" t="s">
        <v>324</v>
      </c>
      <c r="AK1459">
        <v>0</v>
      </c>
      <c r="AL1459" t="s">
        <v>324</v>
      </c>
      <c r="AM1459" t="s">
        <v>324</v>
      </c>
      <c r="AN1459" t="s">
        <v>324</v>
      </c>
      <c r="AO1459" t="s">
        <v>324</v>
      </c>
      <c r="AP1459">
        <v>0</v>
      </c>
      <c r="AQ1459" t="s">
        <v>324</v>
      </c>
      <c r="AR1459" t="s">
        <v>324</v>
      </c>
      <c r="AS1459" t="s">
        <v>324</v>
      </c>
      <c r="AT1459" t="s">
        <v>324</v>
      </c>
      <c r="AU1459">
        <v>0</v>
      </c>
      <c r="AV1459" t="s">
        <v>324</v>
      </c>
      <c r="AW1459" t="s">
        <v>324</v>
      </c>
      <c r="AX1459" t="s">
        <v>324</v>
      </c>
      <c r="AY1459" t="s">
        <v>324</v>
      </c>
      <c r="AZ1459">
        <v>0</v>
      </c>
      <c r="BA1459" t="s">
        <v>324</v>
      </c>
      <c r="BB1459" t="s">
        <v>324</v>
      </c>
      <c r="BC1459" t="s">
        <v>324</v>
      </c>
      <c r="BD1459" t="s">
        <v>324</v>
      </c>
      <c r="BE1459">
        <v>0</v>
      </c>
      <c r="BF1459" t="s">
        <v>324</v>
      </c>
      <c r="BG1459" t="s">
        <v>324</v>
      </c>
      <c r="BH1459" t="s">
        <v>324</v>
      </c>
      <c r="BI1459" t="s">
        <v>324</v>
      </c>
      <c r="BJ1459">
        <v>0</v>
      </c>
      <c r="BK1459" t="s">
        <v>324</v>
      </c>
      <c r="BL1459" t="s">
        <v>324</v>
      </c>
      <c r="BM1459" t="s">
        <v>324</v>
      </c>
      <c r="BN1459" t="s">
        <v>324</v>
      </c>
      <c r="BO1459">
        <v>0</v>
      </c>
      <c r="BP1459" t="s">
        <v>324</v>
      </c>
      <c r="BQ1459" t="s">
        <v>324</v>
      </c>
      <c r="BR1459" t="s">
        <v>324</v>
      </c>
      <c r="BS1459" t="s">
        <v>324</v>
      </c>
      <c r="BT1459">
        <v>0</v>
      </c>
      <c r="BU1459" t="s">
        <v>324</v>
      </c>
      <c r="BV1459" t="s">
        <v>324</v>
      </c>
      <c r="BW1459" t="s">
        <v>324</v>
      </c>
      <c r="BX1459" t="s">
        <v>324</v>
      </c>
      <c r="BY1459">
        <v>0</v>
      </c>
      <c r="BZ1459" t="s">
        <v>324</v>
      </c>
      <c r="CA1459">
        <v>0.5</v>
      </c>
      <c r="CB1459" t="s">
        <v>324</v>
      </c>
      <c r="CC1459" t="s">
        <v>324</v>
      </c>
      <c r="CD1459">
        <v>0.5</v>
      </c>
      <c r="CE1459" t="s">
        <v>324</v>
      </c>
      <c r="CF1459">
        <v>1</v>
      </c>
      <c r="CG1459" t="s">
        <v>324</v>
      </c>
      <c r="CH1459" t="s">
        <v>324</v>
      </c>
      <c r="CI1459">
        <v>1</v>
      </c>
      <c r="CJ1459" t="s">
        <v>324</v>
      </c>
      <c r="CK1459" t="s">
        <v>324</v>
      </c>
      <c r="CL1459" t="s">
        <v>324</v>
      </c>
      <c r="CM1459" t="s">
        <v>324</v>
      </c>
      <c r="CN1459">
        <v>0</v>
      </c>
      <c r="CO1459">
        <v>1.6120000000000001</v>
      </c>
      <c r="CP1459">
        <v>0.76100000000000001</v>
      </c>
      <c r="CQ1459">
        <v>1.458</v>
      </c>
      <c r="CR1459">
        <v>0</v>
      </c>
      <c r="CS1459">
        <v>3.831</v>
      </c>
      <c r="CT1459">
        <v>195</v>
      </c>
      <c r="CU1459">
        <v>14</v>
      </c>
      <c r="CV1459">
        <v>5</v>
      </c>
      <c r="CW1459">
        <v>0</v>
      </c>
      <c r="CX1459">
        <v>214</v>
      </c>
      <c r="CY1459">
        <v>0</v>
      </c>
      <c r="CZ1459">
        <v>0</v>
      </c>
      <c r="DA1459">
        <v>0</v>
      </c>
      <c r="DB1459">
        <v>0</v>
      </c>
      <c r="DC1459">
        <v>0</v>
      </c>
    </row>
    <row r="1460" spans="1:107" x14ac:dyDescent="0.45">
      <c r="A1460">
        <v>2024</v>
      </c>
      <c r="B1460">
        <v>5</v>
      </c>
      <c r="C1460" t="s">
        <v>110</v>
      </c>
      <c r="D1460">
        <v>99999</v>
      </c>
      <c r="E1460" t="s">
        <v>329</v>
      </c>
      <c r="F1460" t="s">
        <v>323</v>
      </c>
      <c r="H1460">
        <v>4.7050000000000001</v>
      </c>
      <c r="I1460">
        <v>-0.14099999999999999</v>
      </c>
      <c r="J1460" t="s">
        <v>179</v>
      </c>
      <c r="K1460" t="s">
        <v>324</v>
      </c>
      <c r="L1460">
        <v>12.377000000000001</v>
      </c>
      <c r="M1460" t="s">
        <v>324</v>
      </c>
      <c r="N1460" t="s">
        <v>324</v>
      </c>
      <c r="O1460" t="s">
        <v>324</v>
      </c>
      <c r="P1460" t="s">
        <v>324</v>
      </c>
      <c r="Q1460" t="s">
        <v>324</v>
      </c>
      <c r="R1460" t="s">
        <v>324</v>
      </c>
      <c r="S1460" t="s">
        <v>324</v>
      </c>
      <c r="T1460" t="s">
        <v>324</v>
      </c>
      <c r="U1460" t="s">
        <v>324</v>
      </c>
      <c r="V1460">
        <v>0</v>
      </c>
      <c r="W1460" t="s">
        <v>324</v>
      </c>
      <c r="X1460" t="s">
        <v>324</v>
      </c>
      <c r="Y1460" t="s">
        <v>324</v>
      </c>
      <c r="Z1460" t="s">
        <v>324</v>
      </c>
      <c r="AA1460" t="s">
        <v>324</v>
      </c>
      <c r="AB1460" t="s">
        <v>324</v>
      </c>
      <c r="AC1460" t="s">
        <v>324</v>
      </c>
      <c r="AD1460" t="s">
        <v>324</v>
      </c>
      <c r="AE1460" t="s">
        <v>324</v>
      </c>
      <c r="AF1460" t="s">
        <v>324</v>
      </c>
      <c r="AG1460" t="s">
        <v>324</v>
      </c>
      <c r="AH1460" t="s">
        <v>324</v>
      </c>
      <c r="AI1460" t="s">
        <v>324</v>
      </c>
      <c r="AJ1460" t="s">
        <v>324</v>
      </c>
      <c r="AK1460">
        <v>0</v>
      </c>
      <c r="AL1460" t="s">
        <v>324</v>
      </c>
      <c r="AM1460" t="s">
        <v>324</v>
      </c>
      <c r="AN1460" t="s">
        <v>324</v>
      </c>
      <c r="AO1460" t="s">
        <v>324</v>
      </c>
      <c r="AP1460" t="s">
        <v>324</v>
      </c>
      <c r="AQ1460" t="s">
        <v>324</v>
      </c>
      <c r="AR1460" t="s">
        <v>324</v>
      </c>
      <c r="AS1460" t="s">
        <v>324</v>
      </c>
      <c r="AT1460" t="s">
        <v>324</v>
      </c>
      <c r="AU1460" t="s">
        <v>324</v>
      </c>
      <c r="AV1460" t="s">
        <v>324</v>
      </c>
      <c r="AW1460" t="s">
        <v>324</v>
      </c>
      <c r="AX1460" t="s">
        <v>324</v>
      </c>
      <c r="AY1460" t="s">
        <v>324</v>
      </c>
      <c r="AZ1460">
        <v>0</v>
      </c>
      <c r="BA1460" t="s">
        <v>324</v>
      </c>
      <c r="BB1460" t="s">
        <v>324</v>
      </c>
      <c r="BC1460" t="s">
        <v>324</v>
      </c>
      <c r="BD1460" t="s">
        <v>324</v>
      </c>
      <c r="BE1460" t="s">
        <v>324</v>
      </c>
      <c r="BF1460" t="s">
        <v>324</v>
      </c>
      <c r="BG1460" t="s">
        <v>324</v>
      </c>
      <c r="BH1460" t="s">
        <v>324</v>
      </c>
      <c r="BI1460" t="s">
        <v>324</v>
      </c>
      <c r="BJ1460" t="s">
        <v>324</v>
      </c>
      <c r="BK1460" t="s">
        <v>324</v>
      </c>
      <c r="BL1460" t="s">
        <v>324</v>
      </c>
      <c r="BM1460" t="s">
        <v>324</v>
      </c>
      <c r="BN1460" t="s">
        <v>324</v>
      </c>
      <c r="BO1460" t="s">
        <v>324</v>
      </c>
      <c r="BP1460" t="s">
        <v>324</v>
      </c>
      <c r="BQ1460" t="s">
        <v>324</v>
      </c>
      <c r="BR1460" t="s">
        <v>324</v>
      </c>
      <c r="BS1460" t="s">
        <v>324</v>
      </c>
      <c r="BT1460" t="s">
        <v>324</v>
      </c>
      <c r="BU1460" t="s">
        <v>324</v>
      </c>
      <c r="BV1460" t="s">
        <v>324</v>
      </c>
      <c r="BW1460" t="s">
        <v>324</v>
      </c>
      <c r="BX1460" t="s">
        <v>324</v>
      </c>
      <c r="BY1460" t="s">
        <v>324</v>
      </c>
      <c r="BZ1460" t="s">
        <v>324</v>
      </c>
      <c r="CA1460" t="s">
        <v>324</v>
      </c>
      <c r="CB1460" t="s">
        <v>324</v>
      </c>
      <c r="CC1460" t="s">
        <v>324</v>
      </c>
      <c r="CD1460" t="s">
        <v>324</v>
      </c>
      <c r="CE1460" t="s">
        <v>324</v>
      </c>
      <c r="CF1460" t="s">
        <v>324</v>
      </c>
      <c r="CG1460" t="s">
        <v>324</v>
      </c>
      <c r="CH1460" t="s">
        <v>324</v>
      </c>
      <c r="CI1460" t="s">
        <v>324</v>
      </c>
      <c r="CJ1460" t="s">
        <v>324</v>
      </c>
      <c r="CK1460" t="s">
        <v>324</v>
      </c>
      <c r="CL1460" t="s">
        <v>324</v>
      </c>
      <c r="CM1460" t="s">
        <v>324</v>
      </c>
      <c r="CN1460" t="s">
        <v>324</v>
      </c>
      <c r="CO1460">
        <v>4.7050000000000001</v>
      </c>
      <c r="CP1460">
        <v>-0.14099999999999999</v>
      </c>
      <c r="CQ1460" t="s">
        <v>179</v>
      </c>
      <c r="CR1460" t="s">
        <v>324</v>
      </c>
      <c r="CS1460">
        <v>12.377000000000001</v>
      </c>
      <c r="CT1460" t="s">
        <v>324</v>
      </c>
      <c r="CU1460" t="s">
        <v>324</v>
      </c>
      <c r="CV1460" t="s">
        <v>324</v>
      </c>
      <c r="CW1460" t="s">
        <v>324</v>
      </c>
      <c r="CX1460" t="s">
        <v>324</v>
      </c>
      <c r="CY1460" t="s">
        <v>324</v>
      </c>
      <c r="CZ1460" t="s">
        <v>324</v>
      </c>
      <c r="DA1460" t="s">
        <v>324</v>
      </c>
      <c r="DB1460" t="s">
        <v>324</v>
      </c>
      <c r="DC1460" t="s">
        <v>324</v>
      </c>
    </row>
    <row r="1461" spans="1:107" x14ac:dyDescent="0.45">
      <c r="A1461">
        <v>2024</v>
      </c>
      <c r="B1461">
        <v>5</v>
      </c>
      <c r="C1461" t="s">
        <v>114</v>
      </c>
      <c r="D1461">
        <v>6452</v>
      </c>
      <c r="E1461" t="s">
        <v>380</v>
      </c>
      <c r="F1461" t="s">
        <v>323</v>
      </c>
      <c r="G1461" t="s">
        <v>244</v>
      </c>
      <c r="H1461">
        <v>920.37400000000002</v>
      </c>
      <c r="I1461">
        <v>69.992999999999995</v>
      </c>
      <c r="J1461">
        <v>32.448</v>
      </c>
      <c r="K1461" t="s">
        <v>324</v>
      </c>
      <c r="L1461">
        <v>1022.8150000000001</v>
      </c>
      <c r="M1461">
        <v>100602</v>
      </c>
      <c r="N1461">
        <v>904</v>
      </c>
      <c r="O1461">
        <v>718</v>
      </c>
      <c r="P1461" t="s">
        <v>324</v>
      </c>
      <c r="Q1461">
        <v>102224</v>
      </c>
      <c r="R1461" t="s">
        <v>324</v>
      </c>
      <c r="S1461" t="s">
        <v>324</v>
      </c>
      <c r="T1461" t="s">
        <v>324</v>
      </c>
      <c r="U1461" t="s">
        <v>324</v>
      </c>
      <c r="V1461">
        <v>0</v>
      </c>
      <c r="W1461" t="s">
        <v>324</v>
      </c>
      <c r="X1461" t="s">
        <v>324</v>
      </c>
      <c r="Y1461" t="s">
        <v>324</v>
      </c>
      <c r="Z1461" t="s">
        <v>324</v>
      </c>
      <c r="AA1461">
        <v>0</v>
      </c>
      <c r="AB1461">
        <v>63774.887999999999</v>
      </c>
      <c r="AC1461">
        <v>2551.9409999999998</v>
      </c>
      <c r="AD1461">
        <v>515.53499999999997</v>
      </c>
      <c r="AE1461" t="s">
        <v>324</v>
      </c>
      <c r="AF1461">
        <v>66842.364000000001</v>
      </c>
      <c r="AG1461" t="s">
        <v>324</v>
      </c>
      <c r="AH1461" t="s">
        <v>324</v>
      </c>
      <c r="AI1461" t="s">
        <v>324</v>
      </c>
      <c r="AJ1461" t="s">
        <v>324</v>
      </c>
      <c r="AK1461">
        <v>0</v>
      </c>
      <c r="AL1461" t="s">
        <v>324</v>
      </c>
      <c r="AM1461" t="s">
        <v>324</v>
      </c>
      <c r="AN1461" t="s">
        <v>324</v>
      </c>
      <c r="AO1461" t="s">
        <v>324</v>
      </c>
      <c r="AP1461">
        <v>0</v>
      </c>
      <c r="AQ1461" t="s">
        <v>324</v>
      </c>
      <c r="AR1461" t="s">
        <v>324</v>
      </c>
      <c r="AS1461" t="s">
        <v>324</v>
      </c>
      <c r="AT1461" t="s">
        <v>324</v>
      </c>
      <c r="AU1461">
        <v>0</v>
      </c>
      <c r="AV1461" t="s">
        <v>324</v>
      </c>
      <c r="AW1461" t="s">
        <v>324</v>
      </c>
      <c r="AX1461" t="s">
        <v>324</v>
      </c>
      <c r="AY1461" t="s">
        <v>324</v>
      </c>
      <c r="AZ1461">
        <v>0</v>
      </c>
      <c r="BA1461" t="s">
        <v>324</v>
      </c>
      <c r="BB1461" t="s">
        <v>324</v>
      </c>
      <c r="BC1461" t="s">
        <v>324</v>
      </c>
      <c r="BD1461" t="s">
        <v>324</v>
      </c>
      <c r="BE1461">
        <v>0</v>
      </c>
      <c r="BF1461" t="s">
        <v>324</v>
      </c>
      <c r="BG1461" t="s">
        <v>324</v>
      </c>
      <c r="BH1461" t="s">
        <v>324</v>
      </c>
      <c r="BI1461" t="s">
        <v>324</v>
      </c>
      <c r="BJ1461">
        <v>0</v>
      </c>
      <c r="BK1461">
        <v>1.9E-2</v>
      </c>
      <c r="BL1461">
        <v>1.9E-2</v>
      </c>
      <c r="BM1461">
        <v>4.2000000000000003E-2</v>
      </c>
      <c r="BN1461" t="s">
        <v>324</v>
      </c>
      <c r="BO1461">
        <v>0.08</v>
      </c>
      <c r="BP1461">
        <v>6</v>
      </c>
      <c r="BQ1461">
        <v>8</v>
      </c>
      <c r="BR1461">
        <v>4</v>
      </c>
      <c r="BS1461" t="s">
        <v>324</v>
      </c>
      <c r="BT1461">
        <v>18</v>
      </c>
      <c r="BU1461">
        <v>0.29399999999999998</v>
      </c>
      <c r="BV1461">
        <v>0.17699999999999999</v>
      </c>
      <c r="BW1461" t="s">
        <v>324</v>
      </c>
      <c r="BX1461" t="s">
        <v>324</v>
      </c>
      <c r="BY1461">
        <v>0.47099999999999997</v>
      </c>
      <c r="BZ1461" t="s">
        <v>324</v>
      </c>
      <c r="CA1461" t="s">
        <v>324</v>
      </c>
      <c r="CB1461">
        <v>5.9489999999999998</v>
      </c>
      <c r="CC1461" t="s">
        <v>324</v>
      </c>
      <c r="CD1461">
        <v>5.9489999999999998</v>
      </c>
      <c r="CE1461" t="s">
        <v>324</v>
      </c>
      <c r="CF1461" t="s">
        <v>324</v>
      </c>
      <c r="CG1461">
        <v>4</v>
      </c>
      <c r="CH1461" t="s">
        <v>324</v>
      </c>
      <c r="CI1461">
        <v>4</v>
      </c>
      <c r="CJ1461" t="s">
        <v>324</v>
      </c>
      <c r="CK1461" t="s">
        <v>324</v>
      </c>
      <c r="CL1461" t="s">
        <v>324</v>
      </c>
      <c r="CM1461" t="s">
        <v>324</v>
      </c>
      <c r="CN1461">
        <v>0</v>
      </c>
      <c r="CO1461">
        <v>920.39300000000003</v>
      </c>
      <c r="CP1461">
        <v>70.012</v>
      </c>
      <c r="CQ1461">
        <v>38.439</v>
      </c>
      <c r="CR1461">
        <v>0</v>
      </c>
      <c r="CS1461">
        <v>1028.8440000000001</v>
      </c>
      <c r="CT1461">
        <v>100608</v>
      </c>
      <c r="CU1461">
        <v>912</v>
      </c>
      <c r="CV1461">
        <v>726</v>
      </c>
      <c r="CW1461">
        <v>0</v>
      </c>
      <c r="CX1461">
        <v>102246</v>
      </c>
      <c r="CY1461">
        <v>63775.182000000001</v>
      </c>
      <c r="CZ1461">
        <v>2552.1179999999999</v>
      </c>
      <c r="DA1461">
        <v>515.53499999999997</v>
      </c>
      <c r="DB1461">
        <v>0</v>
      </c>
      <c r="DC1461">
        <v>66842.835000000006</v>
      </c>
    </row>
    <row r="1462" spans="1:107" x14ac:dyDescent="0.45">
      <c r="A1462">
        <v>2024</v>
      </c>
      <c r="B1462">
        <v>5</v>
      </c>
      <c r="C1462" t="s">
        <v>114</v>
      </c>
      <c r="D1462">
        <v>6455</v>
      </c>
      <c r="E1462" t="s">
        <v>381</v>
      </c>
      <c r="F1462" t="s">
        <v>323</v>
      </c>
      <c r="G1462" t="s">
        <v>244</v>
      </c>
      <c r="H1462">
        <v>775.73800000000006</v>
      </c>
      <c r="I1462">
        <v>50.652000000000001</v>
      </c>
      <c r="J1462">
        <v>11.608000000000001</v>
      </c>
      <c r="K1462" t="s">
        <v>324</v>
      </c>
      <c r="L1462">
        <v>837.99800000000005</v>
      </c>
      <c r="M1462">
        <v>88238</v>
      </c>
      <c r="N1462">
        <v>860</v>
      </c>
      <c r="O1462">
        <v>29</v>
      </c>
      <c r="P1462" t="s">
        <v>324</v>
      </c>
      <c r="Q1462">
        <v>89127</v>
      </c>
      <c r="R1462" t="s">
        <v>324</v>
      </c>
      <c r="S1462" t="s">
        <v>324</v>
      </c>
      <c r="T1462" t="s">
        <v>324</v>
      </c>
      <c r="U1462" t="s">
        <v>324</v>
      </c>
      <c r="V1462">
        <v>0</v>
      </c>
      <c r="W1462" t="s">
        <v>324</v>
      </c>
      <c r="X1462" t="s">
        <v>324</v>
      </c>
      <c r="Y1462" t="s">
        <v>324</v>
      </c>
      <c r="Z1462" t="s">
        <v>324</v>
      </c>
      <c r="AA1462">
        <v>0</v>
      </c>
      <c r="AB1462" t="s">
        <v>324</v>
      </c>
      <c r="AC1462" t="s">
        <v>324</v>
      </c>
      <c r="AD1462" t="s">
        <v>324</v>
      </c>
      <c r="AE1462" t="s">
        <v>324</v>
      </c>
      <c r="AF1462">
        <v>0</v>
      </c>
      <c r="AG1462" t="s">
        <v>324</v>
      </c>
      <c r="AH1462" t="s">
        <v>324</v>
      </c>
      <c r="AI1462" t="s">
        <v>324</v>
      </c>
      <c r="AJ1462" t="s">
        <v>324</v>
      </c>
      <c r="AK1462">
        <v>0</v>
      </c>
      <c r="AL1462" t="s">
        <v>324</v>
      </c>
      <c r="AM1462" t="s">
        <v>324</v>
      </c>
      <c r="AN1462" t="s">
        <v>324</v>
      </c>
      <c r="AO1462" t="s">
        <v>324</v>
      </c>
      <c r="AP1462">
        <v>0</v>
      </c>
      <c r="AQ1462" t="s">
        <v>324</v>
      </c>
      <c r="AR1462" t="s">
        <v>324</v>
      </c>
      <c r="AS1462" t="s">
        <v>324</v>
      </c>
      <c r="AT1462" t="s">
        <v>324</v>
      </c>
      <c r="AU1462">
        <v>0</v>
      </c>
      <c r="AV1462" t="s">
        <v>324</v>
      </c>
      <c r="AW1462" t="s">
        <v>324</v>
      </c>
      <c r="AX1462" t="s">
        <v>324</v>
      </c>
      <c r="AY1462" t="s">
        <v>324</v>
      </c>
      <c r="AZ1462">
        <v>0</v>
      </c>
      <c r="BA1462" t="s">
        <v>324</v>
      </c>
      <c r="BB1462" t="s">
        <v>324</v>
      </c>
      <c r="BC1462" t="s">
        <v>324</v>
      </c>
      <c r="BD1462" t="s">
        <v>324</v>
      </c>
      <c r="BE1462">
        <v>0</v>
      </c>
      <c r="BF1462" t="s">
        <v>324</v>
      </c>
      <c r="BG1462" t="s">
        <v>324</v>
      </c>
      <c r="BH1462" t="s">
        <v>324</v>
      </c>
      <c r="BI1462" t="s">
        <v>324</v>
      </c>
      <c r="BJ1462">
        <v>0</v>
      </c>
      <c r="BK1462">
        <v>2E-3</v>
      </c>
      <c r="BL1462">
        <v>1E-3</v>
      </c>
      <c r="BM1462">
        <v>0</v>
      </c>
      <c r="BN1462" t="s">
        <v>324</v>
      </c>
      <c r="BO1462">
        <v>3.0000000000000001E-3</v>
      </c>
      <c r="BP1462">
        <v>1</v>
      </c>
      <c r="BQ1462">
        <v>1</v>
      </c>
      <c r="BR1462">
        <v>0</v>
      </c>
      <c r="BS1462" t="s">
        <v>324</v>
      </c>
      <c r="BT1462">
        <v>2</v>
      </c>
      <c r="BU1462" t="s">
        <v>324</v>
      </c>
      <c r="BV1462" t="s">
        <v>324</v>
      </c>
      <c r="BW1462" t="s">
        <v>324</v>
      </c>
      <c r="BX1462" t="s">
        <v>324</v>
      </c>
      <c r="BY1462">
        <v>0</v>
      </c>
      <c r="BZ1462" t="s">
        <v>324</v>
      </c>
      <c r="CA1462">
        <v>0.2</v>
      </c>
      <c r="CB1462">
        <v>0.2</v>
      </c>
      <c r="CC1462" t="s">
        <v>324</v>
      </c>
      <c r="CD1462">
        <v>0.4</v>
      </c>
      <c r="CE1462" t="s">
        <v>324</v>
      </c>
      <c r="CF1462">
        <v>1</v>
      </c>
      <c r="CG1462">
        <v>1</v>
      </c>
      <c r="CH1462" t="s">
        <v>324</v>
      </c>
      <c r="CI1462">
        <v>2</v>
      </c>
      <c r="CJ1462" t="s">
        <v>324</v>
      </c>
      <c r="CK1462" t="s">
        <v>324</v>
      </c>
      <c r="CL1462" t="s">
        <v>324</v>
      </c>
      <c r="CM1462" t="s">
        <v>324</v>
      </c>
      <c r="CN1462">
        <v>0</v>
      </c>
      <c r="CO1462">
        <v>775.74</v>
      </c>
      <c r="CP1462">
        <v>50.853000000000002</v>
      </c>
      <c r="CQ1462">
        <v>11.808</v>
      </c>
      <c r="CR1462">
        <v>0</v>
      </c>
      <c r="CS1462">
        <v>838.40099999999995</v>
      </c>
      <c r="CT1462">
        <v>88239</v>
      </c>
      <c r="CU1462">
        <v>862</v>
      </c>
      <c r="CV1462">
        <v>30</v>
      </c>
      <c r="CW1462">
        <v>0</v>
      </c>
      <c r="CX1462">
        <v>89131</v>
      </c>
      <c r="CY1462">
        <v>0</v>
      </c>
      <c r="CZ1462">
        <v>0</v>
      </c>
      <c r="DA1462">
        <v>0</v>
      </c>
      <c r="DB1462">
        <v>0</v>
      </c>
      <c r="DC1462">
        <v>0</v>
      </c>
    </row>
    <row r="1463" spans="1:107" x14ac:dyDescent="0.45">
      <c r="A1463">
        <v>2024</v>
      </c>
      <c r="B1463">
        <v>5</v>
      </c>
      <c r="C1463" t="s">
        <v>114</v>
      </c>
      <c r="D1463">
        <v>6457</v>
      </c>
      <c r="E1463" t="s">
        <v>382</v>
      </c>
      <c r="F1463" t="s">
        <v>323</v>
      </c>
      <c r="G1463" t="s">
        <v>244</v>
      </c>
      <c r="H1463">
        <v>2.6680000000000001</v>
      </c>
      <c r="I1463">
        <v>1.3069999999999999</v>
      </c>
      <c r="J1463">
        <v>0</v>
      </c>
      <c r="K1463">
        <v>0</v>
      </c>
      <c r="L1463">
        <v>3.9750000000000001</v>
      </c>
      <c r="M1463">
        <v>568</v>
      </c>
      <c r="N1463">
        <v>10</v>
      </c>
      <c r="O1463">
        <v>0</v>
      </c>
      <c r="P1463">
        <v>0</v>
      </c>
      <c r="Q1463">
        <v>578</v>
      </c>
      <c r="R1463">
        <v>0</v>
      </c>
      <c r="S1463">
        <v>0</v>
      </c>
      <c r="T1463">
        <v>0</v>
      </c>
      <c r="U1463">
        <v>0</v>
      </c>
      <c r="V1463">
        <v>0</v>
      </c>
      <c r="W1463">
        <v>0</v>
      </c>
      <c r="X1463">
        <v>0</v>
      </c>
      <c r="Y1463">
        <v>0</v>
      </c>
      <c r="Z1463">
        <v>0</v>
      </c>
      <c r="AA1463">
        <v>0</v>
      </c>
      <c r="AB1463">
        <v>0</v>
      </c>
      <c r="AC1463">
        <v>0</v>
      </c>
      <c r="AD1463">
        <v>0</v>
      </c>
      <c r="AE1463">
        <v>0</v>
      </c>
      <c r="AF1463">
        <v>0</v>
      </c>
      <c r="AG1463">
        <v>0</v>
      </c>
      <c r="AH1463">
        <v>0</v>
      </c>
      <c r="AI1463">
        <v>0</v>
      </c>
      <c r="AJ1463">
        <v>0</v>
      </c>
      <c r="AK1463">
        <v>0</v>
      </c>
      <c r="AL1463">
        <v>0</v>
      </c>
      <c r="AM1463">
        <v>0</v>
      </c>
      <c r="AN1463">
        <v>0</v>
      </c>
      <c r="AO1463">
        <v>0</v>
      </c>
      <c r="AP1463">
        <v>0</v>
      </c>
      <c r="AQ1463">
        <v>0</v>
      </c>
      <c r="AR1463">
        <v>0</v>
      </c>
      <c r="AS1463">
        <v>0</v>
      </c>
      <c r="AT1463">
        <v>0</v>
      </c>
      <c r="AU1463">
        <v>0</v>
      </c>
      <c r="AV1463">
        <v>0</v>
      </c>
      <c r="AW1463">
        <v>0</v>
      </c>
      <c r="AX1463">
        <v>0</v>
      </c>
      <c r="AY1463">
        <v>0</v>
      </c>
      <c r="AZ1463">
        <v>0</v>
      </c>
      <c r="BA1463">
        <v>0</v>
      </c>
      <c r="BB1463">
        <v>0</v>
      </c>
      <c r="BC1463">
        <v>0</v>
      </c>
      <c r="BD1463">
        <v>0</v>
      </c>
      <c r="BE1463">
        <v>0</v>
      </c>
      <c r="BF1463">
        <v>0</v>
      </c>
      <c r="BG1463">
        <v>0</v>
      </c>
      <c r="BH1463">
        <v>0</v>
      </c>
      <c r="BI1463">
        <v>0</v>
      </c>
      <c r="BJ1463">
        <v>0</v>
      </c>
      <c r="BK1463">
        <v>0</v>
      </c>
      <c r="BL1463">
        <v>0</v>
      </c>
      <c r="BM1463">
        <v>0</v>
      </c>
      <c r="BN1463">
        <v>0</v>
      </c>
      <c r="BO1463">
        <v>0</v>
      </c>
      <c r="BP1463">
        <v>0</v>
      </c>
      <c r="BQ1463">
        <v>0</v>
      </c>
      <c r="BR1463">
        <v>0</v>
      </c>
      <c r="BS1463">
        <v>0</v>
      </c>
      <c r="BT1463">
        <v>0</v>
      </c>
      <c r="BU1463">
        <v>0</v>
      </c>
      <c r="BV1463">
        <v>0</v>
      </c>
      <c r="BW1463">
        <v>0</v>
      </c>
      <c r="BX1463">
        <v>0</v>
      </c>
      <c r="BY1463">
        <v>0</v>
      </c>
      <c r="BZ1463">
        <v>0</v>
      </c>
      <c r="CA1463">
        <v>0</v>
      </c>
      <c r="CB1463">
        <v>0</v>
      </c>
      <c r="CC1463">
        <v>0</v>
      </c>
      <c r="CD1463">
        <v>0</v>
      </c>
      <c r="CE1463">
        <v>0</v>
      </c>
      <c r="CF1463">
        <v>0</v>
      </c>
      <c r="CG1463">
        <v>0</v>
      </c>
      <c r="CH1463">
        <v>0</v>
      </c>
      <c r="CI1463">
        <v>0</v>
      </c>
      <c r="CJ1463">
        <v>0</v>
      </c>
      <c r="CK1463">
        <v>0</v>
      </c>
      <c r="CL1463">
        <v>0</v>
      </c>
      <c r="CM1463">
        <v>0</v>
      </c>
      <c r="CN1463">
        <v>0</v>
      </c>
      <c r="CO1463">
        <v>2.6680000000000001</v>
      </c>
      <c r="CP1463">
        <v>1.3069999999999999</v>
      </c>
      <c r="CQ1463" t="s">
        <v>179</v>
      </c>
      <c r="CR1463">
        <v>0</v>
      </c>
      <c r="CS1463">
        <v>3.9750000000000001</v>
      </c>
      <c r="CT1463">
        <v>568</v>
      </c>
      <c r="CU1463">
        <v>10</v>
      </c>
      <c r="CV1463">
        <v>0</v>
      </c>
      <c r="CW1463">
        <v>0</v>
      </c>
      <c r="CX1463">
        <v>578</v>
      </c>
      <c r="CY1463">
        <v>0</v>
      </c>
      <c r="CZ1463">
        <v>0</v>
      </c>
      <c r="DA1463">
        <v>0</v>
      </c>
      <c r="DB1463">
        <v>0</v>
      </c>
      <c r="DC1463">
        <v>0</v>
      </c>
    </row>
    <row r="1464" spans="1:107" x14ac:dyDescent="0.45">
      <c r="A1464">
        <v>2024</v>
      </c>
      <c r="B1464">
        <v>5</v>
      </c>
      <c r="C1464" t="s">
        <v>114</v>
      </c>
      <c r="D1464">
        <v>9617</v>
      </c>
      <c r="E1464" t="s">
        <v>383</v>
      </c>
      <c r="F1464" t="s">
        <v>323</v>
      </c>
      <c r="G1464" t="s">
        <v>247</v>
      </c>
      <c r="H1464">
        <v>50.904000000000003</v>
      </c>
      <c r="I1464">
        <v>9.5549999999999997</v>
      </c>
      <c r="J1464" t="s">
        <v>324</v>
      </c>
      <c r="K1464" t="s">
        <v>324</v>
      </c>
      <c r="L1464">
        <v>60.459000000000003</v>
      </c>
      <c r="M1464">
        <v>5821</v>
      </c>
      <c r="N1464">
        <v>119</v>
      </c>
      <c r="O1464" t="s">
        <v>324</v>
      </c>
      <c r="P1464" t="s">
        <v>324</v>
      </c>
      <c r="Q1464">
        <v>5940</v>
      </c>
      <c r="R1464" t="s">
        <v>324</v>
      </c>
      <c r="S1464" t="s">
        <v>324</v>
      </c>
      <c r="T1464" t="s">
        <v>324</v>
      </c>
      <c r="U1464" t="s">
        <v>324</v>
      </c>
      <c r="V1464">
        <v>0</v>
      </c>
      <c r="W1464" t="s">
        <v>324</v>
      </c>
      <c r="X1464" t="s">
        <v>324</v>
      </c>
      <c r="Y1464" t="s">
        <v>324</v>
      </c>
      <c r="Z1464" t="s">
        <v>324</v>
      </c>
      <c r="AA1464">
        <v>0</v>
      </c>
      <c r="AB1464">
        <v>2406.8870000000002</v>
      </c>
      <c r="AC1464">
        <v>342.69</v>
      </c>
      <c r="AD1464" t="s">
        <v>324</v>
      </c>
      <c r="AE1464" t="s">
        <v>324</v>
      </c>
      <c r="AF1464">
        <v>2749.5770000000002</v>
      </c>
      <c r="AG1464" t="s">
        <v>324</v>
      </c>
      <c r="AH1464" t="s">
        <v>324</v>
      </c>
      <c r="AI1464" t="s">
        <v>324</v>
      </c>
      <c r="AJ1464" t="s">
        <v>324</v>
      </c>
      <c r="AK1464">
        <v>0</v>
      </c>
      <c r="AL1464" t="s">
        <v>324</v>
      </c>
      <c r="AM1464" t="s">
        <v>324</v>
      </c>
      <c r="AN1464" t="s">
        <v>324</v>
      </c>
      <c r="AO1464" t="s">
        <v>324</v>
      </c>
      <c r="AP1464">
        <v>0</v>
      </c>
      <c r="AQ1464" t="s">
        <v>324</v>
      </c>
      <c r="AR1464" t="s">
        <v>324</v>
      </c>
      <c r="AS1464" t="s">
        <v>324</v>
      </c>
      <c r="AT1464" t="s">
        <v>324</v>
      </c>
      <c r="AU1464">
        <v>0</v>
      </c>
      <c r="AV1464" t="s">
        <v>324</v>
      </c>
      <c r="AW1464" t="s">
        <v>324</v>
      </c>
      <c r="AX1464" t="s">
        <v>324</v>
      </c>
      <c r="AY1464" t="s">
        <v>324</v>
      </c>
      <c r="AZ1464">
        <v>0</v>
      </c>
      <c r="BA1464" t="s">
        <v>324</v>
      </c>
      <c r="BB1464" t="s">
        <v>324</v>
      </c>
      <c r="BC1464" t="s">
        <v>324</v>
      </c>
      <c r="BD1464" t="s">
        <v>324</v>
      </c>
      <c r="BE1464">
        <v>0</v>
      </c>
      <c r="BF1464" t="s">
        <v>324</v>
      </c>
      <c r="BG1464" t="s">
        <v>324</v>
      </c>
      <c r="BH1464" t="s">
        <v>324</v>
      </c>
      <c r="BI1464" t="s">
        <v>324</v>
      </c>
      <c r="BJ1464">
        <v>0</v>
      </c>
      <c r="BK1464" t="s">
        <v>324</v>
      </c>
      <c r="BL1464" t="s">
        <v>324</v>
      </c>
      <c r="BM1464" t="s">
        <v>324</v>
      </c>
      <c r="BN1464" t="s">
        <v>324</v>
      </c>
      <c r="BO1464">
        <v>0</v>
      </c>
      <c r="BP1464" t="s">
        <v>324</v>
      </c>
      <c r="BQ1464" t="s">
        <v>324</v>
      </c>
      <c r="BR1464" t="s">
        <v>324</v>
      </c>
      <c r="BS1464" t="s">
        <v>324</v>
      </c>
      <c r="BT1464">
        <v>0</v>
      </c>
      <c r="BU1464" t="s">
        <v>324</v>
      </c>
      <c r="BV1464" t="s">
        <v>324</v>
      </c>
      <c r="BW1464" t="s">
        <v>324</v>
      </c>
      <c r="BX1464" t="s">
        <v>324</v>
      </c>
      <c r="BY1464">
        <v>0</v>
      </c>
      <c r="BZ1464" t="s">
        <v>324</v>
      </c>
      <c r="CA1464" t="s">
        <v>324</v>
      </c>
      <c r="CB1464" t="s">
        <v>324</v>
      </c>
      <c r="CC1464" t="s">
        <v>324</v>
      </c>
      <c r="CD1464">
        <v>0</v>
      </c>
      <c r="CE1464" t="s">
        <v>324</v>
      </c>
      <c r="CF1464" t="s">
        <v>324</v>
      </c>
      <c r="CG1464" t="s">
        <v>324</v>
      </c>
      <c r="CH1464" t="s">
        <v>324</v>
      </c>
      <c r="CI1464">
        <v>0</v>
      </c>
      <c r="CJ1464" t="s">
        <v>324</v>
      </c>
      <c r="CK1464" t="s">
        <v>324</v>
      </c>
      <c r="CL1464" t="s">
        <v>324</v>
      </c>
      <c r="CM1464" t="s">
        <v>324</v>
      </c>
      <c r="CN1464">
        <v>0</v>
      </c>
      <c r="CO1464">
        <v>50.904000000000003</v>
      </c>
      <c r="CP1464">
        <v>9.5549999999999997</v>
      </c>
      <c r="CQ1464" t="s">
        <v>179</v>
      </c>
      <c r="CR1464">
        <v>0</v>
      </c>
      <c r="CS1464">
        <v>60.459000000000003</v>
      </c>
      <c r="CT1464">
        <v>5821</v>
      </c>
      <c r="CU1464">
        <v>119</v>
      </c>
      <c r="CV1464">
        <v>0</v>
      </c>
      <c r="CW1464">
        <v>0</v>
      </c>
      <c r="CX1464">
        <v>5940</v>
      </c>
      <c r="CY1464">
        <v>2406.8870000000002</v>
      </c>
      <c r="CZ1464">
        <v>342.69</v>
      </c>
      <c r="DA1464">
        <v>0</v>
      </c>
      <c r="DB1464">
        <v>0</v>
      </c>
      <c r="DC1464">
        <v>2749.5770000000002</v>
      </c>
    </row>
    <row r="1465" spans="1:107" x14ac:dyDescent="0.45">
      <c r="A1465">
        <v>2024</v>
      </c>
      <c r="B1465">
        <v>5</v>
      </c>
      <c r="C1465" t="s">
        <v>114</v>
      </c>
      <c r="D1465">
        <v>18454</v>
      </c>
      <c r="E1465" t="s">
        <v>384</v>
      </c>
      <c r="F1465" t="s">
        <v>323</v>
      </c>
      <c r="G1465" t="s">
        <v>247</v>
      </c>
      <c r="H1465">
        <v>300.98099999999999</v>
      </c>
      <c r="I1465">
        <v>30.768000000000001</v>
      </c>
      <c r="J1465">
        <v>0.74</v>
      </c>
      <c r="K1465" t="s">
        <v>324</v>
      </c>
      <c r="L1465">
        <v>332.48899999999998</v>
      </c>
      <c r="M1465">
        <v>26630</v>
      </c>
      <c r="N1465">
        <v>279</v>
      </c>
      <c r="O1465">
        <v>3</v>
      </c>
      <c r="P1465" t="s">
        <v>324</v>
      </c>
      <c r="Q1465">
        <v>26912</v>
      </c>
      <c r="R1465">
        <v>16.5</v>
      </c>
      <c r="S1465">
        <v>1</v>
      </c>
      <c r="T1465" t="s">
        <v>324</v>
      </c>
      <c r="U1465" t="s">
        <v>324</v>
      </c>
      <c r="V1465">
        <v>17.5</v>
      </c>
      <c r="W1465">
        <v>750</v>
      </c>
      <c r="X1465">
        <v>47</v>
      </c>
      <c r="Y1465" t="s">
        <v>324</v>
      </c>
      <c r="Z1465" t="s">
        <v>324</v>
      </c>
      <c r="AA1465">
        <v>797</v>
      </c>
      <c r="AB1465">
        <v>20728.788</v>
      </c>
      <c r="AC1465">
        <v>887.59199999999998</v>
      </c>
      <c r="AD1465">
        <v>61.841999999999999</v>
      </c>
      <c r="AE1465" t="s">
        <v>324</v>
      </c>
      <c r="AF1465">
        <v>21678.222000000002</v>
      </c>
      <c r="AG1465">
        <v>12.093999999999999</v>
      </c>
      <c r="AH1465">
        <v>2.9000000000000001E-2</v>
      </c>
      <c r="AI1465" t="s">
        <v>324</v>
      </c>
      <c r="AJ1465" t="s">
        <v>324</v>
      </c>
      <c r="AK1465">
        <v>12.122999999999999</v>
      </c>
      <c r="AL1465">
        <v>1255</v>
      </c>
      <c r="AM1465">
        <v>1</v>
      </c>
      <c r="AN1465" t="s">
        <v>324</v>
      </c>
      <c r="AO1465" t="s">
        <v>324</v>
      </c>
      <c r="AP1465">
        <v>1256</v>
      </c>
      <c r="AQ1465" t="s">
        <v>324</v>
      </c>
      <c r="AR1465" t="s">
        <v>324</v>
      </c>
      <c r="AS1465" t="s">
        <v>324</v>
      </c>
      <c r="AT1465" t="s">
        <v>324</v>
      </c>
      <c r="AU1465">
        <v>0</v>
      </c>
      <c r="AV1465" t="s">
        <v>324</v>
      </c>
      <c r="AW1465" t="s">
        <v>324</v>
      </c>
      <c r="AX1465" t="s">
        <v>324</v>
      </c>
      <c r="AY1465" t="s">
        <v>324</v>
      </c>
      <c r="AZ1465">
        <v>0</v>
      </c>
      <c r="BA1465" t="s">
        <v>324</v>
      </c>
      <c r="BB1465" t="s">
        <v>324</v>
      </c>
      <c r="BC1465" t="s">
        <v>324</v>
      </c>
      <c r="BD1465" t="s">
        <v>324</v>
      </c>
      <c r="BE1465">
        <v>0</v>
      </c>
      <c r="BF1465" t="s">
        <v>324</v>
      </c>
      <c r="BG1465" t="s">
        <v>324</v>
      </c>
      <c r="BH1465" t="s">
        <v>324</v>
      </c>
      <c r="BI1465" t="s">
        <v>324</v>
      </c>
      <c r="BJ1465">
        <v>0</v>
      </c>
      <c r="BK1465" t="s">
        <v>324</v>
      </c>
      <c r="BL1465" t="s">
        <v>324</v>
      </c>
      <c r="BM1465" t="s">
        <v>324</v>
      </c>
      <c r="BN1465" t="s">
        <v>324</v>
      </c>
      <c r="BO1465">
        <v>0</v>
      </c>
      <c r="BP1465" t="s">
        <v>324</v>
      </c>
      <c r="BQ1465" t="s">
        <v>324</v>
      </c>
      <c r="BR1465" t="s">
        <v>324</v>
      </c>
      <c r="BS1465" t="s">
        <v>324</v>
      </c>
      <c r="BT1465">
        <v>0</v>
      </c>
      <c r="BU1465" t="s">
        <v>324</v>
      </c>
      <c r="BV1465" t="s">
        <v>324</v>
      </c>
      <c r="BW1465" t="s">
        <v>324</v>
      </c>
      <c r="BX1465" t="s">
        <v>324</v>
      </c>
      <c r="BY1465">
        <v>0</v>
      </c>
      <c r="BZ1465" t="s">
        <v>324</v>
      </c>
      <c r="CA1465">
        <v>0.05</v>
      </c>
      <c r="CB1465" t="s">
        <v>324</v>
      </c>
      <c r="CC1465" t="s">
        <v>324</v>
      </c>
      <c r="CD1465">
        <v>0.05</v>
      </c>
      <c r="CE1465" t="s">
        <v>324</v>
      </c>
      <c r="CF1465">
        <v>1</v>
      </c>
      <c r="CG1465" t="s">
        <v>324</v>
      </c>
      <c r="CH1465" t="s">
        <v>324</v>
      </c>
      <c r="CI1465">
        <v>1</v>
      </c>
      <c r="CJ1465" t="s">
        <v>324</v>
      </c>
      <c r="CK1465" t="s">
        <v>324</v>
      </c>
      <c r="CL1465" t="s">
        <v>324</v>
      </c>
      <c r="CM1465" t="s">
        <v>324</v>
      </c>
      <c r="CN1465">
        <v>0</v>
      </c>
      <c r="CO1465">
        <v>317.48099999999999</v>
      </c>
      <c r="CP1465">
        <v>31.818000000000001</v>
      </c>
      <c r="CQ1465">
        <v>0.74</v>
      </c>
      <c r="CR1465">
        <v>0</v>
      </c>
      <c r="CS1465">
        <v>350.03899999999999</v>
      </c>
      <c r="CT1465">
        <v>27380</v>
      </c>
      <c r="CU1465">
        <v>327</v>
      </c>
      <c r="CV1465">
        <v>3</v>
      </c>
      <c r="CW1465">
        <v>0</v>
      </c>
      <c r="CX1465">
        <v>27710</v>
      </c>
      <c r="CY1465">
        <v>20728.788</v>
      </c>
      <c r="CZ1465">
        <v>887.59199999999998</v>
      </c>
      <c r="DA1465">
        <v>61.841999999999999</v>
      </c>
      <c r="DB1465">
        <v>0</v>
      </c>
      <c r="DC1465">
        <v>21678.222000000002</v>
      </c>
    </row>
    <row r="1466" spans="1:107" x14ac:dyDescent="0.45">
      <c r="A1466">
        <v>2024</v>
      </c>
      <c r="B1466">
        <v>5</v>
      </c>
      <c r="C1466" t="s">
        <v>114</v>
      </c>
      <c r="D1466">
        <v>99999</v>
      </c>
      <c r="E1466" t="s">
        <v>329</v>
      </c>
      <c r="F1466" t="s">
        <v>323</v>
      </c>
      <c r="H1466">
        <v>209.25399999999999</v>
      </c>
      <c r="I1466">
        <v>22.762</v>
      </c>
      <c r="J1466">
        <v>0.28699999999999998</v>
      </c>
      <c r="K1466" t="s">
        <v>324</v>
      </c>
      <c r="L1466">
        <v>232.303</v>
      </c>
      <c r="M1466" t="s">
        <v>324</v>
      </c>
      <c r="N1466" t="s">
        <v>324</v>
      </c>
      <c r="O1466" t="s">
        <v>324</v>
      </c>
      <c r="P1466" t="s">
        <v>324</v>
      </c>
      <c r="Q1466" t="s">
        <v>324</v>
      </c>
      <c r="R1466">
        <v>-2.8780000000000001</v>
      </c>
      <c r="S1466">
        <v>-0.17399999999999999</v>
      </c>
      <c r="T1466" t="s">
        <v>324</v>
      </c>
      <c r="U1466" t="s">
        <v>324</v>
      </c>
      <c r="V1466">
        <v>-3.052</v>
      </c>
      <c r="W1466" t="s">
        <v>324</v>
      </c>
      <c r="X1466" t="s">
        <v>324</v>
      </c>
      <c r="Y1466" t="s">
        <v>324</v>
      </c>
      <c r="Z1466" t="s">
        <v>324</v>
      </c>
      <c r="AA1466" t="s">
        <v>324</v>
      </c>
      <c r="AB1466" t="s">
        <v>324</v>
      </c>
      <c r="AC1466" t="s">
        <v>324</v>
      </c>
      <c r="AD1466" t="s">
        <v>324</v>
      </c>
      <c r="AE1466" t="s">
        <v>324</v>
      </c>
      <c r="AF1466" t="s">
        <v>324</v>
      </c>
      <c r="AG1466">
        <v>-2.109</v>
      </c>
      <c r="AH1466">
        <v>-5.0000000000000001E-3</v>
      </c>
      <c r="AI1466" t="s">
        <v>324</v>
      </c>
      <c r="AJ1466" t="s">
        <v>324</v>
      </c>
      <c r="AK1466">
        <v>-2.1139999999999999</v>
      </c>
      <c r="AL1466" t="s">
        <v>324</v>
      </c>
      <c r="AM1466" t="s">
        <v>324</v>
      </c>
      <c r="AN1466" t="s">
        <v>324</v>
      </c>
      <c r="AO1466" t="s">
        <v>324</v>
      </c>
      <c r="AP1466" t="s">
        <v>324</v>
      </c>
      <c r="AQ1466" t="s">
        <v>324</v>
      </c>
      <c r="AR1466" t="s">
        <v>324</v>
      </c>
      <c r="AS1466" t="s">
        <v>324</v>
      </c>
      <c r="AT1466" t="s">
        <v>324</v>
      </c>
      <c r="AU1466" t="s">
        <v>324</v>
      </c>
      <c r="AV1466" t="s">
        <v>324</v>
      </c>
      <c r="AW1466" t="s">
        <v>324</v>
      </c>
      <c r="AX1466" t="s">
        <v>324</v>
      </c>
      <c r="AY1466" t="s">
        <v>324</v>
      </c>
      <c r="AZ1466">
        <v>0</v>
      </c>
      <c r="BA1466" t="s">
        <v>324</v>
      </c>
      <c r="BB1466" t="s">
        <v>324</v>
      </c>
      <c r="BC1466" t="s">
        <v>324</v>
      </c>
      <c r="BD1466" t="s">
        <v>324</v>
      </c>
      <c r="BE1466" t="s">
        <v>324</v>
      </c>
      <c r="BF1466" t="s">
        <v>324</v>
      </c>
      <c r="BG1466" t="s">
        <v>324</v>
      </c>
      <c r="BH1466" t="s">
        <v>324</v>
      </c>
      <c r="BI1466" t="s">
        <v>324</v>
      </c>
      <c r="BJ1466" t="s">
        <v>324</v>
      </c>
      <c r="BK1466" t="s">
        <v>324</v>
      </c>
      <c r="BL1466" t="s">
        <v>324</v>
      </c>
      <c r="BM1466" t="s">
        <v>324</v>
      </c>
      <c r="BN1466" t="s">
        <v>324</v>
      </c>
      <c r="BO1466" t="s">
        <v>324</v>
      </c>
      <c r="BP1466" t="s">
        <v>324</v>
      </c>
      <c r="BQ1466" t="s">
        <v>324</v>
      </c>
      <c r="BR1466" t="s">
        <v>324</v>
      </c>
      <c r="BS1466" t="s">
        <v>324</v>
      </c>
      <c r="BT1466" t="s">
        <v>324</v>
      </c>
      <c r="BU1466" t="s">
        <v>324</v>
      </c>
      <c r="BV1466" t="s">
        <v>324</v>
      </c>
      <c r="BW1466" t="s">
        <v>324</v>
      </c>
      <c r="BX1466" t="s">
        <v>324</v>
      </c>
      <c r="BY1466" t="s">
        <v>324</v>
      </c>
      <c r="BZ1466" t="s">
        <v>324</v>
      </c>
      <c r="CA1466" t="s">
        <v>324</v>
      </c>
      <c r="CB1466" t="s">
        <v>324</v>
      </c>
      <c r="CC1466" t="s">
        <v>324</v>
      </c>
      <c r="CD1466" t="s">
        <v>324</v>
      </c>
      <c r="CE1466" t="s">
        <v>324</v>
      </c>
      <c r="CF1466" t="s">
        <v>324</v>
      </c>
      <c r="CG1466" t="s">
        <v>324</v>
      </c>
      <c r="CH1466" t="s">
        <v>324</v>
      </c>
      <c r="CI1466" t="s">
        <v>324</v>
      </c>
      <c r="CJ1466" t="s">
        <v>324</v>
      </c>
      <c r="CK1466" t="s">
        <v>324</v>
      </c>
      <c r="CL1466" t="s">
        <v>324</v>
      </c>
      <c r="CM1466" t="s">
        <v>324</v>
      </c>
      <c r="CN1466" t="s">
        <v>324</v>
      </c>
      <c r="CO1466">
        <v>206.37700000000001</v>
      </c>
      <c r="CP1466">
        <v>22.587</v>
      </c>
      <c r="CQ1466">
        <v>0.28699999999999998</v>
      </c>
      <c r="CR1466" t="s">
        <v>324</v>
      </c>
      <c r="CS1466">
        <v>229.251</v>
      </c>
      <c r="CT1466" t="s">
        <v>324</v>
      </c>
      <c r="CU1466" t="s">
        <v>324</v>
      </c>
      <c r="CV1466" t="s">
        <v>324</v>
      </c>
      <c r="CW1466" t="s">
        <v>324</v>
      </c>
      <c r="CX1466" t="s">
        <v>324</v>
      </c>
      <c r="CY1466" t="s">
        <v>324</v>
      </c>
      <c r="CZ1466" t="s">
        <v>324</v>
      </c>
      <c r="DA1466" t="s">
        <v>324</v>
      </c>
      <c r="DB1466" t="s">
        <v>324</v>
      </c>
      <c r="DC1466" t="s">
        <v>324</v>
      </c>
    </row>
    <row r="1467" spans="1:107" x14ac:dyDescent="0.45">
      <c r="A1467">
        <v>2024</v>
      </c>
      <c r="B1467">
        <v>5</v>
      </c>
      <c r="C1467" t="s">
        <v>117</v>
      </c>
      <c r="D1467">
        <v>3916</v>
      </c>
      <c r="E1467" t="s">
        <v>385</v>
      </c>
      <c r="F1467" t="s">
        <v>323</v>
      </c>
      <c r="G1467" t="s">
        <v>244</v>
      </c>
      <c r="H1467">
        <v>3.8039999999999998</v>
      </c>
      <c r="I1467">
        <v>3.5409999999999999</v>
      </c>
      <c r="J1467" t="s">
        <v>324</v>
      </c>
      <c r="K1467" t="s">
        <v>324</v>
      </c>
      <c r="L1467">
        <v>7.3449999999999998</v>
      </c>
      <c r="M1467">
        <v>586</v>
      </c>
      <c r="N1467">
        <v>43</v>
      </c>
      <c r="O1467" t="s">
        <v>324</v>
      </c>
      <c r="P1467" t="s">
        <v>324</v>
      </c>
      <c r="Q1467">
        <v>629</v>
      </c>
      <c r="R1467" t="s">
        <v>324</v>
      </c>
      <c r="S1467" t="s">
        <v>324</v>
      </c>
      <c r="T1467" t="s">
        <v>324</v>
      </c>
      <c r="U1467" t="s">
        <v>324</v>
      </c>
      <c r="V1467">
        <v>0</v>
      </c>
      <c r="W1467" t="s">
        <v>324</v>
      </c>
      <c r="X1467" t="s">
        <v>324</v>
      </c>
      <c r="Y1467" t="s">
        <v>324</v>
      </c>
      <c r="Z1467" t="s">
        <v>324</v>
      </c>
      <c r="AA1467">
        <v>0</v>
      </c>
      <c r="AB1467">
        <v>45.122999999999998</v>
      </c>
      <c r="AC1467">
        <v>21.544</v>
      </c>
      <c r="AD1467" t="s">
        <v>324</v>
      </c>
      <c r="AE1467" t="s">
        <v>324</v>
      </c>
      <c r="AF1467">
        <v>66.667000000000002</v>
      </c>
      <c r="AG1467" t="s">
        <v>324</v>
      </c>
      <c r="AH1467">
        <v>1</v>
      </c>
      <c r="AI1467" t="s">
        <v>324</v>
      </c>
      <c r="AJ1467" t="s">
        <v>324</v>
      </c>
      <c r="AK1467">
        <v>1</v>
      </c>
      <c r="AL1467" t="s">
        <v>324</v>
      </c>
      <c r="AM1467">
        <v>1</v>
      </c>
      <c r="AN1467" t="s">
        <v>324</v>
      </c>
      <c r="AO1467" t="s">
        <v>324</v>
      </c>
      <c r="AP1467">
        <v>1</v>
      </c>
      <c r="AQ1467" t="s">
        <v>324</v>
      </c>
      <c r="AR1467">
        <v>4</v>
      </c>
      <c r="AS1467" t="s">
        <v>324</v>
      </c>
      <c r="AT1467" t="s">
        <v>324</v>
      </c>
      <c r="AU1467">
        <v>4</v>
      </c>
      <c r="AV1467" t="s">
        <v>324</v>
      </c>
      <c r="AW1467" t="s">
        <v>324</v>
      </c>
      <c r="AX1467" t="s">
        <v>324</v>
      </c>
      <c r="AY1467" t="s">
        <v>324</v>
      </c>
      <c r="AZ1467">
        <v>0</v>
      </c>
      <c r="BA1467" t="s">
        <v>324</v>
      </c>
      <c r="BB1467" t="s">
        <v>324</v>
      </c>
      <c r="BC1467" t="s">
        <v>324</v>
      </c>
      <c r="BD1467" t="s">
        <v>324</v>
      </c>
      <c r="BE1467">
        <v>0</v>
      </c>
      <c r="BF1467" t="s">
        <v>324</v>
      </c>
      <c r="BG1467" t="s">
        <v>324</v>
      </c>
      <c r="BH1467" t="s">
        <v>324</v>
      </c>
      <c r="BI1467" t="s">
        <v>324</v>
      </c>
      <c r="BJ1467">
        <v>0</v>
      </c>
      <c r="BK1467" t="s">
        <v>324</v>
      </c>
      <c r="BL1467" t="s">
        <v>324</v>
      </c>
      <c r="BM1467" t="s">
        <v>324</v>
      </c>
      <c r="BN1467" t="s">
        <v>324</v>
      </c>
      <c r="BO1467">
        <v>0</v>
      </c>
      <c r="BP1467" t="s">
        <v>324</v>
      </c>
      <c r="BQ1467" t="s">
        <v>324</v>
      </c>
      <c r="BR1467" t="s">
        <v>324</v>
      </c>
      <c r="BS1467" t="s">
        <v>324</v>
      </c>
      <c r="BT1467">
        <v>0</v>
      </c>
      <c r="BU1467" t="s">
        <v>324</v>
      </c>
      <c r="BV1467" t="s">
        <v>324</v>
      </c>
      <c r="BW1467" t="s">
        <v>324</v>
      </c>
      <c r="BX1467" t="s">
        <v>324</v>
      </c>
      <c r="BY1467">
        <v>0</v>
      </c>
      <c r="BZ1467" t="s">
        <v>324</v>
      </c>
      <c r="CA1467" t="s">
        <v>324</v>
      </c>
      <c r="CB1467" t="s">
        <v>324</v>
      </c>
      <c r="CC1467" t="s">
        <v>324</v>
      </c>
      <c r="CD1467">
        <v>0</v>
      </c>
      <c r="CE1467" t="s">
        <v>324</v>
      </c>
      <c r="CF1467" t="s">
        <v>324</v>
      </c>
      <c r="CG1467" t="s">
        <v>324</v>
      </c>
      <c r="CH1467" t="s">
        <v>324</v>
      </c>
      <c r="CI1467">
        <v>0</v>
      </c>
      <c r="CJ1467" t="s">
        <v>324</v>
      </c>
      <c r="CK1467" t="s">
        <v>324</v>
      </c>
      <c r="CL1467" t="s">
        <v>324</v>
      </c>
      <c r="CM1467" t="s">
        <v>324</v>
      </c>
      <c r="CN1467">
        <v>0</v>
      </c>
      <c r="CO1467">
        <v>3.8039999999999998</v>
      </c>
      <c r="CP1467">
        <v>3.5409999999999999</v>
      </c>
      <c r="CQ1467" t="s">
        <v>179</v>
      </c>
      <c r="CR1467">
        <v>0</v>
      </c>
      <c r="CS1467">
        <v>7.3449999999999998</v>
      </c>
      <c r="CT1467">
        <v>586</v>
      </c>
      <c r="CU1467">
        <v>43</v>
      </c>
      <c r="CV1467">
        <v>0</v>
      </c>
      <c r="CW1467">
        <v>0</v>
      </c>
      <c r="CX1467">
        <v>629</v>
      </c>
      <c r="CY1467">
        <v>45.122999999999998</v>
      </c>
      <c r="CZ1467">
        <v>21.544</v>
      </c>
      <c r="DA1467">
        <v>0</v>
      </c>
      <c r="DB1467">
        <v>0</v>
      </c>
      <c r="DC1467">
        <v>66.667000000000002</v>
      </c>
    </row>
    <row r="1468" spans="1:107" x14ac:dyDescent="0.45">
      <c r="A1468">
        <v>2024</v>
      </c>
      <c r="B1468">
        <v>5</v>
      </c>
      <c r="C1468" t="s">
        <v>117</v>
      </c>
      <c r="D1468">
        <v>7140</v>
      </c>
      <c r="E1468" t="s">
        <v>386</v>
      </c>
      <c r="F1468" t="s">
        <v>323</v>
      </c>
      <c r="G1468" t="s">
        <v>244</v>
      </c>
      <c r="H1468">
        <v>67.28</v>
      </c>
      <c r="I1468">
        <v>21.63</v>
      </c>
      <c r="J1468">
        <v>3.4929999999999999</v>
      </c>
      <c r="K1468" t="s">
        <v>324</v>
      </c>
      <c r="L1468">
        <v>92.403000000000006</v>
      </c>
      <c r="M1468">
        <v>10287</v>
      </c>
      <c r="N1468">
        <v>455</v>
      </c>
      <c r="O1468">
        <v>37</v>
      </c>
      <c r="P1468" t="s">
        <v>324</v>
      </c>
      <c r="Q1468">
        <v>10779</v>
      </c>
      <c r="R1468" t="s">
        <v>324</v>
      </c>
      <c r="S1468" t="s">
        <v>324</v>
      </c>
      <c r="T1468" t="s">
        <v>324</v>
      </c>
      <c r="U1468" t="s">
        <v>324</v>
      </c>
      <c r="V1468">
        <v>0</v>
      </c>
      <c r="W1468" t="s">
        <v>324</v>
      </c>
      <c r="X1468" t="s">
        <v>324</v>
      </c>
      <c r="Y1468" t="s">
        <v>324</v>
      </c>
      <c r="Z1468" t="s">
        <v>324</v>
      </c>
      <c r="AA1468">
        <v>0</v>
      </c>
      <c r="AB1468" t="s">
        <v>324</v>
      </c>
      <c r="AC1468" t="s">
        <v>324</v>
      </c>
      <c r="AD1468" t="s">
        <v>324</v>
      </c>
      <c r="AE1468" t="s">
        <v>324</v>
      </c>
      <c r="AF1468">
        <v>0</v>
      </c>
      <c r="AG1468" t="s">
        <v>324</v>
      </c>
      <c r="AH1468" t="s">
        <v>324</v>
      </c>
      <c r="AI1468" t="s">
        <v>324</v>
      </c>
      <c r="AJ1468" t="s">
        <v>324</v>
      </c>
      <c r="AK1468">
        <v>0</v>
      </c>
      <c r="AL1468" t="s">
        <v>324</v>
      </c>
      <c r="AM1468" t="s">
        <v>324</v>
      </c>
      <c r="AN1468" t="s">
        <v>324</v>
      </c>
      <c r="AO1468" t="s">
        <v>324</v>
      </c>
      <c r="AP1468">
        <v>0</v>
      </c>
      <c r="AQ1468" t="s">
        <v>324</v>
      </c>
      <c r="AR1468" t="s">
        <v>324</v>
      </c>
      <c r="AS1468" t="s">
        <v>324</v>
      </c>
      <c r="AT1468" t="s">
        <v>324</v>
      </c>
      <c r="AU1468">
        <v>0</v>
      </c>
      <c r="AV1468" t="s">
        <v>324</v>
      </c>
      <c r="AW1468" t="s">
        <v>324</v>
      </c>
      <c r="AX1468" t="s">
        <v>324</v>
      </c>
      <c r="AY1468" t="s">
        <v>324</v>
      </c>
      <c r="AZ1468">
        <v>0</v>
      </c>
      <c r="BA1468" t="s">
        <v>324</v>
      </c>
      <c r="BB1468" t="s">
        <v>324</v>
      </c>
      <c r="BC1468" t="s">
        <v>324</v>
      </c>
      <c r="BD1468" t="s">
        <v>324</v>
      </c>
      <c r="BE1468">
        <v>0</v>
      </c>
      <c r="BF1468" t="s">
        <v>324</v>
      </c>
      <c r="BG1468" t="s">
        <v>324</v>
      </c>
      <c r="BH1468" t="s">
        <v>324</v>
      </c>
      <c r="BI1468" t="s">
        <v>324</v>
      </c>
      <c r="BJ1468">
        <v>0</v>
      </c>
      <c r="BK1468" t="s">
        <v>324</v>
      </c>
      <c r="BL1468" t="s">
        <v>324</v>
      </c>
      <c r="BM1468" t="s">
        <v>324</v>
      </c>
      <c r="BN1468" t="s">
        <v>324</v>
      </c>
      <c r="BO1468">
        <v>0</v>
      </c>
      <c r="BP1468" t="s">
        <v>324</v>
      </c>
      <c r="BQ1468" t="s">
        <v>324</v>
      </c>
      <c r="BR1468" t="s">
        <v>324</v>
      </c>
      <c r="BS1468" t="s">
        <v>324</v>
      </c>
      <c r="BT1468">
        <v>0</v>
      </c>
      <c r="BU1468" t="s">
        <v>324</v>
      </c>
      <c r="BV1468" t="s">
        <v>324</v>
      </c>
      <c r="BW1468" t="s">
        <v>324</v>
      </c>
      <c r="BX1468" t="s">
        <v>324</v>
      </c>
      <c r="BY1468">
        <v>0</v>
      </c>
      <c r="BZ1468" t="s">
        <v>324</v>
      </c>
      <c r="CA1468" t="s">
        <v>324</v>
      </c>
      <c r="CB1468" t="s">
        <v>324</v>
      </c>
      <c r="CC1468" t="s">
        <v>324</v>
      </c>
      <c r="CD1468">
        <v>0</v>
      </c>
      <c r="CE1468" t="s">
        <v>324</v>
      </c>
      <c r="CF1468" t="s">
        <v>324</v>
      </c>
      <c r="CG1468" t="s">
        <v>324</v>
      </c>
      <c r="CH1468" t="s">
        <v>324</v>
      </c>
      <c r="CI1468">
        <v>0</v>
      </c>
      <c r="CJ1468" t="s">
        <v>324</v>
      </c>
      <c r="CK1468" t="s">
        <v>324</v>
      </c>
      <c r="CL1468" t="s">
        <v>324</v>
      </c>
      <c r="CM1468" t="s">
        <v>324</v>
      </c>
      <c r="CN1468">
        <v>0</v>
      </c>
      <c r="CO1468">
        <v>67.28</v>
      </c>
      <c r="CP1468">
        <v>21.63</v>
      </c>
      <c r="CQ1468">
        <v>3.4929999999999999</v>
      </c>
      <c r="CR1468">
        <v>0</v>
      </c>
      <c r="CS1468">
        <v>92.403000000000006</v>
      </c>
      <c r="CT1468">
        <v>10287</v>
      </c>
      <c r="CU1468">
        <v>455</v>
      </c>
      <c r="CV1468">
        <v>37</v>
      </c>
      <c r="CW1468">
        <v>0</v>
      </c>
      <c r="CX1468">
        <v>10779</v>
      </c>
      <c r="CY1468">
        <v>0</v>
      </c>
      <c r="CZ1468">
        <v>0</v>
      </c>
      <c r="DA1468">
        <v>0</v>
      </c>
      <c r="DB1468">
        <v>0</v>
      </c>
      <c r="DC1468">
        <v>0</v>
      </c>
    </row>
    <row r="1469" spans="1:107" x14ac:dyDescent="0.45">
      <c r="A1469">
        <v>2024</v>
      </c>
      <c r="B1469">
        <v>5</v>
      </c>
      <c r="C1469" t="s">
        <v>117</v>
      </c>
      <c r="D1469">
        <v>9601</v>
      </c>
      <c r="E1469" t="s">
        <v>387</v>
      </c>
      <c r="F1469" t="s">
        <v>323</v>
      </c>
      <c r="G1469" t="s">
        <v>247</v>
      </c>
      <c r="H1469">
        <v>8.2370000000000001</v>
      </c>
      <c r="I1469">
        <v>4.4320000000000004</v>
      </c>
      <c r="J1469" t="s">
        <v>324</v>
      </c>
      <c r="K1469" t="s">
        <v>324</v>
      </c>
      <c r="L1469">
        <v>12.669</v>
      </c>
      <c r="M1469">
        <v>1037</v>
      </c>
      <c r="N1469">
        <v>30</v>
      </c>
      <c r="O1469" t="s">
        <v>324</v>
      </c>
      <c r="P1469" t="s">
        <v>324</v>
      </c>
      <c r="Q1469">
        <v>1067</v>
      </c>
      <c r="R1469" t="s">
        <v>324</v>
      </c>
      <c r="S1469" t="s">
        <v>324</v>
      </c>
      <c r="T1469" t="s">
        <v>324</v>
      </c>
      <c r="U1469" t="s">
        <v>324</v>
      </c>
      <c r="V1469">
        <v>0</v>
      </c>
      <c r="W1469" t="s">
        <v>324</v>
      </c>
      <c r="X1469" t="s">
        <v>324</v>
      </c>
      <c r="Y1469" t="s">
        <v>324</v>
      </c>
      <c r="Z1469" t="s">
        <v>324</v>
      </c>
      <c r="AA1469">
        <v>0</v>
      </c>
      <c r="AB1469">
        <v>506.92200000000003</v>
      </c>
      <c r="AC1469">
        <v>148.239</v>
      </c>
      <c r="AD1469" t="s">
        <v>324</v>
      </c>
      <c r="AE1469" t="s">
        <v>324</v>
      </c>
      <c r="AF1469">
        <v>655.16099999999994</v>
      </c>
      <c r="AG1469" t="s">
        <v>324</v>
      </c>
      <c r="AH1469" t="s">
        <v>324</v>
      </c>
      <c r="AI1469" t="s">
        <v>324</v>
      </c>
      <c r="AJ1469" t="s">
        <v>324</v>
      </c>
      <c r="AK1469">
        <v>0</v>
      </c>
      <c r="AL1469" t="s">
        <v>324</v>
      </c>
      <c r="AM1469" t="s">
        <v>324</v>
      </c>
      <c r="AN1469" t="s">
        <v>324</v>
      </c>
      <c r="AO1469" t="s">
        <v>324</v>
      </c>
      <c r="AP1469">
        <v>0</v>
      </c>
      <c r="AQ1469" t="s">
        <v>324</v>
      </c>
      <c r="AR1469" t="s">
        <v>324</v>
      </c>
      <c r="AS1469" t="s">
        <v>324</v>
      </c>
      <c r="AT1469" t="s">
        <v>324</v>
      </c>
      <c r="AU1469">
        <v>0</v>
      </c>
      <c r="AV1469" t="s">
        <v>324</v>
      </c>
      <c r="AW1469" t="s">
        <v>324</v>
      </c>
      <c r="AX1469" t="s">
        <v>324</v>
      </c>
      <c r="AY1469" t="s">
        <v>324</v>
      </c>
      <c r="AZ1469">
        <v>0</v>
      </c>
      <c r="BA1469" t="s">
        <v>324</v>
      </c>
      <c r="BB1469" t="s">
        <v>324</v>
      </c>
      <c r="BC1469" t="s">
        <v>324</v>
      </c>
      <c r="BD1469" t="s">
        <v>324</v>
      </c>
      <c r="BE1469">
        <v>0</v>
      </c>
      <c r="BF1469" t="s">
        <v>324</v>
      </c>
      <c r="BG1469" t="s">
        <v>324</v>
      </c>
      <c r="BH1469" t="s">
        <v>324</v>
      </c>
      <c r="BI1469" t="s">
        <v>324</v>
      </c>
      <c r="BJ1469">
        <v>0</v>
      </c>
      <c r="BK1469" t="s">
        <v>324</v>
      </c>
      <c r="BL1469" t="s">
        <v>324</v>
      </c>
      <c r="BM1469" t="s">
        <v>324</v>
      </c>
      <c r="BN1469" t="s">
        <v>324</v>
      </c>
      <c r="BO1469">
        <v>0</v>
      </c>
      <c r="BP1469" t="s">
        <v>324</v>
      </c>
      <c r="BQ1469" t="s">
        <v>324</v>
      </c>
      <c r="BR1469" t="s">
        <v>324</v>
      </c>
      <c r="BS1469" t="s">
        <v>324</v>
      </c>
      <c r="BT1469">
        <v>0</v>
      </c>
      <c r="BU1469" t="s">
        <v>324</v>
      </c>
      <c r="BV1469" t="s">
        <v>324</v>
      </c>
      <c r="BW1469" t="s">
        <v>324</v>
      </c>
      <c r="BX1469" t="s">
        <v>324</v>
      </c>
      <c r="BY1469">
        <v>0</v>
      </c>
      <c r="BZ1469" t="s">
        <v>324</v>
      </c>
      <c r="CA1469" t="s">
        <v>324</v>
      </c>
      <c r="CB1469" t="s">
        <v>324</v>
      </c>
      <c r="CC1469" t="s">
        <v>324</v>
      </c>
      <c r="CD1469">
        <v>0</v>
      </c>
      <c r="CE1469" t="s">
        <v>324</v>
      </c>
      <c r="CF1469" t="s">
        <v>324</v>
      </c>
      <c r="CG1469" t="s">
        <v>324</v>
      </c>
      <c r="CH1469" t="s">
        <v>324</v>
      </c>
      <c r="CI1469">
        <v>0</v>
      </c>
      <c r="CJ1469" t="s">
        <v>324</v>
      </c>
      <c r="CK1469" t="s">
        <v>324</v>
      </c>
      <c r="CL1469" t="s">
        <v>324</v>
      </c>
      <c r="CM1469" t="s">
        <v>324</v>
      </c>
      <c r="CN1469">
        <v>0</v>
      </c>
      <c r="CO1469">
        <v>8.2370000000000001</v>
      </c>
      <c r="CP1469">
        <v>4.4320000000000004</v>
      </c>
      <c r="CQ1469" t="s">
        <v>179</v>
      </c>
      <c r="CR1469">
        <v>0</v>
      </c>
      <c r="CS1469">
        <v>12.669</v>
      </c>
      <c r="CT1469">
        <v>1037</v>
      </c>
      <c r="CU1469">
        <v>30</v>
      </c>
      <c r="CV1469">
        <v>0</v>
      </c>
      <c r="CW1469">
        <v>0</v>
      </c>
      <c r="CX1469">
        <v>1067</v>
      </c>
      <c r="CY1469">
        <v>506.92200000000003</v>
      </c>
      <c r="CZ1469">
        <v>148.239</v>
      </c>
      <c r="DA1469">
        <v>0</v>
      </c>
      <c r="DB1469">
        <v>0</v>
      </c>
      <c r="DC1469">
        <v>655.16099999999994</v>
      </c>
    </row>
    <row r="1470" spans="1:107" x14ac:dyDescent="0.45">
      <c r="A1470">
        <v>2024</v>
      </c>
      <c r="B1470">
        <v>5</v>
      </c>
      <c r="C1470" t="s">
        <v>117</v>
      </c>
      <c r="D1470">
        <v>99999</v>
      </c>
      <c r="E1470" t="s">
        <v>329</v>
      </c>
      <c r="F1470" t="s">
        <v>323</v>
      </c>
      <c r="H1470" t="s">
        <v>179</v>
      </c>
      <c r="I1470">
        <v>4.9429999999999996</v>
      </c>
      <c r="J1470">
        <v>1.704</v>
      </c>
      <c r="K1470" t="s">
        <v>324</v>
      </c>
      <c r="L1470" t="s">
        <v>179</v>
      </c>
      <c r="M1470" t="s">
        <v>324</v>
      </c>
      <c r="N1470" t="s">
        <v>324</v>
      </c>
      <c r="O1470" t="s">
        <v>324</v>
      </c>
      <c r="P1470" t="s">
        <v>324</v>
      </c>
      <c r="Q1470" t="s">
        <v>324</v>
      </c>
      <c r="R1470" t="s">
        <v>324</v>
      </c>
      <c r="S1470" t="s">
        <v>324</v>
      </c>
      <c r="T1470" t="s">
        <v>324</v>
      </c>
      <c r="U1470" t="s">
        <v>324</v>
      </c>
      <c r="V1470">
        <v>0</v>
      </c>
      <c r="W1470" t="s">
        <v>324</v>
      </c>
      <c r="X1470" t="s">
        <v>324</v>
      </c>
      <c r="Y1470" t="s">
        <v>324</v>
      </c>
      <c r="Z1470" t="s">
        <v>324</v>
      </c>
      <c r="AA1470" t="s">
        <v>324</v>
      </c>
      <c r="AB1470" t="s">
        <v>324</v>
      </c>
      <c r="AC1470" t="s">
        <v>324</v>
      </c>
      <c r="AD1470" t="s">
        <v>324</v>
      </c>
      <c r="AE1470" t="s">
        <v>324</v>
      </c>
      <c r="AF1470" t="s">
        <v>324</v>
      </c>
      <c r="AG1470" t="s">
        <v>324</v>
      </c>
      <c r="AH1470" t="s">
        <v>324</v>
      </c>
      <c r="AI1470" t="s">
        <v>324</v>
      </c>
      <c r="AJ1470" t="s">
        <v>324</v>
      </c>
      <c r="AK1470">
        <v>0</v>
      </c>
      <c r="AL1470" t="s">
        <v>324</v>
      </c>
      <c r="AM1470" t="s">
        <v>324</v>
      </c>
      <c r="AN1470" t="s">
        <v>324</v>
      </c>
      <c r="AO1470" t="s">
        <v>324</v>
      </c>
      <c r="AP1470" t="s">
        <v>324</v>
      </c>
      <c r="AQ1470" t="s">
        <v>324</v>
      </c>
      <c r="AR1470" t="s">
        <v>324</v>
      </c>
      <c r="AS1470" t="s">
        <v>324</v>
      </c>
      <c r="AT1470" t="s">
        <v>324</v>
      </c>
      <c r="AU1470" t="s">
        <v>324</v>
      </c>
      <c r="AV1470" t="s">
        <v>324</v>
      </c>
      <c r="AW1470" t="s">
        <v>324</v>
      </c>
      <c r="AX1470" t="s">
        <v>324</v>
      </c>
      <c r="AY1470" t="s">
        <v>324</v>
      </c>
      <c r="AZ1470">
        <v>0</v>
      </c>
      <c r="BA1470" t="s">
        <v>324</v>
      </c>
      <c r="BB1470" t="s">
        <v>324</v>
      </c>
      <c r="BC1470" t="s">
        <v>324</v>
      </c>
      <c r="BD1470" t="s">
        <v>324</v>
      </c>
      <c r="BE1470" t="s">
        <v>324</v>
      </c>
      <c r="BF1470" t="s">
        <v>324</v>
      </c>
      <c r="BG1470" t="s">
        <v>324</v>
      </c>
      <c r="BH1470" t="s">
        <v>324</v>
      </c>
      <c r="BI1470" t="s">
        <v>324</v>
      </c>
      <c r="BJ1470" t="s">
        <v>324</v>
      </c>
      <c r="BK1470" t="s">
        <v>324</v>
      </c>
      <c r="BL1470" t="s">
        <v>324</v>
      </c>
      <c r="BM1470" t="s">
        <v>324</v>
      </c>
      <c r="BN1470" t="s">
        <v>324</v>
      </c>
      <c r="BO1470" t="s">
        <v>324</v>
      </c>
      <c r="BP1470" t="s">
        <v>324</v>
      </c>
      <c r="BQ1470" t="s">
        <v>324</v>
      </c>
      <c r="BR1470" t="s">
        <v>324</v>
      </c>
      <c r="BS1470" t="s">
        <v>324</v>
      </c>
      <c r="BT1470" t="s">
        <v>324</v>
      </c>
      <c r="BU1470" t="s">
        <v>324</v>
      </c>
      <c r="BV1470" t="s">
        <v>324</v>
      </c>
      <c r="BW1470" t="s">
        <v>324</v>
      </c>
      <c r="BX1470" t="s">
        <v>324</v>
      </c>
      <c r="BY1470" t="s">
        <v>324</v>
      </c>
      <c r="BZ1470" t="s">
        <v>324</v>
      </c>
      <c r="CA1470" t="s">
        <v>324</v>
      </c>
      <c r="CB1470" t="s">
        <v>324</v>
      </c>
      <c r="CC1470" t="s">
        <v>324</v>
      </c>
      <c r="CD1470" t="s">
        <v>324</v>
      </c>
      <c r="CE1470" t="s">
        <v>324</v>
      </c>
      <c r="CF1470" t="s">
        <v>324</v>
      </c>
      <c r="CG1470" t="s">
        <v>324</v>
      </c>
      <c r="CH1470" t="s">
        <v>324</v>
      </c>
      <c r="CI1470" t="s">
        <v>324</v>
      </c>
      <c r="CJ1470" t="s">
        <v>324</v>
      </c>
      <c r="CK1470" t="s">
        <v>324</v>
      </c>
      <c r="CL1470" t="s">
        <v>324</v>
      </c>
      <c r="CM1470" t="s">
        <v>324</v>
      </c>
      <c r="CN1470" t="s">
        <v>324</v>
      </c>
      <c r="CO1470" t="s">
        <v>179</v>
      </c>
      <c r="CP1470">
        <v>4.9429999999999996</v>
      </c>
      <c r="CQ1470">
        <v>1.704</v>
      </c>
      <c r="CR1470" t="s">
        <v>324</v>
      </c>
      <c r="CS1470" t="s">
        <v>179</v>
      </c>
      <c r="CT1470" t="s">
        <v>324</v>
      </c>
      <c r="CU1470" t="s">
        <v>324</v>
      </c>
      <c r="CV1470" t="s">
        <v>324</v>
      </c>
      <c r="CW1470" t="s">
        <v>324</v>
      </c>
      <c r="CX1470" t="s">
        <v>324</v>
      </c>
      <c r="CY1470" t="s">
        <v>324</v>
      </c>
      <c r="CZ1470" t="s">
        <v>324</v>
      </c>
      <c r="DA1470" t="s">
        <v>324</v>
      </c>
      <c r="DB1470" t="s">
        <v>324</v>
      </c>
      <c r="DC1470" t="s">
        <v>324</v>
      </c>
    </row>
    <row r="1471" spans="1:107" x14ac:dyDescent="0.45">
      <c r="A1471">
        <v>2024</v>
      </c>
      <c r="B1471">
        <v>5</v>
      </c>
      <c r="C1471" t="s">
        <v>388</v>
      </c>
      <c r="D1471">
        <v>8287</v>
      </c>
      <c r="E1471" t="s">
        <v>389</v>
      </c>
      <c r="F1471" t="s">
        <v>323</v>
      </c>
      <c r="G1471" t="s">
        <v>244</v>
      </c>
      <c r="H1471">
        <v>78.784999999999997</v>
      </c>
      <c r="I1471">
        <v>22.135000000000002</v>
      </c>
      <c r="J1471">
        <v>1.431</v>
      </c>
      <c r="K1471" t="s">
        <v>324</v>
      </c>
      <c r="L1471">
        <v>102.351</v>
      </c>
      <c r="M1471">
        <v>13921</v>
      </c>
      <c r="N1471">
        <v>757</v>
      </c>
      <c r="O1471">
        <v>31</v>
      </c>
      <c r="P1471" t="s">
        <v>324</v>
      </c>
      <c r="Q1471">
        <v>14709</v>
      </c>
      <c r="R1471" t="s">
        <v>324</v>
      </c>
      <c r="S1471" t="s">
        <v>324</v>
      </c>
      <c r="T1471" t="s">
        <v>324</v>
      </c>
      <c r="U1471" t="s">
        <v>324</v>
      </c>
      <c r="V1471">
        <v>0</v>
      </c>
      <c r="W1471" t="s">
        <v>324</v>
      </c>
      <c r="X1471" t="s">
        <v>324</v>
      </c>
      <c r="Y1471" t="s">
        <v>324</v>
      </c>
      <c r="Z1471" t="s">
        <v>324</v>
      </c>
      <c r="AA1471">
        <v>0</v>
      </c>
      <c r="AB1471" t="s">
        <v>324</v>
      </c>
      <c r="AC1471" t="s">
        <v>324</v>
      </c>
      <c r="AD1471" t="s">
        <v>324</v>
      </c>
      <c r="AE1471" t="s">
        <v>324</v>
      </c>
      <c r="AF1471">
        <v>0</v>
      </c>
      <c r="AG1471">
        <v>16.934999999999999</v>
      </c>
      <c r="AH1471">
        <v>1.236</v>
      </c>
      <c r="AI1471">
        <v>3.0000000000000001E-3</v>
      </c>
      <c r="AJ1471" t="s">
        <v>324</v>
      </c>
      <c r="AK1471">
        <v>18.173999999999999</v>
      </c>
      <c r="AL1471">
        <v>2257</v>
      </c>
      <c r="AM1471">
        <v>36</v>
      </c>
      <c r="AN1471">
        <v>1</v>
      </c>
      <c r="AO1471" t="s">
        <v>324</v>
      </c>
      <c r="AP1471">
        <v>2294</v>
      </c>
      <c r="AQ1471">
        <v>39.497999999999998</v>
      </c>
      <c r="AR1471">
        <v>2.0070000000000001</v>
      </c>
      <c r="AS1471">
        <v>0</v>
      </c>
      <c r="AT1471" t="s">
        <v>324</v>
      </c>
      <c r="AU1471">
        <v>41.505000000000003</v>
      </c>
      <c r="AV1471" t="s">
        <v>324</v>
      </c>
      <c r="AW1471" t="s">
        <v>324</v>
      </c>
      <c r="AX1471" t="s">
        <v>324</v>
      </c>
      <c r="AY1471" t="s">
        <v>324</v>
      </c>
      <c r="AZ1471">
        <v>0</v>
      </c>
      <c r="BA1471" t="s">
        <v>324</v>
      </c>
      <c r="BB1471" t="s">
        <v>324</v>
      </c>
      <c r="BC1471" t="s">
        <v>324</v>
      </c>
      <c r="BD1471" t="s">
        <v>324</v>
      </c>
      <c r="BE1471">
        <v>0</v>
      </c>
      <c r="BF1471" t="s">
        <v>324</v>
      </c>
      <c r="BG1471" t="s">
        <v>324</v>
      </c>
      <c r="BH1471" t="s">
        <v>324</v>
      </c>
      <c r="BI1471" t="s">
        <v>324</v>
      </c>
      <c r="BJ1471">
        <v>0</v>
      </c>
      <c r="BK1471">
        <v>0.05</v>
      </c>
      <c r="BL1471" t="s">
        <v>324</v>
      </c>
      <c r="BM1471">
        <v>0.16700000000000001</v>
      </c>
      <c r="BN1471" t="s">
        <v>324</v>
      </c>
      <c r="BO1471">
        <v>0.217</v>
      </c>
      <c r="BP1471">
        <v>15</v>
      </c>
      <c r="BQ1471" t="s">
        <v>324</v>
      </c>
      <c r="BR1471">
        <v>3</v>
      </c>
      <c r="BS1471" t="s">
        <v>324</v>
      </c>
      <c r="BT1471">
        <v>18</v>
      </c>
      <c r="BU1471" t="s">
        <v>324</v>
      </c>
      <c r="BV1471" t="s">
        <v>324</v>
      </c>
      <c r="BW1471" t="s">
        <v>324</v>
      </c>
      <c r="BX1471" t="s">
        <v>324</v>
      </c>
      <c r="BY1471">
        <v>0</v>
      </c>
      <c r="BZ1471" t="s">
        <v>324</v>
      </c>
      <c r="CA1471" t="s">
        <v>324</v>
      </c>
      <c r="CB1471">
        <v>4.9000000000000002E-2</v>
      </c>
      <c r="CC1471" t="s">
        <v>324</v>
      </c>
      <c r="CD1471">
        <v>4.9000000000000002E-2</v>
      </c>
      <c r="CE1471" t="s">
        <v>324</v>
      </c>
      <c r="CF1471" t="s">
        <v>324</v>
      </c>
      <c r="CG1471">
        <v>1</v>
      </c>
      <c r="CH1471" t="s">
        <v>324</v>
      </c>
      <c r="CI1471">
        <v>1</v>
      </c>
      <c r="CJ1471" t="s">
        <v>324</v>
      </c>
      <c r="CK1471" t="s">
        <v>324</v>
      </c>
      <c r="CL1471" t="s">
        <v>324</v>
      </c>
      <c r="CM1471" t="s">
        <v>324</v>
      </c>
      <c r="CN1471">
        <v>0</v>
      </c>
      <c r="CO1471">
        <v>78.834999999999994</v>
      </c>
      <c r="CP1471">
        <v>22.135000000000002</v>
      </c>
      <c r="CQ1471">
        <v>1.647</v>
      </c>
      <c r="CR1471">
        <v>0</v>
      </c>
      <c r="CS1471">
        <v>102.617</v>
      </c>
      <c r="CT1471">
        <v>13936</v>
      </c>
      <c r="CU1471">
        <v>757</v>
      </c>
      <c r="CV1471">
        <v>35</v>
      </c>
      <c r="CW1471">
        <v>0</v>
      </c>
      <c r="CX1471">
        <v>14728</v>
      </c>
      <c r="CY1471">
        <v>0</v>
      </c>
      <c r="CZ1471">
        <v>0</v>
      </c>
      <c r="DA1471">
        <v>0</v>
      </c>
      <c r="DB1471">
        <v>0</v>
      </c>
      <c r="DC1471">
        <v>0</v>
      </c>
    </row>
    <row r="1472" spans="1:107" x14ac:dyDescent="0.45">
      <c r="A1472">
        <v>2024</v>
      </c>
      <c r="B1472">
        <v>5</v>
      </c>
      <c r="C1472" t="s">
        <v>388</v>
      </c>
      <c r="D1472">
        <v>10071</v>
      </c>
      <c r="E1472" t="s">
        <v>390</v>
      </c>
      <c r="F1472" t="s">
        <v>323</v>
      </c>
      <c r="G1472" t="s">
        <v>244</v>
      </c>
      <c r="H1472">
        <v>25.777999999999999</v>
      </c>
      <c r="I1472">
        <v>10.954000000000001</v>
      </c>
      <c r="J1472">
        <v>0</v>
      </c>
      <c r="K1472">
        <v>0</v>
      </c>
      <c r="L1472">
        <v>36.731999999999999</v>
      </c>
      <c r="M1472">
        <v>5770</v>
      </c>
      <c r="N1472">
        <v>417</v>
      </c>
      <c r="O1472">
        <v>0</v>
      </c>
      <c r="P1472">
        <v>0</v>
      </c>
      <c r="Q1472">
        <v>6187</v>
      </c>
      <c r="R1472">
        <v>0</v>
      </c>
      <c r="S1472">
        <v>0</v>
      </c>
      <c r="T1472">
        <v>0</v>
      </c>
      <c r="U1472">
        <v>0</v>
      </c>
      <c r="V1472">
        <v>0</v>
      </c>
      <c r="W1472">
        <v>0</v>
      </c>
      <c r="X1472">
        <v>0</v>
      </c>
      <c r="Y1472">
        <v>0</v>
      </c>
      <c r="Z1472">
        <v>0</v>
      </c>
      <c r="AA1472">
        <v>0</v>
      </c>
      <c r="AB1472">
        <v>1584.287</v>
      </c>
      <c r="AC1472">
        <v>378.25200000000001</v>
      </c>
      <c r="AD1472">
        <v>0</v>
      </c>
      <c r="AE1472">
        <v>0</v>
      </c>
      <c r="AF1472">
        <v>1962.539</v>
      </c>
      <c r="AG1472">
        <v>13.763999999999999</v>
      </c>
      <c r="AH1472">
        <v>1.7589999999999999</v>
      </c>
      <c r="AI1472">
        <v>0</v>
      </c>
      <c r="AJ1472">
        <v>0</v>
      </c>
      <c r="AK1472">
        <v>15.523</v>
      </c>
      <c r="AL1472">
        <v>1913</v>
      </c>
      <c r="AM1472">
        <v>42</v>
      </c>
      <c r="AN1472">
        <v>0</v>
      </c>
      <c r="AO1472">
        <v>0</v>
      </c>
      <c r="AP1472">
        <v>1955</v>
      </c>
      <c r="AQ1472">
        <v>35.536999999999999</v>
      </c>
      <c r="AR1472">
        <v>4.4379999999999997</v>
      </c>
      <c r="AS1472">
        <v>0</v>
      </c>
      <c r="AT1472">
        <v>0</v>
      </c>
      <c r="AU1472">
        <v>39.975000000000001</v>
      </c>
      <c r="AV1472" t="s">
        <v>324</v>
      </c>
      <c r="AW1472" t="s">
        <v>324</v>
      </c>
      <c r="AX1472" t="s">
        <v>324</v>
      </c>
      <c r="AY1472" t="s">
        <v>324</v>
      </c>
      <c r="AZ1472">
        <v>0</v>
      </c>
      <c r="BA1472" t="s">
        <v>324</v>
      </c>
      <c r="BB1472" t="s">
        <v>324</v>
      </c>
      <c r="BC1472" t="s">
        <v>324</v>
      </c>
      <c r="BD1472" t="s">
        <v>324</v>
      </c>
      <c r="BE1472">
        <v>0</v>
      </c>
      <c r="BF1472" t="s">
        <v>324</v>
      </c>
      <c r="BG1472" t="s">
        <v>324</v>
      </c>
      <c r="BH1472" t="s">
        <v>324</v>
      </c>
      <c r="BI1472" t="s">
        <v>324</v>
      </c>
      <c r="BJ1472">
        <v>0</v>
      </c>
      <c r="BK1472">
        <v>0.01</v>
      </c>
      <c r="BL1472">
        <v>1E-3</v>
      </c>
      <c r="BM1472">
        <v>0</v>
      </c>
      <c r="BN1472">
        <v>0</v>
      </c>
      <c r="BO1472">
        <v>1.0999999999999999E-2</v>
      </c>
      <c r="BP1472">
        <v>6</v>
      </c>
      <c r="BQ1472">
        <v>1</v>
      </c>
      <c r="BR1472">
        <v>0</v>
      </c>
      <c r="BS1472">
        <v>0</v>
      </c>
      <c r="BT1472">
        <v>7</v>
      </c>
      <c r="BU1472">
        <v>0.25700000000000001</v>
      </c>
      <c r="BV1472">
        <v>0</v>
      </c>
      <c r="BW1472">
        <v>0</v>
      </c>
      <c r="BX1472">
        <v>0</v>
      </c>
      <c r="BY1472">
        <v>0.25700000000000001</v>
      </c>
      <c r="BZ1472">
        <v>0</v>
      </c>
      <c r="CA1472">
        <v>0</v>
      </c>
      <c r="CB1472">
        <v>0</v>
      </c>
      <c r="CC1472">
        <v>0</v>
      </c>
      <c r="CD1472">
        <v>0</v>
      </c>
      <c r="CE1472">
        <v>0</v>
      </c>
      <c r="CF1472">
        <v>0</v>
      </c>
      <c r="CG1472">
        <v>0</v>
      </c>
      <c r="CH1472">
        <v>0</v>
      </c>
      <c r="CI1472">
        <v>0</v>
      </c>
      <c r="CJ1472">
        <v>0</v>
      </c>
      <c r="CK1472">
        <v>0</v>
      </c>
      <c r="CL1472">
        <v>0</v>
      </c>
      <c r="CM1472">
        <v>0</v>
      </c>
      <c r="CN1472">
        <v>0</v>
      </c>
      <c r="CO1472">
        <v>25.788</v>
      </c>
      <c r="CP1472">
        <v>10.955</v>
      </c>
      <c r="CQ1472" t="s">
        <v>179</v>
      </c>
      <c r="CR1472">
        <v>0</v>
      </c>
      <c r="CS1472">
        <v>36.743000000000002</v>
      </c>
      <c r="CT1472">
        <v>5776</v>
      </c>
      <c r="CU1472">
        <v>418</v>
      </c>
      <c r="CV1472">
        <v>0</v>
      </c>
      <c r="CW1472">
        <v>0</v>
      </c>
      <c r="CX1472">
        <v>6194</v>
      </c>
      <c r="CY1472">
        <v>1584.5440000000001</v>
      </c>
      <c r="CZ1472">
        <v>378.25200000000001</v>
      </c>
      <c r="DA1472">
        <v>0</v>
      </c>
      <c r="DB1472">
        <v>0</v>
      </c>
      <c r="DC1472">
        <v>1962.796</v>
      </c>
    </row>
    <row r="1473" spans="1:107" x14ac:dyDescent="0.45">
      <c r="A1473">
        <v>2024</v>
      </c>
      <c r="B1473">
        <v>5</v>
      </c>
      <c r="C1473" t="s">
        <v>388</v>
      </c>
      <c r="D1473">
        <v>11843</v>
      </c>
      <c r="E1473" t="s">
        <v>391</v>
      </c>
      <c r="F1473" t="s">
        <v>323</v>
      </c>
      <c r="G1473" t="s">
        <v>244</v>
      </c>
      <c r="H1473">
        <v>82.424000000000007</v>
      </c>
      <c r="I1473">
        <v>31.143999999999998</v>
      </c>
      <c r="J1473" t="s">
        <v>324</v>
      </c>
      <c r="K1473" t="s">
        <v>324</v>
      </c>
      <c r="L1473">
        <v>113.568</v>
      </c>
      <c r="M1473">
        <v>13457</v>
      </c>
      <c r="N1473">
        <v>1071</v>
      </c>
      <c r="O1473" t="s">
        <v>324</v>
      </c>
      <c r="P1473" t="s">
        <v>324</v>
      </c>
      <c r="Q1473">
        <v>14528</v>
      </c>
      <c r="R1473" t="s">
        <v>324</v>
      </c>
      <c r="S1473" t="s">
        <v>324</v>
      </c>
      <c r="T1473" t="s">
        <v>324</v>
      </c>
      <c r="U1473" t="s">
        <v>324</v>
      </c>
      <c r="V1473">
        <v>0</v>
      </c>
      <c r="W1473" t="s">
        <v>324</v>
      </c>
      <c r="X1473" t="s">
        <v>324</v>
      </c>
      <c r="Y1473" t="s">
        <v>324</v>
      </c>
      <c r="Z1473" t="s">
        <v>324</v>
      </c>
      <c r="AA1473">
        <v>0</v>
      </c>
      <c r="AB1473" t="s">
        <v>324</v>
      </c>
      <c r="AC1473" t="s">
        <v>324</v>
      </c>
      <c r="AD1473" t="s">
        <v>324</v>
      </c>
      <c r="AE1473" t="s">
        <v>324</v>
      </c>
      <c r="AF1473">
        <v>0</v>
      </c>
      <c r="AG1473">
        <v>15.459</v>
      </c>
      <c r="AH1473">
        <v>1.4450000000000001</v>
      </c>
      <c r="AI1473" t="s">
        <v>324</v>
      </c>
      <c r="AJ1473" t="s">
        <v>324</v>
      </c>
      <c r="AK1473">
        <v>16.904</v>
      </c>
      <c r="AL1473">
        <v>1743</v>
      </c>
      <c r="AM1473">
        <v>45</v>
      </c>
      <c r="AN1473" t="s">
        <v>324</v>
      </c>
      <c r="AO1473" t="s">
        <v>324</v>
      </c>
      <c r="AP1473">
        <v>1788</v>
      </c>
      <c r="AQ1473">
        <v>39.695999999999998</v>
      </c>
      <c r="AR1473">
        <v>3.746</v>
      </c>
      <c r="AS1473" t="s">
        <v>324</v>
      </c>
      <c r="AT1473" t="s">
        <v>324</v>
      </c>
      <c r="AU1473">
        <v>43.442</v>
      </c>
      <c r="AV1473" t="s">
        <v>324</v>
      </c>
      <c r="AW1473" t="s">
        <v>324</v>
      </c>
      <c r="AX1473" t="s">
        <v>324</v>
      </c>
      <c r="AY1473" t="s">
        <v>324</v>
      </c>
      <c r="AZ1473">
        <v>0</v>
      </c>
      <c r="BA1473" t="s">
        <v>324</v>
      </c>
      <c r="BB1473" t="s">
        <v>324</v>
      </c>
      <c r="BC1473" t="s">
        <v>324</v>
      </c>
      <c r="BD1473" t="s">
        <v>324</v>
      </c>
      <c r="BE1473">
        <v>0</v>
      </c>
      <c r="BF1473" t="s">
        <v>324</v>
      </c>
      <c r="BG1473" t="s">
        <v>324</v>
      </c>
      <c r="BH1473" t="s">
        <v>324</v>
      </c>
      <c r="BI1473" t="s">
        <v>324</v>
      </c>
      <c r="BJ1473">
        <v>0</v>
      </c>
      <c r="BK1473">
        <v>2.1000000000000001E-2</v>
      </c>
      <c r="BL1473">
        <v>5.7000000000000002E-2</v>
      </c>
      <c r="BM1473" t="s">
        <v>324</v>
      </c>
      <c r="BN1473" t="s">
        <v>324</v>
      </c>
      <c r="BO1473">
        <v>7.8E-2</v>
      </c>
      <c r="BP1473">
        <v>7</v>
      </c>
      <c r="BQ1473">
        <v>5</v>
      </c>
      <c r="BR1473" t="s">
        <v>324</v>
      </c>
      <c r="BS1473" t="s">
        <v>324</v>
      </c>
      <c r="BT1473">
        <v>12</v>
      </c>
      <c r="BU1473" t="s">
        <v>324</v>
      </c>
      <c r="BV1473" t="s">
        <v>324</v>
      </c>
      <c r="BW1473" t="s">
        <v>324</v>
      </c>
      <c r="BX1473" t="s">
        <v>324</v>
      </c>
      <c r="BY1473">
        <v>0</v>
      </c>
      <c r="BZ1473" t="s">
        <v>324</v>
      </c>
      <c r="CA1473" t="s">
        <v>324</v>
      </c>
      <c r="CB1473" t="s">
        <v>324</v>
      </c>
      <c r="CC1473" t="s">
        <v>324</v>
      </c>
      <c r="CD1473">
        <v>0</v>
      </c>
      <c r="CE1473" t="s">
        <v>324</v>
      </c>
      <c r="CF1473" t="s">
        <v>324</v>
      </c>
      <c r="CG1473" t="s">
        <v>324</v>
      </c>
      <c r="CH1473" t="s">
        <v>324</v>
      </c>
      <c r="CI1473">
        <v>0</v>
      </c>
      <c r="CJ1473" t="s">
        <v>324</v>
      </c>
      <c r="CK1473" t="s">
        <v>324</v>
      </c>
      <c r="CL1473" t="s">
        <v>324</v>
      </c>
      <c r="CM1473" t="s">
        <v>324</v>
      </c>
      <c r="CN1473">
        <v>0</v>
      </c>
      <c r="CO1473">
        <v>82.444999999999993</v>
      </c>
      <c r="CP1473">
        <v>31.201000000000001</v>
      </c>
      <c r="CQ1473" t="s">
        <v>179</v>
      </c>
      <c r="CR1473">
        <v>0</v>
      </c>
      <c r="CS1473">
        <v>113.646</v>
      </c>
      <c r="CT1473">
        <v>13464</v>
      </c>
      <c r="CU1473">
        <v>1076</v>
      </c>
      <c r="CV1473">
        <v>0</v>
      </c>
      <c r="CW1473">
        <v>0</v>
      </c>
      <c r="CX1473">
        <v>14540</v>
      </c>
      <c r="CY1473">
        <v>0</v>
      </c>
      <c r="CZ1473">
        <v>0</v>
      </c>
      <c r="DA1473">
        <v>0</v>
      </c>
      <c r="DB1473">
        <v>0</v>
      </c>
      <c r="DC1473">
        <v>0</v>
      </c>
    </row>
    <row r="1474" spans="1:107" x14ac:dyDescent="0.45">
      <c r="A1474">
        <v>2024</v>
      </c>
      <c r="B1474">
        <v>5</v>
      </c>
      <c r="C1474" t="s">
        <v>388</v>
      </c>
      <c r="D1474">
        <v>19547</v>
      </c>
      <c r="E1474" t="s">
        <v>392</v>
      </c>
      <c r="F1474" t="s">
        <v>323</v>
      </c>
      <c r="G1474" t="s">
        <v>244</v>
      </c>
      <c r="H1474">
        <v>325.66800000000001</v>
      </c>
      <c r="I1474">
        <v>66.841999999999999</v>
      </c>
      <c r="J1474" t="s">
        <v>324</v>
      </c>
      <c r="K1474" t="s">
        <v>324</v>
      </c>
      <c r="L1474">
        <v>392.51</v>
      </c>
      <c r="M1474">
        <v>62821</v>
      </c>
      <c r="N1474">
        <v>1803</v>
      </c>
      <c r="O1474" t="s">
        <v>324</v>
      </c>
      <c r="P1474" t="s">
        <v>324</v>
      </c>
      <c r="Q1474">
        <v>64624</v>
      </c>
      <c r="R1474" t="s">
        <v>324</v>
      </c>
      <c r="S1474" t="s">
        <v>324</v>
      </c>
      <c r="T1474" t="s">
        <v>324</v>
      </c>
      <c r="U1474" t="s">
        <v>324</v>
      </c>
      <c r="V1474">
        <v>0</v>
      </c>
      <c r="W1474" t="s">
        <v>324</v>
      </c>
      <c r="X1474" t="s">
        <v>324</v>
      </c>
      <c r="Y1474" t="s">
        <v>324</v>
      </c>
      <c r="Z1474" t="s">
        <v>324</v>
      </c>
      <c r="AA1474">
        <v>0</v>
      </c>
      <c r="AB1474" t="s">
        <v>324</v>
      </c>
      <c r="AC1474" t="s">
        <v>324</v>
      </c>
      <c r="AD1474" t="s">
        <v>324</v>
      </c>
      <c r="AE1474" t="s">
        <v>324</v>
      </c>
      <c r="AF1474">
        <v>0</v>
      </c>
      <c r="AG1474">
        <v>85.492000000000004</v>
      </c>
      <c r="AH1474">
        <v>0.78100000000000003</v>
      </c>
      <c r="AI1474" t="s">
        <v>324</v>
      </c>
      <c r="AJ1474" t="s">
        <v>324</v>
      </c>
      <c r="AK1474">
        <v>86.272999999999996</v>
      </c>
      <c r="AL1474">
        <v>10885</v>
      </c>
      <c r="AM1474">
        <v>34</v>
      </c>
      <c r="AN1474" t="s">
        <v>324</v>
      </c>
      <c r="AO1474" t="s">
        <v>324</v>
      </c>
      <c r="AP1474">
        <v>10919</v>
      </c>
      <c r="AQ1474">
        <v>224.15799999999999</v>
      </c>
      <c r="AR1474">
        <v>2.64</v>
      </c>
      <c r="AS1474" t="s">
        <v>324</v>
      </c>
      <c r="AT1474" t="s">
        <v>324</v>
      </c>
      <c r="AU1474">
        <v>226.798</v>
      </c>
      <c r="AV1474" t="s">
        <v>324</v>
      </c>
      <c r="AW1474" t="s">
        <v>324</v>
      </c>
      <c r="AX1474" t="s">
        <v>324</v>
      </c>
      <c r="AY1474" t="s">
        <v>324</v>
      </c>
      <c r="AZ1474">
        <v>0</v>
      </c>
      <c r="BA1474" t="s">
        <v>324</v>
      </c>
      <c r="BB1474" t="s">
        <v>324</v>
      </c>
      <c r="BC1474" t="s">
        <v>324</v>
      </c>
      <c r="BD1474" t="s">
        <v>324</v>
      </c>
      <c r="BE1474">
        <v>0</v>
      </c>
      <c r="BF1474" t="s">
        <v>324</v>
      </c>
      <c r="BG1474" t="s">
        <v>324</v>
      </c>
      <c r="BH1474" t="s">
        <v>324</v>
      </c>
      <c r="BI1474" t="s">
        <v>324</v>
      </c>
      <c r="BJ1474">
        <v>0</v>
      </c>
      <c r="BK1474">
        <v>1E-3</v>
      </c>
      <c r="BL1474">
        <v>2.4E-2</v>
      </c>
      <c r="BM1474" t="s">
        <v>324</v>
      </c>
      <c r="BN1474" t="s">
        <v>324</v>
      </c>
      <c r="BO1474">
        <v>2.5000000000000001E-2</v>
      </c>
      <c r="BP1474">
        <v>1</v>
      </c>
      <c r="BQ1474">
        <v>3</v>
      </c>
      <c r="BR1474" t="s">
        <v>324</v>
      </c>
      <c r="BS1474" t="s">
        <v>324</v>
      </c>
      <c r="BT1474">
        <v>4</v>
      </c>
      <c r="BU1474" t="s">
        <v>324</v>
      </c>
      <c r="BV1474" t="s">
        <v>324</v>
      </c>
      <c r="BW1474" t="s">
        <v>324</v>
      </c>
      <c r="BX1474" t="s">
        <v>324</v>
      </c>
      <c r="BY1474">
        <v>0</v>
      </c>
      <c r="BZ1474" t="s">
        <v>324</v>
      </c>
      <c r="CA1474" t="s">
        <v>324</v>
      </c>
      <c r="CB1474" t="s">
        <v>324</v>
      </c>
      <c r="CC1474" t="s">
        <v>324</v>
      </c>
      <c r="CD1474">
        <v>0</v>
      </c>
      <c r="CE1474" t="s">
        <v>324</v>
      </c>
      <c r="CF1474" t="s">
        <v>324</v>
      </c>
      <c r="CG1474" t="s">
        <v>324</v>
      </c>
      <c r="CH1474" t="s">
        <v>324</v>
      </c>
      <c r="CI1474">
        <v>0</v>
      </c>
      <c r="CJ1474" t="s">
        <v>324</v>
      </c>
      <c r="CK1474" t="s">
        <v>324</v>
      </c>
      <c r="CL1474" t="s">
        <v>324</v>
      </c>
      <c r="CM1474" t="s">
        <v>324</v>
      </c>
      <c r="CN1474">
        <v>0</v>
      </c>
      <c r="CO1474">
        <v>325.66899999999998</v>
      </c>
      <c r="CP1474">
        <v>66.866</v>
      </c>
      <c r="CQ1474" t="s">
        <v>179</v>
      </c>
      <c r="CR1474">
        <v>0</v>
      </c>
      <c r="CS1474">
        <v>392.53500000000003</v>
      </c>
      <c r="CT1474">
        <v>62822</v>
      </c>
      <c r="CU1474">
        <v>1806</v>
      </c>
      <c r="CV1474">
        <v>0</v>
      </c>
      <c r="CW1474">
        <v>0</v>
      </c>
      <c r="CX1474">
        <v>64628</v>
      </c>
      <c r="CY1474">
        <v>0</v>
      </c>
      <c r="CZ1474">
        <v>0</v>
      </c>
      <c r="DA1474">
        <v>0</v>
      </c>
      <c r="DB1474">
        <v>0</v>
      </c>
      <c r="DC1474">
        <v>0</v>
      </c>
    </row>
    <row r="1475" spans="1:107" x14ac:dyDescent="0.45">
      <c r="A1475">
        <v>2024</v>
      </c>
      <c r="B1475">
        <v>5</v>
      </c>
      <c r="C1475" t="s">
        <v>388</v>
      </c>
      <c r="D1475">
        <v>99999</v>
      </c>
      <c r="E1475" t="s">
        <v>329</v>
      </c>
      <c r="F1475" t="s">
        <v>323</v>
      </c>
      <c r="H1475" t="s">
        <v>324</v>
      </c>
      <c r="I1475" t="s">
        <v>324</v>
      </c>
      <c r="J1475" t="s">
        <v>324</v>
      </c>
      <c r="K1475" t="s">
        <v>324</v>
      </c>
      <c r="L1475" t="s">
        <v>324</v>
      </c>
      <c r="M1475" t="s">
        <v>324</v>
      </c>
      <c r="N1475" t="s">
        <v>324</v>
      </c>
      <c r="O1475" t="s">
        <v>324</v>
      </c>
      <c r="P1475" t="s">
        <v>324</v>
      </c>
      <c r="Q1475" t="s">
        <v>324</v>
      </c>
      <c r="R1475" t="s">
        <v>324</v>
      </c>
      <c r="S1475" t="s">
        <v>324</v>
      </c>
      <c r="T1475" t="s">
        <v>324</v>
      </c>
      <c r="U1475" t="s">
        <v>324</v>
      </c>
      <c r="V1475" t="s">
        <v>324</v>
      </c>
      <c r="W1475" t="s">
        <v>324</v>
      </c>
      <c r="X1475" t="s">
        <v>324</v>
      </c>
      <c r="Y1475" t="s">
        <v>324</v>
      </c>
      <c r="Z1475" t="s">
        <v>324</v>
      </c>
      <c r="AA1475" t="s">
        <v>324</v>
      </c>
      <c r="AB1475" t="s">
        <v>324</v>
      </c>
      <c r="AC1475" t="s">
        <v>324</v>
      </c>
      <c r="AD1475" t="s">
        <v>324</v>
      </c>
      <c r="AE1475" t="s">
        <v>324</v>
      </c>
      <c r="AF1475" t="s">
        <v>324</v>
      </c>
      <c r="AG1475" t="s">
        <v>324</v>
      </c>
      <c r="AH1475" t="s">
        <v>324</v>
      </c>
      <c r="AI1475" t="s">
        <v>324</v>
      </c>
      <c r="AJ1475" t="s">
        <v>324</v>
      </c>
      <c r="AK1475" t="s">
        <v>324</v>
      </c>
      <c r="AL1475" t="s">
        <v>324</v>
      </c>
      <c r="AM1475" t="s">
        <v>324</v>
      </c>
      <c r="AN1475" t="s">
        <v>324</v>
      </c>
      <c r="AO1475" t="s">
        <v>324</v>
      </c>
      <c r="AP1475" t="s">
        <v>324</v>
      </c>
      <c r="AQ1475" t="s">
        <v>324</v>
      </c>
      <c r="AR1475" t="s">
        <v>324</v>
      </c>
      <c r="AS1475" t="s">
        <v>324</v>
      </c>
      <c r="AT1475" t="s">
        <v>324</v>
      </c>
      <c r="AU1475" t="s">
        <v>324</v>
      </c>
      <c r="AV1475" t="s">
        <v>324</v>
      </c>
      <c r="AW1475" t="s">
        <v>324</v>
      </c>
      <c r="AX1475" t="s">
        <v>324</v>
      </c>
      <c r="AY1475" t="s">
        <v>324</v>
      </c>
      <c r="AZ1475" t="s">
        <v>324</v>
      </c>
      <c r="BA1475" t="s">
        <v>324</v>
      </c>
      <c r="BB1475" t="s">
        <v>324</v>
      </c>
      <c r="BC1475" t="s">
        <v>324</v>
      </c>
      <c r="BD1475" t="s">
        <v>324</v>
      </c>
      <c r="BE1475" t="s">
        <v>324</v>
      </c>
      <c r="BF1475" t="s">
        <v>324</v>
      </c>
      <c r="BG1475" t="s">
        <v>324</v>
      </c>
      <c r="BH1475" t="s">
        <v>324</v>
      </c>
      <c r="BI1475" t="s">
        <v>324</v>
      </c>
      <c r="BJ1475" t="s">
        <v>324</v>
      </c>
      <c r="BK1475" t="s">
        <v>324</v>
      </c>
      <c r="BL1475" t="s">
        <v>324</v>
      </c>
      <c r="BM1475" t="s">
        <v>324</v>
      </c>
      <c r="BN1475" t="s">
        <v>324</v>
      </c>
      <c r="BO1475" t="s">
        <v>324</v>
      </c>
      <c r="BP1475" t="s">
        <v>324</v>
      </c>
      <c r="BQ1475" t="s">
        <v>324</v>
      </c>
      <c r="BR1475" t="s">
        <v>324</v>
      </c>
      <c r="BS1475" t="s">
        <v>324</v>
      </c>
      <c r="BT1475" t="s">
        <v>324</v>
      </c>
      <c r="BU1475" t="s">
        <v>324</v>
      </c>
      <c r="BV1475" t="s">
        <v>324</v>
      </c>
      <c r="BW1475" t="s">
        <v>324</v>
      </c>
      <c r="BX1475" t="s">
        <v>324</v>
      </c>
      <c r="BY1475" t="s">
        <v>324</v>
      </c>
      <c r="BZ1475" t="s">
        <v>324</v>
      </c>
      <c r="CA1475" t="s">
        <v>324</v>
      </c>
      <c r="CB1475" t="s">
        <v>324</v>
      </c>
      <c r="CC1475" t="s">
        <v>324</v>
      </c>
      <c r="CD1475" t="s">
        <v>324</v>
      </c>
      <c r="CE1475" t="s">
        <v>324</v>
      </c>
      <c r="CF1475" t="s">
        <v>324</v>
      </c>
      <c r="CG1475" t="s">
        <v>324</v>
      </c>
      <c r="CH1475" t="s">
        <v>324</v>
      </c>
      <c r="CI1475" t="s">
        <v>324</v>
      </c>
      <c r="CJ1475" t="s">
        <v>324</v>
      </c>
      <c r="CK1475" t="s">
        <v>324</v>
      </c>
      <c r="CL1475" t="s">
        <v>324</v>
      </c>
      <c r="CM1475" t="s">
        <v>324</v>
      </c>
      <c r="CN1475" t="s">
        <v>324</v>
      </c>
      <c r="CO1475" t="s">
        <v>324</v>
      </c>
      <c r="CP1475" t="s">
        <v>324</v>
      </c>
      <c r="CQ1475" t="s">
        <v>324</v>
      </c>
      <c r="CR1475" t="s">
        <v>324</v>
      </c>
      <c r="CS1475" t="s">
        <v>324</v>
      </c>
      <c r="CT1475" t="s">
        <v>324</v>
      </c>
      <c r="CU1475" t="s">
        <v>324</v>
      </c>
      <c r="CV1475" t="s">
        <v>324</v>
      </c>
      <c r="CW1475" t="s">
        <v>324</v>
      </c>
      <c r="CX1475" t="s">
        <v>324</v>
      </c>
      <c r="CY1475" t="s">
        <v>324</v>
      </c>
      <c r="CZ1475" t="s">
        <v>324</v>
      </c>
      <c r="DA1475" t="s">
        <v>324</v>
      </c>
      <c r="DB1475" t="s">
        <v>324</v>
      </c>
      <c r="DC1475" t="s">
        <v>324</v>
      </c>
    </row>
    <row r="1476" spans="1:107" x14ac:dyDescent="0.45">
      <c r="A1476">
        <v>2024</v>
      </c>
      <c r="B1476">
        <v>5</v>
      </c>
      <c r="C1476" t="s">
        <v>130</v>
      </c>
      <c r="D1476">
        <v>9417</v>
      </c>
      <c r="E1476" t="s">
        <v>393</v>
      </c>
      <c r="F1476" t="s">
        <v>323</v>
      </c>
      <c r="G1476" t="s">
        <v>244</v>
      </c>
      <c r="H1476">
        <v>74.33</v>
      </c>
      <c r="I1476">
        <v>101.84099999999999</v>
      </c>
      <c r="J1476">
        <v>1.6930000000000001</v>
      </c>
      <c r="K1476" t="s">
        <v>324</v>
      </c>
      <c r="L1476">
        <v>177.864</v>
      </c>
      <c r="M1476">
        <v>9019</v>
      </c>
      <c r="N1476">
        <v>2906</v>
      </c>
      <c r="O1476">
        <v>14</v>
      </c>
      <c r="P1476" t="s">
        <v>324</v>
      </c>
      <c r="Q1476">
        <v>11939</v>
      </c>
      <c r="R1476" t="s">
        <v>324</v>
      </c>
      <c r="S1476" t="s">
        <v>324</v>
      </c>
      <c r="T1476" t="s">
        <v>324</v>
      </c>
      <c r="U1476" t="s">
        <v>324</v>
      </c>
      <c r="V1476">
        <v>0</v>
      </c>
      <c r="W1476" t="s">
        <v>324</v>
      </c>
      <c r="X1476" t="s">
        <v>324</v>
      </c>
      <c r="Y1476" t="s">
        <v>324</v>
      </c>
      <c r="Z1476" t="s">
        <v>324</v>
      </c>
      <c r="AA1476">
        <v>0</v>
      </c>
      <c r="AB1476" t="s">
        <v>324</v>
      </c>
      <c r="AC1476" t="s">
        <v>324</v>
      </c>
      <c r="AD1476" t="s">
        <v>324</v>
      </c>
      <c r="AE1476" t="s">
        <v>324</v>
      </c>
      <c r="AF1476">
        <v>0</v>
      </c>
      <c r="AG1476" t="s">
        <v>324</v>
      </c>
      <c r="AH1476" t="s">
        <v>324</v>
      </c>
      <c r="AI1476" t="s">
        <v>324</v>
      </c>
      <c r="AJ1476" t="s">
        <v>324</v>
      </c>
      <c r="AK1476">
        <v>0</v>
      </c>
      <c r="AL1476" t="s">
        <v>324</v>
      </c>
      <c r="AM1476" t="s">
        <v>324</v>
      </c>
      <c r="AN1476" t="s">
        <v>324</v>
      </c>
      <c r="AO1476" t="s">
        <v>324</v>
      </c>
      <c r="AP1476">
        <v>0</v>
      </c>
      <c r="AQ1476" t="s">
        <v>324</v>
      </c>
      <c r="AR1476" t="s">
        <v>324</v>
      </c>
      <c r="AS1476" t="s">
        <v>324</v>
      </c>
      <c r="AT1476" t="s">
        <v>324</v>
      </c>
      <c r="AU1476">
        <v>0</v>
      </c>
      <c r="AV1476" t="s">
        <v>324</v>
      </c>
      <c r="AW1476" t="s">
        <v>324</v>
      </c>
      <c r="AX1476" t="s">
        <v>324</v>
      </c>
      <c r="AY1476" t="s">
        <v>324</v>
      </c>
      <c r="AZ1476">
        <v>0</v>
      </c>
      <c r="BA1476" t="s">
        <v>324</v>
      </c>
      <c r="BB1476" t="s">
        <v>324</v>
      </c>
      <c r="BC1476" t="s">
        <v>324</v>
      </c>
      <c r="BD1476" t="s">
        <v>324</v>
      </c>
      <c r="BE1476">
        <v>0</v>
      </c>
      <c r="BF1476" t="s">
        <v>324</v>
      </c>
      <c r="BG1476" t="s">
        <v>324</v>
      </c>
      <c r="BH1476" t="s">
        <v>324</v>
      </c>
      <c r="BI1476" t="s">
        <v>324</v>
      </c>
      <c r="BJ1476">
        <v>0</v>
      </c>
      <c r="BK1476">
        <v>0.30399999999999999</v>
      </c>
      <c r="BL1476">
        <v>3.927</v>
      </c>
      <c r="BM1476">
        <v>0.01</v>
      </c>
      <c r="BN1476" t="s">
        <v>324</v>
      </c>
      <c r="BO1476">
        <v>4.2409999999999997</v>
      </c>
      <c r="BP1476">
        <v>41</v>
      </c>
      <c r="BQ1476">
        <v>62</v>
      </c>
      <c r="BR1476">
        <v>1</v>
      </c>
      <c r="BS1476" t="s">
        <v>324</v>
      </c>
      <c r="BT1476">
        <v>104</v>
      </c>
      <c r="BU1476" t="s">
        <v>324</v>
      </c>
      <c r="BV1476" t="s">
        <v>324</v>
      </c>
      <c r="BW1476" t="s">
        <v>324</v>
      </c>
      <c r="BX1476" t="s">
        <v>324</v>
      </c>
      <c r="BY1476">
        <v>0</v>
      </c>
      <c r="BZ1476" t="s">
        <v>324</v>
      </c>
      <c r="CA1476">
        <v>0.4</v>
      </c>
      <c r="CB1476" t="s">
        <v>324</v>
      </c>
      <c r="CC1476" t="s">
        <v>324</v>
      </c>
      <c r="CD1476">
        <v>0.4</v>
      </c>
      <c r="CE1476" t="s">
        <v>324</v>
      </c>
      <c r="CF1476">
        <v>1</v>
      </c>
      <c r="CG1476" t="s">
        <v>324</v>
      </c>
      <c r="CH1476" t="s">
        <v>324</v>
      </c>
      <c r="CI1476">
        <v>1</v>
      </c>
      <c r="CJ1476" t="s">
        <v>324</v>
      </c>
      <c r="CK1476" t="s">
        <v>324</v>
      </c>
      <c r="CL1476" t="s">
        <v>324</v>
      </c>
      <c r="CM1476" t="s">
        <v>324</v>
      </c>
      <c r="CN1476">
        <v>0</v>
      </c>
      <c r="CO1476">
        <v>74.634</v>
      </c>
      <c r="CP1476">
        <v>106.16800000000001</v>
      </c>
      <c r="CQ1476">
        <v>1.7030000000000001</v>
      </c>
      <c r="CR1476">
        <v>0</v>
      </c>
      <c r="CS1476">
        <v>182.505</v>
      </c>
      <c r="CT1476">
        <v>9060</v>
      </c>
      <c r="CU1476">
        <v>2969</v>
      </c>
      <c r="CV1476">
        <v>15</v>
      </c>
      <c r="CW1476">
        <v>0</v>
      </c>
      <c r="CX1476">
        <v>12044</v>
      </c>
      <c r="CY1476">
        <v>0</v>
      </c>
      <c r="CZ1476">
        <v>0</v>
      </c>
      <c r="DA1476">
        <v>0</v>
      </c>
      <c r="DB1476">
        <v>0</v>
      </c>
      <c r="DC1476">
        <v>0</v>
      </c>
    </row>
    <row r="1477" spans="1:107" x14ac:dyDescent="0.45">
      <c r="A1477">
        <v>2024</v>
      </c>
      <c r="B1477">
        <v>5</v>
      </c>
      <c r="C1477" t="s">
        <v>130</v>
      </c>
      <c r="D1477">
        <v>12341</v>
      </c>
      <c r="E1477" t="s">
        <v>394</v>
      </c>
      <c r="F1477" t="s">
        <v>323</v>
      </c>
      <c r="G1477" t="s">
        <v>244</v>
      </c>
      <c r="H1477">
        <v>34.417999999999999</v>
      </c>
      <c r="I1477">
        <v>24.388000000000002</v>
      </c>
      <c r="J1477">
        <v>7.1269999999999998</v>
      </c>
      <c r="K1477" t="s">
        <v>324</v>
      </c>
      <c r="L1477">
        <v>65.933000000000007</v>
      </c>
      <c r="M1477">
        <v>4180</v>
      </c>
      <c r="N1477">
        <v>531</v>
      </c>
      <c r="O1477">
        <v>27</v>
      </c>
      <c r="P1477" t="s">
        <v>324</v>
      </c>
      <c r="Q1477">
        <v>4738</v>
      </c>
      <c r="R1477" t="s">
        <v>324</v>
      </c>
      <c r="S1477" t="s">
        <v>324</v>
      </c>
      <c r="T1477" t="s">
        <v>324</v>
      </c>
      <c r="U1477" t="s">
        <v>324</v>
      </c>
      <c r="V1477">
        <v>0</v>
      </c>
      <c r="W1477" t="s">
        <v>324</v>
      </c>
      <c r="X1477" t="s">
        <v>324</v>
      </c>
      <c r="Y1477" t="s">
        <v>324</v>
      </c>
      <c r="Z1477" t="s">
        <v>324</v>
      </c>
      <c r="AA1477">
        <v>0</v>
      </c>
      <c r="AB1477">
        <v>2807.8220000000001</v>
      </c>
      <c r="AC1477">
        <v>1157.175</v>
      </c>
      <c r="AD1477">
        <v>112.749</v>
      </c>
      <c r="AE1477" t="s">
        <v>324</v>
      </c>
      <c r="AF1477">
        <v>4077.7460000000001</v>
      </c>
      <c r="AG1477" t="s">
        <v>324</v>
      </c>
      <c r="AH1477" t="s">
        <v>324</v>
      </c>
      <c r="AI1477" t="s">
        <v>324</v>
      </c>
      <c r="AJ1477" t="s">
        <v>324</v>
      </c>
      <c r="AK1477">
        <v>0</v>
      </c>
      <c r="AL1477" t="s">
        <v>324</v>
      </c>
      <c r="AM1477" t="s">
        <v>324</v>
      </c>
      <c r="AN1477" t="s">
        <v>324</v>
      </c>
      <c r="AO1477" t="s">
        <v>324</v>
      </c>
      <c r="AP1477">
        <v>0</v>
      </c>
      <c r="AQ1477" t="s">
        <v>324</v>
      </c>
      <c r="AR1477" t="s">
        <v>324</v>
      </c>
      <c r="AS1477" t="s">
        <v>324</v>
      </c>
      <c r="AT1477" t="s">
        <v>324</v>
      </c>
      <c r="AU1477">
        <v>0</v>
      </c>
      <c r="AV1477" t="s">
        <v>324</v>
      </c>
      <c r="AW1477" t="s">
        <v>324</v>
      </c>
      <c r="AX1477" t="s">
        <v>324</v>
      </c>
      <c r="AY1477" t="s">
        <v>324</v>
      </c>
      <c r="AZ1477">
        <v>0</v>
      </c>
      <c r="BA1477" t="s">
        <v>324</v>
      </c>
      <c r="BB1477" t="s">
        <v>324</v>
      </c>
      <c r="BC1477" t="s">
        <v>324</v>
      </c>
      <c r="BD1477" t="s">
        <v>324</v>
      </c>
      <c r="BE1477">
        <v>0</v>
      </c>
      <c r="BF1477" t="s">
        <v>324</v>
      </c>
      <c r="BG1477" t="s">
        <v>324</v>
      </c>
      <c r="BH1477" t="s">
        <v>324</v>
      </c>
      <c r="BI1477" t="s">
        <v>324</v>
      </c>
      <c r="BJ1477">
        <v>0</v>
      </c>
      <c r="BK1477">
        <v>0.433</v>
      </c>
      <c r="BL1477">
        <v>0.75</v>
      </c>
      <c r="BM1477">
        <v>0.114</v>
      </c>
      <c r="BN1477" t="s">
        <v>324</v>
      </c>
      <c r="BO1477">
        <v>1.2969999999999999</v>
      </c>
      <c r="BP1477">
        <v>43</v>
      </c>
      <c r="BQ1477">
        <v>18</v>
      </c>
      <c r="BR1477">
        <v>2</v>
      </c>
      <c r="BS1477" t="s">
        <v>324</v>
      </c>
      <c r="BT1477">
        <v>63</v>
      </c>
      <c r="BU1477">
        <v>9.3529999999999998</v>
      </c>
      <c r="BV1477">
        <v>8.76</v>
      </c>
      <c r="BW1477">
        <v>0</v>
      </c>
      <c r="BX1477" t="s">
        <v>324</v>
      </c>
      <c r="BY1477">
        <v>18.113</v>
      </c>
      <c r="BZ1477" t="s">
        <v>324</v>
      </c>
      <c r="CA1477" t="s">
        <v>324</v>
      </c>
      <c r="CB1477">
        <v>2</v>
      </c>
      <c r="CC1477" t="s">
        <v>324</v>
      </c>
      <c r="CD1477">
        <v>2</v>
      </c>
      <c r="CE1477" t="s">
        <v>324</v>
      </c>
      <c r="CF1477" t="s">
        <v>324</v>
      </c>
      <c r="CG1477">
        <v>1</v>
      </c>
      <c r="CH1477" t="s">
        <v>324</v>
      </c>
      <c r="CI1477">
        <v>1</v>
      </c>
      <c r="CJ1477" t="s">
        <v>324</v>
      </c>
      <c r="CK1477" t="s">
        <v>324</v>
      </c>
      <c r="CL1477">
        <v>0</v>
      </c>
      <c r="CM1477" t="s">
        <v>324</v>
      </c>
      <c r="CN1477">
        <v>0</v>
      </c>
      <c r="CO1477">
        <v>34.850999999999999</v>
      </c>
      <c r="CP1477">
        <v>25.138000000000002</v>
      </c>
      <c r="CQ1477">
        <v>9.2409999999999997</v>
      </c>
      <c r="CR1477">
        <v>0</v>
      </c>
      <c r="CS1477">
        <v>69.23</v>
      </c>
      <c r="CT1477">
        <v>4223</v>
      </c>
      <c r="CU1477">
        <v>549</v>
      </c>
      <c r="CV1477">
        <v>30</v>
      </c>
      <c r="CW1477">
        <v>0</v>
      </c>
      <c r="CX1477">
        <v>4802</v>
      </c>
      <c r="CY1477">
        <v>2817.1750000000002</v>
      </c>
      <c r="CZ1477">
        <v>1165.9349999999999</v>
      </c>
      <c r="DA1477">
        <v>112.749</v>
      </c>
      <c r="DB1477">
        <v>0</v>
      </c>
      <c r="DC1477">
        <v>4095.8589999999999</v>
      </c>
    </row>
    <row r="1478" spans="1:107" x14ac:dyDescent="0.45">
      <c r="A1478">
        <v>2024</v>
      </c>
      <c r="B1478">
        <v>5</v>
      </c>
      <c r="C1478" t="s">
        <v>130</v>
      </c>
      <c r="D1478">
        <v>99999</v>
      </c>
      <c r="E1478" t="s">
        <v>329</v>
      </c>
      <c r="F1478" t="s">
        <v>323</v>
      </c>
      <c r="H1478">
        <v>40.110999999999997</v>
      </c>
      <c r="I1478">
        <v>16.419</v>
      </c>
      <c r="J1478">
        <v>1.5429999999999999</v>
      </c>
      <c r="K1478" t="s">
        <v>324</v>
      </c>
      <c r="L1478">
        <v>58.073</v>
      </c>
      <c r="M1478" t="s">
        <v>324</v>
      </c>
      <c r="N1478" t="s">
        <v>324</v>
      </c>
      <c r="O1478" t="s">
        <v>324</v>
      </c>
      <c r="P1478" t="s">
        <v>324</v>
      </c>
      <c r="Q1478" t="s">
        <v>324</v>
      </c>
      <c r="R1478" t="s">
        <v>324</v>
      </c>
      <c r="S1478" t="s">
        <v>324</v>
      </c>
      <c r="T1478" t="s">
        <v>324</v>
      </c>
      <c r="U1478" t="s">
        <v>324</v>
      </c>
      <c r="V1478" t="s">
        <v>324</v>
      </c>
      <c r="W1478" t="s">
        <v>324</v>
      </c>
      <c r="X1478" t="s">
        <v>324</v>
      </c>
      <c r="Y1478" t="s">
        <v>324</v>
      </c>
      <c r="Z1478" t="s">
        <v>324</v>
      </c>
      <c r="AA1478" t="s">
        <v>324</v>
      </c>
      <c r="AB1478" t="s">
        <v>324</v>
      </c>
      <c r="AC1478" t="s">
        <v>324</v>
      </c>
      <c r="AD1478" t="s">
        <v>324</v>
      </c>
      <c r="AE1478" t="s">
        <v>324</v>
      </c>
      <c r="AF1478" t="s">
        <v>324</v>
      </c>
      <c r="AG1478" t="s">
        <v>324</v>
      </c>
      <c r="AH1478" t="s">
        <v>324</v>
      </c>
      <c r="AI1478" t="s">
        <v>324</v>
      </c>
      <c r="AJ1478" t="s">
        <v>324</v>
      </c>
      <c r="AK1478" t="s">
        <v>324</v>
      </c>
      <c r="AL1478" t="s">
        <v>324</v>
      </c>
      <c r="AM1478" t="s">
        <v>324</v>
      </c>
      <c r="AN1478" t="s">
        <v>324</v>
      </c>
      <c r="AO1478" t="s">
        <v>324</v>
      </c>
      <c r="AP1478" t="s">
        <v>324</v>
      </c>
      <c r="AQ1478" t="s">
        <v>324</v>
      </c>
      <c r="AR1478" t="s">
        <v>324</v>
      </c>
      <c r="AS1478" t="s">
        <v>324</v>
      </c>
      <c r="AT1478" t="s">
        <v>324</v>
      </c>
      <c r="AU1478" t="s">
        <v>324</v>
      </c>
      <c r="AV1478" t="s">
        <v>324</v>
      </c>
      <c r="AW1478" t="s">
        <v>324</v>
      </c>
      <c r="AX1478" t="s">
        <v>324</v>
      </c>
      <c r="AY1478" t="s">
        <v>324</v>
      </c>
      <c r="AZ1478" t="s">
        <v>324</v>
      </c>
      <c r="BA1478" t="s">
        <v>324</v>
      </c>
      <c r="BB1478" t="s">
        <v>324</v>
      </c>
      <c r="BC1478" t="s">
        <v>324</v>
      </c>
      <c r="BD1478" t="s">
        <v>324</v>
      </c>
      <c r="BE1478" t="s">
        <v>324</v>
      </c>
      <c r="BF1478" t="s">
        <v>324</v>
      </c>
      <c r="BG1478" t="s">
        <v>324</v>
      </c>
      <c r="BH1478" t="s">
        <v>324</v>
      </c>
      <c r="BI1478" t="s">
        <v>324</v>
      </c>
      <c r="BJ1478" t="s">
        <v>324</v>
      </c>
      <c r="BK1478" t="s">
        <v>324</v>
      </c>
      <c r="BL1478" t="s">
        <v>324</v>
      </c>
      <c r="BM1478" t="s">
        <v>324</v>
      </c>
      <c r="BN1478" t="s">
        <v>324</v>
      </c>
      <c r="BO1478" t="s">
        <v>324</v>
      </c>
      <c r="BP1478" t="s">
        <v>324</v>
      </c>
      <c r="BQ1478" t="s">
        <v>324</v>
      </c>
      <c r="BR1478" t="s">
        <v>324</v>
      </c>
      <c r="BS1478" t="s">
        <v>324</v>
      </c>
      <c r="BT1478" t="s">
        <v>324</v>
      </c>
      <c r="BU1478" t="s">
        <v>324</v>
      </c>
      <c r="BV1478" t="s">
        <v>324</v>
      </c>
      <c r="BW1478" t="s">
        <v>324</v>
      </c>
      <c r="BX1478" t="s">
        <v>324</v>
      </c>
      <c r="BY1478" t="s">
        <v>324</v>
      </c>
      <c r="BZ1478" t="s">
        <v>324</v>
      </c>
      <c r="CA1478" t="s">
        <v>324</v>
      </c>
      <c r="CB1478" t="s">
        <v>324</v>
      </c>
      <c r="CC1478" t="s">
        <v>324</v>
      </c>
      <c r="CD1478" t="s">
        <v>324</v>
      </c>
      <c r="CE1478" t="s">
        <v>324</v>
      </c>
      <c r="CF1478" t="s">
        <v>324</v>
      </c>
      <c r="CG1478" t="s">
        <v>324</v>
      </c>
      <c r="CH1478" t="s">
        <v>324</v>
      </c>
      <c r="CI1478" t="s">
        <v>324</v>
      </c>
      <c r="CJ1478" t="s">
        <v>324</v>
      </c>
      <c r="CK1478" t="s">
        <v>324</v>
      </c>
      <c r="CL1478" t="s">
        <v>324</v>
      </c>
      <c r="CM1478" t="s">
        <v>324</v>
      </c>
      <c r="CN1478" t="s">
        <v>324</v>
      </c>
      <c r="CO1478">
        <v>40.110999999999997</v>
      </c>
      <c r="CP1478">
        <v>16.419</v>
      </c>
      <c r="CQ1478">
        <v>1.5429999999999999</v>
      </c>
      <c r="CR1478" t="s">
        <v>324</v>
      </c>
      <c r="CS1478">
        <v>58.073</v>
      </c>
      <c r="CT1478" t="s">
        <v>324</v>
      </c>
      <c r="CU1478" t="s">
        <v>324</v>
      </c>
      <c r="CV1478" t="s">
        <v>324</v>
      </c>
      <c r="CW1478" t="s">
        <v>324</v>
      </c>
      <c r="CX1478" t="s">
        <v>324</v>
      </c>
      <c r="CY1478" t="s">
        <v>324</v>
      </c>
      <c r="CZ1478" t="s">
        <v>324</v>
      </c>
      <c r="DA1478" t="s">
        <v>324</v>
      </c>
      <c r="DB1478" t="s">
        <v>324</v>
      </c>
      <c r="DC1478" t="s">
        <v>324</v>
      </c>
    </row>
    <row r="1479" spans="1:107" x14ac:dyDescent="0.45">
      <c r="A1479">
        <v>2024</v>
      </c>
      <c r="B1479">
        <v>5</v>
      </c>
      <c r="C1479" t="s">
        <v>120</v>
      </c>
      <c r="D1479">
        <v>9187</v>
      </c>
      <c r="E1479" t="s">
        <v>395</v>
      </c>
      <c r="F1479" t="s">
        <v>323</v>
      </c>
      <c r="G1479" t="s">
        <v>244</v>
      </c>
      <c r="H1479">
        <v>1.173</v>
      </c>
      <c r="I1479">
        <v>0.09</v>
      </c>
      <c r="J1479">
        <v>0</v>
      </c>
      <c r="K1479">
        <v>0</v>
      </c>
      <c r="L1479">
        <v>1.2629999999999999</v>
      </c>
      <c r="M1479">
        <v>161</v>
      </c>
      <c r="N1479">
        <v>5</v>
      </c>
      <c r="O1479">
        <v>0</v>
      </c>
      <c r="P1479">
        <v>0</v>
      </c>
      <c r="Q1479">
        <v>166</v>
      </c>
      <c r="R1479">
        <v>0</v>
      </c>
      <c r="S1479">
        <v>0</v>
      </c>
      <c r="T1479">
        <v>0</v>
      </c>
      <c r="U1479">
        <v>0</v>
      </c>
      <c r="V1479">
        <v>0</v>
      </c>
      <c r="W1479">
        <v>0</v>
      </c>
      <c r="X1479">
        <v>0</v>
      </c>
      <c r="Y1479">
        <v>0</v>
      </c>
      <c r="Z1479">
        <v>0</v>
      </c>
      <c r="AA1479">
        <v>0</v>
      </c>
      <c r="AB1479">
        <v>27.666</v>
      </c>
      <c r="AC1479">
        <v>0</v>
      </c>
      <c r="AD1479">
        <v>0</v>
      </c>
      <c r="AE1479">
        <v>0</v>
      </c>
      <c r="AF1479">
        <v>27.666</v>
      </c>
      <c r="AG1479">
        <v>0</v>
      </c>
      <c r="AH1479">
        <v>0</v>
      </c>
      <c r="AI1479">
        <v>0</v>
      </c>
      <c r="AJ1479">
        <v>0</v>
      </c>
      <c r="AK1479">
        <v>0</v>
      </c>
      <c r="AL1479">
        <v>0</v>
      </c>
      <c r="AM1479">
        <v>0</v>
      </c>
      <c r="AN1479">
        <v>0</v>
      </c>
      <c r="AO1479">
        <v>0</v>
      </c>
      <c r="AP1479">
        <v>0</v>
      </c>
      <c r="AQ1479">
        <v>0</v>
      </c>
      <c r="AR1479">
        <v>0</v>
      </c>
      <c r="AS1479">
        <v>0</v>
      </c>
      <c r="AT1479">
        <v>0</v>
      </c>
      <c r="AU1479">
        <v>0</v>
      </c>
      <c r="AV1479">
        <v>0</v>
      </c>
      <c r="AW1479">
        <v>0</v>
      </c>
      <c r="AX1479">
        <v>0</v>
      </c>
      <c r="AY1479">
        <v>0</v>
      </c>
      <c r="AZ1479">
        <v>0</v>
      </c>
      <c r="BA1479">
        <v>0</v>
      </c>
      <c r="BB1479">
        <v>0</v>
      </c>
      <c r="BC1479">
        <v>0</v>
      </c>
      <c r="BD1479">
        <v>0</v>
      </c>
      <c r="BE1479">
        <v>0</v>
      </c>
      <c r="BF1479">
        <v>0</v>
      </c>
      <c r="BG1479">
        <v>0</v>
      </c>
      <c r="BH1479">
        <v>0</v>
      </c>
      <c r="BI1479">
        <v>0</v>
      </c>
      <c r="BJ1479">
        <v>0</v>
      </c>
      <c r="BK1479">
        <v>0</v>
      </c>
      <c r="BL1479">
        <v>0</v>
      </c>
      <c r="BM1479">
        <v>0</v>
      </c>
      <c r="BN1479">
        <v>0</v>
      </c>
      <c r="BO1479">
        <v>0</v>
      </c>
      <c r="BP1479">
        <v>0</v>
      </c>
      <c r="BQ1479">
        <v>0</v>
      </c>
      <c r="BR1479">
        <v>0</v>
      </c>
      <c r="BS1479">
        <v>0</v>
      </c>
      <c r="BT1479">
        <v>0</v>
      </c>
      <c r="BU1479">
        <v>0</v>
      </c>
      <c r="BV1479">
        <v>0</v>
      </c>
      <c r="BW1479">
        <v>0</v>
      </c>
      <c r="BX1479">
        <v>0</v>
      </c>
      <c r="BY1479">
        <v>0</v>
      </c>
      <c r="BZ1479">
        <v>0</v>
      </c>
      <c r="CA1479">
        <v>0</v>
      </c>
      <c r="CB1479">
        <v>0</v>
      </c>
      <c r="CC1479">
        <v>0</v>
      </c>
      <c r="CD1479">
        <v>0</v>
      </c>
      <c r="CE1479">
        <v>0</v>
      </c>
      <c r="CF1479">
        <v>0</v>
      </c>
      <c r="CG1479">
        <v>0</v>
      </c>
      <c r="CH1479">
        <v>0</v>
      </c>
      <c r="CI1479">
        <v>0</v>
      </c>
      <c r="CJ1479">
        <v>0</v>
      </c>
      <c r="CK1479">
        <v>0</v>
      </c>
      <c r="CL1479">
        <v>0</v>
      </c>
      <c r="CM1479">
        <v>0</v>
      </c>
      <c r="CN1479">
        <v>0</v>
      </c>
      <c r="CO1479">
        <v>1.173</v>
      </c>
      <c r="CP1479">
        <v>0.09</v>
      </c>
      <c r="CQ1479" t="s">
        <v>179</v>
      </c>
      <c r="CR1479">
        <v>0</v>
      </c>
      <c r="CS1479">
        <v>1.2629999999999999</v>
      </c>
      <c r="CT1479">
        <v>161</v>
      </c>
      <c r="CU1479">
        <v>5</v>
      </c>
      <c r="CV1479">
        <v>0</v>
      </c>
      <c r="CW1479">
        <v>0</v>
      </c>
      <c r="CX1479">
        <v>166</v>
      </c>
      <c r="CY1479">
        <v>27.666</v>
      </c>
      <c r="CZ1479">
        <v>0</v>
      </c>
      <c r="DA1479">
        <v>0</v>
      </c>
      <c r="DB1479">
        <v>0</v>
      </c>
      <c r="DC1479">
        <v>27.666</v>
      </c>
    </row>
    <row r="1480" spans="1:107" x14ac:dyDescent="0.45">
      <c r="A1480">
        <v>2024</v>
      </c>
      <c r="B1480">
        <v>5</v>
      </c>
      <c r="C1480" t="s">
        <v>120</v>
      </c>
      <c r="D1480">
        <v>9191</v>
      </c>
      <c r="E1480" t="s">
        <v>396</v>
      </c>
      <c r="F1480" t="s">
        <v>323</v>
      </c>
      <c r="G1480" t="s">
        <v>247</v>
      </c>
      <c r="H1480">
        <v>138.22399999999999</v>
      </c>
      <c r="I1480">
        <v>9.0190000000000001</v>
      </c>
      <c r="J1480">
        <v>20.835000000000001</v>
      </c>
      <c r="K1480" t="s">
        <v>324</v>
      </c>
      <c r="L1480">
        <v>168.078</v>
      </c>
      <c r="M1480">
        <v>18207</v>
      </c>
      <c r="N1480">
        <v>340</v>
      </c>
      <c r="O1480">
        <v>228</v>
      </c>
      <c r="P1480" t="s">
        <v>324</v>
      </c>
      <c r="Q1480">
        <v>18775</v>
      </c>
      <c r="R1480" t="s">
        <v>324</v>
      </c>
      <c r="S1480" t="s">
        <v>324</v>
      </c>
      <c r="T1480" t="s">
        <v>324</v>
      </c>
      <c r="U1480" t="s">
        <v>324</v>
      </c>
      <c r="V1480">
        <v>0</v>
      </c>
      <c r="W1480" t="s">
        <v>324</v>
      </c>
      <c r="X1480" t="s">
        <v>324</v>
      </c>
      <c r="Y1480" t="s">
        <v>324</v>
      </c>
      <c r="Z1480" t="s">
        <v>324</v>
      </c>
      <c r="AA1480">
        <v>0</v>
      </c>
      <c r="AB1480" t="s">
        <v>324</v>
      </c>
      <c r="AC1480" t="s">
        <v>324</v>
      </c>
      <c r="AD1480" t="s">
        <v>324</v>
      </c>
      <c r="AE1480" t="s">
        <v>324</v>
      </c>
      <c r="AF1480">
        <v>0</v>
      </c>
      <c r="AG1480" t="s">
        <v>324</v>
      </c>
      <c r="AH1480" t="s">
        <v>324</v>
      </c>
      <c r="AI1480" t="s">
        <v>324</v>
      </c>
      <c r="AJ1480" t="s">
        <v>324</v>
      </c>
      <c r="AK1480">
        <v>0</v>
      </c>
      <c r="AL1480" t="s">
        <v>324</v>
      </c>
      <c r="AM1480" t="s">
        <v>324</v>
      </c>
      <c r="AN1480" t="s">
        <v>324</v>
      </c>
      <c r="AO1480" t="s">
        <v>324</v>
      </c>
      <c r="AP1480">
        <v>0</v>
      </c>
      <c r="AQ1480" t="s">
        <v>324</v>
      </c>
      <c r="AR1480" t="s">
        <v>324</v>
      </c>
      <c r="AS1480" t="s">
        <v>324</v>
      </c>
      <c r="AT1480" t="s">
        <v>324</v>
      </c>
      <c r="AU1480">
        <v>0</v>
      </c>
      <c r="AV1480" t="s">
        <v>324</v>
      </c>
      <c r="AW1480" t="s">
        <v>324</v>
      </c>
      <c r="AX1480" t="s">
        <v>324</v>
      </c>
      <c r="AY1480" t="s">
        <v>324</v>
      </c>
      <c r="AZ1480">
        <v>0</v>
      </c>
      <c r="BA1480" t="s">
        <v>324</v>
      </c>
      <c r="BB1480" t="s">
        <v>324</v>
      </c>
      <c r="BC1480" t="s">
        <v>324</v>
      </c>
      <c r="BD1480" t="s">
        <v>324</v>
      </c>
      <c r="BE1480">
        <v>0</v>
      </c>
      <c r="BF1480" t="s">
        <v>324</v>
      </c>
      <c r="BG1480" t="s">
        <v>324</v>
      </c>
      <c r="BH1480" t="s">
        <v>324</v>
      </c>
      <c r="BI1480" t="s">
        <v>324</v>
      </c>
      <c r="BJ1480">
        <v>0</v>
      </c>
      <c r="BK1480">
        <v>0.434</v>
      </c>
      <c r="BL1480">
        <v>0.16900000000000001</v>
      </c>
      <c r="BM1480">
        <v>0.04</v>
      </c>
      <c r="BN1480" t="s">
        <v>324</v>
      </c>
      <c r="BO1480">
        <v>0.64300000000000002</v>
      </c>
      <c r="BP1480">
        <v>68</v>
      </c>
      <c r="BQ1480">
        <v>6</v>
      </c>
      <c r="BR1480">
        <v>1</v>
      </c>
      <c r="BS1480" t="s">
        <v>324</v>
      </c>
      <c r="BT1480">
        <v>75</v>
      </c>
      <c r="BU1480" t="s">
        <v>324</v>
      </c>
      <c r="BV1480" t="s">
        <v>324</v>
      </c>
      <c r="BW1480" t="s">
        <v>324</v>
      </c>
      <c r="BX1480" t="s">
        <v>324</v>
      </c>
      <c r="BY1480">
        <v>0</v>
      </c>
      <c r="BZ1480">
        <v>7.9000000000000001E-2</v>
      </c>
      <c r="CA1480">
        <v>8.5000000000000006E-2</v>
      </c>
      <c r="CB1480" t="s">
        <v>324</v>
      </c>
      <c r="CC1480" t="s">
        <v>324</v>
      </c>
      <c r="CD1480">
        <v>0.16400000000000001</v>
      </c>
      <c r="CE1480">
        <v>9</v>
      </c>
      <c r="CF1480">
        <v>4</v>
      </c>
      <c r="CG1480" t="s">
        <v>324</v>
      </c>
      <c r="CH1480" t="s">
        <v>324</v>
      </c>
      <c r="CI1480">
        <v>13</v>
      </c>
      <c r="CJ1480" t="s">
        <v>324</v>
      </c>
      <c r="CK1480" t="s">
        <v>324</v>
      </c>
      <c r="CL1480" t="s">
        <v>324</v>
      </c>
      <c r="CM1480" t="s">
        <v>324</v>
      </c>
      <c r="CN1480">
        <v>0</v>
      </c>
      <c r="CO1480">
        <v>138.73699999999999</v>
      </c>
      <c r="CP1480">
        <v>9.2729999999999997</v>
      </c>
      <c r="CQ1480">
        <v>20.875</v>
      </c>
      <c r="CR1480">
        <v>0</v>
      </c>
      <c r="CS1480">
        <v>168.88499999999999</v>
      </c>
      <c r="CT1480">
        <v>18284</v>
      </c>
      <c r="CU1480">
        <v>350</v>
      </c>
      <c r="CV1480">
        <v>229</v>
      </c>
      <c r="CW1480">
        <v>0</v>
      </c>
      <c r="CX1480">
        <v>18863</v>
      </c>
      <c r="CY1480">
        <v>0</v>
      </c>
      <c r="CZ1480">
        <v>0</v>
      </c>
      <c r="DA1480">
        <v>0</v>
      </c>
      <c r="DB1480">
        <v>0</v>
      </c>
      <c r="DC1480">
        <v>0</v>
      </c>
    </row>
    <row r="1481" spans="1:107" x14ac:dyDescent="0.45">
      <c r="A1481">
        <v>2024</v>
      </c>
      <c r="B1481">
        <v>5</v>
      </c>
      <c r="C1481" t="s">
        <v>120</v>
      </c>
      <c r="D1481">
        <v>10454</v>
      </c>
      <c r="E1481" t="s">
        <v>397</v>
      </c>
      <c r="F1481" t="s">
        <v>323</v>
      </c>
      <c r="G1481" t="s">
        <v>247</v>
      </c>
      <c r="H1481">
        <v>1.4430000000000001</v>
      </c>
      <c r="I1481" t="s">
        <v>324</v>
      </c>
      <c r="J1481" t="s">
        <v>324</v>
      </c>
      <c r="K1481" t="s">
        <v>324</v>
      </c>
      <c r="L1481">
        <v>1.4430000000000001</v>
      </c>
      <c r="M1481">
        <v>195</v>
      </c>
      <c r="N1481" t="s">
        <v>324</v>
      </c>
      <c r="O1481" t="s">
        <v>324</v>
      </c>
      <c r="P1481" t="s">
        <v>324</v>
      </c>
      <c r="Q1481">
        <v>195</v>
      </c>
      <c r="R1481">
        <v>5.1999999999999998E-2</v>
      </c>
      <c r="S1481" t="s">
        <v>324</v>
      </c>
      <c r="T1481" t="s">
        <v>324</v>
      </c>
      <c r="U1481" t="s">
        <v>324</v>
      </c>
      <c r="V1481">
        <v>5.1999999999999998E-2</v>
      </c>
      <c r="W1481">
        <v>55</v>
      </c>
      <c r="X1481" t="s">
        <v>324</v>
      </c>
      <c r="Y1481" t="s">
        <v>324</v>
      </c>
      <c r="Z1481" t="s">
        <v>324</v>
      </c>
      <c r="AA1481">
        <v>55</v>
      </c>
      <c r="AB1481" t="s">
        <v>324</v>
      </c>
      <c r="AC1481" t="s">
        <v>324</v>
      </c>
      <c r="AD1481" t="s">
        <v>324</v>
      </c>
      <c r="AE1481" t="s">
        <v>324</v>
      </c>
      <c r="AF1481">
        <v>0</v>
      </c>
      <c r="AG1481" t="s">
        <v>324</v>
      </c>
      <c r="AH1481" t="s">
        <v>324</v>
      </c>
      <c r="AI1481" t="s">
        <v>324</v>
      </c>
      <c r="AJ1481" t="s">
        <v>324</v>
      </c>
      <c r="AK1481">
        <v>0</v>
      </c>
      <c r="AL1481" t="s">
        <v>324</v>
      </c>
      <c r="AM1481" t="s">
        <v>324</v>
      </c>
      <c r="AN1481" t="s">
        <v>324</v>
      </c>
      <c r="AO1481" t="s">
        <v>324</v>
      </c>
      <c r="AP1481">
        <v>0</v>
      </c>
      <c r="AQ1481" t="s">
        <v>324</v>
      </c>
      <c r="AR1481" t="s">
        <v>324</v>
      </c>
      <c r="AS1481" t="s">
        <v>324</v>
      </c>
      <c r="AT1481" t="s">
        <v>324</v>
      </c>
      <c r="AU1481">
        <v>0</v>
      </c>
      <c r="AV1481" t="s">
        <v>324</v>
      </c>
      <c r="AW1481" t="s">
        <v>324</v>
      </c>
      <c r="AX1481" t="s">
        <v>324</v>
      </c>
      <c r="AY1481" t="s">
        <v>324</v>
      </c>
      <c r="AZ1481">
        <v>0</v>
      </c>
      <c r="BA1481" t="s">
        <v>324</v>
      </c>
      <c r="BB1481" t="s">
        <v>324</v>
      </c>
      <c r="BC1481" t="s">
        <v>324</v>
      </c>
      <c r="BD1481" t="s">
        <v>324</v>
      </c>
      <c r="BE1481">
        <v>0</v>
      </c>
      <c r="BF1481" t="s">
        <v>324</v>
      </c>
      <c r="BG1481" t="s">
        <v>324</v>
      </c>
      <c r="BH1481" t="s">
        <v>324</v>
      </c>
      <c r="BI1481" t="s">
        <v>324</v>
      </c>
      <c r="BJ1481">
        <v>0</v>
      </c>
      <c r="BK1481">
        <v>1.7999999999999999E-2</v>
      </c>
      <c r="BL1481" t="s">
        <v>324</v>
      </c>
      <c r="BM1481" t="s">
        <v>324</v>
      </c>
      <c r="BN1481" t="s">
        <v>324</v>
      </c>
      <c r="BO1481">
        <v>1.7999999999999999E-2</v>
      </c>
      <c r="BP1481">
        <v>5</v>
      </c>
      <c r="BQ1481" t="s">
        <v>324</v>
      </c>
      <c r="BR1481" t="s">
        <v>324</v>
      </c>
      <c r="BS1481" t="s">
        <v>324</v>
      </c>
      <c r="BT1481">
        <v>5</v>
      </c>
      <c r="BU1481" t="s">
        <v>324</v>
      </c>
      <c r="BV1481" t="s">
        <v>324</v>
      </c>
      <c r="BW1481" t="s">
        <v>324</v>
      </c>
      <c r="BX1481" t="s">
        <v>324</v>
      </c>
      <c r="BY1481">
        <v>0</v>
      </c>
      <c r="BZ1481" t="s">
        <v>324</v>
      </c>
      <c r="CA1481" t="s">
        <v>324</v>
      </c>
      <c r="CB1481" t="s">
        <v>324</v>
      </c>
      <c r="CC1481" t="s">
        <v>324</v>
      </c>
      <c r="CD1481">
        <v>0</v>
      </c>
      <c r="CE1481" t="s">
        <v>324</v>
      </c>
      <c r="CF1481" t="s">
        <v>324</v>
      </c>
      <c r="CG1481" t="s">
        <v>324</v>
      </c>
      <c r="CH1481" t="s">
        <v>324</v>
      </c>
      <c r="CI1481">
        <v>0</v>
      </c>
      <c r="CJ1481" t="s">
        <v>324</v>
      </c>
      <c r="CK1481" t="s">
        <v>324</v>
      </c>
      <c r="CL1481" t="s">
        <v>324</v>
      </c>
      <c r="CM1481" t="s">
        <v>324</v>
      </c>
      <c r="CN1481">
        <v>0</v>
      </c>
      <c r="CO1481">
        <v>1.5129999999999999</v>
      </c>
      <c r="CP1481" t="s">
        <v>179</v>
      </c>
      <c r="CQ1481" t="s">
        <v>179</v>
      </c>
      <c r="CR1481">
        <v>0</v>
      </c>
      <c r="CS1481">
        <v>1.5129999999999999</v>
      </c>
      <c r="CT1481">
        <v>255</v>
      </c>
      <c r="CU1481">
        <v>0</v>
      </c>
      <c r="CV1481">
        <v>0</v>
      </c>
      <c r="CW1481">
        <v>0</v>
      </c>
      <c r="CX1481">
        <v>255</v>
      </c>
      <c r="CY1481">
        <v>0</v>
      </c>
      <c r="CZ1481">
        <v>0</v>
      </c>
      <c r="DA1481">
        <v>0</v>
      </c>
      <c r="DB1481">
        <v>0</v>
      </c>
      <c r="DC1481">
        <v>0</v>
      </c>
    </row>
    <row r="1482" spans="1:107" x14ac:dyDescent="0.45">
      <c r="A1482">
        <v>2024</v>
      </c>
      <c r="B1482">
        <v>5</v>
      </c>
      <c r="C1482" t="s">
        <v>120</v>
      </c>
      <c r="D1482">
        <v>11273</v>
      </c>
      <c r="E1482" t="s">
        <v>398</v>
      </c>
      <c r="F1482" t="s">
        <v>323</v>
      </c>
      <c r="G1482" t="s">
        <v>244</v>
      </c>
      <c r="H1482">
        <v>2.1999999999999999E-2</v>
      </c>
      <c r="I1482" t="s">
        <v>324</v>
      </c>
      <c r="J1482" t="s">
        <v>324</v>
      </c>
      <c r="K1482" t="s">
        <v>324</v>
      </c>
      <c r="L1482">
        <v>2.1999999999999999E-2</v>
      </c>
      <c r="M1482">
        <v>2</v>
      </c>
      <c r="N1482" t="s">
        <v>324</v>
      </c>
      <c r="O1482" t="s">
        <v>324</v>
      </c>
      <c r="P1482" t="s">
        <v>324</v>
      </c>
      <c r="Q1482">
        <v>2</v>
      </c>
      <c r="R1482" t="s">
        <v>324</v>
      </c>
      <c r="S1482" t="s">
        <v>324</v>
      </c>
      <c r="T1482" t="s">
        <v>324</v>
      </c>
      <c r="U1482" t="s">
        <v>324</v>
      </c>
      <c r="V1482">
        <v>0</v>
      </c>
      <c r="W1482" t="s">
        <v>324</v>
      </c>
      <c r="X1482" t="s">
        <v>324</v>
      </c>
      <c r="Y1482" t="s">
        <v>324</v>
      </c>
      <c r="Z1482" t="s">
        <v>324</v>
      </c>
      <c r="AA1482">
        <v>0</v>
      </c>
      <c r="AB1482" t="s">
        <v>324</v>
      </c>
      <c r="AC1482" t="s">
        <v>324</v>
      </c>
      <c r="AD1482" t="s">
        <v>324</v>
      </c>
      <c r="AE1482" t="s">
        <v>324</v>
      </c>
      <c r="AF1482">
        <v>0</v>
      </c>
      <c r="AG1482" t="s">
        <v>324</v>
      </c>
      <c r="AH1482" t="s">
        <v>324</v>
      </c>
      <c r="AI1482" t="s">
        <v>324</v>
      </c>
      <c r="AJ1482" t="s">
        <v>324</v>
      </c>
      <c r="AK1482">
        <v>0</v>
      </c>
      <c r="AL1482" t="s">
        <v>324</v>
      </c>
      <c r="AM1482" t="s">
        <v>324</v>
      </c>
      <c r="AN1482" t="s">
        <v>324</v>
      </c>
      <c r="AO1482" t="s">
        <v>324</v>
      </c>
      <c r="AP1482">
        <v>0</v>
      </c>
      <c r="AQ1482" t="s">
        <v>324</v>
      </c>
      <c r="AR1482" t="s">
        <v>324</v>
      </c>
      <c r="AS1482" t="s">
        <v>324</v>
      </c>
      <c r="AT1482" t="s">
        <v>324</v>
      </c>
      <c r="AU1482">
        <v>0</v>
      </c>
      <c r="AV1482" t="s">
        <v>324</v>
      </c>
      <c r="AW1482" t="s">
        <v>324</v>
      </c>
      <c r="AX1482" t="s">
        <v>324</v>
      </c>
      <c r="AY1482" t="s">
        <v>324</v>
      </c>
      <c r="AZ1482">
        <v>0</v>
      </c>
      <c r="BA1482" t="s">
        <v>324</v>
      </c>
      <c r="BB1482" t="s">
        <v>324</v>
      </c>
      <c r="BC1482" t="s">
        <v>324</v>
      </c>
      <c r="BD1482" t="s">
        <v>324</v>
      </c>
      <c r="BE1482">
        <v>0</v>
      </c>
      <c r="BF1482" t="s">
        <v>324</v>
      </c>
      <c r="BG1482" t="s">
        <v>324</v>
      </c>
      <c r="BH1482" t="s">
        <v>324</v>
      </c>
      <c r="BI1482" t="s">
        <v>324</v>
      </c>
      <c r="BJ1482">
        <v>0</v>
      </c>
      <c r="BK1482">
        <v>2E-3</v>
      </c>
      <c r="BL1482" t="s">
        <v>324</v>
      </c>
      <c r="BM1482" t="s">
        <v>324</v>
      </c>
      <c r="BN1482" t="s">
        <v>324</v>
      </c>
      <c r="BO1482">
        <v>2E-3</v>
      </c>
      <c r="BP1482">
        <v>1</v>
      </c>
      <c r="BQ1482" t="s">
        <v>324</v>
      </c>
      <c r="BR1482" t="s">
        <v>324</v>
      </c>
      <c r="BS1482" t="s">
        <v>324</v>
      </c>
      <c r="BT1482">
        <v>1</v>
      </c>
      <c r="BU1482" t="s">
        <v>324</v>
      </c>
      <c r="BV1482" t="s">
        <v>324</v>
      </c>
      <c r="BW1482" t="s">
        <v>324</v>
      </c>
      <c r="BX1482" t="s">
        <v>324</v>
      </c>
      <c r="BY1482">
        <v>0</v>
      </c>
      <c r="BZ1482" t="s">
        <v>324</v>
      </c>
      <c r="CA1482" t="s">
        <v>324</v>
      </c>
      <c r="CB1482" t="s">
        <v>324</v>
      </c>
      <c r="CC1482" t="s">
        <v>324</v>
      </c>
      <c r="CD1482">
        <v>0</v>
      </c>
      <c r="CE1482" t="s">
        <v>324</v>
      </c>
      <c r="CF1482" t="s">
        <v>324</v>
      </c>
      <c r="CG1482" t="s">
        <v>324</v>
      </c>
      <c r="CH1482" t="s">
        <v>324</v>
      </c>
      <c r="CI1482">
        <v>0</v>
      </c>
      <c r="CJ1482" t="s">
        <v>324</v>
      </c>
      <c r="CK1482" t="s">
        <v>324</v>
      </c>
      <c r="CL1482" t="s">
        <v>324</v>
      </c>
      <c r="CM1482" t="s">
        <v>324</v>
      </c>
      <c r="CN1482">
        <v>0</v>
      </c>
      <c r="CO1482">
        <v>2.4E-2</v>
      </c>
      <c r="CP1482" t="s">
        <v>179</v>
      </c>
      <c r="CQ1482" t="s">
        <v>179</v>
      </c>
      <c r="CR1482">
        <v>0</v>
      </c>
      <c r="CS1482">
        <v>2.4E-2</v>
      </c>
      <c r="CT1482">
        <v>3</v>
      </c>
      <c r="CU1482">
        <v>0</v>
      </c>
      <c r="CV1482">
        <v>0</v>
      </c>
      <c r="CW1482">
        <v>0</v>
      </c>
      <c r="CX1482">
        <v>3</v>
      </c>
      <c r="CY1482">
        <v>0</v>
      </c>
      <c r="CZ1482">
        <v>0</v>
      </c>
      <c r="DA1482">
        <v>0</v>
      </c>
      <c r="DB1482">
        <v>0</v>
      </c>
      <c r="DC1482">
        <v>0</v>
      </c>
    </row>
    <row r="1483" spans="1:107" x14ac:dyDescent="0.45">
      <c r="A1483">
        <v>2024</v>
      </c>
      <c r="B1483">
        <v>5</v>
      </c>
      <c r="C1483" t="s">
        <v>120</v>
      </c>
      <c r="D1483">
        <v>14354</v>
      </c>
      <c r="E1483" t="s">
        <v>351</v>
      </c>
      <c r="F1483" t="s">
        <v>323</v>
      </c>
      <c r="G1483" t="s">
        <v>247</v>
      </c>
      <c r="H1483">
        <v>22.309000000000001</v>
      </c>
      <c r="I1483">
        <v>1.2729999999999999</v>
      </c>
      <c r="J1483">
        <v>0.68700000000000006</v>
      </c>
      <c r="K1483">
        <v>0</v>
      </c>
      <c r="L1483">
        <v>24.268999999999998</v>
      </c>
      <c r="M1483">
        <v>2666</v>
      </c>
      <c r="N1483">
        <v>65</v>
      </c>
      <c r="O1483">
        <v>11</v>
      </c>
      <c r="P1483">
        <v>0</v>
      </c>
      <c r="Q1483">
        <v>2742</v>
      </c>
      <c r="R1483" t="s">
        <v>324</v>
      </c>
      <c r="S1483" t="s">
        <v>324</v>
      </c>
      <c r="T1483" t="s">
        <v>324</v>
      </c>
      <c r="U1483" t="s">
        <v>324</v>
      </c>
      <c r="V1483">
        <v>0</v>
      </c>
      <c r="W1483" t="s">
        <v>324</v>
      </c>
      <c r="X1483" t="s">
        <v>324</v>
      </c>
      <c r="Y1483" t="s">
        <v>324</v>
      </c>
      <c r="Z1483" t="s">
        <v>324</v>
      </c>
      <c r="AA1483">
        <v>0</v>
      </c>
      <c r="AB1483" t="s">
        <v>324</v>
      </c>
      <c r="AC1483" t="s">
        <v>324</v>
      </c>
      <c r="AD1483" t="s">
        <v>324</v>
      </c>
      <c r="AE1483" t="s">
        <v>324</v>
      </c>
      <c r="AF1483">
        <v>0</v>
      </c>
      <c r="AG1483">
        <v>3.3679999999999999</v>
      </c>
      <c r="AH1483">
        <v>3.1E-2</v>
      </c>
      <c r="AI1483">
        <v>0</v>
      </c>
      <c r="AJ1483">
        <v>0</v>
      </c>
      <c r="AK1483">
        <v>3.399</v>
      </c>
      <c r="AL1483">
        <v>352</v>
      </c>
      <c r="AM1483">
        <v>2</v>
      </c>
      <c r="AN1483">
        <v>0</v>
      </c>
      <c r="AO1483">
        <v>0</v>
      </c>
      <c r="AP1483">
        <v>354</v>
      </c>
      <c r="AQ1483">
        <v>4.4610000000000003</v>
      </c>
      <c r="AR1483">
        <v>6.2E-2</v>
      </c>
      <c r="AS1483">
        <v>0</v>
      </c>
      <c r="AT1483">
        <v>0</v>
      </c>
      <c r="AU1483">
        <v>4.5229999999999997</v>
      </c>
      <c r="AV1483" t="s">
        <v>324</v>
      </c>
      <c r="AW1483" t="s">
        <v>324</v>
      </c>
      <c r="AX1483" t="s">
        <v>324</v>
      </c>
      <c r="AY1483" t="s">
        <v>324</v>
      </c>
      <c r="AZ1483">
        <v>0</v>
      </c>
      <c r="BA1483" t="s">
        <v>324</v>
      </c>
      <c r="BB1483" t="s">
        <v>324</v>
      </c>
      <c r="BC1483" t="s">
        <v>324</v>
      </c>
      <c r="BD1483" t="s">
        <v>324</v>
      </c>
      <c r="BE1483">
        <v>0</v>
      </c>
      <c r="BF1483" t="s">
        <v>324</v>
      </c>
      <c r="BG1483" t="s">
        <v>324</v>
      </c>
      <c r="BH1483" t="s">
        <v>324</v>
      </c>
      <c r="BI1483" t="s">
        <v>324</v>
      </c>
      <c r="BJ1483">
        <v>0</v>
      </c>
      <c r="BK1483">
        <v>0.222</v>
      </c>
      <c r="BL1483">
        <v>5.7000000000000002E-2</v>
      </c>
      <c r="BM1483">
        <v>0</v>
      </c>
      <c r="BN1483">
        <v>0</v>
      </c>
      <c r="BO1483">
        <v>0.27900000000000003</v>
      </c>
      <c r="BP1483">
        <v>65</v>
      </c>
      <c r="BQ1483">
        <v>8</v>
      </c>
      <c r="BR1483">
        <v>0</v>
      </c>
      <c r="BS1483">
        <v>0</v>
      </c>
      <c r="BT1483">
        <v>73</v>
      </c>
      <c r="BU1483" t="s">
        <v>324</v>
      </c>
      <c r="BV1483" t="s">
        <v>324</v>
      </c>
      <c r="BW1483" t="s">
        <v>324</v>
      </c>
      <c r="BX1483" t="s">
        <v>324</v>
      </c>
      <c r="BY1483">
        <v>0</v>
      </c>
      <c r="BZ1483">
        <v>8.0000000000000002E-3</v>
      </c>
      <c r="CA1483">
        <v>0</v>
      </c>
      <c r="CB1483">
        <v>0</v>
      </c>
      <c r="CC1483">
        <v>0</v>
      </c>
      <c r="CD1483">
        <v>8.0000000000000002E-3</v>
      </c>
      <c r="CE1483">
        <v>2</v>
      </c>
      <c r="CF1483">
        <v>0</v>
      </c>
      <c r="CG1483">
        <v>0</v>
      </c>
      <c r="CH1483">
        <v>0</v>
      </c>
      <c r="CI1483">
        <v>2</v>
      </c>
      <c r="CJ1483" t="s">
        <v>324</v>
      </c>
      <c r="CK1483" t="s">
        <v>324</v>
      </c>
      <c r="CL1483" t="s">
        <v>324</v>
      </c>
      <c r="CM1483" t="s">
        <v>324</v>
      </c>
      <c r="CN1483">
        <v>0</v>
      </c>
      <c r="CO1483">
        <v>22.539000000000001</v>
      </c>
      <c r="CP1483">
        <v>1.33</v>
      </c>
      <c r="CQ1483">
        <v>0.68700000000000006</v>
      </c>
      <c r="CR1483">
        <v>0</v>
      </c>
      <c r="CS1483">
        <v>24.556000000000001</v>
      </c>
      <c r="CT1483">
        <v>2733</v>
      </c>
      <c r="CU1483">
        <v>73</v>
      </c>
      <c r="CV1483">
        <v>11</v>
      </c>
      <c r="CW1483">
        <v>0</v>
      </c>
      <c r="CX1483">
        <v>2817</v>
      </c>
      <c r="CY1483">
        <v>0</v>
      </c>
      <c r="CZ1483">
        <v>0</v>
      </c>
      <c r="DA1483">
        <v>0</v>
      </c>
      <c r="DB1483">
        <v>0</v>
      </c>
      <c r="DC1483">
        <v>0</v>
      </c>
    </row>
    <row r="1484" spans="1:107" x14ac:dyDescent="0.45">
      <c r="A1484">
        <v>2024</v>
      </c>
      <c r="B1484">
        <v>5</v>
      </c>
      <c r="C1484" t="s">
        <v>120</v>
      </c>
      <c r="D1484">
        <v>20169</v>
      </c>
      <c r="E1484" t="s">
        <v>399</v>
      </c>
      <c r="F1484" t="s">
        <v>323</v>
      </c>
      <c r="G1484" t="s">
        <v>244</v>
      </c>
      <c r="H1484">
        <v>3.6909999999999998</v>
      </c>
      <c r="I1484">
        <v>0.629</v>
      </c>
      <c r="J1484" t="s">
        <v>324</v>
      </c>
      <c r="K1484" t="s">
        <v>324</v>
      </c>
      <c r="L1484">
        <v>4.32</v>
      </c>
      <c r="M1484">
        <v>574</v>
      </c>
      <c r="N1484">
        <v>30</v>
      </c>
      <c r="O1484" t="s">
        <v>324</v>
      </c>
      <c r="P1484" t="s">
        <v>324</v>
      </c>
      <c r="Q1484">
        <v>604</v>
      </c>
      <c r="R1484" t="s">
        <v>324</v>
      </c>
      <c r="S1484" t="s">
        <v>324</v>
      </c>
      <c r="T1484" t="s">
        <v>324</v>
      </c>
      <c r="U1484" t="s">
        <v>324</v>
      </c>
      <c r="V1484">
        <v>0</v>
      </c>
      <c r="W1484" t="s">
        <v>324</v>
      </c>
      <c r="X1484" t="s">
        <v>324</v>
      </c>
      <c r="Y1484" t="s">
        <v>324</v>
      </c>
      <c r="Z1484" t="s">
        <v>324</v>
      </c>
      <c r="AA1484">
        <v>0</v>
      </c>
      <c r="AB1484" t="s">
        <v>324</v>
      </c>
      <c r="AC1484" t="s">
        <v>324</v>
      </c>
      <c r="AD1484" t="s">
        <v>324</v>
      </c>
      <c r="AE1484" t="s">
        <v>324</v>
      </c>
      <c r="AF1484">
        <v>0</v>
      </c>
      <c r="AG1484" t="s">
        <v>324</v>
      </c>
      <c r="AH1484" t="s">
        <v>324</v>
      </c>
      <c r="AI1484" t="s">
        <v>324</v>
      </c>
      <c r="AJ1484" t="s">
        <v>324</v>
      </c>
      <c r="AK1484">
        <v>0</v>
      </c>
      <c r="AL1484" t="s">
        <v>324</v>
      </c>
      <c r="AM1484" t="s">
        <v>324</v>
      </c>
      <c r="AN1484" t="s">
        <v>324</v>
      </c>
      <c r="AO1484" t="s">
        <v>324</v>
      </c>
      <c r="AP1484">
        <v>0</v>
      </c>
      <c r="AQ1484" t="s">
        <v>324</v>
      </c>
      <c r="AR1484" t="s">
        <v>324</v>
      </c>
      <c r="AS1484" t="s">
        <v>324</v>
      </c>
      <c r="AT1484" t="s">
        <v>324</v>
      </c>
      <c r="AU1484">
        <v>0</v>
      </c>
      <c r="AV1484" t="s">
        <v>324</v>
      </c>
      <c r="AW1484" t="s">
        <v>324</v>
      </c>
      <c r="AX1484" t="s">
        <v>324</v>
      </c>
      <c r="AY1484" t="s">
        <v>324</v>
      </c>
      <c r="AZ1484">
        <v>0</v>
      </c>
      <c r="BA1484" t="s">
        <v>324</v>
      </c>
      <c r="BB1484" t="s">
        <v>324</v>
      </c>
      <c r="BC1484" t="s">
        <v>324</v>
      </c>
      <c r="BD1484" t="s">
        <v>324</v>
      </c>
      <c r="BE1484">
        <v>0</v>
      </c>
      <c r="BF1484" t="s">
        <v>324</v>
      </c>
      <c r="BG1484" t="s">
        <v>324</v>
      </c>
      <c r="BH1484" t="s">
        <v>324</v>
      </c>
      <c r="BI1484" t="s">
        <v>324</v>
      </c>
      <c r="BJ1484">
        <v>0</v>
      </c>
      <c r="BK1484">
        <v>1.2999999999999999E-2</v>
      </c>
      <c r="BL1484">
        <v>2E-3</v>
      </c>
      <c r="BM1484" t="s">
        <v>324</v>
      </c>
      <c r="BN1484" t="s">
        <v>324</v>
      </c>
      <c r="BO1484">
        <v>1.4999999999999999E-2</v>
      </c>
      <c r="BP1484">
        <v>5</v>
      </c>
      <c r="BQ1484">
        <v>1</v>
      </c>
      <c r="BR1484" t="s">
        <v>324</v>
      </c>
      <c r="BS1484" t="s">
        <v>324</v>
      </c>
      <c r="BT1484">
        <v>6</v>
      </c>
      <c r="BU1484" t="s">
        <v>324</v>
      </c>
      <c r="BV1484" t="s">
        <v>324</v>
      </c>
      <c r="BW1484" t="s">
        <v>324</v>
      </c>
      <c r="BX1484" t="s">
        <v>324</v>
      </c>
      <c r="BY1484">
        <v>0</v>
      </c>
      <c r="BZ1484">
        <v>1.4E-2</v>
      </c>
      <c r="CA1484">
        <v>6.5000000000000002E-2</v>
      </c>
      <c r="CB1484" t="s">
        <v>324</v>
      </c>
      <c r="CC1484" t="s">
        <v>324</v>
      </c>
      <c r="CD1484">
        <v>7.9000000000000001E-2</v>
      </c>
      <c r="CE1484">
        <v>3</v>
      </c>
      <c r="CF1484">
        <v>1</v>
      </c>
      <c r="CG1484" t="s">
        <v>324</v>
      </c>
      <c r="CH1484" t="s">
        <v>324</v>
      </c>
      <c r="CI1484">
        <v>4</v>
      </c>
      <c r="CJ1484" t="s">
        <v>324</v>
      </c>
      <c r="CK1484" t="s">
        <v>324</v>
      </c>
      <c r="CL1484" t="s">
        <v>324</v>
      </c>
      <c r="CM1484" t="s">
        <v>324</v>
      </c>
      <c r="CN1484">
        <v>0</v>
      </c>
      <c r="CO1484">
        <v>3.718</v>
      </c>
      <c r="CP1484">
        <v>0.69599999999999995</v>
      </c>
      <c r="CQ1484" t="s">
        <v>179</v>
      </c>
      <c r="CR1484">
        <v>0</v>
      </c>
      <c r="CS1484">
        <v>4.4139999999999997</v>
      </c>
      <c r="CT1484">
        <v>582</v>
      </c>
      <c r="CU1484">
        <v>32</v>
      </c>
      <c r="CV1484">
        <v>0</v>
      </c>
      <c r="CW1484">
        <v>0</v>
      </c>
      <c r="CX1484">
        <v>614</v>
      </c>
      <c r="CY1484">
        <v>0</v>
      </c>
      <c r="CZ1484">
        <v>0</v>
      </c>
      <c r="DA1484">
        <v>0</v>
      </c>
      <c r="DB1484">
        <v>0</v>
      </c>
      <c r="DC1484">
        <v>0</v>
      </c>
    </row>
    <row r="1485" spans="1:107" x14ac:dyDescent="0.45">
      <c r="A1485">
        <v>2024</v>
      </c>
      <c r="B1485">
        <v>5</v>
      </c>
      <c r="C1485" t="s">
        <v>120</v>
      </c>
      <c r="D1485">
        <v>99999</v>
      </c>
      <c r="E1485" t="s">
        <v>329</v>
      </c>
      <c r="F1485" t="s">
        <v>323</v>
      </c>
      <c r="H1485">
        <v>-26.321000000000002</v>
      </c>
      <c r="I1485">
        <v>-1.63</v>
      </c>
      <c r="J1485">
        <v>-3.7530000000000001</v>
      </c>
      <c r="K1485">
        <v>0</v>
      </c>
      <c r="L1485">
        <v>-31.704000000000001</v>
      </c>
      <c r="M1485" t="s">
        <v>324</v>
      </c>
      <c r="N1485" t="s">
        <v>324</v>
      </c>
      <c r="O1485" t="s">
        <v>324</v>
      </c>
      <c r="P1485" t="s">
        <v>324</v>
      </c>
      <c r="Q1485" t="s">
        <v>324</v>
      </c>
      <c r="R1485">
        <v>-8.9999999999999993E-3</v>
      </c>
      <c r="S1485" t="s">
        <v>324</v>
      </c>
      <c r="T1485" t="s">
        <v>324</v>
      </c>
      <c r="U1485" t="s">
        <v>324</v>
      </c>
      <c r="V1485">
        <v>-8.9999999999999993E-3</v>
      </c>
      <c r="W1485" t="s">
        <v>324</v>
      </c>
      <c r="X1485" t="s">
        <v>324</v>
      </c>
      <c r="Y1485" t="s">
        <v>324</v>
      </c>
      <c r="Z1485" t="s">
        <v>324</v>
      </c>
      <c r="AA1485" t="s">
        <v>324</v>
      </c>
      <c r="AB1485" t="s">
        <v>324</v>
      </c>
      <c r="AC1485" t="s">
        <v>324</v>
      </c>
      <c r="AD1485" t="s">
        <v>324</v>
      </c>
      <c r="AE1485" t="s">
        <v>324</v>
      </c>
      <c r="AF1485" t="s">
        <v>324</v>
      </c>
      <c r="AG1485">
        <v>-0.58699999999999997</v>
      </c>
      <c r="AH1485">
        <v>-5.0000000000000001E-3</v>
      </c>
      <c r="AI1485">
        <v>0</v>
      </c>
      <c r="AJ1485">
        <v>0</v>
      </c>
      <c r="AK1485">
        <v>-0.59299999999999997</v>
      </c>
      <c r="AL1485" t="s">
        <v>324</v>
      </c>
      <c r="AM1485" t="s">
        <v>324</v>
      </c>
      <c r="AN1485" t="s">
        <v>324</v>
      </c>
      <c r="AO1485" t="s">
        <v>324</v>
      </c>
      <c r="AP1485" t="s">
        <v>324</v>
      </c>
      <c r="AQ1485" t="s">
        <v>324</v>
      </c>
      <c r="AR1485" t="s">
        <v>324</v>
      </c>
      <c r="AS1485" t="s">
        <v>324</v>
      </c>
      <c r="AT1485" t="s">
        <v>324</v>
      </c>
      <c r="AU1485" t="s">
        <v>324</v>
      </c>
      <c r="AV1485" t="s">
        <v>324</v>
      </c>
      <c r="AW1485" t="s">
        <v>324</v>
      </c>
      <c r="AX1485" t="s">
        <v>324</v>
      </c>
      <c r="AY1485" t="s">
        <v>324</v>
      </c>
      <c r="AZ1485">
        <v>0</v>
      </c>
      <c r="BA1485" t="s">
        <v>324</v>
      </c>
      <c r="BB1485" t="s">
        <v>324</v>
      </c>
      <c r="BC1485" t="s">
        <v>324</v>
      </c>
      <c r="BD1485" t="s">
        <v>324</v>
      </c>
      <c r="BE1485" t="s">
        <v>324</v>
      </c>
      <c r="BF1485" t="s">
        <v>324</v>
      </c>
      <c r="BG1485" t="s">
        <v>324</v>
      </c>
      <c r="BH1485" t="s">
        <v>324</v>
      </c>
      <c r="BI1485" t="s">
        <v>324</v>
      </c>
      <c r="BJ1485" t="s">
        <v>324</v>
      </c>
      <c r="BK1485" t="s">
        <v>324</v>
      </c>
      <c r="BL1485" t="s">
        <v>324</v>
      </c>
      <c r="BM1485" t="s">
        <v>324</v>
      </c>
      <c r="BN1485" t="s">
        <v>324</v>
      </c>
      <c r="BO1485" t="s">
        <v>324</v>
      </c>
      <c r="BP1485" t="s">
        <v>324</v>
      </c>
      <c r="BQ1485" t="s">
        <v>324</v>
      </c>
      <c r="BR1485" t="s">
        <v>324</v>
      </c>
      <c r="BS1485" t="s">
        <v>324</v>
      </c>
      <c r="BT1485" t="s">
        <v>324</v>
      </c>
      <c r="BU1485" t="s">
        <v>324</v>
      </c>
      <c r="BV1485" t="s">
        <v>324</v>
      </c>
      <c r="BW1485" t="s">
        <v>324</v>
      </c>
      <c r="BX1485" t="s">
        <v>324</v>
      </c>
      <c r="BY1485" t="s">
        <v>324</v>
      </c>
      <c r="BZ1485" t="s">
        <v>324</v>
      </c>
      <c r="CA1485" t="s">
        <v>324</v>
      </c>
      <c r="CB1485" t="s">
        <v>324</v>
      </c>
      <c r="CC1485" t="s">
        <v>324</v>
      </c>
      <c r="CD1485" t="s">
        <v>324</v>
      </c>
      <c r="CE1485" t="s">
        <v>324</v>
      </c>
      <c r="CF1485" t="s">
        <v>324</v>
      </c>
      <c r="CG1485" t="s">
        <v>324</v>
      </c>
      <c r="CH1485" t="s">
        <v>324</v>
      </c>
      <c r="CI1485" t="s">
        <v>324</v>
      </c>
      <c r="CJ1485" t="s">
        <v>324</v>
      </c>
      <c r="CK1485" t="s">
        <v>324</v>
      </c>
      <c r="CL1485" t="s">
        <v>324</v>
      </c>
      <c r="CM1485" t="s">
        <v>324</v>
      </c>
      <c r="CN1485" t="s">
        <v>324</v>
      </c>
      <c r="CO1485">
        <v>-26.33</v>
      </c>
      <c r="CP1485">
        <v>-1.63</v>
      </c>
      <c r="CQ1485">
        <v>-3.7530000000000001</v>
      </c>
      <c r="CR1485">
        <v>0</v>
      </c>
      <c r="CS1485">
        <v>-31.713000000000001</v>
      </c>
      <c r="CT1485" t="s">
        <v>324</v>
      </c>
      <c r="CU1485" t="s">
        <v>324</v>
      </c>
      <c r="CV1485" t="s">
        <v>324</v>
      </c>
      <c r="CW1485" t="s">
        <v>324</v>
      </c>
      <c r="CX1485" t="s">
        <v>324</v>
      </c>
      <c r="CY1485" t="s">
        <v>324</v>
      </c>
      <c r="CZ1485" t="s">
        <v>324</v>
      </c>
      <c r="DA1485" t="s">
        <v>324</v>
      </c>
      <c r="DB1485" t="s">
        <v>324</v>
      </c>
      <c r="DC1485" t="s">
        <v>324</v>
      </c>
    </row>
    <row r="1486" spans="1:107" x14ac:dyDescent="0.45">
      <c r="A1486">
        <v>2024</v>
      </c>
      <c r="B1486">
        <v>5</v>
      </c>
      <c r="C1486" t="s">
        <v>123</v>
      </c>
      <c r="D1486">
        <v>4110</v>
      </c>
      <c r="E1486" t="s">
        <v>400</v>
      </c>
      <c r="F1486" t="s">
        <v>323</v>
      </c>
      <c r="G1486" t="s">
        <v>244</v>
      </c>
      <c r="H1486">
        <v>407.89</v>
      </c>
      <c r="I1486">
        <v>222.88</v>
      </c>
      <c r="J1486" t="s">
        <v>324</v>
      </c>
      <c r="K1486" t="s">
        <v>324</v>
      </c>
      <c r="L1486">
        <v>630.77</v>
      </c>
      <c r="M1486">
        <v>56404</v>
      </c>
      <c r="N1486">
        <v>1343</v>
      </c>
      <c r="O1486" t="s">
        <v>324</v>
      </c>
      <c r="P1486" t="s">
        <v>324</v>
      </c>
      <c r="Q1486">
        <v>57747</v>
      </c>
      <c r="R1486">
        <v>93.52</v>
      </c>
      <c r="S1486">
        <v>93.92</v>
      </c>
      <c r="T1486" t="s">
        <v>324</v>
      </c>
      <c r="U1486" t="s">
        <v>324</v>
      </c>
      <c r="V1486">
        <v>187.44</v>
      </c>
      <c r="W1486">
        <v>20610</v>
      </c>
      <c r="X1486">
        <v>4588</v>
      </c>
      <c r="Y1486" t="s">
        <v>324</v>
      </c>
      <c r="Z1486" t="s">
        <v>324</v>
      </c>
      <c r="AA1486">
        <v>25198</v>
      </c>
      <c r="AB1486" t="s">
        <v>324</v>
      </c>
      <c r="AC1486" t="s">
        <v>324</v>
      </c>
      <c r="AD1486" t="s">
        <v>324</v>
      </c>
      <c r="AE1486" t="s">
        <v>324</v>
      </c>
      <c r="AF1486">
        <v>0</v>
      </c>
      <c r="AG1486" t="s">
        <v>324</v>
      </c>
      <c r="AH1486" t="s">
        <v>324</v>
      </c>
      <c r="AI1486" t="s">
        <v>324</v>
      </c>
      <c r="AJ1486" t="s">
        <v>324</v>
      </c>
      <c r="AK1486">
        <v>0</v>
      </c>
      <c r="AL1486" t="s">
        <v>324</v>
      </c>
      <c r="AM1486" t="s">
        <v>324</v>
      </c>
      <c r="AN1486" t="s">
        <v>324</v>
      </c>
      <c r="AO1486" t="s">
        <v>324</v>
      </c>
      <c r="AP1486">
        <v>0</v>
      </c>
      <c r="AQ1486" t="s">
        <v>324</v>
      </c>
      <c r="AR1486" t="s">
        <v>324</v>
      </c>
      <c r="AS1486" t="s">
        <v>324</v>
      </c>
      <c r="AT1486" t="s">
        <v>324</v>
      </c>
      <c r="AU1486">
        <v>0</v>
      </c>
      <c r="AV1486" t="s">
        <v>324</v>
      </c>
      <c r="AW1486" t="s">
        <v>324</v>
      </c>
      <c r="AX1486" t="s">
        <v>324</v>
      </c>
      <c r="AY1486" t="s">
        <v>324</v>
      </c>
      <c r="AZ1486">
        <v>0</v>
      </c>
      <c r="BA1486" t="s">
        <v>324</v>
      </c>
      <c r="BB1486" t="s">
        <v>324</v>
      </c>
      <c r="BC1486" t="s">
        <v>324</v>
      </c>
      <c r="BD1486" t="s">
        <v>324</v>
      </c>
      <c r="BE1486">
        <v>0</v>
      </c>
      <c r="BF1486" t="s">
        <v>324</v>
      </c>
      <c r="BG1486" t="s">
        <v>324</v>
      </c>
      <c r="BH1486" t="s">
        <v>324</v>
      </c>
      <c r="BI1486" t="s">
        <v>324</v>
      </c>
      <c r="BJ1486">
        <v>0</v>
      </c>
      <c r="BK1486">
        <v>0.18</v>
      </c>
      <c r="BL1486">
        <v>2.42</v>
      </c>
      <c r="BM1486" t="s">
        <v>324</v>
      </c>
      <c r="BN1486" t="s">
        <v>324</v>
      </c>
      <c r="BO1486">
        <v>2.6</v>
      </c>
      <c r="BP1486">
        <v>32</v>
      </c>
      <c r="BQ1486">
        <v>12</v>
      </c>
      <c r="BR1486" t="s">
        <v>324</v>
      </c>
      <c r="BS1486" t="s">
        <v>324</v>
      </c>
      <c r="BT1486">
        <v>44</v>
      </c>
      <c r="BU1486" t="s">
        <v>324</v>
      </c>
      <c r="BV1486" t="s">
        <v>324</v>
      </c>
      <c r="BW1486" t="s">
        <v>324</v>
      </c>
      <c r="BX1486" t="s">
        <v>324</v>
      </c>
      <c r="BY1486">
        <v>0</v>
      </c>
      <c r="BZ1486" t="s">
        <v>324</v>
      </c>
      <c r="CA1486">
        <v>0.38</v>
      </c>
      <c r="CB1486" t="s">
        <v>324</v>
      </c>
      <c r="CC1486" t="s">
        <v>324</v>
      </c>
      <c r="CD1486">
        <v>0.38</v>
      </c>
      <c r="CE1486" t="s">
        <v>324</v>
      </c>
      <c r="CF1486">
        <v>1</v>
      </c>
      <c r="CG1486" t="s">
        <v>324</v>
      </c>
      <c r="CH1486" t="s">
        <v>324</v>
      </c>
      <c r="CI1486">
        <v>1</v>
      </c>
      <c r="CJ1486" t="s">
        <v>324</v>
      </c>
      <c r="CK1486" t="s">
        <v>324</v>
      </c>
      <c r="CL1486" t="s">
        <v>324</v>
      </c>
      <c r="CM1486" t="s">
        <v>324</v>
      </c>
      <c r="CN1486">
        <v>0</v>
      </c>
      <c r="CO1486">
        <v>501.59</v>
      </c>
      <c r="CP1486">
        <v>319.60000000000002</v>
      </c>
      <c r="CQ1486" t="s">
        <v>179</v>
      </c>
      <c r="CR1486">
        <v>0</v>
      </c>
      <c r="CS1486">
        <v>821.19</v>
      </c>
      <c r="CT1486">
        <v>77046</v>
      </c>
      <c r="CU1486">
        <v>5944</v>
      </c>
      <c r="CV1486">
        <v>0</v>
      </c>
      <c r="CW1486">
        <v>0</v>
      </c>
      <c r="CX1486">
        <v>82990</v>
      </c>
      <c r="CY1486">
        <v>0</v>
      </c>
      <c r="CZ1486">
        <v>0</v>
      </c>
      <c r="DA1486">
        <v>0</v>
      </c>
      <c r="DB1486">
        <v>0</v>
      </c>
      <c r="DC1486">
        <v>0</v>
      </c>
    </row>
    <row r="1487" spans="1:107" x14ac:dyDescent="0.45">
      <c r="A1487">
        <v>2024</v>
      </c>
      <c r="B1487">
        <v>5</v>
      </c>
      <c r="C1487" t="s">
        <v>123</v>
      </c>
      <c r="D1487">
        <v>12341</v>
      </c>
      <c r="E1487" t="s">
        <v>394</v>
      </c>
      <c r="F1487" t="s">
        <v>323</v>
      </c>
      <c r="G1487" t="s">
        <v>244</v>
      </c>
      <c r="H1487">
        <v>3.831</v>
      </c>
      <c r="I1487">
        <v>5.2670000000000003</v>
      </c>
      <c r="J1487">
        <v>2.1800000000000002</v>
      </c>
      <c r="K1487" t="s">
        <v>324</v>
      </c>
      <c r="L1487">
        <v>11.278</v>
      </c>
      <c r="M1487">
        <v>459</v>
      </c>
      <c r="N1487">
        <v>86</v>
      </c>
      <c r="O1487">
        <v>4</v>
      </c>
      <c r="P1487" t="s">
        <v>324</v>
      </c>
      <c r="Q1487">
        <v>549</v>
      </c>
      <c r="R1487" t="s">
        <v>324</v>
      </c>
      <c r="S1487" t="s">
        <v>324</v>
      </c>
      <c r="T1487" t="s">
        <v>324</v>
      </c>
      <c r="U1487" t="s">
        <v>324</v>
      </c>
      <c r="V1487">
        <v>0</v>
      </c>
      <c r="W1487" t="s">
        <v>324</v>
      </c>
      <c r="X1487" t="s">
        <v>324</v>
      </c>
      <c r="Y1487" t="s">
        <v>324</v>
      </c>
      <c r="Z1487" t="s">
        <v>324</v>
      </c>
      <c r="AA1487">
        <v>0</v>
      </c>
      <c r="AB1487">
        <v>192.55699999999999</v>
      </c>
      <c r="AC1487">
        <v>146.76300000000001</v>
      </c>
      <c r="AD1487">
        <v>0</v>
      </c>
      <c r="AE1487" t="s">
        <v>324</v>
      </c>
      <c r="AF1487">
        <v>339.32</v>
      </c>
      <c r="AG1487" t="s">
        <v>324</v>
      </c>
      <c r="AH1487" t="s">
        <v>324</v>
      </c>
      <c r="AI1487" t="s">
        <v>324</v>
      </c>
      <c r="AJ1487" t="s">
        <v>324</v>
      </c>
      <c r="AK1487">
        <v>0</v>
      </c>
      <c r="AL1487" t="s">
        <v>324</v>
      </c>
      <c r="AM1487" t="s">
        <v>324</v>
      </c>
      <c r="AN1487" t="s">
        <v>324</v>
      </c>
      <c r="AO1487" t="s">
        <v>324</v>
      </c>
      <c r="AP1487">
        <v>0</v>
      </c>
      <c r="AQ1487" t="s">
        <v>324</v>
      </c>
      <c r="AR1487" t="s">
        <v>324</v>
      </c>
      <c r="AS1487" t="s">
        <v>324</v>
      </c>
      <c r="AT1487" t="s">
        <v>324</v>
      </c>
      <c r="AU1487">
        <v>0</v>
      </c>
      <c r="AV1487" t="s">
        <v>324</v>
      </c>
      <c r="AW1487" t="s">
        <v>324</v>
      </c>
      <c r="AX1487" t="s">
        <v>324</v>
      </c>
      <c r="AY1487" t="s">
        <v>324</v>
      </c>
      <c r="AZ1487">
        <v>0</v>
      </c>
      <c r="BA1487" t="s">
        <v>324</v>
      </c>
      <c r="BB1487" t="s">
        <v>324</v>
      </c>
      <c r="BC1487" t="s">
        <v>324</v>
      </c>
      <c r="BD1487" t="s">
        <v>324</v>
      </c>
      <c r="BE1487">
        <v>0</v>
      </c>
      <c r="BF1487" t="s">
        <v>324</v>
      </c>
      <c r="BG1487" t="s">
        <v>324</v>
      </c>
      <c r="BH1487" t="s">
        <v>324</v>
      </c>
      <c r="BI1487" t="s">
        <v>324</v>
      </c>
      <c r="BJ1487">
        <v>0</v>
      </c>
      <c r="BK1487">
        <v>2E-3</v>
      </c>
      <c r="BL1487">
        <v>0.62</v>
      </c>
      <c r="BM1487" t="s">
        <v>324</v>
      </c>
      <c r="BN1487" t="s">
        <v>324</v>
      </c>
      <c r="BO1487">
        <v>0.622</v>
      </c>
      <c r="BP1487">
        <v>1</v>
      </c>
      <c r="BQ1487">
        <v>2</v>
      </c>
      <c r="BR1487" t="s">
        <v>324</v>
      </c>
      <c r="BS1487" t="s">
        <v>324</v>
      </c>
      <c r="BT1487">
        <v>3</v>
      </c>
      <c r="BU1487">
        <v>0</v>
      </c>
      <c r="BV1487">
        <v>0</v>
      </c>
      <c r="BW1487" t="s">
        <v>324</v>
      </c>
      <c r="BX1487" t="s">
        <v>324</v>
      </c>
      <c r="BY1487">
        <v>0</v>
      </c>
      <c r="BZ1487" t="s">
        <v>324</v>
      </c>
      <c r="CA1487" t="s">
        <v>324</v>
      </c>
      <c r="CB1487" t="s">
        <v>324</v>
      </c>
      <c r="CC1487" t="s">
        <v>324</v>
      </c>
      <c r="CD1487">
        <v>0</v>
      </c>
      <c r="CE1487" t="s">
        <v>324</v>
      </c>
      <c r="CF1487" t="s">
        <v>324</v>
      </c>
      <c r="CG1487" t="s">
        <v>324</v>
      </c>
      <c r="CH1487" t="s">
        <v>324</v>
      </c>
      <c r="CI1487">
        <v>0</v>
      </c>
      <c r="CJ1487" t="s">
        <v>324</v>
      </c>
      <c r="CK1487" t="s">
        <v>324</v>
      </c>
      <c r="CL1487" t="s">
        <v>324</v>
      </c>
      <c r="CM1487" t="s">
        <v>324</v>
      </c>
      <c r="CN1487">
        <v>0</v>
      </c>
      <c r="CO1487">
        <v>3.8330000000000002</v>
      </c>
      <c r="CP1487">
        <v>5.8869999999999996</v>
      </c>
      <c r="CQ1487">
        <v>2.1800000000000002</v>
      </c>
      <c r="CR1487">
        <v>0</v>
      </c>
      <c r="CS1487">
        <v>11.9</v>
      </c>
      <c r="CT1487">
        <v>460</v>
      </c>
      <c r="CU1487">
        <v>88</v>
      </c>
      <c r="CV1487">
        <v>4</v>
      </c>
      <c r="CW1487">
        <v>0</v>
      </c>
      <c r="CX1487">
        <v>552</v>
      </c>
      <c r="CY1487">
        <v>192.55699999999999</v>
      </c>
      <c r="CZ1487">
        <v>146.76300000000001</v>
      </c>
      <c r="DA1487">
        <v>0</v>
      </c>
      <c r="DB1487">
        <v>0</v>
      </c>
      <c r="DC1487">
        <v>339.32</v>
      </c>
    </row>
    <row r="1488" spans="1:107" x14ac:dyDescent="0.45">
      <c r="A1488">
        <v>2024</v>
      </c>
      <c r="B1488">
        <v>5</v>
      </c>
      <c r="C1488" t="s">
        <v>123</v>
      </c>
      <c r="D1488">
        <v>13032</v>
      </c>
      <c r="E1488" t="s">
        <v>401</v>
      </c>
      <c r="F1488" t="s">
        <v>323</v>
      </c>
      <c r="G1488" t="s">
        <v>244</v>
      </c>
      <c r="H1488">
        <v>0.49299999999999999</v>
      </c>
      <c r="I1488">
        <v>0.17100000000000001</v>
      </c>
      <c r="J1488">
        <v>0</v>
      </c>
      <c r="K1488">
        <v>0</v>
      </c>
      <c r="L1488">
        <v>0.66400000000000003</v>
      </c>
      <c r="M1488">
        <v>44</v>
      </c>
      <c r="N1488">
        <v>8</v>
      </c>
      <c r="O1488">
        <v>0</v>
      </c>
      <c r="P1488">
        <v>0</v>
      </c>
      <c r="Q1488">
        <v>52</v>
      </c>
      <c r="R1488" t="s">
        <v>324</v>
      </c>
      <c r="S1488" t="s">
        <v>324</v>
      </c>
      <c r="T1488" t="s">
        <v>324</v>
      </c>
      <c r="U1488" t="s">
        <v>324</v>
      </c>
      <c r="V1488">
        <v>0</v>
      </c>
      <c r="W1488" t="s">
        <v>324</v>
      </c>
      <c r="X1488" t="s">
        <v>324</v>
      </c>
      <c r="Y1488" t="s">
        <v>324</v>
      </c>
      <c r="Z1488" t="s">
        <v>324</v>
      </c>
      <c r="AA1488">
        <v>0</v>
      </c>
      <c r="AB1488">
        <v>45.274999999999999</v>
      </c>
      <c r="AC1488">
        <v>11.093999999999999</v>
      </c>
      <c r="AD1488">
        <v>0</v>
      </c>
      <c r="AE1488">
        <v>0</v>
      </c>
      <c r="AF1488">
        <v>56.369</v>
      </c>
      <c r="AG1488" t="s">
        <v>324</v>
      </c>
      <c r="AH1488" t="s">
        <v>324</v>
      </c>
      <c r="AI1488" t="s">
        <v>324</v>
      </c>
      <c r="AJ1488" t="s">
        <v>324</v>
      </c>
      <c r="AK1488">
        <v>0</v>
      </c>
      <c r="AL1488" t="s">
        <v>324</v>
      </c>
      <c r="AM1488" t="s">
        <v>324</v>
      </c>
      <c r="AN1488" t="s">
        <v>324</v>
      </c>
      <c r="AO1488" t="s">
        <v>324</v>
      </c>
      <c r="AP1488">
        <v>0</v>
      </c>
      <c r="AQ1488" t="s">
        <v>324</v>
      </c>
      <c r="AR1488" t="s">
        <v>324</v>
      </c>
      <c r="AS1488" t="s">
        <v>324</v>
      </c>
      <c r="AT1488" t="s">
        <v>324</v>
      </c>
      <c r="AU1488">
        <v>0</v>
      </c>
      <c r="AV1488" t="s">
        <v>324</v>
      </c>
      <c r="AW1488" t="s">
        <v>324</v>
      </c>
      <c r="AX1488" t="s">
        <v>324</v>
      </c>
      <c r="AY1488" t="s">
        <v>324</v>
      </c>
      <c r="AZ1488">
        <v>0</v>
      </c>
      <c r="BA1488" t="s">
        <v>324</v>
      </c>
      <c r="BB1488" t="s">
        <v>324</v>
      </c>
      <c r="BC1488" t="s">
        <v>324</v>
      </c>
      <c r="BD1488" t="s">
        <v>324</v>
      </c>
      <c r="BE1488">
        <v>0</v>
      </c>
      <c r="BF1488" t="s">
        <v>324</v>
      </c>
      <c r="BG1488" t="s">
        <v>324</v>
      </c>
      <c r="BH1488" t="s">
        <v>324</v>
      </c>
      <c r="BI1488" t="s">
        <v>324</v>
      </c>
      <c r="BJ1488">
        <v>0</v>
      </c>
      <c r="BK1488" t="s">
        <v>324</v>
      </c>
      <c r="BL1488" t="s">
        <v>324</v>
      </c>
      <c r="BM1488" t="s">
        <v>324</v>
      </c>
      <c r="BN1488" t="s">
        <v>324</v>
      </c>
      <c r="BO1488">
        <v>0</v>
      </c>
      <c r="BP1488" t="s">
        <v>324</v>
      </c>
      <c r="BQ1488" t="s">
        <v>324</v>
      </c>
      <c r="BR1488" t="s">
        <v>324</v>
      </c>
      <c r="BS1488" t="s">
        <v>324</v>
      </c>
      <c r="BT1488">
        <v>0</v>
      </c>
      <c r="BU1488" t="s">
        <v>324</v>
      </c>
      <c r="BV1488" t="s">
        <v>324</v>
      </c>
      <c r="BW1488" t="s">
        <v>324</v>
      </c>
      <c r="BX1488" t="s">
        <v>324</v>
      </c>
      <c r="BY1488">
        <v>0</v>
      </c>
      <c r="BZ1488" t="s">
        <v>324</v>
      </c>
      <c r="CA1488" t="s">
        <v>324</v>
      </c>
      <c r="CB1488" t="s">
        <v>324</v>
      </c>
      <c r="CC1488" t="s">
        <v>324</v>
      </c>
      <c r="CD1488">
        <v>0</v>
      </c>
      <c r="CE1488" t="s">
        <v>324</v>
      </c>
      <c r="CF1488" t="s">
        <v>324</v>
      </c>
      <c r="CG1488" t="s">
        <v>324</v>
      </c>
      <c r="CH1488" t="s">
        <v>324</v>
      </c>
      <c r="CI1488">
        <v>0</v>
      </c>
      <c r="CJ1488" t="s">
        <v>324</v>
      </c>
      <c r="CK1488" t="s">
        <v>324</v>
      </c>
      <c r="CL1488" t="s">
        <v>324</v>
      </c>
      <c r="CM1488" t="s">
        <v>324</v>
      </c>
      <c r="CN1488">
        <v>0</v>
      </c>
      <c r="CO1488">
        <v>0.49299999999999999</v>
      </c>
      <c r="CP1488">
        <v>0.17100000000000001</v>
      </c>
      <c r="CQ1488" t="s">
        <v>179</v>
      </c>
      <c r="CR1488">
        <v>0</v>
      </c>
      <c r="CS1488">
        <v>0.66400000000000003</v>
      </c>
      <c r="CT1488">
        <v>44</v>
      </c>
      <c r="CU1488">
        <v>8</v>
      </c>
      <c r="CV1488">
        <v>0</v>
      </c>
      <c r="CW1488">
        <v>0</v>
      </c>
      <c r="CX1488">
        <v>52</v>
      </c>
      <c r="CY1488">
        <v>45.274999999999999</v>
      </c>
      <c r="CZ1488">
        <v>11.093999999999999</v>
      </c>
      <c r="DA1488">
        <v>0</v>
      </c>
      <c r="DB1488">
        <v>0</v>
      </c>
      <c r="DC1488">
        <v>56.369</v>
      </c>
    </row>
    <row r="1489" spans="1:107" x14ac:dyDescent="0.45">
      <c r="A1489">
        <v>2024</v>
      </c>
      <c r="B1489">
        <v>5</v>
      </c>
      <c r="C1489" t="s">
        <v>123</v>
      </c>
      <c r="D1489">
        <v>56697</v>
      </c>
      <c r="E1489" t="s">
        <v>402</v>
      </c>
      <c r="F1489" t="s">
        <v>323</v>
      </c>
      <c r="G1489" t="s">
        <v>247</v>
      </c>
      <c r="H1489">
        <v>229.55699999999999</v>
      </c>
      <c r="I1489">
        <v>165.82</v>
      </c>
      <c r="J1489" t="s">
        <v>324</v>
      </c>
      <c r="K1489" t="s">
        <v>324</v>
      </c>
      <c r="L1489">
        <v>395.37700000000001</v>
      </c>
      <c r="M1489">
        <v>21876</v>
      </c>
      <c r="N1489">
        <v>2194</v>
      </c>
      <c r="O1489" t="s">
        <v>324</v>
      </c>
      <c r="P1489" t="s">
        <v>324</v>
      </c>
      <c r="Q1489">
        <v>24070</v>
      </c>
      <c r="R1489">
        <v>39.851999999999997</v>
      </c>
      <c r="S1489">
        <v>68.819000000000003</v>
      </c>
      <c r="T1489" t="s">
        <v>324</v>
      </c>
      <c r="U1489" t="s">
        <v>324</v>
      </c>
      <c r="V1489">
        <v>108.67100000000001</v>
      </c>
      <c r="W1489">
        <v>7572</v>
      </c>
      <c r="X1489">
        <v>1899</v>
      </c>
      <c r="Y1489" t="s">
        <v>324</v>
      </c>
      <c r="Z1489" t="s">
        <v>324</v>
      </c>
      <c r="AA1489">
        <v>9471</v>
      </c>
      <c r="AB1489" t="s">
        <v>324</v>
      </c>
      <c r="AC1489" t="s">
        <v>324</v>
      </c>
      <c r="AD1489" t="s">
        <v>324</v>
      </c>
      <c r="AE1489" t="s">
        <v>324</v>
      </c>
      <c r="AF1489">
        <v>0</v>
      </c>
      <c r="AG1489" t="s">
        <v>324</v>
      </c>
      <c r="AH1489" t="s">
        <v>324</v>
      </c>
      <c r="AI1489" t="s">
        <v>324</v>
      </c>
      <c r="AJ1489" t="s">
        <v>324</v>
      </c>
      <c r="AK1489">
        <v>0</v>
      </c>
      <c r="AL1489" t="s">
        <v>324</v>
      </c>
      <c r="AM1489" t="s">
        <v>324</v>
      </c>
      <c r="AN1489" t="s">
        <v>324</v>
      </c>
      <c r="AO1489" t="s">
        <v>324</v>
      </c>
      <c r="AP1489">
        <v>0</v>
      </c>
      <c r="AQ1489" t="s">
        <v>324</v>
      </c>
      <c r="AR1489" t="s">
        <v>324</v>
      </c>
      <c r="AS1489" t="s">
        <v>324</v>
      </c>
      <c r="AT1489" t="s">
        <v>324</v>
      </c>
      <c r="AU1489">
        <v>0</v>
      </c>
      <c r="AV1489" t="s">
        <v>324</v>
      </c>
      <c r="AW1489" t="s">
        <v>324</v>
      </c>
      <c r="AX1489" t="s">
        <v>324</v>
      </c>
      <c r="AY1489" t="s">
        <v>324</v>
      </c>
      <c r="AZ1489">
        <v>0</v>
      </c>
      <c r="BA1489" t="s">
        <v>324</v>
      </c>
      <c r="BB1489" t="s">
        <v>324</v>
      </c>
      <c r="BC1489" t="s">
        <v>324</v>
      </c>
      <c r="BD1489" t="s">
        <v>324</v>
      </c>
      <c r="BE1489">
        <v>0</v>
      </c>
      <c r="BF1489" t="s">
        <v>324</v>
      </c>
      <c r="BG1489" t="s">
        <v>324</v>
      </c>
      <c r="BH1489" t="s">
        <v>324</v>
      </c>
      <c r="BI1489" t="s">
        <v>324</v>
      </c>
      <c r="BJ1489">
        <v>0</v>
      </c>
      <c r="BK1489">
        <v>0.35299999999999998</v>
      </c>
      <c r="BL1489">
        <v>0.126</v>
      </c>
      <c r="BM1489" t="s">
        <v>324</v>
      </c>
      <c r="BN1489" t="s">
        <v>324</v>
      </c>
      <c r="BO1489">
        <v>0.47899999999999998</v>
      </c>
      <c r="BP1489">
        <v>73</v>
      </c>
      <c r="BQ1489">
        <v>20</v>
      </c>
      <c r="BR1489" t="s">
        <v>324</v>
      </c>
      <c r="BS1489" t="s">
        <v>324</v>
      </c>
      <c r="BT1489">
        <v>93</v>
      </c>
      <c r="BU1489" t="s">
        <v>324</v>
      </c>
      <c r="BV1489" t="s">
        <v>324</v>
      </c>
      <c r="BW1489" t="s">
        <v>324</v>
      </c>
      <c r="BX1489" t="s">
        <v>324</v>
      </c>
      <c r="BY1489">
        <v>0</v>
      </c>
      <c r="BZ1489" t="s">
        <v>324</v>
      </c>
      <c r="CA1489" t="s">
        <v>324</v>
      </c>
      <c r="CB1489" t="s">
        <v>324</v>
      </c>
      <c r="CC1489" t="s">
        <v>324</v>
      </c>
      <c r="CD1489">
        <v>0</v>
      </c>
      <c r="CE1489" t="s">
        <v>324</v>
      </c>
      <c r="CF1489" t="s">
        <v>324</v>
      </c>
      <c r="CG1489" t="s">
        <v>324</v>
      </c>
      <c r="CH1489" t="s">
        <v>324</v>
      </c>
      <c r="CI1489">
        <v>0</v>
      </c>
      <c r="CJ1489" t="s">
        <v>324</v>
      </c>
      <c r="CK1489" t="s">
        <v>324</v>
      </c>
      <c r="CL1489" t="s">
        <v>324</v>
      </c>
      <c r="CM1489" t="s">
        <v>324</v>
      </c>
      <c r="CN1489">
        <v>0</v>
      </c>
      <c r="CO1489">
        <v>269.762</v>
      </c>
      <c r="CP1489">
        <v>234.76499999999999</v>
      </c>
      <c r="CQ1489" t="s">
        <v>179</v>
      </c>
      <c r="CR1489">
        <v>0</v>
      </c>
      <c r="CS1489">
        <v>504.52699999999999</v>
      </c>
      <c r="CT1489">
        <v>29521</v>
      </c>
      <c r="CU1489">
        <v>4113</v>
      </c>
      <c r="CV1489">
        <v>0</v>
      </c>
      <c r="CW1489">
        <v>0</v>
      </c>
      <c r="CX1489">
        <v>33634</v>
      </c>
      <c r="CY1489">
        <v>0</v>
      </c>
      <c r="CZ1489">
        <v>0</v>
      </c>
      <c r="DA1489">
        <v>0</v>
      </c>
      <c r="DB1489">
        <v>0</v>
      </c>
      <c r="DC1489">
        <v>0</v>
      </c>
    </row>
    <row r="1490" spans="1:107" x14ac:dyDescent="0.45">
      <c r="A1490">
        <v>2024</v>
      </c>
      <c r="B1490">
        <v>5</v>
      </c>
      <c r="C1490" t="s">
        <v>123</v>
      </c>
      <c r="D1490">
        <v>99999</v>
      </c>
      <c r="E1490" t="s">
        <v>329</v>
      </c>
      <c r="F1490" t="s">
        <v>323</v>
      </c>
      <c r="H1490">
        <v>17.719000000000001</v>
      </c>
      <c r="I1490">
        <v>-5.1440000000000001</v>
      </c>
      <c r="J1490">
        <v>5.6000000000000001E-2</v>
      </c>
      <c r="K1490" t="s">
        <v>324</v>
      </c>
      <c r="L1490">
        <v>12.631</v>
      </c>
      <c r="M1490" t="s">
        <v>324</v>
      </c>
      <c r="N1490" t="s">
        <v>324</v>
      </c>
      <c r="O1490" t="s">
        <v>324</v>
      </c>
      <c r="P1490" t="s">
        <v>324</v>
      </c>
      <c r="Q1490" t="s">
        <v>324</v>
      </c>
      <c r="R1490">
        <v>-6.95</v>
      </c>
      <c r="S1490">
        <v>-12.002000000000001</v>
      </c>
      <c r="T1490" t="s">
        <v>324</v>
      </c>
      <c r="U1490" t="s">
        <v>324</v>
      </c>
      <c r="V1490">
        <v>-18.952000000000002</v>
      </c>
      <c r="W1490" t="s">
        <v>324</v>
      </c>
      <c r="X1490" t="s">
        <v>324</v>
      </c>
      <c r="Y1490" t="s">
        <v>324</v>
      </c>
      <c r="Z1490" t="s">
        <v>324</v>
      </c>
      <c r="AA1490" t="s">
        <v>324</v>
      </c>
      <c r="AB1490" t="s">
        <v>324</v>
      </c>
      <c r="AC1490" t="s">
        <v>324</v>
      </c>
      <c r="AD1490" t="s">
        <v>324</v>
      </c>
      <c r="AE1490" t="s">
        <v>324</v>
      </c>
      <c r="AF1490" t="s">
        <v>324</v>
      </c>
      <c r="AG1490" t="s">
        <v>324</v>
      </c>
      <c r="AH1490" t="s">
        <v>324</v>
      </c>
      <c r="AI1490" t="s">
        <v>324</v>
      </c>
      <c r="AJ1490" t="s">
        <v>324</v>
      </c>
      <c r="AK1490">
        <v>0</v>
      </c>
      <c r="AL1490" t="s">
        <v>324</v>
      </c>
      <c r="AM1490" t="s">
        <v>324</v>
      </c>
      <c r="AN1490" t="s">
        <v>324</v>
      </c>
      <c r="AO1490" t="s">
        <v>324</v>
      </c>
      <c r="AP1490" t="s">
        <v>324</v>
      </c>
      <c r="AQ1490" t="s">
        <v>324</v>
      </c>
      <c r="AR1490" t="s">
        <v>324</v>
      </c>
      <c r="AS1490" t="s">
        <v>324</v>
      </c>
      <c r="AT1490" t="s">
        <v>324</v>
      </c>
      <c r="AU1490" t="s">
        <v>324</v>
      </c>
      <c r="AV1490" t="s">
        <v>324</v>
      </c>
      <c r="AW1490" t="s">
        <v>324</v>
      </c>
      <c r="AX1490" t="s">
        <v>324</v>
      </c>
      <c r="AY1490" t="s">
        <v>324</v>
      </c>
      <c r="AZ1490">
        <v>0</v>
      </c>
      <c r="BA1490" t="s">
        <v>324</v>
      </c>
      <c r="BB1490" t="s">
        <v>324</v>
      </c>
      <c r="BC1490" t="s">
        <v>324</v>
      </c>
      <c r="BD1490" t="s">
        <v>324</v>
      </c>
      <c r="BE1490" t="s">
        <v>324</v>
      </c>
      <c r="BF1490" t="s">
        <v>324</v>
      </c>
      <c r="BG1490" t="s">
        <v>324</v>
      </c>
      <c r="BH1490" t="s">
        <v>324</v>
      </c>
      <c r="BI1490" t="s">
        <v>324</v>
      </c>
      <c r="BJ1490" t="s">
        <v>324</v>
      </c>
      <c r="BK1490" t="s">
        <v>324</v>
      </c>
      <c r="BL1490" t="s">
        <v>324</v>
      </c>
      <c r="BM1490" t="s">
        <v>324</v>
      </c>
      <c r="BN1490" t="s">
        <v>324</v>
      </c>
      <c r="BO1490" t="s">
        <v>324</v>
      </c>
      <c r="BP1490" t="s">
        <v>324</v>
      </c>
      <c r="BQ1490" t="s">
        <v>324</v>
      </c>
      <c r="BR1490" t="s">
        <v>324</v>
      </c>
      <c r="BS1490" t="s">
        <v>324</v>
      </c>
      <c r="BT1490" t="s">
        <v>324</v>
      </c>
      <c r="BU1490" t="s">
        <v>324</v>
      </c>
      <c r="BV1490" t="s">
        <v>324</v>
      </c>
      <c r="BW1490" t="s">
        <v>324</v>
      </c>
      <c r="BX1490" t="s">
        <v>324</v>
      </c>
      <c r="BY1490" t="s">
        <v>324</v>
      </c>
      <c r="BZ1490" t="s">
        <v>324</v>
      </c>
      <c r="CA1490" t="s">
        <v>324</v>
      </c>
      <c r="CB1490" t="s">
        <v>324</v>
      </c>
      <c r="CC1490" t="s">
        <v>324</v>
      </c>
      <c r="CD1490" t="s">
        <v>324</v>
      </c>
      <c r="CE1490" t="s">
        <v>324</v>
      </c>
      <c r="CF1490" t="s">
        <v>324</v>
      </c>
      <c r="CG1490" t="s">
        <v>324</v>
      </c>
      <c r="CH1490" t="s">
        <v>324</v>
      </c>
      <c r="CI1490" t="s">
        <v>324</v>
      </c>
      <c r="CJ1490" t="s">
        <v>324</v>
      </c>
      <c r="CK1490" t="s">
        <v>324</v>
      </c>
      <c r="CL1490" t="s">
        <v>324</v>
      </c>
      <c r="CM1490" t="s">
        <v>324</v>
      </c>
      <c r="CN1490" t="s">
        <v>324</v>
      </c>
      <c r="CO1490">
        <v>10.769</v>
      </c>
      <c r="CP1490">
        <v>-17.146000000000001</v>
      </c>
      <c r="CQ1490">
        <v>5.6000000000000001E-2</v>
      </c>
      <c r="CR1490" t="s">
        <v>324</v>
      </c>
      <c r="CS1490">
        <v>-6.3209999999999997</v>
      </c>
      <c r="CT1490" t="s">
        <v>324</v>
      </c>
      <c r="CU1490" t="s">
        <v>324</v>
      </c>
      <c r="CV1490" t="s">
        <v>324</v>
      </c>
      <c r="CW1490" t="s">
        <v>324</v>
      </c>
      <c r="CX1490" t="s">
        <v>324</v>
      </c>
      <c r="CY1490" t="s">
        <v>324</v>
      </c>
      <c r="CZ1490" t="s">
        <v>324</v>
      </c>
      <c r="DA1490" t="s">
        <v>324</v>
      </c>
      <c r="DB1490" t="s">
        <v>324</v>
      </c>
      <c r="DC1490" t="s">
        <v>324</v>
      </c>
    </row>
    <row r="1491" spans="1:107" x14ac:dyDescent="0.45">
      <c r="A1491">
        <v>2024</v>
      </c>
      <c r="B1491">
        <v>5</v>
      </c>
      <c r="C1491" t="s">
        <v>127</v>
      </c>
      <c r="D1491">
        <v>9273</v>
      </c>
      <c r="E1491" t="s">
        <v>403</v>
      </c>
      <c r="F1491" t="s">
        <v>323</v>
      </c>
      <c r="G1491" t="s">
        <v>244</v>
      </c>
      <c r="H1491">
        <v>7.4290000000000003</v>
      </c>
      <c r="I1491">
        <v>5.2190000000000003</v>
      </c>
      <c r="J1491" t="s">
        <v>324</v>
      </c>
      <c r="K1491" t="s">
        <v>324</v>
      </c>
      <c r="L1491">
        <v>12.648</v>
      </c>
      <c r="M1491">
        <v>1019</v>
      </c>
      <c r="N1491">
        <v>89</v>
      </c>
      <c r="O1491" t="s">
        <v>324</v>
      </c>
      <c r="P1491" t="s">
        <v>324</v>
      </c>
      <c r="Q1491">
        <v>1108</v>
      </c>
      <c r="R1491" t="s">
        <v>324</v>
      </c>
      <c r="S1491" t="s">
        <v>324</v>
      </c>
      <c r="T1491" t="s">
        <v>324</v>
      </c>
      <c r="U1491" t="s">
        <v>324</v>
      </c>
      <c r="V1491">
        <v>0</v>
      </c>
      <c r="W1491" t="s">
        <v>324</v>
      </c>
      <c r="X1491" t="s">
        <v>324</v>
      </c>
      <c r="Y1491" t="s">
        <v>324</v>
      </c>
      <c r="Z1491" t="s">
        <v>324</v>
      </c>
      <c r="AA1491">
        <v>0</v>
      </c>
      <c r="AB1491" t="s">
        <v>324</v>
      </c>
      <c r="AC1491" t="s">
        <v>324</v>
      </c>
      <c r="AD1491" t="s">
        <v>324</v>
      </c>
      <c r="AE1491" t="s">
        <v>324</v>
      </c>
      <c r="AF1491">
        <v>0</v>
      </c>
      <c r="AG1491" t="s">
        <v>324</v>
      </c>
      <c r="AH1491" t="s">
        <v>324</v>
      </c>
      <c r="AI1491" t="s">
        <v>324</v>
      </c>
      <c r="AJ1491" t="s">
        <v>324</v>
      </c>
      <c r="AK1491">
        <v>0</v>
      </c>
      <c r="AL1491" t="s">
        <v>324</v>
      </c>
      <c r="AM1491" t="s">
        <v>324</v>
      </c>
      <c r="AN1491" t="s">
        <v>324</v>
      </c>
      <c r="AO1491" t="s">
        <v>324</v>
      </c>
      <c r="AP1491">
        <v>0</v>
      </c>
      <c r="AQ1491" t="s">
        <v>324</v>
      </c>
      <c r="AR1491" t="s">
        <v>324</v>
      </c>
      <c r="AS1491" t="s">
        <v>324</v>
      </c>
      <c r="AT1491" t="s">
        <v>324</v>
      </c>
      <c r="AU1491">
        <v>0</v>
      </c>
      <c r="AV1491" t="s">
        <v>324</v>
      </c>
      <c r="AW1491" t="s">
        <v>324</v>
      </c>
      <c r="AX1491" t="s">
        <v>324</v>
      </c>
      <c r="AY1491" t="s">
        <v>324</v>
      </c>
      <c r="AZ1491">
        <v>0</v>
      </c>
      <c r="BA1491" t="s">
        <v>324</v>
      </c>
      <c r="BB1491" t="s">
        <v>324</v>
      </c>
      <c r="BC1491" t="s">
        <v>324</v>
      </c>
      <c r="BD1491" t="s">
        <v>324</v>
      </c>
      <c r="BE1491">
        <v>0</v>
      </c>
      <c r="BF1491" t="s">
        <v>324</v>
      </c>
      <c r="BG1491" t="s">
        <v>324</v>
      </c>
      <c r="BH1491" t="s">
        <v>324</v>
      </c>
      <c r="BI1491" t="s">
        <v>324</v>
      </c>
      <c r="BJ1491">
        <v>0</v>
      </c>
      <c r="BK1491" t="s">
        <v>324</v>
      </c>
      <c r="BL1491">
        <v>0.05</v>
      </c>
      <c r="BM1491" t="s">
        <v>324</v>
      </c>
      <c r="BN1491" t="s">
        <v>324</v>
      </c>
      <c r="BO1491">
        <v>0.05</v>
      </c>
      <c r="BP1491" t="s">
        <v>324</v>
      </c>
      <c r="BQ1491">
        <v>1</v>
      </c>
      <c r="BR1491" t="s">
        <v>324</v>
      </c>
      <c r="BS1491" t="s">
        <v>324</v>
      </c>
      <c r="BT1491">
        <v>1</v>
      </c>
      <c r="BU1491" t="s">
        <v>324</v>
      </c>
      <c r="BV1491" t="s">
        <v>324</v>
      </c>
      <c r="BW1491" t="s">
        <v>324</v>
      </c>
      <c r="BX1491" t="s">
        <v>324</v>
      </c>
      <c r="BY1491">
        <v>0</v>
      </c>
      <c r="BZ1491" t="s">
        <v>324</v>
      </c>
      <c r="CA1491" t="s">
        <v>324</v>
      </c>
      <c r="CB1491" t="s">
        <v>324</v>
      </c>
      <c r="CC1491" t="s">
        <v>324</v>
      </c>
      <c r="CD1491">
        <v>0</v>
      </c>
      <c r="CE1491" t="s">
        <v>324</v>
      </c>
      <c r="CF1491" t="s">
        <v>324</v>
      </c>
      <c r="CG1491" t="s">
        <v>324</v>
      </c>
      <c r="CH1491" t="s">
        <v>324</v>
      </c>
      <c r="CI1491">
        <v>0</v>
      </c>
      <c r="CJ1491" t="s">
        <v>324</v>
      </c>
      <c r="CK1491" t="s">
        <v>324</v>
      </c>
      <c r="CL1491" t="s">
        <v>324</v>
      </c>
      <c r="CM1491" t="s">
        <v>324</v>
      </c>
      <c r="CN1491">
        <v>0</v>
      </c>
      <c r="CO1491">
        <v>7.4290000000000003</v>
      </c>
      <c r="CP1491">
        <v>5.2690000000000001</v>
      </c>
      <c r="CQ1491" t="s">
        <v>179</v>
      </c>
      <c r="CR1491">
        <v>0</v>
      </c>
      <c r="CS1491">
        <v>12.698</v>
      </c>
      <c r="CT1491">
        <v>1019</v>
      </c>
      <c r="CU1491">
        <v>90</v>
      </c>
      <c r="CV1491">
        <v>0</v>
      </c>
      <c r="CW1491">
        <v>0</v>
      </c>
      <c r="CX1491">
        <v>1109</v>
      </c>
      <c r="CY1491">
        <v>0</v>
      </c>
      <c r="CZ1491">
        <v>0</v>
      </c>
      <c r="DA1491">
        <v>0</v>
      </c>
      <c r="DB1491">
        <v>0</v>
      </c>
      <c r="DC1491">
        <v>0</v>
      </c>
    </row>
    <row r="1492" spans="1:107" x14ac:dyDescent="0.45">
      <c r="A1492">
        <v>2024</v>
      </c>
      <c r="B1492">
        <v>5</v>
      </c>
      <c r="C1492" t="s">
        <v>127</v>
      </c>
      <c r="D1492">
        <v>9324</v>
      </c>
      <c r="E1492" t="s">
        <v>404</v>
      </c>
      <c r="F1492" t="s">
        <v>323</v>
      </c>
      <c r="G1492" t="s">
        <v>244</v>
      </c>
      <c r="H1492">
        <v>13.54</v>
      </c>
      <c r="I1492">
        <v>18.062999999999999</v>
      </c>
      <c r="J1492">
        <v>5.0960000000000001</v>
      </c>
      <c r="K1492" t="s">
        <v>324</v>
      </c>
      <c r="L1492">
        <v>36.698999999999998</v>
      </c>
      <c r="M1492">
        <v>1541</v>
      </c>
      <c r="N1492">
        <v>233</v>
      </c>
      <c r="O1492">
        <v>21</v>
      </c>
      <c r="P1492" t="s">
        <v>324</v>
      </c>
      <c r="Q1492">
        <v>1795</v>
      </c>
      <c r="R1492" t="s">
        <v>324</v>
      </c>
      <c r="S1492" t="s">
        <v>324</v>
      </c>
      <c r="T1492" t="s">
        <v>324</v>
      </c>
      <c r="U1492" t="s">
        <v>324</v>
      </c>
      <c r="V1492">
        <v>0</v>
      </c>
      <c r="W1492" t="s">
        <v>324</v>
      </c>
      <c r="X1492" t="s">
        <v>324</v>
      </c>
      <c r="Y1492" t="s">
        <v>324</v>
      </c>
      <c r="Z1492" t="s">
        <v>324</v>
      </c>
      <c r="AA1492">
        <v>0</v>
      </c>
      <c r="AB1492">
        <v>1204.6400000000001</v>
      </c>
      <c r="AC1492">
        <v>1244.4100000000001</v>
      </c>
      <c r="AD1492">
        <v>333.04</v>
      </c>
      <c r="AE1492" t="s">
        <v>324</v>
      </c>
      <c r="AF1492">
        <v>2782.09</v>
      </c>
      <c r="AG1492">
        <v>1.54</v>
      </c>
      <c r="AH1492">
        <v>4.0000000000000001E-3</v>
      </c>
      <c r="AI1492">
        <v>0.05</v>
      </c>
      <c r="AJ1492" t="s">
        <v>324</v>
      </c>
      <c r="AK1492">
        <v>1.5940000000000001</v>
      </c>
      <c r="AL1492">
        <v>321</v>
      </c>
      <c r="AM1492">
        <v>1</v>
      </c>
      <c r="AN1492">
        <v>1</v>
      </c>
      <c r="AO1492" t="s">
        <v>324</v>
      </c>
      <c r="AP1492">
        <v>323</v>
      </c>
      <c r="AQ1492">
        <v>4.0430000000000001</v>
      </c>
      <c r="AR1492">
        <v>5.0000000000000001E-3</v>
      </c>
      <c r="AS1492">
        <v>3.7999999999999999E-2</v>
      </c>
      <c r="AT1492" t="s">
        <v>324</v>
      </c>
      <c r="AU1492">
        <v>4.0860000000000003</v>
      </c>
      <c r="AV1492" t="s">
        <v>324</v>
      </c>
      <c r="AW1492" t="s">
        <v>324</v>
      </c>
      <c r="AX1492" t="s">
        <v>324</v>
      </c>
      <c r="AY1492" t="s">
        <v>324</v>
      </c>
      <c r="AZ1492">
        <v>0</v>
      </c>
      <c r="BA1492" t="s">
        <v>324</v>
      </c>
      <c r="BB1492" t="s">
        <v>324</v>
      </c>
      <c r="BC1492" t="s">
        <v>324</v>
      </c>
      <c r="BD1492" t="s">
        <v>324</v>
      </c>
      <c r="BE1492">
        <v>0</v>
      </c>
      <c r="BF1492" t="s">
        <v>324</v>
      </c>
      <c r="BG1492" t="s">
        <v>324</v>
      </c>
      <c r="BH1492" t="s">
        <v>324</v>
      </c>
      <c r="BI1492" t="s">
        <v>324</v>
      </c>
      <c r="BJ1492">
        <v>0</v>
      </c>
      <c r="BK1492">
        <v>9.5000000000000001E-2</v>
      </c>
      <c r="BL1492">
        <v>2.5000000000000001E-2</v>
      </c>
      <c r="BM1492">
        <v>0.01</v>
      </c>
      <c r="BN1492" t="s">
        <v>324</v>
      </c>
      <c r="BO1492">
        <v>0.13</v>
      </c>
      <c r="BP1492">
        <v>23</v>
      </c>
      <c r="BQ1492">
        <v>6</v>
      </c>
      <c r="BR1492">
        <v>1</v>
      </c>
      <c r="BS1492" t="s">
        <v>324</v>
      </c>
      <c r="BT1492">
        <v>30</v>
      </c>
      <c r="BU1492">
        <v>0.93899999999999995</v>
      </c>
      <c r="BV1492" t="s">
        <v>324</v>
      </c>
      <c r="BW1492" t="s">
        <v>324</v>
      </c>
      <c r="BX1492" t="s">
        <v>324</v>
      </c>
      <c r="BY1492">
        <v>0.93899999999999995</v>
      </c>
      <c r="BZ1492" t="s">
        <v>324</v>
      </c>
      <c r="CA1492">
        <v>0.24</v>
      </c>
      <c r="CB1492" t="s">
        <v>324</v>
      </c>
      <c r="CC1492" t="s">
        <v>324</v>
      </c>
      <c r="CD1492">
        <v>0.24</v>
      </c>
      <c r="CE1492" t="s">
        <v>324</v>
      </c>
      <c r="CF1492">
        <v>1</v>
      </c>
      <c r="CG1492" t="s">
        <v>324</v>
      </c>
      <c r="CH1492" t="s">
        <v>324</v>
      </c>
      <c r="CI1492">
        <v>1</v>
      </c>
      <c r="CJ1492" t="s">
        <v>324</v>
      </c>
      <c r="CK1492">
        <v>0</v>
      </c>
      <c r="CL1492" t="s">
        <v>324</v>
      </c>
      <c r="CM1492" t="s">
        <v>324</v>
      </c>
      <c r="CN1492">
        <v>0</v>
      </c>
      <c r="CO1492">
        <v>13.635</v>
      </c>
      <c r="CP1492">
        <v>18.327999999999999</v>
      </c>
      <c r="CQ1492">
        <v>5.1059999999999999</v>
      </c>
      <c r="CR1492">
        <v>0</v>
      </c>
      <c r="CS1492">
        <v>37.069000000000003</v>
      </c>
      <c r="CT1492">
        <v>1564</v>
      </c>
      <c r="CU1492">
        <v>240</v>
      </c>
      <c r="CV1492">
        <v>22</v>
      </c>
      <c r="CW1492">
        <v>0</v>
      </c>
      <c r="CX1492">
        <v>1826</v>
      </c>
      <c r="CY1492">
        <v>1205.579</v>
      </c>
      <c r="CZ1492">
        <v>1244.4100000000001</v>
      </c>
      <c r="DA1492">
        <v>333.04</v>
      </c>
      <c r="DB1492">
        <v>0</v>
      </c>
      <c r="DC1492">
        <v>2783.029</v>
      </c>
    </row>
    <row r="1493" spans="1:107" x14ac:dyDescent="0.45">
      <c r="A1493">
        <v>2024</v>
      </c>
      <c r="B1493">
        <v>5</v>
      </c>
      <c r="C1493" t="s">
        <v>127</v>
      </c>
      <c r="D1493">
        <v>13756</v>
      </c>
      <c r="E1493" t="s">
        <v>405</v>
      </c>
      <c r="F1493" t="s">
        <v>323</v>
      </c>
      <c r="G1493" t="s">
        <v>244</v>
      </c>
      <c r="H1493">
        <v>12.385999999999999</v>
      </c>
      <c r="I1493">
        <v>45.603000000000002</v>
      </c>
      <c r="J1493" t="s">
        <v>324</v>
      </c>
      <c r="K1493" t="s">
        <v>324</v>
      </c>
      <c r="L1493">
        <v>57.988999999999997</v>
      </c>
      <c r="M1493">
        <v>1343</v>
      </c>
      <c r="N1493">
        <v>183</v>
      </c>
      <c r="O1493" t="s">
        <v>324</v>
      </c>
      <c r="P1493" t="s">
        <v>324</v>
      </c>
      <c r="Q1493">
        <v>1526</v>
      </c>
      <c r="R1493" t="s">
        <v>324</v>
      </c>
      <c r="S1493" t="s">
        <v>324</v>
      </c>
      <c r="T1493" t="s">
        <v>324</v>
      </c>
      <c r="U1493" t="s">
        <v>324</v>
      </c>
      <c r="V1493">
        <v>0</v>
      </c>
      <c r="W1493" t="s">
        <v>324</v>
      </c>
      <c r="X1493" t="s">
        <v>324</v>
      </c>
      <c r="Y1493" t="s">
        <v>324</v>
      </c>
      <c r="Z1493" t="s">
        <v>324</v>
      </c>
      <c r="AA1493">
        <v>0</v>
      </c>
      <c r="AB1493">
        <v>1365.8389999999999</v>
      </c>
      <c r="AC1493">
        <v>3261.5920000000001</v>
      </c>
      <c r="AD1493" t="s">
        <v>324</v>
      </c>
      <c r="AE1493" t="s">
        <v>324</v>
      </c>
      <c r="AF1493">
        <v>4627.4309999999996</v>
      </c>
      <c r="AG1493" t="s">
        <v>324</v>
      </c>
      <c r="AH1493" t="s">
        <v>324</v>
      </c>
      <c r="AI1493" t="s">
        <v>324</v>
      </c>
      <c r="AJ1493" t="s">
        <v>324</v>
      </c>
      <c r="AK1493">
        <v>0</v>
      </c>
      <c r="AL1493" t="s">
        <v>324</v>
      </c>
      <c r="AM1493" t="s">
        <v>324</v>
      </c>
      <c r="AN1493" t="s">
        <v>324</v>
      </c>
      <c r="AO1493" t="s">
        <v>324</v>
      </c>
      <c r="AP1493">
        <v>0</v>
      </c>
      <c r="AQ1493" t="s">
        <v>324</v>
      </c>
      <c r="AR1493" t="s">
        <v>324</v>
      </c>
      <c r="AS1493" t="s">
        <v>324</v>
      </c>
      <c r="AT1493" t="s">
        <v>324</v>
      </c>
      <c r="AU1493">
        <v>0</v>
      </c>
      <c r="AV1493" t="s">
        <v>324</v>
      </c>
      <c r="AW1493" t="s">
        <v>324</v>
      </c>
      <c r="AX1493" t="s">
        <v>324</v>
      </c>
      <c r="AY1493" t="s">
        <v>324</v>
      </c>
      <c r="AZ1493">
        <v>0</v>
      </c>
      <c r="BA1493" t="s">
        <v>324</v>
      </c>
      <c r="BB1493" t="s">
        <v>324</v>
      </c>
      <c r="BC1493" t="s">
        <v>324</v>
      </c>
      <c r="BD1493" t="s">
        <v>324</v>
      </c>
      <c r="BE1493">
        <v>0</v>
      </c>
      <c r="BF1493" t="s">
        <v>324</v>
      </c>
      <c r="BG1493" t="s">
        <v>324</v>
      </c>
      <c r="BH1493" t="s">
        <v>324</v>
      </c>
      <c r="BI1493" t="s">
        <v>324</v>
      </c>
      <c r="BJ1493">
        <v>0</v>
      </c>
      <c r="BK1493">
        <v>9.5000000000000001E-2</v>
      </c>
      <c r="BL1493">
        <v>1.8220000000000001</v>
      </c>
      <c r="BM1493" t="s">
        <v>324</v>
      </c>
      <c r="BN1493" t="s">
        <v>324</v>
      </c>
      <c r="BO1493">
        <v>1.917</v>
      </c>
      <c r="BP1493">
        <v>21</v>
      </c>
      <c r="BQ1493">
        <v>6</v>
      </c>
      <c r="BR1493" t="s">
        <v>324</v>
      </c>
      <c r="BS1493" t="s">
        <v>324</v>
      </c>
      <c r="BT1493">
        <v>27</v>
      </c>
      <c r="BU1493">
        <v>0.88700000000000001</v>
      </c>
      <c r="BV1493">
        <v>53.24</v>
      </c>
      <c r="BW1493" t="s">
        <v>324</v>
      </c>
      <c r="BX1493" t="s">
        <v>324</v>
      </c>
      <c r="BY1493">
        <v>54.127000000000002</v>
      </c>
      <c r="BZ1493" t="s">
        <v>324</v>
      </c>
      <c r="CA1493" t="s">
        <v>324</v>
      </c>
      <c r="CB1493" t="s">
        <v>324</v>
      </c>
      <c r="CC1493" t="s">
        <v>324</v>
      </c>
      <c r="CD1493">
        <v>0</v>
      </c>
      <c r="CE1493" t="s">
        <v>324</v>
      </c>
      <c r="CF1493" t="s">
        <v>324</v>
      </c>
      <c r="CG1493" t="s">
        <v>324</v>
      </c>
      <c r="CH1493" t="s">
        <v>324</v>
      </c>
      <c r="CI1493">
        <v>0</v>
      </c>
      <c r="CJ1493" t="s">
        <v>324</v>
      </c>
      <c r="CK1493" t="s">
        <v>324</v>
      </c>
      <c r="CL1493" t="s">
        <v>324</v>
      </c>
      <c r="CM1493" t="s">
        <v>324</v>
      </c>
      <c r="CN1493">
        <v>0</v>
      </c>
      <c r="CO1493">
        <v>12.481</v>
      </c>
      <c r="CP1493">
        <v>47.424999999999997</v>
      </c>
      <c r="CQ1493" t="s">
        <v>179</v>
      </c>
      <c r="CR1493">
        <v>0</v>
      </c>
      <c r="CS1493">
        <v>59.905999999999999</v>
      </c>
      <c r="CT1493">
        <v>1364</v>
      </c>
      <c r="CU1493">
        <v>189</v>
      </c>
      <c r="CV1493">
        <v>0</v>
      </c>
      <c r="CW1493">
        <v>0</v>
      </c>
      <c r="CX1493">
        <v>1553</v>
      </c>
      <c r="CY1493">
        <v>1366.7260000000001</v>
      </c>
      <c r="CZ1493">
        <v>3314.8319999999999</v>
      </c>
      <c r="DA1493">
        <v>0</v>
      </c>
      <c r="DB1493">
        <v>0</v>
      </c>
      <c r="DC1493">
        <v>4681.558</v>
      </c>
    </row>
    <row r="1494" spans="1:107" x14ac:dyDescent="0.45">
      <c r="A1494">
        <v>2024</v>
      </c>
      <c r="B1494">
        <v>5</v>
      </c>
      <c r="C1494" t="s">
        <v>127</v>
      </c>
      <c r="D1494">
        <v>15470</v>
      </c>
      <c r="E1494" t="s">
        <v>406</v>
      </c>
      <c r="F1494" t="s">
        <v>323</v>
      </c>
      <c r="G1494" t="s">
        <v>244</v>
      </c>
      <c r="H1494">
        <v>31.126999999999999</v>
      </c>
      <c r="I1494">
        <v>52.274999999999999</v>
      </c>
      <c r="J1494">
        <v>4.3289999999999997</v>
      </c>
      <c r="K1494" t="s">
        <v>324</v>
      </c>
      <c r="L1494">
        <v>87.730999999999995</v>
      </c>
      <c r="M1494">
        <v>3876</v>
      </c>
      <c r="N1494">
        <v>463</v>
      </c>
      <c r="O1494">
        <v>11</v>
      </c>
      <c r="P1494" t="s">
        <v>324</v>
      </c>
      <c r="Q1494">
        <v>4350</v>
      </c>
      <c r="R1494" t="s">
        <v>324</v>
      </c>
      <c r="S1494" t="s">
        <v>324</v>
      </c>
      <c r="T1494" t="s">
        <v>324</v>
      </c>
      <c r="U1494" t="s">
        <v>324</v>
      </c>
      <c r="V1494">
        <v>0</v>
      </c>
      <c r="W1494" t="s">
        <v>324</v>
      </c>
      <c r="X1494" t="s">
        <v>324</v>
      </c>
      <c r="Y1494" t="s">
        <v>324</v>
      </c>
      <c r="Z1494" t="s">
        <v>324</v>
      </c>
      <c r="AA1494">
        <v>0</v>
      </c>
      <c r="AB1494" t="s">
        <v>324</v>
      </c>
      <c r="AC1494" t="s">
        <v>324</v>
      </c>
      <c r="AD1494" t="s">
        <v>324</v>
      </c>
      <c r="AE1494" t="s">
        <v>324</v>
      </c>
      <c r="AF1494">
        <v>0</v>
      </c>
      <c r="AG1494" t="s">
        <v>324</v>
      </c>
      <c r="AH1494" t="s">
        <v>324</v>
      </c>
      <c r="AI1494" t="s">
        <v>324</v>
      </c>
      <c r="AJ1494" t="s">
        <v>324</v>
      </c>
      <c r="AK1494">
        <v>0</v>
      </c>
      <c r="AL1494" t="s">
        <v>324</v>
      </c>
      <c r="AM1494" t="s">
        <v>324</v>
      </c>
      <c r="AN1494" t="s">
        <v>324</v>
      </c>
      <c r="AO1494" t="s">
        <v>324</v>
      </c>
      <c r="AP1494">
        <v>0</v>
      </c>
      <c r="AQ1494" t="s">
        <v>324</v>
      </c>
      <c r="AR1494" t="s">
        <v>324</v>
      </c>
      <c r="AS1494" t="s">
        <v>324</v>
      </c>
      <c r="AT1494" t="s">
        <v>324</v>
      </c>
      <c r="AU1494">
        <v>0</v>
      </c>
      <c r="AV1494" t="s">
        <v>324</v>
      </c>
      <c r="AW1494" t="s">
        <v>324</v>
      </c>
      <c r="AX1494" t="s">
        <v>324</v>
      </c>
      <c r="AY1494" t="s">
        <v>324</v>
      </c>
      <c r="AZ1494">
        <v>0</v>
      </c>
      <c r="BA1494" t="s">
        <v>324</v>
      </c>
      <c r="BB1494" t="s">
        <v>324</v>
      </c>
      <c r="BC1494" t="s">
        <v>324</v>
      </c>
      <c r="BD1494" t="s">
        <v>324</v>
      </c>
      <c r="BE1494">
        <v>0</v>
      </c>
      <c r="BF1494" t="s">
        <v>324</v>
      </c>
      <c r="BG1494" t="s">
        <v>324</v>
      </c>
      <c r="BH1494" t="s">
        <v>324</v>
      </c>
      <c r="BI1494" t="s">
        <v>324</v>
      </c>
      <c r="BJ1494">
        <v>0</v>
      </c>
      <c r="BK1494">
        <v>6.0999999999999999E-2</v>
      </c>
      <c r="BL1494">
        <v>2.13</v>
      </c>
      <c r="BM1494">
        <v>0</v>
      </c>
      <c r="BN1494" t="s">
        <v>324</v>
      </c>
      <c r="BO1494">
        <v>2.1909999999999998</v>
      </c>
      <c r="BP1494">
        <v>22</v>
      </c>
      <c r="BQ1494">
        <v>10</v>
      </c>
      <c r="BR1494">
        <v>0</v>
      </c>
      <c r="BS1494" t="s">
        <v>324</v>
      </c>
      <c r="BT1494">
        <v>32</v>
      </c>
      <c r="BU1494" t="s">
        <v>324</v>
      </c>
      <c r="BV1494" t="s">
        <v>324</v>
      </c>
      <c r="BW1494" t="s">
        <v>324</v>
      </c>
      <c r="BX1494" t="s">
        <v>324</v>
      </c>
      <c r="BY1494">
        <v>0</v>
      </c>
      <c r="BZ1494" t="s">
        <v>324</v>
      </c>
      <c r="CA1494" t="s">
        <v>324</v>
      </c>
      <c r="CB1494" t="s">
        <v>324</v>
      </c>
      <c r="CC1494" t="s">
        <v>324</v>
      </c>
      <c r="CD1494">
        <v>0</v>
      </c>
      <c r="CE1494" t="s">
        <v>324</v>
      </c>
      <c r="CF1494" t="s">
        <v>324</v>
      </c>
      <c r="CG1494" t="s">
        <v>324</v>
      </c>
      <c r="CH1494" t="s">
        <v>324</v>
      </c>
      <c r="CI1494">
        <v>0</v>
      </c>
      <c r="CJ1494" t="s">
        <v>324</v>
      </c>
      <c r="CK1494" t="s">
        <v>324</v>
      </c>
      <c r="CL1494" t="s">
        <v>324</v>
      </c>
      <c r="CM1494" t="s">
        <v>324</v>
      </c>
      <c r="CN1494">
        <v>0</v>
      </c>
      <c r="CO1494">
        <v>31.187999999999999</v>
      </c>
      <c r="CP1494">
        <v>54.405000000000001</v>
      </c>
      <c r="CQ1494">
        <v>4.3289999999999997</v>
      </c>
      <c r="CR1494">
        <v>0</v>
      </c>
      <c r="CS1494">
        <v>89.921999999999997</v>
      </c>
      <c r="CT1494">
        <v>3898</v>
      </c>
      <c r="CU1494">
        <v>473</v>
      </c>
      <c r="CV1494">
        <v>11</v>
      </c>
      <c r="CW1494">
        <v>0</v>
      </c>
      <c r="CX1494">
        <v>4382</v>
      </c>
      <c r="CY1494">
        <v>0</v>
      </c>
      <c r="CZ1494">
        <v>0</v>
      </c>
      <c r="DA1494">
        <v>0</v>
      </c>
      <c r="DB1494">
        <v>0</v>
      </c>
      <c r="DC1494">
        <v>0</v>
      </c>
    </row>
    <row r="1495" spans="1:107" x14ac:dyDescent="0.45">
      <c r="A1495">
        <v>2024</v>
      </c>
      <c r="B1495">
        <v>5</v>
      </c>
      <c r="C1495" t="s">
        <v>127</v>
      </c>
      <c r="D1495">
        <v>17633</v>
      </c>
      <c r="E1495" t="s">
        <v>407</v>
      </c>
      <c r="F1495" t="s">
        <v>323</v>
      </c>
      <c r="G1495" t="s">
        <v>244</v>
      </c>
      <c r="H1495">
        <v>8.9160000000000004</v>
      </c>
      <c r="I1495">
        <v>11.101000000000001</v>
      </c>
      <c r="J1495" t="s">
        <v>324</v>
      </c>
      <c r="K1495" t="s">
        <v>324</v>
      </c>
      <c r="L1495">
        <v>20.016999999999999</v>
      </c>
      <c r="M1495">
        <v>838</v>
      </c>
      <c r="N1495">
        <v>126</v>
      </c>
      <c r="O1495" t="s">
        <v>324</v>
      </c>
      <c r="P1495" t="s">
        <v>324</v>
      </c>
      <c r="Q1495">
        <v>964</v>
      </c>
      <c r="R1495" t="s">
        <v>324</v>
      </c>
      <c r="S1495" t="s">
        <v>324</v>
      </c>
      <c r="T1495" t="s">
        <v>324</v>
      </c>
      <c r="U1495" t="s">
        <v>324</v>
      </c>
      <c r="V1495">
        <v>0</v>
      </c>
      <c r="W1495" t="s">
        <v>324</v>
      </c>
      <c r="X1495" t="s">
        <v>324</v>
      </c>
      <c r="Y1495" t="s">
        <v>324</v>
      </c>
      <c r="Z1495" t="s">
        <v>324</v>
      </c>
      <c r="AA1495">
        <v>0</v>
      </c>
      <c r="AB1495" t="s">
        <v>324</v>
      </c>
      <c r="AC1495" t="s">
        <v>324</v>
      </c>
      <c r="AD1495" t="s">
        <v>324</v>
      </c>
      <c r="AE1495" t="s">
        <v>324</v>
      </c>
      <c r="AF1495">
        <v>0</v>
      </c>
      <c r="AG1495" t="s">
        <v>324</v>
      </c>
      <c r="AH1495" t="s">
        <v>324</v>
      </c>
      <c r="AI1495" t="s">
        <v>324</v>
      </c>
      <c r="AJ1495" t="s">
        <v>324</v>
      </c>
      <c r="AK1495">
        <v>0</v>
      </c>
      <c r="AL1495" t="s">
        <v>324</v>
      </c>
      <c r="AM1495" t="s">
        <v>324</v>
      </c>
      <c r="AN1495" t="s">
        <v>324</v>
      </c>
      <c r="AO1495" t="s">
        <v>324</v>
      </c>
      <c r="AP1495">
        <v>0</v>
      </c>
      <c r="AQ1495" t="s">
        <v>324</v>
      </c>
      <c r="AR1495" t="s">
        <v>324</v>
      </c>
      <c r="AS1495" t="s">
        <v>324</v>
      </c>
      <c r="AT1495" t="s">
        <v>324</v>
      </c>
      <c r="AU1495">
        <v>0</v>
      </c>
      <c r="AV1495" t="s">
        <v>324</v>
      </c>
      <c r="AW1495" t="s">
        <v>324</v>
      </c>
      <c r="AX1495" t="s">
        <v>324</v>
      </c>
      <c r="AY1495" t="s">
        <v>324</v>
      </c>
      <c r="AZ1495">
        <v>0</v>
      </c>
      <c r="BA1495" t="s">
        <v>324</v>
      </c>
      <c r="BB1495" t="s">
        <v>324</v>
      </c>
      <c r="BC1495" t="s">
        <v>324</v>
      </c>
      <c r="BD1495" t="s">
        <v>324</v>
      </c>
      <c r="BE1495">
        <v>0</v>
      </c>
      <c r="BF1495" t="s">
        <v>324</v>
      </c>
      <c r="BG1495" t="s">
        <v>324</v>
      </c>
      <c r="BH1495" t="s">
        <v>324</v>
      </c>
      <c r="BI1495" t="s">
        <v>324</v>
      </c>
      <c r="BJ1495">
        <v>0</v>
      </c>
      <c r="BK1495">
        <v>2E-3</v>
      </c>
      <c r="BL1495">
        <v>2E-3</v>
      </c>
      <c r="BM1495" t="s">
        <v>324</v>
      </c>
      <c r="BN1495" t="s">
        <v>324</v>
      </c>
      <c r="BO1495">
        <v>4.0000000000000001E-3</v>
      </c>
      <c r="BP1495">
        <v>1</v>
      </c>
      <c r="BQ1495">
        <v>1</v>
      </c>
      <c r="BR1495" t="s">
        <v>324</v>
      </c>
      <c r="BS1495" t="s">
        <v>324</v>
      </c>
      <c r="BT1495">
        <v>2</v>
      </c>
      <c r="BU1495" t="s">
        <v>324</v>
      </c>
      <c r="BV1495" t="s">
        <v>324</v>
      </c>
      <c r="BW1495" t="s">
        <v>324</v>
      </c>
      <c r="BX1495" t="s">
        <v>324</v>
      </c>
      <c r="BY1495">
        <v>0</v>
      </c>
      <c r="BZ1495" t="s">
        <v>324</v>
      </c>
      <c r="CA1495" t="s">
        <v>324</v>
      </c>
      <c r="CB1495" t="s">
        <v>324</v>
      </c>
      <c r="CC1495" t="s">
        <v>324</v>
      </c>
      <c r="CD1495">
        <v>0</v>
      </c>
      <c r="CE1495" t="s">
        <v>324</v>
      </c>
      <c r="CF1495" t="s">
        <v>324</v>
      </c>
      <c r="CG1495" t="s">
        <v>324</v>
      </c>
      <c r="CH1495" t="s">
        <v>324</v>
      </c>
      <c r="CI1495">
        <v>0</v>
      </c>
      <c r="CJ1495" t="s">
        <v>324</v>
      </c>
      <c r="CK1495" t="s">
        <v>324</v>
      </c>
      <c r="CL1495" t="s">
        <v>324</v>
      </c>
      <c r="CM1495" t="s">
        <v>324</v>
      </c>
      <c r="CN1495">
        <v>0</v>
      </c>
      <c r="CO1495">
        <v>8.9179999999999993</v>
      </c>
      <c r="CP1495">
        <v>11.103</v>
      </c>
      <c r="CQ1495" t="s">
        <v>179</v>
      </c>
      <c r="CR1495">
        <v>0</v>
      </c>
      <c r="CS1495">
        <v>20.021000000000001</v>
      </c>
      <c r="CT1495">
        <v>839</v>
      </c>
      <c r="CU1495">
        <v>127</v>
      </c>
      <c r="CV1495">
        <v>0</v>
      </c>
      <c r="CW1495">
        <v>0</v>
      </c>
      <c r="CX1495">
        <v>966</v>
      </c>
      <c r="CY1495">
        <v>0</v>
      </c>
      <c r="CZ1495">
        <v>0</v>
      </c>
      <c r="DA1495">
        <v>0</v>
      </c>
      <c r="DB1495">
        <v>0</v>
      </c>
      <c r="DC1495">
        <v>0</v>
      </c>
    </row>
    <row r="1496" spans="1:107" x14ac:dyDescent="0.45">
      <c r="A1496">
        <v>2024</v>
      </c>
      <c r="B1496">
        <v>5</v>
      </c>
      <c r="C1496" t="s">
        <v>127</v>
      </c>
      <c r="D1496">
        <v>99999</v>
      </c>
      <c r="E1496" t="s">
        <v>329</v>
      </c>
      <c r="F1496" t="s">
        <v>323</v>
      </c>
      <c r="H1496">
        <v>31.867000000000001</v>
      </c>
      <c r="I1496">
        <v>2.504</v>
      </c>
      <c r="J1496" t="s">
        <v>179</v>
      </c>
      <c r="K1496" t="s">
        <v>324</v>
      </c>
      <c r="L1496">
        <v>37.192999999999998</v>
      </c>
      <c r="M1496" t="s">
        <v>324</v>
      </c>
      <c r="N1496" t="s">
        <v>324</v>
      </c>
      <c r="O1496" t="s">
        <v>324</v>
      </c>
      <c r="P1496" t="s">
        <v>324</v>
      </c>
      <c r="Q1496" t="s">
        <v>324</v>
      </c>
      <c r="R1496" t="s">
        <v>324</v>
      </c>
      <c r="S1496" t="s">
        <v>324</v>
      </c>
      <c r="T1496" t="s">
        <v>324</v>
      </c>
      <c r="U1496" t="s">
        <v>324</v>
      </c>
      <c r="V1496" t="s">
        <v>324</v>
      </c>
      <c r="W1496" t="s">
        <v>324</v>
      </c>
      <c r="X1496" t="s">
        <v>324</v>
      </c>
      <c r="Y1496" t="s">
        <v>324</v>
      </c>
      <c r="Z1496" t="s">
        <v>324</v>
      </c>
      <c r="AA1496" t="s">
        <v>324</v>
      </c>
      <c r="AB1496" t="s">
        <v>324</v>
      </c>
      <c r="AC1496" t="s">
        <v>324</v>
      </c>
      <c r="AD1496" t="s">
        <v>324</v>
      </c>
      <c r="AE1496" t="s">
        <v>324</v>
      </c>
      <c r="AF1496" t="s">
        <v>324</v>
      </c>
      <c r="AG1496" t="s">
        <v>324</v>
      </c>
      <c r="AH1496" t="s">
        <v>324</v>
      </c>
      <c r="AI1496" t="s">
        <v>324</v>
      </c>
      <c r="AJ1496" t="s">
        <v>324</v>
      </c>
      <c r="AK1496" t="s">
        <v>324</v>
      </c>
      <c r="AL1496" t="s">
        <v>324</v>
      </c>
      <c r="AM1496" t="s">
        <v>324</v>
      </c>
      <c r="AN1496" t="s">
        <v>324</v>
      </c>
      <c r="AO1496" t="s">
        <v>324</v>
      </c>
      <c r="AP1496" t="s">
        <v>324</v>
      </c>
      <c r="AQ1496" t="s">
        <v>324</v>
      </c>
      <c r="AR1496" t="s">
        <v>324</v>
      </c>
      <c r="AS1496" t="s">
        <v>324</v>
      </c>
      <c r="AT1496" t="s">
        <v>324</v>
      </c>
      <c r="AU1496" t="s">
        <v>324</v>
      </c>
      <c r="AV1496" t="s">
        <v>324</v>
      </c>
      <c r="AW1496" t="s">
        <v>324</v>
      </c>
      <c r="AX1496" t="s">
        <v>324</v>
      </c>
      <c r="AY1496" t="s">
        <v>324</v>
      </c>
      <c r="AZ1496" t="s">
        <v>324</v>
      </c>
      <c r="BA1496" t="s">
        <v>324</v>
      </c>
      <c r="BB1496" t="s">
        <v>324</v>
      </c>
      <c r="BC1496" t="s">
        <v>324</v>
      </c>
      <c r="BD1496" t="s">
        <v>324</v>
      </c>
      <c r="BE1496" t="s">
        <v>324</v>
      </c>
      <c r="BF1496" t="s">
        <v>324</v>
      </c>
      <c r="BG1496" t="s">
        <v>324</v>
      </c>
      <c r="BH1496" t="s">
        <v>324</v>
      </c>
      <c r="BI1496" t="s">
        <v>324</v>
      </c>
      <c r="BJ1496" t="s">
        <v>324</v>
      </c>
      <c r="BK1496" t="s">
        <v>324</v>
      </c>
      <c r="BL1496" t="s">
        <v>324</v>
      </c>
      <c r="BM1496" t="s">
        <v>324</v>
      </c>
      <c r="BN1496" t="s">
        <v>324</v>
      </c>
      <c r="BO1496" t="s">
        <v>324</v>
      </c>
      <c r="BP1496" t="s">
        <v>324</v>
      </c>
      <c r="BQ1496" t="s">
        <v>324</v>
      </c>
      <c r="BR1496" t="s">
        <v>324</v>
      </c>
      <c r="BS1496" t="s">
        <v>324</v>
      </c>
      <c r="BT1496" t="s">
        <v>324</v>
      </c>
      <c r="BU1496" t="s">
        <v>324</v>
      </c>
      <c r="BV1496" t="s">
        <v>324</v>
      </c>
      <c r="BW1496" t="s">
        <v>324</v>
      </c>
      <c r="BX1496" t="s">
        <v>324</v>
      </c>
      <c r="BY1496" t="s">
        <v>324</v>
      </c>
      <c r="BZ1496" t="s">
        <v>324</v>
      </c>
      <c r="CA1496" t="s">
        <v>324</v>
      </c>
      <c r="CB1496" t="s">
        <v>324</v>
      </c>
      <c r="CC1496" t="s">
        <v>324</v>
      </c>
      <c r="CD1496" t="s">
        <v>324</v>
      </c>
      <c r="CE1496" t="s">
        <v>324</v>
      </c>
      <c r="CF1496" t="s">
        <v>324</v>
      </c>
      <c r="CG1496" t="s">
        <v>324</v>
      </c>
      <c r="CH1496" t="s">
        <v>324</v>
      </c>
      <c r="CI1496" t="s">
        <v>324</v>
      </c>
      <c r="CJ1496" t="s">
        <v>324</v>
      </c>
      <c r="CK1496" t="s">
        <v>324</v>
      </c>
      <c r="CL1496" t="s">
        <v>324</v>
      </c>
      <c r="CM1496" t="s">
        <v>324</v>
      </c>
      <c r="CN1496" t="s">
        <v>324</v>
      </c>
      <c r="CO1496">
        <v>31.867000000000001</v>
      </c>
      <c r="CP1496">
        <v>2.504</v>
      </c>
      <c r="CQ1496" t="s">
        <v>179</v>
      </c>
      <c r="CR1496" t="s">
        <v>324</v>
      </c>
      <c r="CS1496">
        <v>37.192999999999998</v>
      </c>
      <c r="CT1496" t="s">
        <v>324</v>
      </c>
      <c r="CU1496" t="s">
        <v>324</v>
      </c>
      <c r="CV1496" t="s">
        <v>324</v>
      </c>
      <c r="CW1496" t="s">
        <v>324</v>
      </c>
      <c r="CX1496" t="s">
        <v>324</v>
      </c>
      <c r="CY1496" t="s">
        <v>324</v>
      </c>
      <c r="CZ1496" t="s">
        <v>324</v>
      </c>
      <c r="DA1496" t="s">
        <v>324</v>
      </c>
      <c r="DB1496" t="s">
        <v>324</v>
      </c>
      <c r="DC1496" t="s">
        <v>324</v>
      </c>
    </row>
    <row r="1497" spans="1:107" x14ac:dyDescent="0.45">
      <c r="A1497">
        <v>2024</v>
      </c>
      <c r="B1497">
        <v>5</v>
      </c>
      <c r="C1497" t="s">
        <v>134</v>
      </c>
      <c r="D1497">
        <v>5860</v>
      </c>
      <c r="E1497" t="s">
        <v>333</v>
      </c>
      <c r="F1497" t="s">
        <v>323</v>
      </c>
      <c r="G1497" t="s">
        <v>247</v>
      </c>
      <c r="H1497">
        <v>1.1419999999999999</v>
      </c>
      <c r="I1497">
        <v>0.27400000000000002</v>
      </c>
      <c r="J1497">
        <v>0.06</v>
      </c>
      <c r="K1497">
        <v>0</v>
      </c>
      <c r="L1497">
        <v>1.476</v>
      </c>
      <c r="M1497">
        <v>108</v>
      </c>
      <c r="N1497">
        <v>12</v>
      </c>
      <c r="O1497">
        <v>2</v>
      </c>
      <c r="P1497">
        <v>0</v>
      </c>
      <c r="Q1497">
        <v>122</v>
      </c>
      <c r="R1497" t="s">
        <v>324</v>
      </c>
      <c r="S1497" t="s">
        <v>324</v>
      </c>
      <c r="T1497" t="s">
        <v>324</v>
      </c>
      <c r="U1497" t="s">
        <v>324</v>
      </c>
      <c r="V1497">
        <v>0</v>
      </c>
      <c r="W1497" t="s">
        <v>324</v>
      </c>
      <c r="X1497" t="s">
        <v>324</v>
      </c>
      <c r="Y1497" t="s">
        <v>324</v>
      </c>
      <c r="Z1497" t="s">
        <v>324</v>
      </c>
      <c r="AA1497">
        <v>0</v>
      </c>
      <c r="AB1497">
        <v>3.2090000000000001</v>
      </c>
      <c r="AC1497">
        <v>0</v>
      </c>
      <c r="AD1497">
        <v>0</v>
      </c>
      <c r="AE1497" t="s">
        <v>324</v>
      </c>
      <c r="AF1497">
        <v>3.2090000000000001</v>
      </c>
      <c r="AG1497" t="s">
        <v>324</v>
      </c>
      <c r="AH1497" t="s">
        <v>324</v>
      </c>
      <c r="AI1497" t="s">
        <v>324</v>
      </c>
      <c r="AJ1497" t="s">
        <v>324</v>
      </c>
      <c r="AK1497">
        <v>0</v>
      </c>
      <c r="AL1497" t="s">
        <v>324</v>
      </c>
      <c r="AM1497" t="s">
        <v>324</v>
      </c>
      <c r="AN1497" t="s">
        <v>324</v>
      </c>
      <c r="AO1497" t="s">
        <v>324</v>
      </c>
      <c r="AP1497">
        <v>0</v>
      </c>
      <c r="AQ1497" t="s">
        <v>324</v>
      </c>
      <c r="AR1497" t="s">
        <v>324</v>
      </c>
      <c r="AS1497" t="s">
        <v>324</v>
      </c>
      <c r="AT1497" t="s">
        <v>324</v>
      </c>
      <c r="AU1497">
        <v>0</v>
      </c>
      <c r="AV1497" t="s">
        <v>324</v>
      </c>
      <c r="AW1497" t="s">
        <v>324</v>
      </c>
      <c r="AX1497" t="s">
        <v>324</v>
      </c>
      <c r="AY1497" t="s">
        <v>324</v>
      </c>
      <c r="AZ1497">
        <v>0</v>
      </c>
      <c r="BA1497" t="s">
        <v>324</v>
      </c>
      <c r="BB1497" t="s">
        <v>324</v>
      </c>
      <c r="BC1497" t="s">
        <v>324</v>
      </c>
      <c r="BD1497" t="s">
        <v>324</v>
      </c>
      <c r="BE1497">
        <v>0</v>
      </c>
      <c r="BF1497" t="s">
        <v>324</v>
      </c>
      <c r="BG1497" t="s">
        <v>324</v>
      </c>
      <c r="BH1497" t="s">
        <v>324</v>
      </c>
      <c r="BI1497" t="s">
        <v>324</v>
      </c>
      <c r="BJ1497">
        <v>0</v>
      </c>
      <c r="BK1497" t="s">
        <v>324</v>
      </c>
      <c r="BL1497" t="s">
        <v>324</v>
      </c>
      <c r="BM1497" t="s">
        <v>324</v>
      </c>
      <c r="BN1497" t="s">
        <v>324</v>
      </c>
      <c r="BO1497">
        <v>0</v>
      </c>
      <c r="BP1497" t="s">
        <v>324</v>
      </c>
      <c r="BQ1497" t="s">
        <v>324</v>
      </c>
      <c r="BR1497" t="s">
        <v>324</v>
      </c>
      <c r="BS1497" t="s">
        <v>324</v>
      </c>
      <c r="BT1497">
        <v>0</v>
      </c>
      <c r="BU1497" t="s">
        <v>324</v>
      </c>
      <c r="BV1497" t="s">
        <v>324</v>
      </c>
      <c r="BW1497" t="s">
        <v>324</v>
      </c>
      <c r="BX1497" t="s">
        <v>324</v>
      </c>
      <c r="BY1497">
        <v>0</v>
      </c>
      <c r="BZ1497" t="s">
        <v>324</v>
      </c>
      <c r="CA1497" t="s">
        <v>324</v>
      </c>
      <c r="CB1497" t="s">
        <v>324</v>
      </c>
      <c r="CC1497" t="s">
        <v>324</v>
      </c>
      <c r="CD1497">
        <v>0</v>
      </c>
      <c r="CE1497" t="s">
        <v>324</v>
      </c>
      <c r="CF1497" t="s">
        <v>324</v>
      </c>
      <c r="CG1497" t="s">
        <v>324</v>
      </c>
      <c r="CH1497" t="s">
        <v>324</v>
      </c>
      <c r="CI1497">
        <v>0</v>
      </c>
      <c r="CJ1497" t="s">
        <v>324</v>
      </c>
      <c r="CK1497" t="s">
        <v>324</v>
      </c>
      <c r="CL1497" t="s">
        <v>324</v>
      </c>
      <c r="CM1497" t="s">
        <v>324</v>
      </c>
      <c r="CN1497">
        <v>0</v>
      </c>
      <c r="CO1497">
        <v>1.1419999999999999</v>
      </c>
      <c r="CP1497">
        <v>0.27400000000000002</v>
      </c>
      <c r="CQ1497">
        <v>0.06</v>
      </c>
      <c r="CR1497">
        <v>0</v>
      </c>
      <c r="CS1497">
        <v>1.476</v>
      </c>
      <c r="CT1497">
        <v>108</v>
      </c>
      <c r="CU1497">
        <v>12</v>
      </c>
      <c r="CV1497">
        <v>2</v>
      </c>
      <c r="CW1497">
        <v>0</v>
      </c>
      <c r="CX1497">
        <v>122</v>
      </c>
      <c r="CY1497">
        <v>3.2090000000000001</v>
      </c>
      <c r="CZ1497">
        <v>0</v>
      </c>
      <c r="DA1497">
        <v>0</v>
      </c>
      <c r="DB1497">
        <v>0</v>
      </c>
      <c r="DC1497">
        <v>3.2090000000000001</v>
      </c>
    </row>
    <row r="1498" spans="1:107" x14ac:dyDescent="0.45">
      <c r="A1498">
        <v>2024</v>
      </c>
      <c r="B1498">
        <v>5</v>
      </c>
      <c r="C1498" t="s">
        <v>134</v>
      </c>
      <c r="D1498">
        <v>9996</v>
      </c>
      <c r="E1498" t="s">
        <v>408</v>
      </c>
      <c r="F1498" t="s">
        <v>323</v>
      </c>
      <c r="G1498" t="s">
        <v>244</v>
      </c>
      <c r="H1498">
        <v>1.9730000000000001</v>
      </c>
      <c r="I1498">
        <v>1.014</v>
      </c>
      <c r="J1498">
        <v>0</v>
      </c>
      <c r="K1498">
        <v>0</v>
      </c>
      <c r="L1498">
        <v>2.9870000000000001</v>
      </c>
      <c r="M1498">
        <v>296</v>
      </c>
      <c r="N1498">
        <v>18</v>
      </c>
      <c r="O1498">
        <v>0</v>
      </c>
      <c r="P1498">
        <v>0</v>
      </c>
      <c r="Q1498">
        <v>314</v>
      </c>
      <c r="R1498">
        <v>2.3E-2</v>
      </c>
      <c r="S1498">
        <v>0.40200000000000002</v>
      </c>
      <c r="T1498">
        <v>0</v>
      </c>
      <c r="U1498">
        <v>0</v>
      </c>
      <c r="V1498">
        <v>0.42499999999999999</v>
      </c>
      <c r="W1498">
        <v>23</v>
      </c>
      <c r="X1498">
        <v>3</v>
      </c>
      <c r="Y1498">
        <v>0</v>
      </c>
      <c r="Z1498">
        <v>0</v>
      </c>
      <c r="AA1498">
        <v>26</v>
      </c>
      <c r="AB1498">
        <v>173.369</v>
      </c>
      <c r="AC1498">
        <v>19.738</v>
      </c>
      <c r="AD1498">
        <v>0</v>
      </c>
      <c r="AE1498">
        <v>0</v>
      </c>
      <c r="AF1498">
        <v>193.107</v>
      </c>
      <c r="AG1498" t="s">
        <v>324</v>
      </c>
      <c r="AH1498" t="s">
        <v>324</v>
      </c>
      <c r="AI1498" t="s">
        <v>324</v>
      </c>
      <c r="AJ1498" t="s">
        <v>324</v>
      </c>
      <c r="AK1498">
        <v>0</v>
      </c>
      <c r="AL1498" t="s">
        <v>324</v>
      </c>
      <c r="AM1498" t="s">
        <v>324</v>
      </c>
      <c r="AN1498" t="s">
        <v>324</v>
      </c>
      <c r="AO1498" t="s">
        <v>324</v>
      </c>
      <c r="AP1498">
        <v>0</v>
      </c>
      <c r="AQ1498" t="s">
        <v>324</v>
      </c>
      <c r="AR1498" t="s">
        <v>324</v>
      </c>
      <c r="AS1498" t="s">
        <v>324</v>
      </c>
      <c r="AT1498" t="s">
        <v>324</v>
      </c>
      <c r="AU1498">
        <v>0</v>
      </c>
      <c r="AV1498" t="s">
        <v>324</v>
      </c>
      <c r="AW1498" t="s">
        <v>324</v>
      </c>
      <c r="AX1498" t="s">
        <v>324</v>
      </c>
      <c r="AY1498" t="s">
        <v>324</v>
      </c>
      <c r="AZ1498">
        <v>0</v>
      </c>
      <c r="BA1498" t="s">
        <v>324</v>
      </c>
      <c r="BB1498" t="s">
        <v>324</v>
      </c>
      <c r="BC1498" t="s">
        <v>324</v>
      </c>
      <c r="BD1498" t="s">
        <v>324</v>
      </c>
      <c r="BE1498">
        <v>0</v>
      </c>
      <c r="BF1498" t="s">
        <v>324</v>
      </c>
      <c r="BG1498" t="s">
        <v>324</v>
      </c>
      <c r="BH1498" t="s">
        <v>324</v>
      </c>
      <c r="BI1498" t="s">
        <v>324</v>
      </c>
      <c r="BJ1498">
        <v>0</v>
      </c>
      <c r="BK1498" t="s">
        <v>324</v>
      </c>
      <c r="BL1498" t="s">
        <v>324</v>
      </c>
      <c r="BM1498" t="s">
        <v>324</v>
      </c>
      <c r="BN1498" t="s">
        <v>324</v>
      </c>
      <c r="BO1498">
        <v>0</v>
      </c>
      <c r="BP1498" t="s">
        <v>324</v>
      </c>
      <c r="BQ1498" t="s">
        <v>324</v>
      </c>
      <c r="BR1498" t="s">
        <v>324</v>
      </c>
      <c r="BS1498" t="s">
        <v>324</v>
      </c>
      <c r="BT1498">
        <v>0</v>
      </c>
      <c r="BU1498" t="s">
        <v>324</v>
      </c>
      <c r="BV1498" t="s">
        <v>324</v>
      </c>
      <c r="BW1498" t="s">
        <v>324</v>
      </c>
      <c r="BX1498" t="s">
        <v>324</v>
      </c>
      <c r="BY1498">
        <v>0</v>
      </c>
      <c r="BZ1498" t="s">
        <v>324</v>
      </c>
      <c r="CA1498" t="s">
        <v>324</v>
      </c>
      <c r="CB1498" t="s">
        <v>324</v>
      </c>
      <c r="CC1498" t="s">
        <v>324</v>
      </c>
      <c r="CD1498">
        <v>0</v>
      </c>
      <c r="CE1498" t="s">
        <v>324</v>
      </c>
      <c r="CF1498" t="s">
        <v>324</v>
      </c>
      <c r="CG1498" t="s">
        <v>324</v>
      </c>
      <c r="CH1498" t="s">
        <v>324</v>
      </c>
      <c r="CI1498">
        <v>0</v>
      </c>
      <c r="CJ1498" t="s">
        <v>324</v>
      </c>
      <c r="CK1498" t="s">
        <v>324</v>
      </c>
      <c r="CL1498" t="s">
        <v>324</v>
      </c>
      <c r="CM1498" t="s">
        <v>324</v>
      </c>
      <c r="CN1498">
        <v>0</v>
      </c>
      <c r="CO1498">
        <v>1.996</v>
      </c>
      <c r="CP1498">
        <v>1.4159999999999999</v>
      </c>
      <c r="CQ1498" t="s">
        <v>179</v>
      </c>
      <c r="CR1498">
        <v>0</v>
      </c>
      <c r="CS1498">
        <v>3.4119999999999999</v>
      </c>
      <c r="CT1498">
        <v>319</v>
      </c>
      <c r="CU1498">
        <v>21</v>
      </c>
      <c r="CV1498">
        <v>0</v>
      </c>
      <c r="CW1498">
        <v>0</v>
      </c>
      <c r="CX1498">
        <v>340</v>
      </c>
      <c r="CY1498">
        <v>173.369</v>
      </c>
      <c r="CZ1498">
        <v>19.738</v>
      </c>
      <c r="DA1498">
        <v>0</v>
      </c>
      <c r="DB1498">
        <v>0</v>
      </c>
      <c r="DC1498">
        <v>193.107</v>
      </c>
    </row>
    <row r="1499" spans="1:107" x14ac:dyDescent="0.45">
      <c r="A1499">
        <v>2024</v>
      </c>
      <c r="B1499">
        <v>5</v>
      </c>
      <c r="C1499" t="s">
        <v>134</v>
      </c>
      <c r="D1499">
        <v>10000</v>
      </c>
      <c r="E1499" t="s">
        <v>409</v>
      </c>
      <c r="F1499" t="s">
        <v>323</v>
      </c>
      <c r="G1499" t="s">
        <v>247</v>
      </c>
      <c r="H1499">
        <v>12.225</v>
      </c>
      <c r="I1499">
        <v>4.2549999999999999</v>
      </c>
      <c r="J1499">
        <v>0.44</v>
      </c>
      <c r="K1499" t="s">
        <v>324</v>
      </c>
      <c r="L1499">
        <v>16.920000000000002</v>
      </c>
      <c r="M1499">
        <v>1383</v>
      </c>
      <c r="N1499">
        <v>99</v>
      </c>
      <c r="O1499">
        <v>6</v>
      </c>
      <c r="P1499" t="s">
        <v>324</v>
      </c>
      <c r="Q1499">
        <v>1488</v>
      </c>
      <c r="R1499">
        <v>1.9019999999999999</v>
      </c>
      <c r="S1499">
        <v>7.0000000000000001E-3</v>
      </c>
      <c r="T1499" t="s">
        <v>324</v>
      </c>
      <c r="U1499" t="s">
        <v>324</v>
      </c>
      <c r="V1499">
        <v>1.909</v>
      </c>
      <c r="W1499">
        <v>502</v>
      </c>
      <c r="X1499">
        <v>1</v>
      </c>
      <c r="Y1499" t="s">
        <v>324</v>
      </c>
      <c r="Z1499" t="s">
        <v>324</v>
      </c>
      <c r="AA1499">
        <v>503</v>
      </c>
      <c r="AB1499">
        <v>893.51499999999999</v>
      </c>
      <c r="AC1499">
        <v>185.85900000000001</v>
      </c>
      <c r="AD1499">
        <v>20.581</v>
      </c>
      <c r="AE1499" t="s">
        <v>324</v>
      </c>
      <c r="AF1499">
        <v>1099.9549999999999</v>
      </c>
      <c r="AG1499" t="s">
        <v>324</v>
      </c>
      <c r="AH1499" t="s">
        <v>324</v>
      </c>
      <c r="AI1499" t="s">
        <v>324</v>
      </c>
      <c r="AJ1499" t="s">
        <v>324</v>
      </c>
      <c r="AK1499">
        <v>0</v>
      </c>
      <c r="AL1499" t="s">
        <v>324</v>
      </c>
      <c r="AM1499" t="s">
        <v>324</v>
      </c>
      <c r="AN1499" t="s">
        <v>324</v>
      </c>
      <c r="AO1499" t="s">
        <v>324</v>
      </c>
      <c r="AP1499">
        <v>0</v>
      </c>
      <c r="AQ1499" t="s">
        <v>324</v>
      </c>
      <c r="AR1499" t="s">
        <v>324</v>
      </c>
      <c r="AS1499" t="s">
        <v>324</v>
      </c>
      <c r="AT1499" t="s">
        <v>324</v>
      </c>
      <c r="AU1499">
        <v>0</v>
      </c>
      <c r="AV1499" t="s">
        <v>324</v>
      </c>
      <c r="AW1499" t="s">
        <v>324</v>
      </c>
      <c r="AX1499" t="s">
        <v>324</v>
      </c>
      <c r="AY1499" t="s">
        <v>324</v>
      </c>
      <c r="AZ1499">
        <v>0</v>
      </c>
      <c r="BA1499" t="s">
        <v>324</v>
      </c>
      <c r="BB1499" t="s">
        <v>324</v>
      </c>
      <c r="BC1499" t="s">
        <v>324</v>
      </c>
      <c r="BD1499" t="s">
        <v>324</v>
      </c>
      <c r="BE1499">
        <v>0</v>
      </c>
      <c r="BF1499" t="s">
        <v>324</v>
      </c>
      <c r="BG1499" t="s">
        <v>324</v>
      </c>
      <c r="BH1499" t="s">
        <v>324</v>
      </c>
      <c r="BI1499" t="s">
        <v>324</v>
      </c>
      <c r="BJ1499">
        <v>0</v>
      </c>
      <c r="BK1499">
        <v>0.01</v>
      </c>
      <c r="BL1499">
        <v>2.1999999999999999E-2</v>
      </c>
      <c r="BM1499" t="s">
        <v>324</v>
      </c>
      <c r="BN1499" t="s">
        <v>324</v>
      </c>
      <c r="BO1499">
        <v>3.2000000000000001E-2</v>
      </c>
      <c r="BP1499">
        <v>3</v>
      </c>
      <c r="BQ1499">
        <v>3</v>
      </c>
      <c r="BR1499" t="s">
        <v>324</v>
      </c>
      <c r="BS1499" t="s">
        <v>324</v>
      </c>
      <c r="BT1499">
        <v>6</v>
      </c>
      <c r="BU1499">
        <v>0.751</v>
      </c>
      <c r="BV1499">
        <v>2.1230000000000002</v>
      </c>
      <c r="BW1499" t="s">
        <v>324</v>
      </c>
      <c r="BX1499" t="s">
        <v>324</v>
      </c>
      <c r="BY1499">
        <v>2.8740000000000001</v>
      </c>
      <c r="BZ1499" t="s">
        <v>324</v>
      </c>
      <c r="CA1499" t="s">
        <v>324</v>
      </c>
      <c r="CB1499" t="s">
        <v>324</v>
      </c>
      <c r="CC1499" t="s">
        <v>324</v>
      </c>
      <c r="CD1499">
        <v>0</v>
      </c>
      <c r="CE1499" t="s">
        <v>324</v>
      </c>
      <c r="CF1499" t="s">
        <v>324</v>
      </c>
      <c r="CG1499" t="s">
        <v>324</v>
      </c>
      <c r="CH1499" t="s">
        <v>324</v>
      </c>
      <c r="CI1499">
        <v>0</v>
      </c>
      <c r="CJ1499" t="s">
        <v>324</v>
      </c>
      <c r="CK1499" t="s">
        <v>324</v>
      </c>
      <c r="CL1499" t="s">
        <v>324</v>
      </c>
      <c r="CM1499" t="s">
        <v>324</v>
      </c>
      <c r="CN1499">
        <v>0</v>
      </c>
      <c r="CO1499">
        <v>14.137</v>
      </c>
      <c r="CP1499">
        <v>4.2839999999999998</v>
      </c>
      <c r="CQ1499">
        <v>0.44</v>
      </c>
      <c r="CR1499">
        <v>0</v>
      </c>
      <c r="CS1499">
        <v>18.861000000000001</v>
      </c>
      <c r="CT1499">
        <v>1888</v>
      </c>
      <c r="CU1499">
        <v>103</v>
      </c>
      <c r="CV1499">
        <v>6</v>
      </c>
      <c r="CW1499">
        <v>0</v>
      </c>
      <c r="CX1499">
        <v>1997</v>
      </c>
      <c r="CY1499">
        <v>894.26599999999996</v>
      </c>
      <c r="CZ1499">
        <v>187.982</v>
      </c>
      <c r="DA1499">
        <v>20.581</v>
      </c>
      <c r="DB1499">
        <v>0</v>
      </c>
      <c r="DC1499">
        <v>1102.829</v>
      </c>
    </row>
    <row r="1500" spans="1:107" x14ac:dyDescent="0.45">
      <c r="A1500">
        <v>2024</v>
      </c>
      <c r="B1500">
        <v>5</v>
      </c>
      <c r="C1500" t="s">
        <v>134</v>
      </c>
      <c r="D1500">
        <v>10005</v>
      </c>
      <c r="E1500" t="s">
        <v>410</v>
      </c>
      <c r="F1500" t="s">
        <v>323</v>
      </c>
      <c r="G1500" t="s">
        <v>244</v>
      </c>
      <c r="H1500">
        <v>19.806000000000001</v>
      </c>
      <c r="I1500">
        <v>4.3319999999999999</v>
      </c>
      <c r="J1500">
        <v>0.17499999999999999</v>
      </c>
      <c r="K1500" t="s">
        <v>324</v>
      </c>
      <c r="L1500">
        <v>24.312999999999999</v>
      </c>
      <c r="M1500">
        <v>2519</v>
      </c>
      <c r="N1500">
        <v>85</v>
      </c>
      <c r="O1500">
        <v>6</v>
      </c>
      <c r="P1500" t="s">
        <v>324</v>
      </c>
      <c r="Q1500">
        <v>2610</v>
      </c>
      <c r="R1500">
        <v>0.34499999999999997</v>
      </c>
      <c r="S1500">
        <v>0.19800000000000001</v>
      </c>
      <c r="T1500" t="s">
        <v>324</v>
      </c>
      <c r="U1500" t="s">
        <v>324</v>
      </c>
      <c r="V1500">
        <v>0.54300000000000004</v>
      </c>
      <c r="W1500">
        <v>199</v>
      </c>
      <c r="X1500">
        <v>8</v>
      </c>
      <c r="Y1500" t="s">
        <v>324</v>
      </c>
      <c r="Z1500" t="s">
        <v>324</v>
      </c>
      <c r="AA1500">
        <v>207</v>
      </c>
      <c r="AB1500">
        <v>1684.0150000000001</v>
      </c>
      <c r="AC1500">
        <v>226.089</v>
      </c>
      <c r="AD1500">
        <v>6.7190000000000003</v>
      </c>
      <c r="AE1500" t="s">
        <v>324</v>
      </c>
      <c r="AF1500">
        <v>1916.8230000000001</v>
      </c>
      <c r="AG1500" t="s">
        <v>324</v>
      </c>
      <c r="AH1500" t="s">
        <v>324</v>
      </c>
      <c r="AI1500" t="s">
        <v>324</v>
      </c>
      <c r="AJ1500" t="s">
        <v>324</v>
      </c>
      <c r="AK1500">
        <v>0</v>
      </c>
      <c r="AL1500" t="s">
        <v>324</v>
      </c>
      <c r="AM1500" t="s">
        <v>324</v>
      </c>
      <c r="AN1500" t="s">
        <v>324</v>
      </c>
      <c r="AO1500" t="s">
        <v>324</v>
      </c>
      <c r="AP1500">
        <v>0</v>
      </c>
      <c r="AQ1500" t="s">
        <v>324</v>
      </c>
      <c r="AR1500" t="s">
        <v>324</v>
      </c>
      <c r="AS1500" t="s">
        <v>324</v>
      </c>
      <c r="AT1500" t="s">
        <v>324</v>
      </c>
      <c r="AU1500">
        <v>0</v>
      </c>
      <c r="AV1500" t="s">
        <v>324</v>
      </c>
      <c r="AW1500" t="s">
        <v>324</v>
      </c>
      <c r="AX1500" t="s">
        <v>324</v>
      </c>
      <c r="AY1500" t="s">
        <v>324</v>
      </c>
      <c r="AZ1500">
        <v>0</v>
      </c>
      <c r="BA1500" t="s">
        <v>324</v>
      </c>
      <c r="BB1500" t="s">
        <v>324</v>
      </c>
      <c r="BC1500" t="s">
        <v>324</v>
      </c>
      <c r="BD1500" t="s">
        <v>324</v>
      </c>
      <c r="BE1500">
        <v>0</v>
      </c>
      <c r="BF1500" t="s">
        <v>324</v>
      </c>
      <c r="BG1500" t="s">
        <v>324</v>
      </c>
      <c r="BH1500" t="s">
        <v>324</v>
      </c>
      <c r="BI1500" t="s">
        <v>324</v>
      </c>
      <c r="BJ1500">
        <v>0</v>
      </c>
      <c r="BK1500">
        <v>3.2000000000000001E-2</v>
      </c>
      <c r="BL1500">
        <v>2E-3</v>
      </c>
      <c r="BM1500" t="s">
        <v>324</v>
      </c>
      <c r="BN1500" t="s">
        <v>324</v>
      </c>
      <c r="BO1500">
        <v>3.4000000000000002E-2</v>
      </c>
      <c r="BP1500">
        <v>9</v>
      </c>
      <c r="BQ1500">
        <v>1</v>
      </c>
      <c r="BR1500" t="s">
        <v>324</v>
      </c>
      <c r="BS1500" t="s">
        <v>324</v>
      </c>
      <c r="BT1500">
        <v>10</v>
      </c>
      <c r="BU1500">
        <v>2.88</v>
      </c>
      <c r="BV1500">
        <v>0</v>
      </c>
      <c r="BW1500" t="s">
        <v>324</v>
      </c>
      <c r="BX1500" t="s">
        <v>324</v>
      </c>
      <c r="BY1500">
        <v>2.88</v>
      </c>
      <c r="BZ1500">
        <v>0.02</v>
      </c>
      <c r="CA1500" t="s">
        <v>324</v>
      </c>
      <c r="CB1500" t="s">
        <v>324</v>
      </c>
      <c r="CC1500" t="s">
        <v>324</v>
      </c>
      <c r="CD1500">
        <v>0.02</v>
      </c>
      <c r="CE1500">
        <v>3</v>
      </c>
      <c r="CF1500" t="s">
        <v>324</v>
      </c>
      <c r="CG1500" t="s">
        <v>324</v>
      </c>
      <c r="CH1500" t="s">
        <v>324</v>
      </c>
      <c r="CI1500">
        <v>3</v>
      </c>
      <c r="CJ1500">
        <v>1.2410000000000001</v>
      </c>
      <c r="CK1500" t="s">
        <v>324</v>
      </c>
      <c r="CL1500" t="s">
        <v>324</v>
      </c>
      <c r="CM1500" t="s">
        <v>324</v>
      </c>
      <c r="CN1500">
        <v>1.2410000000000001</v>
      </c>
      <c r="CO1500">
        <v>20.202999999999999</v>
      </c>
      <c r="CP1500">
        <v>4.532</v>
      </c>
      <c r="CQ1500">
        <v>0.17499999999999999</v>
      </c>
      <c r="CR1500">
        <v>0</v>
      </c>
      <c r="CS1500">
        <v>24.91</v>
      </c>
      <c r="CT1500">
        <v>2730</v>
      </c>
      <c r="CU1500">
        <v>94</v>
      </c>
      <c r="CV1500">
        <v>6</v>
      </c>
      <c r="CW1500">
        <v>0</v>
      </c>
      <c r="CX1500">
        <v>2830</v>
      </c>
      <c r="CY1500">
        <v>1688.136</v>
      </c>
      <c r="CZ1500">
        <v>226.089</v>
      </c>
      <c r="DA1500">
        <v>6.7190000000000003</v>
      </c>
      <c r="DB1500">
        <v>0</v>
      </c>
      <c r="DC1500">
        <v>1920.944</v>
      </c>
    </row>
    <row r="1501" spans="1:107" x14ac:dyDescent="0.45">
      <c r="A1501">
        <v>2024</v>
      </c>
      <c r="B1501">
        <v>5</v>
      </c>
      <c r="C1501" t="s">
        <v>134</v>
      </c>
      <c r="D1501">
        <v>22500</v>
      </c>
      <c r="E1501" t="s">
        <v>411</v>
      </c>
      <c r="F1501" t="s">
        <v>323</v>
      </c>
      <c r="G1501" t="s">
        <v>244</v>
      </c>
      <c r="H1501">
        <v>22.186</v>
      </c>
      <c r="I1501">
        <v>7.15</v>
      </c>
      <c r="J1501">
        <v>0.75900000000000001</v>
      </c>
      <c r="K1501" t="s">
        <v>324</v>
      </c>
      <c r="L1501">
        <v>30.094999999999999</v>
      </c>
      <c r="M1501">
        <v>2675</v>
      </c>
      <c r="N1501">
        <v>183</v>
      </c>
      <c r="O1501">
        <v>5</v>
      </c>
      <c r="P1501" t="s">
        <v>324</v>
      </c>
      <c r="Q1501">
        <v>2863</v>
      </c>
      <c r="R1501">
        <v>0.46800000000000003</v>
      </c>
      <c r="S1501">
        <v>1.7999999999999999E-2</v>
      </c>
      <c r="T1501" t="s">
        <v>324</v>
      </c>
      <c r="U1501" t="s">
        <v>324</v>
      </c>
      <c r="V1501">
        <v>0.48599999999999999</v>
      </c>
      <c r="W1501">
        <v>314</v>
      </c>
      <c r="X1501">
        <v>4</v>
      </c>
      <c r="Y1501" t="s">
        <v>324</v>
      </c>
      <c r="Z1501" t="s">
        <v>324</v>
      </c>
      <c r="AA1501">
        <v>318</v>
      </c>
      <c r="AB1501">
        <v>1835.08</v>
      </c>
      <c r="AC1501">
        <v>280.99299999999999</v>
      </c>
      <c r="AD1501">
        <v>12.742000000000001</v>
      </c>
      <c r="AE1501" t="s">
        <v>324</v>
      </c>
      <c r="AF1501">
        <v>2128.8150000000001</v>
      </c>
      <c r="AG1501" t="s">
        <v>324</v>
      </c>
      <c r="AH1501" t="s">
        <v>324</v>
      </c>
      <c r="AI1501" t="s">
        <v>324</v>
      </c>
      <c r="AJ1501" t="s">
        <v>324</v>
      </c>
      <c r="AK1501">
        <v>0</v>
      </c>
      <c r="AL1501" t="s">
        <v>324</v>
      </c>
      <c r="AM1501" t="s">
        <v>324</v>
      </c>
      <c r="AN1501" t="s">
        <v>324</v>
      </c>
      <c r="AO1501" t="s">
        <v>324</v>
      </c>
      <c r="AP1501">
        <v>0</v>
      </c>
      <c r="AQ1501" t="s">
        <v>324</v>
      </c>
      <c r="AR1501" t="s">
        <v>324</v>
      </c>
      <c r="AS1501" t="s">
        <v>324</v>
      </c>
      <c r="AT1501" t="s">
        <v>324</v>
      </c>
      <c r="AU1501">
        <v>0</v>
      </c>
      <c r="AV1501" t="s">
        <v>324</v>
      </c>
      <c r="AW1501" t="s">
        <v>324</v>
      </c>
      <c r="AX1501" t="s">
        <v>324</v>
      </c>
      <c r="AY1501" t="s">
        <v>324</v>
      </c>
      <c r="AZ1501">
        <v>0</v>
      </c>
      <c r="BA1501" t="s">
        <v>324</v>
      </c>
      <c r="BB1501" t="s">
        <v>324</v>
      </c>
      <c r="BC1501" t="s">
        <v>324</v>
      </c>
      <c r="BD1501" t="s">
        <v>324</v>
      </c>
      <c r="BE1501">
        <v>0</v>
      </c>
      <c r="BF1501" t="s">
        <v>324</v>
      </c>
      <c r="BG1501" t="s">
        <v>324</v>
      </c>
      <c r="BH1501" t="s">
        <v>324</v>
      </c>
      <c r="BI1501" t="s">
        <v>324</v>
      </c>
      <c r="BJ1501">
        <v>0</v>
      </c>
      <c r="BK1501">
        <v>8.5000000000000006E-2</v>
      </c>
      <c r="BL1501">
        <v>0.35899999999999999</v>
      </c>
      <c r="BM1501" t="s">
        <v>324</v>
      </c>
      <c r="BN1501" t="s">
        <v>324</v>
      </c>
      <c r="BO1501">
        <v>0.44400000000000001</v>
      </c>
      <c r="BP1501">
        <v>15</v>
      </c>
      <c r="BQ1501">
        <v>11</v>
      </c>
      <c r="BR1501" t="s">
        <v>324</v>
      </c>
      <c r="BS1501" t="s">
        <v>324</v>
      </c>
      <c r="BT1501">
        <v>26</v>
      </c>
      <c r="BU1501">
        <v>4.1139999999999999</v>
      </c>
      <c r="BV1501">
        <v>5.3879999999999999</v>
      </c>
      <c r="BW1501" t="s">
        <v>324</v>
      </c>
      <c r="BX1501" t="s">
        <v>324</v>
      </c>
      <c r="BY1501">
        <v>9.5020000000000007</v>
      </c>
      <c r="BZ1501">
        <v>8.0000000000000002E-3</v>
      </c>
      <c r="CA1501">
        <v>0.01</v>
      </c>
      <c r="CB1501" t="s">
        <v>324</v>
      </c>
      <c r="CC1501" t="s">
        <v>324</v>
      </c>
      <c r="CD1501">
        <v>1.7999999999999999E-2</v>
      </c>
      <c r="CE1501">
        <v>3</v>
      </c>
      <c r="CF1501">
        <v>1</v>
      </c>
      <c r="CG1501" t="s">
        <v>324</v>
      </c>
      <c r="CH1501" t="s">
        <v>324</v>
      </c>
      <c r="CI1501">
        <v>4</v>
      </c>
      <c r="CJ1501">
        <v>0.60899999999999999</v>
      </c>
      <c r="CK1501">
        <v>0</v>
      </c>
      <c r="CL1501" t="s">
        <v>324</v>
      </c>
      <c r="CM1501" t="s">
        <v>324</v>
      </c>
      <c r="CN1501">
        <v>0.60899999999999999</v>
      </c>
      <c r="CO1501">
        <v>22.747</v>
      </c>
      <c r="CP1501">
        <v>7.5369999999999999</v>
      </c>
      <c r="CQ1501">
        <v>0.75900000000000001</v>
      </c>
      <c r="CR1501">
        <v>0</v>
      </c>
      <c r="CS1501">
        <v>31.042999999999999</v>
      </c>
      <c r="CT1501">
        <v>3007</v>
      </c>
      <c r="CU1501">
        <v>199</v>
      </c>
      <c r="CV1501">
        <v>5</v>
      </c>
      <c r="CW1501">
        <v>0</v>
      </c>
      <c r="CX1501">
        <v>3211</v>
      </c>
      <c r="CY1501">
        <v>1839.8030000000001</v>
      </c>
      <c r="CZ1501">
        <v>286.38099999999997</v>
      </c>
      <c r="DA1501">
        <v>12.742000000000001</v>
      </c>
      <c r="DB1501">
        <v>0</v>
      </c>
      <c r="DC1501">
        <v>2138.9259999999999</v>
      </c>
    </row>
    <row r="1502" spans="1:107" x14ac:dyDescent="0.45">
      <c r="A1502">
        <v>2024</v>
      </c>
      <c r="B1502">
        <v>5</v>
      </c>
      <c r="C1502" t="s">
        <v>134</v>
      </c>
      <c r="D1502">
        <v>99999</v>
      </c>
      <c r="E1502" t="s">
        <v>329</v>
      </c>
      <c r="F1502" t="s">
        <v>323</v>
      </c>
      <c r="H1502">
        <v>20.47</v>
      </c>
      <c r="I1502">
        <v>1.87</v>
      </c>
      <c r="J1502">
        <v>-8.6999999999999994E-2</v>
      </c>
      <c r="K1502">
        <v>0</v>
      </c>
      <c r="L1502">
        <v>22.253</v>
      </c>
      <c r="M1502" t="s">
        <v>324</v>
      </c>
      <c r="N1502" t="s">
        <v>324</v>
      </c>
      <c r="O1502" t="s">
        <v>324</v>
      </c>
      <c r="P1502" t="s">
        <v>324</v>
      </c>
      <c r="Q1502" t="s">
        <v>324</v>
      </c>
      <c r="R1502">
        <v>-0.33200000000000002</v>
      </c>
      <c r="S1502">
        <v>-1E-3</v>
      </c>
      <c r="T1502" t="s">
        <v>324</v>
      </c>
      <c r="U1502" t="s">
        <v>324</v>
      </c>
      <c r="V1502">
        <v>-0.33300000000000002</v>
      </c>
      <c r="W1502" t="s">
        <v>324</v>
      </c>
      <c r="X1502" t="s">
        <v>324</v>
      </c>
      <c r="Y1502" t="s">
        <v>324</v>
      </c>
      <c r="Z1502" t="s">
        <v>324</v>
      </c>
      <c r="AA1502" t="s">
        <v>324</v>
      </c>
      <c r="AB1502" t="s">
        <v>324</v>
      </c>
      <c r="AC1502" t="s">
        <v>324</v>
      </c>
      <c r="AD1502" t="s">
        <v>324</v>
      </c>
      <c r="AE1502" t="s">
        <v>324</v>
      </c>
      <c r="AF1502" t="s">
        <v>324</v>
      </c>
      <c r="AG1502" t="s">
        <v>324</v>
      </c>
      <c r="AH1502" t="s">
        <v>324</v>
      </c>
      <c r="AI1502" t="s">
        <v>324</v>
      </c>
      <c r="AJ1502" t="s">
        <v>324</v>
      </c>
      <c r="AK1502">
        <v>0</v>
      </c>
      <c r="AL1502" t="s">
        <v>324</v>
      </c>
      <c r="AM1502" t="s">
        <v>324</v>
      </c>
      <c r="AN1502" t="s">
        <v>324</v>
      </c>
      <c r="AO1502" t="s">
        <v>324</v>
      </c>
      <c r="AP1502" t="s">
        <v>324</v>
      </c>
      <c r="AQ1502" t="s">
        <v>324</v>
      </c>
      <c r="AR1502" t="s">
        <v>324</v>
      </c>
      <c r="AS1502" t="s">
        <v>324</v>
      </c>
      <c r="AT1502" t="s">
        <v>324</v>
      </c>
      <c r="AU1502" t="s">
        <v>324</v>
      </c>
      <c r="AV1502" t="s">
        <v>324</v>
      </c>
      <c r="AW1502" t="s">
        <v>324</v>
      </c>
      <c r="AX1502" t="s">
        <v>324</v>
      </c>
      <c r="AY1502" t="s">
        <v>324</v>
      </c>
      <c r="AZ1502">
        <v>0</v>
      </c>
      <c r="BA1502" t="s">
        <v>324</v>
      </c>
      <c r="BB1502" t="s">
        <v>324</v>
      </c>
      <c r="BC1502" t="s">
        <v>324</v>
      </c>
      <c r="BD1502" t="s">
        <v>324</v>
      </c>
      <c r="BE1502" t="s">
        <v>324</v>
      </c>
      <c r="BF1502" t="s">
        <v>324</v>
      </c>
      <c r="BG1502" t="s">
        <v>324</v>
      </c>
      <c r="BH1502" t="s">
        <v>324</v>
      </c>
      <c r="BI1502" t="s">
        <v>324</v>
      </c>
      <c r="BJ1502" t="s">
        <v>324</v>
      </c>
      <c r="BK1502" t="s">
        <v>324</v>
      </c>
      <c r="BL1502" t="s">
        <v>324</v>
      </c>
      <c r="BM1502" t="s">
        <v>324</v>
      </c>
      <c r="BN1502" t="s">
        <v>324</v>
      </c>
      <c r="BO1502" t="s">
        <v>324</v>
      </c>
      <c r="BP1502" t="s">
        <v>324</v>
      </c>
      <c r="BQ1502" t="s">
        <v>324</v>
      </c>
      <c r="BR1502" t="s">
        <v>324</v>
      </c>
      <c r="BS1502" t="s">
        <v>324</v>
      </c>
      <c r="BT1502" t="s">
        <v>324</v>
      </c>
      <c r="BU1502" t="s">
        <v>324</v>
      </c>
      <c r="BV1502" t="s">
        <v>324</v>
      </c>
      <c r="BW1502" t="s">
        <v>324</v>
      </c>
      <c r="BX1502" t="s">
        <v>324</v>
      </c>
      <c r="BY1502" t="s">
        <v>324</v>
      </c>
      <c r="BZ1502" t="s">
        <v>324</v>
      </c>
      <c r="CA1502" t="s">
        <v>324</v>
      </c>
      <c r="CB1502" t="s">
        <v>324</v>
      </c>
      <c r="CC1502" t="s">
        <v>324</v>
      </c>
      <c r="CD1502" t="s">
        <v>324</v>
      </c>
      <c r="CE1502" t="s">
        <v>324</v>
      </c>
      <c r="CF1502" t="s">
        <v>324</v>
      </c>
      <c r="CG1502" t="s">
        <v>324</v>
      </c>
      <c r="CH1502" t="s">
        <v>324</v>
      </c>
      <c r="CI1502" t="s">
        <v>324</v>
      </c>
      <c r="CJ1502" t="s">
        <v>324</v>
      </c>
      <c r="CK1502" t="s">
        <v>324</v>
      </c>
      <c r="CL1502" t="s">
        <v>324</v>
      </c>
      <c r="CM1502" t="s">
        <v>324</v>
      </c>
      <c r="CN1502" t="s">
        <v>324</v>
      </c>
      <c r="CO1502">
        <v>20.138000000000002</v>
      </c>
      <c r="CP1502">
        <v>1.869</v>
      </c>
      <c r="CQ1502">
        <v>-8.6999999999999994E-2</v>
      </c>
      <c r="CR1502">
        <v>0</v>
      </c>
      <c r="CS1502">
        <v>21.92</v>
      </c>
      <c r="CT1502" t="s">
        <v>324</v>
      </c>
      <c r="CU1502" t="s">
        <v>324</v>
      </c>
      <c r="CV1502" t="s">
        <v>324</v>
      </c>
      <c r="CW1502" t="s">
        <v>324</v>
      </c>
      <c r="CX1502" t="s">
        <v>324</v>
      </c>
      <c r="CY1502" t="s">
        <v>324</v>
      </c>
      <c r="CZ1502" t="s">
        <v>324</v>
      </c>
      <c r="DA1502" t="s">
        <v>324</v>
      </c>
      <c r="DB1502" t="s">
        <v>324</v>
      </c>
      <c r="DC1502" t="s">
        <v>324</v>
      </c>
    </row>
    <row r="1503" spans="1:107" x14ac:dyDescent="0.45">
      <c r="A1503">
        <v>2024</v>
      </c>
      <c r="B1503">
        <v>5</v>
      </c>
      <c r="C1503" t="s">
        <v>137</v>
      </c>
      <c r="D1503">
        <v>9964</v>
      </c>
      <c r="E1503" t="s">
        <v>412</v>
      </c>
      <c r="F1503" t="s">
        <v>323</v>
      </c>
      <c r="G1503" t="s">
        <v>244</v>
      </c>
      <c r="H1503">
        <v>4.74</v>
      </c>
      <c r="I1503">
        <v>1.167</v>
      </c>
      <c r="J1503">
        <v>0</v>
      </c>
      <c r="K1503">
        <v>0</v>
      </c>
      <c r="L1503">
        <v>5.907</v>
      </c>
      <c r="M1503">
        <v>426</v>
      </c>
      <c r="N1503">
        <v>54</v>
      </c>
      <c r="O1503">
        <v>0</v>
      </c>
      <c r="P1503">
        <v>0</v>
      </c>
      <c r="Q1503">
        <v>480</v>
      </c>
      <c r="R1503" t="s">
        <v>324</v>
      </c>
      <c r="S1503" t="s">
        <v>324</v>
      </c>
      <c r="T1503" t="s">
        <v>324</v>
      </c>
      <c r="U1503" t="s">
        <v>324</v>
      </c>
      <c r="V1503">
        <v>0</v>
      </c>
      <c r="W1503" t="s">
        <v>324</v>
      </c>
      <c r="X1503" t="s">
        <v>324</v>
      </c>
      <c r="Y1503" t="s">
        <v>324</v>
      </c>
      <c r="Z1503" t="s">
        <v>324</v>
      </c>
      <c r="AA1503">
        <v>0</v>
      </c>
      <c r="AB1503" t="s">
        <v>324</v>
      </c>
      <c r="AC1503" t="s">
        <v>324</v>
      </c>
      <c r="AD1503" t="s">
        <v>324</v>
      </c>
      <c r="AE1503" t="s">
        <v>324</v>
      </c>
      <c r="AF1503">
        <v>0</v>
      </c>
      <c r="AG1503" t="s">
        <v>324</v>
      </c>
      <c r="AH1503" t="s">
        <v>324</v>
      </c>
      <c r="AI1503" t="s">
        <v>324</v>
      </c>
      <c r="AJ1503" t="s">
        <v>324</v>
      </c>
      <c r="AK1503">
        <v>0</v>
      </c>
      <c r="AL1503" t="s">
        <v>324</v>
      </c>
      <c r="AM1503" t="s">
        <v>324</v>
      </c>
      <c r="AN1503" t="s">
        <v>324</v>
      </c>
      <c r="AO1503" t="s">
        <v>324</v>
      </c>
      <c r="AP1503">
        <v>0</v>
      </c>
      <c r="AQ1503" t="s">
        <v>324</v>
      </c>
      <c r="AR1503" t="s">
        <v>324</v>
      </c>
      <c r="AS1503" t="s">
        <v>324</v>
      </c>
      <c r="AT1503" t="s">
        <v>324</v>
      </c>
      <c r="AU1503">
        <v>0</v>
      </c>
      <c r="AV1503" t="s">
        <v>324</v>
      </c>
      <c r="AW1503" t="s">
        <v>324</v>
      </c>
      <c r="AX1503" t="s">
        <v>324</v>
      </c>
      <c r="AY1503" t="s">
        <v>324</v>
      </c>
      <c r="AZ1503">
        <v>0</v>
      </c>
      <c r="BA1503" t="s">
        <v>324</v>
      </c>
      <c r="BB1503" t="s">
        <v>324</v>
      </c>
      <c r="BC1503" t="s">
        <v>324</v>
      </c>
      <c r="BD1503" t="s">
        <v>324</v>
      </c>
      <c r="BE1503">
        <v>0</v>
      </c>
      <c r="BF1503" t="s">
        <v>324</v>
      </c>
      <c r="BG1503" t="s">
        <v>324</v>
      </c>
      <c r="BH1503" t="s">
        <v>324</v>
      </c>
      <c r="BI1503" t="s">
        <v>324</v>
      </c>
      <c r="BJ1503">
        <v>0</v>
      </c>
      <c r="BK1503" t="s">
        <v>324</v>
      </c>
      <c r="BL1503" t="s">
        <v>324</v>
      </c>
      <c r="BM1503" t="s">
        <v>324</v>
      </c>
      <c r="BN1503" t="s">
        <v>324</v>
      </c>
      <c r="BO1503">
        <v>0</v>
      </c>
      <c r="BP1503" t="s">
        <v>324</v>
      </c>
      <c r="BQ1503" t="s">
        <v>324</v>
      </c>
      <c r="BR1503" t="s">
        <v>324</v>
      </c>
      <c r="BS1503" t="s">
        <v>324</v>
      </c>
      <c r="BT1503">
        <v>0</v>
      </c>
      <c r="BU1503" t="s">
        <v>324</v>
      </c>
      <c r="BV1503" t="s">
        <v>324</v>
      </c>
      <c r="BW1503" t="s">
        <v>324</v>
      </c>
      <c r="BX1503" t="s">
        <v>324</v>
      </c>
      <c r="BY1503">
        <v>0</v>
      </c>
      <c r="BZ1503" t="s">
        <v>324</v>
      </c>
      <c r="CA1503" t="s">
        <v>324</v>
      </c>
      <c r="CB1503" t="s">
        <v>324</v>
      </c>
      <c r="CC1503" t="s">
        <v>324</v>
      </c>
      <c r="CD1503">
        <v>0</v>
      </c>
      <c r="CE1503" t="s">
        <v>324</v>
      </c>
      <c r="CF1503" t="s">
        <v>324</v>
      </c>
      <c r="CG1503" t="s">
        <v>324</v>
      </c>
      <c r="CH1503" t="s">
        <v>324</v>
      </c>
      <c r="CI1503">
        <v>0</v>
      </c>
      <c r="CJ1503" t="s">
        <v>324</v>
      </c>
      <c r="CK1503" t="s">
        <v>324</v>
      </c>
      <c r="CL1503" t="s">
        <v>324</v>
      </c>
      <c r="CM1503" t="s">
        <v>324</v>
      </c>
      <c r="CN1503">
        <v>0</v>
      </c>
      <c r="CO1503">
        <v>4.74</v>
      </c>
      <c r="CP1503">
        <v>1.167</v>
      </c>
      <c r="CQ1503" t="s">
        <v>179</v>
      </c>
      <c r="CR1503">
        <v>0</v>
      </c>
      <c r="CS1503">
        <v>5.907</v>
      </c>
      <c r="CT1503">
        <v>426</v>
      </c>
      <c r="CU1503">
        <v>54</v>
      </c>
      <c r="CV1503">
        <v>0</v>
      </c>
      <c r="CW1503">
        <v>0</v>
      </c>
      <c r="CX1503">
        <v>480</v>
      </c>
      <c r="CY1503">
        <v>0</v>
      </c>
      <c r="CZ1503">
        <v>0</v>
      </c>
      <c r="DA1503">
        <v>0</v>
      </c>
      <c r="DB1503">
        <v>0</v>
      </c>
      <c r="DC1503">
        <v>0</v>
      </c>
    </row>
    <row r="1504" spans="1:107" x14ac:dyDescent="0.45">
      <c r="A1504">
        <v>2024</v>
      </c>
      <c r="B1504">
        <v>5</v>
      </c>
      <c r="C1504" t="s">
        <v>137</v>
      </c>
      <c r="D1504">
        <v>10171</v>
      </c>
      <c r="E1504" t="s">
        <v>413</v>
      </c>
      <c r="F1504" t="s">
        <v>323</v>
      </c>
      <c r="G1504" t="s">
        <v>247</v>
      </c>
      <c r="H1504">
        <v>19.681000000000001</v>
      </c>
      <c r="I1504">
        <v>3.8769999999999998</v>
      </c>
      <c r="J1504">
        <v>7.0000000000000007E-2</v>
      </c>
      <c r="K1504">
        <v>0</v>
      </c>
      <c r="L1504">
        <v>23.628</v>
      </c>
      <c r="M1504">
        <v>2234</v>
      </c>
      <c r="N1504">
        <v>220</v>
      </c>
      <c r="O1504">
        <v>3</v>
      </c>
      <c r="P1504">
        <v>0</v>
      </c>
      <c r="Q1504">
        <v>2457</v>
      </c>
      <c r="R1504" t="s">
        <v>324</v>
      </c>
      <c r="S1504" t="s">
        <v>324</v>
      </c>
      <c r="T1504" t="s">
        <v>324</v>
      </c>
      <c r="U1504" t="s">
        <v>324</v>
      </c>
      <c r="V1504">
        <v>0</v>
      </c>
      <c r="W1504" t="s">
        <v>324</v>
      </c>
      <c r="X1504" t="s">
        <v>324</v>
      </c>
      <c r="Y1504" t="s">
        <v>324</v>
      </c>
      <c r="Z1504" t="s">
        <v>324</v>
      </c>
      <c r="AA1504">
        <v>0</v>
      </c>
      <c r="AB1504">
        <v>1101.691</v>
      </c>
      <c r="AC1504">
        <v>179.501</v>
      </c>
      <c r="AD1504">
        <v>2.88</v>
      </c>
      <c r="AE1504">
        <v>0</v>
      </c>
      <c r="AF1504">
        <v>1284.0719999999999</v>
      </c>
      <c r="AG1504">
        <v>1.097</v>
      </c>
      <c r="AH1504">
        <v>4.7E-2</v>
      </c>
      <c r="AI1504">
        <v>0</v>
      </c>
      <c r="AJ1504">
        <v>0</v>
      </c>
      <c r="AK1504">
        <v>1.1439999999999999</v>
      </c>
      <c r="AL1504">
        <v>169</v>
      </c>
      <c r="AM1504">
        <v>4</v>
      </c>
      <c r="AN1504">
        <v>0</v>
      </c>
      <c r="AO1504">
        <v>0</v>
      </c>
      <c r="AP1504">
        <v>173</v>
      </c>
      <c r="AQ1504">
        <v>0</v>
      </c>
      <c r="AR1504">
        <v>0</v>
      </c>
      <c r="AS1504" t="s">
        <v>324</v>
      </c>
      <c r="AT1504">
        <v>0</v>
      </c>
      <c r="AU1504">
        <v>0</v>
      </c>
      <c r="AV1504" t="s">
        <v>324</v>
      </c>
      <c r="AW1504" t="s">
        <v>324</v>
      </c>
      <c r="AX1504" t="s">
        <v>324</v>
      </c>
      <c r="AY1504" t="s">
        <v>324</v>
      </c>
      <c r="AZ1504">
        <v>0</v>
      </c>
      <c r="BA1504" t="s">
        <v>324</v>
      </c>
      <c r="BB1504" t="s">
        <v>324</v>
      </c>
      <c r="BC1504" t="s">
        <v>324</v>
      </c>
      <c r="BD1504" t="s">
        <v>324</v>
      </c>
      <c r="BE1504">
        <v>0</v>
      </c>
      <c r="BF1504" t="s">
        <v>324</v>
      </c>
      <c r="BG1504" t="s">
        <v>324</v>
      </c>
      <c r="BH1504" t="s">
        <v>324</v>
      </c>
      <c r="BI1504" t="s">
        <v>324</v>
      </c>
      <c r="BJ1504">
        <v>0</v>
      </c>
      <c r="BK1504">
        <v>8.9999999999999993E-3</v>
      </c>
      <c r="BL1504">
        <v>2E-3</v>
      </c>
      <c r="BM1504" t="s">
        <v>324</v>
      </c>
      <c r="BN1504" t="s">
        <v>324</v>
      </c>
      <c r="BO1504">
        <v>1.0999999999999999E-2</v>
      </c>
      <c r="BP1504">
        <v>4</v>
      </c>
      <c r="BQ1504">
        <v>1</v>
      </c>
      <c r="BR1504" t="s">
        <v>324</v>
      </c>
      <c r="BS1504" t="s">
        <v>324</v>
      </c>
      <c r="BT1504">
        <v>5</v>
      </c>
      <c r="BU1504">
        <v>0</v>
      </c>
      <c r="BV1504">
        <v>5.0000000000000001E-3</v>
      </c>
      <c r="BW1504" t="s">
        <v>324</v>
      </c>
      <c r="BX1504" t="s">
        <v>324</v>
      </c>
      <c r="BY1504">
        <v>5.0000000000000001E-3</v>
      </c>
      <c r="BZ1504" t="s">
        <v>324</v>
      </c>
      <c r="CA1504" t="s">
        <v>324</v>
      </c>
      <c r="CB1504">
        <v>0.05</v>
      </c>
      <c r="CC1504" t="s">
        <v>324</v>
      </c>
      <c r="CD1504">
        <v>0.05</v>
      </c>
      <c r="CE1504" t="s">
        <v>324</v>
      </c>
      <c r="CF1504" t="s">
        <v>324</v>
      </c>
      <c r="CG1504">
        <v>1</v>
      </c>
      <c r="CH1504" t="s">
        <v>324</v>
      </c>
      <c r="CI1504">
        <v>1</v>
      </c>
      <c r="CJ1504" t="s">
        <v>324</v>
      </c>
      <c r="CK1504" t="s">
        <v>324</v>
      </c>
      <c r="CL1504" t="s">
        <v>324</v>
      </c>
      <c r="CM1504" t="s">
        <v>324</v>
      </c>
      <c r="CN1504">
        <v>0</v>
      </c>
      <c r="CO1504">
        <v>19.690000000000001</v>
      </c>
      <c r="CP1504">
        <v>3.879</v>
      </c>
      <c r="CQ1504">
        <v>0.12</v>
      </c>
      <c r="CR1504">
        <v>0</v>
      </c>
      <c r="CS1504">
        <v>23.689</v>
      </c>
      <c r="CT1504">
        <v>2238</v>
      </c>
      <c r="CU1504">
        <v>221</v>
      </c>
      <c r="CV1504">
        <v>4</v>
      </c>
      <c r="CW1504">
        <v>0</v>
      </c>
      <c r="CX1504">
        <v>2463</v>
      </c>
      <c r="CY1504">
        <v>1101.691</v>
      </c>
      <c r="CZ1504">
        <v>179.506</v>
      </c>
      <c r="DA1504">
        <v>2.88</v>
      </c>
      <c r="DB1504">
        <v>0</v>
      </c>
      <c r="DC1504">
        <v>1284.077</v>
      </c>
    </row>
    <row r="1505" spans="1:107" x14ac:dyDescent="0.45">
      <c r="A1505">
        <v>2024</v>
      </c>
      <c r="B1505">
        <v>5</v>
      </c>
      <c r="C1505" t="s">
        <v>137</v>
      </c>
      <c r="D1505">
        <v>11249</v>
      </c>
      <c r="E1505" t="s">
        <v>414</v>
      </c>
      <c r="F1505" t="s">
        <v>323</v>
      </c>
      <c r="G1505" t="s">
        <v>247</v>
      </c>
      <c r="H1505">
        <v>20.882999999999999</v>
      </c>
      <c r="I1505">
        <v>1.5760000000000001</v>
      </c>
      <c r="J1505">
        <v>0.05</v>
      </c>
      <c r="K1505">
        <v>0</v>
      </c>
      <c r="L1505">
        <v>22.509</v>
      </c>
      <c r="M1505">
        <v>2694</v>
      </c>
      <c r="N1505">
        <v>81</v>
      </c>
      <c r="O1505">
        <v>1</v>
      </c>
      <c r="P1505">
        <v>0</v>
      </c>
      <c r="Q1505">
        <v>2776</v>
      </c>
      <c r="R1505" t="s">
        <v>324</v>
      </c>
      <c r="S1505" t="s">
        <v>324</v>
      </c>
      <c r="T1505" t="s">
        <v>324</v>
      </c>
      <c r="U1505" t="s">
        <v>324</v>
      </c>
      <c r="V1505">
        <v>0</v>
      </c>
      <c r="W1505" t="s">
        <v>324</v>
      </c>
      <c r="X1505" t="s">
        <v>324</v>
      </c>
      <c r="Y1505" t="s">
        <v>324</v>
      </c>
      <c r="Z1505" t="s">
        <v>324</v>
      </c>
      <c r="AA1505">
        <v>0</v>
      </c>
      <c r="AB1505">
        <v>1185.8699999999999</v>
      </c>
      <c r="AC1505">
        <v>50.168999999999997</v>
      </c>
      <c r="AD1505">
        <v>2.8370000000000002</v>
      </c>
      <c r="AE1505">
        <v>0</v>
      </c>
      <c r="AF1505">
        <v>1238.876</v>
      </c>
      <c r="AG1505">
        <v>0.65200000000000002</v>
      </c>
      <c r="AH1505">
        <v>0.02</v>
      </c>
      <c r="AI1505" t="s">
        <v>324</v>
      </c>
      <c r="AJ1505" t="s">
        <v>324</v>
      </c>
      <c r="AK1505">
        <v>0.67200000000000004</v>
      </c>
      <c r="AL1505">
        <v>94</v>
      </c>
      <c r="AM1505">
        <v>2</v>
      </c>
      <c r="AN1505" t="s">
        <v>324</v>
      </c>
      <c r="AO1505" t="s">
        <v>324</v>
      </c>
      <c r="AP1505">
        <v>96</v>
      </c>
      <c r="AQ1505">
        <v>0</v>
      </c>
      <c r="AR1505">
        <v>0</v>
      </c>
      <c r="AS1505" t="s">
        <v>324</v>
      </c>
      <c r="AT1505" t="s">
        <v>324</v>
      </c>
      <c r="AU1505">
        <v>0</v>
      </c>
      <c r="AV1505" t="s">
        <v>324</v>
      </c>
      <c r="AW1505" t="s">
        <v>324</v>
      </c>
      <c r="AX1505" t="s">
        <v>324</v>
      </c>
      <c r="AY1505" t="s">
        <v>324</v>
      </c>
      <c r="AZ1505">
        <v>0</v>
      </c>
      <c r="BA1505" t="s">
        <v>324</v>
      </c>
      <c r="BB1505" t="s">
        <v>324</v>
      </c>
      <c r="BC1505" t="s">
        <v>324</v>
      </c>
      <c r="BD1505" t="s">
        <v>324</v>
      </c>
      <c r="BE1505">
        <v>0</v>
      </c>
      <c r="BF1505" t="s">
        <v>324</v>
      </c>
      <c r="BG1505" t="s">
        <v>324</v>
      </c>
      <c r="BH1505" t="s">
        <v>324</v>
      </c>
      <c r="BI1505" t="s">
        <v>324</v>
      </c>
      <c r="BJ1505">
        <v>0</v>
      </c>
      <c r="BK1505">
        <v>8.0000000000000002E-3</v>
      </c>
      <c r="BL1505">
        <v>6.0000000000000001E-3</v>
      </c>
      <c r="BM1505" t="s">
        <v>324</v>
      </c>
      <c r="BN1505" t="s">
        <v>324</v>
      </c>
      <c r="BO1505">
        <v>1.4E-2</v>
      </c>
      <c r="BP1505">
        <v>3</v>
      </c>
      <c r="BQ1505">
        <v>2</v>
      </c>
      <c r="BR1505" t="s">
        <v>324</v>
      </c>
      <c r="BS1505" t="s">
        <v>324</v>
      </c>
      <c r="BT1505">
        <v>5</v>
      </c>
      <c r="BU1505">
        <v>1.7999999999999999E-2</v>
      </c>
      <c r="BV1505">
        <v>0.107</v>
      </c>
      <c r="BW1505" t="s">
        <v>324</v>
      </c>
      <c r="BX1505" t="s">
        <v>324</v>
      </c>
      <c r="BY1505">
        <v>0.125</v>
      </c>
      <c r="BZ1505" t="s">
        <v>324</v>
      </c>
      <c r="CA1505" t="s">
        <v>324</v>
      </c>
      <c r="CB1505" t="s">
        <v>324</v>
      </c>
      <c r="CC1505" t="s">
        <v>324</v>
      </c>
      <c r="CD1505">
        <v>0</v>
      </c>
      <c r="CE1505" t="s">
        <v>324</v>
      </c>
      <c r="CF1505" t="s">
        <v>324</v>
      </c>
      <c r="CG1505" t="s">
        <v>324</v>
      </c>
      <c r="CH1505" t="s">
        <v>324</v>
      </c>
      <c r="CI1505">
        <v>0</v>
      </c>
      <c r="CJ1505" t="s">
        <v>324</v>
      </c>
      <c r="CK1505" t="s">
        <v>324</v>
      </c>
      <c r="CL1505" t="s">
        <v>324</v>
      </c>
      <c r="CM1505" t="s">
        <v>324</v>
      </c>
      <c r="CN1505">
        <v>0</v>
      </c>
      <c r="CO1505">
        <v>20.890999999999998</v>
      </c>
      <c r="CP1505">
        <v>1.5820000000000001</v>
      </c>
      <c r="CQ1505">
        <v>0.05</v>
      </c>
      <c r="CR1505">
        <v>0</v>
      </c>
      <c r="CS1505">
        <v>22.523</v>
      </c>
      <c r="CT1505">
        <v>2697</v>
      </c>
      <c r="CU1505">
        <v>83</v>
      </c>
      <c r="CV1505">
        <v>1</v>
      </c>
      <c r="CW1505">
        <v>0</v>
      </c>
      <c r="CX1505">
        <v>2781</v>
      </c>
      <c r="CY1505">
        <v>1185.8879999999999</v>
      </c>
      <c r="CZ1505">
        <v>50.276000000000003</v>
      </c>
      <c r="DA1505">
        <v>2.8370000000000002</v>
      </c>
      <c r="DB1505">
        <v>0</v>
      </c>
      <c r="DC1505">
        <v>1239.001</v>
      </c>
    </row>
    <row r="1506" spans="1:107" x14ac:dyDescent="0.45">
      <c r="A1506">
        <v>2024</v>
      </c>
      <c r="B1506">
        <v>5</v>
      </c>
      <c r="C1506" t="s">
        <v>137</v>
      </c>
      <c r="D1506">
        <v>17564</v>
      </c>
      <c r="E1506" t="s">
        <v>415</v>
      </c>
      <c r="F1506" t="s">
        <v>323</v>
      </c>
      <c r="G1506" t="s">
        <v>244</v>
      </c>
      <c r="H1506">
        <v>1.343</v>
      </c>
      <c r="I1506">
        <v>0.13300000000000001</v>
      </c>
      <c r="J1506">
        <v>7.2999999999999995E-2</v>
      </c>
      <c r="K1506" t="s">
        <v>324</v>
      </c>
      <c r="L1506">
        <v>1.5489999999999999</v>
      </c>
      <c r="M1506">
        <v>150</v>
      </c>
      <c r="N1506">
        <v>9</v>
      </c>
      <c r="O1506">
        <v>2</v>
      </c>
      <c r="P1506" t="s">
        <v>324</v>
      </c>
      <c r="Q1506">
        <v>161</v>
      </c>
      <c r="R1506" t="s">
        <v>324</v>
      </c>
      <c r="S1506" t="s">
        <v>324</v>
      </c>
      <c r="T1506" t="s">
        <v>324</v>
      </c>
      <c r="U1506" t="s">
        <v>324</v>
      </c>
      <c r="V1506">
        <v>0</v>
      </c>
      <c r="W1506" t="s">
        <v>324</v>
      </c>
      <c r="X1506" t="s">
        <v>324</v>
      </c>
      <c r="Y1506" t="s">
        <v>324</v>
      </c>
      <c r="Z1506" t="s">
        <v>324</v>
      </c>
      <c r="AA1506">
        <v>0</v>
      </c>
      <c r="AB1506">
        <v>91.856999999999999</v>
      </c>
      <c r="AC1506">
        <v>23.928999999999998</v>
      </c>
      <c r="AD1506">
        <v>6.6550000000000002</v>
      </c>
      <c r="AE1506" t="s">
        <v>324</v>
      </c>
      <c r="AF1506">
        <v>122.441</v>
      </c>
      <c r="AG1506" t="s">
        <v>324</v>
      </c>
      <c r="AH1506" t="s">
        <v>324</v>
      </c>
      <c r="AI1506" t="s">
        <v>324</v>
      </c>
      <c r="AJ1506" t="s">
        <v>324</v>
      </c>
      <c r="AK1506">
        <v>0</v>
      </c>
      <c r="AL1506" t="s">
        <v>324</v>
      </c>
      <c r="AM1506" t="s">
        <v>324</v>
      </c>
      <c r="AN1506" t="s">
        <v>324</v>
      </c>
      <c r="AO1506" t="s">
        <v>324</v>
      </c>
      <c r="AP1506">
        <v>0</v>
      </c>
      <c r="AQ1506" t="s">
        <v>324</v>
      </c>
      <c r="AR1506" t="s">
        <v>324</v>
      </c>
      <c r="AS1506" t="s">
        <v>324</v>
      </c>
      <c r="AT1506" t="s">
        <v>324</v>
      </c>
      <c r="AU1506">
        <v>0</v>
      </c>
      <c r="AV1506" t="s">
        <v>324</v>
      </c>
      <c r="AW1506" t="s">
        <v>324</v>
      </c>
      <c r="AX1506" t="s">
        <v>324</v>
      </c>
      <c r="AY1506" t="s">
        <v>324</v>
      </c>
      <c r="AZ1506">
        <v>0</v>
      </c>
      <c r="BA1506" t="s">
        <v>324</v>
      </c>
      <c r="BB1506" t="s">
        <v>324</v>
      </c>
      <c r="BC1506" t="s">
        <v>324</v>
      </c>
      <c r="BD1506" t="s">
        <v>324</v>
      </c>
      <c r="BE1506">
        <v>0</v>
      </c>
      <c r="BF1506" t="s">
        <v>324</v>
      </c>
      <c r="BG1506" t="s">
        <v>324</v>
      </c>
      <c r="BH1506" t="s">
        <v>324</v>
      </c>
      <c r="BI1506" t="s">
        <v>324</v>
      </c>
      <c r="BJ1506">
        <v>0</v>
      </c>
      <c r="BK1506" t="s">
        <v>324</v>
      </c>
      <c r="BL1506" t="s">
        <v>324</v>
      </c>
      <c r="BM1506" t="s">
        <v>324</v>
      </c>
      <c r="BN1506" t="s">
        <v>324</v>
      </c>
      <c r="BO1506">
        <v>0</v>
      </c>
      <c r="BP1506" t="s">
        <v>324</v>
      </c>
      <c r="BQ1506" t="s">
        <v>324</v>
      </c>
      <c r="BR1506" t="s">
        <v>324</v>
      </c>
      <c r="BS1506" t="s">
        <v>324</v>
      </c>
      <c r="BT1506">
        <v>0</v>
      </c>
      <c r="BU1506" t="s">
        <v>324</v>
      </c>
      <c r="BV1506" t="s">
        <v>324</v>
      </c>
      <c r="BW1506" t="s">
        <v>324</v>
      </c>
      <c r="BX1506" t="s">
        <v>324</v>
      </c>
      <c r="BY1506">
        <v>0</v>
      </c>
      <c r="BZ1506" t="s">
        <v>324</v>
      </c>
      <c r="CA1506" t="s">
        <v>324</v>
      </c>
      <c r="CB1506" t="s">
        <v>324</v>
      </c>
      <c r="CC1506" t="s">
        <v>324</v>
      </c>
      <c r="CD1506">
        <v>0</v>
      </c>
      <c r="CE1506" t="s">
        <v>324</v>
      </c>
      <c r="CF1506" t="s">
        <v>324</v>
      </c>
      <c r="CG1506" t="s">
        <v>324</v>
      </c>
      <c r="CH1506" t="s">
        <v>324</v>
      </c>
      <c r="CI1506">
        <v>0</v>
      </c>
      <c r="CJ1506" t="s">
        <v>324</v>
      </c>
      <c r="CK1506" t="s">
        <v>324</v>
      </c>
      <c r="CL1506" t="s">
        <v>324</v>
      </c>
      <c r="CM1506" t="s">
        <v>324</v>
      </c>
      <c r="CN1506">
        <v>0</v>
      </c>
      <c r="CO1506">
        <v>1.343</v>
      </c>
      <c r="CP1506">
        <v>0.13300000000000001</v>
      </c>
      <c r="CQ1506">
        <v>7.2999999999999995E-2</v>
      </c>
      <c r="CR1506">
        <v>0</v>
      </c>
      <c r="CS1506">
        <v>1.5489999999999999</v>
      </c>
      <c r="CT1506">
        <v>150</v>
      </c>
      <c r="CU1506">
        <v>9</v>
      </c>
      <c r="CV1506">
        <v>2</v>
      </c>
      <c r="CW1506">
        <v>0</v>
      </c>
      <c r="CX1506">
        <v>161</v>
      </c>
      <c r="CY1506">
        <v>91.856999999999999</v>
      </c>
      <c r="CZ1506">
        <v>23.928999999999998</v>
      </c>
      <c r="DA1506">
        <v>6.6550000000000002</v>
      </c>
      <c r="DB1506">
        <v>0</v>
      </c>
      <c r="DC1506">
        <v>122.441</v>
      </c>
    </row>
    <row r="1507" spans="1:107" x14ac:dyDescent="0.45">
      <c r="A1507">
        <v>2024</v>
      </c>
      <c r="B1507">
        <v>5</v>
      </c>
      <c r="C1507" t="s">
        <v>137</v>
      </c>
      <c r="D1507">
        <v>19446</v>
      </c>
      <c r="E1507" t="s">
        <v>416</v>
      </c>
      <c r="F1507" t="s">
        <v>323</v>
      </c>
      <c r="G1507" t="s">
        <v>244</v>
      </c>
      <c r="H1507">
        <v>5.649</v>
      </c>
      <c r="I1507">
        <v>0.80600000000000005</v>
      </c>
      <c r="J1507">
        <v>1.7000000000000001E-2</v>
      </c>
      <c r="K1507" t="s">
        <v>324</v>
      </c>
      <c r="L1507">
        <v>6.4720000000000004</v>
      </c>
      <c r="M1507">
        <v>823</v>
      </c>
      <c r="N1507">
        <v>18</v>
      </c>
      <c r="O1507">
        <v>2</v>
      </c>
      <c r="P1507" t="s">
        <v>324</v>
      </c>
      <c r="Q1507">
        <v>843</v>
      </c>
      <c r="R1507" t="s">
        <v>324</v>
      </c>
      <c r="S1507" t="s">
        <v>324</v>
      </c>
      <c r="T1507" t="s">
        <v>324</v>
      </c>
      <c r="U1507" t="s">
        <v>324</v>
      </c>
      <c r="V1507">
        <v>0</v>
      </c>
      <c r="W1507" t="s">
        <v>324</v>
      </c>
      <c r="X1507" t="s">
        <v>324</v>
      </c>
      <c r="Y1507" t="s">
        <v>324</v>
      </c>
      <c r="Z1507" t="s">
        <v>324</v>
      </c>
      <c r="AA1507">
        <v>0</v>
      </c>
      <c r="AB1507" t="s">
        <v>324</v>
      </c>
      <c r="AC1507" t="s">
        <v>324</v>
      </c>
      <c r="AD1507" t="s">
        <v>324</v>
      </c>
      <c r="AE1507" t="s">
        <v>324</v>
      </c>
      <c r="AF1507">
        <v>0</v>
      </c>
      <c r="AG1507" t="s">
        <v>324</v>
      </c>
      <c r="AH1507" t="s">
        <v>324</v>
      </c>
      <c r="AI1507" t="s">
        <v>324</v>
      </c>
      <c r="AJ1507" t="s">
        <v>324</v>
      </c>
      <c r="AK1507">
        <v>0</v>
      </c>
      <c r="AL1507" t="s">
        <v>324</v>
      </c>
      <c r="AM1507" t="s">
        <v>324</v>
      </c>
      <c r="AN1507" t="s">
        <v>324</v>
      </c>
      <c r="AO1507" t="s">
        <v>324</v>
      </c>
      <c r="AP1507">
        <v>0</v>
      </c>
      <c r="AQ1507" t="s">
        <v>324</v>
      </c>
      <c r="AR1507" t="s">
        <v>324</v>
      </c>
      <c r="AS1507" t="s">
        <v>324</v>
      </c>
      <c r="AT1507" t="s">
        <v>324</v>
      </c>
      <c r="AU1507">
        <v>0</v>
      </c>
      <c r="AV1507" t="s">
        <v>324</v>
      </c>
      <c r="AW1507" t="s">
        <v>324</v>
      </c>
      <c r="AX1507" t="s">
        <v>324</v>
      </c>
      <c r="AY1507" t="s">
        <v>324</v>
      </c>
      <c r="AZ1507">
        <v>0</v>
      </c>
      <c r="BA1507" t="s">
        <v>324</v>
      </c>
      <c r="BB1507" t="s">
        <v>324</v>
      </c>
      <c r="BC1507" t="s">
        <v>324</v>
      </c>
      <c r="BD1507" t="s">
        <v>324</v>
      </c>
      <c r="BE1507">
        <v>0</v>
      </c>
      <c r="BF1507" t="s">
        <v>324</v>
      </c>
      <c r="BG1507" t="s">
        <v>324</v>
      </c>
      <c r="BH1507" t="s">
        <v>324</v>
      </c>
      <c r="BI1507" t="s">
        <v>324</v>
      </c>
      <c r="BJ1507">
        <v>0</v>
      </c>
      <c r="BK1507" t="s">
        <v>324</v>
      </c>
      <c r="BL1507" t="s">
        <v>324</v>
      </c>
      <c r="BM1507" t="s">
        <v>324</v>
      </c>
      <c r="BN1507" t="s">
        <v>324</v>
      </c>
      <c r="BO1507">
        <v>0</v>
      </c>
      <c r="BP1507" t="s">
        <v>324</v>
      </c>
      <c r="BQ1507" t="s">
        <v>324</v>
      </c>
      <c r="BR1507" t="s">
        <v>324</v>
      </c>
      <c r="BS1507" t="s">
        <v>324</v>
      </c>
      <c r="BT1507">
        <v>0</v>
      </c>
      <c r="BU1507" t="s">
        <v>324</v>
      </c>
      <c r="BV1507" t="s">
        <v>324</v>
      </c>
      <c r="BW1507" t="s">
        <v>324</v>
      </c>
      <c r="BX1507" t="s">
        <v>324</v>
      </c>
      <c r="BY1507">
        <v>0</v>
      </c>
      <c r="BZ1507" t="s">
        <v>324</v>
      </c>
      <c r="CA1507" t="s">
        <v>324</v>
      </c>
      <c r="CB1507" t="s">
        <v>324</v>
      </c>
      <c r="CC1507" t="s">
        <v>324</v>
      </c>
      <c r="CD1507">
        <v>0</v>
      </c>
      <c r="CE1507" t="s">
        <v>324</v>
      </c>
      <c r="CF1507" t="s">
        <v>324</v>
      </c>
      <c r="CG1507" t="s">
        <v>324</v>
      </c>
      <c r="CH1507" t="s">
        <v>324</v>
      </c>
      <c r="CI1507">
        <v>0</v>
      </c>
      <c r="CJ1507" t="s">
        <v>324</v>
      </c>
      <c r="CK1507" t="s">
        <v>324</v>
      </c>
      <c r="CL1507" t="s">
        <v>324</v>
      </c>
      <c r="CM1507" t="s">
        <v>324</v>
      </c>
      <c r="CN1507">
        <v>0</v>
      </c>
      <c r="CO1507">
        <v>5.649</v>
      </c>
      <c r="CP1507">
        <v>0.80600000000000005</v>
      </c>
      <c r="CQ1507">
        <v>1.7000000000000001E-2</v>
      </c>
      <c r="CR1507">
        <v>0</v>
      </c>
      <c r="CS1507">
        <v>6.4720000000000004</v>
      </c>
      <c r="CT1507">
        <v>823</v>
      </c>
      <c r="CU1507">
        <v>18</v>
      </c>
      <c r="CV1507">
        <v>2</v>
      </c>
      <c r="CW1507">
        <v>0</v>
      </c>
      <c r="CX1507">
        <v>843</v>
      </c>
      <c r="CY1507">
        <v>0</v>
      </c>
      <c r="CZ1507">
        <v>0</v>
      </c>
      <c r="DA1507">
        <v>0</v>
      </c>
      <c r="DB1507">
        <v>0</v>
      </c>
      <c r="DC1507">
        <v>0</v>
      </c>
    </row>
    <row r="1508" spans="1:107" x14ac:dyDescent="0.45">
      <c r="A1508">
        <v>2024</v>
      </c>
      <c r="B1508">
        <v>5</v>
      </c>
      <c r="C1508" t="s">
        <v>137</v>
      </c>
      <c r="D1508">
        <v>22053</v>
      </c>
      <c r="E1508" t="s">
        <v>417</v>
      </c>
      <c r="F1508" t="s">
        <v>323</v>
      </c>
      <c r="G1508" t="s">
        <v>244</v>
      </c>
      <c r="H1508">
        <v>2.5670000000000002</v>
      </c>
      <c r="I1508">
        <v>0.95899999999999996</v>
      </c>
      <c r="J1508">
        <v>0.03</v>
      </c>
      <c r="K1508" t="s">
        <v>324</v>
      </c>
      <c r="L1508">
        <v>3.556</v>
      </c>
      <c r="M1508">
        <v>274</v>
      </c>
      <c r="N1508">
        <v>34</v>
      </c>
      <c r="O1508">
        <v>1</v>
      </c>
      <c r="P1508" t="s">
        <v>324</v>
      </c>
      <c r="Q1508">
        <v>309</v>
      </c>
      <c r="R1508" t="s">
        <v>324</v>
      </c>
      <c r="S1508" t="s">
        <v>324</v>
      </c>
      <c r="T1508" t="s">
        <v>324</v>
      </c>
      <c r="U1508" t="s">
        <v>324</v>
      </c>
      <c r="V1508">
        <v>0</v>
      </c>
      <c r="W1508" t="s">
        <v>324</v>
      </c>
      <c r="X1508" t="s">
        <v>324</v>
      </c>
      <c r="Y1508" t="s">
        <v>324</v>
      </c>
      <c r="Z1508" t="s">
        <v>324</v>
      </c>
      <c r="AA1508">
        <v>0</v>
      </c>
      <c r="AB1508">
        <v>193.48699999999999</v>
      </c>
      <c r="AC1508">
        <v>24.77</v>
      </c>
      <c r="AD1508" t="s">
        <v>324</v>
      </c>
      <c r="AE1508" t="s">
        <v>324</v>
      </c>
      <c r="AF1508">
        <v>218.25700000000001</v>
      </c>
      <c r="AG1508">
        <v>0.28599999999999998</v>
      </c>
      <c r="AH1508" t="s">
        <v>324</v>
      </c>
      <c r="AI1508">
        <v>0.01</v>
      </c>
      <c r="AJ1508" t="s">
        <v>324</v>
      </c>
      <c r="AK1508">
        <v>0.29599999999999999</v>
      </c>
      <c r="AL1508">
        <v>53</v>
      </c>
      <c r="AM1508" t="s">
        <v>324</v>
      </c>
      <c r="AN1508">
        <v>1</v>
      </c>
      <c r="AO1508" t="s">
        <v>324</v>
      </c>
      <c r="AP1508">
        <v>54</v>
      </c>
      <c r="AQ1508">
        <v>0.755</v>
      </c>
      <c r="AR1508" t="s">
        <v>324</v>
      </c>
      <c r="AS1508">
        <v>0.01</v>
      </c>
      <c r="AT1508" t="s">
        <v>324</v>
      </c>
      <c r="AU1508">
        <v>0.76500000000000001</v>
      </c>
      <c r="AV1508" t="s">
        <v>324</v>
      </c>
      <c r="AW1508" t="s">
        <v>324</v>
      </c>
      <c r="AX1508" t="s">
        <v>324</v>
      </c>
      <c r="AY1508" t="s">
        <v>324</v>
      </c>
      <c r="AZ1508">
        <v>0</v>
      </c>
      <c r="BA1508" t="s">
        <v>324</v>
      </c>
      <c r="BB1508" t="s">
        <v>324</v>
      </c>
      <c r="BC1508" t="s">
        <v>324</v>
      </c>
      <c r="BD1508" t="s">
        <v>324</v>
      </c>
      <c r="BE1508">
        <v>0</v>
      </c>
      <c r="BF1508" t="s">
        <v>324</v>
      </c>
      <c r="BG1508" t="s">
        <v>324</v>
      </c>
      <c r="BH1508" t="s">
        <v>324</v>
      </c>
      <c r="BI1508" t="s">
        <v>324</v>
      </c>
      <c r="BJ1508">
        <v>0</v>
      </c>
      <c r="BK1508" t="s">
        <v>324</v>
      </c>
      <c r="BL1508" t="s">
        <v>324</v>
      </c>
      <c r="BM1508" t="s">
        <v>324</v>
      </c>
      <c r="BN1508" t="s">
        <v>324</v>
      </c>
      <c r="BO1508">
        <v>0</v>
      </c>
      <c r="BP1508" t="s">
        <v>324</v>
      </c>
      <c r="BQ1508" t="s">
        <v>324</v>
      </c>
      <c r="BR1508" t="s">
        <v>324</v>
      </c>
      <c r="BS1508" t="s">
        <v>324</v>
      </c>
      <c r="BT1508">
        <v>0</v>
      </c>
      <c r="BU1508" t="s">
        <v>324</v>
      </c>
      <c r="BV1508" t="s">
        <v>324</v>
      </c>
      <c r="BW1508" t="s">
        <v>324</v>
      </c>
      <c r="BX1508" t="s">
        <v>324</v>
      </c>
      <c r="BY1508">
        <v>0</v>
      </c>
      <c r="BZ1508" t="s">
        <v>324</v>
      </c>
      <c r="CA1508" t="s">
        <v>324</v>
      </c>
      <c r="CB1508" t="s">
        <v>324</v>
      </c>
      <c r="CC1508" t="s">
        <v>324</v>
      </c>
      <c r="CD1508">
        <v>0</v>
      </c>
      <c r="CE1508" t="s">
        <v>324</v>
      </c>
      <c r="CF1508" t="s">
        <v>324</v>
      </c>
      <c r="CG1508" t="s">
        <v>324</v>
      </c>
      <c r="CH1508" t="s">
        <v>324</v>
      </c>
      <c r="CI1508">
        <v>0</v>
      </c>
      <c r="CJ1508" t="s">
        <v>324</v>
      </c>
      <c r="CK1508" t="s">
        <v>324</v>
      </c>
      <c r="CL1508" t="s">
        <v>324</v>
      </c>
      <c r="CM1508" t="s">
        <v>324</v>
      </c>
      <c r="CN1508">
        <v>0</v>
      </c>
      <c r="CO1508">
        <v>2.5670000000000002</v>
      </c>
      <c r="CP1508">
        <v>0.95899999999999996</v>
      </c>
      <c r="CQ1508">
        <v>0.03</v>
      </c>
      <c r="CR1508">
        <v>0</v>
      </c>
      <c r="CS1508">
        <v>3.556</v>
      </c>
      <c r="CT1508">
        <v>274</v>
      </c>
      <c r="CU1508">
        <v>34</v>
      </c>
      <c r="CV1508">
        <v>1</v>
      </c>
      <c r="CW1508">
        <v>0</v>
      </c>
      <c r="CX1508">
        <v>309</v>
      </c>
      <c r="CY1508">
        <v>193.48699999999999</v>
      </c>
      <c r="CZ1508">
        <v>24.77</v>
      </c>
      <c r="DA1508">
        <v>0</v>
      </c>
      <c r="DB1508">
        <v>0</v>
      </c>
      <c r="DC1508">
        <v>218.25700000000001</v>
      </c>
    </row>
    <row r="1509" spans="1:107" x14ac:dyDescent="0.45">
      <c r="A1509">
        <v>2024</v>
      </c>
      <c r="B1509">
        <v>5</v>
      </c>
      <c r="C1509" t="s">
        <v>137</v>
      </c>
      <c r="D1509">
        <v>49998</v>
      </c>
      <c r="E1509" t="s">
        <v>418</v>
      </c>
      <c r="F1509" t="s">
        <v>323</v>
      </c>
      <c r="G1509" t="s">
        <v>244</v>
      </c>
      <c r="H1509">
        <v>0.126</v>
      </c>
      <c r="I1509">
        <v>0.26100000000000001</v>
      </c>
      <c r="J1509">
        <v>0</v>
      </c>
      <c r="K1509">
        <v>0</v>
      </c>
      <c r="L1509">
        <v>0.38700000000000001</v>
      </c>
      <c r="M1509">
        <v>23</v>
      </c>
      <c r="N1509">
        <v>8</v>
      </c>
      <c r="O1509">
        <v>0</v>
      </c>
      <c r="P1509">
        <v>0</v>
      </c>
      <c r="Q1509">
        <v>31</v>
      </c>
      <c r="R1509">
        <v>0</v>
      </c>
      <c r="S1509">
        <v>0</v>
      </c>
      <c r="T1509">
        <v>0</v>
      </c>
      <c r="U1509">
        <v>0</v>
      </c>
      <c r="V1509">
        <v>0</v>
      </c>
      <c r="W1509">
        <v>0</v>
      </c>
      <c r="X1509">
        <v>0</v>
      </c>
      <c r="Y1509">
        <v>0</v>
      </c>
      <c r="Z1509">
        <v>0</v>
      </c>
      <c r="AA1509">
        <v>0</v>
      </c>
      <c r="AB1509">
        <v>9.5990000000000002</v>
      </c>
      <c r="AC1509">
        <v>2.3140000000000001</v>
      </c>
      <c r="AD1509">
        <v>0</v>
      </c>
      <c r="AE1509">
        <v>0</v>
      </c>
      <c r="AF1509">
        <v>11.913</v>
      </c>
      <c r="AG1509">
        <v>0</v>
      </c>
      <c r="AH1509">
        <v>0</v>
      </c>
      <c r="AI1509">
        <v>0</v>
      </c>
      <c r="AJ1509">
        <v>0</v>
      </c>
      <c r="AK1509">
        <v>0</v>
      </c>
      <c r="AL1509">
        <v>0</v>
      </c>
      <c r="AM1509">
        <v>0</v>
      </c>
      <c r="AN1509">
        <v>0</v>
      </c>
      <c r="AO1509">
        <v>0</v>
      </c>
      <c r="AP1509">
        <v>0</v>
      </c>
      <c r="AQ1509">
        <v>0</v>
      </c>
      <c r="AR1509">
        <v>0</v>
      </c>
      <c r="AS1509">
        <v>0</v>
      </c>
      <c r="AT1509">
        <v>0</v>
      </c>
      <c r="AU1509">
        <v>0</v>
      </c>
      <c r="AV1509">
        <v>0</v>
      </c>
      <c r="AW1509">
        <v>0</v>
      </c>
      <c r="AX1509">
        <v>0</v>
      </c>
      <c r="AY1509">
        <v>0</v>
      </c>
      <c r="AZ1509">
        <v>0</v>
      </c>
      <c r="BA1509">
        <v>0</v>
      </c>
      <c r="BB1509">
        <v>0</v>
      </c>
      <c r="BC1509">
        <v>0</v>
      </c>
      <c r="BD1509">
        <v>0</v>
      </c>
      <c r="BE1509">
        <v>0</v>
      </c>
      <c r="BF1509">
        <v>0</v>
      </c>
      <c r="BG1509">
        <v>0</v>
      </c>
      <c r="BH1509">
        <v>0</v>
      </c>
      <c r="BI1509">
        <v>0</v>
      </c>
      <c r="BJ1509">
        <v>0</v>
      </c>
      <c r="BK1509">
        <v>0</v>
      </c>
      <c r="BL1509">
        <v>0</v>
      </c>
      <c r="BM1509">
        <v>0</v>
      </c>
      <c r="BN1509">
        <v>0</v>
      </c>
      <c r="BO1509">
        <v>0</v>
      </c>
      <c r="BP1509">
        <v>0</v>
      </c>
      <c r="BQ1509">
        <v>0</v>
      </c>
      <c r="BR1509">
        <v>0</v>
      </c>
      <c r="BS1509">
        <v>0</v>
      </c>
      <c r="BT1509">
        <v>0</v>
      </c>
      <c r="BU1509">
        <v>0</v>
      </c>
      <c r="BV1509">
        <v>0</v>
      </c>
      <c r="BW1509">
        <v>0</v>
      </c>
      <c r="BX1509">
        <v>0</v>
      </c>
      <c r="BY1509">
        <v>0</v>
      </c>
      <c r="BZ1509">
        <v>0</v>
      </c>
      <c r="CA1509">
        <v>0</v>
      </c>
      <c r="CB1509">
        <v>0</v>
      </c>
      <c r="CC1509">
        <v>0</v>
      </c>
      <c r="CD1509">
        <v>0</v>
      </c>
      <c r="CE1509">
        <v>0</v>
      </c>
      <c r="CF1509">
        <v>0</v>
      </c>
      <c r="CG1509">
        <v>0</v>
      </c>
      <c r="CH1509">
        <v>0</v>
      </c>
      <c r="CI1509">
        <v>0</v>
      </c>
      <c r="CJ1509">
        <v>0</v>
      </c>
      <c r="CK1509">
        <v>0</v>
      </c>
      <c r="CL1509">
        <v>0</v>
      </c>
      <c r="CM1509">
        <v>0</v>
      </c>
      <c r="CN1509">
        <v>0</v>
      </c>
      <c r="CO1509">
        <v>0.126</v>
      </c>
      <c r="CP1509">
        <v>0.26100000000000001</v>
      </c>
      <c r="CQ1509" t="s">
        <v>179</v>
      </c>
      <c r="CR1509">
        <v>0</v>
      </c>
      <c r="CS1509">
        <v>0.38700000000000001</v>
      </c>
      <c r="CT1509">
        <v>23</v>
      </c>
      <c r="CU1509">
        <v>8</v>
      </c>
      <c r="CV1509">
        <v>0</v>
      </c>
      <c r="CW1509">
        <v>0</v>
      </c>
      <c r="CX1509">
        <v>31</v>
      </c>
      <c r="CY1509">
        <v>9.5990000000000002</v>
      </c>
      <c r="CZ1509">
        <v>2.3140000000000001</v>
      </c>
      <c r="DA1509">
        <v>0</v>
      </c>
      <c r="DB1509">
        <v>0</v>
      </c>
      <c r="DC1509">
        <v>11.913</v>
      </c>
    </row>
    <row r="1510" spans="1:107" x14ac:dyDescent="0.45">
      <c r="A1510">
        <v>2024</v>
      </c>
      <c r="B1510">
        <v>5</v>
      </c>
      <c r="C1510" t="s">
        <v>137</v>
      </c>
      <c r="D1510">
        <v>99999</v>
      </c>
      <c r="E1510" t="s">
        <v>329</v>
      </c>
      <c r="F1510" t="s">
        <v>323</v>
      </c>
      <c r="H1510">
        <v>16.026</v>
      </c>
      <c r="I1510">
        <v>0.89400000000000002</v>
      </c>
      <c r="J1510">
        <v>-2.1000000000000001E-2</v>
      </c>
      <c r="K1510">
        <v>0</v>
      </c>
      <c r="L1510">
        <v>16.899000000000001</v>
      </c>
      <c r="M1510" t="s">
        <v>324</v>
      </c>
      <c r="N1510" t="s">
        <v>324</v>
      </c>
      <c r="O1510" t="s">
        <v>324</v>
      </c>
      <c r="P1510" t="s">
        <v>324</v>
      </c>
      <c r="Q1510" t="s">
        <v>324</v>
      </c>
      <c r="R1510" t="s">
        <v>324</v>
      </c>
      <c r="S1510" t="s">
        <v>324</v>
      </c>
      <c r="T1510" t="s">
        <v>324</v>
      </c>
      <c r="U1510" t="s">
        <v>324</v>
      </c>
      <c r="V1510">
        <v>0</v>
      </c>
      <c r="W1510" t="s">
        <v>324</v>
      </c>
      <c r="X1510" t="s">
        <v>324</v>
      </c>
      <c r="Y1510" t="s">
        <v>324</v>
      </c>
      <c r="Z1510" t="s">
        <v>324</v>
      </c>
      <c r="AA1510" t="s">
        <v>324</v>
      </c>
      <c r="AB1510" t="s">
        <v>324</v>
      </c>
      <c r="AC1510" t="s">
        <v>324</v>
      </c>
      <c r="AD1510" t="s">
        <v>324</v>
      </c>
      <c r="AE1510" t="s">
        <v>324</v>
      </c>
      <c r="AF1510" t="s">
        <v>324</v>
      </c>
      <c r="AG1510">
        <v>-0.30499999999999999</v>
      </c>
      <c r="AH1510">
        <v>-1.2E-2</v>
      </c>
      <c r="AI1510">
        <v>0</v>
      </c>
      <c r="AJ1510">
        <v>0</v>
      </c>
      <c r="AK1510">
        <v>-0.317</v>
      </c>
      <c r="AL1510" t="s">
        <v>324</v>
      </c>
      <c r="AM1510" t="s">
        <v>324</v>
      </c>
      <c r="AN1510" t="s">
        <v>324</v>
      </c>
      <c r="AO1510" t="s">
        <v>324</v>
      </c>
      <c r="AP1510" t="s">
        <v>324</v>
      </c>
      <c r="AQ1510" t="s">
        <v>324</v>
      </c>
      <c r="AR1510" t="s">
        <v>324</v>
      </c>
      <c r="AS1510" t="s">
        <v>324</v>
      </c>
      <c r="AT1510" t="s">
        <v>324</v>
      </c>
      <c r="AU1510" t="s">
        <v>324</v>
      </c>
      <c r="AV1510" t="s">
        <v>324</v>
      </c>
      <c r="AW1510" t="s">
        <v>324</v>
      </c>
      <c r="AX1510" t="s">
        <v>324</v>
      </c>
      <c r="AY1510" t="s">
        <v>324</v>
      </c>
      <c r="AZ1510">
        <v>0</v>
      </c>
      <c r="BA1510" t="s">
        <v>324</v>
      </c>
      <c r="BB1510" t="s">
        <v>324</v>
      </c>
      <c r="BC1510" t="s">
        <v>324</v>
      </c>
      <c r="BD1510" t="s">
        <v>324</v>
      </c>
      <c r="BE1510" t="s">
        <v>324</v>
      </c>
      <c r="BF1510" t="s">
        <v>324</v>
      </c>
      <c r="BG1510" t="s">
        <v>324</v>
      </c>
      <c r="BH1510" t="s">
        <v>324</v>
      </c>
      <c r="BI1510" t="s">
        <v>324</v>
      </c>
      <c r="BJ1510" t="s">
        <v>324</v>
      </c>
      <c r="BK1510" t="s">
        <v>324</v>
      </c>
      <c r="BL1510" t="s">
        <v>324</v>
      </c>
      <c r="BM1510" t="s">
        <v>324</v>
      </c>
      <c r="BN1510" t="s">
        <v>324</v>
      </c>
      <c r="BO1510" t="s">
        <v>324</v>
      </c>
      <c r="BP1510" t="s">
        <v>324</v>
      </c>
      <c r="BQ1510" t="s">
        <v>324</v>
      </c>
      <c r="BR1510" t="s">
        <v>324</v>
      </c>
      <c r="BS1510" t="s">
        <v>324</v>
      </c>
      <c r="BT1510" t="s">
        <v>324</v>
      </c>
      <c r="BU1510" t="s">
        <v>324</v>
      </c>
      <c r="BV1510" t="s">
        <v>324</v>
      </c>
      <c r="BW1510" t="s">
        <v>324</v>
      </c>
      <c r="BX1510" t="s">
        <v>324</v>
      </c>
      <c r="BY1510" t="s">
        <v>324</v>
      </c>
      <c r="BZ1510" t="s">
        <v>324</v>
      </c>
      <c r="CA1510" t="s">
        <v>324</v>
      </c>
      <c r="CB1510" t="s">
        <v>324</v>
      </c>
      <c r="CC1510" t="s">
        <v>324</v>
      </c>
      <c r="CD1510" t="s">
        <v>324</v>
      </c>
      <c r="CE1510" t="s">
        <v>324</v>
      </c>
      <c r="CF1510" t="s">
        <v>324</v>
      </c>
      <c r="CG1510" t="s">
        <v>324</v>
      </c>
      <c r="CH1510" t="s">
        <v>324</v>
      </c>
      <c r="CI1510" t="s">
        <v>324</v>
      </c>
      <c r="CJ1510" t="s">
        <v>324</v>
      </c>
      <c r="CK1510" t="s">
        <v>324</v>
      </c>
      <c r="CL1510" t="s">
        <v>324</v>
      </c>
      <c r="CM1510" t="s">
        <v>324</v>
      </c>
      <c r="CN1510" t="s">
        <v>324</v>
      </c>
      <c r="CO1510">
        <v>16.026</v>
      </c>
      <c r="CP1510">
        <v>0.89400000000000002</v>
      </c>
      <c r="CQ1510">
        <v>-2.1000000000000001E-2</v>
      </c>
      <c r="CR1510">
        <v>0</v>
      </c>
      <c r="CS1510">
        <v>16.899000000000001</v>
      </c>
      <c r="CT1510" t="s">
        <v>324</v>
      </c>
      <c r="CU1510" t="s">
        <v>324</v>
      </c>
      <c r="CV1510" t="s">
        <v>324</v>
      </c>
      <c r="CW1510" t="s">
        <v>324</v>
      </c>
      <c r="CX1510" t="s">
        <v>324</v>
      </c>
      <c r="CY1510" t="s">
        <v>324</v>
      </c>
      <c r="CZ1510" t="s">
        <v>324</v>
      </c>
      <c r="DA1510" t="s">
        <v>324</v>
      </c>
      <c r="DB1510" t="s">
        <v>324</v>
      </c>
      <c r="DC1510" t="s">
        <v>324</v>
      </c>
    </row>
    <row r="1511" spans="1:107" x14ac:dyDescent="0.45">
      <c r="A1511">
        <v>2024</v>
      </c>
      <c r="B1511">
        <v>5</v>
      </c>
      <c r="C1511" t="s">
        <v>140</v>
      </c>
      <c r="D1511">
        <v>3265</v>
      </c>
      <c r="E1511" t="s">
        <v>419</v>
      </c>
      <c r="F1511" t="s">
        <v>323</v>
      </c>
      <c r="G1511" t="s">
        <v>244</v>
      </c>
      <c r="H1511">
        <v>24.946999999999999</v>
      </c>
      <c r="I1511">
        <v>1.83</v>
      </c>
      <c r="J1511">
        <v>0</v>
      </c>
      <c r="K1511">
        <v>0</v>
      </c>
      <c r="L1511">
        <v>26.777000000000001</v>
      </c>
      <c r="M1511">
        <v>4158</v>
      </c>
      <c r="N1511">
        <v>139</v>
      </c>
      <c r="O1511">
        <v>0</v>
      </c>
      <c r="P1511">
        <v>0</v>
      </c>
      <c r="Q1511">
        <v>4297</v>
      </c>
      <c r="R1511" t="s">
        <v>324</v>
      </c>
      <c r="S1511" t="s">
        <v>324</v>
      </c>
      <c r="T1511" t="s">
        <v>324</v>
      </c>
      <c r="U1511" t="s">
        <v>324</v>
      </c>
      <c r="V1511">
        <v>0</v>
      </c>
      <c r="W1511" t="s">
        <v>324</v>
      </c>
      <c r="X1511" t="s">
        <v>324</v>
      </c>
      <c r="Y1511" t="s">
        <v>324</v>
      </c>
      <c r="Z1511" t="s">
        <v>324</v>
      </c>
      <c r="AA1511">
        <v>0</v>
      </c>
      <c r="AB1511" t="s">
        <v>324</v>
      </c>
      <c r="AC1511" t="s">
        <v>324</v>
      </c>
      <c r="AD1511" t="s">
        <v>324</v>
      </c>
      <c r="AE1511" t="s">
        <v>324</v>
      </c>
      <c r="AF1511">
        <v>0</v>
      </c>
      <c r="AG1511" t="s">
        <v>324</v>
      </c>
      <c r="AH1511" t="s">
        <v>324</v>
      </c>
      <c r="AI1511" t="s">
        <v>324</v>
      </c>
      <c r="AJ1511" t="s">
        <v>324</v>
      </c>
      <c r="AK1511">
        <v>0</v>
      </c>
      <c r="AL1511" t="s">
        <v>324</v>
      </c>
      <c r="AM1511" t="s">
        <v>324</v>
      </c>
      <c r="AN1511" t="s">
        <v>324</v>
      </c>
      <c r="AO1511" t="s">
        <v>324</v>
      </c>
      <c r="AP1511">
        <v>0</v>
      </c>
      <c r="AQ1511" t="s">
        <v>324</v>
      </c>
      <c r="AR1511" t="s">
        <v>324</v>
      </c>
      <c r="AS1511" t="s">
        <v>324</v>
      </c>
      <c r="AT1511" t="s">
        <v>324</v>
      </c>
      <c r="AU1511">
        <v>0</v>
      </c>
      <c r="AV1511" t="s">
        <v>324</v>
      </c>
      <c r="AW1511" t="s">
        <v>324</v>
      </c>
      <c r="AX1511" t="s">
        <v>324</v>
      </c>
      <c r="AY1511" t="s">
        <v>324</v>
      </c>
      <c r="AZ1511">
        <v>0</v>
      </c>
      <c r="BA1511" t="s">
        <v>324</v>
      </c>
      <c r="BB1511" t="s">
        <v>324</v>
      </c>
      <c r="BC1511" t="s">
        <v>324</v>
      </c>
      <c r="BD1511" t="s">
        <v>324</v>
      </c>
      <c r="BE1511">
        <v>0</v>
      </c>
      <c r="BF1511" t="s">
        <v>324</v>
      </c>
      <c r="BG1511" t="s">
        <v>324</v>
      </c>
      <c r="BH1511" t="s">
        <v>324</v>
      </c>
      <c r="BI1511" t="s">
        <v>324</v>
      </c>
      <c r="BJ1511">
        <v>0</v>
      </c>
      <c r="BK1511">
        <v>0.01</v>
      </c>
      <c r="BL1511" t="s">
        <v>324</v>
      </c>
      <c r="BM1511" t="s">
        <v>324</v>
      </c>
      <c r="BN1511" t="s">
        <v>324</v>
      </c>
      <c r="BO1511">
        <v>0.01</v>
      </c>
      <c r="BP1511">
        <v>4</v>
      </c>
      <c r="BQ1511" t="s">
        <v>324</v>
      </c>
      <c r="BR1511" t="s">
        <v>324</v>
      </c>
      <c r="BS1511" t="s">
        <v>324</v>
      </c>
      <c r="BT1511">
        <v>4</v>
      </c>
      <c r="BU1511" t="s">
        <v>324</v>
      </c>
      <c r="BV1511" t="s">
        <v>324</v>
      </c>
      <c r="BW1511" t="s">
        <v>324</v>
      </c>
      <c r="BX1511" t="s">
        <v>324</v>
      </c>
      <c r="BY1511">
        <v>0</v>
      </c>
      <c r="BZ1511" t="s">
        <v>324</v>
      </c>
      <c r="CA1511" t="s">
        <v>324</v>
      </c>
      <c r="CB1511" t="s">
        <v>324</v>
      </c>
      <c r="CC1511" t="s">
        <v>324</v>
      </c>
      <c r="CD1511">
        <v>0</v>
      </c>
      <c r="CE1511" t="s">
        <v>324</v>
      </c>
      <c r="CF1511" t="s">
        <v>324</v>
      </c>
      <c r="CG1511" t="s">
        <v>324</v>
      </c>
      <c r="CH1511" t="s">
        <v>324</v>
      </c>
      <c r="CI1511">
        <v>0</v>
      </c>
      <c r="CJ1511" t="s">
        <v>324</v>
      </c>
      <c r="CK1511" t="s">
        <v>324</v>
      </c>
      <c r="CL1511" t="s">
        <v>324</v>
      </c>
      <c r="CM1511" t="s">
        <v>324</v>
      </c>
      <c r="CN1511">
        <v>0</v>
      </c>
      <c r="CO1511">
        <v>24.957000000000001</v>
      </c>
      <c r="CP1511">
        <v>1.83</v>
      </c>
      <c r="CQ1511" t="s">
        <v>179</v>
      </c>
      <c r="CR1511">
        <v>0</v>
      </c>
      <c r="CS1511">
        <v>26.786999999999999</v>
      </c>
      <c r="CT1511">
        <v>4162</v>
      </c>
      <c r="CU1511">
        <v>139</v>
      </c>
      <c r="CV1511">
        <v>0</v>
      </c>
      <c r="CW1511">
        <v>0</v>
      </c>
      <c r="CX1511">
        <v>4301</v>
      </c>
      <c r="CY1511">
        <v>0</v>
      </c>
      <c r="CZ1511">
        <v>0</v>
      </c>
      <c r="DA1511">
        <v>0</v>
      </c>
      <c r="DB1511">
        <v>0</v>
      </c>
      <c r="DC1511">
        <v>0</v>
      </c>
    </row>
    <row r="1512" spans="1:107" x14ac:dyDescent="0.45">
      <c r="A1512">
        <v>2024</v>
      </c>
      <c r="B1512">
        <v>5</v>
      </c>
      <c r="C1512" t="s">
        <v>140</v>
      </c>
      <c r="D1512">
        <v>11241</v>
      </c>
      <c r="E1512" t="s">
        <v>420</v>
      </c>
      <c r="F1512" t="s">
        <v>323</v>
      </c>
      <c r="G1512" t="s">
        <v>247</v>
      </c>
      <c r="H1512">
        <v>91.945999999999998</v>
      </c>
      <c r="I1512">
        <v>7.5490000000000004</v>
      </c>
      <c r="J1512">
        <v>0.107</v>
      </c>
      <c r="K1512" t="s">
        <v>324</v>
      </c>
      <c r="L1512">
        <v>99.602000000000004</v>
      </c>
      <c r="M1512">
        <v>14017</v>
      </c>
      <c r="N1512">
        <v>601</v>
      </c>
      <c r="O1512">
        <v>6</v>
      </c>
      <c r="P1512" t="s">
        <v>324</v>
      </c>
      <c r="Q1512">
        <v>14624</v>
      </c>
      <c r="R1512" t="s">
        <v>324</v>
      </c>
      <c r="S1512" t="s">
        <v>324</v>
      </c>
      <c r="T1512" t="s">
        <v>324</v>
      </c>
      <c r="U1512" t="s">
        <v>324</v>
      </c>
      <c r="V1512">
        <v>0</v>
      </c>
      <c r="W1512" t="s">
        <v>324</v>
      </c>
      <c r="X1512" t="s">
        <v>324</v>
      </c>
      <c r="Y1512" t="s">
        <v>324</v>
      </c>
      <c r="Z1512" t="s">
        <v>324</v>
      </c>
      <c r="AA1512">
        <v>0</v>
      </c>
      <c r="AB1512" t="s">
        <v>324</v>
      </c>
      <c r="AC1512" t="s">
        <v>324</v>
      </c>
      <c r="AD1512" t="s">
        <v>324</v>
      </c>
      <c r="AE1512" t="s">
        <v>324</v>
      </c>
      <c r="AF1512">
        <v>0</v>
      </c>
      <c r="AG1512" t="s">
        <v>324</v>
      </c>
      <c r="AH1512" t="s">
        <v>324</v>
      </c>
      <c r="AI1512" t="s">
        <v>324</v>
      </c>
      <c r="AJ1512" t="s">
        <v>324</v>
      </c>
      <c r="AK1512">
        <v>0</v>
      </c>
      <c r="AL1512" t="s">
        <v>324</v>
      </c>
      <c r="AM1512" t="s">
        <v>324</v>
      </c>
      <c r="AN1512" t="s">
        <v>324</v>
      </c>
      <c r="AO1512" t="s">
        <v>324</v>
      </c>
      <c r="AP1512">
        <v>0</v>
      </c>
      <c r="AQ1512" t="s">
        <v>324</v>
      </c>
      <c r="AR1512" t="s">
        <v>324</v>
      </c>
      <c r="AS1512" t="s">
        <v>324</v>
      </c>
      <c r="AT1512" t="s">
        <v>324</v>
      </c>
      <c r="AU1512">
        <v>0</v>
      </c>
      <c r="AV1512" t="s">
        <v>324</v>
      </c>
      <c r="AW1512" t="s">
        <v>324</v>
      </c>
      <c r="AX1512" t="s">
        <v>324</v>
      </c>
      <c r="AY1512" t="s">
        <v>324</v>
      </c>
      <c r="AZ1512">
        <v>0</v>
      </c>
      <c r="BA1512" t="s">
        <v>324</v>
      </c>
      <c r="BB1512" t="s">
        <v>324</v>
      </c>
      <c r="BC1512" t="s">
        <v>324</v>
      </c>
      <c r="BD1512" t="s">
        <v>324</v>
      </c>
      <c r="BE1512">
        <v>0</v>
      </c>
      <c r="BF1512" t="s">
        <v>324</v>
      </c>
      <c r="BG1512" t="s">
        <v>324</v>
      </c>
      <c r="BH1512" t="s">
        <v>324</v>
      </c>
      <c r="BI1512" t="s">
        <v>324</v>
      </c>
      <c r="BJ1512">
        <v>0</v>
      </c>
      <c r="BK1512">
        <v>0</v>
      </c>
      <c r="BL1512">
        <v>0</v>
      </c>
      <c r="BM1512">
        <v>0</v>
      </c>
      <c r="BN1512" t="s">
        <v>324</v>
      </c>
      <c r="BO1512">
        <v>0</v>
      </c>
      <c r="BP1512">
        <v>0</v>
      </c>
      <c r="BQ1512">
        <v>0</v>
      </c>
      <c r="BR1512">
        <v>0</v>
      </c>
      <c r="BS1512" t="s">
        <v>324</v>
      </c>
      <c r="BT1512">
        <v>0</v>
      </c>
      <c r="BU1512" t="s">
        <v>324</v>
      </c>
      <c r="BV1512" t="s">
        <v>324</v>
      </c>
      <c r="BW1512" t="s">
        <v>324</v>
      </c>
      <c r="BX1512" t="s">
        <v>324</v>
      </c>
      <c r="BY1512">
        <v>0</v>
      </c>
      <c r="BZ1512">
        <v>0</v>
      </c>
      <c r="CA1512">
        <v>0</v>
      </c>
      <c r="CB1512">
        <v>0</v>
      </c>
      <c r="CC1512" t="s">
        <v>324</v>
      </c>
      <c r="CD1512">
        <v>0</v>
      </c>
      <c r="CE1512">
        <v>0</v>
      </c>
      <c r="CF1512">
        <v>0</v>
      </c>
      <c r="CG1512">
        <v>0</v>
      </c>
      <c r="CH1512" t="s">
        <v>324</v>
      </c>
      <c r="CI1512">
        <v>0</v>
      </c>
      <c r="CJ1512" t="s">
        <v>324</v>
      </c>
      <c r="CK1512" t="s">
        <v>324</v>
      </c>
      <c r="CL1512" t="s">
        <v>324</v>
      </c>
      <c r="CM1512" t="s">
        <v>324</v>
      </c>
      <c r="CN1512">
        <v>0</v>
      </c>
      <c r="CO1512">
        <v>91.945999999999998</v>
      </c>
      <c r="CP1512">
        <v>7.5490000000000004</v>
      </c>
      <c r="CQ1512">
        <v>0.107</v>
      </c>
      <c r="CR1512">
        <v>0</v>
      </c>
      <c r="CS1512">
        <v>99.602000000000004</v>
      </c>
      <c r="CT1512">
        <v>14017</v>
      </c>
      <c r="CU1512">
        <v>601</v>
      </c>
      <c r="CV1512">
        <v>6</v>
      </c>
      <c r="CW1512">
        <v>0</v>
      </c>
      <c r="CX1512">
        <v>14624</v>
      </c>
      <c r="CY1512">
        <v>0</v>
      </c>
      <c r="CZ1512">
        <v>0</v>
      </c>
      <c r="DA1512">
        <v>0</v>
      </c>
      <c r="DB1512">
        <v>0</v>
      </c>
      <c r="DC1512">
        <v>0</v>
      </c>
    </row>
    <row r="1513" spans="1:107" x14ac:dyDescent="0.45">
      <c r="A1513">
        <v>2024</v>
      </c>
      <c r="B1513">
        <v>5</v>
      </c>
      <c r="C1513" t="s">
        <v>140</v>
      </c>
      <c r="D1513">
        <v>13478</v>
      </c>
      <c r="E1513" t="s">
        <v>421</v>
      </c>
      <c r="F1513" t="s">
        <v>323</v>
      </c>
      <c r="G1513" t="s">
        <v>247</v>
      </c>
      <c r="H1513">
        <v>56.362000000000002</v>
      </c>
      <c r="I1513">
        <v>2.2069999999999999</v>
      </c>
      <c r="J1513">
        <v>0</v>
      </c>
      <c r="K1513" t="s">
        <v>324</v>
      </c>
      <c r="L1513">
        <v>58.569000000000003</v>
      </c>
      <c r="M1513">
        <v>9696</v>
      </c>
      <c r="N1513">
        <v>85</v>
      </c>
      <c r="O1513">
        <v>0</v>
      </c>
      <c r="P1513" t="s">
        <v>324</v>
      </c>
      <c r="Q1513">
        <v>9781</v>
      </c>
      <c r="R1513" t="s">
        <v>324</v>
      </c>
      <c r="S1513" t="s">
        <v>324</v>
      </c>
      <c r="T1513" t="s">
        <v>324</v>
      </c>
      <c r="U1513" t="s">
        <v>324</v>
      </c>
      <c r="V1513">
        <v>0</v>
      </c>
      <c r="W1513" t="s">
        <v>324</v>
      </c>
      <c r="X1513" t="s">
        <v>324</v>
      </c>
      <c r="Y1513" t="s">
        <v>324</v>
      </c>
      <c r="Z1513" t="s">
        <v>324</v>
      </c>
      <c r="AA1513">
        <v>0</v>
      </c>
      <c r="AB1513" t="s">
        <v>324</v>
      </c>
      <c r="AC1513" t="s">
        <v>324</v>
      </c>
      <c r="AD1513" t="s">
        <v>324</v>
      </c>
      <c r="AE1513" t="s">
        <v>324</v>
      </c>
      <c r="AF1513">
        <v>0</v>
      </c>
      <c r="AG1513" t="s">
        <v>324</v>
      </c>
      <c r="AH1513" t="s">
        <v>324</v>
      </c>
      <c r="AI1513" t="s">
        <v>324</v>
      </c>
      <c r="AJ1513" t="s">
        <v>324</v>
      </c>
      <c r="AK1513">
        <v>0</v>
      </c>
      <c r="AL1513" t="s">
        <v>324</v>
      </c>
      <c r="AM1513" t="s">
        <v>324</v>
      </c>
      <c r="AN1513" t="s">
        <v>324</v>
      </c>
      <c r="AO1513" t="s">
        <v>324</v>
      </c>
      <c r="AP1513">
        <v>0</v>
      </c>
      <c r="AQ1513" t="s">
        <v>324</v>
      </c>
      <c r="AR1513" t="s">
        <v>324</v>
      </c>
      <c r="AS1513" t="s">
        <v>324</v>
      </c>
      <c r="AT1513" t="s">
        <v>324</v>
      </c>
      <c r="AU1513">
        <v>0</v>
      </c>
      <c r="AV1513" t="s">
        <v>324</v>
      </c>
      <c r="AW1513" t="s">
        <v>324</v>
      </c>
      <c r="AX1513" t="s">
        <v>324</v>
      </c>
      <c r="AY1513" t="s">
        <v>324</v>
      </c>
      <c r="AZ1513">
        <v>0</v>
      </c>
      <c r="BA1513" t="s">
        <v>324</v>
      </c>
      <c r="BB1513" t="s">
        <v>324</v>
      </c>
      <c r="BC1513" t="s">
        <v>324</v>
      </c>
      <c r="BD1513" t="s">
        <v>324</v>
      </c>
      <c r="BE1513">
        <v>0</v>
      </c>
      <c r="BF1513" t="s">
        <v>324</v>
      </c>
      <c r="BG1513" t="s">
        <v>324</v>
      </c>
      <c r="BH1513" t="s">
        <v>324</v>
      </c>
      <c r="BI1513" t="s">
        <v>324</v>
      </c>
      <c r="BJ1513">
        <v>0</v>
      </c>
      <c r="BK1513">
        <v>0</v>
      </c>
      <c r="BL1513">
        <v>0</v>
      </c>
      <c r="BM1513">
        <v>0</v>
      </c>
      <c r="BN1513" t="s">
        <v>324</v>
      </c>
      <c r="BO1513">
        <v>0</v>
      </c>
      <c r="BP1513">
        <v>0</v>
      </c>
      <c r="BQ1513">
        <v>0</v>
      </c>
      <c r="BR1513">
        <v>0</v>
      </c>
      <c r="BS1513" t="s">
        <v>324</v>
      </c>
      <c r="BT1513">
        <v>0</v>
      </c>
      <c r="BU1513" t="s">
        <v>324</v>
      </c>
      <c r="BV1513" t="s">
        <v>324</v>
      </c>
      <c r="BW1513" t="s">
        <v>324</v>
      </c>
      <c r="BX1513" t="s">
        <v>324</v>
      </c>
      <c r="BY1513">
        <v>0</v>
      </c>
      <c r="BZ1513">
        <v>0</v>
      </c>
      <c r="CA1513">
        <v>0</v>
      </c>
      <c r="CB1513">
        <v>0</v>
      </c>
      <c r="CC1513" t="s">
        <v>324</v>
      </c>
      <c r="CD1513">
        <v>0</v>
      </c>
      <c r="CE1513">
        <v>0</v>
      </c>
      <c r="CF1513">
        <v>0</v>
      </c>
      <c r="CG1513">
        <v>0</v>
      </c>
      <c r="CH1513" t="s">
        <v>324</v>
      </c>
      <c r="CI1513">
        <v>0</v>
      </c>
      <c r="CJ1513" t="s">
        <v>324</v>
      </c>
      <c r="CK1513" t="s">
        <v>324</v>
      </c>
      <c r="CL1513" t="s">
        <v>324</v>
      </c>
      <c r="CM1513" t="s">
        <v>324</v>
      </c>
      <c r="CN1513">
        <v>0</v>
      </c>
      <c r="CO1513">
        <v>56.362000000000002</v>
      </c>
      <c r="CP1513">
        <v>2.2069999999999999</v>
      </c>
      <c r="CQ1513" t="s">
        <v>179</v>
      </c>
      <c r="CR1513">
        <v>0</v>
      </c>
      <c r="CS1513">
        <v>58.569000000000003</v>
      </c>
      <c r="CT1513">
        <v>9696</v>
      </c>
      <c r="CU1513">
        <v>85</v>
      </c>
      <c r="CV1513">
        <v>0</v>
      </c>
      <c r="CW1513">
        <v>0</v>
      </c>
      <c r="CX1513">
        <v>9781</v>
      </c>
      <c r="CY1513">
        <v>0</v>
      </c>
      <c r="CZ1513">
        <v>0</v>
      </c>
      <c r="DA1513">
        <v>0</v>
      </c>
      <c r="DB1513">
        <v>0</v>
      </c>
      <c r="DC1513">
        <v>0</v>
      </c>
    </row>
    <row r="1514" spans="1:107" x14ac:dyDescent="0.45">
      <c r="A1514">
        <v>2024</v>
      </c>
      <c r="B1514">
        <v>5</v>
      </c>
      <c r="C1514" t="s">
        <v>140</v>
      </c>
      <c r="D1514">
        <v>17698</v>
      </c>
      <c r="E1514" t="s">
        <v>337</v>
      </c>
      <c r="F1514" t="s">
        <v>323</v>
      </c>
      <c r="G1514" t="s">
        <v>244</v>
      </c>
      <c r="H1514">
        <v>7.8490000000000002</v>
      </c>
      <c r="I1514">
        <v>1.591</v>
      </c>
      <c r="J1514">
        <v>6.0000000000000001E-3</v>
      </c>
      <c r="K1514" t="s">
        <v>324</v>
      </c>
      <c r="L1514">
        <v>9.4459999999999997</v>
      </c>
      <c r="M1514">
        <v>1388</v>
      </c>
      <c r="N1514">
        <v>103</v>
      </c>
      <c r="O1514">
        <v>1</v>
      </c>
      <c r="P1514" t="s">
        <v>324</v>
      </c>
      <c r="Q1514">
        <v>1492</v>
      </c>
      <c r="R1514" t="s">
        <v>324</v>
      </c>
      <c r="S1514" t="s">
        <v>324</v>
      </c>
      <c r="T1514" t="s">
        <v>324</v>
      </c>
      <c r="U1514" t="s">
        <v>324</v>
      </c>
      <c r="V1514">
        <v>0</v>
      </c>
      <c r="W1514" t="s">
        <v>324</v>
      </c>
      <c r="X1514" t="s">
        <v>324</v>
      </c>
      <c r="Y1514" t="s">
        <v>324</v>
      </c>
      <c r="Z1514" t="s">
        <v>324</v>
      </c>
      <c r="AA1514">
        <v>0</v>
      </c>
      <c r="AB1514">
        <v>235.43899999999999</v>
      </c>
      <c r="AC1514">
        <v>6.7930000000000001</v>
      </c>
      <c r="AD1514">
        <v>0.29499999999999998</v>
      </c>
      <c r="AE1514" t="s">
        <v>324</v>
      </c>
      <c r="AF1514">
        <v>242.52699999999999</v>
      </c>
      <c r="AG1514">
        <v>1.9E-2</v>
      </c>
      <c r="AH1514" t="s">
        <v>324</v>
      </c>
      <c r="AI1514" t="s">
        <v>324</v>
      </c>
      <c r="AJ1514" t="s">
        <v>324</v>
      </c>
      <c r="AK1514">
        <v>1.9E-2</v>
      </c>
      <c r="AL1514">
        <v>2</v>
      </c>
      <c r="AM1514" t="s">
        <v>324</v>
      </c>
      <c r="AN1514" t="s">
        <v>324</v>
      </c>
      <c r="AO1514" t="s">
        <v>324</v>
      </c>
      <c r="AP1514">
        <v>2</v>
      </c>
      <c r="AQ1514">
        <v>0.158</v>
      </c>
      <c r="AR1514" t="s">
        <v>324</v>
      </c>
      <c r="AS1514" t="s">
        <v>324</v>
      </c>
      <c r="AT1514" t="s">
        <v>324</v>
      </c>
      <c r="AU1514">
        <v>0.158</v>
      </c>
      <c r="AV1514" t="s">
        <v>324</v>
      </c>
      <c r="AW1514" t="s">
        <v>324</v>
      </c>
      <c r="AX1514" t="s">
        <v>324</v>
      </c>
      <c r="AY1514" t="s">
        <v>324</v>
      </c>
      <c r="AZ1514">
        <v>0</v>
      </c>
      <c r="BA1514" t="s">
        <v>324</v>
      </c>
      <c r="BB1514" t="s">
        <v>324</v>
      </c>
      <c r="BC1514" t="s">
        <v>324</v>
      </c>
      <c r="BD1514" t="s">
        <v>324</v>
      </c>
      <c r="BE1514">
        <v>0</v>
      </c>
      <c r="BF1514" t="s">
        <v>324</v>
      </c>
      <c r="BG1514" t="s">
        <v>324</v>
      </c>
      <c r="BH1514" t="s">
        <v>324</v>
      </c>
      <c r="BI1514" t="s">
        <v>324</v>
      </c>
      <c r="BJ1514">
        <v>0</v>
      </c>
      <c r="BK1514" t="s">
        <v>324</v>
      </c>
      <c r="BL1514" t="s">
        <v>324</v>
      </c>
      <c r="BM1514" t="s">
        <v>324</v>
      </c>
      <c r="BN1514" t="s">
        <v>324</v>
      </c>
      <c r="BO1514">
        <v>0</v>
      </c>
      <c r="BP1514" t="s">
        <v>324</v>
      </c>
      <c r="BQ1514" t="s">
        <v>324</v>
      </c>
      <c r="BR1514" t="s">
        <v>324</v>
      </c>
      <c r="BS1514" t="s">
        <v>324</v>
      </c>
      <c r="BT1514">
        <v>0</v>
      </c>
      <c r="BU1514" t="s">
        <v>324</v>
      </c>
      <c r="BV1514" t="s">
        <v>324</v>
      </c>
      <c r="BW1514" t="s">
        <v>324</v>
      </c>
      <c r="BX1514" t="s">
        <v>324</v>
      </c>
      <c r="BY1514">
        <v>0</v>
      </c>
      <c r="BZ1514" t="s">
        <v>324</v>
      </c>
      <c r="CA1514" t="s">
        <v>324</v>
      </c>
      <c r="CB1514" t="s">
        <v>324</v>
      </c>
      <c r="CC1514" t="s">
        <v>324</v>
      </c>
      <c r="CD1514">
        <v>0</v>
      </c>
      <c r="CE1514" t="s">
        <v>324</v>
      </c>
      <c r="CF1514" t="s">
        <v>324</v>
      </c>
      <c r="CG1514" t="s">
        <v>324</v>
      </c>
      <c r="CH1514" t="s">
        <v>324</v>
      </c>
      <c r="CI1514">
        <v>0</v>
      </c>
      <c r="CJ1514" t="s">
        <v>324</v>
      </c>
      <c r="CK1514" t="s">
        <v>324</v>
      </c>
      <c r="CL1514" t="s">
        <v>324</v>
      </c>
      <c r="CM1514" t="s">
        <v>324</v>
      </c>
      <c r="CN1514">
        <v>0</v>
      </c>
      <c r="CO1514">
        <v>7.8490000000000002</v>
      </c>
      <c r="CP1514">
        <v>1.591</v>
      </c>
      <c r="CQ1514">
        <v>6.0000000000000001E-3</v>
      </c>
      <c r="CR1514">
        <v>0</v>
      </c>
      <c r="CS1514">
        <v>9.4459999999999997</v>
      </c>
      <c r="CT1514">
        <v>1388</v>
      </c>
      <c r="CU1514">
        <v>103</v>
      </c>
      <c r="CV1514">
        <v>1</v>
      </c>
      <c r="CW1514">
        <v>0</v>
      </c>
      <c r="CX1514">
        <v>1492</v>
      </c>
      <c r="CY1514">
        <v>235.43899999999999</v>
      </c>
      <c r="CZ1514">
        <v>6.7930000000000001</v>
      </c>
      <c r="DA1514">
        <v>0.29499999999999998</v>
      </c>
      <c r="DB1514">
        <v>0</v>
      </c>
      <c r="DC1514">
        <v>242.52699999999999</v>
      </c>
    </row>
    <row r="1515" spans="1:107" x14ac:dyDescent="0.45">
      <c r="A1515">
        <v>2024</v>
      </c>
      <c r="B1515">
        <v>5</v>
      </c>
      <c r="C1515" t="s">
        <v>140</v>
      </c>
      <c r="D1515">
        <v>99999</v>
      </c>
      <c r="E1515" t="s">
        <v>329</v>
      </c>
      <c r="F1515" t="s">
        <v>323</v>
      </c>
      <c r="H1515">
        <v>26.173999999999999</v>
      </c>
      <c r="I1515" t="s">
        <v>179</v>
      </c>
      <c r="J1515" t="s">
        <v>179</v>
      </c>
      <c r="K1515" t="s">
        <v>324</v>
      </c>
      <c r="L1515">
        <v>27.062000000000001</v>
      </c>
      <c r="M1515" t="s">
        <v>324</v>
      </c>
      <c r="N1515" t="s">
        <v>324</v>
      </c>
      <c r="O1515" t="s">
        <v>324</v>
      </c>
      <c r="P1515" t="s">
        <v>324</v>
      </c>
      <c r="Q1515" t="s">
        <v>324</v>
      </c>
      <c r="R1515" t="s">
        <v>324</v>
      </c>
      <c r="S1515" t="s">
        <v>324</v>
      </c>
      <c r="T1515" t="s">
        <v>324</v>
      </c>
      <c r="U1515" t="s">
        <v>324</v>
      </c>
      <c r="V1515">
        <v>0</v>
      </c>
      <c r="W1515" t="s">
        <v>324</v>
      </c>
      <c r="X1515" t="s">
        <v>324</v>
      </c>
      <c r="Y1515" t="s">
        <v>324</v>
      </c>
      <c r="Z1515" t="s">
        <v>324</v>
      </c>
      <c r="AA1515" t="s">
        <v>324</v>
      </c>
      <c r="AB1515" t="s">
        <v>324</v>
      </c>
      <c r="AC1515" t="s">
        <v>324</v>
      </c>
      <c r="AD1515" t="s">
        <v>324</v>
      </c>
      <c r="AE1515" t="s">
        <v>324</v>
      </c>
      <c r="AF1515" t="s">
        <v>324</v>
      </c>
      <c r="AG1515" t="s">
        <v>324</v>
      </c>
      <c r="AH1515" t="s">
        <v>324</v>
      </c>
      <c r="AI1515" t="s">
        <v>324</v>
      </c>
      <c r="AJ1515" t="s">
        <v>324</v>
      </c>
      <c r="AK1515">
        <v>0</v>
      </c>
      <c r="AL1515" t="s">
        <v>324</v>
      </c>
      <c r="AM1515" t="s">
        <v>324</v>
      </c>
      <c r="AN1515" t="s">
        <v>324</v>
      </c>
      <c r="AO1515" t="s">
        <v>324</v>
      </c>
      <c r="AP1515" t="s">
        <v>324</v>
      </c>
      <c r="AQ1515" t="s">
        <v>324</v>
      </c>
      <c r="AR1515" t="s">
        <v>324</v>
      </c>
      <c r="AS1515" t="s">
        <v>324</v>
      </c>
      <c r="AT1515" t="s">
        <v>324</v>
      </c>
      <c r="AU1515" t="s">
        <v>324</v>
      </c>
      <c r="AV1515" t="s">
        <v>324</v>
      </c>
      <c r="AW1515" t="s">
        <v>324</v>
      </c>
      <c r="AX1515" t="s">
        <v>324</v>
      </c>
      <c r="AY1515" t="s">
        <v>324</v>
      </c>
      <c r="AZ1515">
        <v>0</v>
      </c>
      <c r="BA1515" t="s">
        <v>324</v>
      </c>
      <c r="BB1515" t="s">
        <v>324</v>
      </c>
      <c r="BC1515" t="s">
        <v>324</v>
      </c>
      <c r="BD1515" t="s">
        <v>324</v>
      </c>
      <c r="BE1515" t="s">
        <v>324</v>
      </c>
      <c r="BF1515" t="s">
        <v>324</v>
      </c>
      <c r="BG1515" t="s">
        <v>324</v>
      </c>
      <c r="BH1515" t="s">
        <v>324</v>
      </c>
      <c r="BI1515" t="s">
        <v>324</v>
      </c>
      <c r="BJ1515" t="s">
        <v>324</v>
      </c>
      <c r="BK1515" t="s">
        <v>324</v>
      </c>
      <c r="BL1515" t="s">
        <v>324</v>
      </c>
      <c r="BM1515" t="s">
        <v>324</v>
      </c>
      <c r="BN1515" t="s">
        <v>324</v>
      </c>
      <c r="BO1515" t="s">
        <v>324</v>
      </c>
      <c r="BP1515" t="s">
        <v>324</v>
      </c>
      <c r="BQ1515" t="s">
        <v>324</v>
      </c>
      <c r="BR1515" t="s">
        <v>324</v>
      </c>
      <c r="BS1515" t="s">
        <v>324</v>
      </c>
      <c r="BT1515" t="s">
        <v>324</v>
      </c>
      <c r="BU1515" t="s">
        <v>324</v>
      </c>
      <c r="BV1515" t="s">
        <v>324</v>
      </c>
      <c r="BW1515" t="s">
        <v>324</v>
      </c>
      <c r="BX1515" t="s">
        <v>324</v>
      </c>
      <c r="BY1515" t="s">
        <v>324</v>
      </c>
      <c r="BZ1515" t="s">
        <v>324</v>
      </c>
      <c r="CA1515" t="s">
        <v>324</v>
      </c>
      <c r="CB1515" t="s">
        <v>324</v>
      </c>
      <c r="CC1515" t="s">
        <v>324</v>
      </c>
      <c r="CD1515" t="s">
        <v>324</v>
      </c>
      <c r="CE1515" t="s">
        <v>324</v>
      </c>
      <c r="CF1515" t="s">
        <v>324</v>
      </c>
      <c r="CG1515" t="s">
        <v>324</v>
      </c>
      <c r="CH1515" t="s">
        <v>324</v>
      </c>
      <c r="CI1515" t="s">
        <v>324</v>
      </c>
      <c r="CJ1515" t="s">
        <v>324</v>
      </c>
      <c r="CK1515" t="s">
        <v>324</v>
      </c>
      <c r="CL1515" t="s">
        <v>324</v>
      </c>
      <c r="CM1515" t="s">
        <v>324</v>
      </c>
      <c r="CN1515" t="s">
        <v>324</v>
      </c>
      <c r="CO1515">
        <v>26.173999999999999</v>
      </c>
      <c r="CP1515" t="s">
        <v>179</v>
      </c>
      <c r="CQ1515" t="s">
        <v>179</v>
      </c>
      <c r="CR1515" t="s">
        <v>324</v>
      </c>
      <c r="CS1515">
        <v>27.062000000000001</v>
      </c>
      <c r="CT1515" t="s">
        <v>324</v>
      </c>
      <c r="CU1515" t="s">
        <v>324</v>
      </c>
      <c r="CV1515" t="s">
        <v>324</v>
      </c>
      <c r="CW1515" t="s">
        <v>324</v>
      </c>
      <c r="CX1515" t="s">
        <v>324</v>
      </c>
      <c r="CY1515" t="s">
        <v>324</v>
      </c>
      <c r="CZ1515" t="s">
        <v>324</v>
      </c>
      <c r="DA1515" t="s">
        <v>324</v>
      </c>
      <c r="DB1515" t="s">
        <v>324</v>
      </c>
      <c r="DC1515" t="s">
        <v>324</v>
      </c>
    </row>
    <row r="1516" spans="1:107" x14ac:dyDescent="0.45">
      <c r="A1516">
        <v>2024</v>
      </c>
      <c r="B1516">
        <v>5</v>
      </c>
      <c r="C1516" t="s">
        <v>149</v>
      </c>
      <c r="D1516">
        <v>6374</v>
      </c>
      <c r="E1516" t="s">
        <v>422</v>
      </c>
      <c r="F1516" t="s">
        <v>323</v>
      </c>
      <c r="G1516" t="s">
        <v>244</v>
      </c>
      <c r="H1516">
        <v>21.271000000000001</v>
      </c>
      <c r="I1516">
        <v>2.1459999999999999</v>
      </c>
      <c r="J1516">
        <v>0.99099999999999999</v>
      </c>
      <c r="K1516" t="s">
        <v>324</v>
      </c>
      <c r="L1516">
        <v>24.408000000000001</v>
      </c>
      <c r="M1516">
        <v>3207</v>
      </c>
      <c r="N1516">
        <v>39</v>
      </c>
      <c r="O1516">
        <v>5</v>
      </c>
      <c r="P1516" t="s">
        <v>324</v>
      </c>
      <c r="Q1516">
        <v>3251</v>
      </c>
      <c r="R1516">
        <v>0.42899999999999999</v>
      </c>
      <c r="S1516">
        <v>11.055</v>
      </c>
      <c r="T1516" t="s">
        <v>324</v>
      </c>
      <c r="U1516" t="s">
        <v>324</v>
      </c>
      <c r="V1516">
        <v>11.484</v>
      </c>
      <c r="W1516">
        <v>49</v>
      </c>
      <c r="X1516">
        <v>33</v>
      </c>
      <c r="Y1516" t="s">
        <v>324</v>
      </c>
      <c r="Z1516" t="s">
        <v>324</v>
      </c>
      <c r="AA1516">
        <v>82</v>
      </c>
      <c r="AB1516">
        <v>765.90899999999999</v>
      </c>
      <c r="AC1516">
        <v>50.741999999999997</v>
      </c>
      <c r="AD1516" t="s">
        <v>324</v>
      </c>
      <c r="AE1516" t="s">
        <v>324</v>
      </c>
      <c r="AF1516">
        <v>816.65099999999995</v>
      </c>
      <c r="AG1516">
        <v>0.13600000000000001</v>
      </c>
      <c r="AH1516" t="s">
        <v>324</v>
      </c>
      <c r="AI1516" t="s">
        <v>324</v>
      </c>
      <c r="AJ1516" t="s">
        <v>324</v>
      </c>
      <c r="AK1516">
        <v>0.13600000000000001</v>
      </c>
      <c r="AL1516">
        <v>21</v>
      </c>
      <c r="AM1516" t="s">
        <v>324</v>
      </c>
      <c r="AN1516" t="s">
        <v>324</v>
      </c>
      <c r="AO1516" t="s">
        <v>324</v>
      </c>
      <c r="AP1516">
        <v>21</v>
      </c>
      <c r="AQ1516">
        <v>0.26400000000000001</v>
      </c>
      <c r="AR1516" t="s">
        <v>324</v>
      </c>
      <c r="AS1516" t="s">
        <v>324</v>
      </c>
      <c r="AT1516" t="s">
        <v>324</v>
      </c>
      <c r="AU1516">
        <v>0.26400000000000001</v>
      </c>
      <c r="AV1516" t="s">
        <v>324</v>
      </c>
      <c r="AW1516" t="s">
        <v>324</v>
      </c>
      <c r="AX1516" t="s">
        <v>324</v>
      </c>
      <c r="AY1516" t="s">
        <v>324</v>
      </c>
      <c r="AZ1516">
        <v>0</v>
      </c>
      <c r="BA1516" t="s">
        <v>324</v>
      </c>
      <c r="BB1516" t="s">
        <v>324</v>
      </c>
      <c r="BC1516" t="s">
        <v>324</v>
      </c>
      <c r="BD1516" t="s">
        <v>324</v>
      </c>
      <c r="BE1516">
        <v>0</v>
      </c>
      <c r="BF1516" t="s">
        <v>324</v>
      </c>
      <c r="BG1516" t="s">
        <v>324</v>
      </c>
      <c r="BH1516" t="s">
        <v>324</v>
      </c>
      <c r="BI1516" t="s">
        <v>324</v>
      </c>
      <c r="BJ1516">
        <v>0</v>
      </c>
      <c r="BK1516" t="s">
        <v>324</v>
      </c>
      <c r="BL1516" t="s">
        <v>324</v>
      </c>
      <c r="BM1516" t="s">
        <v>324</v>
      </c>
      <c r="BN1516" t="s">
        <v>324</v>
      </c>
      <c r="BO1516">
        <v>0</v>
      </c>
      <c r="BP1516" t="s">
        <v>324</v>
      </c>
      <c r="BQ1516" t="s">
        <v>324</v>
      </c>
      <c r="BR1516" t="s">
        <v>324</v>
      </c>
      <c r="BS1516" t="s">
        <v>324</v>
      </c>
      <c r="BT1516">
        <v>0</v>
      </c>
      <c r="BU1516" t="s">
        <v>324</v>
      </c>
      <c r="BV1516" t="s">
        <v>324</v>
      </c>
      <c r="BW1516" t="s">
        <v>324</v>
      </c>
      <c r="BX1516" t="s">
        <v>324</v>
      </c>
      <c r="BY1516">
        <v>0</v>
      </c>
      <c r="BZ1516">
        <v>2E-3</v>
      </c>
      <c r="CA1516" t="s">
        <v>324</v>
      </c>
      <c r="CB1516" t="s">
        <v>324</v>
      </c>
      <c r="CC1516" t="s">
        <v>324</v>
      </c>
      <c r="CD1516">
        <v>2E-3</v>
      </c>
      <c r="CE1516">
        <v>2</v>
      </c>
      <c r="CF1516" t="s">
        <v>324</v>
      </c>
      <c r="CG1516" t="s">
        <v>324</v>
      </c>
      <c r="CH1516" t="s">
        <v>324</v>
      </c>
      <c r="CI1516">
        <v>2</v>
      </c>
      <c r="CJ1516" t="s">
        <v>324</v>
      </c>
      <c r="CK1516" t="s">
        <v>324</v>
      </c>
      <c r="CL1516" t="s">
        <v>324</v>
      </c>
      <c r="CM1516" t="s">
        <v>324</v>
      </c>
      <c r="CN1516">
        <v>0</v>
      </c>
      <c r="CO1516">
        <v>21.702000000000002</v>
      </c>
      <c r="CP1516">
        <v>13.201000000000001</v>
      </c>
      <c r="CQ1516">
        <v>0.99099999999999999</v>
      </c>
      <c r="CR1516">
        <v>0</v>
      </c>
      <c r="CS1516">
        <v>35.893999999999998</v>
      </c>
      <c r="CT1516">
        <v>3258</v>
      </c>
      <c r="CU1516">
        <v>72</v>
      </c>
      <c r="CV1516">
        <v>5</v>
      </c>
      <c r="CW1516">
        <v>0</v>
      </c>
      <c r="CX1516">
        <v>3335</v>
      </c>
      <c r="CY1516">
        <v>765.90899999999999</v>
      </c>
      <c r="CZ1516">
        <v>50.741999999999997</v>
      </c>
      <c r="DA1516">
        <v>0</v>
      </c>
      <c r="DB1516">
        <v>0</v>
      </c>
      <c r="DC1516">
        <v>816.65099999999995</v>
      </c>
    </row>
    <row r="1517" spans="1:107" x14ac:dyDescent="0.45">
      <c r="A1517">
        <v>2024</v>
      </c>
      <c r="B1517">
        <v>5</v>
      </c>
      <c r="C1517" t="s">
        <v>149</v>
      </c>
      <c r="D1517">
        <v>8774</v>
      </c>
      <c r="E1517" t="s">
        <v>423</v>
      </c>
      <c r="F1517" t="s">
        <v>323</v>
      </c>
      <c r="G1517" t="s">
        <v>247</v>
      </c>
      <c r="H1517">
        <v>8.7999999999999995E-2</v>
      </c>
      <c r="I1517">
        <v>2.1000000000000001E-2</v>
      </c>
      <c r="J1517" t="s">
        <v>324</v>
      </c>
      <c r="K1517" t="s">
        <v>324</v>
      </c>
      <c r="L1517">
        <v>0.109</v>
      </c>
      <c r="M1517">
        <v>12</v>
      </c>
      <c r="N1517">
        <v>3</v>
      </c>
      <c r="O1517" t="s">
        <v>324</v>
      </c>
      <c r="P1517" t="s">
        <v>324</v>
      </c>
      <c r="Q1517">
        <v>15</v>
      </c>
      <c r="R1517" t="s">
        <v>324</v>
      </c>
      <c r="S1517" t="s">
        <v>324</v>
      </c>
      <c r="T1517" t="s">
        <v>324</v>
      </c>
      <c r="U1517" t="s">
        <v>324</v>
      </c>
      <c r="V1517">
        <v>0</v>
      </c>
      <c r="W1517" t="s">
        <v>324</v>
      </c>
      <c r="X1517" t="s">
        <v>324</v>
      </c>
      <c r="Y1517" t="s">
        <v>324</v>
      </c>
      <c r="Z1517" t="s">
        <v>324</v>
      </c>
      <c r="AA1517">
        <v>0</v>
      </c>
      <c r="AB1517" t="s">
        <v>324</v>
      </c>
      <c r="AC1517" t="s">
        <v>324</v>
      </c>
      <c r="AD1517" t="s">
        <v>324</v>
      </c>
      <c r="AE1517" t="s">
        <v>324</v>
      </c>
      <c r="AF1517">
        <v>0</v>
      </c>
      <c r="AG1517" t="s">
        <v>324</v>
      </c>
      <c r="AH1517" t="s">
        <v>324</v>
      </c>
      <c r="AI1517" t="s">
        <v>324</v>
      </c>
      <c r="AJ1517" t="s">
        <v>324</v>
      </c>
      <c r="AK1517">
        <v>0</v>
      </c>
      <c r="AL1517" t="s">
        <v>324</v>
      </c>
      <c r="AM1517" t="s">
        <v>324</v>
      </c>
      <c r="AN1517" t="s">
        <v>324</v>
      </c>
      <c r="AO1517" t="s">
        <v>324</v>
      </c>
      <c r="AP1517">
        <v>0</v>
      </c>
      <c r="AQ1517" t="s">
        <v>324</v>
      </c>
      <c r="AR1517" t="s">
        <v>324</v>
      </c>
      <c r="AS1517" t="s">
        <v>324</v>
      </c>
      <c r="AT1517" t="s">
        <v>324</v>
      </c>
      <c r="AU1517">
        <v>0</v>
      </c>
      <c r="AV1517" t="s">
        <v>324</v>
      </c>
      <c r="AW1517" t="s">
        <v>324</v>
      </c>
      <c r="AX1517" t="s">
        <v>324</v>
      </c>
      <c r="AY1517" t="s">
        <v>324</v>
      </c>
      <c r="AZ1517">
        <v>0</v>
      </c>
      <c r="BA1517" t="s">
        <v>324</v>
      </c>
      <c r="BB1517" t="s">
        <v>324</v>
      </c>
      <c r="BC1517" t="s">
        <v>324</v>
      </c>
      <c r="BD1517" t="s">
        <v>324</v>
      </c>
      <c r="BE1517">
        <v>0</v>
      </c>
      <c r="BF1517" t="s">
        <v>324</v>
      </c>
      <c r="BG1517" t="s">
        <v>324</v>
      </c>
      <c r="BH1517" t="s">
        <v>324</v>
      </c>
      <c r="BI1517" t="s">
        <v>324</v>
      </c>
      <c r="BJ1517">
        <v>0</v>
      </c>
      <c r="BK1517" t="s">
        <v>324</v>
      </c>
      <c r="BL1517" t="s">
        <v>324</v>
      </c>
      <c r="BM1517" t="s">
        <v>324</v>
      </c>
      <c r="BN1517" t="s">
        <v>324</v>
      </c>
      <c r="BO1517">
        <v>0</v>
      </c>
      <c r="BP1517" t="s">
        <v>324</v>
      </c>
      <c r="BQ1517" t="s">
        <v>324</v>
      </c>
      <c r="BR1517" t="s">
        <v>324</v>
      </c>
      <c r="BS1517" t="s">
        <v>324</v>
      </c>
      <c r="BT1517">
        <v>0</v>
      </c>
      <c r="BU1517" t="s">
        <v>324</v>
      </c>
      <c r="BV1517" t="s">
        <v>324</v>
      </c>
      <c r="BW1517" t="s">
        <v>324</v>
      </c>
      <c r="BX1517" t="s">
        <v>324</v>
      </c>
      <c r="BY1517">
        <v>0</v>
      </c>
      <c r="BZ1517" t="s">
        <v>324</v>
      </c>
      <c r="CA1517" t="s">
        <v>324</v>
      </c>
      <c r="CB1517" t="s">
        <v>324</v>
      </c>
      <c r="CC1517" t="s">
        <v>324</v>
      </c>
      <c r="CD1517">
        <v>0</v>
      </c>
      <c r="CE1517" t="s">
        <v>324</v>
      </c>
      <c r="CF1517" t="s">
        <v>324</v>
      </c>
      <c r="CG1517" t="s">
        <v>324</v>
      </c>
      <c r="CH1517" t="s">
        <v>324</v>
      </c>
      <c r="CI1517">
        <v>0</v>
      </c>
      <c r="CJ1517" t="s">
        <v>324</v>
      </c>
      <c r="CK1517" t="s">
        <v>324</v>
      </c>
      <c r="CL1517" t="s">
        <v>324</v>
      </c>
      <c r="CM1517" t="s">
        <v>324</v>
      </c>
      <c r="CN1517">
        <v>0</v>
      </c>
      <c r="CO1517">
        <v>8.7999999999999995E-2</v>
      </c>
      <c r="CP1517">
        <v>2.1000000000000001E-2</v>
      </c>
      <c r="CQ1517" t="s">
        <v>179</v>
      </c>
      <c r="CR1517">
        <v>0</v>
      </c>
      <c r="CS1517">
        <v>0.109</v>
      </c>
      <c r="CT1517">
        <v>12</v>
      </c>
      <c r="CU1517">
        <v>3</v>
      </c>
      <c r="CV1517">
        <v>0</v>
      </c>
      <c r="CW1517">
        <v>0</v>
      </c>
      <c r="CX1517">
        <v>15</v>
      </c>
      <c r="CY1517">
        <v>0</v>
      </c>
      <c r="CZ1517">
        <v>0</v>
      </c>
      <c r="DA1517">
        <v>0</v>
      </c>
      <c r="DB1517">
        <v>0</v>
      </c>
      <c r="DC1517">
        <v>0</v>
      </c>
    </row>
    <row r="1518" spans="1:107" x14ac:dyDescent="0.45">
      <c r="A1518">
        <v>2024</v>
      </c>
      <c r="B1518">
        <v>5</v>
      </c>
      <c r="C1518" t="s">
        <v>149</v>
      </c>
      <c r="D1518">
        <v>11804</v>
      </c>
      <c r="E1518" t="s">
        <v>424</v>
      </c>
      <c r="F1518" t="s">
        <v>323</v>
      </c>
      <c r="G1518" t="s">
        <v>244</v>
      </c>
      <c r="H1518">
        <v>635.13400000000001</v>
      </c>
      <c r="I1518">
        <v>692.82</v>
      </c>
      <c r="J1518">
        <v>0.13100000000000001</v>
      </c>
      <c r="K1518">
        <v>0</v>
      </c>
      <c r="L1518">
        <v>1328.085</v>
      </c>
      <c r="M1518">
        <v>96579</v>
      </c>
      <c r="N1518">
        <v>2492</v>
      </c>
      <c r="O1518">
        <v>8</v>
      </c>
      <c r="P1518">
        <v>0</v>
      </c>
      <c r="Q1518">
        <v>99079</v>
      </c>
      <c r="R1518">
        <v>0</v>
      </c>
      <c r="S1518" t="s">
        <v>324</v>
      </c>
      <c r="T1518">
        <v>0</v>
      </c>
      <c r="U1518">
        <v>0</v>
      </c>
      <c r="V1518">
        <v>0</v>
      </c>
      <c r="W1518">
        <v>0</v>
      </c>
      <c r="X1518" t="s">
        <v>324</v>
      </c>
      <c r="Y1518">
        <v>0</v>
      </c>
      <c r="Z1518">
        <v>0</v>
      </c>
      <c r="AA1518">
        <v>0</v>
      </c>
      <c r="AB1518">
        <v>0</v>
      </c>
      <c r="AC1518">
        <v>0</v>
      </c>
      <c r="AD1518">
        <v>0</v>
      </c>
      <c r="AE1518">
        <v>0</v>
      </c>
      <c r="AF1518">
        <v>0</v>
      </c>
      <c r="AG1518">
        <v>0.47199999999999998</v>
      </c>
      <c r="AH1518" t="s">
        <v>324</v>
      </c>
      <c r="AI1518" t="s">
        <v>324</v>
      </c>
      <c r="AJ1518" t="s">
        <v>324</v>
      </c>
      <c r="AK1518">
        <v>0.47199999999999998</v>
      </c>
      <c r="AL1518">
        <v>67</v>
      </c>
      <c r="AM1518" t="s">
        <v>324</v>
      </c>
      <c r="AN1518" t="s">
        <v>324</v>
      </c>
      <c r="AO1518" t="s">
        <v>324</v>
      </c>
      <c r="AP1518">
        <v>67</v>
      </c>
      <c r="AQ1518" t="s">
        <v>324</v>
      </c>
      <c r="AR1518" t="s">
        <v>324</v>
      </c>
      <c r="AS1518" t="s">
        <v>324</v>
      </c>
      <c r="AT1518" t="s">
        <v>324</v>
      </c>
      <c r="AU1518">
        <v>0</v>
      </c>
      <c r="AV1518" t="s">
        <v>324</v>
      </c>
      <c r="AW1518" t="s">
        <v>324</v>
      </c>
      <c r="AX1518" t="s">
        <v>324</v>
      </c>
      <c r="AY1518" t="s">
        <v>324</v>
      </c>
      <c r="AZ1518">
        <v>0</v>
      </c>
      <c r="BA1518" t="s">
        <v>324</v>
      </c>
      <c r="BB1518" t="s">
        <v>324</v>
      </c>
      <c r="BC1518" t="s">
        <v>324</v>
      </c>
      <c r="BD1518" t="s">
        <v>324</v>
      </c>
      <c r="BE1518">
        <v>0</v>
      </c>
      <c r="BF1518" t="s">
        <v>324</v>
      </c>
      <c r="BG1518" t="s">
        <v>324</v>
      </c>
      <c r="BH1518" t="s">
        <v>324</v>
      </c>
      <c r="BI1518" t="s">
        <v>324</v>
      </c>
      <c r="BJ1518">
        <v>0</v>
      </c>
      <c r="BK1518">
        <v>0.19400000000000001</v>
      </c>
      <c r="BL1518">
        <v>21.187000000000001</v>
      </c>
      <c r="BM1518" t="s">
        <v>324</v>
      </c>
      <c r="BN1518" t="s">
        <v>324</v>
      </c>
      <c r="BO1518">
        <v>21.381</v>
      </c>
      <c r="BP1518">
        <v>29</v>
      </c>
      <c r="BQ1518">
        <v>23</v>
      </c>
      <c r="BR1518" t="s">
        <v>324</v>
      </c>
      <c r="BS1518" t="s">
        <v>324</v>
      </c>
      <c r="BT1518">
        <v>52</v>
      </c>
      <c r="BU1518" t="s">
        <v>324</v>
      </c>
      <c r="BV1518" t="s">
        <v>324</v>
      </c>
      <c r="BW1518" t="s">
        <v>324</v>
      </c>
      <c r="BX1518" t="s">
        <v>324</v>
      </c>
      <c r="BY1518">
        <v>0</v>
      </c>
      <c r="BZ1518">
        <v>0.16900000000000001</v>
      </c>
      <c r="CA1518">
        <v>4.5250000000000004</v>
      </c>
      <c r="CB1518" t="s">
        <v>324</v>
      </c>
      <c r="CC1518" t="s">
        <v>324</v>
      </c>
      <c r="CD1518">
        <v>4.694</v>
      </c>
      <c r="CE1518">
        <v>66</v>
      </c>
      <c r="CF1518">
        <v>25</v>
      </c>
      <c r="CG1518" t="s">
        <v>324</v>
      </c>
      <c r="CH1518" t="s">
        <v>324</v>
      </c>
      <c r="CI1518">
        <v>91</v>
      </c>
      <c r="CJ1518" t="s">
        <v>324</v>
      </c>
      <c r="CK1518" t="s">
        <v>324</v>
      </c>
      <c r="CL1518" t="s">
        <v>324</v>
      </c>
      <c r="CM1518" t="s">
        <v>324</v>
      </c>
      <c r="CN1518">
        <v>0</v>
      </c>
      <c r="CO1518">
        <v>635.49699999999996</v>
      </c>
      <c r="CP1518">
        <v>718.53200000000004</v>
      </c>
      <c r="CQ1518">
        <v>0.13100000000000001</v>
      </c>
      <c r="CR1518">
        <v>0</v>
      </c>
      <c r="CS1518">
        <v>1354.16</v>
      </c>
      <c r="CT1518">
        <v>96674</v>
      </c>
      <c r="CU1518">
        <v>2540</v>
      </c>
      <c r="CV1518">
        <v>8</v>
      </c>
      <c r="CW1518">
        <v>0</v>
      </c>
      <c r="CX1518">
        <v>99222</v>
      </c>
      <c r="CY1518">
        <v>0</v>
      </c>
      <c r="CZ1518">
        <v>0</v>
      </c>
      <c r="DA1518">
        <v>0</v>
      </c>
      <c r="DB1518">
        <v>0</v>
      </c>
      <c r="DC1518">
        <v>0</v>
      </c>
    </row>
    <row r="1519" spans="1:107" x14ac:dyDescent="0.45">
      <c r="A1519">
        <v>2024</v>
      </c>
      <c r="B1519">
        <v>5</v>
      </c>
      <c r="C1519" t="s">
        <v>149</v>
      </c>
      <c r="D1519">
        <v>13206</v>
      </c>
      <c r="E1519" t="s">
        <v>425</v>
      </c>
      <c r="F1519" t="s">
        <v>323</v>
      </c>
      <c r="G1519" t="s">
        <v>244</v>
      </c>
      <c r="H1519">
        <v>2.9590000000000001</v>
      </c>
      <c r="I1519">
        <v>1.175</v>
      </c>
      <c r="J1519" t="s">
        <v>324</v>
      </c>
      <c r="K1519">
        <v>0</v>
      </c>
      <c r="L1519">
        <v>4.1340000000000003</v>
      </c>
      <c r="M1519">
        <v>263</v>
      </c>
      <c r="N1519">
        <v>36</v>
      </c>
      <c r="O1519" t="s">
        <v>324</v>
      </c>
      <c r="P1519">
        <v>0</v>
      </c>
      <c r="Q1519">
        <v>299</v>
      </c>
      <c r="R1519">
        <v>0</v>
      </c>
      <c r="S1519" t="s">
        <v>324</v>
      </c>
      <c r="T1519">
        <v>0</v>
      </c>
      <c r="U1519">
        <v>0</v>
      </c>
      <c r="V1519">
        <v>0</v>
      </c>
      <c r="W1519">
        <v>0</v>
      </c>
      <c r="X1519" t="s">
        <v>324</v>
      </c>
      <c r="Y1519">
        <v>0</v>
      </c>
      <c r="Z1519">
        <v>0</v>
      </c>
      <c r="AA1519">
        <v>0</v>
      </c>
      <c r="AB1519">
        <v>0</v>
      </c>
      <c r="AC1519">
        <v>0</v>
      </c>
      <c r="AD1519">
        <v>0</v>
      </c>
      <c r="AE1519">
        <v>0</v>
      </c>
      <c r="AF1519">
        <v>0</v>
      </c>
      <c r="AG1519" t="s">
        <v>324</v>
      </c>
      <c r="AH1519" t="s">
        <v>324</v>
      </c>
      <c r="AI1519" t="s">
        <v>324</v>
      </c>
      <c r="AJ1519" t="s">
        <v>324</v>
      </c>
      <c r="AK1519">
        <v>0</v>
      </c>
      <c r="AL1519" t="s">
        <v>324</v>
      </c>
      <c r="AM1519" t="s">
        <v>324</v>
      </c>
      <c r="AN1519" t="s">
        <v>324</v>
      </c>
      <c r="AO1519" t="s">
        <v>324</v>
      </c>
      <c r="AP1519">
        <v>0</v>
      </c>
      <c r="AQ1519" t="s">
        <v>324</v>
      </c>
      <c r="AR1519" t="s">
        <v>324</v>
      </c>
      <c r="AS1519" t="s">
        <v>324</v>
      </c>
      <c r="AT1519" t="s">
        <v>324</v>
      </c>
      <c r="AU1519">
        <v>0</v>
      </c>
      <c r="AV1519" t="s">
        <v>324</v>
      </c>
      <c r="AW1519" t="s">
        <v>324</v>
      </c>
      <c r="AX1519" t="s">
        <v>324</v>
      </c>
      <c r="AY1519" t="s">
        <v>324</v>
      </c>
      <c r="AZ1519">
        <v>0</v>
      </c>
      <c r="BA1519" t="s">
        <v>324</v>
      </c>
      <c r="BB1519" t="s">
        <v>324</v>
      </c>
      <c r="BC1519" t="s">
        <v>324</v>
      </c>
      <c r="BD1519" t="s">
        <v>324</v>
      </c>
      <c r="BE1519">
        <v>0</v>
      </c>
      <c r="BF1519" t="s">
        <v>324</v>
      </c>
      <c r="BG1519" t="s">
        <v>324</v>
      </c>
      <c r="BH1519" t="s">
        <v>324</v>
      </c>
      <c r="BI1519" t="s">
        <v>324</v>
      </c>
      <c r="BJ1519">
        <v>0</v>
      </c>
      <c r="BK1519">
        <v>1E-3</v>
      </c>
      <c r="BL1519">
        <v>0.4</v>
      </c>
      <c r="BM1519" t="s">
        <v>324</v>
      </c>
      <c r="BN1519" t="s">
        <v>324</v>
      </c>
      <c r="BO1519">
        <v>0.40100000000000002</v>
      </c>
      <c r="BP1519">
        <v>1</v>
      </c>
      <c r="BQ1519">
        <v>2</v>
      </c>
      <c r="BR1519" t="s">
        <v>324</v>
      </c>
      <c r="BS1519" t="s">
        <v>324</v>
      </c>
      <c r="BT1519">
        <v>3</v>
      </c>
      <c r="BU1519" t="s">
        <v>324</v>
      </c>
      <c r="BV1519" t="s">
        <v>324</v>
      </c>
      <c r="BW1519" t="s">
        <v>324</v>
      </c>
      <c r="BX1519" t="s">
        <v>324</v>
      </c>
      <c r="BY1519">
        <v>0</v>
      </c>
      <c r="BZ1519" t="s">
        <v>324</v>
      </c>
      <c r="CA1519" t="s">
        <v>324</v>
      </c>
      <c r="CB1519" t="s">
        <v>324</v>
      </c>
      <c r="CC1519" t="s">
        <v>324</v>
      </c>
      <c r="CD1519">
        <v>0</v>
      </c>
      <c r="CE1519" t="s">
        <v>324</v>
      </c>
      <c r="CF1519" t="s">
        <v>324</v>
      </c>
      <c r="CG1519" t="s">
        <v>324</v>
      </c>
      <c r="CH1519" t="s">
        <v>324</v>
      </c>
      <c r="CI1519">
        <v>0</v>
      </c>
      <c r="CJ1519" t="s">
        <v>324</v>
      </c>
      <c r="CK1519" t="s">
        <v>324</v>
      </c>
      <c r="CL1519" t="s">
        <v>324</v>
      </c>
      <c r="CM1519" t="s">
        <v>324</v>
      </c>
      <c r="CN1519">
        <v>0</v>
      </c>
      <c r="CO1519">
        <v>2.96</v>
      </c>
      <c r="CP1519">
        <v>1.575</v>
      </c>
      <c r="CQ1519" t="s">
        <v>179</v>
      </c>
      <c r="CR1519">
        <v>0</v>
      </c>
      <c r="CS1519">
        <v>4.5350000000000001</v>
      </c>
      <c r="CT1519">
        <v>264</v>
      </c>
      <c r="CU1519">
        <v>38</v>
      </c>
      <c r="CV1519">
        <v>0</v>
      </c>
      <c r="CW1519">
        <v>0</v>
      </c>
      <c r="CX1519">
        <v>302</v>
      </c>
      <c r="CY1519">
        <v>0</v>
      </c>
      <c r="CZ1519">
        <v>0</v>
      </c>
      <c r="DA1519">
        <v>0</v>
      </c>
      <c r="DB1519">
        <v>0</v>
      </c>
      <c r="DC1519">
        <v>0</v>
      </c>
    </row>
    <row r="1520" spans="1:107" x14ac:dyDescent="0.45">
      <c r="A1520">
        <v>2024</v>
      </c>
      <c r="B1520">
        <v>5</v>
      </c>
      <c r="C1520" t="s">
        <v>149</v>
      </c>
      <c r="D1520">
        <v>15748</v>
      </c>
      <c r="E1520" t="s">
        <v>426</v>
      </c>
      <c r="F1520" t="s">
        <v>323</v>
      </c>
      <c r="G1520" t="s">
        <v>244</v>
      </c>
      <c r="H1520">
        <v>2.2610000000000001</v>
      </c>
      <c r="I1520">
        <v>2.5289999999999999</v>
      </c>
      <c r="J1520">
        <v>0</v>
      </c>
      <c r="K1520">
        <v>0</v>
      </c>
      <c r="L1520">
        <v>4.79</v>
      </c>
      <c r="M1520">
        <v>287</v>
      </c>
      <c r="N1520">
        <v>22</v>
      </c>
      <c r="O1520">
        <v>0</v>
      </c>
      <c r="P1520">
        <v>0</v>
      </c>
      <c r="Q1520">
        <v>309</v>
      </c>
      <c r="R1520">
        <v>0</v>
      </c>
      <c r="S1520">
        <v>0</v>
      </c>
      <c r="T1520">
        <v>0</v>
      </c>
      <c r="U1520">
        <v>0</v>
      </c>
      <c r="V1520">
        <v>0</v>
      </c>
      <c r="W1520">
        <v>0</v>
      </c>
      <c r="X1520">
        <v>0</v>
      </c>
      <c r="Y1520">
        <v>0</v>
      </c>
      <c r="Z1520">
        <v>0</v>
      </c>
      <c r="AA1520">
        <v>0</v>
      </c>
      <c r="AB1520">
        <v>169.21600000000001</v>
      </c>
      <c r="AC1520">
        <v>88.263000000000005</v>
      </c>
      <c r="AD1520">
        <v>0</v>
      </c>
      <c r="AE1520">
        <v>0</v>
      </c>
      <c r="AF1520">
        <v>257.47899999999998</v>
      </c>
      <c r="AG1520">
        <v>0.23200000000000001</v>
      </c>
      <c r="AH1520">
        <v>0</v>
      </c>
      <c r="AI1520">
        <v>0</v>
      </c>
      <c r="AJ1520">
        <v>0</v>
      </c>
      <c r="AK1520">
        <v>0.23200000000000001</v>
      </c>
      <c r="AL1520">
        <v>22</v>
      </c>
      <c r="AM1520">
        <v>0</v>
      </c>
      <c r="AN1520">
        <v>0</v>
      </c>
      <c r="AO1520">
        <v>0</v>
      </c>
      <c r="AP1520">
        <v>22</v>
      </c>
      <c r="AQ1520">
        <v>0.46400000000000002</v>
      </c>
      <c r="AR1520">
        <v>0</v>
      </c>
      <c r="AS1520">
        <v>0</v>
      </c>
      <c r="AT1520">
        <v>0</v>
      </c>
      <c r="AU1520">
        <v>0.46400000000000002</v>
      </c>
      <c r="AV1520">
        <v>0</v>
      </c>
      <c r="AW1520">
        <v>0</v>
      </c>
      <c r="AX1520">
        <v>0</v>
      </c>
      <c r="AY1520">
        <v>0</v>
      </c>
      <c r="AZ1520">
        <v>0</v>
      </c>
      <c r="BA1520">
        <v>0</v>
      </c>
      <c r="BB1520">
        <v>0</v>
      </c>
      <c r="BC1520">
        <v>0</v>
      </c>
      <c r="BD1520">
        <v>0</v>
      </c>
      <c r="BE1520">
        <v>0</v>
      </c>
      <c r="BF1520">
        <v>0</v>
      </c>
      <c r="BG1520">
        <v>0</v>
      </c>
      <c r="BH1520">
        <v>0</v>
      </c>
      <c r="BI1520">
        <v>0</v>
      </c>
      <c r="BJ1520">
        <v>0</v>
      </c>
      <c r="BK1520">
        <v>0</v>
      </c>
      <c r="BL1520">
        <v>0</v>
      </c>
      <c r="BM1520">
        <v>0</v>
      </c>
      <c r="BN1520">
        <v>0</v>
      </c>
      <c r="BO1520">
        <v>0</v>
      </c>
      <c r="BP1520">
        <v>0</v>
      </c>
      <c r="BQ1520">
        <v>0</v>
      </c>
      <c r="BR1520">
        <v>0</v>
      </c>
      <c r="BS1520">
        <v>0</v>
      </c>
      <c r="BT1520">
        <v>0</v>
      </c>
      <c r="BU1520">
        <v>0</v>
      </c>
      <c r="BV1520">
        <v>0</v>
      </c>
      <c r="BW1520">
        <v>0</v>
      </c>
      <c r="BX1520">
        <v>0</v>
      </c>
      <c r="BY1520">
        <v>0</v>
      </c>
      <c r="BZ1520">
        <v>0</v>
      </c>
      <c r="CA1520">
        <v>0</v>
      </c>
      <c r="CB1520">
        <v>0</v>
      </c>
      <c r="CC1520">
        <v>0</v>
      </c>
      <c r="CD1520">
        <v>0</v>
      </c>
      <c r="CE1520">
        <v>0</v>
      </c>
      <c r="CF1520">
        <v>0</v>
      </c>
      <c r="CG1520">
        <v>0</v>
      </c>
      <c r="CH1520">
        <v>0</v>
      </c>
      <c r="CI1520">
        <v>0</v>
      </c>
      <c r="CJ1520">
        <v>0</v>
      </c>
      <c r="CK1520">
        <v>0</v>
      </c>
      <c r="CL1520">
        <v>0</v>
      </c>
      <c r="CM1520">
        <v>0</v>
      </c>
      <c r="CN1520">
        <v>0</v>
      </c>
      <c r="CO1520">
        <v>2.2610000000000001</v>
      </c>
      <c r="CP1520">
        <v>2.5289999999999999</v>
      </c>
      <c r="CQ1520" t="s">
        <v>179</v>
      </c>
      <c r="CR1520">
        <v>0</v>
      </c>
      <c r="CS1520">
        <v>4.79</v>
      </c>
      <c r="CT1520">
        <v>287</v>
      </c>
      <c r="CU1520">
        <v>22</v>
      </c>
      <c r="CV1520">
        <v>0</v>
      </c>
      <c r="CW1520">
        <v>0</v>
      </c>
      <c r="CX1520">
        <v>309</v>
      </c>
      <c r="CY1520">
        <v>169.21600000000001</v>
      </c>
      <c r="CZ1520">
        <v>88.263000000000005</v>
      </c>
      <c r="DA1520">
        <v>0</v>
      </c>
      <c r="DB1520">
        <v>0</v>
      </c>
      <c r="DC1520">
        <v>257.47899999999998</v>
      </c>
    </row>
    <row r="1521" spans="1:107" x14ac:dyDescent="0.45">
      <c r="A1521">
        <v>2024</v>
      </c>
      <c r="B1521">
        <v>5</v>
      </c>
      <c r="C1521" t="s">
        <v>149</v>
      </c>
      <c r="D1521">
        <v>54913</v>
      </c>
      <c r="E1521" t="s">
        <v>427</v>
      </c>
      <c r="F1521" t="s">
        <v>323</v>
      </c>
      <c r="G1521" t="s">
        <v>244</v>
      </c>
      <c r="H1521">
        <v>545.66200000000003</v>
      </c>
      <c r="I1521">
        <v>877.04200000000003</v>
      </c>
      <c r="J1521">
        <v>34.148000000000003</v>
      </c>
      <c r="K1521" t="s">
        <v>324</v>
      </c>
      <c r="L1521">
        <v>1456.8520000000001</v>
      </c>
      <c r="M1521">
        <v>74956</v>
      </c>
      <c r="N1521">
        <v>3762</v>
      </c>
      <c r="O1521">
        <v>96</v>
      </c>
      <c r="P1521" t="s">
        <v>324</v>
      </c>
      <c r="Q1521">
        <v>78814</v>
      </c>
      <c r="R1521" t="s">
        <v>324</v>
      </c>
      <c r="S1521" t="s">
        <v>324</v>
      </c>
      <c r="T1521" t="s">
        <v>324</v>
      </c>
      <c r="U1521" t="s">
        <v>324</v>
      </c>
      <c r="V1521">
        <v>0</v>
      </c>
      <c r="W1521" t="s">
        <v>324</v>
      </c>
      <c r="X1521" t="s">
        <v>324</v>
      </c>
      <c r="Y1521" t="s">
        <v>324</v>
      </c>
      <c r="Z1521" t="s">
        <v>324</v>
      </c>
      <c r="AA1521">
        <v>0</v>
      </c>
      <c r="AB1521" t="s">
        <v>324</v>
      </c>
      <c r="AC1521" t="s">
        <v>324</v>
      </c>
      <c r="AD1521" t="s">
        <v>324</v>
      </c>
      <c r="AE1521" t="s">
        <v>324</v>
      </c>
      <c r="AF1521">
        <v>0</v>
      </c>
      <c r="AG1521">
        <v>19.52</v>
      </c>
      <c r="AH1521">
        <v>120.363</v>
      </c>
      <c r="AI1521">
        <v>0.28000000000000003</v>
      </c>
      <c r="AJ1521" t="s">
        <v>324</v>
      </c>
      <c r="AK1521">
        <v>140.16300000000001</v>
      </c>
      <c r="AL1521">
        <v>1729</v>
      </c>
      <c r="AM1521">
        <v>91</v>
      </c>
      <c r="AN1521">
        <v>1</v>
      </c>
      <c r="AO1521" t="s">
        <v>324</v>
      </c>
      <c r="AP1521">
        <v>1821</v>
      </c>
      <c r="AQ1521" t="s">
        <v>324</v>
      </c>
      <c r="AR1521" t="s">
        <v>324</v>
      </c>
      <c r="AS1521" t="s">
        <v>324</v>
      </c>
      <c r="AT1521" t="s">
        <v>324</v>
      </c>
      <c r="AU1521">
        <v>0</v>
      </c>
      <c r="AV1521">
        <v>1.925</v>
      </c>
      <c r="AW1521">
        <v>5.44</v>
      </c>
      <c r="AX1521">
        <v>0.11</v>
      </c>
      <c r="AY1521" t="s">
        <v>324</v>
      </c>
      <c r="AZ1521">
        <v>7.4749999999999996</v>
      </c>
      <c r="BA1521">
        <v>243</v>
      </c>
      <c r="BB1521">
        <v>11</v>
      </c>
      <c r="BC1521">
        <v>1</v>
      </c>
      <c r="BD1521" t="s">
        <v>324</v>
      </c>
      <c r="BE1521">
        <v>255</v>
      </c>
      <c r="BF1521" t="s">
        <v>324</v>
      </c>
      <c r="BG1521" t="s">
        <v>324</v>
      </c>
      <c r="BH1521" t="s">
        <v>324</v>
      </c>
      <c r="BI1521" t="s">
        <v>324</v>
      </c>
      <c r="BJ1521">
        <v>0</v>
      </c>
      <c r="BK1521">
        <v>0.32200000000000001</v>
      </c>
      <c r="BL1521">
        <v>51.72</v>
      </c>
      <c r="BM1521">
        <v>3.0000000000000001E-3</v>
      </c>
      <c r="BN1521" t="s">
        <v>324</v>
      </c>
      <c r="BO1521">
        <v>52.045000000000002</v>
      </c>
      <c r="BP1521">
        <v>53</v>
      </c>
      <c r="BQ1521">
        <v>58</v>
      </c>
      <c r="BR1521">
        <v>1</v>
      </c>
      <c r="BS1521" t="s">
        <v>324</v>
      </c>
      <c r="BT1521">
        <v>112</v>
      </c>
      <c r="BU1521" t="s">
        <v>324</v>
      </c>
      <c r="BV1521" t="s">
        <v>324</v>
      </c>
      <c r="BW1521" t="s">
        <v>324</v>
      </c>
      <c r="BX1521" t="s">
        <v>324</v>
      </c>
      <c r="BY1521">
        <v>0</v>
      </c>
      <c r="BZ1521" t="s">
        <v>324</v>
      </c>
      <c r="CA1521" t="s">
        <v>324</v>
      </c>
      <c r="CB1521" t="s">
        <v>324</v>
      </c>
      <c r="CC1521" t="s">
        <v>324</v>
      </c>
      <c r="CD1521">
        <v>0</v>
      </c>
      <c r="CE1521" t="s">
        <v>324</v>
      </c>
      <c r="CF1521" t="s">
        <v>324</v>
      </c>
      <c r="CG1521" t="s">
        <v>324</v>
      </c>
      <c r="CH1521" t="s">
        <v>324</v>
      </c>
      <c r="CI1521">
        <v>0</v>
      </c>
      <c r="CJ1521" t="s">
        <v>324</v>
      </c>
      <c r="CK1521" t="s">
        <v>324</v>
      </c>
      <c r="CL1521" t="s">
        <v>324</v>
      </c>
      <c r="CM1521" t="s">
        <v>324</v>
      </c>
      <c r="CN1521">
        <v>0</v>
      </c>
      <c r="CO1521">
        <v>545.98400000000004</v>
      </c>
      <c r="CP1521">
        <v>928.76199999999994</v>
      </c>
      <c r="CQ1521">
        <v>34.151000000000003</v>
      </c>
      <c r="CR1521">
        <v>0</v>
      </c>
      <c r="CS1521">
        <v>1508.8969999999999</v>
      </c>
      <c r="CT1521">
        <v>75009</v>
      </c>
      <c r="CU1521">
        <v>3820</v>
      </c>
      <c r="CV1521">
        <v>97</v>
      </c>
      <c r="CW1521">
        <v>0</v>
      </c>
      <c r="CX1521">
        <v>78926</v>
      </c>
      <c r="CY1521">
        <v>0</v>
      </c>
      <c r="CZ1521">
        <v>0</v>
      </c>
      <c r="DA1521">
        <v>0</v>
      </c>
      <c r="DB1521">
        <v>0</v>
      </c>
      <c r="DC1521">
        <v>0</v>
      </c>
    </row>
    <row r="1522" spans="1:107" x14ac:dyDescent="0.45">
      <c r="A1522">
        <v>2024</v>
      </c>
      <c r="B1522">
        <v>5</v>
      </c>
      <c r="C1522" t="s">
        <v>149</v>
      </c>
      <c r="D1522">
        <v>99999</v>
      </c>
      <c r="E1522" t="s">
        <v>329</v>
      </c>
      <c r="F1522" t="s">
        <v>323</v>
      </c>
      <c r="H1522">
        <v>24.64</v>
      </c>
      <c r="I1522">
        <v>10.792999999999999</v>
      </c>
      <c r="J1522">
        <v>13.204000000000001</v>
      </c>
      <c r="K1522" t="s">
        <v>324</v>
      </c>
      <c r="L1522">
        <v>48.637</v>
      </c>
      <c r="M1522" t="s">
        <v>324</v>
      </c>
      <c r="N1522" t="s">
        <v>324</v>
      </c>
      <c r="O1522" t="s">
        <v>324</v>
      </c>
      <c r="P1522" t="s">
        <v>324</v>
      </c>
      <c r="Q1522" t="s">
        <v>324</v>
      </c>
      <c r="R1522" t="s">
        <v>324</v>
      </c>
      <c r="S1522" t="s">
        <v>324</v>
      </c>
      <c r="T1522" t="s">
        <v>324</v>
      </c>
      <c r="U1522" t="s">
        <v>324</v>
      </c>
      <c r="V1522">
        <v>0</v>
      </c>
      <c r="W1522" t="s">
        <v>324</v>
      </c>
      <c r="X1522" t="s">
        <v>324</v>
      </c>
      <c r="Y1522" t="s">
        <v>324</v>
      </c>
      <c r="Z1522" t="s">
        <v>324</v>
      </c>
      <c r="AA1522" t="s">
        <v>324</v>
      </c>
      <c r="AB1522" t="s">
        <v>324</v>
      </c>
      <c r="AC1522" t="s">
        <v>324</v>
      </c>
      <c r="AD1522" t="s">
        <v>324</v>
      </c>
      <c r="AE1522" t="s">
        <v>324</v>
      </c>
      <c r="AF1522" t="s">
        <v>324</v>
      </c>
      <c r="AG1522" t="s">
        <v>324</v>
      </c>
      <c r="AH1522" t="s">
        <v>324</v>
      </c>
      <c r="AI1522" t="s">
        <v>324</v>
      </c>
      <c r="AJ1522" t="s">
        <v>324</v>
      </c>
      <c r="AK1522">
        <v>0</v>
      </c>
      <c r="AL1522" t="s">
        <v>324</v>
      </c>
      <c r="AM1522" t="s">
        <v>324</v>
      </c>
      <c r="AN1522" t="s">
        <v>324</v>
      </c>
      <c r="AO1522" t="s">
        <v>324</v>
      </c>
      <c r="AP1522" t="s">
        <v>324</v>
      </c>
      <c r="AQ1522" t="s">
        <v>324</v>
      </c>
      <c r="AR1522" t="s">
        <v>324</v>
      </c>
      <c r="AS1522" t="s">
        <v>324</v>
      </c>
      <c r="AT1522" t="s">
        <v>324</v>
      </c>
      <c r="AU1522" t="s">
        <v>324</v>
      </c>
      <c r="AV1522" t="s">
        <v>324</v>
      </c>
      <c r="AW1522" t="s">
        <v>324</v>
      </c>
      <c r="AX1522" t="s">
        <v>324</v>
      </c>
      <c r="AY1522" t="s">
        <v>324</v>
      </c>
      <c r="AZ1522">
        <v>0</v>
      </c>
      <c r="BA1522" t="s">
        <v>324</v>
      </c>
      <c r="BB1522" t="s">
        <v>324</v>
      </c>
      <c r="BC1522" t="s">
        <v>324</v>
      </c>
      <c r="BD1522" t="s">
        <v>324</v>
      </c>
      <c r="BE1522" t="s">
        <v>324</v>
      </c>
      <c r="BF1522" t="s">
        <v>324</v>
      </c>
      <c r="BG1522" t="s">
        <v>324</v>
      </c>
      <c r="BH1522" t="s">
        <v>324</v>
      </c>
      <c r="BI1522" t="s">
        <v>324</v>
      </c>
      <c r="BJ1522" t="s">
        <v>324</v>
      </c>
      <c r="BK1522" t="s">
        <v>324</v>
      </c>
      <c r="BL1522" t="s">
        <v>324</v>
      </c>
      <c r="BM1522" t="s">
        <v>324</v>
      </c>
      <c r="BN1522" t="s">
        <v>324</v>
      </c>
      <c r="BO1522" t="s">
        <v>324</v>
      </c>
      <c r="BP1522" t="s">
        <v>324</v>
      </c>
      <c r="BQ1522" t="s">
        <v>324</v>
      </c>
      <c r="BR1522" t="s">
        <v>324</v>
      </c>
      <c r="BS1522" t="s">
        <v>324</v>
      </c>
      <c r="BT1522" t="s">
        <v>324</v>
      </c>
      <c r="BU1522" t="s">
        <v>324</v>
      </c>
      <c r="BV1522" t="s">
        <v>324</v>
      </c>
      <c r="BW1522" t="s">
        <v>324</v>
      </c>
      <c r="BX1522" t="s">
        <v>324</v>
      </c>
      <c r="BY1522" t="s">
        <v>324</v>
      </c>
      <c r="BZ1522" t="s">
        <v>324</v>
      </c>
      <c r="CA1522" t="s">
        <v>324</v>
      </c>
      <c r="CB1522" t="s">
        <v>324</v>
      </c>
      <c r="CC1522" t="s">
        <v>324</v>
      </c>
      <c r="CD1522" t="s">
        <v>324</v>
      </c>
      <c r="CE1522" t="s">
        <v>324</v>
      </c>
      <c r="CF1522" t="s">
        <v>324</v>
      </c>
      <c r="CG1522" t="s">
        <v>324</v>
      </c>
      <c r="CH1522" t="s">
        <v>324</v>
      </c>
      <c r="CI1522" t="s">
        <v>324</v>
      </c>
      <c r="CJ1522" t="s">
        <v>324</v>
      </c>
      <c r="CK1522" t="s">
        <v>324</v>
      </c>
      <c r="CL1522" t="s">
        <v>324</v>
      </c>
      <c r="CM1522" t="s">
        <v>324</v>
      </c>
      <c r="CN1522" t="s">
        <v>324</v>
      </c>
      <c r="CO1522">
        <v>24.64</v>
      </c>
      <c r="CP1522">
        <v>10.792999999999999</v>
      </c>
      <c r="CQ1522">
        <v>13.204000000000001</v>
      </c>
      <c r="CR1522" t="s">
        <v>324</v>
      </c>
      <c r="CS1522">
        <v>48.637</v>
      </c>
      <c r="CT1522" t="s">
        <v>324</v>
      </c>
      <c r="CU1522" t="s">
        <v>324</v>
      </c>
      <c r="CV1522" t="s">
        <v>324</v>
      </c>
      <c r="CW1522" t="s">
        <v>324</v>
      </c>
      <c r="CX1522" t="s">
        <v>324</v>
      </c>
      <c r="CY1522" t="s">
        <v>324</v>
      </c>
      <c r="CZ1522" t="s">
        <v>324</v>
      </c>
      <c r="DA1522" t="s">
        <v>324</v>
      </c>
      <c r="DB1522" t="s">
        <v>324</v>
      </c>
      <c r="DC1522" t="s">
        <v>324</v>
      </c>
    </row>
    <row r="1523" spans="1:107" x14ac:dyDescent="0.45">
      <c r="A1523">
        <v>2024</v>
      </c>
      <c r="B1523">
        <v>5</v>
      </c>
      <c r="C1523" t="s">
        <v>146</v>
      </c>
      <c r="D1523">
        <v>1167</v>
      </c>
      <c r="E1523" t="s">
        <v>428</v>
      </c>
      <c r="F1523" t="s">
        <v>323</v>
      </c>
      <c r="G1523" t="s">
        <v>244</v>
      </c>
      <c r="H1523">
        <v>354.12599999999998</v>
      </c>
      <c r="I1523">
        <v>82.539000000000001</v>
      </c>
      <c r="J1523">
        <v>0</v>
      </c>
      <c r="K1523">
        <v>0</v>
      </c>
      <c r="L1523">
        <v>436.66500000000002</v>
      </c>
      <c r="M1523">
        <v>45645</v>
      </c>
      <c r="N1523">
        <v>992</v>
      </c>
      <c r="O1523">
        <v>0</v>
      </c>
      <c r="P1523">
        <v>0</v>
      </c>
      <c r="Q1523">
        <v>46637</v>
      </c>
      <c r="R1523">
        <v>0</v>
      </c>
      <c r="S1523">
        <v>164.529</v>
      </c>
      <c r="T1523">
        <v>0</v>
      </c>
      <c r="U1523">
        <v>0</v>
      </c>
      <c r="V1523">
        <v>164.529</v>
      </c>
      <c r="W1523">
        <v>0</v>
      </c>
      <c r="X1523">
        <v>1595</v>
      </c>
      <c r="Y1523">
        <v>0</v>
      </c>
      <c r="Z1523">
        <v>0</v>
      </c>
      <c r="AA1523">
        <v>1595</v>
      </c>
      <c r="AB1523" t="s">
        <v>324</v>
      </c>
      <c r="AC1523" t="s">
        <v>324</v>
      </c>
      <c r="AD1523" t="s">
        <v>324</v>
      </c>
      <c r="AE1523" t="s">
        <v>324</v>
      </c>
      <c r="AF1523">
        <v>0</v>
      </c>
      <c r="AG1523" t="s">
        <v>324</v>
      </c>
      <c r="AH1523" t="s">
        <v>324</v>
      </c>
      <c r="AI1523" t="s">
        <v>324</v>
      </c>
      <c r="AJ1523" t="s">
        <v>324</v>
      </c>
      <c r="AK1523">
        <v>0</v>
      </c>
      <c r="AL1523" t="s">
        <v>324</v>
      </c>
      <c r="AM1523" t="s">
        <v>324</v>
      </c>
      <c r="AN1523" t="s">
        <v>324</v>
      </c>
      <c r="AO1523" t="s">
        <v>324</v>
      </c>
      <c r="AP1523">
        <v>0</v>
      </c>
      <c r="AQ1523" t="s">
        <v>324</v>
      </c>
      <c r="AR1523" t="s">
        <v>324</v>
      </c>
      <c r="AS1523" t="s">
        <v>324</v>
      </c>
      <c r="AT1523" t="s">
        <v>324</v>
      </c>
      <c r="AU1523">
        <v>0</v>
      </c>
      <c r="AV1523" t="s">
        <v>324</v>
      </c>
      <c r="AW1523" t="s">
        <v>324</v>
      </c>
      <c r="AX1523" t="s">
        <v>324</v>
      </c>
      <c r="AY1523" t="s">
        <v>324</v>
      </c>
      <c r="AZ1523">
        <v>0</v>
      </c>
      <c r="BA1523" t="s">
        <v>324</v>
      </c>
      <c r="BB1523" t="s">
        <v>324</v>
      </c>
      <c r="BC1523" t="s">
        <v>324</v>
      </c>
      <c r="BD1523" t="s">
        <v>324</v>
      </c>
      <c r="BE1523">
        <v>0</v>
      </c>
      <c r="BF1523" t="s">
        <v>324</v>
      </c>
      <c r="BG1523" t="s">
        <v>324</v>
      </c>
      <c r="BH1523" t="s">
        <v>324</v>
      </c>
      <c r="BI1523" t="s">
        <v>324</v>
      </c>
      <c r="BJ1523">
        <v>0</v>
      </c>
      <c r="BK1523">
        <v>7.9000000000000001E-2</v>
      </c>
      <c r="BL1523">
        <v>2.1999999999999999E-2</v>
      </c>
      <c r="BM1523">
        <v>0</v>
      </c>
      <c r="BN1523">
        <v>0</v>
      </c>
      <c r="BO1523">
        <v>0.10100000000000001</v>
      </c>
      <c r="BP1523">
        <v>22</v>
      </c>
      <c r="BQ1523">
        <v>5</v>
      </c>
      <c r="BR1523">
        <v>0</v>
      </c>
      <c r="BS1523">
        <v>0</v>
      </c>
      <c r="BT1523">
        <v>27</v>
      </c>
      <c r="BU1523" t="s">
        <v>324</v>
      </c>
      <c r="BV1523" t="s">
        <v>324</v>
      </c>
      <c r="BW1523" t="s">
        <v>324</v>
      </c>
      <c r="BX1523" t="s">
        <v>324</v>
      </c>
      <c r="BY1523">
        <v>0</v>
      </c>
      <c r="BZ1523" t="s">
        <v>324</v>
      </c>
      <c r="CA1523" t="s">
        <v>324</v>
      </c>
      <c r="CB1523" t="s">
        <v>324</v>
      </c>
      <c r="CC1523" t="s">
        <v>324</v>
      </c>
      <c r="CD1523">
        <v>0</v>
      </c>
      <c r="CE1523" t="s">
        <v>324</v>
      </c>
      <c r="CF1523" t="s">
        <v>324</v>
      </c>
      <c r="CG1523" t="s">
        <v>324</v>
      </c>
      <c r="CH1523" t="s">
        <v>324</v>
      </c>
      <c r="CI1523">
        <v>0</v>
      </c>
      <c r="CJ1523" t="s">
        <v>324</v>
      </c>
      <c r="CK1523" t="s">
        <v>324</v>
      </c>
      <c r="CL1523" t="s">
        <v>324</v>
      </c>
      <c r="CM1523" t="s">
        <v>324</v>
      </c>
      <c r="CN1523">
        <v>0</v>
      </c>
      <c r="CO1523">
        <v>354.20499999999998</v>
      </c>
      <c r="CP1523">
        <v>247.09</v>
      </c>
      <c r="CQ1523" t="s">
        <v>179</v>
      </c>
      <c r="CR1523">
        <v>0</v>
      </c>
      <c r="CS1523">
        <v>601.29499999999996</v>
      </c>
      <c r="CT1523">
        <v>45667</v>
      </c>
      <c r="CU1523">
        <v>2592</v>
      </c>
      <c r="CV1523">
        <v>0</v>
      </c>
      <c r="CW1523">
        <v>0</v>
      </c>
      <c r="CX1523">
        <v>48259</v>
      </c>
      <c r="CY1523">
        <v>0</v>
      </c>
      <c r="CZ1523">
        <v>0</v>
      </c>
      <c r="DA1523">
        <v>0</v>
      </c>
      <c r="DB1523">
        <v>0</v>
      </c>
      <c r="DC1523">
        <v>0</v>
      </c>
    </row>
    <row r="1524" spans="1:107" x14ac:dyDescent="0.45">
      <c r="A1524">
        <v>2024</v>
      </c>
      <c r="B1524">
        <v>5</v>
      </c>
      <c r="C1524" t="s">
        <v>146</v>
      </c>
      <c r="D1524">
        <v>5027</v>
      </c>
      <c r="E1524" t="s">
        <v>376</v>
      </c>
      <c r="F1524" t="s">
        <v>323</v>
      </c>
      <c r="G1524" t="s">
        <v>244</v>
      </c>
      <c r="H1524">
        <v>59.93</v>
      </c>
      <c r="I1524">
        <v>24.542000000000002</v>
      </c>
      <c r="J1524">
        <v>1.9119999999999999</v>
      </c>
      <c r="K1524">
        <v>0</v>
      </c>
      <c r="L1524">
        <v>86.384</v>
      </c>
      <c r="M1524">
        <v>6386</v>
      </c>
      <c r="N1524">
        <v>199</v>
      </c>
      <c r="O1524">
        <v>4</v>
      </c>
      <c r="P1524">
        <v>0</v>
      </c>
      <c r="Q1524">
        <v>6589</v>
      </c>
      <c r="R1524">
        <v>1.1200000000000001</v>
      </c>
      <c r="S1524">
        <v>30.5</v>
      </c>
      <c r="T1524">
        <v>4.59</v>
      </c>
      <c r="U1524" t="s">
        <v>324</v>
      </c>
      <c r="V1524">
        <v>36.21</v>
      </c>
      <c r="W1524">
        <v>1720</v>
      </c>
      <c r="X1524">
        <v>475</v>
      </c>
      <c r="Y1524">
        <v>3</v>
      </c>
      <c r="Z1524" t="s">
        <v>324</v>
      </c>
      <c r="AA1524">
        <v>2198</v>
      </c>
      <c r="AB1524" t="s">
        <v>324</v>
      </c>
      <c r="AC1524" t="s">
        <v>324</v>
      </c>
      <c r="AD1524" t="s">
        <v>324</v>
      </c>
      <c r="AE1524" t="s">
        <v>324</v>
      </c>
      <c r="AF1524">
        <v>0</v>
      </c>
      <c r="AG1524" t="s">
        <v>324</v>
      </c>
      <c r="AH1524" t="s">
        <v>324</v>
      </c>
      <c r="AI1524" t="s">
        <v>324</v>
      </c>
      <c r="AJ1524" t="s">
        <v>324</v>
      </c>
      <c r="AK1524">
        <v>0</v>
      </c>
      <c r="AL1524" t="s">
        <v>324</v>
      </c>
      <c r="AM1524" t="s">
        <v>324</v>
      </c>
      <c r="AN1524" t="s">
        <v>324</v>
      </c>
      <c r="AO1524" t="s">
        <v>324</v>
      </c>
      <c r="AP1524">
        <v>0</v>
      </c>
      <c r="AQ1524" t="s">
        <v>324</v>
      </c>
      <c r="AR1524" t="s">
        <v>324</v>
      </c>
      <c r="AS1524" t="s">
        <v>324</v>
      </c>
      <c r="AT1524" t="s">
        <v>324</v>
      </c>
      <c r="AU1524">
        <v>0</v>
      </c>
      <c r="AV1524" t="s">
        <v>324</v>
      </c>
      <c r="AW1524" t="s">
        <v>324</v>
      </c>
      <c r="AX1524" t="s">
        <v>324</v>
      </c>
      <c r="AY1524" t="s">
        <v>324</v>
      </c>
      <c r="AZ1524">
        <v>0</v>
      </c>
      <c r="BA1524" t="s">
        <v>324</v>
      </c>
      <c r="BB1524" t="s">
        <v>324</v>
      </c>
      <c r="BC1524" t="s">
        <v>324</v>
      </c>
      <c r="BD1524" t="s">
        <v>324</v>
      </c>
      <c r="BE1524">
        <v>0</v>
      </c>
      <c r="BF1524" t="s">
        <v>324</v>
      </c>
      <c r="BG1524" t="s">
        <v>324</v>
      </c>
      <c r="BH1524" t="s">
        <v>324</v>
      </c>
      <c r="BI1524" t="s">
        <v>324</v>
      </c>
      <c r="BJ1524">
        <v>0</v>
      </c>
      <c r="BK1524">
        <v>0.10299999999999999</v>
      </c>
      <c r="BL1524">
        <v>0.81200000000000006</v>
      </c>
      <c r="BM1524">
        <v>0</v>
      </c>
      <c r="BN1524">
        <v>0</v>
      </c>
      <c r="BO1524">
        <v>0.91500000000000004</v>
      </c>
      <c r="BP1524">
        <v>18</v>
      </c>
      <c r="BQ1524">
        <v>4</v>
      </c>
      <c r="BR1524">
        <v>0</v>
      </c>
      <c r="BS1524">
        <v>0</v>
      </c>
      <c r="BT1524">
        <v>22</v>
      </c>
      <c r="BU1524" t="s">
        <v>324</v>
      </c>
      <c r="BV1524" t="s">
        <v>324</v>
      </c>
      <c r="BW1524" t="s">
        <v>324</v>
      </c>
      <c r="BX1524" t="s">
        <v>324</v>
      </c>
      <c r="BY1524">
        <v>0</v>
      </c>
      <c r="BZ1524" t="s">
        <v>324</v>
      </c>
      <c r="CA1524" t="s">
        <v>324</v>
      </c>
      <c r="CB1524" t="s">
        <v>324</v>
      </c>
      <c r="CC1524" t="s">
        <v>324</v>
      </c>
      <c r="CD1524">
        <v>0</v>
      </c>
      <c r="CE1524" t="s">
        <v>324</v>
      </c>
      <c r="CF1524" t="s">
        <v>324</v>
      </c>
      <c r="CG1524" t="s">
        <v>324</v>
      </c>
      <c r="CH1524" t="s">
        <v>324</v>
      </c>
      <c r="CI1524">
        <v>0</v>
      </c>
      <c r="CJ1524" t="s">
        <v>324</v>
      </c>
      <c r="CK1524" t="s">
        <v>324</v>
      </c>
      <c r="CL1524" t="s">
        <v>324</v>
      </c>
      <c r="CM1524" t="s">
        <v>324</v>
      </c>
      <c r="CN1524">
        <v>0</v>
      </c>
      <c r="CO1524">
        <v>61.152999999999999</v>
      </c>
      <c r="CP1524">
        <v>55.853999999999999</v>
      </c>
      <c r="CQ1524">
        <v>6.5019999999999998</v>
      </c>
      <c r="CR1524">
        <v>0</v>
      </c>
      <c r="CS1524">
        <v>123.509</v>
      </c>
      <c r="CT1524">
        <v>8124</v>
      </c>
      <c r="CU1524">
        <v>678</v>
      </c>
      <c r="CV1524">
        <v>7</v>
      </c>
      <c r="CW1524">
        <v>0</v>
      </c>
      <c r="CX1524">
        <v>8809</v>
      </c>
      <c r="CY1524">
        <v>0</v>
      </c>
      <c r="CZ1524">
        <v>0</v>
      </c>
      <c r="DA1524">
        <v>0</v>
      </c>
      <c r="DB1524">
        <v>0</v>
      </c>
      <c r="DC1524">
        <v>0</v>
      </c>
    </row>
    <row r="1525" spans="1:107" x14ac:dyDescent="0.45">
      <c r="A1525">
        <v>2024</v>
      </c>
      <c r="B1525">
        <v>5</v>
      </c>
      <c r="C1525" t="s">
        <v>146</v>
      </c>
      <c r="D1525">
        <v>15263</v>
      </c>
      <c r="E1525" t="s">
        <v>429</v>
      </c>
      <c r="F1525" t="s">
        <v>323</v>
      </c>
      <c r="G1525" t="s">
        <v>244</v>
      </c>
      <c r="H1525">
        <v>72.242999999999995</v>
      </c>
      <c r="I1525">
        <v>35.375</v>
      </c>
      <c r="J1525">
        <v>15.311</v>
      </c>
      <c r="K1525">
        <v>0</v>
      </c>
      <c r="L1525">
        <v>122.929</v>
      </c>
      <c r="M1525">
        <v>7813</v>
      </c>
      <c r="N1525">
        <v>179</v>
      </c>
      <c r="O1525">
        <v>13</v>
      </c>
      <c r="P1525">
        <v>0</v>
      </c>
      <c r="Q1525">
        <v>8005</v>
      </c>
      <c r="R1525">
        <v>0.44800000000000001</v>
      </c>
      <c r="S1525">
        <v>3.262</v>
      </c>
      <c r="T1525">
        <v>0</v>
      </c>
      <c r="U1525">
        <v>0</v>
      </c>
      <c r="V1525">
        <v>3.71</v>
      </c>
      <c r="W1525">
        <v>12</v>
      </c>
      <c r="X1525">
        <v>16</v>
      </c>
      <c r="Y1525">
        <v>0</v>
      </c>
      <c r="Z1525">
        <v>0</v>
      </c>
      <c r="AA1525">
        <v>28</v>
      </c>
      <c r="AB1525">
        <v>0</v>
      </c>
      <c r="AC1525">
        <v>0</v>
      </c>
      <c r="AD1525">
        <v>0</v>
      </c>
      <c r="AE1525">
        <v>0</v>
      </c>
      <c r="AF1525">
        <v>0</v>
      </c>
      <c r="AG1525">
        <v>4.9560000000000004</v>
      </c>
      <c r="AH1525">
        <v>0.03</v>
      </c>
      <c r="AI1525">
        <v>0</v>
      </c>
      <c r="AJ1525">
        <v>0</v>
      </c>
      <c r="AK1525">
        <v>4.9859999999999998</v>
      </c>
      <c r="AL1525">
        <v>312</v>
      </c>
      <c r="AM1525">
        <v>2</v>
      </c>
      <c r="AN1525">
        <v>0</v>
      </c>
      <c r="AO1525">
        <v>0</v>
      </c>
      <c r="AP1525">
        <v>314</v>
      </c>
      <c r="AQ1525">
        <v>0</v>
      </c>
      <c r="AR1525">
        <v>0</v>
      </c>
      <c r="AS1525">
        <v>0</v>
      </c>
      <c r="AT1525">
        <v>0</v>
      </c>
      <c r="AU1525">
        <v>0</v>
      </c>
      <c r="AV1525">
        <v>0</v>
      </c>
      <c r="AW1525">
        <v>0</v>
      </c>
      <c r="AX1525">
        <v>0</v>
      </c>
      <c r="AY1525">
        <v>0</v>
      </c>
      <c r="AZ1525">
        <v>0</v>
      </c>
      <c r="BA1525">
        <v>0</v>
      </c>
      <c r="BB1525">
        <v>0</v>
      </c>
      <c r="BC1525">
        <v>0</v>
      </c>
      <c r="BD1525">
        <v>0</v>
      </c>
      <c r="BE1525">
        <v>0</v>
      </c>
      <c r="BF1525">
        <v>0</v>
      </c>
      <c r="BG1525">
        <v>0</v>
      </c>
      <c r="BH1525">
        <v>0</v>
      </c>
      <c r="BI1525">
        <v>0</v>
      </c>
      <c r="BJ1525">
        <v>0</v>
      </c>
      <c r="BK1525">
        <v>9.5000000000000001E-2</v>
      </c>
      <c r="BL1525">
        <v>2.3E-2</v>
      </c>
      <c r="BM1525">
        <v>0</v>
      </c>
      <c r="BN1525">
        <v>0</v>
      </c>
      <c r="BO1525">
        <v>0.11799999999999999</v>
      </c>
      <c r="BP1525">
        <v>28</v>
      </c>
      <c r="BQ1525">
        <v>6</v>
      </c>
      <c r="BR1525">
        <v>0</v>
      </c>
      <c r="BS1525">
        <v>0</v>
      </c>
      <c r="BT1525">
        <v>34</v>
      </c>
      <c r="BU1525">
        <v>0</v>
      </c>
      <c r="BV1525">
        <v>0</v>
      </c>
      <c r="BW1525">
        <v>0</v>
      </c>
      <c r="BX1525">
        <v>0</v>
      </c>
      <c r="BY1525">
        <v>0</v>
      </c>
      <c r="BZ1525">
        <v>0</v>
      </c>
      <c r="CA1525">
        <v>0</v>
      </c>
      <c r="CB1525">
        <v>0</v>
      </c>
      <c r="CC1525">
        <v>0</v>
      </c>
      <c r="CD1525">
        <v>0</v>
      </c>
      <c r="CE1525">
        <v>0</v>
      </c>
      <c r="CF1525">
        <v>0</v>
      </c>
      <c r="CG1525">
        <v>0</v>
      </c>
      <c r="CH1525">
        <v>0</v>
      </c>
      <c r="CI1525">
        <v>0</v>
      </c>
      <c r="CJ1525">
        <v>0</v>
      </c>
      <c r="CK1525">
        <v>0</v>
      </c>
      <c r="CL1525">
        <v>0</v>
      </c>
      <c r="CM1525">
        <v>0</v>
      </c>
      <c r="CN1525">
        <v>0</v>
      </c>
      <c r="CO1525">
        <v>72.786000000000001</v>
      </c>
      <c r="CP1525">
        <v>38.659999999999997</v>
      </c>
      <c r="CQ1525">
        <v>15.311</v>
      </c>
      <c r="CR1525">
        <v>0</v>
      </c>
      <c r="CS1525">
        <v>126.75700000000001</v>
      </c>
      <c r="CT1525">
        <v>7853</v>
      </c>
      <c r="CU1525">
        <v>201</v>
      </c>
      <c r="CV1525">
        <v>13</v>
      </c>
      <c r="CW1525">
        <v>0</v>
      </c>
      <c r="CX1525">
        <v>8067</v>
      </c>
      <c r="CY1525">
        <v>0</v>
      </c>
      <c r="CZ1525">
        <v>0</v>
      </c>
      <c r="DA1525">
        <v>0</v>
      </c>
      <c r="DB1525">
        <v>0</v>
      </c>
      <c r="DC1525">
        <v>0</v>
      </c>
    </row>
    <row r="1526" spans="1:107" x14ac:dyDescent="0.45">
      <c r="A1526">
        <v>2024</v>
      </c>
      <c r="B1526">
        <v>5</v>
      </c>
      <c r="C1526" t="s">
        <v>146</v>
      </c>
      <c r="D1526">
        <v>15270</v>
      </c>
      <c r="E1526" t="s">
        <v>375</v>
      </c>
      <c r="F1526" t="s">
        <v>323</v>
      </c>
      <c r="G1526" t="s">
        <v>244</v>
      </c>
      <c r="H1526">
        <v>272.65899999999999</v>
      </c>
      <c r="I1526">
        <v>54.14</v>
      </c>
      <c r="J1526" t="s">
        <v>324</v>
      </c>
      <c r="K1526" t="s">
        <v>324</v>
      </c>
      <c r="L1526">
        <v>326.79899999999998</v>
      </c>
      <c r="M1526">
        <v>33464</v>
      </c>
      <c r="N1526">
        <v>389</v>
      </c>
      <c r="O1526" t="s">
        <v>324</v>
      </c>
      <c r="P1526" t="s">
        <v>324</v>
      </c>
      <c r="Q1526">
        <v>33853</v>
      </c>
      <c r="R1526">
        <v>2.4359999999999999</v>
      </c>
      <c r="S1526">
        <v>12.356</v>
      </c>
      <c r="T1526" t="s">
        <v>324</v>
      </c>
      <c r="U1526" t="s">
        <v>324</v>
      </c>
      <c r="V1526">
        <v>14.792</v>
      </c>
      <c r="W1526">
        <v>5477</v>
      </c>
      <c r="X1526">
        <v>521</v>
      </c>
      <c r="Y1526" t="s">
        <v>324</v>
      </c>
      <c r="Z1526" t="s">
        <v>324</v>
      </c>
      <c r="AA1526">
        <v>5998</v>
      </c>
      <c r="AB1526" t="s">
        <v>324</v>
      </c>
      <c r="AC1526" t="s">
        <v>324</v>
      </c>
      <c r="AD1526" t="s">
        <v>324</v>
      </c>
      <c r="AE1526" t="s">
        <v>324</v>
      </c>
      <c r="AF1526">
        <v>0</v>
      </c>
      <c r="AG1526" t="s">
        <v>324</v>
      </c>
      <c r="AH1526" t="s">
        <v>324</v>
      </c>
      <c r="AI1526" t="s">
        <v>324</v>
      </c>
      <c r="AJ1526" t="s">
        <v>324</v>
      </c>
      <c r="AK1526">
        <v>0</v>
      </c>
      <c r="AL1526" t="s">
        <v>324</v>
      </c>
      <c r="AM1526" t="s">
        <v>324</v>
      </c>
      <c r="AN1526" t="s">
        <v>324</v>
      </c>
      <c r="AO1526" t="s">
        <v>324</v>
      </c>
      <c r="AP1526">
        <v>0</v>
      </c>
      <c r="AQ1526" t="s">
        <v>324</v>
      </c>
      <c r="AR1526" t="s">
        <v>324</v>
      </c>
      <c r="AS1526" t="s">
        <v>324</v>
      </c>
      <c r="AT1526" t="s">
        <v>324</v>
      </c>
      <c r="AU1526">
        <v>0</v>
      </c>
      <c r="AV1526" t="s">
        <v>324</v>
      </c>
      <c r="AW1526" t="s">
        <v>324</v>
      </c>
      <c r="AX1526" t="s">
        <v>324</v>
      </c>
      <c r="AY1526" t="s">
        <v>324</v>
      </c>
      <c r="AZ1526">
        <v>0</v>
      </c>
      <c r="BA1526" t="s">
        <v>324</v>
      </c>
      <c r="BB1526" t="s">
        <v>324</v>
      </c>
      <c r="BC1526" t="s">
        <v>324</v>
      </c>
      <c r="BD1526" t="s">
        <v>324</v>
      </c>
      <c r="BE1526">
        <v>0</v>
      </c>
      <c r="BF1526" t="s">
        <v>324</v>
      </c>
      <c r="BG1526" t="s">
        <v>324</v>
      </c>
      <c r="BH1526" t="s">
        <v>324</v>
      </c>
      <c r="BI1526" t="s">
        <v>324</v>
      </c>
      <c r="BJ1526">
        <v>0</v>
      </c>
      <c r="BK1526">
        <v>1.6E-2</v>
      </c>
      <c r="BL1526">
        <v>2E-3</v>
      </c>
      <c r="BM1526" t="s">
        <v>324</v>
      </c>
      <c r="BN1526" t="s">
        <v>324</v>
      </c>
      <c r="BO1526">
        <v>1.7999999999999999E-2</v>
      </c>
      <c r="BP1526">
        <v>1</v>
      </c>
      <c r="BQ1526">
        <v>1</v>
      </c>
      <c r="BR1526" t="s">
        <v>324</v>
      </c>
      <c r="BS1526" t="s">
        <v>324</v>
      </c>
      <c r="BT1526">
        <v>2</v>
      </c>
      <c r="BU1526" t="s">
        <v>324</v>
      </c>
      <c r="BV1526" t="s">
        <v>324</v>
      </c>
      <c r="BW1526" t="s">
        <v>324</v>
      </c>
      <c r="BX1526" t="s">
        <v>324</v>
      </c>
      <c r="BY1526">
        <v>0</v>
      </c>
      <c r="BZ1526" t="s">
        <v>324</v>
      </c>
      <c r="CA1526" t="s">
        <v>324</v>
      </c>
      <c r="CB1526" t="s">
        <v>324</v>
      </c>
      <c r="CC1526" t="s">
        <v>324</v>
      </c>
      <c r="CD1526">
        <v>0</v>
      </c>
      <c r="CE1526" t="s">
        <v>324</v>
      </c>
      <c r="CF1526" t="s">
        <v>324</v>
      </c>
      <c r="CG1526" t="s">
        <v>324</v>
      </c>
      <c r="CH1526" t="s">
        <v>324</v>
      </c>
      <c r="CI1526">
        <v>0</v>
      </c>
      <c r="CJ1526" t="s">
        <v>324</v>
      </c>
      <c r="CK1526" t="s">
        <v>324</v>
      </c>
      <c r="CL1526" t="s">
        <v>324</v>
      </c>
      <c r="CM1526" t="s">
        <v>324</v>
      </c>
      <c r="CN1526">
        <v>0</v>
      </c>
      <c r="CO1526">
        <v>275.11099999999999</v>
      </c>
      <c r="CP1526">
        <v>66.498000000000005</v>
      </c>
      <c r="CQ1526" t="s">
        <v>179</v>
      </c>
      <c r="CR1526">
        <v>0</v>
      </c>
      <c r="CS1526">
        <v>341.60899999999998</v>
      </c>
      <c r="CT1526">
        <v>38942</v>
      </c>
      <c r="CU1526">
        <v>911</v>
      </c>
      <c r="CV1526">
        <v>0</v>
      </c>
      <c r="CW1526">
        <v>0</v>
      </c>
      <c r="CX1526">
        <v>39853</v>
      </c>
      <c r="CY1526">
        <v>0</v>
      </c>
      <c r="CZ1526">
        <v>0</v>
      </c>
      <c r="DA1526">
        <v>0</v>
      </c>
      <c r="DB1526">
        <v>0</v>
      </c>
      <c r="DC1526">
        <v>0</v>
      </c>
    </row>
    <row r="1527" spans="1:107" x14ac:dyDescent="0.45">
      <c r="A1527">
        <v>2024</v>
      </c>
      <c r="B1527">
        <v>5</v>
      </c>
      <c r="C1527" t="s">
        <v>146</v>
      </c>
      <c r="D1527">
        <v>17637</v>
      </c>
      <c r="E1527" t="s">
        <v>430</v>
      </c>
      <c r="F1527" t="s">
        <v>323</v>
      </c>
      <c r="G1527" t="s">
        <v>244</v>
      </c>
      <c r="H1527">
        <v>79.784999999999997</v>
      </c>
      <c r="I1527">
        <v>4.851</v>
      </c>
      <c r="J1527">
        <v>0</v>
      </c>
      <c r="K1527">
        <v>0</v>
      </c>
      <c r="L1527">
        <v>84.635999999999996</v>
      </c>
      <c r="M1527">
        <v>8691</v>
      </c>
      <c r="N1527">
        <v>66</v>
      </c>
      <c r="O1527">
        <v>0</v>
      </c>
      <c r="P1527">
        <v>0</v>
      </c>
      <c r="Q1527">
        <v>8757</v>
      </c>
      <c r="R1527">
        <v>0</v>
      </c>
      <c r="S1527">
        <v>0</v>
      </c>
      <c r="T1527">
        <v>0</v>
      </c>
      <c r="U1527">
        <v>0</v>
      </c>
      <c r="V1527">
        <v>0</v>
      </c>
      <c r="W1527">
        <v>0</v>
      </c>
      <c r="X1527">
        <v>0</v>
      </c>
      <c r="Y1527">
        <v>0</v>
      </c>
      <c r="Z1527">
        <v>0</v>
      </c>
      <c r="AA1527">
        <v>0</v>
      </c>
      <c r="AB1527">
        <v>5368.8850000000002</v>
      </c>
      <c r="AC1527">
        <v>163.285</v>
      </c>
      <c r="AD1527">
        <v>0</v>
      </c>
      <c r="AE1527">
        <v>0</v>
      </c>
      <c r="AF1527">
        <v>5532.17</v>
      </c>
      <c r="AG1527">
        <v>1.1719999999999999</v>
      </c>
      <c r="AH1527">
        <v>0</v>
      </c>
      <c r="AI1527">
        <v>0</v>
      </c>
      <c r="AJ1527">
        <v>0</v>
      </c>
      <c r="AK1527">
        <v>1.1719999999999999</v>
      </c>
      <c r="AL1527">
        <v>167</v>
      </c>
      <c r="AM1527">
        <v>0</v>
      </c>
      <c r="AN1527">
        <v>0</v>
      </c>
      <c r="AO1527">
        <v>0</v>
      </c>
      <c r="AP1527">
        <v>167</v>
      </c>
      <c r="AQ1527">
        <v>2.78</v>
      </c>
      <c r="AR1527">
        <v>0</v>
      </c>
      <c r="AS1527">
        <v>0</v>
      </c>
      <c r="AT1527">
        <v>0</v>
      </c>
      <c r="AU1527">
        <v>2.78</v>
      </c>
      <c r="AV1527">
        <v>0</v>
      </c>
      <c r="AW1527">
        <v>0</v>
      </c>
      <c r="AX1527">
        <v>0</v>
      </c>
      <c r="AY1527">
        <v>0</v>
      </c>
      <c r="AZ1527">
        <v>0</v>
      </c>
      <c r="BA1527">
        <v>0</v>
      </c>
      <c r="BB1527">
        <v>0</v>
      </c>
      <c r="BC1527">
        <v>0</v>
      </c>
      <c r="BD1527">
        <v>0</v>
      </c>
      <c r="BE1527">
        <v>0</v>
      </c>
      <c r="BF1527">
        <v>0</v>
      </c>
      <c r="BG1527">
        <v>0</v>
      </c>
      <c r="BH1527">
        <v>0</v>
      </c>
      <c r="BI1527">
        <v>0</v>
      </c>
      <c r="BJ1527">
        <v>0</v>
      </c>
      <c r="BK1527">
        <v>0.02</v>
      </c>
      <c r="BL1527">
        <v>1.6E-2</v>
      </c>
      <c r="BM1527">
        <v>0</v>
      </c>
      <c r="BN1527">
        <v>0</v>
      </c>
      <c r="BO1527">
        <v>3.5999999999999997E-2</v>
      </c>
      <c r="BP1527">
        <v>3</v>
      </c>
      <c r="BQ1527">
        <v>3</v>
      </c>
      <c r="BR1527">
        <v>0</v>
      </c>
      <c r="BS1527">
        <v>0</v>
      </c>
      <c r="BT1527">
        <v>6</v>
      </c>
      <c r="BU1527">
        <v>1.5669999999999999</v>
      </c>
      <c r="BV1527">
        <v>0.24</v>
      </c>
      <c r="BW1527">
        <v>0</v>
      </c>
      <c r="BX1527">
        <v>0</v>
      </c>
      <c r="BY1527">
        <v>1.8069999999999999</v>
      </c>
      <c r="BZ1527">
        <v>0</v>
      </c>
      <c r="CA1527">
        <v>0.32</v>
      </c>
      <c r="CB1527">
        <v>0</v>
      </c>
      <c r="CC1527">
        <v>0</v>
      </c>
      <c r="CD1527">
        <v>0.32</v>
      </c>
      <c r="CE1527">
        <v>0</v>
      </c>
      <c r="CF1527">
        <v>1</v>
      </c>
      <c r="CG1527">
        <v>0</v>
      </c>
      <c r="CH1527">
        <v>0</v>
      </c>
      <c r="CI1527">
        <v>1</v>
      </c>
      <c r="CJ1527">
        <v>0</v>
      </c>
      <c r="CK1527">
        <v>0</v>
      </c>
      <c r="CL1527">
        <v>0</v>
      </c>
      <c r="CM1527">
        <v>0</v>
      </c>
      <c r="CN1527">
        <v>0</v>
      </c>
      <c r="CO1527">
        <v>79.805000000000007</v>
      </c>
      <c r="CP1527">
        <v>5.1870000000000003</v>
      </c>
      <c r="CQ1527" t="s">
        <v>179</v>
      </c>
      <c r="CR1527">
        <v>0</v>
      </c>
      <c r="CS1527">
        <v>84.992000000000004</v>
      </c>
      <c r="CT1527">
        <v>8694</v>
      </c>
      <c r="CU1527">
        <v>70</v>
      </c>
      <c r="CV1527">
        <v>0</v>
      </c>
      <c r="CW1527">
        <v>0</v>
      </c>
      <c r="CX1527">
        <v>8764</v>
      </c>
      <c r="CY1527">
        <v>5370.4520000000002</v>
      </c>
      <c r="CZ1527">
        <v>163.52500000000001</v>
      </c>
      <c r="DA1527">
        <v>0</v>
      </c>
      <c r="DB1527">
        <v>0</v>
      </c>
      <c r="DC1527">
        <v>5533.9769999999999</v>
      </c>
    </row>
    <row r="1528" spans="1:107" x14ac:dyDescent="0.45">
      <c r="A1528">
        <v>2024</v>
      </c>
      <c r="B1528">
        <v>5</v>
      </c>
      <c r="C1528" t="s">
        <v>146</v>
      </c>
      <c r="D1528">
        <v>99999</v>
      </c>
      <c r="E1528" t="s">
        <v>329</v>
      </c>
      <c r="F1528" t="s">
        <v>323</v>
      </c>
      <c r="H1528">
        <v>39.021999999999998</v>
      </c>
      <c r="I1528">
        <v>22.884</v>
      </c>
      <c r="J1528">
        <v>0.748</v>
      </c>
      <c r="K1528" t="s">
        <v>324</v>
      </c>
      <c r="L1528">
        <v>62.654000000000003</v>
      </c>
      <c r="M1528" t="s">
        <v>324</v>
      </c>
      <c r="N1528" t="s">
        <v>324</v>
      </c>
      <c r="O1528" t="s">
        <v>324</v>
      </c>
      <c r="P1528" t="s">
        <v>324</v>
      </c>
      <c r="Q1528" t="s">
        <v>324</v>
      </c>
      <c r="R1528" t="s">
        <v>324</v>
      </c>
      <c r="S1528" t="s">
        <v>324</v>
      </c>
      <c r="T1528" t="s">
        <v>324</v>
      </c>
      <c r="U1528" t="s">
        <v>324</v>
      </c>
      <c r="V1528" t="s">
        <v>324</v>
      </c>
      <c r="W1528" t="s">
        <v>324</v>
      </c>
      <c r="X1528" t="s">
        <v>324</v>
      </c>
      <c r="Y1528" t="s">
        <v>324</v>
      </c>
      <c r="Z1528" t="s">
        <v>324</v>
      </c>
      <c r="AA1528" t="s">
        <v>324</v>
      </c>
      <c r="AB1528" t="s">
        <v>324</v>
      </c>
      <c r="AC1528" t="s">
        <v>324</v>
      </c>
      <c r="AD1528" t="s">
        <v>324</v>
      </c>
      <c r="AE1528" t="s">
        <v>324</v>
      </c>
      <c r="AF1528" t="s">
        <v>324</v>
      </c>
      <c r="AG1528" t="s">
        <v>324</v>
      </c>
      <c r="AH1528" t="s">
        <v>324</v>
      </c>
      <c r="AI1528" t="s">
        <v>324</v>
      </c>
      <c r="AJ1528" t="s">
        <v>324</v>
      </c>
      <c r="AK1528" t="s">
        <v>324</v>
      </c>
      <c r="AL1528" t="s">
        <v>324</v>
      </c>
      <c r="AM1528" t="s">
        <v>324</v>
      </c>
      <c r="AN1528" t="s">
        <v>324</v>
      </c>
      <c r="AO1528" t="s">
        <v>324</v>
      </c>
      <c r="AP1528" t="s">
        <v>324</v>
      </c>
      <c r="AQ1528" t="s">
        <v>324</v>
      </c>
      <c r="AR1528" t="s">
        <v>324</v>
      </c>
      <c r="AS1528" t="s">
        <v>324</v>
      </c>
      <c r="AT1528" t="s">
        <v>324</v>
      </c>
      <c r="AU1528" t="s">
        <v>324</v>
      </c>
      <c r="AV1528" t="s">
        <v>324</v>
      </c>
      <c r="AW1528" t="s">
        <v>324</v>
      </c>
      <c r="AX1528" t="s">
        <v>324</v>
      </c>
      <c r="AY1528" t="s">
        <v>324</v>
      </c>
      <c r="AZ1528" t="s">
        <v>324</v>
      </c>
      <c r="BA1528" t="s">
        <v>324</v>
      </c>
      <c r="BB1528" t="s">
        <v>324</v>
      </c>
      <c r="BC1528" t="s">
        <v>324</v>
      </c>
      <c r="BD1528" t="s">
        <v>324</v>
      </c>
      <c r="BE1528" t="s">
        <v>324</v>
      </c>
      <c r="BF1528" t="s">
        <v>324</v>
      </c>
      <c r="BG1528" t="s">
        <v>324</v>
      </c>
      <c r="BH1528" t="s">
        <v>324</v>
      </c>
      <c r="BI1528" t="s">
        <v>324</v>
      </c>
      <c r="BJ1528" t="s">
        <v>324</v>
      </c>
      <c r="BK1528" t="s">
        <v>324</v>
      </c>
      <c r="BL1528" t="s">
        <v>324</v>
      </c>
      <c r="BM1528" t="s">
        <v>324</v>
      </c>
      <c r="BN1528" t="s">
        <v>324</v>
      </c>
      <c r="BO1528" t="s">
        <v>324</v>
      </c>
      <c r="BP1528" t="s">
        <v>324</v>
      </c>
      <c r="BQ1528" t="s">
        <v>324</v>
      </c>
      <c r="BR1528" t="s">
        <v>324</v>
      </c>
      <c r="BS1528" t="s">
        <v>324</v>
      </c>
      <c r="BT1528" t="s">
        <v>324</v>
      </c>
      <c r="BU1528" t="s">
        <v>324</v>
      </c>
      <c r="BV1528" t="s">
        <v>324</v>
      </c>
      <c r="BW1528" t="s">
        <v>324</v>
      </c>
      <c r="BX1528" t="s">
        <v>324</v>
      </c>
      <c r="BY1528" t="s">
        <v>324</v>
      </c>
      <c r="BZ1528" t="s">
        <v>324</v>
      </c>
      <c r="CA1528" t="s">
        <v>324</v>
      </c>
      <c r="CB1528" t="s">
        <v>324</v>
      </c>
      <c r="CC1528" t="s">
        <v>324</v>
      </c>
      <c r="CD1528" t="s">
        <v>324</v>
      </c>
      <c r="CE1528" t="s">
        <v>324</v>
      </c>
      <c r="CF1528" t="s">
        <v>324</v>
      </c>
      <c r="CG1528" t="s">
        <v>324</v>
      </c>
      <c r="CH1528" t="s">
        <v>324</v>
      </c>
      <c r="CI1528" t="s">
        <v>324</v>
      </c>
      <c r="CJ1528" t="s">
        <v>324</v>
      </c>
      <c r="CK1528" t="s">
        <v>324</v>
      </c>
      <c r="CL1528" t="s">
        <v>324</v>
      </c>
      <c r="CM1528" t="s">
        <v>324</v>
      </c>
      <c r="CN1528" t="s">
        <v>324</v>
      </c>
      <c r="CO1528">
        <v>39.021999999999998</v>
      </c>
      <c r="CP1528">
        <v>22.884</v>
      </c>
      <c r="CQ1528">
        <v>0.748</v>
      </c>
      <c r="CR1528" t="s">
        <v>324</v>
      </c>
      <c r="CS1528">
        <v>62.654000000000003</v>
      </c>
      <c r="CT1528" t="s">
        <v>324</v>
      </c>
      <c r="CU1528" t="s">
        <v>324</v>
      </c>
      <c r="CV1528" t="s">
        <v>324</v>
      </c>
      <c r="CW1528" t="s">
        <v>324</v>
      </c>
      <c r="CX1528" t="s">
        <v>324</v>
      </c>
      <c r="CY1528" t="s">
        <v>324</v>
      </c>
      <c r="CZ1528" t="s">
        <v>324</v>
      </c>
      <c r="DA1528" t="s">
        <v>324</v>
      </c>
      <c r="DB1528" t="s">
        <v>324</v>
      </c>
      <c r="DC1528" t="s">
        <v>324</v>
      </c>
    </row>
    <row r="1529" spans="1:107" x14ac:dyDescent="0.45">
      <c r="A1529">
        <v>2024</v>
      </c>
      <c r="B1529">
        <v>5</v>
      </c>
      <c r="C1529" t="s">
        <v>143</v>
      </c>
      <c r="D1529">
        <v>1179</v>
      </c>
      <c r="E1529" t="s">
        <v>431</v>
      </c>
      <c r="F1529" t="s">
        <v>323</v>
      </c>
      <c r="G1529" t="s">
        <v>244</v>
      </c>
      <c r="H1529">
        <v>11.569000000000001</v>
      </c>
      <c r="I1529">
        <v>27.6</v>
      </c>
      <c r="J1529">
        <v>2.5999999999999999E-2</v>
      </c>
      <c r="K1529">
        <v>0</v>
      </c>
      <c r="L1529">
        <v>39.195</v>
      </c>
      <c r="M1529">
        <v>1615</v>
      </c>
      <c r="N1529">
        <v>218</v>
      </c>
      <c r="O1529">
        <v>1</v>
      </c>
      <c r="P1529">
        <v>0</v>
      </c>
      <c r="Q1529">
        <v>1834</v>
      </c>
      <c r="R1529">
        <v>0.58599999999999997</v>
      </c>
      <c r="S1529">
        <v>54.140999999999998</v>
      </c>
      <c r="T1529">
        <v>0</v>
      </c>
      <c r="U1529">
        <v>0</v>
      </c>
      <c r="V1529">
        <v>54.726999999999997</v>
      </c>
      <c r="W1529">
        <v>122</v>
      </c>
      <c r="X1529">
        <v>4717</v>
      </c>
      <c r="Y1529">
        <v>0</v>
      </c>
      <c r="Z1529">
        <v>0</v>
      </c>
      <c r="AA1529">
        <v>4839</v>
      </c>
      <c r="AB1529" t="s">
        <v>324</v>
      </c>
      <c r="AC1529" t="s">
        <v>324</v>
      </c>
      <c r="AD1529" t="s">
        <v>324</v>
      </c>
      <c r="AE1529" t="s">
        <v>324</v>
      </c>
      <c r="AF1529">
        <v>0</v>
      </c>
      <c r="AG1529">
        <v>0.183</v>
      </c>
      <c r="AH1529">
        <v>0</v>
      </c>
      <c r="AI1529">
        <v>0</v>
      </c>
      <c r="AJ1529">
        <v>0</v>
      </c>
      <c r="AK1529">
        <v>0.183</v>
      </c>
      <c r="AL1529">
        <v>24</v>
      </c>
      <c r="AM1529">
        <v>0</v>
      </c>
      <c r="AN1529">
        <v>0</v>
      </c>
      <c r="AO1529">
        <v>0</v>
      </c>
      <c r="AP1529">
        <v>24</v>
      </c>
      <c r="AQ1529">
        <v>0.443</v>
      </c>
      <c r="AR1529">
        <v>0</v>
      </c>
      <c r="AS1529">
        <v>0</v>
      </c>
      <c r="AT1529">
        <v>0</v>
      </c>
      <c r="AU1529">
        <v>0.443</v>
      </c>
      <c r="AV1529">
        <v>0</v>
      </c>
      <c r="AW1529">
        <v>0</v>
      </c>
      <c r="AX1529">
        <v>0</v>
      </c>
      <c r="AY1529">
        <v>0</v>
      </c>
      <c r="AZ1529">
        <v>0</v>
      </c>
      <c r="BA1529">
        <v>0</v>
      </c>
      <c r="BB1529">
        <v>0</v>
      </c>
      <c r="BC1529">
        <v>0</v>
      </c>
      <c r="BD1529">
        <v>0</v>
      </c>
      <c r="BE1529">
        <v>0</v>
      </c>
      <c r="BF1529">
        <v>0</v>
      </c>
      <c r="BG1529">
        <v>0</v>
      </c>
      <c r="BH1529">
        <v>0</v>
      </c>
      <c r="BI1529">
        <v>0</v>
      </c>
      <c r="BJ1529">
        <v>0</v>
      </c>
      <c r="BK1529">
        <v>0.33600000000000002</v>
      </c>
      <c r="BL1529">
        <v>0.182</v>
      </c>
      <c r="BM1529">
        <v>0.6</v>
      </c>
      <c r="BN1529">
        <v>0</v>
      </c>
      <c r="BO1529">
        <v>1.1180000000000001</v>
      </c>
      <c r="BP1529">
        <v>95</v>
      </c>
      <c r="BQ1529">
        <v>17</v>
      </c>
      <c r="BR1529">
        <v>1</v>
      </c>
      <c r="BS1529">
        <v>0</v>
      </c>
      <c r="BT1529">
        <v>113</v>
      </c>
      <c r="BU1529" t="s">
        <v>324</v>
      </c>
      <c r="BV1529" t="s">
        <v>324</v>
      </c>
      <c r="BW1529" t="s">
        <v>324</v>
      </c>
      <c r="BX1529" t="s">
        <v>324</v>
      </c>
      <c r="BY1529">
        <v>0</v>
      </c>
      <c r="BZ1529">
        <v>0</v>
      </c>
      <c r="CA1529">
        <v>4.3550000000000004</v>
      </c>
      <c r="CB1529">
        <v>1.92</v>
      </c>
      <c r="CC1529">
        <v>0</v>
      </c>
      <c r="CD1529">
        <v>6.2750000000000004</v>
      </c>
      <c r="CE1529">
        <v>0</v>
      </c>
      <c r="CF1529">
        <v>7</v>
      </c>
      <c r="CG1529">
        <v>1</v>
      </c>
      <c r="CH1529">
        <v>0</v>
      </c>
      <c r="CI1529">
        <v>8</v>
      </c>
      <c r="CJ1529" t="s">
        <v>324</v>
      </c>
      <c r="CK1529" t="s">
        <v>324</v>
      </c>
      <c r="CL1529" t="s">
        <v>324</v>
      </c>
      <c r="CM1529" t="s">
        <v>324</v>
      </c>
      <c r="CN1529">
        <v>0</v>
      </c>
      <c r="CO1529">
        <v>12.491</v>
      </c>
      <c r="CP1529">
        <v>86.278000000000006</v>
      </c>
      <c r="CQ1529">
        <v>2.5459999999999998</v>
      </c>
      <c r="CR1529">
        <v>0</v>
      </c>
      <c r="CS1529">
        <v>101.315</v>
      </c>
      <c r="CT1529">
        <v>1832</v>
      </c>
      <c r="CU1529">
        <v>4959</v>
      </c>
      <c r="CV1529">
        <v>3</v>
      </c>
      <c r="CW1529">
        <v>0</v>
      </c>
      <c r="CX1529">
        <v>6794</v>
      </c>
      <c r="CY1529">
        <v>0</v>
      </c>
      <c r="CZ1529">
        <v>0</v>
      </c>
      <c r="DA1529">
        <v>0</v>
      </c>
      <c r="DB1529">
        <v>0</v>
      </c>
      <c r="DC1529">
        <v>0</v>
      </c>
    </row>
    <row r="1530" spans="1:107" x14ac:dyDescent="0.45">
      <c r="A1530">
        <v>2024</v>
      </c>
      <c r="B1530">
        <v>5</v>
      </c>
      <c r="C1530" t="s">
        <v>143</v>
      </c>
      <c r="D1530">
        <v>3266</v>
      </c>
      <c r="E1530" t="s">
        <v>432</v>
      </c>
      <c r="F1530" t="s">
        <v>323</v>
      </c>
      <c r="G1530" t="s">
        <v>244</v>
      </c>
      <c r="H1530">
        <v>88.361999999999995</v>
      </c>
      <c r="I1530">
        <v>540.39400000000001</v>
      </c>
      <c r="J1530">
        <v>0</v>
      </c>
      <c r="K1530">
        <v>0</v>
      </c>
      <c r="L1530">
        <v>628.75599999999997</v>
      </c>
      <c r="M1530">
        <v>10810</v>
      </c>
      <c r="N1530">
        <v>960</v>
      </c>
      <c r="O1530">
        <v>0</v>
      </c>
      <c r="P1530">
        <v>0</v>
      </c>
      <c r="Q1530">
        <v>11770</v>
      </c>
      <c r="R1530">
        <v>0</v>
      </c>
      <c r="S1530">
        <v>471.815</v>
      </c>
      <c r="T1530">
        <v>0</v>
      </c>
      <c r="U1530">
        <v>0</v>
      </c>
      <c r="V1530">
        <v>471.815</v>
      </c>
      <c r="W1530">
        <v>0</v>
      </c>
      <c r="X1530">
        <v>43217</v>
      </c>
      <c r="Y1530">
        <v>0</v>
      </c>
      <c r="Z1530">
        <v>0</v>
      </c>
      <c r="AA1530">
        <v>43217</v>
      </c>
      <c r="AB1530">
        <v>8398.3670000000002</v>
      </c>
      <c r="AC1530">
        <v>80339.558000000005</v>
      </c>
      <c r="AD1530">
        <v>0</v>
      </c>
      <c r="AE1530">
        <v>0</v>
      </c>
      <c r="AF1530">
        <v>88737.925000000003</v>
      </c>
      <c r="AG1530">
        <v>0</v>
      </c>
      <c r="AH1530">
        <v>0</v>
      </c>
      <c r="AI1530">
        <v>0</v>
      </c>
      <c r="AJ1530">
        <v>0</v>
      </c>
      <c r="AK1530">
        <v>0</v>
      </c>
      <c r="AL1530">
        <v>0</v>
      </c>
      <c r="AM1530">
        <v>0</v>
      </c>
      <c r="AN1530">
        <v>0</v>
      </c>
      <c r="AO1530">
        <v>0</v>
      </c>
      <c r="AP1530">
        <v>0</v>
      </c>
      <c r="AQ1530">
        <v>0</v>
      </c>
      <c r="AR1530">
        <v>0</v>
      </c>
      <c r="AS1530">
        <v>0</v>
      </c>
      <c r="AT1530">
        <v>0</v>
      </c>
      <c r="AU1530">
        <v>0</v>
      </c>
      <c r="AV1530">
        <v>0</v>
      </c>
      <c r="AW1530">
        <v>0</v>
      </c>
      <c r="AX1530">
        <v>0</v>
      </c>
      <c r="AY1530">
        <v>0</v>
      </c>
      <c r="AZ1530">
        <v>0</v>
      </c>
      <c r="BA1530">
        <v>0</v>
      </c>
      <c r="BB1530">
        <v>0</v>
      </c>
      <c r="BC1530">
        <v>0</v>
      </c>
      <c r="BD1530">
        <v>0</v>
      </c>
      <c r="BE1530">
        <v>0</v>
      </c>
      <c r="BF1530">
        <v>0</v>
      </c>
      <c r="BG1530">
        <v>0</v>
      </c>
      <c r="BH1530">
        <v>0</v>
      </c>
      <c r="BI1530">
        <v>0</v>
      </c>
      <c r="BJ1530">
        <v>0</v>
      </c>
      <c r="BK1530">
        <v>0.52</v>
      </c>
      <c r="BL1530">
        <v>4.8310000000000004</v>
      </c>
      <c r="BM1530">
        <v>0</v>
      </c>
      <c r="BN1530">
        <v>0</v>
      </c>
      <c r="BO1530">
        <v>5.351</v>
      </c>
      <c r="BP1530">
        <v>192</v>
      </c>
      <c r="BQ1530">
        <v>34</v>
      </c>
      <c r="BR1530">
        <v>0</v>
      </c>
      <c r="BS1530">
        <v>0</v>
      </c>
      <c r="BT1530">
        <v>226</v>
      </c>
      <c r="BU1530">
        <v>9.5419999999999998</v>
      </c>
      <c r="BV1530">
        <v>918.92499999999995</v>
      </c>
      <c r="BW1530">
        <v>0</v>
      </c>
      <c r="BX1530">
        <v>0</v>
      </c>
      <c r="BY1530">
        <v>928.46699999999998</v>
      </c>
      <c r="BZ1530">
        <v>0.13600000000000001</v>
      </c>
      <c r="CA1530">
        <v>26.992999999999999</v>
      </c>
      <c r="CB1530">
        <v>0</v>
      </c>
      <c r="CC1530">
        <v>0</v>
      </c>
      <c r="CD1530">
        <v>27.129000000000001</v>
      </c>
      <c r="CE1530">
        <v>4</v>
      </c>
      <c r="CF1530">
        <v>32</v>
      </c>
      <c r="CG1530">
        <v>0</v>
      </c>
      <c r="CH1530">
        <v>0</v>
      </c>
      <c r="CI1530">
        <v>36</v>
      </c>
      <c r="CJ1530">
        <v>0</v>
      </c>
      <c r="CK1530">
        <v>10256.566000000001</v>
      </c>
      <c r="CL1530">
        <v>0</v>
      </c>
      <c r="CM1530">
        <v>0</v>
      </c>
      <c r="CN1530">
        <v>10256.566000000001</v>
      </c>
      <c r="CO1530">
        <v>89.018000000000001</v>
      </c>
      <c r="CP1530">
        <v>1044.0329999999999</v>
      </c>
      <c r="CQ1530" t="s">
        <v>179</v>
      </c>
      <c r="CR1530">
        <v>0</v>
      </c>
      <c r="CS1530">
        <v>1133.0509999999999</v>
      </c>
      <c r="CT1530">
        <v>11006</v>
      </c>
      <c r="CU1530">
        <v>44243</v>
      </c>
      <c r="CV1530">
        <v>0</v>
      </c>
      <c r="CW1530">
        <v>0</v>
      </c>
      <c r="CX1530">
        <v>55249</v>
      </c>
      <c r="CY1530">
        <v>8407.9089999999997</v>
      </c>
      <c r="CZ1530">
        <v>91515.048999999999</v>
      </c>
      <c r="DA1530">
        <v>0</v>
      </c>
      <c r="DB1530">
        <v>0</v>
      </c>
      <c r="DC1530">
        <v>99922.957999999999</v>
      </c>
    </row>
    <row r="1531" spans="1:107" x14ac:dyDescent="0.45">
      <c r="A1531">
        <v>2024</v>
      </c>
      <c r="B1531">
        <v>5</v>
      </c>
      <c r="C1531" t="s">
        <v>143</v>
      </c>
      <c r="D1531">
        <v>5609</v>
      </c>
      <c r="E1531" t="s">
        <v>433</v>
      </c>
      <c r="F1531" t="s">
        <v>323</v>
      </c>
      <c r="G1531" t="s">
        <v>244</v>
      </c>
      <c r="H1531">
        <v>0.17100000000000001</v>
      </c>
      <c r="I1531">
        <v>0.128</v>
      </c>
      <c r="J1531" t="s">
        <v>324</v>
      </c>
      <c r="K1531" t="s">
        <v>324</v>
      </c>
      <c r="L1531">
        <v>0.29899999999999999</v>
      </c>
      <c r="M1531">
        <v>24</v>
      </c>
      <c r="N1531">
        <v>4</v>
      </c>
      <c r="O1531" t="s">
        <v>324</v>
      </c>
      <c r="P1531" t="s">
        <v>324</v>
      </c>
      <c r="Q1531">
        <v>28</v>
      </c>
      <c r="R1531" t="s">
        <v>324</v>
      </c>
      <c r="S1531" t="s">
        <v>324</v>
      </c>
      <c r="T1531" t="s">
        <v>324</v>
      </c>
      <c r="U1531" t="s">
        <v>324</v>
      </c>
      <c r="V1531">
        <v>0</v>
      </c>
      <c r="W1531" t="s">
        <v>324</v>
      </c>
      <c r="X1531" t="s">
        <v>324</v>
      </c>
      <c r="Y1531" t="s">
        <v>324</v>
      </c>
      <c r="Z1531" t="s">
        <v>324</v>
      </c>
      <c r="AA1531">
        <v>0</v>
      </c>
      <c r="AB1531" t="s">
        <v>324</v>
      </c>
      <c r="AC1531" t="s">
        <v>324</v>
      </c>
      <c r="AD1531" t="s">
        <v>324</v>
      </c>
      <c r="AE1531" t="s">
        <v>324</v>
      </c>
      <c r="AF1531">
        <v>0</v>
      </c>
      <c r="AG1531" t="s">
        <v>324</v>
      </c>
      <c r="AH1531" t="s">
        <v>324</v>
      </c>
      <c r="AI1531" t="s">
        <v>324</v>
      </c>
      <c r="AJ1531" t="s">
        <v>324</v>
      </c>
      <c r="AK1531">
        <v>0</v>
      </c>
      <c r="AL1531" t="s">
        <v>324</v>
      </c>
      <c r="AM1531" t="s">
        <v>324</v>
      </c>
      <c r="AN1531" t="s">
        <v>324</v>
      </c>
      <c r="AO1531" t="s">
        <v>324</v>
      </c>
      <c r="AP1531">
        <v>0</v>
      </c>
      <c r="AQ1531" t="s">
        <v>324</v>
      </c>
      <c r="AR1531" t="s">
        <v>324</v>
      </c>
      <c r="AS1531" t="s">
        <v>324</v>
      </c>
      <c r="AT1531" t="s">
        <v>324</v>
      </c>
      <c r="AU1531">
        <v>0</v>
      </c>
      <c r="AV1531" t="s">
        <v>324</v>
      </c>
      <c r="AW1531" t="s">
        <v>324</v>
      </c>
      <c r="AX1531" t="s">
        <v>324</v>
      </c>
      <c r="AY1531" t="s">
        <v>324</v>
      </c>
      <c r="AZ1531">
        <v>0</v>
      </c>
      <c r="BA1531" t="s">
        <v>324</v>
      </c>
      <c r="BB1531" t="s">
        <v>324</v>
      </c>
      <c r="BC1531" t="s">
        <v>324</v>
      </c>
      <c r="BD1531" t="s">
        <v>324</v>
      </c>
      <c r="BE1531">
        <v>0</v>
      </c>
      <c r="BF1531" t="s">
        <v>324</v>
      </c>
      <c r="BG1531" t="s">
        <v>324</v>
      </c>
      <c r="BH1531" t="s">
        <v>324</v>
      </c>
      <c r="BI1531" t="s">
        <v>324</v>
      </c>
      <c r="BJ1531">
        <v>0</v>
      </c>
      <c r="BK1531">
        <v>4.8000000000000001E-2</v>
      </c>
      <c r="BL1531" t="s">
        <v>324</v>
      </c>
      <c r="BM1531" t="s">
        <v>324</v>
      </c>
      <c r="BN1531" t="s">
        <v>324</v>
      </c>
      <c r="BO1531">
        <v>4.8000000000000001E-2</v>
      </c>
      <c r="BP1531">
        <v>8</v>
      </c>
      <c r="BQ1531" t="s">
        <v>324</v>
      </c>
      <c r="BR1531" t="s">
        <v>324</v>
      </c>
      <c r="BS1531" t="s">
        <v>324</v>
      </c>
      <c r="BT1531">
        <v>8</v>
      </c>
      <c r="BU1531" t="s">
        <v>324</v>
      </c>
      <c r="BV1531" t="s">
        <v>324</v>
      </c>
      <c r="BW1531" t="s">
        <v>324</v>
      </c>
      <c r="BX1531" t="s">
        <v>324</v>
      </c>
      <c r="BY1531">
        <v>0</v>
      </c>
      <c r="BZ1531" t="s">
        <v>324</v>
      </c>
      <c r="CA1531" t="s">
        <v>324</v>
      </c>
      <c r="CB1531" t="s">
        <v>324</v>
      </c>
      <c r="CC1531" t="s">
        <v>324</v>
      </c>
      <c r="CD1531">
        <v>0</v>
      </c>
      <c r="CE1531" t="s">
        <v>324</v>
      </c>
      <c r="CF1531" t="s">
        <v>324</v>
      </c>
      <c r="CG1531" t="s">
        <v>324</v>
      </c>
      <c r="CH1531" t="s">
        <v>324</v>
      </c>
      <c r="CI1531">
        <v>0</v>
      </c>
      <c r="CJ1531" t="s">
        <v>324</v>
      </c>
      <c r="CK1531" t="s">
        <v>324</v>
      </c>
      <c r="CL1531" t="s">
        <v>324</v>
      </c>
      <c r="CM1531" t="s">
        <v>324</v>
      </c>
      <c r="CN1531">
        <v>0</v>
      </c>
      <c r="CO1531">
        <v>0.219</v>
      </c>
      <c r="CP1531">
        <v>0.128</v>
      </c>
      <c r="CQ1531" t="s">
        <v>179</v>
      </c>
      <c r="CR1531">
        <v>0</v>
      </c>
      <c r="CS1531">
        <v>0.34699999999999998</v>
      </c>
      <c r="CT1531">
        <v>32</v>
      </c>
      <c r="CU1531">
        <v>4</v>
      </c>
      <c r="CV1531">
        <v>0</v>
      </c>
      <c r="CW1531">
        <v>0</v>
      </c>
      <c r="CX1531">
        <v>36</v>
      </c>
      <c r="CY1531">
        <v>0</v>
      </c>
      <c r="CZ1531">
        <v>0</v>
      </c>
      <c r="DA1531">
        <v>0</v>
      </c>
      <c r="DB1531">
        <v>0</v>
      </c>
      <c r="DC1531">
        <v>0</v>
      </c>
    </row>
    <row r="1532" spans="1:107" x14ac:dyDescent="0.45">
      <c r="A1532">
        <v>2024</v>
      </c>
      <c r="B1532">
        <v>5</v>
      </c>
      <c r="C1532" t="s">
        <v>143</v>
      </c>
      <c r="D1532">
        <v>99999</v>
      </c>
      <c r="E1532" t="s">
        <v>329</v>
      </c>
      <c r="F1532" t="s">
        <v>323</v>
      </c>
      <c r="H1532">
        <v>0.97399999999999998</v>
      </c>
      <c r="I1532">
        <v>0.115</v>
      </c>
      <c r="J1532" t="s">
        <v>324</v>
      </c>
      <c r="K1532" t="s">
        <v>324</v>
      </c>
      <c r="L1532">
        <v>1.089</v>
      </c>
      <c r="M1532" t="s">
        <v>324</v>
      </c>
      <c r="N1532" t="s">
        <v>324</v>
      </c>
      <c r="O1532" t="s">
        <v>324</v>
      </c>
      <c r="P1532" t="s">
        <v>324</v>
      </c>
      <c r="Q1532" t="s">
        <v>324</v>
      </c>
      <c r="R1532" t="s">
        <v>324</v>
      </c>
      <c r="S1532" t="s">
        <v>324</v>
      </c>
      <c r="T1532" t="s">
        <v>324</v>
      </c>
      <c r="U1532" t="s">
        <v>324</v>
      </c>
      <c r="V1532" t="s">
        <v>324</v>
      </c>
      <c r="W1532" t="s">
        <v>324</v>
      </c>
      <c r="X1532" t="s">
        <v>324</v>
      </c>
      <c r="Y1532" t="s">
        <v>324</v>
      </c>
      <c r="Z1532" t="s">
        <v>324</v>
      </c>
      <c r="AA1532" t="s">
        <v>324</v>
      </c>
      <c r="AB1532" t="s">
        <v>324</v>
      </c>
      <c r="AC1532" t="s">
        <v>324</v>
      </c>
      <c r="AD1532" t="s">
        <v>324</v>
      </c>
      <c r="AE1532" t="s">
        <v>324</v>
      </c>
      <c r="AF1532" t="s">
        <v>324</v>
      </c>
      <c r="AG1532" t="s">
        <v>324</v>
      </c>
      <c r="AH1532" t="s">
        <v>324</v>
      </c>
      <c r="AI1532" t="s">
        <v>324</v>
      </c>
      <c r="AJ1532" t="s">
        <v>324</v>
      </c>
      <c r="AK1532" t="s">
        <v>324</v>
      </c>
      <c r="AL1532" t="s">
        <v>324</v>
      </c>
      <c r="AM1532" t="s">
        <v>324</v>
      </c>
      <c r="AN1532" t="s">
        <v>324</v>
      </c>
      <c r="AO1532" t="s">
        <v>324</v>
      </c>
      <c r="AP1532" t="s">
        <v>324</v>
      </c>
      <c r="AQ1532" t="s">
        <v>324</v>
      </c>
      <c r="AR1532" t="s">
        <v>324</v>
      </c>
      <c r="AS1532" t="s">
        <v>324</v>
      </c>
      <c r="AT1532" t="s">
        <v>324</v>
      </c>
      <c r="AU1532" t="s">
        <v>324</v>
      </c>
      <c r="AV1532" t="s">
        <v>324</v>
      </c>
      <c r="AW1532" t="s">
        <v>324</v>
      </c>
      <c r="AX1532" t="s">
        <v>324</v>
      </c>
      <c r="AY1532" t="s">
        <v>324</v>
      </c>
      <c r="AZ1532" t="s">
        <v>324</v>
      </c>
      <c r="BA1532" t="s">
        <v>324</v>
      </c>
      <c r="BB1532" t="s">
        <v>324</v>
      </c>
      <c r="BC1532" t="s">
        <v>324</v>
      </c>
      <c r="BD1532" t="s">
        <v>324</v>
      </c>
      <c r="BE1532" t="s">
        <v>324</v>
      </c>
      <c r="BF1532" t="s">
        <v>324</v>
      </c>
      <c r="BG1532" t="s">
        <v>324</v>
      </c>
      <c r="BH1532" t="s">
        <v>324</v>
      </c>
      <c r="BI1532" t="s">
        <v>324</v>
      </c>
      <c r="BJ1532" t="s">
        <v>324</v>
      </c>
      <c r="BK1532" t="s">
        <v>324</v>
      </c>
      <c r="BL1532" t="s">
        <v>324</v>
      </c>
      <c r="BM1532" t="s">
        <v>324</v>
      </c>
      <c r="BN1532" t="s">
        <v>324</v>
      </c>
      <c r="BO1532" t="s">
        <v>324</v>
      </c>
      <c r="BP1532" t="s">
        <v>324</v>
      </c>
      <c r="BQ1532" t="s">
        <v>324</v>
      </c>
      <c r="BR1532" t="s">
        <v>324</v>
      </c>
      <c r="BS1532" t="s">
        <v>324</v>
      </c>
      <c r="BT1532" t="s">
        <v>324</v>
      </c>
      <c r="BU1532" t="s">
        <v>324</v>
      </c>
      <c r="BV1532" t="s">
        <v>324</v>
      </c>
      <c r="BW1532" t="s">
        <v>324</v>
      </c>
      <c r="BX1532" t="s">
        <v>324</v>
      </c>
      <c r="BY1532" t="s">
        <v>324</v>
      </c>
      <c r="BZ1532" t="s">
        <v>324</v>
      </c>
      <c r="CA1532" t="s">
        <v>324</v>
      </c>
      <c r="CB1532" t="s">
        <v>324</v>
      </c>
      <c r="CC1532" t="s">
        <v>324</v>
      </c>
      <c r="CD1532" t="s">
        <v>324</v>
      </c>
      <c r="CE1532" t="s">
        <v>324</v>
      </c>
      <c r="CF1532" t="s">
        <v>324</v>
      </c>
      <c r="CG1532" t="s">
        <v>324</v>
      </c>
      <c r="CH1532" t="s">
        <v>324</v>
      </c>
      <c r="CI1532" t="s">
        <v>324</v>
      </c>
      <c r="CJ1532" t="s">
        <v>324</v>
      </c>
      <c r="CK1532" t="s">
        <v>324</v>
      </c>
      <c r="CL1532" t="s">
        <v>324</v>
      </c>
      <c r="CM1532" t="s">
        <v>324</v>
      </c>
      <c r="CN1532" t="s">
        <v>324</v>
      </c>
      <c r="CO1532">
        <v>0.97399999999999998</v>
      </c>
      <c r="CP1532">
        <v>0.115</v>
      </c>
      <c r="CQ1532" t="s">
        <v>324</v>
      </c>
      <c r="CR1532" t="s">
        <v>324</v>
      </c>
      <c r="CS1532">
        <v>1.089</v>
      </c>
      <c r="CT1532" t="s">
        <v>324</v>
      </c>
      <c r="CU1532" t="s">
        <v>324</v>
      </c>
      <c r="CV1532" t="s">
        <v>324</v>
      </c>
      <c r="CW1532" t="s">
        <v>324</v>
      </c>
      <c r="CX1532" t="s">
        <v>324</v>
      </c>
      <c r="CY1532" t="s">
        <v>324</v>
      </c>
      <c r="CZ1532" t="s">
        <v>324</v>
      </c>
      <c r="DA1532" t="s">
        <v>324</v>
      </c>
      <c r="DB1532" t="s">
        <v>324</v>
      </c>
      <c r="DC1532" t="s">
        <v>324</v>
      </c>
    </row>
    <row r="1533" spans="1:107" x14ac:dyDescent="0.45">
      <c r="A1533">
        <v>2024</v>
      </c>
      <c r="B1533">
        <v>5</v>
      </c>
      <c r="C1533" t="s">
        <v>151</v>
      </c>
      <c r="D1533">
        <v>392</v>
      </c>
      <c r="E1533" t="s">
        <v>434</v>
      </c>
      <c r="F1533" t="s">
        <v>323</v>
      </c>
      <c r="G1533" t="s">
        <v>244</v>
      </c>
      <c r="H1533">
        <v>9.5000000000000001E-2</v>
      </c>
      <c r="I1533">
        <v>1.7000000000000001E-2</v>
      </c>
      <c r="J1533" t="s">
        <v>324</v>
      </c>
      <c r="K1533" t="s">
        <v>324</v>
      </c>
      <c r="L1533">
        <v>0.112</v>
      </c>
      <c r="M1533">
        <v>11</v>
      </c>
      <c r="N1533">
        <v>2</v>
      </c>
      <c r="O1533" t="s">
        <v>324</v>
      </c>
      <c r="P1533" t="s">
        <v>324</v>
      </c>
      <c r="Q1533">
        <v>13</v>
      </c>
      <c r="R1533" t="s">
        <v>324</v>
      </c>
      <c r="S1533" t="s">
        <v>324</v>
      </c>
      <c r="T1533" t="s">
        <v>324</v>
      </c>
      <c r="U1533" t="s">
        <v>324</v>
      </c>
      <c r="V1533">
        <v>0</v>
      </c>
      <c r="W1533" t="s">
        <v>324</v>
      </c>
      <c r="X1533" t="s">
        <v>324</v>
      </c>
      <c r="Y1533" t="s">
        <v>324</v>
      </c>
      <c r="Z1533" t="s">
        <v>324</v>
      </c>
      <c r="AA1533">
        <v>0</v>
      </c>
      <c r="AB1533" t="s">
        <v>324</v>
      </c>
      <c r="AC1533" t="s">
        <v>324</v>
      </c>
      <c r="AD1533" t="s">
        <v>324</v>
      </c>
      <c r="AE1533" t="s">
        <v>324</v>
      </c>
      <c r="AF1533">
        <v>0</v>
      </c>
      <c r="AG1533" t="s">
        <v>324</v>
      </c>
      <c r="AH1533" t="s">
        <v>324</v>
      </c>
      <c r="AI1533" t="s">
        <v>324</v>
      </c>
      <c r="AJ1533" t="s">
        <v>324</v>
      </c>
      <c r="AK1533">
        <v>0</v>
      </c>
      <c r="AL1533" t="s">
        <v>324</v>
      </c>
      <c r="AM1533" t="s">
        <v>324</v>
      </c>
      <c r="AN1533" t="s">
        <v>324</v>
      </c>
      <c r="AO1533" t="s">
        <v>324</v>
      </c>
      <c r="AP1533">
        <v>0</v>
      </c>
      <c r="AQ1533" t="s">
        <v>324</v>
      </c>
      <c r="AR1533" t="s">
        <v>324</v>
      </c>
      <c r="AS1533" t="s">
        <v>324</v>
      </c>
      <c r="AT1533" t="s">
        <v>324</v>
      </c>
      <c r="AU1533">
        <v>0</v>
      </c>
      <c r="AV1533" t="s">
        <v>324</v>
      </c>
      <c r="AW1533" t="s">
        <v>324</v>
      </c>
      <c r="AX1533" t="s">
        <v>324</v>
      </c>
      <c r="AY1533" t="s">
        <v>324</v>
      </c>
      <c r="AZ1533">
        <v>0</v>
      </c>
      <c r="BA1533" t="s">
        <v>324</v>
      </c>
      <c r="BB1533" t="s">
        <v>324</v>
      </c>
      <c r="BC1533" t="s">
        <v>324</v>
      </c>
      <c r="BD1533" t="s">
        <v>324</v>
      </c>
      <c r="BE1533">
        <v>0</v>
      </c>
      <c r="BF1533" t="s">
        <v>324</v>
      </c>
      <c r="BG1533" t="s">
        <v>324</v>
      </c>
      <c r="BH1533" t="s">
        <v>324</v>
      </c>
      <c r="BI1533" t="s">
        <v>324</v>
      </c>
      <c r="BJ1533">
        <v>0</v>
      </c>
      <c r="BK1533">
        <v>3.7999999999999999E-2</v>
      </c>
      <c r="BL1533" t="s">
        <v>324</v>
      </c>
      <c r="BM1533" t="s">
        <v>324</v>
      </c>
      <c r="BN1533" t="s">
        <v>324</v>
      </c>
      <c r="BO1533">
        <v>3.7999999999999999E-2</v>
      </c>
      <c r="BP1533">
        <v>15</v>
      </c>
      <c r="BQ1533" t="s">
        <v>324</v>
      </c>
      <c r="BR1533" t="s">
        <v>324</v>
      </c>
      <c r="BS1533" t="s">
        <v>324</v>
      </c>
      <c r="BT1533">
        <v>15</v>
      </c>
      <c r="BU1533" t="s">
        <v>324</v>
      </c>
      <c r="BV1533" t="s">
        <v>324</v>
      </c>
      <c r="BW1533" t="s">
        <v>324</v>
      </c>
      <c r="BX1533" t="s">
        <v>324</v>
      </c>
      <c r="BY1533">
        <v>0</v>
      </c>
      <c r="BZ1533" t="s">
        <v>324</v>
      </c>
      <c r="CA1533" t="s">
        <v>324</v>
      </c>
      <c r="CB1533" t="s">
        <v>324</v>
      </c>
      <c r="CC1533" t="s">
        <v>324</v>
      </c>
      <c r="CD1533">
        <v>0</v>
      </c>
      <c r="CE1533" t="s">
        <v>324</v>
      </c>
      <c r="CF1533" t="s">
        <v>324</v>
      </c>
      <c r="CG1533" t="s">
        <v>324</v>
      </c>
      <c r="CH1533" t="s">
        <v>324</v>
      </c>
      <c r="CI1533">
        <v>0</v>
      </c>
      <c r="CJ1533" t="s">
        <v>324</v>
      </c>
      <c r="CK1533" t="s">
        <v>324</v>
      </c>
      <c r="CL1533" t="s">
        <v>324</v>
      </c>
      <c r="CM1533" t="s">
        <v>324</v>
      </c>
      <c r="CN1533">
        <v>0</v>
      </c>
      <c r="CO1533">
        <v>0.13300000000000001</v>
      </c>
      <c r="CP1533">
        <v>1.7000000000000001E-2</v>
      </c>
      <c r="CQ1533" t="s">
        <v>179</v>
      </c>
      <c r="CR1533">
        <v>0</v>
      </c>
      <c r="CS1533">
        <v>0.15</v>
      </c>
      <c r="CT1533">
        <v>26</v>
      </c>
      <c r="CU1533">
        <v>2</v>
      </c>
      <c r="CV1533">
        <v>0</v>
      </c>
      <c r="CW1533">
        <v>0</v>
      </c>
      <c r="CX1533">
        <v>28</v>
      </c>
      <c r="CY1533">
        <v>0</v>
      </c>
      <c r="CZ1533">
        <v>0</v>
      </c>
      <c r="DA1533">
        <v>0</v>
      </c>
      <c r="DB1533">
        <v>0</v>
      </c>
      <c r="DC1533">
        <v>0</v>
      </c>
    </row>
    <row r="1534" spans="1:107" x14ac:dyDescent="0.45">
      <c r="A1534">
        <v>2024</v>
      </c>
      <c r="B1534">
        <v>5</v>
      </c>
      <c r="C1534" t="s">
        <v>151</v>
      </c>
      <c r="D1534">
        <v>3828</v>
      </c>
      <c r="E1534" t="s">
        <v>435</v>
      </c>
      <c r="F1534" t="s">
        <v>323</v>
      </c>
      <c r="G1534" t="s">
        <v>244</v>
      </c>
      <c r="H1534">
        <v>0.23200000000000001</v>
      </c>
      <c r="I1534">
        <v>0.214</v>
      </c>
      <c r="J1534" t="s">
        <v>324</v>
      </c>
      <c r="K1534" t="s">
        <v>324</v>
      </c>
      <c r="L1534">
        <v>0.44600000000000001</v>
      </c>
      <c r="M1534">
        <v>35</v>
      </c>
      <c r="N1534">
        <v>9</v>
      </c>
      <c r="O1534" t="s">
        <v>324</v>
      </c>
      <c r="P1534" t="s">
        <v>324</v>
      </c>
      <c r="Q1534">
        <v>44</v>
      </c>
      <c r="R1534" t="s">
        <v>324</v>
      </c>
      <c r="S1534" t="s">
        <v>324</v>
      </c>
      <c r="T1534" t="s">
        <v>324</v>
      </c>
      <c r="U1534" t="s">
        <v>324</v>
      </c>
      <c r="V1534">
        <v>0</v>
      </c>
      <c r="W1534" t="s">
        <v>324</v>
      </c>
      <c r="X1534" t="s">
        <v>324</v>
      </c>
      <c r="Y1534" t="s">
        <v>324</v>
      </c>
      <c r="Z1534" t="s">
        <v>324</v>
      </c>
      <c r="AA1534">
        <v>0</v>
      </c>
      <c r="AB1534">
        <v>23.254999999999999</v>
      </c>
      <c r="AC1534">
        <v>7.9630000000000001</v>
      </c>
      <c r="AD1534" t="s">
        <v>324</v>
      </c>
      <c r="AE1534" t="s">
        <v>324</v>
      </c>
      <c r="AF1534">
        <v>31.218</v>
      </c>
      <c r="AG1534" t="s">
        <v>324</v>
      </c>
      <c r="AH1534" t="s">
        <v>324</v>
      </c>
      <c r="AI1534" t="s">
        <v>324</v>
      </c>
      <c r="AJ1534" t="s">
        <v>324</v>
      </c>
      <c r="AK1534">
        <v>0</v>
      </c>
      <c r="AL1534" t="s">
        <v>324</v>
      </c>
      <c r="AM1534" t="s">
        <v>324</v>
      </c>
      <c r="AN1534" t="s">
        <v>324</v>
      </c>
      <c r="AO1534" t="s">
        <v>324</v>
      </c>
      <c r="AP1534">
        <v>0</v>
      </c>
      <c r="AQ1534" t="s">
        <v>324</v>
      </c>
      <c r="AR1534" t="s">
        <v>324</v>
      </c>
      <c r="AS1534" t="s">
        <v>324</v>
      </c>
      <c r="AT1534" t="s">
        <v>324</v>
      </c>
      <c r="AU1534">
        <v>0</v>
      </c>
      <c r="AV1534" t="s">
        <v>324</v>
      </c>
      <c r="AW1534" t="s">
        <v>324</v>
      </c>
      <c r="AX1534" t="s">
        <v>324</v>
      </c>
      <c r="AY1534" t="s">
        <v>324</v>
      </c>
      <c r="AZ1534">
        <v>0</v>
      </c>
      <c r="BA1534" t="s">
        <v>324</v>
      </c>
      <c r="BB1534" t="s">
        <v>324</v>
      </c>
      <c r="BC1534" t="s">
        <v>324</v>
      </c>
      <c r="BD1534" t="s">
        <v>324</v>
      </c>
      <c r="BE1534">
        <v>0</v>
      </c>
      <c r="BF1534" t="s">
        <v>324</v>
      </c>
      <c r="BG1534" t="s">
        <v>324</v>
      </c>
      <c r="BH1534" t="s">
        <v>324</v>
      </c>
      <c r="BI1534" t="s">
        <v>324</v>
      </c>
      <c r="BJ1534">
        <v>0</v>
      </c>
      <c r="BK1534">
        <v>0.05</v>
      </c>
      <c r="BL1534">
        <v>1.0999999999999999E-2</v>
      </c>
      <c r="BM1534" t="s">
        <v>324</v>
      </c>
      <c r="BN1534" t="s">
        <v>324</v>
      </c>
      <c r="BO1534">
        <v>6.0999999999999999E-2</v>
      </c>
      <c r="BP1534">
        <v>15</v>
      </c>
      <c r="BQ1534">
        <v>3</v>
      </c>
      <c r="BR1534" t="s">
        <v>324</v>
      </c>
      <c r="BS1534" t="s">
        <v>324</v>
      </c>
      <c r="BT1534">
        <v>18</v>
      </c>
      <c r="BU1534">
        <v>0.48399999999999999</v>
      </c>
      <c r="BV1534">
        <v>0</v>
      </c>
      <c r="BW1534" t="s">
        <v>324</v>
      </c>
      <c r="BX1534" t="s">
        <v>324</v>
      </c>
      <c r="BY1534">
        <v>0.48399999999999999</v>
      </c>
      <c r="BZ1534">
        <v>0</v>
      </c>
      <c r="CA1534">
        <v>0.20799999999999999</v>
      </c>
      <c r="CB1534" t="s">
        <v>324</v>
      </c>
      <c r="CC1534" t="s">
        <v>324</v>
      </c>
      <c r="CD1534">
        <v>0.20799999999999999</v>
      </c>
      <c r="CE1534">
        <v>0</v>
      </c>
      <c r="CF1534">
        <v>1</v>
      </c>
      <c r="CG1534" t="s">
        <v>324</v>
      </c>
      <c r="CH1534" t="s">
        <v>324</v>
      </c>
      <c r="CI1534">
        <v>1</v>
      </c>
      <c r="CJ1534">
        <v>0</v>
      </c>
      <c r="CK1534">
        <v>2.7E-2</v>
      </c>
      <c r="CL1534" t="s">
        <v>324</v>
      </c>
      <c r="CM1534" t="s">
        <v>324</v>
      </c>
      <c r="CN1534">
        <v>2.7E-2</v>
      </c>
      <c r="CO1534">
        <v>0.28199999999999997</v>
      </c>
      <c r="CP1534">
        <v>0.433</v>
      </c>
      <c r="CQ1534" t="s">
        <v>179</v>
      </c>
      <c r="CR1534">
        <v>0</v>
      </c>
      <c r="CS1534">
        <v>0.71499999999999997</v>
      </c>
      <c r="CT1534">
        <v>50</v>
      </c>
      <c r="CU1534">
        <v>13</v>
      </c>
      <c r="CV1534">
        <v>0</v>
      </c>
      <c r="CW1534">
        <v>0</v>
      </c>
      <c r="CX1534">
        <v>63</v>
      </c>
      <c r="CY1534">
        <v>23.739000000000001</v>
      </c>
      <c r="CZ1534">
        <v>7.99</v>
      </c>
      <c r="DA1534">
        <v>0</v>
      </c>
      <c r="DB1534">
        <v>0</v>
      </c>
      <c r="DC1534">
        <v>31.728999999999999</v>
      </c>
    </row>
    <row r="1535" spans="1:107" x14ac:dyDescent="0.45">
      <c r="A1535">
        <v>2024</v>
      </c>
      <c r="B1535">
        <v>5</v>
      </c>
      <c r="C1535" t="s">
        <v>151</v>
      </c>
      <c r="D1535">
        <v>4254</v>
      </c>
      <c r="E1535" t="s">
        <v>436</v>
      </c>
      <c r="F1535" t="s">
        <v>323</v>
      </c>
      <c r="G1535" t="s">
        <v>247</v>
      </c>
      <c r="H1535">
        <v>79.688000000000002</v>
      </c>
      <c r="I1535">
        <v>37.402999999999999</v>
      </c>
      <c r="J1535">
        <v>0.371</v>
      </c>
      <c r="K1535" t="s">
        <v>324</v>
      </c>
      <c r="L1535">
        <v>117.462</v>
      </c>
      <c r="M1535">
        <v>10009</v>
      </c>
      <c r="N1535">
        <v>698</v>
      </c>
      <c r="O1535">
        <v>8</v>
      </c>
      <c r="P1535" t="s">
        <v>324</v>
      </c>
      <c r="Q1535">
        <v>10715</v>
      </c>
      <c r="R1535">
        <v>2.83</v>
      </c>
      <c r="S1535">
        <v>1.67</v>
      </c>
      <c r="T1535" t="s">
        <v>324</v>
      </c>
      <c r="U1535" t="s">
        <v>324</v>
      </c>
      <c r="V1535">
        <v>4.5</v>
      </c>
      <c r="W1535">
        <v>2464</v>
      </c>
      <c r="X1535">
        <v>29</v>
      </c>
      <c r="Y1535" t="s">
        <v>324</v>
      </c>
      <c r="Z1535" t="s">
        <v>324</v>
      </c>
      <c r="AA1535">
        <v>2493</v>
      </c>
      <c r="AB1535">
        <v>4176.0020000000004</v>
      </c>
      <c r="AC1535" t="s">
        <v>324</v>
      </c>
      <c r="AD1535" t="s">
        <v>324</v>
      </c>
      <c r="AE1535" t="s">
        <v>324</v>
      </c>
      <c r="AF1535">
        <v>4176.0020000000004</v>
      </c>
      <c r="AG1535">
        <v>10.221</v>
      </c>
      <c r="AH1535">
        <v>0.28399999999999997</v>
      </c>
      <c r="AI1535" t="s">
        <v>324</v>
      </c>
      <c r="AJ1535" t="s">
        <v>324</v>
      </c>
      <c r="AK1535">
        <v>10.505000000000001</v>
      </c>
      <c r="AL1535">
        <v>1419</v>
      </c>
      <c r="AM1535">
        <v>21</v>
      </c>
      <c r="AN1535" t="s">
        <v>324</v>
      </c>
      <c r="AO1535" t="s">
        <v>324</v>
      </c>
      <c r="AP1535">
        <v>1440</v>
      </c>
      <c r="AQ1535">
        <v>16.715</v>
      </c>
      <c r="AR1535">
        <v>0.378</v>
      </c>
      <c r="AS1535" t="s">
        <v>324</v>
      </c>
      <c r="AT1535" t="s">
        <v>324</v>
      </c>
      <c r="AU1535">
        <v>17.093</v>
      </c>
      <c r="AV1535" t="s">
        <v>324</v>
      </c>
      <c r="AW1535" t="s">
        <v>324</v>
      </c>
      <c r="AX1535" t="s">
        <v>324</v>
      </c>
      <c r="AY1535" t="s">
        <v>324</v>
      </c>
      <c r="AZ1535">
        <v>0</v>
      </c>
      <c r="BA1535" t="s">
        <v>324</v>
      </c>
      <c r="BB1535" t="s">
        <v>324</v>
      </c>
      <c r="BC1535" t="s">
        <v>324</v>
      </c>
      <c r="BD1535" t="s">
        <v>324</v>
      </c>
      <c r="BE1535">
        <v>0</v>
      </c>
      <c r="BF1535" t="s">
        <v>324</v>
      </c>
      <c r="BG1535" t="s">
        <v>324</v>
      </c>
      <c r="BH1535" t="s">
        <v>324</v>
      </c>
      <c r="BI1535" t="s">
        <v>324</v>
      </c>
      <c r="BJ1535">
        <v>0</v>
      </c>
      <c r="BK1535">
        <v>0.36499999999999999</v>
      </c>
      <c r="BL1535">
        <v>0.17699999999999999</v>
      </c>
      <c r="BM1535" t="s">
        <v>324</v>
      </c>
      <c r="BN1535" t="s">
        <v>324</v>
      </c>
      <c r="BO1535">
        <v>0.54200000000000004</v>
      </c>
      <c r="BP1535">
        <v>79</v>
      </c>
      <c r="BQ1535">
        <v>17</v>
      </c>
      <c r="BR1535" t="s">
        <v>324</v>
      </c>
      <c r="BS1535" t="s">
        <v>324</v>
      </c>
      <c r="BT1535">
        <v>96</v>
      </c>
      <c r="BU1535" t="s">
        <v>324</v>
      </c>
      <c r="BV1535" t="s">
        <v>324</v>
      </c>
      <c r="BW1535" t="s">
        <v>324</v>
      </c>
      <c r="BX1535" t="s">
        <v>324</v>
      </c>
      <c r="BY1535">
        <v>0</v>
      </c>
      <c r="BZ1535" t="s">
        <v>324</v>
      </c>
      <c r="CA1535" t="s">
        <v>324</v>
      </c>
      <c r="CB1535">
        <v>0.19</v>
      </c>
      <c r="CC1535" t="s">
        <v>324</v>
      </c>
      <c r="CD1535">
        <v>0.19</v>
      </c>
      <c r="CE1535" t="s">
        <v>324</v>
      </c>
      <c r="CF1535" t="s">
        <v>324</v>
      </c>
      <c r="CG1535">
        <v>1</v>
      </c>
      <c r="CH1535" t="s">
        <v>324</v>
      </c>
      <c r="CI1535">
        <v>1</v>
      </c>
      <c r="CJ1535" t="s">
        <v>324</v>
      </c>
      <c r="CK1535" t="s">
        <v>324</v>
      </c>
      <c r="CL1535" t="s">
        <v>324</v>
      </c>
      <c r="CM1535" t="s">
        <v>324</v>
      </c>
      <c r="CN1535">
        <v>0</v>
      </c>
      <c r="CO1535">
        <v>82.882999999999996</v>
      </c>
      <c r="CP1535">
        <v>39.25</v>
      </c>
      <c r="CQ1535">
        <v>0.56100000000000005</v>
      </c>
      <c r="CR1535">
        <v>0</v>
      </c>
      <c r="CS1535">
        <v>122.694</v>
      </c>
      <c r="CT1535">
        <v>12552</v>
      </c>
      <c r="CU1535">
        <v>744</v>
      </c>
      <c r="CV1535">
        <v>9</v>
      </c>
      <c r="CW1535">
        <v>0</v>
      </c>
      <c r="CX1535">
        <v>13305</v>
      </c>
      <c r="CY1535">
        <v>4176.0020000000004</v>
      </c>
      <c r="CZ1535">
        <v>0</v>
      </c>
      <c r="DA1535">
        <v>0</v>
      </c>
      <c r="DB1535">
        <v>0</v>
      </c>
      <c r="DC1535">
        <v>4176.0020000000004</v>
      </c>
    </row>
    <row r="1536" spans="1:107" x14ac:dyDescent="0.45">
      <c r="A1536">
        <v>2024</v>
      </c>
      <c r="B1536">
        <v>5</v>
      </c>
      <c r="C1536" t="s">
        <v>151</v>
      </c>
      <c r="D1536">
        <v>5109</v>
      </c>
      <c r="E1536" t="s">
        <v>437</v>
      </c>
      <c r="F1536" t="s">
        <v>323</v>
      </c>
      <c r="G1536" t="s">
        <v>244</v>
      </c>
      <c r="H1536">
        <v>45.816000000000003</v>
      </c>
      <c r="I1536">
        <v>15.227</v>
      </c>
      <c r="J1536">
        <v>0.84399999999999997</v>
      </c>
      <c r="K1536" t="s">
        <v>324</v>
      </c>
      <c r="L1536">
        <v>61.887</v>
      </c>
      <c r="M1536">
        <v>6893</v>
      </c>
      <c r="N1536">
        <v>499</v>
      </c>
      <c r="O1536">
        <v>31</v>
      </c>
      <c r="P1536" t="s">
        <v>324</v>
      </c>
      <c r="Q1536">
        <v>7423</v>
      </c>
      <c r="R1536" t="s">
        <v>324</v>
      </c>
      <c r="S1536" t="s">
        <v>324</v>
      </c>
      <c r="T1536" t="s">
        <v>324</v>
      </c>
      <c r="U1536" t="s">
        <v>324</v>
      </c>
      <c r="V1536">
        <v>0</v>
      </c>
      <c r="W1536" t="s">
        <v>324</v>
      </c>
      <c r="X1536" t="s">
        <v>324</v>
      </c>
      <c r="Y1536" t="s">
        <v>324</v>
      </c>
      <c r="Z1536" t="s">
        <v>324</v>
      </c>
      <c r="AA1536">
        <v>0</v>
      </c>
      <c r="AB1536" t="s">
        <v>324</v>
      </c>
      <c r="AC1536" t="s">
        <v>324</v>
      </c>
      <c r="AD1536" t="s">
        <v>324</v>
      </c>
      <c r="AE1536" t="s">
        <v>324</v>
      </c>
      <c r="AF1536">
        <v>0</v>
      </c>
      <c r="AG1536">
        <v>14.737</v>
      </c>
      <c r="AH1536">
        <v>0.125</v>
      </c>
      <c r="AI1536">
        <v>0</v>
      </c>
      <c r="AJ1536" t="s">
        <v>324</v>
      </c>
      <c r="AK1536">
        <v>14.862</v>
      </c>
      <c r="AL1536">
        <v>2512</v>
      </c>
      <c r="AM1536">
        <v>9</v>
      </c>
      <c r="AN1536">
        <v>0</v>
      </c>
      <c r="AO1536" t="s">
        <v>324</v>
      </c>
      <c r="AP1536">
        <v>2521</v>
      </c>
      <c r="AQ1536">
        <v>27.765000000000001</v>
      </c>
      <c r="AR1536">
        <v>0.13900000000000001</v>
      </c>
      <c r="AS1536">
        <v>0</v>
      </c>
      <c r="AT1536" t="s">
        <v>324</v>
      </c>
      <c r="AU1536">
        <v>27.904</v>
      </c>
      <c r="AV1536" t="s">
        <v>324</v>
      </c>
      <c r="AW1536" t="s">
        <v>324</v>
      </c>
      <c r="AX1536" t="s">
        <v>324</v>
      </c>
      <c r="AY1536" t="s">
        <v>324</v>
      </c>
      <c r="AZ1536">
        <v>0</v>
      </c>
      <c r="BA1536" t="s">
        <v>324</v>
      </c>
      <c r="BB1536" t="s">
        <v>324</v>
      </c>
      <c r="BC1536" t="s">
        <v>324</v>
      </c>
      <c r="BD1536" t="s">
        <v>324</v>
      </c>
      <c r="BE1536">
        <v>0</v>
      </c>
      <c r="BF1536" t="s">
        <v>324</v>
      </c>
      <c r="BG1536" t="s">
        <v>324</v>
      </c>
      <c r="BH1536" t="s">
        <v>324</v>
      </c>
      <c r="BI1536" t="s">
        <v>324</v>
      </c>
      <c r="BJ1536">
        <v>0</v>
      </c>
      <c r="BK1536">
        <v>0.10100000000000001</v>
      </c>
      <c r="BL1536">
        <v>0.20200000000000001</v>
      </c>
      <c r="BM1536">
        <v>0</v>
      </c>
      <c r="BN1536" t="s">
        <v>324</v>
      </c>
      <c r="BO1536">
        <v>0.30299999999999999</v>
      </c>
      <c r="BP1536">
        <v>32</v>
      </c>
      <c r="BQ1536">
        <v>29</v>
      </c>
      <c r="BR1536">
        <v>0</v>
      </c>
      <c r="BS1536" t="s">
        <v>324</v>
      </c>
      <c r="BT1536">
        <v>61</v>
      </c>
      <c r="BU1536" t="s">
        <v>324</v>
      </c>
      <c r="BV1536" t="s">
        <v>324</v>
      </c>
      <c r="BW1536" t="s">
        <v>324</v>
      </c>
      <c r="BX1536" t="s">
        <v>324</v>
      </c>
      <c r="BY1536">
        <v>0</v>
      </c>
      <c r="BZ1536">
        <v>2.4E-2</v>
      </c>
      <c r="CA1536">
        <v>6.5000000000000002E-2</v>
      </c>
      <c r="CB1536">
        <v>0.06</v>
      </c>
      <c r="CC1536" t="s">
        <v>324</v>
      </c>
      <c r="CD1536">
        <v>0.14899999999999999</v>
      </c>
      <c r="CE1536">
        <v>4</v>
      </c>
      <c r="CF1536">
        <v>3</v>
      </c>
      <c r="CG1536">
        <v>1</v>
      </c>
      <c r="CH1536" t="s">
        <v>324</v>
      </c>
      <c r="CI1536">
        <v>8</v>
      </c>
      <c r="CJ1536" t="s">
        <v>324</v>
      </c>
      <c r="CK1536" t="s">
        <v>324</v>
      </c>
      <c r="CL1536" t="s">
        <v>324</v>
      </c>
      <c r="CM1536" t="s">
        <v>324</v>
      </c>
      <c r="CN1536">
        <v>0</v>
      </c>
      <c r="CO1536">
        <v>45.941000000000003</v>
      </c>
      <c r="CP1536">
        <v>15.494</v>
      </c>
      <c r="CQ1536">
        <v>0.90400000000000003</v>
      </c>
      <c r="CR1536">
        <v>0</v>
      </c>
      <c r="CS1536">
        <v>62.338999999999999</v>
      </c>
      <c r="CT1536">
        <v>6929</v>
      </c>
      <c r="CU1536">
        <v>531</v>
      </c>
      <c r="CV1536">
        <v>32</v>
      </c>
      <c r="CW1536">
        <v>0</v>
      </c>
      <c r="CX1536">
        <v>7492</v>
      </c>
      <c r="CY1536">
        <v>0</v>
      </c>
      <c r="CZ1536">
        <v>0</v>
      </c>
      <c r="DA1536">
        <v>0</v>
      </c>
      <c r="DB1536">
        <v>0</v>
      </c>
      <c r="DC1536">
        <v>0</v>
      </c>
    </row>
    <row r="1537" spans="1:107" x14ac:dyDescent="0.45">
      <c r="A1537">
        <v>2024</v>
      </c>
      <c r="B1537">
        <v>5</v>
      </c>
      <c r="C1537" t="s">
        <v>151</v>
      </c>
      <c r="D1537">
        <v>9324</v>
      </c>
      <c r="E1537" t="s">
        <v>404</v>
      </c>
      <c r="F1537" t="s">
        <v>323</v>
      </c>
      <c r="G1537" t="s">
        <v>244</v>
      </c>
      <c r="H1537">
        <v>4.4000000000000004</v>
      </c>
      <c r="I1537">
        <v>1.1930000000000001</v>
      </c>
      <c r="J1537">
        <v>0.158</v>
      </c>
      <c r="K1537" t="s">
        <v>324</v>
      </c>
      <c r="L1537">
        <v>5.7510000000000003</v>
      </c>
      <c r="M1537">
        <v>560</v>
      </c>
      <c r="N1537">
        <v>50</v>
      </c>
      <c r="O1537">
        <v>2</v>
      </c>
      <c r="P1537" t="s">
        <v>324</v>
      </c>
      <c r="Q1537">
        <v>612</v>
      </c>
      <c r="R1537" t="s">
        <v>324</v>
      </c>
      <c r="S1537" t="s">
        <v>324</v>
      </c>
      <c r="T1537" t="s">
        <v>324</v>
      </c>
      <c r="U1537" t="s">
        <v>324</v>
      </c>
      <c r="V1537">
        <v>0</v>
      </c>
      <c r="W1537" t="s">
        <v>324</v>
      </c>
      <c r="X1537" t="s">
        <v>324</v>
      </c>
      <c r="Y1537" t="s">
        <v>324</v>
      </c>
      <c r="Z1537" t="s">
        <v>324</v>
      </c>
      <c r="AA1537">
        <v>0</v>
      </c>
      <c r="AB1537">
        <v>423.64499999999998</v>
      </c>
      <c r="AC1537">
        <v>135.00700000000001</v>
      </c>
      <c r="AD1537">
        <v>0.78</v>
      </c>
      <c r="AE1537" t="s">
        <v>324</v>
      </c>
      <c r="AF1537">
        <v>559.43200000000002</v>
      </c>
      <c r="AG1537">
        <v>0.56499999999999995</v>
      </c>
      <c r="AH1537" t="s">
        <v>324</v>
      </c>
      <c r="AI1537" t="s">
        <v>324</v>
      </c>
      <c r="AJ1537" t="s">
        <v>324</v>
      </c>
      <c r="AK1537">
        <v>0.56499999999999995</v>
      </c>
      <c r="AL1537">
        <v>110</v>
      </c>
      <c r="AM1537" t="s">
        <v>324</v>
      </c>
      <c r="AN1537" t="s">
        <v>324</v>
      </c>
      <c r="AO1537" t="s">
        <v>324</v>
      </c>
      <c r="AP1537">
        <v>110</v>
      </c>
      <c r="AQ1537">
        <v>1.4690000000000001</v>
      </c>
      <c r="AR1537" t="s">
        <v>324</v>
      </c>
      <c r="AS1537" t="s">
        <v>324</v>
      </c>
      <c r="AT1537" t="s">
        <v>324</v>
      </c>
      <c r="AU1537">
        <v>1.4690000000000001</v>
      </c>
      <c r="AV1537" t="s">
        <v>324</v>
      </c>
      <c r="AW1537" t="s">
        <v>324</v>
      </c>
      <c r="AX1537" t="s">
        <v>324</v>
      </c>
      <c r="AY1537" t="s">
        <v>324</v>
      </c>
      <c r="AZ1537">
        <v>0</v>
      </c>
      <c r="BA1537" t="s">
        <v>324</v>
      </c>
      <c r="BB1537" t="s">
        <v>324</v>
      </c>
      <c r="BC1537" t="s">
        <v>324</v>
      </c>
      <c r="BD1537" t="s">
        <v>324</v>
      </c>
      <c r="BE1537">
        <v>0</v>
      </c>
      <c r="BF1537" t="s">
        <v>324</v>
      </c>
      <c r="BG1537" t="s">
        <v>324</v>
      </c>
      <c r="BH1537" t="s">
        <v>324</v>
      </c>
      <c r="BI1537" t="s">
        <v>324</v>
      </c>
      <c r="BJ1537">
        <v>0</v>
      </c>
      <c r="BK1537">
        <v>2.1999999999999999E-2</v>
      </c>
      <c r="BL1537">
        <v>6.0000000000000001E-3</v>
      </c>
      <c r="BM1537">
        <v>5.0000000000000001E-3</v>
      </c>
      <c r="BN1537" t="s">
        <v>324</v>
      </c>
      <c r="BO1537">
        <v>3.3000000000000002E-2</v>
      </c>
      <c r="BP1537">
        <v>6</v>
      </c>
      <c r="BQ1537">
        <v>1</v>
      </c>
      <c r="BR1537">
        <v>1</v>
      </c>
      <c r="BS1537" t="s">
        <v>324</v>
      </c>
      <c r="BT1537">
        <v>8</v>
      </c>
      <c r="BU1537">
        <v>0</v>
      </c>
      <c r="BV1537">
        <v>0</v>
      </c>
      <c r="BW1537">
        <v>0</v>
      </c>
      <c r="BX1537" t="s">
        <v>324</v>
      </c>
      <c r="BY1537">
        <v>0</v>
      </c>
      <c r="BZ1537" t="s">
        <v>324</v>
      </c>
      <c r="CA1537" t="s">
        <v>324</v>
      </c>
      <c r="CB1537" t="s">
        <v>324</v>
      </c>
      <c r="CC1537" t="s">
        <v>324</v>
      </c>
      <c r="CD1537">
        <v>0</v>
      </c>
      <c r="CE1537" t="s">
        <v>324</v>
      </c>
      <c r="CF1537" t="s">
        <v>324</v>
      </c>
      <c r="CG1537" t="s">
        <v>324</v>
      </c>
      <c r="CH1537" t="s">
        <v>324</v>
      </c>
      <c r="CI1537">
        <v>0</v>
      </c>
      <c r="CJ1537" t="s">
        <v>324</v>
      </c>
      <c r="CK1537" t="s">
        <v>324</v>
      </c>
      <c r="CL1537" t="s">
        <v>324</v>
      </c>
      <c r="CM1537" t="s">
        <v>324</v>
      </c>
      <c r="CN1537">
        <v>0</v>
      </c>
      <c r="CO1537">
        <v>4.4219999999999997</v>
      </c>
      <c r="CP1537">
        <v>1.1990000000000001</v>
      </c>
      <c r="CQ1537">
        <v>0.16300000000000001</v>
      </c>
      <c r="CR1537">
        <v>0</v>
      </c>
      <c r="CS1537">
        <v>5.7839999999999998</v>
      </c>
      <c r="CT1537">
        <v>566</v>
      </c>
      <c r="CU1537">
        <v>51</v>
      </c>
      <c r="CV1537">
        <v>3</v>
      </c>
      <c r="CW1537">
        <v>0</v>
      </c>
      <c r="CX1537">
        <v>620</v>
      </c>
      <c r="CY1537">
        <v>423.64499999999998</v>
      </c>
      <c r="CZ1537">
        <v>135.00700000000001</v>
      </c>
      <c r="DA1537">
        <v>0.78</v>
      </c>
      <c r="DB1537">
        <v>0</v>
      </c>
      <c r="DC1537">
        <v>559.43200000000002</v>
      </c>
    </row>
    <row r="1538" spans="1:107" x14ac:dyDescent="0.45">
      <c r="A1538">
        <v>2024</v>
      </c>
      <c r="B1538">
        <v>5</v>
      </c>
      <c r="C1538" t="s">
        <v>151</v>
      </c>
      <c r="D1538">
        <v>10704</v>
      </c>
      <c r="E1538" t="s">
        <v>438</v>
      </c>
      <c r="F1538" t="s">
        <v>323</v>
      </c>
      <c r="G1538" t="s">
        <v>244</v>
      </c>
      <c r="H1538">
        <v>2.1320000000000001</v>
      </c>
      <c r="I1538">
        <v>1.25</v>
      </c>
      <c r="J1538" t="s">
        <v>324</v>
      </c>
      <c r="K1538" t="s">
        <v>324</v>
      </c>
      <c r="L1538">
        <v>3.3820000000000001</v>
      </c>
      <c r="M1538">
        <v>332</v>
      </c>
      <c r="N1538">
        <v>28</v>
      </c>
      <c r="O1538" t="s">
        <v>324</v>
      </c>
      <c r="P1538" t="s">
        <v>324</v>
      </c>
      <c r="Q1538">
        <v>360</v>
      </c>
      <c r="R1538" t="s">
        <v>324</v>
      </c>
      <c r="S1538" t="s">
        <v>324</v>
      </c>
      <c r="T1538" t="s">
        <v>324</v>
      </c>
      <c r="U1538" t="s">
        <v>324</v>
      </c>
      <c r="V1538">
        <v>0</v>
      </c>
      <c r="W1538" t="s">
        <v>324</v>
      </c>
      <c r="X1538" t="s">
        <v>324</v>
      </c>
      <c r="Y1538" t="s">
        <v>324</v>
      </c>
      <c r="Z1538" t="s">
        <v>324</v>
      </c>
      <c r="AA1538">
        <v>0</v>
      </c>
      <c r="AB1538" t="s">
        <v>324</v>
      </c>
      <c r="AC1538" t="s">
        <v>324</v>
      </c>
      <c r="AD1538" t="s">
        <v>324</v>
      </c>
      <c r="AE1538" t="s">
        <v>324</v>
      </c>
      <c r="AF1538">
        <v>0</v>
      </c>
      <c r="AG1538" t="s">
        <v>324</v>
      </c>
      <c r="AH1538" t="s">
        <v>324</v>
      </c>
      <c r="AI1538" t="s">
        <v>324</v>
      </c>
      <c r="AJ1538" t="s">
        <v>324</v>
      </c>
      <c r="AK1538">
        <v>0</v>
      </c>
      <c r="AL1538" t="s">
        <v>324</v>
      </c>
      <c r="AM1538" t="s">
        <v>324</v>
      </c>
      <c r="AN1538" t="s">
        <v>324</v>
      </c>
      <c r="AO1538" t="s">
        <v>324</v>
      </c>
      <c r="AP1538">
        <v>0</v>
      </c>
      <c r="AQ1538" t="s">
        <v>324</v>
      </c>
      <c r="AR1538" t="s">
        <v>324</v>
      </c>
      <c r="AS1538" t="s">
        <v>324</v>
      </c>
      <c r="AT1538" t="s">
        <v>324</v>
      </c>
      <c r="AU1538">
        <v>0</v>
      </c>
      <c r="AV1538" t="s">
        <v>324</v>
      </c>
      <c r="AW1538" t="s">
        <v>324</v>
      </c>
      <c r="AX1538" t="s">
        <v>324</v>
      </c>
      <c r="AY1538" t="s">
        <v>324</v>
      </c>
      <c r="AZ1538">
        <v>0</v>
      </c>
      <c r="BA1538" t="s">
        <v>324</v>
      </c>
      <c r="BB1538" t="s">
        <v>324</v>
      </c>
      <c r="BC1538" t="s">
        <v>324</v>
      </c>
      <c r="BD1538" t="s">
        <v>324</v>
      </c>
      <c r="BE1538">
        <v>0</v>
      </c>
      <c r="BF1538" t="s">
        <v>324</v>
      </c>
      <c r="BG1538" t="s">
        <v>324</v>
      </c>
      <c r="BH1538" t="s">
        <v>324</v>
      </c>
      <c r="BI1538" t="s">
        <v>324</v>
      </c>
      <c r="BJ1538">
        <v>0</v>
      </c>
      <c r="BK1538" t="s">
        <v>324</v>
      </c>
      <c r="BL1538" t="s">
        <v>324</v>
      </c>
      <c r="BM1538" t="s">
        <v>324</v>
      </c>
      <c r="BN1538" t="s">
        <v>324</v>
      </c>
      <c r="BO1538">
        <v>0</v>
      </c>
      <c r="BP1538" t="s">
        <v>324</v>
      </c>
      <c r="BQ1538" t="s">
        <v>324</v>
      </c>
      <c r="BR1538" t="s">
        <v>324</v>
      </c>
      <c r="BS1538" t="s">
        <v>324</v>
      </c>
      <c r="BT1538">
        <v>0</v>
      </c>
      <c r="BU1538" t="s">
        <v>324</v>
      </c>
      <c r="BV1538" t="s">
        <v>324</v>
      </c>
      <c r="BW1538" t="s">
        <v>324</v>
      </c>
      <c r="BX1538" t="s">
        <v>324</v>
      </c>
      <c r="BY1538">
        <v>0</v>
      </c>
      <c r="BZ1538" t="s">
        <v>324</v>
      </c>
      <c r="CA1538" t="s">
        <v>324</v>
      </c>
      <c r="CB1538" t="s">
        <v>324</v>
      </c>
      <c r="CC1538" t="s">
        <v>324</v>
      </c>
      <c r="CD1538">
        <v>0</v>
      </c>
      <c r="CE1538" t="s">
        <v>324</v>
      </c>
      <c r="CF1538" t="s">
        <v>324</v>
      </c>
      <c r="CG1538" t="s">
        <v>324</v>
      </c>
      <c r="CH1538" t="s">
        <v>324</v>
      </c>
      <c r="CI1538">
        <v>0</v>
      </c>
      <c r="CJ1538" t="s">
        <v>324</v>
      </c>
      <c r="CK1538" t="s">
        <v>324</v>
      </c>
      <c r="CL1538" t="s">
        <v>324</v>
      </c>
      <c r="CM1538" t="s">
        <v>324</v>
      </c>
      <c r="CN1538">
        <v>0</v>
      </c>
      <c r="CO1538">
        <v>2.1320000000000001</v>
      </c>
      <c r="CP1538">
        <v>1.25</v>
      </c>
      <c r="CQ1538" t="s">
        <v>179</v>
      </c>
      <c r="CR1538">
        <v>0</v>
      </c>
      <c r="CS1538">
        <v>3.3820000000000001</v>
      </c>
      <c r="CT1538">
        <v>332</v>
      </c>
      <c r="CU1538">
        <v>28</v>
      </c>
      <c r="CV1538">
        <v>0</v>
      </c>
      <c r="CW1538">
        <v>0</v>
      </c>
      <c r="CX1538">
        <v>360</v>
      </c>
      <c r="CY1538">
        <v>0</v>
      </c>
      <c r="CZ1538">
        <v>0</v>
      </c>
      <c r="DA1538">
        <v>0</v>
      </c>
      <c r="DB1538">
        <v>0</v>
      </c>
      <c r="DC1538">
        <v>0</v>
      </c>
    </row>
    <row r="1539" spans="1:107" x14ac:dyDescent="0.45">
      <c r="A1539">
        <v>2024</v>
      </c>
      <c r="B1539">
        <v>5</v>
      </c>
      <c r="C1539" t="s">
        <v>151</v>
      </c>
      <c r="D1539">
        <v>19578</v>
      </c>
      <c r="E1539" t="s">
        <v>439</v>
      </c>
      <c r="F1539" t="s">
        <v>323</v>
      </c>
      <c r="G1539" t="s">
        <v>244</v>
      </c>
      <c r="H1539">
        <v>2.5209999999999999</v>
      </c>
      <c r="I1539">
        <v>0.28000000000000003</v>
      </c>
      <c r="J1539" t="s">
        <v>324</v>
      </c>
      <c r="K1539" t="s">
        <v>324</v>
      </c>
      <c r="L1539">
        <v>2.8010000000000002</v>
      </c>
      <c r="M1539">
        <v>251</v>
      </c>
      <c r="N1539">
        <v>7</v>
      </c>
      <c r="O1539" t="s">
        <v>324</v>
      </c>
      <c r="P1539" t="s">
        <v>324</v>
      </c>
      <c r="Q1539">
        <v>258</v>
      </c>
      <c r="R1539" t="s">
        <v>324</v>
      </c>
      <c r="S1539" t="s">
        <v>324</v>
      </c>
      <c r="T1539" t="s">
        <v>324</v>
      </c>
      <c r="U1539" t="s">
        <v>324</v>
      </c>
      <c r="V1539">
        <v>0</v>
      </c>
      <c r="W1539" t="s">
        <v>324</v>
      </c>
      <c r="X1539" t="s">
        <v>324</v>
      </c>
      <c r="Y1539" t="s">
        <v>324</v>
      </c>
      <c r="Z1539" t="s">
        <v>324</v>
      </c>
      <c r="AA1539">
        <v>0</v>
      </c>
      <c r="AB1539" t="s">
        <v>324</v>
      </c>
      <c r="AC1539" t="s">
        <v>324</v>
      </c>
      <c r="AD1539" t="s">
        <v>324</v>
      </c>
      <c r="AE1539" t="s">
        <v>324</v>
      </c>
      <c r="AF1539">
        <v>0</v>
      </c>
      <c r="AG1539" t="s">
        <v>324</v>
      </c>
      <c r="AH1539" t="s">
        <v>324</v>
      </c>
      <c r="AI1539" t="s">
        <v>324</v>
      </c>
      <c r="AJ1539" t="s">
        <v>324</v>
      </c>
      <c r="AK1539">
        <v>0</v>
      </c>
      <c r="AL1539" t="s">
        <v>324</v>
      </c>
      <c r="AM1539" t="s">
        <v>324</v>
      </c>
      <c r="AN1539" t="s">
        <v>324</v>
      </c>
      <c r="AO1539" t="s">
        <v>324</v>
      </c>
      <c r="AP1539">
        <v>0</v>
      </c>
      <c r="AQ1539" t="s">
        <v>324</v>
      </c>
      <c r="AR1539" t="s">
        <v>324</v>
      </c>
      <c r="AS1539" t="s">
        <v>324</v>
      </c>
      <c r="AT1539" t="s">
        <v>324</v>
      </c>
      <c r="AU1539">
        <v>0</v>
      </c>
      <c r="AV1539" t="s">
        <v>324</v>
      </c>
      <c r="AW1539" t="s">
        <v>324</v>
      </c>
      <c r="AX1539" t="s">
        <v>324</v>
      </c>
      <c r="AY1539" t="s">
        <v>324</v>
      </c>
      <c r="AZ1539">
        <v>0</v>
      </c>
      <c r="BA1539" t="s">
        <v>324</v>
      </c>
      <c r="BB1539" t="s">
        <v>324</v>
      </c>
      <c r="BC1539" t="s">
        <v>324</v>
      </c>
      <c r="BD1539" t="s">
        <v>324</v>
      </c>
      <c r="BE1539">
        <v>0</v>
      </c>
      <c r="BF1539" t="s">
        <v>324</v>
      </c>
      <c r="BG1539" t="s">
        <v>324</v>
      </c>
      <c r="BH1539" t="s">
        <v>324</v>
      </c>
      <c r="BI1539" t="s">
        <v>324</v>
      </c>
      <c r="BJ1539">
        <v>0</v>
      </c>
      <c r="BK1539">
        <v>7.5999999999999998E-2</v>
      </c>
      <c r="BL1539" t="s">
        <v>324</v>
      </c>
      <c r="BM1539" t="s">
        <v>324</v>
      </c>
      <c r="BN1539" t="s">
        <v>324</v>
      </c>
      <c r="BO1539">
        <v>7.5999999999999998E-2</v>
      </c>
      <c r="BP1539">
        <v>20</v>
      </c>
      <c r="BQ1539" t="s">
        <v>324</v>
      </c>
      <c r="BR1539" t="s">
        <v>324</v>
      </c>
      <c r="BS1539" t="s">
        <v>324</v>
      </c>
      <c r="BT1539">
        <v>20</v>
      </c>
      <c r="BU1539" t="s">
        <v>324</v>
      </c>
      <c r="BV1539" t="s">
        <v>324</v>
      </c>
      <c r="BW1539" t="s">
        <v>324</v>
      </c>
      <c r="BX1539" t="s">
        <v>324</v>
      </c>
      <c r="BY1539">
        <v>0</v>
      </c>
      <c r="BZ1539" t="s">
        <v>324</v>
      </c>
      <c r="CA1539" t="s">
        <v>324</v>
      </c>
      <c r="CB1539" t="s">
        <v>324</v>
      </c>
      <c r="CC1539" t="s">
        <v>324</v>
      </c>
      <c r="CD1539">
        <v>0</v>
      </c>
      <c r="CE1539" t="s">
        <v>324</v>
      </c>
      <c r="CF1539" t="s">
        <v>324</v>
      </c>
      <c r="CG1539" t="s">
        <v>324</v>
      </c>
      <c r="CH1539" t="s">
        <v>324</v>
      </c>
      <c r="CI1539">
        <v>0</v>
      </c>
      <c r="CJ1539" t="s">
        <v>324</v>
      </c>
      <c r="CK1539" t="s">
        <v>324</v>
      </c>
      <c r="CL1539" t="s">
        <v>324</v>
      </c>
      <c r="CM1539" t="s">
        <v>324</v>
      </c>
      <c r="CN1539">
        <v>0</v>
      </c>
      <c r="CO1539">
        <v>2.597</v>
      </c>
      <c r="CP1539">
        <v>0.28000000000000003</v>
      </c>
      <c r="CQ1539" t="s">
        <v>179</v>
      </c>
      <c r="CR1539">
        <v>0</v>
      </c>
      <c r="CS1539">
        <v>2.8769999999999998</v>
      </c>
      <c r="CT1539">
        <v>271</v>
      </c>
      <c r="CU1539">
        <v>7</v>
      </c>
      <c r="CV1539">
        <v>0</v>
      </c>
      <c r="CW1539">
        <v>0</v>
      </c>
      <c r="CX1539">
        <v>278</v>
      </c>
      <c r="CY1539">
        <v>0</v>
      </c>
      <c r="CZ1539">
        <v>0</v>
      </c>
      <c r="DA1539">
        <v>0</v>
      </c>
      <c r="DB1539">
        <v>0</v>
      </c>
      <c r="DC1539">
        <v>0</v>
      </c>
    </row>
    <row r="1540" spans="1:107" x14ac:dyDescent="0.45">
      <c r="A1540">
        <v>2024</v>
      </c>
      <c r="B1540">
        <v>5</v>
      </c>
      <c r="C1540" t="s">
        <v>151</v>
      </c>
      <c r="D1540">
        <v>60631</v>
      </c>
      <c r="E1540" t="s">
        <v>440</v>
      </c>
      <c r="F1540" t="s">
        <v>323</v>
      </c>
      <c r="G1540" t="s">
        <v>244</v>
      </c>
      <c r="H1540">
        <v>0.47199999999999998</v>
      </c>
      <c r="I1540">
        <v>9.8000000000000004E-2</v>
      </c>
      <c r="J1540">
        <v>2E-3</v>
      </c>
      <c r="K1540" t="s">
        <v>324</v>
      </c>
      <c r="L1540">
        <v>0.57199999999999995</v>
      </c>
      <c r="M1540">
        <v>80</v>
      </c>
      <c r="N1540">
        <v>3</v>
      </c>
      <c r="O1540">
        <v>1</v>
      </c>
      <c r="P1540" t="s">
        <v>324</v>
      </c>
      <c r="Q1540">
        <v>84</v>
      </c>
      <c r="R1540" t="s">
        <v>324</v>
      </c>
      <c r="S1540" t="s">
        <v>324</v>
      </c>
      <c r="T1540" t="s">
        <v>324</v>
      </c>
      <c r="U1540" t="s">
        <v>324</v>
      </c>
      <c r="V1540">
        <v>0</v>
      </c>
      <c r="W1540" t="s">
        <v>324</v>
      </c>
      <c r="X1540" t="s">
        <v>324</v>
      </c>
      <c r="Y1540" t="s">
        <v>324</v>
      </c>
      <c r="Z1540" t="s">
        <v>324</v>
      </c>
      <c r="AA1540">
        <v>0</v>
      </c>
      <c r="AB1540" t="s">
        <v>324</v>
      </c>
      <c r="AC1540" t="s">
        <v>324</v>
      </c>
      <c r="AD1540" t="s">
        <v>324</v>
      </c>
      <c r="AE1540" t="s">
        <v>324</v>
      </c>
      <c r="AF1540">
        <v>0</v>
      </c>
      <c r="AG1540">
        <v>3.5999999999999997E-2</v>
      </c>
      <c r="AH1540">
        <v>0.123</v>
      </c>
      <c r="AI1540" t="s">
        <v>324</v>
      </c>
      <c r="AJ1540" t="s">
        <v>324</v>
      </c>
      <c r="AK1540">
        <v>0.159</v>
      </c>
      <c r="AL1540">
        <v>5</v>
      </c>
      <c r="AM1540">
        <v>1</v>
      </c>
      <c r="AN1540" t="s">
        <v>324</v>
      </c>
      <c r="AO1540" t="s">
        <v>324</v>
      </c>
      <c r="AP1540">
        <v>6</v>
      </c>
      <c r="AQ1540" t="s">
        <v>324</v>
      </c>
      <c r="AR1540" t="s">
        <v>324</v>
      </c>
      <c r="AS1540" t="s">
        <v>324</v>
      </c>
      <c r="AT1540" t="s">
        <v>324</v>
      </c>
      <c r="AU1540">
        <v>0</v>
      </c>
      <c r="AV1540" t="s">
        <v>324</v>
      </c>
      <c r="AW1540" t="s">
        <v>324</v>
      </c>
      <c r="AX1540" t="s">
        <v>324</v>
      </c>
      <c r="AY1540" t="s">
        <v>324</v>
      </c>
      <c r="AZ1540">
        <v>0</v>
      </c>
      <c r="BA1540" t="s">
        <v>324</v>
      </c>
      <c r="BB1540" t="s">
        <v>324</v>
      </c>
      <c r="BC1540" t="s">
        <v>324</v>
      </c>
      <c r="BD1540" t="s">
        <v>324</v>
      </c>
      <c r="BE1540">
        <v>0</v>
      </c>
      <c r="BF1540" t="s">
        <v>324</v>
      </c>
      <c r="BG1540" t="s">
        <v>324</v>
      </c>
      <c r="BH1540" t="s">
        <v>324</v>
      </c>
      <c r="BI1540" t="s">
        <v>324</v>
      </c>
      <c r="BJ1540">
        <v>0</v>
      </c>
      <c r="BK1540">
        <v>2.3E-2</v>
      </c>
      <c r="BL1540">
        <v>2E-3</v>
      </c>
      <c r="BM1540" t="s">
        <v>324</v>
      </c>
      <c r="BN1540" t="s">
        <v>324</v>
      </c>
      <c r="BO1540">
        <v>2.5000000000000001E-2</v>
      </c>
      <c r="BP1540">
        <v>5</v>
      </c>
      <c r="BQ1540">
        <v>1</v>
      </c>
      <c r="BR1540" t="s">
        <v>324</v>
      </c>
      <c r="BS1540" t="s">
        <v>324</v>
      </c>
      <c r="BT1540">
        <v>6</v>
      </c>
      <c r="BU1540" t="s">
        <v>324</v>
      </c>
      <c r="BV1540" t="s">
        <v>324</v>
      </c>
      <c r="BW1540" t="s">
        <v>324</v>
      </c>
      <c r="BX1540" t="s">
        <v>324</v>
      </c>
      <c r="BY1540">
        <v>0</v>
      </c>
      <c r="BZ1540" t="s">
        <v>324</v>
      </c>
      <c r="CA1540" t="s">
        <v>324</v>
      </c>
      <c r="CB1540" t="s">
        <v>324</v>
      </c>
      <c r="CC1540" t="s">
        <v>324</v>
      </c>
      <c r="CD1540">
        <v>0</v>
      </c>
      <c r="CE1540" t="s">
        <v>324</v>
      </c>
      <c r="CF1540" t="s">
        <v>324</v>
      </c>
      <c r="CG1540" t="s">
        <v>324</v>
      </c>
      <c r="CH1540" t="s">
        <v>324</v>
      </c>
      <c r="CI1540">
        <v>0</v>
      </c>
      <c r="CJ1540" t="s">
        <v>324</v>
      </c>
      <c r="CK1540" t="s">
        <v>324</v>
      </c>
      <c r="CL1540" t="s">
        <v>324</v>
      </c>
      <c r="CM1540" t="s">
        <v>324</v>
      </c>
      <c r="CN1540">
        <v>0</v>
      </c>
      <c r="CO1540">
        <v>0.495</v>
      </c>
      <c r="CP1540">
        <v>0.1</v>
      </c>
      <c r="CQ1540">
        <v>2E-3</v>
      </c>
      <c r="CR1540">
        <v>0</v>
      </c>
      <c r="CS1540">
        <v>0.59699999999999998</v>
      </c>
      <c r="CT1540">
        <v>85</v>
      </c>
      <c r="CU1540">
        <v>4</v>
      </c>
      <c r="CV1540">
        <v>1</v>
      </c>
      <c r="CW1540">
        <v>0</v>
      </c>
      <c r="CX1540">
        <v>90</v>
      </c>
      <c r="CY1540">
        <v>0</v>
      </c>
      <c r="CZ1540">
        <v>0</v>
      </c>
      <c r="DA1540">
        <v>0</v>
      </c>
      <c r="DB1540">
        <v>0</v>
      </c>
      <c r="DC1540">
        <v>0</v>
      </c>
    </row>
    <row r="1541" spans="1:107" x14ac:dyDescent="0.45">
      <c r="A1541">
        <v>2024</v>
      </c>
      <c r="B1541">
        <v>5</v>
      </c>
      <c r="C1541" t="s">
        <v>151</v>
      </c>
      <c r="D1541">
        <v>99999</v>
      </c>
      <c r="E1541" t="s">
        <v>329</v>
      </c>
      <c r="F1541" t="s">
        <v>323</v>
      </c>
      <c r="H1541">
        <v>6.2320000000000002</v>
      </c>
      <c r="I1541">
        <v>4.8780000000000001</v>
      </c>
      <c r="J1541" t="s">
        <v>179</v>
      </c>
      <c r="K1541" t="s">
        <v>324</v>
      </c>
      <c r="L1541">
        <v>11.477</v>
      </c>
      <c r="M1541" t="s">
        <v>324</v>
      </c>
      <c r="N1541" t="s">
        <v>324</v>
      </c>
      <c r="O1541" t="s">
        <v>324</v>
      </c>
      <c r="P1541" t="s">
        <v>324</v>
      </c>
      <c r="Q1541" t="s">
        <v>324</v>
      </c>
      <c r="R1541">
        <v>-0.49399999999999999</v>
      </c>
      <c r="S1541">
        <v>-0.29099999999999998</v>
      </c>
      <c r="T1541" t="s">
        <v>324</v>
      </c>
      <c r="U1541" t="s">
        <v>324</v>
      </c>
      <c r="V1541">
        <v>-0.78400000000000003</v>
      </c>
      <c r="W1541" t="s">
        <v>324</v>
      </c>
      <c r="X1541" t="s">
        <v>324</v>
      </c>
      <c r="Y1541" t="s">
        <v>324</v>
      </c>
      <c r="Z1541" t="s">
        <v>324</v>
      </c>
      <c r="AA1541" t="s">
        <v>324</v>
      </c>
      <c r="AB1541" t="s">
        <v>324</v>
      </c>
      <c r="AC1541" t="s">
        <v>324</v>
      </c>
      <c r="AD1541" t="s">
        <v>324</v>
      </c>
      <c r="AE1541" t="s">
        <v>324</v>
      </c>
      <c r="AF1541" t="s">
        <v>324</v>
      </c>
      <c r="AG1541">
        <v>-1.7829999999999999</v>
      </c>
      <c r="AH1541">
        <v>-0.05</v>
      </c>
      <c r="AI1541" t="s">
        <v>324</v>
      </c>
      <c r="AJ1541" t="s">
        <v>324</v>
      </c>
      <c r="AK1541">
        <v>-1.8320000000000001</v>
      </c>
      <c r="AL1541" t="s">
        <v>324</v>
      </c>
      <c r="AM1541" t="s">
        <v>324</v>
      </c>
      <c r="AN1541" t="s">
        <v>324</v>
      </c>
      <c r="AO1541" t="s">
        <v>324</v>
      </c>
      <c r="AP1541" t="s">
        <v>324</v>
      </c>
      <c r="AQ1541" t="s">
        <v>324</v>
      </c>
      <c r="AR1541" t="s">
        <v>324</v>
      </c>
      <c r="AS1541" t="s">
        <v>324</v>
      </c>
      <c r="AT1541" t="s">
        <v>324</v>
      </c>
      <c r="AU1541" t="s">
        <v>324</v>
      </c>
      <c r="AV1541" t="s">
        <v>324</v>
      </c>
      <c r="AW1541" t="s">
        <v>324</v>
      </c>
      <c r="AX1541" t="s">
        <v>324</v>
      </c>
      <c r="AY1541" t="s">
        <v>324</v>
      </c>
      <c r="AZ1541">
        <v>0</v>
      </c>
      <c r="BA1541" t="s">
        <v>324</v>
      </c>
      <c r="BB1541" t="s">
        <v>324</v>
      </c>
      <c r="BC1541" t="s">
        <v>324</v>
      </c>
      <c r="BD1541" t="s">
        <v>324</v>
      </c>
      <c r="BE1541" t="s">
        <v>324</v>
      </c>
      <c r="BF1541" t="s">
        <v>324</v>
      </c>
      <c r="BG1541" t="s">
        <v>324</v>
      </c>
      <c r="BH1541" t="s">
        <v>324</v>
      </c>
      <c r="BI1541" t="s">
        <v>324</v>
      </c>
      <c r="BJ1541" t="s">
        <v>324</v>
      </c>
      <c r="BK1541" t="s">
        <v>324</v>
      </c>
      <c r="BL1541" t="s">
        <v>324</v>
      </c>
      <c r="BM1541" t="s">
        <v>324</v>
      </c>
      <c r="BN1541" t="s">
        <v>324</v>
      </c>
      <c r="BO1541" t="s">
        <v>324</v>
      </c>
      <c r="BP1541" t="s">
        <v>324</v>
      </c>
      <c r="BQ1541" t="s">
        <v>324</v>
      </c>
      <c r="BR1541" t="s">
        <v>324</v>
      </c>
      <c r="BS1541" t="s">
        <v>324</v>
      </c>
      <c r="BT1541" t="s">
        <v>324</v>
      </c>
      <c r="BU1541" t="s">
        <v>324</v>
      </c>
      <c r="BV1541" t="s">
        <v>324</v>
      </c>
      <c r="BW1541" t="s">
        <v>324</v>
      </c>
      <c r="BX1541" t="s">
        <v>324</v>
      </c>
      <c r="BY1541" t="s">
        <v>324</v>
      </c>
      <c r="BZ1541" t="s">
        <v>324</v>
      </c>
      <c r="CA1541" t="s">
        <v>324</v>
      </c>
      <c r="CB1541" t="s">
        <v>324</v>
      </c>
      <c r="CC1541" t="s">
        <v>324</v>
      </c>
      <c r="CD1541" t="s">
        <v>324</v>
      </c>
      <c r="CE1541" t="s">
        <v>324</v>
      </c>
      <c r="CF1541" t="s">
        <v>324</v>
      </c>
      <c r="CG1541" t="s">
        <v>324</v>
      </c>
      <c r="CH1541" t="s">
        <v>324</v>
      </c>
      <c r="CI1541" t="s">
        <v>324</v>
      </c>
      <c r="CJ1541" t="s">
        <v>324</v>
      </c>
      <c r="CK1541" t="s">
        <v>324</v>
      </c>
      <c r="CL1541" t="s">
        <v>324</v>
      </c>
      <c r="CM1541" t="s">
        <v>324</v>
      </c>
      <c r="CN1541" t="s">
        <v>324</v>
      </c>
      <c r="CO1541">
        <v>5.7389999999999999</v>
      </c>
      <c r="CP1541">
        <v>4.5869999999999997</v>
      </c>
      <c r="CQ1541" t="s">
        <v>179</v>
      </c>
      <c r="CR1541" t="s">
        <v>324</v>
      </c>
      <c r="CS1541">
        <v>10.692</v>
      </c>
      <c r="CT1541" t="s">
        <v>324</v>
      </c>
      <c r="CU1541" t="s">
        <v>324</v>
      </c>
      <c r="CV1541" t="s">
        <v>324</v>
      </c>
      <c r="CW1541" t="s">
        <v>324</v>
      </c>
      <c r="CX1541" t="s">
        <v>324</v>
      </c>
      <c r="CY1541" t="s">
        <v>324</v>
      </c>
      <c r="CZ1541" t="s">
        <v>324</v>
      </c>
      <c r="DA1541" t="s">
        <v>324</v>
      </c>
      <c r="DB1541" t="s">
        <v>324</v>
      </c>
      <c r="DC1541" t="s">
        <v>324</v>
      </c>
    </row>
    <row r="1542" spans="1:107" x14ac:dyDescent="0.45">
      <c r="A1542">
        <v>2024</v>
      </c>
      <c r="B1542">
        <v>5</v>
      </c>
      <c r="C1542" t="s">
        <v>154</v>
      </c>
      <c r="D1542">
        <v>689</v>
      </c>
      <c r="E1542" t="s">
        <v>441</v>
      </c>
      <c r="F1542" t="s">
        <v>323</v>
      </c>
      <c r="G1542" t="s">
        <v>244</v>
      </c>
      <c r="H1542">
        <v>10.387</v>
      </c>
      <c r="I1542">
        <v>2.246</v>
      </c>
      <c r="J1542" t="s">
        <v>324</v>
      </c>
      <c r="K1542" t="s">
        <v>324</v>
      </c>
      <c r="L1542">
        <v>12.632999999999999</v>
      </c>
      <c r="M1542">
        <v>1171</v>
      </c>
      <c r="N1542">
        <v>38</v>
      </c>
      <c r="O1542" t="s">
        <v>324</v>
      </c>
      <c r="P1542" t="s">
        <v>324</v>
      </c>
      <c r="Q1542">
        <v>1209</v>
      </c>
      <c r="R1542">
        <v>0.23200000000000001</v>
      </c>
      <c r="S1542">
        <v>8.0000000000000002E-3</v>
      </c>
      <c r="T1542" t="s">
        <v>324</v>
      </c>
      <c r="U1542" t="s">
        <v>324</v>
      </c>
      <c r="V1542">
        <v>0.24</v>
      </c>
      <c r="W1542">
        <v>125</v>
      </c>
      <c r="X1542">
        <v>4</v>
      </c>
      <c r="Y1542" t="s">
        <v>324</v>
      </c>
      <c r="Z1542" t="s">
        <v>324</v>
      </c>
      <c r="AA1542">
        <v>129</v>
      </c>
      <c r="AB1542" t="s">
        <v>324</v>
      </c>
      <c r="AC1542" t="s">
        <v>324</v>
      </c>
      <c r="AD1542" t="s">
        <v>324</v>
      </c>
      <c r="AE1542" t="s">
        <v>324</v>
      </c>
      <c r="AF1542">
        <v>0</v>
      </c>
      <c r="AG1542" t="s">
        <v>324</v>
      </c>
      <c r="AH1542" t="s">
        <v>324</v>
      </c>
      <c r="AI1542" t="s">
        <v>324</v>
      </c>
      <c r="AJ1542" t="s">
        <v>324</v>
      </c>
      <c r="AK1542">
        <v>0</v>
      </c>
      <c r="AL1542" t="s">
        <v>324</v>
      </c>
      <c r="AM1542" t="s">
        <v>324</v>
      </c>
      <c r="AN1542" t="s">
        <v>324</v>
      </c>
      <c r="AO1542" t="s">
        <v>324</v>
      </c>
      <c r="AP1542">
        <v>0</v>
      </c>
      <c r="AQ1542" t="s">
        <v>324</v>
      </c>
      <c r="AR1542" t="s">
        <v>324</v>
      </c>
      <c r="AS1542" t="s">
        <v>324</v>
      </c>
      <c r="AT1542" t="s">
        <v>324</v>
      </c>
      <c r="AU1542">
        <v>0</v>
      </c>
      <c r="AV1542" t="s">
        <v>324</v>
      </c>
      <c r="AW1542" t="s">
        <v>324</v>
      </c>
      <c r="AX1542" t="s">
        <v>324</v>
      </c>
      <c r="AY1542" t="s">
        <v>324</v>
      </c>
      <c r="AZ1542">
        <v>0</v>
      </c>
      <c r="BA1542" t="s">
        <v>324</v>
      </c>
      <c r="BB1542" t="s">
        <v>324</v>
      </c>
      <c r="BC1542" t="s">
        <v>324</v>
      </c>
      <c r="BD1542" t="s">
        <v>324</v>
      </c>
      <c r="BE1542">
        <v>0</v>
      </c>
      <c r="BF1542" t="s">
        <v>324</v>
      </c>
      <c r="BG1542" t="s">
        <v>324</v>
      </c>
      <c r="BH1542" t="s">
        <v>324</v>
      </c>
      <c r="BI1542" t="s">
        <v>324</v>
      </c>
      <c r="BJ1542">
        <v>0</v>
      </c>
      <c r="BK1542">
        <v>5.8999999999999997E-2</v>
      </c>
      <c r="BL1542">
        <v>0.01</v>
      </c>
      <c r="BM1542" t="s">
        <v>324</v>
      </c>
      <c r="BN1542" t="s">
        <v>324</v>
      </c>
      <c r="BO1542">
        <v>6.9000000000000006E-2</v>
      </c>
      <c r="BP1542">
        <v>5</v>
      </c>
      <c r="BQ1542">
        <v>1</v>
      </c>
      <c r="BR1542" t="s">
        <v>324</v>
      </c>
      <c r="BS1542" t="s">
        <v>324</v>
      </c>
      <c r="BT1542">
        <v>6</v>
      </c>
      <c r="BU1542" t="s">
        <v>324</v>
      </c>
      <c r="BV1542" t="s">
        <v>324</v>
      </c>
      <c r="BW1542" t="s">
        <v>324</v>
      </c>
      <c r="BX1542" t="s">
        <v>324</v>
      </c>
      <c r="BY1542">
        <v>0</v>
      </c>
      <c r="BZ1542">
        <v>2.5000000000000001E-2</v>
      </c>
      <c r="CA1542" t="s">
        <v>324</v>
      </c>
      <c r="CB1542" t="s">
        <v>324</v>
      </c>
      <c r="CC1542" t="s">
        <v>324</v>
      </c>
      <c r="CD1542">
        <v>2.5000000000000001E-2</v>
      </c>
      <c r="CE1542">
        <v>5</v>
      </c>
      <c r="CF1542" t="s">
        <v>324</v>
      </c>
      <c r="CG1542" t="s">
        <v>324</v>
      </c>
      <c r="CH1542" t="s">
        <v>324</v>
      </c>
      <c r="CI1542">
        <v>5</v>
      </c>
      <c r="CJ1542" t="s">
        <v>324</v>
      </c>
      <c r="CK1542" t="s">
        <v>324</v>
      </c>
      <c r="CL1542" t="s">
        <v>324</v>
      </c>
      <c r="CM1542" t="s">
        <v>324</v>
      </c>
      <c r="CN1542">
        <v>0</v>
      </c>
      <c r="CO1542">
        <v>10.702999999999999</v>
      </c>
      <c r="CP1542">
        <v>2.2639999999999998</v>
      </c>
      <c r="CQ1542" t="s">
        <v>179</v>
      </c>
      <c r="CR1542">
        <v>0</v>
      </c>
      <c r="CS1542">
        <v>12.967000000000001</v>
      </c>
      <c r="CT1542">
        <v>1306</v>
      </c>
      <c r="CU1542">
        <v>43</v>
      </c>
      <c r="CV1542">
        <v>0</v>
      </c>
      <c r="CW1542">
        <v>0</v>
      </c>
      <c r="CX1542">
        <v>1349</v>
      </c>
      <c r="CY1542">
        <v>0</v>
      </c>
      <c r="CZ1542">
        <v>0</v>
      </c>
      <c r="DA1542">
        <v>0</v>
      </c>
      <c r="DB1542">
        <v>0</v>
      </c>
      <c r="DC1542">
        <v>0</v>
      </c>
    </row>
    <row r="1543" spans="1:107" x14ac:dyDescent="0.45">
      <c r="A1543">
        <v>2024</v>
      </c>
      <c r="B1543">
        <v>5</v>
      </c>
      <c r="C1543" t="s">
        <v>154</v>
      </c>
      <c r="D1543">
        <v>5574</v>
      </c>
      <c r="E1543" t="s">
        <v>442</v>
      </c>
      <c r="F1543" t="s">
        <v>323</v>
      </c>
      <c r="G1543" t="s">
        <v>244</v>
      </c>
      <c r="H1543">
        <v>7.1319999999999997</v>
      </c>
      <c r="I1543">
        <v>0.82599999999999996</v>
      </c>
      <c r="J1543">
        <v>0</v>
      </c>
      <c r="K1543">
        <v>0</v>
      </c>
      <c r="L1543">
        <v>7.9580000000000002</v>
      </c>
      <c r="M1543">
        <v>566</v>
      </c>
      <c r="N1543">
        <v>38</v>
      </c>
      <c r="O1543">
        <v>0</v>
      </c>
      <c r="P1543">
        <v>0</v>
      </c>
      <c r="Q1543">
        <v>604</v>
      </c>
      <c r="R1543" t="s">
        <v>324</v>
      </c>
      <c r="S1543" t="s">
        <v>324</v>
      </c>
      <c r="T1543" t="s">
        <v>324</v>
      </c>
      <c r="U1543" t="s">
        <v>324</v>
      </c>
      <c r="V1543">
        <v>0</v>
      </c>
      <c r="W1543" t="s">
        <v>324</v>
      </c>
      <c r="X1543" t="s">
        <v>324</v>
      </c>
      <c r="Y1543" t="s">
        <v>324</v>
      </c>
      <c r="Z1543" t="s">
        <v>324</v>
      </c>
      <c r="AA1543">
        <v>0</v>
      </c>
      <c r="AB1543">
        <v>591.44899999999996</v>
      </c>
      <c r="AC1543">
        <v>64.459999999999994</v>
      </c>
      <c r="AD1543">
        <v>0</v>
      </c>
      <c r="AE1543">
        <v>0</v>
      </c>
      <c r="AF1543">
        <v>655.90899999999999</v>
      </c>
      <c r="AG1543" t="s">
        <v>324</v>
      </c>
      <c r="AH1543" t="s">
        <v>324</v>
      </c>
      <c r="AI1543" t="s">
        <v>324</v>
      </c>
      <c r="AJ1543" t="s">
        <v>324</v>
      </c>
      <c r="AK1543">
        <v>0</v>
      </c>
      <c r="AL1543" t="s">
        <v>324</v>
      </c>
      <c r="AM1543" t="s">
        <v>324</v>
      </c>
      <c r="AN1543" t="s">
        <v>324</v>
      </c>
      <c r="AO1543" t="s">
        <v>324</v>
      </c>
      <c r="AP1543">
        <v>0</v>
      </c>
      <c r="AQ1543" t="s">
        <v>324</v>
      </c>
      <c r="AR1543" t="s">
        <v>324</v>
      </c>
      <c r="AS1543" t="s">
        <v>324</v>
      </c>
      <c r="AT1543" t="s">
        <v>324</v>
      </c>
      <c r="AU1543">
        <v>0</v>
      </c>
      <c r="AV1543" t="s">
        <v>324</v>
      </c>
      <c r="AW1543" t="s">
        <v>324</v>
      </c>
      <c r="AX1543" t="s">
        <v>324</v>
      </c>
      <c r="AY1543" t="s">
        <v>324</v>
      </c>
      <c r="AZ1543">
        <v>0</v>
      </c>
      <c r="BA1543" t="s">
        <v>324</v>
      </c>
      <c r="BB1543" t="s">
        <v>324</v>
      </c>
      <c r="BC1543" t="s">
        <v>324</v>
      </c>
      <c r="BD1543" t="s">
        <v>324</v>
      </c>
      <c r="BE1543">
        <v>0</v>
      </c>
      <c r="BF1543" t="s">
        <v>324</v>
      </c>
      <c r="BG1543" t="s">
        <v>324</v>
      </c>
      <c r="BH1543" t="s">
        <v>324</v>
      </c>
      <c r="BI1543" t="s">
        <v>324</v>
      </c>
      <c r="BJ1543">
        <v>0</v>
      </c>
      <c r="BK1543">
        <v>4.2000000000000003E-2</v>
      </c>
      <c r="BL1543">
        <v>4.2000000000000003E-2</v>
      </c>
      <c r="BM1543">
        <v>0</v>
      </c>
      <c r="BN1543">
        <v>0</v>
      </c>
      <c r="BO1543">
        <v>8.4000000000000005E-2</v>
      </c>
      <c r="BP1543">
        <v>3</v>
      </c>
      <c r="BQ1543">
        <v>3</v>
      </c>
      <c r="BR1543">
        <v>0</v>
      </c>
      <c r="BS1543">
        <v>0</v>
      </c>
      <c r="BT1543">
        <v>6</v>
      </c>
      <c r="BU1543">
        <v>0</v>
      </c>
      <c r="BV1543">
        <v>0.88200000000000001</v>
      </c>
      <c r="BW1543">
        <v>0</v>
      </c>
      <c r="BX1543">
        <v>0</v>
      </c>
      <c r="BY1543">
        <v>0.88200000000000001</v>
      </c>
      <c r="BZ1543" t="s">
        <v>324</v>
      </c>
      <c r="CA1543" t="s">
        <v>324</v>
      </c>
      <c r="CB1543" t="s">
        <v>324</v>
      </c>
      <c r="CC1543" t="s">
        <v>324</v>
      </c>
      <c r="CD1543">
        <v>0</v>
      </c>
      <c r="CE1543" t="s">
        <v>324</v>
      </c>
      <c r="CF1543" t="s">
        <v>324</v>
      </c>
      <c r="CG1543" t="s">
        <v>324</v>
      </c>
      <c r="CH1543" t="s">
        <v>324</v>
      </c>
      <c r="CI1543">
        <v>0</v>
      </c>
      <c r="CJ1543" t="s">
        <v>324</v>
      </c>
      <c r="CK1543" t="s">
        <v>324</v>
      </c>
      <c r="CL1543" t="s">
        <v>324</v>
      </c>
      <c r="CM1543" t="s">
        <v>324</v>
      </c>
      <c r="CN1543">
        <v>0</v>
      </c>
      <c r="CO1543">
        <v>7.1740000000000004</v>
      </c>
      <c r="CP1543">
        <v>0.86799999999999999</v>
      </c>
      <c r="CQ1543" t="s">
        <v>179</v>
      </c>
      <c r="CR1543">
        <v>0</v>
      </c>
      <c r="CS1543">
        <v>8.0419999999999998</v>
      </c>
      <c r="CT1543">
        <v>569</v>
      </c>
      <c r="CU1543">
        <v>41</v>
      </c>
      <c r="CV1543">
        <v>0</v>
      </c>
      <c r="CW1543">
        <v>0</v>
      </c>
      <c r="CX1543">
        <v>610</v>
      </c>
      <c r="CY1543">
        <v>591.44899999999996</v>
      </c>
      <c r="CZ1543">
        <v>65.341999999999999</v>
      </c>
      <c r="DA1543">
        <v>0</v>
      </c>
      <c r="DB1543">
        <v>0</v>
      </c>
      <c r="DC1543">
        <v>656.79100000000005</v>
      </c>
    </row>
    <row r="1544" spans="1:107" x14ac:dyDescent="0.45">
      <c r="A1544">
        <v>2024</v>
      </c>
      <c r="B1544">
        <v>5</v>
      </c>
      <c r="C1544" t="s">
        <v>154</v>
      </c>
      <c r="D1544">
        <v>10596</v>
      </c>
      <c r="E1544" t="s">
        <v>443</v>
      </c>
      <c r="F1544" t="s">
        <v>323</v>
      </c>
      <c r="G1544" t="s">
        <v>244</v>
      </c>
      <c r="H1544">
        <v>5.2999999999999999E-2</v>
      </c>
      <c r="I1544">
        <v>0.04</v>
      </c>
      <c r="J1544" t="s">
        <v>324</v>
      </c>
      <c r="K1544" t="s">
        <v>324</v>
      </c>
      <c r="L1544">
        <v>9.2999999999999999E-2</v>
      </c>
      <c r="M1544">
        <v>5</v>
      </c>
      <c r="N1544">
        <v>1</v>
      </c>
      <c r="O1544" t="s">
        <v>324</v>
      </c>
      <c r="P1544" t="s">
        <v>324</v>
      </c>
      <c r="Q1544">
        <v>6</v>
      </c>
      <c r="R1544" t="s">
        <v>324</v>
      </c>
      <c r="S1544" t="s">
        <v>324</v>
      </c>
      <c r="T1544" t="s">
        <v>324</v>
      </c>
      <c r="U1544" t="s">
        <v>324</v>
      </c>
      <c r="V1544">
        <v>0</v>
      </c>
      <c r="W1544" t="s">
        <v>324</v>
      </c>
      <c r="X1544" t="s">
        <v>324</v>
      </c>
      <c r="Y1544" t="s">
        <v>324</v>
      </c>
      <c r="Z1544" t="s">
        <v>324</v>
      </c>
      <c r="AA1544">
        <v>0</v>
      </c>
      <c r="AB1544" t="s">
        <v>324</v>
      </c>
      <c r="AC1544" t="s">
        <v>324</v>
      </c>
      <c r="AD1544" t="s">
        <v>324</v>
      </c>
      <c r="AE1544" t="s">
        <v>324</v>
      </c>
      <c r="AF1544">
        <v>0</v>
      </c>
      <c r="AG1544">
        <v>5.0000000000000001E-3</v>
      </c>
      <c r="AH1544">
        <v>0.1</v>
      </c>
      <c r="AI1544" t="s">
        <v>324</v>
      </c>
      <c r="AJ1544" t="s">
        <v>324</v>
      </c>
      <c r="AK1544">
        <v>0.105</v>
      </c>
      <c r="AL1544">
        <v>1</v>
      </c>
      <c r="AM1544">
        <v>1</v>
      </c>
      <c r="AN1544" t="s">
        <v>324</v>
      </c>
      <c r="AO1544" t="s">
        <v>324</v>
      </c>
      <c r="AP1544">
        <v>2</v>
      </c>
      <c r="AQ1544" t="s">
        <v>324</v>
      </c>
      <c r="AR1544" t="s">
        <v>324</v>
      </c>
      <c r="AS1544" t="s">
        <v>324</v>
      </c>
      <c r="AT1544" t="s">
        <v>324</v>
      </c>
      <c r="AU1544">
        <v>0</v>
      </c>
      <c r="AV1544" t="s">
        <v>324</v>
      </c>
      <c r="AW1544" t="s">
        <v>324</v>
      </c>
      <c r="AX1544" t="s">
        <v>324</v>
      </c>
      <c r="AY1544" t="s">
        <v>324</v>
      </c>
      <c r="AZ1544">
        <v>0</v>
      </c>
      <c r="BA1544" t="s">
        <v>324</v>
      </c>
      <c r="BB1544" t="s">
        <v>324</v>
      </c>
      <c r="BC1544" t="s">
        <v>324</v>
      </c>
      <c r="BD1544" t="s">
        <v>324</v>
      </c>
      <c r="BE1544">
        <v>0</v>
      </c>
      <c r="BF1544" t="s">
        <v>324</v>
      </c>
      <c r="BG1544" t="s">
        <v>324</v>
      </c>
      <c r="BH1544" t="s">
        <v>324</v>
      </c>
      <c r="BI1544" t="s">
        <v>324</v>
      </c>
      <c r="BJ1544">
        <v>0</v>
      </c>
      <c r="BK1544" t="s">
        <v>324</v>
      </c>
      <c r="BL1544" t="s">
        <v>324</v>
      </c>
      <c r="BM1544" t="s">
        <v>324</v>
      </c>
      <c r="BN1544" t="s">
        <v>324</v>
      </c>
      <c r="BO1544">
        <v>0</v>
      </c>
      <c r="BP1544" t="s">
        <v>324</v>
      </c>
      <c r="BQ1544" t="s">
        <v>324</v>
      </c>
      <c r="BR1544" t="s">
        <v>324</v>
      </c>
      <c r="BS1544" t="s">
        <v>324</v>
      </c>
      <c r="BT1544">
        <v>0</v>
      </c>
      <c r="BU1544" t="s">
        <v>324</v>
      </c>
      <c r="BV1544" t="s">
        <v>324</v>
      </c>
      <c r="BW1544" t="s">
        <v>324</v>
      </c>
      <c r="BX1544" t="s">
        <v>324</v>
      </c>
      <c r="BY1544">
        <v>0</v>
      </c>
      <c r="BZ1544" t="s">
        <v>324</v>
      </c>
      <c r="CA1544" t="s">
        <v>324</v>
      </c>
      <c r="CB1544" t="s">
        <v>324</v>
      </c>
      <c r="CC1544" t="s">
        <v>324</v>
      </c>
      <c r="CD1544">
        <v>0</v>
      </c>
      <c r="CE1544" t="s">
        <v>324</v>
      </c>
      <c r="CF1544" t="s">
        <v>324</v>
      </c>
      <c r="CG1544" t="s">
        <v>324</v>
      </c>
      <c r="CH1544" t="s">
        <v>324</v>
      </c>
      <c r="CI1544">
        <v>0</v>
      </c>
      <c r="CJ1544" t="s">
        <v>324</v>
      </c>
      <c r="CK1544" t="s">
        <v>324</v>
      </c>
      <c r="CL1544" t="s">
        <v>324</v>
      </c>
      <c r="CM1544" t="s">
        <v>324</v>
      </c>
      <c r="CN1544">
        <v>0</v>
      </c>
      <c r="CO1544">
        <v>5.2999999999999999E-2</v>
      </c>
      <c r="CP1544">
        <v>0.04</v>
      </c>
      <c r="CQ1544" t="s">
        <v>179</v>
      </c>
      <c r="CR1544">
        <v>0</v>
      </c>
      <c r="CS1544">
        <v>9.2999999999999999E-2</v>
      </c>
      <c r="CT1544">
        <v>5</v>
      </c>
      <c r="CU1544">
        <v>1</v>
      </c>
      <c r="CV1544">
        <v>0</v>
      </c>
      <c r="CW1544">
        <v>0</v>
      </c>
      <c r="CX1544">
        <v>6</v>
      </c>
      <c r="CY1544">
        <v>0</v>
      </c>
      <c r="CZ1544">
        <v>0</v>
      </c>
      <c r="DA1544">
        <v>0</v>
      </c>
      <c r="DB1544">
        <v>0</v>
      </c>
      <c r="DC1544">
        <v>0</v>
      </c>
    </row>
    <row r="1545" spans="1:107" x14ac:dyDescent="0.45">
      <c r="A1545">
        <v>2024</v>
      </c>
      <c r="B1545">
        <v>5</v>
      </c>
      <c r="C1545" t="s">
        <v>154</v>
      </c>
      <c r="D1545">
        <v>12647</v>
      </c>
      <c r="E1545" t="s">
        <v>444</v>
      </c>
      <c r="F1545" t="s">
        <v>323</v>
      </c>
      <c r="G1545" t="s">
        <v>244</v>
      </c>
      <c r="H1545">
        <v>7.94</v>
      </c>
      <c r="I1545">
        <v>7.7809999999999997</v>
      </c>
      <c r="J1545">
        <v>0.02</v>
      </c>
      <c r="K1545" t="s">
        <v>324</v>
      </c>
      <c r="L1545">
        <v>15.741</v>
      </c>
      <c r="M1545">
        <v>863</v>
      </c>
      <c r="N1545">
        <v>169</v>
      </c>
      <c r="O1545">
        <v>1</v>
      </c>
      <c r="P1545" t="s">
        <v>324</v>
      </c>
      <c r="Q1545">
        <v>1033</v>
      </c>
      <c r="R1545">
        <v>0.51800000000000002</v>
      </c>
      <c r="S1545">
        <v>0.52200000000000002</v>
      </c>
      <c r="T1545" t="s">
        <v>324</v>
      </c>
      <c r="U1545" t="s">
        <v>324</v>
      </c>
      <c r="V1545">
        <v>1.04</v>
      </c>
      <c r="W1545">
        <v>94</v>
      </c>
      <c r="X1545">
        <v>3</v>
      </c>
      <c r="Y1545" t="s">
        <v>324</v>
      </c>
      <c r="Z1545" t="s">
        <v>324</v>
      </c>
      <c r="AA1545">
        <v>97</v>
      </c>
      <c r="AB1545">
        <v>390.80900000000003</v>
      </c>
      <c r="AC1545">
        <v>106.58</v>
      </c>
      <c r="AD1545" t="s">
        <v>324</v>
      </c>
      <c r="AE1545" t="s">
        <v>324</v>
      </c>
      <c r="AF1545">
        <v>497.38900000000001</v>
      </c>
      <c r="AG1545">
        <v>0.39</v>
      </c>
      <c r="AH1545">
        <v>6.0000000000000001E-3</v>
      </c>
      <c r="AI1545" t="s">
        <v>324</v>
      </c>
      <c r="AJ1545" t="s">
        <v>324</v>
      </c>
      <c r="AK1545">
        <v>0.39600000000000002</v>
      </c>
      <c r="AL1545">
        <v>25</v>
      </c>
      <c r="AM1545">
        <v>1</v>
      </c>
      <c r="AN1545" t="s">
        <v>324</v>
      </c>
      <c r="AO1545" t="s">
        <v>324</v>
      </c>
      <c r="AP1545">
        <v>26</v>
      </c>
      <c r="AQ1545" t="s">
        <v>324</v>
      </c>
      <c r="AR1545" t="s">
        <v>324</v>
      </c>
      <c r="AS1545" t="s">
        <v>324</v>
      </c>
      <c r="AT1545" t="s">
        <v>324</v>
      </c>
      <c r="AU1545">
        <v>0</v>
      </c>
      <c r="AV1545" t="s">
        <v>324</v>
      </c>
      <c r="AW1545" t="s">
        <v>324</v>
      </c>
      <c r="AX1545" t="s">
        <v>324</v>
      </c>
      <c r="AY1545" t="s">
        <v>324</v>
      </c>
      <c r="AZ1545">
        <v>0</v>
      </c>
      <c r="BA1545" t="s">
        <v>324</v>
      </c>
      <c r="BB1545" t="s">
        <v>324</v>
      </c>
      <c r="BC1545" t="s">
        <v>324</v>
      </c>
      <c r="BD1545" t="s">
        <v>324</v>
      </c>
      <c r="BE1545">
        <v>0</v>
      </c>
      <c r="BF1545" t="s">
        <v>324</v>
      </c>
      <c r="BG1545" t="s">
        <v>324</v>
      </c>
      <c r="BH1545" t="s">
        <v>324</v>
      </c>
      <c r="BI1545" t="s">
        <v>324</v>
      </c>
      <c r="BJ1545">
        <v>0</v>
      </c>
      <c r="BK1545">
        <v>7.1999999999999995E-2</v>
      </c>
      <c r="BL1545">
        <v>9.2999999999999999E-2</v>
      </c>
      <c r="BM1545" t="s">
        <v>324</v>
      </c>
      <c r="BN1545" t="s">
        <v>324</v>
      </c>
      <c r="BO1545">
        <v>0.16500000000000001</v>
      </c>
      <c r="BP1545">
        <v>7</v>
      </c>
      <c r="BQ1545">
        <v>7</v>
      </c>
      <c r="BR1545" t="s">
        <v>324</v>
      </c>
      <c r="BS1545" t="s">
        <v>324</v>
      </c>
      <c r="BT1545">
        <v>14</v>
      </c>
      <c r="BU1545" t="s">
        <v>324</v>
      </c>
      <c r="BV1545" t="s">
        <v>324</v>
      </c>
      <c r="BW1545" t="s">
        <v>324</v>
      </c>
      <c r="BX1545" t="s">
        <v>324</v>
      </c>
      <c r="BY1545">
        <v>0</v>
      </c>
      <c r="BZ1545" t="s">
        <v>324</v>
      </c>
      <c r="CA1545" t="s">
        <v>324</v>
      </c>
      <c r="CB1545" t="s">
        <v>324</v>
      </c>
      <c r="CC1545" t="s">
        <v>324</v>
      </c>
      <c r="CD1545">
        <v>0</v>
      </c>
      <c r="CE1545" t="s">
        <v>324</v>
      </c>
      <c r="CF1545" t="s">
        <v>324</v>
      </c>
      <c r="CG1545" t="s">
        <v>324</v>
      </c>
      <c r="CH1545" t="s">
        <v>324</v>
      </c>
      <c r="CI1545">
        <v>0</v>
      </c>
      <c r="CJ1545" t="s">
        <v>324</v>
      </c>
      <c r="CK1545" t="s">
        <v>324</v>
      </c>
      <c r="CL1545" t="s">
        <v>324</v>
      </c>
      <c r="CM1545" t="s">
        <v>324</v>
      </c>
      <c r="CN1545">
        <v>0</v>
      </c>
      <c r="CO1545">
        <v>8.5299999999999994</v>
      </c>
      <c r="CP1545">
        <v>8.3960000000000008</v>
      </c>
      <c r="CQ1545">
        <v>0.02</v>
      </c>
      <c r="CR1545">
        <v>0</v>
      </c>
      <c r="CS1545">
        <v>16.946000000000002</v>
      </c>
      <c r="CT1545">
        <v>964</v>
      </c>
      <c r="CU1545">
        <v>179</v>
      </c>
      <c r="CV1545">
        <v>1</v>
      </c>
      <c r="CW1545">
        <v>0</v>
      </c>
      <c r="CX1545">
        <v>1144</v>
      </c>
      <c r="CY1545">
        <v>390.80900000000003</v>
      </c>
      <c r="CZ1545">
        <v>106.58</v>
      </c>
      <c r="DA1545">
        <v>0</v>
      </c>
      <c r="DB1545">
        <v>0</v>
      </c>
      <c r="DC1545">
        <v>497.38900000000001</v>
      </c>
    </row>
    <row r="1546" spans="1:107" x14ac:dyDescent="0.45">
      <c r="A1546">
        <v>2024</v>
      </c>
      <c r="B1546">
        <v>5</v>
      </c>
      <c r="C1546" t="s">
        <v>154</v>
      </c>
      <c r="D1546">
        <v>13781</v>
      </c>
      <c r="E1546" t="s">
        <v>445</v>
      </c>
      <c r="F1546" t="s">
        <v>323</v>
      </c>
      <c r="G1546" t="s">
        <v>247</v>
      </c>
      <c r="H1546">
        <v>90.465000000000003</v>
      </c>
      <c r="I1546">
        <v>57.723999999999997</v>
      </c>
      <c r="J1546">
        <v>18.263999999999999</v>
      </c>
      <c r="K1546" t="s">
        <v>324</v>
      </c>
      <c r="L1546">
        <v>166.453</v>
      </c>
      <c r="M1546">
        <v>12008</v>
      </c>
      <c r="N1546">
        <v>1269</v>
      </c>
      <c r="O1546">
        <v>229</v>
      </c>
      <c r="P1546" t="s">
        <v>324</v>
      </c>
      <c r="Q1546">
        <v>13506</v>
      </c>
      <c r="R1546" t="s">
        <v>324</v>
      </c>
      <c r="S1546" t="s">
        <v>324</v>
      </c>
      <c r="T1546" t="s">
        <v>324</v>
      </c>
      <c r="U1546" t="s">
        <v>324</v>
      </c>
      <c r="V1546">
        <v>0</v>
      </c>
      <c r="W1546" t="s">
        <v>324</v>
      </c>
      <c r="X1546" t="s">
        <v>324</v>
      </c>
      <c r="Y1546" t="s">
        <v>324</v>
      </c>
      <c r="Z1546" t="s">
        <v>324</v>
      </c>
      <c r="AA1546">
        <v>0</v>
      </c>
      <c r="AB1546" t="s">
        <v>324</v>
      </c>
      <c r="AC1546" t="s">
        <v>324</v>
      </c>
      <c r="AD1546" t="s">
        <v>324</v>
      </c>
      <c r="AE1546" t="s">
        <v>324</v>
      </c>
      <c r="AF1546">
        <v>0</v>
      </c>
      <c r="AG1546" t="s">
        <v>324</v>
      </c>
      <c r="AH1546" t="s">
        <v>324</v>
      </c>
      <c r="AI1546" t="s">
        <v>324</v>
      </c>
      <c r="AJ1546" t="s">
        <v>324</v>
      </c>
      <c r="AK1546">
        <v>0</v>
      </c>
      <c r="AL1546" t="s">
        <v>324</v>
      </c>
      <c r="AM1546" t="s">
        <v>324</v>
      </c>
      <c r="AN1546" t="s">
        <v>324</v>
      </c>
      <c r="AO1546" t="s">
        <v>324</v>
      </c>
      <c r="AP1546">
        <v>0</v>
      </c>
      <c r="AQ1546" t="s">
        <v>324</v>
      </c>
      <c r="AR1546" t="s">
        <v>324</v>
      </c>
      <c r="AS1546" t="s">
        <v>324</v>
      </c>
      <c r="AT1546" t="s">
        <v>324</v>
      </c>
      <c r="AU1546">
        <v>0</v>
      </c>
      <c r="AV1546" t="s">
        <v>324</v>
      </c>
      <c r="AW1546" t="s">
        <v>324</v>
      </c>
      <c r="AX1546" t="s">
        <v>324</v>
      </c>
      <c r="AY1546" t="s">
        <v>324</v>
      </c>
      <c r="AZ1546">
        <v>0</v>
      </c>
      <c r="BA1546" t="s">
        <v>324</v>
      </c>
      <c r="BB1546" t="s">
        <v>324</v>
      </c>
      <c r="BC1546" t="s">
        <v>324</v>
      </c>
      <c r="BD1546" t="s">
        <v>324</v>
      </c>
      <c r="BE1546">
        <v>0</v>
      </c>
      <c r="BF1546" t="s">
        <v>324</v>
      </c>
      <c r="BG1546" t="s">
        <v>324</v>
      </c>
      <c r="BH1546" t="s">
        <v>324</v>
      </c>
      <c r="BI1546" t="s">
        <v>324</v>
      </c>
      <c r="BJ1546">
        <v>0</v>
      </c>
      <c r="BK1546" t="s">
        <v>324</v>
      </c>
      <c r="BL1546" t="s">
        <v>324</v>
      </c>
      <c r="BM1546" t="s">
        <v>324</v>
      </c>
      <c r="BN1546" t="s">
        <v>324</v>
      </c>
      <c r="BO1546">
        <v>0</v>
      </c>
      <c r="BP1546" t="s">
        <v>324</v>
      </c>
      <c r="BQ1546" t="s">
        <v>324</v>
      </c>
      <c r="BR1546" t="s">
        <v>324</v>
      </c>
      <c r="BS1546" t="s">
        <v>324</v>
      </c>
      <c r="BT1546">
        <v>0</v>
      </c>
      <c r="BU1546" t="s">
        <v>324</v>
      </c>
      <c r="BV1546" t="s">
        <v>324</v>
      </c>
      <c r="BW1546" t="s">
        <v>324</v>
      </c>
      <c r="BX1546" t="s">
        <v>324</v>
      </c>
      <c r="BY1546">
        <v>0</v>
      </c>
      <c r="BZ1546" t="s">
        <v>324</v>
      </c>
      <c r="CA1546" t="s">
        <v>324</v>
      </c>
      <c r="CB1546" t="s">
        <v>324</v>
      </c>
      <c r="CC1546" t="s">
        <v>324</v>
      </c>
      <c r="CD1546">
        <v>0</v>
      </c>
      <c r="CE1546" t="s">
        <v>324</v>
      </c>
      <c r="CF1546" t="s">
        <v>324</v>
      </c>
      <c r="CG1546" t="s">
        <v>324</v>
      </c>
      <c r="CH1546" t="s">
        <v>324</v>
      </c>
      <c r="CI1546">
        <v>0</v>
      </c>
      <c r="CJ1546" t="s">
        <v>324</v>
      </c>
      <c r="CK1546" t="s">
        <v>324</v>
      </c>
      <c r="CL1546" t="s">
        <v>324</v>
      </c>
      <c r="CM1546" t="s">
        <v>324</v>
      </c>
      <c r="CN1546">
        <v>0</v>
      </c>
      <c r="CO1546">
        <v>90.465000000000003</v>
      </c>
      <c r="CP1546">
        <v>57.723999999999997</v>
      </c>
      <c r="CQ1546">
        <v>18.263999999999999</v>
      </c>
      <c r="CR1546">
        <v>0</v>
      </c>
      <c r="CS1546">
        <v>166.453</v>
      </c>
      <c r="CT1546">
        <v>12008</v>
      </c>
      <c r="CU1546">
        <v>1269</v>
      </c>
      <c r="CV1546">
        <v>229</v>
      </c>
      <c r="CW1546">
        <v>0</v>
      </c>
      <c r="CX1546">
        <v>13506</v>
      </c>
      <c r="CY1546">
        <v>0</v>
      </c>
      <c r="CZ1546">
        <v>0</v>
      </c>
      <c r="DA1546">
        <v>0</v>
      </c>
      <c r="DB1546">
        <v>0</v>
      </c>
      <c r="DC1546">
        <v>0</v>
      </c>
    </row>
    <row r="1547" spans="1:107" x14ac:dyDescent="0.45">
      <c r="A1547">
        <v>2024</v>
      </c>
      <c r="B1547">
        <v>5</v>
      </c>
      <c r="C1547" t="s">
        <v>154</v>
      </c>
      <c r="D1547">
        <v>14232</v>
      </c>
      <c r="E1547" t="s">
        <v>446</v>
      </c>
      <c r="F1547" t="s">
        <v>323</v>
      </c>
      <c r="G1547" t="s">
        <v>244</v>
      </c>
      <c r="H1547">
        <v>0.73599999999999999</v>
      </c>
      <c r="I1547">
        <v>2.0299999999999998</v>
      </c>
      <c r="J1547">
        <v>0</v>
      </c>
      <c r="K1547">
        <v>0</v>
      </c>
      <c r="L1547">
        <v>2.766</v>
      </c>
      <c r="M1547">
        <v>62</v>
      </c>
      <c r="N1547">
        <v>40</v>
      </c>
      <c r="O1547">
        <v>0</v>
      </c>
      <c r="P1547">
        <v>0</v>
      </c>
      <c r="Q1547">
        <v>102</v>
      </c>
      <c r="R1547">
        <v>0</v>
      </c>
      <c r="S1547">
        <v>0</v>
      </c>
      <c r="T1547">
        <v>0</v>
      </c>
      <c r="U1547">
        <v>0</v>
      </c>
      <c r="V1547">
        <v>0</v>
      </c>
      <c r="W1547">
        <v>0</v>
      </c>
      <c r="X1547">
        <v>0</v>
      </c>
      <c r="Y1547">
        <v>0</v>
      </c>
      <c r="Z1547">
        <v>0</v>
      </c>
      <c r="AA1547">
        <v>0</v>
      </c>
      <c r="AB1547">
        <v>80.369</v>
      </c>
      <c r="AC1547">
        <v>44.756</v>
      </c>
      <c r="AD1547">
        <v>0</v>
      </c>
      <c r="AE1547">
        <v>0</v>
      </c>
      <c r="AF1547">
        <v>125.125</v>
      </c>
      <c r="AG1547">
        <v>0</v>
      </c>
      <c r="AH1547">
        <v>0</v>
      </c>
      <c r="AI1547">
        <v>0</v>
      </c>
      <c r="AJ1547">
        <v>0</v>
      </c>
      <c r="AK1547">
        <v>0</v>
      </c>
      <c r="AL1547">
        <v>0</v>
      </c>
      <c r="AM1547">
        <v>0</v>
      </c>
      <c r="AN1547">
        <v>0</v>
      </c>
      <c r="AO1547">
        <v>0</v>
      </c>
      <c r="AP1547">
        <v>0</v>
      </c>
      <c r="AQ1547">
        <v>0</v>
      </c>
      <c r="AR1547">
        <v>0</v>
      </c>
      <c r="AS1547">
        <v>0</v>
      </c>
      <c r="AT1547">
        <v>0</v>
      </c>
      <c r="AU1547">
        <v>0</v>
      </c>
      <c r="AV1547">
        <v>0</v>
      </c>
      <c r="AW1547">
        <v>0</v>
      </c>
      <c r="AX1547">
        <v>0</v>
      </c>
      <c r="AY1547">
        <v>0</v>
      </c>
      <c r="AZ1547">
        <v>0</v>
      </c>
      <c r="BA1547">
        <v>0</v>
      </c>
      <c r="BB1547">
        <v>0</v>
      </c>
      <c r="BC1547">
        <v>0</v>
      </c>
      <c r="BD1547">
        <v>0</v>
      </c>
      <c r="BE1547">
        <v>0</v>
      </c>
      <c r="BF1547">
        <v>0</v>
      </c>
      <c r="BG1547">
        <v>0</v>
      </c>
      <c r="BH1547">
        <v>0</v>
      </c>
      <c r="BI1547">
        <v>0</v>
      </c>
      <c r="BJ1547">
        <v>0</v>
      </c>
      <c r="BK1547">
        <v>2E-3</v>
      </c>
      <c r="BL1547">
        <v>0.19900000000000001</v>
      </c>
      <c r="BM1547">
        <v>0</v>
      </c>
      <c r="BN1547">
        <v>0</v>
      </c>
      <c r="BO1547">
        <v>0.20100000000000001</v>
      </c>
      <c r="BP1547">
        <v>1</v>
      </c>
      <c r="BQ1547">
        <v>8</v>
      </c>
      <c r="BR1547">
        <v>0</v>
      </c>
      <c r="BS1547">
        <v>0</v>
      </c>
      <c r="BT1547">
        <v>9</v>
      </c>
      <c r="BU1547">
        <v>0</v>
      </c>
      <c r="BV1547">
        <v>2.1</v>
      </c>
      <c r="BW1547">
        <v>0</v>
      </c>
      <c r="BX1547">
        <v>0</v>
      </c>
      <c r="BY1547">
        <v>2.1</v>
      </c>
      <c r="BZ1547">
        <v>0</v>
      </c>
      <c r="CA1547">
        <v>3.5000000000000003E-2</v>
      </c>
      <c r="CB1547">
        <v>0</v>
      </c>
      <c r="CC1547">
        <v>0</v>
      </c>
      <c r="CD1547">
        <v>3.5000000000000003E-2</v>
      </c>
      <c r="CE1547">
        <v>0</v>
      </c>
      <c r="CF1547">
        <v>1</v>
      </c>
      <c r="CG1547">
        <v>0</v>
      </c>
      <c r="CH1547">
        <v>0</v>
      </c>
      <c r="CI1547">
        <v>1</v>
      </c>
      <c r="CJ1547">
        <v>0</v>
      </c>
      <c r="CK1547">
        <v>0</v>
      </c>
      <c r="CL1547">
        <v>0</v>
      </c>
      <c r="CM1547">
        <v>0</v>
      </c>
      <c r="CN1547">
        <v>0</v>
      </c>
      <c r="CO1547">
        <v>0.73799999999999999</v>
      </c>
      <c r="CP1547">
        <v>2.2639999999999998</v>
      </c>
      <c r="CQ1547" t="s">
        <v>179</v>
      </c>
      <c r="CR1547">
        <v>0</v>
      </c>
      <c r="CS1547">
        <v>3.0019999999999998</v>
      </c>
      <c r="CT1547">
        <v>63</v>
      </c>
      <c r="CU1547">
        <v>49</v>
      </c>
      <c r="CV1547">
        <v>0</v>
      </c>
      <c r="CW1547">
        <v>0</v>
      </c>
      <c r="CX1547">
        <v>112</v>
      </c>
      <c r="CY1547">
        <v>80.369</v>
      </c>
      <c r="CZ1547">
        <v>46.856000000000002</v>
      </c>
      <c r="DA1547">
        <v>0</v>
      </c>
      <c r="DB1547">
        <v>0</v>
      </c>
      <c r="DC1547">
        <v>127.22499999999999</v>
      </c>
    </row>
    <row r="1548" spans="1:107" x14ac:dyDescent="0.45">
      <c r="A1548">
        <v>2024</v>
      </c>
      <c r="B1548">
        <v>5</v>
      </c>
      <c r="C1548" t="s">
        <v>154</v>
      </c>
      <c r="D1548">
        <v>16181</v>
      </c>
      <c r="E1548" t="s">
        <v>447</v>
      </c>
      <c r="F1548" t="s">
        <v>323</v>
      </c>
      <c r="G1548" t="s">
        <v>244</v>
      </c>
      <c r="H1548">
        <v>4.2169999999999996</v>
      </c>
      <c r="I1548">
        <v>0.86199999999999999</v>
      </c>
      <c r="J1548">
        <v>0</v>
      </c>
      <c r="K1548">
        <v>0</v>
      </c>
      <c r="L1548">
        <v>5.0789999999999997</v>
      </c>
      <c r="M1548">
        <v>536</v>
      </c>
      <c r="N1548">
        <v>27</v>
      </c>
      <c r="O1548">
        <v>0</v>
      </c>
      <c r="P1548">
        <v>0</v>
      </c>
      <c r="Q1548">
        <v>563</v>
      </c>
      <c r="R1548">
        <v>0.28599999999999998</v>
      </c>
      <c r="S1548">
        <v>0</v>
      </c>
      <c r="T1548">
        <v>0</v>
      </c>
      <c r="U1548">
        <v>0</v>
      </c>
      <c r="V1548">
        <v>0.28599999999999998</v>
      </c>
      <c r="W1548">
        <v>208</v>
      </c>
      <c r="X1548">
        <v>0</v>
      </c>
      <c r="Y1548">
        <v>0</v>
      </c>
      <c r="Z1548">
        <v>0</v>
      </c>
      <c r="AA1548">
        <v>208</v>
      </c>
      <c r="AB1548">
        <v>485.31799999999998</v>
      </c>
      <c r="AC1548">
        <v>47.296999999999997</v>
      </c>
      <c r="AD1548">
        <v>0</v>
      </c>
      <c r="AE1548">
        <v>0</v>
      </c>
      <c r="AF1548">
        <v>532.61500000000001</v>
      </c>
      <c r="AG1548">
        <v>3.6999999999999998E-2</v>
      </c>
      <c r="AH1548">
        <v>0</v>
      </c>
      <c r="AI1548">
        <v>0</v>
      </c>
      <c r="AJ1548">
        <v>0</v>
      </c>
      <c r="AK1548">
        <v>3.6999999999999998E-2</v>
      </c>
      <c r="AL1548">
        <v>7</v>
      </c>
      <c r="AM1548">
        <v>0</v>
      </c>
      <c r="AN1548">
        <v>0</v>
      </c>
      <c r="AO1548">
        <v>0</v>
      </c>
      <c r="AP1548">
        <v>7</v>
      </c>
      <c r="AQ1548">
        <v>7.4999999999999997E-2</v>
      </c>
      <c r="AR1548">
        <v>0</v>
      </c>
      <c r="AS1548">
        <v>0</v>
      </c>
      <c r="AT1548">
        <v>0</v>
      </c>
      <c r="AU1548">
        <v>7.4999999999999997E-2</v>
      </c>
      <c r="AV1548">
        <v>0</v>
      </c>
      <c r="AW1548">
        <v>0</v>
      </c>
      <c r="AX1548">
        <v>0</v>
      </c>
      <c r="AY1548">
        <v>0</v>
      </c>
      <c r="AZ1548">
        <v>0</v>
      </c>
      <c r="BA1548">
        <v>0</v>
      </c>
      <c r="BB1548">
        <v>0</v>
      </c>
      <c r="BC1548">
        <v>0</v>
      </c>
      <c r="BD1548">
        <v>0</v>
      </c>
      <c r="BE1548">
        <v>0</v>
      </c>
      <c r="BF1548">
        <v>0</v>
      </c>
      <c r="BG1548">
        <v>0</v>
      </c>
      <c r="BH1548">
        <v>0</v>
      </c>
      <c r="BI1548">
        <v>0</v>
      </c>
      <c r="BJ1548">
        <v>0</v>
      </c>
      <c r="BK1548">
        <v>3.0000000000000001E-3</v>
      </c>
      <c r="BL1548">
        <v>0</v>
      </c>
      <c r="BM1548">
        <v>0</v>
      </c>
      <c r="BN1548">
        <v>0</v>
      </c>
      <c r="BO1548">
        <v>3.0000000000000001E-3</v>
      </c>
      <c r="BP1548">
        <v>1</v>
      </c>
      <c r="BQ1548">
        <v>0</v>
      </c>
      <c r="BR1548">
        <v>0</v>
      </c>
      <c r="BS1548">
        <v>0</v>
      </c>
      <c r="BT1548">
        <v>1</v>
      </c>
      <c r="BU1548">
        <v>0</v>
      </c>
      <c r="BV1548">
        <v>0</v>
      </c>
      <c r="BW1548">
        <v>0</v>
      </c>
      <c r="BX1548">
        <v>0</v>
      </c>
      <c r="BY1548">
        <v>0</v>
      </c>
      <c r="BZ1548">
        <v>0</v>
      </c>
      <c r="CA1548">
        <v>0</v>
      </c>
      <c r="CB1548">
        <v>0</v>
      </c>
      <c r="CC1548">
        <v>0</v>
      </c>
      <c r="CD1548">
        <v>0</v>
      </c>
      <c r="CE1548">
        <v>0</v>
      </c>
      <c r="CF1548">
        <v>0</v>
      </c>
      <c r="CG1548">
        <v>0</v>
      </c>
      <c r="CH1548">
        <v>0</v>
      </c>
      <c r="CI1548">
        <v>0</v>
      </c>
      <c r="CJ1548">
        <v>0</v>
      </c>
      <c r="CK1548">
        <v>0</v>
      </c>
      <c r="CL1548">
        <v>0</v>
      </c>
      <c r="CM1548">
        <v>0</v>
      </c>
      <c r="CN1548">
        <v>0</v>
      </c>
      <c r="CO1548">
        <v>4.5060000000000002</v>
      </c>
      <c r="CP1548">
        <v>0.86199999999999999</v>
      </c>
      <c r="CQ1548" t="s">
        <v>179</v>
      </c>
      <c r="CR1548">
        <v>0</v>
      </c>
      <c r="CS1548">
        <v>5.3680000000000003</v>
      </c>
      <c r="CT1548">
        <v>745</v>
      </c>
      <c r="CU1548">
        <v>27</v>
      </c>
      <c r="CV1548">
        <v>0</v>
      </c>
      <c r="CW1548">
        <v>0</v>
      </c>
      <c r="CX1548">
        <v>772</v>
      </c>
      <c r="CY1548">
        <v>485.31799999999998</v>
      </c>
      <c r="CZ1548">
        <v>47.296999999999997</v>
      </c>
      <c r="DA1548">
        <v>0</v>
      </c>
      <c r="DB1548">
        <v>0</v>
      </c>
      <c r="DC1548">
        <v>532.61500000000001</v>
      </c>
    </row>
    <row r="1549" spans="1:107" x14ac:dyDescent="0.45">
      <c r="A1549">
        <v>2024</v>
      </c>
      <c r="B1549">
        <v>5</v>
      </c>
      <c r="C1549" t="s">
        <v>154</v>
      </c>
      <c r="D1549">
        <v>17267</v>
      </c>
      <c r="E1549" t="s">
        <v>448</v>
      </c>
      <c r="F1549" t="s">
        <v>323</v>
      </c>
      <c r="G1549" t="s">
        <v>247</v>
      </c>
      <c r="H1549">
        <v>0.53</v>
      </c>
      <c r="I1549">
        <v>6.8000000000000005E-2</v>
      </c>
      <c r="J1549" t="s">
        <v>324</v>
      </c>
      <c r="K1549" t="s">
        <v>324</v>
      </c>
      <c r="L1549">
        <v>0.59799999999999998</v>
      </c>
      <c r="M1549">
        <v>24</v>
      </c>
      <c r="N1549">
        <v>3</v>
      </c>
      <c r="O1549" t="s">
        <v>324</v>
      </c>
      <c r="P1549" t="s">
        <v>324</v>
      </c>
      <c r="Q1549">
        <v>27</v>
      </c>
      <c r="R1549" t="s">
        <v>324</v>
      </c>
      <c r="S1549" t="s">
        <v>324</v>
      </c>
      <c r="T1549" t="s">
        <v>324</v>
      </c>
      <c r="U1549" t="s">
        <v>324</v>
      </c>
      <c r="V1549">
        <v>0</v>
      </c>
      <c r="W1549" t="s">
        <v>324</v>
      </c>
      <c r="X1549" t="s">
        <v>324</v>
      </c>
      <c r="Y1549" t="s">
        <v>324</v>
      </c>
      <c r="Z1549" t="s">
        <v>324</v>
      </c>
      <c r="AA1549">
        <v>0</v>
      </c>
      <c r="AB1549">
        <v>65.67</v>
      </c>
      <c r="AC1549">
        <v>7.4859999999999998</v>
      </c>
      <c r="AD1549" t="s">
        <v>324</v>
      </c>
      <c r="AE1549" t="s">
        <v>324</v>
      </c>
      <c r="AF1549">
        <v>73.156000000000006</v>
      </c>
      <c r="AG1549" t="s">
        <v>324</v>
      </c>
      <c r="AH1549" t="s">
        <v>324</v>
      </c>
      <c r="AI1549" t="s">
        <v>324</v>
      </c>
      <c r="AJ1549" t="s">
        <v>324</v>
      </c>
      <c r="AK1549">
        <v>0</v>
      </c>
      <c r="AL1549" t="s">
        <v>324</v>
      </c>
      <c r="AM1549" t="s">
        <v>324</v>
      </c>
      <c r="AN1549" t="s">
        <v>324</v>
      </c>
      <c r="AO1549" t="s">
        <v>324</v>
      </c>
      <c r="AP1549">
        <v>0</v>
      </c>
      <c r="AQ1549" t="s">
        <v>324</v>
      </c>
      <c r="AR1549" t="s">
        <v>324</v>
      </c>
      <c r="AS1549" t="s">
        <v>324</v>
      </c>
      <c r="AT1549" t="s">
        <v>324</v>
      </c>
      <c r="AU1549">
        <v>0</v>
      </c>
      <c r="AV1549" t="s">
        <v>324</v>
      </c>
      <c r="AW1549" t="s">
        <v>324</v>
      </c>
      <c r="AX1549" t="s">
        <v>324</v>
      </c>
      <c r="AY1549" t="s">
        <v>324</v>
      </c>
      <c r="AZ1549">
        <v>0</v>
      </c>
      <c r="BA1549" t="s">
        <v>324</v>
      </c>
      <c r="BB1549" t="s">
        <v>324</v>
      </c>
      <c r="BC1549" t="s">
        <v>324</v>
      </c>
      <c r="BD1549" t="s">
        <v>324</v>
      </c>
      <c r="BE1549">
        <v>0</v>
      </c>
      <c r="BF1549" t="s">
        <v>324</v>
      </c>
      <c r="BG1549" t="s">
        <v>324</v>
      </c>
      <c r="BH1549" t="s">
        <v>324</v>
      </c>
      <c r="BI1549" t="s">
        <v>324</v>
      </c>
      <c r="BJ1549">
        <v>0</v>
      </c>
      <c r="BK1549">
        <v>2.5000000000000001E-2</v>
      </c>
      <c r="BL1549" t="s">
        <v>324</v>
      </c>
      <c r="BM1549" t="s">
        <v>324</v>
      </c>
      <c r="BN1549" t="s">
        <v>324</v>
      </c>
      <c r="BO1549">
        <v>2.5000000000000001E-2</v>
      </c>
      <c r="BP1549">
        <v>1</v>
      </c>
      <c r="BQ1549" t="s">
        <v>324</v>
      </c>
      <c r="BR1549" t="s">
        <v>324</v>
      </c>
      <c r="BS1549" t="s">
        <v>324</v>
      </c>
      <c r="BT1549">
        <v>1</v>
      </c>
      <c r="BU1549">
        <v>1.1499999999999999</v>
      </c>
      <c r="BV1549" t="s">
        <v>324</v>
      </c>
      <c r="BW1549" t="s">
        <v>324</v>
      </c>
      <c r="BX1549" t="s">
        <v>324</v>
      </c>
      <c r="BY1549">
        <v>1.1499999999999999</v>
      </c>
      <c r="BZ1549" t="s">
        <v>324</v>
      </c>
      <c r="CA1549" t="s">
        <v>324</v>
      </c>
      <c r="CB1549" t="s">
        <v>324</v>
      </c>
      <c r="CC1549" t="s">
        <v>324</v>
      </c>
      <c r="CD1549">
        <v>0</v>
      </c>
      <c r="CE1549" t="s">
        <v>324</v>
      </c>
      <c r="CF1549" t="s">
        <v>324</v>
      </c>
      <c r="CG1549" t="s">
        <v>324</v>
      </c>
      <c r="CH1549" t="s">
        <v>324</v>
      </c>
      <c r="CI1549">
        <v>0</v>
      </c>
      <c r="CJ1549" t="s">
        <v>324</v>
      </c>
      <c r="CK1549" t="s">
        <v>324</v>
      </c>
      <c r="CL1549" t="s">
        <v>324</v>
      </c>
      <c r="CM1549" t="s">
        <v>324</v>
      </c>
      <c r="CN1549">
        <v>0</v>
      </c>
      <c r="CO1549">
        <v>0.55500000000000005</v>
      </c>
      <c r="CP1549">
        <v>6.8000000000000005E-2</v>
      </c>
      <c r="CQ1549" t="s">
        <v>179</v>
      </c>
      <c r="CR1549">
        <v>0</v>
      </c>
      <c r="CS1549">
        <v>0.623</v>
      </c>
      <c r="CT1549">
        <v>25</v>
      </c>
      <c r="CU1549">
        <v>3</v>
      </c>
      <c r="CV1549">
        <v>0</v>
      </c>
      <c r="CW1549">
        <v>0</v>
      </c>
      <c r="CX1549">
        <v>28</v>
      </c>
      <c r="CY1549">
        <v>66.819999999999993</v>
      </c>
      <c r="CZ1549">
        <v>7.4859999999999998</v>
      </c>
      <c r="DA1549">
        <v>0</v>
      </c>
      <c r="DB1549">
        <v>0</v>
      </c>
      <c r="DC1549">
        <v>74.305999999999997</v>
      </c>
    </row>
    <row r="1550" spans="1:107" x14ac:dyDescent="0.45">
      <c r="A1550">
        <v>2024</v>
      </c>
      <c r="B1550">
        <v>5</v>
      </c>
      <c r="C1550" t="s">
        <v>154</v>
      </c>
      <c r="D1550">
        <v>20996</v>
      </c>
      <c r="E1550" t="s">
        <v>449</v>
      </c>
      <c r="F1550" t="s">
        <v>323</v>
      </c>
      <c r="G1550" t="s">
        <v>244</v>
      </c>
      <c r="H1550">
        <v>4.2960000000000003</v>
      </c>
      <c r="I1550">
        <v>0.58199999999999996</v>
      </c>
      <c r="J1550" t="s">
        <v>324</v>
      </c>
      <c r="K1550" t="s">
        <v>324</v>
      </c>
      <c r="L1550">
        <v>4.8780000000000001</v>
      </c>
      <c r="M1550">
        <v>294</v>
      </c>
      <c r="N1550">
        <v>19</v>
      </c>
      <c r="O1550" t="s">
        <v>324</v>
      </c>
      <c r="P1550" t="s">
        <v>324</v>
      </c>
      <c r="Q1550">
        <v>313</v>
      </c>
      <c r="R1550">
        <v>7.4999999999999997E-2</v>
      </c>
      <c r="S1550" t="s">
        <v>324</v>
      </c>
      <c r="T1550" t="s">
        <v>324</v>
      </c>
      <c r="U1550" t="s">
        <v>324</v>
      </c>
      <c r="V1550">
        <v>7.4999999999999997E-2</v>
      </c>
      <c r="W1550">
        <v>40</v>
      </c>
      <c r="X1550" t="s">
        <v>324</v>
      </c>
      <c r="Y1550" t="s">
        <v>324</v>
      </c>
      <c r="Z1550" t="s">
        <v>324</v>
      </c>
      <c r="AA1550">
        <v>40</v>
      </c>
      <c r="AB1550">
        <v>332.63099999999997</v>
      </c>
      <c r="AC1550">
        <v>24.242999999999999</v>
      </c>
      <c r="AD1550" t="s">
        <v>324</v>
      </c>
      <c r="AE1550" t="s">
        <v>324</v>
      </c>
      <c r="AF1550">
        <v>356.87400000000002</v>
      </c>
      <c r="AG1550" t="s">
        <v>324</v>
      </c>
      <c r="AH1550" t="s">
        <v>324</v>
      </c>
      <c r="AI1550" t="s">
        <v>324</v>
      </c>
      <c r="AJ1550" t="s">
        <v>324</v>
      </c>
      <c r="AK1550">
        <v>0</v>
      </c>
      <c r="AL1550" t="s">
        <v>324</v>
      </c>
      <c r="AM1550" t="s">
        <v>324</v>
      </c>
      <c r="AN1550" t="s">
        <v>324</v>
      </c>
      <c r="AO1550" t="s">
        <v>324</v>
      </c>
      <c r="AP1550">
        <v>0</v>
      </c>
      <c r="AQ1550" t="s">
        <v>324</v>
      </c>
      <c r="AR1550" t="s">
        <v>324</v>
      </c>
      <c r="AS1550" t="s">
        <v>324</v>
      </c>
      <c r="AT1550" t="s">
        <v>324</v>
      </c>
      <c r="AU1550">
        <v>0</v>
      </c>
      <c r="AV1550" t="s">
        <v>324</v>
      </c>
      <c r="AW1550" t="s">
        <v>324</v>
      </c>
      <c r="AX1550" t="s">
        <v>324</v>
      </c>
      <c r="AY1550" t="s">
        <v>324</v>
      </c>
      <c r="AZ1550">
        <v>0</v>
      </c>
      <c r="BA1550" t="s">
        <v>324</v>
      </c>
      <c r="BB1550" t="s">
        <v>324</v>
      </c>
      <c r="BC1550" t="s">
        <v>324</v>
      </c>
      <c r="BD1550" t="s">
        <v>324</v>
      </c>
      <c r="BE1550">
        <v>0</v>
      </c>
      <c r="BF1550" t="s">
        <v>324</v>
      </c>
      <c r="BG1550" t="s">
        <v>324</v>
      </c>
      <c r="BH1550" t="s">
        <v>324</v>
      </c>
      <c r="BI1550" t="s">
        <v>324</v>
      </c>
      <c r="BJ1550">
        <v>0</v>
      </c>
      <c r="BK1550">
        <v>0.08</v>
      </c>
      <c r="BL1550" t="s">
        <v>324</v>
      </c>
      <c r="BM1550" t="s">
        <v>324</v>
      </c>
      <c r="BN1550" t="s">
        <v>324</v>
      </c>
      <c r="BO1550">
        <v>0.08</v>
      </c>
      <c r="BP1550">
        <v>5</v>
      </c>
      <c r="BQ1550" t="s">
        <v>324</v>
      </c>
      <c r="BR1550" t="s">
        <v>324</v>
      </c>
      <c r="BS1550" t="s">
        <v>324</v>
      </c>
      <c r="BT1550">
        <v>5</v>
      </c>
      <c r="BU1550">
        <v>1.762</v>
      </c>
      <c r="BV1550" t="s">
        <v>324</v>
      </c>
      <c r="BW1550" t="s">
        <v>324</v>
      </c>
      <c r="BX1550" t="s">
        <v>324</v>
      </c>
      <c r="BY1550">
        <v>1.762</v>
      </c>
      <c r="BZ1550" t="s">
        <v>324</v>
      </c>
      <c r="CA1550" t="s">
        <v>324</v>
      </c>
      <c r="CB1550" t="s">
        <v>324</v>
      </c>
      <c r="CC1550" t="s">
        <v>324</v>
      </c>
      <c r="CD1550">
        <v>0</v>
      </c>
      <c r="CE1550" t="s">
        <v>324</v>
      </c>
      <c r="CF1550" t="s">
        <v>324</v>
      </c>
      <c r="CG1550" t="s">
        <v>324</v>
      </c>
      <c r="CH1550" t="s">
        <v>324</v>
      </c>
      <c r="CI1550">
        <v>0</v>
      </c>
      <c r="CJ1550" t="s">
        <v>324</v>
      </c>
      <c r="CK1550" t="s">
        <v>324</v>
      </c>
      <c r="CL1550" t="s">
        <v>324</v>
      </c>
      <c r="CM1550" t="s">
        <v>324</v>
      </c>
      <c r="CN1550">
        <v>0</v>
      </c>
      <c r="CO1550">
        <v>4.4509999999999996</v>
      </c>
      <c r="CP1550">
        <v>0.58199999999999996</v>
      </c>
      <c r="CQ1550" t="s">
        <v>179</v>
      </c>
      <c r="CR1550">
        <v>0</v>
      </c>
      <c r="CS1550">
        <v>5.0330000000000004</v>
      </c>
      <c r="CT1550">
        <v>339</v>
      </c>
      <c r="CU1550">
        <v>19</v>
      </c>
      <c r="CV1550">
        <v>0</v>
      </c>
      <c r="CW1550">
        <v>0</v>
      </c>
      <c r="CX1550">
        <v>358</v>
      </c>
      <c r="CY1550">
        <v>334.39299999999997</v>
      </c>
      <c r="CZ1550">
        <v>24.242999999999999</v>
      </c>
      <c r="DA1550">
        <v>0</v>
      </c>
      <c r="DB1550">
        <v>0</v>
      </c>
      <c r="DC1550">
        <v>358.63600000000002</v>
      </c>
    </row>
    <row r="1551" spans="1:107" x14ac:dyDescent="0.45">
      <c r="A1551">
        <v>2024</v>
      </c>
      <c r="B1551">
        <v>5</v>
      </c>
      <c r="C1551" t="s">
        <v>154</v>
      </c>
      <c r="D1551">
        <v>25177</v>
      </c>
      <c r="E1551" t="s">
        <v>450</v>
      </c>
      <c r="F1551" t="s">
        <v>323</v>
      </c>
      <c r="G1551" t="s">
        <v>244</v>
      </c>
      <c r="H1551">
        <v>13.981999999999999</v>
      </c>
      <c r="I1551">
        <v>0.77300000000000002</v>
      </c>
      <c r="J1551">
        <v>0</v>
      </c>
      <c r="K1551">
        <v>0</v>
      </c>
      <c r="L1551">
        <v>14.755000000000001</v>
      </c>
      <c r="M1551">
        <v>1413</v>
      </c>
      <c r="N1551">
        <v>23</v>
      </c>
      <c r="O1551">
        <v>0</v>
      </c>
      <c r="P1551">
        <v>0</v>
      </c>
      <c r="Q1551">
        <v>1436</v>
      </c>
      <c r="R1551" t="s">
        <v>324</v>
      </c>
      <c r="S1551" t="s">
        <v>324</v>
      </c>
      <c r="T1551" t="s">
        <v>324</v>
      </c>
      <c r="U1551" t="s">
        <v>324</v>
      </c>
      <c r="V1551">
        <v>0</v>
      </c>
      <c r="W1551" t="s">
        <v>324</v>
      </c>
      <c r="X1551" t="s">
        <v>324</v>
      </c>
      <c r="Y1551" t="s">
        <v>324</v>
      </c>
      <c r="Z1551" t="s">
        <v>324</v>
      </c>
      <c r="AA1551">
        <v>0</v>
      </c>
      <c r="AB1551" t="s">
        <v>324</v>
      </c>
      <c r="AC1551" t="s">
        <v>324</v>
      </c>
      <c r="AD1551" t="s">
        <v>324</v>
      </c>
      <c r="AE1551" t="s">
        <v>324</v>
      </c>
      <c r="AF1551">
        <v>0</v>
      </c>
      <c r="AG1551" t="s">
        <v>324</v>
      </c>
      <c r="AH1551" t="s">
        <v>324</v>
      </c>
      <c r="AI1551" t="s">
        <v>324</v>
      </c>
      <c r="AJ1551" t="s">
        <v>324</v>
      </c>
      <c r="AK1551">
        <v>0</v>
      </c>
      <c r="AL1551" t="s">
        <v>324</v>
      </c>
      <c r="AM1551" t="s">
        <v>324</v>
      </c>
      <c r="AN1551" t="s">
        <v>324</v>
      </c>
      <c r="AO1551" t="s">
        <v>324</v>
      </c>
      <c r="AP1551">
        <v>0</v>
      </c>
      <c r="AQ1551" t="s">
        <v>324</v>
      </c>
      <c r="AR1551" t="s">
        <v>324</v>
      </c>
      <c r="AS1551" t="s">
        <v>324</v>
      </c>
      <c r="AT1551" t="s">
        <v>324</v>
      </c>
      <c r="AU1551">
        <v>0</v>
      </c>
      <c r="AV1551" t="s">
        <v>324</v>
      </c>
      <c r="AW1551" t="s">
        <v>324</v>
      </c>
      <c r="AX1551" t="s">
        <v>324</v>
      </c>
      <c r="AY1551" t="s">
        <v>324</v>
      </c>
      <c r="AZ1551">
        <v>0</v>
      </c>
      <c r="BA1551" t="s">
        <v>324</v>
      </c>
      <c r="BB1551" t="s">
        <v>324</v>
      </c>
      <c r="BC1551" t="s">
        <v>324</v>
      </c>
      <c r="BD1551" t="s">
        <v>324</v>
      </c>
      <c r="BE1551">
        <v>0</v>
      </c>
      <c r="BF1551" t="s">
        <v>324</v>
      </c>
      <c r="BG1551" t="s">
        <v>324</v>
      </c>
      <c r="BH1551" t="s">
        <v>324</v>
      </c>
      <c r="BI1551" t="s">
        <v>324</v>
      </c>
      <c r="BJ1551">
        <v>0</v>
      </c>
      <c r="BK1551">
        <v>0.11</v>
      </c>
      <c r="BL1551">
        <v>9.5000000000000001E-2</v>
      </c>
      <c r="BM1551">
        <v>0</v>
      </c>
      <c r="BN1551">
        <v>0</v>
      </c>
      <c r="BO1551">
        <v>0.20499999999999999</v>
      </c>
      <c r="BP1551">
        <v>6</v>
      </c>
      <c r="BQ1551">
        <v>4</v>
      </c>
      <c r="BR1551">
        <v>0</v>
      </c>
      <c r="BS1551">
        <v>0</v>
      </c>
      <c r="BT1551">
        <v>10</v>
      </c>
      <c r="BU1551" t="s">
        <v>324</v>
      </c>
      <c r="BV1551" t="s">
        <v>324</v>
      </c>
      <c r="BW1551" t="s">
        <v>324</v>
      </c>
      <c r="BX1551" t="s">
        <v>324</v>
      </c>
      <c r="BY1551">
        <v>0</v>
      </c>
      <c r="BZ1551" t="s">
        <v>324</v>
      </c>
      <c r="CA1551" t="s">
        <v>324</v>
      </c>
      <c r="CB1551" t="s">
        <v>324</v>
      </c>
      <c r="CC1551" t="s">
        <v>324</v>
      </c>
      <c r="CD1551">
        <v>0</v>
      </c>
      <c r="CE1551" t="s">
        <v>324</v>
      </c>
      <c r="CF1551" t="s">
        <v>324</v>
      </c>
      <c r="CG1551" t="s">
        <v>324</v>
      </c>
      <c r="CH1551" t="s">
        <v>324</v>
      </c>
      <c r="CI1551">
        <v>0</v>
      </c>
      <c r="CJ1551" t="s">
        <v>324</v>
      </c>
      <c r="CK1551" t="s">
        <v>324</v>
      </c>
      <c r="CL1551" t="s">
        <v>324</v>
      </c>
      <c r="CM1551" t="s">
        <v>324</v>
      </c>
      <c r="CN1551">
        <v>0</v>
      </c>
      <c r="CO1551">
        <v>14.092000000000001</v>
      </c>
      <c r="CP1551">
        <v>0.86799999999999999</v>
      </c>
      <c r="CQ1551" t="s">
        <v>179</v>
      </c>
      <c r="CR1551">
        <v>0</v>
      </c>
      <c r="CS1551">
        <v>14.96</v>
      </c>
      <c r="CT1551">
        <v>1419</v>
      </c>
      <c r="CU1551">
        <v>27</v>
      </c>
      <c r="CV1551">
        <v>0</v>
      </c>
      <c r="CW1551">
        <v>0</v>
      </c>
      <c r="CX1551">
        <v>1446</v>
      </c>
      <c r="CY1551">
        <v>0</v>
      </c>
      <c r="CZ1551">
        <v>0</v>
      </c>
      <c r="DA1551">
        <v>0</v>
      </c>
      <c r="DB1551">
        <v>0</v>
      </c>
      <c r="DC1551">
        <v>0</v>
      </c>
    </row>
    <row r="1552" spans="1:107" x14ac:dyDescent="0.45">
      <c r="A1552">
        <v>2024</v>
      </c>
      <c r="B1552">
        <v>5</v>
      </c>
      <c r="C1552" t="s">
        <v>154</v>
      </c>
      <c r="D1552">
        <v>99999</v>
      </c>
      <c r="E1552" t="s">
        <v>329</v>
      </c>
      <c r="F1552" t="s">
        <v>323</v>
      </c>
      <c r="H1552">
        <v>42.101999999999997</v>
      </c>
      <c r="I1552">
        <v>3.919</v>
      </c>
      <c r="J1552">
        <v>-2.5979999999999999</v>
      </c>
      <c r="K1552" t="s">
        <v>324</v>
      </c>
      <c r="L1552">
        <v>43.423000000000002</v>
      </c>
      <c r="M1552" t="s">
        <v>324</v>
      </c>
      <c r="N1552" t="s">
        <v>324</v>
      </c>
      <c r="O1552" t="s">
        <v>324</v>
      </c>
      <c r="P1552" t="s">
        <v>324</v>
      </c>
      <c r="Q1552" t="s">
        <v>324</v>
      </c>
      <c r="R1552" t="s">
        <v>324</v>
      </c>
      <c r="S1552" t="s">
        <v>324</v>
      </c>
      <c r="T1552" t="s">
        <v>324</v>
      </c>
      <c r="U1552" t="s">
        <v>324</v>
      </c>
      <c r="V1552">
        <v>0</v>
      </c>
      <c r="W1552" t="s">
        <v>324</v>
      </c>
      <c r="X1552" t="s">
        <v>324</v>
      </c>
      <c r="Y1552" t="s">
        <v>324</v>
      </c>
      <c r="Z1552" t="s">
        <v>324</v>
      </c>
      <c r="AA1552" t="s">
        <v>324</v>
      </c>
      <c r="AB1552" t="s">
        <v>324</v>
      </c>
      <c r="AC1552" t="s">
        <v>324</v>
      </c>
      <c r="AD1552" t="s">
        <v>324</v>
      </c>
      <c r="AE1552" t="s">
        <v>324</v>
      </c>
      <c r="AF1552" t="s">
        <v>324</v>
      </c>
      <c r="AG1552" t="s">
        <v>324</v>
      </c>
      <c r="AH1552" t="s">
        <v>324</v>
      </c>
      <c r="AI1552" t="s">
        <v>324</v>
      </c>
      <c r="AJ1552" t="s">
        <v>324</v>
      </c>
      <c r="AK1552">
        <v>0</v>
      </c>
      <c r="AL1552" t="s">
        <v>324</v>
      </c>
      <c r="AM1552" t="s">
        <v>324</v>
      </c>
      <c r="AN1552" t="s">
        <v>324</v>
      </c>
      <c r="AO1552" t="s">
        <v>324</v>
      </c>
      <c r="AP1552" t="s">
        <v>324</v>
      </c>
      <c r="AQ1552" t="s">
        <v>324</v>
      </c>
      <c r="AR1552" t="s">
        <v>324</v>
      </c>
      <c r="AS1552" t="s">
        <v>324</v>
      </c>
      <c r="AT1552" t="s">
        <v>324</v>
      </c>
      <c r="AU1552" t="s">
        <v>324</v>
      </c>
      <c r="AV1552" t="s">
        <v>324</v>
      </c>
      <c r="AW1552" t="s">
        <v>324</v>
      </c>
      <c r="AX1552" t="s">
        <v>324</v>
      </c>
      <c r="AY1552" t="s">
        <v>324</v>
      </c>
      <c r="AZ1552">
        <v>0</v>
      </c>
      <c r="BA1552" t="s">
        <v>324</v>
      </c>
      <c r="BB1552" t="s">
        <v>324</v>
      </c>
      <c r="BC1552" t="s">
        <v>324</v>
      </c>
      <c r="BD1552" t="s">
        <v>324</v>
      </c>
      <c r="BE1552" t="s">
        <v>324</v>
      </c>
      <c r="BF1552" t="s">
        <v>324</v>
      </c>
      <c r="BG1552" t="s">
        <v>324</v>
      </c>
      <c r="BH1552" t="s">
        <v>324</v>
      </c>
      <c r="BI1552" t="s">
        <v>324</v>
      </c>
      <c r="BJ1552" t="s">
        <v>324</v>
      </c>
      <c r="BK1552" t="s">
        <v>324</v>
      </c>
      <c r="BL1552" t="s">
        <v>324</v>
      </c>
      <c r="BM1552" t="s">
        <v>324</v>
      </c>
      <c r="BN1552" t="s">
        <v>324</v>
      </c>
      <c r="BO1552" t="s">
        <v>324</v>
      </c>
      <c r="BP1552" t="s">
        <v>324</v>
      </c>
      <c r="BQ1552" t="s">
        <v>324</v>
      </c>
      <c r="BR1552" t="s">
        <v>324</v>
      </c>
      <c r="BS1552" t="s">
        <v>324</v>
      </c>
      <c r="BT1552" t="s">
        <v>324</v>
      </c>
      <c r="BU1552" t="s">
        <v>324</v>
      </c>
      <c r="BV1552" t="s">
        <v>324</v>
      </c>
      <c r="BW1552" t="s">
        <v>324</v>
      </c>
      <c r="BX1552" t="s">
        <v>324</v>
      </c>
      <c r="BY1552" t="s">
        <v>324</v>
      </c>
      <c r="BZ1552" t="s">
        <v>324</v>
      </c>
      <c r="CA1552" t="s">
        <v>324</v>
      </c>
      <c r="CB1552" t="s">
        <v>324</v>
      </c>
      <c r="CC1552" t="s">
        <v>324</v>
      </c>
      <c r="CD1552" t="s">
        <v>324</v>
      </c>
      <c r="CE1552" t="s">
        <v>324</v>
      </c>
      <c r="CF1552" t="s">
        <v>324</v>
      </c>
      <c r="CG1552" t="s">
        <v>324</v>
      </c>
      <c r="CH1552" t="s">
        <v>324</v>
      </c>
      <c r="CI1552" t="s">
        <v>324</v>
      </c>
      <c r="CJ1552" t="s">
        <v>324</v>
      </c>
      <c r="CK1552" t="s">
        <v>324</v>
      </c>
      <c r="CL1552" t="s">
        <v>324</v>
      </c>
      <c r="CM1552" t="s">
        <v>324</v>
      </c>
      <c r="CN1552" t="s">
        <v>324</v>
      </c>
      <c r="CO1552">
        <v>42.101999999999997</v>
      </c>
      <c r="CP1552">
        <v>3.919</v>
      </c>
      <c r="CQ1552">
        <v>-2.5979999999999999</v>
      </c>
      <c r="CR1552" t="s">
        <v>324</v>
      </c>
      <c r="CS1552">
        <v>43.423000000000002</v>
      </c>
      <c r="CT1552" t="s">
        <v>324</v>
      </c>
      <c r="CU1552" t="s">
        <v>324</v>
      </c>
      <c r="CV1552" t="s">
        <v>324</v>
      </c>
      <c r="CW1552" t="s">
        <v>324</v>
      </c>
      <c r="CX1552" t="s">
        <v>324</v>
      </c>
      <c r="CY1552" t="s">
        <v>324</v>
      </c>
      <c r="CZ1552" t="s">
        <v>324</v>
      </c>
      <c r="DA1552" t="s">
        <v>324</v>
      </c>
      <c r="DB1552" t="s">
        <v>324</v>
      </c>
      <c r="DC1552" t="s">
        <v>324</v>
      </c>
    </row>
    <row r="1553" spans="1:107" x14ac:dyDescent="0.45">
      <c r="A1553">
        <v>2024</v>
      </c>
      <c r="B1553">
        <v>5</v>
      </c>
      <c r="C1553" t="s">
        <v>160</v>
      </c>
      <c r="D1553">
        <v>4675</v>
      </c>
      <c r="E1553" t="s">
        <v>451</v>
      </c>
      <c r="F1553" t="s">
        <v>323</v>
      </c>
      <c r="G1553" t="s">
        <v>244</v>
      </c>
      <c r="H1553">
        <v>2.105</v>
      </c>
      <c r="I1553">
        <v>8.0000000000000002E-3</v>
      </c>
      <c r="J1553" t="s">
        <v>324</v>
      </c>
      <c r="K1553" t="s">
        <v>324</v>
      </c>
      <c r="L1553">
        <v>2.113</v>
      </c>
      <c r="M1553">
        <v>241</v>
      </c>
      <c r="N1553">
        <v>1</v>
      </c>
      <c r="O1553" t="s">
        <v>324</v>
      </c>
      <c r="P1553" t="s">
        <v>324</v>
      </c>
      <c r="Q1553">
        <v>242</v>
      </c>
      <c r="R1553" t="s">
        <v>324</v>
      </c>
      <c r="S1553" t="s">
        <v>324</v>
      </c>
      <c r="T1553" t="s">
        <v>324</v>
      </c>
      <c r="U1553" t="s">
        <v>324</v>
      </c>
      <c r="V1553">
        <v>0</v>
      </c>
      <c r="W1553" t="s">
        <v>324</v>
      </c>
      <c r="X1553" t="s">
        <v>324</v>
      </c>
      <c r="Y1553" t="s">
        <v>324</v>
      </c>
      <c r="Z1553" t="s">
        <v>324</v>
      </c>
      <c r="AA1553">
        <v>0</v>
      </c>
      <c r="AB1553">
        <v>190.54300000000001</v>
      </c>
      <c r="AC1553" t="s">
        <v>324</v>
      </c>
      <c r="AD1553" t="s">
        <v>324</v>
      </c>
      <c r="AE1553" t="s">
        <v>324</v>
      </c>
      <c r="AF1553">
        <v>190.54300000000001</v>
      </c>
      <c r="AG1553" t="s">
        <v>324</v>
      </c>
      <c r="AH1553" t="s">
        <v>324</v>
      </c>
      <c r="AI1553" t="s">
        <v>324</v>
      </c>
      <c r="AJ1553" t="s">
        <v>324</v>
      </c>
      <c r="AK1553">
        <v>0</v>
      </c>
      <c r="AL1553" t="s">
        <v>324</v>
      </c>
      <c r="AM1553" t="s">
        <v>324</v>
      </c>
      <c r="AN1553" t="s">
        <v>324</v>
      </c>
      <c r="AO1553" t="s">
        <v>324</v>
      </c>
      <c r="AP1553">
        <v>0</v>
      </c>
      <c r="AQ1553" t="s">
        <v>324</v>
      </c>
      <c r="AR1553" t="s">
        <v>324</v>
      </c>
      <c r="AS1553" t="s">
        <v>324</v>
      </c>
      <c r="AT1553" t="s">
        <v>324</v>
      </c>
      <c r="AU1553">
        <v>0</v>
      </c>
      <c r="AV1553" t="s">
        <v>324</v>
      </c>
      <c r="AW1553" t="s">
        <v>324</v>
      </c>
      <c r="AX1553" t="s">
        <v>324</v>
      </c>
      <c r="AY1553" t="s">
        <v>324</v>
      </c>
      <c r="AZ1553">
        <v>0</v>
      </c>
      <c r="BA1553" t="s">
        <v>324</v>
      </c>
      <c r="BB1553" t="s">
        <v>324</v>
      </c>
      <c r="BC1553" t="s">
        <v>324</v>
      </c>
      <c r="BD1553" t="s">
        <v>324</v>
      </c>
      <c r="BE1553">
        <v>0</v>
      </c>
      <c r="BF1553" t="s">
        <v>324</v>
      </c>
      <c r="BG1553" t="s">
        <v>324</v>
      </c>
      <c r="BH1553" t="s">
        <v>324</v>
      </c>
      <c r="BI1553" t="s">
        <v>324</v>
      </c>
      <c r="BJ1553">
        <v>0</v>
      </c>
      <c r="BK1553" t="s">
        <v>324</v>
      </c>
      <c r="BL1553" t="s">
        <v>324</v>
      </c>
      <c r="BM1553" t="s">
        <v>324</v>
      </c>
      <c r="BN1553" t="s">
        <v>324</v>
      </c>
      <c r="BO1553">
        <v>0</v>
      </c>
      <c r="BP1553" t="s">
        <v>324</v>
      </c>
      <c r="BQ1553" t="s">
        <v>324</v>
      </c>
      <c r="BR1553" t="s">
        <v>324</v>
      </c>
      <c r="BS1553" t="s">
        <v>324</v>
      </c>
      <c r="BT1553">
        <v>0</v>
      </c>
      <c r="BU1553" t="s">
        <v>324</v>
      </c>
      <c r="BV1553" t="s">
        <v>324</v>
      </c>
      <c r="BW1553" t="s">
        <v>324</v>
      </c>
      <c r="BX1553" t="s">
        <v>324</v>
      </c>
      <c r="BY1553">
        <v>0</v>
      </c>
      <c r="BZ1553" t="s">
        <v>324</v>
      </c>
      <c r="CA1553" t="s">
        <v>324</v>
      </c>
      <c r="CB1553" t="s">
        <v>324</v>
      </c>
      <c r="CC1553" t="s">
        <v>324</v>
      </c>
      <c r="CD1553">
        <v>0</v>
      </c>
      <c r="CE1553" t="s">
        <v>324</v>
      </c>
      <c r="CF1553" t="s">
        <v>324</v>
      </c>
      <c r="CG1553" t="s">
        <v>324</v>
      </c>
      <c r="CH1553" t="s">
        <v>324</v>
      </c>
      <c r="CI1553">
        <v>0</v>
      </c>
      <c r="CJ1553" t="s">
        <v>324</v>
      </c>
      <c r="CK1553" t="s">
        <v>324</v>
      </c>
      <c r="CL1553" t="s">
        <v>324</v>
      </c>
      <c r="CM1553" t="s">
        <v>324</v>
      </c>
      <c r="CN1553">
        <v>0</v>
      </c>
      <c r="CO1553">
        <v>2.105</v>
      </c>
      <c r="CP1553">
        <v>8.0000000000000002E-3</v>
      </c>
      <c r="CQ1553" t="s">
        <v>179</v>
      </c>
      <c r="CR1553">
        <v>0</v>
      </c>
      <c r="CS1553">
        <v>2.113</v>
      </c>
      <c r="CT1553">
        <v>241</v>
      </c>
      <c r="CU1553">
        <v>1</v>
      </c>
      <c r="CV1553">
        <v>0</v>
      </c>
      <c r="CW1553">
        <v>0</v>
      </c>
      <c r="CX1553">
        <v>242</v>
      </c>
      <c r="CY1553">
        <v>190.54300000000001</v>
      </c>
      <c r="CZ1553">
        <v>0</v>
      </c>
      <c r="DA1553">
        <v>0</v>
      </c>
      <c r="DB1553">
        <v>0</v>
      </c>
      <c r="DC1553">
        <v>190.54300000000001</v>
      </c>
    </row>
    <row r="1554" spans="1:107" x14ac:dyDescent="0.45">
      <c r="A1554">
        <v>2024</v>
      </c>
      <c r="B1554">
        <v>5</v>
      </c>
      <c r="C1554" t="s">
        <v>160</v>
      </c>
      <c r="D1554">
        <v>5860</v>
      </c>
      <c r="E1554" t="s">
        <v>333</v>
      </c>
      <c r="F1554" t="s">
        <v>323</v>
      </c>
      <c r="G1554" t="s">
        <v>247</v>
      </c>
      <c r="H1554">
        <v>62.003999999999998</v>
      </c>
      <c r="I1554">
        <v>45.298999999999999</v>
      </c>
      <c r="J1554">
        <v>0.75900000000000001</v>
      </c>
      <c r="K1554">
        <v>0</v>
      </c>
      <c r="L1554">
        <v>108.062</v>
      </c>
      <c r="M1554">
        <v>4374</v>
      </c>
      <c r="N1554">
        <v>467</v>
      </c>
      <c r="O1554">
        <v>7</v>
      </c>
      <c r="P1554">
        <v>0</v>
      </c>
      <c r="Q1554">
        <v>4848</v>
      </c>
      <c r="R1554" t="s">
        <v>324</v>
      </c>
      <c r="S1554" t="s">
        <v>324</v>
      </c>
      <c r="T1554" t="s">
        <v>324</v>
      </c>
      <c r="U1554" t="s">
        <v>324</v>
      </c>
      <c r="V1554">
        <v>0</v>
      </c>
      <c r="W1554" t="s">
        <v>324</v>
      </c>
      <c r="X1554" t="s">
        <v>324</v>
      </c>
      <c r="Y1554" t="s">
        <v>324</v>
      </c>
      <c r="Z1554" t="s">
        <v>324</v>
      </c>
      <c r="AA1554">
        <v>0</v>
      </c>
      <c r="AB1554">
        <v>1289.366</v>
      </c>
      <c r="AC1554">
        <v>444.29599999999999</v>
      </c>
      <c r="AD1554">
        <v>0</v>
      </c>
      <c r="AE1554">
        <v>0</v>
      </c>
      <c r="AF1554">
        <v>1733.662</v>
      </c>
      <c r="AG1554" t="s">
        <v>324</v>
      </c>
      <c r="AH1554" t="s">
        <v>324</v>
      </c>
      <c r="AI1554" t="s">
        <v>324</v>
      </c>
      <c r="AJ1554" t="s">
        <v>324</v>
      </c>
      <c r="AK1554">
        <v>0</v>
      </c>
      <c r="AL1554" t="s">
        <v>324</v>
      </c>
      <c r="AM1554" t="s">
        <v>324</v>
      </c>
      <c r="AN1554" t="s">
        <v>324</v>
      </c>
      <c r="AO1554" t="s">
        <v>324</v>
      </c>
      <c r="AP1554">
        <v>0</v>
      </c>
      <c r="AQ1554" t="s">
        <v>324</v>
      </c>
      <c r="AR1554" t="s">
        <v>324</v>
      </c>
      <c r="AS1554" t="s">
        <v>324</v>
      </c>
      <c r="AT1554" t="s">
        <v>324</v>
      </c>
      <c r="AU1554">
        <v>0</v>
      </c>
      <c r="AV1554" t="s">
        <v>324</v>
      </c>
      <c r="AW1554" t="s">
        <v>324</v>
      </c>
      <c r="AX1554" t="s">
        <v>324</v>
      </c>
      <c r="AY1554" t="s">
        <v>324</v>
      </c>
      <c r="AZ1554">
        <v>0</v>
      </c>
      <c r="BA1554" t="s">
        <v>324</v>
      </c>
      <c r="BB1554" t="s">
        <v>324</v>
      </c>
      <c r="BC1554" t="s">
        <v>324</v>
      </c>
      <c r="BD1554" t="s">
        <v>324</v>
      </c>
      <c r="BE1554">
        <v>0</v>
      </c>
      <c r="BF1554" t="s">
        <v>324</v>
      </c>
      <c r="BG1554" t="s">
        <v>324</v>
      </c>
      <c r="BH1554" t="s">
        <v>324</v>
      </c>
      <c r="BI1554" t="s">
        <v>324</v>
      </c>
      <c r="BJ1554">
        <v>0</v>
      </c>
      <c r="BK1554">
        <v>1.2999999999999999E-2</v>
      </c>
      <c r="BL1554">
        <v>0</v>
      </c>
      <c r="BM1554">
        <v>0</v>
      </c>
      <c r="BN1554">
        <v>0</v>
      </c>
      <c r="BO1554">
        <v>1.2999999999999999E-2</v>
      </c>
      <c r="BP1554">
        <v>2</v>
      </c>
      <c r="BQ1554">
        <v>0</v>
      </c>
      <c r="BR1554">
        <v>0</v>
      </c>
      <c r="BS1554">
        <v>0</v>
      </c>
      <c r="BT1554">
        <v>2</v>
      </c>
      <c r="BU1554" t="s">
        <v>324</v>
      </c>
      <c r="BV1554" t="s">
        <v>324</v>
      </c>
      <c r="BW1554" t="s">
        <v>324</v>
      </c>
      <c r="BX1554" t="s">
        <v>324</v>
      </c>
      <c r="BY1554">
        <v>0</v>
      </c>
      <c r="BZ1554" t="s">
        <v>324</v>
      </c>
      <c r="CA1554" t="s">
        <v>324</v>
      </c>
      <c r="CB1554" t="s">
        <v>324</v>
      </c>
      <c r="CC1554" t="s">
        <v>324</v>
      </c>
      <c r="CD1554">
        <v>0</v>
      </c>
      <c r="CE1554" t="s">
        <v>324</v>
      </c>
      <c r="CF1554" t="s">
        <v>324</v>
      </c>
      <c r="CG1554" t="s">
        <v>324</v>
      </c>
      <c r="CH1554" t="s">
        <v>324</v>
      </c>
      <c r="CI1554">
        <v>0</v>
      </c>
      <c r="CJ1554" t="s">
        <v>324</v>
      </c>
      <c r="CK1554" t="s">
        <v>324</v>
      </c>
      <c r="CL1554" t="s">
        <v>324</v>
      </c>
      <c r="CM1554" t="s">
        <v>324</v>
      </c>
      <c r="CN1554">
        <v>0</v>
      </c>
      <c r="CO1554">
        <v>62.017000000000003</v>
      </c>
      <c r="CP1554">
        <v>45.298999999999999</v>
      </c>
      <c r="CQ1554">
        <v>0.75900000000000001</v>
      </c>
      <c r="CR1554">
        <v>0</v>
      </c>
      <c r="CS1554">
        <v>108.075</v>
      </c>
      <c r="CT1554">
        <v>4376</v>
      </c>
      <c r="CU1554">
        <v>467</v>
      </c>
      <c r="CV1554">
        <v>7</v>
      </c>
      <c r="CW1554">
        <v>0</v>
      </c>
      <c r="CX1554">
        <v>4850</v>
      </c>
      <c r="CY1554">
        <v>1289.366</v>
      </c>
      <c r="CZ1554">
        <v>444.29599999999999</v>
      </c>
      <c r="DA1554">
        <v>0</v>
      </c>
      <c r="DB1554">
        <v>0</v>
      </c>
      <c r="DC1554">
        <v>1733.662</v>
      </c>
    </row>
    <row r="1555" spans="1:107" x14ac:dyDescent="0.45">
      <c r="A1555">
        <v>2024</v>
      </c>
      <c r="B1555">
        <v>5</v>
      </c>
      <c r="C1555" t="s">
        <v>160</v>
      </c>
      <c r="D1555">
        <v>9231</v>
      </c>
      <c r="E1555" t="s">
        <v>452</v>
      </c>
      <c r="F1555" t="s">
        <v>323</v>
      </c>
      <c r="G1555" t="s">
        <v>244</v>
      </c>
      <c r="H1555">
        <v>4.9800000000000004</v>
      </c>
      <c r="I1555">
        <v>0.24099999999999999</v>
      </c>
      <c r="J1555">
        <v>0</v>
      </c>
      <c r="K1555">
        <v>0</v>
      </c>
      <c r="L1555">
        <v>5.2210000000000001</v>
      </c>
      <c r="M1555">
        <v>661</v>
      </c>
      <c r="N1555">
        <v>32</v>
      </c>
      <c r="O1555">
        <v>0</v>
      </c>
      <c r="P1555">
        <v>0</v>
      </c>
      <c r="Q1555">
        <v>693</v>
      </c>
      <c r="R1555" t="s">
        <v>324</v>
      </c>
      <c r="S1555" t="s">
        <v>324</v>
      </c>
      <c r="T1555" t="s">
        <v>324</v>
      </c>
      <c r="U1555" t="s">
        <v>324</v>
      </c>
      <c r="V1555">
        <v>0</v>
      </c>
      <c r="W1555" t="s">
        <v>324</v>
      </c>
      <c r="X1555" t="s">
        <v>324</v>
      </c>
      <c r="Y1555" t="s">
        <v>324</v>
      </c>
      <c r="Z1555" t="s">
        <v>324</v>
      </c>
      <c r="AA1555">
        <v>0</v>
      </c>
      <c r="AB1555" t="s">
        <v>324</v>
      </c>
      <c r="AC1555" t="s">
        <v>324</v>
      </c>
      <c r="AD1555" t="s">
        <v>324</v>
      </c>
      <c r="AE1555" t="s">
        <v>324</v>
      </c>
      <c r="AF1555">
        <v>0</v>
      </c>
      <c r="AG1555" t="s">
        <v>324</v>
      </c>
      <c r="AH1555" t="s">
        <v>324</v>
      </c>
      <c r="AI1555" t="s">
        <v>324</v>
      </c>
      <c r="AJ1555" t="s">
        <v>324</v>
      </c>
      <c r="AK1555">
        <v>0</v>
      </c>
      <c r="AL1555" t="s">
        <v>324</v>
      </c>
      <c r="AM1555" t="s">
        <v>324</v>
      </c>
      <c r="AN1555" t="s">
        <v>324</v>
      </c>
      <c r="AO1555" t="s">
        <v>324</v>
      </c>
      <c r="AP1555">
        <v>0</v>
      </c>
      <c r="AQ1555" t="s">
        <v>324</v>
      </c>
      <c r="AR1555" t="s">
        <v>324</v>
      </c>
      <c r="AS1555" t="s">
        <v>324</v>
      </c>
      <c r="AT1555" t="s">
        <v>324</v>
      </c>
      <c r="AU1555">
        <v>0</v>
      </c>
      <c r="AV1555" t="s">
        <v>324</v>
      </c>
      <c r="AW1555" t="s">
        <v>324</v>
      </c>
      <c r="AX1555" t="s">
        <v>324</v>
      </c>
      <c r="AY1555" t="s">
        <v>324</v>
      </c>
      <c r="AZ1555">
        <v>0</v>
      </c>
      <c r="BA1555" t="s">
        <v>324</v>
      </c>
      <c r="BB1555" t="s">
        <v>324</v>
      </c>
      <c r="BC1555" t="s">
        <v>324</v>
      </c>
      <c r="BD1555" t="s">
        <v>324</v>
      </c>
      <c r="BE1555">
        <v>0</v>
      </c>
      <c r="BF1555" t="s">
        <v>324</v>
      </c>
      <c r="BG1555" t="s">
        <v>324</v>
      </c>
      <c r="BH1555" t="s">
        <v>324</v>
      </c>
      <c r="BI1555" t="s">
        <v>324</v>
      </c>
      <c r="BJ1555">
        <v>0</v>
      </c>
      <c r="BK1555" t="s">
        <v>324</v>
      </c>
      <c r="BL1555">
        <v>2E-3</v>
      </c>
      <c r="BM1555" t="s">
        <v>324</v>
      </c>
      <c r="BN1555" t="s">
        <v>324</v>
      </c>
      <c r="BO1555">
        <v>2E-3</v>
      </c>
      <c r="BP1555" t="s">
        <v>324</v>
      </c>
      <c r="BQ1555">
        <v>1</v>
      </c>
      <c r="BR1555" t="s">
        <v>324</v>
      </c>
      <c r="BS1555" t="s">
        <v>324</v>
      </c>
      <c r="BT1555">
        <v>1</v>
      </c>
      <c r="BU1555" t="s">
        <v>324</v>
      </c>
      <c r="BV1555" t="s">
        <v>324</v>
      </c>
      <c r="BW1555" t="s">
        <v>324</v>
      </c>
      <c r="BX1555" t="s">
        <v>324</v>
      </c>
      <c r="BY1555">
        <v>0</v>
      </c>
      <c r="BZ1555" t="s">
        <v>324</v>
      </c>
      <c r="CA1555" t="s">
        <v>324</v>
      </c>
      <c r="CB1555" t="s">
        <v>324</v>
      </c>
      <c r="CC1555" t="s">
        <v>324</v>
      </c>
      <c r="CD1555">
        <v>0</v>
      </c>
      <c r="CE1555" t="s">
        <v>324</v>
      </c>
      <c r="CF1555" t="s">
        <v>324</v>
      </c>
      <c r="CG1555" t="s">
        <v>324</v>
      </c>
      <c r="CH1555" t="s">
        <v>324</v>
      </c>
      <c r="CI1555">
        <v>0</v>
      </c>
      <c r="CJ1555" t="s">
        <v>324</v>
      </c>
      <c r="CK1555" t="s">
        <v>324</v>
      </c>
      <c r="CL1555" t="s">
        <v>324</v>
      </c>
      <c r="CM1555" t="s">
        <v>324</v>
      </c>
      <c r="CN1555">
        <v>0</v>
      </c>
      <c r="CO1555">
        <v>4.9800000000000004</v>
      </c>
      <c r="CP1555">
        <v>0.24299999999999999</v>
      </c>
      <c r="CQ1555" t="s">
        <v>179</v>
      </c>
      <c r="CR1555">
        <v>0</v>
      </c>
      <c r="CS1555">
        <v>5.2229999999999999</v>
      </c>
      <c r="CT1555">
        <v>661</v>
      </c>
      <c r="CU1555">
        <v>33</v>
      </c>
      <c r="CV1555">
        <v>0</v>
      </c>
      <c r="CW1555">
        <v>0</v>
      </c>
      <c r="CX1555">
        <v>694</v>
      </c>
      <c r="CY1555">
        <v>0</v>
      </c>
      <c r="CZ1555">
        <v>0</v>
      </c>
      <c r="DA1555">
        <v>0</v>
      </c>
      <c r="DB1555">
        <v>0</v>
      </c>
      <c r="DC1555">
        <v>0</v>
      </c>
    </row>
    <row r="1556" spans="1:107" x14ac:dyDescent="0.45">
      <c r="A1556">
        <v>2024</v>
      </c>
      <c r="B1556">
        <v>5</v>
      </c>
      <c r="C1556" t="s">
        <v>160</v>
      </c>
      <c r="D1556">
        <v>10000</v>
      </c>
      <c r="E1556" t="s">
        <v>409</v>
      </c>
      <c r="F1556" t="s">
        <v>323</v>
      </c>
      <c r="G1556" t="s">
        <v>244</v>
      </c>
      <c r="H1556">
        <v>28.602</v>
      </c>
      <c r="I1556">
        <v>20.891999999999999</v>
      </c>
      <c r="J1556">
        <v>1.5269999999999999</v>
      </c>
      <c r="K1556" t="s">
        <v>324</v>
      </c>
      <c r="L1556">
        <v>51.021000000000001</v>
      </c>
      <c r="M1556">
        <v>3318</v>
      </c>
      <c r="N1556">
        <v>833</v>
      </c>
      <c r="O1556">
        <v>53</v>
      </c>
      <c r="P1556" t="s">
        <v>324</v>
      </c>
      <c r="Q1556">
        <v>4204</v>
      </c>
      <c r="R1556">
        <v>1.3620000000000001</v>
      </c>
      <c r="S1556">
        <v>3.3000000000000002E-2</v>
      </c>
      <c r="T1556" t="s">
        <v>324</v>
      </c>
      <c r="U1556" t="s">
        <v>324</v>
      </c>
      <c r="V1556">
        <v>1.395</v>
      </c>
      <c r="W1556">
        <v>486</v>
      </c>
      <c r="X1556">
        <v>2</v>
      </c>
      <c r="Y1556" t="s">
        <v>324</v>
      </c>
      <c r="Z1556" t="s">
        <v>324</v>
      </c>
      <c r="AA1556">
        <v>488</v>
      </c>
      <c r="AB1556">
        <v>2141.0459999999998</v>
      </c>
      <c r="AC1556">
        <v>722.07</v>
      </c>
      <c r="AD1556">
        <v>64.972999999999999</v>
      </c>
      <c r="AE1556" t="s">
        <v>324</v>
      </c>
      <c r="AF1556">
        <v>2928.0889999999999</v>
      </c>
      <c r="AG1556">
        <v>0.185</v>
      </c>
      <c r="AH1556" t="s">
        <v>324</v>
      </c>
      <c r="AI1556" t="s">
        <v>324</v>
      </c>
      <c r="AJ1556" t="s">
        <v>324</v>
      </c>
      <c r="AK1556">
        <v>0.185</v>
      </c>
      <c r="AL1556">
        <v>19</v>
      </c>
      <c r="AM1556" t="s">
        <v>324</v>
      </c>
      <c r="AN1556" t="s">
        <v>324</v>
      </c>
      <c r="AO1556" t="s">
        <v>324</v>
      </c>
      <c r="AP1556">
        <v>19</v>
      </c>
      <c r="AQ1556" t="s">
        <v>324</v>
      </c>
      <c r="AR1556" t="s">
        <v>324</v>
      </c>
      <c r="AS1556" t="s">
        <v>324</v>
      </c>
      <c r="AT1556" t="s">
        <v>324</v>
      </c>
      <c r="AU1556">
        <v>0</v>
      </c>
      <c r="AV1556" t="s">
        <v>324</v>
      </c>
      <c r="AW1556" t="s">
        <v>324</v>
      </c>
      <c r="AX1556" t="s">
        <v>324</v>
      </c>
      <c r="AY1556" t="s">
        <v>324</v>
      </c>
      <c r="AZ1556">
        <v>0</v>
      </c>
      <c r="BA1556" t="s">
        <v>324</v>
      </c>
      <c r="BB1556" t="s">
        <v>324</v>
      </c>
      <c r="BC1556" t="s">
        <v>324</v>
      </c>
      <c r="BD1556" t="s">
        <v>324</v>
      </c>
      <c r="BE1556">
        <v>0</v>
      </c>
      <c r="BF1556" t="s">
        <v>324</v>
      </c>
      <c r="BG1556" t="s">
        <v>324</v>
      </c>
      <c r="BH1556" t="s">
        <v>324</v>
      </c>
      <c r="BI1556" t="s">
        <v>324</v>
      </c>
      <c r="BJ1556">
        <v>0</v>
      </c>
      <c r="BK1556">
        <v>1.0999999999999999E-2</v>
      </c>
      <c r="BL1556" t="s">
        <v>324</v>
      </c>
      <c r="BM1556">
        <v>0.05</v>
      </c>
      <c r="BN1556" t="s">
        <v>324</v>
      </c>
      <c r="BO1556">
        <v>6.0999999999999999E-2</v>
      </c>
      <c r="BP1556">
        <v>4</v>
      </c>
      <c r="BQ1556" t="s">
        <v>324</v>
      </c>
      <c r="BR1556">
        <v>1</v>
      </c>
      <c r="BS1556" t="s">
        <v>324</v>
      </c>
      <c r="BT1556">
        <v>5</v>
      </c>
      <c r="BU1556">
        <v>0.02</v>
      </c>
      <c r="BV1556" t="s">
        <v>324</v>
      </c>
      <c r="BW1556">
        <v>0</v>
      </c>
      <c r="BX1556" t="s">
        <v>324</v>
      </c>
      <c r="BY1556">
        <v>0.02</v>
      </c>
      <c r="BZ1556" t="s">
        <v>324</v>
      </c>
      <c r="CA1556" t="s">
        <v>324</v>
      </c>
      <c r="CB1556" t="s">
        <v>324</v>
      </c>
      <c r="CC1556" t="s">
        <v>324</v>
      </c>
      <c r="CD1556">
        <v>0</v>
      </c>
      <c r="CE1556" t="s">
        <v>324</v>
      </c>
      <c r="CF1556" t="s">
        <v>324</v>
      </c>
      <c r="CG1556" t="s">
        <v>324</v>
      </c>
      <c r="CH1556" t="s">
        <v>324</v>
      </c>
      <c r="CI1556">
        <v>0</v>
      </c>
      <c r="CJ1556" t="s">
        <v>324</v>
      </c>
      <c r="CK1556" t="s">
        <v>324</v>
      </c>
      <c r="CL1556" t="s">
        <v>324</v>
      </c>
      <c r="CM1556" t="s">
        <v>324</v>
      </c>
      <c r="CN1556">
        <v>0</v>
      </c>
      <c r="CO1556">
        <v>29.975000000000001</v>
      </c>
      <c r="CP1556">
        <v>20.925000000000001</v>
      </c>
      <c r="CQ1556">
        <v>1.577</v>
      </c>
      <c r="CR1556">
        <v>0</v>
      </c>
      <c r="CS1556">
        <v>52.476999999999997</v>
      </c>
      <c r="CT1556">
        <v>3808</v>
      </c>
      <c r="CU1556">
        <v>835</v>
      </c>
      <c r="CV1556">
        <v>54</v>
      </c>
      <c r="CW1556">
        <v>0</v>
      </c>
      <c r="CX1556">
        <v>4697</v>
      </c>
      <c r="CY1556">
        <v>2141.0659999999998</v>
      </c>
      <c r="CZ1556">
        <v>722.07</v>
      </c>
      <c r="DA1556">
        <v>64.972999999999999</v>
      </c>
      <c r="DB1556">
        <v>0</v>
      </c>
      <c r="DC1556">
        <v>2928.1089999999999</v>
      </c>
    </row>
    <row r="1557" spans="1:107" x14ac:dyDescent="0.45">
      <c r="A1557">
        <v>2024</v>
      </c>
      <c r="B1557">
        <v>5</v>
      </c>
      <c r="C1557" t="s">
        <v>160</v>
      </c>
      <c r="D1557">
        <v>12698</v>
      </c>
      <c r="E1557" t="s">
        <v>453</v>
      </c>
      <c r="F1557" t="s">
        <v>323</v>
      </c>
      <c r="G1557" t="s">
        <v>244</v>
      </c>
      <c r="H1557">
        <v>51.423000000000002</v>
      </c>
      <c r="I1557">
        <v>24.173999999999999</v>
      </c>
      <c r="J1557">
        <v>0.89100000000000001</v>
      </c>
      <c r="K1557" t="s">
        <v>324</v>
      </c>
      <c r="L1557">
        <v>76.488</v>
      </c>
      <c r="M1557">
        <v>4708</v>
      </c>
      <c r="N1557">
        <v>864</v>
      </c>
      <c r="O1557">
        <v>21</v>
      </c>
      <c r="P1557" t="s">
        <v>324</v>
      </c>
      <c r="Q1557">
        <v>5593</v>
      </c>
      <c r="R1557">
        <v>0.84299999999999997</v>
      </c>
      <c r="S1557">
        <v>4.5999999999999999E-2</v>
      </c>
      <c r="T1557" t="s">
        <v>324</v>
      </c>
      <c r="U1557" t="s">
        <v>324</v>
      </c>
      <c r="V1557">
        <v>0.88900000000000001</v>
      </c>
      <c r="W1557">
        <v>254</v>
      </c>
      <c r="X1557">
        <v>5</v>
      </c>
      <c r="Y1557" t="s">
        <v>324</v>
      </c>
      <c r="Z1557" t="s">
        <v>324</v>
      </c>
      <c r="AA1557">
        <v>259</v>
      </c>
      <c r="AB1557">
        <v>4099.1120000000001</v>
      </c>
      <c r="AC1557">
        <v>1061.03</v>
      </c>
      <c r="AD1557">
        <v>27.917999999999999</v>
      </c>
      <c r="AE1557" t="s">
        <v>324</v>
      </c>
      <c r="AF1557">
        <v>5188.0600000000004</v>
      </c>
      <c r="AG1557">
        <v>8.5000000000000006E-2</v>
      </c>
      <c r="AH1557" t="s">
        <v>324</v>
      </c>
      <c r="AI1557" t="s">
        <v>324</v>
      </c>
      <c r="AJ1557" t="s">
        <v>324</v>
      </c>
      <c r="AK1557">
        <v>8.5000000000000006E-2</v>
      </c>
      <c r="AL1557">
        <v>10</v>
      </c>
      <c r="AM1557" t="s">
        <v>324</v>
      </c>
      <c r="AN1557" t="s">
        <v>324</v>
      </c>
      <c r="AO1557" t="s">
        <v>324</v>
      </c>
      <c r="AP1557">
        <v>10</v>
      </c>
      <c r="AQ1557" t="s">
        <v>324</v>
      </c>
      <c r="AR1557" t="s">
        <v>324</v>
      </c>
      <c r="AS1557" t="s">
        <v>324</v>
      </c>
      <c r="AT1557" t="s">
        <v>324</v>
      </c>
      <c r="AU1557">
        <v>0</v>
      </c>
      <c r="AV1557" t="s">
        <v>324</v>
      </c>
      <c r="AW1557" t="s">
        <v>324</v>
      </c>
      <c r="AX1557" t="s">
        <v>324</v>
      </c>
      <c r="AY1557" t="s">
        <v>324</v>
      </c>
      <c r="AZ1557">
        <v>0</v>
      </c>
      <c r="BA1557" t="s">
        <v>324</v>
      </c>
      <c r="BB1557" t="s">
        <v>324</v>
      </c>
      <c r="BC1557" t="s">
        <v>324</v>
      </c>
      <c r="BD1557" t="s">
        <v>324</v>
      </c>
      <c r="BE1557">
        <v>0</v>
      </c>
      <c r="BF1557" t="s">
        <v>324</v>
      </c>
      <c r="BG1557" t="s">
        <v>324</v>
      </c>
      <c r="BH1557" t="s">
        <v>324</v>
      </c>
      <c r="BI1557" t="s">
        <v>324</v>
      </c>
      <c r="BJ1557">
        <v>0</v>
      </c>
      <c r="BK1557">
        <v>2.3E-2</v>
      </c>
      <c r="BL1557">
        <v>6.0000000000000001E-3</v>
      </c>
      <c r="BM1557" t="s">
        <v>324</v>
      </c>
      <c r="BN1557" t="s">
        <v>324</v>
      </c>
      <c r="BO1557">
        <v>2.9000000000000001E-2</v>
      </c>
      <c r="BP1557">
        <v>10</v>
      </c>
      <c r="BQ1557">
        <v>2</v>
      </c>
      <c r="BR1557" t="s">
        <v>324</v>
      </c>
      <c r="BS1557" t="s">
        <v>324</v>
      </c>
      <c r="BT1557">
        <v>12</v>
      </c>
      <c r="BU1557">
        <v>2.5790000000000002</v>
      </c>
      <c r="BV1557">
        <v>0</v>
      </c>
      <c r="BW1557" t="s">
        <v>324</v>
      </c>
      <c r="BX1557" t="s">
        <v>324</v>
      </c>
      <c r="BY1557">
        <v>2.5790000000000002</v>
      </c>
      <c r="BZ1557" t="s">
        <v>324</v>
      </c>
      <c r="CA1557" t="s">
        <v>324</v>
      </c>
      <c r="CB1557" t="s">
        <v>324</v>
      </c>
      <c r="CC1557" t="s">
        <v>324</v>
      </c>
      <c r="CD1557">
        <v>0</v>
      </c>
      <c r="CE1557" t="s">
        <v>324</v>
      </c>
      <c r="CF1557" t="s">
        <v>324</v>
      </c>
      <c r="CG1557" t="s">
        <v>324</v>
      </c>
      <c r="CH1557" t="s">
        <v>324</v>
      </c>
      <c r="CI1557">
        <v>0</v>
      </c>
      <c r="CJ1557" t="s">
        <v>324</v>
      </c>
      <c r="CK1557" t="s">
        <v>324</v>
      </c>
      <c r="CL1557" t="s">
        <v>324</v>
      </c>
      <c r="CM1557" t="s">
        <v>324</v>
      </c>
      <c r="CN1557">
        <v>0</v>
      </c>
      <c r="CO1557">
        <v>52.289000000000001</v>
      </c>
      <c r="CP1557">
        <v>24.225999999999999</v>
      </c>
      <c r="CQ1557">
        <v>0.89100000000000001</v>
      </c>
      <c r="CR1557">
        <v>0</v>
      </c>
      <c r="CS1557">
        <v>77.406000000000006</v>
      </c>
      <c r="CT1557">
        <v>4972</v>
      </c>
      <c r="CU1557">
        <v>871</v>
      </c>
      <c r="CV1557">
        <v>21</v>
      </c>
      <c r="CW1557">
        <v>0</v>
      </c>
      <c r="CX1557">
        <v>5864</v>
      </c>
      <c r="CY1557">
        <v>4101.6909999999998</v>
      </c>
      <c r="CZ1557">
        <v>1061.03</v>
      </c>
      <c r="DA1557">
        <v>27.917999999999999</v>
      </c>
      <c r="DB1557">
        <v>0</v>
      </c>
      <c r="DC1557">
        <v>5190.6390000000001</v>
      </c>
    </row>
    <row r="1558" spans="1:107" x14ac:dyDescent="0.45">
      <c r="A1558">
        <v>2024</v>
      </c>
      <c r="B1558">
        <v>5</v>
      </c>
      <c r="C1558" t="s">
        <v>160</v>
      </c>
      <c r="D1558">
        <v>17833</v>
      </c>
      <c r="E1558" t="s">
        <v>454</v>
      </c>
      <c r="F1558" t="s">
        <v>323</v>
      </c>
      <c r="G1558" t="s">
        <v>244</v>
      </c>
      <c r="H1558">
        <v>4.9980000000000002</v>
      </c>
      <c r="I1558">
        <v>2.9380000000000002</v>
      </c>
      <c r="J1558">
        <v>0</v>
      </c>
      <c r="K1558">
        <v>0</v>
      </c>
      <c r="L1558">
        <v>7.9359999999999999</v>
      </c>
      <c r="M1558">
        <v>659</v>
      </c>
      <c r="N1558">
        <v>65</v>
      </c>
      <c r="O1558">
        <v>0</v>
      </c>
      <c r="P1558">
        <v>0</v>
      </c>
      <c r="Q1558">
        <v>724</v>
      </c>
      <c r="R1558" t="s">
        <v>324</v>
      </c>
      <c r="S1558" t="s">
        <v>324</v>
      </c>
      <c r="T1558" t="s">
        <v>324</v>
      </c>
      <c r="U1558" t="s">
        <v>324</v>
      </c>
      <c r="V1558">
        <v>0</v>
      </c>
      <c r="W1558" t="s">
        <v>324</v>
      </c>
      <c r="X1558" t="s">
        <v>324</v>
      </c>
      <c r="Y1558" t="s">
        <v>324</v>
      </c>
      <c r="Z1558" t="s">
        <v>324</v>
      </c>
      <c r="AA1558">
        <v>0</v>
      </c>
      <c r="AB1558">
        <v>110.967</v>
      </c>
      <c r="AC1558">
        <v>72.873999999999995</v>
      </c>
      <c r="AD1558" t="s">
        <v>324</v>
      </c>
      <c r="AE1558" t="s">
        <v>324</v>
      </c>
      <c r="AF1558">
        <v>183.84100000000001</v>
      </c>
      <c r="AG1558" t="s">
        <v>324</v>
      </c>
      <c r="AH1558" t="s">
        <v>324</v>
      </c>
      <c r="AI1558" t="s">
        <v>324</v>
      </c>
      <c r="AJ1558" t="s">
        <v>324</v>
      </c>
      <c r="AK1558">
        <v>0</v>
      </c>
      <c r="AL1558" t="s">
        <v>324</v>
      </c>
      <c r="AM1558" t="s">
        <v>324</v>
      </c>
      <c r="AN1558" t="s">
        <v>324</v>
      </c>
      <c r="AO1558" t="s">
        <v>324</v>
      </c>
      <c r="AP1558">
        <v>0</v>
      </c>
      <c r="AQ1558" t="s">
        <v>324</v>
      </c>
      <c r="AR1558" t="s">
        <v>324</v>
      </c>
      <c r="AS1558" t="s">
        <v>324</v>
      </c>
      <c r="AT1558" t="s">
        <v>324</v>
      </c>
      <c r="AU1558">
        <v>0</v>
      </c>
      <c r="AV1558" t="s">
        <v>324</v>
      </c>
      <c r="AW1558" t="s">
        <v>324</v>
      </c>
      <c r="AX1558" t="s">
        <v>324</v>
      </c>
      <c r="AY1558" t="s">
        <v>324</v>
      </c>
      <c r="AZ1558">
        <v>0</v>
      </c>
      <c r="BA1558" t="s">
        <v>324</v>
      </c>
      <c r="BB1558" t="s">
        <v>324</v>
      </c>
      <c r="BC1558" t="s">
        <v>324</v>
      </c>
      <c r="BD1558" t="s">
        <v>324</v>
      </c>
      <c r="BE1558">
        <v>0</v>
      </c>
      <c r="BF1558" t="s">
        <v>324</v>
      </c>
      <c r="BG1558" t="s">
        <v>324</v>
      </c>
      <c r="BH1558" t="s">
        <v>324</v>
      </c>
      <c r="BI1558" t="s">
        <v>324</v>
      </c>
      <c r="BJ1558">
        <v>0</v>
      </c>
      <c r="BK1558" t="s">
        <v>324</v>
      </c>
      <c r="BL1558" t="s">
        <v>324</v>
      </c>
      <c r="BM1558" t="s">
        <v>324</v>
      </c>
      <c r="BN1558" t="s">
        <v>324</v>
      </c>
      <c r="BO1558">
        <v>0</v>
      </c>
      <c r="BP1558" t="s">
        <v>324</v>
      </c>
      <c r="BQ1558" t="s">
        <v>324</v>
      </c>
      <c r="BR1558" t="s">
        <v>324</v>
      </c>
      <c r="BS1558" t="s">
        <v>324</v>
      </c>
      <c r="BT1558">
        <v>0</v>
      </c>
      <c r="BU1558" t="s">
        <v>324</v>
      </c>
      <c r="BV1558" t="s">
        <v>324</v>
      </c>
      <c r="BW1558" t="s">
        <v>324</v>
      </c>
      <c r="BX1558" t="s">
        <v>324</v>
      </c>
      <c r="BY1558">
        <v>0</v>
      </c>
      <c r="BZ1558" t="s">
        <v>324</v>
      </c>
      <c r="CA1558" t="s">
        <v>324</v>
      </c>
      <c r="CB1558" t="s">
        <v>324</v>
      </c>
      <c r="CC1558" t="s">
        <v>324</v>
      </c>
      <c r="CD1558">
        <v>0</v>
      </c>
      <c r="CE1558" t="s">
        <v>324</v>
      </c>
      <c r="CF1558" t="s">
        <v>324</v>
      </c>
      <c r="CG1558" t="s">
        <v>324</v>
      </c>
      <c r="CH1558" t="s">
        <v>324</v>
      </c>
      <c r="CI1558">
        <v>0</v>
      </c>
      <c r="CJ1558" t="s">
        <v>324</v>
      </c>
      <c r="CK1558" t="s">
        <v>324</v>
      </c>
      <c r="CL1558" t="s">
        <v>324</v>
      </c>
      <c r="CM1558" t="s">
        <v>324</v>
      </c>
      <c r="CN1558">
        <v>0</v>
      </c>
      <c r="CO1558">
        <v>4.9980000000000002</v>
      </c>
      <c r="CP1558">
        <v>2.9380000000000002</v>
      </c>
      <c r="CQ1558" t="s">
        <v>179</v>
      </c>
      <c r="CR1558">
        <v>0</v>
      </c>
      <c r="CS1558">
        <v>7.9359999999999999</v>
      </c>
      <c r="CT1558">
        <v>659</v>
      </c>
      <c r="CU1558">
        <v>65</v>
      </c>
      <c r="CV1558">
        <v>0</v>
      </c>
      <c r="CW1558">
        <v>0</v>
      </c>
      <c r="CX1558">
        <v>724</v>
      </c>
      <c r="CY1558">
        <v>110.967</v>
      </c>
      <c r="CZ1558">
        <v>72.873999999999995</v>
      </c>
      <c r="DA1558">
        <v>0</v>
      </c>
      <c r="DB1558">
        <v>0</v>
      </c>
      <c r="DC1558">
        <v>183.84100000000001</v>
      </c>
    </row>
    <row r="1559" spans="1:107" x14ac:dyDescent="0.45">
      <c r="A1559">
        <v>2024</v>
      </c>
      <c r="B1559">
        <v>5</v>
      </c>
      <c r="C1559" t="s">
        <v>160</v>
      </c>
      <c r="D1559">
        <v>19436</v>
      </c>
      <c r="E1559" t="s">
        <v>455</v>
      </c>
      <c r="F1559" t="s">
        <v>323</v>
      </c>
      <c r="G1559" t="s">
        <v>244</v>
      </c>
      <c r="H1559">
        <v>70.14</v>
      </c>
      <c r="I1559">
        <v>50.957999999999998</v>
      </c>
      <c r="J1559">
        <v>3.339</v>
      </c>
      <c r="K1559" t="s">
        <v>324</v>
      </c>
      <c r="L1559">
        <v>124.437</v>
      </c>
      <c r="M1559">
        <v>7459</v>
      </c>
      <c r="N1559">
        <v>1843</v>
      </c>
      <c r="O1559">
        <v>112</v>
      </c>
      <c r="P1559" t="s">
        <v>324</v>
      </c>
      <c r="Q1559">
        <v>9414</v>
      </c>
      <c r="R1559" t="s">
        <v>324</v>
      </c>
      <c r="S1559" t="s">
        <v>324</v>
      </c>
      <c r="T1559" t="s">
        <v>324</v>
      </c>
      <c r="U1559" t="s">
        <v>324</v>
      </c>
      <c r="V1559">
        <v>0</v>
      </c>
      <c r="W1559" t="s">
        <v>324</v>
      </c>
      <c r="X1559" t="s">
        <v>324</v>
      </c>
      <c r="Y1559" t="s">
        <v>324</v>
      </c>
      <c r="Z1559" t="s">
        <v>324</v>
      </c>
      <c r="AA1559">
        <v>0</v>
      </c>
      <c r="AB1559" t="s">
        <v>324</v>
      </c>
      <c r="AC1559" t="s">
        <v>324</v>
      </c>
      <c r="AD1559" t="s">
        <v>324</v>
      </c>
      <c r="AE1559" t="s">
        <v>324</v>
      </c>
      <c r="AF1559">
        <v>0</v>
      </c>
      <c r="AG1559" t="s">
        <v>324</v>
      </c>
      <c r="AH1559" t="s">
        <v>324</v>
      </c>
      <c r="AI1559" t="s">
        <v>324</v>
      </c>
      <c r="AJ1559" t="s">
        <v>324</v>
      </c>
      <c r="AK1559">
        <v>0</v>
      </c>
      <c r="AL1559" t="s">
        <v>324</v>
      </c>
      <c r="AM1559" t="s">
        <v>324</v>
      </c>
      <c r="AN1559" t="s">
        <v>324</v>
      </c>
      <c r="AO1559" t="s">
        <v>324</v>
      </c>
      <c r="AP1559">
        <v>0</v>
      </c>
      <c r="AQ1559" t="s">
        <v>324</v>
      </c>
      <c r="AR1559" t="s">
        <v>324</v>
      </c>
      <c r="AS1559" t="s">
        <v>324</v>
      </c>
      <c r="AT1559" t="s">
        <v>324</v>
      </c>
      <c r="AU1559">
        <v>0</v>
      </c>
      <c r="AV1559" t="s">
        <v>324</v>
      </c>
      <c r="AW1559" t="s">
        <v>324</v>
      </c>
      <c r="AX1559" t="s">
        <v>324</v>
      </c>
      <c r="AY1559" t="s">
        <v>324</v>
      </c>
      <c r="AZ1559">
        <v>0</v>
      </c>
      <c r="BA1559" t="s">
        <v>324</v>
      </c>
      <c r="BB1559" t="s">
        <v>324</v>
      </c>
      <c r="BC1559" t="s">
        <v>324</v>
      </c>
      <c r="BD1559" t="s">
        <v>324</v>
      </c>
      <c r="BE1559">
        <v>0</v>
      </c>
      <c r="BF1559" t="s">
        <v>324</v>
      </c>
      <c r="BG1559" t="s">
        <v>324</v>
      </c>
      <c r="BH1559" t="s">
        <v>324</v>
      </c>
      <c r="BI1559" t="s">
        <v>324</v>
      </c>
      <c r="BJ1559">
        <v>0</v>
      </c>
      <c r="BK1559">
        <v>4.8000000000000001E-2</v>
      </c>
      <c r="BL1559">
        <v>1.7999999999999999E-2</v>
      </c>
      <c r="BM1559" t="s">
        <v>324</v>
      </c>
      <c r="BN1559" t="s">
        <v>324</v>
      </c>
      <c r="BO1559">
        <v>6.6000000000000003E-2</v>
      </c>
      <c r="BP1559">
        <v>18</v>
      </c>
      <c r="BQ1559">
        <v>7</v>
      </c>
      <c r="BR1559" t="s">
        <v>324</v>
      </c>
      <c r="BS1559" t="s">
        <v>324</v>
      </c>
      <c r="BT1559">
        <v>25</v>
      </c>
      <c r="BU1559" t="s">
        <v>324</v>
      </c>
      <c r="BV1559" t="s">
        <v>324</v>
      </c>
      <c r="BW1559" t="s">
        <v>324</v>
      </c>
      <c r="BX1559" t="s">
        <v>324</v>
      </c>
      <c r="BY1559">
        <v>0</v>
      </c>
      <c r="BZ1559" t="s">
        <v>324</v>
      </c>
      <c r="CA1559" t="s">
        <v>324</v>
      </c>
      <c r="CB1559" t="s">
        <v>324</v>
      </c>
      <c r="CC1559" t="s">
        <v>324</v>
      </c>
      <c r="CD1559">
        <v>0</v>
      </c>
      <c r="CE1559" t="s">
        <v>324</v>
      </c>
      <c r="CF1559" t="s">
        <v>324</v>
      </c>
      <c r="CG1559" t="s">
        <v>324</v>
      </c>
      <c r="CH1559" t="s">
        <v>324</v>
      </c>
      <c r="CI1559">
        <v>0</v>
      </c>
      <c r="CJ1559" t="s">
        <v>324</v>
      </c>
      <c r="CK1559" t="s">
        <v>324</v>
      </c>
      <c r="CL1559" t="s">
        <v>324</v>
      </c>
      <c r="CM1559" t="s">
        <v>324</v>
      </c>
      <c r="CN1559">
        <v>0</v>
      </c>
      <c r="CO1559">
        <v>70.188000000000002</v>
      </c>
      <c r="CP1559">
        <v>50.975999999999999</v>
      </c>
      <c r="CQ1559">
        <v>3.339</v>
      </c>
      <c r="CR1559">
        <v>0</v>
      </c>
      <c r="CS1559">
        <v>124.503</v>
      </c>
      <c r="CT1559">
        <v>7477</v>
      </c>
      <c r="CU1559">
        <v>1850</v>
      </c>
      <c r="CV1559">
        <v>112</v>
      </c>
      <c r="CW1559">
        <v>0</v>
      </c>
      <c r="CX1559">
        <v>9439</v>
      </c>
      <c r="CY1559">
        <v>0</v>
      </c>
      <c r="CZ1559">
        <v>0</v>
      </c>
      <c r="DA1559">
        <v>0</v>
      </c>
      <c r="DB1559">
        <v>0</v>
      </c>
      <c r="DC1559">
        <v>0</v>
      </c>
    </row>
    <row r="1560" spans="1:107" x14ac:dyDescent="0.45">
      <c r="A1560">
        <v>2024</v>
      </c>
      <c r="B1560">
        <v>5</v>
      </c>
      <c r="C1560" t="s">
        <v>160</v>
      </c>
      <c r="D1560">
        <v>99999</v>
      </c>
      <c r="E1560" t="s">
        <v>329</v>
      </c>
      <c r="F1560" t="s">
        <v>323</v>
      </c>
      <c r="H1560">
        <v>70.489999999999995</v>
      </c>
      <c r="I1560">
        <v>-1.8089999999999999</v>
      </c>
      <c r="J1560">
        <v>4.8000000000000001E-2</v>
      </c>
      <c r="K1560">
        <v>0</v>
      </c>
      <c r="L1560">
        <v>68.727999999999994</v>
      </c>
      <c r="M1560" t="s">
        <v>324</v>
      </c>
      <c r="N1560" t="s">
        <v>324</v>
      </c>
      <c r="O1560" t="s">
        <v>324</v>
      </c>
      <c r="P1560" t="s">
        <v>324</v>
      </c>
      <c r="Q1560" t="s">
        <v>324</v>
      </c>
      <c r="R1560" t="s">
        <v>324</v>
      </c>
      <c r="S1560" t="s">
        <v>324</v>
      </c>
      <c r="T1560" t="s">
        <v>324</v>
      </c>
      <c r="U1560" t="s">
        <v>324</v>
      </c>
      <c r="V1560">
        <v>0</v>
      </c>
      <c r="W1560" t="s">
        <v>324</v>
      </c>
      <c r="X1560" t="s">
        <v>324</v>
      </c>
      <c r="Y1560" t="s">
        <v>324</v>
      </c>
      <c r="Z1560" t="s">
        <v>324</v>
      </c>
      <c r="AA1560" t="s">
        <v>324</v>
      </c>
      <c r="AB1560" t="s">
        <v>324</v>
      </c>
      <c r="AC1560" t="s">
        <v>324</v>
      </c>
      <c r="AD1560" t="s">
        <v>324</v>
      </c>
      <c r="AE1560" t="s">
        <v>324</v>
      </c>
      <c r="AF1560" t="s">
        <v>324</v>
      </c>
      <c r="AG1560" t="s">
        <v>324</v>
      </c>
      <c r="AH1560" t="s">
        <v>324</v>
      </c>
      <c r="AI1560" t="s">
        <v>324</v>
      </c>
      <c r="AJ1560" t="s">
        <v>324</v>
      </c>
      <c r="AK1560">
        <v>0</v>
      </c>
      <c r="AL1560" t="s">
        <v>324</v>
      </c>
      <c r="AM1560" t="s">
        <v>324</v>
      </c>
      <c r="AN1560" t="s">
        <v>324</v>
      </c>
      <c r="AO1560" t="s">
        <v>324</v>
      </c>
      <c r="AP1560" t="s">
        <v>324</v>
      </c>
      <c r="AQ1560" t="s">
        <v>324</v>
      </c>
      <c r="AR1560" t="s">
        <v>324</v>
      </c>
      <c r="AS1560" t="s">
        <v>324</v>
      </c>
      <c r="AT1560" t="s">
        <v>324</v>
      </c>
      <c r="AU1560" t="s">
        <v>324</v>
      </c>
      <c r="AV1560" t="s">
        <v>324</v>
      </c>
      <c r="AW1560" t="s">
        <v>324</v>
      </c>
      <c r="AX1560" t="s">
        <v>324</v>
      </c>
      <c r="AY1560" t="s">
        <v>324</v>
      </c>
      <c r="AZ1560">
        <v>0</v>
      </c>
      <c r="BA1560" t="s">
        <v>324</v>
      </c>
      <c r="BB1560" t="s">
        <v>324</v>
      </c>
      <c r="BC1560" t="s">
        <v>324</v>
      </c>
      <c r="BD1560" t="s">
        <v>324</v>
      </c>
      <c r="BE1560" t="s">
        <v>324</v>
      </c>
      <c r="BF1560" t="s">
        <v>324</v>
      </c>
      <c r="BG1560" t="s">
        <v>324</v>
      </c>
      <c r="BH1560" t="s">
        <v>324</v>
      </c>
      <c r="BI1560" t="s">
        <v>324</v>
      </c>
      <c r="BJ1560" t="s">
        <v>324</v>
      </c>
      <c r="BK1560" t="s">
        <v>324</v>
      </c>
      <c r="BL1560" t="s">
        <v>324</v>
      </c>
      <c r="BM1560" t="s">
        <v>324</v>
      </c>
      <c r="BN1560" t="s">
        <v>324</v>
      </c>
      <c r="BO1560" t="s">
        <v>324</v>
      </c>
      <c r="BP1560" t="s">
        <v>324</v>
      </c>
      <c r="BQ1560" t="s">
        <v>324</v>
      </c>
      <c r="BR1560" t="s">
        <v>324</v>
      </c>
      <c r="BS1560" t="s">
        <v>324</v>
      </c>
      <c r="BT1560" t="s">
        <v>324</v>
      </c>
      <c r="BU1560" t="s">
        <v>324</v>
      </c>
      <c r="BV1560" t="s">
        <v>324</v>
      </c>
      <c r="BW1560" t="s">
        <v>324</v>
      </c>
      <c r="BX1560" t="s">
        <v>324</v>
      </c>
      <c r="BY1560" t="s">
        <v>324</v>
      </c>
      <c r="BZ1560" t="s">
        <v>324</v>
      </c>
      <c r="CA1560" t="s">
        <v>324</v>
      </c>
      <c r="CB1560" t="s">
        <v>324</v>
      </c>
      <c r="CC1560" t="s">
        <v>324</v>
      </c>
      <c r="CD1560" t="s">
        <v>324</v>
      </c>
      <c r="CE1560" t="s">
        <v>324</v>
      </c>
      <c r="CF1560" t="s">
        <v>324</v>
      </c>
      <c r="CG1560" t="s">
        <v>324</v>
      </c>
      <c r="CH1560" t="s">
        <v>324</v>
      </c>
      <c r="CI1560" t="s">
        <v>324</v>
      </c>
      <c r="CJ1560" t="s">
        <v>324</v>
      </c>
      <c r="CK1560" t="s">
        <v>324</v>
      </c>
      <c r="CL1560" t="s">
        <v>324</v>
      </c>
      <c r="CM1560" t="s">
        <v>324</v>
      </c>
      <c r="CN1560" t="s">
        <v>324</v>
      </c>
      <c r="CO1560">
        <v>70.489999999999995</v>
      </c>
      <c r="CP1560">
        <v>-1.8089999999999999</v>
      </c>
      <c r="CQ1560">
        <v>4.8000000000000001E-2</v>
      </c>
      <c r="CR1560">
        <v>0</v>
      </c>
      <c r="CS1560">
        <v>68.727999999999994</v>
      </c>
      <c r="CT1560" t="s">
        <v>324</v>
      </c>
      <c r="CU1560" t="s">
        <v>324</v>
      </c>
      <c r="CV1560" t="s">
        <v>324</v>
      </c>
      <c r="CW1560" t="s">
        <v>324</v>
      </c>
      <c r="CX1560" t="s">
        <v>324</v>
      </c>
      <c r="CY1560" t="s">
        <v>324</v>
      </c>
      <c r="CZ1560" t="s">
        <v>324</v>
      </c>
      <c r="DA1560" t="s">
        <v>324</v>
      </c>
      <c r="DB1560" t="s">
        <v>324</v>
      </c>
      <c r="DC1560" t="s">
        <v>324</v>
      </c>
    </row>
    <row r="1561" spans="1:107" x14ac:dyDescent="0.45">
      <c r="A1561">
        <v>2024</v>
      </c>
      <c r="B1561">
        <v>5</v>
      </c>
      <c r="C1561" t="s">
        <v>157</v>
      </c>
      <c r="D1561">
        <v>3841</v>
      </c>
      <c r="E1561" t="s">
        <v>456</v>
      </c>
      <c r="F1561" t="s">
        <v>323</v>
      </c>
      <c r="G1561" t="s">
        <v>244</v>
      </c>
      <c r="H1561">
        <v>2.6509999999999998</v>
      </c>
      <c r="I1561">
        <v>9.1999999999999998E-2</v>
      </c>
      <c r="J1561" t="s">
        <v>324</v>
      </c>
      <c r="K1561" t="s">
        <v>324</v>
      </c>
      <c r="L1561">
        <v>2.7429999999999999</v>
      </c>
      <c r="M1561">
        <v>380</v>
      </c>
      <c r="N1561">
        <v>1</v>
      </c>
      <c r="O1561" t="s">
        <v>324</v>
      </c>
      <c r="P1561" t="s">
        <v>324</v>
      </c>
      <c r="Q1561">
        <v>381</v>
      </c>
      <c r="R1561" t="s">
        <v>324</v>
      </c>
      <c r="S1561" t="s">
        <v>324</v>
      </c>
      <c r="T1561" t="s">
        <v>324</v>
      </c>
      <c r="U1561" t="s">
        <v>324</v>
      </c>
      <c r="V1561">
        <v>0</v>
      </c>
      <c r="W1561" t="s">
        <v>324</v>
      </c>
      <c r="X1561" t="s">
        <v>324</v>
      </c>
      <c r="Y1561" t="s">
        <v>324</v>
      </c>
      <c r="Z1561" t="s">
        <v>324</v>
      </c>
      <c r="AA1561">
        <v>0</v>
      </c>
      <c r="AB1561">
        <v>21.497</v>
      </c>
      <c r="AC1561">
        <v>0</v>
      </c>
      <c r="AD1561" t="s">
        <v>324</v>
      </c>
      <c r="AE1561" t="s">
        <v>324</v>
      </c>
      <c r="AF1561">
        <v>21.497</v>
      </c>
      <c r="AG1561" t="s">
        <v>324</v>
      </c>
      <c r="AH1561" t="s">
        <v>324</v>
      </c>
      <c r="AI1561" t="s">
        <v>324</v>
      </c>
      <c r="AJ1561" t="s">
        <v>324</v>
      </c>
      <c r="AK1561">
        <v>0</v>
      </c>
      <c r="AL1561" t="s">
        <v>324</v>
      </c>
      <c r="AM1561" t="s">
        <v>324</v>
      </c>
      <c r="AN1561" t="s">
        <v>324</v>
      </c>
      <c r="AO1561" t="s">
        <v>324</v>
      </c>
      <c r="AP1561">
        <v>0</v>
      </c>
      <c r="AQ1561" t="s">
        <v>324</v>
      </c>
      <c r="AR1561" t="s">
        <v>324</v>
      </c>
      <c r="AS1561" t="s">
        <v>324</v>
      </c>
      <c r="AT1561" t="s">
        <v>324</v>
      </c>
      <c r="AU1561">
        <v>0</v>
      </c>
      <c r="AV1561" t="s">
        <v>324</v>
      </c>
      <c r="AW1561" t="s">
        <v>324</v>
      </c>
      <c r="AX1561" t="s">
        <v>324</v>
      </c>
      <c r="AY1561" t="s">
        <v>324</v>
      </c>
      <c r="AZ1561">
        <v>0</v>
      </c>
      <c r="BA1561" t="s">
        <v>324</v>
      </c>
      <c r="BB1561" t="s">
        <v>324</v>
      </c>
      <c r="BC1561" t="s">
        <v>324</v>
      </c>
      <c r="BD1561" t="s">
        <v>324</v>
      </c>
      <c r="BE1561">
        <v>0</v>
      </c>
      <c r="BF1561" t="s">
        <v>324</v>
      </c>
      <c r="BG1561" t="s">
        <v>324</v>
      </c>
      <c r="BH1561" t="s">
        <v>324</v>
      </c>
      <c r="BI1561" t="s">
        <v>324</v>
      </c>
      <c r="BJ1561">
        <v>0</v>
      </c>
      <c r="BK1561" t="s">
        <v>324</v>
      </c>
      <c r="BL1561" t="s">
        <v>324</v>
      </c>
      <c r="BM1561" t="s">
        <v>324</v>
      </c>
      <c r="BN1561" t="s">
        <v>324</v>
      </c>
      <c r="BO1561">
        <v>0</v>
      </c>
      <c r="BP1561" t="s">
        <v>324</v>
      </c>
      <c r="BQ1561" t="s">
        <v>324</v>
      </c>
      <c r="BR1561" t="s">
        <v>324</v>
      </c>
      <c r="BS1561" t="s">
        <v>324</v>
      </c>
      <c r="BT1561">
        <v>0</v>
      </c>
      <c r="BU1561" t="s">
        <v>324</v>
      </c>
      <c r="BV1561" t="s">
        <v>324</v>
      </c>
      <c r="BW1561" t="s">
        <v>324</v>
      </c>
      <c r="BX1561" t="s">
        <v>324</v>
      </c>
      <c r="BY1561">
        <v>0</v>
      </c>
      <c r="BZ1561" t="s">
        <v>324</v>
      </c>
      <c r="CA1561" t="s">
        <v>324</v>
      </c>
      <c r="CB1561" t="s">
        <v>324</v>
      </c>
      <c r="CC1561" t="s">
        <v>324</v>
      </c>
      <c r="CD1561">
        <v>0</v>
      </c>
      <c r="CE1561" t="s">
        <v>324</v>
      </c>
      <c r="CF1561" t="s">
        <v>324</v>
      </c>
      <c r="CG1561" t="s">
        <v>324</v>
      </c>
      <c r="CH1561" t="s">
        <v>324</v>
      </c>
      <c r="CI1561">
        <v>0</v>
      </c>
      <c r="CJ1561" t="s">
        <v>324</v>
      </c>
      <c r="CK1561" t="s">
        <v>324</v>
      </c>
      <c r="CL1561" t="s">
        <v>324</v>
      </c>
      <c r="CM1561" t="s">
        <v>324</v>
      </c>
      <c r="CN1561">
        <v>0</v>
      </c>
      <c r="CO1561">
        <v>2.6509999999999998</v>
      </c>
      <c r="CP1561">
        <v>9.1999999999999998E-2</v>
      </c>
      <c r="CQ1561" t="s">
        <v>179</v>
      </c>
      <c r="CR1561">
        <v>0</v>
      </c>
      <c r="CS1561">
        <v>2.7429999999999999</v>
      </c>
      <c r="CT1561">
        <v>380</v>
      </c>
      <c r="CU1561">
        <v>1</v>
      </c>
      <c r="CV1561">
        <v>0</v>
      </c>
      <c r="CW1561">
        <v>0</v>
      </c>
      <c r="CX1561">
        <v>381</v>
      </c>
      <c r="CY1561">
        <v>21.497</v>
      </c>
      <c r="CZ1561">
        <v>0</v>
      </c>
      <c r="DA1561">
        <v>0</v>
      </c>
      <c r="DB1561">
        <v>0</v>
      </c>
      <c r="DC1561">
        <v>21.497</v>
      </c>
    </row>
    <row r="1562" spans="1:107" x14ac:dyDescent="0.45">
      <c r="A1562">
        <v>2024</v>
      </c>
      <c r="B1562">
        <v>5</v>
      </c>
      <c r="C1562" t="s">
        <v>157</v>
      </c>
      <c r="D1562">
        <v>12685</v>
      </c>
      <c r="E1562" t="s">
        <v>457</v>
      </c>
      <c r="F1562" t="s">
        <v>323</v>
      </c>
      <c r="G1562" t="s">
        <v>247</v>
      </c>
      <c r="H1562">
        <v>1.137</v>
      </c>
      <c r="I1562">
        <v>0.42099999999999999</v>
      </c>
      <c r="J1562">
        <v>0.02</v>
      </c>
      <c r="K1562" t="s">
        <v>324</v>
      </c>
      <c r="L1562">
        <v>1.5780000000000001</v>
      </c>
      <c r="M1562">
        <v>357</v>
      </c>
      <c r="N1562">
        <v>26</v>
      </c>
      <c r="O1562">
        <v>2</v>
      </c>
      <c r="P1562" t="s">
        <v>324</v>
      </c>
      <c r="Q1562">
        <v>385</v>
      </c>
      <c r="R1562" t="s">
        <v>324</v>
      </c>
      <c r="S1562" t="s">
        <v>324</v>
      </c>
      <c r="T1562" t="s">
        <v>324</v>
      </c>
      <c r="U1562" t="s">
        <v>324</v>
      </c>
      <c r="V1562">
        <v>0</v>
      </c>
      <c r="W1562" t="s">
        <v>324</v>
      </c>
      <c r="X1562" t="s">
        <v>324</v>
      </c>
      <c r="Y1562" t="s">
        <v>324</v>
      </c>
      <c r="Z1562" t="s">
        <v>324</v>
      </c>
      <c r="AA1562">
        <v>0</v>
      </c>
      <c r="AB1562" t="s">
        <v>324</v>
      </c>
      <c r="AC1562" t="s">
        <v>324</v>
      </c>
      <c r="AD1562" t="s">
        <v>324</v>
      </c>
      <c r="AE1562" t="s">
        <v>324</v>
      </c>
      <c r="AF1562">
        <v>0</v>
      </c>
      <c r="AG1562" t="s">
        <v>324</v>
      </c>
      <c r="AH1562" t="s">
        <v>324</v>
      </c>
      <c r="AI1562" t="s">
        <v>324</v>
      </c>
      <c r="AJ1562" t="s">
        <v>324</v>
      </c>
      <c r="AK1562">
        <v>0</v>
      </c>
      <c r="AL1562" t="s">
        <v>324</v>
      </c>
      <c r="AM1562" t="s">
        <v>324</v>
      </c>
      <c r="AN1562" t="s">
        <v>324</v>
      </c>
      <c r="AO1562" t="s">
        <v>324</v>
      </c>
      <c r="AP1562">
        <v>0</v>
      </c>
      <c r="AQ1562" t="s">
        <v>324</v>
      </c>
      <c r="AR1562" t="s">
        <v>324</v>
      </c>
      <c r="AS1562" t="s">
        <v>324</v>
      </c>
      <c r="AT1562" t="s">
        <v>324</v>
      </c>
      <c r="AU1562">
        <v>0</v>
      </c>
      <c r="AV1562" t="s">
        <v>324</v>
      </c>
      <c r="AW1562" t="s">
        <v>324</v>
      </c>
      <c r="AX1562" t="s">
        <v>324</v>
      </c>
      <c r="AY1562" t="s">
        <v>324</v>
      </c>
      <c r="AZ1562">
        <v>0</v>
      </c>
      <c r="BA1562" t="s">
        <v>324</v>
      </c>
      <c r="BB1562" t="s">
        <v>324</v>
      </c>
      <c r="BC1562" t="s">
        <v>324</v>
      </c>
      <c r="BD1562" t="s">
        <v>324</v>
      </c>
      <c r="BE1562">
        <v>0</v>
      </c>
      <c r="BF1562" t="s">
        <v>324</v>
      </c>
      <c r="BG1562" t="s">
        <v>324</v>
      </c>
      <c r="BH1562" t="s">
        <v>324</v>
      </c>
      <c r="BI1562" t="s">
        <v>324</v>
      </c>
      <c r="BJ1562">
        <v>0</v>
      </c>
      <c r="BK1562">
        <v>1.0999999999999999E-2</v>
      </c>
      <c r="BL1562">
        <v>0</v>
      </c>
      <c r="BM1562">
        <v>0</v>
      </c>
      <c r="BN1562" t="s">
        <v>324</v>
      </c>
      <c r="BO1562">
        <v>1.0999999999999999E-2</v>
      </c>
      <c r="BP1562">
        <v>1</v>
      </c>
      <c r="BQ1562">
        <v>0</v>
      </c>
      <c r="BR1562">
        <v>0</v>
      </c>
      <c r="BS1562" t="s">
        <v>324</v>
      </c>
      <c r="BT1562">
        <v>1</v>
      </c>
      <c r="BU1562" t="s">
        <v>324</v>
      </c>
      <c r="BV1562" t="s">
        <v>324</v>
      </c>
      <c r="BW1562" t="s">
        <v>324</v>
      </c>
      <c r="BX1562" t="s">
        <v>324</v>
      </c>
      <c r="BY1562">
        <v>0</v>
      </c>
      <c r="BZ1562">
        <v>0</v>
      </c>
      <c r="CA1562">
        <v>0</v>
      </c>
      <c r="CB1562">
        <v>0</v>
      </c>
      <c r="CC1562" t="s">
        <v>324</v>
      </c>
      <c r="CD1562">
        <v>0</v>
      </c>
      <c r="CE1562">
        <v>0</v>
      </c>
      <c r="CF1562">
        <v>0</v>
      </c>
      <c r="CG1562">
        <v>0</v>
      </c>
      <c r="CH1562" t="s">
        <v>324</v>
      </c>
      <c r="CI1562">
        <v>0</v>
      </c>
      <c r="CJ1562" t="s">
        <v>324</v>
      </c>
      <c r="CK1562" t="s">
        <v>324</v>
      </c>
      <c r="CL1562" t="s">
        <v>324</v>
      </c>
      <c r="CM1562" t="s">
        <v>324</v>
      </c>
      <c r="CN1562">
        <v>0</v>
      </c>
      <c r="CO1562">
        <v>1.1479999999999999</v>
      </c>
      <c r="CP1562">
        <v>0.42099999999999999</v>
      </c>
      <c r="CQ1562">
        <v>0.02</v>
      </c>
      <c r="CR1562">
        <v>0</v>
      </c>
      <c r="CS1562">
        <v>1.589</v>
      </c>
      <c r="CT1562">
        <v>358</v>
      </c>
      <c r="CU1562">
        <v>26</v>
      </c>
      <c r="CV1562">
        <v>2</v>
      </c>
      <c r="CW1562">
        <v>0</v>
      </c>
      <c r="CX1562">
        <v>386</v>
      </c>
      <c r="CY1562">
        <v>0</v>
      </c>
      <c r="CZ1562">
        <v>0</v>
      </c>
      <c r="DA1562">
        <v>0</v>
      </c>
      <c r="DB1562">
        <v>0</v>
      </c>
      <c r="DC1562">
        <v>0</v>
      </c>
    </row>
    <row r="1563" spans="1:107" x14ac:dyDescent="0.45">
      <c r="A1563">
        <v>2024</v>
      </c>
      <c r="B1563">
        <v>5</v>
      </c>
      <c r="C1563" t="s">
        <v>157</v>
      </c>
      <c r="D1563">
        <v>12686</v>
      </c>
      <c r="E1563" t="s">
        <v>458</v>
      </c>
      <c r="F1563" t="s">
        <v>323</v>
      </c>
      <c r="G1563" t="s">
        <v>247</v>
      </c>
      <c r="H1563">
        <v>4.6239999999999997</v>
      </c>
      <c r="I1563">
        <v>2.1349999999999998</v>
      </c>
      <c r="J1563" t="s">
        <v>324</v>
      </c>
      <c r="K1563" t="s">
        <v>324</v>
      </c>
      <c r="L1563">
        <v>6.7590000000000003</v>
      </c>
      <c r="M1563">
        <v>469</v>
      </c>
      <c r="N1563">
        <v>39</v>
      </c>
      <c r="O1563" t="s">
        <v>324</v>
      </c>
      <c r="P1563" t="s">
        <v>324</v>
      </c>
      <c r="Q1563">
        <v>508</v>
      </c>
      <c r="R1563" t="s">
        <v>324</v>
      </c>
      <c r="S1563" t="s">
        <v>324</v>
      </c>
      <c r="T1563" t="s">
        <v>324</v>
      </c>
      <c r="U1563" t="s">
        <v>324</v>
      </c>
      <c r="V1563">
        <v>0</v>
      </c>
      <c r="W1563" t="s">
        <v>324</v>
      </c>
      <c r="X1563" t="s">
        <v>324</v>
      </c>
      <c r="Y1563" t="s">
        <v>324</v>
      </c>
      <c r="Z1563" t="s">
        <v>324</v>
      </c>
      <c r="AA1563">
        <v>0</v>
      </c>
      <c r="AB1563" t="s">
        <v>324</v>
      </c>
      <c r="AC1563" t="s">
        <v>324</v>
      </c>
      <c r="AD1563" t="s">
        <v>324</v>
      </c>
      <c r="AE1563" t="s">
        <v>324</v>
      </c>
      <c r="AF1563">
        <v>0</v>
      </c>
      <c r="AG1563" t="s">
        <v>324</v>
      </c>
      <c r="AH1563" t="s">
        <v>324</v>
      </c>
      <c r="AI1563" t="s">
        <v>324</v>
      </c>
      <c r="AJ1563" t="s">
        <v>324</v>
      </c>
      <c r="AK1563">
        <v>0</v>
      </c>
      <c r="AL1563" t="s">
        <v>324</v>
      </c>
      <c r="AM1563" t="s">
        <v>324</v>
      </c>
      <c r="AN1563" t="s">
        <v>324</v>
      </c>
      <c r="AO1563" t="s">
        <v>324</v>
      </c>
      <c r="AP1563">
        <v>0</v>
      </c>
      <c r="AQ1563" t="s">
        <v>324</v>
      </c>
      <c r="AR1563" t="s">
        <v>324</v>
      </c>
      <c r="AS1563" t="s">
        <v>324</v>
      </c>
      <c r="AT1563" t="s">
        <v>324</v>
      </c>
      <c r="AU1563">
        <v>0</v>
      </c>
      <c r="AV1563" t="s">
        <v>324</v>
      </c>
      <c r="AW1563" t="s">
        <v>324</v>
      </c>
      <c r="AX1563" t="s">
        <v>324</v>
      </c>
      <c r="AY1563" t="s">
        <v>324</v>
      </c>
      <c r="AZ1563">
        <v>0</v>
      </c>
      <c r="BA1563" t="s">
        <v>324</v>
      </c>
      <c r="BB1563" t="s">
        <v>324</v>
      </c>
      <c r="BC1563" t="s">
        <v>324</v>
      </c>
      <c r="BD1563" t="s">
        <v>324</v>
      </c>
      <c r="BE1563">
        <v>0</v>
      </c>
      <c r="BF1563" t="s">
        <v>324</v>
      </c>
      <c r="BG1563" t="s">
        <v>324</v>
      </c>
      <c r="BH1563" t="s">
        <v>324</v>
      </c>
      <c r="BI1563" t="s">
        <v>324</v>
      </c>
      <c r="BJ1563">
        <v>0</v>
      </c>
      <c r="BK1563" t="s">
        <v>324</v>
      </c>
      <c r="BL1563" t="s">
        <v>324</v>
      </c>
      <c r="BM1563" t="s">
        <v>324</v>
      </c>
      <c r="BN1563" t="s">
        <v>324</v>
      </c>
      <c r="BO1563">
        <v>0</v>
      </c>
      <c r="BP1563" t="s">
        <v>324</v>
      </c>
      <c r="BQ1563" t="s">
        <v>324</v>
      </c>
      <c r="BR1563" t="s">
        <v>324</v>
      </c>
      <c r="BS1563" t="s">
        <v>324</v>
      </c>
      <c r="BT1563">
        <v>0</v>
      </c>
      <c r="BU1563" t="s">
        <v>324</v>
      </c>
      <c r="BV1563" t="s">
        <v>324</v>
      </c>
      <c r="BW1563" t="s">
        <v>324</v>
      </c>
      <c r="BX1563" t="s">
        <v>324</v>
      </c>
      <c r="BY1563">
        <v>0</v>
      </c>
      <c r="BZ1563" t="s">
        <v>324</v>
      </c>
      <c r="CA1563" t="s">
        <v>324</v>
      </c>
      <c r="CB1563" t="s">
        <v>324</v>
      </c>
      <c r="CC1563" t="s">
        <v>324</v>
      </c>
      <c r="CD1563">
        <v>0</v>
      </c>
      <c r="CE1563" t="s">
        <v>324</v>
      </c>
      <c r="CF1563" t="s">
        <v>324</v>
      </c>
      <c r="CG1563" t="s">
        <v>324</v>
      </c>
      <c r="CH1563" t="s">
        <v>324</v>
      </c>
      <c r="CI1563">
        <v>0</v>
      </c>
      <c r="CJ1563" t="s">
        <v>324</v>
      </c>
      <c r="CK1563" t="s">
        <v>324</v>
      </c>
      <c r="CL1563" t="s">
        <v>324</v>
      </c>
      <c r="CM1563" t="s">
        <v>324</v>
      </c>
      <c r="CN1563">
        <v>0</v>
      </c>
      <c r="CO1563">
        <v>4.6239999999999997</v>
      </c>
      <c r="CP1563">
        <v>2.1349999999999998</v>
      </c>
      <c r="CQ1563" t="s">
        <v>179</v>
      </c>
      <c r="CR1563">
        <v>0</v>
      </c>
      <c r="CS1563">
        <v>6.7590000000000003</v>
      </c>
      <c r="CT1563">
        <v>469</v>
      </c>
      <c r="CU1563">
        <v>39</v>
      </c>
      <c r="CV1563">
        <v>0</v>
      </c>
      <c r="CW1563">
        <v>0</v>
      </c>
      <c r="CX1563">
        <v>508</v>
      </c>
      <c r="CY1563">
        <v>0</v>
      </c>
      <c r="CZ1563">
        <v>0</v>
      </c>
      <c r="DA1563">
        <v>0</v>
      </c>
      <c r="DB1563">
        <v>0</v>
      </c>
      <c r="DC1563">
        <v>0</v>
      </c>
    </row>
    <row r="1564" spans="1:107" x14ac:dyDescent="0.45">
      <c r="A1564">
        <v>2024</v>
      </c>
      <c r="B1564">
        <v>5</v>
      </c>
      <c r="C1564" t="s">
        <v>157</v>
      </c>
      <c r="D1564">
        <v>17647</v>
      </c>
      <c r="E1564" t="s">
        <v>459</v>
      </c>
      <c r="F1564" t="s">
        <v>323</v>
      </c>
      <c r="G1564" t="s">
        <v>244</v>
      </c>
      <c r="H1564">
        <v>0.47399999999999998</v>
      </c>
      <c r="I1564">
        <v>0.77500000000000002</v>
      </c>
      <c r="J1564" t="s">
        <v>324</v>
      </c>
      <c r="K1564" t="s">
        <v>324</v>
      </c>
      <c r="L1564">
        <v>1.2490000000000001</v>
      </c>
      <c r="M1564">
        <v>50</v>
      </c>
      <c r="N1564">
        <v>11</v>
      </c>
      <c r="O1564" t="s">
        <v>324</v>
      </c>
      <c r="P1564" t="s">
        <v>324</v>
      </c>
      <c r="Q1564">
        <v>61</v>
      </c>
      <c r="R1564" t="s">
        <v>324</v>
      </c>
      <c r="S1564" t="s">
        <v>324</v>
      </c>
      <c r="T1564" t="s">
        <v>324</v>
      </c>
      <c r="U1564" t="s">
        <v>324</v>
      </c>
      <c r="V1564">
        <v>0</v>
      </c>
      <c r="W1564" t="s">
        <v>324</v>
      </c>
      <c r="X1564" t="s">
        <v>324</v>
      </c>
      <c r="Y1564" t="s">
        <v>324</v>
      </c>
      <c r="Z1564" t="s">
        <v>324</v>
      </c>
      <c r="AA1564">
        <v>0</v>
      </c>
      <c r="AB1564">
        <v>19.885000000000002</v>
      </c>
      <c r="AC1564">
        <v>28.712</v>
      </c>
      <c r="AD1564" t="s">
        <v>324</v>
      </c>
      <c r="AE1564" t="s">
        <v>324</v>
      </c>
      <c r="AF1564">
        <v>48.597000000000001</v>
      </c>
      <c r="AG1564">
        <v>8.5999999999999993E-2</v>
      </c>
      <c r="AH1564" t="s">
        <v>324</v>
      </c>
      <c r="AI1564" t="s">
        <v>324</v>
      </c>
      <c r="AJ1564" t="s">
        <v>324</v>
      </c>
      <c r="AK1564">
        <v>8.5999999999999993E-2</v>
      </c>
      <c r="AL1564">
        <v>10</v>
      </c>
      <c r="AM1564" t="s">
        <v>324</v>
      </c>
      <c r="AN1564" t="s">
        <v>324</v>
      </c>
      <c r="AO1564" t="s">
        <v>324</v>
      </c>
      <c r="AP1564">
        <v>10</v>
      </c>
      <c r="AQ1564" t="s">
        <v>324</v>
      </c>
      <c r="AR1564" t="s">
        <v>324</v>
      </c>
      <c r="AS1564" t="s">
        <v>324</v>
      </c>
      <c r="AT1564" t="s">
        <v>324</v>
      </c>
      <c r="AU1564">
        <v>0</v>
      </c>
      <c r="AV1564" t="s">
        <v>324</v>
      </c>
      <c r="AW1564" t="s">
        <v>324</v>
      </c>
      <c r="AX1564" t="s">
        <v>324</v>
      </c>
      <c r="AY1564" t="s">
        <v>324</v>
      </c>
      <c r="AZ1564">
        <v>0</v>
      </c>
      <c r="BA1564" t="s">
        <v>324</v>
      </c>
      <c r="BB1564" t="s">
        <v>324</v>
      </c>
      <c r="BC1564" t="s">
        <v>324</v>
      </c>
      <c r="BD1564" t="s">
        <v>324</v>
      </c>
      <c r="BE1564">
        <v>0</v>
      </c>
      <c r="BF1564" t="s">
        <v>324</v>
      </c>
      <c r="BG1564" t="s">
        <v>324</v>
      </c>
      <c r="BH1564" t="s">
        <v>324</v>
      </c>
      <c r="BI1564" t="s">
        <v>324</v>
      </c>
      <c r="BJ1564">
        <v>0</v>
      </c>
      <c r="BK1564" t="s">
        <v>324</v>
      </c>
      <c r="BL1564" t="s">
        <v>324</v>
      </c>
      <c r="BM1564" t="s">
        <v>324</v>
      </c>
      <c r="BN1564" t="s">
        <v>324</v>
      </c>
      <c r="BO1564">
        <v>0</v>
      </c>
      <c r="BP1564" t="s">
        <v>324</v>
      </c>
      <c r="BQ1564" t="s">
        <v>324</v>
      </c>
      <c r="BR1564" t="s">
        <v>324</v>
      </c>
      <c r="BS1564" t="s">
        <v>324</v>
      </c>
      <c r="BT1564">
        <v>0</v>
      </c>
      <c r="BU1564" t="s">
        <v>324</v>
      </c>
      <c r="BV1564" t="s">
        <v>324</v>
      </c>
      <c r="BW1564" t="s">
        <v>324</v>
      </c>
      <c r="BX1564" t="s">
        <v>324</v>
      </c>
      <c r="BY1564">
        <v>0</v>
      </c>
      <c r="BZ1564" t="s">
        <v>324</v>
      </c>
      <c r="CA1564">
        <v>6.5000000000000002E-2</v>
      </c>
      <c r="CB1564" t="s">
        <v>324</v>
      </c>
      <c r="CC1564" t="s">
        <v>324</v>
      </c>
      <c r="CD1564">
        <v>6.5000000000000002E-2</v>
      </c>
      <c r="CE1564" t="s">
        <v>324</v>
      </c>
      <c r="CF1564">
        <v>1</v>
      </c>
      <c r="CG1564" t="s">
        <v>324</v>
      </c>
      <c r="CH1564" t="s">
        <v>324</v>
      </c>
      <c r="CI1564">
        <v>1</v>
      </c>
      <c r="CJ1564" t="s">
        <v>324</v>
      </c>
      <c r="CK1564" t="s">
        <v>324</v>
      </c>
      <c r="CL1564" t="s">
        <v>324</v>
      </c>
      <c r="CM1564" t="s">
        <v>324</v>
      </c>
      <c r="CN1564">
        <v>0</v>
      </c>
      <c r="CO1564">
        <v>0.47399999999999998</v>
      </c>
      <c r="CP1564">
        <v>0.84</v>
      </c>
      <c r="CQ1564" t="s">
        <v>179</v>
      </c>
      <c r="CR1564">
        <v>0</v>
      </c>
      <c r="CS1564">
        <v>1.3140000000000001</v>
      </c>
      <c r="CT1564">
        <v>50</v>
      </c>
      <c r="CU1564">
        <v>12</v>
      </c>
      <c r="CV1564">
        <v>0</v>
      </c>
      <c r="CW1564">
        <v>0</v>
      </c>
      <c r="CX1564">
        <v>62</v>
      </c>
      <c r="CY1564">
        <v>19.885000000000002</v>
      </c>
      <c r="CZ1564">
        <v>28.712</v>
      </c>
      <c r="DA1564">
        <v>0</v>
      </c>
      <c r="DB1564">
        <v>0</v>
      </c>
      <c r="DC1564">
        <v>48.597000000000001</v>
      </c>
    </row>
    <row r="1565" spans="1:107" x14ac:dyDescent="0.45">
      <c r="A1565">
        <v>2024</v>
      </c>
      <c r="B1565">
        <v>5</v>
      </c>
      <c r="C1565" t="s">
        <v>157</v>
      </c>
      <c r="D1565">
        <v>99999</v>
      </c>
      <c r="E1565" t="s">
        <v>329</v>
      </c>
      <c r="F1565" t="s">
        <v>323</v>
      </c>
      <c r="H1565">
        <v>4.5890000000000004</v>
      </c>
      <c r="I1565">
        <v>1.6160000000000001</v>
      </c>
      <c r="J1565">
        <v>0.33800000000000002</v>
      </c>
      <c r="K1565" t="s">
        <v>324</v>
      </c>
      <c r="L1565">
        <v>6.5430000000000001</v>
      </c>
      <c r="M1565" t="s">
        <v>324</v>
      </c>
      <c r="N1565" t="s">
        <v>324</v>
      </c>
      <c r="O1565" t="s">
        <v>324</v>
      </c>
      <c r="P1565" t="s">
        <v>324</v>
      </c>
      <c r="Q1565" t="s">
        <v>324</v>
      </c>
      <c r="R1565" t="s">
        <v>324</v>
      </c>
      <c r="S1565" t="s">
        <v>324</v>
      </c>
      <c r="T1565" t="s">
        <v>324</v>
      </c>
      <c r="U1565" t="s">
        <v>324</v>
      </c>
      <c r="V1565">
        <v>0</v>
      </c>
      <c r="W1565" t="s">
        <v>324</v>
      </c>
      <c r="X1565" t="s">
        <v>324</v>
      </c>
      <c r="Y1565" t="s">
        <v>324</v>
      </c>
      <c r="Z1565" t="s">
        <v>324</v>
      </c>
      <c r="AA1565" t="s">
        <v>324</v>
      </c>
      <c r="AB1565" t="s">
        <v>324</v>
      </c>
      <c r="AC1565" t="s">
        <v>324</v>
      </c>
      <c r="AD1565" t="s">
        <v>324</v>
      </c>
      <c r="AE1565" t="s">
        <v>324</v>
      </c>
      <c r="AF1565" t="s">
        <v>324</v>
      </c>
      <c r="AG1565" t="s">
        <v>324</v>
      </c>
      <c r="AH1565" t="s">
        <v>324</v>
      </c>
      <c r="AI1565" t="s">
        <v>324</v>
      </c>
      <c r="AJ1565" t="s">
        <v>324</v>
      </c>
      <c r="AK1565">
        <v>0</v>
      </c>
      <c r="AL1565" t="s">
        <v>324</v>
      </c>
      <c r="AM1565" t="s">
        <v>324</v>
      </c>
      <c r="AN1565" t="s">
        <v>324</v>
      </c>
      <c r="AO1565" t="s">
        <v>324</v>
      </c>
      <c r="AP1565" t="s">
        <v>324</v>
      </c>
      <c r="AQ1565" t="s">
        <v>324</v>
      </c>
      <c r="AR1565" t="s">
        <v>324</v>
      </c>
      <c r="AS1565" t="s">
        <v>324</v>
      </c>
      <c r="AT1565" t="s">
        <v>324</v>
      </c>
      <c r="AU1565" t="s">
        <v>324</v>
      </c>
      <c r="AV1565" t="s">
        <v>324</v>
      </c>
      <c r="AW1565" t="s">
        <v>324</v>
      </c>
      <c r="AX1565" t="s">
        <v>324</v>
      </c>
      <c r="AY1565" t="s">
        <v>324</v>
      </c>
      <c r="AZ1565">
        <v>0</v>
      </c>
      <c r="BA1565" t="s">
        <v>324</v>
      </c>
      <c r="BB1565" t="s">
        <v>324</v>
      </c>
      <c r="BC1565" t="s">
        <v>324</v>
      </c>
      <c r="BD1565" t="s">
        <v>324</v>
      </c>
      <c r="BE1565" t="s">
        <v>324</v>
      </c>
      <c r="BF1565" t="s">
        <v>324</v>
      </c>
      <c r="BG1565" t="s">
        <v>324</v>
      </c>
      <c r="BH1565" t="s">
        <v>324</v>
      </c>
      <c r="BI1565" t="s">
        <v>324</v>
      </c>
      <c r="BJ1565" t="s">
        <v>324</v>
      </c>
      <c r="BK1565" t="s">
        <v>324</v>
      </c>
      <c r="BL1565" t="s">
        <v>324</v>
      </c>
      <c r="BM1565" t="s">
        <v>324</v>
      </c>
      <c r="BN1565" t="s">
        <v>324</v>
      </c>
      <c r="BO1565" t="s">
        <v>324</v>
      </c>
      <c r="BP1565" t="s">
        <v>324</v>
      </c>
      <c r="BQ1565" t="s">
        <v>324</v>
      </c>
      <c r="BR1565" t="s">
        <v>324</v>
      </c>
      <c r="BS1565" t="s">
        <v>324</v>
      </c>
      <c r="BT1565" t="s">
        <v>324</v>
      </c>
      <c r="BU1565" t="s">
        <v>324</v>
      </c>
      <c r="BV1565" t="s">
        <v>324</v>
      </c>
      <c r="BW1565" t="s">
        <v>324</v>
      </c>
      <c r="BX1565" t="s">
        <v>324</v>
      </c>
      <c r="BY1565" t="s">
        <v>324</v>
      </c>
      <c r="BZ1565" t="s">
        <v>324</v>
      </c>
      <c r="CA1565" t="s">
        <v>324</v>
      </c>
      <c r="CB1565" t="s">
        <v>324</v>
      </c>
      <c r="CC1565" t="s">
        <v>324</v>
      </c>
      <c r="CD1565" t="s">
        <v>324</v>
      </c>
      <c r="CE1565" t="s">
        <v>324</v>
      </c>
      <c r="CF1565" t="s">
        <v>324</v>
      </c>
      <c r="CG1565" t="s">
        <v>324</v>
      </c>
      <c r="CH1565" t="s">
        <v>324</v>
      </c>
      <c r="CI1565" t="s">
        <v>324</v>
      </c>
      <c r="CJ1565" t="s">
        <v>324</v>
      </c>
      <c r="CK1565" t="s">
        <v>324</v>
      </c>
      <c r="CL1565" t="s">
        <v>324</v>
      </c>
      <c r="CM1565" t="s">
        <v>324</v>
      </c>
      <c r="CN1565" t="s">
        <v>324</v>
      </c>
      <c r="CO1565">
        <v>4.5890000000000004</v>
      </c>
      <c r="CP1565">
        <v>1.6160000000000001</v>
      </c>
      <c r="CQ1565">
        <v>0.33800000000000002</v>
      </c>
      <c r="CR1565" t="s">
        <v>324</v>
      </c>
      <c r="CS1565">
        <v>6.5430000000000001</v>
      </c>
      <c r="CT1565" t="s">
        <v>324</v>
      </c>
      <c r="CU1565" t="s">
        <v>324</v>
      </c>
      <c r="CV1565" t="s">
        <v>324</v>
      </c>
      <c r="CW1565" t="s">
        <v>324</v>
      </c>
      <c r="CX1565" t="s">
        <v>324</v>
      </c>
      <c r="CY1565" t="s">
        <v>324</v>
      </c>
      <c r="CZ1565" t="s">
        <v>324</v>
      </c>
      <c r="DA1565" t="s">
        <v>324</v>
      </c>
      <c r="DB1565" t="s">
        <v>324</v>
      </c>
      <c r="DC1565" t="s">
        <v>324</v>
      </c>
    </row>
    <row r="1566" spans="1:107" x14ac:dyDescent="0.45">
      <c r="A1566">
        <v>2024</v>
      </c>
      <c r="B1566">
        <v>5</v>
      </c>
      <c r="C1566" t="s">
        <v>163</v>
      </c>
      <c r="D1566">
        <v>6395</v>
      </c>
      <c r="E1566" t="s">
        <v>460</v>
      </c>
      <c r="F1566" t="s">
        <v>323</v>
      </c>
      <c r="G1566" t="s">
        <v>247</v>
      </c>
      <c r="H1566">
        <v>2.173</v>
      </c>
      <c r="I1566">
        <v>0.51800000000000002</v>
      </c>
      <c r="J1566" t="s">
        <v>324</v>
      </c>
      <c r="K1566" t="s">
        <v>324</v>
      </c>
      <c r="L1566">
        <v>2.6909999999999998</v>
      </c>
      <c r="M1566">
        <v>187</v>
      </c>
      <c r="N1566">
        <v>31</v>
      </c>
      <c r="O1566" t="s">
        <v>324</v>
      </c>
      <c r="P1566" t="s">
        <v>324</v>
      </c>
      <c r="Q1566">
        <v>218</v>
      </c>
      <c r="R1566">
        <v>0.14299999999999999</v>
      </c>
      <c r="S1566" t="s">
        <v>324</v>
      </c>
      <c r="T1566" t="s">
        <v>324</v>
      </c>
      <c r="U1566" t="s">
        <v>324</v>
      </c>
      <c r="V1566">
        <v>0.14299999999999999</v>
      </c>
      <c r="W1566">
        <v>350</v>
      </c>
      <c r="X1566" t="s">
        <v>324</v>
      </c>
      <c r="Y1566" t="s">
        <v>324</v>
      </c>
      <c r="Z1566" t="s">
        <v>324</v>
      </c>
      <c r="AA1566">
        <v>350</v>
      </c>
      <c r="AB1566" t="s">
        <v>324</v>
      </c>
      <c r="AC1566" t="s">
        <v>324</v>
      </c>
      <c r="AD1566" t="s">
        <v>324</v>
      </c>
      <c r="AE1566" t="s">
        <v>324</v>
      </c>
      <c r="AF1566">
        <v>0</v>
      </c>
      <c r="AG1566">
        <v>0.55700000000000005</v>
      </c>
      <c r="AH1566">
        <v>2.7E-2</v>
      </c>
      <c r="AI1566" t="s">
        <v>324</v>
      </c>
      <c r="AJ1566" t="s">
        <v>324</v>
      </c>
      <c r="AK1566">
        <v>0.58399999999999996</v>
      </c>
      <c r="AL1566">
        <v>18</v>
      </c>
      <c r="AM1566">
        <v>2</v>
      </c>
      <c r="AN1566" t="s">
        <v>324</v>
      </c>
      <c r="AO1566" t="s">
        <v>324</v>
      </c>
      <c r="AP1566">
        <v>20</v>
      </c>
      <c r="AQ1566">
        <v>0.749</v>
      </c>
      <c r="AR1566">
        <v>2.7E-2</v>
      </c>
      <c r="AS1566" t="s">
        <v>324</v>
      </c>
      <c r="AT1566" t="s">
        <v>324</v>
      </c>
      <c r="AU1566">
        <v>0.77600000000000002</v>
      </c>
      <c r="AV1566" t="s">
        <v>324</v>
      </c>
      <c r="AW1566" t="s">
        <v>324</v>
      </c>
      <c r="AX1566" t="s">
        <v>324</v>
      </c>
      <c r="AY1566" t="s">
        <v>324</v>
      </c>
      <c r="AZ1566">
        <v>0</v>
      </c>
      <c r="BA1566" t="s">
        <v>324</v>
      </c>
      <c r="BB1566" t="s">
        <v>324</v>
      </c>
      <c r="BC1566" t="s">
        <v>324</v>
      </c>
      <c r="BD1566" t="s">
        <v>324</v>
      </c>
      <c r="BE1566">
        <v>0</v>
      </c>
      <c r="BF1566" t="s">
        <v>324</v>
      </c>
      <c r="BG1566" t="s">
        <v>324</v>
      </c>
      <c r="BH1566" t="s">
        <v>324</v>
      </c>
      <c r="BI1566" t="s">
        <v>324</v>
      </c>
      <c r="BJ1566">
        <v>0</v>
      </c>
      <c r="BK1566">
        <v>5.0000000000000001E-3</v>
      </c>
      <c r="BL1566" t="s">
        <v>324</v>
      </c>
      <c r="BM1566" t="s">
        <v>324</v>
      </c>
      <c r="BN1566" t="s">
        <v>324</v>
      </c>
      <c r="BO1566">
        <v>5.0000000000000001E-3</v>
      </c>
      <c r="BP1566">
        <v>4</v>
      </c>
      <c r="BQ1566" t="s">
        <v>324</v>
      </c>
      <c r="BR1566" t="s">
        <v>324</v>
      </c>
      <c r="BS1566" t="s">
        <v>324</v>
      </c>
      <c r="BT1566">
        <v>4</v>
      </c>
      <c r="BU1566" t="s">
        <v>324</v>
      </c>
      <c r="BV1566" t="s">
        <v>324</v>
      </c>
      <c r="BW1566" t="s">
        <v>324</v>
      </c>
      <c r="BX1566" t="s">
        <v>324</v>
      </c>
      <c r="BY1566">
        <v>0</v>
      </c>
      <c r="BZ1566" t="s">
        <v>324</v>
      </c>
      <c r="CA1566" t="s">
        <v>324</v>
      </c>
      <c r="CB1566" t="s">
        <v>324</v>
      </c>
      <c r="CC1566" t="s">
        <v>324</v>
      </c>
      <c r="CD1566">
        <v>0</v>
      </c>
      <c r="CE1566" t="s">
        <v>324</v>
      </c>
      <c r="CF1566" t="s">
        <v>324</v>
      </c>
      <c r="CG1566" t="s">
        <v>324</v>
      </c>
      <c r="CH1566" t="s">
        <v>324</v>
      </c>
      <c r="CI1566">
        <v>0</v>
      </c>
      <c r="CJ1566" t="s">
        <v>324</v>
      </c>
      <c r="CK1566" t="s">
        <v>324</v>
      </c>
      <c r="CL1566" t="s">
        <v>324</v>
      </c>
      <c r="CM1566" t="s">
        <v>324</v>
      </c>
      <c r="CN1566">
        <v>0</v>
      </c>
      <c r="CO1566">
        <v>2.3210000000000002</v>
      </c>
      <c r="CP1566">
        <v>0.51800000000000002</v>
      </c>
      <c r="CQ1566" t="s">
        <v>179</v>
      </c>
      <c r="CR1566">
        <v>0</v>
      </c>
      <c r="CS1566">
        <v>2.839</v>
      </c>
      <c r="CT1566">
        <v>541</v>
      </c>
      <c r="CU1566">
        <v>31</v>
      </c>
      <c r="CV1566">
        <v>0</v>
      </c>
      <c r="CW1566">
        <v>0</v>
      </c>
      <c r="CX1566">
        <v>572</v>
      </c>
      <c r="CY1566">
        <v>0</v>
      </c>
      <c r="CZ1566">
        <v>0</v>
      </c>
      <c r="DA1566">
        <v>0</v>
      </c>
      <c r="DB1566">
        <v>0</v>
      </c>
      <c r="DC1566">
        <v>0</v>
      </c>
    </row>
    <row r="1567" spans="1:107" x14ac:dyDescent="0.45">
      <c r="A1567">
        <v>2024</v>
      </c>
      <c r="B1567">
        <v>5</v>
      </c>
      <c r="C1567" t="s">
        <v>163</v>
      </c>
      <c r="D1567">
        <v>12199</v>
      </c>
      <c r="E1567" t="s">
        <v>461</v>
      </c>
      <c r="F1567" t="s">
        <v>323</v>
      </c>
      <c r="G1567" t="s">
        <v>244</v>
      </c>
      <c r="H1567">
        <v>0.122</v>
      </c>
      <c r="I1567">
        <v>7.3999999999999996E-2</v>
      </c>
      <c r="J1567" t="s">
        <v>324</v>
      </c>
      <c r="K1567" t="s">
        <v>324</v>
      </c>
      <c r="L1567">
        <v>0.19600000000000001</v>
      </c>
      <c r="M1567">
        <v>15</v>
      </c>
      <c r="N1567">
        <v>4</v>
      </c>
      <c r="O1567" t="s">
        <v>324</v>
      </c>
      <c r="P1567" t="s">
        <v>324</v>
      </c>
      <c r="Q1567">
        <v>19</v>
      </c>
      <c r="R1567" t="s">
        <v>324</v>
      </c>
      <c r="S1567" t="s">
        <v>324</v>
      </c>
      <c r="T1567" t="s">
        <v>324</v>
      </c>
      <c r="U1567" t="s">
        <v>324</v>
      </c>
      <c r="V1567">
        <v>0</v>
      </c>
      <c r="W1567" t="s">
        <v>324</v>
      </c>
      <c r="X1567" t="s">
        <v>324</v>
      </c>
      <c r="Y1567" t="s">
        <v>324</v>
      </c>
      <c r="Z1567" t="s">
        <v>324</v>
      </c>
      <c r="AA1567">
        <v>0</v>
      </c>
      <c r="AB1567" t="s">
        <v>324</v>
      </c>
      <c r="AC1567" t="s">
        <v>324</v>
      </c>
      <c r="AD1567" t="s">
        <v>324</v>
      </c>
      <c r="AE1567" t="s">
        <v>324</v>
      </c>
      <c r="AF1567">
        <v>0</v>
      </c>
      <c r="AG1567" t="s">
        <v>324</v>
      </c>
      <c r="AH1567" t="s">
        <v>324</v>
      </c>
      <c r="AI1567" t="s">
        <v>324</v>
      </c>
      <c r="AJ1567" t="s">
        <v>324</v>
      </c>
      <c r="AK1567">
        <v>0</v>
      </c>
      <c r="AL1567" t="s">
        <v>324</v>
      </c>
      <c r="AM1567" t="s">
        <v>324</v>
      </c>
      <c r="AN1567" t="s">
        <v>324</v>
      </c>
      <c r="AO1567" t="s">
        <v>324</v>
      </c>
      <c r="AP1567">
        <v>0</v>
      </c>
      <c r="AQ1567" t="s">
        <v>324</v>
      </c>
      <c r="AR1567" t="s">
        <v>324</v>
      </c>
      <c r="AS1567" t="s">
        <v>324</v>
      </c>
      <c r="AT1567" t="s">
        <v>324</v>
      </c>
      <c r="AU1567">
        <v>0</v>
      </c>
      <c r="AV1567" t="s">
        <v>324</v>
      </c>
      <c r="AW1567" t="s">
        <v>324</v>
      </c>
      <c r="AX1567" t="s">
        <v>324</v>
      </c>
      <c r="AY1567" t="s">
        <v>324</v>
      </c>
      <c r="AZ1567">
        <v>0</v>
      </c>
      <c r="BA1567" t="s">
        <v>324</v>
      </c>
      <c r="BB1567" t="s">
        <v>324</v>
      </c>
      <c r="BC1567" t="s">
        <v>324</v>
      </c>
      <c r="BD1567" t="s">
        <v>324</v>
      </c>
      <c r="BE1567">
        <v>0</v>
      </c>
      <c r="BF1567" t="s">
        <v>324</v>
      </c>
      <c r="BG1567" t="s">
        <v>324</v>
      </c>
      <c r="BH1567" t="s">
        <v>324</v>
      </c>
      <c r="BI1567" t="s">
        <v>324</v>
      </c>
      <c r="BJ1567">
        <v>0</v>
      </c>
      <c r="BK1567">
        <v>2E-3</v>
      </c>
      <c r="BL1567">
        <v>5.0000000000000001E-3</v>
      </c>
      <c r="BM1567" t="s">
        <v>324</v>
      </c>
      <c r="BN1567" t="s">
        <v>324</v>
      </c>
      <c r="BO1567">
        <v>7.0000000000000001E-3</v>
      </c>
      <c r="BP1567">
        <v>3</v>
      </c>
      <c r="BQ1567">
        <v>2</v>
      </c>
      <c r="BR1567" t="s">
        <v>324</v>
      </c>
      <c r="BS1567" t="s">
        <v>324</v>
      </c>
      <c r="BT1567">
        <v>5</v>
      </c>
      <c r="BU1567" t="s">
        <v>324</v>
      </c>
      <c r="BV1567" t="s">
        <v>324</v>
      </c>
      <c r="BW1567" t="s">
        <v>324</v>
      </c>
      <c r="BX1567" t="s">
        <v>324</v>
      </c>
      <c r="BY1567">
        <v>0</v>
      </c>
      <c r="BZ1567" t="s">
        <v>324</v>
      </c>
      <c r="CA1567" t="s">
        <v>324</v>
      </c>
      <c r="CB1567" t="s">
        <v>324</v>
      </c>
      <c r="CC1567" t="s">
        <v>324</v>
      </c>
      <c r="CD1567">
        <v>0</v>
      </c>
      <c r="CE1567" t="s">
        <v>324</v>
      </c>
      <c r="CF1567" t="s">
        <v>324</v>
      </c>
      <c r="CG1567" t="s">
        <v>324</v>
      </c>
      <c r="CH1567" t="s">
        <v>324</v>
      </c>
      <c r="CI1567">
        <v>0</v>
      </c>
      <c r="CJ1567" t="s">
        <v>324</v>
      </c>
      <c r="CK1567" t="s">
        <v>324</v>
      </c>
      <c r="CL1567" t="s">
        <v>324</v>
      </c>
      <c r="CM1567" t="s">
        <v>324</v>
      </c>
      <c r="CN1567">
        <v>0</v>
      </c>
      <c r="CO1567">
        <v>0.124</v>
      </c>
      <c r="CP1567">
        <v>7.9000000000000001E-2</v>
      </c>
      <c r="CQ1567" t="s">
        <v>179</v>
      </c>
      <c r="CR1567">
        <v>0</v>
      </c>
      <c r="CS1567">
        <v>0.20300000000000001</v>
      </c>
      <c r="CT1567">
        <v>18</v>
      </c>
      <c r="CU1567">
        <v>6</v>
      </c>
      <c r="CV1567">
        <v>0</v>
      </c>
      <c r="CW1567">
        <v>0</v>
      </c>
      <c r="CX1567">
        <v>24</v>
      </c>
      <c r="CY1567">
        <v>0</v>
      </c>
      <c r="CZ1567">
        <v>0</v>
      </c>
      <c r="DA1567">
        <v>0</v>
      </c>
      <c r="DB1567">
        <v>0</v>
      </c>
      <c r="DC1567">
        <v>0</v>
      </c>
    </row>
    <row r="1568" spans="1:107" x14ac:dyDescent="0.45">
      <c r="A1568">
        <v>2024</v>
      </c>
      <c r="B1568">
        <v>5</v>
      </c>
      <c r="C1568" t="s">
        <v>163</v>
      </c>
      <c r="D1568">
        <v>12692</v>
      </c>
      <c r="E1568" t="s">
        <v>462</v>
      </c>
      <c r="F1568" t="s">
        <v>323</v>
      </c>
      <c r="G1568" t="s">
        <v>244</v>
      </c>
      <c r="H1568">
        <v>1.0089999999999999</v>
      </c>
      <c r="I1568">
        <v>0.127</v>
      </c>
      <c r="J1568" t="s">
        <v>324</v>
      </c>
      <c r="K1568" t="s">
        <v>324</v>
      </c>
      <c r="L1568">
        <v>1.1359999999999999</v>
      </c>
      <c r="M1568">
        <v>133</v>
      </c>
      <c r="N1568">
        <v>7</v>
      </c>
      <c r="O1568" t="s">
        <v>324</v>
      </c>
      <c r="P1568" t="s">
        <v>324</v>
      </c>
      <c r="Q1568">
        <v>140</v>
      </c>
      <c r="R1568">
        <v>0.109</v>
      </c>
      <c r="S1568">
        <v>4.5999999999999999E-2</v>
      </c>
      <c r="T1568" t="s">
        <v>324</v>
      </c>
      <c r="U1568" t="s">
        <v>324</v>
      </c>
      <c r="V1568">
        <v>0.155</v>
      </c>
      <c r="W1568">
        <v>142</v>
      </c>
      <c r="X1568">
        <v>10</v>
      </c>
      <c r="Y1568" t="s">
        <v>324</v>
      </c>
      <c r="Z1568" t="s">
        <v>324</v>
      </c>
      <c r="AA1568">
        <v>152</v>
      </c>
      <c r="AB1568" t="s">
        <v>324</v>
      </c>
      <c r="AC1568" t="s">
        <v>324</v>
      </c>
      <c r="AD1568" t="s">
        <v>324</v>
      </c>
      <c r="AE1568" t="s">
        <v>324</v>
      </c>
      <c r="AF1568">
        <v>0</v>
      </c>
      <c r="AG1568" t="s">
        <v>324</v>
      </c>
      <c r="AH1568" t="s">
        <v>324</v>
      </c>
      <c r="AI1568" t="s">
        <v>324</v>
      </c>
      <c r="AJ1568" t="s">
        <v>324</v>
      </c>
      <c r="AK1568">
        <v>0</v>
      </c>
      <c r="AL1568" t="s">
        <v>324</v>
      </c>
      <c r="AM1568" t="s">
        <v>324</v>
      </c>
      <c r="AN1568" t="s">
        <v>324</v>
      </c>
      <c r="AO1568" t="s">
        <v>324</v>
      </c>
      <c r="AP1568">
        <v>0</v>
      </c>
      <c r="AQ1568" t="s">
        <v>324</v>
      </c>
      <c r="AR1568" t="s">
        <v>324</v>
      </c>
      <c r="AS1568" t="s">
        <v>324</v>
      </c>
      <c r="AT1568" t="s">
        <v>324</v>
      </c>
      <c r="AU1568">
        <v>0</v>
      </c>
      <c r="AV1568" t="s">
        <v>324</v>
      </c>
      <c r="AW1568" t="s">
        <v>324</v>
      </c>
      <c r="AX1568" t="s">
        <v>324</v>
      </c>
      <c r="AY1568" t="s">
        <v>324</v>
      </c>
      <c r="AZ1568">
        <v>0</v>
      </c>
      <c r="BA1568" t="s">
        <v>324</v>
      </c>
      <c r="BB1568" t="s">
        <v>324</v>
      </c>
      <c r="BC1568" t="s">
        <v>324</v>
      </c>
      <c r="BD1568" t="s">
        <v>324</v>
      </c>
      <c r="BE1568">
        <v>0</v>
      </c>
      <c r="BF1568" t="s">
        <v>324</v>
      </c>
      <c r="BG1568" t="s">
        <v>324</v>
      </c>
      <c r="BH1568" t="s">
        <v>324</v>
      </c>
      <c r="BI1568" t="s">
        <v>324</v>
      </c>
      <c r="BJ1568">
        <v>0</v>
      </c>
      <c r="BK1568">
        <v>2E-3</v>
      </c>
      <c r="BL1568" t="s">
        <v>324</v>
      </c>
      <c r="BM1568" t="s">
        <v>324</v>
      </c>
      <c r="BN1568" t="s">
        <v>324</v>
      </c>
      <c r="BO1568">
        <v>2E-3</v>
      </c>
      <c r="BP1568">
        <v>1</v>
      </c>
      <c r="BQ1568" t="s">
        <v>324</v>
      </c>
      <c r="BR1568" t="s">
        <v>324</v>
      </c>
      <c r="BS1568" t="s">
        <v>324</v>
      </c>
      <c r="BT1568">
        <v>1</v>
      </c>
      <c r="BU1568" t="s">
        <v>324</v>
      </c>
      <c r="BV1568" t="s">
        <v>324</v>
      </c>
      <c r="BW1568" t="s">
        <v>324</v>
      </c>
      <c r="BX1568" t="s">
        <v>324</v>
      </c>
      <c r="BY1568">
        <v>0</v>
      </c>
      <c r="BZ1568">
        <v>1E-3</v>
      </c>
      <c r="CA1568" t="s">
        <v>324</v>
      </c>
      <c r="CB1568" t="s">
        <v>324</v>
      </c>
      <c r="CC1568" t="s">
        <v>324</v>
      </c>
      <c r="CD1568">
        <v>1E-3</v>
      </c>
      <c r="CE1568">
        <v>1</v>
      </c>
      <c r="CF1568" t="s">
        <v>324</v>
      </c>
      <c r="CG1568" t="s">
        <v>324</v>
      </c>
      <c r="CH1568" t="s">
        <v>324</v>
      </c>
      <c r="CI1568">
        <v>1</v>
      </c>
      <c r="CJ1568" t="s">
        <v>324</v>
      </c>
      <c r="CK1568" t="s">
        <v>324</v>
      </c>
      <c r="CL1568" t="s">
        <v>324</v>
      </c>
      <c r="CM1568" t="s">
        <v>324</v>
      </c>
      <c r="CN1568">
        <v>0</v>
      </c>
      <c r="CO1568">
        <v>1.121</v>
      </c>
      <c r="CP1568">
        <v>0.17299999999999999</v>
      </c>
      <c r="CQ1568" t="s">
        <v>179</v>
      </c>
      <c r="CR1568">
        <v>0</v>
      </c>
      <c r="CS1568">
        <v>1.294</v>
      </c>
      <c r="CT1568">
        <v>277</v>
      </c>
      <c r="CU1568">
        <v>17</v>
      </c>
      <c r="CV1568">
        <v>0</v>
      </c>
      <c r="CW1568">
        <v>0</v>
      </c>
      <c r="CX1568">
        <v>294</v>
      </c>
      <c r="CY1568">
        <v>0</v>
      </c>
      <c r="CZ1568">
        <v>0</v>
      </c>
      <c r="DA1568">
        <v>0</v>
      </c>
      <c r="DB1568">
        <v>0</v>
      </c>
      <c r="DC1568">
        <v>0</v>
      </c>
    </row>
    <row r="1569" spans="1:107" x14ac:dyDescent="0.45">
      <c r="A1569">
        <v>2024</v>
      </c>
      <c r="B1569">
        <v>5</v>
      </c>
      <c r="C1569" t="s">
        <v>163</v>
      </c>
      <c r="D1569">
        <v>12825</v>
      </c>
      <c r="E1569" t="s">
        <v>463</v>
      </c>
      <c r="F1569" t="s">
        <v>323</v>
      </c>
      <c r="G1569" t="s">
        <v>244</v>
      </c>
      <c r="H1569">
        <v>44.902999999999999</v>
      </c>
      <c r="I1569">
        <v>10.77</v>
      </c>
      <c r="J1569">
        <v>0</v>
      </c>
      <c r="K1569">
        <v>0</v>
      </c>
      <c r="L1569">
        <v>55.673000000000002</v>
      </c>
      <c r="M1569">
        <v>6319</v>
      </c>
      <c r="N1569">
        <v>683</v>
      </c>
      <c r="O1569">
        <v>0</v>
      </c>
      <c r="P1569">
        <v>0</v>
      </c>
      <c r="Q1569">
        <v>7002</v>
      </c>
      <c r="R1569">
        <v>0</v>
      </c>
      <c r="S1569">
        <v>0</v>
      </c>
      <c r="T1569">
        <v>0</v>
      </c>
      <c r="U1569">
        <v>0</v>
      </c>
      <c r="V1569">
        <v>0</v>
      </c>
      <c r="W1569">
        <v>0</v>
      </c>
      <c r="X1569">
        <v>0</v>
      </c>
      <c r="Y1569">
        <v>0</v>
      </c>
      <c r="Z1569">
        <v>0</v>
      </c>
      <c r="AA1569">
        <v>0</v>
      </c>
      <c r="AB1569">
        <v>0</v>
      </c>
      <c r="AC1569">
        <v>0</v>
      </c>
      <c r="AD1569">
        <v>0</v>
      </c>
      <c r="AE1569">
        <v>0</v>
      </c>
      <c r="AF1569">
        <v>0</v>
      </c>
      <c r="AG1569">
        <v>0</v>
      </c>
      <c r="AH1569">
        <v>0</v>
      </c>
      <c r="AI1569">
        <v>0</v>
      </c>
      <c r="AJ1569">
        <v>0</v>
      </c>
      <c r="AK1569">
        <v>0</v>
      </c>
      <c r="AL1569">
        <v>0</v>
      </c>
      <c r="AM1569">
        <v>0</v>
      </c>
      <c r="AN1569">
        <v>0</v>
      </c>
      <c r="AO1569">
        <v>0</v>
      </c>
      <c r="AP1569">
        <v>0</v>
      </c>
      <c r="AQ1569">
        <v>0</v>
      </c>
      <c r="AR1569">
        <v>0</v>
      </c>
      <c r="AS1569">
        <v>0</v>
      </c>
      <c r="AT1569">
        <v>0</v>
      </c>
      <c r="AU1569">
        <v>0</v>
      </c>
      <c r="AV1569">
        <v>0</v>
      </c>
      <c r="AW1569">
        <v>0</v>
      </c>
      <c r="AX1569">
        <v>0</v>
      </c>
      <c r="AY1569">
        <v>0</v>
      </c>
      <c r="AZ1569">
        <v>0</v>
      </c>
      <c r="BA1569">
        <v>0</v>
      </c>
      <c r="BB1569">
        <v>0</v>
      </c>
      <c r="BC1569">
        <v>0</v>
      </c>
      <c r="BD1569">
        <v>0</v>
      </c>
      <c r="BE1569">
        <v>0</v>
      </c>
      <c r="BF1569">
        <v>0</v>
      </c>
      <c r="BG1569">
        <v>0</v>
      </c>
      <c r="BH1569">
        <v>0</v>
      </c>
      <c r="BI1569">
        <v>0</v>
      </c>
      <c r="BJ1569">
        <v>0</v>
      </c>
      <c r="BK1569">
        <v>0.41099999999999998</v>
      </c>
      <c r="BL1569">
        <v>0.51300000000000001</v>
      </c>
      <c r="BM1569">
        <v>0</v>
      </c>
      <c r="BN1569">
        <v>0</v>
      </c>
      <c r="BO1569">
        <v>0.92400000000000004</v>
      </c>
      <c r="BP1569">
        <v>76</v>
      </c>
      <c r="BQ1569">
        <v>35</v>
      </c>
      <c r="BR1569">
        <v>0</v>
      </c>
      <c r="BS1569">
        <v>0</v>
      </c>
      <c r="BT1569">
        <v>111</v>
      </c>
      <c r="BU1569">
        <v>0</v>
      </c>
      <c r="BV1569">
        <v>0</v>
      </c>
      <c r="BW1569">
        <v>0</v>
      </c>
      <c r="BX1569">
        <v>0</v>
      </c>
      <c r="BY1569">
        <v>0</v>
      </c>
      <c r="BZ1569">
        <v>1.7999999999999999E-2</v>
      </c>
      <c r="CA1569">
        <v>7.0000000000000007E-2</v>
      </c>
      <c r="CB1569">
        <v>0</v>
      </c>
      <c r="CC1569">
        <v>0</v>
      </c>
      <c r="CD1569">
        <v>8.7999999999999995E-2</v>
      </c>
      <c r="CE1569">
        <v>3</v>
      </c>
      <c r="CF1569">
        <v>2</v>
      </c>
      <c r="CG1569">
        <v>0</v>
      </c>
      <c r="CH1569">
        <v>0</v>
      </c>
      <c r="CI1569">
        <v>5</v>
      </c>
      <c r="CJ1569">
        <v>0</v>
      </c>
      <c r="CK1569">
        <v>0</v>
      </c>
      <c r="CL1569">
        <v>0</v>
      </c>
      <c r="CM1569">
        <v>0</v>
      </c>
      <c r="CN1569">
        <v>0</v>
      </c>
      <c r="CO1569">
        <v>45.332000000000001</v>
      </c>
      <c r="CP1569">
        <v>11.353</v>
      </c>
      <c r="CQ1569" t="s">
        <v>179</v>
      </c>
      <c r="CR1569">
        <v>0</v>
      </c>
      <c r="CS1569">
        <v>56.685000000000002</v>
      </c>
      <c r="CT1569">
        <v>6398</v>
      </c>
      <c r="CU1569">
        <v>720</v>
      </c>
      <c r="CV1569">
        <v>0</v>
      </c>
      <c r="CW1569">
        <v>0</v>
      </c>
      <c r="CX1569">
        <v>7118</v>
      </c>
      <c r="CY1569">
        <v>0</v>
      </c>
      <c r="CZ1569">
        <v>0</v>
      </c>
      <c r="DA1569">
        <v>0</v>
      </c>
      <c r="DB1569">
        <v>0</v>
      </c>
      <c r="DC1569">
        <v>0</v>
      </c>
    </row>
    <row r="1570" spans="1:107" x14ac:dyDescent="0.45">
      <c r="A1570">
        <v>2024</v>
      </c>
      <c r="B1570">
        <v>5</v>
      </c>
      <c r="C1570" t="s">
        <v>163</v>
      </c>
      <c r="D1570">
        <v>19603</v>
      </c>
      <c r="E1570" t="s">
        <v>464</v>
      </c>
      <c r="F1570" t="s">
        <v>323</v>
      </c>
      <c r="G1570" t="s">
        <v>244</v>
      </c>
      <c r="H1570">
        <v>0.56000000000000005</v>
      </c>
      <c r="I1570" t="s">
        <v>324</v>
      </c>
      <c r="J1570" t="s">
        <v>324</v>
      </c>
      <c r="K1570" t="s">
        <v>324</v>
      </c>
      <c r="L1570">
        <v>0.56000000000000005</v>
      </c>
      <c r="M1570">
        <v>78</v>
      </c>
      <c r="N1570" t="s">
        <v>324</v>
      </c>
      <c r="O1570" t="s">
        <v>324</v>
      </c>
      <c r="P1570" t="s">
        <v>324</v>
      </c>
      <c r="Q1570">
        <v>78</v>
      </c>
      <c r="R1570" t="s">
        <v>324</v>
      </c>
      <c r="S1570" t="s">
        <v>324</v>
      </c>
      <c r="T1570" t="s">
        <v>324</v>
      </c>
      <c r="U1570" t="s">
        <v>324</v>
      </c>
      <c r="V1570">
        <v>0</v>
      </c>
      <c r="W1570" t="s">
        <v>324</v>
      </c>
      <c r="X1570" t="s">
        <v>324</v>
      </c>
      <c r="Y1570" t="s">
        <v>324</v>
      </c>
      <c r="Z1570" t="s">
        <v>324</v>
      </c>
      <c r="AA1570">
        <v>0</v>
      </c>
      <c r="AB1570" t="s">
        <v>324</v>
      </c>
      <c r="AC1570" t="s">
        <v>324</v>
      </c>
      <c r="AD1570" t="s">
        <v>324</v>
      </c>
      <c r="AE1570" t="s">
        <v>324</v>
      </c>
      <c r="AF1570">
        <v>0</v>
      </c>
      <c r="AG1570" t="s">
        <v>324</v>
      </c>
      <c r="AH1570" t="s">
        <v>324</v>
      </c>
      <c r="AI1570" t="s">
        <v>324</v>
      </c>
      <c r="AJ1570" t="s">
        <v>324</v>
      </c>
      <c r="AK1570">
        <v>0</v>
      </c>
      <c r="AL1570" t="s">
        <v>324</v>
      </c>
      <c r="AM1570" t="s">
        <v>324</v>
      </c>
      <c r="AN1570" t="s">
        <v>324</v>
      </c>
      <c r="AO1570" t="s">
        <v>324</v>
      </c>
      <c r="AP1570">
        <v>0</v>
      </c>
      <c r="AQ1570" t="s">
        <v>324</v>
      </c>
      <c r="AR1570" t="s">
        <v>324</v>
      </c>
      <c r="AS1570" t="s">
        <v>324</v>
      </c>
      <c r="AT1570" t="s">
        <v>324</v>
      </c>
      <c r="AU1570">
        <v>0</v>
      </c>
      <c r="AV1570" t="s">
        <v>324</v>
      </c>
      <c r="AW1570" t="s">
        <v>324</v>
      </c>
      <c r="AX1570" t="s">
        <v>324</v>
      </c>
      <c r="AY1570" t="s">
        <v>324</v>
      </c>
      <c r="AZ1570">
        <v>0</v>
      </c>
      <c r="BA1570" t="s">
        <v>324</v>
      </c>
      <c r="BB1570" t="s">
        <v>324</v>
      </c>
      <c r="BC1570" t="s">
        <v>324</v>
      </c>
      <c r="BD1570" t="s">
        <v>324</v>
      </c>
      <c r="BE1570">
        <v>0</v>
      </c>
      <c r="BF1570" t="s">
        <v>324</v>
      </c>
      <c r="BG1570" t="s">
        <v>324</v>
      </c>
      <c r="BH1570" t="s">
        <v>324</v>
      </c>
      <c r="BI1570" t="s">
        <v>324</v>
      </c>
      <c r="BJ1570">
        <v>0</v>
      </c>
      <c r="BK1570" t="s">
        <v>324</v>
      </c>
      <c r="BL1570" t="s">
        <v>324</v>
      </c>
      <c r="BM1570" t="s">
        <v>324</v>
      </c>
      <c r="BN1570" t="s">
        <v>324</v>
      </c>
      <c r="BO1570">
        <v>0</v>
      </c>
      <c r="BP1570" t="s">
        <v>324</v>
      </c>
      <c r="BQ1570" t="s">
        <v>324</v>
      </c>
      <c r="BR1570" t="s">
        <v>324</v>
      </c>
      <c r="BS1570" t="s">
        <v>324</v>
      </c>
      <c r="BT1570">
        <v>0</v>
      </c>
      <c r="BU1570" t="s">
        <v>324</v>
      </c>
      <c r="BV1570" t="s">
        <v>324</v>
      </c>
      <c r="BW1570" t="s">
        <v>324</v>
      </c>
      <c r="BX1570" t="s">
        <v>324</v>
      </c>
      <c r="BY1570">
        <v>0</v>
      </c>
      <c r="BZ1570" t="s">
        <v>324</v>
      </c>
      <c r="CA1570" t="s">
        <v>324</v>
      </c>
      <c r="CB1570" t="s">
        <v>324</v>
      </c>
      <c r="CC1570" t="s">
        <v>324</v>
      </c>
      <c r="CD1570">
        <v>0</v>
      </c>
      <c r="CE1570" t="s">
        <v>324</v>
      </c>
      <c r="CF1570" t="s">
        <v>324</v>
      </c>
      <c r="CG1570" t="s">
        <v>324</v>
      </c>
      <c r="CH1570" t="s">
        <v>324</v>
      </c>
      <c r="CI1570">
        <v>0</v>
      </c>
      <c r="CJ1570" t="s">
        <v>324</v>
      </c>
      <c r="CK1570" t="s">
        <v>324</v>
      </c>
      <c r="CL1570" t="s">
        <v>324</v>
      </c>
      <c r="CM1570" t="s">
        <v>324</v>
      </c>
      <c r="CN1570">
        <v>0</v>
      </c>
      <c r="CO1570">
        <v>0.56000000000000005</v>
      </c>
      <c r="CP1570" t="s">
        <v>179</v>
      </c>
      <c r="CQ1570" t="s">
        <v>179</v>
      </c>
      <c r="CR1570">
        <v>0</v>
      </c>
      <c r="CS1570">
        <v>0.56000000000000005</v>
      </c>
      <c r="CT1570">
        <v>78</v>
      </c>
      <c r="CU1570">
        <v>0</v>
      </c>
      <c r="CV1570">
        <v>0</v>
      </c>
      <c r="CW1570">
        <v>0</v>
      </c>
      <c r="CX1570">
        <v>78</v>
      </c>
      <c r="CY1570">
        <v>0</v>
      </c>
      <c r="CZ1570">
        <v>0</v>
      </c>
      <c r="DA1570">
        <v>0</v>
      </c>
      <c r="DB1570">
        <v>0</v>
      </c>
      <c r="DC1570">
        <v>0</v>
      </c>
    </row>
    <row r="1571" spans="1:107" x14ac:dyDescent="0.45">
      <c r="A1571">
        <v>2024</v>
      </c>
      <c r="B1571">
        <v>5</v>
      </c>
      <c r="C1571" t="s">
        <v>163</v>
      </c>
      <c r="D1571">
        <v>20997</v>
      </c>
      <c r="E1571" t="s">
        <v>465</v>
      </c>
      <c r="F1571" t="s">
        <v>323</v>
      </c>
      <c r="G1571" t="s">
        <v>244</v>
      </c>
      <c r="H1571">
        <v>2.88</v>
      </c>
      <c r="I1571" t="s">
        <v>324</v>
      </c>
      <c r="J1571" t="s">
        <v>324</v>
      </c>
      <c r="K1571" t="s">
        <v>324</v>
      </c>
      <c r="L1571">
        <v>2.88</v>
      </c>
      <c r="M1571">
        <v>333</v>
      </c>
      <c r="N1571" t="s">
        <v>324</v>
      </c>
      <c r="O1571" t="s">
        <v>324</v>
      </c>
      <c r="P1571" t="s">
        <v>324</v>
      </c>
      <c r="Q1571">
        <v>333</v>
      </c>
      <c r="R1571" t="s">
        <v>324</v>
      </c>
      <c r="S1571" t="s">
        <v>324</v>
      </c>
      <c r="T1571" t="s">
        <v>324</v>
      </c>
      <c r="U1571" t="s">
        <v>324</v>
      </c>
      <c r="V1571">
        <v>0</v>
      </c>
      <c r="W1571" t="s">
        <v>324</v>
      </c>
      <c r="X1571" t="s">
        <v>324</v>
      </c>
      <c r="Y1571" t="s">
        <v>324</v>
      </c>
      <c r="Z1571" t="s">
        <v>324</v>
      </c>
      <c r="AA1571">
        <v>0</v>
      </c>
      <c r="AB1571" t="s">
        <v>324</v>
      </c>
      <c r="AC1571" t="s">
        <v>324</v>
      </c>
      <c r="AD1571" t="s">
        <v>324</v>
      </c>
      <c r="AE1571" t="s">
        <v>324</v>
      </c>
      <c r="AF1571">
        <v>0</v>
      </c>
      <c r="AG1571" t="s">
        <v>324</v>
      </c>
      <c r="AH1571" t="s">
        <v>324</v>
      </c>
      <c r="AI1571" t="s">
        <v>324</v>
      </c>
      <c r="AJ1571" t="s">
        <v>324</v>
      </c>
      <c r="AK1571">
        <v>0</v>
      </c>
      <c r="AL1571" t="s">
        <v>324</v>
      </c>
      <c r="AM1571" t="s">
        <v>324</v>
      </c>
      <c r="AN1571" t="s">
        <v>324</v>
      </c>
      <c r="AO1571" t="s">
        <v>324</v>
      </c>
      <c r="AP1571">
        <v>0</v>
      </c>
      <c r="AQ1571" t="s">
        <v>324</v>
      </c>
      <c r="AR1571" t="s">
        <v>324</v>
      </c>
      <c r="AS1571" t="s">
        <v>324</v>
      </c>
      <c r="AT1571" t="s">
        <v>324</v>
      </c>
      <c r="AU1571">
        <v>0</v>
      </c>
      <c r="AV1571" t="s">
        <v>324</v>
      </c>
      <c r="AW1571" t="s">
        <v>324</v>
      </c>
      <c r="AX1571" t="s">
        <v>324</v>
      </c>
      <c r="AY1571" t="s">
        <v>324</v>
      </c>
      <c r="AZ1571">
        <v>0</v>
      </c>
      <c r="BA1571" t="s">
        <v>324</v>
      </c>
      <c r="BB1571" t="s">
        <v>324</v>
      </c>
      <c r="BC1571" t="s">
        <v>324</v>
      </c>
      <c r="BD1571" t="s">
        <v>324</v>
      </c>
      <c r="BE1571">
        <v>0</v>
      </c>
      <c r="BF1571" t="s">
        <v>324</v>
      </c>
      <c r="BG1571" t="s">
        <v>324</v>
      </c>
      <c r="BH1571" t="s">
        <v>324</v>
      </c>
      <c r="BI1571" t="s">
        <v>324</v>
      </c>
      <c r="BJ1571">
        <v>0</v>
      </c>
      <c r="BK1571">
        <v>1.9E-2</v>
      </c>
      <c r="BL1571" t="s">
        <v>324</v>
      </c>
      <c r="BM1571" t="s">
        <v>324</v>
      </c>
      <c r="BN1571" t="s">
        <v>324</v>
      </c>
      <c r="BO1571">
        <v>1.9E-2</v>
      </c>
      <c r="BP1571">
        <v>3</v>
      </c>
      <c r="BQ1571" t="s">
        <v>324</v>
      </c>
      <c r="BR1571" t="s">
        <v>324</v>
      </c>
      <c r="BS1571" t="s">
        <v>324</v>
      </c>
      <c r="BT1571">
        <v>3</v>
      </c>
      <c r="BU1571" t="s">
        <v>324</v>
      </c>
      <c r="BV1571" t="s">
        <v>324</v>
      </c>
      <c r="BW1571" t="s">
        <v>324</v>
      </c>
      <c r="BX1571" t="s">
        <v>324</v>
      </c>
      <c r="BY1571">
        <v>0</v>
      </c>
      <c r="BZ1571" t="s">
        <v>324</v>
      </c>
      <c r="CA1571" t="s">
        <v>324</v>
      </c>
      <c r="CB1571" t="s">
        <v>324</v>
      </c>
      <c r="CC1571" t="s">
        <v>324</v>
      </c>
      <c r="CD1571">
        <v>0</v>
      </c>
      <c r="CE1571" t="s">
        <v>324</v>
      </c>
      <c r="CF1571" t="s">
        <v>324</v>
      </c>
      <c r="CG1571" t="s">
        <v>324</v>
      </c>
      <c r="CH1571" t="s">
        <v>324</v>
      </c>
      <c r="CI1571">
        <v>0</v>
      </c>
      <c r="CJ1571" t="s">
        <v>324</v>
      </c>
      <c r="CK1571" t="s">
        <v>324</v>
      </c>
      <c r="CL1571" t="s">
        <v>324</v>
      </c>
      <c r="CM1571" t="s">
        <v>324</v>
      </c>
      <c r="CN1571">
        <v>0</v>
      </c>
      <c r="CO1571">
        <v>2.899</v>
      </c>
      <c r="CP1571" t="s">
        <v>179</v>
      </c>
      <c r="CQ1571" t="s">
        <v>179</v>
      </c>
      <c r="CR1571">
        <v>0</v>
      </c>
      <c r="CS1571">
        <v>2.899</v>
      </c>
      <c r="CT1571">
        <v>336</v>
      </c>
      <c r="CU1571">
        <v>0</v>
      </c>
      <c r="CV1571">
        <v>0</v>
      </c>
      <c r="CW1571">
        <v>0</v>
      </c>
      <c r="CX1571">
        <v>336</v>
      </c>
      <c r="CY1571">
        <v>0</v>
      </c>
      <c r="CZ1571">
        <v>0</v>
      </c>
      <c r="DA1571">
        <v>0</v>
      </c>
      <c r="DB1571">
        <v>0</v>
      </c>
      <c r="DC1571">
        <v>0</v>
      </c>
    </row>
    <row r="1572" spans="1:107" x14ac:dyDescent="0.45">
      <c r="A1572">
        <v>2024</v>
      </c>
      <c r="B1572">
        <v>5</v>
      </c>
      <c r="C1572" t="s">
        <v>163</v>
      </c>
      <c r="D1572">
        <v>99999</v>
      </c>
      <c r="E1572" t="s">
        <v>329</v>
      </c>
      <c r="F1572" t="s">
        <v>323</v>
      </c>
      <c r="H1572">
        <v>4.0259999999999998</v>
      </c>
      <c r="I1572">
        <v>0.10100000000000001</v>
      </c>
      <c r="J1572" t="s">
        <v>324</v>
      </c>
      <c r="K1572" t="s">
        <v>324</v>
      </c>
      <c r="L1572">
        <v>4.1269999999999998</v>
      </c>
      <c r="M1572" t="s">
        <v>324</v>
      </c>
      <c r="N1572" t="s">
        <v>324</v>
      </c>
      <c r="O1572" t="s">
        <v>324</v>
      </c>
      <c r="P1572" t="s">
        <v>324</v>
      </c>
      <c r="Q1572" t="s">
        <v>324</v>
      </c>
      <c r="R1572">
        <v>-2.5000000000000001E-2</v>
      </c>
      <c r="S1572" t="s">
        <v>324</v>
      </c>
      <c r="T1572" t="s">
        <v>324</v>
      </c>
      <c r="U1572" t="s">
        <v>324</v>
      </c>
      <c r="V1572">
        <v>-2.5000000000000001E-2</v>
      </c>
      <c r="W1572" t="s">
        <v>324</v>
      </c>
      <c r="X1572" t="s">
        <v>324</v>
      </c>
      <c r="Y1572" t="s">
        <v>324</v>
      </c>
      <c r="Z1572" t="s">
        <v>324</v>
      </c>
      <c r="AA1572" t="s">
        <v>324</v>
      </c>
      <c r="AB1572" t="s">
        <v>324</v>
      </c>
      <c r="AC1572" t="s">
        <v>324</v>
      </c>
      <c r="AD1572" t="s">
        <v>324</v>
      </c>
      <c r="AE1572" t="s">
        <v>324</v>
      </c>
      <c r="AF1572" t="s">
        <v>324</v>
      </c>
      <c r="AG1572">
        <v>-9.7000000000000003E-2</v>
      </c>
      <c r="AH1572">
        <v>-5.0000000000000001E-3</v>
      </c>
      <c r="AI1572" t="s">
        <v>324</v>
      </c>
      <c r="AJ1572" t="s">
        <v>324</v>
      </c>
      <c r="AK1572">
        <v>-0.10199999999999999</v>
      </c>
      <c r="AL1572" t="s">
        <v>324</v>
      </c>
      <c r="AM1572" t="s">
        <v>324</v>
      </c>
      <c r="AN1572" t="s">
        <v>324</v>
      </c>
      <c r="AO1572" t="s">
        <v>324</v>
      </c>
      <c r="AP1572" t="s">
        <v>324</v>
      </c>
      <c r="AQ1572" t="s">
        <v>324</v>
      </c>
      <c r="AR1572" t="s">
        <v>324</v>
      </c>
      <c r="AS1572" t="s">
        <v>324</v>
      </c>
      <c r="AT1572" t="s">
        <v>324</v>
      </c>
      <c r="AU1572" t="s">
        <v>324</v>
      </c>
      <c r="AV1572" t="s">
        <v>324</v>
      </c>
      <c r="AW1572" t="s">
        <v>324</v>
      </c>
      <c r="AX1572" t="s">
        <v>324</v>
      </c>
      <c r="AY1572" t="s">
        <v>324</v>
      </c>
      <c r="AZ1572">
        <v>0</v>
      </c>
      <c r="BA1572" t="s">
        <v>324</v>
      </c>
      <c r="BB1572" t="s">
        <v>324</v>
      </c>
      <c r="BC1572" t="s">
        <v>324</v>
      </c>
      <c r="BD1572" t="s">
        <v>324</v>
      </c>
      <c r="BE1572" t="s">
        <v>324</v>
      </c>
      <c r="BF1572" t="s">
        <v>324</v>
      </c>
      <c r="BG1572" t="s">
        <v>324</v>
      </c>
      <c r="BH1572" t="s">
        <v>324</v>
      </c>
      <c r="BI1572" t="s">
        <v>324</v>
      </c>
      <c r="BJ1572" t="s">
        <v>324</v>
      </c>
      <c r="BK1572" t="s">
        <v>324</v>
      </c>
      <c r="BL1572" t="s">
        <v>324</v>
      </c>
      <c r="BM1572" t="s">
        <v>324</v>
      </c>
      <c r="BN1572" t="s">
        <v>324</v>
      </c>
      <c r="BO1572" t="s">
        <v>324</v>
      </c>
      <c r="BP1572" t="s">
        <v>324</v>
      </c>
      <c r="BQ1572" t="s">
        <v>324</v>
      </c>
      <c r="BR1572" t="s">
        <v>324</v>
      </c>
      <c r="BS1572" t="s">
        <v>324</v>
      </c>
      <c r="BT1572" t="s">
        <v>324</v>
      </c>
      <c r="BU1572" t="s">
        <v>324</v>
      </c>
      <c r="BV1572" t="s">
        <v>324</v>
      </c>
      <c r="BW1572" t="s">
        <v>324</v>
      </c>
      <c r="BX1572" t="s">
        <v>324</v>
      </c>
      <c r="BY1572" t="s">
        <v>324</v>
      </c>
      <c r="BZ1572" t="s">
        <v>324</v>
      </c>
      <c r="CA1572" t="s">
        <v>324</v>
      </c>
      <c r="CB1572" t="s">
        <v>324</v>
      </c>
      <c r="CC1572" t="s">
        <v>324</v>
      </c>
      <c r="CD1572" t="s">
        <v>324</v>
      </c>
      <c r="CE1572" t="s">
        <v>324</v>
      </c>
      <c r="CF1572" t="s">
        <v>324</v>
      </c>
      <c r="CG1572" t="s">
        <v>324</v>
      </c>
      <c r="CH1572" t="s">
        <v>324</v>
      </c>
      <c r="CI1572" t="s">
        <v>324</v>
      </c>
      <c r="CJ1572" t="s">
        <v>324</v>
      </c>
      <c r="CK1572" t="s">
        <v>324</v>
      </c>
      <c r="CL1572" t="s">
        <v>324</v>
      </c>
      <c r="CM1572" t="s">
        <v>324</v>
      </c>
      <c r="CN1572" t="s">
        <v>324</v>
      </c>
      <c r="CO1572">
        <v>4.0010000000000003</v>
      </c>
      <c r="CP1572">
        <v>0.10100000000000001</v>
      </c>
      <c r="CQ1572" t="s">
        <v>324</v>
      </c>
      <c r="CR1572" t="s">
        <v>324</v>
      </c>
      <c r="CS1572">
        <v>4.1020000000000003</v>
      </c>
      <c r="CT1572" t="s">
        <v>324</v>
      </c>
      <c r="CU1572" t="s">
        <v>324</v>
      </c>
      <c r="CV1572" t="s">
        <v>324</v>
      </c>
      <c r="CW1572" t="s">
        <v>324</v>
      </c>
      <c r="CX1572" t="s">
        <v>324</v>
      </c>
      <c r="CY1572" t="s">
        <v>324</v>
      </c>
      <c r="CZ1572" t="s">
        <v>324</v>
      </c>
      <c r="DA1572" t="s">
        <v>324</v>
      </c>
      <c r="DB1572" t="s">
        <v>324</v>
      </c>
      <c r="DC1572" t="s">
        <v>324</v>
      </c>
    </row>
    <row r="1573" spans="1:107" x14ac:dyDescent="0.45">
      <c r="A1573">
        <v>2024</v>
      </c>
      <c r="B1573">
        <v>5</v>
      </c>
      <c r="C1573" t="s">
        <v>185</v>
      </c>
      <c r="D1573">
        <v>3046</v>
      </c>
      <c r="E1573" t="s">
        <v>466</v>
      </c>
      <c r="F1573" t="s">
        <v>323</v>
      </c>
      <c r="G1573" t="s">
        <v>244</v>
      </c>
      <c r="H1573">
        <v>164.55600000000001</v>
      </c>
      <c r="I1573">
        <v>28.988</v>
      </c>
      <c r="J1573">
        <v>4.8680000000000003</v>
      </c>
      <c r="K1573">
        <v>0</v>
      </c>
      <c r="L1573">
        <v>198.41200000000001</v>
      </c>
      <c r="M1573">
        <v>22459</v>
      </c>
      <c r="N1573">
        <v>702</v>
      </c>
      <c r="O1573">
        <v>16</v>
      </c>
      <c r="P1573">
        <v>0</v>
      </c>
      <c r="Q1573">
        <v>23177</v>
      </c>
      <c r="R1573" t="s">
        <v>324</v>
      </c>
      <c r="S1573" t="s">
        <v>324</v>
      </c>
      <c r="T1573" t="s">
        <v>324</v>
      </c>
      <c r="U1573" t="s">
        <v>324</v>
      </c>
      <c r="V1573">
        <v>0</v>
      </c>
      <c r="W1573" t="s">
        <v>324</v>
      </c>
      <c r="X1573" t="s">
        <v>324</v>
      </c>
      <c r="Y1573" t="s">
        <v>324</v>
      </c>
      <c r="Z1573" t="s">
        <v>324</v>
      </c>
      <c r="AA1573">
        <v>0</v>
      </c>
      <c r="AB1573" t="s">
        <v>324</v>
      </c>
      <c r="AC1573" t="s">
        <v>324</v>
      </c>
      <c r="AD1573" t="s">
        <v>324</v>
      </c>
      <c r="AE1573" t="s">
        <v>324</v>
      </c>
      <c r="AF1573">
        <v>0</v>
      </c>
      <c r="AG1573" t="s">
        <v>324</v>
      </c>
      <c r="AH1573" t="s">
        <v>324</v>
      </c>
      <c r="AI1573" t="s">
        <v>324</v>
      </c>
      <c r="AJ1573" t="s">
        <v>324</v>
      </c>
      <c r="AK1573">
        <v>0</v>
      </c>
      <c r="AL1573" t="s">
        <v>324</v>
      </c>
      <c r="AM1573" t="s">
        <v>324</v>
      </c>
      <c r="AN1573" t="s">
        <v>324</v>
      </c>
      <c r="AO1573" t="s">
        <v>324</v>
      </c>
      <c r="AP1573">
        <v>0</v>
      </c>
      <c r="AQ1573" t="s">
        <v>324</v>
      </c>
      <c r="AR1573" t="s">
        <v>324</v>
      </c>
      <c r="AS1573" t="s">
        <v>324</v>
      </c>
      <c r="AT1573" t="s">
        <v>324</v>
      </c>
      <c r="AU1573">
        <v>0</v>
      </c>
      <c r="AV1573" t="s">
        <v>324</v>
      </c>
      <c r="AW1573" t="s">
        <v>324</v>
      </c>
      <c r="AX1573" t="s">
        <v>324</v>
      </c>
      <c r="AY1573" t="s">
        <v>324</v>
      </c>
      <c r="AZ1573">
        <v>0</v>
      </c>
      <c r="BA1573" t="s">
        <v>324</v>
      </c>
      <c r="BB1573" t="s">
        <v>324</v>
      </c>
      <c r="BC1573" t="s">
        <v>324</v>
      </c>
      <c r="BD1573" t="s">
        <v>324</v>
      </c>
      <c r="BE1573">
        <v>0</v>
      </c>
      <c r="BF1573" t="s">
        <v>324</v>
      </c>
      <c r="BG1573" t="s">
        <v>324</v>
      </c>
      <c r="BH1573" t="s">
        <v>324</v>
      </c>
      <c r="BI1573" t="s">
        <v>324</v>
      </c>
      <c r="BJ1573">
        <v>0</v>
      </c>
      <c r="BK1573">
        <v>2E-3</v>
      </c>
      <c r="BL1573">
        <v>0.01</v>
      </c>
      <c r="BM1573">
        <v>0</v>
      </c>
      <c r="BN1573" t="s">
        <v>324</v>
      </c>
      <c r="BO1573">
        <v>1.2E-2</v>
      </c>
      <c r="BP1573">
        <v>1</v>
      </c>
      <c r="BQ1573">
        <v>1</v>
      </c>
      <c r="BR1573">
        <v>0</v>
      </c>
      <c r="BS1573" t="s">
        <v>324</v>
      </c>
      <c r="BT1573">
        <v>2</v>
      </c>
      <c r="BU1573" t="s">
        <v>324</v>
      </c>
      <c r="BV1573" t="s">
        <v>324</v>
      </c>
      <c r="BW1573" t="s">
        <v>324</v>
      </c>
      <c r="BX1573" t="s">
        <v>324</v>
      </c>
      <c r="BY1573">
        <v>0</v>
      </c>
      <c r="BZ1573" t="s">
        <v>324</v>
      </c>
      <c r="CA1573" t="s">
        <v>324</v>
      </c>
      <c r="CB1573" t="s">
        <v>324</v>
      </c>
      <c r="CC1573" t="s">
        <v>324</v>
      </c>
      <c r="CD1573">
        <v>0</v>
      </c>
      <c r="CE1573" t="s">
        <v>324</v>
      </c>
      <c r="CF1573" t="s">
        <v>324</v>
      </c>
      <c r="CG1573" t="s">
        <v>324</v>
      </c>
      <c r="CH1573" t="s">
        <v>324</v>
      </c>
      <c r="CI1573">
        <v>0</v>
      </c>
      <c r="CJ1573" t="s">
        <v>324</v>
      </c>
      <c r="CK1573" t="s">
        <v>324</v>
      </c>
      <c r="CL1573" t="s">
        <v>324</v>
      </c>
      <c r="CM1573" t="s">
        <v>324</v>
      </c>
      <c r="CN1573">
        <v>0</v>
      </c>
      <c r="CO1573">
        <v>164.55799999999999</v>
      </c>
      <c r="CP1573">
        <v>28.998000000000001</v>
      </c>
      <c r="CQ1573">
        <v>4.8680000000000003</v>
      </c>
      <c r="CR1573">
        <v>0</v>
      </c>
      <c r="CS1573">
        <v>198.42400000000001</v>
      </c>
      <c r="CT1573">
        <v>22460</v>
      </c>
      <c r="CU1573">
        <v>703</v>
      </c>
      <c r="CV1573">
        <v>16</v>
      </c>
      <c r="CW1573">
        <v>0</v>
      </c>
      <c r="CX1573">
        <v>23179</v>
      </c>
      <c r="CY1573">
        <v>0</v>
      </c>
      <c r="CZ1573">
        <v>0</v>
      </c>
      <c r="DA1573">
        <v>0</v>
      </c>
      <c r="DB1573">
        <v>0</v>
      </c>
      <c r="DC1573">
        <v>0</v>
      </c>
    </row>
    <row r="1574" spans="1:107" x14ac:dyDescent="0.45">
      <c r="A1574">
        <v>2024</v>
      </c>
      <c r="B1574">
        <v>5</v>
      </c>
      <c r="C1574" t="s">
        <v>185</v>
      </c>
      <c r="D1574">
        <v>5416</v>
      </c>
      <c r="E1574" t="s">
        <v>467</v>
      </c>
      <c r="F1574" t="s">
        <v>323</v>
      </c>
      <c r="G1574" t="s">
        <v>244</v>
      </c>
      <c r="H1574">
        <v>166.286</v>
      </c>
      <c r="I1574">
        <v>42.237000000000002</v>
      </c>
      <c r="J1574">
        <v>6.8570000000000002</v>
      </c>
      <c r="K1574" t="s">
        <v>324</v>
      </c>
      <c r="L1574">
        <v>215.38</v>
      </c>
      <c r="M1574">
        <v>23162</v>
      </c>
      <c r="N1574">
        <v>905</v>
      </c>
      <c r="O1574">
        <v>38</v>
      </c>
      <c r="P1574" t="s">
        <v>324</v>
      </c>
      <c r="Q1574">
        <v>24105</v>
      </c>
      <c r="R1574" t="s">
        <v>324</v>
      </c>
      <c r="S1574" t="s">
        <v>324</v>
      </c>
      <c r="T1574" t="s">
        <v>324</v>
      </c>
      <c r="U1574" t="s">
        <v>324</v>
      </c>
      <c r="V1574">
        <v>0</v>
      </c>
      <c r="W1574" t="s">
        <v>324</v>
      </c>
      <c r="X1574" t="s">
        <v>324</v>
      </c>
      <c r="Y1574" t="s">
        <v>324</v>
      </c>
      <c r="Z1574" t="s">
        <v>324</v>
      </c>
      <c r="AA1574">
        <v>0</v>
      </c>
      <c r="AB1574" t="s">
        <v>324</v>
      </c>
      <c r="AC1574" t="s">
        <v>324</v>
      </c>
      <c r="AD1574" t="s">
        <v>324</v>
      </c>
      <c r="AE1574" t="s">
        <v>324</v>
      </c>
      <c r="AF1574">
        <v>0</v>
      </c>
      <c r="AG1574" t="s">
        <v>324</v>
      </c>
      <c r="AH1574" t="s">
        <v>324</v>
      </c>
      <c r="AI1574" t="s">
        <v>324</v>
      </c>
      <c r="AJ1574" t="s">
        <v>324</v>
      </c>
      <c r="AK1574">
        <v>0</v>
      </c>
      <c r="AL1574" t="s">
        <v>324</v>
      </c>
      <c r="AM1574" t="s">
        <v>324</v>
      </c>
      <c r="AN1574" t="s">
        <v>324</v>
      </c>
      <c r="AO1574" t="s">
        <v>324</v>
      </c>
      <c r="AP1574">
        <v>0</v>
      </c>
      <c r="AQ1574" t="s">
        <v>324</v>
      </c>
      <c r="AR1574" t="s">
        <v>324</v>
      </c>
      <c r="AS1574" t="s">
        <v>324</v>
      </c>
      <c r="AT1574" t="s">
        <v>324</v>
      </c>
      <c r="AU1574">
        <v>0</v>
      </c>
      <c r="AV1574" t="s">
        <v>324</v>
      </c>
      <c r="AW1574" t="s">
        <v>324</v>
      </c>
      <c r="AX1574" t="s">
        <v>324</v>
      </c>
      <c r="AY1574" t="s">
        <v>324</v>
      </c>
      <c r="AZ1574">
        <v>0</v>
      </c>
      <c r="BA1574" t="s">
        <v>324</v>
      </c>
      <c r="BB1574" t="s">
        <v>324</v>
      </c>
      <c r="BC1574" t="s">
        <v>324</v>
      </c>
      <c r="BD1574" t="s">
        <v>324</v>
      </c>
      <c r="BE1574">
        <v>0</v>
      </c>
      <c r="BF1574" t="s">
        <v>324</v>
      </c>
      <c r="BG1574" t="s">
        <v>324</v>
      </c>
      <c r="BH1574" t="s">
        <v>324</v>
      </c>
      <c r="BI1574" t="s">
        <v>324</v>
      </c>
      <c r="BJ1574">
        <v>0</v>
      </c>
      <c r="BK1574">
        <v>7.0000000000000001E-3</v>
      </c>
      <c r="BL1574">
        <v>2E-3</v>
      </c>
      <c r="BM1574">
        <v>0</v>
      </c>
      <c r="BN1574" t="s">
        <v>324</v>
      </c>
      <c r="BO1574">
        <v>8.9999999999999993E-3</v>
      </c>
      <c r="BP1574">
        <v>5</v>
      </c>
      <c r="BQ1574">
        <v>1</v>
      </c>
      <c r="BR1574">
        <v>0</v>
      </c>
      <c r="BS1574" t="s">
        <v>324</v>
      </c>
      <c r="BT1574">
        <v>6</v>
      </c>
      <c r="BU1574" t="s">
        <v>324</v>
      </c>
      <c r="BV1574" t="s">
        <v>324</v>
      </c>
      <c r="BW1574" t="s">
        <v>324</v>
      </c>
      <c r="BX1574" t="s">
        <v>324</v>
      </c>
      <c r="BY1574">
        <v>0</v>
      </c>
      <c r="BZ1574">
        <v>6.0000000000000001E-3</v>
      </c>
      <c r="CA1574">
        <v>0.4</v>
      </c>
      <c r="CB1574" t="s">
        <v>324</v>
      </c>
      <c r="CC1574" t="s">
        <v>324</v>
      </c>
      <c r="CD1574">
        <v>0.40600000000000003</v>
      </c>
      <c r="CE1574">
        <v>1</v>
      </c>
      <c r="CF1574">
        <v>1</v>
      </c>
      <c r="CG1574" t="s">
        <v>324</v>
      </c>
      <c r="CH1574" t="s">
        <v>324</v>
      </c>
      <c r="CI1574">
        <v>2</v>
      </c>
      <c r="CJ1574" t="s">
        <v>324</v>
      </c>
      <c r="CK1574" t="s">
        <v>324</v>
      </c>
      <c r="CL1574" t="s">
        <v>324</v>
      </c>
      <c r="CM1574" t="s">
        <v>324</v>
      </c>
      <c r="CN1574">
        <v>0</v>
      </c>
      <c r="CO1574">
        <v>166.29900000000001</v>
      </c>
      <c r="CP1574">
        <v>42.639000000000003</v>
      </c>
      <c r="CQ1574">
        <v>6.8570000000000002</v>
      </c>
      <c r="CR1574">
        <v>0</v>
      </c>
      <c r="CS1574">
        <v>215.79499999999999</v>
      </c>
      <c r="CT1574">
        <v>23168</v>
      </c>
      <c r="CU1574">
        <v>907</v>
      </c>
      <c r="CV1574">
        <v>38</v>
      </c>
      <c r="CW1574">
        <v>0</v>
      </c>
      <c r="CX1574">
        <v>24113</v>
      </c>
      <c r="CY1574">
        <v>0</v>
      </c>
      <c r="CZ1574">
        <v>0</v>
      </c>
      <c r="DA1574">
        <v>0</v>
      </c>
      <c r="DB1574">
        <v>0</v>
      </c>
      <c r="DC1574">
        <v>0</v>
      </c>
    </row>
    <row r="1575" spans="1:107" x14ac:dyDescent="0.45">
      <c r="A1575">
        <v>2024</v>
      </c>
      <c r="B1575">
        <v>5</v>
      </c>
      <c r="C1575" t="s">
        <v>185</v>
      </c>
      <c r="D1575">
        <v>6235</v>
      </c>
      <c r="E1575" t="s">
        <v>589</v>
      </c>
      <c r="F1575" t="s">
        <v>323</v>
      </c>
      <c r="G1575" t="s">
        <v>244</v>
      </c>
      <c r="H1575">
        <v>1.7330000000000001</v>
      </c>
      <c r="I1575" t="s">
        <v>324</v>
      </c>
      <c r="J1575" t="s">
        <v>324</v>
      </c>
      <c r="K1575" t="s">
        <v>324</v>
      </c>
      <c r="L1575">
        <v>1.7330000000000001</v>
      </c>
      <c r="M1575">
        <v>284</v>
      </c>
      <c r="N1575" t="s">
        <v>324</v>
      </c>
      <c r="O1575" t="s">
        <v>324</v>
      </c>
      <c r="P1575" t="s">
        <v>324</v>
      </c>
      <c r="Q1575">
        <v>284</v>
      </c>
      <c r="R1575" t="s">
        <v>324</v>
      </c>
      <c r="S1575" t="s">
        <v>324</v>
      </c>
      <c r="T1575" t="s">
        <v>324</v>
      </c>
      <c r="U1575" t="s">
        <v>324</v>
      </c>
      <c r="V1575">
        <v>0</v>
      </c>
      <c r="W1575" t="s">
        <v>324</v>
      </c>
      <c r="X1575" t="s">
        <v>324</v>
      </c>
      <c r="Y1575" t="s">
        <v>324</v>
      </c>
      <c r="Z1575" t="s">
        <v>324</v>
      </c>
      <c r="AA1575">
        <v>0</v>
      </c>
      <c r="AB1575" t="s">
        <v>324</v>
      </c>
      <c r="AC1575" t="s">
        <v>324</v>
      </c>
      <c r="AD1575" t="s">
        <v>324</v>
      </c>
      <c r="AE1575" t="s">
        <v>324</v>
      </c>
      <c r="AF1575">
        <v>0</v>
      </c>
      <c r="AG1575" t="s">
        <v>324</v>
      </c>
      <c r="AH1575" t="s">
        <v>324</v>
      </c>
      <c r="AI1575" t="s">
        <v>324</v>
      </c>
      <c r="AJ1575" t="s">
        <v>324</v>
      </c>
      <c r="AK1575">
        <v>0</v>
      </c>
      <c r="AL1575" t="s">
        <v>324</v>
      </c>
      <c r="AM1575" t="s">
        <v>324</v>
      </c>
      <c r="AN1575" t="s">
        <v>324</v>
      </c>
      <c r="AO1575" t="s">
        <v>324</v>
      </c>
      <c r="AP1575">
        <v>0</v>
      </c>
      <c r="AQ1575" t="s">
        <v>324</v>
      </c>
      <c r="AR1575" t="s">
        <v>324</v>
      </c>
      <c r="AS1575" t="s">
        <v>324</v>
      </c>
      <c r="AT1575" t="s">
        <v>324</v>
      </c>
      <c r="AU1575">
        <v>0</v>
      </c>
      <c r="AV1575" t="s">
        <v>324</v>
      </c>
      <c r="AW1575" t="s">
        <v>324</v>
      </c>
      <c r="AX1575" t="s">
        <v>324</v>
      </c>
      <c r="AY1575" t="s">
        <v>324</v>
      </c>
      <c r="AZ1575">
        <v>0</v>
      </c>
      <c r="BA1575" t="s">
        <v>324</v>
      </c>
      <c r="BB1575" t="s">
        <v>324</v>
      </c>
      <c r="BC1575" t="s">
        <v>324</v>
      </c>
      <c r="BD1575" t="s">
        <v>324</v>
      </c>
      <c r="BE1575">
        <v>0</v>
      </c>
      <c r="BF1575" t="s">
        <v>324</v>
      </c>
      <c r="BG1575" t="s">
        <v>324</v>
      </c>
      <c r="BH1575" t="s">
        <v>324</v>
      </c>
      <c r="BI1575" t="s">
        <v>324</v>
      </c>
      <c r="BJ1575">
        <v>0</v>
      </c>
      <c r="BK1575" t="s">
        <v>324</v>
      </c>
      <c r="BL1575" t="s">
        <v>324</v>
      </c>
      <c r="BM1575" t="s">
        <v>324</v>
      </c>
      <c r="BN1575" t="s">
        <v>324</v>
      </c>
      <c r="BO1575">
        <v>0</v>
      </c>
      <c r="BP1575" t="s">
        <v>324</v>
      </c>
      <c r="BQ1575" t="s">
        <v>324</v>
      </c>
      <c r="BR1575" t="s">
        <v>324</v>
      </c>
      <c r="BS1575" t="s">
        <v>324</v>
      </c>
      <c r="BT1575">
        <v>0</v>
      </c>
      <c r="BU1575" t="s">
        <v>324</v>
      </c>
      <c r="BV1575" t="s">
        <v>324</v>
      </c>
      <c r="BW1575" t="s">
        <v>324</v>
      </c>
      <c r="BX1575" t="s">
        <v>324</v>
      </c>
      <c r="BY1575">
        <v>0</v>
      </c>
      <c r="BZ1575" t="s">
        <v>324</v>
      </c>
      <c r="CA1575" t="s">
        <v>324</v>
      </c>
      <c r="CB1575" t="s">
        <v>324</v>
      </c>
      <c r="CC1575" t="s">
        <v>324</v>
      </c>
      <c r="CD1575">
        <v>0</v>
      </c>
      <c r="CE1575" t="s">
        <v>324</v>
      </c>
      <c r="CF1575" t="s">
        <v>324</v>
      </c>
      <c r="CG1575" t="s">
        <v>324</v>
      </c>
      <c r="CH1575" t="s">
        <v>324</v>
      </c>
      <c r="CI1575">
        <v>0</v>
      </c>
      <c r="CJ1575" t="s">
        <v>324</v>
      </c>
      <c r="CK1575" t="s">
        <v>324</v>
      </c>
      <c r="CL1575" t="s">
        <v>324</v>
      </c>
      <c r="CM1575" t="s">
        <v>324</v>
      </c>
      <c r="CN1575">
        <v>0</v>
      </c>
      <c r="CO1575">
        <v>1.7330000000000001</v>
      </c>
      <c r="CP1575" t="s">
        <v>179</v>
      </c>
      <c r="CQ1575" t="s">
        <v>179</v>
      </c>
      <c r="CR1575">
        <v>0</v>
      </c>
      <c r="CS1575">
        <v>1.7330000000000001</v>
      </c>
      <c r="CT1575">
        <v>284</v>
      </c>
      <c r="CU1575">
        <v>0</v>
      </c>
      <c r="CV1575">
        <v>0</v>
      </c>
      <c r="CW1575">
        <v>0</v>
      </c>
      <c r="CX1575">
        <v>284</v>
      </c>
      <c r="CY1575">
        <v>0</v>
      </c>
      <c r="CZ1575">
        <v>0</v>
      </c>
      <c r="DA1575">
        <v>0</v>
      </c>
      <c r="DB1575">
        <v>0</v>
      </c>
      <c r="DC1575">
        <v>0</v>
      </c>
    </row>
    <row r="1576" spans="1:107" x14ac:dyDescent="0.45">
      <c r="A1576">
        <v>2024</v>
      </c>
      <c r="B1576">
        <v>5</v>
      </c>
      <c r="C1576" t="s">
        <v>185</v>
      </c>
      <c r="D1576">
        <v>9837</v>
      </c>
      <c r="E1576" t="s">
        <v>468</v>
      </c>
      <c r="F1576" t="s">
        <v>323</v>
      </c>
      <c r="G1576" t="s">
        <v>244</v>
      </c>
      <c r="H1576">
        <v>3.9129999999999998</v>
      </c>
      <c r="I1576" t="s">
        <v>324</v>
      </c>
      <c r="J1576" t="s">
        <v>324</v>
      </c>
      <c r="K1576" t="s">
        <v>324</v>
      </c>
      <c r="L1576">
        <v>3.9129999999999998</v>
      </c>
      <c r="M1576">
        <v>523</v>
      </c>
      <c r="N1576" t="s">
        <v>324</v>
      </c>
      <c r="O1576" t="s">
        <v>324</v>
      </c>
      <c r="P1576" t="s">
        <v>324</v>
      </c>
      <c r="Q1576">
        <v>523</v>
      </c>
      <c r="R1576" t="s">
        <v>324</v>
      </c>
      <c r="S1576" t="s">
        <v>324</v>
      </c>
      <c r="T1576" t="s">
        <v>324</v>
      </c>
      <c r="U1576" t="s">
        <v>324</v>
      </c>
      <c r="V1576">
        <v>0</v>
      </c>
      <c r="W1576" t="s">
        <v>324</v>
      </c>
      <c r="X1576" t="s">
        <v>324</v>
      </c>
      <c r="Y1576" t="s">
        <v>324</v>
      </c>
      <c r="Z1576" t="s">
        <v>324</v>
      </c>
      <c r="AA1576">
        <v>0</v>
      </c>
      <c r="AB1576">
        <v>247.964</v>
      </c>
      <c r="AC1576" t="s">
        <v>324</v>
      </c>
      <c r="AD1576" t="s">
        <v>324</v>
      </c>
      <c r="AE1576" t="s">
        <v>324</v>
      </c>
      <c r="AF1576">
        <v>247.964</v>
      </c>
      <c r="AG1576" t="s">
        <v>324</v>
      </c>
      <c r="AH1576" t="s">
        <v>324</v>
      </c>
      <c r="AI1576" t="s">
        <v>324</v>
      </c>
      <c r="AJ1576" t="s">
        <v>324</v>
      </c>
      <c r="AK1576">
        <v>0</v>
      </c>
      <c r="AL1576" t="s">
        <v>324</v>
      </c>
      <c r="AM1576" t="s">
        <v>324</v>
      </c>
      <c r="AN1576" t="s">
        <v>324</v>
      </c>
      <c r="AO1576" t="s">
        <v>324</v>
      </c>
      <c r="AP1576">
        <v>0</v>
      </c>
      <c r="AQ1576" t="s">
        <v>324</v>
      </c>
      <c r="AR1576" t="s">
        <v>324</v>
      </c>
      <c r="AS1576" t="s">
        <v>324</v>
      </c>
      <c r="AT1576" t="s">
        <v>324</v>
      </c>
      <c r="AU1576">
        <v>0</v>
      </c>
      <c r="AV1576" t="s">
        <v>324</v>
      </c>
      <c r="AW1576" t="s">
        <v>324</v>
      </c>
      <c r="AX1576" t="s">
        <v>324</v>
      </c>
      <c r="AY1576" t="s">
        <v>324</v>
      </c>
      <c r="AZ1576">
        <v>0</v>
      </c>
      <c r="BA1576" t="s">
        <v>324</v>
      </c>
      <c r="BB1576" t="s">
        <v>324</v>
      </c>
      <c r="BC1576" t="s">
        <v>324</v>
      </c>
      <c r="BD1576" t="s">
        <v>324</v>
      </c>
      <c r="BE1576">
        <v>0</v>
      </c>
      <c r="BF1576" t="s">
        <v>324</v>
      </c>
      <c r="BG1576" t="s">
        <v>324</v>
      </c>
      <c r="BH1576" t="s">
        <v>324</v>
      </c>
      <c r="BI1576" t="s">
        <v>324</v>
      </c>
      <c r="BJ1576">
        <v>0</v>
      </c>
      <c r="BK1576" t="s">
        <v>324</v>
      </c>
      <c r="BL1576" t="s">
        <v>324</v>
      </c>
      <c r="BM1576" t="s">
        <v>324</v>
      </c>
      <c r="BN1576" t="s">
        <v>324</v>
      </c>
      <c r="BO1576">
        <v>0</v>
      </c>
      <c r="BP1576" t="s">
        <v>324</v>
      </c>
      <c r="BQ1576" t="s">
        <v>324</v>
      </c>
      <c r="BR1576" t="s">
        <v>324</v>
      </c>
      <c r="BS1576" t="s">
        <v>324</v>
      </c>
      <c r="BT1576">
        <v>0</v>
      </c>
      <c r="BU1576" t="s">
        <v>324</v>
      </c>
      <c r="BV1576" t="s">
        <v>324</v>
      </c>
      <c r="BW1576" t="s">
        <v>324</v>
      </c>
      <c r="BX1576" t="s">
        <v>324</v>
      </c>
      <c r="BY1576">
        <v>0</v>
      </c>
      <c r="BZ1576" t="s">
        <v>324</v>
      </c>
      <c r="CA1576" t="s">
        <v>324</v>
      </c>
      <c r="CB1576" t="s">
        <v>324</v>
      </c>
      <c r="CC1576" t="s">
        <v>324</v>
      </c>
      <c r="CD1576">
        <v>0</v>
      </c>
      <c r="CE1576" t="s">
        <v>324</v>
      </c>
      <c r="CF1576" t="s">
        <v>324</v>
      </c>
      <c r="CG1576" t="s">
        <v>324</v>
      </c>
      <c r="CH1576" t="s">
        <v>324</v>
      </c>
      <c r="CI1576">
        <v>0</v>
      </c>
      <c r="CJ1576" t="s">
        <v>324</v>
      </c>
      <c r="CK1576" t="s">
        <v>324</v>
      </c>
      <c r="CL1576" t="s">
        <v>324</v>
      </c>
      <c r="CM1576" t="s">
        <v>324</v>
      </c>
      <c r="CN1576">
        <v>0</v>
      </c>
      <c r="CO1576">
        <v>3.9129999999999998</v>
      </c>
      <c r="CP1576" t="s">
        <v>179</v>
      </c>
      <c r="CQ1576" t="s">
        <v>179</v>
      </c>
      <c r="CR1576">
        <v>0</v>
      </c>
      <c r="CS1576">
        <v>3.9129999999999998</v>
      </c>
      <c r="CT1576">
        <v>523</v>
      </c>
      <c r="CU1576">
        <v>0</v>
      </c>
      <c r="CV1576">
        <v>0</v>
      </c>
      <c r="CW1576">
        <v>0</v>
      </c>
      <c r="CX1576">
        <v>523</v>
      </c>
      <c r="CY1576">
        <v>247.964</v>
      </c>
      <c r="CZ1576">
        <v>0</v>
      </c>
      <c r="DA1576">
        <v>0</v>
      </c>
      <c r="DB1576">
        <v>0</v>
      </c>
      <c r="DC1576">
        <v>247.964</v>
      </c>
    </row>
    <row r="1577" spans="1:107" x14ac:dyDescent="0.45">
      <c r="A1577">
        <v>2024</v>
      </c>
      <c r="B1577">
        <v>5</v>
      </c>
      <c r="C1577" t="s">
        <v>185</v>
      </c>
      <c r="D1577">
        <v>16496</v>
      </c>
      <c r="E1577" t="s">
        <v>469</v>
      </c>
      <c r="F1577" t="s">
        <v>323</v>
      </c>
      <c r="G1577" t="s">
        <v>244</v>
      </c>
      <c r="H1577">
        <v>2.61</v>
      </c>
      <c r="I1577">
        <v>5.5E-2</v>
      </c>
      <c r="J1577">
        <v>0.2</v>
      </c>
      <c r="K1577">
        <v>0</v>
      </c>
      <c r="L1577">
        <v>2.8650000000000002</v>
      </c>
      <c r="M1577">
        <v>363</v>
      </c>
      <c r="N1577">
        <v>2</v>
      </c>
      <c r="O1577">
        <v>1</v>
      </c>
      <c r="P1577">
        <v>0</v>
      </c>
      <c r="Q1577">
        <v>366</v>
      </c>
      <c r="R1577" t="s">
        <v>324</v>
      </c>
      <c r="S1577" t="s">
        <v>324</v>
      </c>
      <c r="T1577" t="s">
        <v>324</v>
      </c>
      <c r="U1577" t="s">
        <v>324</v>
      </c>
      <c r="V1577">
        <v>0</v>
      </c>
      <c r="W1577" t="s">
        <v>324</v>
      </c>
      <c r="X1577" t="s">
        <v>324</v>
      </c>
      <c r="Y1577" t="s">
        <v>324</v>
      </c>
      <c r="Z1577" t="s">
        <v>324</v>
      </c>
      <c r="AA1577">
        <v>0</v>
      </c>
      <c r="AB1577">
        <v>164.36500000000001</v>
      </c>
      <c r="AC1577">
        <v>2.262</v>
      </c>
      <c r="AD1577">
        <v>0</v>
      </c>
      <c r="AE1577">
        <v>0</v>
      </c>
      <c r="AF1577">
        <v>166.62700000000001</v>
      </c>
      <c r="AG1577" t="s">
        <v>324</v>
      </c>
      <c r="AH1577" t="s">
        <v>324</v>
      </c>
      <c r="AI1577" t="s">
        <v>324</v>
      </c>
      <c r="AJ1577" t="s">
        <v>324</v>
      </c>
      <c r="AK1577">
        <v>0</v>
      </c>
      <c r="AL1577" t="s">
        <v>324</v>
      </c>
      <c r="AM1577" t="s">
        <v>324</v>
      </c>
      <c r="AN1577" t="s">
        <v>324</v>
      </c>
      <c r="AO1577" t="s">
        <v>324</v>
      </c>
      <c r="AP1577">
        <v>0</v>
      </c>
      <c r="AQ1577" t="s">
        <v>324</v>
      </c>
      <c r="AR1577" t="s">
        <v>324</v>
      </c>
      <c r="AS1577" t="s">
        <v>324</v>
      </c>
      <c r="AT1577" t="s">
        <v>324</v>
      </c>
      <c r="AU1577">
        <v>0</v>
      </c>
      <c r="AV1577" t="s">
        <v>324</v>
      </c>
      <c r="AW1577" t="s">
        <v>324</v>
      </c>
      <c r="AX1577" t="s">
        <v>324</v>
      </c>
      <c r="AY1577" t="s">
        <v>324</v>
      </c>
      <c r="AZ1577">
        <v>0</v>
      </c>
      <c r="BA1577" t="s">
        <v>324</v>
      </c>
      <c r="BB1577" t="s">
        <v>324</v>
      </c>
      <c r="BC1577" t="s">
        <v>324</v>
      </c>
      <c r="BD1577" t="s">
        <v>324</v>
      </c>
      <c r="BE1577">
        <v>0</v>
      </c>
      <c r="BF1577" t="s">
        <v>324</v>
      </c>
      <c r="BG1577" t="s">
        <v>324</v>
      </c>
      <c r="BH1577" t="s">
        <v>324</v>
      </c>
      <c r="BI1577" t="s">
        <v>324</v>
      </c>
      <c r="BJ1577">
        <v>0</v>
      </c>
      <c r="BK1577" t="s">
        <v>324</v>
      </c>
      <c r="BL1577" t="s">
        <v>324</v>
      </c>
      <c r="BM1577" t="s">
        <v>324</v>
      </c>
      <c r="BN1577" t="s">
        <v>324</v>
      </c>
      <c r="BO1577">
        <v>0</v>
      </c>
      <c r="BP1577" t="s">
        <v>324</v>
      </c>
      <c r="BQ1577" t="s">
        <v>324</v>
      </c>
      <c r="BR1577" t="s">
        <v>324</v>
      </c>
      <c r="BS1577" t="s">
        <v>324</v>
      </c>
      <c r="BT1577">
        <v>0</v>
      </c>
      <c r="BU1577" t="s">
        <v>324</v>
      </c>
      <c r="BV1577" t="s">
        <v>324</v>
      </c>
      <c r="BW1577" t="s">
        <v>324</v>
      </c>
      <c r="BX1577" t="s">
        <v>324</v>
      </c>
      <c r="BY1577">
        <v>0</v>
      </c>
      <c r="BZ1577" t="s">
        <v>324</v>
      </c>
      <c r="CA1577" t="s">
        <v>324</v>
      </c>
      <c r="CB1577" t="s">
        <v>324</v>
      </c>
      <c r="CC1577" t="s">
        <v>324</v>
      </c>
      <c r="CD1577">
        <v>0</v>
      </c>
      <c r="CE1577" t="s">
        <v>324</v>
      </c>
      <c r="CF1577" t="s">
        <v>324</v>
      </c>
      <c r="CG1577" t="s">
        <v>324</v>
      </c>
      <c r="CH1577" t="s">
        <v>324</v>
      </c>
      <c r="CI1577">
        <v>0</v>
      </c>
      <c r="CJ1577" t="s">
        <v>324</v>
      </c>
      <c r="CK1577" t="s">
        <v>324</v>
      </c>
      <c r="CL1577" t="s">
        <v>324</v>
      </c>
      <c r="CM1577" t="s">
        <v>324</v>
      </c>
      <c r="CN1577">
        <v>0</v>
      </c>
      <c r="CO1577">
        <v>2.61</v>
      </c>
      <c r="CP1577">
        <v>5.5E-2</v>
      </c>
      <c r="CQ1577">
        <v>0.2</v>
      </c>
      <c r="CR1577">
        <v>0</v>
      </c>
      <c r="CS1577">
        <v>2.8650000000000002</v>
      </c>
      <c r="CT1577">
        <v>363</v>
      </c>
      <c r="CU1577">
        <v>2</v>
      </c>
      <c r="CV1577">
        <v>1</v>
      </c>
      <c r="CW1577">
        <v>0</v>
      </c>
      <c r="CX1577">
        <v>366</v>
      </c>
      <c r="CY1577">
        <v>164.36500000000001</v>
      </c>
      <c r="CZ1577">
        <v>2.262</v>
      </c>
      <c r="DA1577">
        <v>0</v>
      </c>
      <c r="DB1577">
        <v>0</v>
      </c>
      <c r="DC1577">
        <v>166.62700000000001</v>
      </c>
    </row>
    <row r="1578" spans="1:107" x14ac:dyDescent="0.45">
      <c r="A1578">
        <v>2024</v>
      </c>
      <c r="B1578">
        <v>5</v>
      </c>
      <c r="C1578" t="s">
        <v>185</v>
      </c>
      <c r="D1578">
        <v>19876</v>
      </c>
      <c r="E1578" t="s">
        <v>470</v>
      </c>
      <c r="F1578" t="s">
        <v>323</v>
      </c>
      <c r="G1578" t="s">
        <v>244</v>
      </c>
      <c r="H1578">
        <v>4.891</v>
      </c>
      <c r="I1578">
        <v>0.98099999999999998</v>
      </c>
      <c r="J1578" t="s">
        <v>324</v>
      </c>
      <c r="K1578" t="s">
        <v>324</v>
      </c>
      <c r="L1578">
        <v>5.8719999999999999</v>
      </c>
      <c r="M1578">
        <v>666</v>
      </c>
      <c r="N1578">
        <v>27</v>
      </c>
      <c r="O1578" t="s">
        <v>324</v>
      </c>
      <c r="P1578" t="s">
        <v>324</v>
      </c>
      <c r="Q1578">
        <v>693</v>
      </c>
      <c r="R1578" t="s">
        <v>324</v>
      </c>
      <c r="S1578" t="s">
        <v>324</v>
      </c>
      <c r="T1578" t="s">
        <v>324</v>
      </c>
      <c r="U1578" t="s">
        <v>324</v>
      </c>
      <c r="V1578">
        <v>0</v>
      </c>
      <c r="W1578" t="s">
        <v>324</v>
      </c>
      <c r="X1578" t="s">
        <v>324</v>
      </c>
      <c r="Y1578" t="s">
        <v>324</v>
      </c>
      <c r="Z1578" t="s">
        <v>324</v>
      </c>
      <c r="AA1578">
        <v>0</v>
      </c>
      <c r="AB1578" t="s">
        <v>324</v>
      </c>
      <c r="AC1578" t="s">
        <v>324</v>
      </c>
      <c r="AD1578" t="s">
        <v>324</v>
      </c>
      <c r="AE1578" t="s">
        <v>324</v>
      </c>
      <c r="AF1578">
        <v>0</v>
      </c>
      <c r="AG1578" t="s">
        <v>324</v>
      </c>
      <c r="AH1578" t="s">
        <v>324</v>
      </c>
      <c r="AI1578" t="s">
        <v>324</v>
      </c>
      <c r="AJ1578" t="s">
        <v>324</v>
      </c>
      <c r="AK1578">
        <v>0</v>
      </c>
      <c r="AL1578" t="s">
        <v>324</v>
      </c>
      <c r="AM1578" t="s">
        <v>324</v>
      </c>
      <c r="AN1578" t="s">
        <v>324</v>
      </c>
      <c r="AO1578" t="s">
        <v>324</v>
      </c>
      <c r="AP1578">
        <v>0</v>
      </c>
      <c r="AQ1578" t="s">
        <v>324</v>
      </c>
      <c r="AR1578" t="s">
        <v>324</v>
      </c>
      <c r="AS1578" t="s">
        <v>324</v>
      </c>
      <c r="AT1578" t="s">
        <v>324</v>
      </c>
      <c r="AU1578">
        <v>0</v>
      </c>
      <c r="AV1578" t="s">
        <v>324</v>
      </c>
      <c r="AW1578" t="s">
        <v>324</v>
      </c>
      <c r="AX1578" t="s">
        <v>324</v>
      </c>
      <c r="AY1578" t="s">
        <v>324</v>
      </c>
      <c r="AZ1578">
        <v>0</v>
      </c>
      <c r="BA1578" t="s">
        <v>324</v>
      </c>
      <c r="BB1578" t="s">
        <v>324</v>
      </c>
      <c r="BC1578" t="s">
        <v>324</v>
      </c>
      <c r="BD1578" t="s">
        <v>324</v>
      </c>
      <c r="BE1578">
        <v>0</v>
      </c>
      <c r="BF1578" t="s">
        <v>324</v>
      </c>
      <c r="BG1578" t="s">
        <v>324</v>
      </c>
      <c r="BH1578" t="s">
        <v>324</v>
      </c>
      <c r="BI1578" t="s">
        <v>324</v>
      </c>
      <c r="BJ1578">
        <v>0</v>
      </c>
      <c r="BK1578">
        <v>4.5999999999999999E-2</v>
      </c>
      <c r="BL1578">
        <v>4.5999999999999999E-2</v>
      </c>
      <c r="BM1578" t="s">
        <v>324</v>
      </c>
      <c r="BN1578" t="s">
        <v>324</v>
      </c>
      <c r="BO1578">
        <v>9.1999999999999998E-2</v>
      </c>
      <c r="BP1578">
        <v>112</v>
      </c>
      <c r="BQ1578">
        <v>15</v>
      </c>
      <c r="BR1578" t="s">
        <v>324</v>
      </c>
      <c r="BS1578" t="s">
        <v>324</v>
      </c>
      <c r="BT1578">
        <v>127</v>
      </c>
      <c r="BU1578" t="s">
        <v>324</v>
      </c>
      <c r="BV1578" t="s">
        <v>324</v>
      </c>
      <c r="BW1578" t="s">
        <v>324</v>
      </c>
      <c r="BX1578" t="s">
        <v>324</v>
      </c>
      <c r="BY1578">
        <v>0</v>
      </c>
      <c r="BZ1578" t="s">
        <v>324</v>
      </c>
      <c r="CA1578" t="s">
        <v>324</v>
      </c>
      <c r="CB1578" t="s">
        <v>324</v>
      </c>
      <c r="CC1578" t="s">
        <v>324</v>
      </c>
      <c r="CD1578">
        <v>0</v>
      </c>
      <c r="CE1578" t="s">
        <v>324</v>
      </c>
      <c r="CF1578" t="s">
        <v>324</v>
      </c>
      <c r="CG1578" t="s">
        <v>324</v>
      </c>
      <c r="CH1578" t="s">
        <v>324</v>
      </c>
      <c r="CI1578">
        <v>0</v>
      </c>
      <c r="CJ1578" t="s">
        <v>324</v>
      </c>
      <c r="CK1578" t="s">
        <v>324</v>
      </c>
      <c r="CL1578" t="s">
        <v>324</v>
      </c>
      <c r="CM1578" t="s">
        <v>324</v>
      </c>
      <c r="CN1578">
        <v>0</v>
      </c>
      <c r="CO1578">
        <v>4.9370000000000003</v>
      </c>
      <c r="CP1578">
        <v>1.0269999999999999</v>
      </c>
      <c r="CQ1578" t="s">
        <v>179</v>
      </c>
      <c r="CR1578">
        <v>0</v>
      </c>
      <c r="CS1578">
        <v>5.9640000000000004</v>
      </c>
      <c r="CT1578">
        <v>778</v>
      </c>
      <c r="CU1578">
        <v>42</v>
      </c>
      <c r="CV1578">
        <v>0</v>
      </c>
      <c r="CW1578">
        <v>0</v>
      </c>
      <c r="CX1578">
        <v>820</v>
      </c>
      <c r="CY1578">
        <v>0</v>
      </c>
      <c r="CZ1578">
        <v>0</v>
      </c>
      <c r="DA1578">
        <v>0</v>
      </c>
      <c r="DB1578">
        <v>0</v>
      </c>
      <c r="DC1578">
        <v>0</v>
      </c>
    </row>
    <row r="1579" spans="1:107" x14ac:dyDescent="0.45">
      <c r="A1579">
        <v>2024</v>
      </c>
      <c r="B1579">
        <v>5</v>
      </c>
      <c r="C1579" t="s">
        <v>185</v>
      </c>
      <c r="D1579">
        <v>24889</v>
      </c>
      <c r="E1579" t="s">
        <v>471</v>
      </c>
      <c r="F1579" t="s">
        <v>323</v>
      </c>
      <c r="G1579" t="s">
        <v>244</v>
      </c>
      <c r="H1579">
        <v>6.5359999999999996</v>
      </c>
      <c r="I1579" t="s">
        <v>324</v>
      </c>
      <c r="J1579" t="s">
        <v>324</v>
      </c>
      <c r="K1579" t="s">
        <v>324</v>
      </c>
      <c r="L1579">
        <v>6.5359999999999996</v>
      </c>
      <c r="M1579">
        <v>817</v>
      </c>
      <c r="N1579" t="s">
        <v>324</v>
      </c>
      <c r="O1579" t="s">
        <v>324</v>
      </c>
      <c r="P1579" t="s">
        <v>324</v>
      </c>
      <c r="Q1579">
        <v>817</v>
      </c>
      <c r="R1579">
        <v>0.23</v>
      </c>
      <c r="S1579" t="s">
        <v>324</v>
      </c>
      <c r="T1579" t="s">
        <v>324</v>
      </c>
      <c r="U1579" t="s">
        <v>324</v>
      </c>
      <c r="V1579">
        <v>0.23</v>
      </c>
      <c r="W1579">
        <v>146</v>
      </c>
      <c r="X1579" t="s">
        <v>324</v>
      </c>
      <c r="Y1579" t="s">
        <v>324</v>
      </c>
      <c r="Z1579" t="s">
        <v>324</v>
      </c>
      <c r="AA1579">
        <v>146</v>
      </c>
      <c r="AB1579" t="s">
        <v>324</v>
      </c>
      <c r="AC1579" t="s">
        <v>324</v>
      </c>
      <c r="AD1579" t="s">
        <v>324</v>
      </c>
      <c r="AE1579" t="s">
        <v>324</v>
      </c>
      <c r="AF1579">
        <v>0</v>
      </c>
      <c r="AG1579" t="s">
        <v>324</v>
      </c>
      <c r="AH1579" t="s">
        <v>324</v>
      </c>
      <c r="AI1579" t="s">
        <v>324</v>
      </c>
      <c r="AJ1579" t="s">
        <v>324</v>
      </c>
      <c r="AK1579">
        <v>0</v>
      </c>
      <c r="AL1579" t="s">
        <v>324</v>
      </c>
      <c r="AM1579" t="s">
        <v>324</v>
      </c>
      <c r="AN1579" t="s">
        <v>324</v>
      </c>
      <c r="AO1579" t="s">
        <v>324</v>
      </c>
      <c r="AP1579">
        <v>0</v>
      </c>
      <c r="AQ1579" t="s">
        <v>324</v>
      </c>
      <c r="AR1579" t="s">
        <v>324</v>
      </c>
      <c r="AS1579" t="s">
        <v>324</v>
      </c>
      <c r="AT1579" t="s">
        <v>324</v>
      </c>
      <c r="AU1579">
        <v>0</v>
      </c>
      <c r="AV1579" t="s">
        <v>324</v>
      </c>
      <c r="AW1579" t="s">
        <v>324</v>
      </c>
      <c r="AX1579" t="s">
        <v>324</v>
      </c>
      <c r="AY1579" t="s">
        <v>324</v>
      </c>
      <c r="AZ1579">
        <v>0</v>
      </c>
      <c r="BA1579" t="s">
        <v>324</v>
      </c>
      <c r="BB1579" t="s">
        <v>324</v>
      </c>
      <c r="BC1579" t="s">
        <v>324</v>
      </c>
      <c r="BD1579" t="s">
        <v>324</v>
      </c>
      <c r="BE1579">
        <v>0</v>
      </c>
      <c r="BF1579" t="s">
        <v>324</v>
      </c>
      <c r="BG1579" t="s">
        <v>324</v>
      </c>
      <c r="BH1579" t="s">
        <v>324</v>
      </c>
      <c r="BI1579" t="s">
        <v>324</v>
      </c>
      <c r="BJ1579">
        <v>0</v>
      </c>
      <c r="BK1579" t="s">
        <v>324</v>
      </c>
      <c r="BL1579" t="s">
        <v>324</v>
      </c>
      <c r="BM1579" t="s">
        <v>324</v>
      </c>
      <c r="BN1579" t="s">
        <v>324</v>
      </c>
      <c r="BO1579">
        <v>0</v>
      </c>
      <c r="BP1579" t="s">
        <v>324</v>
      </c>
      <c r="BQ1579" t="s">
        <v>324</v>
      </c>
      <c r="BR1579" t="s">
        <v>324</v>
      </c>
      <c r="BS1579" t="s">
        <v>324</v>
      </c>
      <c r="BT1579">
        <v>0</v>
      </c>
      <c r="BU1579" t="s">
        <v>324</v>
      </c>
      <c r="BV1579" t="s">
        <v>324</v>
      </c>
      <c r="BW1579" t="s">
        <v>324</v>
      </c>
      <c r="BX1579" t="s">
        <v>324</v>
      </c>
      <c r="BY1579">
        <v>0</v>
      </c>
      <c r="BZ1579" t="s">
        <v>324</v>
      </c>
      <c r="CA1579" t="s">
        <v>324</v>
      </c>
      <c r="CB1579" t="s">
        <v>324</v>
      </c>
      <c r="CC1579" t="s">
        <v>324</v>
      </c>
      <c r="CD1579">
        <v>0</v>
      </c>
      <c r="CE1579" t="s">
        <v>324</v>
      </c>
      <c r="CF1579" t="s">
        <v>324</v>
      </c>
      <c r="CG1579" t="s">
        <v>324</v>
      </c>
      <c r="CH1579" t="s">
        <v>324</v>
      </c>
      <c r="CI1579">
        <v>0</v>
      </c>
      <c r="CJ1579" t="s">
        <v>324</v>
      </c>
      <c r="CK1579" t="s">
        <v>324</v>
      </c>
      <c r="CL1579" t="s">
        <v>324</v>
      </c>
      <c r="CM1579" t="s">
        <v>324</v>
      </c>
      <c r="CN1579">
        <v>0</v>
      </c>
      <c r="CO1579">
        <v>6.766</v>
      </c>
      <c r="CP1579" t="s">
        <v>179</v>
      </c>
      <c r="CQ1579" t="s">
        <v>179</v>
      </c>
      <c r="CR1579">
        <v>0</v>
      </c>
      <c r="CS1579">
        <v>6.766</v>
      </c>
      <c r="CT1579">
        <v>963</v>
      </c>
      <c r="CU1579">
        <v>0</v>
      </c>
      <c r="CV1579">
        <v>0</v>
      </c>
      <c r="CW1579">
        <v>0</v>
      </c>
      <c r="CX1579">
        <v>963</v>
      </c>
      <c r="CY1579">
        <v>0</v>
      </c>
      <c r="CZ1579">
        <v>0</v>
      </c>
      <c r="DA1579">
        <v>0</v>
      </c>
      <c r="DB1579">
        <v>0</v>
      </c>
      <c r="DC1579">
        <v>0</v>
      </c>
    </row>
    <row r="1580" spans="1:107" x14ac:dyDescent="0.45">
      <c r="A1580">
        <v>2024</v>
      </c>
      <c r="B1580">
        <v>5</v>
      </c>
      <c r="C1580" t="s">
        <v>185</v>
      </c>
      <c r="D1580">
        <v>99999</v>
      </c>
      <c r="E1580" t="s">
        <v>329</v>
      </c>
      <c r="F1580" t="s">
        <v>323</v>
      </c>
      <c r="H1580">
        <v>29.67</v>
      </c>
      <c r="I1580">
        <v>2.367</v>
      </c>
      <c r="J1580" t="s">
        <v>324</v>
      </c>
      <c r="K1580" t="s">
        <v>324</v>
      </c>
      <c r="L1580">
        <v>32.036999999999999</v>
      </c>
      <c r="M1580" t="s">
        <v>324</v>
      </c>
      <c r="N1580" t="s">
        <v>324</v>
      </c>
      <c r="O1580" t="s">
        <v>324</v>
      </c>
      <c r="P1580" t="s">
        <v>324</v>
      </c>
      <c r="Q1580" t="s">
        <v>324</v>
      </c>
      <c r="R1580" t="s">
        <v>324</v>
      </c>
      <c r="S1580" t="s">
        <v>324</v>
      </c>
      <c r="T1580" t="s">
        <v>324</v>
      </c>
      <c r="U1580" t="s">
        <v>324</v>
      </c>
      <c r="V1580" t="s">
        <v>324</v>
      </c>
      <c r="W1580" t="s">
        <v>324</v>
      </c>
      <c r="X1580" t="s">
        <v>324</v>
      </c>
      <c r="Y1580" t="s">
        <v>324</v>
      </c>
      <c r="Z1580" t="s">
        <v>324</v>
      </c>
      <c r="AA1580" t="s">
        <v>324</v>
      </c>
      <c r="AB1580" t="s">
        <v>324</v>
      </c>
      <c r="AC1580" t="s">
        <v>324</v>
      </c>
      <c r="AD1580" t="s">
        <v>324</v>
      </c>
      <c r="AE1580" t="s">
        <v>324</v>
      </c>
      <c r="AF1580" t="s">
        <v>324</v>
      </c>
      <c r="AG1580" t="s">
        <v>324</v>
      </c>
      <c r="AH1580" t="s">
        <v>324</v>
      </c>
      <c r="AI1580" t="s">
        <v>324</v>
      </c>
      <c r="AJ1580" t="s">
        <v>324</v>
      </c>
      <c r="AK1580" t="s">
        <v>324</v>
      </c>
      <c r="AL1580" t="s">
        <v>324</v>
      </c>
      <c r="AM1580" t="s">
        <v>324</v>
      </c>
      <c r="AN1580" t="s">
        <v>324</v>
      </c>
      <c r="AO1580" t="s">
        <v>324</v>
      </c>
      <c r="AP1580" t="s">
        <v>324</v>
      </c>
      <c r="AQ1580" t="s">
        <v>324</v>
      </c>
      <c r="AR1580" t="s">
        <v>324</v>
      </c>
      <c r="AS1580" t="s">
        <v>324</v>
      </c>
      <c r="AT1580" t="s">
        <v>324</v>
      </c>
      <c r="AU1580" t="s">
        <v>324</v>
      </c>
      <c r="AV1580" t="s">
        <v>324</v>
      </c>
      <c r="AW1580" t="s">
        <v>324</v>
      </c>
      <c r="AX1580" t="s">
        <v>324</v>
      </c>
      <c r="AY1580" t="s">
        <v>324</v>
      </c>
      <c r="AZ1580" t="s">
        <v>324</v>
      </c>
      <c r="BA1580" t="s">
        <v>324</v>
      </c>
      <c r="BB1580" t="s">
        <v>324</v>
      </c>
      <c r="BC1580" t="s">
        <v>324</v>
      </c>
      <c r="BD1580" t="s">
        <v>324</v>
      </c>
      <c r="BE1580" t="s">
        <v>324</v>
      </c>
      <c r="BF1580" t="s">
        <v>324</v>
      </c>
      <c r="BG1580" t="s">
        <v>324</v>
      </c>
      <c r="BH1580" t="s">
        <v>324</v>
      </c>
      <c r="BI1580" t="s">
        <v>324</v>
      </c>
      <c r="BJ1580" t="s">
        <v>324</v>
      </c>
      <c r="BK1580" t="s">
        <v>324</v>
      </c>
      <c r="BL1580" t="s">
        <v>324</v>
      </c>
      <c r="BM1580" t="s">
        <v>324</v>
      </c>
      <c r="BN1580" t="s">
        <v>324</v>
      </c>
      <c r="BO1580" t="s">
        <v>324</v>
      </c>
      <c r="BP1580" t="s">
        <v>324</v>
      </c>
      <c r="BQ1580" t="s">
        <v>324</v>
      </c>
      <c r="BR1580" t="s">
        <v>324</v>
      </c>
      <c r="BS1580" t="s">
        <v>324</v>
      </c>
      <c r="BT1580" t="s">
        <v>324</v>
      </c>
      <c r="BU1580" t="s">
        <v>324</v>
      </c>
      <c r="BV1580" t="s">
        <v>324</v>
      </c>
      <c r="BW1580" t="s">
        <v>324</v>
      </c>
      <c r="BX1580" t="s">
        <v>324</v>
      </c>
      <c r="BY1580" t="s">
        <v>324</v>
      </c>
      <c r="BZ1580" t="s">
        <v>324</v>
      </c>
      <c r="CA1580" t="s">
        <v>324</v>
      </c>
      <c r="CB1580" t="s">
        <v>324</v>
      </c>
      <c r="CC1580" t="s">
        <v>324</v>
      </c>
      <c r="CD1580" t="s">
        <v>324</v>
      </c>
      <c r="CE1580" t="s">
        <v>324</v>
      </c>
      <c r="CF1580" t="s">
        <v>324</v>
      </c>
      <c r="CG1580" t="s">
        <v>324</v>
      </c>
      <c r="CH1580" t="s">
        <v>324</v>
      </c>
      <c r="CI1580" t="s">
        <v>324</v>
      </c>
      <c r="CJ1580" t="s">
        <v>324</v>
      </c>
      <c r="CK1580" t="s">
        <v>324</v>
      </c>
      <c r="CL1580" t="s">
        <v>324</v>
      </c>
      <c r="CM1580" t="s">
        <v>324</v>
      </c>
      <c r="CN1580" t="s">
        <v>324</v>
      </c>
      <c r="CO1580">
        <v>29.67</v>
      </c>
      <c r="CP1580">
        <v>2.367</v>
      </c>
      <c r="CQ1580" t="s">
        <v>324</v>
      </c>
      <c r="CR1580" t="s">
        <v>324</v>
      </c>
      <c r="CS1580">
        <v>32.036999999999999</v>
      </c>
      <c r="CT1580" t="s">
        <v>324</v>
      </c>
      <c r="CU1580" t="s">
        <v>324</v>
      </c>
      <c r="CV1580" t="s">
        <v>324</v>
      </c>
      <c r="CW1580" t="s">
        <v>324</v>
      </c>
      <c r="CX1580" t="s">
        <v>324</v>
      </c>
      <c r="CY1580" t="s">
        <v>324</v>
      </c>
      <c r="CZ1580" t="s">
        <v>324</v>
      </c>
      <c r="DA1580" t="s">
        <v>324</v>
      </c>
      <c r="DB1580" t="s">
        <v>324</v>
      </c>
      <c r="DC1580" t="s">
        <v>324</v>
      </c>
    </row>
    <row r="1581" spans="1:107" x14ac:dyDescent="0.45">
      <c r="A1581">
        <v>2024</v>
      </c>
      <c r="B1581">
        <v>5</v>
      </c>
      <c r="C1581" t="s">
        <v>188</v>
      </c>
      <c r="D1581">
        <v>12090</v>
      </c>
      <c r="E1581" t="s">
        <v>472</v>
      </c>
      <c r="F1581" t="s">
        <v>323</v>
      </c>
      <c r="G1581" t="s">
        <v>244</v>
      </c>
      <c r="H1581">
        <v>0.08</v>
      </c>
      <c r="I1581" t="s">
        <v>324</v>
      </c>
      <c r="J1581" t="s">
        <v>324</v>
      </c>
      <c r="K1581" t="s">
        <v>324</v>
      </c>
      <c r="L1581">
        <v>0.08</v>
      </c>
      <c r="M1581">
        <v>7</v>
      </c>
      <c r="N1581" t="s">
        <v>324</v>
      </c>
      <c r="O1581" t="s">
        <v>324</v>
      </c>
      <c r="P1581" t="s">
        <v>324</v>
      </c>
      <c r="Q1581">
        <v>7</v>
      </c>
      <c r="R1581" t="s">
        <v>324</v>
      </c>
      <c r="S1581" t="s">
        <v>324</v>
      </c>
      <c r="T1581" t="s">
        <v>324</v>
      </c>
      <c r="U1581" t="s">
        <v>324</v>
      </c>
      <c r="V1581">
        <v>0</v>
      </c>
      <c r="W1581" t="s">
        <v>324</v>
      </c>
      <c r="X1581" t="s">
        <v>324</v>
      </c>
      <c r="Y1581" t="s">
        <v>324</v>
      </c>
      <c r="Z1581" t="s">
        <v>324</v>
      </c>
      <c r="AA1581">
        <v>0</v>
      </c>
      <c r="AB1581">
        <v>4.3099999999999996</v>
      </c>
      <c r="AC1581" t="s">
        <v>324</v>
      </c>
      <c r="AD1581" t="s">
        <v>324</v>
      </c>
      <c r="AE1581" t="s">
        <v>324</v>
      </c>
      <c r="AF1581">
        <v>4.3099999999999996</v>
      </c>
      <c r="AG1581" t="s">
        <v>324</v>
      </c>
      <c r="AH1581" t="s">
        <v>324</v>
      </c>
      <c r="AI1581" t="s">
        <v>324</v>
      </c>
      <c r="AJ1581" t="s">
        <v>324</v>
      </c>
      <c r="AK1581">
        <v>0</v>
      </c>
      <c r="AL1581" t="s">
        <v>324</v>
      </c>
      <c r="AM1581" t="s">
        <v>324</v>
      </c>
      <c r="AN1581" t="s">
        <v>324</v>
      </c>
      <c r="AO1581" t="s">
        <v>324</v>
      </c>
      <c r="AP1581">
        <v>0</v>
      </c>
      <c r="AQ1581" t="s">
        <v>324</v>
      </c>
      <c r="AR1581" t="s">
        <v>324</v>
      </c>
      <c r="AS1581" t="s">
        <v>324</v>
      </c>
      <c r="AT1581" t="s">
        <v>324</v>
      </c>
      <c r="AU1581">
        <v>0</v>
      </c>
      <c r="AV1581" t="s">
        <v>324</v>
      </c>
      <c r="AW1581" t="s">
        <v>324</v>
      </c>
      <c r="AX1581" t="s">
        <v>324</v>
      </c>
      <c r="AY1581" t="s">
        <v>324</v>
      </c>
      <c r="AZ1581">
        <v>0</v>
      </c>
      <c r="BA1581" t="s">
        <v>324</v>
      </c>
      <c r="BB1581" t="s">
        <v>324</v>
      </c>
      <c r="BC1581" t="s">
        <v>324</v>
      </c>
      <c r="BD1581" t="s">
        <v>324</v>
      </c>
      <c r="BE1581">
        <v>0</v>
      </c>
      <c r="BF1581" t="s">
        <v>324</v>
      </c>
      <c r="BG1581" t="s">
        <v>324</v>
      </c>
      <c r="BH1581" t="s">
        <v>324</v>
      </c>
      <c r="BI1581" t="s">
        <v>324</v>
      </c>
      <c r="BJ1581">
        <v>0</v>
      </c>
      <c r="BK1581" t="s">
        <v>324</v>
      </c>
      <c r="BL1581" t="s">
        <v>324</v>
      </c>
      <c r="BM1581" t="s">
        <v>324</v>
      </c>
      <c r="BN1581" t="s">
        <v>324</v>
      </c>
      <c r="BO1581">
        <v>0</v>
      </c>
      <c r="BP1581" t="s">
        <v>324</v>
      </c>
      <c r="BQ1581" t="s">
        <v>324</v>
      </c>
      <c r="BR1581" t="s">
        <v>324</v>
      </c>
      <c r="BS1581" t="s">
        <v>324</v>
      </c>
      <c r="BT1581">
        <v>0</v>
      </c>
      <c r="BU1581" t="s">
        <v>324</v>
      </c>
      <c r="BV1581" t="s">
        <v>324</v>
      </c>
      <c r="BW1581" t="s">
        <v>324</v>
      </c>
      <c r="BX1581" t="s">
        <v>324</v>
      </c>
      <c r="BY1581">
        <v>0</v>
      </c>
      <c r="BZ1581" t="s">
        <v>324</v>
      </c>
      <c r="CA1581" t="s">
        <v>324</v>
      </c>
      <c r="CB1581" t="s">
        <v>324</v>
      </c>
      <c r="CC1581" t="s">
        <v>324</v>
      </c>
      <c r="CD1581">
        <v>0</v>
      </c>
      <c r="CE1581" t="s">
        <v>324</v>
      </c>
      <c r="CF1581" t="s">
        <v>324</v>
      </c>
      <c r="CG1581" t="s">
        <v>324</v>
      </c>
      <c r="CH1581" t="s">
        <v>324</v>
      </c>
      <c r="CI1581">
        <v>0</v>
      </c>
      <c r="CJ1581" t="s">
        <v>324</v>
      </c>
      <c r="CK1581" t="s">
        <v>324</v>
      </c>
      <c r="CL1581" t="s">
        <v>324</v>
      </c>
      <c r="CM1581" t="s">
        <v>324</v>
      </c>
      <c r="CN1581">
        <v>0</v>
      </c>
      <c r="CO1581">
        <v>0.08</v>
      </c>
      <c r="CP1581" t="s">
        <v>179</v>
      </c>
      <c r="CQ1581" t="s">
        <v>179</v>
      </c>
      <c r="CR1581">
        <v>0</v>
      </c>
      <c r="CS1581">
        <v>0.08</v>
      </c>
      <c r="CT1581">
        <v>7</v>
      </c>
      <c r="CU1581">
        <v>0</v>
      </c>
      <c r="CV1581">
        <v>0</v>
      </c>
      <c r="CW1581">
        <v>0</v>
      </c>
      <c r="CX1581">
        <v>7</v>
      </c>
      <c r="CY1581">
        <v>4.3099999999999996</v>
      </c>
      <c r="CZ1581">
        <v>0</v>
      </c>
      <c r="DA1581">
        <v>0</v>
      </c>
      <c r="DB1581">
        <v>0</v>
      </c>
      <c r="DC1581">
        <v>4.3099999999999996</v>
      </c>
    </row>
    <row r="1582" spans="1:107" x14ac:dyDescent="0.45">
      <c r="A1582">
        <v>2024</v>
      </c>
      <c r="B1582">
        <v>5</v>
      </c>
      <c r="C1582" t="s">
        <v>188</v>
      </c>
      <c r="D1582">
        <v>12301</v>
      </c>
      <c r="E1582" t="s">
        <v>473</v>
      </c>
      <c r="F1582" t="s">
        <v>323</v>
      </c>
      <c r="G1582" t="s">
        <v>244</v>
      </c>
      <c r="H1582">
        <v>9.1999999999999998E-2</v>
      </c>
      <c r="I1582" t="s">
        <v>324</v>
      </c>
      <c r="J1582" t="s">
        <v>324</v>
      </c>
      <c r="K1582" t="s">
        <v>324</v>
      </c>
      <c r="L1582">
        <v>9.1999999999999998E-2</v>
      </c>
      <c r="M1582">
        <v>12</v>
      </c>
      <c r="N1582" t="s">
        <v>324</v>
      </c>
      <c r="O1582" t="s">
        <v>324</v>
      </c>
      <c r="P1582" t="s">
        <v>324</v>
      </c>
      <c r="Q1582">
        <v>12</v>
      </c>
      <c r="R1582" t="s">
        <v>324</v>
      </c>
      <c r="S1582" t="s">
        <v>324</v>
      </c>
      <c r="T1582" t="s">
        <v>324</v>
      </c>
      <c r="U1582" t="s">
        <v>324</v>
      </c>
      <c r="V1582">
        <v>0</v>
      </c>
      <c r="W1582" t="s">
        <v>324</v>
      </c>
      <c r="X1582" t="s">
        <v>324</v>
      </c>
      <c r="Y1582" t="s">
        <v>324</v>
      </c>
      <c r="Z1582" t="s">
        <v>324</v>
      </c>
      <c r="AA1582">
        <v>0</v>
      </c>
      <c r="AB1582">
        <v>3.0609999999999999</v>
      </c>
      <c r="AC1582" t="s">
        <v>324</v>
      </c>
      <c r="AD1582" t="s">
        <v>324</v>
      </c>
      <c r="AE1582" t="s">
        <v>324</v>
      </c>
      <c r="AF1582">
        <v>3.0609999999999999</v>
      </c>
      <c r="AG1582" t="s">
        <v>324</v>
      </c>
      <c r="AH1582" t="s">
        <v>324</v>
      </c>
      <c r="AI1582" t="s">
        <v>324</v>
      </c>
      <c r="AJ1582" t="s">
        <v>324</v>
      </c>
      <c r="AK1582">
        <v>0</v>
      </c>
      <c r="AL1582" t="s">
        <v>324</v>
      </c>
      <c r="AM1582" t="s">
        <v>324</v>
      </c>
      <c r="AN1582" t="s">
        <v>324</v>
      </c>
      <c r="AO1582" t="s">
        <v>324</v>
      </c>
      <c r="AP1582">
        <v>0</v>
      </c>
      <c r="AQ1582" t="s">
        <v>324</v>
      </c>
      <c r="AR1582" t="s">
        <v>324</v>
      </c>
      <c r="AS1582" t="s">
        <v>324</v>
      </c>
      <c r="AT1582" t="s">
        <v>324</v>
      </c>
      <c r="AU1582">
        <v>0</v>
      </c>
      <c r="AV1582" t="s">
        <v>324</v>
      </c>
      <c r="AW1582" t="s">
        <v>324</v>
      </c>
      <c r="AX1582" t="s">
        <v>324</v>
      </c>
      <c r="AY1582" t="s">
        <v>324</v>
      </c>
      <c r="AZ1582">
        <v>0</v>
      </c>
      <c r="BA1582" t="s">
        <v>324</v>
      </c>
      <c r="BB1582" t="s">
        <v>324</v>
      </c>
      <c r="BC1582" t="s">
        <v>324</v>
      </c>
      <c r="BD1582" t="s">
        <v>324</v>
      </c>
      <c r="BE1582">
        <v>0</v>
      </c>
      <c r="BF1582" t="s">
        <v>324</v>
      </c>
      <c r="BG1582" t="s">
        <v>324</v>
      </c>
      <c r="BH1582" t="s">
        <v>324</v>
      </c>
      <c r="BI1582" t="s">
        <v>324</v>
      </c>
      <c r="BJ1582">
        <v>0</v>
      </c>
      <c r="BK1582">
        <v>8.5999999999999993E-2</v>
      </c>
      <c r="BL1582" t="s">
        <v>324</v>
      </c>
      <c r="BM1582">
        <v>0.06</v>
      </c>
      <c r="BN1582" t="s">
        <v>324</v>
      </c>
      <c r="BO1582">
        <v>0.14599999999999999</v>
      </c>
      <c r="BP1582">
        <v>5</v>
      </c>
      <c r="BQ1582" t="s">
        <v>324</v>
      </c>
      <c r="BR1582">
        <v>2</v>
      </c>
      <c r="BS1582" t="s">
        <v>324</v>
      </c>
      <c r="BT1582">
        <v>7</v>
      </c>
      <c r="BU1582">
        <v>0.15</v>
      </c>
      <c r="BV1582" t="s">
        <v>324</v>
      </c>
      <c r="BW1582">
        <v>0</v>
      </c>
      <c r="BX1582" t="s">
        <v>324</v>
      </c>
      <c r="BY1582">
        <v>0.15</v>
      </c>
      <c r="BZ1582" t="s">
        <v>324</v>
      </c>
      <c r="CA1582" t="s">
        <v>324</v>
      </c>
      <c r="CB1582" t="s">
        <v>324</v>
      </c>
      <c r="CC1582" t="s">
        <v>324</v>
      </c>
      <c r="CD1582">
        <v>0</v>
      </c>
      <c r="CE1582" t="s">
        <v>324</v>
      </c>
      <c r="CF1582" t="s">
        <v>324</v>
      </c>
      <c r="CG1582" t="s">
        <v>324</v>
      </c>
      <c r="CH1582" t="s">
        <v>324</v>
      </c>
      <c r="CI1582">
        <v>0</v>
      </c>
      <c r="CJ1582" t="s">
        <v>324</v>
      </c>
      <c r="CK1582" t="s">
        <v>324</v>
      </c>
      <c r="CL1582" t="s">
        <v>324</v>
      </c>
      <c r="CM1582" t="s">
        <v>324</v>
      </c>
      <c r="CN1582">
        <v>0</v>
      </c>
      <c r="CO1582">
        <v>0.17799999999999999</v>
      </c>
      <c r="CP1582" t="s">
        <v>179</v>
      </c>
      <c r="CQ1582">
        <v>0.06</v>
      </c>
      <c r="CR1582">
        <v>0</v>
      </c>
      <c r="CS1582">
        <v>0.23799999999999999</v>
      </c>
      <c r="CT1582">
        <v>17</v>
      </c>
      <c r="CU1582">
        <v>0</v>
      </c>
      <c r="CV1582">
        <v>2</v>
      </c>
      <c r="CW1582">
        <v>0</v>
      </c>
      <c r="CX1582">
        <v>19</v>
      </c>
      <c r="CY1582">
        <v>3.2109999999999999</v>
      </c>
      <c r="CZ1582">
        <v>0</v>
      </c>
      <c r="DA1582">
        <v>0</v>
      </c>
      <c r="DB1582">
        <v>0</v>
      </c>
      <c r="DC1582">
        <v>3.2109999999999999</v>
      </c>
    </row>
    <row r="1583" spans="1:107" x14ac:dyDescent="0.45">
      <c r="A1583">
        <v>2024</v>
      </c>
      <c r="B1583">
        <v>5</v>
      </c>
      <c r="C1583" t="s">
        <v>188</v>
      </c>
      <c r="D1583">
        <v>14232</v>
      </c>
      <c r="E1583" t="s">
        <v>446</v>
      </c>
      <c r="F1583" t="s">
        <v>323</v>
      </c>
      <c r="G1583" t="s">
        <v>244</v>
      </c>
      <c r="H1583">
        <v>5.1999999999999998E-2</v>
      </c>
      <c r="I1583">
        <v>0.156</v>
      </c>
      <c r="J1583">
        <v>0</v>
      </c>
      <c r="K1583">
        <v>0</v>
      </c>
      <c r="L1583">
        <v>0.20799999999999999</v>
      </c>
      <c r="M1583">
        <v>3</v>
      </c>
      <c r="N1583">
        <v>5</v>
      </c>
      <c r="O1583">
        <v>0</v>
      </c>
      <c r="P1583">
        <v>0</v>
      </c>
      <c r="Q1583">
        <v>8</v>
      </c>
      <c r="R1583">
        <v>0</v>
      </c>
      <c r="S1583">
        <v>0</v>
      </c>
      <c r="T1583">
        <v>0</v>
      </c>
      <c r="U1583">
        <v>0</v>
      </c>
      <c r="V1583">
        <v>0</v>
      </c>
      <c r="W1583">
        <v>0</v>
      </c>
      <c r="X1583">
        <v>0</v>
      </c>
      <c r="Y1583">
        <v>0</v>
      </c>
      <c r="Z1583">
        <v>0</v>
      </c>
      <c r="AA1583">
        <v>0</v>
      </c>
      <c r="AB1583">
        <v>5.359</v>
      </c>
      <c r="AC1583">
        <v>10.207000000000001</v>
      </c>
      <c r="AD1583">
        <v>0</v>
      </c>
      <c r="AE1583">
        <v>0</v>
      </c>
      <c r="AF1583">
        <v>15.916</v>
      </c>
      <c r="AG1583">
        <v>0</v>
      </c>
      <c r="AH1583">
        <v>0</v>
      </c>
      <c r="AI1583">
        <v>0</v>
      </c>
      <c r="AJ1583">
        <v>0</v>
      </c>
      <c r="AK1583">
        <v>0</v>
      </c>
      <c r="AL1583">
        <v>0</v>
      </c>
      <c r="AM1583">
        <v>0</v>
      </c>
      <c r="AN1583">
        <v>0</v>
      </c>
      <c r="AO1583">
        <v>0</v>
      </c>
      <c r="AP1583">
        <v>0</v>
      </c>
      <c r="AQ1583">
        <v>0</v>
      </c>
      <c r="AR1583">
        <v>0</v>
      </c>
      <c r="AS1583">
        <v>0</v>
      </c>
      <c r="AT1583">
        <v>0</v>
      </c>
      <c r="AU1583">
        <v>0</v>
      </c>
      <c r="AV1583">
        <v>0</v>
      </c>
      <c r="AW1583">
        <v>0</v>
      </c>
      <c r="AX1583">
        <v>0</v>
      </c>
      <c r="AY1583">
        <v>0</v>
      </c>
      <c r="AZ1583">
        <v>0</v>
      </c>
      <c r="BA1583">
        <v>0</v>
      </c>
      <c r="BB1583">
        <v>0</v>
      </c>
      <c r="BC1583">
        <v>0</v>
      </c>
      <c r="BD1583">
        <v>0</v>
      </c>
      <c r="BE1583">
        <v>0</v>
      </c>
      <c r="BF1583">
        <v>0</v>
      </c>
      <c r="BG1583">
        <v>0</v>
      </c>
      <c r="BH1583">
        <v>0</v>
      </c>
      <c r="BI1583">
        <v>0</v>
      </c>
      <c r="BJ1583">
        <v>0</v>
      </c>
      <c r="BK1583">
        <v>1.2E-2</v>
      </c>
      <c r="BL1583">
        <v>0.03</v>
      </c>
      <c r="BM1583">
        <v>0</v>
      </c>
      <c r="BN1583">
        <v>0</v>
      </c>
      <c r="BO1583">
        <v>4.2000000000000003E-2</v>
      </c>
      <c r="BP1583">
        <v>1</v>
      </c>
      <c r="BQ1583">
        <v>1</v>
      </c>
      <c r="BR1583">
        <v>0</v>
      </c>
      <c r="BS1583">
        <v>0</v>
      </c>
      <c r="BT1583">
        <v>2</v>
      </c>
      <c r="BU1583">
        <v>0</v>
      </c>
      <c r="BV1583">
        <v>0</v>
      </c>
      <c r="BW1583">
        <v>0</v>
      </c>
      <c r="BX1583">
        <v>0</v>
      </c>
      <c r="BY1583">
        <v>0</v>
      </c>
      <c r="BZ1583">
        <v>0</v>
      </c>
      <c r="CA1583">
        <v>0</v>
      </c>
      <c r="CB1583">
        <v>0</v>
      </c>
      <c r="CC1583">
        <v>0</v>
      </c>
      <c r="CD1583">
        <v>0</v>
      </c>
      <c r="CE1583">
        <v>0</v>
      </c>
      <c r="CF1583">
        <v>0</v>
      </c>
      <c r="CG1583">
        <v>0</v>
      </c>
      <c r="CH1583">
        <v>0</v>
      </c>
      <c r="CI1583">
        <v>0</v>
      </c>
      <c r="CJ1583">
        <v>0</v>
      </c>
      <c r="CK1583">
        <v>0</v>
      </c>
      <c r="CL1583">
        <v>0</v>
      </c>
      <c r="CM1583">
        <v>0</v>
      </c>
      <c r="CN1583">
        <v>0</v>
      </c>
      <c r="CO1583">
        <v>6.4000000000000001E-2</v>
      </c>
      <c r="CP1583">
        <v>0.186</v>
      </c>
      <c r="CQ1583" t="s">
        <v>179</v>
      </c>
      <c r="CR1583">
        <v>0</v>
      </c>
      <c r="CS1583">
        <v>0.25</v>
      </c>
      <c r="CT1583">
        <v>4</v>
      </c>
      <c r="CU1583">
        <v>6</v>
      </c>
      <c r="CV1583">
        <v>0</v>
      </c>
      <c r="CW1583">
        <v>0</v>
      </c>
      <c r="CX1583">
        <v>10</v>
      </c>
      <c r="CY1583">
        <v>5.359</v>
      </c>
      <c r="CZ1583">
        <v>10.207000000000001</v>
      </c>
      <c r="DA1583">
        <v>0</v>
      </c>
      <c r="DB1583">
        <v>0</v>
      </c>
      <c r="DC1583">
        <v>15.566000000000001</v>
      </c>
    </row>
    <row r="1584" spans="1:107" x14ac:dyDescent="0.45">
      <c r="A1584">
        <v>2024</v>
      </c>
      <c r="B1584">
        <v>5</v>
      </c>
      <c r="C1584" t="s">
        <v>188</v>
      </c>
      <c r="D1584">
        <v>19790</v>
      </c>
      <c r="E1584" t="s">
        <v>474</v>
      </c>
      <c r="F1584" t="s">
        <v>323</v>
      </c>
      <c r="G1584" t="s">
        <v>244</v>
      </c>
      <c r="H1584">
        <v>6.4000000000000001E-2</v>
      </c>
      <c r="I1584" t="s">
        <v>324</v>
      </c>
      <c r="J1584" t="s">
        <v>324</v>
      </c>
      <c r="K1584" t="s">
        <v>324</v>
      </c>
      <c r="L1584">
        <v>6.4000000000000001E-2</v>
      </c>
      <c r="M1584">
        <v>7</v>
      </c>
      <c r="N1584" t="s">
        <v>324</v>
      </c>
      <c r="O1584" t="s">
        <v>324</v>
      </c>
      <c r="P1584" t="s">
        <v>324</v>
      </c>
      <c r="Q1584">
        <v>7</v>
      </c>
      <c r="R1584" t="s">
        <v>324</v>
      </c>
      <c r="S1584" t="s">
        <v>324</v>
      </c>
      <c r="T1584" t="s">
        <v>324</v>
      </c>
      <c r="U1584" t="s">
        <v>324</v>
      </c>
      <c r="V1584">
        <v>0</v>
      </c>
      <c r="W1584" t="s">
        <v>324</v>
      </c>
      <c r="X1584" t="s">
        <v>324</v>
      </c>
      <c r="Y1584" t="s">
        <v>324</v>
      </c>
      <c r="Z1584" t="s">
        <v>324</v>
      </c>
      <c r="AA1584">
        <v>0</v>
      </c>
      <c r="AB1584">
        <v>6.7969999999999997</v>
      </c>
      <c r="AC1584" t="s">
        <v>324</v>
      </c>
      <c r="AD1584" t="s">
        <v>324</v>
      </c>
      <c r="AE1584" t="s">
        <v>324</v>
      </c>
      <c r="AF1584">
        <v>6.7969999999999997</v>
      </c>
      <c r="AG1584" t="s">
        <v>324</v>
      </c>
      <c r="AH1584" t="s">
        <v>324</v>
      </c>
      <c r="AI1584" t="s">
        <v>324</v>
      </c>
      <c r="AJ1584" t="s">
        <v>324</v>
      </c>
      <c r="AK1584">
        <v>0</v>
      </c>
      <c r="AL1584" t="s">
        <v>324</v>
      </c>
      <c r="AM1584" t="s">
        <v>324</v>
      </c>
      <c r="AN1584" t="s">
        <v>324</v>
      </c>
      <c r="AO1584" t="s">
        <v>324</v>
      </c>
      <c r="AP1584">
        <v>0</v>
      </c>
      <c r="AQ1584" t="s">
        <v>324</v>
      </c>
      <c r="AR1584" t="s">
        <v>324</v>
      </c>
      <c r="AS1584" t="s">
        <v>324</v>
      </c>
      <c r="AT1584" t="s">
        <v>324</v>
      </c>
      <c r="AU1584">
        <v>0</v>
      </c>
      <c r="AV1584" t="s">
        <v>324</v>
      </c>
      <c r="AW1584" t="s">
        <v>324</v>
      </c>
      <c r="AX1584" t="s">
        <v>324</v>
      </c>
      <c r="AY1584" t="s">
        <v>324</v>
      </c>
      <c r="AZ1584">
        <v>0</v>
      </c>
      <c r="BA1584" t="s">
        <v>324</v>
      </c>
      <c r="BB1584" t="s">
        <v>324</v>
      </c>
      <c r="BC1584" t="s">
        <v>324</v>
      </c>
      <c r="BD1584" t="s">
        <v>324</v>
      </c>
      <c r="BE1584">
        <v>0</v>
      </c>
      <c r="BF1584" t="s">
        <v>324</v>
      </c>
      <c r="BG1584" t="s">
        <v>324</v>
      </c>
      <c r="BH1584" t="s">
        <v>324</v>
      </c>
      <c r="BI1584" t="s">
        <v>324</v>
      </c>
      <c r="BJ1584">
        <v>0</v>
      </c>
      <c r="BK1584">
        <v>4.0000000000000001E-3</v>
      </c>
      <c r="BL1584" t="s">
        <v>324</v>
      </c>
      <c r="BM1584" t="s">
        <v>324</v>
      </c>
      <c r="BN1584" t="s">
        <v>324</v>
      </c>
      <c r="BO1584">
        <v>4.0000000000000001E-3</v>
      </c>
      <c r="BP1584">
        <v>1</v>
      </c>
      <c r="BQ1584" t="s">
        <v>324</v>
      </c>
      <c r="BR1584" t="s">
        <v>324</v>
      </c>
      <c r="BS1584" t="s">
        <v>324</v>
      </c>
      <c r="BT1584">
        <v>1</v>
      </c>
      <c r="BU1584">
        <v>0.127</v>
      </c>
      <c r="BV1584" t="s">
        <v>324</v>
      </c>
      <c r="BW1584" t="s">
        <v>324</v>
      </c>
      <c r="BX1584" t="s">
        <v>324</v>
      </c>
      <c r="BY1584">
        <v>0.127</v>
      </c>
      <c r="BZ1584" t="s">
        <v>324</v>
      </c>
      <c r="CA1584" t="s">
        <v>324</v>
      </c>
      <c r="CB1584" t="s">
        <v>324</v>
      </c>
      <c r="CC1584" t="s">
        <v>324</v>
      </c>
      <c r="CD1584">
        <v>0</v>
      </c>
      <c r="CE1584" t="s">
        <v>324</v>
      </c>
      <c r="CF1584" t="s">
        <v>324</v>
      </c>
      <c r="CG1584" t="s">
        <v>324</v>
      </c>
      <c r="CH1584" t="s">
        <v>324</v>
      </c>
      <c r="CI1584">
        <v>0</v>
      </c>
      <c r="CJ1584" t="s">
        <v>324</v>
      </c>
      <c r="CK1584" t="s">
        <v>324</v>
      </c>
      <c r="CL1584" t="s">
        <v>324</v>
      </c>
      <c r="CM1584" t="s">
        <v>324</v>
      </c>
      <c r="CN1584">
        <v>0</v>
      </c>
      <c r="CO1584">
        <v>6.8000000000000005E-2</v>
      </c>
      <c r="CP1584" t="s">
        <v>179</v>
      </c>
      <c r="CQ1584" t="s">
        <v>179</v>
      </c>
      <c r="CR1584">
        <v>0</v>
      </c>
      <c r="CS1584">
        <v>6.8000000000000005E-2</v>
      </c>
      <c r="CT1584">
        <v>8</v>
      </c>
      <c r="CU1584">
        <v>0</v>
      </c>
      <c r="CV1584">
        <v>0</v>
      </c>
      <c r="CW1584">
        <v>0</v>
      </c>
      <c r="CX1584">
        <v>8</v>
      </c>
      <c r="CY1584">
        <v>6.9240000000000004</v>
      </c>
      <c r="CZ1584">
        <v>0</v>
      </c>
      <c r="DA1584">
        <v>0</v>
      </c>
      <c r="DB1584">
        <v>0</v>
      </c>
      <c r="DC1584">
        <v>6.9240000000000004</v>
      </c>
    </row>
    <row r="1585" spans="1:107" x14ac:dyDescent="0.45">
      <c r="A1585">
        <v>2024</v>
      </c>
      <c r="B1585">
        <v>5</v>
      </c>
      <c r="C1585" t="s">
        <v>188</v>
      </c>
      <c r="D1585">
        <v>20413</v>
      </c>
      <c r="E1585" t="s">
        <v>475</v>
      </c>
      <c r="F1585" t="s">
        <v>323</v>
      </c>
      <c r="G1585" t="s">
        <v>244</v>
      </c>
      <c r="H1585">
        <v>0.152</v>
      </c>
      <c r="I1585">
        <v>0.09</v>
      </c>
      <c r="J1585" t="s">
        <v>324</v>
      </c>
      <c r="K1585" t="s">
        <v>324</v>
      </c>
      <c r="L1585">
        <v>0.24199999999999999</v>
      </c>
      <c r="M1585">
        <v>6</v>
      </c>
      <c r="N1585">
        <v>2</v>
      </c>
      <c r="O1585" t="s">
        <v>324</v>
      </c>
      <c r="P1585" t="s">
        <v>324</v>
      </c>
      <c r="Q1585">
        <v>8</v>
      </c>
      <c r="R1585" t="s">
        <v>324</v>
      </c>
      <c r="S1585" t="s">
        <v>324</v>
      </c>
      <c r="T1585" t="s">
        <v>324</v>
      </c>
      <c r="U1585" t="s">
        <v>324</v>
      </c>
      <c r="V1585">
        <v>0</v>
      </c>
      <c r="W1585" t="s">
        <v>324</v>
      </c>
      <c r="X1585" t="s">
        <v>324</v>
      </c>
      <c r="Y1585" t="s">
        <v>324</v>
      </c>
      <c r="Z1585" t="s">
        <v>324</v>
      </c>
      <c r="AA1585">
        <v>0</v>
      </c>
      <c r="AB1585">
        <v>13.176</v>
      </c>
      <c r="AC1585">
        <v>12.254</v>
      </c>
      <c r="AD1585" t="s">
        <v>324</v>
      </c>
      <c r="AE1585" t="s">
        <v>324</v>
      </c>
      <c r="AF1585">
        <v>25.43</v>
      </c>
      <c r="AG1585" t="s">
        <v>324</v>
      </c>
      <c r="AH1585" t="s">
        <v>324</v>
      </c>
      <c r="AI1585" t="s">
        <v>324</v>
      </c>
      <c r="AJ1585" t="s">
        <v>324</v>
      </c>
      <c r="AK1585">
        <v>0</v>
      </c>
      <c r="AL1585" t="s">
        <v>324</v>
      </c>
      <c r="AM1585" t="s">
        <v>324</v>
      </c>
      <c r="AN1585" t="s">
        <v>324</v>
      </c>
      <c r="AO1585" t="s">
        <v>324</v>
      </c>
      <c r="AP1585">
        <v>0</v>
      </c>
      <c r="AQ1585" t="s">
        <v>324</v>
      </c>
      <c r="AR1585" t="s">
        <v>324</v>
      </c>
      <c r="AS1585" t="s">
        <v>324</v>
      </c>
      <c r="AT1585" t="s">
        <v>324</v>
      </c>
      <c r="AU1585">
        <v>0</v>
      </c>
      <c r="AV1585" t="s">
        <v>324</v>
      </c>
      <c r="AW1585" t="s">
        <v>324</v>
      </c>
      <c r="AX1585" t="s">
        <v>324</v>
      </c>
      <c r="AY1585" t="s">
        <v>324</v>
      </c>
      <c r="AZ1585">
        <v>0</v>
      </c>
      <c r="BA1585" t="s">
        <v>324</v>
      </c>
      <c r="BB1585" t="s">
        <v>324</v>
      </c>
      <c r="BC1585" t="s">
        <v>324</v>
      </c>
      <c r="BD1585" t="s">
        <v>324</v>
      </c>
      <c r="BE1585">
        <v>0</v>
      </c>
      <c r="BF1585" t="s">
        <v>324</v>
      </c>
      <c r="BG1585" t="s">
        <v>324</v>
      </c>
      <c r="BH1585" t="s">
        <v>324</v>
      </c>
      <c r="BI1585" t="s">
        <v>324</v>
      </c>
      <c r="BJ1585">
        <v>0</v>
      </c>
      <c r="BK1585">
        <v>0</v>
      </c>
      <c r="BL1585">
        <v>2E-3</v>
      </c>
      <c r="BM1585" t="s">
        <v>324</v>
      </c>
      <c r="BN1585" t="s">
        <v>324</v>
      </c>
      <c r="BO1585">
        <v>2E-3</v>
      </c>
      <c r="BP1585">
        <v>0</v>
      </c>
      <c r="BQ1585">
        <v>1</v>
      </c>
      <c r="BR1585" t="s">
        <v>324</v>
      </c>
      <c r="BS1585" t="s">
        <v>324</v>
      </c>
      <c r="BT1585">
        <v>1</v>
      </c>
      <c r="BU1585" t="s">
        <v>324</v>
      </c>
      <c r="BV1585" t="s">
        <v>324</v>
      </c>
      <c r="BW1585" t="s">
        <v>324</v>
      </c>
      <c r="BX1585" t="s">
        <v>324</v>
      </c>
      <c r="BY1585">
        <v>0</v>
      </c>
      <c r="BZ1585" t="s">
        <v>324</v>
      </c>
      <c r="CA1585" t="s">
        <v>324</v>
      </c>
      <c r="CB1585" t="s">
        <v>324</v>
      </c>
      <c r="CC1585" t="s">
        <v>324</v>
      </c>
      <c r="CD1585">
        <v>0</v>
      </c>
      <c r="CE1585" t="s">
        <v>324</v>
      </c>
      <c r="CF1585" t="s">
        <v>324</v>
      </c>
      <c r="CG1585" t="s">
        <v>324</v>
      </c>
      <c r="CH1585" t="s">
        <v>324</v>
      </c>
      <c r="CI1585">
        <v>0</v>
      </c>
      <c r="CJ1585">
        <v>0</v>
      </c>
      <c r="CK1585">
        <v>0</v>
      </c>
      <c r="CL1585" t="s">
        <v>324</v>
      </c>
      <c r="CM1585" t="s">
        <v>324</v>
      </c>
      <c r="CN1585">
        <v>0</v>
      </c>
      <c r="CO1585">
        <v>0.152</v>
      </c>
      <c r="CP1585">
        <v>9.1999999999999998E-2</v>
      </c>
      <c r="CQ1585" t="s">
        <v>179</v>
      </c>
      <c r="CR1585">
        <v>0</v>
      </c>
      <c r="CS1585">
        <v>0.24399999999999999</v>
      </c>
      <c r="CT1585">
        <v>6</v>
      </c>
      <c r="CU1585">
        <v>3</v>
      </c>
      <c r="CV1585">
        <v>0</v>
      </c>
      <c r="CW1585">
        <v>0</v>
      </c>
      <c r="CX1585">
        <v>9</v>
      </c>
      <c r="CY1585">
        <v>13.176</v>
      </c>
      <c r="CZ1585">
        <v>12.254</v>
      </c>
      <c r="DA1585">
        <v>0</v>
      </c>
      <c r="DB1585">
        <v>0</v>
      </c>
      <c r="DC1585">
        <v>25.43</v>
      </c>
    </row>
    <row r="1586" spans="1:107" x14ac:dyDescent="0.45">
      <c r="A1586">
        <v>2024</v>
      </c>
      <c r="B1586">
        <v>5</v>
      </c>
      <c r="C1586" t="s">
        <v>188</v>
      </c>
      <c r="D1586">
        <v>24949</v>
      </c>
      <c r="E1586" t="s">
        <v>476</v>
      </c>
      <c r="F1586" t="s">
        <v>323</v>
      </c>
      <c r="G1586" t="s">
        <v>247</v>
      </c>
      <c r="H1586">
        <v>0.45</v>
      </c>
      <c r="I1586" t="s">
        <v>324</v>
      </c>
      <c r="J1586" t="s">
        <v>324</v>
      </c>
      <c r="K1586" t="s">
        <v>324</v>
      </c>
      <c r="L1586">
        <v>0.45</v>
      </c>
      <c r="M1586">
        <v>36</v>
      </c>
      <c r="N1586" t="s">
        <v>324</v>
      </c>
      <c r="O1586" t="s">
        <v>324</v>
      </c>
      <c r="P1586" t="s">
        <v>324</v>
      </c>
      <c r="Q1586">
        <v>36</v>
      </c>
      <c r="R1586">
        <v>0.10100000000000001</v>
      </c>
      <c r="S1586" t="s">
        <v>324</v>
      </c>
      <c r="T1586" t="s">
        <v>324</v>
      </c>
      <c r="U1586" t="s">
        <v>324</v>
      </c>
      <c r="V1586">
        <v>0.10100000000000001</v>
      </c>
      <c r="W1586">
        <v>151</v>
      </c>
      <c r="X1586" t="s">
        <v>324</v>
      </c>
      <c r="Y1586" t="s">
        <v>324</v>
      </c>
      <c r="Z1586" t="s">
        <v>324</v>
      </c>
      <c r="AA1586">
        <v>151</v>
      </c>
      <c r="AB1586">
        <v>13.744</v>
      </c>
      <c r="AC1586" t="s">
        <v>324</v>
      </c>
      <c r="AD1586" t="s">
        <v>324</v>
      </c>
      <c r="AE1586" t="s">
        <v>324</v>
      </c>
      <c r="AF1586">
        <v>13.744</v>
      </c>
      <c r="AG1586" t="s">
        <v>324</v>
      </c>
      <c r="AH1586" t="s">
        <v>324</v>
      </c>
      <c r="AI1586" t="s">
        <v>324</v>
      </c>
      <c r="AJ1586" t="s">
        <v>324</v>
      </c>
      <c r="AK1586">
        <v>0</v>
      </c>
      <c r="AL1586" t="s">
        <v>324</v>
      </c>
      <c r="AM1586" t="s">
        <v>324</v>
      </c>
      <c r="AN1586" t="s">
        <v>324</v>
      </c>
      <c r="AO1586" t="s">
        <v>324</v>
      </c>
      <c r="AP1586">
        <v>0</v>
      </c>
      <c r="AQ1586" t="s">
        <v>324</v>
      </c>
      <c r="AR1586" t="s">
        <v>324</v>
      </c>
      <c r="AS1586" t="s">
        <v>324</v>
      </c>
      <c r="AT1586" t="s">
        <v>324</v>
      </c>
      <c r="AU1586">
        <v>0</v>
      </c>
      <c r="AV1586" t="s">
        <v>324</v>
      </c>
      <c r="AW1586" t="s">
        <v>324</v>
      </c>
      <c r="AX1586" t="s">
        <v>324</v>
      </c>
      <c r="AY1586" t="s">
        <v>324</v>
      </c>
      <c r="AZ1586">
        <v>0</v>
      </c>
      <c r="BA1586" t="s">
        <v>324</v>
      </c>
      <c r="BB1586" t="s">
        <v>324</v>
      </c>
      <c r="BC1586" t="s">
        <v>324</v>
      </c>
      <c r="BD1586" t="s">
        <v>324</v>
      </c>
      <c r="BE1586">
        <v>0</v>
      </c>
      <c r="BF1586" t="s">
        <v>324</v>
      </c>
      <c r="BG1586" t="s">
        <v>324</v>
      </c>
      <c r="BH1586" t="s">
        <v>324</v>
      </c>
      <c r="BI1586" t="s">
        <v>324</v>
      </c>
      <c r="BJ1586">
        <v>0</v>
      </c>
      <c r="BK1586">
        <v>0.157</v>
      </c>
      <c r="BL1586" t="s">
        <v>324</v>
      </c>
      <c r="BM1586" t="s">
        <v>324</v>
      </c>
      <c r="BN1586" t="s">
        <v>324</v>
      </c>
      <c r="BO1586">
        <v>0.157</v>
      </c>
      <c r="BP1586">
        <v>14</v>
      </c>
      <c r="BQ1586" t="s">
        <v>324</v>
      </c>
      <c r="BR1586" t="s">
        <v>324</v>
      </c>
      <c r="BS1586" t="s">
        <v>324</v>
      </c>
      <c r="BT1586">
        <v>14</v>
      </c>
      <c r="BU1586">
        <v>6.1269999999999998</v>
      </c>
      <c r="BV1586" t="s">
        <v>324</v>
      </c>
      <c r="BW1586" t="s">
        <v>324</v>
      </c>
      <c r="BX1586" t="s">
        <v>324</v>
      </c>
      <c r="BY1586">
        <v>6.1269999999999998</v>
      </c>
      <c r="BZ1586" t="s">
        <v>324</v>
      </c>
      <c r="CA1586" t="s">
        <v>324</v>
      </c>
      <c r="CB1586" t="s">
        <v>324</v>
      </c>
      <c r="CC1586" t="s">
        <v>324</v>
      </c>
      <c r="CD1586">
        <v>0</v>
      </c>
      <c r="CE1586" t="s">
        <v>324</v>
      </c>
      <c r="CF1586" t="s">
        <v>324</v>
      </c>
      <c r="CG1586" t="s">
        <v>324</v>
      </c>
      <c r="CH1586" t="s">
        <v>324</v>
      </c>
      <c r="CI1586">
        <v>0</v>
      </c>
      <c r="CJ1586" t="s">
        <v>324</v>
      </c>
      <c r="CK1586" t="s">
        <v>324</v>
      </c>
      <c r="CL1586" t="s">
        <v>324</v>
      </c>
      <c r="CM1586" t="s">
        <v>324</v>
      </c>
      <c r="CN1586">
        <v>0</v>
      </c>
      <c r="CO1586">
        <v>0.70799999999999996</v>
      </c>
      <c r="CP1586" t="s">
        <v>179</v>
      </c>
      <c r="CQ1586" t="s">
        <v>179</v>
      </c>
      <c r="CR1586">
        <v>0</v>
      </c>
      <c r="CS1586">
        <v>0.70799999999999996</v>
      </c>
      <c r="CT1586">
        <v>201</v>
      </c>
      <c r="CU1586">
        <v>0</v>
      </c>
      <c r="CV1586">
        <v>0</v>
      </c>
      <c r="CW1586">
        <v>0</v>
      </c>
      <c r="CX1586">
        <v>201</v>
      </c>
      <c r="CY1586">
        <v>19.870999999999999</v>
      </c>
      <c r="CZ1586">
        <v>0</v>
      </c>
      <c r="DA1586">
        <v>0</v>
      </c>
      <c r="DB1586">
        <v>0</v>
      </c>
      <c r="DC1586">
        <v>19.870999999999999</v>
      </c>
    </row>
    <row r="1587" spans="1:107" x14ac:dyDescent="0.45">
      <c r="A1587">
        <v>2024</v>
      </c>
      <c r="B1587">
        <v>5</v>
      </c>
      <c r="C1587" t="s">
        <v>188</v>
      </c>
      <c r="D1587">
        <v>99999</v>
      </c>
      <c r="E1587" t="s">
        <v>329</v>
      </c>
      <c r="F1587" t="s">
        <v>323</v>
      </c>
      <c r="H1587">
        <v>-7.8E-2</v>
      </c>
      <c r="I1587" t="s">
        <v>324</v>
      </c>
      <c r="J1587" t="s">
        <v>324</v>
      </c>
      <c r="K1587" t="s">
        <v>324</v>
      </c>
      <c r="L1587">
        <v>-7.8E-2</v>
      </c>
      <c r="M1587" t="s">
        <v>324</v>
      </c>
      <c r="N1587" t="s">
        <v>324</v>
      </c>
      <c r="O1587" t="s">
        <v>324</v>
      </c>
      <c r="P1587" t="s">
        <v>324</v>
      </c>
      <c r="Q1587" t="s">
        <v>324</v>
      </c>
      <c r="R1587">
        <v>-1.7999999999999999E-2</v>
      </c>
      <c r="S1587" t="s">
        <v>324</v>
      </c>
      <c r="T1587" t="s">
        <v>324</v>
      </c>
      <c r="U1587" t="s">
        <v>324</v>
      </c>
      <c r="V1587">
        <v>-1.7999999999999999E-2</v>
      </c>
      <c r="W1587" t="s">
        <v>324</v>
      </c>
      <c r="X1587" t="s">
        <v>324</v>
      </c>
      <c r="Y1587" t="s">
        <v>324</v>
      </c>
      <c r="Z1587" t="s">
        <v>324</v>
      </c>
      <c r="AA1587" t="s">
        <v>324</v>
      </c>
      <c r="AB1587" t="s">
        <v>324</v>
      </c>
      <c r="AC1587" t="s">
        <v>324</v>
      </c>
      <c r="AD1587" t="s">
        <v>324</v>
      </c>
      <c r="AE1587" t="s">
        <v>324</v>
      </c>
      <c r="AF1587" t="s">
        <v>324</v>
      </c>
      <c r="AG1587" t="s">
        <v>324</v>
      </c>
      <c r="AH1587" t="s">
        <v>324</v>
      </c>
      <c r="AI1587" t="s">
        <v>324</v>
      </c>
      <c r="AJ1587" t="s">
        <v>324</v>
      </c>
      <c r="AK1587">
        <v>0</v>
      </c>
      <c r="AL1587" t="s">
        <v>324</v>
      </c>
      <c r="AM1587" t="s">
        <v>324</v>
      </c>
      <c r="AN1587" t="s">
        <v>324</v>
      </c>
      <c r="AO1587" t="s">
        <v>324</v>
      </c>
      <c r="AP1587" t="s">
        <v>324</v>
      </c>
      <c r="AQ1587" t="s">
        <v>324</v>
      </c>
      <c r="AR1587" t="s">
        <v>324</v>
      </c>
      <c r="AS1587" t="s">
        <v>324</v>
      </c>
      <c r="AT1587" t="s">
        <v>324</v>
      </c>
      <c r="AU1587" t="s">
        <v>324</v>
      </c>
      <c r="AV1587" t="s">
        <v>324</v>
      </c>
      <c r="AW1587" t="s">
        <v>324</v>
      </c>
      <c r="AX1587" t="s">
        <v>324</v>
      </c>
      <c r="AY1587" t="s">
        <v>324</v>
      </c>
      <c r="AZ1587">
        <v>0</v>
      </c>
      <c r="BA1587" t="s">
        <v>324</v>
      </c>
      <c r="BB1587" t="s">
        <v>324</v>
      </c>
      <c r="BC1587" t="s">
        <v>324</v>
      </c>
      <c r="BD1587" t="s">
        <v>324</v>
      </c>
      <c r="BE1587" t="s">
        <v>324</v>
      </c>
      <c r="BF1587" t="s">
        <v>324</v>
      </c>
      <c r="BG1587" t="s">
        <v>324</v>
      </c>
      <c r="BH1587" t="s">
        <v>324</v>
      </c>
      <c r="BI1587" t="s">
        <v>324</v>
      </c>
      <c r="BJ1587" t="s">
        <v>324</v>
      </c>
      <c r="BK1587" t="s">
        <v>324</v>
      </c>
      <c r="BL1587" t="s">
        <v>324</v>
      </c>
      <c r="BM1587" t="s">
        <v>324</v>
      </c>
      <c r="BN1587" t="s">
        <v>324</v>
      </c>
      <c r="BO1587" t="s">
        <v>324</v>
      </c>
      <c r="BP1587" t="s">
        <v>324</v>
      </c>
      <c r="BQ1587" t="s">
        <v>324</v>
      </c>
      <c r="BR1587" t="s">
        <v>324</v>
      </c>
      <c r="BS1587" t="s">
        <v>324</v>
      </c>
      <c r="BT1587" t="s">
        <v>324</v>
      </c>
      <c r="BU1587" t="s">
        <v>324</v>
      </c>
      <c r="BV1587" t="s">
        <v>324</v>
      </c>
      <c r="BW1587" t="s">
        <v>324</v>
      </c>
      <c r="BX1587" t="s">
        <v>324</v>
      </c>
      <c r="BY1587" t="s">
        <v>324</v>
      </c>
      <c r="BZ1587" t="s">
        <v>324</v>
      </c>
      <c r="CA1587" t="s">
        <v>324</v>
      </c>
      <c r="CB1587" t="s">
        <v>324</v>
      </c>
      <c r="CC1587" t="s">
        <v>324</v>
      </c>
      <c r="CD1587" t="s">
        <v>324</v>
      </c>
      <c r="CE1587" t="s">
        <v>324</v>
      </c>
      <c r="CF1587" t="s">
        <v>324</v>
      </c>
      <c r="CG1587" t="s">
        <v>324</v>
      </c>
      <c r="CH1587" t="s">
        <v>324</v>
      </c>
      <c r="CI1587" t="s">
        <v>324</v>
      </c>
      <c r="CJ1587" t="s">
        <v>324</v>
      </c>
      <c r="CK1587" t="s">
        <v>324</v>
      </c>
      <c r="CL1587" t="s">
        <v>324</v>
      </c>
      <c r="CM1587" t="s">
        <v>324</v>
      </c>
      <c r="CN1587" t="s">
        <v>324</v>
      </c>
      <c r="CO1587">
        <v>-9.6000000000000002E-2</v>
      </c>
      <c r="CP1587" t="s">
        <v>324</v>
      </c>
      <c r="CQ1587" t="s">
        <v>324</v>
      </c>
      <c r="CR1587" t="s">
        <v>324</v>
      </c>
      <c r="CS1587">
        <v>-9.6000000000000002E-2</v>
      </c>
      <c r="CT1587" t="s">
        <v>324</v>
      </c>
      <c r="CU1587" t="s">
        <v>324</v>
      </c>
      <c r="CV1587" t="s">
        <v>324</v>
      </c>
      <c r="CW1587" t="s">
        <v>324</v>
      </c>
      <c r="CX1587" t="s">
        <v>324</v>
      </c>
      <c r="CY1587" t="s">
        <v>324</v>
      </c>
      <c r="CZ1587" t="s">
        <v>324</v>
      </c>
      <c r="DA1587" t="s">
        <v>324</v>
      </c>
      <c r="DB1587" t="s">
        <v>324</v>
      </c>
      <c r="DC1587" t="s">
        <v>324</v>
      </c>
    </row>
    <row r="1588" spans="1:107" x14ac:dyDescent="0.45">
      <c r="A1588">
        <v>2024</v>
      </c>
      <c r="B1588">
        <v>5</v>
      </c>
      <c r="C1588" t="s">
        <v>166</v>
      </c>
      <c r="D1588">
        <v>4373</v>
      </c>
      <c r="E1588" t="s">
        <v>477</v>
      </c>
      <c r="F1588" t="s">
        <v>323</v>
      </c>
      <c r="G1588" t="s">
        <v>244</v>
      </c>
      <c r="H1588">
        <v>0.84899999999999998</v>
      </c>
      <c r="I1588" t="s">
        <v>324</v>
      </c>
      <c r="J1588" t="s">
        <v>324</v>
      </c>
      <c r="K1588" t="s">
        <v>324</v>
      </c>
      <c r="L1588">
        <v>0.84899999999999998</v>
      </c>
      <c r="M1588">
        <v>38</v>
      </c>
      <c r="N1588" t="s">
        <v>324</v>
      </c>
      <c r="O1588" t="s">
        <v>324</v>
      </c>
      <c r="P1588" t="s">
        <v>324</v>
      </c>
      <c r="Q1588">
        <v>38</v>
      </c>
      <c r="R1588" t="s">
        <v>324</v>
      </c>
      <c r="S1588" t="s">
        <v>324</v>
      </c>
      <c r="T1588" t="s">
        <v>324</v>
      </c>
      <c r="U1588" t="s">
        <v>324</v>
      </c>
      <c r="V1588">
        <v>0</v>
      </c>
      <c r="W1588" t="s">
        <v>324</v>
      </c>
      <c r="X1588" t="s">
        <v>324</v>
      </c>
      <c r="Y1588" t="s">
        <v>324</v>
      </c>
      <c r="Z1588" t="s">
        <v>324</v>
      </c>
      <c r="AA1588">
        <v>0</v>
      </c>
      <c r="AB1588" t="s">
        <v>324</v>
      </c>
      <c r="AC1588" t="s">
        <v>324</v>
      </c>
      <c r="AD1588" t="s">
        <v>324</v>
      </c>
      <c r="AE1588" t="s">
        <v>324</v>
      </c>
      <c r="AF1588">
        <v>0</v>
      </c>
      <c r="AG1588" t="s">
        <v>324</v>
      </c>
      <c r="AH1588" t="s">
        <v>324</v>
      </c>
      <c r="AI1588" t="s">
        <v>324</v>
      </c>
      <c r="AJ1588" t="s">
        <v>324</v>
      </c>
      <c r="AK1588">
        <v>0</v>
      </c>
      <c r="AL1588" t="s">
        <v>324</v>
      </c>
      <c r="AM1588" t="s">
        <v>324</v>
      </c>
      <c r="AN1588" t="s">
        <v>324</v>
      </c>
      <c r="AO1588" t="s">
        <v>324</v>
      </c>
      <c r="AP1588">
        <v>0</v>
      </c>
      <c r="AQ1588" t="s">
        <v>324</v>
      </c>
      <c r="AR1588" t="s">
        <v>324</v>
      </c>
      <c r="AS1588" t="s">
        <v>324</v>
      </c>
      <c r="AT1588" t="s">
        <v>324</v>
      </c>
      <c r="AU1588">
        <v>0</v>
      </c>
      <c r="AV1588" t="s">
        <v>324</v>
      </c>
      <c r="AW1588" t="s">
        <v>324</v>
      </c>
      <c r="AX1588" t="s">
        <v>324</v>
      </c>
      <c r="AY1588" t="s">
        <v>324</v>
      </c>
      <c r="AZ1588">
        <v>0</v>
      </c>
      <c r="BA1588" t="s">
        <v>324</v>
      </c>
      <c r="BB1588" t="s">
        <v>324</v>
      </c>
      <c r="BC1588" t="s">
        <v>324</v>
      </c>
      <c r="BD1588" t="s">
        <v>324</v>
      </c>
      <c r="BE1588">
        <v>0</v>
      </c>
      <c r="BF1588" t="s">
        <v>324</v>
      </c>
      <c r="BG1588" t="s">
        <v>324</v>
      </c>
      <c r="BH1588" t="s">
        <v>324</v>
      </c>
      <c r="BI1588" t="s">
        <v>324</v>
      </c>
      <c r="BJ1588">
        <v>0</v>
      </c>
      <c r="BK1588" t="s">
        <v>324</v>
      </c>
      <c r="BL1588" t="s">
        <v>324</v>
      </c>
      <c r="BM1588" t="s">
        <v>324</v>
      </c>
      <c r="BN1588" t="s">
        <v>324</v>
      </c>
      <c r="BO1588">
        <v>0</v>
      </c>
      <c r="BP1588" t="s">
        <v>324</v>
      </c>
      <c r="BQ1588" t="s">
        <v>324</v>
      </c>
      <c r="BR1588" t="s">
        <v>324</v>
      </c>
      <c r="BS1588" t="s">
        <v>324</v>
      </c>
      <c r="BT1588">
        <v>0</v>
      </c>
      <c r="BU1588" t="s">
        <v>324</v>
      </c>
      <c r="BV1588" t="s">
        <v>324</v>
      </c>
      <c r="BW1588" t="s">
        <v>324</v>
      </c>
      <c r="BX1588" t="s">
        <v>324</v>
      </c>
      <c r="BY1588">
        <v>0</v>
      </c>
      <c r="BZ1588" t="s">
        <v>324</v>
      </c>
      <c r="CA1588" t="s">
        <v>324</v>
      </c>
      <c r="CB1588" t="s">
        <v>324</v>
      </c>
      <c r="CC1588" t="s">
        <v>324</v>
      </c>
      <c r="CD1588">
        <v>0</v>
      </c>
      <c r="CE1588" t="s">
        <v>324</v>
      </c>
      <c r="CF1588" t="s">
        <v>324</v>
      </c>
      <c r="CG1588" t="s">
        <v>324</v>
      </c>
      <c r="CH1588" t="s">
        <v>324</v>
      </c>
      <c r="CI1588">
        <v>0</v>
      </c>
      <c r="CJ1588" t="s">
        <v>324</v>
      </c>
      <c r="CK1588" t="s">
        <v>324</v>
      </c>
      <c r="CL1588" t="s">
        <v>324</v>
      </c>
      <c r="CM1588" t="s">
        <v>324</v>
      </c>
      <c r="CN1588">
        <v>0</v>
      </c>
      <c r="CO1588">
        <v>0.84899999999999998</v>
      </c>
      <c r="CP1588" t="s">
        <v>179</v>
      </c>
      <c r="CQ1588" t="s">
        <v>179</v>
      </c>
      <c r="CR1588">
        <v>0</v>
      </c>
      <c r="CS1588">
        <v>0.84899999999999998</v>
      </c>
      <c r="CT1588">
        <v>38</v>
      </c>
      <c r="CU1588">
        <v>0</v>
      </c>
      <c r="CV1588">
        <v>0</v>
      </c>
      <c r="CW1588">
        <v>0</v>
      </c>
      <c r="CX1588">
        <v>38</v>
      </c>
      <c r="CY1588">
        <v>0</v>
      </c>
      <c r="CZ1588">
        <v>0</v>
      </c>
      <c r="DA1588">
        <v>0</v>
      </c>
      <c r="DB1588">
        <v>0</v>
      </c>
      <c r="DC1588">
        <v>0</v>
      </c>
    </row>
    <row r="1589" spans="1:107" x14ac:dyDescent="0.45">
      <c r="A1589">
        <v>2024</v>
      </c>
      <c r="B1589">
        <v>5</v>
      </c>
      <c r="C1589" t="s">
        <v>166</v>
      </c>
      <c r="D1589">
        <v>4911</v>
      </c>
      <c r="E1589" t="s">
        <v>478</v>
      </c>
      <c r="F1589" t="s">
        <v>323</v>
      </c>
      <c r="G1589" t="s">
        <v>244</v>
      </c>
      <c r="H1589">
        <v>0.63200000000000001</v>
      </c>
      <c r="I1589">
        <v>0.28699999999999998</v>
      </c>
      <c r="J1589" t="s">
        <v>324</v>
      </c>
      <c r="K1589" t="s">
        <v>324</v>
      </c>
      <c r="L1589">
        <v>0.91900000000000004</v>
      </c>
      <c r="M1589">
        <v>54</v>
      </c>
      <c r="N1589">
        <v>7</v>
      </c>
      <c r="O1589" t="s">
        <v>324</v>
      </c>
      <c r="P1589" t="s">
        <v>324</v>
      </c>
      <c r="Q1589">
        <v>61</v>
      </c>
      <c r="R1589" t="s">
        <v>324</v>
      </c>
      <c r="S1589" t="s">
        <v>324</v>
      </c>
      <c r="T1589" t="s">
        <v>324</v>
      </c>
      <c r="U1589" t="s">
        <v>324</v>
      </c>
      <c r="V1589">
        <v>0</v>
      </c>
      <c r="W1589" t="s">
        <v>324</v>
      </c>
      <c r="X1589" t="s">
        <v>324</v>
      </c>
      <c r="Y1589" t="s">
        <v>324</v>
      </c>
      <c r="Z1589" t="s">
        <v>324</v>
      </c>
      <c r="AA1589">
        <v>0</v>
      </c>
      <c r="AB1589" t="s">
        <v>324</v>
      </c>
      <c r="AC1589" t="s">
        <v>324</v>
      </c>
      <c r="AD1589" t="s">
        <v>324</v>
      </c>
      <c r="AE1589" t="s">
        <v>324</v>
      </c>
      <c r="AF1589">
        <v>0</v>
      </c>
      <c r="AG1589">
        <v>0.11700000000000001</v>
      </c>
      <c r="AH1589" t="s">
        <v>324</v>
      </c>
      <c r="AI1589" t="s">
        <v>324</v>
      </c>
      <c r="AJ1589" t="s">
        <v>324</v>
      </c>
      <c r="AK1589">
        <v>0.11700000000000001</v>
      </c>
      <c r="AL1589">
        <v>7</v>
      </c>
      <c r="AM1589" t="s">
        <v>324</v>
      </c>
      <c r="AN1589" t="s">
        <v>324</v>
      </c>
      <c r="AO1589" t="s">
        <v>324</v>
      </c>
      <c r="AP1589">
        <v>7</v>
      </c>
      <c r="AQ1589">
        <v>0.21199999999999999</v>
      </c>
      <c r="AR1589" t="s">
        <v>324</v>
      </c>
      <c r="AS1589" t="s">
        <v>324</v>
      </c>
      <c r="AT1589" t="s">
        <v>324</v>
      </c>
      <c r="AU1589">
        <v>0.21199999999999999</v>
      </c>
      <c r="AV1589" t="s">
        <v>324</v>
      </c>
      <c r="AW1589" t="s">
        <v>324</v>
      </c>
      <c r="AX1589" t="s">
        <v>324</v>
      </c>
      <c r="AY1589" t="s">
        <v>324</v>
      </c>
      <c r="AZ1589">
        <v>0</v>
      </c>
      <c r="BA1589" t="s">
        <v>324</v>
      </c>
      <c r="BB1589" t="s">
        <v>324</v>
      </c>
      <c r="BC1589" t="s">
        <v>324</v>
      </c>
      <c r="BD1589" t="s">
        <v>324</v>
      </c>
      <c r="BE1589">
        <v>0</v>
      </c>
      <c r="BF1589" t="s">
        <v>324</v>
      </c>
      <c r="BG1589" t="s">
        <v>324</v>
      </c>
      <c r="BH1589" t="s">
        <v>324</v>
      </c>
      <c r="BI1589" t="s">
        <v>324</v>
      </c>
      <c r="BJ1589">
        <v>0</v>
      </c>
      <c r="BK1589" t="s">
        <v>324</v>
      </c>
      <c r="BL1589">
        <v>2E-3</v>
      </c>
      <c r="BM1589" t="s">
        <v>324</v>
      </c>
      <c r="BN1589" t="s">
        <v>324</v>
      </c>
      <c r="BO1589">
        <v>2E-3</v>
      </c>
      <c r="BP1589" t="s">
        <v>324</v>
      </c>
      <c r="BQ1589">
        <v>1</v>
      </c>
      <c r="BR1589" t="s">
        <v>324</v>
      </c>
      <c r="BS1589" t="s">
        <v>324</v>
      </c>
      <c r="BT1589">
        <v>1</v>
      </c>
      <c r="BU1589" t="s">
        <v>324</v>
      </c>
      <c r="BV1589" t="s">
        <v>324</v>
      </c>
      <c r="BW1589" t="s">
        <v>324</v>
      </c>
      <c r="BX1589" t="s">
        <v>324</v>
      </c>
      <c r="BY1589">
        <v>0</v>
      </c>
      <c r="BZ1589" t="s">
        <v>324</v>
      </c>
      <c r="CA1589" t="s">
        <v>324</v>
      </c>
      <c r="CB1589" t="s">
        <v>324</v>
      </c>
      <c r="CC1589" t="s">
        <v>324</v>
      </c>
      <c r="CD1589">
        <v>0</v>
      </c>
      <c r="CE1589" t="s">
        <v>324</v>
      </c>
      <c r="CF1589" t="s">
        <v>324</v>
      </c>
      <c r="CG1589" t="s">
        <v>324</v>
      </c>
      <c r="CH1589" t="s">
        <v>324</v>
      </c>
      <c r="CI1589">
        <v>0</v>
      </c>
      <c r="CJ1589" t="s">
        <v>324</v>
      </c>
      <c r="CK1589" t="s">
        <v>324</v>
      </c>
      <c r="CL1589" t="s">
        <v>324</v>
      </c>
      <c r="CM1589" t="s">
        <v>324</v>
      </c>
      <c r="CN1589">
        <v>0</v>
      </c>
      <c r="CO1589">
        <v>0.63200000000000001</v>
      </c>
      <c r="CP1589">
        <v>0.28899999999999998</v>
      </c>
      <c r="CQ1589" t="s">
        <v>179</v>
      </c>
      <c r="CR1589">
        <v>0</v>
      </c>
      <c r="CS1589">
        <v>0.92100000000000004</v>
      </c>
      <c r="CT1589">
        <v>54</v>
      </c>
      <c r="CU1589">
        <v>8</v>
      </c>
      <c r="CV1589">
        <v>0</v>
      </c>
      <c r="CW1589">
        <v>0</v>
      </c>
      <c r="CX1589">
        <v>62</v>
      </c>
      <c r="CY1589">
        <v>0</v>
      </c>
      <c r="CZ1589">
        <v>0</v>
      </c>
      <c r="DA1589">
        <v>0</v>
      </c>
      <c r="DB1589">
        <v>0</v>
      </c>
      <c r="DC1589">
        <v>0</v>
      </c>
    </row>
    <row r="1590" spans="1:107" x14ac:dyDescent="0.45">
      <c r="A1590">
        <v>2024</v>
      </c>
      <c r="B1590">
        <v>5</v>
      </c>
      <c r="C1590" t="s">
        <v>166</v>
      </c>
      <c r="D1590">
        <v>6779</v>
      </c>
      <c r="E1590" t="s">
        <v>479</v>
      </c>
      <c r="F1590" t="s">
        <v>323</v>
      </c>
      <c r="G1590" t="s">
        <v>244</v>
      </c>
      <c r="H1590">
        <v>5.3999999999999999E-2</v>
      </c>
      <c r="I1590">
        <v>7.4999999999999997E-2</v>
      </c>
      <c r="J1590" t="s">
        <v>324</v>
      </c>
      <c r="K1590" t="s">
        <v>324</v>
      </c>
      <c r="L1590">
        <v>0.129</v>
      </c>
      <c r="M1590">
        <v>9</v>
      </c>
      <c r="N1590">
        <v>2</v>
      </c>
      <c r="O1590" t="s">
        <v>324</v>
      </c>
      <c r="P1590" t="s">
        <v>324</v>
      </c>
      <c r="Q1590">
        <v>11</v>
      </c>
      <c r="R1590">
        <v>1.1619999999999999</v>
      </c>
      <c r="S1590">
        <v>0.28599999999999998</v>
      </c>
      <c r="T1590" t="s">
        <v>324</v>
      </c>
      <c r="U1590" t="s">
        <v>324</v>
      </c>
      <c r="V1590">
        <v>1.448</v>
      </c>
      <c r="W1590">
        <v>267</v>
      </c>
      <c r="X1590">
        <v>12</v>
      </c>
      <c r="Y1590" t="s">
        <v>324</v>
      </c>
      <c r="Z1590" t="s">
        <v>324</v>
      </c>
      <c r="AA1590">
        <v>279</v>
      </c>
      <c r="AB1590" t="s">
        <v>324</v>
      </c>
      <c r="AC1590" t="s">
        <v>324</v>
      </c>
      <c r="AD1590" t="s">
        <v>324</v>
      </c>
      <c r="AE1590" t="s">
        <v>324</v>
      </c>
      <c r="AF1590">
        <v>0</v>
      </c>
      <c r="AG1590" t="s">
        <v>324</v>
      </c>
      <c r="AH1590" t="s">
        <v>324</v>
      </c>
      <c r="AI1590" t="s">
        <v>324</v>
      </c>
      <c r="AJ1590" t="s">
        <v>324</v>
      </c>
      <c r="AK1590">
        <v>0</v>
      </c>
      <c r="AL1590" t="s">
        <v>324</v>
      </c>
      <c r="AM1590" t="s">
        <v>324</v>
      </c>
      <c r="AN1590" t="s">
        <v>324</v>
      </c>
      <c r="AO1590" t="s">
        <v>324</v>
      </c>
      <c r="AP1590">
        <v>0</v>
      </c>
      <c r="AQ1590" t="s">
        <v>324</v>
      </c>
      <c r="AR1590" t="s">
        <v>324</v>
      </c>
      <c r="AS1590" t="s">
        <v>324</v>
      </c>
      <c r="AT1590" t="s">
        <v>324</v>
      </c>
      <c r="AU1590">
        <v>0</v>
      </c>
      <c r="AV1590" t="s">
        <v>324</v>
      </c>
      <c r="AW1590" t="s">
        <v>324</v>
      </c>
      <c r="AX1590" t="s">
        <v>324</v>
      </c>
      <c r="AY1590" t="s">
        <v>324</v>
      </c>
      <c r="AZ1590">
        <v>0</v>
      </c>
      <c r="BA1590" t="s">
        <v>324</v>
      </c>
      <c r="BB1590" t="s">
        <v>324</v>
      </c>
      <c r="BC1590" t="s">
        <v>324</v>
      </c>
      <c r="BD1590" t="s">
        <v>324</v>
      </c>
      <c r="BE1590">
        <v>0</v>
      </c>
      <c r="BF1590" t="s">
        <v>324</v>
      </c>
      <c r="BG1590" t="s">
        <v>324</v>
      </c>
      <c r="BH1590" t="s">
        <v>324</v>
      </c>
      <c r="BI1590" t="s">
        <v>324</v>
      </c>
      <c r="BJ1590">
        <v>0</v>
      </c>
      <c r="BK1590" t="s">
        <v>324</v>
      </c>
      <c r="BL1590" t="s">
        <v>324</v>
      </c>
      <c r="BM1590" t="s">
        <v>324</v>
      </c>
      <c r="BN1590" t="s">
        <v>324</v>
      </c>
      <c r="BO1590">
        <v>0</v>
      </c>
      <c r="BP1590" t="s">
        <v>324</v>
      </c>
      <c r="BQ1590" t="s">
        <v>324</v>
      </c>
      <c r="BR1590" t="s">
        <v>324</v>
      </c>
      <c r="BS1590" t="s">
        <v>324</v>
      </c>
      <c r="BT1590">
        <v>0</v>
      </c>
      <c r="BU1590" t="s">
        <v>324</v>
      </c>
      <c r="BV1590" t="s">
        <v>324</v>
      </c>
      <c r="BW1590" t="s">
        <v>324</v>
      </c>
      <c r="BX1590" t="s">
        <v>324</v>
      </c>
      <c r="BY1590">
        <v>0</v>
      </c>
      <c r="BZ1590" t="s">
        <v>324</v>
      </c>
      <c r="CA1590" t="s">
        <v>324</v>
      </c>
      <c r="CB1590" t="s">
        <v>324</v>
      </c>
      <c r="CC1590" t="s">
        <v>324</v>
      </c>
      <c r="CD1590">
        <v>0</v>
      </c>
      <c r="CE1590" t="s">
        <v>324</v>
      </c>
      <c r="CF1590" t="s">
        <v>324</v>
      </c>
      <c r="CG1590" t="s">
        <v>324</v>
      </c>
      <c r="CH1590" t="s">
        <v>324</v>
      </c>
      <c r="CI1590">
        <v>0</v>
      </c>
      <c r="CJ1590" t="s">
        <v>324</v>
      </c>
      <c r="CK1590" t="s">
        <v>324</v>
      </c>
      <c r="CL1590" t="s">
        <v>324</v>
      </c>
      <c r="CM1590" t="s">
        <v>324</v>
      </c>
      <c r="CN1590">
        <v>0</v>
      </c>
      <c r="CO1590">
        <v>1.216</v>
      </c>
      <c r="CP1590">
        <v>0.36099999999999999</v>
      </c>
      <c r="CQ1590" t="s">
        <v>179</v>
      </c>
      <c r="CR1590">
        <v>0</v>
      </c>
      <c r="CS1590">
        <v>1.577</v>
      </c>
      <c r="CT1590">
        <v>276</v>
      </c>
      <c r="CU1590">
        <v>14</v>
      </c>
      <c r="CV1590">
        <v>0</v>
      </c>
      <c r="CW1590">
        <v>0</v>
      </c>
      <c r="CX1590">
        <v>290</v>
      </c>
      <c r="CY1590">
        <v>0</v>
      </c>
      <c r="CZ1590">
        <v>0</v>
      </c>
      <c r="DA1590">
        <v>0</v>
      </c>
      <c r="DB1590">
        <v>0</v>
      </c>
      <c r="DC1590">
        <v>0</v>
      </c>
    </row>
    <row r="1591" spans="1:107" x14ac:dyDescent="0.45">
      <c r="A1591">
        <v>2024</v>
      </c>
      <c r="B1591">
        <v>5</v>
      </c>
      <c r="C1591" t="s">
        <v>166</v>
      </c>
      <c r="D1591">
        <v>11018</v>
      </c>
      <c r="E1591" t="s">
        <v>480</v>
      </c>
      <c r="F1591" t="s">
        <v>323</v>
      </c>
      <c r="G1591" t="s">
        <v>244</v>
      </c>
      <c r="H1591">
        <v>2.8940000000000001</v>
      </c>
      <c r="I1591">
        <v>0.66300000000000003</v>
      </c>
      <c r="J1591">
        <v>5.0000000000000001E-3</v>
      </c>
      <c r="K1591">
        <v>0</v>
      </c>
      <c r="L1591">
        <v>3.5619999999999998</v>
      </c>
      <c r="M1591">
        <v>400</v>
      </c>
      <c r="N1591">
        <v>37</v>
      </c>
      <c r="O1591">
        <v>1</v>
      </c>
      <c r="P1591">
        <v>0</v>
      </c>
      <c r="Q1591">
        <v>438</v>
      </c>
      <c r="R1591">
        <v>3.3639999999999999</v>
      </c>
      <c r="S1591">
        <v>0.23599999999999999</v>
      </c>
      <c r="T1591">
        <v>0</v>
      </c>
      <c r="U1591">
        <v>0</v>
      </c>
      <c r="V1591">
        <v>3.6</v>
      </c>
      <c r="W1591">
        <v>600</v>
      </c>
      <c r="X1591">
        <v>42</v>
      </c>
      <c r="Y1591">
        <v>0</v>
      </c>
      <c r="Z1591">
        <v>0</v>
      </c>
      <c r="AA1591">
        <v>642</v>
      </c>
      <c r="AB1591" t="s">
        <v>324</v>
      </c>
      <c r="AC1591" t="s">
        <v>324</v>
      </c>
      <c r="AD1591" t="s">
        <v>324</v>
      </c>
      <c r="AE1591" t="s">
        <v>324</v>
      </c>
      <c r="AF1591">
        <v>0</v>
      </c>
      <c r="AG1591" t="s">
        <v>324</v>
      </c>
      <c r="AH1591" t="s">
        <v>324</v>
      </c>
      <c r="AI1591" t="s">
        <v>324</v>
      </c>
      <c r="AJ1591" t="s">
        <v>324</v>
      </c>
      <c r="AK1591">
        <v>0</v>
      </c>
      <c r="AL1591" t="s">
        <v>324</v>
      </c>
      <c r="AM1591" t="s">
        <v>324</v>
      </c>
      <c r="AN1591" t="s">
        <v>324</v>
      </c>
      <c r="AO1591" t="s">
        <v>324</v>
      </c>
      <c r="AP1591">
        <v>0</v>
      </c>
      <c r="AQ1591" t="s">
        <v>324</v>
      </c>
      <c r="AR1591" t="s">
        <v>324</v>
      </c>
      <c r="AS1591" t="s">
        <v>324</v>
      </c>
      <c r="AT1591" t="s">
        <v>324</v>
      </c>
      <c r="AU1591">
        <v>0</v>
      </c>
      <c r="AV1591" t="s">
        <v>324</v>
      </c>
      <c r="AW1591" t="s">
        <v>324</v>
      </c>
      <c r="AX1591" t="s">
        <v>324</v>
      </c>
      <c r="AY1591" t="s">
        <v>324</v>
      </c>
      <c r="AZ1591">
        <v>0</v>
      </c>
      <c r="BA1591" t="s">
        <v>324</v>
      </c>
      <c r="BB1591" t="s">
        <v>324</v>
      </c>
      <c r="BC1591" t="s">
        <v>324</v>
      </c>
      <c r="BD1591" t="s">
        <v>324</v>
      </c>
      <c r="BE1591">
        <v>0</v>
      </c>
      <c r="BF1591" t="s">
        <v>324</v>
      </c>
      <c r="BG1591" t="s">
        <v>324</v>
      </c>
      <c r="BH1591" t="s">
        <v>324</v>
      </c>
      <c r="BI1591" t="s">
        <v>324</v>
      </c>
      <c r="BJ1591">
        <v>0</v>
      </c>
      <c r="BK1591" t="s">
        <v>324</v>
      </c>
      <c r="BL1591">
        <v>2E-3</v>
      </c>
      <c r="BM1591" t="s">
        <v>324</v>
      </c>
      <c r="BN1591" t="s">
        <v>324</v>
      </c>
      <c r="BO1591">
        <v>2E-3</v>
      </c>
      <c r="BP1591" t="s">
        <v>324</v>
      </c>
      <c r="BQ1591">
        <v>1</v>
      </c>
      <c r="BR1591" t="s">
        <v>324</v>
      </c>
      <c r="BS1591" t="s">
        <v>324</v>
      </c>
      <c r="BT1591">
        <v>1</v>
      </c>
      <c r="BU1591" t="s">
        <v>324</v>
      </c>
      <c r="BV1591" t="s">
        <v>324</v>
      </c>
      <c r="BW1591" t="s">
        <v>324</v>
      </c>
      <c r="BX1591" t="s">
        <v>324</v>
      </c>
      <c r="BY1591">
        <v>0</v>
      </c>
      <c r="BZ1591" t="s">
        <v>324</v>
      </c>
      <c r="CA1591" t="s">
        <v>324</v>
      </c>
      <c r="CB1591" t="s">
        <v>324</v>
      </c>
      <c r="CC1591" t="s">
        <v>324</v>
      </c>
      <c r="CD1591">
        <v>0</v>
      </c>
      <c r="CE1591" t="s">
        <v>324</v>
      </c>
      <c r="CF1591" t="s">
        <v>324</v>
      </c>
      <c r="CG1591" t="s">
        <v>324</v>
      </c>
      <c r="CH1591" t="s">
        <v>324</v>
      </c>
      <c r="CI1591">
        <v>0</v>
      </c>
      <c r="CJ1591" t="s">
        <v>324</v>
      </c>
      <c r="CK1591" t="s">
        <v>324</v>
      </c>
      <c r="CL1591" t="s">
        <v>324</v>
      </c>
      <c r="CM1591" t="s">
        <v>324</v>
      </c>
      <c r="CN1591">
        <v>0</v>
      </c>
      <c r="CO1591">
        <v>6.258</v>
      </c>
      <c r="CP1591">
        <v>0.90100000000000002</v>
      </c>
      <c r="CQ1591">
        <v>5.0000000000000001E-3</v>
      </c>
      <c r="CR1591">
        <v>0</v>
      </c>
      <c r="CS1591">
        <v>7.1639999999999997</v>
      </c>
      <c r="CT1591">
        <v>1000</v>
      </c>
      <c r="CU1591">
        <v>80</v>
      </c>
      <c r="CV1591">
        <v>1</v>
      </c>
      <c r="CW1591">
        <v>0</v>
      </c>
      <c r="CX1591">
        <v>1081</v>
      </c>
      <c r="CY1591">
        <v>0</v>
      </c>
      <c r="CZ1591">
        <v>0</v>
      </c>
      <c r="DA1591">
        <v>0</v>
      </c>
      <c r="DB1591">
        <v>0</v>
      </c>
      <c r="DC1591">
        <v>0</v>
      </c>
    </row>
    <row r="1592" spans="1:107" x14ac:dyDescent="0.45">
      <c r="A1592">
        <v>2024</v>
      </c>
      <c r="B1592">
        <v>5</v>
      </c>
      <c r="C1592" t="s">
        <v>166</v>
      </c>
      <c r="D1592">
        <v>11251</v>
      </c>
      <c r="E1592" t="s">
        <v>481</v>
      </c>
      <c r="F1592" t="s">
        <v>323</v>
      </c>
      <c r="G1592" t="s">
        <v>244</v>
      </c>
      <c r="H1592" t="s">
        <v>324</v>
      </c>
      <c r="I1592" t="s">
        <v>324</v>
      </c>
      <c r="J1592">
        <v>0.79200000000000004</v>
      </c>
      <c r="K1592" t="s">
        <v>324</v>
      </c>
      <c r="L1592">
        <v>0.79200000000000004</v>
      </c>
      <c r="M1592" t="s">
        <v>324</v>
      </c>
      <c r="N1592" t="s">
        <v>324</v>
      </c>
      <c r="O1592">
        <v>45</v>
      </c>
      <c r="P1592" t="s">
        <v>324</v>
      </c>
      <c r="Q1592">
        <v>45</v>
      </c>
      <c r="R1592" t="s">
        <v>324</v>
      </c>
      <c r="S1592" t="s">
        <v>324</v>
      </c>
      <c r="T1592" t="s">
        <v>324</v>
      </c>
      <c r="U1592" t="s">
        <v>324</v>
      </c>
      <c r="V1592">
        <v>0</v>
      </c>
      <c r="W1592" t="s">
        <v>324</v>
      </c>
      <c r="X1592" t="s">
        <v>324</v>
      </c>
      <c r="Y1592" t="s">
        <v>324</v>
      </c>
      <c r="Z1592" t="s">
        <v>324</v>
      </c>
      <c r="AA1592">
        <v>0</v>
      </c>
      <c r="AB1592" t="s">
        <v>324</v>
      </c>
      <c r="AC1592" t="s">
        <v>324</v>
      </c>
      <c r="AD1592">
        <v>69.634</v>
      </c>
      <c r="AE1592" t="s">
        <v>324</v>
      </c>
      <c r="AF1592">
        <v>69.634</v>
      </c>
      <c r="AG1592" t="s">
        <v>324</v>
      </c>
      <c r="AH1592" t="s">
        <v>324</v>
      </c>
      <c r="AI1592" t="s">
        <v>324</v>
      </c>
      <c r="AJ1592" t="s">
        <v>324</v>
      </c>
      <c r="AK1592">
        <v>0</v>
      </c>
      <c r="AL1592" t="s">
        <v>324</v>
      </c>
      <c r="AM1592" t="s">
        <v>324</v>
      </c>
      <c r="AN1592" t="s">
        <v>324</v>
      </c>
      <c r="AO1592" t="s">
        <v>324</v>
      </c>
      <c r="AP1592">
        <v>0</v>
      </c>
      <c r="AQ1592" t="s">
        <v>324</v>
      </c>
      <c r="AR1592" t="s">
        <v>324</v>
      </c>
      <c r="AS1592" t="s">
        <v>324</v>
      </c>
      <c r="AT1592" t="s">
        <v>324</v>
      </c>
      <c r="AU1592">
        <v>0</v>
      </c>
      <c r="AV1592" t="s">
        <v>324</v>
      </c>
      <c r="AW1592" t="s">
        <v>324</v>
      </c>
      <c r="AX1592" t="s">
        <v>324</v>
      </c>
      <c r="AY1592" t="s">
        <v>324</v>
      </c>
      <c r="AZ1592">
        <v>0</v>
      </c>
      <c r="BA1592" t="s">
        <v>324</v>
      </c>
      <c r="BB1592" t="s">
        <v>324</v>
      </c>
      <c r="BC1592" t="s">
        <v>324</v>
      </c>
      <c r="BD1592" t="s">
        <v>324</v>
      </c>
      <c r="BE1592">
        <v>0</v>
      </c>
      <c r="BF1592" t="s">
        <v>324</v>
      </c>
      <c r="BG1592" t="s">
        <v>324</v>
      </c>
      <c r="BH1592" t="s">
        <v>324</v>
      </c>
      <c r="BI1592" t="s">
        <v>324</v>
      </c>
      <c r="BJ1592">
        <v>0</v>
      </c>
      <c r="BK1592" t="s">
        <v>324</v>
      </c>
      <c r="BL1592" t="s">
        <v>324</v>
      </c>
      <c r="BM1592" t="s">
        <v>324</v>
      </c>
      <c r="BN1592" t="s">
        <v>324</v>
      </c>
      <c r="BO1592">
        <v>0</v>
      </c>
      <c r="BP1592" t="s">
        <v>324</v>
      </c>
      <c r="BQ1592" t="s">
        <v>324</v>
      </c>
      <c r="BR1592" t="s">
        <v>324</v>
      </c>
      <c r="BS1592" t="s">
        <v>324</v>
      </c>
      <c r="BT1592">
        <v>0</v>
      </c>
      <c r="BU1592" t="s">
        <v>324</v>
      </c>
      <c r="BV1592" t="s">
        <v>324</v>
      </c>
      <c r="BW1592" t="s">
        <v>324</v>
      </c>
      <c r="BX1592" t="s">
        <v>324</v>
      </c>
      <c r="BY1592">
        <v>0</v>
      </c>
      <c r="BZ1592" t="s">
        <v>324</v>
      </c>
      <c r="CA1592" t="s">
        <v>324</v>
      </c>
      <c r="CB1592" t="s">
        <v>324</v>
      </c>
      <c r="CC1592" t="s">
        <v>324</v>
      </c>
      <c r="CD1592">
        <v>0</v>
      </c>
      <c r="CE1592" t="s">
        <v>324</v>
      </c>
      <c r="CF1592" t="s">
        <v>324</v>
      </c>
      <c r="CG1592" t="s">
        <v>324</v>
      </c>
      <c r="CH1592" t="s">
        <v>324</v>
      </c>
      <c r="CI1592">
        <v>0</v>
      </c>
      <c r="CJ1592" t="s">
        <v>324</v>
      </c>
      <c r="CK1592" t="s">
        <v>324</v>
      </c>
      <c r="CL1592" t="s">
        <v>324</v>
      </c>
      <c r="CM1592" t="s">
        <v>324</v>
      </c>
      <c r="CN1592">
        <v>0</v>
      </c>
      <c r="CO1592" t="s">
        <v>179</v>
      </c>
      <c r="CP1592" t="s">
        <v>179</v>
      </c>
      <c r="CQ1592">
        <v>0.79200000000000004</v>
      </c>
      <c r="CR1592">
        <v>0</v>
      </c>
      <c r="CS1592">
        <v>0.79200000000000004</v>
      </c>
      <c r="CT1592">
        <v>0</v>
      </c>
      <c r="CU1592">
        <v>0</v>
      </c>
      <c r="CV1592">
        <v>45</v>
      </c>
      <c r="CW1592">
        <v>0</v>
      </c>
      <c r="CX1592">
        <v>45</v>
      </c>
      <c r="CY1592">
        <v>0</v>
      </c>
      <c r="CZ1592">
        <v>0</v>
      </c>
      <c r="DA1592">
        <v>69.634</v>
      </c>
      <c r="DB1592">
        <v>0</v>
      </c>
      <c r="DC1592">
        <v>69.634</v>
      </c>
    </row>
    <row r="1593" spans="1:107" x14ac:dyDescent="0.45">
      <c r="A1593">
        <v>2024</v>
      </c>
      <c r="B1593">
        <v>5</v>
      </c>
      <c r="C1593" t="s">
        <v>166</v>
      </c>
      <c r="D1593">
        <v>12539</v>
      </c>
      <c r="E1593" t="s">
        <v>482</v>
      </c>
      <c r="F1593" t="s">
        <v>323</v>
      </c>
      <c r="G1593" t="s">
        <v>244</v>
      </c>
      <c r="H1593">
        <v>0.29099999999999998</v>
      </c>
      <c r="I1593">
        <v>5.8000000000000003E-2</v>
      </c>
      <c r="J1593">
        <v>0</v>
      </c>
      <c r="K1593">
        <v>0</v>
      </c>
      <c r="L1593">
        <v>0.34899999999999998</v>
      </c>
      <c r="M1593">
        <v>26</v>
      </c>
      <c r="N1593">
        <v>4</v>
      </c>
      <c r="O1593">
        <v>0</v>
      </c>
      <c r="P1593">
        <v>0</v>
      </c>
      <c r="Q1593">
        <v>30</v>
      </c>
      <c r="R1593">
        <v>0</v>
      </c>
      <c r="S1593">
        <v>0</v>
      </c>
      <c r="T1593">
        <v>0</v>
      </c>
      <c r="U1593">
        <v>0</v>
      </c>
      <c r="V1593">
        <v>0</v>
      </c>
      <c r="W1593">
        <v>0</v>
      </c>
      <c r="X1593">
        <v>0</v>
      </c>
      <c r="Y1593">
        <v>0</v>
      </c>
      <c r="Z1593">
        <v>0</v>
      </c>
      <c r="AA1593">
        <v>0</v>
      </c>
      <c r="AB1593">
        <v>33.36</v>
      </c>
      <c r="AC1593">
        <v>5.0730000000000004</v>
      </c>
      <c r="AD1593">
        <v>0</v>
      </c>
      <c r="AE1593">
        <v>0</v>
      </c>
      <c r="AF1593">
        <v>38.433</v>
      </c>
      <c r="AG1593">
        <v>0</v>
      </c>
      <c r="AH1593">
        <v>0</v>
      </c>
      <c r="AI1593">
        <v>0</v>
      </c>
      <c r="AJ1593">
        <v>0</v>
      </c>
      <c r="AK1593">
        <v>0</v>
      </c>
      <c r="AL1593">
        <v>0</v>
      </c>
      <c r="AM1593">
        <v>0</v>
      </c>
      <c r="AN1593">
        <v>0</v>
      </c>
      <c r="AO1593">
        <v>0</v>
      </c>
      <c r="AP1593">
        <v>0</v>
      </c>
      <c r="AQ1593">
        <v>0</v>
      </c>
      <c r="AR1593">
        <v>0</v>
      </c>
      <c r="AS1593">
        <v>0</v>
      </c>
      <c r="AT1593">
        <v>0</v>
      </c>
      <c r="AU1593">
        <v>0</v>
      </c>
      <c r="AV1593">
        <v>0</v>
      </c>
      <c r="AW1593">
        <v>0</v>
      </c>
      <c r="AX1593">
        <v>0</v>
      </c>
      <c r="AY1593">
        <v>0</v>
      </c>
      <c r="AZ1593">
        <v>0</v>
      </c>
      <c r="BA1593">
        <v>0</v>
      </c>
      <c r="BB1593">
        <v>0</v>
      </c>
      <c r="BC1593">
        <v>0</v>
      </c>
      <c r="BD1593">
        <v>0</v>
      </c>
      <c r="BE1593">
        <v>0</v>
      </c>
      <c r="BF1593">
        <v>0</v>
      </c>
      <c r="BG1593">
        <v>0</v>
      </c>
      <c r="BH1593">
        <v>0</v>
      </c>
      <c r="BI1593">
        <v>0</v>
      </c>
      <c r="BJ1593">
        <v>0</v>
      </c>
      <c r="BK1593">
        <v>3.5999999999999997E-2</v>
      </c>
      <c r="BL1593">
        <v>0</v>
      </c>
      <c r="BM1593">
        <v>0</v>
      </c>
      <c r="BN1593">
        <v>0</v>
      </c>
      <c r="BO1593">
        <v>3.5999999999999997E-2</v>
      </c>
      <c r="BP1593">
        <v>2</v>
      </c>
      <c r="BQ1593">
        <v>0</v>
      </c>
      <c r="BR1593">
        <v>0</v>
      </c>
      <c r="BS1593">
        <v>0</v>
      </c>
      <c r="BT1593">
        <v>2</v>
      </c>
      <c r="BU1593">
        <v>0</v>
      </c>
      <c r="BV1593">
        <v>0</v>
      </c>
      <c r="BW1593">
        <v>0</v>
      </c>
      <c r="BX1593">
        <v>0</v>
      </c>
      <c r="BY1593">
        <v>0</v>
      </c>
      <c r="BZ1593">
        <v>0</v>
      </c>
      <c r="CA1593">
        <v>0</v>
      </c>
      <c r="CB1593">
        <v>0</v>
      </c>
      <c r="CC1593">
        <v>0</v>
      </c>
      <c r="CD1593">
        <v>0</v>
      </c>
      <c r="CE1593">
        <v>0</v>
      </c>
      <c r="CF1593">
        <v>0</v>
      </c>
      <c r="CG1593">
        <v>0</v>
      </c>
      <c r="CH1593">
        <v>0</v>
      </c>
      <c r="CI1593">
        <v>0</v>
      </c>
      <c r="CJ1593">
        <v>0</v>
      </c>
      <c r="CK1593">
        <v>0</v>
      </c>
      <c r="CL1593">
        <v>0</v>
      </c>
      <c r="CM1593">
        <v>0</v>
      </c>
      <c r="CN1593">
        <v>0</v>
      </c>
      <c r="CO1593">
        <v>0.32700000000000001</v>
      </c>
      <c r="CP1593">
        <v>5.8000000000000003E-2</v>
      </c>
      <c r="CQ1593" t="s">
        <v>179</v>
      </c>
      <c r="CR1593">
        <v>0</v>
      </c>
      <c r="CS1593">
        <v>0.38500000000000001</v>
      </c>
      <c r="CT1593">
        <v>28</v>
      </c>
      <c r="CU1593">
        <v>4</v>
      </c>
      <c r="CV1593">
        <v>0</v>
      </c>
      <c r="CW1593">
        <v>0</v>
      </c>
      <c r="CX1593">
        <v>32</v>
      </c>
      <c r="CY1593">
        <v>33.36</v>
      </c>
      <c r="CZ1593">
        <v>5.0730000000000004</v>
      </c>
      <c r="DA1593">
        <v>0</v>
      </c>
      <c r="DB1593">
        <v>0</v>
      </c>
      <c r="DC1593">
        <v>38.433</v>
      </c>
    </row>
    <row r="1594" spans="1:107" x14ac:dyDescent="0.45">
      <c r="A1594">
        <v>2024</v>
      </c>
      <c r="B1594">
        <v>5</v>
      </c>
      <c r="C1594" t="s">
        <v>166</v>
      </c>
      <c r="D1594">
        <v>13337</v>
      </c>
      <c r="E1594" t="s">
        <v>483</v>
      </c>
      <c r="F1594" t="s">
        <v>323</v>
      </c>
      <c r="G1594" t="s">
        <v>244</v>
      </c>
      <c r="H1594">
        <v>1.4610000000000001</v>
      </c>
      <c r="I1594">
        <v>0.97699999999999998</v>
      </c>
      <c r="J1594" t="s">
        <v>324</v>
      </c>
      <c r="K1594" t="s">
        <v>324</v>
      </c>
      <c r="L1594">
        <v>2.4380000000000002</v>
      </c>
      <c r="M1594">
        <v>190</v>
      </c>
      <c r="N1594">
        <v>60</v>
      </c>
      <c r="O1594" t="s">
        <v>324</v>
      </c>
      <c r="P1594" t="s">
        <v>324</v>
      </c>
      <c r="Q1594">
        <v>250</v>
      </c>
      <c r="R1594" t="s">
        <v>324</v>
      </c>
      <c r="S1594" t="s">
        <v>324</v>
      </c>
      <c r="T1594" t="s">
        <v>324</v>
      </c>
      <c r="U1594" t="s">
        <v>324</v>
      </c>
      <c r="V1594">
        <v>0</v>
      </c>
      <c r="W1594" t="s">
        <v>324</v>
      </c>
      <c r="X1594" t="s">
        <v>324</v>
      </c>
      <c r="Y1594" t="s">
        <v>324</v>
      </c>
      <c r="Z1594" t="s">
        <v>324</v>
      </c>
      <c r="AA1594">
        <v>0</v>
      </c>
      <c r="AB1594">
        <v>70.813000000000002</v>
      </c>
      <c r="AC1594">
        <v>36.816000000000003</v>
      </c>
      <c r="AD1594" t="s">
        <v>324</v>
      </c>
      <c r="AE1594" t="s">
        <v>324</v>
      </c>
      <c r="AF1594">
        <v>107.629</v>
      </c>
      <c r="AG1594" t="s">
        <v>324</v>
      </c>
      <c r="AH1594" t="s">
        <v>324</v>
      </c>
      <c r="AI1594" t="s">
        <v>324</v>
      </c>
      <c r="AJ1594" t="s">
        <v>324</v>
      </c>
      <c r="AK1594">
        <v>0</v>
      </c>
      <c r="AL1594" t="s">
        <v>324</v>
      </c>
      <c r="AM1594" t="s">
        <v>324</v>
      </c>
      <c r="AN1594" t="s">
        <v>324</v>
      </c>
      <c r="AO1594" t="s">
        <v>324</v>
      </c>
      <c r="AP1594">
        <v>0</v>
      </c>
      <c r="AQ1594" t="s">
        <v>324</v>
      </c>
      <c r="AR1594" t="s">
        <v>324</v>
      </c>
      <c r="AS1594" t="s">
        <v>324</v>
      </c>
      <c r="AT1594" t="s">
        <v>324</v>
      </c>
      <c r="AU1594">
        <v>0</v>
      </c>
      <c r="AV1594" t="s">
        <v>324</v>
      </c>
      <c r="AW1594" t="s">
        <v>324</v>
      </c>
      <c r="AX1594" t="s">
        <v>324</v>
      </c>
      <c r="AY1594" t="s">
        <v>324</v>
      </c>
      <c r="AZ1594">
        <v>0</v>
      </c>
      <c r="BA1594" t="s">
        <v>324</v>
      </c>
      <c r="BB1594" t="s">
        <v>324</v>
      </c>
      <c r="BC1594" t="s">
        <v>324</v>
      </c>
      <c r="BD1594" t="s">
        <v>324</v>
      </c>
      <c r="BE1594">
        <v>0</v>
      </c>
      <c r="BF1594" t="s">
        <v>324</v>
      </c>
      <c r="BG1594" t="s">
        <v>324</v>
      </c>
      <c r="BH1594" t="s">
        <v>324</v>
      </c>
      <c r="BI1594" t="s">
        <v>324</v>
      </c>
      <c r="BJ1594">
        <v>0</v>
      </c>
      <c r="BK1594">
        <v>2.5000000000000001E-2</v>
      </c>
      <c r="BL1594">
        <v>4.5999999999999999E-2</v>
      </c>
      <c r="BM1594" t="s">
        <v>324</v>
      </c>
      <c r="BN1594" t="s">
        <v>324</v>
      </c>
      <c r="BO1594">
        <v>7.0999999999999994E-2</v>
      </c>
      <c r="BP1594">
        <v>4</v>
      </c>
      <c r="BQ1594">
        <v>14</v>
      </c>
      <c r="BR1594" t="s">
        <v>324</v>
      </c>
      <c r="BS1594" t="s">
        <v>324</v>
      </c>
      <c r="BT1594">
        <v>18</v>
      </c>
      <c r="BU1594" t="s">
        <v>324</v>
      </c>
      <c r="BV1594" t="s">
        <v>324</v>
      </c>
      <c r="BW1594" t="s">
        <v>324</v>
      </c>
      <c r="BX1594" t="s">
        <v>324</v>
      </c>
      <c r="BY1594">
        <v>0</v>
      </c>
      <c r="BZ1594" t="s">
        <v>324</v>
      </c>
      <c r="CA1594" t="s">
        <v>324</v>
      </c>
      <c r="CB1594" t="s">
        <v>324</v>
      </c>
      <c r="CC1594" t="s">
        <v>324</v>
      </c>
      <c r="CD1594">
        <v>0</v>
      </c>
      <c r="CE1594" t="s">
        <v>324</v>
      </c>
      <c r="CF1594" t="s">
        <v>324</v>
      </c>
      <c r="CG1594" t="s">
        <v>324</v>
      </c>
      <c r="CH1594" t="s">
        <v>324</v>
      </c>
      <c r="CI1594">
        <v>0</v>
      </c>
      <c r="CJ1594" t="s">
        <v>324</v>
      </c>
      <c r="CK1594" t="s">
        <v>324</v>
      </c>
      <c r="CL1594" t="s">
        <v>324</v>
      </c>
      <c r="CM1594" t="s">
        <v>324</v>
      </c>
      <c r="CN1594">
        <v>0</v>
      </c>
      <c r="CO1594">
        <v>1.486</v>
      </c>
      <c r="CP1594">
        <v>1.0229999999999999</v>
      </c>
      <c r="CQ1594" t="s">
        <v>179</v>
      </c>
      <c r="CR1594">
        <v>0</v>
      </c>
      <c r="CS1594">
        <v>2.5089999999999999</v>
      </c>
      <c r="CT1594">
        <v>194</v>
      </c>
      <c r="CU1594">
        <v>74</v>
      </c>
      <c r="CV1594">
        <v>0</v>
      </c>
      <c r="CW1594">
        <v>0</v>
      </c>
      <c r="CX1594">
        <v>268</v>
      </c>
      <c r="CY1594">
        <v>70.813000000000002</v>
      </c>
      <c r="CZ1594">
        <v>36.816000000000003</v>
      </c>
      <c r="DA1594">
        <v>0</v>
      </c>
      <c r="DB1594">
        <v>0</v>
      </c>
      <c r="DC1594">
        <v>107.629</v>
      </c>
    </row>
    <row r="1595" spans="1:107" x14ac:dyDescent="0.45">
      <c r="A1595">
        <v>2024</v>
      </c>
      <c r="B1595">
        <v>5</v>
      </c>
      <c r="C1595" t="s">
        <v>166</v>
      </c>
      <c r="D1595">
        <v>13664</v>
      </c>
      <c r="E1595" t="s">
        <v>484</v>
      </c>
      <c r="F1595" t="s">
        <v>323</v>
      </c>
      <c r="G1595" t="s">
        <v>247</v>
      </c>
      <c r="H1595">
        <v>1.81</v>
      </c>
      <c r="I1595">
        <v>0.317</v>
      </c>
      <c r="J1595" t="s">
        <v>324</v>
      </c>
      <c r="K1595" t="s">
        <v>324</v>
      </c>
      <c r="L1595">
        <v>2.1269999999999998</v>
      </c>
      <c r="M1595">
        <v>155</v>
      </c>
      <c r="N1595">
        <v>8</v>
      </c>
      <c r="O1595" t="s">
        <v>324</v>
      </c>
      <c r="P1595" t="s">
        <v>324</v>
      </c>
      <c r="Q1595">
        <v>163</v>
      </c>
      <c r="R1595" t="s">
        <v>324</v>
      </c>
      <c r="S1595" t="s">
        <v>324</v>
      </c>
      <c r="T1595" t="s">
        <v>324</v>
      </c>
      <c r="U1595" t="s">
        <v>324</v>
      </c>
      <c r="V1595">
        <v>0</v>
      </c>
      <c r="W1595" t="s">
        <v>324</v>
      </c>
      <c r="X1595" t="s">
        <v>324</v>
      </c>
      <c r="Y1595" t="s">
        <v>324</v>
      </c>
      <c r="Z1595" t="s">
        <v>324</v>
      </c>
      <c r="AA1595">
        <v>0</v>
      </c>
      <c r="AB1595">
        <v>183.22</v>
      </c>
      <c r="AC1595">
        <v>31.244</v>
      </c>
      <c r="AD1595" t="s">
        <v>324</v>
      </c>
      <c r="AE1595" t="s">
        <v>324</v>
      </c>
      <c r="AF1595">
        <v>214.464</v>
      </c>
      <c r="AG1595" t="s">
        <v>324</v>
      </c>
      <c r="AH1595" t="s">
        <v>324</v>
      </c>
      <c r="AI1595" t="s">
        <v>324</v>
      </c>
      <c r="AJ1595" t="s">
        <v>324</v>
      </c>
      <c r="AK1595">
        <v>0</v>
      </c>
      <c r="AL1595" t="s">
        <v>324</v>
      </c>
      <c r="AM1595" t="s">
        <v>324</v>
      </c>
      <c r="AN1595" t="s">
        <v>324</v>
      </c>
      <c r="AO1595" t="s">
        <v>324</v>
      </c>
      <c r="AP1595">
        <v>0</v>
      </c>
      <c r="AQ1595" t="s">
        <v>324</v>
      </c>
      <c r="AR1595" t="s">
        <v>324</v>
      </c>
      <c r="AS1595" t="s">
        <v>324</v>
      </c>
      <c r="AT1595" t="s">
        <v>324</v>
      </c>
      <c r="AU1595">
        <v>0</v>
      </c>
      <c r="AV1595" t="s">
        <v>324</v>
      </c>
      <c r="AW1595" t="s">
        <v>324</v>
      </c>
      <c r="AX1595" t="s">
        <v>324</v>
      </c>
      <c r="AY1595" t="s">
        <v>324</v>
      </c>
      <c r="AZ1595">
        <v>0</v>
      </c>
      <c r="BA1595" t="s">
        <v>324</v>
      </c>
      <c r="BB1595" t="s">
        <v>324</v>
      </c>
      <c r="BC1595" t="s">
        <v>324</v>
      </c>
      <c r="BD1595" t="s">
        <v>324</v>
      </c>
      <c r="BE1595">
        <v>0</v>
      </c>
      <c r="BF1595" t="s">
        <v>324</v>
      </c>
      <c r="BG1595" t="s">
        <v>324</v>
      </c>
      <c r="BH1595" t="s">
        <v>324</v>
      </c>
      <c r="BI1595" t="s">
        <v>324</v>
      </c>
      <c r="BJ1595">
        <v>0</v>
      </c>
      <c r="BK1595">
        <v>0.13600000000000001</v>
      </c>
      <c r="BL1595">
        <v>5.6000000000000001E-2</v>
      </c>
      <c r="BM1595" t="s">
        <v>324</v>
      </c>
      <c r="BN1595" t="s">
        <v>324</v>
      </c>
      <c r="BO1595">
        <v>0.192</v>
      </c>
      <c r="BP1595">
        <v>17</v>
      </c>
      <c r="BQ1595">
        <v>5</v>
      </c>
      <c r="BR1595" t="s">
        <v>324</v>
      </c>
      <c r="BS1595" t="s">
        <v>324</v>
      </c>
      <c r="BT1595">
        <v>22</v>
      </c>
      <c r="BU1595">
        <v>6.8470000000000004</v>
      </c>
      <c r="BV1595">
        <v>1E-3</v>
      </c>
      <c r="BW1595" t="s">
        <v>324</v>
      </c>
      <c r="BX1595" t="s">
        <v>324</v>
      </c>
      <c r="BY1595">
        <v>6.8479999999999999</v>
      </c>
      <c r="BZ1595" t="s">
        <v>324</v>
      </c>
      <c r="CA1595" t="s">
        <v>324</v>
      </c>
      <c r="CB1595" t="s">
        <v>324</v>
      </c>
      <c r="CC1595" t="s">
        <v>324</v>
      </c>
      <c r="CD1595">
        <v>0</v>
      </c>
      <c r="CE1595" t="s">
        <v>324</v>
      </c>
      <c r="CF1595" t="s">
        <v>324</v>
      </c>
      <c r="CG1595" t="s">
        <v>324</v>
      </c>
      <c r="CH1595" t="s">
        <v>324</v>
      </c>
      <c r="CI1595">
        <v>0</v>
      </c>
      <c r="CJ1595" t="s">
        <v>324</v>
      </c>
      <c r="CK1595" t="s">
        <v>324</v>
      </c>
      <c r="CL1595" t="s">
        <v>324</v>
      </c>
      <c r="CM1595" t="s">
        <v>324</v>
      </c>
      <c r="CN1595">
        <v>0</v>
      </c>
      <c r="CO1595">
        <v>1.946</v>
      </c>
      <c r="CP1595">
        <v>0.373</v>
      </c>
      <c r="CQ1595" t="s">
        <v>179</v>
      </c>
      <c r="CR1595">
        <v>0</v>
      </c>
      <c r="CS1595">
        <v>2.319</v>
      </c>
      <c r="CT1595">
        <v>172</v>
      </c>
      <c r="CU1595">
        <v>13</v>
      </c>
      <c r="CV1595">
        <v>0</v>
      </c>
      <c r="CW1595">
        <v>0</v>
      </c>
      <c r="CX1595">
        <v>185</v>
      </c>
      <c r="CY1595">
        <v>190.06700000000001</v>
      </c>
      <c r="CZ1595">
        <v>31.245000000000001</v>
      </c>
      <c r="DA1595">
        <v>0</v>
      </c>
      <c r="DB1595">
        <v>0</v>
      </c>
      <c r="DC1595">
        <v>221.31200000000001</v>
      </c>
    </row>
    <row r="1596" spans="1:107" x14ac:dyDescent="0.45">
      <c r="A1596">
        <v>2024</v>
      </c>
      <c r="B1596">
        <v>5</v>
      </c>
      <c r="C1596" t="s">
        <v>166</v>
      </c>
      <c r="D1596">
        <v>14127</v>
      </c>
      <c r="E1596" t="s">
        <v>485</v>
      </c>
      <c r="F1596" t="s">
        <v>323</v>
      </c>
      <c r="G1596" t="s">
        <v>244</v>
      </c>
      <c r="H1596">
        <v>11.326000000000001</v>
      </c>
      <c r="I1596">
        <v>0.68899999999999995</v>
      </c>
      <c r="J1596" t="s">
        <v>324</v>
      </c>
      <c r="K1596" t="s">
        <v>324</v>
      </c>
      <c r="L1596">
        <v>12.015000000000001</v>
      </c>
      <c r="M1596">
        <v>1573</v>
      </c>
      <c r="N1596">
        <v>42</v>
      </c>
      <c r="O1596" t="s">
        <v>324</v>
      </c>
      <c r="P1596" t="s">
        <v>324</v>
      </c>
      <c r="Q1596">
        <v>1615</v>
      </c>
      <c r="R1596" t="s">
        <v>324</v>
      </c>
      <c r="S1596" t="s">
        <v>324</v>
      </c>
      <c r="T1596" t="s">
        <v>324</v>
      </c>
      <c r="U1596" t="s">
        <v>324</v>
      </c>
      <c r="V1596">
        <v>0</v>
      </c>
      <c r="W1596" t="s">
        <v>324</v>
      </c>
      <c r="X1596" t="s">
        <v>324</v>
      </c>
      <c r="Y1596" t="s">
        <v>324</v>
      </c>
      <c r="Z1596" t="s">
        <v>324</v>
      </c>
      <c r="AA1596">
        <v>0</v>
      </c>
      <c r="AB1596">
        <v>520.04700000000003</v>
      </c>
      <c r="AC1596">
        <v>16.792000000000002</v>
      </c>
      <c r="AD1596" t="s">
        <v>324</v>
      </c>
      <c r="AE1596" t="s">
        <v>324</v>
      </c>
      <c r="AF1596">
        <v>536.83900000000006</v>
      </c>
      <c r="AG1596" t="s">
        <v>324</v>
      </c>
      <c r="AH1596" t="s">
        <v>324</v>
      </c>
      <c r="AI1596" t="s">
        <v>324</v>
      </c>
      <c r="AJ1596" t="s">
        <v>324</v>
      </c>
      <c r="AK1596">
        <v>0</v>
      </c>
      <c r="AL1596" t="s">
        <v>324</v>
      </c>
      <c r="AM1596" t="s">
        <v>324</v>
      </c>
      <c r="AN1596" t="s">
        <v>324</v>
      </c>
      <c r="AO1596" t="s">
        <v>324</v>
      </c>
      <c r="AP1596">
        <v>0</v>
      </c>
      <c r="AQ1596" t="s">
        <v>324</v>
      </c>
      <c r="AR1596" t="s">
        <v>324</v>
      </c>
      <c r="AS1596" t="s">
        <v>324</v>
      </c>
      <c r="AT1596" t="s">
        <v>324</v>
      </c>
      <c r="AU1596">
        <v>0</v>
      </c>
      <c r="AV1596" t="s">
        <v>324</v>
      </c>
      <c r="AW1596" t="s">
        <v>324</v>
      </c>
      <c r="AX1596" t="s">
        <v>324</v>
      </c>
      <c r="AY1596" t="s">
        <v>324</v>
      </c>
      <c r="AZ1596">
        <v>0</v>
      </c>
      <c r="BA1596" t="s">
        <v>324</v>
      </c>
      <c r="BB1596" t="s">
        <v>324</v>
      </c>
      <c r="BC1596" t="s">
        <v>324</v>
      </c>
      <c r="BD1596" t="s">
        <v>324</v>
      </c>
      <c r="BE1596">
        <v>0</v>
      </c>
      <c r="BF1596" t="s">
        <v>324</v>
      </c>
      <c r="BG1596" t="s">
        <v>324</v>
      </c>
      <c r="BH1596" t="s">
        <v>324</v>
      </c>
      <c r="BI1596" t="s">
        <v>324</v>
      </c>
      <c r="BJ1596">
        <v>0</v>
      </c>
      <c r="BK1596">
        <v>3.1E-2</v>
      </c>
      <c r="BL1596">
        <v>2E-3</v>
      </c>
      <c r="BM1596" t="s">
        <v>324</v>
      </c>
      <c r="BN1596" t="s">
        <v>324</v>
      </c>
      <c r="BO1596">
        <v>3.3000000000000002E-2</v>
      </c>
      <c r="BP1596">
        <v>6</v>
      </c>
      <c r="BQ1596">
        <v>1</v>
      </c>
      <c r="BR1596" t="s">
        <v>324</v>
      </c>
      <c r="BS1596" t="s">
        <v>324</v>
      </c>
      <c r="BT1596">
        <v>7</v>
      </c>
      <c r="BU1596">
        <v>1.2270000000000001</v>
      </c>
      <c r="BV1596">
        <v>0</v>
      </c>
      <c r="BW1596" t="s">
        <v>324</v>
      </c>
      <c r="BX1596" t="s">
        <v>324</v>
      </c>
      <c r="BY1596">
        <v>1.2270000000000001</v>
      </c>
      <c r="BZ1596" t="s">
        <v>324</v>
      </c>
      <c r="CA1596" t="s">
        <v>324</v>
      </c>
      <c r="CB1596" t="s">
        <v>324</v>
      </c>
      <c r="CC1596" t="s">
        <v>324</v>
      </c>
      <c r="CD1596">
        <v>0</v>
      </c>
      <c r="CE1596" t="s">
        <v>324</v>
      </c>
      <c r="CF1596" t="s">
        <v>324</v>
      </c>
      <c r="CG1596" t="s">
        <v>324</v>
      </c>
      <c r="CH1596" t="s">
        <v>324</v>
      </c>
      <c r="CI1596">
        <v>0</v>
      </c>
      <c r="CJ1596" t="s">
        <v>324</v>
      </c>
      <c r="CK1596" t="s">
        <v>324</v>
      </c>
      <c r="CL1596" t="s">
        <v>324</v>
      </c>
      <c r="CM1596" t="s">
        <v>324</v>
      </c>
      <c r="CN1596">
        <v>0</v>
      </c>
      <c r="CO1596">
        <v>11.356999999999999</v>
      </c>
      <c r="CP1596">
        <v>0.69099999999999995</v>
      </c>
      <c r="CQ1596" t="s">
        <v>179</v>
      </c>
      <c r="CR1596">
        <v>0</v>
      </c>
      <c r="CS1596">
        <v>12.048</v>
      </c>
      <c r="CT1596">
        <v>1579</v>
      </c>
      <c r="CU1596">
        <v>43</v>
      </c>
      <c r="CV1596">
        <v>0</v>
      </c>
      <c r="CW1596">
        <v>0</v>
      </c>
      <c r="CX1596">
        <v>1622</v>
      </c>
      <c r="CY1596">
        <v>521.274</v>
      </c>
      <c r="CZ1596">
        <v>16.792000000000002</v>
      </c>
      <c r="DA1596">
        <v>0</v>
      </c>
      <c r="DB1596">
        <v>0</v>
      </c>
      <c r="DC1596">
        <v>538.06600000000003</v>
      </c>
    </row>
    <row r="1597" spans="1:107" x14ac:dyDescent="0.45">
      <c r="A1597">
        <v>2024</v>
      </c>
      <c r="B1597">
        <v>5</v>
      </c>
      <c r="C1597" t="s">
        <v>166</v>
      </c>
      <c r="D1597">
        <v>17642</v>
      </c>
      <c r="E1597" t="s">
        <v>486</v>
      </c>
      <c r="F1597" t="s">
        <v>323</v>
      </c>
      <c r="G1597" t="s">
        <v>244</v>
      </c>
      <c r="H1597">
        <v>0.57899999999999996</v>
      </c>
      <c r="I1597">
        <v>2.5000000000000001E-2</v>
      </c>
      <c r="J1597">
        <v>0</v>
      </c>
      <c r="K1597">
        <v>0</v>
      </c>
      <c r="L1597">
        <v>0.60399999999999998</v>
      </c>
      <c r="M1597">
        <v>38</v>
      </c>
      <c r="N1597">
        <v>1</v>
      </c>
      <c r="O1597">
        <v>0</v>
      </c>
      <c r="P1597">
        <v>0</v>
      </c>
      <c r="Q1597">
        <v>39</v>
      </c>
      <c r="R1597">
        <v>0</v>
      </c>
      <c r="S1597">
        <v>0</v>
      </c>
      <c r="T1597">
        <v>0</v>
      </c>
      <c r="U1597">
        <v>0</v>
      </c>
      <c r="V1597">
        <v>0</v>
      </c>
      <c r="W1597">
        <v>0</v>
      </c>
      <c r="X1597">
        <v>0</v>
      </c>
      <c r="Y1597">
        <v>0</v>
      </c>
      <c r="Z1597">
        <v>0</v>
      </c>
      <c r="AA1597">
        <v>0</v>
      </c>
      <c r="AB1597">
        <v>0</v>
      </c>
      <c r="AC1597">
        <v>0</v>
      </c>
      <c r="AD1597">
        <v>0</v>
      </c>
      <c r="AE1597">
        <v>0</v>
      </c>
      <c r="AF1597">
        <v>0</v>
      </c>
      <c r="AG1597">
        <v>0</v>
      </c>
      <c r="AH1597">
        <v>0</v>
      </c>
      <c r="AI1597">
        <v>0</v>
      </c>
      <c r="AJ1597">
        <v>0</v>
      </c>
      <c r="AK1597">
        <v>0</v>
      </c>
      <c r="AL1597">
        <v>0</v>
      </c>
      <c r="AM1597">
        <v>0</v>
      </c>
      <c r="AN1597">
        <v>0</v>
      </c>
      <c r="AO1597">
        <v>0</v>
      </c>
      <c r="AP1597">
        <v>0</v>
      </c>
      <c r="AQ1597">
        <v>0</v>
      </c>
      <c r="AR1597">
        <v>0</v>
      </c>
      <c r="AS1597">
        <v>0</v>
      </c>
      <c r="AT1597">
        <v>0</v>
      </c>
      <c r="AU1597">
        <v>0</v>
      </c>
      <c r="AV1597">
        <v>0</v>
      </c>
      <c r="AW1597">
        <v>0</v>
      </c>
      <c r="AX1597">
        <v>0</v>
      </c>
      <c r="AY1597">
        <v>0</v>
      </c>
      <c r="AZ1597">
        <v>0</v>
      </c>
      <c r="BA1597">
        <v>0</v>
      </c>
      <c r="BB1597">
        <v>0</v>
      </c>
      <c r="BC1597">
        <v>0</v>
      </c>
      <c r="BD1597">
        <v>0</v>
      </c>
      <c r="BE1597">
        <v>0</v>
      </c>
      <c r="BF1597">
        <v>0</v>
      </c>
      <c r="BG1597">
        <v>0</v>
      </c>
      <c r="BH1597">
        <v>0</v>
      </c>
      <c r="BI1597">
        <v>0</v>
      </c>
      <c r="BJ1597">
        <v>0</v>
      </c>
      <c r="BK1597">
        <v>2.7E-2</v>
      </c>
      <c r="BL1597">
        <v>0</v>
      </c>
      <c r="BM1597">
        <v>0</v>
      </c>
      <c r="BN1597">
        <v>0</v>
      </c>
      <c r="BO1597">
        <v>2.7E-2</v>
      </c>
      <c r="BP1597">
        <v>5</v>
      </c>
      <c r="BQ1597">
        <v>0</v>
      </c>
      <c r="BR1597">
        <v>0</v>
      </c>
      <c r="BS1597">
        <v>0</v>
      </c>
      <c r="BT1597">
        <v>5</v>
      </c>
      <c r="BU1597">
        <v>0</v>
      </c>
      <c r="BV1597">
        <v>0</v>
      </c>
      <c r="BW1597">
        <v>0</v>
      </c>
      <c r="BX1597">
        <v>0</v>
      </c>
      <c r="BY1597">
        <v>0</v>
      </c>
      <c r="BZ1597">
        <v>0</v>
      </c>
      <c r="CA1597">
        <v>0</v>
      </c>
      <c r="CB1597">
        <v>0</v>
      </c>
      <c r="CC1597">
        <v>0</v>
      </c>
      <c r="CD1597">
        <v>0</v>
      </c>
      <c r="CE1597">
        <v>0</v>
      </c>
      <c r="CF1597">
        <v>0</v>
      </c>
      <c r="CG1597">
        <v>0</v>
      </c>
      <c r="CH1597">
        <v>0</v>
      </c>
      <c r="CI1597">
        <v>0</v>
      </c>
      <c r="CJ1597">
        <v>0</v>
      </c>
      <c r="CK1597">
        <v>0</v>
      </c>
      <c r="CL1597">
        <v>0</v>
      </c>
      <c r="CM1597">
        <v>0</v>
      </c>
      <c r="CN1597">
        <v>0</v>
      </c>
      <c r="CO1597">
        <v>0.60599999999999998</v>
      </c>
      <c r="CP1597">
        <v>2.5000000000000001E-2</v>
      </c>
      <c r="CQ1597" t="s">
        <v>179</v>
      </c>
      <c r="CR1597">
        <v>0</v>
      </c>
      <c r="CS1597">
        <v>0.63100000000000001</v>
      </c>
      <c r="CT1597">
        <v>43</v>
      </c>
      <c r="CU1597">
        <v>1</v>
      </c>
      <c r="CV1597">
        <v>0</v>
      </c>
      <c r="CW1597">
        <v>0</v>
      </c>
      <c r="CX1597">
        <v>44</v>
      </c>
      <c r="CY1597">
        <v>0</v>
      </c>
      <c r="CZ1597">
        <v>0</v>
      </c>
      <c r="DA1597">
        <v>0</v>
      </c>
      <c r="DB1597">
        <v>0</v>
      </c>
      <c r="DC1597">
        <v>0</v>
      </c>
    </row>
    <row r="1598" spans="1:107" x14ac:dyDescent="0.45">
      <c r="A1598">
        <v>2024</v>
      </c>
      <c r="B1598">
        <v>5</v>
      </c>
      <c r="C1598" t="s">
        <v>166</v>
      </c>
      <c r="D1598">
        <v>27058</v>
      </c>
      <c r="E1598" t="s">
        <v>369</v>
      </c>
      <c r="F1598" t="s">
        <v>323</v>
      </c>
      <c r="G1598" t="s">
        <v>247</v>
      </c>
      <c r="H1598">
        <v>1.2E-2</v>
      </c>
      <c r="I1598" t="s">
        <v>324</v>
      </c>
      <c r="J1598" t="s">
        <v>324</v>
      </c>
      <c r="K1598" t="s">
        <v>324</v>
      </c>
      <c r="L1598">
        <v>1.2E-2</v>
      </c>
      <c r="M1598">
        <v>6</v>
      </c>
      <c r="N1598" t="s">
        <v>324</v>
      </c>
      <c r="O1598" t="s">
        <v>324</v>
      </c>
      <c r="P1598" t="s">
        <v>324</v>
      </c>
      <c r="Q1598">
        <v>6</v>
      </c>
      <c r="R1598" t="s">
        <v>324</v>
      </c>
      <c r="S1598" t="s">
        <v>324</v>
      </c>
      <c r="T1598" t="s">
        <v>324</v>
      </c>
      <c r="U1598" t="s">
        <v>324</v>
      </c>
      <c r="V1598">
        <v>0</v>
      </c>
      <c r="W1598" t="s">
        <v>324</v>
      </c>
      <c r="X1598" t="s">
        <v>324</v>
      </c>
      <c r="Y1598" t="s">
        <v>324</v>
      </c>
      <c r="Z1598" t="s">
        <v>324</v>
      </c>
      <c r="AA1598">
        <v>0</v>
      </c>
      <c r="AB1598" t="s">
        <v>324</v>
      </c>
      <c r="AC1598" t="s">
        <v>324</v>
      </c>
      <c r="AD1598" t="s">
        <v>324</v>
      </c>
      <c r="AE1598" t="s">
        <v>324</v>
      </c>
      <c r="AF1598">
        <v>0</v>
      </c>
      <c r="AG1598" t="s">
        <v>324</v>
      </c>
      <c r="AH1598" t="s">
        <v>324</v>
      </c>
      <c r="AI1598" t="s">
        <v>324</v>
      </c>
      <c r="AJ1598" t="s">
        <v>324</v>
      </c>
      <c r="AK1598">
        <v>0</v>
      </c>
      <c r="AL1598" t="s">
        <v>324</v>
      </c>
      <c r="AM1598" t="s">
        <v>324</v>
      </c>
      <c r="AN1598" t="s">
        <v>324</v>
      </c>
      <c r="AO1598" t="s">
        <v>324</v>
      </c>
      <c r="AP1598">
        <v>0</v>
      </c>
      <c r="AQ1598" t="s">
        <v>324</v>
      </c>
      <c r="AR1598" t="s">
        <v>324</v>
      </c>
      <c r="AS1598" t="s">
        <v>324</v>
      </c>
      <c r="AT1598" t="s">
        <v>324</v>
      </c>
      <c r="AU1598">
        <v>0</v>
      </c>
      <c r="AV1598" t="s">
        <v>324</v>
      </c>
      <c r="AW1598" t="s">
        <v>324</v>
      </c>
      <c r="AX1598" t="s">
        <v>324</v>
      </c>
      <c r="AY1598" t="s">
        <v>324</v>
      </c>
      <c r="AZ1598">
        <v>0</v>
      </c>
      <c r="BA1598" t="s">
        <v>324</v>
      </c>
      <c r="BB1598" t="s">
        <v>324</v>
      </c>
      <c r="BC1598" t="s">
        <v>324</v>
      </c>
      <c r="BD1598" t="s">
        <v>324</v>
      </c>
      <c r="BE1598">
        <v>0</v>
      </c>
      <c r="BF1598" t="s">
        <v>324</v>
      </c>
      <c r="BG1598" t="s">
        <v>324</v>
      </c>
      <c r="BH1598" t="s">
        <v>324</v>
      </c>
      <c r="BI1598" t="s">
        <v>324</v>
      </c>
      <c r="BJ1598">
        <v>0</v>
      </c>
      <c r="BK1598" t="s">
        <v>324</v>
      </c>
      <c r="BL1598" t="s">
        <v>324</v>
      </c>
      <c r="BM1598" t="s">
        <v>324</v>
      </c>
      <c r="BN1598" t="s">
        <v>324</v>
      </c>
      <c r="BO1598">
        <v>0</v>
      </c>
      <c r="BP1598" t="s">
        <v>324</v>
      </c>
      <c r="BQ1598" t="s">
        <v>324</v>
      </c>
      <c r="BR1598" t="s">
        <v>324</v>
      </c>
      <c r="BS1598" t="s">
        <v>324</v>
      </c>
      <c r="BT1598">
        <v>0</v>
      </c>
      <c r="BU1598" t="s">
        <v>324</v>
      </c>
      <c r="BV1598" t="s">
        <v>324</v>
      </c>
      <c r="BW1598" t="s">
        <v>324</v>
      </c>
      <c r="BX1598" t="s">
        <v>324</v>
      </c>
      <c r="BY1598">
        <v>0</v>
      </c>
      <c r="BZ1598" t="s">
        <v>324</v>
      </c>
      <c r="CA1598" t="s">
        <v>324</v>
      </c>
      <c r="CB1598" t="s">
        <v>324</v>
      </c>
      <c r="CC1598" t="s">
        <v>324</v>
      </c>
      <c r="CD1598">
        <v>0</v>
      </c>
      <c r="CE1598" t="s">
        <v>324</v>
      </c>
      <c r="CF1598" t="s">
        <v>324</v>
      </c>
      <c r="CG1598" t="s">
        <v>324</v>
      </c>
      <c r="CH1598" t="s">
        <v>324</v>
      </c>
      <c r="CI1598">
        <v>0</v>
      </c>
      <c r="CJ1598" t="s">
        <v>324</v>
      </c>
      <c r="CK1598" t="s">
        <v>324</v>
      </c>
      <c r="CL1598" t="s">
        <v>324</v>
      </c>
      <c r="CM1598" t="s">
        <v>324</v>
      </c>
      <c r="CN1598">
        <v>0</v>
      </c>
      <c r="CO1598">
        <v>1.2E-2</v>
      </c>
      <c r="CP1598" t="s">
        <v>179</v>
      </c>
      <c r="CQ1598" t="s">
        <v>179</v>
      </c>
      <c r="CR1598">
        <v>0</v>
      </c>
      <c r="CS1598">
        <v>1.2E-2</v>
      </c>
      <c r="CT1598">
        <v>6</v>
      </c>
      <c r="CU1598">
        <v>0</v>
      </c>
      <c r="CV1598">
        <v>0</v>
      </c>
      <c r="CW1598">
        <v>0</v>
      </c>
      <c r="CX1598">
        <v>6</v>
      </c>
      <c r="CY1598">
        <v>0</v>
      </c>
      <c r="CZ1598">
        <v>0</v>
      </c>
      <c r="DA1598">
        <v>0</v>
      </c>
      <c r="DB1598">
        <v>0</v>
      </c>
      <c r="DC1598">
        <v>0</v>
      </c>
    </row>
    <row r="1599" spans="1:107" x14ac:dyDescent="0.45">
      <c r="A1599">
        <v>2024</v>
      </c>
      <c r="B1599">
        <v>5</v>
      </c>
      <c r="C1599" t="s">
        <v>166</v>
      </c>
      <c r="D1599">
        <v>40606</v>
      </c>
      <c r="E1599" t="s">
        <v>487</v>
      </c>
      <c r="F1599" t="s">
        <v>323</v>
      </c>
      <c r="G1599" t="s">
        <v>244</v>
      </c>
      <c r="H1599">
        <v>9.8000000000000004E-2</v>
      </c>
      <c r="I1599">
        <v>0</v>
      </c>
      <c r="J1599">
        <v>1.2E-2</v>
      </c>
      <c r="K1599">
        <v>0</v>
      </c>
      <c r="L1599">
        <v>0.11</v>
      </c>
      <c r="M1599">
        <v>9</v>
      </c>
      <c r="N1599">
        <v>0</v>
      </c>
      <c r="O1599">
        <v>1</v>
      </c>
      <c r="P1599">
        <v>0</v>
      </c>
      <c r="Q1599">
        <v>10</v>
      </c>
      <c r="R1599" t="s">
        <v>324</v>
      </c>
      <c r="S1599" t="s">
        <v>324</v>
      </c>
      <c r="T1599" t="s">
        <v>324</v>
      </c>
      <c r="U1599" t="s">
        <v>324</v>
      </c>
      <c r="V1599">
        <v>0</v>
      </c>
      <c r="W1599" t="s">
        <v>324</v>
      </c>
      <c r="X1599" t="s">
        <v>324</v>
      </c>
      <c r="Y1599" t="s">
        <v>324</v>
      </c>
      <c r="Z1599" t="s">
        <v>324</v>
      </c>
      <c r="AA1599">
        <v>0</v>
      </c>
      <c r="AB1599" t="s">
        <v>324</v>
      </c>
      <c r="AC1599" t="s">
        <v>324</v>
      </c>
      <c r="AD1599" t="s">
        <v>324</v>
      </c>
      <c r="AE1599" t="s">
        <v>324</v>
      </c>
      <c r="AF1599">
        <v>0</v>
      </c>
      <c r="AG1599" t="s">
        <v>324</v>
      </c>
      <c r="AH1599" t="s">
        <v>324</v>
      </c>
      <c r="AI1599" t="s">
        <v>324</v>
      </c>
      <c r="AJ1599" t="s">
        <v>324</v>
      </c>
      <c r="AK1599">
        <v>0</v>
      </c>
      <c r="AL1599" t="s">
        <v>324</v>
      </c>
      <c r="AM1599" t="s">
        <v>324</v>
      </c>
      <c r="AN1599" t="s">
        <v>324</v>
      </c>
      <c r="AO1599" t="s">
        <v>324</v>
      </c>
      <c r="AP1599">
        <v>0</v>
      </c>
      <c r="AQ1599" t="s">
        <v>324</v>
      </c>
      <c r="AR1599" t="s">
        <v>324</v>
      </c>
      <c r="AS1599" t="s">
        <v>324</v>
      </c>
      <c r="AT1599" t="s">
        <v>324</v>
      </c>
      <c r="AU1599">
        <v>0</v>
      </c>
      <c r="AV1599" t="s">
        <v>324</v>
      </c>
      <c r="AW1599" t="s">
        <v>324</v>
      </c>
      <c r="AX1599" t="s">
        <v>324</v>
      </c>
      <c r="AY1599" t="s">
        <v>324</v>
      </c>
      <c r="AZ1599">
        <v>0</v>
      </c>
      <c r="BA1599" t="s">
        <v>324</v>
      </c>
      <c r="BB1599" t="s">
        <v>324</v>
      </c>
      <c r="BC1599" t="s">
        <v>324</v>
      </c>
      <c r="BD1599" t="s">
        <v>324</v>
      </c>
      <c r="BE1599">
        <v>0</v>
      </c>
      <c r="BF1599" t="s">
        <v>324</v>
      </c>
      <c r="BG1599" t="s">
        <v>324</v>
      </c>
      <c r="BH1599" t="s">
        <v>324</v>
      </c>
      <c r="BI1599" t="s">
        <v>324</v>
      </c>
      <c r="BJ1599">
        <v>0</v>
      </c>
      <c r="BK1599" t="s">
        <v>324</v>
      </c>
      <c r="BL1599" t="s">
        <v>324</v>
      </c>
      <c r="BM1599" t="s">
        <v>324</v>
      </c>
      <c r="BN1599" t="s">
        <v>324</v>
      </c>
      <c r="BO1599">
        <v>0</v>
      </c>
      <c r="BP1599" t="s">
        <v>324</v>
      </c>
      <c r="BQ1599" t="s">
        <v>324</v>
      </c>
      <c r="BR1599" t="s">
        <v>324</v>
      </c>
      <c r="BS1599" t="s">
        <v>324</v>
      </c>
      <c r="BT1599">
        <v>0</v>
      </c>
      <c r="BU1599" t="s">
        <v>324</v>
      </c>
      <c r="BV1599" t="s">
        <v>324</v>
      </c>
      <c r="BW1599" t="s">
        <v>324</v>
      </c>
      <c r="BX1599" t="s">
        <v>324</v>
      </c>
      <c r="BY1599">
        <v>0</v>
      </c>
      <c r="BZ1599" t="s">
        <v>324</v>
      </c>
      <c r="CA1599" t="s">
        <v>324</v>
      </c>
      <c r="CB1599" t="s">
        <v>324</v>
      </c>
      <c r="CC1599" t="s">
        <v>324</v>
      </c>
      <c r="CD1599">
        <v>0</v>
      </c>
      <c r="CE1599" t="s">
        <v>324</v>
      </c>
      <c r="CF1599" t="s">
        <v>324</v>
      </c>
      <c r="CG1599" t="s">
        <v>324</v>
      </c>
      <c r="CH1599" t="s">
        <v>324</v>
      </c>
      <c r="CI1599">
        <v>0</v>
      </c>
      <c r="CJ1599" t="s">
        <v>324</v>
      </c>
      <c r="CK1599" t="s">
        <v>324</v>
      </c>
      <c r="CL1599" t="s">
        <v>324</v>
      </c>
      <c r="CM1599" t="s">
        <v>324</v>
      </c>
      <c r="CN1599">
        <v>0</v>
      </c>
      <c r="CO1599">
        <v>9.8000000000000004E-2</v>
      </c>
      <c r="CP1599" t="s">
        <v>179</v>
      </c>
      <c r="CQ1599">
        <v>1.2E-2</v>
      </c>
      <c r="CR1599">
        <v>0</v>
      </c>
      <c r="CS1599">
        <v>0.11</v>
      </c>
      <c r="CT1599">
        <v>9</v>
      </c>
      <c r="CU1599">
        <v>0</v>
      </c>
      <c r="CV1599">
        <v>1</v>
      </c>
      <c r="CW1599">
        <v>0</v>
      </c>
      <c r="CX1599">
        <v>10</v>
      </c>
      <c r="CY1599">
        <v>0</v>
      </c>
      <c r="CZ1599">
        <v>0</v>
      </c>
      <c r="DA1599">
        <v>0</v>
      </c>
      <c r="DB1599">
        <v>0</v>
      </c>
      <c r="DC1599">
        <v>0</v>
      </c>
    </row>
    <row r="1600" spans="1:107" x14ac:dyDescent="0.45">
      <c r="A1600">
        <v>2024</v>
      </c>
      <c r="B1600">
        <v>5</v>
      </c>
      <c r="C1600" t="s">
        <v>166</v>
      </c>
      <c r="D1600">
        <v>99999</v>
      </c>
      <c r="E1600" t="s">
        <v>329</v>
      </c>
      <c r="F1600" t="s">
        <v>323</v>
      </c>
      <c r="H1600">
        <v>7.125</v>
      </c>
      <c r="I1600">
        <v>0.89400000000000002</v>
      </c>
      <c r="J1600" t="s">
        <v>179</v>
      </c>
      <c r="K1600" t="s">
        <v>324</v>
      </c>
      <c r="L1600">
        <v>8.1199999999999992</v>
      </c>
      <c r="M1600" t="s">
        <v>324</v>
      </c>
      <c r="N1600" t="s">
        <v>324</v>
      </c>
      <c r="O1600" t="s">
        <v>324</v>
      </c>
      <c r="P1600" t="s">
        <v>324</v>
      </c>
      <c r="Q1600" t="s">
        <v>324</v>
      </c>
      <c r="R1600" t="s">
        <v>324</v>
      </c>
      <c r="S1600" t="s">
        <v>324</v>
      </c>
      <c r="T1600" t="s">
        <v>324</v>
      </c>
      <c r="U1600" t="s">
        <v>324</v>
      </c>
      <c r="V1600">
        <v>0</v>
      </c>
      <c r="W1600" t="s">
        <v>324</v>
      </c>
      <c r="X1600" t="s">
        <v>324</v>
      </c>
      <c r="Y1600" t="s">
        <v>324</v>
      </c>
      <c r="Z1600" t="s">
        <v>324</v>
      </c>
      <c r="AA1600" t="s">
        <v>324</v>
      </c>
      <c r="AB1600" t="s">
        <v>324</v>
      </c>
      <c r="AC1600" t="s">
        <v>324</v>
      </c>
      <c r="AD1600" t="s">
        <v>324</v>
      </c>
      <c r="AE1600" t="s">
        <v>324</v>
      </c>
      <c r="AF1600" t="s">
        <v>324</v>
      </c>
      <c r="AG1600" t="s">
        <v>324</v>
      </c>
      <c r="AH1600" t="s">
        <v>324</v>
      </c>
      <c r="AI1600" t="s">
        <v>324</v>
      </c>
      <c r="AJ1600" t="s">
        <v>324</v>
      </c>
      <c r="AK1600">
        <v>0</v>
      </c>
      <c r="AL1600" t="s">
        <v>324</v>
      </c>
      <c r="AM1600" t="s">
        <v>324</v>
      </c>
      <c r="AN1600" t="s">
        <v>324</v>
      </c>
      <c r="AO1600" t="s">
        <v>324</v>
      </c>
      <c r="AP1600" t="s">
        <v>324</v>
      </c>
      <c r="AQ1600" t="s">
        <v>324</v>
      </c>
      <c r="AR1600" t="s">
        <v>324</v>
      </c>
      <c r="AS1600" t="s">
        <v>324</v>
      </c>
      <c r="AT1600" t="s">
        <v>324</v>
      </c>
      <c r="AU1600" t="s">
        <v>324</v>
      </c>
      <c r="AV1600" t="s">
        <v>324</v>
      </c>
      <c r="AW1600" t="s">
        <v>324</v>
      </c>
      <c r="AX1600" t="s">
        <v>324</v>
      </c>
      <c r="AY1600" t="s">
        <v>324</v>
      </c>
      <c r="AZ1600">
        <v>0</v>
      </c>
      <c r="BA1600" t="s">
        <v>324</v>
      </c>
      <c r="BB1600" t="s">
        <v>324</v>
      </c>
      <c r="BC1600" t="s">
        <v>324</v>
      </c>
      <c r="BD1600" t="s">
        <v>324</v>
      </c>
      <c r="BE1600" t="s">
        <v>324</v>
      </c>
      <c r="BF1600" t="s">
        <v>324</v>
      </c>
      <c r="BG1600" t="s">
        <v>324</v>
      </c>
      <c r="BH1600" t="s">
        <v>324</v>
      </c>
      <c r="BI1600" t="s">
        <v>324</v>
      </c>
      <c r="BJ1600" t="s">
        <v>324</v>
      </c>
      <c r="BK1600" t="s">
        <v>324</v>
      </c>
      <c r="BL1600" t="s">
        <v>324</v>
      </c>
      <c r="BM1600" t="s">
        <v>324</v>
      </c>
      <c r="BN1600" t="s">
        <v>324</v>
      </c>
      <c r="BO1600" t="s">
        <v>324</v>
      </c>
      <c r="BP1600" t="s">
        <v>324</v>
      </c>
      <c r="BQ1600" t="s">
        <v>324</v>
      </c>
      <c r="BR1600" t="s">
        <v>324</v>
      </c>
      <c r="BS1600" t="s">
        <v>324</v>
      </c>
      <c r="BT1600" t="s">
        <v>324</v>
      </c>
      <c r="BU1600" t="s">
        <v>324</v>
      </c>
      <c r="BV1600" t="s">
        <v>324</v>
      </c>
      <c r="BW1600" t="s">
        <v>324</v>
      </c>
      <c r="BX1600" t="s">
        <v>324</v>
      </c>
      <c r="BY1600" t="s">
        <v>324</v>
      </c>
      <c r="BZ1600" t="s">
        <v>324</v>
      </c>
      <c r="CA1600" t="s">
        <v>324</v>
      </c>
      <c r="CB1600" t="s">
        <v>324</v>
      </c>
      <c r="CC1600" t="s">
        <v>324</v>
      </c>
      <c r="CD1600" t="s">
        <v>324</v>
      </c>
      <c r="CE1600" t="s">
        <v>324</v>
      </c>
      <c r="CF1600" t="s">
        <v>324</v>
      </c>
      <c r="CG1600" t="s">
        <v>324</v>
      </c>
      <c r="CH1600" t="s">
        <v>324</v>
      </c>
      <c r="CI1600" t="s">
        <v>324</v>
      </c>
      <c r="CJ1600" t="s">
        <v>324</v>
      </c>
      <c r="CK1600" t="s">
        <v>324</v>
      </c>
      <c r="CL1600" t="s">
        <v>324</v>
      </c>
      <c r="CM1600" t="s">
        <v>324</v>
      </c>
      <c r="CN1600" t="s">
        <v>324</v>
      </c>
      <c r="CO1600">
        <v>7.125</v>
      </c>
      <c r="CP1600">
        <v>0.89400000000000002</v>
      </c>
      <c r="CQ1600" t="s">
        <v>179</v>
      </c>
      <c r="CR1600" t="s">
        <v>324</v>
      </c>
      <c r="CS1600">
        <v>8.1199999999999992</v>
      </c>
      <c r="CT1600" t="s">
        <v>324</v>
      </c>
      <c r="CU1600" t="s">
        <v>324</v>
      </c>
      <c r="CV1600" t="s">
        <v>324</v>
      </c>
      <c r="CW1600" t="s">
        <v>324</v>
      </c>
      <c r="CX1600" t="s">
        <v>324</v>
      </c>
      <c r="CY1600" t="s">
        <v>324</v>
      </c>
      <c r="CZ1600" t="s">
        <v>324</v>
      </c>
      <c r="DA1600" t="s">
        <v>324</v>
      </c>
      <c r="DB1600" t="s">
        <v>324</v>
      </c>
      <c r="DC1600" t="s">
        <v>324</v>
      </c>
    </row>
    <row r="1601" spans="1:107" x14ac:dyDescent="0.45">
      <c r="A1601">
        <v>2024</v>
      </c>
      <c r="B1601">
        <v>5</v>
      </c>
      <c r="C1601" t="s">
        <v>172</v>
      </c>
      <c r="D1601">
        <v>13441</v>
      </c>
      <c r="E1601" t="s">
        <v>488</v>
      </c>
      <c r="F1601" t="s">
        <v>323</v>
      </c>
      <c r="G1601" t="s">
        <v>244</v>
      </c>
      <c r="H1601">
        <v>14.096</v>
      </c>
      <c r="I1601">
        <v>3.5979999999999999</v>
      </c>
      <c r="J1601">
        <v>1.9610000000000001</v>
      </c>
      <c r="K1601" t="s">
        <v>324</v>
      </c>
      <c r="L1601">
        <v>19.655000000000001</v>
      </c>
      <c r="M1601">
        <v>1773</v>
      </c>
      <c r="N1601">
        <v>115</v>
      </c>
      <c r="O1601">
        <v>7</v>
      </c>
      <c r="P1601" t="s">
        <v>324</v>
      </c>
      <c r="Q1601">
        <v>1895</v>
      </c>
      <c r="R1601" t="s">
        <v>324</v>
      </c>
      <c r="S1601">
        <v>1.012</v>
      </c>
      <c r="T1601" t="s">
        <v>324</v>
      </c>
      <c r="U1601" t="s">
        <v>324</v>
      </c>
      <c r="V1601">
        <v>1.012</v>
      </c>
      <c r="W1601" t="s">
        <v>324</v>
      </c>
      <c r="X1601">
        <v>28</v>
      </c>
      <c r="Y1601" t="s">
        <v>324</v>
      </c>
      <c r="Z1601" t="s">
        <v>324</v>
      </c>
      <c r="AA1601">
        <v>28</v>
      </c>
      <c r="AB1601" t="s">
        <v>324</v>
      </c>
      <c r="AC1601" t="s">
        <v>324</v>
      </c>
      <c r="AD1601" t="s">
        <v>324</v>
      </c>
      <c r="AE1601" t="s">
        <v>324</v>
      </c>
      <c r="AF1601">
        <v>0</v>
      </c>
      <c r="AG1601" t="s">
        <v>324</v>
      </c>
      <c r="AH1601" t="s">
        <v>324</v>
      </c>
      <c r="AI1601" t="s">
        <v>324</v>
      </c>
      <c r="AJ1601" t="s">
        <v>324</v>
      </c>
      <c r="AK1601">
        <v>0</v>
      </c>
      <c r="AL1601" t="s">
        <v>324</v>
      </c>
      <c r="AM1601" t="s">
        <v>324</v>
      </c>
      <c r="AN1601" t="s">
        <v>324</v>
      </c>
      <c r="AO1601" t="s">
        <v>324</v>
      </c>
      <c r="AP1601">
        <v>0</v>
      </c>
      <c r="AQ1601" t="s">
        <v>324</v>
      </c>
      <c r="AR1601" t="s">
        <v>324</v>
      </c>
      <c r="AS1601" t="s">
        <v>324</v>
      </c>
      <c r="AT1601" t="s">
        <v>324</v>
      </c>
      <c r="AU1601">
        <v>0</v>
      </c>
      <c r="AV1601" t="s">
        <v>324</v>
      </c>
      <c r="AW1601" t="s">
        <v>324</v>
      </c>
      <c r="AX1601" t="s">
        <v>324</v>
      </c>
      <c r="AY1601" t="s">
        <v>324</v>
      </c>
      <c r="AZ1601">
        <v>0</v>
      </c>
      <c r="BA1601" t="s">
        <v>324</v>
      </c>
      <c r="BB1601" t="s">
        <v>324</v>
      </c>
      <c r="BC1601" t="s">
        <v>324</v>
      </c>
      <c r="BD1601" t="s">
        <v>324</v>
      </c>
      <c r="BE1601">
        <v>0</v>
      </c>
      <c r="BF1601" t="s">
        <v>324</v>
      </c>
      <c r="BG1601" t="s">
        <v>324</v>
      </c>
      <c r="BH1601" t="s">
        <v>324</v>
      </c>
      <c r="BI1601" t="s">
        <v>324</v>
      </c>
      <c r="BJ1601">
        <v>0</v>
      </c>
      <c r="BK1601">
        <v>8.5999999999999993E-2</v>
      </c>
      <c r="BL1601">
        <v>5.0000000000000001E-3</v>
      </c>
      <c r="BM1601" t="s">
        <v>324</v>
      </c>
      <c r="BN1601" t="s">
        <v>324</v>
      </c>
      <c r="BO1601">
        <v>9.0999999999999998E-2</v>
      </c>
      <c r="BP1601">
        <v>28</v>
      </c>
      <c r="BQ1601">
        <v>2</v>
      </c>
      <c r="BR1601" t="s">
        <v>324</v>
      </c>
      <c r="BS1601" t="s">
        <v>324</v>
      </c>
      <c r="BT1601">
        <v>30</v>
      </c>
      <c r="BU1601" t="s">
        <v>324</v>
      </c>
      <c r="BV1601" t="s">
        <v>324</v>
      </c>
      <c r="BW1601" t="s">
        <v>324</v>
      </c>
      <c r="BX1601" t="s">
        <v>324</v>
      </c>
      <c r="BY1601">
        <v>0</v>
      </c>
      <c r="BZ1601">
        <v>1.2E-2</v>
      </c>
      <c r="CA1601">
        <v>4.0000000000000001E-3</v>
      </c>
      <c r="CB1601" t="s">
        <v>324</v>
      </c>
      <c r="CC1601" t="s">
        <v>324</v>
      </c>
      <c r="CD1601">
        <v>1.6E-2</v>
      </c>
      <c r="CE1601">
        <v>1</v>
      </c>
      <c r="CF1601">
        <v>1</v>
      </c>
      <c r="CG1601" t="s">
        <v>324</v>
      </c>
      <c r="CH1601" t="s">
        <v>324</v>
      </c>
      <c r="CI1601">
        <v>2</v>
      </c>
      <c r="CJ1601" t="s">
        <v>324</v>
      </c>
      <c r="CK1601" t="s">
        <v>324</v>
      </c>
      <c r="CL1601" t="s">
        <v>324</v>
      </c>
      <c r="CM1601" t="s">
        <v>324</v>
      </c>
      <c r="CN1601">
        <v>0</v>
      </c>
      <c r="CO1601">
        <v>14.194000000000001</v>
      </c>
      <c r="CP1601">
        <v>4.6189999999999998</v>
      </c>
      <c r="CQ1601">
        <v>1.9610000000000001</v>
      </c>
      <c r="CR1601">
        <v>0</v>
      </c>
      <c r="CS1601">
        <v>20.774000000000001</v>
      </c>
      <c r="CT1601">
        <v>1802</v>
      </c>
      <c r="CU1601">
        <v>146</v>
      </c>
      <c r="CV1601">
        <v>7</v>
      </c>
      <c r="CW1601">
        <v>0</v>
      </c>
      <c r="CX1601">
        <v>1955</v>
      </c>
      <c r="CY1601">
        <v>0</v>
      </c>
      <c r="CZ1601">
        <v>0</v>
      </c>
      <c r="DA1601">
        <v>0</v>
      </c>
      <c r="DB1601">
        <v>0</v>
      </c>
      <c r="DC1601">
        <v>0</v>
      </c>
    </row>
    <row r="1602" spans="1:107" x14ac:dyDescent="0.45">
      <c r="A1602">
        <v>2024</v>
      </c>
      <c r="B1602">
        <v>5</v>
      </c>
      <c r="C1602" t="s">
        <v>172</v>
      </c>
      <c r="D1602">
        <v>15472</v>
      </c>
      <c r="E1602" t="s">
        <v>489</v>
      </c>
      <c r="F1602" t="s">
        <v>323</v>
      </c>
      <c r="G1602" t="s">
        <v>244</v>
      </c>
      <c r="H1602">
        <v>121.254</v>
      </c>
      <c r="I1602">
        <v>56.366</v>
      </c>
      <c r="J1602">
        <v>5.2140000000000004</v>
      </c>
      <c r="K1602">
        <v>0</v>
      </c>
      <c r="L1602">
        <v>182.834</v>
      </c>
      <c r="M1602">
        <v>15281</v>
      </c>
      <c r="N1602">
        <v>820</v>
      </c>
      <c r="O1602">
        <v>39</v>
      </c>
      <c r="P1602">
        <v>0</v>
      </c>
      <c r="Q1602">
        <v>16140</v>
      </c>
      <c r="R1602">
        <v>0</v>
      </c>
      <c r="S1602">
        <v>0</v>
      </c>
      <c r="T1602">
        <v>0</v>
      </c>
      <c r="U1602">
        <v>0</v>
      </c>
      <c r="V1602">
        <v>0</v>
      </c>
      <c r="W1602">
        <v>0</v>
      </c>
      <c r="X1602">
        <v>0</v>
      </c>
      <c r="Y1602">
        <v>0</v>
      </c>
      <c r="Z1602">
        <v>0</v>
      </c>
      <c r="AA1602">
        <v>0</v>
      </c>
      <c r="AB1602">
        <v>0</v>
      </c>
      <c r="AC1602">
        <v>0</v>
      </c>
      <c r="AD1602">
        <v>0</v>
      </c>
      <c r="AE1602">
        <v>0</v>
      </c>
      <c r="AF1602">
        <v>0</v>
      </c>
      <c r="AG1602">
        <v>0</v>
      </c>
      <c r="AH1602">
        <v>0</v>
      </c>
      <c r="AI1602">
        <v>0</v>
      </c>
      <c r="AJ1602">
        <v>0</v>
      </c>
      <c r="AK1602">
        <v>0</v>
      </c>
      <c r="AL1602">
        <v>0</v>
      </c>
      <c r="AM1602">
        <v>0</v>
      </c>
      <c r="AN1602">
        <v>0</v>
      </c>
      <c r="AO1602">
        <v>0</v>
      </c>
      <c r="AP1602">
        <v>0</v>
      </c>
      <c r="AQ1602">
        <v>0</v>
      </c>
      <c r="AR1602">
        <v>0</v>
      </c>
      <c r="AS1602">
        <v>0</v>
      </c>
      <c r="AT1602">
        <v>0</v>
      </c>
      <c r="AU1602">
        <v>0</v>
      </c>
      <c r="AV1602">
        <v>0</v>
      </c>
      <c r="AW1602">
        <v>0</v>
      </c>
      <c r="AX1602">
        <v>0</v>
      </c>
      <c r="AY1602">
        <v>0</v>
      </c>
      <c r="AZ1602">
        <v>0</v>
      </c>
      <c r="BA1602">
        <v>0</v>
      </c>
      <c r="BB1602">
        <v>0</v>
      </c>
      <c r="BC1602">
        <v>0</v>
      </c>
      <c r="BD1602">
        <v>0</v>
      </c>
      <c r="BE1602">
        <v>0</v>
      </c>
      <c r="BF1602">
        <v>0</v>
      </c>
      <c r="BG1602">
        <v>0</v>
      </c>
      <c r="BH1602">
        <v>0</v>
      </c>
      <c r="BI1602">
        <v>0</v>
      </c>
      <c r="BJ1602">
        <v>0</v>
      </c>
      <c r="BK1602">
        <v>0.121</v>
      </c>
      <c r="BL1602">
        <v>0.13</v>
      </c>
      <c r="BM1602">
        <v>0</v>
      </c>
      <c r="BN1602">
        <v>0</v>
      </c>
      <c r="BO1602">
        <v>0.251</v>
      </c>
      <c r="BP1602">
        <v>29</v>
      </c>
      <c r="BQ1602">
        <v>7</v>
      </c>
      <c r="BR1602">
        <v>0</v>
      </c>
      <c r="BS1602">
        <v>0</v>
      </c>
      <c r="BT1602">
        <v>36</v>
      </c>
      <c r="BU1602">
        <v>0</v>
      </c>
      <c r="BV1602">
        <v>0</v>
      </c>
      <c r="BW1602">
        <v>0</v>
      </c>
      <c r="BX1602">
        <v>0</v>
      </c>
      <c r="BY1602">
        <v>0</v>
      </c>
      <c r="BZ1602">
        <v>9.2999999999999999E-2</v>
      </c>
      <c r="CA1602">
        <v>20.93</v>
      </c>
      <c r="CB1602">
        <v>0.215</v>
      </c>
      <c r="CC1602">
        <v>0</v>
      </c>
      <c r="CD1602">
        <v>21.238</v>
      </c>
      <c r="CE1602">
        <v>3</v>
      </c>
      <c r="CF1602">
        <v>50</v>
      </c>
      <c r="CG1602">
        <v>3</v>
      </c>
      <c r="CH1602">
        <v>0</v>
      </c>
      <c r="CI1602">
        <v>56</v>
      </c>
      <c r="CJ1602">
        <v>0</v>
      </c>
      <c r="CK1602">
        <v>0</v>
      </c>
      <c r="CL1602">
        <v>0</v>
      </c>
      <c r="CM1602">
        <v>0</v>
      </c>
      <c r="CN1602">
        <v>0</v>
      </c>
      <c r="CO1602">
        <v>121.468</v>
      </c>
      <c r="CP1602">
        <v>77.426000000000002</v>
      </c>
      <c r="CQ1602">
        <v>5.4290000000000003</v>
      </c>
      <c r="CR1602">
        <v>0</v>
      </c>
      <c r="CS1602">
        <v>204.32300000000001</v>
      </c>
      <c r="CT1602">
        <v>15313</v>
      </c>
      <c r="CU1602">
        <v>877</v>
      </c>
      <c r="CV1602">
        <v>42</v>
      </c>
      <c r="CW1602">
        <v>0</v>
      </c>
      <c r="CX1602">
        <v>16232</v>
      </c>
      <c r="CY1602">
        <v>0</v>
      </c>
      <c r="CZ1602">
        <v>0</v>
      </c>
      <c r="DA1602">
        <v>0</v>
      </c>
      <c r="DB1602">
        <v>0</v>
      </c>
      <c r="DC1602">
        <v>0</v>
      </c>
    </row>
    <row r="1603" spans="1:107" x14ac:dyDescent="0.45">
      <c r="A1603">
        <v>2024</v>
      </c>
      <c r="B1603">
        <v>5</v>
      </c>
      <c r="C1603" t="s">
        <v>172</v>
      </c>
      <c r="D1603">
        <v>24590</v>
      </c>
      <c r="E1603" t="s">
        <v>490</v>
      </c>
      <c r="F1603" t="s">
        <v>323</v>
      </c>
      <c r="G1603" t="s">
        <v>244</v>
      </c>
      <c r="H1603">
        <v>17.632000000000001</v>
      </c>
      <c r="I1603">
        <v>4.2990000000000004</v>
      </c>
      <c r="J1603">
        <v>0.81200000000000006</v>
      </c>
      <c r="K1603" t="s">
        <v>324</v>
      </c>
      <c r="L1603">
        <v>22.742999999999999</v>
      </c>
      <c r="M1603">
        <v>2223</v>
      </c>
      <c r="N1603">
        <v>99</v>
      </c>
      <c r="O1603">
        <v>7</v>
      </c>
      <c r="P1603" t="s">
        <v>324</v>
      </c>
      <c r="Q1603">
        <v>2329</v>
      </c>
      <c r="R1603">
        <v>0.191</v>
      </c>
      <c r="S1603">
        <v>0.628</v>
      </c>
      <c r="T1603" t="s">
        <v>324</v>
      </c>
      <c r="U1603" t="s">
        <v>324</v>
      </c>
      <c r="V1603">
        <v>0.81899999999999995</v>
      </c>
      <c r="W1603">
        <v>13</v>
      </c>
      <c r="X1603">
        <v>14</v>
      </c>
      <c r="Y1603" t="s">
        <v>324</v>
      </c>
      <c r="Z1603" t="s">
        <v>324</v>
      </c>
      <c r="AA1603">
        <v>27</v>
      </c>
      <c r="AB1603">
        <v>628.40899999999999</v>
      </c>
      <c r="AC1603">
        <v>153.47499999999999</v>
      </c>
      <c r="AD1603" t="s">
        <v>324</v>
      </c>
      <c r="AE1603" t="s">
        <v>324</v>
      </c>
      <c r="AF1603">
        <v>781.88400000000001</v>
      </c>
      <c r="AG1603">
        <v>0.78200000000000003</v>
      </c>
      <c r="AH1603" t="s">
        <v>324</v>
      </c>
      <c r="AI1603" t="s">
        <v>324</v>
      </c>
      <c r="AJ1603" t="s">
        <v>324</v>
      </c>
      <c r="AK1603">
        <v>0.78200000000000003</v>
      </c>
      <c r="AL1603">
        <v>76</v>
      </c>
      <c r="AM1603" t="s">
        <v>324</v>
      </c>
      <c r="AN1603" t="s">
        <v>324</v>
      </c>
      <c r="AO1603" t="s">
        <v>324</v>
      </c>
      <c r="AP1603">
        <v>76</v>
      </c>
      <c r="AQ1603">
        <v>0.97599999999999998</v>
      </c>
      <c r="AR1603" t="s">
        <v>324</v>
      </c>
      <c r="AS1603" t="s">
        <v>324</v>
      </c>
      <c r="AT1603" t="s">
        <v>324</v>
      </c>
      <c r="AU1603">
        <v>0.97599999999999998</v>
      </c>
      <c r="AV1603" t="s">
        <v>324</v>
      </c>
      <c r="AW1603" t="s">
        <v>324</v>
      </c>
      <c r="AX1603" t="s">
        <v>324</v>
      </c>
      <c r="AY1603" t="s">
        <v>324</v>
      </c>
      <c r="AZ1603">
        <v>0</v>
      </c>
      <c r="BA1603" t="s">
        <v>324</v>
      </c>
      <c r="BB1603" t="s">
        <v>324</v>
      </c>
      <c r="BC1603" t="s">
        <v>324</v>
      </c>
      <c r="BD1603" t="s">
        <v>324</v>
      </c>
      <c r="BE1603">
        <v>0</v>
      </c>
      <c r="BF1603" t="s">
        <v>324</v>
      </c>
      <c r="BG1603" t="s">
        <v>324</v>
      </c>
      <c r="BH1603" t="s">
        <v>324</v>
      </c>
      <c r="BI1603" t="s">
        <v>324</v>
      </c>
      <c r="BJ1603">
        <v>0</v>
      </c>
      <c r="BK1603">
        <v>1.4999999999999999E-2</v>
      </c>
      <c r="BL1603" t="s">
        <v>324</v>
      </c>
      <c r="BM1603" t="s">
        <v>324</v>
      </c>
      <c r="BN1603" t="s">
        <v>324</v>
      </c>
      <c r="BO1603">
        <v>1.4999999999999999E-2</v>
      </c>
      <c r="BP1603">
        <v>3</v>
      </c>
      <c r="BQ1603" t="s">
        <v>324</v>
      </c>
      <c r="BR1603" t="s">
        <v>324</v>
      </c>
      <c r="BS1603" t="s">
        <v>324</v>
      </c>
      <c r="BT1603">
        <v>3</v>
      </c>
      <c r="BU1603" t="s">
        <v>324</v>
      </c>
      <c r="BV1603" t="s">
        <v>324</v>
      </c>
      <c r="BW1603" t="s">
        <v>324</v>
      </c>
      <c r="BX1603" t="s">
        <v>324</v>
      </c>
      <c r="BY1603">
        <v>0</v>
      </c>
      <c r="BZ1603" t="s">
        <v>324</v>
      </c>
      <c r="CA1603">
        <v>9.0050000000000008</v>
      </c>
      <c r="CB1603" t="s">
        <v>324</v>
      </c>
      <c r="CC1603" t="s">
        <v>324</v>
      </c>
      <c r="CD1603">
        <v>9.0050000000000008</v>
      </c>
      <c r="CE1603" t="s">
        <v>324</v>
      </c>
      <c r="CF1603">
        <v>3</v>
      </c>
      <c r="CG1603" t="s">
        <v>324</v>
      </c>
      <c r="CH1603" t="s">
        <v>324</v>
      </c>
      <c r="CI1603">
        <v>3</v>
      </c>
      <c r="CJ1603" t="s">
        <v>324</v>
      </c>
      <c r="CK1603" t="s">
        <v>324</v>
      </c>
      <c r="CL1603" t="s">
        <v>324</v>
      </c>
      <c r="CM1603" t="s">
        <v>324</v>
      </c>
      <c r="CN1603">
        <v>0</v>
      </c>
      <c r="CO1603">
        <v>17.838000000000001</v>
      </c>
      <c r="CP1603">
        <v>13.932</v>
      </c>
      <c r="CQ1603">
        <v>0.81200000000000006</v>
      </c>
      <c r="CR1603">
        <v>0</v>
      </c>
      <c r="CS1603">
        <v>32.582000000000001</v>
      </c>
      <c r="CT1603">
        <v>2239</v>
      </c>
      <c r="CU1603">
        <v>116</v>
      </c>
      <c r="CV1603">
        <v>7</v>
      </c>
      <c r="CW1603">
        <v>0</v>
      </c>
      <c r="CX1603">
        <v>2362</v>
      </c>
      <c r="CY1603">
        <v>628.40899999999999</v>
      </c>
      <c r="CZ1603">
        <v>153.47499999999999</v>
      </c>
      <c r="DA1603">
        <v>0</v>
      </c>
      <c r="DB1603">
        <v>0</v>
      </c>
      <c r="DC1603">
        <v>781.88400000000001</v>
      </c>
    </row>
    <row r="1604" spans="1:107" x14ac:dyDescent="0.45">
      <c r="A1604">
        <v>2024</v>
      </c>
      <c r="B1604">
        <v>5</v>
      </c>
      <c r="C1604" t="s">
        <v>172</v>
      </c>
      <c r="D1604">
        <v>26510</v>
      </c>
      <c r="E1604" t="s">
        <v>491</v>
      </c>
      <c r="F1604" t="s">
        <v>323</v>
      </c>
      <c r="G1604" t="s">
        <v>244</v>
      </c>
      <c r="H1604">
        <v>12.644</v>
      </c>
      <c r="I1604">
        <v>7.431</v>
      </c>
      <c r="J1604">
        <v>0</v>
      </c>
      <c r="K1604">
        <v>0</v>
      </c>
      <c r="L1604">
        <v>20.074999999999999</v>
      </c>
      <c r="M1604">
        <v>1520</v>
      </c>
      <c r="N1604">
        <v>109</v>
      </c>
      <c r="O1604">
        <v>0</v>
      </c>
      <c r="P1604">
        <v>0</v>
      </c>
      <c r="Q1604">
        <v>1629</v>
      </c>
      <c r="R1604">
        <v>0.08</v>
      </c>
      <c r="S1604">
        <v>0.309</v>
      </c>
      <c r="T1604">
        <v>0</v>
      </c>
      <c r="U1604">
        <v>0</v>
      </c>
      <c r="V1604">
        <v>0.38900000000000001</v>
      </c>
      <c r="W1604">
        <v>7</v>
      </c>
      <c r="X1604">
        <v>7</v>
      </c>
      <c r="Y1604">
        <v>0</v>
      </c>
      <c r="Z1604">
        <v>0</v>
      </c>
      <c r="AA1604">
        <v>14</v>
      </c>
      <c r="AB1604" t="s">
        <v>324</v>
      </c>
      <c r="AC1604" t="s">
        <v>324</v>
      </c>
      <c r="AD1604" t="s">
        <v>324</v>
      </c>
      <c r="AE1604" t="s">
        <v>324</v>
      </c>
      <c r="AF1604">
        <v>0</v>
      </c>
      <c r="AG1604" t="s">
        <v>324</v>
      </c>
      <c r="AH1604" t="s">
        <v>324</v>
      </c>
      <c r="AI1604" t="s">
        <v>324</v>
      </c>
      <c r="AJ1604" t="s">
        <v>324</v>
      </c>
      <c r="AK1604">
        <v>0</v>
      </c>
      <c r="AL1604" t="s">
        <v>324</v>
      </c>
      <c r="AM1604" t="s">
        <v>324</v>
      </c>
      <c r="AN1604" t="s">
        <v>324</v>
      </c>
      <c r="AO1604" t="s">
        <v>324</v>
      </c>
      <c r="AP1604">
        <v>0</v>
      </c>
      <c r="AQ1604" t="s">
        <v>324</v>
      </c>
      <c r="AR1604" t="s">
        <v>324</v>
      </c>
      <c r="AS1604" t="s">
        <v>324</v>
      </c>
      <c r="AT1604" t="s">
        <v>324</v>
      </c>
      <c r="AU1604">
        <v>0</v>
      </c>
      <c r="AV1604" t="s">
        <v>324</v>
      </c>
      <c r="AW1604" t="s">
        <v>324</v>
      </c>
      <c r="AX1604" t="s">
        <v>324</v>
      </c>
      <c r="AY1604" t="s">
        <v>324</v>
      </c>
      <c r="AZ1604">
        <v>0</v>
      </c>
      <c r="BA1604" t="s">
        <v>324</v>
      </c>
      <c r="BB1604" t="s">
        <v>324</v>
      </c>
      <c r="BC1604" t="s">
        <v>324</v>
      </c>
      <c r="BD1604" t="s">
        <v>324</v>
      </c>
      <c r="BE1604">
        <v>0</v>
      </c>
      <c r="BF1604" t="s">
        <v>324</v>
      </c>
      <c r="BG1604" t="s">
        <v>324</v>
      </c>
      <c r="BH1604" t="s">
        <v>324</v>
      </c>
      <c r="BI1604" t="s">
        <v>324</v>
      </c>
      <c r="BJ1604">
        <v>0</v>
      </c>
      <c r="BK1604">
        <v>0</v>
      </c>
      <c r="BL1604">
        <v>6.0000000000000001E-3</v>
      </c>
      <c r="BM1604">
        <v>0</v>
      </c>
      <c r="BN1604">
        <v>0</v>
      </c>
      <c r="BO1604">
        <v>6.0000000000000001E-3</v>
      </c>
      <c r="BP1604">
        <v>0</v>
      </c>
      <c r="BQ1604">
        <v>1</v>
      </c>
      <c r="BR1604">
        <v>0</v>
      </c>
      <c r="BS1604">
        <v>0</v>
      </c>
      <c r="BT1604">
        <v>1</v>
      </c>
      <c r="BU1604" t="s">
        <v>324</v>
      </c>
      <c r="BV1604" t="s">
        <v>324</v>
      </c>
      <c r="BW1604" t="s">
        <v>324</v>
      </c>
      <c r="BX1604" t="s">
        <v>324</v>
      </c>
      <c r="BY1604">
        <v>0</v>
      </c>
      <c r="BZ1604">
        <v>0</v>
      </c>
      <c r="CA1604">
        <v>2</v>
      </c>
      <c r="CB1604">
        <v>0</v>
      </c>
      <c r="CC1604">
        <v>0</v>
      </c>
      <c r="CD1604">
        <v>2</v>
      </c>
      <c r="CE1604">
        <v>0</v>
      </c>
      <c r="CF1604">
        <v>1</v>
      </c>
      <c r="CG1604">
        <v>0</v>
      </c>
      <c r="CH1604">
        <v>0</v>
      </c>
      <c r="CI1604">
        <v>1</v>
      </c>
      <c r="CJ1604" t="s">
        <v>324</v>
      </c>
      <c r="CK1604" t="s">
        <v>324</v>
      </c>
      <c r="CL1604" t="s">
        <v>324</v>
      </c>
      <c r="CM1604" t="s">
        <v>324</v>
      </c>
      <c r="CN1604">
        <v>0</v>
      </c>
      <c r="CO1604">
        <v>12.724</v>
      </c>
      <c r="CP1604">
        <v>9.7460000000000004</v>
      </c>
      <c r="CQ1604" t="s">
        <v>179</v>
      </c>
      <c r="CR1604">
        <v>0</v>
      </c>
      <c r="CS1604">
        <v>22.47</v>
      </c>
      <c r="CT1604">
        <v>1527</v>
      </c>
      <c r="CU1604">
        <v>118</v>
      </c>
      <c r="CV1604">
        <v>0</v>
      </c>
      <c r="CW1604">
        <v>0</v>
      </c>
      <c r="CX1604">
        <v>1645</v>
      </c>
      <c r="CY1604">
        <v>0</v>
      </c>
      <c r="CZ1604">
        <v>0</v>
      </c>
      <c r="DA1604">
        <v>0</v>
      </c>
      <c r="DB1604">
        <v>0</v>
      </c>
      <c r="DC1604">
        <v>0</v>
      </c>
    </row>
    <row r="1605" spans="1:107" x14ac:dyDescent="0.45">
      <c r="A1605">
        <v>2024</v>
      </c>
      <c r="B1605">
        <v>5</v>
      </c>
      <c r="C1605" t="s">
        <v>172</v>
      </c>
      <c r="D1605">
        <v>99999</v>
      </c>
      <c r="E1605" t="s">
        <v>329</v>
      </c>
      <c r="F1605" t="s">
        <v>323</v>
      </c>
      <c r="H1605">
        <v>0.97699999999999998</v>
      </c>
      <c r="I1605">
        <v>7.6999999999999999E-2</v>
      </c>
      <c r="J1605" t="s">
        <v>324</v>
      </c>
      <c r="K1605" t="s">
        <v>324</v>
      </c>
      <c r="L1605">
        <v>1.054</v>
      </c>
      <c r="M1605" t="s">
        <v>324</v>
      </c>
      <c r="N1605" t="s">
        <v>324</v>
      </c>
      <c r="O1605" t="s">
        <v>324</v>
      </c>
      <c r="P1605" t="s">
        <v>324</v>
      </c>
      <c r="Q1605" t="s">
        <v>324</v>
      </c>
      <c r="R1605" t="s">
        <v>324</v>
      </c>
      <c r="S1605" t="s">
        <v>324</v>
      </c>
      <c r="T1605" t="s">
        <v>324</v>
      </c>
      <c r="U1605" t="s">
        <v>324</v>
      </c>
      <c r="V1605" t="s">
        <v>324</v>
      </c>
      <c r="W1605" t="s">
        <v>324</v>
      </c>
      <c r="X1605" t="s">
        <v>324</v>
      </c>
      <c r="Y1605" t="s">
        <v>324</v>
      </c>
      <c r="Z1605" t="s">
        <v>324</v>
      </c>
      <c r="AA1605" t="s">
        <v>324</v>
      </c>
      <c r="AB1605" t="s">
        <v>324</v>
      </c>
      <c r="AC1605" t="s">
        <v>324</v>
      </c>
      <c r="AD1605" t="s">
        <v>324</v>
      </c>
      <c r="AE1605" t="s">
        <v>324</v>
      </c>
      <c r="AF1605" t="s">
        <v>324</v>
      </c>
      <c r="AG1605" t="s">
        <v>324</v>
      </c>
      <c r="AH1605" t="s">
        <v>324</v>
      </c>
      <c r="AI1605" t="s">
        <v>324</v>
      </c>
      <c r="AJ1605" t="s">
        <v>324</v>
      </c>
      <c r="AK1605" t="s">
        <v>324</v>
      </c>
      <c r="AL1605" t="s">
        <v>324</v>
      </c>
      <c r="AM1605" t="s">
        <v>324</v>
      </c>
      <c r="AN1605" t="s">
        <v>324</v>
      </c>
      <c r="AO1605" t="s">
        <v>324</v>
      </c>
      <c r="AP1605" t="s">
        <v>324</v>
      </c>
      <c r="AQ1605" t="s">
        <v>324</v>
      </c>
      <c r="AR1605" t="s">
        <v>324</v>
      </c>
      <c r="AS1605" t="s">
        <v>324</v>
      </c>
      <c r="AT1605" t="s">
        <v>324</v>
      </c>
      <c r="AU1605" t="s">
        <v>324</v>
      </c>
      <c r="AV1605" t="s">
        <v>324</v>
      </c>
      <c r="AW1605" t="s">
        <v>324</v>
      </c>
      <c r="AX1605" t="s">
        <v>324</v>
      </c>
      <c r="AY1605" t="s">
        <v>324</v>
      </c>
      <c r="AZ1605" t="s">
        <v>324</v>
      </c>
      <c r="BA1605" t="s">
        <v>324</v>
      </c>
      <c r="BB1605" t="s">
        <v>324</v>
      </c>
      <c r="BC1605" t="s">
        <v>324</v>
      </c>
      <c r="BD1605" t="s">
        <v>324</v>
      </c>
      <c r="BE1605" t="s">
        <v>324</v>
      </c>
      <c r="BF1605" t="s">
        <v>324</v>
      </c>
      <c r="BG1605" t="s">
        <v>324</v>
      </c>
      <c r="BH1605" t="s">
        <v>324</v>
      </c>
      <c r="BI1605" t="s">
        <v>324</v>
      </c>
      <c r="BJ1605" t="s">
        <v>324</v>
      </c>
      <c r="BK1605" t="s">
        <v>324</v>
      </c>
      <c r="BL1605" t="s">
        <v>324</v>
      </c>
      <c r="BM1605" t="s">
        <v>324</v>
      </c>
      <c r="BN1605" t="s">
        <v>324</v>
      </c>
      <c r="BO1605" t="s">
        <v>324</v>
      </c>
      <c r="BP1605" t="s">
        <v>324</v>
      </c>
      <c r="BQ1605" t="s">
        <v>324</v>
      </c>
      <c r="BR1605" t="s">
        <v>324</v>
      </c>
      <c r="BS1605" t="s">
        <v>324</v>
      </c>
      <c r="BT1605" t="s">
        <v>324</v>
      </c>
      <c r="BU1605" t="s">
        <v>324</v>
      </c>
      <c r="BV1605" t="s">
        <v>324</v>
      </c>
      <c r="BW1605" t="s">
        <v>324</v>
      </c>
      <c r="BX1605" t="s">
        <v>324</v>
      </c>
      <c r="BY1605" t="s">
        <v>324</v>
      </c>
      <c r="BZ1605" t="s">
        <v>324</v>
      </c>
      <c r="CA1605" t="s">
        <v>324</v>
      </c>
      <c r="CB1605" t="s">
        <v>324</v>
      </c>
      <c r="CC1605" t="s">
        <v>324</v>
      </c>
      <c r="CD1605" t="s">
        <v>324</v>
      </c>
      <c r="CE1605" t="s">
        <v>324</v>
      </c>
      <c r="CF1605" t="s">
        <v>324</v>
      </c>
      <c r="CG1605" t="s">
        <v>324</v>
      </c>
      <c r="CH1605" t="s">
        <v>324</v>
      </c>
      <c r="CI1605" t="s">
        <v>324</v>
      </c>
      <c r="CJ1605" t="s">
        <v>324</v>
      </c>
      <c r="CK1605" t="s">
        <v>324</v>
      </c>
      <c r="CL1605" t="s">
        <v>324</v>
      </c>
      <c r="CM1605" t="s">
        <v>324</v>
      </c>
      <c r="CN1605" t="s">
        <v>324</v>
      </c>
      <c r="CO1605">
        <v>0.97699999999999998</v>
      </c>
      <c r="CP1605">
        <v>7.6999999999999999E-2</v>
      </c>
      <c r="CQ1605" t="s">
        <v>324</v>
      </c>
      <c r="CR1605" t="s">
        <v>324</v>
      </c>
      <c r="CS1605">
        <v>1.054</v>
      </c>
      <c r="CT1605" t="s">
        <v>324</v>
      </c>
      <c r="CU1605" t="s">
        <v>324</v>
      </c>
      <c r="CV1605" t="s">
        <v>324</v>
      </c>
      <c r="CW1605" t="s">
        <v>324</v>
      </c>
      <c r="CX1605" t="s">
        <v>324</v>
      </c>
      <c r="CY1605" t="s">
        <v>324</v>
      </c>
      <c r="CZ1605" t="s">
        <v>324</v>
      </c>
      <c r="DA1605" t="s">
        <v>324</v>
      </c>
      <c r="DB1605" t="s">
        <v>324</v>
      </c>
      <c r="DC1605" t="s">
        <v>324</v>
      </c>
    </row>
    <row r="1606" spans="1:107" x14ac:dyDescent="0.45">
      <c r="A1606">
        <v>2024</v>
      </c>
      <c r="B1606">
        <v>5</v>
      </c>
      <c r="C1606" t="s">
        <v>175</v>
      </c>
      <c r="D1606">
        <v>963</v>
      </c>
      <c r="E1606" t="s">
        <v>492</v>
      </c>
      <c r="F1606" t="s">
        <v>323</v>
      </c>
      <c r="G1606" t="s">
        <v>244</v>
      </c>
      <c r="H1606">
        <v>407.86</v>
      </c>
      <c r="I1606">
        <v>164.01400000000001</v>
      </c>
      <c r="J1606">
        <v>22.346</v>
      </c>
      <c r="K1606">
        <v>0</v>
      </c>
      <c r="L1606">
        <v>594.22</v>
      </c>
      <c r="M1606">
        <v>49673</v>
      </c>
      <c r="N1606">
        <v>1644</v>
      </c>
      <c r="O1606">
        <v>44</v>
      </c>
      <c r="P1606">
        <v>0</v>
      </c>
      <c r="Q1606">
        <v>51361</v>
      </c>
      <c r="R1606">
        <v>0.439</v>
      </c>
      <c r="S1606">
        <v>0.78200000000000003</v>
      </c>
      <c r="T1606">
        <v>0</v>
      </c>
      <c r="U1606">
        <v>0</v>
      </c>
      <c r="V1606">
        <v>1.2210000000000001</v>
      </c>
      <c r="W1606">
        <v>347</v>
      </c>
      <c r="X1606">
        <v>29</v>
      </c>
      <c r="Y1606">
        <v>0</v>
      </c>
      <c r="Z1606">
        <v>0</v>
      </c>
      <c r="AA1606">
        <v>376</v>
      </c>
      <c r="AB1606" t="s">
        <v>324</v>
      </c>
      <c r="AC1606" t="s">
        <v>324</v>
      </c>
      <c r="AD1606" t="s">
        <v>324</v>
      </c>
      <c r="AE1606" t="s">
        <v>324</v>
      </c>
      <c r="AF1606">
        <v>0</v>
      </c>
      <c r="AG1606" t="s">
        <v>324</v>
      </c>
      <c r="AH1606" t="s">
        <v>324</v>
      </c>
      <c r="AI1606" t="s">
        <v>324</v>
      </c>
      <c r="AJ1606" t="s">
        <v>324</v>
      </c>
      <c r="AK1606">
        <v>0</v>
      </c>
      <c r="AL1606" t="s">
        <v>324</v>
      </c>
      <c r="AM1606" t="s">
        <v>324</v>
      </c>
      <c r="AN1606" t="s">
        <v>324</v>
      </c>
      <c r="AO1606" t="s">
        <v>324</v>
      </c>
      <c r="AP1606">
        <v>0</v>
      </c>
      <c r="AQ1606" t="s">
        <v>324</v>
      </c>
      <c r="AR1606" t="s">
        <v>324</v>
      </c>
      <c r="AS1606" t="s">
        <v>324</v>
      </c>
      <c r="AT1606" t="s">
        <v>324</v>
      </c>
      <c r="AU1606">
        <v>0</v>
      </c>
      <c r="AV1606" t="s">
        <v>324</v>
      </c>
      <c r="AW1606" t="s">
        <v>324</v>
      </c>
      <c r="AX1606" t="s">
        <v>324</v>
      </c>
      <c r="AY1606" t="s">
        <v>324</v>
      </c>
      <c r="AZ1606">
        <v>0</v>
      </c>
      <c r="BA1606" t="s">
        <v>324</v>
      </c>
      <c r="BB1606" t="s">
        <v>324</v>
      </c>
      <c r="BC1606" t="s">
        <v>324</v>
      </c>
      <c r="BD1606" t="s">
        <v>324</v>
      </c>
      <c r="BE1606">
        <v>0</v>
      </c>
      <c r="BF1606" t="s">
        <v>324</v>
      </c>
      <c r="BG1606" t="s">
        <v>324</v>
      </c>
      <c r="BH1606" t="s">
        <v>324</v>
      </c>
      <c r="BI1606" t="s">
        <v>324</v>
      </c>
      <c r="BJ1606">
        <v>0</v>
      </c>
      <c r="BK1606">
        <v>0.20699999999999999</v>
      </c>
      <c r="BL1606">
        <v>0.04</v>
      </c>
      <c r="BM1606">
        <v>0</v>
      </c>
      <c r="BN1606">
        <v>0</v>
      </c>
      <c r="BO1606">
        <v>0.247</v>
      </c>
      <c r="BP1606">
        <v>17</v>
      </c>
      <c r="BQ1606">
        <v>2</v>
      </c>
      <c r="BR1606">
        <v>0</v>
      </c>
      <c r="BS1606">
        <v>0</v>
      </c>
      <c r="BT1606">
        <v>19</v>
      </c>
      <c r="BU1606" t="s">
        <v>324</v>
      </c>
      <c r="BV1606" t="s">
        <v>324</v>
      </c>
      <c r="BW1606" t="s">
        <v>324</v>
      </c>
      <c r="BX1606" t="s">
        <v>324</v>
      </c>
      <c r="BY1606">
        <v>0</v>
      </c>
      <c r="BZ1606">
        <v>0.06</v>
      </c>
      <c r="CA1606">
        <v>0</v>
      </c>
      <c r="CB1606">
        <v>0</v>
      </c>
      <c r="CC1606">
        <v>0</v>
      </c>
      <c r="CD1606">
        <v>0.06</v>
      </c>
      <c r="CE1606">
        <v>5</v>
      </c>
      <c r="CF1606">
        <v>0</v>
      </c>
      <c r="CG1606">
        <v>0</v>
      </c>
      <c r="CH1606">
        <v>0</v>
      </c>
      <c r="CI1606">
        <v>5</v>
      </c>
      <c r="CJ1606" t="s">
        <v>324</v>
      </c>
      <c r="CK1606" t="s">
        <v>324</v>
      </c>
      <c r="CL1606" t="s">
        <v>324</v>
      </c>
      <c r="CM1606" t="s">
        <v>324</v>
      </c>
      <c r="CN1606">
        <v>0</v>
      </c>
      <c r="CO1606">
        <v>408.56599999999997</v>
      </c>
      <c r="CP1606">
        <v>164.83600000000001</v>
      </c>
      <c r="CQ1606">
        <v>22.346</v>
      </c>
      <c r="CR1606">
        <v>0</v>
      </c>
      <c r="CS1606">
        <v>595.74800000000005</v>
      </c>
      <c r="CT1606">
        <v>50042</v>
      </c>
      <c r="CU1606">
        <v>1675</v>
      </c>
      <c r="CV1606">
        <v>44</v>
      </c>
      <c r="CW1606">
        <v>0</v>
      </c>
      <c r="CX1606">
        <v>51761</v>
      </c>
      <c r="CY1606">
        <v>0</v>
      </c>
      <c r="CZ1606">
        <v>0</v>
      </c>
      <c r="DA1606">
        <v>0</v>
      </c>
      <c r="DB1606">
        <v>0</v>
      </c>
      <c r="DC1606">
        <v>0</v>
      </c>
    </row>
    <row r="1607" spans="1:107" x14ac:dyDescent="0.45">
      <c r="A1607">
        <v>2024</v>
      </c>
      <c r="B1607">
        <v>5</v>
      </c>
      <c r="C1607" t="s">
        <v>175</v>
      </c>
      <c r="D1607">
        <v>9726</v>
      </c>
      <c r="E1607" t="s">
        <v>493</v>
      </c>
      <c r="F1607" t="s">
        <v>323</v>
      </c>
      <c r="G1607" t="s">
        <v>244</v>
      </c>
      <c r="H1607">
        <v>434.24599999999998</v>
      </c>
      <c r="I1607">
        <v>430.56200000000001</v>
      </c>
      <c r="J1607">
        <v>23.834</v>
      </c>
      <c r="K1607">
        <v>0</v>
      </c>
      <c r="L1607">
        <v>888.64200000000005</v>
      </c>
      <c r="M1607">
        <v>52199</v>
      </c>
      <c r="N1607">
        <v>2532</v>
      </c>
      <c r="O1607">
        <v>59</v>
      </c>
      <c r="P1607">
        <v>0</v>
      </c>
      <c r="Q1607">
        <v>54790</v>
      </c>
      <c r="R1607">
        <v>6.7000000000000004E-2</v>
      </c>
      <c r="S1607">
        <v>0</v>
      </c>
      <c r="T1607">
        <v>0</v>
      </c>
      <c r="U1607">
        <v>0</v>
      </c>
      <c r="V1607">
        <v>6.7000000000000004E-2</v>
      </c>
      <c r="W1607">
        <v>1</v>
      </c>
      <c r="X1607">
        <v>0</v>
      </c>
      <c r="Y1607">
        <v>0</v>
      </c>
      <c r="Z1607">
        <v>0</v>
      </c>
      <c r="AA1607">
        <v>1</v>
      </c>
      <c r="AB1607">
        <v>0</v>
      </c>
      <c r="AC1607">
        <v>0</v>
      </c>
      <c r="AD1607">
        <v>0</v>
      </c>
      <c r="AE1607">
        <v>0</v>
      </c>
      <c r="AF1607">
        <v>0</v>
      </c>
      <c r="AG1607">
        <v>12.686</v>
      </c>
      <c r="AH1607">
        <v>0.13200000000000001</v>
      </c>
      <c r="AI1607">
        <v>0</v>
      </c>
      <c r="AJ1607">
        <v>0</v>
      </c>
      <c r="AK1607">
        <v>12.818</v>
      </c>
      <c r="AL1607">
        <v>1355</v>
      </c>
      <c r="AM1607">
        <v>7</v>
      </c>
      <c r="AN1607">
        <v>0</v>
      </c>
      <c r="AO1607">
        <v>0</v>
      </c>
      <c r="AP1607">
        <v>1362</v>
      </c>
      <c r="AQ1607">
        <v>0</v>
      </c>
      <c r="AR1607">
        <v>0</v>
      </c>
      <c r="AS1607">
        <v>0</v>
      </c>
      <c r="AT1607">
        <v>0</v>
      </c>
      <c r="AU1607">
        <v>0</v>
      </c>
      <c r="AV1607">
        <v>9.5000000000000001E-2</v>
      </c>
      <c r="AW1607">
        <v>0</v>
      </c>
      <c r="AX1607">
        <v>0</v>
      </c>
      <c r="AY1607">
        <v>0</v>
      </c>
      <c r="AZ1607">
        <v>9.5000000000000001E-2</v>
      </c>
      <c r="BA1607">
        <v>9</v>
      </c>
      <c r="BB1607">
        <v>0</v>
      </c>
      <c r="BC1607">
        <v>0</v>
      </c>
      <c r="BD1607">
        <v>0</v>
      </c>
      <c r="BE1607">
        <v>9</v>
      </c>
      <c r="BF1607">
        <v>0</v>
      </c>
      <c r="BG1607">
        <v>0</v>
      </c>
      <c r="BH1607">
        <v>0</v>
      </c>
      <c r="BI1607">
        <v>0</v>
      </c>
      <c r="BJ1607">
        <v>0</v>
      </c>
      <c r="BK1607">
        <v>0.22</v>
      </c>
      <c r="BL1607">
        <v>5.7000000000000002E-2</v>
      </c>
      <c r="BM1607">
        <v>0</v>
      </c>
      <c r="BN1607">
        <v>0</v>
      </c>
      <c r="BO1607">
        <v>0.27700000000000002</v>
      </c>
      <c r="BP1607">
        <v>15</v>
      </c>
      <c r="BQ1607">
        <v>4</v>
      </c>
      <c r="BR1607">
        <v>0</v>
      </c>
      <c r="BS1607">
        <v>0</v>
      </c>
      <c r="BT1607">
        <v>19</v>
      </c>
      <c r="BU1607">
        <v>0</v>
      </c>
      <c r="BV1607">
        <v>0</v>
      </c>
      <c r="BW1607">
        <v>0</v>
      </c>
      <c r="BX1607">
        <v>0</v>
      </c>
      <c r="BY1607">
        <v>0</v>
      </c>
      <c r="BZ1607">
        <v>0</v>
      </c>
      <c r="CA1607">
        <v>0.74</v>
      </c>
      <c r="CB1607">
        <v>0</v>
      </c>
      <c r="CC1607">
        <v>0</v>
      </c>
      <c r="CD1607">
        <v>0.74</v>
      </c>
      <c r="CE1607">
        <v>0</v>
      </c>
      <c r="CF1607">
        <v>2</v>
      </c>
      <c r="CG1607">
        <v>0</v>
      </c>
      <c r="CH1607">
        <v>0</v>
      </c>
      <c r="CI1607">
        <v>2</v>
      </c>
      <c r="CJ1607">
        <v>0</v>
      </c>
      <c r="CK1607">
        <v>0</v>
      </c>
      <c r="CL1607">
        <v>0</v>
      </c>
      <c r="CM1607">
        <v>0</v>
      </c>
      <c r="CN1607">
        <v>0</v>
      </c>
      <c r="CO1607">
        <v>434.53300000000002</v>
      </c>
      <c r="CP1607">
        <v>431.35899999999998</v>
      </c>
      <c r="CQ1607">
        <v>23.834</v>
      </c>
      <c r="CR1607">
        <v>0</v>
      </c>
      <c r="CS1607">
        <v>889.726</v>
      </c>
      <c r="CT1607">
        <v>52215</v>
      </c>
      <c r="CU1607">
        <v>2538</v>
      </c>
      <c r="CV1607">
        <v>59</v>
      </c>
      <c r="CW1607">
        <v>0</v>
      </c>
      <c r="CX1607">
        <v>54812</v>
      </c>
      <c r="CY1607">
        <v>0</v>
      </c>
      <c r="CZ1607">
        <v>0</v>
      </c>
      <c r="DA1607">
        <v>0</v>
      </c>
      <c r="DB1607">
        <v>0</v>
      </c>
      <c r="DC1607">
        <v>0</v>
      </c>
    </row>
    <row r="1608" spans="1:107" x14ac:dyDescent="0.45">
      <c r="A1608">
        <v>2024</v>
      </c>
      <c r="B1608">
        <v>5</v>
      </c>
      <c r="C1608" t="s">
        <v>175</v>
      </c>
      <c r="D1608">
        <v>15477</v>
      </c>
      <c r="E1608" t="s">
        <v>494</v>
      </c>
      <c r="F1608" t="s">
        <v>323</v>
      </c>
      <c r="G1608" t="s">
        <v>247</v>
      </c>
      <c r="H1608">
        <v>544.25300000000004</v>
      </c>
      <c r="I1608">
        <v>827.32899999999995</v>
      </c>
      <c r="J1608">
        <v>92.727000000000004</v>
      </c>
      <c r="K1608">
        <v>0</v>
      </c>
      <c r="L1608">
        <v>1464.309</v>
      </c>
      <c r="M1608">
        <v>84683</v>
      </c>
      <c r="N1608">
        <v>4241</v>
      </c>
      <c r="O1608">
        <v>169</v>
      </c>
      <c r="P1608">
        <v>0</v>
      </c>
      <c r="Q1608">
        <v>89093</v>
      </c>
      <c r="R1608" t="s">
        <v>324</v>
      </c>
      <c r="S1608" t="s">
        <v>324</v>
      </c>
      <c r="T1608" t="s">
        <v>324</v>
      </c>
      <c r="U1608" t="s">
        <v>324</v>
      </c>
      <c r="V1608">
        <v>0</v>
      </c>
      <c r="W1608" t="s">
        <v>324</v>
      </c>
      <c r="X1608" t="s">
        <v>324</v>
      </c>
      <c r="Y1608" t="s">
        <v>324</v>
      </c>
      <c r="Z1608" t="s">
        <v>324</v>
      </c>
      <c r="AA1608">
        <v>0</v>
      </c>
      <c r="AB1608" t="s">
        <v>324</v>
      </c>
      <c r="AC1608" t="s">
        <v>324</v>
      </c>
      <c r="AD1608" t="s">
        <v>324</v>
      </c>
      <c r="AE1608" t="s">
        <v>324</v>
      </c>
      <c r="AF1608">
        <v>0</v>
      </c>
      <c r="AG1608" t="s">
        <v>324</v>
      </c>
      <c r="AH1608" t="s">
        <v>324</v>
      </c>
      <c r="AI1608" t="s">
        <v>324</v>
      </c>
      <c r="AJ1608" t="s">
        <v>324</v>
      </c>
      <c r="AK1608">
        <v>0</v>
      </c>
      <c r="AL1608" t="s">
        <v>324</v>
      </c>
      <c r="AM1608" t="s">
        <v>324</v>
      </c>
      <c r="AN1608" t="s">
        <v>324</v>
      </c>
      <c r="AO1608" t="s">
        <v>324</v>
      </c>
      <c r="AP1608">
        <v>0</v>
      </c>
      <c r="AQ1608" t="s">
        <v>324</v>
      </c>
      <c r="AR1608" t="s">
        <v>324</v>
      </c>
      <c r="AS1608" t="s">
        <v>324</v>
      </c>
      <c r="AT1608" t="s">
        <v>324</v>
      </c>
      <c r="AU1608">
        <v>0</v>
      </c>
      <c r="AV1608" t="s">
        <v>324</v>
      </c>
      <c r="AW1608" t="s">
        <v>324</v>
      </c>
      <c r="AX1608" t="s">
        <v>324</v>
      </c>
      <c r="AY1608" t="s">
        <v>324</v>
      </c>
      <c r="AZ1608">
        <v>0</v>
      </c>
      <c r="BA1608" t="s">
        <v>324</v>
      </c>
      <c r="BB1608" t="s">
        <v>324</v>
      </c>
      <c r="BC1608" t="s">
        <v>324</v>
      </c>
      <c r="BD1608" t="s">
        <v>324</v>
      </c>
      <c r="BE1608">
        <v>0</v>
      </c>
      <c r="BF1608" t="s">
        <v>324</v>
      </c>
      <c r="BG1608" t="s">
        <v>324</v>
      </c>
      <c r="BH1608" t="s">
        <v>324</v>
      </c>
      <c r="BI1608" t="s">
        <v>324</v>
      </c>
      <c r="BJ1608">
        <v>0</v>
      </c>
      <c r="BK1608" t="s">
        <v>324</v>
      </c>
      <c r="BL1608">
        <v>1.514</v>
      </c>
      <c r="BM1608" t="s">
        <v>324</v>
      </c>
      <c r="BN1608" t="s">
        <v>324</v>
      </c>
      <c r="BO1608">
        <v>1.514</v>
      </c>
      <c r="BP1608" t="s">
        <v>324</v>
      </c>
      <c r="BQ1608">
        <v>4</v>
      </c>
      <c r="BR1608" t="s">
        <v>324</v>
      </c>
      <c r="BS1608" t="s">
        <v>324</v>
      </c>
      <c r="BT1608">
        <v>4</v>
      </c>
      <c r="BU1608" t="s">
        <v>324</v>
      </c>
      <c r="BV1608" t="s">
        <v>324</v>
      </c>
      <c r="BW1608" t="s">
        <v>324</v>
      </c>
      <c r="BX1608" t="s">
        <v>324</v>
      </c>
      <c r="BY1608">
        <v>0</v>
      </c>
      <c r="BZ1608" t="s">
        <v>324</v>
      </c>
      <c r="CA1608" t="s">
        <v>324</v>
      </c>
      <c r="CB1608" t="s">
        <v>324</v>
      </c>
      <c r="CC1608" t="s">
        <v>324</v>
      </c>
      <c r="CD1608">
        <v>0</v>
      </c>
      <c r="CE1608" t="s">
        <v>324</v>
      </c>
      <c r="CF1608" t="s">
        <v>324</v>
      </c>
      <c r="CG1608" t="s">
        <v>324</v>
      </c>
      <c r="CH1608" t="s">
        <v>324</v>
      </c>
      <c r="CI1608">
        <v>0</v>
      </c>
      <c r="CJ1608" t="s">
        <v>324</v>
      </c>
      <c r="CK1608" t="s">
        <v>324</v>
      </c>
      <c r="CL1608" t="s">
        <v>324</v>
      </c>
      <c r="CM1608" t="s">
        <v>324</v>
      </c>
      <c r="CN1608">
        <v>0</v>
      </c>
      <c r="CO1608">
        <v>544.25300000000004</v>
      </c>
      <c r="CP1608">
        <v>828.84299999999996</v>
      </c>
      <c r="CQ1608">
        <v>92.727000000000004</v>
      </c>
      <c r="CR1608">
        <v>0</v>
      </c>
      <c r="CS1608">
        <v>1465.8230000000001</v>
      </c>
      <c r="CT1608">
        <v>84683</v>
      </c>
      <c r="CU1608">
        <v>4245</v>
      </c>
      <c r="CV1608">
        <v>169</v>
      </c>
      <c r="CW1608">
        <v>0</v>
      </c>
      <c r="CX1608">
        <v>89097</v>
      </c>
      <c r="CY1608">
        <v>0</v>
      </c>
      <c r="CZ1608">
        <v>0</v>
      </c>
      <c r="DA1608">
        <v>0</v>
      </c>
      <c r="DB1608">
        <v>0</v>
      </c>
      <c r="DC1608">
        <v>0</v>
      </c>
    </row>
    <row r="1609" spans="1:107" x14ac:dyDescent="0.45">
      <c r="A1609">
        <v>2024</v>
      </c>
      <c r="B1609">
        <v>5</v>
      </c>
      <c r="C1609" t="s">
        <v>175</v>
      </c>
      <c r="D1609">
        <v>16213</v>
      </c>
      <c r="E1609" t="s">
        <v>495</v>
      </c>
      <c r="F1609" t="s">
        <v>323</v>
      </c>
      <c r="G1609" t="s">
        <v>244</v>
      </c>
      <c r="H1609">
        <v>11.750999999999999</v>
      </c>
      <c r="I1609">
        <v>29.332999999999998</v>
      </c>
      <c r="J1609">
        <v>7.1999999999999995E-2</v>
      </c>
      <c r="K1609">
        <v>0</v>
      </c>
      <c r="L1609">
        <v>41.155999999999999</v>
      </c>
      <c r="M1609">
        <v>1321</v>
      </c>
      <c r="N1609">
        <v>159</v>
      </c>
      <c r="O1609">
        <v>1</v>
      </c>
      <c r="P1609">
        <v>0</v>
      </c>
      <c r="Q1609">
        <v>1481</v>
      </c>
      <c r="R1609">
        <v>0</v>
      </c>
      <c r="S1609">
        <v>0</v>
      </c>
      <c r="T1609">
        <v>0</v>
      </c>
      <c r="U1609">
        <v>0</v>
      </c>
      <c r="V1609">
        <v>0</v>
      </c>
      <c r="W1609">
        <v>0</v>
      </c>
      <c r="X1609">
        <v>0</v>
      </c>
      <c r="Y1609">
        <v>0</v>
      </c>
      <c r="Z1609">
        <v>0</v>
      </c>
      <c r="AA1609">
        <v>0</v>
      </c>
      <c r="AB1609" t="s">
        <v>324</v>
      </c>
      <c r="AC1609" t="s">
        <v>324</v>
      </c>
      <c r="AD1609" t="s">
        <v>324</v>
      </c>
      <c r="AE1609" t="s">
        <v>324</v>
      </c>
      <c r="AF1609">
        <v>0</v>
      </c>
      <c r="AG1609">
        <v>0.14499999999999999</v>
      </c>
      <c r="AH1609">
        <v>0</v>
      </c>
      <c r="AI1609">
        <v>0</v>
      </c>
      <c r="AJ1609">
        <v>0</v>
      </c>
      <c r="AK1609">
        <v>0.14499999999999999</v>
      </c>
      <c r="AL1609">
        <v>14</v>
      </c>
      <c r="AM1609">
        <v>0</v>
      </c>
      <c r="AN1609">
        <v>0</v>
      </c>
      <c r="AO1609">
        <v>0</v>
      </c>
      <c r="AP1609">
        <v>14</v>
      </c>
      <c r="AQ1609">
        <v>0</v>
      </c>
      <c r="AR1609">
        <v>0</v>
      </c>
      <c r="AS1609">
        <v>0</v>
      </c>
      <c r="AT1609">
        <v>0</v>
      </c>
      <c r="AU1609">
        <v>0</v>
      </c>
      <c r="AV1609">
        <v>0.872</v>
      </c>
      <c r="AW1609">
        <v>0</v>
      </c>
      <c r="AX1609">
        <v>0</v>
      </c>
      <c r="AY1609">
        <v>0</v>
      </c>
      <c r="AZ1609">
        <v>0.872</v>
      </c>
      <c r="BA1609">
        <v>76</v>
      </c>
      <c r="BB1609">
        <v>0</v>
      </c>
      <c r="BC1609">
        <v>0</v>
      </c>
      <c r="BD1609">
        <v>0</v>
      </c>
      <c r="BE1609">
        <v>76</v>
      </c>
      <c r="BF1609">
        <v>0</v>
      </c>
      <c r="BG1609">
        <v>0</v>
      </c>
      <c r="BH1609">
        <v>0</v>
      </c>
      <c r="BI1609">
        <v>0</v>
      </c>
      <c r="BJ1609">
        <v>0</v>
      </c>
      <c r="BK1609">
        <v>0</v>
      </c>
      <c r="BL1609">
        <v>0</v>
      </c>
      <c r="BM1609">
        <v>0</v>
      </c>
      <c r="BN1609">
        <v>0</v>
      </c>
      <c r="BO1609">
        <v>0</v>
      </c>
      <c r="BP1609">
        <v>0</v>
      </c>
      <c r="BQ1609">
        <v>0</v>
      </c>
      <c r="BR1609">
        <v>0</v>
      </c>
      <c r="BS1609">
        <v>0</v>
      </c>
      <c r="BT1609">
        <v>0</v>
      </c>
      <c r="BU1609" t="s">
        <v>324</v>
      </c>
      <c r="BV1609" t="s">
        <v>324</v>
      </c>
      <c r="BW1609" t="s">
        <v>324</v>
      </c>
      <c r="BX1609" t="s">
        <v>324</v>
      </c>
      <c r="BY1609">
        <v>0</v>
      </c>
      <c r="BZ1609">
        <v>0</v>
      </c>
      <c r="CA1609">
        <v>0</v>
      </c>
      <c r="CB1609">
        <v>0</v>
      </c>
      <c r="CC1609">
        <v>0</v>
      </c>
      <c r="CD1609">
        <v>0</v>
      </c>
      <c r="CE1609">
        <v>0</v>
      </c>
      <c r="CF1609">
        <v>0</v>
      </c>
      <c r="CG1609">
        <v>0</v>
      </c>
      <c r="CH1609">
        <v>0</v>
      </c>
      <c r="CI1609">
        <v>0</v>
      </c>
      <c r="CJ1609" t="s">
        <v>324</v>
      </c>
      <c r="CK1609" t="s">
        <v>324</v>
      </c>
      <c r="CL1609" t="s">
        <v>324</v>
      </c>
      <c r="CM1609" t="s">
        <v>324</v>
      </c>
      <c r="CN1609">
        <v>0</v>
      </c>
      <c r="CO1609">
        <v>11.750999999999999</v>
      </c>
      <c r="CP1609">
        <v>29.332999999999998</v>
      </c>
      <c r="CQ1609">
        <v>7.1999999999999995E-2</v>
      </c>
      <c r="CR1609">
        <v>0</v>
      </c>
      <c r="CS1609">
        <v>41.155999999999999</v>
      </c>
      <c r="CT1609">
        <v>1321</v>
      </c>
      <c r="CU1609">
        <v>159</v>
      </c>
      <c r="CV1609">
        <v>1</v>
      </c>
      <c r="CW1609">
        <v>0</v>
      </c>
      <c r="CX1609">
        <v>1481</v>
      </c>
      <c r="CY1609">
        <v>0</v>
      </c>
      <c r="CZ1609">
        <v>0</v>
      </c>
      <c r="DA1609">
        <v>0</v>
      </c>
      <c r="DB1609">
        <v>0</v>
      </c>
      <c r="DC1609">
        <v>0</v>
      </c>
    </row>
    <row r="1610" spans="1:107" x14ac:dyDescent="0.45">
      <c r="A1610">
        <v>2024</v>
      </c>
      <c r="B1610">
        <v>5</v>
      </c>
      <c r="C1610" t="s">
        <v>175</v>
      </c>
      <c r="D1610">
        <v>99999</v>
      </c>
      <c r="E1610" t="s">
        <v>329</v>
      </c>
      <c r="F1610" t="s">
        <v>323</v>
      </c>
      <c r="H1610">
        <v>-85.456000000000003</v>
      </c>
      <c r="I1610">
        <v>-131.36000000000001</v>
      </c>
      <c r="J1610">
        <v>-5.0250000000000004</v>
      </c>
      <c r="K1610">
        <v>0</v>
      </c>
      <c r="L1610">
        <v>-221.84</v>
      </c>
      <c r="M1610" t="s">
        <v>324</v>
      </c>
      <c r="N1610" t="s">
        <v>324</v>
      </c>
      <c r="O1610" t="s">
        <v>324</v>
      </c>
      <c r="P1610" t="s">
        <v>324</v>
      </c>
      <c r="Q1610" t="s">
        <v>324</v>
      </c>
      <c r="R1610" t="s">
        <v>324</v>
      </c>
      <c r="S1610" t="s">
        <v>324</v>
      </c>
      <c r="T1610" t="s">
        <v>324</v>
      </c>
      <c r="U1610" t="s">
        <v>324</v>
      </c>
      <c r="V1610">
        <v>0</v>
      </c>
      <c r="W1610" t="s">
        <v>324</v>
      </c>
      <c r="X1610" t="s">
        <v>324</v>
      </c>
      <c r="Y1610" t="s">
        <v>324</v>
      </c>
      <c r="Z1610" t="s">
        <v>324</v>
      </c>
      <c r="AA1610" t="s">
        <v>324</v>
      </c>
      <c r="AB1610" t="s">
        <v>324</v>
      </c>
      <c r="AC1610" t="s">
        <v>324</v>
      </c>
      <c r="AD1610" t="s">
        <v>324</v>
      </c>
      <c r="AE1610" t="s">
        <v>324</v>
      </c>
      <c r="AF1610" t="s">
        <v>324</v>
      </c>
      <c r="AG1610" t="s">
        <v>324</v>
      </c>
      <c r="AH1610" t="s">
        <v>324</v>
      </c>
      <c r="AI1610" t="s">
        <v>324</v>
      </c>
      <c r="AJ1610" t="s">
        <v>324</v>
      </c>
      <c r="AK1610">
        <v>0</v>
      </c>
      <c r="AL1610" t="s">
        <v>324</v>
      </c>
      <c r="AM1610" t="s">
        <v>324</v>
      </c>
      <c r="AN1610" t="s">
        <v>324</v>
      </c>
      <c r="AO1610" t="s">
        <v>324</v>
      </c>
      <c r="AP1610" t="s">
        <v>324</v>
      </c>
      <c r="AQ1610" t="s">
        <v>324</v>
      </c>
      <c r="AR1610" t="s">
        <v>324</v>
      </c>
      <c r="AS1610" t="s">
        <v>324</v>
      </c>
      <c r="AT1610" t="s">
        <v>324</v>
      </c>
      <c r="AU1610" t="s">
        <v>324</v>
      </c>
      <c r="AV1610" t="s">
        <v>324</v>
      </c>
      <c r="AW1610" t="s">
        <v>324</v>
      </c>
      <c r="AX1610" t="s">
        <v>324</v>
      </c>
      <c r="AY1610" t="s">
        <v>324</v>
      </c>
      <c r="AZ1610">
        <v>0</v>
      </c>
      <c r="BA1610" t="s">
        <v>324</v>
      </c>
      <c r="BB1610" t="s">
        <v>324</v>
      </c>
      <c r="BC1610" t="s">
        <v>324</v>
      </c>
      <c r="BD1610" t="s">
        <v>324</v>
      </c>
      <c r="BE1610" t="s">
        <v>324</v>
      </c>
      <c r="BF1610" t="s">
        <v>324</v>
      </c>
      <c r="BG1610" t="s">
        <v>324</v>
      </c>
      <c r="BH1610" t="s">
        <v>324</v>
      </c>
      <c r="BI1610" t="s">
        <v>324</v>
      </c>
      <c r="BJ1610" t="s">
        <v>324</v>
      </c>
      <c r="BK1610" t="s">
        <v>324</v>
      </c>
      <c r="BL1610" t="s">
        <v>324</v>
      </c>
      <c r="BM1610" t="s">
        <v>324</v>
      </c>
      <c r="BN1610" t="s">
        <v>324</v>
      </c>
      <c r="BO1610" t="s">
        <v>324</v>
      </c>
      <c r="BP1610" t="s">
        <v>324</v>
      </c>
      <c r="BQ1610" t="s">
        <v>324</v>
      </c>
      <c r="BR1610" t="s">
        <v>324</v>
      </c>
      <c r="BS1610" t="s">
        <v>324</v>
      </c>
      <c r="BT1610" t="s">
        <v>324</v>
      </c>
      <c r="BU1610" t="s">
        <v>324</v>
      </c>
      <c r="BV1610" t="s">
        <v>324</v>
      </c>
      <c r="BW1610" t="s">
        <v>324</v>
      </c>
      <c r="BX1610" t="s">
        <v>324</v>
      </c>
      <c r="BY1610" t="s">
        <v>324</v>
      </c>
      <c r="BZ1610" t="s">
        <v>324</v>
      </c>
      <c r="CA1610" t="s">
        <v>324</v>
      </c>
      <c r="CB1610" t="s">
        <v>324</v>
      </c>
      <c r="CC1610" t="s">
        <v>324</v>
      </c>
      <c r="CD1610" t="s">
        <v>324</v>
      </c>
      <c r="CE1610" t="s">
        <v>324</v>
      </c>
      <c r="CF1610" t="s">
        <v>324</v>
      </c>
      <c r="CG1610" t="s">
        <v>324</v>
      </c>
      <c r="CH1610" t="s">
        <v>324</v>
      </c>
      <c r="CI1610" t="s">
        <v>324</v>
      </c>
      <c r="CJ1610" t="s">
        <v>324</v>
      </c>
      <c r="CK1610" t="s">
        <v>324</v>
      </c>
      <c r="CL1610" t="s">
        <v>324</v>
      </c>
      <c r="CM1610" t="s">
        <v>324</v>
      </c>
      <c r="CN1610" t="s">
        <v>324</v>
      </c>
      <c r="CO1610">
        <v>-85.456000000000003</v>
      </c>
      <c r="CP1610">
        <v>-131.36000000000001</v>
      </c>
      <c r="CQ1610">
        <v>-5.0250000000000004</v>
      </c>
      <c r="CR1610">
        <v>0</v>
      </c>
      <c r="CS1610">
        <v>-221.84</v>
      </c>
      <c r="CT1610" t="s">
        <v>324</v>
      </c>
      <c r="CU1610" t="s">
        <v>324</v>
      </c>
      <c r="CV1610" t="s">
        <v>324</v>
      </c>
      <c r="CW1610" t="s">
        <v>324</v>
      </c>
      <c r="CX1610" t="s">
        <v>324</v>
      </c>
      <c r="CY1610" t="s">
        <v>324</v>
      </c>
      <c r="CZ1610" t="s">
        <v>324</v>
      </c>
      <c r="DA1610" t="s">
        <v>324</v>
      </c>
      <c r="DB1610" t="s">
        <v>324</v>
      </c>
      <c r="DC1610" t="s">
        <v>324</v>
      </c>
    </row>
    <row r="1611" spans="1:107" x14ac:dyDescent="0.45">
      <c r="A1611">
        <v>2024</v>
      </c>
      <c r="B1611">
        <v>5</v>
      </c>
      <c r="C1611" t="s">
        <v>179</v>
      </c>
      <c r="D1611">
        <v>3287</v>
      </c>
      <c r="E1611" t="s">
        <v>496</v>
      </c>
      <c r="F1611" t="s">
        <v>323</v>
      </c>
      <c r="G1611" t="s">
        <v>244</v>
      </c>
      <c r="H1611">
        <v>0.57199999999999995</v>
      </c>
      <c r="I1611" t="s">
        <v>324</v>
      </c>
      <c r="J1611" t="s">
        <v>324</v>
      </c>
      <c r="K1611" t="s">
        <v>324</v>
      </c>
      <c r="L1611">
        <v>0.57199999999999995</v>
      </c>
      <c r="M1611">
        <v>66</v>
      </c>
      <c r="N1611" t="s">
        <v>324</v>
      </c>
      <c r="O1611" t="s">
        <v>324</v>
      </c>
      <c r="P1611" t="s">
        <v>324</v>
      </c>
      <c r="Q1611">
        <v>66</v>
      </c>
      <c r="R1611" t="s">
        <v>324</v>
      </c>
      <c r="S1611" t="s">
        <v>324</v>
      </c>
      <c r="T1611" t="s">
        <v>324</v>
      </c>
      <c r="U1611" t="s">
        <v>324</v>
      </c>
      <c r="V1611">
        <v>0</v>
      </c>
      <c r="W1611" t="s">
        <v>324</v>
      </c>
      <c r="X1611" t="s">
        <v>324</v>
      </c>
      <c r="Y1611" t="s">
        <v>324</v>
      </c>
      <c r="Z1611" t="s">
        <v>324</v>
      </c>
      <c r="AA1611">
        <v>0</v>
      </c>
      <c r="AB1611">
        <v>31.402999999999999</v>
      </c>
      <c r="AC1611" t="s">
        <v>324</v>
      </c>
      <c r="AD1611" t="s">
        <v>324</v>
      </c>
      <c r="AE1611" t="s">
        <v>324</v>
      </c>
      <c r="AF1611">
        <v>31.402999999999999</v>
      </c>
      <c r="AG1611" t="s">
        <v>324</v>
      </c>
      <c r="AH1611" t="s">
        <v>324</v>
      </c>
      <c r="AI1611" t="s">
        <v>324</v>
      </c>
      <c r="AJ1611" t="s">
        <v>324</v>
      </c>
      <c r="AK1611">
        <v>0</v>
      </c>
      <c r="AL1611" t="s">
        <v>324</v>
      </c>
      <c r="AM1611" t="s">
        <v>324</v>
      </c>
      <c r="AN1611" t="s">
        <v>324</v>
      </c>
      <c r="AO1611" t="s">
        <v>324</v>
      </c>
      <c r="AP1611">
        <v>0</v>
      </c>
      <c r="AQ1611" t="s">
        <v>324</v>
      </c>
      <c r="AR1611" t="s">
        <v>324</v>
      </c>
      <c r="AS1611" t="s">
        <v>324</v>
      </c>
      <c r="AT1611" t="s">
        <v>324</v>
      </c>
      <c r="AU1611">
        <v>0</v>
      </c>
      <c r="AV1611" t="s">
        <v>324</v>
      </c>
      <c r="AW1611" t="s">
        <v>324</v>
      </c>
      <c r="AX1611" t="s">
        <v>324</v>
      </c>
      <c r="AY1611" t="s">
        <v>324</v>
      </c>
      <c r="AZ1611">
        <v>0</v>
      </c>
      <c r="BA1611" t="s">
        <v>324</v>
      </c>
      <c r="BB1611" t="s">
        <v>324</v>
      </c>
      <c r="BC1611" t="s">
        <v>324</v>
      </c>
      <c r="BD1611" t="s">
        <v>324</v>
      </c>
      <c r="BE1611">
        <v>0</v>
      </c>
      <c r="BF1611" t="s">
        <v>324</v>
      </c>
      <c r="BG1611" t="s">
        <v>324</v>
      </c>
      <c r="BH1611" t="s">
        <v>324</v>
      </c>
      <c r="BI1611" t="s">
        <v>324</v>
      </c>
      <c r="BJ1611">
        <v>0</v>
      </c>
      <c r="BK1611">
        <v>1E-3</v>
      </c>
      <c r="BL1611" t="s">
        <v>324</v>
      </c>
      <c r="BM1611" t="s">
        <v>324</v>
      </c>
      <c r="BN1611" t="s">
        <v>324</v>
      </c>
      <c r="BO1611">
        <v>1E-3</v>
      </c>
      <c r="BP1611">
        <v>1</v>
      </c>
      <c r="BQ1611" t="s">
        <v>324</v>
      </c>
      <c r="BR1611" t="s">
        <v>324</v>
      </c>
      <c r="BS1611" t="s">
        <v>324</v>
      </c>
      <c r="BT1611">
        <v>1</v>
      </c>
      <c r="BU1611" t="s">
        <v>324</v>
      </c>
      <c r="BV1611" t="s">
        <v>324</v>
      </c>
      <c r="BW1611" t="s">
        <v>324</v>
      </c>
      <c r="BX1611" t="s">
        <v>324</v>
      </c>
      <c r="BY1611">
        <v>0</v>
      </c>
      <c r="BZ1611" t="s">
        <v>324</v>
      </c>
      <c r="CA1611" t="s">
        <v>324</v>
      </c>
      <c r="CB1611" t="s">
        <v>324</v>
      </c>
      <c r="CC1611" t="s">
        <v>324</v>
      </c>
      <c r="CD1611">
        <v>0</v>
      </c>
      <c r="CE1611" t="s">
        <v>324</v>
      </c>
      <c r="CF1611" t="s">
        <v>324</v>
      </c>
      <c r="CG1611" t="s">
        <v>324</v>
      </c>
      <c r="CH1611" t="s">
        <v>324</v>
      </c>
      <c r="CI1611">
        <v>0</v>
      </c>
      <c r="CJ1611" t="s">
        <v>324</v>
      </c>
      <c r="CK1611" t="s">
        <v>324</v>
      </c>
      <c r="CL1611" t="s">
        <v>324</v>
      </c>
      <c r="CM1611" t="s">
        <v>324</v>
      </c>
      <c r="CN1611">
        <v>0</v>
      </c>
      <c r="CO1611">
        <v>0.57299999999999995</v>
      </c>
      <c r="CP1611" t="s">
        <v>179</v>
      </c>
      <c r="CQ1611" t="s">
        <v>179</v>
      </c>
      <c r="CR1611">
        <v>0</v>
      </c>
      <c r="CS1611">
        <v>0.57299999999999995</v>
      </c>
      <c r="CT1611">
        <v>67</v>
      </c>
      <c r="CU1611">
        <v>0</v>
      </c>
      <c r="CV1611">
        <v>0</v>
      </c>
      <c r="CW1611">
        <v>0</v>
      </c>
      <c r="CX1611">
        <v>67</v>
      </c>
      <c r="CY1611">
        <v>31.402999999999999</v>
      </c>
      <c r="CZ1611">
        <v>0</v>
      </c>
      <c r="DA1611">
        <v>0</v>
      </c>
      <c r="DB1611">
        <v>0</v>
      </c>
      <c r="DC1611">
        <v>31.402999999999999</v>
      </c>
    </row>
    <row r="1612" spans="1:107" x14ac:dyDescent="0.45">
      <c r="A1612">
        <v>2024</v>
      </c>
      <c r="B1612">
        <v>5</v>
      </c>
      <c r="C1612" t="s">
        <v>179</v>
      </c>
      <c r="D1612">
        <v>5701</v>
      </c>
      <c r="E1612" t="s">
        <v>497</v>
      </c>
      <c r="F1612" t="s">
        <v>323</v>
      </c>
      <c r="G1612" t="s">
        <v>244</v>
      </c>
      <c r="H1612">
        <v>51.44</v>
      </c>
      <c r="I1612">
        <v>7.6130000000000004</v>
      </c>
      <c r="J1612" t="s">
        <v>324</v>
      </c>
      <c r="K1612" t="s">
        <v>324</v>
      </c>
      <c r="L1612">
        <v>59.052999999999997</v>
      </c>
      <c r="M1612">
        <v>9402</v>
      </c>
      <c r="N1612">
        <v>191</v>
      </c>
      <c r="O1612" t="s">
        <v>324</v>
      </c>
      <c r="P1612" t="s">
        <v>324</v>
      </c>
      <c r="Q1612">
        <v>9593</v>
      </c>
      <c r="R1612" t="s">
        <v>324</v>
      </c>
      <c r="S1612" t="s">
        <v>324</v>
      </c>
      <c r="T1612" t="s">
        <v>324</v>
      </c>
      <c r="U1612" t="s">
        <v>324</v>
      </c>
      <c r="V1612">
        <v>0</v>
      </c>
      <c r="W1612" t="s">
        <v>324</v>
      </c>
      <c r="X1612" t="s">
        <v>324</v>
      </c>
      <c r="Y1612" t="s">
        <v>324</v>
      </c>
      <c r="Z1612" t="s">
        <v>324</v>
      </c>
      <c r="AA1612">
        <v>0</v>
      </c>
      <c r="AB1612">
        <v>3830.46</v>
      </c>
      <c r="AC1612">
        <v>236.34800000000001</v>
      </c>
      <c r="AD1612" t="s">
        <v>324</v>
      </c>
      <c r="AE1612" t="s">
        <v>324</v>
      </c>
      <c r="AF1612">
        <v>4066.808</v>
      </c>
      <c r="AG1612">
        <v>0.96699999999999997</v>
      </c>
      <c r="AH1612" t="s">
        <v>324</v>
      </c>
      <c r="AI1612" t="s">
        <v>324</v>
      </c>
      <c r="AJ1612" t="s">
        <v>324</v>
      </c>
      <c r="AK1612">
        <v>0.96699999999999997</v>
      </c>
      <c r="AL1612">
        <v>109</v>
      </c>
      <c r="AM1612" t="s">
        <v>324</v>
      </c>
      <c r="AN1612" t="s">
        <v>324</v>
      </c>
      <c r="AO1612" t="s">
        <v>324</v>
      </c>
      <c r="AP1612">
        <v>109</v>
      </c>
      <c r="AQ1612" t="s">
        <v>324</v>
      </c>
      <c r="AR1612" t="s">
        <v>324</v>
      </c>
      <c r="AS1612" t="s">
        <v>324</v>
      </c>
      <c r="AT1612" t="s">
        <v>324</v>
      </c>
      <c r="AU1612">
        <v>0</v>
      </c>
      <c r="AV1612" t="s">
        <v>324</v>
      </c>
      <c r="AW1612" t="s">
        <v>324</v>
      </c>
      <c r="AX1612" t="s">
        <v>324</v>
      </c>
      <c r="AY1612" t="s">
        <v>324</v>
      </c>
      <c r="AZ1612">
        <v>0</v>
      </c>
      <c r="BA1612" t="s">
        <v>324</v>
      </c>
      <c r="BB1612" t="s">
        <v>324</v>
      </c>
      <c r="BC1612" t="s">
        <v>324</v>
      </c>
      <c r="BD1612" t="s">
        <v>324</v>
      </c>
      <c r="BE1612">
        <v>0</v>
      </c>
      <c r="BF1612" t="s">
        <v>324</v>
      </c>
      <c r="BG1612" t="s">
        <v>324</v>
      </c>
      <c r="BH1612" t="s">
        <v>324</v>
      </c>
      <c r="BI1612" t="s">
        <v>324</v>
      </c>
      <c r="BJ1612">
        <v>0</v>
      </c>
      <c r="BK1612">
        <v>7.0000000000000001E-3</v>
      </c>
      <c r="BL1612">
        <v>6.0000000000000001E-3</v>
      </c>
      <c r="BM1612" t="s">
        <v>324</v>
      </c>
      <c r="BN1612" t="s">
        <v>324</v>
      </c>
      <c r="BO1612">
        <v>1.2999999999999999E-2</v>
      </c>
      <c r="BP1612">
        <v>3</v>
      </c>
      <c r="BQ1612">
        <v>2</v>
      </c>
      <c r="BR1612" t="s">
        <v>324</v>
      </c>
      <c r="BS1612" t="s">
        <v>324</v>
      </c>
      <c r="BT1612">
        <v>5</v>
      </c>
      <c r="BU1612" t="s">
        <v>324</v>
      </c>
      <c r="BV1612" t="s">
        <v>324</v>
      </c>
      <c r="BW1612" t="s">
        <v>324</v>
      </c>
      <c r="BX1612" t="s">
        <v>324</v>
      </c>
      <c r="BY1612">
        <v>0</v>
      </c>
      <c r="BZ1612" t="s">
        <v>324</v>
      </c>
      <c r="CA1612" t="s">
        <v>324</v>
      </c>
      <c r="CB1612" t="s">
        <v>324</v>
      </c>
      <c r="CC1612" t="s">
        <v>324</v>
      </c>
      <c r="CD1612">
        <v>0</v>
      </c>
      <c r="CE1612" t="s">
        <v>324</v>
      </c>
      <c r="CF1612" t="s">
        <v>324</v>
      </c>
      <c r="CG1612" t="s">
        <v>324</v>
      </c>
      <c r="CH1612" t="s">
        <v>324</v>
      </c>
      <c r="CI1612">
        <v>0</v>
      </c>
      <c r="CJ1612" t="s">
        <v>324</v>
      </c>
      <c r="CK1612" t="s">
        <v>324</v>
      </c>
      <c r="CL1612" t="s">
        <v>324</v>
      </c>
      <c r="CM1612" t="s">
        <v>324</v>
      </c>
      <c r="CN1612">
        <v>0</v>
      </c>
      <c r="CO1612">
        <v>51.447000000000003</v>
      </c>
      <c r="CP1612">
        <v>7.6189999999999998</v>
      </c>
      <c r="CQ1612" t="s">
        <v>179</v>
      </c>
      <c r="CR1612">
        <v>0</v>
      </c>
      <c r="CS1612">
        <v>59.066000000000003</v>
      </c>
      <c r="CT1612">
        <v>9405</v>
      </c>
      <c r="CU1612">
        <v>193</v>
      </c>
      <c r="CV1612">
        <v>0</v>
      </c>
      <c r="CW1612">
        <v>0</v>
      </c>
      <c r="CX1612">
        <v>9598</v>
      </c>
      <c r="CY1612">
        <v>3830.46</v>
      </c>
      <c r="CZ1612">
        <v>236.34800000000001</v>
      </c>
      <c r="DA1612">
        <v>0</v>
      </c>
      <c r="DB1612">
        <v>0</v>
      </c>
      <c r="DC1612">
        <v>4066.808</v>
      </c>
    </row>
    <row r="1613" spans="1:107" x14ac:dyDescent="0.45">
      <c r="A1613">
        <v>2024</v>
      </c>
      <c r="B1613">
        <v>5</v>
      </c>
      <c r="C1613" t="s">
        <v>179</v>
      </c>
      <c r="D1613">
        <v>6204</v>
      </c>
      <c r="E1613" t="s">
        <v>498</v>
      </c>
      <c r="F1613" t="s">
        <v>323</v>
      </c>
      <c r="G1613" t="s">
        <v>244</v>
      </c>
      <c r="H1613">
        <v>2.141</v>
      </c>
      <c r="I1613">
        <v>0.13100000000000001</v>
      </c>
      <c r="J1613">
        <v>0</v>
      </c>
      <c r="K1613">
        <v>0</v>
      </c>
      <c r="L1613">
        <v>2.2719999999999998</v>
      </c>
      <c r="M1613">
        <v>412</v>
      </c>
      <c r="N1613">
        <v>16</v>
      </c>
      <c r="O1613">
        <v>0</v>
      </c>
      <c r="P1613">
        <v>0</v>
      </c>
      <c r="Q1613">
        <v>428</v>
      </c>
      <c r="R1613" t="s">
        <v>324</v>
      </c>
      <c r="S1613" t="s">
        <v>324</v>
      </c>
      <c r="T1613" t="s">
        <v>324</v>
      </c>
      <c r="U1613" t="s">
        <v>324</v>
      </c>
      <c r="V1613">
        <v>0</v>
      </c>
      <c r="W1613" t="s">
        <v>324</v>
      </c>
      <c r="X1613" t="s">
        <v>324</v>
      </c>
      <c r="Y1613" t="s">
        <v>324</v>
      </c>
      <c r="Z1613" t="s">
        <v>324</v>
      </c>
      <c r="AA1613">
        <v>0</v>
      </c>
      <c r="AB1613">
        <v>305.28500000000003</v>
      </c>
      <c r="AC1613">
        <v>8.593</v>
      </c>
      <c r="AD1613">
        <v>0</v>
      </c>
      <c r="AE1613">
        <v>0</v>
      </c>
      <c r="AF1613">
        <v>313.87799999999999</v>
      </c>
      <c r="AG1613" t="s">
        <v>324</v>
      </c>
      <c r="AH1613" t="s">
        <v>324</v>
      </c>
      <c r="AI1613" t="s">
        <v>324</v>
      </c>
      <c r="AJ1613" t="s">
        <v>324</v>
      </c>
      <c r="AK1613">
        <v>0</v>
      </c>
      <c r="AL1613" t="s">
        <v>324</v>
      </c>
      <c r="AM1613" t="s">
        <v>324</v>
      </c>
      <c r="AN1613" t="s">
        <v>324</v>
      </c>
      <c r="AO1613" t="s">
        <v>324</v>
      </c>
      <c r="AP1613">
        <v>0</v>
      </c>
      <c r="AQ1613" t="s">
        <v>324</v>
      </c>
      <c r="AR1613" t="s">
        <v>324</v>
      </c>
      <c r="AS1613" t="s">
        <v>324</v>
      </c>
      <c r="AT1613" t="s">
        <v>324</v>
      </c>
      <c r="AU1613">
        <v>0</v>
      </c>
      <c r="AV1613" t="s">
        <v>324</v>
      </c>
      <c r="AW1613" t="s">
        <v>324</v>
      </c>
      <c r="AX1613" t="s">
        <v>324</v>
      </c>
      <c r="AY1613" t="s">
        <v>324</v>
      </c>
      <c r="AZ1613">
        <v>0</v>
      </c>
      <c r="BA1613" t="s">
        <v>324</v>
      </c>
      <c r="BB1613" t="s">
        <v>324</v>
      </c>
      <c r="BC1613" t="s">
        <v>324</v>
      </c>
      <c r="BD1613" t="s">
        <v>324</v>
      </c>
      <c r="BE1613">
        <v>0</v>
      </c>
      <c r="BF1613" t="s">
        <v>324</v>
      </c>
      <c r="BG1613" t="s">
        <v>324</v>
      </c>
      <c r="BH1613" t="s">
        <v>324</v>
      </c>
      <c r="BI1613" t="s">
        <v>324</v>
      </c>
      <c r="BJ1613">
        <v>0</v>
      </c>
      <c r="BK1613" t="s">
        <v>324</v>
      </c>
      <c r="BL1613" t="s">
        <v>324</v>
      </c>
      <c r="BM1613" t="s">
        <v>324</v>
      </c>
      <c r="BN1613" t="s">
        <v>324</v>
      </c>
      <c r="BO1613">
        <v>0</v>
      </c>
      <c r="BP1613" t="s">
        <v>324</v>
      </c>
      <c r="BQ1613" t="s">
        <v>324</v>
      </c>
      <c r="BR1613" t="s">
        <v>324</v>
      </c>
      <c r="BS1613" t="s">
        <v>324</v>
      </c>
      <c r="BT1613">
        <v>0</v>
      </c>
      <c r="BU1613" t="s">
        <v>324</v>
      </c>
      <c r="BV1613" t="s">
        <v>324</v>
      </c>
      <c r="BW1613" t="s">
        <v>324</v>
      </c>
      <c r="BX1613" t="s">
        <v>324</v>
      </c>
      <c r="BY1613">
        <v>0</v>
      </c>
      <c r="BZ1613" t="s">
        <v>324</v>
      </c>
      <c r="CA1613" t="s">
        <v>324</v>
      </c>
      <c r="CB1613" t="s">
        <v>324</v>
      </c>
      <c r="CC1613" t="s">
        <v>324</v>
      </c>
      <c r="CD1613">
        <v>0</v>
      </c>
      <c r="CE1613" t="s">
        <v>324</v>
      </c>
      <c r="CF1613" t="s">
        <v>324</v>
      </c>
      <c r="CG1613" t="s">
        <v>324</v>
      </c>
      <c r="CH1613" t="s">
        <v>324</v>
      </c>
      <c r="CI1613">
        <v>0</v>
      </c>
      <c r="CJ1613" t="s">
        <v>324</v>
      </c>
      <c r="CK1613" t="s">
        <v>324</v>
      </c>
      <c r="CL1613" t="s">
        <v>324</v>
      </c>
      <c r="CM1613" t="s">
        <v>324</v>
      </c>
      <c r="CN1613">
        <v>0</v>
      </c>
      <c r="CO1613">
        <v>2.141</v>
      </c>
      <c r="CP1613">
        <v>0.13100000000000001</v>
      </c>
      <c r="CQ1613" t="s">
        <v>179</v>
      </c>
      <c r="CR1613">
        <v>0</v>
      </c>
      <c r="CS1613">
        <v>2.2719999999999998</v>
      </c>
      <c r="CT1613">
        <v>412</v>
      </c>
      <c r="CU1613">
        <v>16</v>
      </c>
      <c r="CV1613">
        <v>0</v>
      </c>
      <c r="CW1613">
        <v>0</v>
      </c>
      <c r="CX1613">
        <v>428</v>
      </c>
      <c r="CY1613">
        <v>305.28500000000003</v>
      </c>
      <c r="CZ1613">
        <v>8.593</v>
      </c>
      <c r="DA1613">
        <v>0</v>
      </c>
      <c r="DB1613">
        <v>0</v>
      </c>
      <c r="DC1613">
        <v>313.87799999999999</v>
      </c>
    </row>
    <row r="1614" spans="1:107" x14ac:dyDescent="0.45">
      <c r="A1614">
        <v>2024</v>
      </c>
      <c r="B1614">
        <v>5</v>
      </c>
      <c r="C1614" t="s">
        <v>179</v>
      </c>
      <c r="D1614">
        <v>11204</v>
      </c>
      <c r="E1614" t="s">
        <v>499</v>
      </c>
      <c r="F1614" t="s">
        <v>323</v>
      </c>
      <c r="G1614" t="s">
        <v>247</v>
      </c>
      <c r="H1614">
        <v>2.6789999999999998</v>
      </c>
      <c r="I1614">
        <v>0.71399999999999997</v>
      </c>
      <c r="J1614" t="s">
        <v>324</v>
      </c>
      <c r="K1614" t="s">
        <v>324</v>
      </c>
      <c r="L1614">
        <v>3.3929999999999998</v>
      </c>
      <c r="M1614">
        <v>459</v>
      </c>
      <c r="N1614">
        <v>32</v>
      </c>
      <c r="O1614" t="s">
        <v>324</v>
      </c>
      <c r="P1614" t="s">
        <v>324</v>
      </c>
      <c r="Q1614">
        <v>491</v>
      </c>
      <c r="R1614" t="s">
        <v>324</v>
      </c>
      <c r="S1614" t="s">
        <v>324</v>
      </c>
      <c r="T1614" t="s">
        <v>324</v>
      </c>
      <c r="U1614" t="s">
        <v>324</v>
      </c>
      <c r="V1614">
        <v>0</v>
      </c>
      <c r="W1614" t="s">
        <v>324</v>
      </c>
      <c r="X1614" t="s">
        <v>324</v>
      </c>
      <c r="Y1614" t="s">
        <v>324</v>
      </c>
      <c r="Z1614" t="s">
        <v>324</v>
      </c>
      <c r="AA1614">
        <v>0</v>
      </c>
      <c r="AB1614">
        <v>12.558999999999999</v>
      </c>
      <c r="AC1614">
        <v>0</v>
      </c>
      <c r="AD1614" t="s">
        <v>324</v>
      </c>
      <c r="AE1614" t="s">
        <v>324</v>
      </c>
      <c r="AF1614">
        <v>12.558999999999999</v>
      </c>
      <c r="AG1614" t="s">
        <v>324</v>
      </c>
      <c r="AH1614" t="s">
        <v>324</v>
      </c>
      <c r="AI1614" t="s">
        <v>324</v>
      </c>
      <c r="AJ1614" t="s">
        <v>324</v>
      </c>
      <c r="AK1614">
        <v>0</v>
      </c>
      <c r="AL1614" t="s">
        <v>324</v>
      </c>
      <c r="AM1614" t="s">
        <v>324</v>
      </c>
      <c r="AN1614" t="s">
        <v>324</v>
      </c>
      <c r="AO1614" t="s">
        <v>324</v>
      </c>
      <c r="AP1614">
        <v>0</v>
      </c>
      <c r="AQ1614" t="s">
        <v>324</v>
      </c>
      <c r="AR1614" t="s">
        <v>324</v>
      </c>
      <c r="AS1614" t="s">
        <v>324</v>
      </c>
      <c r="AT1614" t="s">
        <v>324</v>
      </c>
      <c r="AU1614">
        <v>0</v>
      </c>
      <c r="AV1614" t="s">
        <v>324</v>
      </c>
      <c r="AW1614" t="s">
        <v>324</v>
      </c>
      <c r="AX1614" t="s">
        <v>324</v>
      </c>
      <c r="AY1614" t="s">
        <v>324</v>
      </c>
      <c r="AZ1614">
        <v>0</v>
      </c>
      <c r="BA1614" t="s">
        <v>324</v>
      </c>
      <c r="BB1614" t="s">
        <v>324</v>
      </c>
      <c r="BC1614" t="s">
        <v>324</v>
      </c>
      <c r="BD1614" t="s">
        <v>324</v>
      </c>
      <c r="BE1614">
        <v>0</v>
      </c>
      <c r="BF1614" t="s">
        <v>324</v>
      </c>
      <c r="BG1614" t="s">
        <v>324</v>
      </c>
      <c r="BH1614" t="s">
        <v>324</v>
      </c>
      <c r="BI1614" t="s">
        <v>324</v>
      </c>
      <c r="BJ1614">
        <v>0</v>
      </c>
      <c r="BK1614" t="s">
        <v>324</v>
      </c>
      <c r="BL1614" t="s">
        <v>324</v>
      </c>
      <c r="BM1614" t="s">
        <v>324</v>
      </c>
      <c r="BN1614" t="s">
        <v>324</v>
      </c>
      <c r="BO1614">
        <v>0</v>
      </c>
      <c r="BP1614" t="s">
        <v>324</v>
      </c>
      <c r="BQ1614" t="s">
        <v>324</v>
      </c>
      <c r="BR1614" t="s">
        <v>324</v>
      </c>
      <c r="BS1614" t="s">
        <v>324</v>
      </c>
      <c r="BT1614">
        <v>0</v>
      </c>
      <c r="BU1614" t="s">
        <v>324</v>
      </c>
      <c r="BV1614" t="s">
        <v>324</v>
      </c>
      <c r="BW1614" t="s">
        <v>324</v>
      </c>
      <c r="BX1614" t="s">
        <v>324</v>
      </c>
      <c r="BY1614">
        <v>0</v>
      </c>
      <c r="BZ1614" t="s">
        <v>324</v>
      </c>
      <c r="CA1614" t="s">
        <v>324</v>
      </c>
      <c r="CB1614" t="s">
        <v>324</v>
      </c>
      <c r="CC1614" t="s">
        <v>324</v>
      </c>
      <c r="CD1614">
        <v>0</v>
      </c>
      <c r="CE1614" t="s">
        <v>324</v>
      </c>
      <c r="CF1614" t="s">
        <v>324</v>
      </c>
      <c r="CG1614" t="s">
        <v>324</v>
      </c>
      <c r="CH1614" t="s">
        <v>324</v>
      </c>
      <c r="CI1614">
        <v>0</v>
      </c>
      <c r="CJ1614" t="s">
        <v>324</v>
      </c>
      <c r="CK1614" t="s">
        <v>324</v>
      </c>
      <c r="CL1614" t="s">
        <v>324</v>
      </c>
      <c r="CM1614" t="s">
        <v>324</v>
      </c>
      <c r="CN1614">
        <v>0</v>
      </c>
      <c r="CO1614">
        <v>2.6789999999999998</v>
      </c>
      <c r="CP1614">
        <v>0.71399999999999997</v>
      </c>
      <c r="CQ1614" t="s">
        <v>179</v>
      </c>
      <c r="CR1614">
        <v>0</v>
      </c>
      <c r="CS1614">
        <v>3.3929999999999998</v>
      </c>
      <c r="CT1614">
        <v>459</v>
      </c>
      <c r="CU1614">
        <v>32</v>
      </c>
      <c r="CV1614">
        <v>0</v>
      </c>
      <c r="CW1614">
        <v>0</v>
      </c>
      <c r="CX1614">
        <v>491</v>
      </c>
      <c r="CY1614">
        <v>12.558999999999999</v>
      </c>
      <c r="CZ1614">
        <v>0</v>
      </c>
      <c r="DA1614">
        <v>0</v>
      </c>
      <c r="DB1614">
        <v>0</v>
      </c>
      <c r="DC1614">
        <v>12.558999999999999</v>
      </c>
    </row>
    <row r="1615" spans="1:107" x14ac:dyDescent="0.45">
      <c r="A1615">
        <v>2024</v>
      </c>
      <c r="B1615">
        <v>5</v>
      </c>
      <c r="C1615" t="s">
        <v>179</v>
      </c>
      <c r="D1615">
        <v>15473</v>
      </c>
      <c r="E1615" t="s">
        <v>500</v>
      </c>
      <c r="F1615" t="s">
        <v>323</v>
      </c>
      <c r="G1615" t="s">
        <v>247</v>
      </c>
      <c r="H1615">
        <v>268.70999999999998</v>
      </c>
      <c r="I1615">
        <v>89.09</v>
      </c>
      <c r="J1615" t="s">
        <v>324</v>
      </c>
      <c r="K1615" t="s">
        <v>324</v>
      </c>
      <c r="L1615">
        <v>357.8</v>
      </c>
      <c r="M1615">
        <v>43214</v>
      </c>
      <c r="N1615">
        <v>1166</v>
      </c>
      <c r="O1615" t="s">
        <v>324</v>
      </c>
      <c r="P1615" t="s">
        <v>324</v>
      </c>
      <c r="Q1615">
        <v>44380</v>
      </c>
      <c r="R1615" t="s">
        <v>324</v>
      </c>
      <c r="S1615" t="s">
        <v>324</v>
      </c>
      <c r="T1615" t="s">
        <v>324</v>
      </c>
      <c r="U1615" t="s">
        <v>324</v>
      </c>
      <c r="V1615">
        <v>0</v>
      </c>
      <c r="W1615" t="s">
        <v>324</v>
      </c>
      <c r="X1615" t="s">
        <v>324</v>
      </c>
      <c r="Y1615" t="s">
        <v>324</v>
      </c>
      <c r="Z1615" t="s">
        <v>324</v>
      </c>
      <c r="AA1615">
        <v>0</v>
      </c>
      <c r="AB1615" t="s">
        <v>324</v>
      </c>
      <c r="AC1615" t="s">
        <v>324</v>
      </c>
      <c r="AD1615" t="s">
        <v>324</v>
      </c>
      <c r="AE1615" t="s">
        <v>324</v>
      </c>
      <c r="AF1615">
        <v>0</v>
      </c>
      <c r="AG1615" t="s">
        <v>324</v>
      </c>
      <c r="AH1615" t="s">
        <v>324</v>
      </c>
      <c r="AI1615" t="s">
        <v>324</v>
      </c>
      <c r="AJ1615" t="s">
        <v>324</v>
      </c>
      <c r="AK1615">
        <v>0</v>
      </c>
      <c r="AL1615" t="s">
        <v>324</v>
      </c>
      <c r="AM1615" t="s">
        <v>324</v>
      </c>
      <c r="AN1615" t="s">
        <v>324</v>
      </c>
      <c r="AO1615" t="s">
        <v>324</v>
      </c>
      <c r="AP1615">
        <v>0</v>
      </c>
      <c r="AQ1615" t="s">
        <v>324</v>
      </c>
      <c r="AR1615" t="s">
        <v>324</v>
      </c>
      <c r="AS1615" t="s">
        <v>324</v>
      </c>
      <c r="AT1615" t="s">
        <v>324</v>
      </c>
      <c r="AU1615">
        <v>0</v>
      </c>
      <c r="AV1615" t="s">
        <v>324</v>
      </c>
      <c r="AW1615" t="s">
        <v>324</v>
      </c>
      <c r="AX1615" t="s">
        <v>324</v>
      </c>
      <c r="AY1615" t="s">
        <v>324</v>
      </c>
      <c r="AZ1615">
        <v>0</v>
      </c>
      <c r="BA1615" t="s">
        <v>324</v>
      </c>
      <c r="BB1615" t="s">
        <v>324</v>
      </c>
      <c r="BC1615" t="s">
        <v>324</v>
      </c>
      <c r="BD1615" t="s">
        <v>324</v>
      </c>
      <c r="BE1615">
        <v>0</v>
      </c>
      <c r="BF1615" t="s">
        <v>324</v>
      </c>
      <c r="BG1615" t="s">
        <v>324</v>
      </c>
      <c r="BH1615" t="s">
        <v>324</v>
      </c>
      <c r="BI1615" t="s">
        <v>324</v>
      </c>
      <c r="BJ1615">
        <v>0</v>
      </c>
      <c r="BK1615">
        <v>8.9999999999999993E-3</v>
      </c>
      <c r="BL1615">
        <v>1.4999999999999999E-2</v>
      </c>
      <c r="BM1615" t="s">
        <v>324</v>
      </c>
      <c r="BN1615" t="s">
        <v>324</v>
      </c>
      <c r="BO1615">
        <v>2.4E-2</v>
      </c>
      <c r="BP1615">
        <v>3</v>
      </c>
      <c r="BQ1615">
        <v>3</v>
      </c>
      <c r="BR1615" t="s">
        <v>324</v>
      </c>
      <c r="BS1615" t="s">
        <v>324</v>
      </c>
      <c r="BT1615">
        <v>6</v>
      </c>
      <c r="BU1615" t="s">
        <v>324</v>
      </c>
      <c r="BV1615" t="s">
        <v>324</v>
      </c>
      <c r="BW1615" t="s">
        <v>324</v>
      </c>
      <c r="BX1615" t="s">
        <v>324</v>
      </c>
      <c r="BY1615">
        <v>0</v>
      </c>
      <c r="BZ1615" t="s">
        <v>324</v>
      </c>
      <c r="CA1615" t="s">
        <v>324</v>
      </c>
      <c r="CB1615" t="s">
        <v>324</v>
      </c>
      <c r="CC1615" t="s">
        <v>324</v>
      </c>
      <c r="CD1615">
        <v>0</v>
      </c>
      <c r="CE1615" t="s">
        <v>324</v>
      </c>
      <c r="CF1615" t="s">
        <v>324</v>
      </c>
      <c r="CG1615" t="s">
        <v>324</v>
      </c>
      <c r="CH1615" t="s">
        <v>324</v>
      </c>
      <c r="CI1615">
        <v>0</v>
      </c>
      <c r="CJ1615" t="s">
        <v>324</v>
      </c>
      <c r="CK1615" t="s">
        <v>324</v>
      </c>
      <c r="CL1615" t="s">
        <v>324</v>
      </c>
      <c r="CM1615" t="s">
        <v>324</v>
      </c>
      <c r="CN1615">
        <v>0</v>
      </c>
      <c r="CO1615">
        <v>268.71899999999999</v>
      </c>
      <c r="CP1615">
        <v>89.105000000000004</v>
      </c>
      <c r="CQ1615" t="s">
        <v>179</v>
      </c>
      <c r="CR1615">
        <v>0</v>
      </c>
      <c r="CS1615">
        <v>357.82400000000001</v>
      </c>
      <c r="CT1615">
        <v>43217</v>
      </c>
      <c r="CU1615">
        <v>1169</v>
      </c>
      <c r="CV1615">
        <v>0</v>
      </c>
      <c r="CW1615">
        <v>0</v>
      </c>
      <c r="CX1615">
        <v>44386</v>
      </c>
      <c r="CY1615">
        <v>0</v>
      </c>
      <c r="CZ1615">
        <v>0</v>
      </c>
      <c r="DA1615">
        <v>0</v>
      </c>
      <c r="DB1615">
        <v>0</v>
      </c>
      <c r="DC1615">
        <v>0</v>
      </c>
    </row>
    <row r="1616" spans="1:107" x14ac:dyDescent="0.45">
      <c r="A1616">
        <v>2024</v>
      </c>
      <c r="B1616">
        <v>5</v>
      </c>
      <c r="C1616" t="s">
        <v>179</v>
      </c>
      <c r="D1616">
        <v>17718</v>
      </c>
      <c r="E1616" t="s">
        <v>501</v>
      </c>
      <c r="F1616" t="s">
        <v>323</v>
      </c>
      <c r="G1616" t="s">
        <v>247</v>
      </c>
      <c r="H1616">
        <v>19.901</v>
      </c>
      <c r="I1616">
        <v>7.5880000000000001</v>
      </c>
      <c r="J1616">
        <v>0.49299999999999999</v>
      </c>
      <c r="K1616" t="s">
        <v>324</v>
      </c>
      <c r="L1616">
        <v>27.981999999999999</v>
      </c>
      <c r="M1616">
        <v>2082</v>
      </c>
      <c r="N1616">
        <v>107</v>
      </c>
      <c r="O1616">
        <v>6</v>
      </c>
      <c r="P1616" t="s">
        <v>324</v>
      </c>
      <c r="Q1616">
        <v>2195</v>
      </c>
      <c r="R1616" t="s">
        <v>324</v>
      </c>
      <c r="S1616" t="s">
        <v>324</v>
      </c>
      <c r="T1616" t="s">
        <v>324</v>
      </c>
      <c r="U1616" t="s">
        <v>324</v>
      </c>
      <c r="V1616">
        <v>0</v>
      </c>
      <c r="W1616" t="s">
        <v>324</v>
      </c>
      <c r="X1616" t="s">
        <v>324</v>
      </c>
      <c r="Y1616" t="s">
        <v>324</v>
      </c>
      <c r="Z1616" t="s">
        <v>324</v>
      </c>
      <c r="AA1616">
        <v>0</v>
      </c>
      <c r="AB1616" t="s">
        <v>324</v>
      </c>
      <c r="AC1616" t="s">
        <v>324</v>
      </c>
      <c r="AD1616" t="s">
        <v>324</v>
      </c>
      <c r="AE1616" t="s">
        <v>324</v>
      </c>
      <c r="AF1616">
        <v>0</v>
      </c>
      <c r="AG1616" t="s">
        <v>324</v>
      </c>
      <c r="AH1616" t="s">
        <v>324</v>
      </c>
      <c r="AI1616" t="s">
        <v>324</v>
      </c>
      <c r="AJ1616" t="s">
        <v>324</v>
      </c>
      <c r="AK1616">
        <v>0</v>
      </c>
      <c r="AL1616" t="s">
        <v>324</v>
      </c>
      <c r="AM1616" t="s">
        <v>324</v>
      </c>
      <c r="AN1616" t="s">
        <v>324</v>
      </c>
      <c r="AO1616" t="s">
        <v>324</v>
      </c>
      <c r="AP1616">
        <v>0</v>
      </c>
      <c r="AQ1616" t="s">
        <v>324</v>
      </c>
      <c r="AR1616" t="s">
        <v>324</v>
      </c>
      <c r="AS1616" t="s">
        <v>324</v>
      </c>
      <c r="AT1616" t="s">
        <v>324</v>
      </c>
      <c r="AU1616">
        <v>0</v>
      </c>
      <c r="AV1616" t="s">
        <v>324</v>
      </c>
      <c r="AW1616" t="s">
        <v>324</v>
      </c>
      <c r="AX1616" t="s">
        <v>324</v>
      </c>
      <c r="AY1616" t="s">
        <v>324</v>
      </c>
      <c r="AZ1616">
        <v>0</v>
      </c>
      <c r="BA1616" t="s">
        <v>324</v>
      </c>
      <c r="BB1616" t="s">
        <v>324</v>
      </c>
      <c r="BC1616" t="s">
        <v>324</v>
      </c>
      <c r="BD1616" t="s">
        <v>324</v>
      </c>
      <c r="BE1616">
        <v>0</v>
      </c>
      <c r="BF1616" t="s">
        <v>324</v>
      </c>
      <c r="BG1616" t="s">
        <v>324</v>
      </c>
      <c r="BH1616" t="s">
        <v>324</v>
      </c>
      <c r="BI1616" t="s">
        <v>324</v>
      </c>
      <c r="BJ1616">
        <v>0</v>
      </c>
      <c r="BK1616" t="s">
        <v>324</v>
      </c>
      <c r="BL1616" t="s">
        <v>324</v>
      </c>
      <c r="BM1616" t="s">
        <v>324</v>
      </c>
      <c r="BN1616" t="s">
        <v>324</v>
      </c>
      <c r="BO1616">
        <v>0</v>
      </c>
      <c r="BP1616" t="s">
        <v>324</v>
      </c>
      <c r="BQ1616" t="s">
        <v>324</v>
      </c>
      <c r="BR1616" t="s">
        <v>324</v>
      </c>
      <c r="BS1616" t="s">
        <v>324</v>
      </c>
      <c r="BT1616">
        <v>0</v>
      </c>
      <c r="BU1616" t="s">
        <v>324</v>
      </c>
      <c r="BV1616" t="s">
        <v>324</v>
      </c>
      <c r="BW1616" t="s">
        <v>324</v>
      </c>
      <c r="BX1616" t="s">
        <v>324</v>
      </c>
      <c r="BY1616">
        <v>0</v>
      </c>
      <c r="BZ1616" t="s">
        <v>324</v>
      </c>
      <c r="CA1616" t="s">
        <v>324</v>
      </c>
      <c r="CB1616" t="s">
        <v>324</v>
      </c>
      <c r="CC1616" t="s">
        <v>324</v>
      </c>
      <c r="CD1616">
        <v>0</v>
      </c>
      <c r="CE1616" t="s">
        <v>324</v>
      </c>
      <c r="CF1616" t="s">
        <v>324</v>
      </c>
      <c r="CG1616" t="s">
        <v>324</v>
      </c>
      <c r="CH1616" t="s">
        <v>324</v>
      </c>
      <c r="CI1616">
        <v>0</v>
      </c>
      <c r="CJ1616" t="s">
        <v>324</v>
      </c>
      <c r="CK1616" t="s">
        <v>324</v>
      </c>
      <c r="CL1616" t="s">
        <v>324</v>
      </c>
      <c r="CM1616" t="s">
        <v>324</v>
      </c>
      <c r="CN1616">
        <v>0</v>
      </c>
      <c r="CO1616">
        <v>19.901</v>
      </c>
      <c r="CP1616">
        <v>7.5880000000000001</v>
      </c>
      <c r="CQ1616">
        <v>0.49299999999999999</v>
      </c>
      <c r="CR1616">
        <v>0</v>
      </c>
      <c r="CS1616">
        <v>27.981999999999999</v>
      </c>
      <c r="CT1616">
        <v>2082</v>
      </c>
      <c r="CU1616">
        <v>107</v>
      </c>
      <c r="CV1616">
        <v>6</v>
      </c>
      <c r="CW1616">
        <v>0</v>
      </c>
      <c r="CX1616">
        <v>2195</v>
      </c>
      <c r="CY1616">
        <v>0</v>
      </c>
      <c r="CZ1616">
        <v>0</v>
      </c>
      <c r="DA1616">
        <v>0</v>
      </c>
      <c r="DB1616">
        <v>0</v>
      </c>
      <c r="DC1616">
        <v>0</v>
      </c>
    </row>
    <row r="1617" spans="1:107" x14ac:dyDescent="0.45">
      <c r="A1617">
        <v>2024</v>
      </c>
      <c r="B1617">
        <v>5</v>
      </c>
      <c r="C1617" t="s">
        <v>179</v>
      </c>
      <c r="D1617">
        <v>99999</v>
      </c>
      <c r="E1617" t="s">
        <v>329</v>
      </c>
      <c r="F1617" t="s">
        <v>323</v>
      </c>
      <c r="H1617">
        <v>-20.933</v>
      </c>
      <c r="I1617">
        <v>-10.095000000000001</v>
      </c>
      <c r="J1617" t="s">
        <v>179</v>
      </c>
      <c r="K1617" t="s">
        <v>324</v>
      </c>
      <c r="L1617">
        <v>-30.672999999999998</v>
      </c>
      <c r="M1617" t="s">
        <v>324</v>
      </c>
      <c r="N1617" t="s">
        <v>324</v>
      </c>
      <c r="O1617" t="s">
        <v>324</v>
      </c>
      <c r="P1617" t="s">
        <v>324</v>
      </c>
      <c r="Q1617" t="s">
        <v>324</v>
      </c>
      <c r="R1617" t="s">
        <v>324</v>
      </c>
      <c r="S1617" t="s">
        <v>324</v>
      </c>
      <c r="T1617" t="s">
        <v>324</v>
      </c>
      <c r="U1617" t="s">
        <v>324</v>
      </c>
      <c r="V1617">
        <v>0</v>
      </c>
      <c r="W1617" t="s">
        <v>324</v>
      </c>
      <c r="X1617" t="s">
        <v>324</v>
      </c>
      <c r="Y1617" t="s">
        <v>324</v>
      </c>
      <c r="Z1617" t="s">
        <v>324</v>
      </c>
      <c r="AA1617" t="s">
        <v>324</v>
      </c>
      <c r="AB1617" t="s">
        <v>324</v>
      </c>
      <c r="AC1617" t="s">
        <v>324</v>
      </c>
      <c r="AD1617" t="s">
        <v>324</v>
      </c>
      <c r="AE1617" t="s">
        <v>324</v>
      </c>
      <c r="AF1617" t="s">
        <v>324</v>
      </c>
      <c r="AG1617" t="s">
        <v>324</v>
      </c>
      <c r="AH1617" t="s">
        <v>324</v>
      </c>
      <c r="AI1617" t="s">
        <v>324</v>
      </c>
      <c r="AJ1617" t="s">
        <v>324</v>
      </c>
      <c r="AK1617">
        <v>0</v>
      </c>
      <c r="AL1617" t="s">
        <v>324</v>
      </c>
      <c r="AM1617" t="s">
        <v>324</v>
      </c>
      <c r="AN1617" t="s">
        <v>324</v>
      </c>
      <c r="AO1617" t="s">
        <v>324</v>
      </c>
      <c r="AP1617" t="s">
        <v>324</v>
      </c>
      <c r="AQ1617" t="s">
        <v>324</v>
      </c>
      <c r="AR1617" t="s">
        <v>324</v>
      </c>
      <c r="AS1617" t="s">
        <v>324</v>
      </c>
      <c r="AT1617" t="s">
        <v>324</v>
      </c>
      <c r="AU1617" t="s">
        <v>324</v>
      </c>
      <c r="AV1617" t="s">
        <v>324</v>
      </c>
      <c r="AW1617" t="s">
        <v>324</v>
      </c>
      <c r="AX1617" t="s">
        <v>324</v>
      </c>
      <c r="AY1617" t="s">
        <v>324</v>
      </c>
      <c r="AZ1617">
        <v>0</v>
      </c>
      <c r="BA1617" t="s">
        <v>324</v>
      </c>
      <c r="BB1617" t="s">
        <v>324</v>
      </c>
      <c r="BC1617" t="s">
        <v>324</v>
      </c>
      <c r="BD1617" t="s">
        <v>324</v>
      </c>
      <c r="BE1617" t="s">
        <v>324</v>
      </c>
      <c r="BF1617" t="s">
        <v>324</v>
      </c>
      <c r="BG1617" t="s">
        <v>324</v>
      </c>
      <c r="BH1617" t="s">
        <v>324</v>
      </c>
      <c r="BI1617" t="s">
        <v>324</v>
      </c>
      <c r="BJ1617" t="s">
        <v>324</v>
      </c>
      <c r="BK1617" t="s">
        <v>324</v>
      </c>
      <c r="BL1617" t="s">
        <v>324</v>
      </c>
      <c r="BM1617" t="s">
        <v>324</v>
      </c>
      <c r="BN1617" t="s">
        <v>324</v>
      </c>
      <c r="BO1617" t="s">
        <v>324</v>
      </c>
      <c r="BP1617" t="s">
        <v>324</v>
      </c>
      <c r="BQ1617" t="s">
        <v>324</v>
      </c>
      <c r="BR1617" t="s">
        <v>324</v>
      </c>
      <c r="BS1617" t="s">
        <v>324</v>
      </c>
      <c r="BT1617" t="s">
        <v>324</v>
      </c>
      <c r="BU1617" t="s">
        <v>324</v>
      </c>
      <c r="BV1617" t="s">
        <v>324</v>
      </c>
      <c r="BW1617" t="s">
        <v>324</v>
      </c>
      <c r="BX1617" t="s">
        <v>324</v>
      </c>
      <c r="BY1617" t="s">
        <v>324</v>
      </c>
      <c r="BZ1617" t="s">
        <v>324</v>
      </c>
      <c r="CA1617" t="s">
        <v>324</v>
      </c>
      <c r="CB1617" t="s">
        <v>324</v>
      </c>
      <c r="CC1617" t="s">
        <v>324</v>
      </c>
      <c r="CD1617" t="s">
        <v>324</v>
      </c>
      <c r="CE1617" t="s">
        <v>324</v>
      </c>
      <c r="CF1617" t="s">
        <v>324</v>
      </c>
      <c r="CG1617" t="s">
        <v>324</v>
      </c>
      <c r="CH1617" t="s">
        <v>324</v>
      </c>
      <c r="CI1617" t="s">
        <v>324</v>
      </c>
      <c r="CJ1617" t="s">
        <v>324</v>
      </c>
      <c r="CK1617" t="s">
        <v>324</v>
      </c>
      <c r="CL1617" t="s">
        <v>324</v>
      </c>
      <c r="CM1617" t="s">
        <v>324</v>
      </c>
      <c r="CN1617" t="s">
        <v>324</v>
      </c>
      <c r="CO1617">
        <v>-20.933</v>
      </c>
      <c r="CP1617">
        <v>-10.095000000000001</v>
      </c>
      <c r="CQ1617" t="s">
        <v>179</v>
      </c>
      <c r="CR1617" t="s">
        <v>324</v>
      </c>
      <c r="CS1617">
        <v>-30.672999999999998</v>
      </c>
      <c r="CT1617" t="s">
        <v>324</v>
      </c>
      <c r="CU1617" t="s">
        <v>324</v>
      </c>
      <c r="CV1617" t="s">
        <v>324</v>
      </c>
      <c r="CW1617" t="s">
        <v>324</v>
      </c>
      <c r="CX1617" t="s">
        <v>324</v>
      </c>
      <c r="CY1617" t="s">
        <v>324</v>
      </c>
      <c r="CZ1617" t="s">
        <v>324</v>
      </c>
      <c r="DA1617" t="s">
        <v>324</v>
      </c>
      <c r="DB1617" t="s">
        <v>324</v>
      </c>
      <c r="DC1617" t="s">
        <v>324</v>
      </c>
    </row>
    <row r="1618" spans="1:107" x14ac:dyDescent="0.45">
      <c r="A1618">
        <v>2024</v>
      </c>
      <c r="B1618">
        <v>5</v>
      </c>
      <c r="C1618" t="s">
        <v>169</v>
      </c>
      <c r="D1618">
        <v>2008</v>
      </c>
      <c r="E1618" t="s">
        <v>502</v>
      </c>
      <c r="F1618" t="s">
        <v>323</v>
      </c>
      <c r="G1618" t="s">
        <v>247</v>
      </c>
      <c r="H1618">
        <v>1.218</v>
      </c>
      <c r="I1618">
        <v>1.1060000000000001</v>
      </c>
      <c r="J1618">
        <v>0</v>
      </c>
      <c r="K1618">
        <v>0</v>
      </c>
      <c r="L1618">
        <v>2.3239999999999998</v>
      </c>
      <c r="M1618">
        <v>144</v>
      </c>
      <c r="N1618">
        <v>11</v>
      </c>
      <c r="O1618">
        <v>0</v>
      </c>
      <c r="P1618">
        <v>0</v>
      </c>
      <c r="Q1618">
        <v>155</v>
      </c>
      <c r="R1618" t="s">
        <v>324</v>
      </c>
      <c r="S1618" t="s">
        <v>324</v>
      </c>
      <c r="T1618" t="s">
        <v>324</v>
      </c>
      <c r="U1618" t="s">
        <v>324</v>
      </c>
      <c r="V1618">
        <v>0</v>
      </c>
      <c r="W1618" t="s">
        <v>324</v>
      </c>
      <c r="X1618" t="s">
        <v>324</v>
      </c>
      <c r="Y1618" t="s">
        <v>324</v>
      </c>
      <c r="Z1618" t="s">
        <v>324</v>
      </c>
      <c r="AA1618">
        <v>0</v>
      </c>
      <c r="AB1618" t="s">
        <v>324</v>
      </c>
      <c r="AC1618" t="s">
        <v>324</v>
      </c>
      <c r="AD1618" t="s">
        <v>324</v>
      </c>
      <c r="AE1618" t="s">
        <v>324</v>
      </c>
      <c r="AF1618">
        <v>0</v>
      </c>
      <c r="AG1618" t="s">
        <v>324</v>
      </c>
      <c r="AH1618" t="s">
        <v>324</v>
      </c>
      <c r="AI1618" t="s">
        <v>324</v>
      </c>
      <c r="AJ1618" t="s">
        <v>324</v>
      </c>
      <c r="AK1618">
        <v>0</v>
      </c>
      <c r="AL1618" t="s">
        <v>324</v>
      </c>
      <c r="AM1618" t="s">
        <v>324</v>
      </c>
      <c r="AN1618" t="s">
        <v>324</v>
      </c>
      <c r="AO1618" t="s">
        <v>324</v>
      </c>
      <c r="AP1618">
        <v>0</v>
      </c>
      <c r="AQ1618" t="s">
        <v>324</v>
      </c>
      <c r="AR1618" t="s">
        <v>324</v>
      </c>
      <c r="AS1618" t="s">
        <v>324</v>
      </c>
      <c r="AT1618" t="s">
        <v>324</v>
      </c>
      <c r="AU1618">
        <v>0</v>
      </c>
      <c r="AV1618" t="s">
        <v>324</v>
      </c>
      <c r="AW1618" t="s">
        <v>324</v>
      </c>
      <c r="AX1618" t="s">
        <v>324</v>
      </c>
      <c r="AY1618" t="s">
        <v>324</v>
      </c>
      <c r="AZ1618">
        <v>0</v>
      </c>
      <c r="BA1618" t="s">
        <v>324</v>
      </c>
      <c r="BB1618" t="s">
        <v>324</v>
      </c>
      <c r="BC1618" t="s">
        <v>324</v>
      </c>
      <c r="BD1618" t="s">
        <v>324</v>
      </c>
      <c r="BE1618">
        <v>0</v>
      </c>
      <c r="BF1618" t="s">
        <v>324</v>
      </c>
      <c r="BG1618" t="s">
        <v>324</v>
      </c>
      <c r="BH1618" t="s">
        <v>324</v>
      </c>
      <c r="BI1618" t="s">
        <v>324</v>
      </c>
      <c r="BJ1618">
        <v>0</v>
      </c>
      <c r="BK1618" t="s">
        <v>324</v>
      </c>
      <c r="BL1618" t="s">
        <v>324</v>
      </c>
      <c r="BM1618" t="s">
        <v>324</v>
      </c>
      <c r="BN1618" t="s">
        <v>324</v>
      </c>
      <c r="BO1618">
        <v>0</v>
      </c>
      <c r="BP1618" t="s">
        <v>324</v>
      </c>
      <c r="BQ1618" t="s">
        <v>324</v>
      </c>
      <c r="BR1618" t="s">
        <v>324</v>
      </c>
      <c r="BS1618" t="s">
        <v>324</v>
      </c>
      <c r="BT1618">
        <v>0</v>
      </c>
      <c r="BU1618" t="s">
        <v>324</v>
      </c>
      <c r="BV1618" t="s">
        <v>324</v>
      </c>
      <c r="BW1618" t="s">
        <v>324</v>
      </c>
      <c r="BX1618" t="s">
        <v>324</v>
      </c>
      <c r="BY1618">
        <v>0</v>
      </c>
      <c r="BZ1618" t="s">
        <v>324</v>
      </c>
      <c r="CA1618" t="s">
        <v>324</v>
      </c>
      <c r="CB1618" t="s">
        <v>324</v>
      </c>
      <c r="CC1618" t="s">
        <v>324</v>
      </c>
      <c r="CD1618">
        <v>0</v>
      </c>
      <c r="CE1618" t="s">
        <v>324</v>
      </c>
      <c r="CF1618" t="s">
        <v>324</v>
      </c>
      <c r="CG1618" t="s">
        <v>324</v>
      </c>
      <c r="CH1618" t="s">
        <v>324</v>
      </c>
      <c r="CI1618">
        <v>0</v>
      </c>
      <c r="CJ1618" t="s">
        <v>324</v>
      </c>
      <c r="CK1618" t="s">
        <v>324</v>
      </c>
      <c r="CL1618" t="s">
        <v>324</v>
      </c>
      <c r="CM1618" t="s">
        <v>324</v>
      </c>
      <c r="CN1618">
        <v>0</v>
      </c>
      <c r="CO1618">
        <v>1.218</v>
      </c>
      <c r="CP1618">
        <v>1.1060000000000001</v>
      </c>
      <c r="CQ1618" t="s">
        <v>179</v>
      </c>
      <c r="CR1618">
        <v>0</v>
      </c>
      <c r="CS1618">
        <v>2.3239999999999998</v>
      </c>
      <c r="CT1618">
        <v>144</v>
      </c>
      <c r="CU1618">
        <v>11</v>
      </c>
      <c r="CV1618">
        <v>0</v>
      </c>
      <c r="CW1618">
        <v>0</v>
      </c>
      <c r="CX1618">
        <v>155</v>
      </c>
      <c r="CY1618">
        <v>0</v>
      </c>
      <c r="CZ1618">
        <v>0</v>
      </c>
      <c r="DA1618">
        <v>0</v>
      </c>
      <c r="DB1618">
        <v>0</v>
      </c>
      <c r="DC1618">
        <v>0</v>
      </c>
    </row>
    <row r="1619" spans="1:107" x14ac:dyDescent="0.45">
      <c r="A1619">
        <v>2024</v>
      </c>
      <c r="B1619">
        <v>5</v>
      </c>
      <c r="C1619" t="s">
        <v>169</v>
      </c>
      <c r="D1619">
        <v>13073</v>
      </c>
      <c r="E1619" t="s">
        <v>503</v>
      </c>
      <c r="F1619" t="s">
        <v>323</v>
      </c>
      <c r="G1619" t="s">
        <v>244</v>
      </c>
      <c r="H1619">
        <v>6.0999999999999999E-2</v>
      </c>
      <c r="I1619">
        <v>0.157</v>
      </c>
      <c r="J1619" t="s">
        <v>324</v>
      </c>
      <c r="K1619" t="s">
        <v>324</v>
      </c>
      <c r="L1619">
        <v>0.218</v>
      </c>
      <c r="M1619">
        <v>14</v>
      </c>
      <c r="N1619">
        <v>6</v>
      </c>
      <c r="O1619" t="s">
        <v>324</v>
      </c>
      <c r="P1619" t="s">
        <v>324</v>
      </c>
      <c r="Q1619">
        <v>20</v>
      </c>
      <c r="R1619" t="s">
        <v>324</v>
      </c>
      <c r="S1619" t="s">
        <v>324</v>
      </c>
      <c r="T1619" t="s">
        <v>324</v>
      </c>
      <c r="U1619" t="s">
        <v>324</v>
      </c>
      <c r="V1619">
        <v>0</v>
      </c>
      <c r="W1619" t="s">
        <v>324</v>
      </c>
      <c r="X1619" t="s">
        <v>324</v>
      </c>
      <c r="Y1619" t="s">
        <v>324</v>
      </c>
      <c r="Z1619" t="s">
        <v>324</v>
      </c>
      <c r="AA1619">
        <v>0</v>
      </c>
      <c r="AB1619" t="s">
        <v>324</v>
      </c>
      <c r="AC1619" t="s">
        <v>324</v>
      </c>
      <c r="AD1619" t="s">
        <v>324</v>
      </c>
      <c r="AE1619" t="s">
        <v>324</v>
      </c>
      <c r="AF1619">
        <v>0</v>
      </c>
      <c r="AG1619" t="s">
        <v>324</v>
      </c>
      <c r="AH1619" t="s">
        <v>324</v>
      </c>
      <c r="AI1619" t="s">
        <v>324</v>
      </c>
      <c r="AJ1619" t="s">
        <v>324</v>
      </c>
      <c r="AK1619">
        <v>0</v>
      </c>
      <c r="AL1619" t="s">
        <v>324</v>
      </c>
      <c r="AM1619" t="s">
        <v>324</v>
      </c>
      <c r="AN1619" t="s">
        <v>324</v>
      </c>
      <c r="AO1619" t="s">
        <v>324</v>
      </c>
      <c r="AP1619">
        <v>0</v>
      </c>
      <c r="AQ1619" t="s">
        <v>324</v>
      </c>
      <c r="AR1619" t="s">
        <v>324</v>
      </c>
      <c r="AS1619" t="s">
        <v>324</v>
      </c>
      <c r="AT1619" t="s">
        <v>324</v>
      </c>
      <c r="AU1619">
        <v>0</v>
      </c>
      <c r="AV1619" t="s">
        <v>324</v>
      </c>
      <c r="AW1619" t="s">
        <v>324</v>
      </c>
      <c r="AX1619" t="s">
        <v>324</v>
      </c>
      <c r="AY1619" t="s">
        <v>324</v>
      </c>
      <c r="AZ1619">
        <v>0</v>
      </c>
      <c r="BA1619" t="s">
        <v>324</v>
      </c>
      <c r="BB1619" t="s">
        <v>324</v>
      </c>
      <c r="BC1619" t="s">
        <v>324</v>
      </c>
      <c r="BD1619" t="s">
        <v>324</v>
      </c>
      <c r="BE1619">
        <v>0</v>
      </c>
      <c r="BF1619" t="s">
        <v>324</v>
      </c>
      <c r="BG1619" t="s">
        <v>324</v>
      </c>
      <c r="BH1619" t="s">
        <v>324</v>
      </c>
      <c r="BI1619" t="s">
        <v>324</v>
      </c>
      <c r="BJ1619">
        <v>0</v>
      </c>
      <c r="BK1619" t="s">
        <v>324</v>
      </c>
      <c r="BL1619">
        <v>1.0999999999999999E-2</v>
      </c>
      <c r="BM1619" t="s">
        <v>324</v>
      </c>
      <c r="BN1619" t="s">
        <v>324</v>
      </c>
      <c r="BO1619">
        <v>1.0999999999999999E-2</v>
      </c>
      <c r="BP1619" t="s">
        <v>324</v>
      </c>
      <c r="BQ1619">
        <v>1</v>
      </c>
      <c r="BR1619" t="s">
        <v>324</v>
      </c>
      <c r="BS1619" t="s">
        <v>324</v>
      </c>
      <c r="BT1619">
        <v>1</v>
      </c>
      <c r="BU1619" t="s">
        <v>324</v>
      </c>
      <c r="BV1619" t="s">
        <v>324</v>
      </c>
      <c r="BW1619" t="s">
        <v>324</v>
      </c>
      <c r="BX1619" t="s">
        <v>324</v>
      </c>
      <c r="BY1619">
        <v>0</v>
      </c>
      <c r="BZ1619" t="s">
        <v>324</v>
      </c>
      <c r="CA1619" t="s">
        <v>324</v>
      </c>
      <c r="CB1619" t="s">
        <v>324</v>
      </c>
      <c r="CC1619" t="s">
        <v>324</v>
      </c>
      <c r="CD1619">
        <v>0</v>
      </c>
      <c r="CE1619" t="s">
        <v>324</v>
      </c>
      <c r="CF1619" t="s">
        <v>324</v>
      </c>
      <c r="CG1619" t="s">
        <v>324</v>
      </c>
      <c r="CH1619" t="s">
        <v>324</v>
      </c>
      <c r="CI1619">
        <v>0</v>
      </c>
      <c r="CJ1619" t="s">
        <v>324</v>
      </c>
      <c r="CK1619" t="s">
        <v>324</v>
      </c>
      <c r="CL1619" t="s">
        <v>324</v>
      </c>
      <c r="CM1619" t="s">
        <v>324</v>
      </c>
      <c r="CN1619">
        <v>0</v>
      </c>
      <c r="CO1619">
        <v>6.0999999999999999E-2</v>
      </c>
      <c r="CP1619">
        <v>0.16800000000000001</v>
      </c>
      <c r="CQ1619" t="s">
        <v>179</v>
      </c>
      <c r="CR1619">
        <v>0</v>
      </c>
      <c r="CS1619">
        <v>0.22900000000000001</v>
      </c>
      <c r="CT1619">
        <v>14</v>
      </c>
      <c r="CU1619">
        <v>7</v>
      </c>
      <c r="CV1619">
        <v>0</v>
      </c>
      <c r="CW1619">
        <v>0</v>
      </c>
      <c r="CX1619">
        <v>21</v>
      </c>
      <c r="CY1619">
        <v>0</v>
      </c>
      <c r="CZ1619">
        <v>0</v>
      </c>
      <c r="DA1619">
        <v>0</v>
      </c>
      <c r="DB1619">
        <v>0</v>
      </c>
      <c r="DC1619">
        <v>0</v>
      </c>
    </row>
    <row r="1620" spans="1:107" x14ac:dyDescent="0.45">
      <c r="A1620">
        <v>2024</v>
      </c>
      <c r="B1620">
        <v>5</v>
      </c>
      <c r="C1620" t="s">
        <v>169</v>
      </c>
      <c r="D1620">
        <v>13407</v>
      </c>
      <c r="E1620" t="s">
        <v>504</v>
      </c>
      <c r="F1620" t="s">
        <v>323</v>
      </c>
      <c r="G1620" t="s">
        <v>244</v>
      </c>
      <c r="H1620">
        <v>832.00400000000002</v>
      </c>
      <c r="I1620">
        <v>31.253</v>
      </c>
      <c r="J1620">
        <v>33.259</v>
      </c>
      <c r="K1620">
        <v>0</v>
      </c>
      <c r="L1620">
        <v>896.51599999999996</v>
      </c>
      <c r="M1620">
        <v>108697</v>
      </c>
      <c r="N1620">
        <v>546</v>
      </c>
      <c r="O1620">
        <v>117</v>
      </c>
      <c r="P1620">
        <v>0</v>
      </c>
      <c r="Q1620">
        <v>109360</v>
      </c>
      <c r="R1620" t="s">
        <v>324</v>
      </c>
      <c r="S1620" t="s">
        <v>324</v>
      </c>
      <c r="T1620" t="s">
        <v>324</v>
      </c>
      <c r="U1620" t="s">
        <v>324</v>
      </c>
      <c r="V1620">
        <v>0</v>
      </c>
      <c r="W1620" t="s">
        <v>324</v>
      </c>
      <c r="X1620" t="s">
        <v>324</v>
      </c>
      <c r="Y1620" t="s">
        <v>324</v>
      </c>
      <c r="Z1620" t="s">
        <v>324</v>
      </c>
      <c r="AA1620">
        <v>0</v>
      </c>
      <c r="AB1620" t="s">
        <v>324</v>
      </c>
      <c r="AC1620" t="s">
        <v>324</v>
      </c>
      <c r="AD1620" t="s">
        <v>324</v>
      </c>
      <c r="AE1620" t="s">
        <v>324</v>
      </c>
      <c r="AF1620">
        <v>0</v>
      </c>
      <c r="AG1620">
        <v>15.004</v>
      </c>
      <c r="AH1620">
        <v>5.0000000000000001E-3</v>
      </c>
      <c r="AI1620">
        <v>0.16300000000000001</v>
      </c>
      <c r="AJ1620">
        <v>0</v>
      </c>
      <c r="AK1620">
        <v>15.172000000000001</v>
      </c>
      <c r="AL1620">
        <v>1900</v>
      </c>
      <c r="AM1620">
        <v>1</v>
      </c>
      <c r="AN1620">
        <v>1</v>
      </c>
      <c r="AO1620">
        <v>0</v>
      </c>
      <c r="AP1620">
        <v>1902</v>
      </c>
      <c r="AQ1620">
        <v>38.472999999999999</v>
      </c>
      <c r="AR1620">
        <v>0.01</v>
      </c>
      <c r="AS1620">
        <v>0.84</v>
      </c>
      <c r="AT1620">
        <v>0</v>
      </c>
      <c r="AU1620">
        <v>39.323</v>
      </c>
      <c r="AV1620" t="s">
        <v>324</v>
      </c>
      <c r="AW1620" t="s">
        <v>324</v>
      </c>
      <c r="AX1620" t="s">
        <v>324</v>
      </c>
      <c r="AY1620" t="s">
        <v>324</v>
      </c>
      <c r="AZ1620">
        <v>0</v>
      </c>
      <c r="BA1620" t="s">
        <v>324</v>
      </c>
      <c r="BB1620" t="s">
        <v>324</v>
      </c>
      <c r="BC1620" t="s">
        <v>324</v>
      </c>
      <c r="BD1620" t="s">
        <v>324</v>
      </c>
      <c r="BE1620">
        <v>0</v>
      </c>
      <c r="BF1620" t="s">
        <v>324</v>
      </c>
      <c r="BG1620" t="s">
        <v>324</v>
      </c>
      <c r="BH1620" t="s">
        <v>324</v>
      </c>
      <c r="BI1620" t="s">
        <v>324</v>
      </c>
      <c r="BJ1620">
        <v>0</v>
      </c>
      <c r="BK1620">
        <v>1.6E-2</v>
      </c>
      <c r="BL1620">
        <v>8.0000000000000002E-3</v>
      </c>
      <c r="BM1620">
        <v>2E-3</v>
      </c>
      <c r="BN1620">
        <v>0</v>
      </c>
      <c r="BO1620">
        <v>2.5999999999999999E-2</v>
      </c>
      <c r="BP1620">
        <v>2</v>
      </c>
      <c r="BQ1620">
        <v>3</v>
      </c>
      <c r="BR1620">
        <v>1</v>
      </c>
      <c r="BS1620">
        <v>0</v>
      </c>
      <c r="BT1620">
        <v>6</v>
      </c>
      <c r="BU1620" t="s">
        <v>324</v>
      </c>
      <c r="BV1620" t="s">
        <v>324</v>
      </c>
      <c r="BW1620" t="s">
        <v>324</v>
      </c>
      <c r="BX1620" t="s">
        <v>324</v>
      </c>
      <c r="BY1620">
        <v>0</v>
      </c>
      <c r="BZ1620" t="s">
        <v>324</v>
      </c>
      <c r="CA1620" t="s">
        <v>324</v>
      </c>
      <c r="CB1620" t="s">
        <v>324</v>
      </c>
      <c r="CC1620" t="s">
        <v>324</v>
      </c>
      <c r="CD1620">
        <v>0</v>
      </c>
      <c r="CE1620" t="s">
        <v>324</v>
      </c>
      <c r="CF1620" t="s">
        <v>324</v>
      </c>
      <c r="CG1620" t="s">
        <v>324</v>
      </c>
      <c r="CH1620" t="s">
        <v>324</v>
      </c>
      <c r="CI1620">
        <v>0</v>
      </c>
      <c r="CJ1620" t="s">
        <v>324</v>
      </c>
      <c r="CK1620" t="s">
        <v>324</v>
      </c>
      <c r="CL1620" t="s">
        <v>324</v>
      </c>
      <c r="CM1620" t="s">
        <v>324</v>
      </c>
      <c r="CN1620">
        <v>0</v>
      </c>
      <c r="CO1620">
        <v>832.02</v>
      </c>
      <c r="CP1620">
        <v>31.260999999999999</v>
      </c>
      <c r="CQ1620">
        <v>33.261000000000003</v>
      </c>
      <c r="CR1620">
        <v>0</v>
      </c>
      <c r="CS1620">
        <v>896.54200000000003</v>
      </c>
      <c r="CT1620">
        <v>108699</v>
      </c>
      <c r="CU1620">
        <v>549</v>
      </c>
      <c r="CV1620">
        <v>118</v>
      </c>
      <c r="CW1620">
        <v>0</v>
      </c>
      <c r="CX1620">
        <v>109366</v>
      </c>
      <c r="CY1620">
        <v>0</v>
      </c>
      <c r="CZ1620">
        <v>0</v>
      </c>
      <c r="DA1620">
        <v>0</v>
      </c>
      <c r="DB1620">
        <v>0</v>
      </c>
      <c r="DC1620">
        <v>0</v>
      </c>
    </row>
    <row r="1621" spans="1:107" x14ac:dyDescent="0.45">
      <c r="A1621">
        <v>2024</v>
      </c>
      <c r="B1621">
        <v>5</v>
      </c>
      <c r="C1621" t="s">
        <v>169</v>
      </c>
      <c r="D1621">
        <v>17166</v>
      </c>
      <c r="E1621" t="s">
        <v>505</v>
      </c>
      <c r="F1621" t="s">
        <v>323</v>
      </c>
      <c r="G1621" t="s">
        <v>244</v>
      </c>
      <c r="H1621">
        <v>80.864000000000004</v>
      </c>
      <c r="I1621">
        <v>34.680999999999997</v>
      </c>
      <c r="J1621">
        <v>1.073</v>
      </c>
      <c r="K1621" t="s">
        <v>324</v>
      </c>
      <c r="L1621">
        <v>116.61799999999999</v>
      </c>
      <c r="M1621">
        <v>13065</v>
      </c>
      <c r="N1621">
        <v>447</v>
      </c>
      <c r="O1621">
        <v>5</v>
      </c>
      <c r="P1621" t="s">
        <v>324</v>
      </c>
      <c r="Q1621">
        <v>13517</v>
      </c>
      <c r="R1621" t="s">
        <v>324</v>
      </c>
      <c r="S1621" t="s">
        <v>324</v>
      </c>
      <c r="T1621" t="s">
        <v>324</v>
      </c>
      <c r="U1621" t="s">
        <v>324</v>
      </c>
      <c r="V1621">
        <v>0</v>
      </c>
      <c r="W1621" t="s">
        <v>324</v>
      </c>
      <c r="X1621" t="s">
        <v>324</v>
      </c>
      <c r="Y1621" t="s">
        <v>324</v>
      </c>
      <c r="Z1621" t="s">
        <v>324</v>
      </c>
      <c r="AA1621">
        <v>0</v>
      </c>
      <c r="AB1621" t="s">
        <v>324</v>
      </c>
      <c r="AC1621" t="s">
        <v>324</v>
      </c>
      <c r="AD1621" t="s">
        <v>324</v>
      </c>
      <c r="AE1621" t="s">
        <v>324</v>
      </c>
      <c r="AF1621">
        <v>0</v>
      </c>
      <c r="AG1621">
        <v>7.6029999999999998</v>
      </c>
      <c r="AH1621">
        <v>4.7E-2</v>
      </c>
      <c r="AI1621" t="s">
        <v>324</v>
      </c>
      <c r="AJ1621" t="s">
        <v>324</v>
      </c>
      <c r="AK1621">
        <v>7.65</v>
      </c>
      <c r="AL1621">
        <v>976</v>
      </c>
      <c r="AM1621">
        <v>4</v>
      </c>
      <c r="AN1621" t="s">
        <v>324</v>
      </c>
      <c r="AO1621" t="s">
        <v>324</v>
      </c>
      <c r="AP1621">
        <v>980</v>
      </c>
      <c r="AQ1621">
        <v>18.934999999999999</v>
      </c>
      <c r="AR1621">
        <v>0.10100000000000001</v>
      </c>
      <c r="AS1621" t="s">
        <v>324</v>
      </c>
      <c r="AT1621" t="s">
        <v>324</v>
      </c>
      <c r="AU1621">
        <v>19.036000000000001</v>
      </c>
      <c r="AV1621" t="s">
        <v>324</v>
      </c>
      <c r="AW1621" t="s">
        <v>324</v>
      </c>
      <c r="AX1621" t="s">
        <v>324</v>
      </c>
      <c r="AY1621" t="s">
        <v>324</v>
      </c>
      <c r="AZ1621">
        <v>0</v>
      </c>
      <c r="BA1621" t="s">
        <v>324</v>
      </c>
      <c r="BB1621" t="s">
        <v>324</v>
      </c>
      <c r="BC1621" t="s">
        <v>324</v>
      </c>
      <c r="BD1621" t="s">
        <v>324</v>
      </c>
      <c r="BE1621">
        <v>0</v>
      </c>
      <c r="BF1621" t="s">
        <v>324</v>
      </c>
      <c r="BG1621" t="s">
        <v>324</v>
      </c>
      <c r="BH1621" t="s">
        <v>324</v>
      </c>
      <c r="BI1621" t="s">
        <v>324</v>
      </c>
      <c r="BJ1621">
        <v>0</v>
      </c>
      <c r="BK1621">
        <v>0.307</v>
      </c>
      <c r="BL1621">
        <v>9.4740000000000002</v>
      </c>
      <c r="BM1621">
        <v>7.0000000000000001E-3</v>
      </c>
      <c r="BN1621" t="s">
        <v>324</v>
      </c>
      <c r="BO1621">
        <v>9.7880000000000003</v>
      </c>
      <c r="BP1621">
        <v>49</v>
      </c>
      <c r="BQ1621">
        <v>89</v>
      </c>
      <c r="BR1621">
        <v>1</v>
      </c>
      <c r="BS1621" t="s">
        <v>324</v>
      </c>
      <c r="BT1621">
        <v>139</v>
      </c>
      <c r="BU1621" t="s">
        <v>324</v>
      </c>
      <c r="BV1621" t="s">
        <v>324</v>
      </c>
      <c r="BW1621" t="s">
        <v>324</v>
      </c>
      <c r="BX1621" t="s">
        <v>324</v>
      </c>
      <c r="BY1621">
        <v>0</v>
      </c>
      <c r="BZ1621">
        <v>0.05</v>
      </c>
      <c r="CA1621">
        <v>0.108</v>
      </c>
      <c r="CB1621">
        <v>0.05</v>
      </c>
      <c r="CC1621" t="s">
        <v>324</v>
      </c>
      <c r="CD1621">
        <v>0.20799999999999999</v>
      </c>
      <c r="CE1621">
        <v>1</v>
      </c>
      <c r="CF1621">
        <v>2</v>
      </c>
      <c r="CG1621">
        <v>1</v>
      </c>
      <c r="CH1621" t="s">
        <v>324</v>
      </c>
      <c r="CI1621">
        <v>4</v>
      </c>
      <c r="CJ1621" t="s">
        <v>324</v>
      </c>
      <c r="CK1621" t="s">
        <v>324</v>
      </c>
      <c r="CL1621" t="s">
        <v>324</v>
      </c>
      <c r="CM1621" t="s">
        <v>324</v>
      </c>
      <c r="CN1621">
        <v>0</v>
      </c>
      <c r="CO1621">
        <v>81.221000000000004</v>
      </c>
      <c r="CP1621">
        <v>44.262999999999998</v>
      </c>
      <c r="CQ1621">
        <v>1.1299999999999999</v>
      </c>
      <c r="CR1621">
        <v>0</v>
      </c>
      <c r="CS1621">
        <v>126.614</v>
      </c>
      <c r="CT1621">
        <v>13115</v>
      </c>
      <c r="CU1621">
        <v>538</v>
      </c>
      <c r="CV1621">
        <v>7</v>
      </c>
      <c r="CW1621">
        <v>0</v>
      </c>
      <c r="CX1621">
        <v>13660</v>
      </c>
      <c r="CY1621">
        <v>0</v>
      </c>
      <c r="CZ1621">
        <v>0</v>
      </c>
      <c r="DA1621">
        <v>0</v>
      </c>
      <c r="DB1621">
        <v>0</v>
      </c>
      <c r="DC1621">
        <v>0</v>
      </c>
    </row>
    <row r="1622" spans="1:107" x14ac:dyDescent="0.45">
      <c r="A1622">
        <v>2024</v>
      </c>
      <c r="B1622">
        <v>5</v>
      </c>
      <c r="C1622" t="s">
        <v>169</v>
      </c>
      <c r="D1622">
        <v>19840</v>
      </c>
      <c r="E1622" t="s">
        <v>506</v>
      </c>
      <c r="F1622" t="s">
        <v>323</v>
      </c>
      <c r="G1622" t="s">
        <v>247</v>
      </c>
      <c r="H1622">
        <v>20.675000000000001</v>
      </c>
      <c r="I1622">
        <v>0.18099999999999999</v>
      </c>
      <c r="J1622">
        <v>0</v>
      </c>
      <c r="K1622">
        <v>0</v>
      </c>
      <c r="L1622">
        <v>20.856000000000002</v>
      </c>
      <c r="M1622">
        <v>2075</v>
      </c>
      <c r="N1622">
        <v>20</v>
      </c>
      <c r="O1622">
        <v>0</v>
      </c>
      <c r="P1622">
        <v>0</v>
      </c>
      <c r="Q1622">
        <v>2095</v>
      </c>
      <c r="R1622">
        <v>0</v>
      </c>
      <c r="S1622">
        <v>0</v>
      </c>
      <c r="T1622">
        <v>0</v>
      </c>
      <c r="U1622">
        <v>0</v>
      </c>
      <c r="V1622">
        <v>0</v>
      </c>
      <c r="W1622">
        <v>0</v>
      </c>
      <c r="X1622">
        <v>0</v>
      </c>
      <c r="Y1622">
        <v>0</v>
      </c>
      <c r="Z1622">
        <v>0</v>
      </c>
      <c r="AA1622">
        <v>0</v>
      </c>
      <c r="AB1622">
        <v>2647.2350000000001</v>
      </c>
      <c r="AC1622">
        <v>13.084</v>
      </c>
      <c r="AD1622">
        <v>0</v>
      </c>
      <c r="AE1622">
        <v>0</v>
      </c>
      <c r="AF1622">
        <v>2660.319</v>
      </c>
      <c r="AG1622">
        <v>0</v>
      </c>
      <c r="AH1622">
        <v>0</v>
      </c>
      <c r="AI1622">
        <v>0</v>
      </c>
      <c r="AJ1622">
        <v>0</v>
      </c>
      <c r="AK1622">
        <v>0</v>
      </c>
      <c r="AL1622">
        <v>0</v>
      </c>
      <c r="AM1622">
        <v>0</v>
      </c>
      <c r="AN1622">
        <v>0</v>
      </c>
      <c r="AO1622">
        <v>0</v>
      </c>
      <c r="AP1622">
        <v>0</v>
      </c>
      <c r="AQ1622">
        <v>0</v>
      </c>
      <c r="AR1622">
        <v>0</v>
      </c>
      <c r="AS1622">
        <v>0</v>
      </c>
      <c r="AT1622">
        <v>0</v>
      </c>
      <c r="AU1622">
        <v>0</v>
      </c>
      <c r="AV1622">
        <v>0</v>
      </c>
      <c r="AW1622">
        <v>0</v>
      </c>
      <c r="AX1622">
        <v>0</v>
      </c>
      <c r="AY1622">
        <v>0</v>
      </c>
      <c r="AZ1622">
        <v>0</v>
      </c>
      <c r="BA1622">
        <v>0</v>
      </c>
      <c r="BB1622">
        <v>0</v>
      </c>
      <c r="BC1622">
        <v>0</v>
      </c>
      <c r="BD1622">
        <v>0</v>
      </c>
      <c r="BE1622">
        <v>0</v>
      </c>
      <c r="BF1622">
        <v>0</v>
      </c>
      <c r="BG1622">
        <v>0</v>
      </c>
      <c r="BH1622">
        <v>0</v>
      </c>
      <c r="BI1622">
        <v>0</v>
      </c>
      <c r="BJ1622">
        <v>0</v>
      </c>
      <c r="BK1622">
        <v>1.7999999999999999E-2</v>
      </c>
      <c r="BL1622">
        <v>2E-3</v>
      </c>
      <c r="BM1622">
        <v>0</v>
      </c>
      <c r="BN1622">
        <v>0</v>
      </c>
      <c r="BO1622">
        <v>0.02</v>
      </c>
      <c r="BP1622">
        <v>8</v>
      </c>
      <c r="BQ1622">
        <v>1</v>
      </c>
      <c r="BR1622">
        <v>0</v>
      </c>
      <c r="BS1622">
        <v>0</v>
      </c>
      <c r="BT1622">
        <v>9</v>
      </c>
      <c r="BU1622">
        <v>1.4E-2</v>
      </c>
      <c r="BV1622">
        <v>1E-3</v>
      </c>
      <c r="BW1622">
        <v>0</v>
      </c>
      <c r="BX1622">
        <v>0</v>
      </c>
      <c r="BY1622">
        <v>1.4999999999999999E-2</v>
      </c>
      <c r="BZ1622">
        <v>7.4999999999999997E-2</v>
      </c>
      <c r="CA1622">
        <v>6.0000000000000001E-3</v>
      </c>
      <c r="CB1622">
        <v>0</v>
      </c>
      <c r="CC1622">
        <v>0</v>
      </c>
      <c r="CD1622">
        <v>8.1000000000000003E-2</v>
      </c>
      <c r="CE1622">
        <v>9</v>
      </c>
      <c r="CF1622">
        <v>1</v>
      </c>
      <c r="CG1622">
        <v>0</v>
      </c>
      <c r="CH1622">
        <v>0</v>
      </c>
      <c r="CI1622">
        <v>10</v>
      </c>
      <c r="CJ1622">
        <v>6.266</v>
      </c>
      <c r="CK1622">
        <v>2.4E-2</v>
      </c>
      <c r="CL1622">
        <v>0</v>
      </c>
      <c r="CM1622">
        <v>0</v>
      </c>
      <c r="CN1622">
        <v>6.29</v>
      </c>
      <c r="CO1622">
        <v>20.768000000000001</v>
      </c>
      <c r="CP1622">
        <v>0.189</v>
      </c>
      <c r="CQ1622" t="s">
        <v>179</v>
      </c>
      <c r="CR1622">
        <v>0</v>
      </c>
      <c r="CS1622">
        <v>20.957000000000001</v>
      </c>
      <c r="CT1622">
        <v>2092</v>
      </c>
      <c r="CU1622">
        <v>22</v>
      </c>
      <c r="CV1622">
        <v>0</v>
      </c>
      <c r="CW1622">
        <v>0</v>
      </c>
      <c r="CX1622">
        <v>2114</v>
      </c>
      <c r="CY1622">
        <v>2653.5149999999999</v>
      </c>
      <c r="CZ1622">
        <v>13.109</v>
      </c>
      <c r="DA1622">
        <v>0</v>
      </c>
      <c r="DB1622">
        <v>0</v>
      </c>
      <c r="DC1622">
        <v>2666.6239999999998</v>
      </c>
    </row>
    <row r="1623" spans="1:107" x14ac:dyDescent="0.45">
      <c r="A1623">
        <v>2024</v>
      </c>
      <c r="B1623">
        <v>5</v>
      </c>
      <c r="C1623" t="s">
        <v>169</v>
      </c>
      <c r="D1623">
        <v>99999</v>
      </c>
      <c r="E1623" t="s">
        <v>329</v>
      </c>
      <c r="F1623" t="s">
        <v>323</v>
      </c>
      <c r="H1623">
        <v>-4.7E-2</v>
      </c>
      <c r="I1623">
        <v>-0.126</v>
      </c>
      <c r="J1623">
        <v>0</v>
      </c>
      <c r="K1623">
        <v>0</v>
      </c>
      <c r="L1623">
        <v>-0.17399999999999999</v>
      </c>
      <c r="M1623" t="s">
        <v>324</v>
      </c>
      <c r="N1623" t="s">
        <v>324</v>
      </c>
      <c r="O1623" t="s">
        <v>324</v>
      </c>
      <c r="P1623" t="s">
        <v>324</v>
      </c>
      <c r="Q1623" t="s">
        <v>324</v>
      </c>
      <c r="R1623">
        <v>0</v>
      </c>
      <c r="S1623">
        <v>0</v>
      </c>
      <c r="T1623">
        <v>0</v>
      </c>
      <c r="U1623">
        <v>0</v>
      </c>
      <c r="V1623">
        <v>0</v>
      </c>
      <c r="W1623" t="s">
        <v>324</v>
      </c>
      <c r="X1623" t="s">
        <v>324</v>
      </c>
      <c r="Y1623" t="s">
        <v>324</v>
      </c>
      <c r="Z1623" t="s">
        <v>324</v>
      </c>
      <c r="AA1623" t="s">
        <v>324</v>
      </c>
      <c r="AB1623" t="s">
        <v>324</v>
      </c>
      <c r="AC1623" t="s">
        <v>324</v>
      </c>
      <c r="AD1623" t="s">
        <v>324</v>
      </c>
      <c r="AE1623" t="s">
        <v>324</v>
      </c>
      <c r="AF1623" t="s">
        <v>324</v>
      </c>
      <c r="AG1623">
        <v>0</v>
      </c>
      <c r="AH1623">
        <v>0</v>
      </c>
      <c r="AI1623">
        <v>0</v>
      </c>
      <c r="AJ1623">
        <v>0</v>
      </c>
      <c r="AK1623">
        <v>0</v>
      </c>
      <c r="AL1623" t="s">
        <v>324</v>
      </c>
      <c r="AM1623" t="s">
        <v>324</v>
      </c>
      <c r="AN1623" t="s">
        <v>324</v>
      </c>
      <c r="AO1623" t="s">
        <v>324</v>
      </c>
      <c r="AP1623" t="s">
        <v>324</v>
      </c>
      <c r="AQ1623" t="s">
        <v>324</v>
      </c>
      <c r="AR1623" t="s">
        <v>324</v>
      </c>
      <c r="AS1623" t="s">
        <v>324</v>
      </c>
      <c r="AT1623" t="s">
        <v>324</v>
      </c>
      <c r="AU1623" t="s">
        <v>324</v>
      </c>
      <c r="AV1623">
        <v>0</v>
      </c>
      <c r="AW1623">
        <v>0</v>
      </c>
      <c r="AX1623">
        <v>0</v>
      </c>
      <c r="AY1623">
        <v>0</v>
      </c>
      <c r="AZ1623">
        <v>0</v>
      </c>
      <c r="BA1623" t="s">
        <v>324</v>
      </c>
      <c r="BB1623" t="s">
        <v>324</v>
      </c>
      <c r="BC1623" t="s">
        <v>324</v>
      </c>
      <c r="BD1623" t="s">
        <v>324</v>
      </c>
      <c r="BE1623" t="s">
        <v>324</v>
      </c>
      <c r="BF1623" t="s">
        <v>324</v>
      </c>
      <c r="BG1623" t="s">
        <v>324</v>
      </c>
      <c r="BH1623" t="s">
        <v>324</v>
      </c>
      <c r="BI1623" t="s">
        <v>324</v>
      </c>
      <c r="BJ1623" t="s">
        <v>324</v>
      </c>
      <c r="BK1623" t="s">
        <v>324</v>
      </c>
      <c r="BL1623" t="s">
        <v>324</v>
      </c>
      <c r="BM1623" t="s">
        <v>324</v>
      </c>
      <c r="BN1623" t="s">
        <v>324</v>
      </c>
      <c r="BO1623" t="s">
        <v>324</v>
      </c>
      <c r="BP1623" t="s">
        <v>324</v>
      </c>
      <c r="BQ1623" t="s">
        <v>324</v>
      </c>
      <c r="BR1623" t="s">
        <v>324</v>
      </c>
      <c r="BS1623" t="s">
        <v>324</v>
      </c>
      <c r="BT1623" t="s">
        <v>324</v>
      </c>
      <c r="BU1623" t="s">
        <v>324</v>
      </c>
      <c r="BV1623" t="s">
        <v>324</v>
      </c>
      <c r="BW1623" t="s">
        <v>324</v>
      </c>
      <c r="BX1623" t="s">
        <v>324</v>
      </c>
      <c r="BY1623" t="s">
        <v>324</v>
      </c>
      <c r="BZ1623" t="s">
        <v>324</v>
      </c>
      <c r="CA1623" t="s">
        <v>324</v>
      </c>
      <c r="CB1623" t="s">
        <v>324</v>
      </c>
      <c r="CC1623" t="s">
        <v>324</v>
      </c>
      <c r="CD1623" t="s">
        <v>324</v>
      </c>
      <c r="CE1623" t="s">
        <v>324</v>
      </c>
      <c r="CF1623" t="s">
        <v>324</v>
      </c>
      <c r="CG1623" t="s">
        <v>324</v>
      </c>
      <c r="CH1623" t="s">
        <v>324</v>
      </c>
      <c r="CI1623" t="s">
        <v>324</v>
      </c>
      <c r="CJ1623" t="s">
        <v>324</v>
      </c>
      <c r="CK1623" t="s">
        <v>324</v>
      </c>
      <c r="CL1623" t="s">
        <v>324</v>
      </c>
      <c r="CM1623" t="s">
        <v>324</v>
      </c>
      <c r="CN1623" t="s">
        <v>324</v>
      </c>
      <c r="CO1623">
        <v>-4.7E-2</v>
      </c>
      <c r="CP1623">
        <v>-0.126</v>
      </c>
      <c r="CQ1623" t="s">
        <v>179</v>
      </c>
      <c r="CR1623">
        <v>0</v>
      </c>
      <c r="CS1623">
        <v>-0.17399999999999999</v>
      </c>
      <c r="CT1623" t="s">
        <v>324</v>
      </c>
      <c r="CU1623" t="s">
        <v>324</v>
      </c>
      <c r="CV1623" t="s">
        <v>324</v>
      </c>
      <c r="CW1623" t="s">
        <v>324</v>
      </c>
      <c r="CX1623" t="s">
        <v>324</v>
      </c>
      <c r="CY1623" t="s">
        <v>324</v>
      </c>
      <c r="CZ1623" t="s">
        <v>324</v>
      </c>
      <c r="DA1623" t="s">
        <v>324</v>
      </c>
      <c r="DB1623" t="s">
        <v>324</v>
      </c>
      <c r="DC1623" t="s">
        <v>324</v>
      </c>
    </row>
    <row r="1624" spans="1:107" x14ac:dyDescent="0.45">
      <c r="A1624">
        <v>2024</v>
      </c>
      <c r="B1624">
        <v>5</v>
      </c>
      <c r="C1624" t="s">
        <v>182</v>
      </c>
      <c r="D1624">
        <v>3249</v>
      </c>
      <c r="E1624" t="s">
        <v>507</v>
      </c>
      <c r="F1624" t="s">
        <v>323</v>
      </c>
      <c r="G1624" t="s">
        <v>244</v>
      </c>
      <c r="H1624">
        <v>123.185</v>
      </c>
      <c r="I1624">
        <v>203.363</v>
      </c>
      <c r="J1624" t="s">
        <v>324</v>
      </c>
      <c r="K1624" t="s">
        <v>324</v>
      </c>
      <c r="L1624">
        <v>326.548</v>
      </c>
      <c r="M1624">
        <v>15255</v>
      </c>
      <c r="N1624">
        <v>741</v>
      </c>
      <c r="O1624" t="s">
        <v>324</v>
      </c>
      <c r="P1624" t="s">
        <v>324</v>
      </c>
      <c r="Q1624">
        <v>15996</v>
      </c>
      <c r="R1624" t="s">
        <v>324</v>
      </c>
      <c r="S1624" t="s">
        <v>324</v>
      </c>
      <c r="T1624" t="s">
        <v>324</v>
      </c>
      <c r="U1624" t="s">
        <v>324</v>
      </c>
      <c r="V1624">
        <v>0</v>
      </c>
      <c r="W1624" t="s">
        <v>324</v>
      </c>
      <c r="X1624" t="s">
        <v>324</v>
      </c>
      <c r="Y1624" t="s">
        <v>324</v>
      </c>
      <c r="Z1624" t="s">
        <v>324</v>
      </c>
      <c r="AA1624">
        <v>0</v>
      </c>
      <c r="AB1624" t="s">
        <v>324</v>
      </c>
      <c r="AC1624" t="s">
        <v>324</v>
      </c>
      <c r="AD1624" t="s">
        <v>324</v>
      </c>
      <c r="AE1624" t="s">
        <v>324</v>
      </c>
      <c r="AF1624">
        <v>0</v>
      </c>
      <c r="AG1624" t="s">
        <v>324</v>
      </c>
      <c r="AH1624" t="s">
        <v>324</v>
      </c>
      <c r="AI1624" t="s">
        <v>324</v>
      </c>
      <c r="AJ1624" t="s">
        <v>324</v>
      </c>
      <c r="AK1624">
        <v>0</v>
      </c>
      <c r="AL1624" t="s">
        <v>324</v>
      </c>
      <c r="AM1624" t="s">
        <v>324</v>
      </c>
      <c r="AN1624" t="s">
        <v>324</v>
      </c>
      <c r="AO1624" t="s">
        <v>324</v>
      </c>
      <c r="AP1624">
        <v>0</v>
      </c>
      <c r="AQ1624" t="s">
        <v>324</v>
      </c>
      <c r="AR1624" t="s">
        <v>324</v>
      </c>
      <c r="AS1624" t="s">
        <v>324</v>
      </c>
      <c r="AT1624" t="s">
        <v>324</v>
      </c>
      <c r="AU1624">
        <v>0</v>
      </c>
      <c r="AV1624" t="s">
        <v>324</v>
      </c>
      <c r="AW1624" t="s">
        <v>324</v>
      </c>
      <c r="AX1624" t="s">
        <v>324</v>
      </c>
      <c r="AY1624" t="s">
        <v>324</v>
      </c>
      <c r="AZ1624">
        <v>0</v>
      </c>
      <c r="BA1624" t="s">
        <v>324</v>
      </c>
      <c r="BB1624" t="s">
        <v>324</v>
      </c>
      <c r="BC1624" t="s">
        <v>324</v>
      </c>
      <c r="BD1624" t="s">
        <v>324</v>
      </c>
      <c r="BE1624">
        <v>0</v>
      </c>
      <c r="BF1624" t="s">
        <v>324</v>
      </c>
      <c r="BG1624" t="s">
        <v>324</v>
      </c>
      <c r="BH1624" t="s">
        <v>324</v>
      </c>
      <c r="BI1624" t="s">
        <v>324</v>
      </c>
      <c r="BJ1624">
        <v>0</v>
      </c>
      <c r="BK1624">
        <v>0.14299999999999999</v>
      </c>
      <c r="BL1624">
        <v>1.6E-2</v>
      </c>
      <c r="BM1624" t="s">
        <v>324</v>
      </c>
      <c r="BN1624" t="s">
        <v>324</v>
      </c>
      <c r="BO1624">
        <v>0.159</v>
      </c>
      <c r="BP1624">
        <v>13</v>
      </c>
      <c r="BQ1624">
        <v>2</v>
      </c>
      <c r="BR1624" t="s">
        <v>324</v>
      </c>
      <c r="BS1624" t="s">
        <v>324</v>
      </c>
      <c r="BT1624">
        <v>15</v>
      </c>
      <c r="BU1624" t="s">
        <v>324</v>
      </c>
      <c r="BV1624" t="s">
        <v>324</v>
      </c>
      <c r="BW1624" t="s">
        <v>324</v>
      </c>
      <c r="BX1624" t="s">
        <v>324</v>
      </c>
      <c r="BY1624">
        <v>0</v>
      </c>
      <c r="BZ1624" t="s">
        <v>324</v>
      </c>
      <c r="CA1624" t="s">
        <v>324</v>
      </c>
      <c r="CB1624" t="s">
        <v>324</v>
      </c>
      <c r="CC1624" t="s">
        <v>324</v>
      </c>
      <c r="CD1624">
        <v>0</v>
      </c>
      <c r="CE1624" t="s">
        <v>324</v>
      </c>
      <c r="CF1624" t="s">
        <v>324</v>
      </c>
      <c r="CG1624" t="s">
        <v>324</v>
      </c>
      <c r="CH1624" t="s">
        <v>324</v>
      </c>
      <c r="CI1624">
        <v>0</v>
      </c>
      <c r="CJ1624" t="s">
        <v>324</v>
      </c>
      <c r="CK1624" t="s">
        <v>324</v>
      </c>
      <c r="CL1624" t="s">
        <v>324</v>
      </c>
      <c r="CM1624" t="s">
        <v>324</v>
      </c>
      <c r="CN1624">
        <v>0</v>
      </c>
      <c r="CO1624">
        <v>123.328</v>
      </c>
      <c r="CP1624">
        <v>203.37899999999999</v>
      </c>
      <c r="CQ1624" t="s">
        <v>179</v>
      </c>
      <c r="CR1624">
        <v>0</v>
      </c>
      <c r="CS1624">
        <v>326.70699999999999</v>
      </c>
      <c r="CT1624">
        <v>15268</v>
      </c>
      <c r="CU1624">
        <v>743</v>
      </c>
      <c r="CV1624">
        <v>0</v>
      </c>
      <c r="CW1624">
        <v>0</v>
      </c>
      <c r="CX1624">
        <v>16011</v>
      </c>
      <c r="CY1624">
        <v>0</v>
      </c>
      <c r="CZ1624">
        <v>0</v>
      </c>
      <c r="DA1624">
        <v>0</v>
      </c>
      <c r="DB1624">
        <v>0</v>
      </c>
      <c r="DC1624">
        <v>0</v>
      </c>
    </row>
    <row r="1625" spans="1:107" x14ac:dyDescent="0.45">
      <c r="A1625">
        <v>2024</v>
      </c>
      <c r="B1625">
        <v>5</v>
      </c>
      <c r="C1625" t="s">
        <v>182</v>
      </c>
      <c r="D1625">
        <v>4226</v>
      </c>
      <c r="E1625" t="s">
        <v>508</v>
      </c>
      <c r="F1625" t="s">
        <v>323</v>
      </c>
      <c r="G1625" t="s">
        <v>244</v>
      </c>
      <c r="H1625">
        <v>363.09899999999999</v>
      </c>
      <c r="I1625">
        <v>114.345</v>
      </c>
      <c r="J1625" t="s">
        <v>324</v>
      </c>
      <c r="K1625" t="s">
        <v>324</v>
      </c>
      <c r="L1625">
        <v>477.44400000000002</v>
      </c>
      <c r="M1625">
        <v>64115</v>
      </c>
      <c r="N1625">
        <v>3428</v>
      </c>
      <c r="O1625" t="s">
        <v>324</v>
      </c>
      <c r="P1625" t="s">
        <v>324</v>
      </c>
      <c r="Q1625">
        <v>67543</v>
      </c>
      <c r="R1625" t="s">
        <v>324</v>
      </c>
      <c r="S1625">
        <v>107.782</v>
      </c>
      <c r="T1625" t="s">
        <v>324</v>
      </c>
      <c r="U1625" t="s">
        <v>324</v>
      </c>
      <c r="V1625">
        <v>107.782</v>
      </c>
      <c r="W1625" t="s">
        <v>324</v>
      </c>
      <c r="X1625">
        <v>773</v>
      </c>
      <c r="Y1625" t="s">
        <v>324</v>
      </c>
      <c r="Z1625" t="s">
        <v>324</v>
      </c>
      <c r="AA1625">
        <v>773</v>
      </c>
      <c r="AB1625" t="s">
        <v>324</v>
      </c>
      <c r="AC1625" t="s">
        <v>324</v>
      </c>
      <c r="AD1625" t="s">
        <v>324</v>
      </c>
      <c r="AE1625" t="s">
        <v>324</v>
      </c>
      <c r="AF1625">
        <v>0</v>
      </c>
      <c r="AG1625">
        <v>4.133</v>
      </c>
      <c r="AH1625">
        <v>10.35</v>
      </c>
      <c r="AI1625" t="s">
        <v>324</v>
      </c>
      <c r="AJ1625" t="s">
        <v>324</v>
      </c>
      <c r="AK1625">
        <v>14.483000000000001</v>
      </c>
      <c r="AL1625">
        <v>507</v>
      </c>
      <c r="AM1625">
        <v>26</v>
      </c>
      <c r="AN1625" t="s">
        <v>324</v>
      </c>
      <c r="AO1625" t="s">
        <v>324</v>
      </c>
      <c r="AP1625">
        <v>533</v>
      </c>
      <c r="AQ1625">
        <v>10.477</v>
      </c>
      <c r="AR1625">
        <v>49.689</v>
      </c>
      <c r="AS1625" t="s">
        <v>324</v>
      </c>
      <c r="AT1625" t="s">
        <v>324</v>
      </c>
      <c r="AU1625">
        <v>60.165999999999997</v>
      </c>
      <c r="AV1625">
        <v>0.21199999999999999</v>
      </c>
      <c r="AW1625">
        <v>13.298</v>
      </c>
      <c r="AX1625" t="s">
        <v>324</v>
      </c>
      <c r="AY1625" t="s">
        <v>324</v>
      </c>
      <c r="AZ1625">
        <v>13.51</v>
      </c>
      <c r="BA1625">
        <v>26</v>
      </c>
      <c r="BB1625">
        <v>12</v>
      </c>
      <c r="BC1625" t="s">
        <v>324</v>
      </c>
      <c r="BD1625" t="s">
        <v>324</v>
      </c>
      <c r="BE1625">
        <v>38</v>
      </c>
      <c r="BF1625">
        <v>0.5</v>
      </c>
      <c r="BG1625">
        <v>13.509</v>
      </c>
      <c r="BH1625" t="s">
        <v>324</v>
      </c>
      <c r="BI1625" t="s">
        <v>324</v>
      </c>
      <c r="BJ1625">
        <v>14.009</v>
      </c>
      <c r="BK1625" t="s">
        <v>324</v>
      </c>
      <c r="BL1625">
        <v>0.14299999999999999</v>
      </c>
      <c r="BM1625" t="s">
        <v>324</v>
      </c>
      <c r="BN1625" t="s">
        <v>324</v>
      </c>
      <c r="BO1625">
        <v>0.14299999999999999</v>
      </c>
      <c r="BP1625" t="s">
        <v>324</v>
      </c>
      <c r="BQ1625">
        <v>6</v>
      </c>
      <c r="BR1625" t="s">
        <v>324</v>
      </c>
      <c r="BS1625" t="s">
        <v>324</v>
      </c>
      <c r="BT1625">
        <v>6</v>
      </c>
      <c r="BU1625" t="s">
        <v>324</v>
      </c>
      <c r="BV1625" t="s">
        <v>324</v>
      </c>
      <c r="BW1625" t="s">
        <v>324</v>
      </c>
      <c r="BX1625" t="s">
        <v>324</v>
      </c>
      <c r="BY1625">
        <v>0</v>
      </c>
      <c r="BZ1625">
        <v>1.4999999999999999E-2</v>
      </c>
      <c r="CA1625">
        <v>39.122</v>
      </c>
      <c r="CB1625" t="s">
        <v>324</v>
      </c>
      <c r="CC1625" t="s">
        <v>324</v>
      </c>
      <c r="CD1625">
        <v>39.137</v>
      </c>
      <c r="CE1625">
        <v>3</v>
      </c>
      <c r="CF1625">
        <v>41</v>
      </c>
      <c r="CG1625" t="s">
        <v>324</v>
      </c>
      <c r="CH1625" t="s">
        <v>324</v>
      </c>
      <c r="CI1625">
        <v>44</v>
      </c>
      <c r="CJ1625" t="s">
        <v>324</v>
      </c>
      <c r="CK1625" t="s">
        <v>324</v>
      </c>
      <c r="CL1625" t="s">
        <v>324</v>
      </c>
      <c r="CM1625" t="s">
        <v>324</v>
      </c>
      <c r="CN1625">
        <v>0</v>
      </c>
      <c r="CO1625">
        <v>363.11399999999998</v>
      </c>
      <c r="CP1625">
        <v>261.392</v>
      </c>
      <c r="CQ1625" t="s">
        <v>179</v>
      </c>
      <c r="CR1625">
        <v>0</v>
      </c>
      <c r="CS1625">
        <v>624.50599999999997</v>
      </c>
      <c r="CT1625">
        <v>64118</v>
      </c>
      <c r="CU1625">
        <v>4248</v>
      </c>
      <c r="CV1625">
        <v>0</v>
      </c>
      <c r="CW1625">
        <v>0</v>
      </c>
      <c r="CX1625">
        <v>68366</v>
      </c>
      <c r="CY1625">
        <v>0</v>
      </c>
      <c r="CZ1625">
        <v>0</v>
      </c>
      <c r="DA1625">
        <v>0</v>
      </c>
      <c r="DB1625">
        <v>0</v>
      </c>
      <c r="DC1625">
        <v>0</v>
      </c>
    </row>
    <row r="1626" spans="1:107" x14ac:dyDescent="0.45">
      <c r="A1626">
        <v>2024</v>
      </c>
      <c r="B1626">
        <v>5</v>
      </c>
      <c r="C1626" t="s">
        <v>182</v>
      </c>
      <c r="D1626">
        <v>11171</v>
      </c>
      <c r="E1626" t="s">
        <v>509</v>
      </c>
      <c r="F1626" t="s">
        <v>323</v>
      </c>
      <c r="G1626" t="s">
        <v>244</v>
      </c>
      <c r="H1626">
        <v>597.93799999999999</v>
      </c>
      <c r="I1626">
        <v>98.382000000000005</v>
      </c>
      <c r="J1626" t="s">
        <v>324</v>
      </c>
      <c r="K1626" t="s">
        <v>324</v>
      </c>
      <c r="L1626">
        <v>696.32</v>
      </c>
      <c r="M1626">
        <v>84302</v>
      </c>
      <c r="N1626">
        <v>1676</v>
      </c>
      <c r="O1626" t="s">
        <v>324</v>
      </c>
      <c r="P1626" t="s">
        <v>324</v>
      </c>
      <c r="Q1626">
        <v>85978</v>
      </c>
      <c r="R1626" t="s">
        <v>324</v>
      </c>
      <c r="S1626">
        <v>10.635</v>
      </c>
      <c r="T1626" t="s">
        <v>324</v>
      </c>
      <c r="U1626" t="s">
        <v>324</v>
      </c>
      <c r="V1626">
        <v>10.635</v>
      </c>
      <c r="W1626" t="s">
        <v>324</v>
      </c>
      <c r="X1626">
        <v>44</v>
      </c>
      <c r="Y1626" t="s">
        <v>324</v>
      </c>
      <c r="Z1626" t="s">
        <v>324</v>
      </c>
      <c r="AA1626">
        <v>44</v>
      </c>
      <c r="AB1626" t="s">
        <v>324</v>
      </c>
      <c r="AC1626" t="s">
        <v>324</v>
      </c>
      <c r="AD1626" t="s">
        <v>324</v>
      </c>
      <c r="AE1626" t="s">
        <v>324</v>
      </c>
      <c r="AF1626">
        <v>0</v>
      </c>
      <c r="AG1626">
        <v>15.728</v>
      </c>
      <c r="AH1626">
        <v>0.63800000000000001</v>
      </c>
      <c r="AI1626" t="s">
        <v>324</v>
      </c>
      <c r="AJ1626" t="s">
        <v>324</v>
      </c>
      <c r="AK1626">
        <v>16.366</v>
      </c>
      <c r="AL1626">
        <v>1827</v>
      </c>
      <c r="AM1626">
        <v>9</v>
      </c>
      <c r="AN1626" t="s">
        <v>324</v>
      </c>
      <c r="AO1626" t="s">
        <v>324</v>
      </c>
      <c r="AP1626">
        <v>1836</v>
      </c>
      <c r="AQ1626" t="s">
        <v>324</v>
      </c>
      <c r="AR1626" t="s">
        <v>324</v>
      </c>
      <c r="AS1626" t="s">
        <v>324</v>
      </c>
      <c r="AT1626" t="s">
        <v>324</v>
      </c>
      <c r="AU1626">
        <v>0</v>
      </c>
      <c r="AV1626" t="s">
        <v>324</v>
      </c>
      <c r="AW1626" t="s">
        <v>324</v>
      </c>
      <c r="AX1626" t="s">
        <v>324</v>
      </c>
      <c r="AY1626" t="s">
        <v>324</v>
      </c>
      <c r="AZ1626">
        <v>0</v>
      </c>
      <c r="BA1626" t="s">
        <v>324</v>
      </c>
      <c r="BB1626" t="s">
        <v>324</v>
      </c>
      <c r="BC1626" t="s">
        <v>324</v>
      </c>
      <c r="BD1626" t="s">
        <v>324</v>
      </c>
      <c r="BE1626">
        <v>0</v>
      </c>
      <c r="BF1626" t="s">
        <v>324</v>
      </c>
      <c r="BG1626" t="s">
        <v>324</v>
      </c>
      <c r="BH1626" t="s">
        <v>324</v>
      </c>
      <c r="BI1626" t="s">
        <v>324</v>
      </c>
      <c r="BJ1626">
        <v>0</v>
      </c>
      <c r="BK1626">
        <v>2.4E-2</v>
      </c>
      <c r="BL1626">
        <v>0.35599999999999998</v>
      </c>
      <c r="BM1626" t="s">
        <v>324</v>
      </c>
      <c r="BN1626" t="s">
        <v>324</v>
      </c>
      <c r="BO1626">
        <v>0.38</v>
      </c>
      <c r="BP1626">
        <v>5</v>
      </c>
      <c r="BQ1626">
        <v>16</v>
      </c>
      <c r="BR1626" t="s">
        <v>324</v>
      </c>
      <c r="BS1626" t="s">
        <v>324</v>
      </c>
      <c r="BT1626">
        <v>21</v>
      </c>
      <c r="BU1626" t="s">
        <v>324</v>
      </c>
      <c r="BV1626" t="s">
        <v>324</v>
      </c>
      <c r="BW1626" t="s">
        <v>324</v>
      </c>
      <c r="BX1626" t="s">
        <v>324</v>
      </c>
      <c r="BY1626">
        <v>0</v>
      </c>
      <c r="BZ1626">
        <v>3.282</v>
      </c>
      <c r="CA1626">
        <v>22.207000000000001</v>
      </c>
      <c r="CB1626" t="s">
        <v>324</v>
      </c>
      <c r="CC1626" t="s">
        <v>324</v>
      </c>
      <c r="CD1626">
        <v>25.489000000000001</v>
      </c>
      <c r="CE1626">
        <v>338</v>
      </c>
      <c r="CF1626">
        <v>47</v>
      </c>
      <c r="CG1626" t="s">
        <v>324</v>
      </c>
      <c r="CH1626" t="s">
        <v>324</v>
      </c>
      <c r="CI1626">
        <v>385</v>
      </c>
      <c r="CJ1626" t="s">
        <v>324</v>
      </c>
      <c r="CK1626" t="s">
        <v>324</v>
      </c>
      <c r="CL1626" t="s">
        <v>324</v>
      </c>
      <c r="CM1626" t="s">
        <v>324</v>
      </c>
      <c r="CN1626">
        <v>0</v>
      </c>
      <c r="CO1626">
        <v>601.24400000000003</v>
      </c>
      <c r="CP1626">
        <v>131.58000000000001</v>
      </c>
      <c r="CQ1626" t="s">
        <v>179</v>
      </c>
      <c r="CR1626">
        <v>0</v>
      </c>
      <c r="CS1626">
        <v>732.82399999999996</v>
      </c>
      <c r="CT1626">
        <v>84645</v>
      </c>
      <c r="CU1626">
        <v>1783</v>
      </c>
      <c r="CV1626">
        <v>0</v>
      </c>
      <c r="CW1626">
        <v>0</v>
      </c>
      <c r="CX1626">
        <v>86428</v>
      </c>
      <c r="CY1626">
        <v>0</v>
      </c>
      <c r="CZ1626">
        <v>0</v>
      </c>
      <c r="DA1626">
        <v>0</v>
      </c>
      <c r="DB1626">
        <v>0</v>
      </c>
      <c r="DC1626">
        <v>0</v>
      </c>
    </row>
    <row r="1627" spans="1:107" x14ac:dyDescent="0.45">
      <c r="A1627">
        <v>2024</v>
      </c>
      <c r="B1627">
        <v>5</v>
      </c>
      <c r="C1627" t="s">
        <v>182</v>
      </c>
      <c r="D1627">
        <v>13511</v>
      </c>
      <c r="E1627" t="s">
        <v>510</v>
      </c>
      <c r="F1627" t="s">
        <v>323</v>
      </c>
      <c r="G1627" t="s">
        <v>244</v>
      </c>
      <c r="H1627">
        <v>85.67</v>
      </c>
      <c r="I1627">
        <v>568.38800000000003</v>
      </c>
      <c r="J1627" t="s">
        <v>324</v>
      </c>
      <c r="K1627" t="s">
        <v>324</v>
      </c>
      <c r="L1627">
        <v>654.05799999999999</v>
      </c>
      <c r="M1627">
        <v>10443</v>
      </c>
      <c r="N1627">
        <v>1220</v>
      </c>
      <c r="O1627" t="s">
        <v>324</v>
      </c>
      <c r="P1627" t="s">
        <v>324</v>
      </c>
      <c r="Q1627">
        <v>11663</v>
      </c>
      <c r="R1627">
        <v>0.154</v>
      </c>
      <c r="S1627">
        <v>439.18900000000002</v>
      </c>
      <c r="T1627" t="s">
        <v>324</v>
      </c>
      <c r="U1627" t="s">
        <v>324</v>
      </c>
      <c r="V1627">
        <v>439.34300000000002</v>
      </c>
      <c r="W1627">
        <v>4</v>
      </c>
      <c r="X1627">
        <v>246</v>
      </c>
      <c r="Y1627" t="s">
        <v>324</v>
      </c>
      <c r="Z1627" t="s">
        <v>324</v>
      </c>
      <c r="AA1627">
        <v>250</v>
      </c>
      <c r="AB1627" t="s">
        <v>324</v>
      </c>
      <c r="AC1627" t="s">
        <v>324</v>
      </c>
      <c r="AD1627" t="s">
        <v>324</v>
      </c>
      <c r="AE1627" t="s">
        <v>324</v>
      </c>
      <c r="AF1627">
        <v>0</v>
      </c>
      <c r="AG1627">
        <v>6.1449999999999996</v>
      </c>
      <c r="AH1627">
        <v>27.388000000000002</v>
      </c>
      <c r="AI1627" t="s">
        <v>324</v>
      </c>
      <c r="AJ1627" t="s">
        <v>324</v>
      </c>
      <c r="AK1627">
        <v>33.533000000000001</v>
      </c>
      <c r="AL1627">
        <v>459</v>
      </c>
      <c r="AM1627">
        <v>10</v>
      </c>
      <c r="AN1627" t="s">
        <v>324</v>
      </c>
      <c r="AO1627" t="s">
        <v>324</v>
      </c>
      <c r="AP1627">
        <v>469</v>
      </c>
      <c r="AQ1627" t="s">
        <v>324</v>
      </c>
      <c r="AR1627" t="s">
        <v>324</v>
      </c>
      <c r="AS1627" t="s">
        <v>324</v>
      </c>
      <c r="AT1627" t="s">
        <v>324</v>
      </c>
      <c r="AU1627">
        <v>0</v>
      </c>
      <c r="AV1627">
        <v>0.32300000000000001</v>
      </c>
      <c r="AW1627">
        <v>0.42</v>
      </c>
      <c r="AX1627" t="s">
        <v>324</v>
      </c>
      <c r="AY1627" t="s">
        <v>324</v>
      </c>
      <c r="AZ1627">
        <v>0.74299999999999999</v>
      </c>
      <c r="BA1627">
        <v>39</v>
      </c>
      <c r="BB1627">
        <v>4</v>
      </c>
      <c r="BC1627" t="s">
        <v>324</v>
      </c>
      <c r="BD1627" t="s">
        <v>324</v>
      </c>
      <c r="BE1627">
        <v>43</v>
      </c>
      <c r="BF1627" t="s">
        <v>324</v>
      </c>
      <c r="BG1627" t="s">
        <v>324</v>
      </c>
      <c r="BH1627" t="s">
        <v>324</v>
      </c>
      <c r="BI1627" t="s">
        <v>324</v>
      </c>
      <c r="BJ1627">
        <v>0</v>
      </c>
      <c r="BK1627">
        <v>0.64900000000000002</v>
      </c>
      <c r="BL1627">
        <v>0.75600000000000001</v>
      </c>
      <c r="BM1627" t="s">
        <v>324</v>
      </c>
      <c r="BN1627" t="s">
        <v>324</v>
      </c>
      <c r="BO1627">
        <v>1.405</v>
      </c>
      <c r="BP1627">
        <v>77</v>
      </c>
      <c r="BQ1627">
        <v>28</v>
      </c>
      <c r="BR1627" t="s">
        <v>324</v>
      </c>
      <c r="BS1627" t="s">
        <v>324</v>
      </c>
      <c r="BT1627">
        <v>105</v>
      </c>
      <c r="BU1627" t="s">
        <v>324</v>
      </c>
      <c r="BV1627" t="s">
        <v>324</v>
      </c>
      <c r="BW1627" t="s">
        <v>324</v>
      </c>
      <c r="BX1627" t="s">
        <v>324</v>
      </c>
      <c r="BY1627">
        <v>0</v>
      </c>
      <c r="BZ1627" t="s">
        <v>324</v>
      </c>
      <c r="CA1627">
        <v>10.897</v>
      </c>
      <c r="CB1627" t="s">
        <v>324</v>
      </c>
      <c r="CC1627" t="s">
        <v>324</v>
      </c>
      <c r="CD1627">
        <v>10.897</v>
      </c>
      <c r="CE1627" t="s">
        <v>324</v>
      </c>
      <c r="CF1627">
        <v>28</v>
      </c>
      <c r="CG1627" t="s">
        <v>324</v>
      </c>
      <c r="CH1627" t="s">
        <v>324</v>
      </c>
      <c r="CI1627">
        <v>28</v>
      </c>
      <c r="CJ1627" t="s">
        <v>324</v>
      </c>
      <c r="CK1627" t="s">
        <v>324</v>
      </c>
      <c r="CL1627" t="s">
        <v>324</v>
      </c>
      <c r="CM1627" t="s">
        <v>324</v>
      </c>
      <c r="CN1627">
        <v>0</v>
      </c>
      <c r="CO1627">
        <v>86.472999999999999</v>
      </c>
      <c r="CP1627">
        <v>1019.23</v>
      </c>
      <c r="CQ1627" t="s">
        <v>179</v>
      </c>
      <c r="CR1627">
        <v>0</v>
      </c>
      <c r="CS1627">
        <v>1105.703</v>
      </c>
      <c r="CT1627">
        <v>10524</v>
      </c>
      <c r="CU1627">
        <v>1522</v>
      </c>
      <c r="CV1627">
        <v>0</v>
      </c>
      <c r="CW1627">
        <v>0</v>
      </c>
      <c r="CX1627">
        <v>12046</v>
      </c>
      <c r="CY1627">
        <v>0</v>
      </c>
      <c r="CZ1627">
        <v>0</v>
      </c>
      <c r="DA1627">
        <v>0</v>
      </c>
      <c r="DB1627">
        <v>0</v>
      </c>
      <c r="DC1627">
        <v>0</v>
      </c>
    </row>
    <row r="1628" spans="1:107" x14ac:dyDescent="0.45">
      <c r="A1628">
        <v>2024</v>
      </c>
      <c r="B1628">
        <v>5</v>
      </c>
      <c r="C1628" t="s">
        <v>182</v>
      </c>
      <c r="D1628">
        <v>13573</v>
      </c>
      <c r="E1628" t="s">
        <v>511</v>
      </c>
      <c r="F1628" t="s">
        <v>323</v>
      </c>
      <c r="G1628" t="s">
        <v>244</v>
      </c>
      <c r="H1628">
        <v>191.50299999999999</v>
      </c>
      <c r="I1628">
        <v>317.298</v>
      </c>
      <c r="J1628">
        <v>9.4220000000000006</v>
      </c>
      <c r="K1628">
        <v>0</v>
      </c>
      <c r="L1628">
        <v>518.22299999999996</v>
      </c>
      <c r="M1628">
        <v>24471</v>
      </c>
      <c r="N1628">
        <v>2280</v>
      </c>
      <c r="O1628">
        <v>29</v>
      </c>
      <c r="P1628">
        <v>0</v>
      </c>
      <c r="Q1628">
        <v>26780</v>
      </c>
      <c r="R1628">
        <v>1.0999999999999999E-2</v>
      </c>
      <c r="S1628">
        <v>1002.396</v>
      </c>
      <c r="T1628">
        <v>0</v>
      </c>
      <c r="U1628">
        <v>0</v>
      </c>
      <c r="V1628">
        <v>1002.407</v>
      </c>
      <c r="W1628">
        <v>1</v>
      </c>
      <c r="X1628">
        <v>299</v>
      </c>
      <c r="Y1628">
        <v>0</v>
      </c>
      <c r="Z1628">
        <v>0</v>
      </c>
      <c r="AA1628">
        <v>300</v>
      </c>
      <c r="AB1628">
        <v>0</v>
      </c>
      <c r="AC1628">
        <v>0</v>
      </c>
      <c r="AD1628">
        <v>0</v>
      </c>
      <c r="AE1628">
        <v>0</v>
      </c>
      <c r="AF1628">
        <v>0</v>
      </c>
      <c r="AG1628">
        <v>2.7E-2</v>
      </c>
      <c r="AH1628">
        <v>0</v>
      </c>
      <c r="AI1628">
        <v>0</v>
      </c>
      <c r="AJ1628">
        <v>0</v>
      </c>
      <c r="AK1628">
        <v>2.7E-2</v>
      </c>
      <c r="AL1628">
        <v>4</v>
      </c>
      <c r="AM1628">
        <v>0</v>
      </c>
      <c r="AN1628">
        <v>0</v>
      </c>
      <c r="AO1628">
        <v>0</v>
      </c>
      <c r="AP1628">
        <v>4</v>
      </c>
      <c r="AQ1628">
        <v>0</v>
      </c>
      <c r="AR1628">
        <v>0</v>
      </c>
      <c r="AS1628">
        <v>0</v>
      </c>
      <c r="AT1628">
        <v>0</v>
      </c>
      <c r="AU1628">
        <v>0</v>
      </c>
      <c r="AV1628">
        <v>0</v>
      </c>
      <c r="AW1628">
        <v>0</v>
      </c>
      <c r="AX1628">
        <v>0</v>
      </c>
      <c r="AY1628">
        <v>0</v>
      </c>
      <c r="AZ1628">
        <v>0</v>
      </c>
      <c r="BA1628">
        <v>0</v>
      </c>
      <c r="BB1628">
        <v>0</v>
      </c>
      <c r="BC1628">
        <v>0</v>
      </c>
      <c r="BD1628">
        <v>0</v>
      </c>
      <c r="BE1628">
        <v>0</v>
      </c>
      <c r="BF1628">
        <v>0</v>
      </c>
      <c r="BG1628">
        <v>0</v>
      </c>
      <c r="BH1628">
        <v>0</v>
      </c>
      <c r="BI1628">
        <v>0</v>
      </c>
      <c r="BJ1628">
        <v>0</v>
      </c>
      <c r="BK1628">
        <v>2.4079999999999999</v>
      </c>
      <c r="BL1628">
        <v>4.0010000000000003</v>
      </c>
      <c r="BM1628">
        <v>0.15</v>
      </c>
      <c r="BN1628">
        <v>0</v>
      </c>
      <c r="BO1628">
        <v>6.5590000000000002</v>
      </c>
      <c r="BP1628">
        <v>195</v>
      </c>
      <c r="BQ1628">
        <v>63</v>
      </c>
      <c r="BR1628">
        <v>2</v>
      </c>
      <c r="BS1628">
        <v>0</v>
      </c>
      <c r="BT1628">
        <v>260</v>
      </c>
      <c r="BU1628">
        <v>0</v>
      </c>
      <c r="BV1628">
        <v>0</v>
      </c>
      <c r="BW1628">
        <v>0</v>
      </c>
      <c r="BX1628">
        <v>0</v>
      </c>
      <c r="BY1628">
        <v>0</v>
      </c>
      <c r="BZ1628">
        <v>0.115</v>
      </c>
      <c r="CA1628">
        <v>19.222000000000001</v>
      </c>
      <c r="CB1628">
        <v>1.155</v>
      </c>
      <c r="CC1628">
        <v>0</v>
      </c>
      <c r="CD1628">
        <v>20.492000000000001</v>
      </c>
      <c r="CE1628">
        <v>24</v>
      </c>
      <c r="CF1628">
        <v>51</v>
      </c>
      <c r="CG1628">
        <v>3</v>
      </c>
      <c r="CH1628">
        <v>0</v>
      </c>
      <c r="CI1628">
        <v>78</v>
      </c>
      <c r="CJ1628">
        <v>0</v>
      </c>
      <c r="CK1628">
        <v>0</v>
      </c>
      <c r="CL1628">
        <v>0</v>
      </c>
      <c r="CM1628">
        <v>0</v>
      </c>
      <c r="CN1628">
        <v>0</v>
      </c>
      <c r="CO1628">
        <v>194.03700000000001</v>
      </c>
      <c r="CP1628">
        <v>1342.9169999999999</v>
      </c>
      <c r="CQ1628">
        <v>10.727</v>
      </c>
      <c r="CR1628">
        <v>0</v>
      </c>
      <c r="CS1628">
        <v>1547.681</v>
      </c>
      <c r="CT1628">
        <v>24691</v>
      </c>
      <c r="CU1628">
        <v>2693</v>
      </c>
      <c r="CV1628">
        <v>34</v>
      </c>
      <c r="CW1628">
        <v>0</v>
      </c>
      <c r="CX1628">
        <v>27418</v>
      </c>
      <c r="CY1628">
        <v>0</v>
      </c>
      <c r="CZ1628">
        <v>0</v>
      </c>
      <c r="DA1628">
        <v>0</v>
      </c>
      <c r="DB1628">
        <v>0</v>
      </c>
      <c r="DC1628">
        <v>0</v>
      </c>
    </row>
    <row r="1629" spans="1:107" x14ac:dyDescent="0.45">
      <c r="A1629">
        <v>2024</v>
      </c>
      <c r="B1629">
        <v>5</v>
      </c>
      <c r="C1629" t="s">
        <v>182</v>
      </c>
      <c r="D1629">
        <v>14154</v>
      </c>
      <c r="E1629" t="s">
        <v>512</v>
      </c>
      <c r="F1629" t="s">
        <v>323</v>
      </c>
      <c r="G1629" t="s">
        <v>244</v>
      </c>
      <c r="H1629">
        <v>95.366</v>
      </c>
      <c r="I1629">
        <v>103.81399999999999</v>
      </c>
      <c r="J1629">
        <v>6.4279999999999999</v>
      </c>
      <c r="K1629">
        <v>0</v>
      </c>
      <c r="L1629">
        <v>205.608</v>
      </c>
      <c r="M1629">
        <v>12423</v>
      </c>
      <c r="N1629">
        <v>207</v>
      </c>
      <c r="O1629">
        <v>6</v>
      </c>
      <c r="P1629">
        <v>0</v>
      </c>
      <c r="Q1629">
        <v>12636</v>
      </c>
      <c r="R1629">
        <v>0</v>
      </c>
      <c r="S1629">
        <v>16.651</v>
      </c>
      <c r="T1629">
        <v>0</v>
      </c>
      <c r="U1629">
        <v>0</v>
      </c>
      <c r="V1629">
        <v>16.651</v>
      </c>
      <c r="W1629">
        <v>0</v>
      </c>
      <c r="X1629">
        <v>34</v>
      </c>
      <c r="Y1629">
        <v>0</v>
      </c>
      <c r="Z1629">
        <v>0</v>
      </c>
      <c r="AA1629">
        <v>34</v>
      </c>
      <c r="AB1629" t="s">
        <v>324</v>
      </c>
      <c r="AC1629" t="s">
        <v>324</v>
      </c>
      <c r="AD1629" t="s">
        <v>324</v>
      </c>
      <c r="AE1629" t="s">
        <v>324</v>
      </c>
      <c r="AF1629">
        <v>0</v>
      </c>
      <c r="AG1629">
        <v>5.6680000000000001</v>
      </c>
      <c r="AH1629">
        <v>15.91</v>
      </c>
      <c r="AI1629">
        <v>0</v>
      </c>
      <c r="AJ1629">
        <v>0</v>
      </c>
      <c r="AK1629">
        <v>21.577999999999999</v>
      </c>
      <c r="AL1629">
        <v>678</v>
      </c>
      <c r="AM1629">
        <v>7</v>
      </c>
      <c r="AN1629">
        <v>0</v>
      </c>
      <c r="AO1629">
        <v>0</v>
      </c>
      <c r="AP1629">
        <v>685</v>
      </c>
      <c r="AQ1629">
        <v>4.8540000000000001</v>
      </c>
      <c r="AR1629">
        <v>7.99</v>
      </c>
      <c r="AS1629">
        <v>0</v>
      </c>
      <c r="AT1629">
        <v>0</v>
      </c>
      <c r="AU1629">
        <v>12.843999999999999</v>
      </c>
      <c r="AV1629">
        <v>5.5E-2</v>
      </c>
      <c r="AW1629">
        <v>15</v>
      </c>
      <c r="AX1629">
        <v>0</v>
      </c>
      <c r="AY1629">
        <v>0</v>
      </c>
      <c r="AZ1629">
        <v>15.055</v>
      </c>
      <c r="BA1629">
        <v>4</v>
      </c>
      <c r="BB1629">
        <v>4</v>
      </c>
      <c r="BC1629">
        <v>0</v>
      </c>
      <c r="BD1629">
        <v>0</v>
      </c>
      <c r="BE1629">
        <v>8</v>
      </c>
      <c r="BF1629">
        <v>0.05</v>
      </c>
      <c r="BG1629">
        <v>12</v>
      </c>
      <c r="BH1629">
        <v>0</v>
      </c>
      <c r="BI1629">
        <v>0</v>
      </c>
      <c r="BJ1629">
        <v>12.05</v>
      </c>
      <c r="BK1629">
        <v>0</v>
      </c>
      <c r="BL1629">
        <v>1.2E-2</v>
      </c>
      <c r="BM1629">
        <v>0</v>
      </c>
      <c r="BN1629">
        <v>0</v>
      </c>
      <c r="BO1629">
        <v>1.2E-2</v>
      </c>
      <c r="BP1629">
        <v>0</v>
      </c>
      <c r="BQ1629">
        <v>2</v>
      </c>
      <c r="BR1629">
        <v>0</v>
      </c>
      <c r="BS1629">
        <v>0</v>
      </c>
      <c r="BT1629">
        <v>2</v>
      </c>
      <c r="BU1629" t="s">
        <v>324</v>
      </c>
      <c r="BV1629" t="s">
        <v>324</v>
      </c>
      <c r="BW1629" t="s">
        <v>324</v>
      </c>
      <c r="BX1629" t="s">
        <v>324</v>
      </c>
      <c r="BY1629">
        <v>0</v>
      </c>
      <c r="BZ1629">
        <v>0</v>
      </c>
      <c r="CA1629">
        <v>0.02</v>
      </c>
      <c r="CB1629">
        <v>0</v>
      </c>
      <c r="CC1629">
        <v>0</v>
      </c>
      <c r="CD1629">
        <v>0.02</v>
      </c>
      <c r="CE1629">
        <v>0</v>
      </c>
      <c r="CF1629">
        <v>1</v>
      </c>
      <c r="CG1629">
        <v>0</v>
      </c>
      <c r="CH1629">
        <v>0</v>
      </c>
      <c r="CI1629">
        <v>1</v>
      </c>
      <c r="CJ1629" t="s">
        <v>324</v>
      </c>
      <c r="CK1629" t="s">
        <v>324</v>
      </c>
      <c r="CL1629" t="s">
        <v>324</v>
      </c>
      <c r="CM1629" t="s">
        <v>324</v>
      </c>
      <c r="CN1629">
        <v>0</v>
      </c>
      <c r="CO1629">
        <v>95.366</v>
      </c>
      <c r="CP1629">
        <v>120.497</v>
      </c>
      <c r="CQ1629">
        <v>6.4279999999999999</v>
      </c>
      <c r="CR1629">
        <v>0</v>
      </c>
      <c r="CS1629">
        <v>222.291</v>
      </c>
      <c r="CT1629">
        <v>12423</v>
      </c>
      <c r="CU1629">
        <v>244</v>
      </c>
      <c r="CV1629">
        <v>6</v>
      </c>
      <c r="CW1629">
        <v>0</v>
      </c>
      <c r="CX1629">
        <v>12673</v>
      </c>
      <c r="CY1629">
        <v>0</v>
      </c>
      <c r="CZ1629">
        <v>0</v>
      </c>
      <c r="DA1629">
        <v>0</v>
      </c>
      <c r="DB1629">
        <v>0</v>
      </c>
      <c r="DC1629">
        <v>0</v>
      </c>
    </row>
    <row r="1630" spans="1:107" x14ac:dyDescent="0.45">
      <c r="A1630">
        <v>2024</v>
      </c>
      <c r="B1630">
        <v>5</v>
      </c>
      <c r="C1630" t="s">
        <v>182</v>
      </c>
      <c r="D1630">
        <v>16183</v>
      </c>
      <c r="E1630" t="s">
        <v>514</v>
      </c>
      <c r="F1630" t="s">
        <v>323</v>
      </c>
      <c r="G1630" t="s">
        <v>244</v>
      </c>
      <c r="H1630">
        <v>20.759</v>
      </c>
      <c r="I1630">
        <v>173.1</v>
      </c>
      <c r="J1630" t="s">
        <v>324</v>
      </c>
      <c r="K1630" t="s">
        <v>324</v>
      </c>
      <c r="L1630">
        <v>193.85900000000001</v>
      </c>
      <c r="M1630">
        <v>2593</v>
      </c>
      <c r="N1630">
        <v>252</v>
      </c>
      <c r="O1630" t="s">
        <v>324</v>
      </c>
      <c r="P1630" t="s">
        <v>324</v>
      </c>
      <c r="Q1630">
        <v>2845</v>
      </c>
      <c r="R1630">
        <v>4.3999999999999997E-2</v>
      </c>
      <c r="S1630">
        <v>24.302</v>
      </c>
      <c r="T1630" t="s">
        <v>324</v>
      </c>
      <c r="U1630" t="s">
        <v>324</v>
      </c>
      <c r="V1630">
        <v>24.346</v>
      </c>
      <c r="W1630">
        <v>6</v>
      </c>
      <c r="X1630">
        <v>378</v>
      </c>
      <c r="Y1630" t="s">
        <v>324</v>
      </c>
      <c r="Z1630" t="s">
        <v>324</v>
      </c>
      <c r="AA1630">
        <v>384</v>
      </c>
      <c r="AB1630" t="s">
        <v>324</v>
      </c>
      <c r="AC1630" t="s">
        <v>324</v>
      </c>
      <c r="AD1630" t="s">
        <v>324</v>
      </c>
      <c r="AE1630" t="s">
        <v>324</v>
      </c>
      <c r="AF1630">
        <v>0</v>
      </c>
      <c r="AG1630" t="s">
        <v>324</v>
      </c>
      <c r="AH1630">
        <v>1</v>
      </c>
      <c r="AI1630" t="s">
        <v>324</v>
      </c>
      <c r="AJ1630" t="s">
        <v>324</v>
      </c>
      <c r="AK1630">
        <v>1</v>
      </c>
      <c r="AL1630" t="s">
        <v>324</v>
      </c>
      <c r="AM1630">
        <v>1</v>
      </c>
      <c r="AN1630" t="s">
        <v>324</v>
      </c>
      <c r="AO1630" t="s">
        <v>324</v>
      </c>
      <c r="AP1630">
        <v>1</v>
      </c>
      <c r="AQ1630" t="s">
        <v>324</v>
      </c>
      <c r="AR1630" t="s">
        <v>324</v>
      </c>
      <c r="AS1630" t="s">
        <v>324</v>
      </c>
      <c r="AT1630" t="s">
        <v>324</v>
      </c>
      <c r="AU1630">
        <v>0</v>
      </c>
      <c r="AV1630" t="s">
        <v>324</v>
      </c>
      <c r="AW1630" t="s">
        <v>324</v>
      </c>
      <c r="AX1630" t="s">
        <v>324</v>
      </c>
      <c r="AY1630" t="s">
        <v>324</v>
      </c>
      <c r="AZ1630">
        <v>0</v>
      </c>
      <c r="BA1630" t="s">
        <v>324</v>
      </c>
      <c r="BB1630" t="s">
        <v>324</v>
      </c>
      <c r="BC1630" t="s">
        <v>324</v>
      </c>
      <c r="BD1630" t="s">
        <v>324</v>
      </c>
      <c r="BE1630">
        <v>0</v>
      </c>
      <c r="BF1630" t="s">
        <v>324</v>
      </c>
      <c r="BG1630" t="s">
        <v>324</v>
      </c>
      <c r="BH1630" t="s">
        <v>324</v>
      </c>
      <c r="BI1630" t="s">
        <v>324</v>
      </c>
      <c r="BJ1630">
        <v>0</v>
      </c>
      <c r="BK1630">
        <v>7.3999999999999996E-2</v>
      </c>
      <c r="BL1630">
        <v>0.88</v>
      </c>
      <c r="BM1630" t="s">
        <v>324</v>
      </c>
      <c r="BN1630" t="s">
        <v>324</v>
      </c>
      <c r="BO1630">
        <v>0.95399999999999996</v>
      </c>
      <c r="BP1630">
        <v>12</v>
      </c>
      <c r="BQ1630">
        <v>5</v>
      </c>
      <c r="BR1630" t="s">
        <v>324</v>
      </c>
      <c r="BS1630" t="s">
        <v>324</v>
      </c>
      <c r="BT1630">
        <v>17</v>
      </c>
      <c r="BU1630" t="s">
        <v>324</v>
      </c>
      <c r="BV1630" t="s">
        <v>324</v>
      </c>
      <c r="BW1630" t="s">
        <v>324</v>
      </c>
      <c r="BX1630" t="s">
        <v>324</v>
      </c>
      <c r="BY1630">
        <v>0</v>
      </c>
      <c r="BZ1630">
        <v>0.73099999999999998</v>
      </c>
      <c r="CA1630">
        <v>1.464</v>
      </c>
      <c r="CB1630" t="s">
        <v>324</v>
      </c>
      <c r="CC1630" t="s">
        <v>324</v>
      </c>
      <c r="CD1630">
        <v>2.1949999999999998</v>
      </c>
      <c r="CE1630">
        <v>64</v>
      </c>
      <c r="CF1630">
        <v>3</v>
      </c>
      <c r="CG1630" t="s">
        <v>324</v>
      </c>
      <c r="CH1630" t="s">
        <v>324</v>
      </c>
      <c r="CI1630">
        <v>67</v>
      </c>
      <c r="CJ1630" t="s">
        <v>324</v>
      </c>
      <c r="CK1630" t="s">
        <v>324</v>
      </c>
      <c r="CL1630" t="s">
        <v>324</v>
      </c>
      <c r="CM1630" t="s">
        <v>324</v>
      </c>
      <c r="CN1630">
        <v>0</v>
      </c>
      <c r="CO1630">
        <v>21.608000000000001</v>
      </c>
      <c r="CP1630">
        <v>199.74600000000001</v>
      </c>
      <c r="CQ1630" t="s">
        <v>179</v>
      </c>
      <c r="CR1630">
        <v>0</v>
      </c>
      <c r="CS1630">
        <v>221.35400000000001</v>
      </c>
      <c r="CT1630">
        <v>2675</v>
      </c>
      <c r="CU1630">
        <v>638</v>
      </c>
      <c r="CV1630">
        <v>0</v>
      </c>
      <c r="CW1630">
        <v>0</v>
      </c>
      <c r="CX1630">
        <v>3313</v>
      </c>
      <c r="CY1630">
        <v>0</v>
      </c>
      <c r="CZ1630">
        <v>0</v>
      </c>
      <c r="DA1630">
        <v>0</v>
      </c>
      <c r="DB1630">
        <v>0</v>
      </c>
      <c r="DC1630">
        <v>0</v>
      </c>
    </row>
    <row r="1631" spans="1:107" x14ac:dyDescent="0.45">
      <c r="A1631">
        <v>2024</v>
      </c>
      <c r="B1631">
        <v>5</v>
      </c>
      <c r="C1631" t="s">
        <v>182</v>
      </c>
      <c r="D1631">
        <v>66101</v>
      </c>
      <c r="E1631" t="s">
        <v>515</v>
      </c>
      <c r="F1631" t="s">
        <v>323</v>
      </c>
      <c r="G1631" t="s">
        <v>244</v>
      </c>
      <c r="H1631">
        <v>8.6999999999999994E-2</v>
      </c>
      <c r="I1631">
        <v>1E-3</v>
      </c>
      <c r="J1631">
        <v>0</v>
      </c>
      <c r="K1631">
        <v>0</v>
      </c>
      <c r="L1631">
        <v>8.7999999999999995E-2</v>
      </c>
      <c r="M1631">
        <v>11</v>
      </c>
      <c r="N1631">
        <v>1</v>
      </c>
      <c r="O1631">
        <v>0</v>
      </c>
      <c r="P1631">
        <v>0</v>
      </c>
      <c r="Q1631">
        <v>12</v>
      </c>
      <c r="R1631">
        <v>0</v>
      </c>
      <c r="S1631">
        <v>0</v>
      </c>
      <c r="T1631">
        <v>0</v>
      </c>
      <c r="U1631">
        <v>0</v>
      </c>
      <c r="V1631">
        <v>0</v>
      </c>
      <c r="W1631">
        <v>0</v>
      </c>
      <c r="X1631">
        <v>0</v>
      </c>
      <c r="Y1631">
        <v>0</v>
      </c>
      <c r="Z1631">
        <v>0</v>
      </c>
      <c r="AA1631">
        <v>0</v>
      </c>
      <c r="AB1631">
        <v>0</v>
      </c>
      <c r="AC1631">
        <v>0</v>
      </c>
      <c r="AD1631">
        <v>0</v>
      </c>
      <c r="AE1631">
        <v>0</v>
      </c>
      <c r="AF1631">
        <v>0</v>
      </c>
      <c r="AG1631">
        <v>0</v>
      </c>
      <c r="AH1631">
        <v>0</v>
      </c>
      <c r="AI1631">
        <v>0</v>
      </c>
      <c r="AJ1631">
        <v>0</v>
      </c>
      <c r="AK1631">
        <v>0</v>
      </c>
      <c r="AL1631">
        <v>0</v>
      </c>
      <c r="AM1631">
        <v>0</v>
      </c>
      <c r="AN1631">
        <v>0</v>
      </c>
      <c r="AO1631">
        <v>0</v>
      </c>
      <c r="AP1631">
        <v>0</v>
      </c>
      <c r="AQ1631">
        <v>0</v>
      </c>
      <c r="AR1631">
        <v>0</v>
      </c>
      <c r="AS1631">
        <v>0</v>
      </c>
      <c r="AT1631">
        <v>0</v>
      </c>
      <c r="AU1631">
        <v>0</v>
      </c>
      <c r="AV1631">
        <v>0</v>
      </c>
      <c r="AW1631">
        <v>0</v>
      </c>
      <c r="AX1631">
        <v>0</v>
      </c>
      <c r="AY1631">
        <v>0</v>
      </c>
      <c r="AZ1631">
        <v>0</v>
      </c>
      <c r="BA1631">
        <v>0</v>
      </c>
      <c r="BB1631">
        <v>0</v>
      </c>
      <c r="BC1631">
        <v>0</v>
      </c>
      <c r="BD1631">
        <v>0</v>
      </c>
      <c r="BE1631">
        <v>0</v>
      </c>
      <c r="BF1631">
        <v>0</v>
      </c>
      <c r="BG1631">
        <v>0</v>
      </c>
      <c r="BH1631">
        <v>0</v>
      </c>
      <c r="BI1631">
        <v>0</v>
      </c>
      <c r="BJ1631">
        <v>0</v>
      </c>
      <c r="BK1631">
        <v>0</v>
      </c>
      <c r="BL1631">
        <v>4.0000000000000001E-3</v>
      </c>
      <c r="BM1631">
        <v>0</v>
      </c>
      <c r="BN1631">
        <v>0</v>
      </c>
      <c r="BO1631">
        <v>4.0000000000000001E-3</v>
      </c>
      <c r="BP1631">
        <v>0</v>
      </c>
      <c r="BQ1631">
        <v>1</v>
      </c>
      <c r="BR1631">
        <v>0</v>
      </c>
      <c r="BS1631">
        <v>0</v>
      </c>
      <c r="BT1631">
        <v>1</v>
      </c>
      <c r="BU1631">
        <v>0</v>
      </c>
      <c r="BV1631">
        <v>0</v>
      </c>
      <c r="BW1631">
        <v>0</v>
      </c>
      <c r="BX1631">
        <v>0</v>
      </c>
      <c r="BY1631">
        <v>0</v>
      </c>
      <c r="BZ1631">
        <v>0</v>
      </c>
      <c r="CA1631">
        <v>0</v>
      </c>
      <c r="CB1631">
        <v>0</v>
      </c>
      <c r="CC1631">
        <v>0</v>
      </c>
      <c r="CD1631">
        <v>0</v>
      </c>
      <c r="CE1631">
        <v>0</v>
      </c>
      <c r="CF1631">
        <v>0</v>
      </c>
      <c r="CG1631">
        <v>0</v>
      </c>
      <c r="CH1631">
        <v>0</v>
      </c>
      <c r="CI1631">
        <v>0</v>
      </c>
      <c r="CJ1631">
        <v>0</v>
      </c>
      <c r="CK1631">
        <v>0</v>
      </c>
      <c r="CL1631">
        <v>0</v>
      </c>
      <c r="CM1631">
        <v>0</v>
      </c>
      <c r="CN1631">
        <v>0</v>
      </c>
      <c r="CO1631">
        <v>8.6999999999999994E-2</v>
      </c>
      <c r="CP1631">
        <v>5.0000000000000001E-3</v>
      </c>
      <c r="CQ1631" t="s">
        <v>179</v>
      </c>
      <c r="CR1631">
        <v>0</v>
      </c>
      <c r="CS1631">
        <v>9.1999999999999998E-2</v>
      </c>
      <c r="CT1631">
        <v>11</v>
      </c>
      <c r="CU1631">
        <v>2</v>
      </c>
      <c r="CV1631">
        <v>0</v>
      </c>
      <c r="CW1631">
        <v>0</v>
      </c>
      <c r="CX1631">
        <v>13</v>
      </c>
      <c r="CY1631">
        <v>0</v>
      </c>
      <c r="CZ1631">
        <v>0</v>
      </c>
      <c r="DA1631">
        <v>0</v>
      </c>
      <c r="DB1631">
        <v>0</v>
      </c>
      <c r="DC1631">
        <v>0</v>
      </c>
    </row>
    <row r="1632" spans="1:107" x14ac:dyDescent="0.45">
      <c r="A1632">
        <v>2024</v>
      </c>
      <c r="B1632">
        <v>5</v>
      </c>
      <c r="C1632" t="s">
        <v>182</v>
      </c>
      <c r="D1632">
        <v>99999</v>
      </c>
      <c r="E1632" t="s">
        <v>329</v>
      </c>
      <c r="F1632" t="s">
        <v>323</v>
      </c>
      <c r="H1632">
        <v>0.48599999999999999</v>
      </c>
      <c r="I1632">
        <v>2.3E-2</v>
      </c>
      <c r="J1632">
        <v>2.9000000000000001E-2</v>
      </c>
      <c r="K1632" t="s">
        <v>324</v>
      </c>
      <c r="L1632">
        <v>0.53800000000000003</v>
      </c>
      <c r="M1632" t="s">
        <v>324</v>
      </c>
      <c r="N1632" t="s">
        <v>324</v>
      </c>
      <c r="O1632" t="s">
        <v>324</v>
      </c>
      <c r="P1632" t="s">
        <v>324</v>
      </c>
      <c r="Q1632" t="s">
        <v>324</v>
      </c>
      <c r="R1632" t="s">
        <v>324</v>
      </c>
      <c r="S1632" t="s">
        <v>324</v>
      </c>
      <c r="T1632" t="s">
        <v>324</v>
      </c>
      <c r="U1632" t="s">
        <v>324</v>
      </c>
      <c r="V1632" t="s">
        <v>324</v>
      </c>
      <c r="W1632" t="s">
        <v>324</v>
      </c>
      <c r="X1632" t="s">
        <v>324</v>
      </c>
      <c r="Y1632" t="s">
        <v>324</v>
      </c>
      <c r="Z1632" t="s">
        <v>324</v>
      </c>
      <c r="AA1632" t="s">
        <v>324</v>
      </c>
      <c r="AB1632" t="s">
        <v>324</v>
      </c>
      <c r="AC1632" t="s">
        <v>324</v>
      </c>
      <c r="AD1632" t="s">
        <v>324</v>
      </c>
      <c r="AE1632" t="s">
        <v>324</v>
      </c>
      <c r="AF1632" t="s">
        <v>324</v>
      </c>
      <c r="AG1632" t="s">
        <v>324</v>
      </c>
      <c r="AH1632" t="s">
        <v>324</v>
      </c>
      <c r="AI1632" t="s">
        <v>324</v>
      </c>
      <c r="AJ1632" t="s">
        <v>324</v>
      </c>
      <c r="AK1632" t="s">
        <v>324</v>
      </c>
      <c r="AL1632" t="s">
        <v>324</v>
      </c>
      <c r="AM1632" t="s">
        <v>324</v>
      </c>
      <c r="AN1632" t="s">
        <v>324</v>
      </c>
      <c r="AO1632" t="s">
        <v>324</v>
      </c>
      <c r="AP1632" t="s">
        <v>324</v>
      </c>
      <c r="AQ1632" t="s">
        <v>324</v>
      </c>
      <c r="AR1632" t="s">
        <v>324</v>
      </c>
      <c r="AS1632" t="s">
        <v>324</v>
      </c>
      <c r="AT1632" t="s">
        <v>324</v>
      </c>
      <c r="AU1632" t="s">
        <v>324</v>
      </c>
      <c r="AV1632" t="s">
        <v>324</v>
      </c>
      <c r="AW1632" t="s">
        <v>324</v>
      </c>
      <c r="AX1632" t="s">
        <v>324</v>
      </c>
      <c r="AY1632" t="s">
        <v>324</v>
      </c>
      <c r="AZ1632" t="s">
        <v>324</v>
      </c>
      <c r="BA1632" t="s">
        <v>324</v>
      </c>
      <c r="BB1632" t="s">
        <v>324</v>
      </c>
      <c r="BC1632" t="s">
        <v>324</v>
      </c>
      <c r="BD1632" t="s">
        <v>324</v>
      </c>
      <c r="BE1632" t="s">
        <v>324</v>
      </c>
      <c r="BF1632" t="s">
        <v>324</v>
      </c>
      <c r="BG1632" t="s">
        <v>324</v>
      </c>
      <c r="BH1632" t="s">
        <v>324</v>
      </c>
      <c r="BI1632" t="s">
        <v>324</v>
      </c>
      <c r="BJ1632" t="s">
        <v>324</v>
      </c>
      <c r="BK1632" t="s">
        <v>324</v>
      </c>
      <c r="BL1632" t="s">
        <v>324</v>
      </c>
      <c r="BM1632" t="s">
        <v>324</v>
      </c>
      <c r="BN1632" t="s">
        <v>324</v>
      </c>
      <c r="BO1632" t="s">
        <v>324</v>
      </c>
      <c r="BP1632" t="s">
        <v>324</v>
      </c>
      <c r="BQ1632" t="s">
        <v>324</v>
      </c>
      <c r="BR1632" t="s">
        <v>324</v>
      </c>
      <c r="BS1632" t="s">
        <v>324</v>
      </c>
      <c r="BT1632" t="s">
        <v>324</v>
      </c>
      <c r="BU1632" t="s">
        <v>324</v>
      </c>
      <c r="BV1632" t="s">
        <v>324</v>
      </c>
      <c r="BW1632" t="s">
        <v>324</v>
      </c>
      <c r="BX1632" t="s">
        <v>324</v>
      </c>
      <c r="BY1632" t="s">
        <v>324</v>
      </c>
      <c r="BZ1632" t="s">
        <v>324</v>
      </c>
      <c r="CA1632" t="s">
        <v>324</v>
      </c>
      <c r="CB1632" t="s">
        <v>324</v>
      </c>
      <c r="CC1632" t="s">
        <v>324</v>
      </c>
      <c r="CD1632" t="s">
        <v>324</v>
      </c>
      <c r="CE1632" t="s">
        <v>324</v>
      </c>
      <c r="CF1632" t="s">
        <v>324</v>
      </c>
      <c r="CG1632" t="s">
        <v>324</v>
      </c>
      <c r="CH1632" t="s">
        <v>324</v>
      </c>
      <c r="CI1632" t="s">
        <v>324</v>
      </c>
      <c r="CJ1632" t="s">
        <v>324</v>
      </c>
      <c r="CK1632" t="s">
        <v>324</v>
      </c>
      <c r="CL1632" t="s">
        <v>324</v>
      </c>
      <c r="CM1632" t="s">
        <v>324</v>
      </c>
      <c r="CN1632" t="s">
        <v>324</v>
      </c>
      <c r="CO1632">
        <v>0.48599999999999999</v>
      </c>
      <c r="CP1632">
        <v>2.3E-2</v>
      </c>
      <c r="CQ1632">
        <v>2.9000000000000001E-2</v>
      </c>
      <c r="CR1632" t="s">
        <v>324</v>
      </c>
      <c r="CS1632">
        <v>0.53800000000000003</v>
      </c>
      <c r="CT1632" t="s">
        <v>324</v>
      </c>
      <c r="CU1632" t="s">
        <v>324</v>
      </c>
      <c r="CV1632" t="s">
        <v>324</v>
      </c>
      <c r="CW1632" t="s">
        <v>324</v>
      </c>
      <c r="CX1632" t="s">
        <v>324</v>
      </c>
      <c r="CY1632" t="s">
        <v>324</v>
      </c>
      <c r="CZ1632" t="s">
        <v>324</v>
      </c>
      <c r="DA1632" t="s">
        <v>324</v>
      </c>
      <c r="DB1632" t="s">
        <v>324</v>
      </c>
      <c r="DC1632" t="s">
        <v>324</v>
      </c>
    </row>
    <row r="1633" spans="1:107" x14ac:dyDescent="0.45">
      <c r="A1633">
        <v>2024</v>
      </c>
      <c r="B1633">
        <v>5</v>
      </c>
      <c r="C1633" t="s">
        <v>191</v>
      </c>
      <c r="D1633">
        <v>3542</v>
      </c>
      <c r="E1633" t="s">
        <v>516</v>
      </c>
      <c r="F1633" t="s">
        <v>323</v>
      </c>
      <c r="G1633" t="s">
        <v>244</v>
      </c>
      <c r="H1633">
        <v>37.777999999999999</v>
      </c>
      <c r="I1633">
        <v>20.292999999999999</v>
      </c>
      <c r="J1633">
        <v>1.171</v>
      </c>
      <c r="K1633" t="s">
        <v>324</v>
      </c>
      <c r="L1633">
        <v>59.241999999999997</v>
      </c>
      <c r="M1633">
        <v>4909</v>
      </c>
      <c r="N1633">
        <v>233</v>
      </c>
      <c r="O1633">
        <v>20</v>
      </c>
      <c r="P1633" t="s">
        <v>324</v>
      </c>
      <c r="Q1633">
        <v>5162</v>
      </c>
      <c r="R1633" t="s">
        <v>324</v>
      </c>
      <c r="S1633" t="s">
        <v>324</v>
      </c>
      <c r="T1633" t="s">
        <v>324</v>
      </c>
      <c r="U1633" t="s">
        <v>324</v>
      </c>
      <c r="V1633">
        <v>0</v>
      </c>
      <c r="W1633" t="s">
        <v>324</v>
      </c>
      <c r="X1633" t="s">
        <v>324</v>
      </c>
      <c r="Y1633" t="s">
        <v>324</v>
      </c>
      <c r="Z1633" t="s">
        <v>324</v>
      </c>
      <c r="AA1633">
        <v>0</v>
      </c>
      <c r="AB1633" t="s">
        <v>324</v>
      </c>
      <c r="AC1633" t="s">
        <v>324</v>
      </c>
      <c r="AD1633" t="s">
        <v>324</v>
      </c>
      <c r="AE1633" t="s">
        <v>324</v>
      </c>
      <c r="AF1633">
        <v>0</v>
      </c>
      <c r="AG1633" t="s">
        <v>324</v>
      </c>
      <c r="AH1633" t="s">
        <v>324</v>
      </c>
      <c r="AI1633" t="s">
        <v>324</v>
      </c>
      <c r="AJ1633" t="s">
        <v>324</v>
      </c>
      <c r="AK1633">
        <v>0</v>
      </c>
      <c r="AL1633" t="s">
        <v>324</v>
      </c>
      <c r="AM1633" t="s">
        <v>324</v>
      </c>
      <c r="AN1633" t="s">
        <v>324</v>
      </c>
      <c r="AO1633" t="s">
        <v>324</v>
      </c>
      <c r="AP1633">
        <v>0</v>
      </c>
      <c r="AQ1633" t="s">
        <v>324</v>
      </c>
      <c r="AR1633" t="s">
        <v>324</v>
      </c>
      <c r="AS1633" t="s">
        <v>324</v>
      </c>
      <c r="AT1633" t="s">
        <v>324</v>
      </c>
      <c r="AU1633">
        <v>0</v>
      </c>
      <c r="AV1633" t="s">
        <v>324</v>
      </c>
      <c r="AW1633" t="s">
        <v>324</v>
      </c>
      <c r="AX1633" t="s">
        <v>324</v>
      </c>
      <c r="AY1633" t="s">
        <v>324</v>
      </c>
      <c r="AZ1633">
        <v>0</v>
      </c>
      <c r="BA1633" t="s">
        <v>324</v>
      </c>
      <c r="BB1633" t="s">
        <v>324</v>
      </c>
      <c r="BC1633" t="s">
        <v>324</v>
      </c>
      <c r="BD1633" t="s">
        <v>324</v>
      </c>
      <c r="BE1633">
        <v>0</v>
      </c>
      <c r="BF1633" t="s">
        <v>324</v>
      </c>
      <c r="BG1633" t="s">
        <v>324</v>
      </c>
      <c r="BH1633" t="s">
        <v>324</v>
      </c>
      <c r="BI1633" t="s">
        <v>324</v>
      </c>
      <c r="BJ1633">
        <v>0</v>
      </c>
      <c r="BK1633">
        <v>3.6999999999999998E-2</v>
      </c>
      <c r="BL1633">
        <v>0</v>
      </c>
      <c r="BM1633">
        <v>0</v>
      </c>
      <c r="BN1633" t="s">
        <v>324</v>
      </c>
      <c r="BO1633">
        <v>3.6999999999999998E-2</v>
      </c>
      <c r="BP1633">
        <v>8</v>
      </c>
      <c r="BQ1633">
        <v>0</v>
      </c>
      <c r="BR1633">
        <v>0</v>
      </c>
      <c r="BS1633" t="s">
        <v>324</v>
      </c>
      <c r="BT1633">
        <v>8</v>
      </c>
      <c r="BU1633" t="s">
        <v>324</v>
      </c>
      <c r="BV1633" t="s">
        <v>324</v>
      </c>
      <c r="BW1633" t="s">
        <v>324</v>
      </c>
      <c r="BX1633" t="s">
        <v>324</v>
      </c>
      <c r="BY1633">
        <v>0</v>
      </c>
      <c r="BZ1633" t="s">
        <v>324</v>
      </c>
      <c r="CA1633" t="s">
        <v>324</v>
      </c>
      <c r="CB1633" t="s">
        <v>324</v>
      </c>
      <c r="CC1633" t="s">
        <v>324</v>
      </c>
      <c r="CD1633">
        <v>0</v>
      </c>
      <c r="CE1633" t="s">
        <v>324</v>
      </c>
      <c r="CF1633" t="s">
        <v>324</v>
      </c>
      <c r="CG1633" t="s">
        <v>324</v>
      </c>
      <c r="CH1633" t="s">
        <v>324</v>
      </c>
      <c r="CI1633">
        <v>0</v>
      </c>
      <c r="CJ1633" t="s">
        <v>324</v>
      </c>
      <c r="CK1633" t="s">
        <v>324</v>
      </c>
      <c r="CL1633" t="s">
        <v>324</v>
      </c>
      <c r="CM1633" t="s">
        <v>324</v>
      </c>
      <c r="CN1633">
        <v>0</v>
      </c>
      <c r="CO1633">
        <v>37.814999999999998</v>
      </c>
      <c r="CP1633">
        <v>20.292999999999999</v>
      </c>
      <c r="CQ1633">
        <v>1.171</v>
      </c>
      <c r="CR1633">
        <v>0</v>
      </c>
      <c r="CS1633">
        <v>59.279000000000003</v>
      </c>
      <c r="CT1633">
        <v>4917</v>
      </c>
      <c r="CU1633">
        <v>233</v>
      </c>
      <c r="CV1633">
        <v>20</v>
      </c>
      <c r="CW1633">
        <v>0</v>
      </c>
      <c r="CX1633">
        <v>5170</v>
      </c>
      <c r="CY1633">
        <v>0</v>
      </c>
      <c r="CZ1633">
        <v>0</v>
      </c>
      <c r="DA1633">
        <v>0</v>
      </c>
      <c r="DB1633">
        <v>0</v>
      </c>
      <c r="DC1633">
        <v>0</v>
      </c>
    </row>
    <row r="1634" spans="1:107" x14ac:dyDescent="0.45">
      <c r="A1634">
        <v>2024</v>
      </c>
      <c r="B1634">
        <v>5</v>
      </c>
      <c r="C1634" t="s">
        <v>191</v>
      </c>
      <c r="D1634">
        <v>3755</v>
      </c>
      <c r="E1634" t="s">
        <v>517</v>
      </c>
      <c r="F1634" t="s">
        <v>323</v>
      </c>
      <c r="G1634" t="s">
        <v>244</v>
      </c>
      <c r="H1634">
        <v>14.581</v>
      </c>
      <c r="I1634">
        <v>12.124000000000001</v>
      </c>
      <c r="J1634">
        <v>0.72099999999999997</v>
      </c>
      <c r="K1634">
        <v>0</v>
      </c>
      <c r="L1634">
        <v>27.425999999999998</v>
      </c>
      <c r="M1634">
        <v>2079</v>
      </c>
      <c r="N1634">
        <v>140</v>
      </c>
      <c r="O1634">
        <v>7</v>
      </c>
      <c r="P1634">
        <v>0</v>
      </c>
      <c r="Q1634">
        <v>2226</v>
      </c>
      <c r="R1634">
        <v>0</v>
      </c>
      <c r="S1634">
        <v>0</v>
      </c>
      <c r="T1634">
        <v>0</v>
      </c>
      <c r="U1634">
        <v>0</v>
      </c>
      <c r="V1634">
        <v>0</v>
      </c>
      <c r="W1634">
        <v>0</v>
      </c>
      <c r="X1634">
        <v>0</v>
      </c>
      <c r="Y1634">
        <v>0</v>
      </c>
      <c r="Z1634">
        <v>0</v>
      </c>
      <c r="AA1634">
        <v>0</v>
      </c>
      <c r="AB1634">
        <v>0</v>
      </c>
      <c r="AC1634">
        <v>0</v>
      </c>
      <c r="AD1634">
        <v>0</v>
      </c>
      <c r="AE1634">
        <v>0</v>
      </c>
      <c r="AF1634">
        <v>0</v>
      </c>
      <c r="AG1634">
        <v>1.595</v>
      </c>
      <c r="AH1634">
        <v>1.0109999999999999</v>
      </c>
      <c r="AI1634">
        <v>0.109</v>
      </c>
      <c r="AJ1634">
        <v>0</v>
      </c>
      <c r="AK1634">
        <v>2.7149999999999999</v>
      </c>
      <c r="AL1634">
        <v>246</v>
      </c>
      <c r="AM1634">
        <v>3</v>
      </c>
      <c r="AN1634">
        <v>1</v>
      </c>
      <c r="AO1634">
        <v>0</v>
      </c>
      <c r="AP1634">
        <v>250</v>
      </c>
      <c r="AQ1634">
        <v>0</v>
      </c>
      <c r="AR1634">
        <v>0</v>
      </c>
      <c r="AS1634">
        <v>0</v>
      </c>
      <c r="AT1634">
        <v>0</v>
      </c>
      <c r="AU1634">
        <v>0</v>
      </c>
      <c r="AV1634">
        <v>0</v>
      </c>
      <c r="AW1634">
        <v>0</v>
      </c>
      <c r="AX1634">
        <v>0</v>
      </c>
      <c r="AY1634">
        <v>0</v>
      </c>
      <c r="AZ1634">
        <v>0</v>
      </c>
      <c r="BA1634">
        <v>0</v>
      </c>
      <c r="BB1634">
        <v>0</v>
      </c>
      <c r="BC1634">
        <v>0</v>
      </c>
      <c r="BD1634">
        <v>0</v>
      </c>
      <c r="BE1634">
        <v>0</v>
      </c>
      <c r="BF1634">
        <v>0</v>
      </c>
      <c r="BG1634">
        <v>0</v>
      </c>
      <c r="BH1634">
        <v>0</v>
      </c>
      <c r="BI1634">
        <v>0</v>
      </c>
      <c r="BJ1634">
        <v>0</v>
      </c>
      <c r="BK1634">
        <v>2.1000000000000001E-2</v>
      </c>
      <c r="BL1634">
        <v>3.2149999999999999</v>
      </c>
      <c r="BM1634">
        <v>1.2250000000000001</v>
      </c>
      <c r="BN1634">
        <v>0</v>
      </c>
      <c r="BO1634">
        <v>4.4610000000000003</v>
      </c>
      <c r="BP1634">
        <v>5</v>
      </c>
      <c r="BQ1634">
        <v>16</v>
      </c>
      <c r="BR1634">
        <v>2</v>
      </c>
      <c r="BS1634">
        <v>0</v>
      </c>
      <c r="BT1634">
        <v>23</v>
      </c>
      <c r="BU1634">
        <v>0</v>
      </c>
      <c r="BV1634">
        <v>0</v>
      </c>
      <c r="BW1634">
        <v>0</v>
      </c>
      <c r="BX1634">
        <v>0</v>
      </c>
      <c r="BY1634">
        <v>0</v>
      </c>
      <c r="BZ1634">
        <v>0</v>
      </c>
      <c r="CA1634">
        <v>0</v>
      </c>
      <c r="CB1634">
        <v>0</v>
      </c>
      <c r="CC1634">
        <v>0</v>
      </c>
      <c r="CD1634">
        <v>0</v>
      </c>
      <c r="CE1634">
        <v>0</v>
      </c>
      <c r="CF1634">
        <v>0</v>
      </c>
      <c r="CG1634">
        <v>0</v>
      </c>
      <c r="CH1634">
        <v>0</v>
      </c>
      <c r="CI1634">
        <v>0</v>
      </c>
      <c r="CJ1634">
        <v>0</v>
      </c>
      <c r="CK1634">
        <v>0</v>
      </c>
      <c r="CL1634">
        <v>0</v>
      </c>
      <c r="CM1634">
        <v>0</v>
      </c>
      <c r="CN1634">
        <v>0</v>
      </c>
      <c r="CO1634">
        <v>14.602</v>
      </c>
      <c r="CP1634">
        <v>15.339</v>
      </c>
      <c r="CQ1634">
        <v>1.946</v>
      </c>
      <c r="CR1634">
        <v>0</v>
      </c>
      <c r="CS1634">
        <v>31.887</v>
      </c>
      <c r="CT1634">
        <v>2084</v>
      </c>
      <c r="CU1634">
        <v>156</v>
      </c>
      <c r="CV1634">
        <v>9</v>
      </c>
      <c r="CW1634">
        <v>0</v>
      </c>
      <c r="CX1634">
        <v>2249</v>
      </c>
      <c r="CY1634">
        <v>0</v>
      </c>
      <c r="CZ1634">
        <v>0</v>
      </c>
      <c r="DA1634">
        <v>0</v>
      </c>
      <c r="DB1634">
        <v>0</v>
      </c>
      <c r="DC1634">
        <v>0</v>
      </c>
    </row>
    <row r="1635" spans="1:107" x14ac:dyDescent="0.45">
      <c r="A1635">
        <v>2024</v>
      </c>
      <c r="B1635">
        <v>5</v>
      </c>
      <c r="C1635" t="s">
        <v>191</v>
      </c>
      <c r="D1635">
        <v>4922</v>
      </c>
      <c r="E1635" t="s">
        <v>518</v>
      </c>
      <c r="F1635" t="s">
        <v>323</v>
      </c>
      <c r="G1635" t="s">
        <v>244</v>
      </c>
      <c r="H1635">
        <v>2.6019999999999999</v>
      </c>
      <c r="I1635">
        <v>7.2850000000000001</v>
      </c>
      <c r="J1635" t="s">
        <v>324</v>
      </c>
      <c r="K1635" t="s">
        <v>324</v>
      </c>
      <c r="L1635">
        <v>9.8870000000000005</v>
      </c>
      <c r="M1635">
        <v>388</v>
      </c>
      <c r="N1635">
        <v>76</v>
      </c>
      <c r="O1635" t="s">
        <v>324</v>
      </c>
      <c r="P1635" t="s">
        <v>324</v>
      </c>
      <c r="Q1635">
        <v>464</v>
      </c>
      <c r="R1635" t="s">
        <v>324</v>
      </c>
      <c r="S1635" t="s">
        <v>324</v>
      </c>
      <c r="T1635" t="s">
        <v>324</v>
      </c>
      <c r="U1635" t="s">
        <v>324</v>
      </c>
      <c r="V1635">
        <v>0</v>
      </c>
      <c r="W1635" t="s">
        <v>324</v>
      </c>
      <c r="X1635" t="s">
        <v>324</v>
      </c>
      <c r="Y1635" t="s">
        <v>324</v>
      </c>
      <c r="Z1635" t="s">
        <v>324</v>
      </c>
      <c r="AA1635">
        <v>0</v>
      </c>
      <c r="AB1635" t="s">
        <v>324</v>
      </c>
      <c r="AC1635" t="s">
        <v>324</v>
      </c>
      <c r="AD1635" t="s">
        <v>324</v>
      </c>
      <c r="AE1635" t="s">
        <v>324</v>
      </c>
      <c r="AF1635">
        <v>0</v>
      </c>
      <c r="AG1635" t="s">
        <v>324</v>
      </c>
      <c r="AH1635" t="s">
        <v>324</v>
      </c>
      <c r="AI1635" t="s">
        <v>324</v>
      </c>
      <c r="AJ1635" t="s">
        <v>324</v>
      </c>
      <c r="AK1635">
        <v>0</v>
      </c>
      <c r="AL1635" t="s">
        <v>324</v>
      </c>
      <c r="AM1635" t="s">
        <v>324</v>
      </c>
      <c r="AN1635" t="s">
        <v>324</v>
      </c>
      <c r="AO1635" t="s">
        <v>324</v>
      </c>
      <c r="AP1635">
        <v>0</v>
      </c>
      <c r="AQ1635" t="s">
        <v>324</v>
      </c>
      <c r="AR1635" t="s">
        <v>324</v>
      </c>
      <c r="AS1635" t="s">
        <v>324</v>
      </c>
      <c r="AT1635" t="s">
        <v>324</v>
      </c>
      <c r="AU1635">
        <v>0</v>
      </c>
      <c r="AV1635" t="s">
        <v>324</v>
      </c>
      <c r="AW1635" t="s">
        <v>324</v>
      </c>
      <c r="AX1635" t="s">
        <v>324</v>
      </c>
      <c r="AY1635" t="s">
        <v>324</v>
      </c>
      <c r="AZ1635">
        <v>0</v>
      </c>
      <c r="BA1635" t="s">
        <v>324</v>
      </c>
      <c r="BB1635" t="s">
        <v>324</v>
      </c>
      <c r="BC1635" t="s">
        <v>324</v>
      </c>
      <c r="BD1635" t="s">
        <v>324</v>
      </c>
      <c r="BE1635">
        <v>0</v>
      </c>
      <c r="BF1635" t="s">
        <v>324</v>
      </c>
      <c r="BG1635" t="s">
        <v>324</v>
      </c>
      <c r="BH1635" t="s">
        <v>324</v>
      </c>
      <c r="BI1635" t="s">
        <v>324</v>
      </c>
      <c r="BJ1635">
        <v>0</v>
      </c>
      <c r="BK1635">
        <v>9.9000000000000005E-2</v>
      </c>
      <c r="BL1635">
        <v>4.6680000000000001</v>
      </c>
      <c r="BM1635" t="s">
        <v>324</v>
      </c>
      <c r="BN1635" t="s">
        <v>324</v>
      </c>
      <c r="BO1635">
        <v>4.7670000000000003</v>
      </c>
      <c r="BP1635">
        <v>20</v>
      </c>
      <c r="BQ1635">
        <v>10</v>
      </c>
      <c r="BR1635" t="s">
        <v>324</v>
      </c>
      <c r="BS1635" t="s">
        <v>324</v>
      </c>
      <c r="BT1635">
        <v>30</v>
      </c>
      <c r="BU1635" t="s">
        <v>324</v>
      </c>
      <c r="BV1635" t="s">
        <v>324</v>
      </c>
      <c r="BW1635" t="s">
        <v>324</v>
      </c>
      <c r="BX1635" t="s">
        <v>324</v>
      </c>
      <c r="BY1635">
        <v>0</v>
      </c>
      <c r="BZ1635" t="s">
        <v>324</v>
      </c>
      <c r="CA1635">
        <v>0.57499999999999996</v>
      </c>
      <c r="CB1635" t="s">
        <v>324</v>
      </c>
      <c r="CC1635" t="s">
        <v>324</v>
      </c>
      <c r="CD1635">
        <v>0.57499999999999996</v>
      </c>
      <c r="CE1635" t="s">
        <v>324</v>
      </c>
      <c r="CF1635">
        <v>1</v>
      </c>
      <c r="CG1635" t="s">
        <v>324</v>
      </c>
      <c r="CH1635" t="s">
        <v>324</v>
      </c>
      <c r="CI1635">
        <v>1</v>
      </c>
      <c r="CJ1635" t="s">
        <v>324</v>
      </c>
      <c r="CK1635" t="s">
        <v>324</v>
      </c>
      <c r="CL1635" t="s">
        <v>324</v>
      </c>
      <c r="CM1635" t="s">
        <v>324</v>
      </c>
      <c r="CN1635">
        <v>0</v>
      </c>
      <c r="CO1635">
        <v>2.7010000000000001</v>
      </c>
      <c r="CP1635">
        <v>12.528</v>
      </c>
      <c r="CQ1635" t="s">
        <v>179</v>
      </c>
      <c r="CR1635">
        <v>0</v>
      </c>
      <c r="CS1635">
        <v>15.228999999999999</v>
      </c>
      <c r="CT1635">
        <v>408</v>
      </c>
      <c r="CU1635">
        <v>87</v>
      </c>
      <c r="CV1635">
        <v>0</v>
      </c>
      <c r="CW1635">
        <v>0</v>
      </c>
      <c r="CX1635">
        <v>495</v>
      </c>
      <c r="CY1635">
        <v>0</v>
      </c>
      <c r="CZ1635">
        <v>0</v>
      </c>
      <c r="DA1635">
        <v>0</v>
      </c>
      <c r="DB1635">
        <v>0</v>
      </c>
      <c r="DC1635">
        <v>0</v>
      </c>
    </row>
    <row r="1636" spans="1:107" x14ac:dyDescent="0.45">
      <c r="A1636">
        <v>2024</v>
      </c>
      <c r="B1636">
        <v>5</v>
      </c>
      <c r="C1636" t="s">
        <v>191</v>
      </c>
      <c r="D1636">
        <v>13998</v>
      </c>
      <c r="E1636" t="s">
        <v>519</v>
      </c>
      <c r="F1636" t="s">
        <v>323</v>
      </c>
      <c r="G1636" t="s">
        <v>244</v>
      </c>
      <c r="H1636">
        <v>27.306000000000001</v>
      </c>
      <c r="I1636">
        <v>28.036000000000001</v>
      </c>
      <c r="J1636">
        <v>1.7170000000000001</v>
      </c>
      <c r="K1636">
        <v>0</v>
      </c>
      <c r="L1636">
        <v>57.058999999999997</v>
      </c>
      <c r="M1636">
        <v>3319</v>
      </c>
      <c r="N1636">
        <v>159</v>
      </c>
      <c r="O1636">
        <v>5</v>
      </c>
      <c r="P1636">
        <v>0</v>
      </c>
      <c r="Q1636">
        <v>3483</v>
      </c>
      <c r="R1636">
        <v>0</v>
      </c>
      <c r="S1636">
        <v>0</v>
      </c>
      <c r="T1636">
        <v>0</v>
      </c>
      <c r="U1636">
        <v>0</v>
      </c>
      <c r="V1636">
        <v>0</v>
      </c>
      <c r="W1636">
        <v>0</v>
      </c>
      <c r="X1636">
        <v>0</v>
      </c>
      <c r="Y1636">
        <v>0</v>
      </c>
      <c r="Z1636">
        <v>0</v>
      </c>
      <c r="AA1636">
        <v>0</v>
      </c>
      <c r="AB1636">
        <v>0</v>
      </c>
      <c r="AC1636">
        <v>0</v>
      </c>
      <c r="AD1636">
        <v>0</v>
      </c>
      <c r="AE1636">
        <v>0</v>
      </c>
      <c r="AF1636">
        <v>0</v>
      </c>
      <c r="AG1636">
        <v>4.6829999999999998</v>
      </c>
      <c r="AH1636">
        <v>0.30299999999999999</v>
      </c>
      <c r="AI1636">
        <v>0</v>
      </c>
      <c r="AJ1636">
        <v>0</v>
      </c>
      <c r="AK1636">
        <v>4.9859999999999998</v>
      </c>
      <c r="AL1636">
        <v>526</v>
      </c>
      <c r="AM1636">
        <v>4</v>
      </c>
      <c r="AN1636">
        <v>0</v>
      </c>
      <c r="AO1636">
        <v>0</v>
      </c>
      <c r="AP1636">
        <v>530</v>
      </c>
      <c r="AQ1636">
        <v>0</v>
      </c>
      <c r="AR1636">
        <v>0</v>
      </c>
      <c r="AS1636">
        <v>0</v>
      </c>
      <c r="AT1636">
        <v>0</v>
      </c>
      <c r="AU1636">
        <v>0</v>
      </c>
      <c r="AV1636">
        <v>0</v>
      </c>
      <c r="AW1636">
        <v>0</v>
      </c>
      <c r="AX1636">
        <v>0</v>
      </c>
      <c r="AY1636">
        <v>0</v>
      </c>
      <c r="AZ1636">
        <v>0</v>
      </c>
      <c r="BA1636">
        <v>0</v>
      </c>
      <c r="BB1636">
        <v>0</v>
      </c>
      <c r="BC1636">
        <v>0</v>
      </c>
      <c r="BD1636">
        <v>0</v>
      </c>
      <c r="BE1636">
        <v>0</v>
      </c>
      <c r="BF1636">
        <v>0</v>
      </c>
      <c r="BG1636">
        <v>0</v>
      </c>
      <c r="BH1636">
        <v>0</v>
      </c>
      <c r="BI1636">
        <v>0</v>
      </c>
      <c r="BJ1636">
        <v>0</v>
      </c>
      <c r="BK1636">
        <v>0.75800000000000001</v>
      </c>
      <c r="BL1636">
        <v>1.7829999999999999</v>
      </c>
      <c r="BM1636">
        <v>1.05</v>
      </c>
      <c r="BN1636">
        <v>0</v>
      </c>
      <c r="BO1636">
        <v>3.5910000000000002</v>
      </c>
      <c r="BP1636">
        <v>73</v>
      </c>
      <c r="BQ1636">
        <v>34</v>
      </c>
      <c r="BR1636">
        <v>3</v>
      </c>
      <c r="BS1636">
        <v>0</v>
      </c>
      <c r="BT1636">
        <v>110</v>
      </c>
      <c r="BU1636">
        <v>0</v>
      </c>
      <c r="BV1636">
        <v>0</v>
      </c>
      <c r="BW1636">
        <v>0</v>
      </c>
      <c r="BX1636">
        <v>0</v>
      </c>
      <c r="BY1636">
        <v>0</v>
      </c>
      <c r="BZ1636">
        <v>0</v>
      </c>
      <c r="CA1636">
        <v>0.91500000000000004</v>
      </c>
      <c r="CB1636">
        <v>0</v>
      </c>
      <c r="CC1636">
        <v>0</v>
      </c>
      <c r="CD1636">
        <v>0.91500000000000004</v>
      </c>
      <c r="CE1636">
        <v>0</v>
      </c>
      <c r="CF1636">
        <v>4</v>
      </c>
      <c r="CG1636">
        <v>0</v>
      </c>
      <c r="CH1636">
        <v>0</v>
      </c>
      <c r="CI1636">
        <v>4</v>
      </c>
      <c r="CJ1636">
        <v>0</v>
      </c>
      <c r="CK1636">
        <v>0</v>
      </c>
      <c r="CL1636">
        <v>0</v>
      </c>
      <c r="CM1636">
        <v>0</v>
      </c>
      <c r="CN1636">
        <v>0</v>
      </c>
      <c r="CO1636">
        <v>28.064</v>
      </c>
      <c r="CP1636">
        <v>30.734000000000002</v>
      </c>
      <c r="CQ1636">
        <v>2.7669999999999999</v>
      </c>
      <c r="CR1636">
        <v>0</v>
      </c>
      <c r="CS1636">
        <v>61.564999999999998</v>
      </c>
      <c r="CT1636">
        <v>3392</v>
      </c>
      <c r="CU1636">
        <v>197</v>
      </c>
      <c r="CV1636">
        <v>8</v>
      </c>
      <c r="CW1636">
        <v>0</v>
      </c>
      <c r="CX1636">
        <v>3597</v>
      </c>
      <c r="CY1636">
        <v>0</v>
      </c>
      <c r="CZ1636">
        <v>0</v>
      </c>
      <c r="DA1636">
        <v>0</v>
      </c>
      <c r="DB1636">
        <v>0</v>
      </c>
      <c r="DC1636">
        <v>0</v>
      </c>
    </row>
    <row r="1637" spans="1:107" x14ac:dyDescent="0.45">
      <c r="A1637">
        <v>2024</v>
      </c>
      <c r="B1637">
        <v>5</v>
      </c>
      <c r="C1637" t="s">
        <v>191</v>
      </c>
      <c r="D1637">
        <v>14006</v>
      </c>
      <c r="E1637" t="s">
        <v>520</v>
      </c>
      <c r="F1637" t="s">
        <v>323</v>
      </c>
      <c r="G1637" t="s">
        <v>244</v>
      </c>
      <c r="H1637">
        <v>66.64</v>
      </c>
      <c r="I1637">
        <v>64.847999999999999</v>
      </c>
      <c r="J1637">
        <v>6.0049999999999999</v>
      </c>
      <c r="K1637" t="s">
        <v>324</v>
      </c>
      <c r="L1637">
        <v>137.49299999999999</v>
      </c>
      <c r="M1637">
        <v>9578</v>
      </c>
      <c r="N1637">
        <v>500</v>
      </c>
      <c r="O1637">
        <v>41</v>
      </c>
      <c r="P1637" t="s">
        <v>324</v>
      </c>
      <c r="Q1637">
        <v>10119</v>
      </c>
      <c r="R1637" t="s">
        <v>324</v>
      </c>
      <c r="S1637" t="s">
        <v>324</v>
      </c>
      <c r="T1637" t="s">
        <v>324</v>
      </c>
      <c r="U1637" t="s">
        <v>324</v>
      </c>
      <c r="V1637">
        <v>0</v>
      </c>
      <c r="W1637" t="s">
        <v>324</v>
      </c>
      <c r="X1637" t="s">
        <v>324</v>
      </c>
      <c r="Y1637" t="s">
        <v>324</v>
      </c>
      <c r="Z1637" t="s">
        <v>324</v>
      </c>
      <c r="AA1637">
        <v>0</v>
      </c>
      <c r="AB1637">
        <v>5323.8950000000004</v>
      </c>
      <c r="AC1637">
        <v>3337.26</v>
      </c>
      <c r="AD1637">
        <v>182.071</v>
      </c>
      <c r="AE1637" t="s">
        <v>324</v>
      </c>
      <c r="AF1637">
        <v>8843.2260000000006</v>
      </c>
      <c r="AG1637">
        <v>3.3530000000000002</v>
      </c>
      <c r="AH1637">
        <v>0.73199999999999998</v>
      </c>
      <c r="AI1637" t="s">
        <v>324</v>
      </c>
      <c r="AJ1637" t="s">
        <v>324</v>
      </c>
      <c r="AK1637">
        <v>4.085</v>
      </c>
      <c r="AL1637">
        <v>732</v>
      </c>
      <c r="AM1637">
        <v>10</v>
      </c>
      <c r="AN1637" t="s">
        <v>324</v>
      </c>
      <c r="AO1637" t="s">
        <v>324</v>
      </c>
      <c r="AP1637">
        <v>742</v>
      </c>
      <c r="AQ1637">
        <v>8.1739999999999995</v>
      </c>
      <c r="AR1637">
        <v>1.1220000000000001</v>
      </c>
      <c r="AS1637" t="s">
        <v>324</v>
      </c>
      <c r="AT1637" t="s">
        <v>324</v>
      </c>
      <c r="AU1637">
        <v>9.2959999999999994</v>
      </c>
      <c r="AV1637" t="s">
        <v>324</v>
      </c>
      <c r="AW1637" t="s">
        <v>324</v>
      </c>
      <c r="AX1637" t="s">
        <v>324</v>
      </c>
      <c r="AY1637" t="s">
        <v>324</v>
      </c>
      <c r="AZ1637">
        <v>0</v>
      </c>
      <c r="BA1637" t="s">
        <v>324</v>
      </c>
      <c r="BB1637" t="s">
        <v>324</v>
      </c>
      <c r="BC1637" t="s">
        <v>324</v>
      </c>
      <c r="BD1637" t="s">
        <v>324</v>
      </c>
      <c r="BE1637">
        <v>0</v>
      </c>
      <c r="BF1637" t="s">
        <v>324</v>
      </c>
      <c r="BG1637" t="s">
        <v>324</v>
      </c>
      <c r="BH1637" t="s">
        <v>324</v>
      </c>
      <c r="BI1637" t="s">
        <v>324</v>
      </c>
      <c r="BJ1637">
        <v>0</v>
      </c>
      <c r="BK1637">
        <v>0.29899999999999999</v>
      </c>
      <c r="BL1637">
        <v>2.0179999999999998</v>
      </c>
      <c r="BM1637">
        <v>25.733000000000001</v>
      </c>
      <c r="BN1637" t="s">
        <v>324</v>
      </c>
      <c r="BO1637">
        <v>28.05</v>
      </c>
      <c r="BP1637">
        <v>56</v>
      </c>
      <c r="BQ1637">
        <v>22</v>
      </c>
      <c r="BR1637">
        <v>7</v>
      </c>
      <c r="BS1637" t="s">
        <v>324</v>
      </c>
      <c r="BT1637">
        <v>85</v>
      </c>
      <c r="BU1637">
        <v>2.8719999999999999</v>
      </c>
      <c r="BV1637">
        <v>5.0819999999999999</v>
      </c>
      <c r="BW1637">
        <v>403.2</v>
      </c>
      <c r="BX1637" t="s">
        <v>324</v>
      </c>
      <c r="BY1637">
        <v>411.154</v>
      </c>
      <c r="BZ1637" t="s">
        <v>324</v>
      </c>
      <c r="CA1637">
        <v>3.105</v>
      </c>
      <c r="CB1637">
        <v>1</v>
      </c>
      <c r="CC1637" t="s">
        <v>324</v>
      </c>
      <c r="CD1637">
        <v>4.1050000000000004</v>
      </c>
      <c r="CE1637" t="s">
        <v>324</v>
      </c>
      <c r="CF1637">
        <v>7</v>
      </c>
      <c r="CG1637">
        <v>1</v>
      </c>
      <c r="CH1637" t="s">
        <v>324</v>
      </c>
      <c r="CI1637">
        <v>8</v>
      </c>
      <c r="CJ1637" t="s">
        <v>324</v>
      </c>
      <c r="CK1637" t="s">
        <v>324</v>
      </c>
      <c r="CL1637" t="s">
        <v>324</v>
      </c>
      <c r="CM1637" t="s">
        <v>324</v>
      </c>
      <c r="CN1637">
        <v>0</v>
      </c>
      <c r="CO1637">
        <v>66.938999999999993</v>
      </c>
      <c r="CP1637">
        <v>69.971000000000004</v>
      </c>
      <c r="CQ1637">
        <v>32.738</v>
      </c>
      <c r="CR1637">
        <v>0</v>
      </c>
      <c r="CS1637">
        <v>169.648</v>
      </c>
      <c r="CT1637">
        <v>9634</v>
      </c>
      <c r="CU1637">
        <v>529</v>
      </c>
      <c r="CV1637">
        <v>49</v>
      </c>
      <c r="CW1637">
        <v>0</v>
      </c>
      <c r="CX1637">
        <v>10212</v>
      </c>
      <c r="CY1637">
        <v>5326.7669999999998</v>
      </c>
      <c r="CZ1637">
        <v>3342.3420000000001</v>
      </c>
      <c r="DA1637">
        <v>585.27099999999996</v>
      </c>
      <c r="DB1637">
        <v>0</v>
      </c>
      <c r="DC1637">
        <v>9254.3799999999992</v>
      </c>
    </row>
    <row r="1638" spans="1:107" x14ac:dyDescent="0.45">
      <c r="A1638">
        <v>2024</v>
      </c>
      <c r="B1638">
        <v>5</v>
      </c>
      <c r="C1638" t="s">
        <v>191</v>
      </c>
      <c r="D1638">
        <v>18997</v>
      </c>
      <c r="E1638" t="s">
        <v>521</v>
      </c>
      <c r="F1638" t="s">
        <v>323</v>
      </c>
      <c r="G1638" t="s">
        <v>244</v>
      </c>
      <c r="H1638">
        <v>4.3789999999999996</v>
      </c>
      <c r="I1638">
        <v>14.762</v>
      </c>
      <c r="J1638">
        <v>24.056000000000001</v>
      </c>
      <c r="K1638">
        <v>0</v>
      </c>
      <c r="L1638">
        <v>43.197000000000003</v>
      </c>
      <c r="M1638">
        <v>578</v>
      </c>
      <c r="N1638">
        <v>84</v>
      </c>
      <c r="O1638">
        <v>17</v>
      </c>
      <c r="P1638">
        <v>0</v>
      </c>
      <c r="Q1638">
        <v>679</v>
      </c>
      <c r="R1638">
        <v>0</v>
      </c>
      <c r="S1638">
        <v>0</v>
      </c>
      <c r="T1638">
        <v>0</v>
      </c>
      <c r="U1638">
        <v>0</v>
      </c>
      <c r="V1638">
        <v>0</v>
      </c>
      <c r="W1638">
        <v>0</v>
      </c>
      <c r="X1638">
        <v>0</v>
      </c>
      <c r="Y1638">
        <v>0</v>
      </c>
      <c r="Z1638">
        <v>0</v>
      </c>
      <c r="AA1638">
        <v>0</v>
      </c>
      <c r="AB1638">
        <v>0</v>
      </c>
      <c r="AC1638">
        <v>0</v>
      </c>
      <c r="AD1638">
        <v>0</v>
      </c>
      <c r="AE1638">
        <v>0</v>
      </c>
      <c r="AF1638">
        <v>0</v>
      </c>
      <c r="AG1638">
        <v>0.38300000000000001</v>
      </c>
      <c r="AH1638">
        <v>0</v>
      </c>
      <c r="AI1638">
        <v>0</v>
      </c>
      <c r="AJ1638">
        <v>0</v>
      </c>
      <c r="AK1638">
        <v>0.38300000000000001</v>
      </c>
      <c r="AL1638">
        <v>47</v>
      </c>
      <c r="AM1638">
        <v>0</v>
      </c>
      <c r="AN1638">
        <v>0</v>
      </c>
      <c r="AO1638">
        <v>0</v>
      </c>
      <c r="AP1638">
        <v>47</v>
      </c>
      <c r="AQ1638">
        <v>0</v>
      </c>
      <c r="AR1638">
        <v>0</v>
      </c>
      <c r="AS1638">
        <v>0</v>
      </c>
      <c r="AT1638">
        <v>0</v>
      </c>
      <c r="AU1638">
        <v>0</v>
      </c>
      <c r="AV1638">
        <v>0</v>
      </c>
      <c r="AW1638">
        <v>0</v>
      </c>
      <c r="AX1638">
        <v>0</v>
      </c>
      <c r="AY1638">
        <v>0</v>
      </c>
      <c r="AZ1638">
        <v>0</v>
      </c>
      <c r="BA1638">
        <v>0</v>
      </c>
      <c r="BB1638">
        <v>0</v>
      </c>
      <c r="BC1638">
        <v>0</v>
      </c>
      <c r="BD1638">
        <v>0</v>
      </c>
      <c r="BE1638">
        <v>0</v>
      </c>
      <c r="BF1638">
        <v>0</v>
      </c>
      <c r="BG1638">
        <v>0</v>
      </c>
      <c r="BH1638">
        <v>0</v>
      </c>
      <c r="BI1638">
        <v>0</v>
      </c>
      <c r="BJ1638">
        <v>0</v>
      </c>
      <c r="BK1638">
        <v>0.27300000000000002</v>
      </c>
      <c r="BL1638">
        <v>3.3450000000000002</v>
      </c>
      <c r="BM1638">
        <v>4.5</v>
      </c>
      <c r="BN1638">
        <v>0</v>
      </c>
      <c r="BO1638">
        <v>8.1180000000000003</v>
      </c>
      <c r="BP1638">
        <v>41</v>
      </c>
      <c r="BQ1638">
        <v>20</v>
      </c>
      <c r="BR1638">
        <v>1</v>
      </c>
      <c r="BS1638">
        <v>0</v>
      </c>
      <c r="BT1638">
        <v>62</v>
      </c>
      <c r="BU1638">
        <v>0</v>
      </c>
      <c r="BV1638">
        <v>0</v>
      </c>
      <c r="BW1638">
        <v>0</v>
      </c>
      <c r="BX1638">
        <v>0</v>
      </c>
      <c r="BY1638">
        <v>0</v>
      </c>
      <c r="BZ1638">
        <v>0</v>
      </c>
      <c r="CA1638">
        <v>0.78</v>
      </c>
      <c r="CB1638">
        <v>2.8</v>
      </c>
      <c r="CC1638">
        <v>0</v>
      </c>
      <c r="CD1638">
        <v>3.58</v>
      </c>
      <c r="CE1638">
        <v>0</v>
      </c>
      <c r="CF1638">
        <v>4</v>
      </c>
      <c r="CG1638">
        <v>1</v>
      </c>
      <c r="CH1638">
        <v>0</v>
      </c>
      <c r="CI1638">
        <v>5</v>
      </c>
      <c r="CJ1638">
        <v>0</v>
      </c>
      <c r="CK1638">
        <v>0</v>
      </c>
      <c r="CL1638">
        <v>0</v>
      </c>
      <c r="CM1638">
        <v>0</v>
      </c>
      <c r="CN1638">
        <v>0</v>
      </c>
      <c r="CO1638">
        <v>4.6520000000000001</v>
      </c>
      <c r="CP1638">
        <v>18.887</v>
      </c>
      <c r="CQ1638">
        <v>31.356000000000002</v>
      </c>
      <c r="CR1638">
        <v>0</v>
      </c>
      <c r="CS1638">
        <v>54.895000000000003</v>
      </c>
      <c r="CT1638">
        <v>619</v>
      </c>
      <c r="CU1638">
        <v>108</v>
      </c>
      <c r="CV1638">
        <v>19</v>
      </c>
      <c r="CW1638">
        <v>0</v>
      </c>
      <c r="CX1638">
        <v>746</v>
      </c>
      <c r="CY1638">
        <v>0</v>
      </c>
      <c r="CZ1638">
        <v>0</v>
      </c>
      <c r="DA1638">
        <v>0</v>
      </c>
      <c r="DB1638">
        <v>0</v>
      </c>
      <c r="DC1638">
        <v>0</v>
      </c>
    </row>
    <row r="1639" spans="1:107" x14ac:dyDescent="0.45">
      <c r="A1639">
        <v>2024</v>
      </c>
      <c r="B1639">
        <v>5</v>
      </c>
      <c r="C1639" t="s">
        <v>191</v>
      </c>
      <c r="D1639">
        <v>99999</v>
      </c>
      <c r="E1639" t="s">
        <v>329</v>
      </c>
      <c r="F1639" t="s">
        <v>323</v>
      </c>
      <c r="H1639">
        <v>52.073999999999998</v>
      </c>
      <c r="I1639">
        <v>18.132999999999999</v>
      </c>
      <c r="J1639">
        <v>0.79200000000000004</v>
      </c>
      <c r="K1639" t="s">
        <v>324</v>
      </c>
      <c r="L1639">
        <v>70.998999999999995</v>
      </c>
      <c r="M1639" t="s">
        <v>324</v>
      </c>
      <c r="N1639" t="s">
        <v>324</v>
      </c>
      <c r="O1639" t="s">
        <v>324</v>
      </c>
      <c r="P1639" t="s">
        <v>324</v>
      </c>
      <c r="Q1639" t="s">
        <v>324</v>
      </c>
      <c r="R1639" t="s">
        <v>324</v>
      </c>
      <c r="S1639" t="s">
        <v>324</v>
      </c>
      <c r="T1639" t="s">
        <v>324</v>
      </c>
      <c r="U1639" t="s">
        <v>324</v>
      </c>
      <c r="V1639" t="s">
        <v>324</v>
      </c>
      <c r="W1639" t="s">
        <v>324</v>
      </c>
      <c r="X1639" t="s">
        <v>324</v>
      </c>
      <c r="Y1639" t="s">
        <v>324</v>
      </c>
      <c r="Z1639" t="s">
        <v>324</v>
      </c>
      <c r="AA1639" t="s">
        <v>324</v>
      </c>
      <c r="AB1639" t="s">
        <v>324</v>
      </c>
      <c r="AC1639" t="s">
        <v>324</v>
      </c>
      <c r="AD1639" t="s">
        <v>324</v>
      </c>
      <c r="AE1639" t="s">
        <v>324</v>
      </c>
      <c r="AF1639" t="s">
        <v>324</v>
      </c>
      <c r="AG1639" t="s">
        <v>324</v>
      </c>
      <c r="AH1639" t="s">
        <v>324</v>
      </c>
      <c r="AI1639" t="s">
        <v>324</v>
      </c>
      <c r="AJ1639" t="s">
        <v>324</v>
      </c>
      <c r="AK1639" t="s">
        <v>324</v>
      </c>
      <c r="AL1639" t="s">
        <v>324</v>
      </c>
      <c r="AM1639" t="s">
        <v>324</v>
      </c>
      <c r="AN1639" t="s">
        <v>324</v>
      </c>
      <c r="AO1639" t="s">
        <v>324</v>
      </c>
      <c r="AP1639" t="s">
        <v>324</v>
      </c>
      <c r="AQ1639" t="s">
        <v>324</v>
      </c>
      <c r="AR1639" t="s">
        <v>324</v>
      </c>
      <c r="AS1639" t="s">
        <v>324</v>
      </c>
      <c r="AT1639" t="s">
        <v>324</v>
      </c>
      <c r="AU1639" t="s">
        <v>324</v>
      </c>
      <c r="AV1639" t="s">
        <v>324</v>
      </c>
      <c r="AW1639" t="s">
        <v>324</v>
      </c>
      <c r="AX1639" t="s">
        <v>324</v>
      </c>
      <c r="AY1639" t="s">
        <v>324</v>
      </c>
      <c r="AZ1639" t="s">
        <v>324</v>
      </c>
      <c r="BA1639" t="s">
        <v>324</v>
      </c>
      <c r="BB1639" t="s">
        <v>324</v>
      </c>
      <c r="BC1639" t="s">
        <v>324</v>
      </c>
      <c r="BD1639" t="s">
        <v>324</v>
      </c>
      <c r="BE1639" t="s">
        <v>324</v>
      </c>
      <c r="BF1639" t="s">
        <v>324</v>
      </c>
      <c r="BG1639" t="s">
        <v>324</v>
      </c>
      <c r="BH1639" t="s">
        <v>324</v>
      </c>
      <c r="BI1639" t="s">
        <v>324</v>
      </c>
      <c r="BJ1639" t="s">
        <v>324</v>
      </c>
      <c r="BK1639" t="s">
        <v>324</v>
      </c>
      <c r="BL1639" t="s">
        <v>324</v>
      </c>
      <c r="BM1639" t="s">
        <v>324</v>
      </c>
      <c r="BN1639" t="s">
        <v>324</v>
      </c>
      <c r="BO1639" t="s">
        <v>324</v>
      </c>
      <c r="BP1639" t="s">
        <v>324</v>
      </c>
      <c r="BQ1639" t="s">
        <v>324</v>
      </c>
      <c r="BR1639" t="s">
        <v>324</v>
      </c>
      <c r="BS1639" t="s">
        <v>324</v>
      </c>
      <c r="BT1639" t="s">
        <v>324</v>
      </c>
      <c r="BU1639" t="s">
        <v>324</v>
      </c>
      <c r="BV1639" t="s">
        <v>324</v>
      </c>
      <c r="BW1639" t="s">
        <v>324</v>
      </c>
      <c r="BX1639" t="s">
        <v>324</v>
      </c>
      <c r="BY1639" t="s">
        <v>324</v>
      </c>
      <c r="BZ1639" t="s">
        <v>324</v>
      </c>
      <c r="CA1639" t="s">
        <v>324</v>
      </c>
      <c r="CB1639" t="s">
        <v>324</v>
      </c>
      <c r="CC1639" t="s">
        <v>324</v>
      </c>
      <c r="CD1639" t="s">
        <v>324</v>
      </c>
      <c r="CE1639" t="s">
        <v>324</v>
      </c>
      <c r="CF1639" t="s">
        <v>324</v>
      </c>
      <c r="CG1639" t="s">
        <v>324</v>
      </c>
      <c r="CH1639" t="s">
        <v>324</v>
      </c>
      <c r="CI1639" t="s">
        <v>324</v>
      </c>
      <c r="CJ1639" t="s">
        <v>324</v>
      </c>
      <c r="CK1639" t="s">
        <v>324</v>
      </c>
      <c r="CL1639" t="s">
        <v>324</v>
      </c>
      <c r="CM1639" t="s">
        <v>324</v>
      </c>
      <c r="CN1639" t="s">
        <v>324</v>
      </c>
      <c r="CO1639">
        <v>52.073999999999998</v>
      </c>
      <c r="CP1639">
        <v>18.132999999999999</v>
      </c>
      <c r="CQ1639">
        <v>0.79200000000000004</v>
      </c>
      <c r="CR1639" t="s">
        <v>324</v>
      </c>
      <c r="CS1639">
        <v>70.998999999999995</v>
      </c>
      <c r="CT1639" t="s">
        <v>324</v>
      </c>
      <c r="CU1639" t="s">
        <v>324</v>
      </c>
      <c r="CV1639" t="s">
        <v>324</v>
      </c>
      <c r="CW1639" t="s">
        <v>324</v>
      </c>
      <c r="CX1639" t="s">
        <v>324</v>
      </c>
      <c r="CY1639" t="s">
        <v>324</v>
      </c>
      <c r="CZ1639" t="s">
        <v>324</v>
      </c>
      <c r="DA1639" t="s">
        <v>324</v>
      </c>
      <c r="DB1639" t="s">
        <v>324</v>
      </c>
      <c r="DC1639" t="s">
        <v>324</v>
      </c>
    </row>
    <row r="1640" spans="1:107" x14ac:dyDescent="0.45">
      <c r="A1640">
        <v>2024</v>
      </c>
      <c r="B1640">
        <v>5</v>
      </c>
      <c r="C1640" t="s">
        <v>194</v>
      </c>
      <c r="D1640">
        <v>817</v>
      </c>
      <c r="E1640" t="s">
        <v>331</v>
      </c>
      <c r="F1640" t="s">
        <v>323</v>
      </c>
      <c r="G1640" t="s">
        <v>244</v>
      </c>
      <c r="H1640">
        <v>0.38</v>
      </c>
      <c r="I1640" t="s">
        <v>324</v>
      </c>
      <c r="J1640" t="s">
        <v>324</v>
      </c>
      <c r="K1640" t="s">
        <v>324</v>
      </c>
      <c r="L1640">
        <v>0.38</v>
      </c>
      <c r="M1640">
        <v>40</v>
      </c>
      <c r="N1640" t="s">
        <v>324</v>
      </c>
      <c r="O1640" t="s">
        <v>324</v>
      </c>
      <c r="P1640" t="s">
        <v>324</v>
      </c>
      <c r="Q1640">
        <v>40</v>
      </c>
      <c r="R1640" t="s">
        <v>324</v>
      </c>
      <c r="S1640" t="s">
        <v>324</v>
      </c>
      <c r="T1640" t="s">
        <v>324</v>
      </c>
      <c r="U1640" t="s">
        <v>324</v>
      </c>
      <c r="V1640">
        <v>0</v>
      </c>
      <c r="W1640" t="s">
        <v>324</v>
      </c>
      <c r="X1640" t="s">
        <v>324</v>
      </c>
      <c r="Y1640" t="s">
        <v>324</v>
      </c>
      <c r="Z1640" t="s">
        <v>324</v>
      </c>
      <c r="AA1640">
        <v>0</v>
      </c>
      <c r="AB1640">
        <v>27.523</v>
      </c>
      <c r="AC1640" t="s">
        <v>324</v>
      </c>
      <c r="AD1640" t="s">
        <v>324</v>
      </c>
      <c r="AE1640" t="s">
        <v>324</v>
      </c>
      <c r="AF1640">
        <v>0</v>
      </c>
      <c r="AG1640" t="s">
        <v>324</v>
      </c>
      <c r="AH1640" t="s">
        <v>324</v>
      </c>
      <c r="AI1640" t="s">
        <v>324</v>
      </c>
      <c r="AJ1640" t="s">
        <v>324</v>
      </c>
      <c r="AK1640">
        <v>0</v>
      </c>
      <c r="AL1640" t="s">
        <v>324</v>
      </c>
      <c r="AM1640" t="s">
        <v>324</v>
      </c>
      <c r="AN1640" t="s">
        <v>324</v>
      </c>
      <c r="AO1640" t="s">
        <v>324</v>
      </c>
      <c r="AP1640">
        <v>0</v>
      </c>
      <c r="AQ1640" t="s">
        <v>324</v>
      </c>
      <c r="AR1640" t="s">
        <v>324</v>
      </c>
      <c r="AS1640" t="s">
        <v>324</v>
      </c>
      <c r="AT1640" t="s">
        <v>324</v>
      </c>
      <c r="AU1640">
        <v>0</v>
      </c>
      <c r="AV1640" t="s">
        <v>324</v>
      </c>
      <c r="AW1640" t="s">
        <v>324</v>
      </c>
      <c r="AX1640" t="s">
        <v>324</v>
      </c>
      <c r="AY1640" t="s">
        <v>324</v>
      </c>
      <c r="AZ1640">
        <v>0</v>
      </c>
      <c r="BA1640" t="s">
        <v>324</v>
      </c>
      <c r="BB1640" t="s">
        <v>324</v>
      </c>
      <c r="BC1640" t="s">
        <v>324</v>
      </c>
      <c r="BD1640" t="s">
        <v>324</v>
      </c>
      <c r="BE1640">
        <v>0</v>
      </c>
      <c r="BF1640" t="s">
        <v>324</v>
      </c>
      <c r="BG1640" t="s">
        <v>324</v>
      </c>
      <c r="BH1640" t="s">
        <v>324</v>
      </c>
      <c r="BI1640" t="s">
        <v>324</v>
      </c>
      <c r="BJ1640">
        <v>0</v>
      </c>
      <c r="BK1640" t="s">
        <v>324</v>
      </c>
      <c r="BL1640" t="s">
        <v>324</v>
      </c>
      <c r="BM1640" t="s">
        <v>324</v>
      </c>
      <c r="BN1640" t="s">
        <v>324</v>
      </c>
      <c r="BO1640">
        <v>0</v>
      </c>
      <c r="BP1640" t="s">
        <v>324</v>
      </c>
      <c r="BQ1640" t="s">
        <v>324</v>
      </c>
      <c r="BR1640" t="s">
        <v>324</v>
      </c>
      <c r="BS1640" t="s">
        <v>324</v>
      </c>
      <c r="BT1640">
        <v>0</v>
      </c>
      <c r="BU1640" t="s">
        <v>324</v>
      </c>
      <c r="BV1640" t="s">
        <v>324</v>
      </c>
      <c r="BW1640" t="s">
        <v>324</v>
      </c>
      <c r="BX1640" t="s">
        <v>324</v>
      </c>
      <c r="BY1640">
        <v>0</v>
      </c>
      <c r="BZ1640" t="s">
        <v>324</v>
      </c>
      <c r="CA1640" t="s">
        <v>324</v>
      </c>
      <c r="CB1640" t="s">
        <v>324</v>
      </c>
      <c r="CC1640" t="s">
        <v>324</v>
      </c>
      <c r="CD1640">
        <v>0</v>
      </c>
      <c r="CE1640" t="s">
        <v>324</v>
      </c>
      <c r="CF1640" t="s">
        <v>324</v>
      </c>
      <c r="CG1640" t="s">
        <v>324</v>
      </c>
      <c r="CH1640" t="s">
        <v>324</v>
      </c>
      <c r="CI1640">
        <v>0</v>
      </c>
      <c r="CJ1640" t="s">
        <v>324</v>
      </c>
      <c r="CK1640" t="s">
        <v>324</v>
      </c>
      <c r="CL1640" t="s">
        <v>324</v>
      </c>
      <c r="CM1640" t="s">
        <v>324</v>
      </c>
      <c r="CN1640">
        <v>0</v>
      </c>
      <c r="CO1640">
        <v>0.38</v>
      </c>
      <c r="CP1640" t="s">
        <v>179</v>
      </c>
      <c r="CQ1640" t="s">
        <v>179</v>
      </c>
      <c r="CR1640">
        <v>0</v>
      </c>
      <c r="CS1640">
        <v>0.38</v>
      </c>
      <c r="CT1640">
        <v>40</v>
      </c>
      <c r="CU1640">
        <v>0</v>
      </c>
      <c r="CV1640">
        <v>0</v>
      </c>
      <c r="CW1640">
        <v>0</v>
      </c>
      <c r="CX1640">
        <v>40</v>
      </c>
      <c r="CY1640">
        <v>27.523</v>
      </c>
      <c r="CZ1640">
        <v>0</v>
      </c>
      <c r="DA1640">
        <v>0</v>
      </c>
      <c r="DB1640">
        <v>0</v>
      </c>
      <c r="DC1640">
        <v>27.523</v>
      </c>
    </row>
    <row r="1641" spans="1:107" x14ac:dyDescent="0.45">
      <c r="A1641">
        <v>2024</v>
      </c>
      <c r="B1641">
        <v>5</v>
      </c>
      <c r="C1641" t="s">
        <v>194</v>
      </c>
      <c r="D1641">
        <v>5860</v>
      </c>
      <c r="E1641" t="s">
        <v>333</v>
      </c>
      <c r="F1641" t="s">
        <v>323</v>
      </c>
      <c r="G1641" t="s">
        <v>247</v>
      </c>
      <c r="H1641">
        <v>0.41399999999999998</v>
      </c>
      <c r="I1641">
        <v>2.3E-2</v>
      </c>
      <c r="J1641">
        <v>0</v>
      </c>
      <c r="K1641">
        <v>0</v>
      </c>
      <c r="L1641">
        <v>0.437</v>
      </c>
      <c r="M1641">
        <v>33</v>
      </c>
      <c r="N1641">
        <v>1</v>
      </c>
      <c r="O1641">
        <v>0</v>
      </c>
      <c r="P1641">
        <v>0</v>
      </c>
      <c r="Q1641">
        <v>34</v>
      </c>
      <c r="R1641" t="s">
        <v>324</v>
      </c>
      <c r="S1641" t="s">
        <v>324</v>
      </c>
      <c r="T1641" t="s">
        <v>324</v>
      </c>
      <c r="U1641" t="s">
        <v>324</v>
      </c>
      <c r="V1641">
        <v>0</v>
      </c>
      <c r="W1641" t="s">
        <v>324</v>
      </c>
      <c r="X1641" t="s">
        <v>324</v>
      </c>
      <c r="Y1641" t="s">
        <v>324</v>
      </c>
      <c r="Z1641" t="s">
        <v>324</v>
      </c>
      <c r="AA1641">
        <v>0</v>
      </c>
      <c r="AB1641">
        <v>15.202999999999999</v>
      </c>
      <c r="AC1641">
        <v>0</v>
      </c>
      <c r="AD1641">
        <v>0</v>
      </c>
      <c r="AE1641">
        <v>0</v>
      </c>
      <c r="AF1641">
        <v>15.202999999999999</v>
      </c>
      <c r="AG1641" t="s">
        <v>324</v>
      </c>
      <c r="AH1641" t="s">
        <v>324</v>
      </c>
      <c r="AI1641" t="s">
        <v>324</v>
      </c>
      <c r="AJ1641" t="s">
        <v>324</v>
      </c>
      <c r="AK1641">
        <v>0</v>
      </c>
      <c r="AL1641" t="s">
        <v>324</v>
      </c>
      <c r="AM1641" t="s">
        <v>324</v>
      </c>
      <c r="AN1641" t="s">
        <v>324</v>
      </c>
      <c r="AO1641" t="s">
        <v>324</v>
      </c>
      <c r="AP1641">
        <v>0</v>
      </c>
      <c r="AQ1641" t="s">
        <v>324</v>
      </c>
      <c r="AR1641" t="s">
        <v>324</v>
      </c>
      <c r="AS1641" t="s">
        <v>324</v>
      </c>
      <c r="AT1641" t="s">
        <v>324</v>
      </c>
      <c r="AU1641">
        <v>0</v>
      </c>
      <c r="AV1641" t="s">
        <v>324</v>
      </c>
      <c r="AW1641" t="s">
        <v>324</v>
      </c>
      <c r="AX1641" t="s">
        <v>324</v>
      </c>
      <c r="AY1641" t="s">
        <v>324</v>
      </c>
      <c r="AZ1641">
        <v>0</v>
      </c>
      <c r="BA1641" t="s">
        <v>324</v>
      </c>
      <c r="BB1641" t="s">
        <v>324</v>
      </c>
      <c r="BC1641" t="s">
        <v>324</v>
      </c>
      <c r="BD1641" t="s">
        <v>324</v>
      </c>
      <c r="BE1641">
        <v>0</v>
      </c>
      <c r="BF1641" t="s">
        <v>324</v>
      </c>
      <c r="BG1641" t="s">
        <v>324</v>
      </c>
      <c r="BH1641" t="s">
        <v>324</v>
      </c>
      <c r="BI1641" t="s">
        <v>324</v>
      </c>
      <c r="BJ1641">
        <v>0</v>
      </c>
      <c r="BK1641" t="s">
        <v>324</v>
      </c>
      <c r="BL1641" t="s">
        <v>324</v>
      </c>
      <c r="BM1641" t="s">
        <v>324</v>
      </c>
      <c r="BN1641" t="s">
        <v>324</v>
      </c>
      <c r="BO1641">
        <v>0</v>
      </c>
      <c r="BP1641" t="s">
        <v>324</v>
      </c>
      <c r="BQ1641" t="s">
        <v>324</v>
      </c>
      <c r="BR1641" t="s">
        <v>324</v>
      </c>
      <c r="BS1641" t="s">
        <v>324</v>
      </c>
      <c r="BT1641">
        <v>0</v>
      </c>
      <c r="BU1641" t="s">
        <v>324</v>
      </c>
      <c r="BV1641" t="s">
        <v>324</v>
      </c>
      <c r="BW1641" t="s">
        <v>324</v>
      </c>
      <c r="BX1641" t="s">
        <v>324</v>
      </c>
      <c r="BY1641">
        <v>0</v>
      </c>
      <c r="BZ1641" t="s">
        <v>324</v>
      </c>
      <c r="CA1641" t="s">
        <v>324</v>
      </c>
      <c r="CB1641" t="s">
        <v>324</v>
      </c>
      <c r="CC1641" t="s">
        <v>324</v>
      </c>
      <c r="CD1641">
        <v>0</v>
      </c>
      <c r="CE1641" t="s">
        <v>324</v>
      </c>
      <c r="CF1641" t="s">
        <v>324</v>
      </c>
      <c r="CG1641" t="s">
        <v>324</v>
      </c>
      <c r="CH1641" t="s">
        <v>324</v>
      </c>
      <c r="CI1641">
        <v>0</v>
      </c>
      <c r="CJ1641" t="s">
        <v>324</v>
      </c>
      <c r="CK1641" t="s">
        <v>324</v>
      </c>
      <c r="CL1641" t="s">
        <v>324</v>
      </c>
      <c r="CM1641" t="s">
        <v>324</v>
      </c>
      <c r="CN1641">
        <v>0</v>
      </c>
      <c r="CO1641">
        <v>0.41399999999999998</v>
      </c>
      <c r="CP1641">
        <v>2.3E-2</v>
      </c>
      <c r="CQ1641" t="s">
        <v>179</v>
      </c>
      <c r="CR1641">
        <v>0</v>
      </c>
      <c r="CS1641">
        <v>0.437</v>
      </c>
      <c r="CT1641">
        <v>33</v>
      </c>
      <c r="CU1641">
        <v>1</v>
      </c>
      <c r="CV1641">
        <v>0</v>
      </c>
      <c r="CW1641">
        <v>0</v>
      </c>
      <c r="CX1641">
        <v>34</v>
      </c>
      <c r="CY1641">
        <v>15.202999999999999</v>
      </c>
      <c r="CZ1641">
        <v>0</v>
      </c>
      <c r="DA1641">
        <v>0</v>
      </c>
      <c r="DB1641">
        <v>0</v>
      </c>
      <c r="DC1641">
        <v>15.202999999999999</v>
      </c>
    </row>
    <row r="1642" spans="1:107" x14ac:dyDescent="0.45">
      <c r="A1642">
        <v>2024</v>
      </c>
      <c r="B1642">
        <v>5</v>
      </c>
      <c r="C1642" t="s">
        <v>194</v>
      </c>
      <c r="D1642">
        <v>13734</v>
      </c>
      <c r="E1642" t="s">
        <v>522</v>
      </c>
      <c r="F1642" t="s">
        <v>323</v>
      </c>
      <c r="G1642" t="s">
        <v>244</v>
      </c>
      <c r="H1642">
        <v>1.8560000000000001</v>
      </c>
      <c r="I1642">
        <v>0.98099999999999998</v>
      </c>
      <c r="J1642">
        <v>0</v>
      </c>
      <c r="K1642">
        <v>0</v>
      </c>
      <c r="L1642">
        <v>2.8370000000000002</v>
      </c>
      <c r="M1642">
        <v>208</v>
      </c>
      <c r="N1642">
        <v>15</v>
      </c>
      <c r="O1642">
        <v>0</v>
      </c>
      <c r="P1642">
        <v>0</v>
      </c>
      <c r="Q1642">
        <v>223</v>
      </c>
      <c r="R1642" t="s">
        <v>324</v>
      </c>
      <c r="S1642" t="s">
        <v>324</v>
      </c>
      <c r="T1642" t="s">
        <v>324</v>
      </c>
      <c r="U1642" t="s">
        <v>324</v>
      </c>
      <c r="V1642">
        <v>0</v>
      </c>
      <c r="W1642" t="s">
        <v>324</v>
      </c>
      <c r="X1642" t="s">
        <v>324</v>
      </c>
      <c r="Y1642" t="s">
        <v>324</v>
      </c>
      <c r="Z1642" t="s">
        <v>324</v>
      </c>
      <c r="AA1642">
        <v>0</v>
      </c>
      <c r="AB1642">
        <v>143.828</v>
      </c>
      <c r="AC1642">
        <v>53.264000000000003</v>
      </c>
      <c r="AD1642">
        <v>0</v>
      </c>
      <c r="AE1642">
        <v>0</v>
      </c>
      <c r="AF1642">
        <v>197.09200000000001</v>
      </c>
      <c r="AG1642" t="s">
        <v>324</v>
      </c>
      <c r="AH1642" t="s">
        <v>324</v>
      </c>
      <c r="AI1642" t="s">
        <v>324</v>
      </c>
      <c r="AJ1642" t="s">
        <v>324</v>
      </c>
      <c r="AK1642">
        <v>0</v>
      </c>
      <c r="AL1642" t="s">
        <v>324</v>
      </c>
      <c r="AM1642" t="s">
        <v>324</v>
      </c>
      <c r="AN1642" t="s">
        <v>324</v>
      </c>
      <c r="AO1642" t="s">
        <v>324</v>
      </c>
      <c r="AP1642">
        <v>0</v>
      </c>
      <c r="AQ1642" t="s">
        <v>324</v>
      </c>
      <c r="AR1642" t="s">
        <v>324</v>
      </c>
      <c r="AS1642" t="s">
        <v>324</v>
      </c>
      <c r="AT1642" t="s">
        <v>324</v>
      </c>
      <c r="AU1642">
        <v>0</v>
      </c>
      <c r="AV1642" t="s">
        <v>324</v>
      </c>
      <c r="AW1642" t="s">
        <v>324</v>
      </c>
      <c r="AX1642" t="s">
        <v>324</v>
      </c>
      <c r="AY1642" t="s">
        <v>324</v>
      </c>
      <c r="AZ1642">
        <v>0</v>
      </c>
      <c r="BA1642" t="s">
        <v>324</v>
      </c>
      <c r="BB1642" t="s">
        <v>324</v>
      </c>
      <c r="BC1642" t="s">
        <v>324</v>
      </c>
      <c r="BD1642" t="s">
        <v>324</v>
      </c>
      <c r="BE1642">
        <v>0</v>
      </c>
      <c r="BF1642" t="s">
        <v>324</v>
      </c>
      <c r="BG1642" t="s">
        <v>324</v>
      </c>
      <c r="BH1642" t="s">
        <v>324</v>
      </c>
      <c r="BI1642" t="s">
        <v>324</v>
      </c>
      <c r="BJ1642">
        <v>0</v>
      </c>
      <c r="BK1642">
        <v>0.01</v>
      </c>
      <c r="BL1642">
        <v>0</v>
      </c>
      <c r="BM1642">
        <v>0</v>
      </c>
      <c r="BN1642">
        <v>0</v>
      </c>
      <c r="BO1642">
        <v>0.01</v>
      </c>
      <c r="BP1642">
        <v>1</v>
      </c>
      <c r="BQ1642">
        <v>0</v>
      </c>
      <c r="BR1642">
        <v>0</v>
      </c>
      <c r="BS1642">
        <v>0</v>
      </c>
      <c r="BT1642">
        <v>1</v>
      </c>
      <c r="BU1642">
        <v>0</v>
      </c>
      <c r="BV1642">
        <v>0</v>
      </c>
      <c r="BW1642">
        <v>0</v>
      </c>
      <c r="BX1642">
        <v>0</v>
      </c>
      <c r="BY1642">
        <v>0</v>
      </c>
      <c r="BZ1642" t="s">
        <v>324</v>
      </c>
      <c r="CA1642" t="s">
        <v>324</v>
      </c>
      <c r="CB1642" t="s">
        <v>324</v>
      </c>
      <c r="CC1642" t="s">
        <v>324</v>
      </c>
      <c r="CD1642">
        <v>0</v>
      </c>
      <c r="CE1642" t="s">
        <v>324</v>
      </c>
      <c r="CF1642" t="s">
        <v>324</v>
      </c>
      <c r="CG1642" t="s">
        <v>324</v>
      </c>
      <c r="CH1642" t="s">
        <v>324</v>
      </c>
      <c r="CI1642">
        <v>0</v>
      </c>
      <c r="CJ1642" t="s">
        <v>324</v>
      </c>
      <c r="CK1642" t="s">
        <v>324</v>
      </c>
      <c r="CL1642" t="s">
        <v>324</v>
      </c>
      <c r="CM1642" t="s">
        <v>324</v>
      </c>
      <c r="CN1642">
        <v>0</v>
      </c>
      <c r="CO1642">
        <v>1.8660000000000001</v>
      </c>
      <c r="CP1642">
        <v>0.98099999999999998</v>
      </c>
      <c r="CQ1642" t="s">
        <v>179</v>
      </c>
      <c r="CR1642">
        <v>0</v>
      </c>
      <c r="CS1642">
        <v>2.847</v>
      </c>
      <c r="CT1642">
        <v>209</v>
      </c>
      <c r="CU1642">
        <v>15</v>
      </c>
      <c r="CV1642">
        <v>0</v>
      </c>
      <c r="CW1642">
        <v>0</v>
      </c>
      <c r="CX1642">
        <v>224</v>
      </c>
      <c r="CY1642">
        <v>143.828</v>
      </c>
      <c r="CZ1642">
        <v>53.264000000000003</v>
      </c>
      <c r="DA1642">
        <v>0</v>
      </c>
      <c r="DB1642">
        <v>0</v>
      </c>
      <c r="DC1642">
        <v>197.09200000000001</v>
      </c>
    </row>
    <row r="1643" spans="1:107" x14ac:dyDescent="0.45">
      <c r="A1643">
        <v>2024</v>
      </c>
      <c r="B1643">
        <v>5</v>
      </c>
      <c r="C1643" t="s">
        <v>194</v>
      </c>
      <c r="D1643">
        <v>14062</v>
      </c>
      <c r="E1643" t="s">
        <v>523</v>
      </c>
      <c r="F1643" t="s">
        <v>323</v>
      </c>
      <c r="G1643" t="s">
        <v>244</v>
      </c>
      <c r="H1643">
        <v>6.758</v>
      </c>
      <c r="I1643">
        <v>0.26</v>
      </c>
      <c r="J1643" t="s">
        <v>324</v>
      </c>
      <c r="K1643" t="s">
        <v>324</v>
      </c>
      <c r="L1643">
        <v>7.0179999999999998</v>
      </c>
      <c r="M1643">
        <v>774</v>
      </c>
      <c r="N1643">
        <v>8</v>
      </c>
      <c r="O1643" t="s">
        <v>324</v>
      </c>
      <c r="P1643" t="s">
        <v>324</v>
      </c>
      <c r="Q1643">
        <v>782</v>
      </c>
      <c r="R1643" t="s">
        <v>324</v>
      </c>
      <c r="S1643" t="s">
        <v>324</v>
      </c>
      <c r="T1643" t="s">
        <v>324</v>
      </c>
      <c r="U1643" t="s">
        <v>324</v>
      </c>
      <c r="V1643">
        <v>0</v>
      </c>
      <c r="W1643" t="s">
        <v>324</v>
      </c>
      <c r="X1643" t="s">
        <v>324</v>
      </c>
      <c r="Y1643" t="s">
        <v>324</v>
      </c>
      <c r="Z1643" t="s">
        <v>324</v>
      </c>
      <c r="AA1643">
        <v>0</v>
      </c>
      <c r="AB1643" t="s">
        <v>324</v>
      </c>
      <c r="AC1643" t="s">
        <v>324</v>
      </c>
      <c r="AD1643" t="s">
        <v>324</v>
      </c>
      <c r="AE1643" t="s">
        <v>324</v>
      </c>
      <c r="AF1643">
        <v>0</v>
      </c>
      <c r="AG1643" t="s">
        <v>324</v>
      </c>
      <c r="AH1643" t="s">
        <v>324</v>
      </c>
      <c r="AI1643" t="s">
        <v>324</v>
      </c>
      <c r="AJ1643" t="s">
        <v>324</v>
      </c>
      <c r="AK1643">
        <v>0</v>
      </c>
      <c r="AL1643" t="s">
        <v>324</v>
      </c>
      <c r="AM1643" t="s">
        <v>324</v>
      </c>
      <c r="AN1643" t="s">
        <v>324</v>
      </c>
      <c r="AO1643" t="s">
        <v>324</v>
      </c>
      <c r="AP1643">
        <v>0</v>
      </c>
      <c r="AQ1643" t="s">
        <v>324</v>
      </c>
      <c r="AR1643" t="s">
        <v>324</v>
      </c>
      <c r="AS1643" t="s">
        <v>324</v>
      </c>
      <c r="AT1643" t="s">
        <v>324</v>
      </c>
      <c r="AU1643">
        <v>0</v>
      </c>
      <c r="AV1643" t="s">
        <v>324</v>
      </c>
      <c r="AW1643" t="s">
        <v>324</v>
      </c>
      <c r="AX1643" t="s">
        <v>324</v>
      </c>
      <c r="AY1643" t="s">
        <v>324</v>
      </c>
      <c r="AZ1643">
        <v>0</v>
      </c>
      <c r="BA1643" t="s">
        <v>324</v>
      </c>
      <c r="BB1643" t="s">
        <v>324</v>
      </c>
      <c r="BC1643" t="s">
        <v>324</v>
      </c>
      <c r="BD1643" t="s">
        <v>324</v>
      </c>
      <c r="BE1643">
        <v>0</v>
      </c>
      <c r="BF1643" t="s">
        <v>324</v>
      </c>
      <c r="BG1643" t="s">
        <v>324</v>
      </c>
      <c r="BH1643" t="s">
        <v>324</v>
      </c>
      <c r="BI1643" t="s">
        <v>324</v>
      </c>
      <c r="BJ1643">
        <v>0</v>
      </c>
      <c r="BK1643">
        <v>0.122</v>
      </c>
      <c r="BL1643" t="s">
        <v>324</v>
      </c>
      <c r="BM1643" t="s">
        <v>324</v>
      </c>
      <c r="BN1643" t="s">
        <v>324</v>
      </c>
      <c r="BO1643">
        <v>0.122</v>
      </c>
      <c r="BP1643">
        <v>14</v>
      </c>
      <c r="BQ1643" t="s">
        <v>324</v>
      </c>
      <c r="BR1643" t="s">
        <v>324</v>
      </c>
      <c r="BS1643" t="s">
        <v>324</v>
      </c>
      <c r="BT1643">
        <v>14</v>
      </c>
      <c r="BU1643" t="s">
        <v>324</v>
      </c>
      <c r="BV1643" t="s">
        <v>324</v>
      </c>
      <c r="BW1643" t="s">
        <v>324</v>
      </c>
      <c r="BX1643" t="s">
        <v>324</v>
      </c>
      <c r="BY1643">
        <v>0</v>
      </c>
      <c r="BZ1643" t="s">
        <v>324</v>
      </c>
      <c r="CA1643" t="s">
        <v>324</v>
      </c>
      <c r="CB1643">
        <v>1.2999999999999999E-2</v>
      </c>
      <c r="CC1643" t="s">
        <v>324</v>
      </c>
      <c r="CD1643">
        <v>1.2999999999999999E-2</v>
      </c>
      <c r="CE1643" t="s">
        <v>324</v>
      </c>
      <c r="CF1643" t="s">
        <v>324</v>
      </c>
      <c r="CG1643">
        <v>3</v>
      </c>
      <c r="CH1643" t="s">
        <v>324</v>
      </c>
      <c r="CI1643">
        <v>3</v>
      </c>
      <c r="CJ1643" t="s">
        <v>324</v>
      </c>
      <c r="CK1643" t="s">
        <v>324</v>
      </c>
      <c r="CL1643" t="s">
        <v>324</v>
      </c>
      <c r="CM1643" t="s">
        <v>324</v>
      </c>
      <c r="CN1643">
        <v>0</v>
      </c>
      <c r="CO1643">
        <v>6.88</v>
      </c>
      <c r="CP1643">
        <v>0.26</v>
      </c>
      <c r="CQ1643">
        <v>1.2999999999999999E-2</v>
      </c>
      <c r="CR1643">
        <v>0</v>
      </c>
      <c r="CS1643">
        <v>7.1529999999999996</v>
      </c>
      <c r="CT1643">
        <v>788</v>
      </c>
      <c r="CU1643">
        <v>8</v>
      </c>
      <c r="CV1643">
        <v>3</v>
      </c>
      <c r="CW1643">
        <v>0</v>
      </c>
      <c r="CX1643">
        <v>799</v>
      </c>
      <c r="CY1643">
        <v>0</v>
      </c>
      <c r="CZ1643">
        <v>0</v>
      </c>
      <c r="DA1643">
        <v>0</v>
      </c>
      <c r="DB1643">
        <v>0</v>
      </c>
      <c r="DC1643">
        <v>0</v>
      </c>
    </row>
    <row r="1644" spans="1:107" x14ac:dyDescent="0.45">
      <c r="A1644">
        <v>2024</v>
      </c>
      <c r="B1644">
        <v>5</v>
      </c>
      <c r="C1644" t="s">
        <v>194</v>
      </c>
      <c r="D1644">
        <v>14063</v>
      </c>
      <c r="E1644" t="s">
        <v>336</v>
      </c>
      <c r="F1644" t="s">
        <v>323</v>
      </c>
      <c r="G1644" t="s">
        <v>244</v>
      </c>
      <c r="H1644">
        <v>55.026000000000003</v>
      </c>
      <c r="I1644">
        <v>11.09</v>
      </c>
      <c r="J1644">
        <v>0.48799999999999999</v>
      </c>
      <c r="K1644">
        <v>0</v>
      </c>
      <c r="L1644">
        <v>66.603999999999999</v>
      </c>
      <c r="M1644">
        <v>7827</v>
      </c>
      <c r="N1644">
        <v>204</v>
      </c>
      <c r="O1644">
        <v>4</v>
      </c>
      <c r="P1644">
        <v>0</v>
      </c>
      <c r="Q1644">
        <v>8035</v>
      </c>
      <c r="R1644">
        <v>10.32</v>
      </c>
      <c r="S1644">
        <v>14.75</v>
      </c>
      <c r="T1644">
        <v>0.63600000000000001</v>
      </c>
      <c r="U1644">
        <v>0</v>
      </c>
      <c r="V1644">
        <v>25.706</v>
      </c>
      <c r="W1644">
        <v>2909</v>
      </c>
      <c r="X1644">
        <v>1771</v>
      </c>
      <c r="Y1644">
        <v>23</v>
      </c>
      <c r="Z1644">
        <v>0</v>
      </c>
      <c r="AA1644">
        <v>4703</v>
      </c>
      <c r="AB1644">
        <v>0</v>
      </c>
      <c r="AC1644">
        <v>0</v>
      </c>
      <c r="AD1644">
        <v>0</v>
      </c>
      <c r="AE1644">
        <v>0</v>
      </c>
      <c r="AF1644">
        <v>0</v>
      </c>
      <c r="AG1644">
        <v>0</v>
      </c>
      <c r="AH1644">
        <v>0</v>
      </c>
      <c r="AI1644">
        <v>0</v>
      </c>
      <c r="AJ1644">
        <v>0</v>
      </c>
      <c r="AK1644">
        <v>0</v>
      </c>
      <c r="AL1644">
        <v>0</v>
      </c>
      <c r="AM1644">
        <v>0</v>
      </c>
      <c r="AN1644">
        <v>0</v>
      </c>
      <c r="AO1644">
        <v>0</v>
      </c>
      <c r="AP1644">
        <v>0</v>
      </c>
      <c r="AQ1644">
        <v>0</v>
      </c>
      <c r="AR1644">
        <v>0</v>
      </c>
      <c r="AS1644">
        <v>0</v>
      </c>
      <c r="AT1644">
        <v>0</v>
      </c>
      <c r="AU1644">
        <v>0</v>
      </c>
      <c r="AV1644">
        <v>0</v>
      </c>
      <c r="AW1644">
        <v>0</v>
      </c>
      <c r="AX1644">
        <v>0</v>
      </c>
      <c r="AY1644">
        <v>0</v>
      </c>
      <c r="AZ1644">
        <v>0</v>
      </c>
      <c r="BA1644">
        <v>0</v>
      </c>
      <c r="BB1644">
        <v>0</v>
      </c>
      <c r="BC1644">
        <v>0</v>
      </c>
      <c r="BD1644">
        <v>0</v>
      </c>
      <c r="BE1644">
        <v>0</v>
      </c>
      <c r="BF1644">
        <v>0</v>
      </c>
      <c r="BG1644">
        <v>0</v>
      </c>
      <c r="BH1644">
        <v>0</v>
      </c>
      <c r="BI1644">
        <v>0</v>
      </c>
      <c r="BJ1644">
        <v>0</v>
      </c>
      <c r="BK1644">
        <v>0.125</v>
      </c>
      <c r="BL1644">
        <v>0.40500000000000003</v>
      </c>
      <c r="BM1644">
        <v>0</v>
      </c>
      <c r="BN1644">
        <v>0</v>
      </c>
      <c r="BO1644">
        <v>0.53</v>
      </c>
      <c r="BP1644">
        <v>20</v>
      </c>
      <c r="BQ1644">
        <v>7</v>
      </c>
      <c r="BR1644">
        <v>0</v>
      </c>
      <c r="BS1644">
        <v>0</v>
      </c>
      <c r="BT1644">
        <v>27</v>
      </c>
      <c r="BU1644">
        <v>0</v>
      </c>
      <c r="BV1644">
        <v>0</v>
      </c>
      <c r="BW1644">
        <v>0</v>
      </c>
      <c r="BX1644">
        <v>0</v>
      </c>
      <c r="BY1644">
        <v>0</v>
      </c>
      <c r="BZ1644">
        <v>0</v>
      </c>
      <c r="CA1644">
        <v>0</v>
      </c>
      <c r="CB1644">
        <v>0</v>
      </c>
      <c r="CC1644">
        <v>0</v>
      </c>
      <c r="CD1644">
        <v>0</v>
      </c>
      <c r="CE1644">
        <v>0</v>
      </c>
      <c r="CF1644">
        <v>0</v>
      </c>
      <c r="CG1644">
        <v>0</v>
      </c>
      <c r="CH1644">
        <v>0</v>
      </c>
      <c r="CI1644">
        <v>0</v>
      </c>
      <c r="CJ1644">
        <v>0</v>
      </c>
      <c r="CK1644">
        <v>0</v>
      </c>
      <c r="CL1644">
        <v>0</v>
      </c>
      <c r="CM1644">
        <v>0</v>
      </c>
      <c r="CN1644">
        <v>0</v>
      </c>
      <c r="CO1644">
        <v>65.471000000000004</v>
      </c>
      <c r="CP1644">
        <v>26.245000000000001</v>
      </c>
      <c r="CQ1644">
        <v>1.1240000000000001</v>
      </c>
      <c r="CR1644">
        <v>0</v>
      </c>
      <c r="CS1644">
        <v>92.84</v>
      </c>
      <c r="CT1644">
        <v>10756</v>
      </c>
      <c r="CU1644">
        <v>1982</v>
      </c>
      <c r="CV1644">
        <v>27</v>
      </c>
      <c r="CW1644">
        <v>0</v>
      </c>
      <c r="CX1644">
        <v>12765</v>
      </c>
      <c r="CY1644">
        <v>0</v>
      </c>
      <c r="CZ1644">
        <v>0</v>
      </c>
      <c r="DA1644">
        <v>0</v>
      </c>
      <c r="DB1644">
        <v>0</v>
      </c>
      <c r="DC1644">
        <v>0</v>
      </c>
    </row>
    <row r="1645" spans="1:107" x14ac:dyDescent="0.45">
      <c r="A1645">
        <v>2024</v>
      </c>
      <c r="B1645">
        <v>5</v>
      </c>
      <c r="C1645" t="s">
        <v>194</v>
      </c>
      <c r="D1645">
        <v>15474</v>
      </c>
      <c r="E1645" t="s">
        <v>524</v>
      </c>
      <c r="F1645" t="s">
        <v>323</v>
      </c>
      <c r="G1645" t="s">
        <v>244</v>
      </c>
      <c r="H1645">
        <v>25.18</v>
      </c>
      <c r="I1645">
        <v>1.5269999999999999</v>
      </c>
      <c r="J1645">
        <v>0.86299999999999999</v>
      </c>
      <c r="K1645" t="s">
        <v>324</v>
      </c>
      <c r="L1645">
        <v>27.57</v>
      </c>
      <c r="M1645">
        <v>3708</v>
      </c>
      <c r="N1645">
        <v>69</v>
      </c>
      <c r="O1645">
        <v>5</v>
      </c>
      <c r="P1645" t="s">
        <v>324</v>
      </c>
      <c r="Q1645">
        <v>3782</v>
      </c>
      <c r="R1645" t="s">
        <v>324</v>
      </c>
      <c r="S1645" t="s">
        <v>324</v>
      </c>
      <c r="T1645" t="s">
        <v>324</v>
      </c>
      <c r="U1645" t="s">
        <v>324</v>
      </c>
      <c r="V1645">
        <v>0</v>
      </c>
      <c r="W1645" t="s">
        <v>324</v>
      </c>
      <c r="X1645" t="s">
        <v>324</v>
      </c>
      <c r="Y1645" t="s">
        <v>324</v>
      </c>
      <c r="Z1645" t="s">
        <v>324</v>
      </c>
      <c r="AA1645">
        <v>0</v>
      </c>
      <c r="AB1645">
        <v>2360.623</v>
      </c>
      <c r="AC1645">
        <v>85.316000000000003</v>
      </c>
      <c r="AD1645">
        <v>9.1850000000000005</v>
      </c>
      <c r="AE1645" t="s">
        <v>324</v>
      </c>
      <c r="AF1645">
        <v>2455.1239999999998</v>
      </c>
      <c r="AG1645">
        <v>1.3180000000000001</v>
      </c>
      <c r="AH1645">
        <v>1.4999999999999999E-2</v>
      </c>
      <c r="AI1645" t="s">
        <v>324</v>
      </c>
      <c r="AJ1645" t="s">
        <v>324</v>
      </c>
      <c r="AK1645">
        <v>1.333</v>
      </c>
      <c r="AL1645">
        <v>192</v>
      </c>
      <c r="AM1645">
        <v>1</v>
      </c>
      <c r="AN1645" t="s">
        <v>324</v>
      </c>
      <c r="AO1645" t="s">
        <v>324</v>
      </c>
      <c r="AP1645">
        <v>193</v>
      </c>
      <c r="AQ1645">
        <v>3.056</v>
      </c>
      <c r="AR1645">
        <v>2.7E-2</v>
      </c>
      <c r="AS1645" t="s">
        <v>324</v>
      </c>
      <c r="AT1645" t="s">
        <v>324</v>
      </c>
      <c r="AU1645">
        <v>3.0830000000000002</v>
      </c>
      <c r="AV1645">
        <v>2.1000000000000001E-2</v>
      </c>
      <c r="AW1645" t="s">
        <v>324</v>
      </c>
      <c r="AX1645" t="s">
        <v>324</v>
      </c>
      <c r="AY1645" t="s">
        <v>324</v>
      </c>
      <c r="AZ1645">
        <v>2.1000000000000001E-2</v>
      </c>
      <c r="BA1645">
        <v>3</v>
      </c>
      <c r="BB1645" t="s">
        <v>324</v>
      </c>
      <c r="BC1645" t="s">
        <v>324</v>
      </c>
      <c r="BD1645" t="s">
        <v>324</v>
      </c>
      <c r="BE1645">
        <v>3</v>
      </c>
      <c r="BF1645">
        <v>4.8000000000000001E-2</v>
      </c>
      <c r="BG1645" t="s">
        <v>324</v>
      </c>
      <c r="BH1645" t="s">
        <v>324</v>
      </c>
      <c r="BI1645" t="s">
        <v>324</v>
      </c>
      <c r="BJ1645">
        <v>4.8000000000000001E-2</v>
      </c>
      <c r="BK1645">
        <v>2.9000000000000001E-2</v>
      </c>
      <c r="BL1645" t="s">
        <v>324</v>
      </c>
      <c r="BM1645" t="s">
        <v>324</v>
      </c>
      <c r="BN1645" t="s">
        <v>324</v>
      </c>
      <c r="BO1645">
        <v>2.9000000000000001E-2</v>
      </c>
      <c r="BP1645">
        <v>9</v>
      </c>
      <c r="BQ1645" t="s">
        <v>324</v>
      </c>
      <c r="BR1645" t="s">
        <v>324</v>
      </c>
      <c r="BS1645" t="s">
        <v>324</v>
      </c>
      <c r="BT1645">
        <v>9</v>
      </c>
      <c r="BU1645">
        <v>0.70899999999999996</v>
      </c>
      <c r="BV1645" t="s">
        <v>324</v>
      </c>
      <c r="BW1645" t="s">
        <v>324</v>
      </c>
      <c r="BX1645" t="s">
        <v>324</v>
      </c>
      <c r="BY1645">
        <v>0.70899999999999996</v>
      </c>
      <c r="BZ1645">
        <v>0.01</v>
      </c>
      <c r="CA1645" t="s">
        <v>324</v>
      </c>
      <c r="CB1645" t="s">
        <v>324</v>
      </c>
      <c r="CC1645" t="s">
        <v>324</v>
      </c>
      <c r="CD1645">
        <v>0.01</v>
      </c>
      <c r="CE1645">
        <v>1</v>
      </c>
      <c r="CF1645" t="s">
        <v>324</v>
      </c>
      <c r="CG1645" t="s">
        <v>324</v>
      </c>
      <c r="CH1645" t="s">
        <v>324</v>
      </c>
      <c r="CI1645">
        <v>1</v>
      </c>
      <c r="CJ1645">
        <v>1.3280000000000001</v>
      </c>
      <c r="CK1645" t="s">
        <v>324</v>
      </c>
      <c r="CL1645" t="s">
        <v>324</v>
      </c>
      <c r="CM1645" t="s">
        <v>324</v>
      </c>
      <c r="CN1645">
        <v>1.3280000000000001</v>
      </c>
      <c r="CO1645">
        <v>25.219000000000001</v>
      </c>
      <c r="CP1645">
        <v>1.5269999999999999</v>
      </c>
      <c r="CQ1645">
        <v>0.86299999999999999</v>
      </c>
      <c r="CR1645">
        <v>0</v>
      </c>
      <c r="CS1645">
        <v>27.609000000000002</v>
      </c>
      <c r="CT1645">
        <v>3718</v>
      </c>
      <c r="CU1645">
        <v>69</v>
      </c>
      <c r="CV1645">
        <v>5</v>
      </c>
      <c r="CW1645">
        <v>0</v>
      </c>
      <c r="CX1645">
        <v>3792</v>
      </c>
      <c r="CY1645">
        <v>2362.66</v>
      </c>
      <c r="CZ1645">
        <v>85.316000000000003</v>
      </c>
      <c r="DA1645">
        <v>9.1850000000000005</v>
      </c>
      <c r="DB1645">
        <v>0</v>
      </c>
      <c r="DC1645">
        <v>2457.1610000000001</v>
      </c>
    </row>
    <row r="1646" spans="1:107" x14ac:dyDescent="0.45">
      <c r="A1646">
        <v>2024</v>
      </c>
      <c r="B1646">
        <v>5</v>
      </c>
      <c r="C1646" t="s">
        <v>194</v>
      </c>
      <c r="D1646">
        <v>19785</v>
      </c>
      <c r="E1646" t="s">
        <v>525</v>
      </c>
      <c r="F1646" t="s">
        <v>323</v>
      </c>
      <c r="G1646" t="s">
        <v>244</v>
      </c>
      <c r="H1646">
        <v>2</v>
      </c>
      <c r="I1646" t="s">
        <v>324</v>
      </c>
      <c r="J1646" t="s">
        <v>324</v>
      </c>
      <c r="K1646" t="s">
        <v>324</v>
      </c>
      <c r="L1646">
        <v>2</v>
      </c>
      <c r="M1646">
        <v>212</v>
      </c>
      <c r="N1646" t="s">
        <v>324</v>
      </c>
      <c r="O1646" t="s">
        <v>324</v>
      </c>
      <c r="P1646" t="s">
        <v>324</v>
      </c>
      <c r="Q1646">
        <v>212</v>
      </c>
      <c r="R1646" t="s">
        <v>324</v>
      </c>
      <c r="S1646" t="s">
        <v>324</v>
      </c>
      <c r="T1646" t="s">
        <v>324</v>
      </c>
      <c r="U1646" t="s">
        <v>324</v>
      </c>
      <c r="V1646">
        <v>0</v>
      </c>
      <c r="W1646" t="s">
        <v>324</v>
      </c>
      <c r="X1646" t="s">
        <v>324</v>
      </c>
      <c r="Y1646" t="s">
        <v>324</v>
      </c>
      <c r="Z1646" t="s">
        <v>324</v>
      </c>
      <c r="AA1646">
        <v>0</v>
      </c>
      <c r="AB1646" t="s">
        <v>324</v>
      </c>
      <c r="AC1646" t="s">
        <v>324</v>
      </c>
      <c r="AD1646" t="s">
        <v>324</v>
      </c>
      <c r="AE1646" t="s">
        <v>324</v>
      </c>
      <c r="AF1646">
        <v>0</v>
      </c>
      <c r="AG1646" t="s">
        <v>324</v>
      </c>
      <c r="AH1646" t="s">
        <v>324</v>
      </c>
      <c r="AI1646" t="s">
        <v>324</v>
      </c>
      <c r="AJ1646" t="s">
        <v>324</v>
      </c>
      <c r="AK1646">
        <v>0</v>
      </c>
      <c r="AL1646" t="s">
        <v>324</v>
      </c>
      <c r="AM1646" t="s">
        <v>324</v>
      </c>
      <c r="AN1646" t="s">
        <v>324</v>
      </c>
      <c r="AO1646" t="s">
        <v>324</v>
      </c>
      <c r="AP1646">
        <v>0</v>
      </c>
      <c r="AQ1646" t="s">
        <v>324</v>
      </c>
      <c r="AR1646" t="s">
        <v>324</v>
      </c>
      <c r="AS1646" t="s">
        <v>324</v>
      </c>
      <c r="AT1646" t="s">
        <v>324</v>
      </c>
      <c r="AU1646">
        <v>0</v>
      </c>
      <c r="AV1646" t="s">
        <v>324</v>
      </c>
      <c r="AW1646" t="s">
        <v>324</v>
      </c>
      <c r="AX1646" t="s">
        <v>324</v>
      </c>
      <c r="AY1646" t="s">
        <v>324</v>
      </c>
      <c r="AZ1646">
        <v>0</v>
      </c>
      <c r="BA1646" t="s">
        <v>324</v>
      </c>
      <c r="BB1646" t="s">
        <v>324</v>
      </c>
      <c r="BC1646" t="s">
        <v>324</v>
      </c>
      <c r="BD1646" t="s">
        <v>324</v>
      </c>
      <c r="BE1646">
        <v>0</v>
      </c>
      <c r="BF1646" t="s">
        <v>324</v>
      </c>
      <c r="BG1646" t="s">
        <v>324</v>
      </c>
      <c r="BH1646" t="s">
        <v>324</v>
      </c>
      <c r="BI1646" t="s">
        <v>324</v>
      </c>
      <c r="BJ1646">
        <v>0</v>
      </c>
      <c r="BK1646" t="s">
        <v>324</v>
      </c>
      <c r="BL1646" t="s">
        <v>324</v>
      </c>
      <c r="BM1646" t="s">
        <v>324</v>
      </c>
      <c r="BN1646" t="s">
        <v>324</v>
      </c>
      <c r="BO1646">
        <v>0</v>
      </c>
      <c r="BP1646" t="s">
        <v>324</v>
      </c>
      <c r="BQ1646" t="s">
        <v>324</v>
      </c>
      <c r="BR1646" t="s">
        <v>324</v>
      </c>
      <c r="BS1646" t="s">
        <v>324</v>
      </c>
      <c r="BT1646">
        <v>0</v>
      </c>
      <c r="BU1646" t="s">
        <v>324</v>
      </c>
      <c r="BV1646" t="s">
        <v>324</v>
      </c>
      <c r="BW1646" t="s">
        <v>324</v>
      </c>
      <c r="BX1646" t="s">
        <v>324</v>
      </c>
      <c r="BY1646">
        <v>0</v>
      </c>
      <c r="BZ1646" t="s">
        <v>324</v>
      </c>
      <c r="CA1646" t="s">
        <v>324</v>
      </c>
      <c r="CB1646" t="s">
        <v>324</v>
      </c>
      <c r="CC1646" t="s">
        <v>324</v>
      </c>
      <c r="CD1646">
        <v>0</v>
      </c>
      <c r="CE1646" t="s">
        <v>324</v>
      </c>
      <c r="CF1646" t="s">
        <v>324</v>
      </c>
      <c r="CG1646" t="s">
        <v>324</v>
      </c>
      <c r="CH1646" t="s">
        <v>324</v>
      </c>
      <c r="CI1646">
        <v>0</v>
      </c>
      <c r="CJ1646" t="s">
        <v>324</v>
      </c>
      <c r="CK1646" t="s">
        <v>324</v>
      </c>
      <c r="CL1646" t="s">
        <v>324</v>
      </c>
      <c r="CM1646" t="s">
        <v>324</v>
      </c>
      <c r="CN1646">
        <v>0</v>
      </c>
      <c r="CO1646">
        <v>2</v>
      </c>
      <c r="CP1646" t="s">
        <v>179</v>
      </c>
      <c r="CQ1646" t="s">
        <v>179</v>
      </c>
      <c r="CR1646">
        <v>0</v>
      </c>
      <c r="CS1646">
        <v>2</v>
      </c>
      <c r="CT1646">
        <v>212</v>
      </c>
      <c r="CU1646">
        <v>0</v>
      </c>
      <c r="CV1646">
        <v>0</v>
      </c>
      <c r="CW1646">
        <v>0</v>
      </c>
      <c r="CX1646">
        <v>212</v>
      </c>
      <c r="CY1646">
        <v>0</v>
      </c>
      <c r="CZ1646">
        <v>0</v>
      </c>
      <c r="DA1646">
        <v>0</v>
      </c>
      <c r="DB1646">
        <v>0</v>
      </c>
      <c r="DC1646">
        <v>0</v>
      </c>
    </row>
    <row r="1647" spans="1:107" x14ac:dyDescent="0.45">
      <c r="A1647">
        <v>2024</v>
      </c>
      <c r="B1647">
        <v>5</v>
      </c>
      <c r="C1647" t="s">
        <v>194</v>
      </c>
      <c r="D1647">
        <v>99999</v>
      </c>
      <c r="E1647" t="s">
        <v>329</v>
      </c>
      <c r="F1647" t="s">
        <v>323</v>
      </c>
      <c r="H1647">
        <v>8.0009999999999994</v>
      </c>
      <c r="I1647">
        <v>1.2829999999999999</v>
      </c>
      <c r="J1647">
        <v>0</v>
      </c>
      <c r="K1647">
        <v>0</v>
      </c>
      <c r="L1647">
        <v>9.2840000000000007</v>
      </c>
      <c r="M1647" t="s">
        <v>324</v>
      </c>
      <c r="N1647" t="s">
        <v>324</v>
      </c>
      <c r="O1647" t="s">
        <v>324</v>
      </c>
      <c r="P1647" t="s">
        <v>324</v>
      </c>
      <c r="Q1647" t="s">
        <v>324</v>
      </c>
      <c r="R1647" t="s">
        <v>324</v>
      </c>
      <c r="S1647" t="s">
        <v>324</v>
      </c>
      <c r="T1647" t="s">
        <v>324</v>
      </c>
      <c r="U1647" t="s">
        <v>324</v>
      </c>
      <c r="V1647">
        <v>0</v>
      </c>
      <c r="W1647" t="s">
        <v>324</v>
      </c>
      <c r="X1647" t="s">
        <v>324</v>
      </c>
      <c r="Y1647" t="s">
        <v>324</v>
      </c>
      <c r="Z1647" t="s">
        <v>324</v>
      </c>
      <c r="AA1647" t="s">
        <v>324</v>
      </c>
      <c r="AB1647" t="s">
        <v>324</v>
      </c>
      <c r="AC1647" t="s">
        <v>324</v>
      </c>
      <c r="AD1647" t="s">
        <v>324</v>
      </c>
      <c r="AE1647" t="s">
        <v>324</v>
      </c>
      <c r="AF1647" t="s">
        <v>324</v>
      </c>
      <c r="AG1647" t="s">
        <v>324</v>
      </c>
      <c r="AH1647" t="s">
        <v>324</v>
      </c>
      <c r="AI1647" t="s">
        <v>324</v>
      </c>
      <c r="AJ1647" t="s">
        <v>324</v>
      </c>
      <c r="AK1647">
        <v>0</v>
      </c>
      <c r="AL1647" t="s">
        <v>324</v>
      </c>
      <c r="AM1647" t="s">
        <v>324</v>
      </c>
      <c r="AN1647" t="s">
        <v>324</v>
      </c>
      <c r="AO1647" t="s">
        <v>324</v>
      </c>
      <c r="AP1647" t="s">
        <v>324</v>
      </c>
      <c r="AQ1647" t="s">
        <v>324</v>
      </c>
      <c r="AR1647" t="s">
        <v>324</v>
      </c>
      <c r="AS1647" t="s">
        <v>324</v>
      </c>
      <c r="AT1647" t="s">
        <v>324</v>
      </c>
      <c r="AU1647" t="s">
        <v>324</v>
      </c>
      <c r="AV1647" t="s">
        <v>324</v>
      </c>
      <c r="AW1647" t="s">
        <v>324</v>
      </c>
      <c r="AX1647" t="s">
        <v>324</v>
      </c>
      <c r="AY1647" t="s">
        <v>324</v>
      </c>
      <c r="AZ1647">
        <v>0</v>
      </c>
      <c r="BA1647" t="s">
        <v>324</v>
      </c>
      <c r="BB1647" t="s">
        <v>324</v>
      </c>
      <c r="BC1647" t="s">
        <v>324</v>
      </c>
      <c r="BD1647" t="s">
        <v>324</v>
      </c>
      <c r="BE1647" t="s">
        <v>324</v>
      </c>
      <c r="BF1647" t="s">
        <v>324</v>
      </c>
      <c r="BG1647" t="s">
        <v>324</v>
      </c>
      <c r="BH1647" t="s">
        <v>324</v>
      </c>
      <c r="BI1647" t="s">
        <v>324</v>
      </c>
      <c r="BJ1647" t="s">
        <v>324</v>
      </c>
      <c r="BK1647" t="s">
        <v>324</v>
      </c>
      <c r="BL1647" t="s">
        <v>324</v>
      </c>
      <c r="BM1647" t="s">
        <v>324</v>
      </c>
      <c r="BN1647" t="s">
        <v>324</v>
      </c>
      <c r="BO1647" t="s">
        <v>324</v>
      </c>
      <c r="BP1647" t="s">
        <v>324</v>
      </c>
      <c r="BQ1647" t="s">
        <v>324</v>
      </c>
      <c r="BR1647" t="s">
        <v>324</v>
      </c>
      <c r="BS1647" t="s">
        <v>324</v>
      </c>
      <c r="BT1647" t="s">
        <v>324</v>
      </c>
      <c r="BU1647" t="s">
        <v>324</v>
      </c>
      <c r="BV1647" t="s">
        <v>324</v>
      </c>
      <c r="BW1647" t="s">
        <v>324</v>
      </c>
      <c r="BX1647" t="s">
        <v>324</v>
      </c>
      <c r="BY1647" t="s">
        <v>324</v>
      </c>
      <c r="BZ1647" t="s">
        <v>324</v>
      </c>
      <c r="CA1647" t="s">
        <v>324</v>
      </c>
      <c r="CB1647" t="s">
        <v>324</v>
      </c>
      <c r="CC1647" t="s">
        <v>324</v>
      </c>
      <c r="CD1647" t="s">
        <v>324</v>
      </c>
      <c r="CE1647" t="s">
        <v>324</v>
      </c>
      <c r="CF1647" t="s">
        <v>324</v>
      </c>
      <c r="CG1647" t="s">
        <v>324</v>
      </c>
      <c r="CH1647" t="s">
        <v>324</v>
      </c>
      <c r="CI1647" t="s">
        <v>324</v>
      </c>
      <c r="CJ1647" t="s">
        <v>324</v>
      </c>
      <c r="CK1647" t="s">
        <v>324</v>
      </c>
      <c r="CL1647" t="s">
        <v>324</v>
      </c>
      <c r="CM1647" t="s">
        <v>324</v>
      </c>
      <c r="CN1647" t="s">
        <v>324</v>
      </c>
      <c r="CO1647">
        <v>8.0009999999999994</v>
      </c>
      <c r="CP1647">
        <v>1.2829999999999999</v>
      </c>
      <c r="CQ1647" t="s">
        <v>179</v>
      </c>
      <c r="CR1647">
        <v>0</v>
      </c>
      <c r="CS1647">
        <v>9.2840000000000007</v>
      </c>
      <c r="CT1647" t="s">
        <v>324</v>
      </c>
      <c r="CU1647" t="s">
        <v>324</v>
      </c>
      <c r="CV1647" t="s">
        <v>324</v>
      </c>
      <c r="CW1647" t="s">
        <v>324</v>
      </c>
      <c r="CX1647" t="s">
        <v>324</v>
      </c>
      <c r="CY1647" t="s">
        <v>324</v>
      </c>
      <c r="CZ1647" t="s">
        <v>324</v>
      </c>
      <c r="DA1647" t="s">
        <v>324</v>
      </c>
      <c r="DB1647" t="s">
        <v>324</v>
      </c>
      <c r="DC1647" t="s">
        <v>324</v>
      </c>
    </row>
    <row r="1648" spans="1:107" x14ac:dyDescent="0.45">
      <c r="A1648">
        <v>2024</v>
      </c>
      <c r="B1648">
        <v>5</v>
      </c>
      <c r="C1648" t="s">
        <v>197</v>
      </c>
      <c r="D1648">
        <v>6022</v>
      </c>
      <c r="E1648" t="s">
        <v>526</v>
      </c>
      <c r="F1648" t="s">
        <v>323</v>
      </c>
      <c r="G1648" t="s">
        <v>244</v>
      </c>
      <c r="H1648">
        <v>7.5529999999999999</v>
      </c>
      <c r="I1648">
        <v>2.0819999999999999</v>
      </c>
      <c r="J1648" t="s">
        <v>324</v>
      </c>
      <c r="K1648" t="s">
        <v>324</v>
      </c>
      <c r="L1648">
        <v>9.6349999999999998</v>
      </c>
      <c r="M1648">
        <v>1129</v>
      </c>
      <c r="N1648">
        <v>102</v>
      </c>
      <c r="O1648" t="s">
        <v>324</v>
      </c>
      <c r="P1648" t="s">
        <v>324</v>
      </c>
      <c r="Q1648">
        <v>1231</v>
      </c>
      <c r="R1648" t="s">
        <v>324</v>
      </c>
      <c r="S1648" t="s">
        <v>324</v>
      </c>
      <c r="T1648" t="s">
        <v>324</v>
      </c>
      <c r="U1648" t="s">
        <v>324</v>
      </c>
      <c r="V1648">
        <v>0</v>
      </c>
      <c r="W1648" t="s">
        <v>324</v>
      </c>
      <c r="X1648" t="s">
        <v>324</v>
      </c>
      <c r="Y1648" t="s">
        <v>324</v>
      </c>
      <c r="Z1648" t="s">
        <v>324</v>
      </c>
      <c r="AA1648">
        <v>0</v>
      </c>
      <c r="AB1648" t="s">
        <v>324</v>
      </c>
      <c r="AC1648" t="s">
        <v>324</v>
      </c>
      <c r="AD1648" t="s">
        <v>324</v>
      </c>
      <c r="AE1648" t="s">
        <v>324</v>
      </c>
      <c r="AF1648">
        <v>0</v>
      </c>
      <c r="AG1648" t="s">
        <v>324</v>
      </c>
      <c r="AH1648" t="s">
        <v>324</v>
      </c>
      <c r="AI1648" t="s">
        <v>324</v>
      </c>
      <c r="AJ1648" t="s">
        <v>324</v>
      </c>
      <c r="AK1648">
        <v>0</v>
      </c>
      <c r="AL1648" t="s">
        <v>324</v>
      </c>
      <c r="AM1648" t="s">
        <v>324</v>
      </c>
      <c r="AN1648" t="s">
        <v>324</v>
      </c>
      <c r="AO1648" t="s">
        <v>324</v>
      </c>
      <c r="AP1648">
        <v>0</v>
      </c>
      <c r="AQ1648" t="s">
        <v>324</v>
      </c>
      <c r="AR1648" t="s">
        <v>324</v>
      </c>
      <c r="AS1648" t="s">
        <v>324</v>
      </c>
      <c r="AT1648" t="s">
        <v>324</v>
      </c>
      <c r="AU1648">
        <v>0</v>
      </c>
      <c r="AV1648" t="s">
        <v>324</v>
      </c>
      <c r="AW1648" t="s">
        <v>324</v>
      </c>
      <c r="AX1648" t="s">
        <v>324</v>
      </c>
      <c r="AY1648" t="s">
        <v>324</v>
      </c>
      <c r="AZ1648">
        <v>0</v>
      </c>
      <c r="BA1648" t="s">
        <v>324</v>
      </c>
      <c r="BB1648" t="s">
        <v>324</v>
      </c>
      <c r="BC1648" t="s">
        <v>324</v>
      </c>
      <c r="BD1648" t="s">
        <v>324</v>
      </c>
      <c r="BE1648">
        <v>0</v>
      </c>
      <c r="BF1648" t="s">
        <v>324</v>
      </c>
      <c r="BG1648" t="s">
        <v>324</v>
      </c>
      <c r="BH1648" t="s">
        <v>324</v>
      </c>
      <c r="BI1648" t="s">
        <v>324</v>
      </c>
      <c r="BJ1648">
        <v>0</v>
      </c>
      <c r="BK1648" t="s">
        <v>324</v>
      </c>
      <c r="BL1648" t="s">
        <v>324</v>
      </c>
      <c r="BM1648" t="s">
        <v>324</v>
      </c>
      <c r="BN1648" t="s">
        <v>324</v>
      </c>
      <c r="BO1648">
        <v>0</v>
      </c>
      <c r="BP1648" t="s">
        <v>324</v>
      </c>
      <c r="BQ1648" t="s">
        <v>324</v>
      </c>
      <c r="BR1648" t="s">
        <v>324</v>
      </c>
      <c r="BS1648" t="s">
        <v>324</v>
      </c>
      <c r="BT1648">
        <v>0</v>
      </c>
      <c r="BU1648" t="s">
        <v>324</v>
      </c>
      <c r="BV1648" t="s">
        <v>324</v>
      </c>
      <c r="BW1648" t="s">
        <v>324</v>
      </c>
      <c r="BX1648" t="s">
        <v>324</v>
      </c>
      <c r="BY1648">
        <v>0</v>
      </c>
      <c r="BZ1648" t="s">
        <v>324</v>
      </c>
      <c r="CA1648" t="s">
        <v>324</v>
      </c>
      <c r="CB1648" t="s">
        <v>324</v>
      </c>
      <c r="CC1648" t="s">
        <v>324</v>
      </c>
      <c r="CD1648">
        <v>0</v>
      </c>
      <c r="CE1648" t="s">
        <v>324</v>
      </c>
      <c r="CF1648" t="s">
        <v>324</v>
      </c>
      <c r="CG1648" t="s">
        <v>324</v>
      </c>
      <c r="CH1648" t="s">
        <v>324</v>
      </c>
      <c r="CI1648">
        <v>0</v>
      </c>
      <c r="CJ1648" t="s">
        <v>324</v>
      </c>
      <c r="CK1648" t="s">
        <v>324</v>
      </c>
      <c r="CL1648" t="s">
        <v>324</v>
      </c>
      <c r="CM1648" t="s">
        <v>324</v>
      </c>
      <c r="CN1648">
        <v>0</v>
      </c>
      <c r="CO1648">
        <v>7.5529999999999999</v>
      </c>
      <c r="CP1648">
        <v>2.0819999999999999</v>
      </c>
      <c r="CQ1648" t="s">
        <v>179</v>
      </c>
      <c r="CR1648">
        <v>0</v>
      </c>
      <c r="CS1648">
        <v>9.6349999999999998</v>
      </c>
      <c r="CT1648">
        <v>1129</v>
      </c>
      <c r="CU1648">
        <v>102</v>
      </c>
      <c r="CV1648">
        <v>0</v>
      </c>
      <c r="CW1648">
        <v>0</v>
      </c>
      <c r="CX1648">
        <v>1231</v>
      </c>
      <c r="CY1648">
        <v>0</v>
      </c>
      <c r="CZ1648">
        <v>0</v>
      </c>
      <c r="DA1648">
        <v>0</v>
      </c>
      <c r="DB1648">
        <v>0</v>
      </c>
      <c r="DC1648">
        <v>0</v>
      </c>
    </row>
    <row r="1649" spans="1:107" x14ac:dyDescent="0.45">
      <c r="A1649">
        <v>2024</v>
      </c>
      <c r="B1649">
        <v>5</v>
      </c>
      <c r="C1649" t="s">
        <v>197</v>
      </c>
      <c r="D1649">
        <v>9191</v>
      </c>
      <c r="E1649" t="s">
        <v>396</v>
      </c>
      <c r="F1649" t="s">
        <v>323</v>
      </c>
      <c r="G1649" t="s">
        <v>247</v>
      </c>
      <c r="H1649">
        <v>1.897</v>
      </c>
      <c r="I1649">
        <v>0.42299999999999999</v>
      </c>
      <c r="J1649">
        <v>1.3120000000000001</v>
      </c>
      <c r="K1649" t="s">
        <v>324</v>
      </c>
      <c r="L1649">
        <v>3.6320000000000001</v>
      </c>
      <c r="M1649">
        <v>218</v>
      </c>
      <c r="N1649">
        <v>17</v>
      </c>
      <c r="O1649">
        <v>22</v>
      </c>
      <c r="P1649" t="s">
        <v>324</v>
      </c>
      <c r="Q1649">
        <v>257</v>
      </c>
      <c r="R1649" t="s">
        <v>324</v>
      </c>
      <c r="S1649" t="s">
        <v>324</v>
      </c>
      <c r="T1649" t="s">
        <v>324</v>
      </c>
      <c r="U1649" t="s">
        <v>324</v>
      </c>
      <c r="V1649">
        <v>0</v>
      </c>
      <c r="W1649" t="s">
        <v>324</v>
      </c>
      <c r="X1649" t="s">
        <v>324</v>
      </c>
      <c r="Y1649" t="s">
        <v>324</v>
      </c>
      <c r="Z1649" t="s">
        <v>324</v>
      </c>
      <c r="AA1649">
        <v>0</v>
      </c>
      <c r="AB1649" t="s">
        <v>324</v>
      </c>
      <c r="AC1649" t="s">
        <v>324</v>
      </c>
      <c r="AD1649" t="s">
        <v>324</v>
      </c>
      <c r="AE1649" t="s">
        <v>324</v>
      </c>
      <c r="AF1649">
        <v>0</v>
      </c>
      <c r="AG1649" t="s">
        <v>324</v>
      </c>
      <c r="AH1649" t="s">
        <v>324</v>
      </c>
      <c r="AI1649" t="s">
        <v>324</v>
      </c>
      <c r="AJ1649" t="s">
        <v>324</v>
      </c>
      <c r="AK1649">
        <v>0</v>
      </c>
      <c r="AL1649" t="s">
        <v>324</v>
      </c>
      <c r="AM1649" t="s">
        <v>324</v>
      </c>
      <c r="AN1649" t="s">
        <v>324</v>
      </c>
      <c r="AO1649" t="s">
        <v>324</v>
      </c>
      <c r="AP1649">
        <v>0</v>
      </c>
      <c r="AQ1649" t="s">
        <v>324</v>
      </c>
      <c r="AR1649" t="s">
        <v>324</v>
      </c>
      <c r="AS1649" t="s">
        <v>324</v>
      </c>
      <c r="AT1649" t="s">
        <v>324</v>
      </c>
      <c r="AU1649">
        <v>0</v>
      </c>
      <c r="AV1649" t="s">
        <v>324</v>
      </c>
      <c r="AW1649" t="s">
        <v>324</v>
      </c>
      <c r="AX1649" t="s">
        <v>324</v>
      </c>
      <c r="AY1649" t="s">
        <v>324</v>
      </c>
      <c r="AZ1649">
        <v>0</v>
      </c>
      <c r="BA1649" t="s">
        <v>324</v>
      </c>
      <c r="BB1649" t="s">
        <v>324</v>
      </c>
      <c r="BC1649" t="s">
        <v>324</v>
      </c>
      <c r="BD1649" t="s">
        <v>324</v>
      </c>
      <c r="BE1649">
        <v>0</v>
      </c>
      <c r="BF1649" t="s">
        <v>324</v>
      </c>
      <c r="BG1649" t="s">
        <v>324</v>
      </c>
      <c r="BH1649" t="s">
        <v>324</v>
      </c>
      <c r="BI1649" t="s">
        <v>324</v>
      </c>
      <c r="BJ1649">
        <v>0</v>
      </c>
      <c r="BK1649">
        <v>4.0000000000000001E-3</v>
      </c>
      <c r="BL1649" t="s">
        <v>324</v>
      </c>
      <c r="BM1649" t="s">
        <v>324</v>
      </c>
      <c r="BN1649" t="s">
        <v>324</v>
      </c>
      <c r="BO1649">
        <v>4.0000000000000001E-3</v>
      </c>
      <c r="BP1649">
        <v>2</v>
      </c>
      <c r="BQ1649" t="s">
        <v>324</v>
      </c>
      <c r="BR1649" t="s">
        <v>324</v>
      </c>
      <c r="BS1649" t="s">
        <v>324</v>
      </c>
      <c r="BT1649">
        <v>2</v>
      </c>
      <c r="BU1649" t="s">
        <v>324</v>
      </c>
      <c r="BV1649" t="s">
        <v>324</v>
      </c>
      <c r="BW1649" t="s">
        <v>324</v>
      </c>
      <c r="BX1649" t="s">
        <v>324</v>
      </c>
      <c r="BY1649">
        <v>0</v>
      </c>
      <c r="BZ1649" t="s">
        <v>324</v>
      </c>
      <c r="CA1649" t="s">
        <v>324</v>
      </c>
      <c r="CB1649" t="s">
        <v>324</v>
      </c>
      <c r="CC1649" t="s">
        <v>324</v>
      </c>
      <c r="CD1649">
        <v>0</v>
      </c>
      <c r="CE1649" t="s">
        <v>324</v>
      </c>
      <c r="CF1649" t="s">
        <v>324</v>
      </c>
      <c r="CG1649" t="s">
        <v>324</v>
      </c>
      <c r="CH1649" t="s">
        <v>324</v>
      </c>
      <c r="CI1649">
        <v>0</v>
      </c>
      <c r="CJ1649" t="s">
        <v>324</v>
      </c>
      <c r="CK1649" t="s">
        <v>324</v>
      </c>
      <c r="CL1649" t="s">
        <v>324</v>
      </c>
      <c r="CM1649" t="s">
        <v>324</v>
      </c>
      <c r="CN1649">
        <v>0</v>
      </c>
      <c r="CO1649">
        <v>1.901</v>
      </c>
      <c r="CP1649">
        <v>0.42299999999999999</v>
      </c>
      <c r="CQ1649">
        <v>1.3120000000000001</v>
      </c>
      <c r="CR1649">
        <v>0</v>
      </c>
      <c r="CS1649">
        <v>3.6360000000000001</v>
      </c>
      <c r="CT1649">
        <v>220</v>
      </c>
      <c r="CU1649">
        <v>17</v>
      </c>
      <c r="CV1649">
        <v>22</v>
      </c>
      <c r="CW1649">
        <v>0</v>
      </c>
      <c r="CX1649">
        <v>259</v>
      </c>
      <c r="CY1649">
        <v>0</v>
      </c>
      <c r="CZ1649">
        <v>0</v>
      </c>
      <c r="DA1649">
        <v>0</v>
      </c>
      <c r="DB1649">
        <v>0</v>
      </c>
      <c r="DC1649">
        <v>0</v>
      </c>
    </row>
    <row r="1650" spans="1:107" x14ac:dyDescent="0.45">
      <c r="A1650">
        <v>2024</v>
      </c>
      <c r="B1650">
        <v>5</v>
      </c>
      <c r="C1650" t="s">
        <v>197</v>
      </c>
      <c r="D1650">
        <v>14354</v>
      </c>
      <c r="E1650" t="s">
        <v>351</v>
      </c>
      <c r="F1650" t="s">
        <v>323</v>
      </c>
      <c r="G1650" t="s">
        <v>247</v>
      </c>
      <c r="H1650">
        <v>139.059</v>
      </c>
      <c r="I1650">
        <v>53.469000000000001</v>
      </c>
      <c r="J1650">
        <v>5</v>
      </c>
      <c r="K1650">
        <v>0</v>
      </c>
      <c r="L1650">
        <v>197.52799999999999</v>
      </c>
      <c r="M1650">
        <v>17961</v>
      </c>
      <c r="N1650">
        <v>1150</v>
      </c>
      <c r="O1650">
        <v>178</v>
      </c>
      <c r="P1650">
        <v>0</v>
      </c>
      <c r="Q1650">
        <v>19289</v>
      </c>
      <c r="R1650" t="s">
        <v>324</v>
      </c>
      <c r="S1650" t="s">
        <v>324</v>
      </c>
      <c r="T1650" t="s">
        <v>324</v>
      </c>
      <c r="U1650" t="s">
        <v>324</v>
      </c>
      <c r="V1650">
        <v>0</v>
      </c>
      <c r="W1650" t="s">
        <v>324</v>
      </c>
      <c r="X1650" t="s">
        <v>324</v>
      </c>
      <c r="Y1650" t="s">
        <v>324</v>
      </c>
      <c r="Z1650" t="s">
        <v>324</v>
      </c>
      <c r="AA1650">
        <v>0</v>
      </c>
      <c r="AB1650" t="s">
        <v>324</v>
      </c>
      <c r="AC1650" t="s">
        <v>324</v>
      </c>
      <c r="AD1650" t="s">
        <v>324</v>
      </c>
      <c r="AE1650" t="s">
        <v>324</v>
      </c>
      <c r="AF1650">
        <v>0</v>
      </c>
      <c r="AG1650">
        <v>6.6529999999999996</v>
      </c>
      <c r="AH1650">
        <v>0.372</v>
      </c>
      <c r="AI1650">
        <v>0</v>
      </c>
      <c r="AJ1650">
        <v>0</v>
      </c>
      <c r="AK1650">
        <v>7.0250000000000004</v>
      </c>
      <c r="AL1650">
        <v>623</v>
      </c>
      <c r="AM1650">
        <v>14</v>
      </c>
      <c r="AN1650">
        <v>0</v>
      </c>
      <c r="AO1650">
        <v>0</v>
      </c>
      <c r="AP1650">
        <v>637</v>
      </c>
      <c r="AQ1650">
        <v>19.466000000000001</v>
      </c>
      <c r="AR1650">
        <v>0.59399999999999997</v>
      </c>
      <c r="AS1650">
        <v>0</v>
      </c>
      <c r="AT1650">
        <v>0</v>
      </c>
      <c r="AU1650">
        <v>20.059999999999999</v>
      </c>
      <c r="AV1650">
        <v>3.9E-2</v>
      </c>
      <c r="AW1650">
        <v>0</v>
      </c>
      <c r="AX1650">
        <v>0</v>
      </c>
      <c r="AY1650">
        <v>0</v>
      </c>
      <c r="AZ1650">
        <v>3.9E-2</v>
      </c>
      <c r="BA1650">
        <v>4</v>
      </c>
      <c r="BB1650">
        <v>0</v>
      </c>
      <c r="BC1650">
        <v>0</v>
      </c>
      <c r="BD1650">
        <v>0</v>
      </c>
      <c r="BE1650">
        <v>4</v>
      </c>
      <c r="BF1650">
        <v>9.6000000000000002E-2</v>
      </c>
      <c r="BG1650">
        <v>0</v>
      </c>
      <c r="BH1650">
        <v>0</v>
      </c>
      <c r="BI1650">
        <v>0</v>
      </c>
      <c r="BJ1650">
        <v>9.6000000000000002E-2</v>
      </c>
      <c r="BK1650">
        <v>7.8E-2</v>
      </c>
      <c r="BL1650">
        <v>8.6999999999999994E-2</v>
      </c>
      <c r="BM1650">
        <v>0</v>
      </c>
      <c r="BN1650">
        <v>0</v>
      </c>
      <c r="BO1650">
        <v>0.16500000000000001</v>
      </c>
      <c r="BP1650">
        <v>18</v>
      </c>
      <c r="BQ1650">
        <v>9</v>
      </c>
      <c r="BR1650">
        <v>0</v>
      </c>
      <c r="BS1650">
        <v>0</v>
      </c>
      <c r="BT1650">
        <v>27</v>
      </c>
      <c r="BU1650" t="s">
        <v>324</v>
      </c>
      <c r="BV1650" t="s">
        <v>324</v>
      </c>
      <c r="BW1650" t="s">
        <v>324</v>
      </c>
      <c r="BX1650" t="s">
        <v>324</v>
      </c>
      <c r="BY1650">
        <v>0</v>
      </c>
      <c r="BZ1650">
        <v>0.14199999999999999</v>
      </c>
      <c r="CA1650">
        <v>2.7610000000000001</v>
      </c>
      <c r="CB1650">
        <v>0</v>
      </c>
      <c r="CC1650">
        <v>0</v>
      </c>
      <c r="CD1650">
        <v>2.903</v>
      </c>
      <c r="CE1650">
        <v>9</v>
      </c>
      <c r="CF1650">
        <v>16</v>
      </c>
      <c r="CG1650">
        <v>0</v>
      </c>
      <c r="CH1650">
        <v>0</v>
      </c>
      <c r="CI1650">
        <v>25</v>
      </c>
      <c r="CJ1650" t="s">
        <v>324</v>
      </c>
      <c r="CK1650" t="s">
        <v>324</v>
      </c>
      <c r="CL1650" t="s">
        <v>324</v>
      </c>
      <c r="CM1650" t="s">
        <v>324</v>
      </c>
      <c r="CN1650">
        <v>0</v>
      </c>
      <c r="CO1650">
        <v>139.279</v>
      </c>
      <c r="CP1650">
        <v>56.317</v>
      </c>
      <c r="CQ1650">
        <v>5</v>
      </c>
      <c r="CR1650">
        <v>0</v>
      </c>
      <c r="CS1650">
        <v>200.596</v>
      </c>
      <c r="CT1650">
        <v>17988</v>
      </c>
      <c r="CU1650">
        <v>1175</v>
      </c>
      <c r="CV1650">
        <v>178</v>
      </c>
      <c r="CW1650">
        <v>0</v>
      </c>
      <c r="CX1650">
        <v>19341</v>
      </c>
      <c r="CY1650">
        <v>0</v>
      </c>
      <c r="CZ1650">
        <v>0</v>
      </c>
      <c r="DA1650">
        <v>0</v>
      </c>
      <c r="DB1650">
        <v>0</v>
      </c>
      <c r="DC1650">
        <v>0</v>
      </c>
    </row>
    <row r="1651" spans="1:107" x14ac:dyDescent="0.45">
      <c r="A1651">
        <v>2024</v>
      </c>
      <c r="B1651">
        <v>5</v>
      </c>
      <c r="C1651" t="s">
        <v>197</v>
      </c>
      <c r="D1651">
        <v>15248</v>
      </c>
      <c r="E1651" t="s">
        <v>527</v>
      </c>
      <c r="F1651" t="s">
        <v>323</v>
      </c>
      <c r="G1651" t="s">
        <v>247</v>
      </c>
      <c r="H1651">
        <v>189.64599999999999</v>
      </c>
      <c r="I1651">
        <v>49.302</v>
      </c>
      <c r="J1651">
        <v>12.919</v>
      </c>
      <c r="K1651" t="s">
        <v>324</v>
      </c>
      <c r="L1651">
        <v>251.86699999999999</v>
      </c>
      <c r="M1651">
        <v>25647</v>
      </c>
      <c r="N1651">
        <v>1015</v>
      </c>
      <c r="O1651">
        <v>70</v>
      </c>
      <c r="P1651" t="s">
        <v>324</v>
      </c>
      <c r="Q1651">
        <v>26732</v>
      </c>
      <c r="R1651" t="s">
        <v>324</v>
      </c>
      <c r="S1651" t="s">
        <v>324</v>
      </c>
      <c r="T1651" t="s">
        <v>324</v>
      </c>
      <c r="U1651" t="s">
        <v>324</v>
      </c>
      <c r="V1651">
        <v>0</v>
      </c>
      <c r="W1651" t="s">
        <v>324</v>
      </c>
      <c r="X1651" t="s">
        <v>324</v>
      </c>
      <c r="Y1651" t="s">
        <v>324</v>
      </c>
      <c r="Z1651" t="s">
        <v>324</v>
      </c>
      <c r="AA1651">
        <v>0</v>
      </c>
      <c r="AB1651" t="s">
        <v>324</v>
      </c>
      <c r="AC1651" t="s">
        <v>324</v>
      </c>
      <c r="AD1651" t="s">
        <v>324</v>
      </c>
      <c r="AE1651" t="s">
        <v>324</v>
      </c>
      <c r="AF1651">
        <v>0</v>
      </c>
      <c r="AG1651" t="s">
        <v>324</v>
      </c>
      <c r="AH1651" t="s">
        <v>324</v>
      </c>
      <c r="AI1651" t="s">
        <v>324</v>
      </c>
      <c r="AJ1651" t="s">
        <v>324</v>
      </c>
      <c r="AK1651">
        <v>0</v>
      </c>
      <c r="AL1651" t="s">
        <v>324</v>
      </c>
      <c r="AM1651" t="s">
        <v>324</v>
      </c>
      <c r="AN1651" t="s">
        <v>324</v>
      </c>
      <c r="AO1651" t="s">
        <v>324</v>
      </c>
      <c r="AP1651">
        <v>0</v>
      </c>
      <c r="AQ1651" t="s">
        <v>324</v>
      </c>
      <c r="AR1651" t="s">
        <v>324</v>
      </c>
      <c r="AS1651" t="s">
        <v>324</v>
      </c>
      <c r="AT1651" t="s">
        <v>324</v>
      </c>
      <c r="AU1651">
        <v>0</v>
      </c>
      <c r="AV1651" t="s">
        <v>324</v>
      </c>
      <c r="AW1651" t="s">
        <v>324</v>
      </c>
      <c r="AX1651" t="s">
        <v>324</v>
      </c>
      <c r="AY1651" t="s">
        <v>324</v>
      </c>
      <c r="AZ1651">
        <v>0</v>
      </c>
      <c r="BA1651" t="s">
        <v>324</v>
      </c>
      <c r="BB1651" t="s">
        <v>324</v>
      </c>
      <c r="BC1651" t="s">
        <v>324</v>
      </c>
      <c r="BD1651" t="s">
        <v>324</v>
      </c>
      <c r="BE1651">
        <v>0</v>
      </c>
      <c r="BF1651" t="s">
        <v>324</v>
      </c>
      <c r="BG1651" t="s">
        <v>324</v>
      </c>
      <c r="BH1651" t="s">
        <v>324</v>
      </c>
      <c r="BI1651" t="s">
        <v>324</v>
      </c>
      <c r="BJ1651">
        <v>0</v>
      </c>
      <c r="BK1651">
        <v>0.28899999999999998</v>
      </c>
      <c r="BL1651">
        <v>0.38200000000000001</v>
      </c>
      <c r="BM1651" t="s">
        <v>324</v>
      </c>
      <c r="BN1651" t="s">
        <v>324</v>
      </c>
      <c r="BO1651">
        <v>0.67100000000000004</v>
      </c>
      <c r="BP1651">
        <v>31</v>
      </c>
      <c r="BQ1651">
        <v>11</v>
      </c>
      <c r="BR1651" t="s">
        <v>324</v>
      </c>
      <c r="BS1651" t="s">
        <v>324</v>
      </c>
      <c r="BT1651">
        <v>42</v>
      </c>
      <c r="BU1651" t="s">
        <v>324</v>
      </c>
      <c r="BV1651" t="s">
        <v>324</v>
      </c>
      <c r="BW1651" t="s">
        <v>324</v>
      </c>
      <c r="BX1651" t="s">
        <v>324</v>
      </c>
      <c r="BY1651">
        <v>0</v>
      </c>
      <c r="BZ1651">
        <v>1.2999999999999999E-2</v>
      </c>
      <c r="CA1651">
        <v>1.359</v>
      </c>
      <c r="CB1651">
        <v>4.4390000000000001</v>
      </c>
      <c r="CC1651" t="s">
        <v>324</v>
      </c>
      <c r="CD1651">
        <v>5.8109999999999999</v>
      </c>
      <c r="CE1651">
        <v>2</v>
      </c>
      <c r="CF1651">
        <v>7</v>
      </c>
      <c r="CG1651">
        <v>5</v>
      </c>
      <c r="CH1651" t="s">
        <v>324</v>
      </c>
      <c r="CI1651">
        <v>14</v>
      </c>
      <c r="CJ1651" t="s">
        <v>324</v>
      </c>
      <c r="CK1651" t="s">
        <v>324</v>
      </c>
      <c r="CL1651" t="s">
        <v>324</v>
      </c>
      <c r="CM1651" t="s">
        <v>324</v>
      </c>
      <c r="CN1651">
        <v>0</v>
      </c>
      <c r="CO1651">
        <v>189.94800000000001</v>
      </c>
      <c r="CP1651">
        <v>51.042999999999999</v>
      </c>
      <c r="CQ1651">
        <v>17.358000000000001</v>
      </c>
      <c r="CR1651">
        <v>0</v>
      </c>
      <c r="CS1651">
        <v>258.34899999999999</v>
      </c>
      <c r="CT1651">
        <v>25680</v>
      </c>
      <c r="CU1651">
        <v>1033</v>
      </c>
      <c r="CV1651">
        <v>75</v>
      </c>
      <c r="CW1651">
        <v>0</v>
      </c>
      <c r="CX1651">
        <v>26788</v>
      </c>
      <c r="CY1651">
        <v>0</v>
      </c>
      <c r="CZ1651">
        <v>0</v>
      </c>
      <c r="DA1651">
        <v>0</v>
      </c>
      <c r="DB1651">
        <v>0</v>
      </c>
      <c r="DC1651">
        <v>0</v>
      </c>
    </row>
    <row r="1652" spans="1:107" x14ac:dyDescent="0.45">
      <c r="A1652">
        <v>2024</v>
      </c>
      <c r="B1652">
        <v>5</v>
      </c>
      <c r="C1652" t="s">
        <v>197</v>
      </c>
      <c r="D1652">
        <v>18260</v>
      </c>
      <c r="E1652" t="s">
        <v>358</v>
      </c>
      <c r="F1652" t="s">
        <v>323</v>
      </c>
      <c r="G1652" t="s">
        <v>244</v>
      </c>
      <c r="H1652">
        <v>7.2999999999999995E-2</v>
      </c>
      <c r="I1652">
        <v>1.4999999999999999E-2</v>
      </c>
      <c r="J1652">
        <v>0</v>
      </c>
      <c r="K1652">
        <v>0</v>
      </c>
      <c r="L1652">
        <v>8.7999999999999995E-2</v>
      </c>
      <c r="M1652">
        <v>6</v>
      </c>
      <c r="N1652">
        <v>1</v>
      </c>
      <c r="O1652">
        <v>0</v>
      </c>
      <c r="P1652">
        <v>0</v>
      </c>
      <c r="Q1652">
        <v>7</v>
      </c>
      <c r="R1652" t="s">
        <v>324</v>
      </c>
      <c r="S1652" t="s">
        <v>324</v>
      </c>
      <c r="T1652" t="s">
        <v>324</v>
      </c>
      <c r="U1652" t="s">
        <v>324</v>
      </c>
      <c r="V1652">
        <v>0</v>
      </c>
      <c r="W1652" t="s">
        <v>324</v>
      </c>
      <c r="X1652" t="s">
        <v>324</v>
      </c>
      <c r="Y1652" t="s">
        <v>324</v>
      </c>
      <c r="Z1652" t="s">
        <v>324</v>
      </c>
      <c r="AA1652">
        <v>0</v>
      </c>
      <c r="AB1652" t="s">
        <v>324</v>
      </c>
      <c r="AC1652" t="s">
        <v>324</v>
      </c>
      <c r="AD1652" t="s">
        <v>324</v>
      </c>
      <c r="AE1652" t="s">
        <v>324</v>
      </c>
      <c r="AF1652">
        <v>0</v>
      </c>
      <c r="AG1652" t="s">
        <v>324</v>
      </c>
      <c r="AH1652" t="s">
        <v>324</v>
      </c>
      <c r="AI1652" t="s">
        <v>324</v>
      </c>
      <c r="AJ1652" t="s">
        <v>324</v>
      </c>
      <c r="AK1652">
        <v>0</v>
      </c>
      <c r="AL1652" t="s">
        <v>324</v>
      </c>
      <c r="AM1652" t="s">
        <v>324</v>
      </c>
      <c r="AN1652" t="s">
        <v>324</v>
      </c>
      <c r="AO1652" t="s">
        <v>324</v>
      </c>
      <c r="AP1652">
        <v>0</v>
      </c>
      <c r="AQ1652" t="s">
        <v>324</v>
      </c>
      <c r="AR1652" t="s">
        <v>324</v>
      </c>
      <c r="AS1652" t="s">
        <v>324</v>
      </c>
      <c r="AT1652" t="s">
        <v>324</v>
      </c>
      <c r="AU1652">
        <v>0</v>
      </c>
      <c r="AV1652" t="s">
        <v>324</v>
      </c>
      <c r="AW1652" t="s">
        <v>324</v>
      </c>
      <c r="AX1652" t="s">
        <v>324</v>
      </c>
      <c r="AY1652" t="s">
        <v>324</v>
      </c>
      <c r="AZ1652">
        <v>0</v>
      </c>
      <c r="BA1652" t="s">
        <v>324</v>
      </c>
      <c r="BB1652" t="s">
        <v>324</v>
      </c>
      <c r="BC1652" t="s">
        <v>324</v>
      </c>
      <c r="BD1652" t="s">
        <v>324</v>
      </c>
      <c r="BE1652">
        <v>0</v>
      </c>
      <c r="BF1652" t="s">
        <v>324</v>
      </c>
      <c r="BG1652" t="s">
        <v>324</v>
      </c>
      <c r="BH1652" t="s">
        <v>324</v>
      </c>
      <c r="BI1652" t="s">
        <v>324</v>
      </c>
      <c r="BJ1652">
        <v>0</v>
      </c>
      <c r="BK1652" t="s">
        <v>324</v>
      </c>
      <c r="BL1652" t="s">
        <v>324</v>
      </c>
      <c r="BM1652" t="s">
        <v>324</v>
      </c>
      <c r="BN1652" t="s">
        <v>324</v>
      </c>
      <c r="BO1652">
        <v>0</v>
      </c>
      <c r="BP1652" t="s">
        <v>324</v>
      </c>
      <c r="BQ1652" t="s">
        <v>324</v>
      </c>
      <c r="BR1652" t="s">
        <v>324</v>
      </c>
      <c r="BS1652" t="s">
        <v>324</v>
      </c>
      <c r="BT1652">
        <v>0</v>
      </c>
      <c r="BU1652" t="s">
        <v>324</v>
      </c>
      <c r="BV1652" t="s">
        <v>324</v>
      </c>
      <c r="BW1652" t="s">
        <v>324</v>
      </c>
      <c r="BX1652" t="s">
        <v>324</v>
      </c>
      <c r="BY1652">
        <v>0</v>
      </c>
      <c r="BZ1652" t="s">
        <v>324</v>
      </c>
      <c r="CA1652" t="s">
        <v>324</v>
      </c>
      <c r="CB1652" t="s">
        <v>324</v>
      </c>
      <c r="CC1652" t="s">
        <v>324</v>
      </c>
      <c r="CD1652">
        <v>0</v>
      </c>
      <c r="CE1652" t="s">
        <v>324</v>
      </c>
      <c r="CF1652" t="s">
        <v>324</v>
      </c>
      <c r="CG1652" t="s">
        <v>324</v>
      </c>
      <c r="CH1652" t="s">
        <v>324</v>
      </c>
      <c r="CI1652">
        <v>0</v>
      </c>
      <c r="CJ1652" t="s">
        <v>324</v>
      </c>
      <c r="CK1652" t="s">
        <v>324</v>
      </c>
      <c r="CL1652" t="s">
        <v>324</v>
      </c>
      <c r="CM1652" t="s">
        <v>324</v>
      </c>
      <c r="CN1652">
        <v>0</v>
      </c>
      <c r="CO1652">
        <v>7.2999999999999995E-2</v>
      </c>
      <c r="CP1652">
        <v>1.4999999999999999E-2</v>
      </c>
      <c r="CQ1652" t="s">
        <v>179</v>
      </c>
      <c r="CR1652">
        <v>0</v>
      </c>
      <c r="CS1652">
        <v>8.7999999999999995E-2</v>
      </c>
      <c r="CT1652">
        <v>6</v>
      </c>
      <c r="CU1652">
        <v>1</v>
      </c>
      <c r="CV1652">
        <v>0</v>
      </c>
      <c r="CW1652">
        <v>0</v>
      </c>
      <c r="CX1652">
        <v>7</v>
      </c>
      <c r="CY1652">
        <v>0</v>
      </c>
      <c r="CZ1652">
        <v>0</v>
      </c>
      <c r="DA1652">
        <v>0</v>
      </c>
      <c r="DB1652">
        <v>0</v>
      </c>
      <c r="DC1652">
        <v>0</v>
      </c>
    </row>
    <row r="1653" spans="1:107" x14ac:dyDescent="0.45">
      <c r="A1653">
        <v>2024</v>
      </c>
      <c r="B1653">
        <v>5</v>
      </c>
      <c r="C1653" t="s">
        <v>197</v>
      </c>
      <c r="D1653">
        <v>28541</v>
      </c>
      <c r="E1653" t="s">
        <v>528</v>
      </c>
      <c r="F1653" t="s">
        <v>323</v>
      </c>
      <c r="G1653" t="s">
        <v>244</v>
      </c>
      <c r="H1653">
        <v>0.11799999999999999</v>
      </c>
      <c r="I1653" t="s">
        <v>324</v>
      </c>
      <c r="J1653" t="s">
        <v>324</v>
      </c>
      <c r="K1653" t="s">
        <v>324</v>
      </c>
      <c r="L1653">
        <v>0.11799999999999999</v>
      </c>
      <c r="M1653">
        <v>16</v>
      </c>
      <c r="N1653" t="s">
        <v>324</v>
      </c>
      <c r="O1653" t="s">
        <v>324</v>
      </c>
      <c r="P1653" t="s">
        <v>324</v>
      </c>
      <c r="Q1653">
        <v>16</v>
      </c>
      <c r="R1653" t="s">
        <v>324</v>
      </c>
      <c r="S1653" t="s">
        <v>324</v>
      </c>
      <c r="T1653" t="s">
        <v>324</v>
      </c>
      <c r="U1653" t="s">
        <v>324</v>
      </c>
      <c r="V1653">
        <v>0</v>
      </c>
      <c r="W1653" t="s">
        <v>324</v>
      </c>
      <c r="X1653" t="s">
        <v>324</v>
      </c>
      <c r="Y1653" t="s">
        <v>324</v>
      </c>
      <c r="Z1653" t="s">
        <v>324</v>
      </c>
      <c r="AA1653">
        <v>0</v>
      </c>
      <c r="AB1653" t="s">
        <v>324</v>
      </c>
      <c r="AC1653" t="s">
        <v>324</v>
      </c>
      <c r="AD1653" t="s">
        <v>324</v>
      </c>
      <c r="AE1653" t="s">
        <v>324</v>
      </c>
      <c r="AF1653">
        <v>0</v>
      </c>
      <c r="AG1653" t="s">
        <v>324</v>
      </c>
      <c r="AH1653" t="s">
        <v>324</v>
      </c>
      <c r="AI1653" t="s">
        <v>324</v>
      </c>
      <c r="AJ1653" t="s">
        <v>324</v>
      </c>
      <c r="AK1653">
        <v>0</v>
      </c>
      <c r="AL1653" t="s">
        <v>324</v>
      </c>
      <c r="AM1653" t="s">
        <v>324</v>
      </c>
      <c r="AN1653" t="s">
        <v>324</v>
      </c>
      <c r="AO1653" t="s">
        <v>324</v>
      </c>
      <c r="AP1653">
        <v>0</v>
      </c>
      <c r="AQ1653" t="s">
        <v>324</v>
      </c>
      <c r="AR1653" t="s">
        <v>324</v>
      </c>
      <c r="AS1653" t="s">
        <v>324</v>
      </c>
      <c r="AT1653" t="s">
        <v>324</v>
      </c>
      <c r="AU1653">
        <v>0</v>
      </c>
      <c r="AV1653" t="s">
        <v>324</v>
      </c>
      <c r="AW1653" t="s">
        <v>324</v>
      </c>
      <c r="AX1653" t="s">
        <v>324</v>
      </c>
      <c r="AY1653" t="s">
        <v>324</v>
      </c>
      <c r="AZ1653">
        <v>0</v>
      </c>
      <c r="BA1653" t="s">
        <v>324</v>
      </c>
      <c r="BB1653" t="s">
        <v>324</v>
      </c>
      <c r="BC1653" t="s">
        <v>324</v>
      </c>
      <c r="BD1653" t="s">
        <v>324</v>
      </c>
      <c r="BE1653">
        <v>0</v>
      </c>
      <c r="BF1653" t="s">
        <v>324</v>
      </c>
      <c r="BG1653" t="s">
        <v>324</v>
      </c>
      <c r="BH1653" t="s">
        <v>324</v>
      </c>
      <c r="BI1653" t="s">
        <v>324</v>
      </c>
      <c r="BJ1653">
        <v>0</v>
      </c>
      <c r="BK1653" t="s">
        <v>324</v>
      </c>
      <c r="BL1653" t="s">
        <v>324</v>
      </c>
      <c r="BM1653" t="s">
        <v>324</v>
      </c>
      <c r="BN1653" t="s">
        <v>324</v>
      </c>
      <c r="BO1653">
        <v>0</v>
      </c>
      <c r="BP1653" t="s">
        <v>324</v>
      </c>
      <c r="BQ1653" t="s">
        <v>324</v>
      </c>
      <c r="BR1653" t="s">
        <v>324</v>
      </c>
      <c r="BS1653" t="s">
        <v>324</v>
      </c>
      <c r="BT1653">
        <v>0</v>
      </c>
      <c r="BU1653" t="s">
        <v>324</v>
      </c>
      <c r="BV1653" t="s">
        <v>324</v>
      </c>
      <c r="BW1653" t="s">
        <v>324</v>
      </c>
      <c r="BX1653" t="s">
        <v>324</v>
      </c>
      <c r="BY1653">
        <v>0</v>
      </c>
      <c r="BZ1653">
        <v>3.0000000000000001E-3</v>
      </c>
      <c r="CA1653" t="s">
        <v>324</v>
      </c>
      <c r="CB1653" t="s">
        <v>324</v>
      </c>
      <c r="CC1653" t="s">
        <v>324</v>
      </c>
      <c r="CD1653">
        <v>3.0000000000000001E-3</v>
      </c>
      <c r="CE1653">
        <v>1</v>
      </c>
      <c r="CF1653" t="s">
        <v>324</v>
      </c>
      <c r="CG1653" t="s">
        <v>324</v>
      </c>
      <c r="CH1653" t="s">
        <v>324</v>
      </c>
      <c r="CI1653">
        <v>1</v>
      </c>
      <c r="CJ1653" t="s">
        <v>324</v>
      </c>
      <c r="CK1653" t="s">
        <v>324</v>
      </c>
      <c r="CL1653" t="s">
        <v>324</v>
      </c>
      <c r="CM1653" t="s">
        <v>324</v>
      </c>
      <c r="CN1653">
        <v>0</v>
      </c>
      <c r="CO1653">
        <v>0.121</v>
      </c>
      <c r="CP1653" t="s">
        <v>179</v>
      </c>
      <c r="CQ1653" t="s">
        <v>179</v>
      </c>
      <c r="CR1653">
        <v>0</v>
      </c>
      <c r="CS1653">
        <v>0.121</v>
      </c>
      <c r="CT1653">
        <v>17</v>
      </c>
      <c r="CU1653">
        <v>0</v>
      </c>
      <c r="CV1653">
        <v>0</v>
      </c>
      <c r="CW1653">
        <v>0</v>
      </c>
      <c r="CX1653">
        <v>17</v>
      </c>
      <c r="CY1653">
        <v>0</v>
      </c>
      <c r="CZ1653">
        <v>0</v>
      </c>
      <c r="DA1653">
        <v>0</v>
      </c>
      <c r="DB1653">
        <v>0</v>
      </c>
      <c r="DC1653">
        <v>0</v>
      </c>
    </row>
    <row r="1654" spans="1:107" x14ac:dyDescent="0.45">
      <c r="A1654">
        <v>2024</v>
      </c>
      <c r="B1654">
        <v>5</v>
      </c>
      <c r="C1654" t="s">
        <v>197</v>
      </c>
      <c r="D1654">
        <v>40437</v>
      </c>
      <c r="E1654" t="s">
        <v>529</v>
      </c>
      <c r="F1654" t="s">
        <v>323</v>
      </c>
      <c r="G1654" t="s">
        <v>244</v>
      </c>
      <c r="H1654">
        <v>1.74</v>
      </c>
      <c r="I1654">
        <v>0.253</v>
      </c>
      <c r="J1654" t="s">
        <v>324</v>
      </c>
      <c r="K1654" t="s">
        <v>324</v>
      </c>
      <c r="L1654">
        <v>1.9930000000000001</v>
      </c>
      <c r="M1654">
        <v>244</v>
      </c>
      <c r="N1654">
        <v>23</v>
      </c>
      <c r="O1654" t="s">
        <v>324</v>
      </c>
      <c r="P1654" t="s">
        <v>324</v>
      </c>
      <c r="Q1654">
        <v>267</v>
      </c>
      <c r="R1654">
        <v>0.17</v>
      </c>
      <c r="S1654" t="s">
        <v>324</v>
      </c>
      <c r="T1654" t="s">
        <v>324</v>
      </c>
      <c r="U1654" t="s">
        <v>324</v>
      </c>
      <c r="V1654">
        <v>0.17</v>
      </c>
      <c r="W1654">
        <v>99</v>
      </c>
      <c r="X1654" t="s">
        <v>324</v>
      </c>
      <c r="Y1654" t="s">
        <v>324</v>
      </c>
      <c r="Z1654" t="s">
        <v>324</v>
      </c>
      <c r="AA1654">
        <v>99</v>
      </c>
      <c r="AB1654" t="s">
        <v>324</v>
      </c>
      <c r="AC1654" t="s">
        <v>324</v>
      </c>
      <c r="AD1654" t="s">
        <v>324</v>
      </c>
      <c r="AE1654" t="s">
        <v>324</v>
      </c>
      <c r="AF1654">
        <v>0</v>
      </c>
      <c r="AG1654" t="s">
        <v>324</v>
      </c>
      <c r="AH1654" t="s">
        <v>324</v>
      </c>
      <c r="AI1654" t="s">
        <v>324</v>
      </c>
      <c r="AJ1654" t="s">
        <v>324</v>
      </c>
      <c r="AK1654">
        <v>0</v>
      </c>
      <c r="AL1654" t="s">
        <v>324</v>
      </c>
      <c r="AM1654" t="s">
        <v>324</v>
      </c>
      <c r="AN1654" t="s">
        <v>324</v>
      </c>
      <c r="AO1654" t="s">
        <v>324</v>
      </c>
      <c r="AP1654">
        <v>0</v>
      </c>
      <c r="AQ1654" t="s">
        <v>324</v>
      </c>
      <c r="AR1654" t="s">
        <v>324</v>
      </c>
      <c r="AS1654" t="s">
        <v>324</v>
      </c>
      <c r="AT1654" t="s">
        <v>324</v>
      </c>
      <c r="AU1654">
        <v>0</v>
      </c>
      <c r="AV1654" t="s">
        <v>324</v>
      </c>
      <c r="AW1654" t="s">
        <v>324</v>
      </c>
      <c r="AX1654" t="s">
        <v>324</v>
      </c>
      <c r="AY1654" t="s">
        <v>324</v>
      </c>
      <c r="AZ1654">
        <v>0</v>
      </c>
      <c r="BA1654" t="s">
        <v>324</v>
      </c>
      <c r="BB1654" t="s">
        <v>324</v>
      </c>
      <c r="BC1654" t="s">
        <v>324</v>
      </c>
      <c r="BD1654" t="s">
        <v>324</v>
      </c>
      <c r="BE1654">
        <v>0</v>
      </c>
      <c r="BF1654" t="s">
        <v>324</v>
      </c>
      <c r="BG1654" t="s">
        <v>324</v>
      </c>
      <c r="BH1654" t="s">
        <v>324</v>
      </c>
      <c r="BI1654" t="s">
        <v>324</v>
      </c>
      <c r="BJ1654">
        <v>0</v>
      </c>
      <c r="BK1654" t="s">
        <v>324</v>
      </c>
      <c r="BL1654" t="s">
        <v>324</v>
      </c>
      <c r="BM1654" t="s">
        <v>324</v>
      </c>
      <c r="BN1654" t="s">
        <v>324</v>
      </c>
      <c r="BO1654">
        <v>0</v>
      </c>
      <c r="BP1654" t="s">
        <v>324</v>
      </c>
      <c r="BQ1654" t="s">
        <v>324</v>
      </c>
      <c r="BR1654" t="s">
        <v>324</v>
      </c>
      <c r="BS1654" t="s">
        <v>324</v>
      </c>
      <c r="BT1654">
        <v>0</v>
      </c>
      <c r="BU1654" t="s">
        <v>324</v>
      </c>
      <c r="BV1654" t="s">
        <v>324</v>
      </c>
      <c r="BW1654" t="s">
        <v>324</v>
      </c>
      <c r="BX1654" t="s">
        <v>324</v>
      </c>
      <c r="BY1654">
        <v>0</v>
      </c>
      <c r="BZ1654" t="s">
        <v>324</v>
      </c>
      <c r="CA1654" t="s">
        <v>324</v>
      </c>
      <c r="CB1654" t="s">
        <v>324</v>
      </c>
      <c r="CC1654" t="s">
        <v>324</v>
      </c>
      <c r="CD1654">
        <v>0</v>
      </c>
      <c r="CE1654" t="s">
        <v>324</v>
      </c>
      <c r="CF1654" t="s">
        <v>324</v>
      </c>
      <c r="CG1654" t="s">
        <v>324</v>
      </c>
      <c r="CH1654" t="s">
        <v>324</v>
      </c>
      <c r="CI1654">
        <v>0</v>
      </c>
      <c r="CJ1654" t="s">
        <v>324</v>
      </c>
      <c r="CK1654" t="s">
        <v>324</v>
      </c>
      <c r="CL1654" t="s">
        <v>324</v>
      </c>
      <c r="CM1654" t="s">
        <v>324</v>
      </c>
      <c r="CN1654">
        <v>0</v>
      </c>
      <c r="CO1654">
        <v>1.91</v>
      </c>
      <c r="CP1654">
        <v>0.253</v>
      </c>
      <c r="CQ1654" t="s">
        <v>179</v>
      </c>
      <c r="CR1654">
        <v>0</v>
      </c>
      <c r="CS1654">
        <v>2.1629999999999998</v>
      </c>
      <c r="CT1654">
        <v>343</v>
      </c>
      <c r="CU1654">
        <v>23</v>
      </c>
      <c r="CV1654">
        <v>0</v>
      </c>
      <c r="CW1654">
        <v>0</v>
      </c>
      <c r="CX1654">
        <v>366</v>
      </c>
      <c r="CY1654">
        <v>0</v>
      </c>
      <c r="CZ1654">
        <v>0</v>
      </c>
      <c r="DA1654">
        <v>0</v>
      </c>
      <c r="DB1654">
        <v>0</v>
      </c>
      <c r="DC1654">
        <v>0</v>
      </c>
    </row>
    <row r="1655" spans="1:107" x14ac:dyDescent="0.45">
      <c r="A1655">
        <v>2024</v>
      </c>
      <c r="B1655">
        <v>5</v>
      </c>
      <c r="C1655" t="s">
        <v>197</v>
      </c>
      <c r="D1655">
        <v>99999</v>
      </c>
      <c r="E1655" t="s">
        <v>329</v>
      </c>
      <c r="F1655" t="s">
        <v>323</v>
      </c>
      <c r="H1655">
        <v>-42.320999999999998</v>
      </c>
      <c r="I1655">
        <v>-14.519</v>
      </c>
      <c r="J1655">
        <v>-3.0129999999999999</v>
      </c>
      <c r="K1655">
        <v>0</v>
      </c>
      <c r="L1655">
        <v>-59.853000000000002</v>
      </c>
      <c r="M1655" t="s">
        <v>324</v>
      </c>
      <c r="N1655" t="s">
        <v>324</v>
      </c>
      <c r="O1655" t="s">
        <v>324</v>
      </c>
      <c r="P1655" t="s">
        <v>324</v>
      </c>
      <c r="Q1655" t="s">
        <v>324</v>
      </c>
      <c r="R1655" t="s">
        <v>324</v>
      </c>
      <c r="S1655" t="s">
        <v>324</v>
      </c>
      <c r="T1655" t="s">
        <v>324</v>
      </c>
      <c r="U1655" t="s">
        <v>324</v>
      </c>
      <c r="V1655">
        <v>0</v>
      </c>
      <c r="W1655" t="s">
        <v>324</v>
      </c>
      <c r="X1655" t="s">
        <v>324</v>
      </c>
      <c r="Y1655" t="s">
        <v>324</v>
      </c>
      <c r="Z1655" t="s">
        <v>324</v>
      </c>
      <c r="AA1655" t="s">
        <v>324</v>
      </c>
      <c r="AB1655" t="s">
        <v>324</v>
      </c>
      <c r="AC1655" t="s">
        <v>324</v>
      </c>
      <c r="AD1655" t="s">
        <v>324</v>
      </c>
      <c r="AE1655" t="s">
        <v>324</v>
      </c>
      <c r="AF1655" t="s">
        <v>324</v>
      </c>
      <c r="AG1655">
        <v>-1.1599999999999999</v>
      </c>
      <c r="AH1655">
        <v>-6.5000000000000002E-2</v>
      </c>
      <c r="AI1655">
        <v>0</v>
      </c>
      <c r="AJ1655">
        <v>0</v>
      </c>
      <c r="AK1655">
        <v>-1.2250000000000001</v>
      </c>
      <c r="AL1655" t="s">
        <v>324</v>
      </c>
      <c r="AM1655" t="s">
        <v>324</v>
      </c>
      <c r="AN1655" t="s">
        <v>324</v>
      </c>
      <c r="AO1655" t="s">
        <v>324</v>
      </c>
      <c r="AP1655" t="s">
        <v>324</v>
      </c>
      <c r="AQ1655" t="s">
        <v>324</v>
      </c>
      <c r="AR1655" t="s">
        <v>324</v>
      </c>
      <c r="AS1655" t="s">
        <v>324</v>
      </c>
      <c r="AT1655" t="s">
        <v>324</v>
      </c>
      <c r="AU1655" t="s">
        <v>324</v>
      </c>
      <c r="AV1655">
        <v>-7.0000000000000001E-3</v>
      </c>
      <c r="AW1655">
        <v>0</v>
      </c>
      <c r="AX1655">
        <v>0</v>
      </c>
      <c r="AY1655">
        <v>0</v>
      </c>
      <c r="AZ1655">
        <v>-7.0000000000000001E-3</v>
      </c>
      <c r="BA1655" t="s">
        <v>324</v>
      </c>
      <c r="BB1655" t="s">
        <v>324</v>
      </c>
      <c r="BC1655" t="s">
        <v>324</v>
      </c>
      <c r="BD1655" t="s">
        <v>324</v>
      </c>
      <c r="BE1655" t="s">
        <v>324</v>
      </c>
      <c r="BF1655" t="s">
        <v>324</v>
      </c>
      <c r="BG1655" t="s">
        <v>324</v>
      </c>
      <c r="BH1655" t="s">
        <v>324</v>
      </c>
      <c r="BI1655" t="s">
        <v>324</v>
      </c>
      <c r="BJ1655" t="s">
        <v>324</v>
      </c>
      <c r="BK1655" t="s">
        <v>324</v>
      </c>
      <c r="BL1655" t="s">
        <v>324</v>
      </c>
      <c r="BM1655" t="s">
        <v>324</v>
      </c>
      <c r="BN1655" t="s">
        <v>324</v>
      </c>
      <c r="BO1655" t="s">
        <v>324</v>
      </c>
      <c r="BP1655" t="s">
        <v>324</v>
      </c>
      <c r="BQ1655" t="s">
        <v>324</v>
      </c>
      <c r="BR1655" t="s">
        <v>324</v>
      </c>
      <c r="BS1655" t="s">
        <v>324</v>
      </c>
      <c r="BT1655" t="s">
        <v>324</v>
      </c>
      <c r="BU1655" t="s">
        <v>324</v>
      </c>
      <c r="BV1655" t="s">
        <v>324</v>
      </c>
      <c r="BW1655" t="s">
        <v>324</v>
      </c>
      <c r="BX1655" t="s">
        <v>324</v>
      </c>
      <c r="BY1655" t="s">
        <v>324</v>
      </c>
      <c r="BZ1655" t="s">
        <v>324</v>
      </c>
      <c r="CA1655" t="s">
        <v>324</v>
      </c>
      <c r="CB1655" t="s">
        <v>324</v>
      </c>
      <c r="CC1655" t="s">
        <v>324</v>
      </c>
      <c r="CD1655" t="s">
        <v>324</v>
      </c>
      <c r="CE1655" t="s">
        <v>324</v>
      </c>
      <c r="CF1655" t="s">
        <v>324</v>
      </c>
      <c r="CG1655" t="s">
        <v>324</v>
      </c>
      <c r="CH1655" t="s">
        <v>324</v>
      </c>
      <c r="CI1655" t="s">
        <v>324</v>
      </c>
      <c r="CJ1655" t="s">
        <v>324</v>
      </c>
      <c r="CK1655" t="s">
        <v>324</v>
      </c>
      <c r="CL1655" t="s">
        <v>324</v>
      </c>
      <c r="CM1655" t="s">
        <v>324</v>
      </c>
      <c r="CN1655" t="s">
        <v>324</v>
      </c>
      <c r="CO1655">
        <v>-42.320999999999998</v>
      </c>
      <c r="CP1655">
        <v>-14.519</v>
      </c>
      <c r="CQ1655">
        <v>-3.0129999999999999</v>
      </c>
      <c r="CR1655">
        <v>0</v>
      </c>
      <c r="CS1655">
        <v>-59.853000000000002</v>
      </c>
      <c r="CT1655" t="s">
        <v>324</v>
      </c>
      <c r="CU1655" t="s">
        <v>324</v>
      </c>
      <c r="CV1655" t="s">
        <v>324</v>
      </c>
      <c r="CW1655" t="s">
        <v>324</v>
      </c>
      <c r="CX1655" t="s">
        <v>324</v>
      </c>
      <c r="CY1655" t="s">
        <v>324</v>
      </c>
      <c r="CZ1655" t="s">
        <v>324</v>
      </c>
      <c r="DA1655" t="s">
        <v>324</v>
      </c>
      <c r="DB1655" t="s">
        <v>324</v>
      </c>
      <c r="DC1655" t="s">
        <v>324</v>
      </c>
    </row>
    <row r="1656" spans="1:107" x14ac:dyDescent="0.45">
      <c r="A1656">
        <v>2024</v>
      </c>
      <c r="B1656">
        <v>5</v>
      </c>
      <c r="C1656" t="s">
        <v>200</v>
      </c>
      <c r="D1656">
        <v>3597</v>
      </c>
      <c r="E1656" t="s">
        <v>530</v>
      </c>
      <c r="F1656" t="s">
        <v>323</v>
      </c>
      <c r="G1656" t="s">
        <v>244</v>
      </c>
      <c r="H1656">
        <v>0.85699999999999998</v>
      </c>
      <c r="I1656">
        <v>2.61</v>
      </c>
      <c r="J1656">
        <v>0.84099999999999997</v>
      </c>
      <c r="K1656" t="s">
        <v>324</v>
      </c>
      <c r="L1656">
        <v>4.3079999999999998</v>
      </c>
      <c r="M1656">
        <v>67</v>
      </c>
      <c r="N1656">
        <v>12</v>
      </c>
      <c r="O1656">
        <v>3</v>
      </c>
      <c r="P1656" t="s">
        <v>324</v>
      </c>
      <c r="Q1656">
        <v>82</v>
      </c>
      <c r="R1656" t="s">
        <v>324</v>
      </c>
      <c r="S1656" t="s">
        <v>324</v>
      </c>
      <c r="T1656" t="s">
        <v>324</v>
      </c>
      <c r="U1656" t="s">
        <v>324</v>
      </c>
      <c r="V1656">
        <v>0</v>
      </c>
      <c r="W1656" t="s">
        <v>324</v>
      </c>
      <c r="X1656" t="s">
        <v>324</v>
      </c>
      <c r="Y1656" t="s">
        <v>324</v>
      </c>
      <c r="Z1656" t="s">
        <v>324</v>
      </c>
      <c r="AA1656">
        <v>0</v>
      </c>
      <c r="AB1656" t="s">
        <v>324</v>
      </c>
      <c r="AC1656" t="s">
        <v>324</v>
      </c>
      <c r="AD1656" t="s">
        <v>324</v>
      </c>
      <c r="AE1656" t="s">
        <v>324</v>
      </c>
      <c r="AF1656">
        <v>0</v>
      </c>
      <c r="AG1656" t="s">
        <v>324</v>
      </c>
      <c r="AH1656" t="s">
        <v>324</v>
      </c>
      <c r="AI1656" t="s">
        <v>324</v>
      </c>
      <c r="AJ1656" t="s">
        <v>324</v>
      </c>
      <c r="AK1656">
        <v>0</v>
      </c>
      <c r="AL1656" t="s">
        <v>324</v>
      </c>
      <c r="AM1656" t="s">
        <v>324</v>
      </c>
      <c r="AN1656" t="s">
        <v>324</v>
      </c>
      <c r="AO1656" t="s">
        <v>324</v>
      </c>
      <c r="AP1656">
        <v>0</v>
      </c>
      <c r="AQ1656" t="s">
        <v>324</v>
      </c>
      <c r="AR1656" t="s">
        <v>324</v>
      </c>
      <c r="AS1656" t="s">
        <v>324</v>
      </c>
      <c r="AT1656" t="s">
        <v>324</v>
      </c>
      <c r="AU1656">
        <v>0</v>
      </c>
      <c r="AV1656" t="s">
        <v>324</v>
      </c>
      <c r="AW1656" t="s">
        <v>324</v>
      </c>
      <c r="AX1656" t="s">
        <v>324</v>
      </c>
      <c r="AY1656" t="s">
        <v>324</v>
      </c>
      <c r="AZ1656">
        <v>0</v>
      </c>
      <c r="BA1656" t="s">
        <v>324</v>
      </c>
      <c r="BB1656" t="s">
        <v>324</v>
      </c>
      <c r="BC1656" t="s">
        <v>324</v>
      </c>
      <c r="BD1656" t="s">
        <v>324</v>
      </c>
      <c r="BE1656">
        <v>0</v>
      </c>
      <c r="BF1656" t="s">
        <v>324</v>
      </c>
      <c r="BG1656" t="s">
        <v>324</v>
      </c>
      <c r="BH1656" t="s">
        <v>324</v>
      </c>
      <c r="BI1656" t="s">
        <v>324</v>
      </c>
      <c r="BJ1656">
        <v>0</v>
      </c>
      <c r="BK1656" t="s">
        <v>324</v>
      </c>
      <c r="BL1656" t="s">
        <v>324</v>
      </c>
      <c r="BM1656" t="s">
        <v>324</v>
      </c>
      <c r="BN1656" t="s">
        <v>324</v>
      </c>
      <c r="BO1656">
        <v>0</v>
      </c>
      <c r="BP1656" t="s">
        <v>324</v>
      </c>
      <c r="BQ1656" t="s">
        <v>324</v>
      </c>
      <c r="BR1656" t="s">
        <v>324</v>
      </c>
      <c r="BS1656" t="s">
        <v>324</v>
      </c>
      <c r="BT1656">
        <v>0</v>
      </c>
      <c r="BU1656" t="s">
        <v>324</v>
      </c>
      <c r="BV1656" t="s">
        <v>324</v>
      </c>
      <c r="BW1656" t="s">
        <v>324</v>
      </c>
      <c r="BX1656" t="s">
        <v>324</v>
      </c>
      <c r="BY1656">
        <v>0</v>
      </c>
      <c r="BZ1656" t="s">
        <v>324</v>
      </c>
      <c r="CA1656" t="s">
        <v>324</v>
      </c>
      <c r="CB1656" t="s">
        <v>324</v>
      </c>
      <c r="CC1656" t="s">
        <v>324</v>
      </c>
      <c r="CD1656">
        <v>0</v>
      </c>
      <c r="CE1656" t="s">
        <v>324</v>
      </c>
      <c r="CF1656" t="s">
        <v>324</v>
      </c>
      <c r="CG1656" t="s">
        <v>324</v>
      </c>
      <c r="CH1656" t="s">
        <v>324</v>
      </c>
      <c r="CI1656">
        <v>0</v>
      </c>
      <c r="CJ1656" t="s">
        <v>324</v>
      </c>
      <c r="CK1656" t="s">
        <v>324</v>
      </c>
      <c r="CL1656" t="s">
        <v>324</v>
      </c>
      <c r="CM1656" t="s">
        <v>324</v>
      </c>
      <c r="CN1656">
        <v>0</v>
      </c>
      <c r="CO1656">
        <v>0.85699999999999998</v>
      </c>
      <c r="CP1656">
        <v>2.61</v>
      </c>
      <c r="CQ1656">
        <v>0.84099999999999997</v>
      </c>
      <c r="CR1656">
        <v>0</v>
      </c>
      <c r="CS1656">
        <v>4.3079999999999998</v>
      </c>
      <c r="CT1656">
        <v>67</v>
      </c>
      <c r="CU1656">
        <v>12</v>
      </c>
      <c r="CV1656">
        <v>3</v>
      </c>
      <c r="CW1656">
        <v>0</v>
      </c>
      <c r="CX1656">
        <v>82</v>
      </c>
      <c r="CY1656">
        <v>0</v>
      </c>
      <c r="CZ1656">
        <v>0</v>
      </c>
      <c r="DA1656">
        <v>0</v>
      </c>
      <c r="DB1656">
        <v>0</v>
      </c>
      <c r="DC1656">
        <v>0</v>
      </c>
    </row>
    <row r="1657" spans="1:107" x14ac:dyDescent="0.45">
      <c r="A1657">
        <v>2024</v>
      </c>
      <c r="B1657">
        <v>5</v>
      </c>
      <c r="C1657" t="s">
        <v>200</v>
      </c>
      <c r="D1657">
        <v>5487</v>
      </c>
      <c r="E1657" t="s">
        <v>531</v>
      </c>
      <c r="F1657" t="s">
        <v>323</v>
      </c>
      <c r="G1657" t="s">
        <v>244</v>
      </c>
      <c r="H1657">
        <v>56.061999999999998</v>
      </c>
      <c r="I1657">
        <v>24.905000000000001</v>
      </c>
      <c r="J1657">
        <v>1.292</v>
      </c>
      <c r="K1657" t="s">
        <v>324</v>
      </c>
      <c r="L1657">
        <v>82.259</v>
      </c>
      <c r="M1657">
        <v>8088</v>
      </c>
      <c r="N1657">
        <v>162</v>
      </c>
      <c r="O1657">
        <v>4</v>
      </c>
      <c r="P1657" t="s">
        <v>324</v>
      </c>
      <c r="Q1657">
        <v>8254</v>
      </c>
      <c r="R1657">
        <v>0.2</v>
      </c>
      <c r="S1657">
        <v>5.74</v>
      </c>
      <c r="T1657" t="s">
        <v>324</v>
      </c>
      <c r="U1657" t="s">
        <v>324</v>
      </c>
      <c r="V1657">
        <v>5.94</v>
      </c>
      <c r="W1657">
        <v>14</v>
      </c>
      <c r="X1657">
        <v>16</v>
      </c>
      <c r="Y1657" t="s">
        <v>324</v>
      </c>
      <c r="Z1657" t="s">
        <v>324</v>
      </c>
      <c r="AA1657">
        <v>30</v>
      </c>
      <c r="AB1657" t="s">
        <v>324</v>
      </c>
      <c r="AC1657" t="s">
        <v>324</v>
      </c>
      <c r="AD1657" t="s">
        <v>324</v>
      </c>
      <c r="AE1657" t="s">
        <v>324</v>
      </c>
      <c r="AF1657">
        <v>0</v>
      </c>
      <c r="AG1657" t="s">
        <v>324</v>
      </c>
      <c r="AH1657" t="s">
        <v>324</v>
      </c>
      <c r="AI1657" t="s">
        <v>324</v>
      </c>
      <c r="AJ1657" t="s">
        <v>324</v>
      </c>
      <c r="AK1657">
        <v>0</v>
      </c>
      <c r="AL1657" t="s">
        <v>324</v>
      </c>
      <c r="AM1657" t="s">
        <v>324</v>
      </c>
      <c r="AN1657" t="s">
        <v>324</v>
      </c>
      <c r="AO1657" t="s">
        <v>324</v>
      </c>
      <c r="AP1657">
        <v>0</v>
      </c>
      <c r="AQ1657" t="s">
        <v>324</v>
      </c>
      <c r="AR1657" t="s">
        <v>324</v>
      </c>
      <c r="AS1657" t="s">
        <v>324</v>
      </c>
      <c r="AT1657" t="s">
        <v>324</v>
      </c>
      <c r="AU1657">
        <v>0</v>
      </c>
      <c r="AV1657" t="s">
        <v>324</v>
      </c>
      <c r="AW1657" t="s">
        <v>324</v>
      </c>
      <c r="AX1657" t="s">
        <v>324</v>
      </c>
      <c r="AY1657" t="s">
        <v>324</v>
      </c>
      <c r="AZ1657">
        <v>0</v>
      </c>
      <c r="BA1657" t="s">
        <v>324</v>
      </c>
      <c r="BB1657" t="s">
        <v>324</v>
      </c>
      <c r="BC1657" t="s">
        <v>324</v>
      </c>
      <c r="BD1657" t="s">
        <v>324</v>
      </c>
      <c r="BE1657">
        <v>0</v>
      </c>
      <c r="BF1657" t="s">
        <v>324</v>
      </c>
      <c r="BG1657" t="s">
        <v>324</v>
      </c>
      <c r="BH1657" t="s">
        <v>324</v>
      </c>
      <c r="BI1657" t="s">
        <v>324</v>
      </c>
      <c r="BJ1657">
        <v>0</v>
      </c>
      <c r="BK1657">
        <v>6.7000000000000004E-2</v>
      </c>
      <c r="BL1657">
        <v>0.02</v>
      </c>
      <c r="BM1657" t="s">
        <v>324</v>
      </c>
      <c r="BN1657" t="s">
        <v>324</v>
      </c>
      <c r="BO1657">
        <v>8.6999999999999994E-2</v>
      </c>
      <c r="BP1657">
        <v>13</v>
      </c>
      <c r="BQ1657">
        <v>4</v>
      </c>
      <c r="BR1657" t="s">
        <v>324</v>
      </c>
      <c r="BS1657" t="s">
        <v>324</v>
      </c>
      <c r="BT1657">
        <v>17</v>
      </c>
      <c r="BU1657" t="s">
        <v>324</v>
      </c>
      <c r="BV1657" t="s">
        <v>324</v>
      </c>
      <c r="BW1657" t="s">
        <v>324</v>
      </c>
      <c r="BX1657" t="s">
        <v>324</v>
      </c>
      <c r="BY1657">
        <v>0</v>
      </c>
      <c r="BZ1657">
        <v>4.0000000000000001E-3</v>
      </c>
      <c r="CA1657">
        <v>0.49</v>
      </c>
      <c r="CB1657" t="s">
        <v>324</v>
      </c>
      <c r="CC1657" t="s">
        <v>324</v>
      </c>
      <c r="CD1657">
        <v>0.49399999999999999</v>
      </c>
      <c r="CE1657">
        <v>1</v>
      </c>
      <c r="CF1657">
        <v>5</v>
      </c>
      <c r="CG1657" t="s">
        <v>324</v>
      </c>
      <c r="CH1657" t="s">
        <v>324</v>
      </c>
      <c r="CI1657">
        <v>6</v>
      </c>
      <c r="CJ1657" t="s">
        <v>324</v>
      </c>
      <c r="CK1657" t="s">
        <v>324</v>
      </c>
      <c r="CL1657" t="s">
        <v>324</v>
      </c>
      <c r="CM1657" t="s">
        <v>324</v>
      </c>
      <c r="CN1657">
        <v>0</v>
      </c>
      <c r="CO1657">
        <v>56.332999999999998</v>
      </c>
      <c r="CP1657">
        <v>31.155000000000001</v>
      </c>
      <c r="CQ1657">
        <v>1.292</v>
      </c>
      <c r="CR1657">
        <v>0</v>
      </c>
      <c r="CS1657">
        <v>88.78</v>
      </c>
      <c r="CT1657">
        <v>8116</v>
      </c>
      <c r="CU1657">
        <v>187</v>
      </c>
      <c r="CV1657">
        <v>4</v>
      </c>
      <c r="CW1657">
        <v>0</v>
      </c>
      <c r="CX1657">
        <v>8307</v>
      </c>
      <c r="CY1657">
        <v>0</v>
      </c>
      <c r="CZ1657">
        <v>0</v>
      </c>
      <c r="DA1657">
        <v>0</v>
      </c>
      <c r="DB1657">
        <v>0</v>
      </c>
      <c r="DC1657">
        <v>0</v>
      </c>
    </row>
    <row r="1658" spans="1:107" x14ac:dyDescent="0.45">
      <c r="A1658">
        <v>2024</v>
      </c>
      <c r="B1658">
        <v>5</v>
      </c>
      <c r="C1658" t="s">
        <v>200</v>
      </c>
      <c r="D1658">
        <v>14715</v>
      </c>
      <c r="E1658" t="s">
        <v>533</v>
      </c>
      <c r="F1658" t="s">
        <v>323</v>
      </c>
      <c r="G1658" t="s">
        <v>244</v>
      </c>
      <c r="H1658">
        <v>231.38200000000001</v>
      </c>
      <c r="I1658">
        <v>126.07</v>
      </c>
      <c r="J1658">
        <v>19.373000000000001</v>
      </c>
      <c r="K1658" t="s">
        <v>324</v>
      </c>
      <c r="L1658">
        <v>376.82499999999999</v>
      </c>
      <c r="M1658">
        <v>25235</v>
      </c>
      <c r="N1658">
        <v>1028</v>
      </c>
      <c r="O1658">
        <v>64</v>
      </c>
      <c r="P1658" t="s">
        <v>324</v>
      </c>
      <c r="Q1658">
        <v>26327</v>
      </c>
      <c r="R1658">
        <v>1.129</v>
      </c>
      <c r="S1658">
        <v>13.859</v>
      </c>
      <c r="T1658" t="s">
        <v>324</v>
      </c>
      <c r="U1658" t="s">
        <v>324</v>
      </c>
      <c r="V1658">
        <v>14.988</v>
      </c>
      <c r="W1658">
        <v>49</v>
      </c>
      <c r="X1658">
        <v>135</v>
      </c>
      <c r="Y1658" t="s">
        <v>324</v>
      </c>
      <c r="Z1658" t="s">
        <v>324</v>
      </c>
      <c r="AA1658">
        <v>184</v>
      </c>
      <c r="AB1658" t="s">
        <v>324</v>
      </c>
      <c r="AC1658" t="s">
        <v>324</v>
      </c>
      <c r="AD1658" t="s">
        <v>324</v>
      </c>
      <c r="AE1658" t="s">
        <v>324</v>
      </c>
      <c r="AF1658">
        <v>0</v>
      </c>
      <c r="AG1658" t="s">
        <v>324</v>
      </c>
      <c r="AH1658" t="s">
        <v>324</v>
      </c>
      <c r="AI1658" t="s">
        <v>324</v>
      </c>
      <c r="AJ1658" t="s">
        <v>324</v>
      </c>
      <c r="AK1658">
        <v>0</v>
      </c>
      <c r="AL1658" t="s">
        <v>324</v>
      </c>
      <c r="AM1658" t="s">
        <v>324</v>
      </c>
      <c r="AN1658" t="s">
        <v>324</v>
      </c>
      <c r="AO1658" t="s">
        <v>324</v>
      </c>
      <c r="AP1658">
        <v>0</v>
      </c>
      <c r="AQ1658" t="s">
        <v>324</v>
      </c>
      <c r="AR1658" t="s">
        <v>324</v>
      </c>
      <c r="AS1658" t="s">
        <v>324</v>
      </c>
      <c r="AT1658" t="s">
        <v>324</v>
      </c>
      <c r="AU1658">
        <v>0</v>
      </c>
      <c r="AV1658" t="s">
        <v>324</v>
      </c>
      <c r="AW1658" t="s">
        <v>324</v>
      </c>
      <c r="AX1658" t="s">
        <v>324</v>
      </c>
      <c r="AY1658" t="s">
        <v>324</v>
      </c>
      <c r="AZ1658">
        <v>0</v>
      </c>
      <c r="BA1658" t="s">
        <v>324</v>
      </c>
      <c r="BB1658" t="s">
        <v>324</v>
      </c>
      <c r="BC1658" t="s">
        <v>324</v>
      </c>
      <c r="BD1658" t="s">
        <v>324</v>
      </c>
      <c r="BE1658">
        <v>0</v>
      </c>
      <c r="BF1658" t="s">
        <v>324</v>
      </c>
      <c r="BG1658" t="s">
        <v>324</v>
      </c>
      <c r="BH1658" t="s">
        <v>324</v>
      </c>
      <c r="BI1658" t="s">
        <v>324</v>
      </c>
      <c r="BJ1658">
        <v>0</v>
      </c>
      <c r="BK1658">
        <v>0.313</v>
      </c>
      <c r="BL1658">
        <v>0.129</v>
      </c>
      <c r="BM1658" t="s">
        <v>324</v>
      </c>
      <c r="BN1658" t="s">
        <v>324</v>
      </c>
      <c r="BO1658">
        <v>0.442</v>
      </c>
      <c r="BP1658">
        <v>97</v>
      </c>
      <c r="BQ1658">
        <v>20</v>
      </c>
      <c r="BR1658" t="s">
        <v>324</v>
      </c>
      <c r="BS1658" t="s">
        <v>324</v>
      </c>
      <c r="BT1658">
        <v>117</v>
      </c>
      <c r="BU1658" t="s">
        <v>324</v>
      </c>
      <c r="BV1658" t="s">
        <v>324</v>
      </c>
      <c r="BW1658" t="s">
        <v>324</v>
      </c>
      <c r="BX1658" t="s">
        <v>324</v>
      </c>
      <c r="BY1658">
        <v>0</v>
      </c>
      <c r="BZ1658">
        <v>0.14299999999999999</v>
      </c>
      <c r="CA1658">
        <v>35.445</v>
      </c>
      <c r="CB1658">
        <v>2.4289999999999998</v>
      </c>
      <c r="CC1658" t="s">
        <v>324</v>
      </c>
      <c r="CD1658">
        <v>38.017000000000003</v>
      </c>
      <c r="CE1658">
        <v>8</v>
      </c>
      <c r="CF1658">
        <v>38</v>
      </c>
      <c r="CG1658">
        <v>2</v>
      </c>
      <c r="CH1658" t="s">
        <v>324</v>
      </c>
      <c r="CI1658">
        <v>48</v>
      </c>
      <c r="CJ1658" t="s">
        <v>324</v>
      </c>
      <c r="CK1658" t="s">
        <v>324</v>
      </c>
      <c r="CL1658" t="s">
        <v>324</v>
      </c>
      <c r="CM1658" t="s">
        <v>324</v>
      </c>
      <c r="CN1658">
        <v>0</v>
      </c>
      <c r="CO1658">
        <v>232.96700000000001</v>
      </c>
      <c r="CP1658">
        <v>175.50299999999999</v>
      </c>
      <c r="CQ1658">
        <v>21.802</v>
      </c>
      <c r="CR1658">
        <v>0</v>
      </c>
      <c r="CS1658">
        <v>430.27199999999999</v>
      </c>
      <c r="CT1658">
        <v>25389</v>
      </c>
      <c r="CU1658">
        <v>1221</v>
      </c>
      <c r="CV1658">
        <v>66</v>
      </c>
      <c r="CW1658">
        <v>0</v>
      </c>
      <c r="CX1658">
        <v>26676</v>
      </c>
      <c r="CY1658">
        <v>0</v>
      </c>
      <c r="CZ1658">
        <v>0</v>
      </c>
      <c r="DA1658">
        <v>0</v>
      </c>
      <c r="DB1658">
        <v>0</v>
      </c>
      <c r="DC1658">
        <v>0</v>
      </c>
    </row>
    <row r="1659" spans="1:107" x14ac:dyDescent="0.45">
      <c r="A1659">
        <v>2024</v>
      </c>
      <c r="B1659">
        <v>5</v>
      </c>
      <c r="C1659" t="s">
        <v>200</v>
      </c>
      <c r="D1659">
        <v>14940</v>
      </c>
      <c r="E1659" t="s">
        <v>535</v>
      </c>
      <c r="F1659" t="s">
        <v>323</v>
      </c>
      <c r="G1659" t="s">
        <v>244</v>
      </c>
      <c r="H1659">
        <v>131.14599999999999</v>
      </c>
      <c r="I1659">
        <v>25.629000000000001</v>
      </c>
      <c r="J1659">
        <v>25.22</v>
      </c>
      <c r="K1659" t="s">
        <v>324</v>
      </c>
      <c r="L1659">
        <v>181.995</v>
      </c>
      <c r="M1659">
        <v>18915</v>
      </c>
      <c r="N1659">
        <v>378</v>
      </c>
      <c r="O1659">
        <v>44</v>
      </c>
      <c r="P1659" t="s">
        <v>324</v>
      </c>
      <c r="Q1659">
        <v>19337</v>
      </c>
      <c r="R1659">
        <v>1.05</v>
      </c>
      <c r="S1659">
        <v>1.94</v>
      </c>
      <c r="T1659" t="s">
        <v>324</v>
      </c>
      <c r="U1659" t="s">
        <v>324</v>
      </c>
      <c r="V1659">
        <v>2.99</v>
      </c>
      <c r="W1659">
        <v>62</v>
      </c>
      <c r="X1659">
        <v>44</v>
      </c>
      <c r="Y1659" t="s">
        <v>324</v>
      </c>
      <c r="Z1659" t="s">
        <v>324</v>
      </c>
      <c r="AA1659">
        <v>106</v>
      </c>
      <c r="AB1659" t="s">
        <v>324</v>
      </c>
      <c r="AC1659" t="s">
        <v>324</v>
      </c>
      <c r="AD1659" t="s">
        <v>324</v>
      </c>
      <c r="AE1659" t="s">
        <v>324</v>
      </c>
      <c r="AF1659">
        <v>0</v>
      </c>
      <c r="AG1659" t="s">
        <v>324</v>
      </c>
      <c r="AH1659" t="s">
        <v>324</v>
      </c>
      <c r="AI1659" t="s">
        <v>324</v>
      </c>
      <c r="AJ1659" t="s">
        <v>324</v>
      </c>
      <c r="AK1659">
        <v>0</v>
      </c>
      <c r="AL1659" t="s">
        <v>324</v>
      </c>
      <c r="AM1659" t="s">
        <v>324</v>
      </c>
      <c r="AN1659" t="s">
        <v>324</v>
      </c>
      <c r="AO1659" t="s">
        <v>324</v>
      </c>
      <c r="AP1659">
        <v>0</v>
      </c>
      <c r="AQ1659" t="s">
        <v>324</v>
      </c>
      <c r="AR1659" t="s">
        <v>324</v>
      </c>
      <c r="AS1659" t="s">
        <v>324</v>
      </c>
      <c r="AT1659" t="s">
        <v>324</v>
      </c>
      <c r="AU1659">
        <v>0</v>
      </c>
      <c r="AV1659" t="s">
        <v>324</v>
      </c>
      <c r="AW1659" t="s">
        <v>324</v>
      </c>
      <c r="AX1659" t="s">
        <v>324</v>
      </c>
      <c r="AY1659" t="s">
        <v>324</v>
      </c>
      <c r="AZ1659">
        <v>0</v>
      </c>
      <c r="BA1659" t="s">
        <v>324</v>
      </c>
      <c r="BB1659" t="s">
        <v>324</v>
      </c>
      <c r="BC1659" t="s">
        <v>324</v>
      </c>
      <c r="BD1659" t="s">
        <v>324</v>
      </c>
      <c r="BE1659">
        <v>0</v>
      </c>
      <c r="BF1659" t="s">
        <v>324</v>
      </c>
      <c r="BG1659" t="s">
        <v>324</v>
      </c>
      <c r="BH1659" t="s">
        <v>324</v>
      </c>
      <c r="BI1659" t="s">
        <v>324</v>
      </c>
      <c r="BJ1659">
        <v>0</v>
      </c>
      <c r="BK1659" t="s">
        <v>324</v>
      </c>
      <c r="BL1659" t="s">
        <v>324</v>
      </c>
      <c r="BM1659" t="s">
        <v>324</v>
      </c>
      <c r="BN1659" t="s">
        <v>324</v>
      </c>
      <c r="BO1659">
        <v>0</v>
      </c>
      <c r="BP1659" t="s">
        <v>324</v>
      </c>
      <c r="BQ1659" t="s">
        <v>324</v>
      </c>
      <c r="BR1659" t="s">
        <v>324</v>
      </c>
      <c r="BS1659" t="s">
        <v>324</v>
      </c>
      <c r="BT1659">
        <v>0</v>
      </c>
      <c r="BU1659" t="s">
        <v>324</v>
      </c>
      <c r="BV1659" t="s">
        <v>324</v>
      </c>
      <c r="BW1659" t="s">
        <v>324</v>
      </c>
      <c r="BX1659" t="s">
        <v>324</v>
      </c>
      <c r="BY1659">
        <v>0</v>
      </c>
      <c r="BZ1659" t="s">
        <v>324</v>
      </c>
      <c r="CA1659" t="s">
        <v>324</v>
      </c>
      <c r="CB1659" t="s">
        <v>324</v>
      </c>
      <c r="CC1659" t="s">
        <v>324</v>
      </c>
      <c r="CD1659">
        <v>0</v>
      </c>
      <c r="CE1659" t="s">
        <v>324</v>
      </c>
      <c r="CF1659" t="s">
        <v>324</v>
      </c>
      <c r="CG1659" t="s">
        <v>324</v>
      </c>
      <c r="CH1659" t="s">
        <v>324</v>
      </c>
      <c r="CI1659">
        <v>0</v>
      </c>
      <c r="CJ1659" t="s">
        <v>324</v>
      </c>
      <c r="CK1659" t="s">
        <v>324</v>
      </c>
      <c r="CL1659" t="s">
        <v>324</v>
      </c>
      <c r="CM1659" t="s">
        <v>324</v>
      </c>
      <c r="CN1659">
        <v>0</v>
      </c>
      <c r="CO1659">
        <v>132.196</v>
      </c>
      <c r="CP1659">
        <v>27.568999999999999</v>
      </c>
      <c r="CQ1659">
        <v>25.22</v>
      </c>
      <c r="CR1659">
        <v>0</v>
      </c>
      <c r="CS1659">
        <v>184.98500000000001</v>
      </c>
      <c r="CT1659">
        <v>18977</v>
      </c>
      <c r="CU1659">
        <v>422</v>
      </c>
      <c r="CV1659">
        <v>44</v>
      </c>
      <c r="CW1659">
        <v>0</v>
      </c>
      <c r="CX1659">
        <v>19443</v>
      </c>
      <c r="CY1659">
        <v>0</v>
      </c>
      <c r="CZ1659">
        <v>0</v>
      </c>
      <c r="DA1659">
        <v>0</v>
      </c>
      <c r="DB1659">
        <v>0</v>
      </c>
      <c r="DC1659">
        <v>0</v>
      </c>
    </row>
    <row r="1660" spans="1:107" x14ac:dyDescent="0.45">
      <c r="A1660">
        <v>2024</v>
      </c>
      <c r="B1660">
        <v>5</v>
      </c>
      <c r="C1660" t="s">
        <v>200</v>
      </c>
      <c r="D1660">
        <v>15045</v>
      </c>
      <c r="E1660" t="s">
        <v>536</v>
      </c>
      <c r="F1660" t="s">
        <v>323</v>
      </c>
      <c r="G1660" t="s">
        <v>244</v>
      </c>
      <c r="H1660">
        <v>0.318</v>
      </c>
      <c r="I1660">
        <v>0.02</v>
      </c>
      <c r="J1660">
        <v>0</v>
      </c>
      <c r="K1660">
        <v>0</v>
      </c>
      <c r="L1660">
        <v>0.33800000000000002</v>
      </c>
      <c r="M1660">
        <v>30</v>
      </c>
      <c r="N1660">
        <v>1</v>
      </c>
      <c r="O1660">
        <v>0</v>
      </c>
      <c r="P1660">
        <v>0</v>
      </c>
      <c r="Q1660">
        <v>31</v>
      </c>
      <c r="R1660" t="s">
        <v>324</v>
      </c>
      <c r="S1660" t="s">
        <v>324</v>
      </c>
      <c r="T1660" t="s">
        <v>324</v>
      </c>
      <c r="U1660" t="s">
        <v>324</v>
      </c>
      <c r="V1660">
        <v>0</v>
      </c>
      <c r="W1660" t="s">
        <v>324</v>
      </c>
      <c r="X1660" t="s">
        <v>324</v>
      </c>
      <c r="Y1660" t="s">
        <v>324</v>
      </c>
      <c r="Z1660" t="s">
        <v>324</v>
      </c>
      <c r="AA1660">
        <v>0</v>
      </c>
      <c r="AB1660" t="s">
        <v>324</v>
      </c>
      <c r="AC1660" t="s">
        <v>324</v>
      </c>
      <c r="AD1660" t="s">
        <v>324</v>
      </c>
      <c r="AE1660" t="s">
        <v>324</v>
      </c>
      <c r="AF1660">
        <v>0</v>
      </c>
      <c r="AG1660" t="s">
        <v>324</v>
      </c>
      <c r="AH1660" t="s">
        <v>324</v>
      </c>
      <c r="AI1660" t="s">
        <v>324</v>
      </c>
      <c r="AJ1660" t="s">
        <v>324</v>
      </c>
      <c r="AK1660">
        <v>0</v>
      </c>
      <c r="AL1660" t="s">
        <v>324</v>
      </c>
      <c r="AM1660" t="s">
        <v>324</v>
      </c>
      <c r="AN1660" t="s">
        <v>324</v>
      </c>
      <c r="AO1660" t="s">
        <v>324</v>
      </c>
      <c r="AP1660">
        <v>0</v>
      </c>
      <c r="AQ1660" t="s">
        <v>324</v>
      </c>
      <c r="AR1660" t="s">
        <v>324</v>
      </c>
      <c r="AS1660" t="s">
        <v>324</v>
      </c>
      <c r="AT1660" t="s">
        <v>324</v>
      </c>
      <c r="AU1660">
        <v>0</v>
      </c>
      <c r="AV1660" t="s">
        <v>324</v>
      </c>
      <c r="AW1660" t="s">
        <v>324</v>
      </c>
      <c r="AX1660" t="s">
        <v>324</v>
      </c>
      <c r="AY1660" t="s">
        <v>324</v>
      </c>
      <c r="AZ1660">
        <v>0</v>
      </c>
      <c r="BA1660" t="s">
        <v>324</v>
      </c>
      <c r="BB1660" t="s">
        <v>324</v>
      </c>
      <c r="BC1660" t="s">
        <v>324</v>
      </c>
      <c r="BD1660" t="s">
        <v>324</v>
      </c>
      <c r="BE1660">
        <v>0</v>
      </c>
      <c r="BF1660" t="s">
        <v>324</v>
      </c>
      <c r="BG1660" t="s">
        <v>324</v>
      </c>
      <c r="BH1660" t="s">
        <v>324</v>
      </c>
      <c r="BI1660" t="s">
        <v>324</v>
      </c>
      <c r="BJ1660">
        <v>0</v>
      </c>
      <c r="BK1660" t="s">
        <v>324</v>
      </c>
      <c r="BL1660" t="s">
        <v>324</v>
      </c>
      <c r="BM1660" t="s">
        <v>324</v>
      </c>
      <c r="BN1660" t="s">
        <v>324</v>
      </c>
      <c r="BO1660">
        <v>0</v>
      </c>
      <c r="BP1660" t="s">
        <v>324</v>
      </c>
      <c r="BQ1660" t="s">
        <v>324</v>
      </c>
      <c r="BR1660" t="s">
        <v>324</v>
      </c>
      <c r="BS1660" t="s">
        <v>324</v>
      </c>
      <c r="BT1660">
        <v>0</v>
      </c>
      <c r="BU1660" t="s">
        <v>324</v>
      </c>
      <c r="BV1660" t="s">
        <v>324</v>
      </c>
      <c r="BW1660" t="s">
        <v>324</v>
      </c>
      <c r="BX1660" t="s">
        <v>324</v>
      </c>
      <c r="BY1660">
        <v>0</v>
      </c>
      <c r="BZ1660" t="s">
        <v>324</v>
      </c>
      <c r="CA1660" t="s">
        <v>324</v>
      </c>
      <c r="CB1660" t="s">
        <v>324</v>
      </c>
      <c r="CC1660" t="s">
        <v>324</v>
      </c>
      <c r="CD1660">
        <v>0</v>
      </c>
      <c r="CE1660" t="s">
        <v>324</v>
      </c>
      <c r="CF1660" t="s">
        <v>324</v>
      </c>
      <c r="CG1660" t="s">
        <v>324</v>
      </c>
      <c r="CH1660" t="s">
        <v>324</v>
      </c>
      <c r="CI1660">
        <v>0</v>
      </c>
      <c r="CJ1660" t="s">
        <v>324</v>
      </c>
      <c r="CK1660" t="s">
        <v>324</v>
      </c>
      <c r="CL1660" t="s">
        <v>324</v>
      </c>
      <c r="CM1660" t="s">
        <v>324</v>
      </c>
      <c r="CN1660">
        <v>0</v>
      </c>
      <c r="CO1660">
        <v>0.318</v>
      </c>
      <c r="CP1660">
        <v>0.02</v>
      </c>
      <c r="CQ1660" t="s">
        <v>179</v>
      </c>
      <c r="CR1660">
        <v>0</v>
      </c>
      <c r="CS1660">
        <v>0.33800000000000002</v>
      </c>
      <c r="CT1660">
        <v>30</v>
      </c>
      <c r="CU1660">
        <v>1</v>
      </c>
      <c r="CV1660">
        <v>0</v>
      </c>
      <c r="CW1660">
        <v>0</v>
      </c>
      <c r="CX1660">
        <v>31</v>
      </c>
      <c r="CY1660">
        <v>0</v>
      </c>
      <c r="CZ1660">
        <v>0</v>
      </c>
      <c r="DA1660">
        <v>0</v>
      </c>
      <c r="DB1660">
        <v>0</v>
      </c>
      <c r="DC1660">
        <v>0</v>
      </c>
    </row>
    <row r="1661" spans="1:107" x14ac:dyDescent="0.45">
      <c r="A1661">
        <v>2024</v>
      </c>
      <c r="B1661">
        <v>5</v>
      </c>
      <c r="C1661" t="s">
        <v>200</v>
      </c>
      <c r="D1661">
        <v>19390</v>
      </c>
      <c r="E1661" t="s">
        <v>537</v>
      </c>
      <c r="F1661" t="s">
        <v>323</v>
      </c>
      <c r="G1661" t="s">
        <v>244</v>
      </c>
      <c r="H1661">
        <v>1.873</v>
      </c>
      <c r="I1661">
        <v>0.22500000000000001</v>
      </c>
      <c r="J1661">
        <v>0.12</v>
      </c>
      <c r="K1661">
        <v>0</v>
      </c>
      <c r="L1661">
        <v>2.218</v>
      </c>
      <c r="M1661">
        <v>211</v>
      </c>
      <c r="N1661">
        <v>10</v>
      </c>
      <c r="O1661">
        <v>2</v>
      </c>
      <c r="P1661">
        <v>0</v>
      </c>
      <c r="Q1661">
        <v>223</v>
      </c>
      <c r="R1661">
        <v>0.159</v>
      </c>
      <c r="S1661">
        <v>0.26</v>
      </c>
      <c r="T1661">
        <v>0</v>
      </c>
      <c r="U1661">
        <v>0</v>
      </c>
      <c r="V1661">
        <v>0.41899999999999998</v>
      </c>
      <c r="W1661">
        <v>12</v>
      </c>
      <c r="X1661">
        <v>3</v>
      </c>
      <c r="Y1661">
        <v>0</v>
      </c>
      <c r="Z1661">
        <v>0</v>
      </c>
      <c r="AA1661">
        <v>15</v>
      </c>
      <c r="AB1661">
        <v>0</v>
      </c>
      <c r="AC1661">
        <v>0</v>
      </c>
      <c r="AD1661">
        <v>0</v>
      </c>
      <c r="AE1661">
        <v>0</v>
      </c>
      <c r="AF1661">
        <v>0</v>
      </c>
      <c r="AG1661">
        <v>0</v>
      </c>
      <c r="AH1661">
        <v>2.5999999999999999E-2</v>
      </c>
      <c r="AI1661">
        <v>0</v>
      </c>
      <c r="AJ1661">
        <v>0</v>
      </c>
      <c r="AK1661">
        <v>2.5999999999999999E-2</v>
      </c>
      <c r="AL1661">
        <v>0</v>
      </c>
      <c r="AM1661">
        <v>1</v>
      </c>
      <c r="AN1661">
        <v>0</v>
      </c>
      <c r="AO1661">
        <v>0</v>
      </c>
      <c r="AP1661">
        <v>1</v>
      </c>
      <c r="AQ1661">
        <v>0</v>
      </c>
      <c r="AR1661">
        <v>0.04</v>
      </c>
      <c r="AS1661">
        <v>0</v>
      </c>
      <c r="AT1661">
        <v>0</v>
      </c>
      <c r="AU1661">
        <v>0.04</v>
      </c>
      <c r="AV1661">
        <v>0</v>
      </c>
      <c r="AW1661">
        <v>0</v>
      </c>
      <c r="AX1661">
        <v>0</v>
      </c>
      <c r="AY1661">
        <v>0</v>
      </c>
      <c r="AZ1661">
        <v>0</v>
      </c>
      <c r="BA1661">
        <v>0</v>
      </c>
      <c r="BB1661">
        <v>0</v>
      </c>
      <c r="BC1661">
        <v>0</v>
      </c>
      <c r="BD1661">
        <v>0</v>
      </c>
      <c r="BE1661">
        <v>0</v>
      </c>
      <c r="BF1661">
        <v>0</v>
      </c>
      <c r="BG1661">
        <v>0</v>
      </c>
      <c r="BH1661">
        <v>0</v>
      </c>
      <c r="BI1661">
        <v>0</v>
      </c>
      <c r="BJ1661">
        <v>0</v>
      </c>
      <c r="BK1661">
        <v>1.7000000000000001E-2</v>
      </c>
      <c r="BL1661">
        <v>0</v>
      </c>
      <c r="BM1661">
        <v>0</v>
      </c>
      <c r="BN1661">
        <v>0</v>
      </c>
      <c r="BO1661">
        <v>1.7000000000000001E-2</v>
      </c>
      <c r="BP1661">
        <v>5</v>
      </c>
      <c r="BQ1661">
        <v>0</v>
      </c>
      <c r="BR1661">
        <v>0</v>
      </c>
      <c r="BS1661">
        <v>0</v>
      </c>
      <c r="BT1661">
        <v>5</v>
      </c>
      <c r="BU1661">
        <v>0</v>
      </c>
      <c r="BV1661">
        <v>0</v>
      </c>
      <c r="BW1661">
        <v>0</v>
      </c>
      <c r="BX1661">
        <v>0</v>
      </c>
      <c r="BY1661">
        <v>0</v>
      </c>
      <c r="BZ1661">
        <v>0.02</v>
      </c>
      <c r="CA1661">
        <v>0</v>
      </c>
      <c r="CB1661">
        <v>0</v>
      </c>
      <c r="CC1661">
        <v>0</v>
      </c>
      <c r="CD1661">
        <v>0.02</v>
      </c>
      <c r="CE1661">
        <v>1</v>
      </c>
      <c r="CF1661">
        <v>0</v>
      </c>
      <c r="CG1661">
        <v>0</v>
      </c>
      <c r="CH1661">
        <v>0</v>
      </c>
      <c r="CI1661">
        <v>1</v>
      </c>
      <c r="CJ1661">
        <v>0</v>
      </c>
      <c r="CK1661">
        <v>0</v>
      </c>
      <c r="CL1661">
        <v>0</v>
      </c>
      <c r="CM1661">
        <v>0</v>
      </c>
      <c r="CN1661">
        <v>0</v>
      </c>
      <c r="CO1661">
        <v>2.069</v>
      </c>
      <c r="CP1661">
        <v>0.48499999999999999</v>
      </c>
      <c r="CQ1661">
        <v>0.12</v>
      </c>
      <c r="CR1661">
        <v>0</v>
      </c>
      <c r="CS1661">
        <v>2.6739999999999999</v>
      </c>
      <c r="CT1661">
        <v>229</v>
      </c>
      <c r="CU1661">
        <v>13</v>
      </c>
      <c r="CV1661">
        <v>2</v>
      </c>
      <c r="CW1661">
        <v>0</v>
      </c>
      <c r="CX1661">
        <v>244</v>
      </c>
      <c r="CY1661">
        <v>0</v>
      </c>
      <c r="CZ1661">
        <v>0</v>
      </c>
      <c r="DA1661">
        <v>0</v>
      </c>
      <c r="DB1661">
        <v>0</v>
      </c>
      <c r="DC1661">
        <v>0</v>
      </c>
    </row>
    <row r="1662" spans="1:107" x14ac:dyDescent="0.45">
      <c r="A1662">
        <v>2024</v>
      </c>
      <c r="B1662">
        <v>5</v>
      </c>
      <c r="C1662" t="s">
        <v>200</v>
      </c>
      <c r="D1662">
        <v>20334</v>
      </c>
      <c r="E1662" t="s">
        <v>538</v>
      </c>
      <c r="F1662" t="s">
        <v>323</v>
      </c>
      <c r="G1662" t="s">
        <v>244</v>
      </c>
      <c r="H1662">
        <v>0.14399999999999999</v>
      </c>
      <c r="I1662">
        <v>0.125</v>
      </c>
      <c r="J1662">
        <v>1.125</v>
      </c>
      <c r="K1662">
        <v>0</v>
      </c>
      <c r="L1662">
        <v>1.3939999999999999</v>
      </c>
      <c r="M1662">
        <v>18</v>
      </c>
      <c r="N1662">
        <v>5</v>
      </c>
      <c r="O1662">
        <v>1</v>
      </c>
      <c r="P1662">
        <v>0</v>
      </c>
      <c r="Q1662">
        <v>24</v>
      </c>
      <c r="R1662">
        <v>0</v>
      </c>
      <c r="S1662">
        <v>0</v>
      </c>
      <c r="T1662">
        <v>0</v>
      </c>
      <c r="U1662">
        <v>0</v>
      </c>
      <c r="V1662">
        <v>0</v>
      </c>
      <c r="W1662">
        <v>0</v>
      </c>
      <c r="X1662">
        <v>0</v>
      </c>
      <c r="Y1662">
        <v>0</v>
      </c>
      <c r="Z1662">
        <v>0</v>
      </c>
      <c r="AA1662">
        <v>0</v>
      </c>
      <c r="AB1662">
        <v>0</v>
      </c>
      <c r="AC1662">
        <v>0</v>
      </c>
      <c r="AD1662">
        <v>0</v>
      </c>
      <c r="AE1662">
        <v>0</v>
      </c>
      <c r="AF1662">
        <v>0</v>
      </c>
      <c r="AG1662">
        <v>0</v>
      </c>
      <c r="AH1662">
        <v>0</v>
      </c>
      <c r="AI1662">
        <v>0</v>
      </c>
      <c r="AJ1662">
        <v>0</v>
      </c>
      <c r="AK1662">
        <v>0</v>
      </c>
      <c r="AL1662">
        <v>0</v>
      </c>
      <c r="AM1662">
        <v>0</v>
      </c>
      <c r="AN1662">
        <v>0</v>
      </c>
      <c r="AO1662">
        <v>0</v>
      </c>
      <c r="AP1662">
        <v>0</v>
      </c>
      <c r="AQ1662">
        <v>0</v>
      </c>
      <c r="AR1662">
        <v>0</v>
      </c>
      <c r="AS1662">
        <v>0</v>
      </c>
      <c r="AT1662">
        <v>0</v>
      </c>
      <c r="AU1662">
        <v>0</v>
      </c>
      <c r="AV1662">
        <v>0</v>
      </c>
      <c r="AW1662">
        <v>0</v>
      </c>
      <c r="AX1662">
        <v>0</v>
      </c>
      <c r="AY1662">
        <v>0</v>
      </c>
      <c r="AZ1662">
        <v>0</v>
      </c>
      <c r="BA1662">
        <v>0</v>
      </c>
      <c r="BB1662">
        <v>0</v>
      </c>
      <c r="BC1662">
        <v>0</v>
      </c>
      <c r="BD1662">
        <v>0</v>
      </c>
      <c r="BE1662">
        <v>0</v>
      </c>
      <c r="BF1662">
        <v>0</v>
      </c>
      <c r="BG1662">
        <v>0</v>
      </c>
      <c r="BH1662">
        <v>0</v>
      </c>
      <c r="BI1662">
        <v>0</v>
      </c>
      <c r="BJ1662">
        <v>0</v>
      </c>
      <c r="BK1662">
        <v>1.4999999999999999E-2</v>
      </c>
      <c r="BL1662">
        <v>2E-3</v>
      </c>
      <c r="BM1662">
        <v>0</v>
      </c>
      <c r="BN1662">
        <v>0</v>
      </c>
      <c r="BO1662">
        <v>1.7000000000000001E-2</v>
      </c>
      <c r="BP1662">
        <v>3</v>
      </c>
      <c r="BQ1662">
        <v>1</v>
      </c>
      <c r="BR1662">
        <v>0</v>
      </c>
      <c r="BS1662">
        <v>0</v>
      </c>
      <c r="BT1662">
        <v>4</v>
      </c>
      <c r="BU1662">
        <v>0</v>
      </c>
      <c r="BV1662">
        <v>0</v>
      </c>
      <c r="BW1662">
        <v>0</v>
      </c>
      <c r="BX1662">
        <v>0</v>
      </c>
      <c r="BY1662">
        <v>0</v>
      </c>
      <c r="BZ1662">
        <v>0</v>
      </c>
      <c r="CA1662">
        <v>0</v>
      </c>
      <c r="CB1662">
        <v>0</v>
      </c>
      <c r="CC1662">
        <v>0</v>
      </c>
      <c r="CD1662">
        <v>0</v>
      </c>
      <c r="CE1662">
        <v>0</v>
      </c>
      <c r="CF1662">
        <v>0</v>
      </c>
      <c r="CG1662">
        <v>0</v>
      </c>
      <c r="CH1662">
        <v>0</v>
      </c>
      <c r="CI1662">
        <v>0</v>
      </c>
      <c r="CJ1662">
        <v>0</v>
      </c>
      <c r="CK1662">
        <v>0</v>
      </c>
      <c r="CL1662">
        <v>0</v>
      </c>
      <c r="CM1662">
        <v>0</v>
      </c>
      <c r="CN1662">
        <v>0</v>
      </c>
      <c r="CO1662">
        <v>0.159</v>
      </c>
      <c r="CP1662">
        <v>0.127</v>
      </c>
      <c r="CQ1662">
        <v>1.125</v>
      </c>
      <c r="CR1662">
        <v>0</v>
      </c>
      <c r="CS1662">
        <v>1.411</v>
      </c>
      <c r="CT1662">
        <v>21</v>
      </c>
      <c r="CU1662">
        <v>6</v>
      </c>
      <c r="CV1662">
        <v>1</v>
      </c>
      <c r="CW1662">
        <v>0</v>
      </c>
      <c r="CX1662">
        <v>28</v>
      </c>
      <c r="CY1662">
        <v>0</v>
      </c>
      <c r="CZ1662">
        <v>0</v>
      </c>
      <c r="DA1662">
        <v>0</v>
      </c>
      <c r="DB1662">
        <v>0</v>
      </c>
      <c r="DC1662">
        <v>0</v>
      </c>
    </row>
    <row r="1663" spans="1:107" x14ac:dyDescent="0.45">
      <c r="A1663">
        <v>2024</v>
      </c>
      <c r="B1663">
        <v>5</v>
      </c>
      <c r="C1663" t="s">
        <v>200</v>
      </c>
      <c r="D1663">
        <v>66101</v>
      </c>
      <c r="E1663" t="s">
        <v>515</v>
      </c>
      <c r="F1663" t="s">
        <v>323</v>
      </c>
      <c r="G1663" t="s">
        <v>244</v>
      </c>
      <c r="H1663">
        <v>173.84899999999999</v>
      </c>
      <c r="I1663">
        <v>50.375</v>
      </c>
      <c r="J1663">
        <v>22.875</v>
      </c>
      <c r="K1663">
        <v>0</v>
      </c>
      <c r="L1663">
        <v>247.09899999999999</v>
      </c>
      <c r="M1663">
        <v>19062</v>
      </c>
      <c r="N1663">
        <v>679</v>
      </c>
      <c r="O1663">
        <v>53</v>
      </c>
      <c r="P1663">
        <v>0</v>
      </c>
      <c r="Q1663">
        <v>19794</v>
      </c>
      <c r="R1663">
        <v>2.2789999999999999</v>
      </c>
      <c r="S1663">
        <v>10.631</v>
      </c>
      <c r="T1663">
        <v>6.5839999999999996</v>
      </c>
      <c r="U1663">
        <v>0</v>
      </c>
      <c r="V1663">
        <v>19.494</v>
      </c>
      <c r="W1663">
        <v>146</v>
      </c>
      <c r="X1663">
        <v>115</v>
      </c>
      <c r="Y1663">
        <v>6</v>
      </c>
      <c r="Z1663">
        <v>0</v>
      </c>
      <c r="AA1663">
        <v>267</v>
      </c>
      <c r="AB1663">
        <v>0</v>
      </c>
      <c r="AC1663">
        <v>0</v>
      </c>
      <c r="AD1663">
        <v>0</v>
      </c>
      <c r="AE1663">
        <v>0</v>
      </c>
      <c r="AF1663">
        <v>0</v>
      </c>
      <c r="AG1663">
        <v>10.108000000000001</v>
      </c>
      <c r="AH1663">
        <v>5.5E-2</v>
      </c>
      <c r="AI1663">
        <v>0</v>
      </c>
      <c r="AJ1663">
        <v>0</v>
      </c>
      <c r="AK1663">
        <v>10.163</v>
      </c>
      <c r="AL1663">
        <v>1217</v>
      </c>
      <c r="AM1663">
        <v>9</v>
      </c>
      <c r="AN1663">
        <v>0</v>
      </c>
      <c r="AO1663">
        <v>0</v>
      </c>
      <c r="AP1663">
        <v>1226</v>
      </c>
      <c r="AQ1663">
        <v>0</v>
      </c>
      <c r="AR1663">
        <v>0</v>
      </c>
      <c r="AS1663">
        <v>0</v>
      </c>
      <c r="AT1663">
        <v>0</v>
      </c>
      <c r="AU1663">
        <v>0</v>
      </c>
      <c r="AV1663">
        <v>3.5000000000000003E-2</v>
      </c>
      <c r="AW1663">
        <v>0</v>
      </c>
      <c r="AX1663">
        <v>0</v>
      </c>
      <c r="AY1663">
        <v>0</v>
      </c>
      <c r="AZ1663">
        <v>3.5000000000000003E-2</v>
      </c>
      <c r="BA1663">
        <v>3</v>
      </c>
      <c r="BB1663">
        <v>0</v>
      </c>
      <c r="BC1663">
        <v>0</v>
      </c>
      <c r="BD1663">
        <v>0</v>
      </c>
      <c r="BE1663">
        <v>3</v>
      </c>
      <c r="BF1663">
        <v>0</v>
      </c>
      <c r="BG1663">
        <v>0</v>
      </c>
      <c r="BH1663">
        <v>0</v>
      </c>
      <c r="BI1663">
        <v>0</v>
      </c>
      <c r="BJ1663">
        <v>0</v>
      </c>
      <c r="BK1663">
        <v>0.377</v>
      </c>
      <c r="BL1663">
        <v>0.26500000000000001</v>
      </c>
      <c r="BM1663">
        <v>3.0000000000000001E-3</v>
      </c>
      <c r="BN1663">
        <v>0</v>
      </c>
      <c r="BO1663">
        <v>0.64500000000000002</v>
      </c>
      <c r="BP1663">
        <v>94</v>
      </c>
      <c r="BQ1663">
        <v>27</v>
      </c>
      <c r="BR1663">
        <v>1</v>
      </c>
      <c r="BS1663">
        <v>0</v>
      </c>
      <c r="BT1663">
        <v>122</v>
      </c>
      <c r="BU1663">
        <v>0</v>
      </c>
      <c r="BV1663">
        <v>0</v>
      </c>
      <c r="BW1663">
        <v>0</v>
      </c>
      <c r="BX1663">
        <v>0</v>
      </c>
      <c r="BY1663">
        <v>0</v>
      </c>
      <c r="BZ1663">
        <v>2.9000000000000001E-2</v>
      </c>
      <c r="CA1663">
        <v>8.0020000000000007</v>
      </c>
      <c r="CB1663">
        <v>17.472999999999999</v>
      </c>
      <c r="CC1663">
        <v>0</v>
      </c>
      <c r="CD1663">
        <v>25.504000000000001</v>
      </c>
      <c r="CE1663">
        <v>7</v>
      </c>
      <c r="CF1663">
        <v>19</v>
      </c>
      <c r="CG1663">
        <v>11</v>
      </c>
      <c r="CH1663">
        <v>0</v>
      </c>
      <c r="CI1663">
        <v>37</v>
      </c>
      <c r="CJ1663">
        <v>0</v>
      </c>
      <c r="CK1663">
        <v>0</v>
      </c>
      <c r="CL1663">
        <v>0</v>
      </c>
      <c r="CM1663">
        <v>0</v>
      </c>
      <c r="CN1663">
        <v>0</v>
      </c>
      <c r="CO1663">
        <v>176.53399999999999</v>
      </c>
      <c r="CP1663">
        <v>69.272999999999996</v>
      </c>
      <c r="CQ1663">
        <v>46.935000000000002</v>
      </c>
      <c r="CR1663">
        <v>0</v>
      </c>
      <c r="CS1663">
        <v>292.74200000000002</v>
      </c>
      <c r="CT1663">
        <v>19309</v>
      </c>
      <c r="CU1663">
        <v>840</v>
      </c>
      <c r="CV1663">
        <v>71</v>
      </c>
      <c r="CW1663">
        <v>0</v>
      </c>
      <c r="CX1663">
        <v>20220</v>
      </c>
      <c r="CY1663">
        <v>0</v>
      </c>
      <c r="CZ1663">
        <v>0</v>
      </c>
      <c r="DA1663">
        <v>0</v>
      </c>
      <c r="DB1663">
        <v>0</v>
      </c>
      <c r="DC1663">
        <v>0</v>
      </c>
    </row>
    <row r="1664" spans="1:107" x14ac:dyDescent="0.45">
      <c r="A1664">
        <v>2024</v>
      </c>
      <c r="B1664">
        <v>5</v>
      </c>
      <c r="C1664" t="s">
        <v>200</v>
      </c>
      <c r="D1664">
        <v>99999</v>
      </c>
      <c r="E1664" t="s">
        <v>329</v>
      </c>
      <c r="F1664" t="s">
        <v>323</v>
      </c>
      <c r="H1664">
        <v>112.137</v>
      </c>
      <c r="I1664">
        <v>52.47</v>
      </c>
      <c r="J1664">
        <v>9.734</v>
      </c>
      <c r="K1664" t="s">
        <v>324</v>
      </c>
      <c r="L1664">
        <v>174.34100000000001</v>
      </c>
      <c r="M1664" t="s">
        <v>324</v>
      </c>
      <c r="N1664" t="s">
        <v>324</v>
      </c>
      <c r="O1664" t="s">
        <v>324</v>
      </c>
      <c r="P1664" t="s">
        <v>324</v>
      </c>
      <c r="Q1664" t="s">
        <v>324</v>
      </c>
      <c r="R1664" t="s">
        <v>324</v>
      </c>
      <c r="S1664" t="s">
        <v>324</v>
      </c>
      <c r="T1664" t="s">
        <v>324</v>
      </c>
      <c r="U1664" t="s">
        <v>324</v>
      </c>
      <c r="V1664" t="s">
        <v>324</v>
      </c>
      <c r="W1664" t="s">
        <v>324</v>
      </c>
      <c r="X1664" t="s">
        <v>324</v>
      </c>
      <c r="Y1664" t="s">
        <v>324</v>
      </c>
      <c r="Z1664" t="s">
        <v>324</v>
      </c>
      <c r="AA1664" t="s">
        <v>324</v>
      </c>
      <c r="AB1664" t="s">
        <v>324</v>
      </c>
      <c r="AC1664" t="s">
        <v>324</v>
      </c>
      <c r="AD1664" t="s">
        <v>324</v>
      </c>
      <c r="AE1664" t="s">
        <v>324</v>
      </c>
      <c r="AF1664" t="s">
        <v>324</v>
      </c>
      <c r="AG1664" t="s">
        <v>324</v>
      </c>
      <c r="AH1664" t="s">
        <v>324</v>
      </c>
      <c r="AI1664" t="s">
        <v>324</v>
      </c>
      <c r="AJ1664" t="s">
        <v>324</v>
      </c>
      <c r="AK1664" t="s">
        <v>324</v>
      </c>
      <c r="AL1664" t="s">
        <v>324</v>
      </c>
      <c r="AM1664" t="s">
        <v>324</v>
      </c>
      <c r="AN1664" t="s">
        <v>324</v>
      </c>
      <c r="AO1664" t="s">
        <v>324</v>
      </c>
      <c r="AP1664" t="s">
        <v>324</v>
      </c>
      <c r="AQ1664" t="s">
        <v>324</v>
      </c>
      <c r="AR1664" t="s">
        <v>324</v>
      </c>
      <c r="AS1664" t="s">
        <v>324</v>
      </c>
      <c r="AT1664" t="s">
        <v>324</v>
      </c>
      <c r="AU1664" t="s">
        <v>324</v>
      </c>
      <c r="AV1664" t="s">
        <v>324</v>
      </c>
      <c r="AW1664" t="s">
        <v>324</v>
      </c>
      <c r="AX1664" t="s">
        <v>324</v>
      </c>
      <c r="AY1664" t="s">
        <v>324</v>
      </c>
      <c r="AZ1664" t="s">
        <v>324</v>
      </c>
      <c r="BA1664" t="s">
        <v>324</v>
      </c>
      <c r="BB1664" t="s">
        <v>324</v>
      </c>
      <c r="BC1664" t="s">
        <v>324</v>
      </c>
      <c r="BD1664" t="s">
        <v>324</v>
      </c>
      <c r="BE1664" t="s">
        <v>324</v>
      </c>
      <c r="BF1664" t="s">
        <v>324</v>
      </c>
      <c r="BG1664" t="s">
        <v>324</v>
      </c>
      <c r="BH1664" t="s">
        <v>324</v>
      </c>
      <c r="BI1664" t="s">
        <v>324</v>
      </c>
      <c r="BJ1664" t="s">
        <v>324</v>
      </c>
      <c r="BK1664" t="s">
        <v>324</v>
      </c>
      <c r="BL1664" t="s">
        <v>324</v>
      </c>
      <c r="BM1664" t="s">
        <v>324</v>
      </c>
      <c r="BN1664" t="s">
        <v>324</v>
      </c>
      <c r="BO1664" t="s">
        <v>324</v>
      </c>
      <c r="BP1664" t="s">
        <v>324</v>
      </c>
      <c r="BQ1664" t="s">
        <v>324</v>
      </c>
      <c r="BR1664" t="s">
        <v>324</v>
      </c>
      <c r="BS1664" t="s">
        <v>324</v>
      </c>
      <c r="BT1664" t="s">
        <v>324</v>
      </c>
      <c r="BU1664" t="s">
        <v>324</v>
      </c>
      <c r="BV1664" t="s">
        <v>324</v>
      </c>
      <c r="BW1664" t="s">
        <v>324</v>
      </c>
      <c r="BX1664" t="s">
        <v>324</v>
      </c>
      <c r="BY1664" t="s">
        <v>324</v>
      </c>
      <c r="BZ1664" t="s">
        <v>324</v>
      </c>
      <c r="CA1664" t="s">
        <v>324</v>
      </c>
      <c r="CB1664" t="s">
        <v>324</v>
      </c>
      <c r="CC1664" t="s">
        <v>324</v>
      </c>
      <c r="CD1664" t="s">
        <v>324</v>
      </c>
      <c r="CE1664" t="s">
        <v>324</v>
      </c>
      <c r="CF1664" t="s">
        <v>324</v>
      </c>
      <c r="CG1664" t="s">
        <v>324</v>
      </c>
      <c r="CH1664" t="s">
        <v>324</v>
      </c>
      <c r="CI1664" t="s">
        <v>324</v>
      </c>
      <c r="CJ1664" t="s">
        <v>324</v>
      </c>
      <c r="CK1664" t="s">
        <v>324</v>
      </c>
      <c r="CL1664" t="s">
        <v>324</v>
      </c>
      <c r="CM1664" t="s">
        <v>324</v>
      </c>
      <c r="CN1664" t="s">
        <v>324</v>
      </c>
      <c r="CO1664">
        <v>112.137</v>
      </c>
      <c r="CP1664">
        <v>52.47</v>
      </c>
      <c r="CQ1664">
        <v>9.734</v>
      </c>
      <c r="CR1664" t="s">
        <v>324</v>
      </c>
      <c r="CS1664">
        <v>174.34100000000001</v>
      </c>
      <c r="CT1664" t="s">
        <v>324</v>
      </c>
      <c r="CU1664" t="s">
        <v>324</v>
      </c>
      <c r="CV1664" t="s">
        <v>324</v>
      </c>
      <c r="CW1664" t="s">
        <v>324</v>
      </c>
      <c r="CX1664" t="s">
        <v>324</v>
      </c>
      <c r="CY1664" t="s">
        <v>324</v>
      </c>
      <c r="CZ1664" t="s">
        <v>324</v>
      </c>
      <c r="DA1664" t="s">
        <v>324</v>
      </c>
      <c r="DB1664" t="s">
        <v>324</v>
      </c>
      <c r="DC1664" t="s">
        <v>324</v>
      </c>
    </row>
    <row r="1665" spans="1:107" x14ac:dyDescent="0.45">
      <c r="A1665">
        <v>2024</v>
      </c>
      <c r="B1665">
        <v>5</v>
      </c>
      <c r="C1665" t="s">
        <v>203</v>
      </c>
      <c r="D1665">
        <v>1857</v>
      </c>
      <c r="E1665" t="s">
        <v>540</v>
      </c>
      <c r="F1665" t="s">
        <v>323</v>
      </c>
      <c r="G1665" t="s">
        <v>244</v>
      </c>
      <c r="H1665">
        <v>0.44</v>
      </c>
      <c r="I1665">
        <v>0.03</v>
      </c>
      <c r="J1665">
        <v>0</v>
      </c>
      <c r="K1665">
        <v>0</v>
      </c>
      <c r="L1665">
        <v>0.47</v>
      </c>
      <c r="M1665">
        <v>54</v>
      </c>
      <c r="N1665">
        <v>5</v>
      </c>
      <c r="O1665">
        <v>0</v>
      </c>
      <c r="P1665">
        <v>0</v>
      </c>
      <c r="Q1665">
        <v>59</v>
      </c>
      <c r="R1665" t="s">
        <v>324</v>
      </c>
      <c r="S1665" t="s">
        <v>324</v>
      </c>
      <c r="T1665" t="s">
        <v>324</v>
      </c>
      <c r="U1665" t="s">
        <v>324</v>
      </c>
      <c r="V1665">
        <v>0</v>
      </c>
      <c r="W1665" t="s">
        <v>324</v>
      </c>
      <c r="X1665" t="s">
        <v>324</v>
      </c>
      <c r="Y1665" t="s">
        <v>324</v>
      </c>
      <c r="Z1665" t="s">
        <v>324</v>
      </c>
      <c r="AA1665">
        <v>0</v>
      </c>
      <c r="AB1665" t="s">
        <v>324</v>
      </c>
      <c r="AC1665" t="s">
        <v>324</v>
      </c>
      <c r="AD1665" t="s">
        <v>324</v>
      </c>
      <c r="AE1665" t="s">
        <v>324</v>
      </c>
      <c r="AF1665">
        <v>0</v>
      </c>
      <c r="AG1665" t="s">
        <v>324</v>
      </c>
      <c r="AH1665" t="s">
        <v>324</v>
      </c>
      <c r="AI1665" t="s">
        <v>324</v>
      </c>
      <c r="AJ1665" t="s">
        <v>324</v>
      </c>
      <c r="AK1665">
        <v>0</v>
      </c>
      <c r="AL1665" t="s">
        <v>324</v>
      </c>
      <c r="AM1665" t="s">
        <v>324</v>
      </c>
      <c r="AN1665" t="s">
        <v>324</v>
      </c>
      <c r="AO1665" t="s">
        <v>324</v>
      </c>
      <c r="AP1665">
        <v>0</v>
      </c>
      <c r="AQ1665" t="s">
        <v>324</v>
      </c>
      <c r="AR1665" t="s">
        <v>324</v>
      </c>
      <c r="AS1665" t="s">
        <v>324</v>
      </c>
      <c r="AT1665" t="s">
        <v>324</v>
      </c>
      <c r="AU1665">
        <v>0</v>
      </c>
      <c r="AV1665" t="s">
        <v>324</v>
      </c>
      <c r="AW1665" t="s">
        <v>324</v>
      </c>
      <c r="AX1665" t="s">
        <v>324</v>
      </c>
      <c r="AY1665" t="s">
        <v>324</v>
      </c>
      <c r="AZ1665">
        <v>0</v>
      </c>
      <c r="BA1665" t="s">
        <v>324</v>
      </c>
      <c r="BB1665" t="s">
        <v>324</v>
      </c>
      <c r="BC1665" t="s">
        <v>324</v>
      </c>
      <c r="BD1665" t="s">
        <v>324</v>
      </c>
      <c r="BE1665">
        <v>0</v>
      </c>
      <c r="BF1665" t="s">
        <v>324</v>
      </c>
      <c r="BG1665" t="s">
        <v>324</v>
      </c>
      <c r="BH1665" t="s">
        <v>324</v>
      </c>
      <c r="BI1665" t="s">
        <v>324</v>
      </c>
      <c r="BJ1665">
        <v>0</v>
      </c>
      <c r="BK1665" t="s">
        <v>324</v>
      </c>
      <c r="BL1665" t="s">
        <v>324</v>
      </c>
      <c r="BM1665" t="s">
        <v>324</v>
      </c>
      <c r="BN1665" t="s">
        <v>324</v>
      </c>
      <c r="BO1665">
        <v>0</v>
      </c>
      <c r="BP1665" t="s">
        <v>324</v>
      </c>
      <c r="BQ1665" t="s">
        <v>324</v>
      </c>
      <c r="BR1665" t="s">
        <v>324</v>
      </c>
      <c r="BS1665" t="s">
        <v>324</v>
      </c>
      <c r="BT1665">
        <v>0</v>
      </c>
      <c r="BU1665" t="s">
        <v>324</v>
      </c>
      <c r="BV1665" t="s">
        <v>324</v>
      </c>
      <c r="BW1665" t="s">
        <v>324</v>
      </c>
      <c r="BX1665" t="s">
        <v>324</v>
      </c>
      <c r="BY1665">
        <v>0</v>
      </c>
      <c r="BZ1665" t="s">
        <v>324</v>
      </c>
      <c r="CA1665" t="s">
        <v>324</v>
      </c>
      <c r="CB1665" t="s">
        <v>324</v>
      </c>
      <c r="CC1665" t="s">
        <v>324</v>
      </c>
      <c r="CD1665">
        <v>0</v>
      </c>
      <c r="CE1665" t="s">
        <v>324</v>
      </c>
      <c r="CF1665" t="s">
        <v>324</v>
      </c>
      <c r="CG1665" t="s">
        <v>324</v>
      </c>
      <c r="CH1665" t="s">
        <v>324</v>
      </c>
      <c r="CI1665">
        <v>0</v>
      </c>
      <c r="CJ1665" t="s">
        <v>324</v>
      </c>
      <c r="CK1665" t="s">
        <v>324</v>
      </c>
      <c r="CL1665" t="s">
        <v>324</v>
      </c>
      <c r="CM1665" t="s">
        <v>324</v>
      </c>
      <c r="CN1665">
        <v>0</v>
      </c>
      <c r="CO1665">
        <v>0.44</v>
      </c>
      <c r="CP1665">
        <v>0.03</v>
      </c>
      <c r="CQ1665" t="s">
        <v>179</v>
      </c>
      <c r="CR1665">
        <v>0</v>
      </c>
      <c r="CS1665">
        <v>0.47</v>
      </c>
      <c r="CT1665">
        <v>54</v>
      </c>
      <c r="CU1665">
        <v>5</v>
      </c>
      <c r="CV1665">
        <v>0</v>
      </c>
      <c r="CW1665">
        <v>0</v>
      </c>
      <c r="CX1665">
        <v>59</v>
      </c>
      <c r="CY1665">
        <v>0</v>
      </c>
      <c r="CZ1665">
        <v>0</v>
      </c>
      <c r="DA1665">
        <v>0</v>
      </c>
      <c r="DB1665">
        <v>0</v>
      </c>
      <c r="DC1665">
        <v>0</v>
      </c>
    </row>
    <row r="1666" spans="1:107" x14ac:dyDescent="0.45">
      <c r="A1666">
        <v>2024</v>
      </c>
      <c r="B1666">
        <v>5</v>
      </c>
      <c r="C1666" t="s">
        <v>203</v>
      </c>
      <c r="D1666">
        <v>13214</v>
      </c>
      <c r="E1666" t="s">
        <v>541</v>
      </c>
      <c r="F1666" t="s">
        <v>323</v>
      </c>
      <c r="G1666" t="s">
        <v>244</v>
      </c>
      <c r="H1666">
        <v>104.72799999999999</v>
      </c>
      <c r="I1666">
        <v>315.50400000000002</v>
      </c>
      <c r="J1666">
        <v>5.6040000000000001</v>
      </c>
      <c r="K1666" t="s">
        <v>324</v>
      </c>
      <c r="L1666">
        <v>425.83600000000001</v>
      </c>
      <c r="M1666">
        <v>15123</v>
      </c>
      <c r="N1666">
        <v>535</v>
      </c>
      <c r="O1666">
        <v>30</v>
      </c>
      <c r="P1666" t="s">
        <v>324</v>
      </c>
      <c r="Q1666">
        <v>15688</v>
      </c>
      <c r="R1666">
        <v>0.01</v>
      </c>
      <c r="S1666">
        <v>9.5039999999999996</v>
      </c>
      <c r="T1666" t="s">
        <v>324</v>
      </c>
      <c r="U1666" t="s">
        <v>324</v>
      </c>
      <c r="V1666">
        <v>9.5139999999999993</v>
      </c>
      <c r="W1666">
        <v>1</v>
      </c>
      <c r="X1666">
        <v>4</v>
      </c>
      <c r="Y1666" t="s">
        <v>324</v>
      </c>
      <c r="Z1666" t="s">
        <v>324</v>
      </c>
      <c r="AA1666">
        <v>5</v>
      </c>
      <c r="AB1666" t="s">
        <v>324</v>
      </c>
      <c r="AC1666" t="s">
        <v>324</v>
      </c>
      <c r="AD1666" t="s">
        <v>324</v>
      </c>
      <c r="AE1666" t="s">
        <v>324</v>
      </c>
      <c r="AF1666">
        <v>0</v>
      </c>
      <c r="AG1666">
        <v>7.0999999999999994E-2</v>
      </c>
      <c r="AH1666" t="s">
        <v>324</v>
      </c>
      <c r="AI1666" t="s">
        <v>324</v>
      </c>
      <c r="AJ1666" t="s">
        <v>324</v>
      </c>
      <c r="AK1666">
        <v>7.0999999999999994E-2</v>
      </c>
      <c r="AL1666">
        <v>10</v>
      </c>
      <c r="AM1666" t="s">
        <v>324</v>
      </c>
      <c r="AN1666" t="s">
        <v>324</v>
      </c>
      <c r="AO1666" t="s">
        <v>324</v>
      </c>
      <c r="AP1666">
        <v>10</v>
      </c>
      <c r="AQ1666">
        <v>8.6999999999999994E-2</v>
      </c>
      <c r="AR1666" t="s">
        <v>324</v>
      </c>
      <c r="AS1666" t="s">
        <v>324</v>
      </c>
      <c r="AT1666" t="s">
        <v>324</v>
      </c>
      <c r="AU1666">
        <v>8.6999999999999994E-2</v>
      </c>
      <c r="AV1666" t="s">
        <v>324</v>
      </c>
      <c r="AW1666" t="s">
        <v>324</v>
      </c>
      <c r="AX1666" t="s">
        <v>324</v>
      </c>
      <c r="AY1666" t="s">
        <v>324</v>
      </c>
      <c r="AZ1666">
        <v>0</v>
      </c>
      <c r="BA1666" t="s">
        <v>324</v>
      </c>
      <c r="BB1666" t="s">
        <v>324</v>
      </c>
      <c r="BC1666" t="s">
        <v>324</v>
      </c>
      <c r="BD1666" t="s">
        <v>324</v>
      </c>
      <c r="BE1666">
        <v>0</v>
      </c>
      <c r="BF1666" t="s">
        <v>324</v>
      </c>
      <c r="BG1666" t="s">
        <v>324</v>
      </c>
      <c r="BH1666" t="s">
        <v>324</v>
      </c>
      <c r="BI1666" t="s">
        <v>324</v>
      </c>
      <c r="BJ1666">
        <v>0</v>
      </c>
      <c r="BK1666">
        <v>9.2999999999999999E-2</v>
      </c>
      <c r="BL1666">
        <v>26.875</v>
      </c>
      <c r="BM1666" t="s">
        <v>324</v>
      </c>
      <c r="BN1666" t="s">
        <v>324</v>
      </c>
      <c r="BO1666">
        <v>26.968</v>
      </c>
      <c r="BP1666">
        <v>20</v>
      </c>
      <c r="BQ1666">
        <v>24</v>
      </c>
      <c r="BR1666" t="s">
        <v>324</v>
      </c>
      <c r="BS1666" t="s">
        <v>324</v>
      </c>
      <c r="BT1666">
        <v>44</v>
      </c>
      <c r="BU1666" t="s">
        <v>324</v>
      </c>
      <c r="BV1666" t="s">
        <v>324</v>
      </c>
      <c r="BW1666" t="s">
        <v>324</v>
      </c>
      <c r="BX1666" t="s">
        <v>324</v>
      </c>
      <c r="BY1666">
        <v>0</v>
      </c>
      <c r="BZ1666" t="s">
        <v>324</v>
      </c>
      <c r="CA1666">
        <v>2.93</v>
      </c>
      <c r="CB1666" t="s">
        <v>324</v>
      </c>
      <c r="CC1666" t="s">
        <v>324</v>
      </c>
      <c r="CD1666">
        <v>2.93</v>
      </c>
      <c r="CE1666" t="s">
        <v>324</v>
      </c>
      <c r="CF1666">
        <v>4</v>
      </c>
      <c r="CG1666" t="s">
        <v>324</v>
      </c>
      <c r="CH1666" t="s">
        <v>324</v>
      </c>
      <c r="CI1666">
        <v>4</v>
      </c>
      <c r="CJ1666" t="s">
        <v>324</v>
      </c>
      <c r="CK1666" t="s">
        <v>324</v>
      </c>
      <c r="CL1666" t="s">
        <v>324</v>
      </c>
      <c r="CM1666" t="s">
        <v>324</v>
      </c>
      <c r="CN1666">
        <v>0</v>
      </c>
      <c r="CO1666">
        <v>104.831</v>
      </c>
      <c r="CP1666">
        <v>354.81299999999999</v>
      </c>
      <c r="CQ1666">
        <v>5.6040000000000001</v>
      </c>
      <c r="CR1666">
        <v>0</v>
      </c>
      <c r="CS1666">
        <v>465.24799999999999</v>
      </c>
      <c r="CT1666">
        <v>15144</v>
      </c>
      <c r="CU1666">
        <v>567</v>
      </c>
      <c r="CV1666">
        <v>30</v>
      </c>
      <c r="CW1666">
        <v>0</v>
      </c>
      <c r="CX1666">
        <v>15741</v>
      </c>
      <c r="CY1666">
        <v>0</v>
      </c>
      <c r="CZ1666">
        <v>0</v>
      </c>
      <c r="DA1666">
        <v>0</v>
      </c>
      <c r="DB1666">
        <v>0</v>
      </c>
      <c r="DC1666">
        <v>0</v>
      </c>
    </row>
    <row r="1667" spans="1:107" x14ac:dyDescent="0.45">
      <c r="A1667">
        <v>2024</v>
      </c>
      <c r="B1667">
        <v>5</v>
      </c>
      <c r="C1667" t="s">
        <v>203</v>
      </c>
      <c r="D1667">
        <v>14537</v>
      </c>
      <c r="E1667" t="s">
        <v>542</v>
      </c>
      <c r="F1667" t="s">
        <v>323</v>
      </c>
      <c r="G1667" t="s">
        <v>244</v>
      </c>
      <c r="H1667">
        <v>3.2000000000000001E-2</v>
      </c>
      <c r="I1667" t="s">
        <v>324</v>
      </c>
      <c r="J1667" t="s">
        <v>324</v>
      </c>
      <c r="K1667" t="s">
        <v>324</v>
      </c>
      <c r="L1667">
        <v>3.2000000000000001E-2</v>
      </c>
      <c r="M1667">
        <v>7</v>
      </c>
      <c r="N1667" t="s">
        <v>324</v>
      </c>
      <c r="O1667" t="s">
        <v>324</v>
      </c>
      <c r="P1667" t="s">
        <v>324</v>
      </c>
      <c r="Q1667">
        <v>7</v>
      </c>
      <c r="R1667" t="s">
        <v>324</v>
      </c>
      <c r="S1667" t="s">
        <v>324</v>
      </c>
      <c r="T1667" t="s">
        <v>324</v>
      </c>
      <c r="U1667" t="s">
        <v>324</v>
      </c>
      <c r="V1667">
        <v>0</v>
      </c>
      <c r="W1667" t="s">
        <v>324</v>
      </c>
      <c r="X1667" t="s">
        <v>324</v>
      </c>
      <c r="Y1667" t="s">
        <v>324</v>
      </c>
      <c r="Z1667" t="s">
        <v>324</v>
      </c>
      <c r="AA1667">
        <v>0</v>
      </c>
      <c r="AB1667">
        <v>4.0830000000000002</v>
      </c>
      <c r="AC1667" t="s">
        <v>324</v>
      </c>
      <c r="AD1667" t="s">
        <v>324</v>
      </c>
      <c r="AE1667" t="s">
        <v>324</v>
      </c>
      <c r="AF1667">
        <v>0</v>
      </c>
      <c r="AG1667" t="s">
        <v>324</v>
      </c>
      <c r="AH1667" t="s">
        <v>324</v>
      </c>
      <c r="AI1667" t="s">
        <v>324</v>
      </c>
      <c r="AJ1667" t="s">
        <v>324</v>
      </c>
      <c r="AK1667">
        <v>0</v>
      </c>
      <c r="AL1667" t="s">
        <v>324</v>
      </c>
      <c r="AM1667" t="s">
        <v>324</v>
      </c>
      <c r="AN1667" t="s">
        <v>324</v>
      </c>
      <c r="AO1667" t="s">
        <v>324</v>
      </c>
      <c r="AP1667">
        <v>0</v>
      </c>
      <c r="AQ1667" t="s">
        <v>324</v>
      </c>
      <c r="AR1667" t="s">
        <v>324</v>
      </c>
      <c r="AS1667" t="s">
        <v>324</v>
      </c>
      <c r="AT1667" t="s">
        <v>324</v>
      </c>
      <c r="AU1667">
        <v>0</v>
      </c>
      <c r="AV1667" t="s">
        <v>324</v>
      </c>
      <c r="AW1667" t="s">
        <v>324</v>
      </c>
      <c r="AX1667" t="s">
        <v>324</v>
      </c>
      <c r="AY1667" t="s">
        <v>324</v>
      </c>
      <c r="AZ1667">
        <v>0</v>
      </c>
      <c r="BA1667" t="s">
        <v>324</v>
      </c>
      <c r="BB1667" t="s">
        <v>324</v>
      </c>
      <c r="BC1667" t="s">
        <v>324</v>
      </c>
      <c r="BD1667" t="s">
        <v>324</v>
      </c>
      <c r="BE1667">
        <v>0</v>
      </c>
      <c r="BF1667" t="s">
        <v>324</v>
      </c>
      <c r="BG1667" t="s">
        <v>324</v>
      </c>
      <c r="BH1667" t="s">
        <v>324</v>
      </c>
      <c r="BI1667" t="s">
        <v>324</v>
      </c>
      <c r="BJ1667">
        <v>0</v>
      </c>
      <c r="BK1667" t="s">
        <v>324</v>
      </c>
      <c r="BL1667" t="s">
        <v>324</v>
      </c>
      <c r="BM1667" t="s">
        <v>324</v>
      </c>
      <c r="BN1667" t="s">
        <v>324</v>
      </c>
      <c r="BO1667">
        <v>0</v>
      </c>
      <c r="BP1667" t="s">
        <v>324</v>
      </c>
      <c r="BQ1667" t="s">
        <v>324</v>
      </c>
      <c r="BR1667" t="s">
        <v>324</v>
      </c>
      <c r="BS1667" t="s">
        <v>324</v>
      </c>
      <c r="BT1667">
        <v>0</v>
      </c>
      <c r="BU1667" t="s">
        <v>324</v>
      </c>
      <c r="BV1667" t="s">
        <v>324</v>
      </c>
      <c r="BW1667" t="s">
        <v>324</v>
      </c>
      <c r="BX1667" t="s">
        <v>324</v>
      </c>
      <c r="BY1667">
        <v>0</v>
      </c>
      <c r="BZ1667" t="s">
        <v>324</v>
      </c>
      <c r="CA1667" t="s">
        <v>324</v>
      </c>
      <c r="CB1667" t="s">
        <v>324</v>
      </c>
      <c r="CC1667" t="s">
        <v>324</v>
      </c>
      <c r="CD1667">
        <v>0</v>
      </c>
      <c r="CE1667" t="s">
        <v>324</v>
      </c>
      <c r="CF1667" t="s">
        <v>324</v>
      </c>
      <c r="CG1667" t="s">
        <v>324</v>
      </c>
      <c r="CH1667" t="s">
        <v>324</v>
      </c>
      <c r="CI1667">
        <v>0</v>
      </c>
      <c r="CJ1667" t="s">
        <v>324</v>
      </c>
      <c r="CK1667" t="s">
        <v>324</v>
      </c>
      <c r="CL1667" t="s">
        <v>324</v>
      </c>
      <c r="CM1667" t="s">
        <v>324</v>
      </c>
      <c r="CN1667">
        <v>0</v>
      </c>
      <c r="CO1667">
        <v>3.2000000000000001E-2</v>
      </c>
      <c r="CP1667" t="s">
        <v>179</v>
      </c>
      <c r="CQ1667" t="s">
        <v>179</v>
      </c>
      <c r="CR1667">
        <v>0</v>
      </c>
      <c r="CS1667">
        <v>3.2000000000000001E-2</v>
      </c>
      <c r="CT1667">
        <v>7</v>
      </c>
      <c r="CU1667">
        <v>0</v>
      </c>
      <c r="CV1667">
        <v>0</v>
      </c>
      <c r="CW1667">
        <v>0</v>
      </c>
      <c r="CX1667">
        <v>7</v>
      </c>
      <c r="CY1667">
        <v>4.0830000000000002</v>
      </c>
      <c r="CZ1667">
        <v>0</v>
      </c>
      <c r="DA1667">
        <v>0</v>
      </c>
      <c r="DB1667">
        <v>0</v>
      </c>
      <c r="DC1667">
        <v>4.0830000000000002</v>
      </c>
    </row>
    <row r="1668" spans="1:107" x14ac:dyDescent="0.45">
      <c r="A1668">
        <v>2024</v>
      </c>
      <c r="B1668">
        <v>5</v>
      </c>
      <c r="C1668" t="s">
        <v>203</v>
      </c>
      <c r="D1668">
        <v>99999</v>
      </c>
      <c r="E1668" t="s">
        <v>329</v>
      </c>
      <c r="F1668" t="s">
        <v>323</v>
      </c>
      <c r="H1668" t="s">
        <v>324</v>
      </c>
      <c r="I1668" t="s">
        <v>324</v>
      </c>
      <c r="J1668" t="s">
        <v>324</v>
      </c>
      <c r="K1668" t="s">
        <v>324</v>
      </c>
      <c r="L1668" t="s">
        <v>324</v>
      </c>
      <c r="M1668" t="s">
        <v>324</v>
      </c>
      <c r="N1668" t="s">
        <v>324</v>
      </c>
      <c r="O1668" t="s">
        <v>324</v>
      </c>
      <c r="P1668" t="s">
        <v>324</v>
      </c>
      <c r="Q1668" t="s">
        <v>324</v>
      </c>
      <c r="R1668" t="s">
        <v>324</v>
      </c>
      <c r="S1668" t="s">
        <v>324</v>
      </c>
      <c r="T1668" t="s">
        <v>324</v>
      </c>
      <c r="U1668" t="s">
        <v>324</v>
      </c>
      <c r="V1668" t="s">
        <v>324</v>
      </c>
      <c r="W1668" t="s">
        <v>324</v>
      </c>
      <c r="X1668" t="s">
        <v>324</v>
      </c>
      <c r="Y1668" t="s">
        <v>324</v>
      </c>
      <c r="Z1668" t="s">
        <v>324</v>
      </c>
      <c r="AA1668" t="s">
        <v>324</v>
      </c>
      <c r="AB1668" t="s">
        <v>324</v>
      </c>
      <c r="AC1668" t="s">
        <v>324</v>
      </c>
      <c r="AD1668" t="s">
        <v>324</v>
      </c>
      <c r="AE1668" t="s">
        <v>324</v>
      </c>
      <c r="AF1668" t="s">
        <v>324</v>
      </c>
      <c r="AG1668" t="s">
        <v>324</v>
      </c>
      <c r="AH1668" t="s">
        <v>324</v>
      </c>
      <c r="AI1668" t="s">
        <v>324</v>
      </c>
      <c r="AJ1668" t="s">
        <v>324</v>
      </c>
      <c r="AK1668" t="s">
        <v>324</v>
      </c>
      <c r="AL1668" t="s">
        <v>324</v>
      </c>
      <c r="AM1668" t="s">
        <v>324</v>
      </c>
      <c r="AN1668" t="s">
        <v>324</v>
      </c>
      <c r="AO1668" t="s">
        <v>324</v>
      </c>
      <c r="AP1668" t="s">
        <v>324</v>
      </c>
      <c r="AQ1668" t="s">
        <v>324</v>
      </c>
      <c r="AR1668" t="s">
        <v>324</v>
      </c>
      <c r="AS1668" t="s">
        <v>324</v>
      </c>
      <c r="AT1668" t="s">
        <v>324</v>
      </c>
      <c r="AU1668" t="s">
        <v>324</v>
      </c>
      <c r="AV1668" t="s">
        <v>324</v>
      </c>
      <c r="AW1668" t="s">
        <v>324</v>
      </c>
      <c r="AX1668" t="s">
        <v>324</v>
      </c>
      <c r="AY1668" t="s">
        <v>324</v>
      </c>
      <c r="AZ1668" t="s">
        <v>324</v>
      </c>
      <c r="BA1668" t="s">
        <v>324</v>
      </c>
      <c r="BB1668" t="s">
        <v>324</v>
      </c>
      <c r="BC1668" t="s">
        <v>324</v>
      </c>
      <c r="BD1668" t="s">
        <v>324</v>
      </c>
      <c r="BE1668" t="s">
        <v>324</v>
      </c>
      <c r="BF1668" t="s">
        <v>324</v>
      </c>
      <c r="BG1668" t="s">
        <v>324</v>
      </c>
      <c r="BH1668" t="s">
        <v>324</v>
      </c>
      <c r="BI1668" t="s">
        <v>324</v>
      </c>
      <c r="BJ1668" t="s">
        <v>324</v>
      </c>
      <c r="BK1668" t="s">
        <v>324</v>
      </c>
      <c r="BL1668" t="s">
        <v>324</v>
      </c>
      <c r="BM1668" t="s">
        <v>324</v>
      </c>
      <c r="BN1668" t="s">
        <v>324</v>
      </c>
      <c r="BO1668" t="s">
        <v>324</v>
      </c>
      <c r="BP1668" t="s">
        <v>324</v>
      </c>
      <c r="BQ1668" t="s">
        <v>324</v>
      </c>
      <c r="BR1668" t="s">
        <v>324</v>
      </c>
      <c r="BS1668" t="s">
        <v>324</v>
      </c>
      <c r="BT1668" t="s">
        <v>324</v>
      </c>
      <c r="BU1668" t="s">
        <v>324</v>
      </c>
      <c r="BV1668" t="s">
        <v>324</v>
      </c>
      <c r="BW1668" t="s">
        <v>324</v>
      </c>
      <c r="BX1668" t="s">
        <v>324</v>
      </c>
      <c r="BY1668" t="s">
        <v>324</v>
      </c>
      <c r="BZ1668" t="s">
        <v>324</v>
      </c>
      <c r="CA1668" t="s">
        <v>324</v>
      </c>
      <c r="CB1668" t="s">
        <v>324</v>
      </c>
      <c r="CC1668" t="s">
        <v>324</v>
      </c>
      <c r="CD1668" t="s">
        <v>324</v>
      </c>
      <c r="CE1668" t="s">
        <v>324</v>
      </c>
      <c r="CF1668" t="s">
        <v>324</v>
      </c>
      <c r="CG1668" t="s">
        <v>324</v>
      </c>
      <c r="CH1668" t="s">
        <v>324</v>
      </c>
      <c r="CI1668" t="s">
        <v>324</v>
      </c>
      <c r="CJ1668" t="s">
        <v>324</v>
      </c>
      <c r="CK1668" t="s">
        <v>324</v>
      </c>
      <c r="CL1668" t="s">
        <v>324</v>
      </c>
      <c r="CM1668" t="s">
        <v>324</v>
      </c>
      <c r="CN1668" t="s">
        <v>324</v>
      </c>
      <c r="CO1668" t="s">
        <v>324</v>
      </c>
      <c r="CP1668" t="s">
        <v>324</v>
      </c>
      <c r="CQ1668" t="s">
        <v>324</v>
      </c>
      <c r="CR1668" t="s">
        <v>324</v>
      </c>
      <c r="CS1668" t="s">
        <v>324</v>
      </c>
      <c r="CT1668" t="s">
        <v>324</v>
      </c>
      <c r="CU1668" t="s">
        <v>324</v>
      </c>
      <c r="CV1668" t="s">
        <v>324</v>
      </c>
      <c r="CW1668" t="s">
        <v>324</v>
      </c>
      <c r="CX1668" t="s">
        <v>324</v>
      </c>
      <c r="CY1668" t="s">
        <v>324</v>
      </c>
      <c r="CZ1668" t="s">
        <v>324</v>
      </c>
      <c r="DA1668" t="s">
        <v>324</v>
      </c>
      <c r="DB1668" t="s">
        <v>324</v>
      </c>
      <c r="DC1668" t="s">
        <v>324</v>
      </c>
    </row>
    <row r="1669" spans="1:107" x14ac:dyDescent="0.45">
      <c r="A1669">
        <v>2024</v>
      </c>
      <c r="B1669">
        <v>5</v>
      </c>
      <c r="C1669" t="s">
        <v>206</v>
      </c>
      <c r="D1669">
        <v>1613</v>
      </c>
      <c r="E1669" t="s">
        <v>543</v>
      </c>
      <c r="F1669" t="s">
        <v>323</v>
      </c>
      <c r="G1669" t="s">
        <v>244</v>
      </c>
      <c r="H1669">
        <v>11.441000000000001</v>
      </c>
      <c r="I1669">
        <v>0.28999999999999998</v>
      </c>
      <c r="J1669" t="s">
        <v>324</v>
      </c>
      <c r="K1669" t="s">
        <v>324</v>
      </c>
      <c r="L1669">
        <v>11.731</v>
      </c>
      <c r="M1669">
        <v>1792</v>
      </c>
      <c r="N1669">
        <v>8</v>
      </c>
      <c r="O1669" t="s">
        <v>324</v>
      </c>
      <c r="P1669" t="s">
        <v>324</v>
      </c>
      <c r="Q1669">
        <v>1800</v>
      </c>
      <c r="R1669" t="s">
        <v>324</v>
      </c>
      <c r="S1669" t="s">
        <v>324</v>
      </c>
      <c r="T1669" t="s">
        <v>324</v>
      </c>
      <c r="U1669" t="s">
        <v>324</v>
      </c>
      <c r="V1669">
        <v>0</v>
      </c>
      <c r="W1669" t="s">
        <v>324</v>
      </c>
      <c r="X1669" t="s">
        <v>324</v>
      </c>
      <c r="Y1669" t="s">
        <v>324</v>
      </c>
      <c r="Z1669" t="s">
        <v>324</v>
      </c>
      <c r="AA1669">
        <v>0</v>
      </c>
      <c r="AB1669" t="s">
        <v>324</v>
      </c>
      <c r="AC1669" t="s">
        <v>324</v>
      </c>
      <c r="AD1669" t="s">
        <v>324</v>
      </c>
      <c r="AE1669" t="s">
        <v>324</v>
      </c>
      <c r="AF1669">
        <v>0</v>
      </c>
      <c r="AG1669" t="s">
        <v>324</v>
      </c>
      <c r="AH1669" t="s">
        <v>324</v>
      </c>
      <c r="AI1669" t="s">
        <v>324</v>
      </c>
      <c r="AJ1669" t="s">
        <v>324</v>
      </c>
      <c r="AK1669">
        <v>0</v>
      </c>
      <c r="AL1669" t="s">
        <v>324</v>
      </c>
      <c r="AM1669" t="s">
        <v>324</v>
      </c>
      <c r="AN1669" t="s">
        <v>324</v>
      </c>
      <c r="AO1669" t="s">
        <v>324</v>
      </c>
      <c r="AP1669">
        <v>0</v>
      </c>
      <c r="AQ1669" t="s">
        <v>324</v>
      </c>
      <c r="AR1669" t="s">
        <v>324</v>
      </c>
      <c r="AS1669" t="s">
        <v>324</v>
      </c>
      <c r="AT1669" t="s">
        <v>324</v>
      </c>
      <c r="AU1669">
        <v>0</v>
      </c>
      <c r="AV1669" t="s">
        <v>324</v>
      </c>
      <c r="AW1669" t="s">
        <v>324</v>
      </c>
      <c r="AX1669" t="s">
        <v>324</v>
      </c>
      <c r="AY1669" t="s">
        <v>324</v>
      </c>
      <c r="AZ1669">
        <v>0</v>
      </c>
      <c r="BA1669" t="s">
        <v>324</v>
      </c>
      <c r="BB1669" t="s">
        <v>324</v>
      </c>
      <c r="BC1669" t="s">
        <v>324</v>
      </c>
      <c r="BD1669" t="s">
        <v>324</v>
      </c>
      <c r="BE1669">
        <v>0</v>
      </c>
      <c r="BF1669" t="s">
        <v>324</v>
      </c>
      <c r="BG1669" t="s">
        <v>324</v>
      </c>
      <c r="BH1669" t="s">
        <v>324</v>
      </c>
      <c r="BI1669" t="s">
        <v>324</v>
      </c>
      <c r="BJ1669">
        <v>0</v>
      </c>
      <c r="BK1669" t="s">
        <v>324</v>
      </c>
      <c r="BL1669" t="s">
        <v>324</v>
      </c>
      <c r="BM1669" t="s">
        <v>324</v>
      </c>
      <c r="BN1669" t="s">
        <v>324</v>
      </c>
      <c r="BO1669">
        <v>0</v>
      </c>
      <c r="BP1669" t="s">
        <v>324</v>
      </c>
      <c r="BQ1669" t="s">
        <v>324</v>
      </c>
      <c r="BR1669" t="s">
        <v>324</v>
      </c>
      <c r="BS1669" t="s">
        <v>324</v>
      </c>
      <c r="BT1669">
        <v>0</v>
      </c>
      <c r="BU1669" t="s">
        <v>324</v>
      </c>
      <c r="BV1669" t="s">
        <v>324</v>
      </c>
      <c r="BW1669" t="s">
        <v>324</v>
      </c>
      <c r="BX1669" t="s">
        <v>324</v>
      </c>
      <c r="BY1669">
        <v>0</v>
      </c>
      <c r="BZ1669" t="s">
        <v>324</v>
      </c>
      <c r="CA1669" t="s">
        <v>324</v>
      </c>
      <c r="CB1669" t="s">
        <v>324</v>
      </c>
      <c r="CC1669" t="s">
        <v>324</v>
      </c>
      <c r="CD1669">
        <v>0</v>
      </c>
      <c r="CE1669" t="s">
        <v>324</v>
      </c>
      <c r="CF1669" t="s">
        <v>324</v>
      </c>
      <c r="CG1669" t="s">
        <v>324</v>
      </c>
      <c r="CH1669" t="s">
        <v>324</v>
      </c>
      <c r="CI1669">
        <v>0</v>
      </c>
      <c r="CJ1669" t="s">
        <v>324</v>
      </c>
      <c r="CK1669" t="s">
        <v>324</v>
      </c>
      <c r="CL1669" t="s">
        <v>324</v>
      </c>
      <c r="CM1669" t="s">
        <v>324</v>
      </c>
      <c r="CN1669">
        <v>0</v>
      </c>
      <c r="CO1669">
        <v>11.441000000000001</v>
      </c>
      <c r="CP1669">
        <v>0.28999999999999998</v>
      </c>
      <c r="CQ1669" t="s">
        <v>179</v>
      </c>
      <c r="CR1669">
        <v>0</v>
      </c>
      <c r="CS1669">
        <v>11.731</v>
      </c>
      <c r="CT1669">
        <v>1792</v>
      </c>
      <c r="CU1669">
        <v>8</v>
      </c>
      <c r="CV1669">
        <v>0</v>
      </c>
      <c r="CW1669">
        <v>0</v>
      </c>
      <c r="CX1669">
        <v>1800</v>
      </c>
      <c r="CY1669">
        <v>0</v>
      </c>
      <c r="CZ1669">
        <v>0</v>
      </c>
      <c r="DA1669">
        <v>0</v>
      </c>
      <c r="DB1669">
        <v>0</v>
      </c>
      <c r="DC1669">
        <v>0</v>
      </c>
    </row>
    <row r="1670" spans="1:107" x14ac:dyDescent="0.45">
      <c r="A1670">
        <v>2024</v>
      </c>
      <c r="B1670">
        <v>5</v>
      </c>
      <c r="C1670" t="s">
        <v>206</v>
      </c>
      <c r="D1670">
        <v>3046</v>
      </c>
      <c r="E1670" t="s">
        <v>466</v>
      </c>
      <c r="F1670" t="s">
        <v>323</v>
      </c>
      <c r="G1670" t="s">
        <v>244</v>
      </c>
      <c r="H1670">
        <v>18.242999999999999</v>
      </c>
      <c r="I1670">
        <v>3.4319999999999999</v>
      </c>
      <c r="J1670">
        <v>5.2690000000000001</v>
      </c>
      <c r="K1670">
        <v>0</v>
      </c>
      <c r="L1670">
        <v>26.943999999999999</v>
      </c>
      <c r="M1670">
        <v>2273</v>
      </c>
      <c r="N1670">
        <v>71</v>
      </c>
      <c r="O1670">
        <v>11</v>
      </c>
      <c r="P1670">
        <v>0</v>
      </c>
      <c r="Q1670">
        <v>2355</v>
      </c>
      <c r="R1670" t="s">
        <v>324</v>
      </c>
      <c r="S1670" t="s">
        <v>324</v>
      </c>
      <c r="T1670" t="s">
        <v>324</v>
      </c>
      <c r="U1670" t="s">
        <v>324</v>
      </c>
      <c r="V1670">
        <v>0</v>
      </c>
      <c r="W1670" t="s">
        <v>324</v>
      </c>
      <c r="X1670" t="s">
        <v>324</v>
      </c>
      <c r="Y1670" t="s">
        <v>324</v>
      </c>
      <c r="Z1670" t="s">
        <v>324</v>
      </c>
      <c r="AA1670">
        <v>0</v>
      </c>
      <c r="AB1670" t="s">
        <v>324</v>
      </c>
      <c r="AC1670" t="s">
        <v>324</v>
      </c>
      <c r="AD1670" t="s">
        <v>324</v>
      </c>
      <c r="AE1670" t="s">
        <v>324</v>
      </c>
      <c r="AF1670">
        <v>0</v>
      </c>
      <c r="AG1670" t="s">
        <v>324</v>
      </c>
      <c r="AH1670" t="s">
        <v>324</v>
      </c>
      <c r="AI1670" t="s">
        <v>324</v>
      </c>
      <c r="AJ1670" t="s">
        <v>324</v>
      </c>
      <c r="AK1670">
        <v>0</v>
      </c>
      <c r="AL1670" t="s">
        <v>324</v>
      </c>
      <c r="AM1670" t="s">
        <v>324</v>
      </c>
      <c r="AN1670" t="s">
        <v>324</v>
      </c>
      <c r="AO1670" t="s">
        <v>324</v>
      </c>
      <c r="AP1670">
        <v>0</v>
      </c>
      <c r="AQ1670" t="s">
        <v>324</v>
      </c>
      <c r="AR1670" t="s">
        <v>324</v>
      </c>
      <c r="AS1670" t="s">
        <v>324</v>
      </c>
      <c r="AT1670" t="s">
        <v>324</v>
      </c>
      <c r="AU1670">
        <v>0</v>
      </c>
      <c r="AV1670" t="s">
        <v>324</v>
      </c>
      <c r="AW1670" t="s">
        <v>324</v>
      </c>
      <c r="AX1670" t="s">
        <v>324</v>
      </c>
      <c r="AY1670" t="s">
        <v>324</v>
      </c>
      <c r="AZ1670">
        <v>0</v>
      </c>
      <c r="BA1670" t="s">
        <v>324</v>
      </c>
      <c r="BB1670" t="s">
        <v>324</v>
      </c>
      <c r="BC1670" t="s">
        <v>324</v>
      </c>
      <c r="BD1670" t="s">
        <v>324</v>
      </c>
      <c r="BE1670">
        <v>0</v>
      </c>
      <c r="BF1670" t="s">
        <v>324</v>
      </c>
      <c r="BG1670" t="s">
        <v>324</v>
      </c>
      <c r="BH1670" t="s">
        <v>324</v>
      </c>
      <c r="BI1670" t="s">
        <v>324</v>
      </c>
      <c r="BJ1670">
        <v>0</v>
      </c>
      <c r="BK1670" t="s">
        <v>324</v>
      </c>
      <c r="BL1670" t="s">
        <v>324</v>
      </c>
      <c r="BM1670" t="s">
        <v>324</v>
      </c>
      <c r="BN1670" t="s">
        <v>324</v>
      </c>
      <c r="BO1670">
        <v>0</v>
      </c>
      <c r="BP1670" t="s">
        <v>324</v>
      </c>
      <c r="BQ1670" t="s">
        <v>324</v>
      </c>
      <c r="BR1670" t="s">
        <v>324</v>
      </c>
      <c r="BS1670" t="s">
        <v>324</v>
      </c>
      <c r="BT1670">
        <v>0</v>
      </c>
      <c r="BU1670" t="s">
        <v>324</v>
      </c>
      <c r="BV1670" t="s">
        <v>324</v>
      </c>
      <c r="BW1670" t="s">
        <v>324</v>
      </c>
      <c r="BX1670" t="s">
        <v>324</v>
      </c>
      <c r="BY1670">
        <v>0</v>
      </c>
      <c r="BZ1670" t="s">
        <v>324</v>
      </c>
      <c r="CA1670" t="s">
        <v>324</v>
      </c>
      <c r="CB1670" t="s">
        <v>324</v>
      </c>
      <c r="CC1670" t="s">
        <v>324</v>
      </c>
      <c r="CD1670">
        <v>0</v>
      </c>
      <c r="CE1670" t="s">
        <v>324</v>
      </c>
      <c r="CF1670" t="s">
        <v>324</v>
      </c>
      <c r="CG1670" t="s">
        <v>324</v>
      </c>
      <c r="CH1670" t="s">
        <v>324</v>
      </c>
      <c r="CI1670">
        <v>0</v>
      </c>
      <c r="CJ1670" t="s">
        <v>324</v>
      </c>
      <c r="CK1670" t="s">
        <v>324</v>
      </c>
      <c r="CL1670" t="s">
        <v>324</v>
      </c>
      <c r="CM1670" t="s">
        <v>324</v>
      </c>
      <c r="CN1670">
        <v>0</v>
      </c>
      <c r="CO1670">
        <v>18.242999999999999</v>
      </c>
      <c r="CP1670">
        <v>3.4319999999999999</v>
      </c>
      <c r="CQ1670">
        <v>5.2690000000000001</v>
      </c>
      <c r="CR1670">
        <v>0</v>
      </c>
      <c r="CS1670">
        <v>26.943999999999999</v>
      </c>
      <c r="CT1670">
        <v>2273</v>
      </c>
      <c r="CU1670">
        <v>71</v>
      </c>
      <c r="CV1670">
        <v>11</v>
      </c>
      <c r="CW1670">
        <v>0</v>
      </c>
      <c r="CX1670">
        <v>2355</v>
      </c>
      <c r="CY1670">
        <v>0</v>
      </c>
      <c r="CZ1670">
        <v>0</v>
      </c>
      <c r="DA1670">
        <v>0</v>
      </c>
      <c r="DB1670">
        <v>0</v>
      </c>
      <c r="DC1670">
        <v>0</v>
      </c>
    </row>
    <row r="1671" spans="1:107" x14ac:dyDescent="0.45">
      <c r="A1671">
        <v>2024</v>
      </c>
      <c r="B1671">
        <v>5</v>
      </c>
      <c r="C1671" t="s">
        <v>206</v>
      </c>
      <c r="D1671">
        <v>5416</v>
      </c>
      <c r="E1671" t="s">
        <v>467</v>
      </c>
      <c r="F1671" t="s">
        <v>323</v>
      </c>
      <c r="G1671" t="s">
        <v>244</v>
      </c>
      <c r="H1671">
        <v>98.072000000000003</v>
      </c>
      <c r="I1671">
        <v>20.277000000000001</v>
      </c>
      <c r="J1671">
        <v>12.423999999999999</v>
      </c>
      <c r="K1671" t="s">
        <v>324</v>
      </c>
      <c r="L1671">
        <v>130.773</v>
      </c>
      <c r="M1671">
        <v>12163</v>
      </c>
      <c r="N1671">
        <v>381</v>
      </c>
      <c r="O1671">
        <v>31</v>
      </c>
      <c r="P1671" t="s">
        <v>324</v>
      </c>
      <c r="Q1671">
        <v>12575</v>
      </c>
      <c r="R1671" t="s">
        <v>324</v>
      </c>
      <c r="S1671" t="s">
        <v>324</v>
      </c>
      <c r="T1671" t="s">
        <v>324</v>
      </c>
      <c r="U1671" t="s">
        <v>324</v>
      </c>
      <c r="V1671">
        <v>0</v>
      </c>
      <c r="W1671" t="s">
        <v>324</v>
      </c>
      <c r="X1671" t="s">
        <v>324</v>
      </c>
      <c r="Y1671" t="s">
        <v>324</v>
      </c>
      <c r="Z1671" t="s">
        <v>324</v>
      </c>
      <c r="AA1671">
        <v>0</v>
      </c>
      <c r="AB1671" t="s">
        <v>324</v>
      </c>
      <c r="AC1671" t="s">
        <v>324</v>
      </c>
      <c r="AD1671" t="s">
        <v>324</v>
      </c>
      <c r="AE1671" t="s">
        <v>324</v>
      </c>
      <c r="AF1671">
        <v>0</v>
      </c>
      <c r="AG1671" t="s">
        <v>324</v>
      </c>
      <c r="AH1671" t="s">
        <v>324</v>
      </c>
      <c r="AI1671" t="s">
        <v>324</v>
      </c>
      <c r="AJ1671" t="s">
        <v>324</v>
      </c>
      <c r="AK1671">
        <v>0</v>
      </c>
      <c r="AL1671" t="s">
        <v>324</v>
      </c>
      <c r="AM1671" t="s">
        <v>324</v>
      </c>
      <c r="AN1671" t="s">
        <v>324</v>
      </c>
      <c r="AO1671" t="s">
        <v>324</v>
      </c>
      <c r="AP1671">
        <v>0</v>
      </c>
      <c r="AQ1671" t="s">
        <v>324</v>
      </c>
      <c r="AR1671" t="s">
        <v>324</v>
      </c>
      <c r="AS1671" t="s">
        <v>324</v>
      </c>
      <c r="AT1671" t="s">
        <v>324</v>
      </c>
      <c r="AU1671">
        <v>0</v>
      </c>
      <c r="AV1671" t="s">
        <v>324</v>
      </c>
      <c r="AW1671" t="s">
        <v>324</v>
      </c>
      <c r="AX1671" t="s">
        <v>324</v>
      </c>
      <c r="AY1671" t="s">
        <v>324</v>
      </c>
      <c r="AZ1671">
        <v>0</v>
      </c>
      <c r="BA1671" t="s">
        <v>324</v>
      </c>
      <c r="BB1671" t="s">
        <v>324</v>
      </c>
      <c r="BC1671" t="s">
        <v>324</v>
      </c>
      <c r="BD1671" t="s">
        <v>324</v>
      </c>
      <c r="BE1671">
        <v>0</v>
      </c>
      <c r="BF1671" t="s">
        <v>324</v>
      </c>
      <c r="BG1671" t="s">
        <v>324</v>
      </c>
      <c r="BH1671" t="s">
        <v>324</v>
      </c>
      <c r="BI1671" t="s">
        <v>324</v>
      </c>
      <c r="BJ1671">
        <v>0</v>
      </c>
      <c r="BK1671">
        <v>0</v>
      </c>
      <c r="BL1671">
        <v>1E-3</v>
      </c>
      <c r="BM1671">
        <v>0</v>
      </c>
      <c r="BN1671" t="s">
        <v>324</v>
      </c>
      <c r="BO1671">
        <v>1E-3</v>
      </c>
      <c r="BP1671">
        <v>0</v>
      </c>
      <c r="BQ1671">
        <v>1</v>
      </c>
      <c r="BR1671">
        <v>0</v>
      </c>
      <c r="BS1671" t="s">
        <v>324</v>
      </c>
      <c r="BT1671">
        <v>1</v>
      </c>
      <c r="BU1671" t="s">
        <v>324</v>
      </c>
      <c r="BV1671" t="s">
        <v>324</v>
      </c>
      <c r="BW1671" t="s">
        <v>324</v>
      </c>
      <c r="BX1671" t="s">
        <v>324</v>
      </c>
      <c r="BY1671">
        <v>0</v>
      </c>
      <c r="BZ1671" t="s">
        <v>324</v>
      </c>
      <c r="CA1671" t="s">
        <v>324</v>
      </c>
      <c r="CB1671" t="s">
        <v>324</v>
      </c>
      <c r="CC1671" t="s">
        <v>324</v>
      </c>
      <c r="CD1671">
        <v>0</v>
      </c>
      <c r="CE1671" t="s">
        <v>324</v>
      </c>
      <c r="CF1671" t="s">
        <v>324</v>
      </c>
      <c r="CG1671" t="s">
        <v>324</v>
      </c>
      <c r="CH1671" t="s">
        <v>324</v>
      </c>
      <c r="CI1671">
        <v>0</v>
      </c>
      <c r="CJ1671" t="s">
        <v>324</v>
      </c>
      <c r="CK1671" t="s">
        <v>324</v>
      </c>
      <c r="CL1671" t="s">
        <v>324</v>
      </c>
      <c r="CM1671" t="s">
        <v>324</v>
      </c>
      <c r="CN1671">
        <v>0</v>
      </c>
      <c r="CO1671">
        <v>98.072000000000003</v>
      </c>
      <c r="CP1671">
        <v>20.277999999999999</v>
      </c>
      <c r="CQ1671">
        <v>12.423999999999999</v>
      </c>
      <c r="CR1671">
        <v>0</v>
      </c>
      <c r="CS1671">
        <v>130.774</v>
      </c>
      <c r="CT1671">
        <v>12163</v>
      </c>
      <c r="CU1671">
        <v>382</v>
      </c>
      <c r="CV1671">
        <v>31</v>
      </c>
      <c r="CW1671">
        <v>0</v>
      </c>
      <c r="CX1671">
        <v>12576</v>
      </c>
      <c r="CY1671">
        <v>0</v>
      </c>
      <c r="CZ1671">
        <v>0</v>
      </c>
      <c r="DA1671">
        <v>0</v>
      </c>
      <c r="DB1671">
        <v>0</v>
      </c>
      <c r="DC1671">
        <v>0</v>
      </c>
    </row>
    <row r="1672" spans="1:107" x14ac:dyDescent="0.45">
      <c r="A1672">
        <v>2024</v>
      </c>
      <c r="B1672">
        <v>5</v>
      </c>
      <c r="C1672" t="s">
        <v>206</v>
      </c>
      <c r="D1672">
        <v>14398</v>
      </c>
      <c r="E1672" t="s">
        <v>544</v>
      </c>
      <c r="F1672" t="s">
        <v>323</v>
      </c>
      <c r="G1672" t="s">
        <v>247</v>
      </c>
      <c r="H1672">
        <v>2.0830000000000002</v>
      </c>
      <c r="I1672">
        <v>0.53400000000000003</v>
      </c>
      <c r="J1672" t="s">
        <v>324</v>
      </c>
      <c r="K1672" t="s">
        <v>324</v>
      </c>
      <c r="L1672">
        <v>2.617</v>
      </c>
      <c r="M1672">
        <v>237</v>
      </c>
      <c r="N1672">
        <v>12</v>
      </c>
      <c r="O1672" t="s">
        <v>324</v>
      </c>
      <c r="P1672" t="s">
        <v>324</v>
      </c>
      <c r="Q1672">
        <v>249</v>
      </c>
      <c r="R1672">
        <v>0.24</v>
      </c>
      <c r="S1672" t="s">
        <v>324</v>
      </c>
      <c r="T1672" t="s">
        <v>324</v>
      </c>
      <c r="U1672" t="s">
        <v>324</v>
      </c>
      <c r="V1672">
        <v>0.24</v>
      </c>
      <c r="W1672">
        <v>89</v>
      </c>
      <c r="X1672" t="s">
        <v>324</v>
      </c>
      <c r="Y1672" t="s">
        <v>324</v>
      </c>
      <c r="Z1672" t="s">
        <v>324</v>
      </c>
      <c r="AA1672">
        <v>89</v>
      </c>
      <c r="AB1672">
        <v>42.24</v>
      </c>
      <c r="AC1672" t="s">
        <v>324</v>
      </c>
      <c r="AD1672" t="s">
        <v>324</v>
      </c>
      <c r="AE1672" t="s">
        <v>324</v>
      </c>
      <c r="AF1672">
        <v>42.24</v>
      </c>
      <c r="AG1672">
        <v>0.46300000000000002</v>
      </c>
      <c r="AH1672" t="s">
        <v>324</v>
      </c>
      <c r="AI1672" t="s">
        <v>324</v>
      </c>
      <c r="AJ1672" t="s">
        <v>324</v>
      </c>
      <c r="AK1672">
        <v>0.46300000000000002</v>
      </c>
      <c r="AL1672">
        <v>38</v>
      </c>
      <c r="AM1672" t="s">
        <v>324</v>
      </c>
      <c r="AN1672" t="s">
        <v>324</v>
      </c>
      <c r="AO1672" t="s">
        <v>324</v>
      </c>
      <c r="AP1672">
        <v>38</v>
      </c>
      <c r="AQ1672">
        <v>0.89300000000000002</v>
      </c>
      <c r="AR1672" t="s">
        <v>324</v>
      </c>
      <c r="AS1672" t="s">
        <v>324</v>
      </c>
      <c r="AT1672" t="s">
        <v>324</v>
      </c>
      <c r="AU1672">
        <v>0.89300000000000002</v>
      </c>
      <c r="AV1672" t="s">
        <v>324</v>
      </c>
      <c r="AW1672" t="s">
        <v>324</v>
      </c>
      <c r="AX1672" t="s">
        <v>324</v>
      </c>
      <c r="AY1672" t="s">
        <v>324</v>
      </c>
      <c r="AZ1672">
        <v>0</v>
      </c>
      <c r="BA1672" t="s">
        <v>324</v>
      </c>
      <c r="BB1672" t="s">
        <v>324</v>
      </c>
      <c r="BC1672" t="s">
        <v>324</v>
      </c>
      <c r="BD1672" t="s">
        <v>324</v>
      </c>
      <c r="BE1672">
        <v>0</v>
      </c>
      <c r="BF1672" t="s">
        <v>324</v>
      </c>
      <c r="BG1672" t="s">
        <v>324</v>
      </c>
      <c r="BH1672" t="s">
        <v>324</v>
      </c>
      <c r="BI1672" t="s">
        <v>324</v>
      </c>
      <c r="BJ1672">
        <v>0</v>
      </c>
      <c r="BK1672" t="s">
        <v>324</v>
      </c>
      <c r="BL1672" t="s">
        <v>324</v>
      </c>
      <c r="BM1672" t="s">
        <v>324</v>
      </c>
      <c r="BN1672" t="s">
        <v>324</v>
      </c>
      <c r="BO1672">
        <v>0</v>
      </c>
      <c r="BP1672" t="s">
        <v>324</v>
      </c>
      <c r="BQ1672" t="s">
        <v>324</v>
      </c>
      <c r="BR1672" t="s">
        <v>324</v>
      </c>
      <c r="BS1672" t="s">
        <v>324</v>
      </c>
      <c r="BT1672">
        <v>0</v>
      </c>
      <c r="BU1672" t="s">
        <v>324</v>
      </c>
      <c r="BV1672" t="s">
        <v>324</v>
      </c>
      <c r="BW1672" t="s">
        <v>324</v>
      </c>
      <c r="BX1672" t="s">
        <v>324</v>
      </c>
      <c r="BY1672">
        <v>0</v>
      </c>
      <c r="BZ1672" t="s">
        <v>324</v>
      </c>
      <c r="CA1672" t="s">
        <v>324</v>
      </c>
      <c r="CB1672" t="s">
        <v>324</v>
      </c>
      <c r="CC1672" t="s">
        <v>324</v>
      </c>
      <c r="CD1672">
        <v>0</v>
      </c>
      <c r="CE1672" t="s">
        <v>324</v>
      </c>
      <c r="CF1672" t="s">
        <v>324</v>
      </c>
      <c r="CG1672" t="s">
        <v>324</v>
      </c>
      <c r="CH1672" t="s">
        <v>324</v>
      </c>
      <c r="CI1672">
        <v>0</v>
      </c>
      <c r="CJ1672" t="s">
        <v>324</v>
      </c>
      <c r="CK1672" t="s">
        <v>324</v>
      </c>
      <c r="CL1672" t="s">
        <v>324</v>
      </c>
      <c r="CM1672" t="s">
        <v>324</v>
      </c>
      <c r="CN1672">
        <v>0</v>
      </c>
      <c r="CO1672">
        <v>2.323</v>
      </c>
      <c r="CP1672">
        <v>0.53400000000000003</v>
      </c>
      <c r="CQ1672" t="s">
        <v>179</v>
      </c>
      <c r="CR1672">
        <v>0</v>
      </c>
      <c r="CS1672">
        <v>2.8570000000000002</v>
      </c>
      <c r="CT1672">
        <v>326</v>
      </c>
      <c r="CU1672">
        <v>12</v>
      </c>
      <c r="CV1672">
        <v>0</v>
      </c>
      <c r="CW1672">
        <v>0</v>
      </c>
      <c r="CX1672">
        <v>338</v>
      </c>
      <c r="CY1672">
        <v>42.24</v>
      </c>
      <c r="CZ1672">
        <v>0</v>
      </c>
      <c r="DA1672">
        <v>0</v>
      </c>
      <c r="DB1672">
        <v>0</v>
      </c>
      <c r="DC1672">
        <v>42.24</v>
      </c>
    </row>
    <row r="1673" spans="1:107" x14ac:dyDescent="0.45">
      <c r="A1673">
        <v>2024</v>
      </c>
      <c r="B1673">
        <v>5</v>
      </c>
      <c r="C1673" t="s">
        <v>206</v>
      </c>
      <c r="D1673">
        <v>17539</v>
      </c>
      <c r="E1673" t="s">
        <v>545</v>
      </c>
      <c r="F1673" t="s">
        <v>323</v>
      </c>
      <c r="G1673" t="s">
        <v>244</v>
      </c>
      <c r="H1673">
        <v>113.55500000000001</v>
      </c>
      <c r="I1673">
        <v>20.99</v>
      </c>
      <c r="J1673">
        <v>2.056</v>
      </c>
      <c r="K1673" t="s">
        <v>324</v>
      </c>
      <c r="L1673">
        <v>136.601</v>
      </c>
      <c r="M1673">
        <v>15760</v>
      </c>
      <c r="N1673">
        <v>248</v>
      </c>
      <c r="O1673">
        <v>7</v>
      </c>
      <c r="P1673" t="s">
        <v>324</v>
      </c>
      <c r="Q1673">
        <v>16015</v>
      </c>
      <c r="R1673" t="s">
        <v>324</v>
      </c>
      <c r="S1673" t="s">
        <v>324</v>
      </c>
      <c r="T1673" t="s">
        <v>324</v>
      </c>
      <c r="U1673" t="s">
        <v>324</v>
      </c>
      <c r="V1673">
        <v>0</v>
      </c>
      <c r="W1673" t="s">
        <v>324</v>
      </c>
      <c r="X1673" t="s">
        <v>324</v>
      </c>
      <c r="Y1673" t="s">
        <v>324</v>
      </c>
      <c r="Z1673" t="s">
        <v>324</v>
      </c>
      <c r="AA1673">
        <v>0</v>
      </c>
      <c r="AB1673">
        <v>7755.6279999999997</v>
      </c>
      <c r="AC1673">
        <v>1167.933</v>
      </c>
      <c r="AD1673">
        <v>73.28</v>
      </c>
      <c r="AE1673" t="s">
        <v>324</v>
      </c>
      <c r="AF1673">
        <v>8996.8410000000003</v>
      </c>
      <c r="AG1673">
        <v>4.4550000000000001</v>
      </c>
      <c r="AH1673">
        <v>3.5999999999999997E-2</v>
      </c>
      <c r="AI1673" t="s">
        <v>324</v>
      </c>
      <c r="AJ1673" t="s">
        <v>324</v>
      </c>
      <c r="AK1673">
        <v>4.4909999999999997</v>
      </c>
      <c r="AL1673">
        <v>600</v>
      </c>
      <c r="AM1673">
        <v>5</v>
      </c>
      <c r="AN1673" t="s">
        <v>324</v>
      </c>
      <c r="AO1673" t="s">
        <v>324</v>
      </c>
      <c r="AP1673">
        <v>605</v>
      </c>
      <c r="AQ1673">
        <v>10.365</v>
      </c>
      <c r="AR1673">
        <v>9.6000000000000002E-2</v>
      </c>
      <c r="AS1673" t="s">
        <v>324</v>
      </c>
      <c r="AT1673" t="s">
        <v>324</v>
      </c>
      <c r="AU1673">
        <v>10.461</v>
      </c>
      <c r="AV1673" t="s">
        <v>324</v>
      </c>
      <c r="AW1673" t="s">
        <v>324</v>
      </c>
      <c r="AX1673" t="s">
        <v>324</v>
      </c>
      <c r="AY1673" t="s">
        <v>324</v>
      </c>
      <c r="AZ1673">
        <v>0</v>
      </c>
      <c r="BA1673" t="s">
        <v>324</v>
      </c>
      <c r="BB1673" t="s">
        <v>324</v>
      </c>
      <c r="BC1673" t="s">
        <v>324</v>
      </c>
      <c r="BD1673" t="s">
        <v>324</v>
      </c>
      <c r="BE1673">
        <v>0</v>
      </c>
      <c r="BF1673" t="s">
        <v>324</v>
      </c>
      <c r="BG1673" t="s">
        <v>324</v>
      </c>
      <c r="BH1673" t="s">
        <v>324</v>
      </c>
      <c r="BI1673" t="s">
        <v>324</v>
      </c>
      <c r="BJ1673">
        <v>0</v>
      </c>
      <c r="BK1673" t="s">
        <v>324</v>
      </c>
      <c r="BL1673" t="s">
        <v>324</v>
      </c>
      <c r="BM1673" t="s">
        <v>324</v>
      </c>
      <c r="BN1673" t="s">
        <v>324</v>
      </c>
      <c r="BO1673">
        <v>0</v>
      </c>
      <c r="BP1673" t="s">
        <v>324</v>
      </c>
      <c r="BQ1673" t="s">
        <v>324</v>
      </c>
      <c r="BR1673" t="s">
        <v>324</v>
      </c>
      <c r="BS1673" t="s">
        <v>324</v>
      </c>
      <c r="BT1673">
        <v>0</v>
      </c>
      <c r="BU1673" t="s">
        <v>324</v>
      </c>
      <c r="BV1673" t="s">
        <v>324</v>
      </c>
      <c r="BW1673" t="s">
        <v>324</v>
      </c>
      <c r="BX1673" t="s">
        <v>324</v>
      </c>
      <c r="BY1673">
        <v>0</v>
      </c>
      <c r="BZ1673" t="s">
        <v>324</v>
      </c>
      <c r="CA1673" t="s">
        <v>324</v>
      </c>
      <c r="CB1673" t="s">
        <v>324</v>
      </c>
      <c r="CC1673" t="s">
        <v>324</v>
      </c>
      <c r="CD1673">
        <v>0</v>
      </c>
      <c r="CE1673" t="s">
        <v>324</v>
      </c>
      <c r="CF1673" t="s">
        <v>324</v>
      </c>
      <c r="CG1673" t="s">
        <v>324</v>
      </c>
      <c r="CH1673" t="s">
        <v>324</v>
      </c>
      <c r="CI1673">
        <v>0</v>
      </c>
      <c r="CJ1673" t="s">
        <v>324</v>
      </c>
      <c r="CK1673" t="s">
        <v>324</v>
      </c>
      <c r="CL1673" t="s">
        <v>324</v>
      </c>
      <c r="CM1673" t="s">
        <v>324</v>
      </c>
      <c r="CN1673">
        <v>0</v>
      </c>
      <c r="CO1673">
        <v>113.55500000000001</v>
      </c>
      <c r="CP1673">
        <v>20.99</v>
      </c>
      <c r="CQ1673">
        <v>2.056</v>
      </c>
      <c r="CR1673">
        <v>0</v>
      </c>
      <c r="CS1673">
        <v>136.601</v>
      </c>
      <c r="CT1673">
        <v>15760</v>
      </c>
      <c r="CU1673">
        <v>248</v>
      </c>
      <c r="CV1673">
        <v>7</v>
      </c>
      <c r="CW1673">
        <v>0</v>
      </c>
      <c r="CX1673">
        <v>16015</v>
      </c>
      <c r="CY1673">
        <v>7755.6279999999997</v>
      </c>
      <c r="CZ1673">
        <v>1167.933</v>
      </c>
      <c r="DA1673">
        <v>73.28</v>
      </c>
      <c r="DB1673">
        <v>0</v>
      </c>
      <c r="DC1673">
        <v>8996.8410000000003</v>
      </c>
    </row>
    <row r="1674" spans="1:107" x14ac:dyDescent="0.45">
      <c r="A1674">
        <v>2024</v>
      </c>
      <c r="B1674">
        <v>5</v>
      </c>
      <c r="C1674" t="s">
        <v>206</v>
      </c>
      <c r="D1674">
        <v>17543</v>
      </c>
      <c r="E1674" t="s">
        <v>546</v>
      </c>
      <c r="F1674" t="s">
        <v>323</v>
      </c>
      <c r="G1674" t="s">
        <v>244</v>
      </c>
      <c r="H1674">
        <v>12.24</v>
      </c>
      <c r="I1674" t="s">
        <v>324</v>
      </c>
      <c r="J1674" t="s">
        <v>324</v>
      </c>
      <c r="K1674" t="s">
        <v>324</v>
      </c>
      <c r="L1674">
        <v>12.24</v>
      </c>
      <c r="M1674">
        <v>1767</v>
      </c>
      <c r="N1674" t="s">
        <v>324</v>
      </c>
      <c r="O1674" t="s">
        <v>324</v>
      </c>
      <c r="P1674" t="s">
        <v>324</v>
      </c>
      <c r="Q1674">
        <v>1767</v>
      </c>
      <c r="R1674" t="s">
        <v>324</v>
      </c>
      <c r="S1674" t="s">
        <v>324</v>
      </c>
      <c r="T1674" t="s">
        <v>324</v>
      </c>
      <c r="U1674" t="s">
        <v>324</v>
      </c>
      <c r="V1674">
        <v>0</v>
      </c>
      <c r="W1674" t="s">
        <v>324</v>
      </c>
      <c r="X1674" t="s">
        <v>324</v>
      </c>
      <c r="Y1674" t="s">
        <v>324</v>
      </c>
      <c r="Z1674" t="s">
        <v>324</v>
      </c>
      <c r="AA1674">
        <v>0</v>
      </c>
      <c r="AB1674" t="s">
        <v>324</v>
      </c>
      <c r="AC1674" t="s">
        <v>324</v>
      </c>
      <c r="AD1674" t="s">
        <v>324</v>
      </c>
      <c r="AE1674" t="s">
        <v>324</v>
      </c>
      <c r="AF1674">
        <v>0</v>
      </c>
      <c r="AG1674" t="s">
        <v>324</v>
      </c>
      <c r="AH1674" t="s">
        <v>324</v>
      </c>
      <c r="AI1674" t="s">
        <v>324</v>
      </c>
      <c r="AJ1674" t="s">
        <v>324</v>
      </c>
      <c r="AK1674">
        <v>0</v>
      </c>
      <c r="AL1674" t="s">
        <v>324</v>
      </c>
      <c r="AM1674" t="s">
        <v>324</v>
      </c>
      <c r="AN1674" t="s">
        <v>324</v>
      </c>
      <c r="AO1674" t="s">
        <v>324</v>
      </c>
      <c r="AP1674">
        <v>0</v>
      </c>
      <c r="AQ1674" t="s">
        <v>324</v>
      </c>
      <c r="AR1674" t="s">
        <v>324</v>
      </c>
      <c r="AS1674" t="s">
        <v>324</v>
      </c>
      <c r="AT1674" t="s">
        <v>324</v>
      </c>
      <c r="AU1674">
        <v>0</v>
      </c>
      <c r="AV1674" t="s">
        <v>324</v>
      </c>
      <c r="AW1674" t="s">
        <v>324</v>
      </c>
      <c r="AX1674" t="s">
        <v>324</v>
      </c>
      <c r="AY1674" t="s">
        <v>324</v>
      </c>
      <c r="AZ1674">
        <v>0</v>
      </c>
      <c r="BA1674" t="s">
        <v>324</v>
      </c>
      <c r="BB1674" t="s">
        <v>324</v>
      </c>
      <c r="BC1674" t="s">
        <v>324</v>
      </c>
      <c r="BD1674" t="s">
        <v>324</v>
      </c>
      <c r="BE1674">
        <v>0</v>
      </c>
      <c r="BF1674" t="s">
        <v>324</v>
      </c>
      <c r="BG1674" t="s">
        <v>324</v>
      </c>
      <c r="BH1674" t="s">
        <v>324</v>
      </c>
      <c r="BI1674" t="s">
        <v>324</v>
      </c>
      <c r="BJ1674">
        <v>0</v>
      </c>
      <c r="BK1674" t="s">
        <v>324</v>
      </c>
      <c r="BL1674" t="s">
        <v>324</v>
      </c>
      <c r="BM1674" t="s">
        <v>324</v>
      </c>
      <c r="BN1674" t="s">
        <v>324</v>
      </c>
      <c r="BO1674">
        <v>0</v>
      </c>
      <c r="BP1674" t="s">
        <v>324</v>
      </c>
      <c r="BQ1674" t="s">
        <v>324</v>
      </c>
      <c r="BR1674" t="s">
        <v>324</v>
      </c>
      <c r="BS1674" t="s">
        <v>324</v>
      </c>
      <c r="BT1674">
        <v>0</v>
      </c>
      <c r="BU1674" t="s">
        <v>324</v>
      </c>
      <c r="BV1674" t="s">
        <v>324</v>
      </c>
      <c r="BW1674" t="s">
        <v>324</v>
      </c>
      <c r="BX1674" t="s">
        <v>324</v>
      </c>
      <c r="BY1674">
        <v>0</v>
      </c>
      <c r="BZ1674" t="s">
        <v>324</v>
      </c>
      <c r="CA1674" t="s">
        <v>324</v>
      </c>
      <c r="CB1674" t="s">
        <v>324</v>
      </c>
      <c r="CC1674" t="s">
        <v>324</v>
      </c>
      <c r="CD1674">
        <v>0</v>
      </c>
      <c r="CE1674" t="s">
        <v>324</v>
      </c>
      <c r="CF1674" t="s">
        <v>324</v>
      </c>
      <c r="CG1674" t="s">
        <v>324</v>
      </c>
      <c r="CH1674" t="s">
        <v>324</v>
      </c>
      <c r="CI1674">
        <v>0</v>
      </c>
      <c r="CJ1674" t="s">
        <v>324</v>
      </c>
      <c r="CK1674" t="s">
        <v>324</v>
      </c>
      <c r="CL1674" t="s">
        <v>324</v>
      </c>
      <c r="CM1674" t="s">
        <v>324</v>
      </c>
      <c r="CN1674">
        <v>0</v>
      </c>
      <c r="CO1674">
        <v>12.24</v>
      </c>
      <c r="CP1674" t="s">
        <v>179</v>
      </c>
      <c r="CQ1674" t="s">
        <v>179</v>
      </c>
      <c r="CR1674">
        <v>0</v>
      </c>
      <c r="CS1674">
        <v>12.24</v>
      </c>
      <c r="CT1674">
        <v>1767</v>
      </c>
      <c r="CU1674">
        <v>0</v>
      </c>
      <c r="CV1674">
        <v>0</v>
      </c>
      <c r="CW1674">
        <v>0</v>
      </c>
      <c r="CX1674">
        <v>1767</v>
      </c>
      <c r="CY1674">
        <v>0</v>
      </c>
      <c r="CZ1674">
        <v>0</v>
      </c>
      <c r="DA1674">
        <v>0</v>
      </c>
      <c r="DB1674">
        <v>0</v>
      </c>
      <c r="DC1674">
        <v>0</v>
      </c>
    </row>
    <row r="1675" spans="1:107" x14ac:dyDescent="0.45">
      <c r="A1675">
        <v>2024</v>
      </c>
      <c r="B1675">
        <v>5</v>
      </c>
      <c r="C1675" t="s">
        <v>206</v>
      </c>
      <c r="D1675">
        <v>99999</v>
      </c>
      <c r="E1675" t="s">
        <v>329</v>
      </c>
      <c r="F1675" t="s">
        <v>323</v>
      </c>
      <c r="H1675">
        <v>55.826999999999998</v>
      </c>
      <c r="I1675">
        <v>4.1740000000000004</v>
      </c>
      <c r="J1675" t="s">
        <v>324</v>
      </c>
      <c r="K1675" t="s">
        <v>324</v>
      </c>
      <c r="L1675">
        <v>60.000999999999998</v>
      </c>
      <c r="M1675" t="s">
        <v>324</v>
      </c>
      <c r="N1675" t="s">
        <v>324</v>
      </c>
      <c r="O1675" t="s">
        <v>324</v>
      </c>
      <c r="P1675" t="s">
        <v>324</v>
      </c>
      <c r="Q1675" t="s">
        <v>324</v>
      </c>
      <c r="R1675">
        <v>-4.2000000000000003E-2</v>
      </c>
      <c r="S1675" t="s">
        <v>324</v>
      </c>
      <c r="T1675" t="s">
        <v>324</v>
      </c>
      <c r="U1675" t="s">
        <v>324</v>
      </c>
      <c r="V1675">
        <v>-4.2000000000000003E-2</v>
      </c>
      <c r="W1675" t="s">
        <v>324</v>
      </c>
      <c r="X1675" t="s">
        <v>324</v>
      </c>
      <c r="Y1675" t="s">
        <v>324</v>
      </c>
      <c r="Z1675" t="s">
        <v>324</v>
      </c>
      <c r="AA1675" t="s">
        <v>324</v>
      </c>
      <c r="AB1675" t="s">
        <v>324</v>
      </c>
      <c r="AC1675" t="s">
        <v>324</v>
      </c>
      <c r="AD1675" t="s">
        <v>324</v>
      </c>
      <c r="AE1675" t="s">
        <v>324</v>
      </c>
      <c r="AF1675" t="s">
        <v>324</v>
      </c>
      <c r="AG1675">
        <v>-8.1000000000000003E-2</v>
      </c>
      <c r="AH1675" t="s">
        <v>324</v>
      </c>
      <c r="AI1675" t="s">
        <v>324</v>
      </c>
      <c r="AJ1675" t="s">
        <v>324</v>
      </c>
      <c r="AK1675">
        <v>-8.1000000000000003E-2</v>
      </c>
      <c r="AL1675" t="s">
        <v>324</v>
      </c>
      <c r="AM1675" t="s">
        <v>324</v>
      </c>
      <c r="AN1675" t="s">
        <v>324</v>
      </c>
      <c r="AO1675" t="s">
        <v>324</v>
      </c>
      <c r="AP1675" t="s">
        <v>324</v>
      </c>
      <c r="AQ1675" t="s">
        <v>324</v>
      </c>
      <c r="AR1675" t="s">
        <v>324</v>
      </c>
      <c r="AS1675" t="s">
        <v>324</v>
      </c>
      <c r="AT1675" t="s">
        <v>324</v>
      </c>
      <c r="AU1675" t="s">
        <v>324</v>
      </c>
      <c r="AV1675" t="s">
        <v>324</v>
      </c>
      <c r="AW1675" t="s">
        <v>324</v>
      </c>
      <c r="AX1675" t="s">
        <v>324</v>
      </c>
      <c r="AY1675" t="s">
        <v>324</v>
      </c>
      <c r="AZ1675">
        <v>0</v>
      </c>
      <c r="BA1675" t="s">
        <v>324</v>
      </c>
      <c r="BB1675" t="s">
        <v>324</v>
      </c>
      <c r="BC1675" t="s">
        <v>324</v>
      </c>
      <c r="BD1675" t="s">
        <v>324</v>
      </c>
      <c r="BE1675" t="s">
        <v>324</v>
      </c>
      <c r="BF1675" t="s">
        <v>324</v>
      </c>
      <c r="BG1675" t="s">
        <v>324</v>
      </c>
      <c r="BH1675" t="s">
        <v>324</v>
      </c>
      <c r="BI1675" t="s">
        <v>324</v>
      </c>
      <c r="BJ1675" t="s">
        <v>324</v>
      </c>
      <c r="BK1675" t="s">
        <v>324</v>
      </c>
      <c r="BL1675" t="s">
        <v>324</v>
      </c>
      <c r="BM1675" t="s">
        <v>324</v>
      </c>
      <c r="BN1675" t="s">
        <v>324</v>
      </c>
      <c r="BO1675" t="s">
        <v>324</v>
      </c>
      <c r="BP1675" t="s">
        <v>324</v>
      </c>
      <c r="BQ1675" t="s">
        <v>324</v>
      </c>
      <c r="BR1675" t="s">
        <v>324</v>
      </c>
      <c r="BS1675" t="s">
        <v>324</v>
      </c>
      <c r="BT1675" t="s">
        <v>324</v>
      </c>
      <c r="BU1675" t="s">
        <v>324</v>
      </c>
      <c r="BV1675" t="s">
        <v>324</v>
      </c>
      <c r="BW1675" t="s">
        <v>324</v>
      </c>
      <c r="BX1675" t="s">
        <v>324</v>
      </c>
      <c r="BY1675" t="s">
        <v>324</v>
      </c>
      <c r="BZ1675" t="s">
        <v>324</v>
      </c>
      <c r="CA1675" t="s">
        <v>324</v>
      </c>
      <c r="CB1675" t="s">
        <v>324</v>
      </c>
      <c r="CC1675" t="s">
        <v>324</v>
      </c>
      <c r="CD1675" t="s">
        <v>324</v>
      </c>
      <c r="CE1675" t="s">
        <v>324</v>
      </c>
      <c r="CF1675" t="s">
        <v>324</v>
      </c>
      <c r="CG1675" t="s">
        <v>324</v>
      </c>
      <c r="CH1675" t="s">
        <v>324</v>
      </c>
      <c r="CI1675" t="s">
        <v>324</v>
      </c>
      <c r="CJ1675" t="s">
        <v>324</v>
      </c>
      <c r="CK1675" t="s">
        <v>324</v>
      </c>
      <c r="CL1675" t="s">
        <v>324</v>
      </c>
      <c r="CM1675" t="s">
        <v>324</v>
      </c>
      <c r="CN1675" t="s">
        <v>324</v>
      </c>
      <c r="CO1675">
        <v>55.784999999999997</v>
      </c>
      <c r="CP1675">
        <v>4.1740000000000004</v>
      </c>
      <c r="CQ1675" t="s">
        <v>324</v>
      </c>
      <c r="CR1675" t="s">
        <v>324</v>
      </c>
      <c r="CS1675">
        <v>59.959000000000003</v>
      </c>
      <c r="CT1675" t="s">
        <v>324</v>
      </c>
      <c r="CU1675" t="s">
        <v>324</v>
      </c>
      <c r="CV1675" t="s">
        <v>324</v>
      </c>
      <c r="CW1675" t="s">
        <v>324</v>
      </c>
      <c r="CX1675" t="s">
        <v>324</v>
      </c>
      <c r="CY1675" t="s">
        <v>324</v>
      </c>
      <c r="CZ1675" t="s">
        <v>324</v>
      </c>
      <c r="DA1675" t="s">
        <v>324</v>
      </c>
      <c r="DB1675" t="s">
        <v>324</v>
      </c>
      <c r="DC1675" t="s">
        <v>324</v>
      </c>
    </row>
    <row r="1676" spans="1:107" x14ac:dyDescent="0.45">
      <c r="A1676">
        <v>2024</v>
      </c>
      <c r="B1676">
        <v>5</v>
      </c>
      <c r="C1676" t="s">
        <v>209</v>
      </c>
      <c r="D1676">
        <v>1769</v>
      </c>
      <c r="E1676" t="s">
        <v>547</v>
      </c>
      <c r="F1676" t="s">
        <v>323</v>
      </c>
      <c r="G1676" t="s">
        <v>244</v>
      </c>
      <c r="H1676">
        <v>0.58699999999999997</v>
      </c>
      <c r="I1676">
        <v>5.8999999999999997E-2</v>
      </c>
      <c r="J1676">
        <v>0</v>
      </c>
      <c r="K1676">
        <v>0</v>
      </c>
      <c r="L1676">
        <v>0.64600000000000002</v>
      </c>
      <c r="M1676">
        <v>73</v>
      </c>
      <c r="N1676">
        <v>3</v>
      </c>
      <c r="O1676">
        <v>0</v>
      </c>
      <c r="P1676">
        <v>0</v>
      </c>
      <c r="Q1676">
        <v>76</v>
      </c>
      <c r="R1676">
        <v>0</v>
      </c>
      <c r="S1676">
        <v>0</v>
      </c>
      <c r="T1676">
        <v>0</v>
      </c>
      <c r="U1676">
        <v>0</v>
      </c>
      <c r="V1676">
        <v>0</v>
      </c>
      <c r="W1676">
        <v>0</v>
      </c>
      <c r="X1676">
        <v>0</v>
      </c>
      <c r="Y1676">
        <v>0</v>
      </c>
      <c r="Z1676">
        <v>0</v>
      </c>
      <c r="AA1676">
        <v>0</v>
      </c>
      <c r="AB1676">
        <v>40.347000000000001</v>
      </c>
      <c r="AC1676">
        <v>1</v>
      </c>
      <c r="AD1676">
        <v>0</v>
      </c>
      <c r="AE1676">
        <v>0</v>
      </c>
      <c r="AF1676">
        <v>41.347000000000001</v>
      </c>
      <c r="AG1676">
        <v>0</v>
      </c>
      <c r="AH1676">
        <v>0</v>
      </c>
      <c r="AI1676">
        <v>0</v>
      </c>
      <c r="AJ1676">
        <v>0</v>
      </c>
      <c r="AK1676">
        <v>0</v>
      </c>
      <c r="AL1676">
        <v>0</v>
      </c>
      <c r="AM1676">
        <v>0</v>
      </c>
      <c r="AN1676">
        <v>0</v>
      </c>
      <c r="AO1676">
        <v>0</v>
      </c>
      <c r="AP1676">
        <v>0</v>
      </c>
      <c r="AQ1676">
        <v>0</v>
      </c>
      <c r="AR1676">
        <v>0</v>
      </c>
      <c r="AS1676">
        <v>0</v>
      </c>
      <c r="AT1676">
        <v>0</v>
      </c>
      <c r="AU1676">
        <v>0</v>
      </c>
      <c r="AV1676">
        <v>0</v>
      </c>
      <c r="AW1676">
        <v>0</v>
      </c>
      <c r="AX1676">
        <v>0</v>
      </c>
      <c r="AY1676">
        <v>0</v>
      </c>
      <c r="AZ1676">
        <v>0</v>
      </c>
      <c r="BA1676">
        <v>0</v>
      </c>
      <c r="BB1676">
        <v>0</v>
      </c>
      <c r="BC1676">
        <v>0</v>
      </c>
      <c r="BD1676">
        <v>0</v>
      </c>
      <c r="BE1676">
        <v>0</v>
      </c>
      <c r="BF1676">
        <v>0</v>
      </c>
      <c r="BG1676">
        <v>0</v>
      </c>
      <c r="BH1676">
        <v>0</v>
      </c>
      <c r="BI1676">
        <v>0</v>
      </c>
      <c r="BJ1676">
        <v>0</v>
      </c>
      <c r="BK1676">
        <v>2E-3</v>
      </c>
      <c r="BL1676">
        <v>0</v>
      </c>
      <c r="BM1676">
        <v>0</v>
      </c>
      <c r="BN1676">
        <v>0</v>
      </c>
      <c r="BO1676">
        <v>2E-3</v>
      </c>
      <c r="BP1676">
        <v>1</v>
      </c>
      <c r="BQ1676">
        <v>0</v>
      </c>
      <c r="BR1676">
        <v>0</v>
      </c>
      <c r="BS1676">
        <v>0</v>
      </c>
      <c r="BT1676">
        <v>1</v>
      </c>
      <c r="BU1676">
        <v>0.15</v>
      </c>
      <c r="BV1676">
        <v>0</v>
      </c>
      <c r="BW1676">
        <v>0</v>
      </c>
      <c r="BX1676">
        <v>0</v>
      </c>
      <c r="BY1676">
        <v>0.15</v>
      </c>
      <c r="BZ1676">
        <v>0</v>
      </c>
      <c r="CA1676">
        <v>0</v>
      </c>
      <c r="CB1676">
        <v>0</v>
      </c>
      <c r="CC1676">
        <v>0</v>
      </c>
      <c r="CD1676">
        <v>0</v>
      </c>
      <c r="CE1676">
        <v>0</v>
      </c>
      <c r="CF1676">
        <v>0</v>
      </c>
      <c r="CG1676">
        <v>0</v>
      </c>
      <c r="CH1676">
        <v>0</v>
      </c>
      <c r="CI1676">
        <v>0</v>
      </c>
      <c r="CJ1676">
        <v>0</v>
      </c>
      <c r="CK1676">
        <v>0</v>
      </c>
      <c r="CL1676">
        <v>0</v>
      </c>
      <c r="CM1676">
        <v>0</v>
      </c>
      <c r="CN1676">
        <v>0</v>
      </c>
      <c r="CO1676">
        <v>0.58899999999999997</v>
      </c>
      <c r="CP1676">
        <v>5.8999999999999997E-2</v>
      </c>
      <c r="CQ1676" t="s">
        <v>179</v>
      </c>
      <c r="CR1676">
        <v>0</v>
      </c>
      <c r="CS1676">
        <v>0.64800000000000002</v>
      </c>
      <c r="CT1676">
        <v>74</v>
      </c>
      <c r="CU1676">
        <v>3</v>
      </c>
      <c r="CV1676">
        <v>0</v>
      </c>
      <c r="CW1676">
        <v>0</v>
      </c>
      <c r="CX1676">
        <v>77</v>
      </c>
      <c r="CY1676">
        <v>40.497</v>
      </c>
      <c r="CZ1676">
        <v>1</v>
      </c>
      <c r="DA1676">
        <v>0</v>
      </c>
      <c r="DB1676">
        <v>0</v>
      </c>
      <c r="DC1676">
        <v>41.497</v>
      </c>
    </row>
    <row r="1677" spans="1:107" x14ac:dyDescent="0.45">
      <c r="A1677">
        <v>2024</v>
      </c>
      <c r="B1677">
        <v>5</v>
      </c>
      <c r="C1677" t="s">
        <v>209</v>
      </c>
      <c r="D1677">
        <v>14232</v>
      </c>
      <c r="E1677" t="s">
        <v>446</v>
      </c>
      <c r="F1677" t="s">
        <v>323</v>
      </c>
      <c r="G1677" t="s">
        <v>244</v>
      </c>
      <c r="H1677">
        <v>0.01</v>
      </c>
      <c r="I1677">
        <v>0.04</v>
      </c>
      <c r="J1677">
        <v>0</v>
      </c>
      <c r="K1677">
        <v>0</v>
      </c>
      <c r="L1677">
        <v>0.05</v>
      </c>
      <c r="M1677">
        <v>1</v>
      </c>
      <c r="N1677">
        <v>2</v>
      </c>
      <c r="O1677">
        <v>0</v>
      </c>
      <c r="P1677">
        <v>0</v>
      </c>
      <c r="Q1677">
        <v>3</v>
      </c>
      <c r="R1677">
        <v>0</v>
      </c>
      <c r="S1677">
        <v>0</v>
      </c>
      <c r="T1677">
        <v>0</v>
      </c>
      <c r="U1677">
        <v>0</v>
      </c>
      <c r="V1677">
        <v>0</v>
      </c>
      <c r="W1677">
        <v>0</v>
      </c>
      <c r="X1677">
        <v>0</v>
      </c>
      <c r="Y1677">
        <v>0</v>
      </c>
      <c r="Z1677">
        <v>0</v>
      </c>
      <c r="AA1677">
        <v>0</v>
      </c>
      <c r="AB1677">
        <v>0.96</v>
      </c>
      <c r="AC1677">
        <v>1.2689999999999999</v>
      </c>
      <c r="AD1677">
        <v>0</v>
      </c>
      <c r="AE1677">
        <v>0</v>
      </c>
      <c r="AF1677">
        <v>2.2290000000000001</v>
      </c>
      <c r="AG1677">
        <v>0</v>
      </c>
      <c r="AH1677">
        <v>0</v>
      </c>
      <c r="AI1677">
        <v>0</v>
      </c>
      <c r="AJ1677">
        <v>0</v>
      </c>
      <c r="AK1677">
        <v>0</v>
      </c>
      <c r="AL1677">
        <v>0</v>
      </c>
      <c r="AM1677">
        <v>0</v>
      </c>
      <c r="AN1677">
        <v>0</v>
      </c>
      <c r="AO1677">
        <v>0</v>
      </c>
      <c r="AP1677">
        <v>0</v>
      </c>
      <c r="AQ1677">
        <v>0</v>
      </c>
      <c r="AR1677">
        <v>0</v>
      </c>
      <c r="AS1677">
        <v>0</v>
      </c>
      <c r="AT1677">
        <v>0</v>
      </c>
      <c r="AU1677">
        <v>0</v>
      </c>
      <c r="AV1677">
        <v>0</v>
      </c>
      <c r="AW1677">
        <v>0</v>
      </c>
      <c r="AX1677">
        <v>0</v>
      </c>
      <c r="AY1677">
        <v>0</v>
      </c>
      <c r="AZ1677">
        <v>0</v>
      </c>
      <c r="BA1677">
        <v>0</v>
      </c>
      <c r="BB1677">
        <v>0</v>
      </c>
      <c r="BC1677">
        <v>0</v>
      </c>
      <c r="BD1677">
        <v>0</v>
      </c>
      <c r="BE1677">
        <v>0</v>
      </c>
      <c r="BF1677">
        <v>0</v>
      </c>
      <c r="BG1677">
        <v>0</v>
      </c>
      <c r="BH1677">
        <v>0</v>
      </c>
      <c r="BI1677">
        <v>0</v>
      </c>
      <c r="BJ1677">
        <v>0</v>
      </c>
      <c r="BK1677">
        <v>2.3E-2</v>
      </c>
      <c r="BL1677">
        <v>9.1999999999999998E-2</v>
      </c>
      <c r="BM1677">
        <v>0</v>
      </c>
      <c r="BN1677">
        <v>0</v>
      </c>
      <c r="BO1677">
        <v>0.115</v>
      </c>
      <c r="BP1677">
        <v>2</v>
      </c>
      <c r="BQ1677">
        <v>2</v>
      </c>
      <c r="BR1677">
        <v>0</v>
      </c>
      <c r="BS1677">
        <v>0</v>
      </c>
      <c r="BT1677">
        <v>4</v>
      </c>
      <c r="BU1677">
        <v>0</v>
      </c>
      <c r="BV1677">
        <v>0.25</v>
      </c>
      <c r="BW1677">
        <v>0</v>
      </c>
      <c r="BX1677">
        <v>0</v>
      </c>
      <c r="BY1677">
        <v>0.25</v>
      </c>
      <c r="BZ1677">
        <v>0</v>
      </c>
      <c r="CA1677">
        <v>0</v>
      </c>
      <c r="CB1677">
        <v>0</v>
      </c>
      <c r="CC1677">
        <v>0</v>
      </c>
      <c r="CD1677">
        <v>0</v>
      </c>
      <c r="CE1677">
        <v>0</v>
      </c>
      <c r="CF1677">
        <v>0</v>
      </c>
      <c r="CG1677">
        <v>0</v>
      </c>
      <c r="CH1677">
        <v>0</v>
      </c>
      <c r="CI1677">
        <v>0</v>
      </c>
      <c r="CJ1677">
        <v>0</v>
      </c>
      <c r="CK1677">
        <v>0</v>
      </c>
      <c r="CL1677">
        <v>0</v>
      </c>
      <c r="CM1677">
        <v>0</v>
      </c>
      <c r="CN1677">
        <v>0</v>
      </c>
      <c r="CO1677">
        <v>3.3000000000000002E-2</v>
      </c>
      <c r="CP1677">
        <v>0.13200000000000001</v>
      </c>
      <c r="CQ1677" t="s">
        <v>179</v>
      </c>
      <c r="CR1677">
        <v>0</v>
      </c>
      <c r="CS1677">
        <v>0.16500000000000001</v>
      </c>
      <c r="CT1677">
        <v>3</v>
      </c>
      <c r="CU1677">
        <v>4</v>
      </c>
      <c r="CV1677">
        <v>0</v>
      </c>
      <c r="CW1677">
        <v>0</v>
      </c>
      <c r="CX1677">
        <v>7</v>
      </c>
      <c r="CY1677">
        <v>0.96</v>
      </c>
      <c r="CZ1677">
        <v>1.5189999999999999</v>
      </c>
      <c r="DA1677">
        <v>0</v>
      </c>
      <c r="DB1677">
        <v>0</v>
      </c>
      <c r="DC1677">
        <v>2.4790000000000001</v>
      </c>
    </row>
    <row r="1678" spans="1:107" x14ac:dyDescent="0.45">
      <c r="A1678">
        <v>2024</v>
      </c>
      <c r="B1678">
        <v>5</v>
      </c>
      <c r="C1678" t="s">
        <v>209</v>
      </c>
      <c r="D1678">
        <v>17267</v>
      </c>
      <c r="E1678" t="s">
        <v>448</v>
      </c>
      <c r="F1678" t="s">
        <v>323</v>
      </c>
      <c r="G1678" t="s">
        <v>247</v>
      </c>
      <c r="H1678">
        <v>0.27400000000000002</v>
      </c>
      <c r="I1678">
        <v>7.8E-2</v>
      </c>
      <c r="J1678" t="s">
        <v>324</v>
      </c>
      <c r="K1678" t="s">
        <v>324</v>
      </c>
      <c r="L1678">
        <v>0.35199999999999998</v>
      </c>
      <c r="M1678">
        <v>26</v>
      </c>
      <c r="N1678">
        <v>6</v>
      </c>
      <c r="O1678" t="s">
        <v>324</v>
      </c>
      <c r="P1678" t="s">
        <v>324</v>
      </c>
      <c r="Q1678">
        <v>32</v>
      </c>
      <c r="R1678" t="s">
        <v>324</v>
      </c>
      <c r="S1678" t="s">
        <v>324</v>
      </c>
      <c r="T1678" t="s">
        <v>324</v>
      </c>
      <c r="U1678" t="s">
        <v>324</v>
      </c>
      <c r="V1678">
        <v>0</v>
      </c>
      <c r="W1678" t="s">
        <v>324</v>
      </c>
      <c r="X1678" t="s">
        <v>324</v>
      </c>
      <c r="Y1678" t="s">
        <v>324</v>
      </c>
      <c r="Z1678" t="s">
        <v>324</v>
      </c>
      <c r="AA1678">
        <v>0</v>
      </c>
      <c r="AB1678">
        <v>18.635000000000002</v>
      </c>
      <c r="AC1678">
        <v>1.88</v>
      </c>
      <c r="AD1678" t="s">
        <v>324</v>
      </c>
      <c r="AE1678" t="s">
        <v>324</v>
      </c>
      <c r="AF1678">
        <v>20.515000000000001</v>
      </c>
      <c r="AG1678" t="s">
        <v>324</v>
      </c>
      <c r="AH1678" t="s">
        <v>324</v>
      </c>
      <c r="AI1678" t="s">
        <v>324</v>
      </c>
      <c r="AJ1678" t="s">
        <v>324</v>
      </c>
      <c r="AK1678">
        <v>0</v>
      </c>
      <c r="AL1678" t="s">
        <v>324</v>
      </c>
      <c r="AM1678" t="s">
        <v>324</v>
      </c>
      <c r="AN1678" t="s">
        <v>324</v>
      </c>
      <c r="AO1678" t="s">
        <v>324</v>
      </c>
      <c r="AP1678">
        <v>0</v>
      </c>
      <c r="AQ1678" t="s">
        <v>324</v>
      </c>
      <c r="AR1678" t="s">
        <v>324</v>
      </c>
      <c r="AS1678" t="s">
        <v>324</v>
      </c>
      <c r="AT1678" t="s">
        <v>324</v>
      </c>
      <c r="AU1678">
        <v>0</v>
      </c>
      <c r="AV1678" t="s">
        <v>324</v>
      </c>
      <c r="AW1678" t="s">
        <v>324</v>
      </c>
      <c r="AX1678" t="s">
        <v>324</v>
      </c>
      <c r="AY1678" t="s">
        <v>324</v>
      </c>
      <c r="AZ1678">
        <v>0</v>
      </c>
      <c r="BA1678" t="s">
        <v>324</v>
      </c>
      <c r="BB1678" t="s">
        <v>324</v>
      </c>
      <c r="BC1678" t="s">
        <v>324</v>
      </c>
      <c r="BD1678" t="s">
        <v>324</v>
      </c>
      <c r="BE1678">
        <v>0</v>
      </c>
      <c r="BF1678" t="s">
        <v>324</v>
      </c>
      <c r="BG1678" t="s">
        <v>324</v>
      </c>
      <c r="BH1678" t="s">
        <v>324</v>
      </c>
      <c r="BI1678" t="s">
        <v>324</v>
      </c>
      <c r="BJ1678">
        <v>0</v>
      </c>
      <c r="BK1678">
        <v>1.2999999999999999E-2</v>
      </c>
      <c r="BL1678" t="s">
        <v>324</v>
      </c>
      <c r="BM1678" t="s">
        <v>324</v>
      </c>
      <c r="BN1678" t="s">
        <v>324</v>
      </c>
      <c r="BO1678">
        <v>1.2999999999999999E-2</v>
      </c>
      <c r="BP1678">
        <v>3</v>
      </c>
      <c r="BQ1678" t="s">
        <v>324</v>
      </c>
      <c r="BR1678" t="s">
        <v>324</v>
      </c>
      <c r="BS1678" t="s">
        <v>324</v>
      </c>
      <c r="BT1678">
        <v>3</v>
      </c>
      <c r="BU1678">
        <v>0.48099999999999998</v>
      </c>
      <c r="BV1678" t="s">
        <v>324</v>
      </c>
      <c r="BW1678" t="s">
        <v>324</v>
      </c>
      <c r="BX1678" t="s">
        <v>324</v>
      </c>
      <c r="BY1678">
        <v>0.48099999999999998</v>
      </c>
      <c r="BZ1678" t="s">
        <v>324</v>
      </c>
      <c r="CA1678" t="s">
        <v>324</v>
      </c>
      <c r="CB1678" t="s">
        <v>324</v>
      </c>
      <c r="CC1678" t="s">
        <v>324</v>
      </c>
      <c r="CD1678">
        <v>0</v>
      </c>
      <c r="CE1678" t="s">
        <v>324</v>
      </c>
      <c r="CF1678" t="s">
        <v>324</v>
      </c>
      <c r="CG1678" t="s">
        <v>324</v>
      </c>
      <c r="CH1678" t="s">
        <v>324</v>
      </c>
      <c r="CI1678">
        <v>0</v>
      </c>
      <c r="CJ1678" t="s">
        <v>324</v>
      </c>
      <c r="CK1678" t="s">
        <v>324</v>
      </c>
      <c r="CL1678" t="s">
        <v>324</v>
      </c>
      <c r="CM1678" t="s">
        <v>324</v>
      </c>
      <c r="CN1678">
        <v>0</v>
      </c>
      <c r="CO1678">
        <v>0.28699999999999998</v>
      </c>
      <c r="CP1678">
        <v>7.8E-2</v>
      </c>
      <c r="CQ1678" t="s">
        <v>179</v>
      </c>
      <c r="CR1678">
        <v>0</v>
      </c>
      <c r="CS1678">
        <v>0.36499999999999999</v>
      </c>
      <c r="CT1678">
        <v>29</v>
      </c>
      <c r="CU1678">
        <v>6</v>
      </c>
      <c r="CV1678">
        <v>0</v>
      </c>
      <c r="CW1678">
        <v>0</v>
      </c>
      <c r="CX1678">
        <v>35</v>
      </c>
      <c r="CY1678">
        <v>19.116</v>
      </c>
      <c r="CZ1678">
        <v>1.88</v>
      </c>
      <c r="DA1678">
        <v>0</v>
      </c>
      <c r="DB1678">
        <v>0</v>
      </c>
      <c r="DC1678">
        <v>20.995999999999999</v>
      </c>
    </row>
    <row r="1679" spans="1:107" x14ac:dyDescent="0.45">
      <c r="A1679">
        <v>2024</v>
      </c>
      <c r="B1679">
        <v>5</v>
      </c>
      <c r="C1679" t="s">
        <v>209</v>
      </c>
      <c r="D1679">
        <v>19293</v>
      </c>
      <c r="E1679" t="s">
        <v>548</v>
      </c>
      <c r="F1679" t="s">
        <v>323</v>
      </c>
      <c r="G1679" t="s">
        <v>244</v>
      </c>
      <c r="H1679">
        <v>0.115</v>
      </c>
      <c r="I1679">
        <v>3.4000000000000002E-2</v>
      </c>
      <c r="J1679" t="s">
        <v>324</v>
      </c>
      <c r="K1679" t="s">
        <v>324</v>
      </c>
      <c r="L1679">
        <v>0.14899999999999999</v>
      </c>
      <c r="M1679">
        <v>14</v>
      </c>
      <c r="N1679">
        <v>4</v>
      </c>
      <c r="O1679" t="s">
        <v>324</v>
      </c>
      <c r="P1679" t="s">
        <v>324</v>
      </c>
      <c r="Q1679">
        <v>18</v>
      </c>
      <c r="R1679" t="s">
        <v>324</v>
      </c>
      <c r="S1679" t="s">
        <v>324</v>
      </c>
      <c r="T1679" t="s">
        <v>324</v>
      </c>
      <c r="U1679" t="s">
        <v>324</v>
      </c>
      <c r="V1679">
        <v>0</v>
      </c>
      <c r="W1679" t="s">
        <v>324</v>
      </c>
      <c r="X1679" t="s">
        <v>324</v>
      </c>
      <c r="Y1679" t="s">
        <v>324</v>
      </c>
      <c r="Z1679" t="s">
        <v>324</v>
      </c>
      <c r="AA1679">
        <v>0</v>
      </c>
      <c r="AB1679">
        <v>10.506</v>
      </c>
      <c r="AC1679">
        <v>0.81899999999999995</v>
      </c>
      <c r="AD1679" t="s">
        <v>324</v>
      </c>
      <c r="AE1679" t="s">
        <v>324</v>
      </c>
      <c r="AF1679">
        <v>11.324999999999999</v>
      </c>
      <c r="AG1679" t="s">
        <v>324</v>
      </c>
      <c r="AH1679" t="s">
        <v>324</v>
      </c>
      <c r="AI1679" t="s">
        <v>324</v>
      </c>
      <c r="AJ1679" t="s">
        <v>324</v>
      </c>
      <c r="AK1679">
        <v>0</v>
      </c>
      <c r="AL1679" t="s">
        <v>324</v>
      </c>
      <c r="AM1679" t="s">
        <v>324</v>
      </c>
      <c r="AN1679" t="s">
        <v>324</v>
      </c>
      <c r="AO1679" t="s">
        <v>324</v>
      </c>
      <c r="AP1679">
        <v>0</v>
      </c>
      <c r="AQ1679" t="s">
        <v>324</v>
      </c>
      <c r="AR1679" t="s">
        <v>324</v>
      </c>
      <c r="AS1679" t="s">
        <v>324</v>
      </c>
      <c r="AT1679" t="s">
        <v>324</v>
      </c>
      <c r="AU1679">
        <v>0</v>
      </c>
      <c r="AV1679" t="s">
        <v>324</v>
      </c>
      <c r="AW1679" t="s">
        <v>324</v>
      </c>
      <c r="AX1679" t="s">
        <v>324</v>
      </c>
      <c r="AY1679" t="s">
        <v>324</v>
      </c>
      <c r="AZ1679">
        <v>0</v>
      </c>
      <c r="BA1679" t="s">
        <v>324</v>
      </c>
      <c r="BB1679" t="s">
        <v>324</v>
      </c>
      <c r="BC1679" t="s">
        <v>324</v>
      </c>
      <c r="BD1679" t="s">
        <v>324</v>
      </c>
      <c r="BE1679">
        <v>0</v>
      </c>
      <c r="BF1679" t="s">
        <v>324</v>
      </c>
      <c r="BG1679" t="s">
        <v>324</v>
      </c>
      <c r="BH1679" t="s">
        <v>324</v>
      </c>
      <c r="BI1679" t="s">
        <v>324</v>
      </c>
      <c r="BJ1679">
        <v>0</v>
      </c>
      <c r="BK1679" t="s">
        <v>324</v>
      </c>
      <c r="BL1679" t="s">
        <v>324</v>
      </c>
      <c r="BM1679" t="s">
        <v>324</v>
      </c>
      <c r="BN1679" t="s">
        <v>324</v>
      </c>
      <c r="BO1679">
        <v>0</v>
      </c>
      <c r="BP1679" t="s">
        <v>324</v>
      </c>
      <c r="BQ1679" t="s">
        <v>324</v>
      </c>
      <c r="BR1679" t="s">
        <v>324</v>
      </c>
      <c r="BS1679" t="s">
        <v>324</v>
      </c>
      <c r="BT1679">
        <v>0</v>
      </c>
      <c r="BU1679" t="s">
        <v>324</v>
      </c>
      <c r="BV1679" t="s">
        <v>324</v>
      </c>
      <c r="BW1679" t="s">
        <v>324</v>
      </c>
      <c r="BX1679" t="s">
        <v>324</v>
      </c>
      <c r="BY1679">
        <v>0</v>
      </c>
      <c r="BZ1679" t="s">
        <v>324</v>
      </c>
      <c r="CA1679" t="s">
        <v>324</v>
      </c>
      <c r="CB1679" t="s">
        <v>324</v>
      </c>
      <c r="CC1679" t="s">
        <v>324</v>
      </c>
      <c r="CD1679">
        <v>0</v>
      </c>
      <c r="CE1679" t="s">
        <v>324</v>
      </c>
      <c r="CF1679" t="s">
        <v>324</v>
      </c>
      <c r="CG1679" t="s">
        <v>324</v>
      </c>
      <c r="CH1679" t="s">
        <v>324</v>
      </c>
      <c r="CI1679">
        <v>0</v>
      </c>
      <c r="CJ1679" t="s">
        <v>324</v>
      </c>
      <c r="CK1679" t="s">
        <v>324</v>
      </c>
      <c r="CL1679" t="s">
        <v>324</v>
      </c>
      <c r="CM1679" t="s">
        <v>324</v>
      </c>
      <c r="CN1679">
        <v>0</v>
      </c>
      <c r="CO1679">
        <v>0.115</v>
      </c>
      <c r="CP1679">
        <v>3.4000000000000002E-2</v>
      </c>
      <c r="CQ1679" t="s">
        <v>179</v>
      </c>
      <c r="CR1679">
        <v>0</v>
      </c>
      <c r="CS1679">
        <v>0.14899999999999999</v>
      </c>
      <c r="CT1679">
        <v>14</v>
      </c>
      <c r="CU1679">
        <v>4</v>
      </c>
      <c r="CV1679">
        <v>0</v>
      </c>
      <c r="CW1679">
        <v>0</v>
      </c>
      <c r="CX1679">
        <v>18</v>
      </c>
      <c r="CY1679">
        <v>10.506</v>
      </c>
      <c r="CZ1679">
        <v>0.81899999999999995</v>
      </c>
      <c r="DA1679">
        <v>0</v>
      </c>
      <c r="DB1679">
        <v>0</v>
      </c>
      <c r="DC1679">
        <v>11.324999999999999</v>
      </c>
    </row>
    <row r="1680" spans="1:107" x14ac:dyDescent="0.45">
      <c r="A1680">
        <v>2024</v>
      </c>
      <c r="B1680">
        <v>5</v>
      </c>
      <c r="C1680" t="s">
        <v>209</v>
      </c>
      <c r="D1680">
        <v>19545</v>
      </c>
      <c r="E1680" t="s">
        <v>549</v>
      </c>
      <c r="F1680" t="s">
        <v>323</v>
      </c>
      <c r="G1680" t="s">
        <v>247</v>
      </c>
      <c r="H1680">
        <v>1.2989999999999999</v>
      </c>
      <c r="I1680">
        <v>0.70199999999999996</v>
      </c>
      <c r="J1680" t="s">
        <v>324</v>
      </c>
      <c r="K1680" t="s">
        <v>324</v>
      </c>
      <c r="L1680">
        <v>2.0009999999999999</v>
      </c>
      <c r="M1680">
        <v>209</v>
      </c>
      <c r="N1680">
        <v>19</v>
      </c>
      <c r="O1680" t="s">
        <v>324</v>
      </c>
      <c r="P1680" t="s">
        <v>324</v>
      </c>
      <c r="Q1680">
        <v>228</v>
      </c>
      <c r="R1680" t="s">
        <v>324</v>
      </c>
      <c r="S1680" t="s">
        <v>324</v>
      </c>
      <c r="T1680" t="s">
        <v>324</v>
      </c>
      <c r="U1680" t="s">
        <v>324</v>
      </c>
      <c r="V1680">
        <v>0</v>
      </c>
      <c r="W1680" t="s">
        <v>324</v>
      </c>
      <c r="X1680" t="s">
        <v>324</v>
      </c>
      <c r="Y1680" t="s">
        <v>324</v>
      </c>
      <c r="Z1680" t="s">
        <v>324</v>
      </c>
      <c r="AA1680">
        <v>0</v>
      </c>
      <c r="AB1680" t="s">
        <v>324</v>
      </c>
      <c r="AC1680" t="s">
        <v>324</v>
      </c>
      <c r="AD1680" t="s">
        <v>324</v>
      </c>
      <c r="AE1680" t="s">
        <v>324</v>
      </c>
      <c r="AF1680">
        <v>0</v>
      </c>
      <c r="AG1680" t="s">
        <v>324</v>
      </c>
      <c r="AH1680" t="s">
        <v>324</v>
      </c>
      <c r="AI1680" t="s">
        <v>324</v>
      </c>
      <c r="AJ1680" t="s">
        <v>324</v>
      </c>
      <c r="AK1680">
        <v>0</v>
      </c>
      <c r="AL1680" t="s">
        <v>324</v>
      </c>
      <c r="AM1680" t="s">
        <v>324</v>
      </c>
      <c r="AN1680" t="s">
        <v>324</v>
      </c>
      <c r="AO1680" t="s">
        <v>324</v>
      </c>
      <c r="AP1680">
        <v>0</v>
      </c>
      <c r="AQ1680" t="s">
        <v>324</v>
      </c>
      <c r="AR1680" t="s">
        <v>324</v>
      </c>
      <c r="AS1680" t="s">
        <v>324</v>
      </c>
      <c r="AT1680" t="s">
        <v>324</v>
      </c>
      <c r="AU1680">
        <v>0</v>
      </c>
      <c r="AV1680" t="s">
        <v>324</v>
      </c>
      <c r="AW1680" t="s">
        <v>324</v>
      </c>
      <c r="AX1680" t="s">
        <v>324</v>
      </c>
      <c r="AY1680" t="s">
        <v>324</v>
      </c>
      <c r="AZ1680">
        <v>0</v>
      </c>
      <c r="BA1680" t="s">
        <v>324</v>
      </c>
      <c r="BB1680" t="s">
        <v>324</v>
      </c>
      <c r="BC1680" t="s">
        <v>324</v>
      </c>
      <c r="BD1680" t="s">
        <v>324</v>
      </c>
      <c r="BE1680">
        <v>0</v>
      </c>
      <c r="BF1680" t="s">
        <v>324</v>
      </c>
      <c r="BG1680" t="s">
        <v>324</v>
      </c>
      <c r="BH1680" t="s">
        <v>324</v>
      </c>
      <c r="BI1680" t="s">
        <v>324</v>
      </c>
      <c r="BJ1680">
        <v>0</v>
      </c>
      <c r="BK1680">
        <v>1.0999999999999999E-2</v>
      </c>
      <c r="BL1680">
        <v>1.2E-2</v>
      </c>
      <c r="BM1680" t="s">
        <v>324</v>
      </c>
      <c r="BN1680" t="s">
        <v>324</v>
      </c>
      <c r="BO1680">
        <v>2.3E-2</v>
      </c>
      <c r="BP1680">
        <v>4</v>
      </c>
      <c r="BQ1680">
        <v>4</v>
      </c>
      <c r="BR1680" t="s">
        <v>324</v>
      </c>
      <c r="BS1680" t="s">
        <v>324</v>
      </c>
      <c r="BT1680">
        <v>8</v>
      </c>
      <c r="BU1680" t="s">
        <v>324</v>
      </c>
      <c r="BV1680" t="s">
        <v>324</v>
      </c>
      <c r="BW1680" t="s">
        <v>324</v>
      </c>
      <c r="BX1680" t="s">
        <v>324</v>
      </c>
      <c r="BY1680">
        <v>0</v>
      </c>
      <c r="BZ1680" t="s">
        <v>324</v>
      </c>
      <c r="CA1680" t="s">
        <v>324</v>
      </c>
      <c r="CB1680" t="s">
        <v>324</v>
      </c>
      <c r="CC1680" t="s">
        <v>324</v>
      </c>
      <c r="CD1680">
        <v>0</v>
      </c>
      <c r="CE1680" t="s">
        <v>324</v>
      </c>
      <c r="CF1680" t="s">
        <v>324</v>
      </c>
      <c r="CG1680" t="s">
        <v>324</v>
      </c>
      <c r="CH1680" t="s">
        <v>324</v>
      </c>
      <c r="CI1680">
        <v>0</v>
      </c>
      <c r="CJ1680" t="s">
        <v>324</v>
      </c>
      <c r="CK1680" t="s">
        <v>324</v>
      </c>
      <c r="CL1680" t="s">
        <v>324</v>
      </c>
      <c r="CM1680" t="s">
        <v>324</v>
      </c>
      <c r="CN1680">
        <v>0</v>
      </c>
      <c r="CO1680">
        <v>1.31</v>
      </c>
      <c r="CP1680">
        <v>0.71399999999999997</v>
      </c>
      <c r="CQ1680" t="s">
        <v>179</v>
      </c>
      <c r="CR1680">
        <v>0</v>
      </c>
      <c r="CS1680">
        <v>2.024</v>
      </c>
      <c r="CT1680">
        <v>213</v>
      </c>
      <c r="CU1680">
        <v>23</v>
      </c>
      <c r="CV1680">
        <v>0</v>
      </c>
      <c r="CW1680">
        <v>0</v>
      </c>
      <c r="CX1680">
        <v>236</v>
      </c>
      <c r="CY1680">
        <v>0</v>
      </c>
      <c r="CZ1680">
        <v>0</v>
      </c>
      <c r="DA1680">
        <v>0</v>
      </c>
      <c r="DB1680">
        <v>0</v>
      </c>
      <c r="DC1680">
        <v>0</v>
      </c>
    </row>
    <row r="1681" spans="1:107" x14ac:dyDescent="0.45">
      <c r="A1681">
        <v>2024</v>
      </c>
      <c r="B1681">
        <v>5</v>
      </c>
      <c r="C1681" t="s">
        <v>209</v>
      </c>
      <c r="D1681">
        <v>20401</v>
      </c>
      <c r="E1681" t="s">
        <v>550</v>
      </c>
      <c r="F1681" t="s">
        <v>323</v>
      </c>
      <c r="G1681" t="s">
        <v>247</v>
      </c>
      <c r="H1681">
        <v>0.745</v>
      </c>
      <c r="I1681">
        <v>0.71699999999999997</v>
      </c>
      <c r="J1681" t="s">
        <v>324</v>
      </c>
      <c r="K1681" t="s">
        <v>324</v>
      </c>
      <c r="L1681">
        <v>1.462</v>
      </c>
      <c r="M1681">
        <v>93</v>
      </c>
      <c r="N1681">
        <v>1</v>
      </c>
      <c r="O1681" t="s">
        <v>324</v>
      </c>
      <c r="P1681" t="s">
        <v>324</v>
      </c>
      <c r="Q1681">
        <v>94</v>
      </c>
      <c r="R1681" t="s">
        <v>324</v>
      </c>
      <c r="S1681" t="s">
        <v>324</v>
      </c>
      <c r="T1681" t="s">
        <v>324</v>
      </c>
      <c r="U1681" t="s">
        <v>324</v>
      </c>
      <c r="V1681">
        <v>0</v>
      </c>
      <c r="W1681" t="s">
        <v>324</v>
      </c>
      <c r="X1681" t="s">
        <v>324</v>
      </c>
      <c r="Y1681" t="s">
        <v>324</v>
      </c>
      <c r="Z1681" t="s">
        <v>324</v>
      </c>
      <c r="AA1681">
        <v>0</v>
      </c>
      <c r="AB1681">
        <v>53.173000000000002</v>
      </c>
      <c r="AC1681">
        <v>0.5</v>
      </c>
      <c r="AD1681" t="s">
        <v>324</v>
      </c>
      <c r="AE1681" t="s">
        <v>324</v>
      </c>
      <c r="AF1681">
        <v>53.673000000000002</v>
      </c>
      <c r="AG1681" t="s">
        <v>324</v>
      </c>
      <c r="AH1681" t="s">
        <v>324</v>
      </c>
      <c r="AI1681" t="s">
        <v>324</v>
      </c>
      <c r="AJ1681" t="s">
        <v>324</v>
      </c>
      <c r="AK1681">
        <v>0</v>
      </c>
      <c r="AL1681" t="s">
        <v>324</v>
      </c>
      <c r="AM1681" t="s">
        <v>324</v>
      </c>
      <c r="AN1681" t="s">
        <v>324</v>
      </c>
      <c r="AO1681" t="s">
        <v>324</v>
      </c>
      <c r="AP1681">
        <v>0</v>
      </c>
      <c r="AQ1681" t="s">
        <v>324</v>
      </c>
      <c r="AR1681" t="s">
        <v>324</v>
      </c>
      <c r="AS1681" t="s">
        <v>324</v>
      </c>
      <c r="AT1681" t="s">
        <v>324</v>
      </c>
      <c r="AU1681">
        <v>0</v>
      </c>
      <c r="AV1681" t="s">
        <v>324</v>
      </c>
      <c r="AW1681" t="s">
        <v>324</v>
      </c>
      <c r="AX1681" t="s">
        <v>324</v>
      </c>
      <c r="AY1681" t="s">
        <v>324</v>
      </c>
      <c r="AZ1681">
        <v>0</v>
      </c>
      <c r="BA1681" t="s">
        <v>324</v>
      </c>
      <c r="BB1681" t="s">
        <v>324</v>
      </c>
      <c r="BC1681" t="s">
        <v>324</v>
      </c>
      <c r="BD1681" t="s">
        <v>324</v>
      </c>
      <c r="BE1681">
        <v>0</v>
      </c>
      <c r="BF1681" t="s">
        <v>324</v>
      </c>
      <c r="BG1681" t="s">
        <v>324</v>
      </c>
      <c r="BH1681" t="s">
        <v>324</v>
      </c>
      <c r="BI1681" t="s">
        <v>324</v>
      </c>
      <c r="BJ1681">
        <v>0</v>
      </c>
      <c r="BK1681">
        <v>2.1999999999999999E-2</v>
      </c>
      <c r="BL1681">
        <v>0.01</v>
      </c>
      <c r="BM1681" t="s">
        <v>324</v>
      </c>
      <c r="BN1681" t="s">
        <v>324</v>
      </c>
      <c r="BO1681">
        <v>3.2000000000000001E-2</v>
      </c>
      <c r="BP1681">
        <v>7</v>
      </c>
      <c r="BQ1681">
        <v>1</v>
      </c>
      <c r="BR1681" t="s">
        <v>324</v>
      </c>
      <c r="BS1681" t="s">
        <v>324</v>
      </c>
      <c r="BT1681">
        <v>8</v>
      </c>
      <c r="BU1681">
        <v>0.45300000000000001</v>
      </c>
      <c r="BV1681">
        <v>0.39700000000000002</v>
      </c>
      <c r="BW1681" t="s">
        <v>324</v>
      </c>
      <c r="BX1681" t="s">
        <v>324</v>
      </c>
      <c r="BY1681">
        <v>0.85</v>
      </c>
      <c r="BZ1681" t="s">
        <v>324</v>
      </c>
      <c r="CA1681" t="s">
        <v>324</v>
      </c>
      <c r="CB1681" t="s">
        <v>324</v>
      </c>
      <c r="CC1681" t="s">
        <v>324</v>
      </c>
      <c r="CD1681">
        <v>0</v>
      </c>
      <c r="CE1681" t="s">
        <v>324</v>
      </c>
      <c r="CF1681" t="s">
        <v>324</v>
      </c>
      <c r="CG1681" t="s">
        <v>324</v>
      </c>
      <c r="CH1681" t="s">
        <v>324</v>
      </c>
      <c r="CI1681">
        <v>0</v>
      </c>
      <c r="CJ1681" t="s">
        <v>324</v>
      </c>
      <c r="CK1681" t="s">
        <v>324</v>
      </c>
      <c r="CL1681" t="s">
        <v>324</v>
      </c>
      <c r="CM1681" t="s">
        <v>324</v>
      </c>
      <c r="CN1681">
        <v>0</v>
      </c>
      <c r="CO1681">
        <v>0.76700000000000002</v>
      </c>
      <c r="CP1681">
        <v>0.72699999999999998</v>
      </c>
      <c r="CQ1681" t="s">
        <v>179</v>
      </c>
      <c r="CR1681">
        <v>0</v>
      </c>
      <c r="CS1681">
        <v>1.494</v>
      </c>
      <c r="CT1681">
        <v>100</v>
      </c>
      <c r="CU1681">
        <v>2</v>
      </c>
      <c r="CV1681">
        <v>0</v>
      </c>
      <c r="CW1681">
        <v>0</v>
      </c>
      <c r="CX1681">
        <v>102</v>
      </c>
      <c r="CY1681">
        <v>53.625999999999998</v>
      </c>
      <c r="CZ1681">
        <v>0.89700000000000002</v>
      </c>
      <c r="DA1681">
        <v>0</v>
      </c>
      <c r="DB1681">
        <v>0</v>
      </c>
      <c r="DC1681">
        <v>54.523000000000003</v>
      </c>
    </row>
    <row r="1682" spans="1:107" x14ac:dyDescent="0.45">
      <c r="A1682">
        <v>2024</v>
      </c>
      <c r="B1682">
        <v>5</v>
      </c>
      <c r="C1682" t="s">
        <v>209</v>
      </c>
      <c r="D1682">
        <v>99999</v>
      </c>
      <c r="E1682" t="s">
        <v>329</v>
      </c>
      <c r="F1682" t="s">
        <v>323</v>
      </c>
      <c r="H1682">
        <v>-0.40400000000000003</v>
      </c>
      <c r="I1682">
        <v>-0.26100000000000001</v>
      </c>
      <c r="J1682" t="s">
        <v>324</v>
      </c>
      <c r="K1682" t="s">
        <v>324</v>
      </c>
      <c r="L1682">
        <v>-0.66500000000000004</v>
      </c>
      <c r="M1682" t="s">
        <v>324</v>
      </c>
      <c r="N1682" t="s">
        <v>324</v>
      </c>
      <c r="O1682" t="s">
        <v>324</v>
      </c>
      <c r="P1682" t="s">
        <v>324</v>
      </c>
      <c r="Q1682" t="s">
        <v>324</v>
      </c>
      <c r="R1682" t="s">
        <v>324</v>
      </c>
      <c r="S1682" t="s">
        <v>324</v>
      </c>
      <c r="T1682" t="s">
        <v>324</v>
      </c>
      <c r="U1682" t="s">
        <v>324</v>
      </c>
      <c r="V1682">
        <v>0</v>
      </c>
      <c r="W1682" t="s">
        <v>324</v>
      </c>
      <c r="X1682" t="s">
        <v>324</v>
      </c>
      <c r="Y1682" t="s">
        <v>324</v>
      </c>
      <c r="Z1682" t="s">
        <v>324</v>
      </c>
      <c r="AA1682" t="s">
        <v>324</v>
      </c>
      <c r="AB1682" t="s">
        <v>324</v>
      </c>
      <c r="AC1682" t="s">
        <v>324</v>
      </c>
      <c r="AD1682" t="s">
        <v>324</v>
      </c>
      <c r="AE1682" t="s">
        <v>324</v>
      </c>
      <c r="AF1682" t="s">
        <v>324</v>
      </c>
      <c r="AG1682" t="s">
        <v>324</v>
      </c>
      <c r="AH1682" t="s">
        <v>324</v>
      </c>
      <c r="AI1682" t="s">
        <v>324</v>
      </c>
      <c r="AJ1682" t="s">
        <v>324</v>
      </c>
      <c r="AK1682">
        <v>0</v>
      </c>
      <c r="AL1682" t="s">
        <v>324</v>
      </c>
      <c r="AM1682" t="s">
        <v>324</v>
      </c>
      <c r="AN1682" t="s">
        <v>324</v>
      </c>
      <c r="AO1682" t="s">
        <v>324</v>
      </c>
      <c r="AP1682" t="s">
        <v>324</v>
      </c>
      <c r="AQ1682" t="s">
        <v>324</v>
      </c>
      <c r="AR1682" t="s">
        <v>324</v>
      </c>
      <c r="AS1682" t="s">
        <v>324</v>
      </c>
      <c r="AT1682" t="s">
        <v>324</v>
      </c>
      <c r="AU1682" t="s">
        <v>324</v>
      </c>
      <c r="AV1682" t="s">
        <v>324</v>
      </c>
      <c r="AW1682" t="s">
        <v>324</v>
      </c>
      <c r="AX1682" t="s">
        <v>324</v>
      </c>
      <c r="AY1682" t="s">
        <v>324</v>
      </c>
      <c r="AZ1682">
        <v>0</v>
      </c>
      <c r="BA1682" t="s">
        <v>324</v>
      </c>
      <c r="BB1682" t="s">
        <v>324</v>
      </c>
      <c r="BC1682" t="s">
        <v>324</v>
      </c>
      <c r="BD1682" t="s">
        <v>324</v>
      </c>
      <c r="BE1682" t="s">
        <v>324</v>
      </c>
      <c r="BF1682" t="s">
        <v>324</v>
      </c>
      <c r="BG1682" t="s">
        <v>324</v>
      </c>
      <c r="BH1682" t="s">
        <v>324</v>
      </c>
      <c r="BI1682" t="s">
        <v>324</v>
      </c>
      <c r="BJ1682" t="s">
        <v>324</v>
      </c>
      <c r="BK1682" t="s">
        <v>324</v>
      </c>
      <c r="BL1682" t="s">
        <v>324</v>
      </c>
      <c r="BM1682" t="s">
        <v>324</v>
      </c>
      <c r="BN1682" t="s">
        <v>324</v>
      </c>
      <c r="BO1682" t="s">
        <v>324</v>
      </c>
      <c r="BP1682" t="s">
        <v>324</v>
      </c>
      <c r="BQ1682" t="s">
        <v>324</v>
      </c>
      <c r="BR1682" t="s">
        <v>324</v>
      </c>
      <c r="BS1682" t="s">
        <v>324</v>
      </c>
      <c r="BT1682" t="s">
        <v>324</v>
      </c>
      <c r="BU1682" t="s">
        <v>324</v>
      </c>
      <c r="BV1682" t="s">
        <v>324</v>
      </c>
      <c r="BW1682" t="s">
        <v>324</v>
      </c>
      <c r="BX1682" t="s">
        <v>324</v>
      </c>
      <c r="BY1682" t="s">
        <v>324</v>
      </c>
      <c r="BZ1682" t="s">
        <v>324</v>
      </c>
      <c r="CA1682" t="s">
        <v>324</v>
      </c>
      <c r="CB1682" t="s">
        <v>324</v>
      </c>
      <c r="CC1682" t="s">
        <v>324</v>
      </c>
      <c r="CD1682" t="s">
        <v>324</v>
      </c>
      <c r="CE1682" t="s">
        <v>324</v>
      </c>
      <c r="CF1682" t="s">
        <v>324</v>
      </c>
      <c r="CG1682" t="s">
        <v>324</v>
      </c>
      <c r="CH1682" t="s">
        <v>324</v>
      </c>
      <c r="CI1682" t="s">
        <v>324</v>
      </c>
      <c r="CJ1682" t="s">
        <v>324</v>
      </c>
      <c r="CK1682" t="s">
        <v>324</v>
      </c>
      <c r="CL1682" t="s">
        <v>324</v>
      </c>
      <c r="CM1682" t="s">
        <v>324</v>
      </c>
      <c r="CN1682" t="s">
        <v>324</v>
      </c>
      <c r="CO1682">
        <v>-0.40400000000000003</v>
      </c>
      <c r="CP1682">
        <v>-0.26100000000000001</v>
      </c>
      <c r="CQ1682" t="s">
        <v>324</v>
      </c>
      <c r="CR1682" t="s">
        <v>324</v>
      </c>
      <c r="CS1682">
        <v>-0.66500000000000004</v>
      </c>
      <c r="CT1682" t="s">
        <v>324</v>
      </c>
      <c r="CU1682" t="s">
        <v>324</v>
      </c>
      <c r="CV1682" t="s">
        <v>324</v>
      </c>
      <c r="CW1682" t="s">
        <v>324</v>
      </c>
      <c r="CX1682" t="s">
        <v>324</v>
      </c>
      <c r="CY1682" t="s">
        <v>324</v>
      </c>
      <c r="CZ1682" t="s">
        <v>324</v>
      </c>
      <c r="DA1682" t="s">
        <v>324</v>
      </c>
      <c r="DB1682" t="s">
        <v>324</v>
      </c>
      <c r="DC1682" t="s">
        <v>324</v>
      </c>
    </row>
    <row r="1683" spans="1:107" x14ac:dyDescent="0.45">
      <c r="A1683">
        <v>2024</v>
      </c>
      <c r="B1683">
        <v>5</v>
      </c>
      <c r="C1683" t="s">
        <v>212</v>
      </c>
      <c r="D1683">
        <v>10331</v>
      </c>
      <c r="E1683" t="s">
        <v>551</v>
      </c>
      <c r="F1683" t="s">
        <v>323</v>
      </c>
      <c r="G1683" t="s">
        <v>244</v>
      </c>
      <c r="H1683">
        <v>0.56499999999999995</v>
      </c>
      <c r="I1683">
        <v>0.42499999999999999</v>
      </c>
      <c r="J1683" t="s">
        <v>324</v>
      </c>
      <c r="K1683" t="s">
        <v>324</v>
      </c>
      <c r="L1683">
        <v>0.99</v>
      </c>
      <c r="M1683">
        <v>83</v>
      </c>
      <c r="N1683">
        <v>12</v>
      </c>
      <c r="O1683" t="s">
        <v>324</v>
      </c>
      <c r="P1683" t="s">
        <v>324</v>
      </c>
      <c r="Q1683">
        <v>95</v>
      </c>
      <c r="R1683" t="s">
        <v>324</v>
      </c>
      <c r="S1683" t="s">
        <v>324</v>
      </c>
      <c r="T1683" t="s">
        <v>324</v>
      </c>
      <c r="U1683" t="s">
        <v>324</v>
      </c>
      <c r="V1683">
        <v>0</v>
      </c>
      <c r="W1683" t="s">
        <v>324</v>
      </c>
      <c r="X1683" t="s">
        <v>324</v>
      </c>
      <c r="Y1683" t="s">
        <v>324</v>
      </c>
      <c r="Z1683" t="s">
        <v>324</v>
      </c>
      <c r="AA1683">
        <v>0</v>
      </c>
      <c r="AB1683">
        <v>28.483000000000001</v>
      </c>
      <c r="AC1683">
        <v>39.223999999999997</v>
      </c>
      <c r="AD1683" t="s">
        <v>324</v>
      </c>
      <c r="AE1683" t="s">
        <v>324</v>
      </c>
      <c r="AF1683">
        <v>67.706999999999994</v>
      </c>
      <c r="AG1683">
        <v>0.20599999999999999</v>
      </c>
      <c r="AH1683" t="s">
        <v>324</v>
      </c>
      <c r="AI1683" t="s">
        <v>324</v>
      </c>
      <c r="AJ1683" t="s">
        <v>324</v>
      </c>
      <c r="AK1683">
        <v>0.20599999999999999</v>
      </c>
      <c r="AL1683">
        <v>33</v>
      </c>
      <c r="AM1683" t="s">
        <v>324</v>
      </c>
      <c r="AN1683" t="s">
        <v>324</v>
      </c>
      <c r="AO1683" t="s">
        <v>324</v>
      </c>
      <c r="AP1683">
        <v>33</v>
      </c>
      <c r="AQ1683">
        <v>0.40400000000000003</v>
      </c>
      <c r="AR1683" t="s">
        <v>324</v>
      </c>
      <c r="AS1683" t="s">
        <v>324</v>
      </c>
      <c r="AT1683" t="s">
        <v>324</v>
      </c>
      <c r="AU1683">
        <v>0.40400000000000003</v>
      </c>
      <c r="AV1683" t="s">
        <v>324</v>
      </c>
      <c r="AW1683" t="s">
        <v>324</v>
      </c>
      <c r="AX1683" t="s">
        <v>324</v>
      </c>
      <c r="AY1683" t="s">
        <v>324</v>
      </c>
      <c r="AZ1683">
        <v>0</v>
      </c>
      <c r="BA1683" t="s">
        <v>324</v>
      </c>
      <c r="BB1683" t="s">
        <v>324</v>
      </c>
      <c r="BC1683" t="s">
        <v>324</v>
      </c>
      <c r="BD1683" t="s">
        <v>324</v>
      </c>
      <c r="BE1683">
        <v>0</v>
      </c>
      <c r="BF1683" t="s">
        <v>324</v>
      </c>
      <c r="BG1683" t="s">
        <v>324</v>
      </c>
      <c r="BH1683" t="s">
        <v>324</v>
      </c>
      <c r="BI1683" t="s">
        <v>324</v>
      </c>
      <c r="BJ1683">
        <v>0</v>
      </c>
      <c r="BK1683" t="s">
        <v>324</v>
      </c>
      <c r="BL1683" t="s">
        <v>324</v>
      </c>
      <c r="BM1683" t="s">
        <v>324</v>
      </c>
      <c r="BN1683" t="s">
        <v>324</v>
      </c>
      <c r="BO1683">
        <v>0</v>
      </c>
      <c r="BP1683" t="s">
        <v>324</v>
      </c>
      <c r="BQ1683" t="s">
        <v>324</v>
      </c>
      <c r="BR1683" t="s">
        <v>324</v>
      </c>
      <c r="BS1683" t="s">
        <v>324</v>
      </c>
      <c r="BT1683">
        <v>0</v>
      </c>
      <c r="BU1683" t="s">
        <v>324</v>
      </c>
      <c r="BV1683" t="s">
        <v>324</v>
      </c>
      <c r="BW1683" t="s">
        <v>324</v>
      </c>
      <c r="BX1683" t="s">
        <v>324</v>
      </c>
      <c r="BY1683">
        <v>0</v>
      </c>
      <c r="BZ1683" t="s">
        <v>324</v>
      </c>
      <c r="CA1683" t="s">
        <v>324</v>
      </c>
      <c r="CB1683" t="s">
        <v>324</v>
      </c>
      <c r="CC1683" t="s">
        <v>324</v>
      </c>
      <c r="CD1683">
        <v>0</v>
      </c>
      <c r="CE1683" t="s">
        <v>324</v>
      </c>
      <c r="CF1683" t="s">
        <v>324</v>
      </c>
      <c r="CG1683" t="s">
        <v>324</v>
      </c>
      <c r="CH1683" t="s">
        <v>324</v>
      </c>
      <c r="CI1683">
        <v>0</v>
      </c>
      <c r="CJ1683" t="s">
        <v>324</v>
      </c>
      <c r="CK1683" t="s">
        <v>324</v>
      </c>
      <c r="CL1683" t="s">
        <v>324</v>
      </c>
      <c r="CM1683" t="s">
        <v>324</v>
      </c>
      <c r="CN1683">
        <v>0</v>
      </c>
      <c r="CO1683">
        <v>0.56499999999999995</v>
      </c>
      <c r="CP1683">
        <v>0.42499999999999999</v>
      </c>
      <c r="CQ1683" t="s">
        <v>179</v>
      </c>
      <c r="CR1683">
        <v>0</v>
      </c>
      <c r="CS1683">
        <v>0.99</v>
      </c>
      <c r="CT1683">
        <v>83</v>
      </c>
      <c r="CU1683">
        <v>12</v>
      </c>
      <c r="CV1683">
        <v>0</v>
      </c>
      <c r="CW1683">
        <v>0</v>
      </c>
      <c r="CX1683">
        <v>95</v>
      </c>
      <c r="CY1683">
        <v>28.483000000000001</v>
      </c>
      <c r="CZ1683">
        <v>39.223999999999997</v>
      </c>
      <c r="DA1683">
        <v>0</v>
      </c>
      <c r="DB1683">
        <v>0</v>
      </c>
      <c r="DC1683">
        <v>67.706999999999994</v>
      </c>
    </row>
    <row r="1684" spans="1:107" x14ac:dyDescent="0.45">
      <c r="A1684">
        <v>2024</v>
      </c>
      <c r="B1684">
        <v>5</v>
      </c>
      <c r="C1684" t="s">
        <v>212</v>
      </c>
      <c r="D1684">
        <v>99999</v>
      </c>
      <c r="E1684" t="s">
        <v>329</v>
      </c>
      <c r="F1684" t="s">
        <v>323</v>
      </c>
      <c r="H1684" t="s">
        <v>324</v>
      </c>
      <c r="I1684" t="s">
        <v>324</v>
      </c>
      <c r="J1684" t="s">
        <v>324</v>
      </c>
      <c r="K1684" t="s">
        <v>324</v>
      </c>
      <c r="L1684" t="s">
        <v>324</v>
      </c>
      <c r="M1684" t="s">
        <v>324</v>
      </c>
      <c r="N1684" t="s">
        <v>324</v>
      </c>
      <c r="O1684" t="s">
        <v>324</v>
      </c>
      <c r="P1684" t="s">
        <v>324</v>
      </c>
      <c r="Q1684" t="s">
        <v>324</v>
      </c>
      <c r="R1684" t="s">
        <v>324</v>
      </c>
      <c r="S1684" t="s">
        <v>324</v>
      </c>
      <c r="T1684" t="s">
        <v>324</v>
      </c>
      <c r="U1684" t="s">
        <v>324</v>
      </c>
      <c r="V1684" t="s">
        <v>324</v>
      </c>
      <c r="W1684" t="s">
        <v>324</v>
      </c>
      <c r="X1684" t="s">
        <v>324</v>
      </c>
      <c r="Y1684" t="s">
        <v>324</v>
      </c>
      <c r="Z1684" t="s">
        <v>324</v>
      </c>
      <c r="AA1684" t="s">
        <v>324</v>
      </c>
      <c r="AB1684" t="s">
        <v>324</v>
      </c>
      <c r="AC1684" t="s">
        <v>324</v>
      </c>
      <c r="AD1684" t="s">
        <v>324</v>
      </c>
      <c r="AE1684" t="s">
        <v>324</v>
      </c>
      <c r="AF1684" t="s">
        <v>324</v>
      </c>
      <c r="AG1684" t="s">
        <v>324</v>
      </c>
      <c r="AH1684" t="s">
        <v>324</v>
      </c>
      <c r="AI1684" t="s">
        <v>324</v>
      </c>
      <c r="AJ1684" t="s">
        <v>324</v>
      </c>
      <c r="AK1684" t="s">
        <v>324</v>
      </c>
      <c r="AL1684" t="s">
        <v>324</v>
      </c>
      <c r="AM1684" t="s">
        <v>324</v>
      </c>
      <c r="AN1684" t="s">
        <v>324</v>
      </c>
      <c r="AO1684" t="s">
        <v>324</v>
      </c>
      <c r="AP1684" t="s">
        <v>324</v>
      </c>
      <c r="AQ1684" t="s">
        <v>324</v>
      </c>
      <c r="AR1684" t="s">
        <v>324</v>
      </c>
      <c r="AS1684" t="s">
        <v>324</v>
      </c>
      <c r="AT1684" t="s">
        <v>324</v>
      </c>
      <c r="AU1684" t="s">
        <v>324</v>
      </c>
      <c r="AV1684" t="s">
        <v>324</v>
      </c>
      <c r="AW1684" t="s">
        <v>324</v>
      </c>
      <c r="AX1684" t="s">
        <v>324</v>
      </c>
      <c r="AY1684" t="s">
        <v>324</v>
      </c>
      <c r="AZ1684" t="s">
        <v>324</v>
      </c>
      <c r="BA1684" t="s">
        <v>324</v>
      </c>
      <c r="BB1684" t="s">
        <v>324</v>
      </c>
      <c r="BC1684" t="s">
        <v>324</v>
      </c>
      <c r="BD1684" t="s">
        <v>324</v>
      </c>
      <c r="BE1684" t="s">
        <v>324</v>
      </c>
      <c r="BF1684" t="s">
        <v>324</v>
      </c>
      <c r="BG1684" t="s">
        <v>324</v>
      </c>
      <c r="BH1684" t="s">
        <v>324</v>
      </c>
      <c r="BI1684" t="s">
        <v>324</v>
      </c>
      <c r="BJ1684" t="s">
        <v>324</v>
      </c>
      <c r="BK1684" t="s">
        <v>324</v>
      </c>
      <c r="BL1684" t="s">
        <v>324</v>
      </c>
      <c r="BM1684" t="s">
        <v>324</v>
      </c>
      <c r="BN1684" t="s">
        <v>324</v>
      </c>
      <c r="BO1684" t="s">
        <v>324</v>
      </c>
      <c r="BP1684" t="s">
        <v>324</v>
      </c>
      <c r="BQ1684" t="s">
        <v>324</v>
      </c>
      <c r="BR1684" t="s">
        <v>324</v>
      </c>
      <c r="BS1684" t="s">
        <v>324</v>
      </c>
      <c r="BT1684" t="s">
        <v>324</v>
      </c>
      <c r="BU1684" t="s">
        <v>324</v>
      </c>
      <c r="BV1684" t="s">
        <v>324</v>
      </c>
      <c r="BW1684" t="s">
        <v>324</v>
      </c>
      <c r="BX1684" t="s">
        <v>324</v>
      </c>
      <c r="BY1684" t="s">
        <v>324</v>
      </c>
      <c r="BZ1684" t="s">
        <v>324</v>
      </c>
      <c r="CA1684" t="s">
        <v>324</v>
      </c>
      <c r="CB1684" t="s">
        <v>324</v>
      </c>
      <c r="CC1684" t="s">
        <v>324</v>
      </c>
      <c r="CD1684" t="s">
        <v>324</v>
      </c>
      <c r="CE1684" t="s">
        <v>324</v>
      </c>
      <c r="CF1684" t="s">
        <v>324</v>
      </c>
      <c r="CG1684" t="s">
        <v>324</v>
      </c>
      <c r="CH1684" t="s">
        <v>324</v>
      </c>
      <c r="CI1684" t="s">
        <v>324</v>
      </c>
      <c r="CJ1684" t="s">
        <v>324</v>
      </c>
      <c r="CK1684" t="s">
        <v>324</v>
      </c>
      <c r="CL1684" t="s">
        <v>324</v>
      </c>
      <c r="CM1684" t="s">
        <v>324</v>
      </c>
      <c r="CN1684" t="s">
        <v>324</v>
      </c>
      <c r="CO1684" t="s">
        <v>324</v>
      </c>
      <c r="CP1684" t="s">
        <v>324</v>
      </c>
      <c r="CQ1684" t="s">
        <v>324</v>
      </c>
      <c r="CR1684" t="s">
        <v>324</v>
      </c>
      <c r="CS1684" t="s">
        <v>324</v>
      </c>
      <c r="CT1684" t="s">
        <v>324</v>
      </c>
      <c r="CU1684" t="s">
        <v>324</v>
      </c>
      <c r="CV1684" t="s">
        <v>324</v>
      </c>
      <c r="CW1684" t="s">
        <v>324</v>
      </c>
      <c r="CX1684" t="s">
        <v>324</v>
      </c>
      <c r="CY1684" t="s">
        <v>324</v>
      </c>
      <c r="CZ1684" t="s">
        <v>324</v>
      </c>
      <c r="DA1684" t="s">
        <v>324</v>
      </c>
      <c r="DB1684" t="s">
        <v>324</v>
      </c>
      <c r="DC1684" t="s">
        <v>324</v>
      </c>
    </row>
    <row r="1685" spans="1:107" x14ac:dyDescent="0.45">
      <c r="A1685">
        <v>2024</v>
      </c>
      <c r="B1685">
        <v>5</v>
      </c>
      <c r="C1685" t="s">
        <v>215</v>
      </c>
      <c r="D1685">
        <v>5701</v>
      </c>
      <c r="E1685" t="s">
        <v>497</v>
      </c>
      <c r="F1685" t="s">
        <v>323</v>
      </c>
      <c r="G1685" t="s">
        <v>244</v>
      </c>
      <c r="H1685">
        <v>127.593</v>
      </c>
      <c r="I1685">
        <v>6.7389999999999999</v>
      </c>
      <c r="J1685" t="s">
        <v>324</v>
      </c>
      <c r="K1685" t="s">
        <v>324</v>
      </c>
      <c r="L1685">
        <v>134.33199999999999</v>
      </c>
      <c r="M1685">
        <v>24349</v>
      </c>
      <c r="N1685">
        <v>169</v>
      </c>
      <c r="O1685" t="s">
        <v>324</v>
      </c>
      <c r="P1685" t="s">
        <v>324</v>
      </c>
      <c r="Q1685">
        <v>24518</v>
      </c>
      <c r="R1685">
        <v>4.6909999999999998</v>
      </c>
      <c r="S1685">
        <v>0.29499999999999998</v>
      </c>
      <c r="T1685" t="s">
        <v>324</v>
      </c>
      <c r="U1685" t="s">
        <v>324</v>
      </c>
      <c r="V1685">
        <v>4.9859999999999998</v>
      </c>
      <c r="W1685">
        <v>2204</v>
      </c>
      <c r="X1685">
        <v>58</v>
      </c>
      <c r="Y1685" t="s">
        <v>324</v>
      </c>
      <c r="Z1685" t="s">
        <v>324</v>
      </c>
      <c r="AA1685">
        <v>2262</v>
      </c>
      <c r="AB1685">
        <v>9179.777</v>
      </c>
      <c r="AC1685">
        <v>232.828</v>
      </c>
      <c r="AD1685" t="s">
        <v>324</v>
      </c>
      <c r="AE1685" t="s">
        <v>324</v>
      </c>
      <c r="AF1685">
        <v>9412.6049999999996</v>
      </c>
      <c r="AG1685">
        <v>1.4750000000000001</v>
      </c>
      <c r="AH1685">
        <v>8.0000000000000002E-3</v>
      </c>
      <c r="AI1685" t="s">
        <v>324</v>
      </c>
      <c r="AJ1685" t="s">
        <v>324</v>
      </c>
      <c r="AK1685">
        <v>1.4830000000000001</v>
      </c>
      <c r="AL1685">
        <v>179</v>
      </c>
      <c r="AM1685">
        <v>1</v>
      </c>
      <c r="AN1685" t="s">
        <v>324</v>
      </c>
      <c r="AO1685" t="s">
        <v>324</v>
      </c>
      <c r="AP1685">
        <v>180</v>
      </c>
      <c r="AQ1685" t="s">
        <v>324</v>
      </c>
      <c r="AR1685" t="s">
        <v>324</v>
      </c>
      <c r="AS1685" t="s">
        <v>324</v>
      </c>
      <c r="AT1685" t="s">
        <v>324</v>
      </c>
      <c r="AU1685">
        <v>0</v>
      </c>
      <c r="AV1685" t="s">
        <v>324</v>
      </c>
      <c r="AW1685" t="s">
        <v>324</v>
      </c>
      <c r="AX1685" t="s">
        <v>324</v>
      </c>
      <c r="AY1685" t="s">
        <v>324</v>
      </c>
      <c r="AZ1685">
        <v>0</v>
      </c>
      <c r="BA1685" t="s">
        <v>324</v>
      </c>
      <c r="BB1685" t="s">
        <v>324</v>
      </c>
      <c r="BC1685" t="s">
        <v>324</v>
      </c>
      <c r="BD1685" t="s">
        <v>324</v>
      </c>
      <c r="BE1685">
        <v>0</v>
      </c>
      <c r="BF1685" t="s">
        <v>324</v>
      </c>
      <c r="BG1685" t="s">
        <v>324</v>
      </c>
      <c r="BH1685" t="s">
        <v>324</v>
      </c>
      <c r="BI1685" t="s">
        <v>324</v>
      </c>
      <c r="BJ1685">
        <v>0</v>
      </c>
      <c r="BK1685">
        <v>8.0000000000000002E-3</v>
      </c>
      <c r="BL1685">
        <v>4.8000000000000001E-2</v>
      </c>
      <c r="BM1685" t="s">
        <v>324</v>
      </c>
      <c r="BN1685" t="s">
        <v>324</v>
      </c>
      <c r="BO1685">
        <v>5.6000000000000001E-2</v>
      </c>
      <c r="BP1685">
        <v>2</v>
      </c>
      <c r="BQ1685">
        <v>4</v>
      </c>
      <c r="BR1685" t="s">
        <v>324</v>
      </c>
      <c r="BS1685" t="s">
        <v>324</v>
      </c>
      <c r="BT1685">
        <v>6</v>
      </c>
      <c r="BU1685" t="s">
        <v>324</v>
      </c>
      <c r="BV1685" t="s">
        <v>324</v>
      </c>
      <c r="BW1685" t="s">
        <v>324</v>
      </c>
      <c r="BX1685" t="s">
        <v>324</v>
      </c>
      <c r="BY1685">
        <v>0</v>
      </c>
      <c r="BZ1685" t="s">
        <v>324</v>
      </c>
      <c r="CA1685" t="s">
        <v>324</v>
      </c>
      <c r="CB1685" t="s">
        <v>324</v>
      </c>
      <c r="CC1685" t="s">
        <v>324</v>
      </c>
      <c r="CD1685">
        <v>0</v>
      </c>
      <c r="CE1685" t="s">
        <v>324</v>
      </c>
      <c r="CF1685" t="s">
        <v>324</v>
      </c>
      <c r="CG1685" t="s">
        <v>324</v>
      </c>
      <c r="CH1685" t="s">
        <v>324</v>
      </c>
      <c r="CI1685">
        <v>0</v>
      </c>
      <c r="CJ1685" t="s">
        <v>324</v>
      </c>
      <c r="CK1685" t="s">
        <v>324</v>
      </c>
      <c r="CL1685" t="s">
        <v>324</v>
      </c>
      <c r="CM1685" t="s">
        <v>324</v>
      </c>
      <c r="CN1685">
        <v>0</v>
      </c>
      <c r="CO1685">
        <v>132.292</v>
      </c>
      <c r="CP1685">
        <v>7.0819999999999999</v>
      </c>
      <c r="CQ1685" t="s">
        <v>179</v>
      </c>
      <c r="CR1685">
        <v>0</v>
      </c>
      <c r="CS1685">
        <v>139.374</v>
      </c>
      <c r="CT1685">
        <v>26555</v>
      </c>
      <c r="CU1685">
        <v>231</v>
      </c>
      <c r="CV1685">
        <v>0</v>
      </c>
      <c r="CW1685">
        <v>0</v>
      </c>
      <c r="CX1685">
        <v>26786</v>
      </c>
      <c r="CY1685">
        <v>9179.777</v>
      </c>
      <c r="CZ1685">
        <v>232.828</v>
      </c>
      <c r="DA1685">
        <v>0</v>
      </c>
      <c r="DB1685">
        <v>0</v>
      </c>
      <c r="DC1685">
        <v>9412.6049999999996</v>
      </c>
    </row>
    <row r="1686" spans="1:107" x14ac:dyDescent="0.45">
      <c r="A1686">
        <v>2024</v>
      </c>
      <c r="B1686">
        <v>5</v>
      </c>
      <c r="C1686" t="s">
        <v>215</v>
      </c>
      <c r="D1686">
        <v>16604</v>
      </c>
      <c r="E1686" t="s">
        <v>552</v>
      </c>
      <c r="F1686" t="s">
        <v>323</v>
      </c>
      <c r="G1686" t="s">
        <v>247</v>
      </c>
      <c r="H1686">
        <v>377.91699999999997</v>
      </c>
      <c r="I1686">
        <v>118.76300000000001</v>
      </c>
      <c r="J1686" t="s">
        <v>324</v>
      </c>
      <c r="K1686" t="s">
        <v>324</v>
      </c>
      <c r="L1686">
        <v>496.68</v>
      </c>
      <c r="M1686">
        <v>44669</v>
      </c>
      <c r="N1686">
        <v>876</v>
      </c>
      <c r="O1686" t="s">
        <v>324</v>
      </c>
      <c r="P1686" t="s">
        <v>324</v>
      </c>
      <c r="Q1686">
        <v>45545</v>
      </c>
      <c r="R1686" t="s">
        <v>324</v>
      </c>
      <c r="S1686" t="s">
        <v>324</v>
      </c>
      <c r="T1686" t="s">
        <v>324</v>
      </c>
      <c r="U1686" t="s">
        <v>324</v>
      </c>
      <c r="V1686">
        <v>0</v>
      </c>
      <c r="W1686" t="s">
        <v>324</v>
      </c>
      <c r="X1686" t="s">
        <v>324</v>
      </c>
      <c r="Y1686" t="s">
        <v>324</v>
      </c>
      <c r="Z1686" t="s">
        <v>324</v>
      </c>
      <c r="AA1686">
        <v>0</v>
      </c>
      <c r="AB1686" t="s">
        <v>324</v>
      </c>
      <c r="AC1686" t="s">
        <v>324</v>
      </c>
      <c r="AD1686" t="s">
        <v>324</v>
      </c>
      <c r="AE1686" t="s">
        <v>324</v>
      </c>
      <c r="AF1686">
        <v>0</v>
      </c>
      <c r="AG1686" t="s">
        <v>324</v>
      </c>
      <c r="AH1686" t="s">
        <v>324</v>
      </c>
      <c r="AI1686" t="s">
        <v>324</v>
      </c>
      <c r="AJ1686" t="s">
        <v>324</v>
      </c>
      <c r="AK1686">
        <v>0</v>
      </c>
      <c r="AL1686" t="s">
        <v>324</v>
      </c>
      <c r="AM1686" t="s">
        <v>324</v>
      </c>
      <c r="AN1686" t="s">
        <v>324</v>
      </c>
      <c r="AO1686" t="s">
        <v>324</v>
      </c>
      <c r="AP1686">
        <v>0</v>
      </c>
      <c r="AQ1686" t="s">
        <v>324</v>
      </c>
      <c r="AR1686" t="s">
        <v>324</v>
      </c>
      <c r="AS1686" t="s">
        <v>324</v>
      </c>
      <c r="AT1686" t="s">
        <v>324</v>
      </c>
      <c r="AU1686">
        <v>0</v>
      </c>
      <c r="AV1686" t="s">
        <v>324</v>
      </c>
      <c r="AW1686" t="s">
        <v>324</v>
      </c>
      <c r="AX1686" t="s">
        <v>324</v>
      </c>
      <c r="AY1686" t="s">
        <v>324</v>
      </c>
      <c r="AZ1686">
        <v>0</v>
      </c>
      <c r="BA1686" t="s">
        <v>324</v>
      </c>
      <c r="BB1686" t="s">
        <v>324</v>
      </c>
      <c r="BC1686" t="s">
        <v>324</v>
      </c>
      <c r="BD1686" t="s">
        <v>324</v>
      </c>
      <c r="BE1686">
        <v>0</v>
      </c>
      <c r="BF1686" t="s">
        <v>324</v>
      </c>
      <c r="BG1686" t="s">
        <v>324</v>
      </c>
      <c r="BH1686" t="s">
        <v>324</v>
      </c>
      <c r="BI1686" t="s">
        <v>324</v>
      </c>
      <c r="BJ1686">
        <v>0</v>
      </c>
      <c r="BK1686" t="s">
        <v>324</v>
      </c>
      <c r="BL1686" t="s">
        <v>324</v>
      </c>
      <c r="BM1686" t="s">
        <v>324</v>
      </c>
      <c r="BN1686" t="s">
        <v>324</v>
      </c>
      <c r="BO1686">
        <v>0</v>
      </c>
      <c r="BP1686" t="s">
        <v>324</v>
      </c>
      <c r="BQ1686" t="s">
        <v>324</v>
      </c>
      <c r="BR1686" t="s">
        <v>324</v>
      </c>
      <c r="BS1686" t="s">
        <v>324</v>
      </c>
      <c r="BT1686">
        <v>0</v>
      </c>
      <c r="BU1686" t="s">
        <v>324</v>
      </c>
      <c r="BV1686" t="s">
        <v>324</v>
      </c>
      <c r="BW1686" t="s">
        <v>324</v>
      </c>
      <c r="BX1686" t="s">
        <v>324</v>
      </c>
      <c r="BY1686">
        <v>0</v>
      </c>
      <c r="BZ1686" t="s">
        <v>324</v>
      </c>
      <c r="CA1686" t="s">
        <v>324</v>
      </c>
      <c r="CB1686" t="s">
        <v>324</v>
      </c>
      <c r="CC1686" t="s">
        <v>324</v>
      </c>
      <c r="CD1686">
        <v>0</v>
      </c>
      <c r="CE1686" t="s">
        <v>324</v>
      </c>
      <c r="CF1686" t="s">
        <v>324</v>
      </c>
      <c r="CG1686" t="s">
        <v>324</v>
      </c>
      <c r="CH1686" t="s">
        <v>324</v>
      </c>
      <c r="CI1686">
        <v>0</v>
      </c>
      <c r="CJ1686" t="s">
        <v>324</v>
      </c>
      <c r="CK1686" t="s">
        <v>324</v>
      </c>
      <c r="CL1686" t="s">
        <v>324</v>
      </c>
      <c r="CM1686" t="s">
        <v>324</v>
      </c>
      <c r="CN1686">
        <v>0</v>
      </c>
      <c r="CO1686">
        <v>377.91699999999997</v>
      </c>
      <c r="CP1686">
        <v>118.76300000000001</v>
      </c>
      <c r="CQ1686" t="s">
        <v>179</v>
      </c>
      <c r="CR1686">
        <v>0</v>
      </c>
      <c r="CS1686">
        <v>496.68</v>
      </c>
      <c r="CT1686">
        <v>44669</v>
      </c>
      <c r="CU1686">
        <v>876</v>
      </c>
      <c r="CV1686">
        <v>0</v>
      </c>
      <c r="CW1686">
        <v>0</v>
      </c>
      <c r="CX1686">
        <v>45545</v>
      </c>
      <c r="CY1686">
        <v>0</v>
      </c>
      <c r="CZ1686">
        <v>0</v>
      </c>
      <c r="DA1686">
        <v>0</v>
      </c>
      <c r="DB1686">
        <v>0</v>
      </c>
      <c r="DC1686">
        <v>0</v>
      </c>
    </row>
    <row r="1687" spans="1:107" x14ac:dyDescent="0.45">
      <c r="A1687">
        <v>2024</v>
      </c>
      <c r="B1687">
        <v>5</v>
      </c>
      <c r="C1687" t="s">
        <v>215</v>
      </c>
      <c r="D1687">
        <v>55937</v>
      </c>
      <c r="E1687" t="s">
        <v>553</v>
      </c>
      <c r="F1687" t="s">
        <v>323</v>
      </c>
      <c r="G1687" t="s">
        <v>247</v>
      </c>
      <c r="H1687">
        <v>48.88</v>
      </c>
      <c r="I1687">
        <v>1.05</v>
      </c>
      <c r="J1687">
        <v>0.25600000000000001</v>
      </c>
      <c r="K1687" t="s">
        <v>324</v>
      </c>
      <c r="L1687">
        <v>50.186</v>
      </c>
      <c r="M1687">
        <v>4992</v>
      </c>
      <c r="N1687">
        <v>42</v>
      </c>
      <c r="O1687">
        <v>13</v>
      </c>
      <c r="P1687" t="s">
        <v>324</v>
      </c>
      <c r="Q1687">
        <v>5047</v>
      </c>
      <c r="R1687" t="s">
        <v>324</v>
      </c>
      <c r="S1687" t="s">
        <v>324</v>
      </c>
      <c r="T1687" t="s">
        <v>324</v>
      </c>
      <c r="U1687" t="s">
        <v>324</v>
      </c>
      <c r="V1687">
        <v>0</v>
      </c>
      <c r="W1687" t="s">
        <v>324</v>
      </c>
      <c r="X1687" t="s">
        <v>324</v>
      </c>
      <c r="Y1687" t="s">
        <v>324</v>
      </c>
      <c r="Z1687" t="s">
        <v>324</v>
      </c>
      <c r="AA1687">
        <v>0</v>
      </c>
      <c r="AB1687" t="s">
        <v>324</v>
      </c>
      <c r="AC1687" t="s">
        <v>324</v>
      </c>
      <c r="AD1687" t="s">
        <v>324</v>
      </c>
      <c r="AE1687" t="s">
        <v>324</v>
      </c>
      <c r="AF1687">
        <v>0</v>
      </c>
      <c r="AG1687" t="s">
        <v>324</v>
      </c>
      <c r="AH1687" t="s">
        <v>324</v>
      </c>
      <c r="AI1687" t="s">
        <v>324</v>
      </c>
      <c r="AJ1687" t="s">
        <v>324</v>
      </c>
      <c r="AK1687">
        <v>0</v>
      </c>
      <c r="AL1687" t="s">
        <v>324</v>
      </c>
      <c r="AM1687" t="s">
        <v>324</v>
      </c>
      <c r="AN1687" t="s">
        <v>324</v>
      </c>
      <c r="AO1687" t="s">
        <v>324</v>
      </c>
      <c r="AP1687">
        <v>0</v>
      </c>
      <c r="AQ1687" t="s">
        <v>324</v>
      </c>
      <c r="AR1687" t="s">
        <v>324</v>
      </c>
      <c r="AS1687" t="s">
        <v>324</v>
      </c>
      <c r="AT1687" t="s">
        <v>324</v>
      </c>
      <c r="AU1687">
        <v>0</v>
      </c>
      <c r="AV1687" t="s">
        <v>324</v>
      </c>
      <c r="AW1687" t="s">
        <v>324</v>
      </c>
      <c r="AX1687" t="s">
        <v>324</v>
      </c>
      <c r="AY1687" t="s">
        <v>324</v>
      </c>
      <c r="AZ1687">
        <v>0</v>
      </c>
      <c r="BA1687" t="s">
        <v>324</v>
      </c>
      <c r="BB1687" t="s">
        <v>324</v>
      </c>
      <c r="BC1687" t="s">
        <v>324</v>
      </c>
      <c r="BD1687" t="s">
        <v>324</v>
      </c>
      <c r="BE1687">
        <v>0</v>
      </c>
      <c r="BF1687" t="s">
        <v>324</v>
      </c>
      <c r="BG1687" t="s">
        <v>324</v>
      </c>
      <c r="BH1687" t="s">
        <v>324</v>
      </c>
      <c r="BI1687" t="s">
        <v>324</v>
      </c>
      <c r="BJ1687">
        <v>0</v>
      </c>
      <c r="BK1687">
        <v>4.0000000000000001E-3</v>
      </c>
      <c r="BL1687">
        <v>0</v>
      </c>
      <c r="BM1687">
        <v>0</v>
      </c>
      <c r="BN1687" t="s">
        <v>324</v>
      </c>
      <c r="BO1687">
        <v>4.0000000000000001E-3</v>
      </c>
      <c r="BP1687">
        <v>2</v>
      </c>
      <c r="BQ1687">
        <v>0</v>
      </c>
      <c r="BR1687">
        <v>0</v>
      </c>
      <c r="BS1687" t="s">
        <v>324</v>
      </c>
      <c r="BT1687">
        <v>2</v>
      </c>
      <c r="BU1687" t="s">
        <v>324</v>
      </c>
      <c r="BV1687" t="s">
        <v>324</v>
      </c>
      <c r="BW1687" t="s">
        <v>324</v>
      </c>
      <c r="BX1687" t="s">
        <v>324</v>
      </c>
      <c r="BY1687">
        <v>0</v>
      </c>
      <c r="BZ1687">
        <v>0</v>
      </c>
      <c r="CA1687">
        <v>0</v>
      </c>
      <c r="CB1687">
        <v>0</v>
      </c>
      <c r="CC1687" t="s">
        <v>324</v>
      </c>
      <c r="CD1687">
        <v>0</v>
      </c>
      <c r="CE1687">
        <v>0</v>
      </c>
      <c r="CF1687">
        <v>0</v>
      </c>
      <c r="CG1687">
        <v>0</v>
      </c>
      <c r="CH1687" t="s">
        <v>324</v>
      </c>
      <c r="CI1687">
        <v>0</v>
      </c>
      <c r="CJ1687" t="s">
        <v>324</v>
      </c>
      <c r="CK1687" t="s">
        <v>324</v>
      </c>
      <c r="CL1687" t="s">
        <v>324</v>
      </c>
      <c r="CM1687" t="s">
        <v>324</v>
      </c>
      <c r="CN1687">
        <v>0</v>
      </c>
      <c r="CO1687">
        <v>48.884</v>
      </c>
      <c r="CP1687">
        <v>1.05</v>
      </c>
      <c r="CQ1687">
        <v>0.25600000000000001</v>
      </c>
      <c r="CR1687">
        <v>0</v>
      </c>
      <c r="CS1687">
        <v>50.19</v>
      </c>
      <c r="CT1687">
        <v>4994</v>
      </c>
      <c r="CU1687">
        <v>42</v>
      </c>
      <c r="CV1687">
        <v>13</v>
      </c>
      <c r="CW1687">
        <v>0</v>
      </c>
      <c r="CX1687">
        <v>5049</v>
      </c>
      <c r="CY1687">
        <v>0</v>
      </c>
      <c r="CZ1687">
        <v>0</v>
      </c>
      <c r="DA1687">
        <v>0</v>
      </c>
      <c r="DB1687">
        <v>0</v>
      </c>
      <c r="DC1687">
        <v>0</v>
      </c>
    </row>
    <row r="1688" spans="1:107" x14ac:dyDescent="0.45">
      <c r="A1688">
        <v>2024</v>
      </c>
      <c r="B1688">
        <v>5</v>
      </c>
      <c r="C1688" t="s">
        <v>215</v>
      </c>
      <c r="D1688">
        <v>65610</v>
      </c>
      <c r="E1688" t="s">
        <v>554</v>
      </c>
      <c r="F1688" t="s">
        <v>323</v>
      </c>
      <c r="G1688" t="s">
        <v>244</v>
      </c>
      <c r="H1688">
        <v>0</v>
      </c>
      <c r="I1688">
        <v>0.2</v>
      </c>
      <c r="J1688">
        <v>0</v>
      </c>
      <c r="K1688">
        <v>0</v>
      </c>
      <c r="L1688">
        <v>0.2</v>
      </c>
      <c r="M1688">
        <v>0</v>
      </c>
      <c r="N1688">
        <v>2</v>
      </c>
      <c r="O1688">
        <v>0</v>
      </c>
      <c r="P1688">
        <v>0</v>
      </c>
      <c r="Q1688">
        <v>2</v>
      </c>
      <c r="R1688">
        <v>0</v>
      </c>
      <c r="S1688">
        <v>0</v>
      </c>
      <c r="T1688">
        <v>0</v>
      </c>
      <c r="U1688">
        <v>0</v>
      </c>
      <c r="V1688">
        <v>0</v>
      </c>
      <c r="W1688">
        <v>0</v>
      </c>
      <c r="X1688">
        <v>0</v>
      </c>
      <c r="Y1688">
        <v>0</v>
      </c>
      <c r="Z1688">
        <v>0</v>
      </c>
      <c r="AA1688">
        <v>0</v>
      </c>
      <c r="AB1688">
        <v>0</v>
      </c>
      <c r="AC1688">
        <v>6.3</v>
      </c>
      <c r="AD1688">
        <v>0</v>
      </c>
      <c r="AE1688">
        <v>0</v>
      </c>
      <c r="AF1688">
        <v>6.3</v>
      </c>
      <c r="AG1688">
        <v>0</v>
      </c>
      <c r="AH1688">
        <v>0</v>
      </c>
      <c r="AI1688">
        <v>0</v>
      </c>
      <c r="AJ1688">
        <v>0</v>
      </c>
      <c r="AK1688">
        <v>0</v>
      </c>
      <c r="AL1688">
        <v>0</v>
      </c>
      <c r="AM1688">
        <v>0</v>
      </c>
      <c r="AN1688">
        <v>0</v>
      </c>
      <c r="AO1688">
        <v>0</v>
      </c>
      <c r="AP1688">
        <v>0</v>
      </c>
      <c r="AQ1688">
        <v>0</v>
      </c>
      <c r="AR1688">
        <v>0</v>
      </c>
      <c r="AS1688">
        <v>0</v>
      </c>
      <c r="AT1688">
        <v>0</v>
      </c>
      <c r="AU1688">
        <v>0</v>
      </c>
      <c r="AV1688">
        <v>0</v>
      </c>
      <c r="AW1688">
        <v>0</v>
      </c>
      <c r="AX1688">
        <v>0</v>
      </c>
      <c r="AY1688">
        <v>0</v>
      </c>
      <c r="AZ1688">
        <v>0</v>
      </c>
      <c r="BA1688">
        <v>0</v>
      </c>
      <c r="BB1688">
        <v>0</v>
      </c>
      <c r="BC1688">
        <v>0</v>
      </c>
      <c r="BD1688">
        <v>0</v>
      </c>
      <c r="BE1688">
        <v>0</v>
      </c>
      <c r="BF1688">
        <v>0</v>
      </c>
      <c r="BG1688">
        <v>0</v>
      </c>
      <c r="BH1688">
        <v>0</v>
      </c>
      <c r="BI1688">
        <v>0</v>
      </c>
      <c r="BJ1688">
        <v>0</v>
      </c>
      <c r="BK1688">
        <v>0</v>
      </c>
      <c r="BL1688">
        <v>0</v>
      </c>
      <c r="BM1688">
        <v>0</v>
      </c>
      <c r="BN1688">
        <v>0</v>
      </c>
      <c r="BO1688">
        <v>0</v>
      </c>
      <c r="BP1688">
        <v>0</v>
      </c>
      <c r="BQ1688">
        <v>0</v>
      </c>
      <c r="BR1688">
        <v>0</v>
      </c>
      <c r="BS1688">
        <v>0</v>
      </c>
      <c r="BT1688">
        <v>0</v>
      </c>
      <c r="BU1688">
        <v>0</v>
      </c>
      <c r="BV1688">
        <v>0</v>
      </c>
      <c r="BW1688">
        <v>0</v>
      </c>
      <c r="BX1688">
        <v>0</v>
      </c>
      <c r="BY1688">
        <v>0</v>
      </c>
      <c r="BZ1688">
        <v>0</v>
      </c>
      <c r="CA1688">
        <v>0.4</v>
      </c>
      <c r="CB1688">
        <v>0</v>
      </c>
      <c r="CC1688">
        <v>0</v>
      </c>
      <c r="CD1688">
        <v>0.4</v>
      </c>
      <c r="CE1688">
        <v>0</v>
      </c>
      <c r="CF1688">
        <v>1</v>
      </c>
      <c r="CG1688">
        <v>0</v>
      </c>
      <c r="CH1688">
        <v>0</v>
      </c>
      <c r="CI1688">
        <v>1</v>
      </c>
      <c r="CJ1688">
        <v>0</v>
      </c>
      <c r="CK1688">
        <v>1.72</v>
      </c>
      <c r="CL1688">
        <v>0</v>
      </c>
      <c r="CM1688">
        <v>0</v>
      </c>
      <c r="CN1688">
        <v>1.72</v>
      </c>
      <c r="CO1688" t="s">
        <v>179</v>
      </c>
      <c r="CP1688">
        <v>0.6</v>
      </c>
      <c r="CQ1688" t="s">
        <v>179</v>
      </c>
      <c r="CR1688">
        <v>0</v>
      </c>
      <c r="CS1688">
        <v>0.6</v>
      </c>
      <c r="CT1688">
        <v>0</v>
      </c>
      <c r="CU1688">
        <v>3</v>
      </c>
      <c r="CV1688">
        <v>0</v>
      </c>
      <c r="CW1688">
        <v>0</v>
      </c>
      <c r="CX1688">
        <v>3</v>
      </c>
      <c r="CY1688">
        <v>0</v>
      </c>
      <c r="CZ1688">
        <v>8.02</v>
      </c>
      <c r="DA1688">
        <v>0</v>
      </c>
      <c r="DB1688">
        <v>0</v>
      </c>
      <c r="DC1688">
        <v>8.02</v>
      </c>
    </row>
    <row r="1689" spans="1:107" x14ac:dyDescent="0.45">
      <c r="A1689">
        <v>2024</v>
      </c>
      <c r="B1689">
        <v>5</v>
      </c>
      <c r="C1689" t="s">
        <v>215</v>
      </c>
      <c r="D1689">
        <v>99999</v>
      </c>
      <c r="E1689" t="s">
        <v>329</v>
      </c>
      <c r="F1689" t="s">
        <v>323</v>
      </c>
      <c r="H1689">
        <v>352.89600000000002</v>
      </c>
      <c r="I1689">
        <v>113.71</v>
      </c>
      <c r="J1689" t="s">
        <v>179</v>
      </c>
      <c r="K1689" t="s">
        <v>324</v>
      </c>
      <c r="L1689">
        <v>471.45100000000002</v>
      </c>
      <c r="M1689" t="s">
        <v>324</v>
      </c>
      <c r="N1689" t="s">
        <v>324</v>
      </c>
      <c r="O1689" t="s">
        <v>324</v>
      </c>
      <c r="P1689" t="s">
        <v>324</v>
      </c>
      <c r="Q1689" t="s">
        <v>324</v>
      </c>
      <c r="R1689" t="s">
        <v>324</v>
      </c>
      <c r="S1689" t="s">
        <v>324</v>
      </c>
      <c r="T1689" t="s">
        <v>324</v>
      </c>
      <c r="U1689" t="s">
        <v>324</v>
      </c>
      <c r="V1689">
        <v>0</v>
      </c>
      <c r="W1689" t="s">
        <v>324</v>
      </c>
      <c r="X1689" t="s">
        <v>324</v>
      </c>
      <c r="Y1689" t="s">
        <v>324</v>
      </c>
      <c r="Z1689" t="s">
        <v>324</v>
      </c>
      <c r="AA1689" t="s">
        <v>324</v>
      </c>
      <c r="AB1689" t="s">
        <v>324</v>
      </c>
      <c r="AC1689" t="s">
        <v>324</v>
      </c>
      <c r="AD1689" t="s">
        <v>324</v>
      </c>
      <c r="AE1689" t="s">
        <v>324</v>
      </c>
      <c r="AF1689" t="s">
        <v>324</v>
      </c>
      <c r="AG1689" t="s">
        <v>324</v>
      </c>
      <c r="AH1689" t="s">
        <v>324</v>
      </c>
      <c r="AI1689" t="s">
        <v>324</v>
      </c>
      <c r="AJ1689" t="s">
        <v>324</v>
      </c>
      <c r="AK1689">
        <v>0</v>
      </c>
      <c r="AL1689" t="s">
        <v>324</v>
      </c>
      <c r="AM1689" t="s">
        <v>324</v>
      </c>
      <c r="AN1689" t="s">
        <v>324</v>
      </c>
      <c r="AO1689" t="s">
        <v>324</v>
      </c>
      <c r="AP1689" t="s">
        <v>324</v>
      </c>
      <c r="AQ1689" t="s">
        <v>324</v>
      </c>
      <c r="AR1689" t="s">
        <v>324</v>
      </c>
      <c r="AS1689" t="s">
        <v>324</v>
      </c>
      <c r="AT1689" t="s">
        <v>324</v>
      </c>
      <c r="AU1689" t="s">
        <v>324</v>
      </c>
      <c r="AV1689" t="s">
        <v>324</v>
      </c>
      <c r="AW1689" t="s">
        <v>324</v>
      </c>
      <c r="AX1689" t="s">
        <v>324</v>
      </c>
      <c r="AY1689" t="s">
        <v>324</v>
      </c>
      <c r="AZ1689">
        <v>0</v>
      </c>
      <c r="BA1689" t="s">
        <v>324</v>
      </c>
      <c r="BB1689" t="s">
        <v>324</v>
      </c>
      <c r="BC1689" t="s">
        <v>324</v>
      </c>
      <c r="BD1689" t="s">
        <v>324</v>
      </c>
      <c r="BE1689" t="s">
        <v>324</v>
      </c>
      <c r="BF1689" t="s">
        <v>324</v>
      </c>
      <c r="BG1689" t="s">
        <v>324</v>
      </c>
      <c r="BH1689" t="s">
        <v>324</v>
      </c>
      <c r="BI1689" t="s">
        <v>324</v>
      </c>
      <c r="BJ1689" t="s">
        <v>324</v>
      </c>
      <c r="BK1689" t="s">
        <v>324</v>
      </c>
      <c r="BL1689" t="s">
        <v>324</v>
      </c>
      <c r="BM1689" t="s">
        <v>324</v>
      </c>
      <c r="BN1689" t="s">
        <v>324</v>
      </c>
      <c r="BO1689" t="s">
        <v>324</v>
      </c>
      <c r="BP1689" t="s">
        <v>324</v>
      </c>
      <c r="BQ1689" t="s">
        <v>324</v>
      </c>
      <c r="BR1689" t="s">
        <v>324</v>
      </c>
      <c r="BS1689" t="s">
        <v>324</v>
      </c>
      <c r="BT1689" t="s">
        <v>324</v>
      </c>
      <c r="BU1689" t="s">
        <v>324</v>
      </c>
      <c r="BV1689" t="s">
        <v>324</v>
      </c>
      <c r="BW1689" t="s">
        <v>324</v>
      </c>
      <c r="BX1689" t="s">
        <v>324</v>
      </c>
      <c r="BY1689" t="s">
        <v>324</v>
      </c>
      <c r="BZ1689" t="s">
        <v>324</v>
      </c>
      <c r="CA1689" t="s">
        <v>324</v>
      </c>
      <c r="CB1689" t="s">
        <v>324</v>
      </c>
      <c r="CC1689" t="s">
        <v>324</v>
      </c>
      <c r="CD1689" t="s">
        <v>324</v>
      </c>
      <c r="CE1689" t="s">
        <v>324</v>
      </c>
      <c r="CF1689" t="s">
        <v>324</v>
      </c>
      <c r="CG1689" t="s">
        <v>324</v>
      </c>
      <c r="CH1689" t="s">
        <v>324</v>
      </c>
      <c r="CI1689" t="s">
        <v>324</v>
      </c>
      <c r="CJ1689" t="s">
        <v>324</v>
      </c>
      <c r="CK1689" t="s">
        <v>324</v>
      </c>
      <c r="CL1689" t="s">
        <v>324</v>
      </c>
      <c r="CM1689" t="s">
        <v>324</v>
      </c>
      <c r="CN1689" t="s">
        <v>324</v>
      </c>
      <c r="CO1689">
        <v>352.89600000000002</v>
      </c>
      <c r="CP1689">
        <v>113.71</v>
      </c>
      <c r="CQ1689" t="s">
        <v>179</v>
      </c>
      <c r="CR1689" t="s">
        <v>324</v>
      </c>
      <c r="CS1689">
        <v>471.45100000000002</v>
      </c>
      <c r="CT1689" t="s">
        <v>324</v>
      </c>
      <c r="CU1689" t="s">
        <v>324</v>
      </c>
      <c r="CV1689" t="s">
        <v>324</v>
      </c>
      <c r="CW1689" t="s">
        <v>324</v>
      </c>
      <c r="CX1689" t="s">
        <v>324</v>
      </c>
      <c r="CY1689" t="s">
        <v>324</v>
      </c>
      <c r="CZ1689" t="s">
        <v>324</v>
      </c>
      <c r="DA1689" t="s">
        <v>324</v>
      </c>
      <c r="DB1689" t="s">
        <v>324</v>
      </c>
      <c r="DC1689" t="s">
        <v>324</v>
      </c>
    </row>
    <row r="1690" spans="1:107" x14ac:dyDescent="0.45">
      <c r="A1690">
        <v>2024</v>
      </c>
      <c r="B1690">
        <v>5</v>
      </c>
      <c r="C1690" t="s">
        <v>218</v>
      </c>
      <c r="D1690">
        <v>2010</v>
      </c>
      <c r="E1690" t="s">
        <v>555</v>
      </c>
      <c r="F1690" t="s">
        <v>323</v>
      </c>
      <c r="G1690" t="s">
        <v>247</v>
      </c>
      <c r="H1690">
        <v>1.855</v>
      </c>
      <c r="I1690">
        <v>8.5999999999999993E-2</v>
      </c>
      <c r="J1690" t="s">
        <v>324</v>
      </c>
      <c r="K1690" t="s">
        <v>324</v>
      </c>
      <c r="L1690">
        <v>1.9410000000000001</v>
      </c>
      <c r="M1690">
        <v>266</v>
      </c>
      <c r="N1690">
        <v>6</v>
      </c>
      <c r="O1690" t="s">
        <v>324</v>
      </c>
      <c r="P1690" t="s">
        <v>324</v>
      </c>
      <c r="Q1690">
        <v>272</v>
      </c>
      <c r="R1690" t="s">
        <v>324</v>
      </c>
      <c r="S1690" t="s">
        <v>324</v>
      </c>
      <c r="T1690" t="s">
        <v>324</v>
      </c>
      <c r="U1690" t="s">
        <v>324</v>
      </c>
      <c r="V1690">
        <v>0</v>
      </c>
      <c r="W1690" t="s">
        <v>324</v>
      </c>
      <c r="X1690" t="s">
        <v>324</v>
      </c>
      <c r="Y1690" t="s">
        <v>324</v>
      </c>
      <c r="Z1690" t="s">
        <v>324</v>
      </c>
      <c r="AA1690">
        <v>0</v>
      </c>
      <c r="AB1690" t="s">
        <v>324</v>
      </c>
      <c r="AC1690" t="s">
        <v>324</v>
      </c>
      <c r="AD1690" t="s">
        <v>324</v>
      </c>
      <c r="AE1690" t="s">
        <v>324</v>
      </c>
      <c r="AF1690">
        <v>0</v>
      </c>
      <c r="AG1690" t="s">
        <v>324</v>
      </c>
      <c r="AH1690" t="s">
        <v>324</v>
      </c>
      <c r="AI1690" t="s">
        <v>324</v>
      </c>
      <c r="AJ1690" t="s">
        <v>324</v>
      </c>
      <c r="AK1690">
        <v>0</v>
      </c>
      <c r="AL1690" t="s">
        <v>324</v>
      </c>
      <c r="AM1690" t="s">
        <v>324</v>
      </c>
      <c r="AN1690" t="s">
        <v>324</v>
      </c>
      <c r="AO1690" t="s">
        <v>324</v>
      </c>
      <c r="AP1690">
        <v>0</v>
      </c>
      <c r="AQ1690" t="s">
        <v>324</v>
      </c>
      <c r="AR1690" t="s">
        <v>324</v>
      </c>
      <c r="AS1690" t="s">
        <v>324</v>
      </c>
      <c r="AT1690" t="s">
        <v>324</v>
      </c>
      <c r="AU1690">
        <v>0</v>
      </c>
      <c r="AV1690" t="s">
        <v>324</v>
      </c>
      <c r="AW1690" t="s">
        <v>324</v>
      </c>
      <c r="AX1690" t="s">
        <v>324</v>
      </c>
      <c r="AY1690" t="s">
        <v>324</v>
      </c>
      <c r="AZ1690">
        <v>0</v>
      </c>
      <c r="BA1690" t="s">
        <v>324</v>
      </c>
      <c r="BB1690" t="s">
        <v>324</v>
      </c>
      <c r="BC1690" t="s">
        <v>324</v>
      </c>
      <c r="BD1690" t="s">
        <v>324</v>
      </c>
      <c r="BE1690">
        <v>0</v>
      </c>
      <c r="BF1690" t="s">
        <v>324</v>
      </c>
      <c r="BG1690" t="s">
        <v>324</v>
      </c>
      <c r="BH1690" t="s">
        <v>324</v>
      </c>
      <c r="BI1690" t="s">
        <v>324</v>
      </c>
      <c r="BJ1690">
        <v>0</v>
      </c>
      <c r="BK1690" t="s">
        <v>324</v>
      </c>
      <c r="BL1690" t="s">
        <v>324</v>
      </c>
      <c r="BM1690" t="s">
        <v>324</v>
      </c>
      <c r="BN1690" t="s">
        <v>324</v>
      </c>
      <c r="BO1690">
        <v>0</v>
      </c>
      <c r="BP1690" t="s">
        <v>324</v>
      </c>
      <c r="BQ1690" t="s">
        <v>324</v>
      </c>
      <c r="BR1690" t="s">
        <v>324</v>
      </c>
      <c r="BS1690" t="s">
        <v>324</v>
      </c>
      <c r="BT1690">
        <v>0</v>
      </c>
      <c r="BU1690" t="s">
        <v>324</v>
      </c>
      <c r="BV1690" t="s">
        <v>324</v>
      </c>
      <c r="BW1690" t="s">
        <v>324</v>
      </c>
      <c r="BX1690" t="s">
        <v>324</v>
      </c>
      <c r="BY1690">
        <v>0</v>
      </c>
      <c r="BZ1690" t="s">
        <v>324</v>
      </c>
      <c r="CA1690" t="s">
        <v>324</v>
      </c>
      <c r="CB1690" t="s">
        <v>324</v>
      </c>
      <c r="CC1690" t="s">
        <v>324</v>
      </c>
      <c r="CD1690">
        <v>0</v>
      </c>
      <c r="CE1690" t="s">
        <v>324</v>
      </c>
      <c r="CF1690" t="s">
        <v>324</v>
      </c>
      <c r="CG1690" t="s">
        <v>324</v>
      </c>
      <c r="CH1690" t="s">
        <v>324</v>
      </c>
      <c r="CI1690">
        <v>0</v>
      </c>
      <c r="CJ1690" t="s">
        <v>324</v>
      </c>
      <c r="CK1690" t="s">
        <v>324</v>
      </c>
      <c r="CL1690" t="s">
        <v>324</v>
      </c>
      <c r="CM1690" t="s">
        <v>324</v>
      </c>
      <c r="CN1690">
        <v>0</v>
      </c>
      <c r="CO1690">
        <v>1.855</v>
      </c>
      <c r="CP1690">
        <v>8.5999999999999993E-2</v>
      </c>
      <c r="CQ1690" t="s">
        <v>179</v>
      </c>
      <c r="CR1690">
        <v>0</v>
      </c>
      <c r="CS1690">
        <v>1.9410000000000001</v>
      </c>
      <c r="CT1690">
        <v>266</v>
      </c>
      <c r="CU1690">
        <v>6</v>
      </c>
      <c r="CV1690">
        <v>0</v>
      </c>
      <c r="CW1690">
        <v>0</v>
      </c>
      <c r="CX1690">
        <v>272</v>
      </c>
      <c r="CY1690">
        <v>0</v>
      </c>
      <c r="CZ1690">
        <v>0</v>
      </c>
      <c r="DA1690">
        <v>0</v>
      </c>
      <c r="DB1690">
        <v>0</v>
      </c>
      <c r="DC1690">
        <v>0</v>
      </c>
    </row>
    <row r="1691" spans="1:107" x14ac:dyDescent="0.45">
      <c r="A1691">
        <v>2024</v>
      </c>
      <c r="B1691">
        <v>5</v>
      </c>
      <c r="C1691" t="s">
        <v>218</v>
      </c>
      <c r="D1691">
        <v>11135</v>
      </c>
      <c r="E1691" t="s">
        <v>556</v>
      </c>
      <c r="F1691" t="s">
        <v>323</v>
      </c>
      <c r="G1691" t="s">
        <v>247</v>
      </c>
      <c r="H1691">
        <v>3.8279999999999998</v>
      </c>
      <c r="I1691">
        <v>1.4239999999999999</v>
      </c>
      <c r="J1691">
        <v>0</v>
      </c>
      <c r="K1691">
        <v>0</v>
      </c>
      <c r="L1691">
        <v>5.2519999999999998</v>
      </c>
      <c r="M1691">
        <v>986</v>
      </c>
      <c r="N1691">
        <v>41</v>
      </c>
      <c r="O1691">
        <v>0</v>
      </c>
      <c r="P1691">
        <v>0</v>
      </c>
      <c r="Q1691">
        <v>1027</v>
      </c>
      <c r="R1691" t="s">
        <v>324</v>
      </c>
      <c r="S1691" t="s">
        <v>324</v>
      </c>
      <c r="T1691" t="s">
        <v>324</v>
      </c>
      <c r="U1691" t="s">
        <v>324</v>
      </c>
      <c r="V1691">
        <v>0</v>
      </c>
      <c r="W1691" t="s">
        <v>324</v>
      </c>
      <c r="X1691" t="s">
        <v>324</v>
      </c>
      <c r="Y1691" t="s">
        <v>324</v>
      </c>
      <c r="Z1691" t="s">
        <v>324</v>
      </c>
      <c r="AA1691">
        <v>0</v>
      </c>
      <c r="AB1691" t="s">
        <v>324</v>
      </c>
      <c r="AC1691" t="s">
        <v>324</v>
      </c>
      <c r="AD1691" t="s">
        <v>324</v>
      </c>
      <c r="AE1691" t="s">
        <v>324</v>
      </c>
      <c r="AF1691">
        <v>0</v>
      </c>
      <c r="AG1691" t="s">
        <v>324</v>
      </c>
      <c r="AH1691" t="s">
        <v>324</v>
      </c>
      <c r="AI1691" t="s">
        <v>324</v>
      </c>
      <c r="AJ1691" t="s">
        <v>324</v>
      </c>
      <c r="AK1691">
        <v>0</v>
      </c>
      <c r="AL1691" t="s">
        <v>324</v>
      </c>
      <c r="AM1691" t="s">
        <v>324</v>
      </c>
      <c r="AN1691" t="s">
        <v>324</v>
      </c>
      <c r="AO1691" t="s">
        <v>324</v>
      </c>
      <c r="AP1691">
        <v>0</v>
      </c>
      <c r="AQ1691" t="s">
        <v>324</v>
      </c>
      <c r="AR1691" t="s">
        <v>324</v>
      </c>
      <c r="AS1691" t="s">
        <v>324</v>
      </c>
      <c r="AT1691" t="s">
        <v>324</v>
      </c>
      <c r="AU1691">
        <v>0</v>
      </c>
      <c r="AV1691" t="s">
        <v>324</v>
      </c>
      <c r="AW1691" t="s">
        <v>324</v>
      </c>
      <c r="AX1691" t="s">
        <v>324</v>
      </c>
      <c r="AY1691" t="s">
        <v>324</v>
      </c>
      <c r="AZ1691">
        <v>0</v>
      </c>
      <c r="BA1691" t="s">
        <v>324</v>
      </c>
      <c r="BB1691" t="s">
        <v>324</v>
      </c>
      <c r="BC1691" t="s">
        <v>324</v>
      </c>
      <c r="BD1691" t="s">
        <v>324</v>
      </c>
      <c r="BE1691">
        <v>0</v>
      </c>
      <c r="BF1691" t="s">
        <v>324</v>
      </c>
      <c r="BG1691" t="s">
        <v>324</v>
      </c>
      <c r="BH1691" t="s">
        <v>324</v>
      </c>
      <c r="BI1691" t="s">
        <v>324</v>
      </c>
      <c r="BJ1691">
        <v>0</v>
      </c>
      <c r="BK1691" t="s">
        <v>324</v>
      </c>
      <c r="BL1691" t="s">
        <v>324</v>
      </c>
      <c r="BM1691" t="s">
        <v>324</v>
      </c>
      <c r="BN1691" t="s">
        <v>324</v>
      </c>
      <c r="BO1691">
        <v>0</v>
      </c>
      <c r="BP1691" t="s">
        <v>324</v>
      </c>
      <c r="BQ1691" t="s">
        <v>324</v>
      </c>
      <c r="BR1691" t="s">
        <v>324</v>
      </c>
      <c r="BS1691" t="s">
        <v>324</v>
      </c>
      <c r="BT1691">
        <v>0</v>
      </c>
      <c r="BU1691" t="s">
        <v>324</v>
      </c>
      <c r="BV1691" t="s">
        <v>324</v>
      </c>
      <c r="BW1691" t="s">
        <v>324</v>
      </c>
      <c r="BX1691" t="s">
        <v>324</v>
      </c>
      <c r="BY1691">
        <v>0</v>
      </c>
      <c r="BZ1691" t="s">
        <v>324</v>
      </c>
      <c r="CA1691" t="s">
        <v>324</v>
      </c>
      <c r="CB1691" t="s">
        <v>324</v>
      </c>
      <c r="CC1691" t="s">
        <v>324</v>
      </c>
      <c r="CD1691">
        <v>0</v>
      </c>
      <c r="CE1691" t="s">
        <v>324</v>
      </c>
      <c r="CF1691" t="s">
        <v>324</v>
      </c>
      <c r="CG1691" t="s">
        <v>324</v>
      </c>
      <c r="CH1691" t="s">
        <v>324</v>
      </c>
      <c r="CI1691">
        <v>0</v>
      </c>
      <c r="CJ1691" t="s">
        <v>324</v>
      </c>
      <c r="CK1691" t="s">
        <v>324</v>
      </c>
      <c r="CL1691" t="s">
        <v>324</v>
      </c>
      <c r="CM1691" t="s">
        <v>324</v>
      </c>
      <c r="CN1691">
        <v>0</v>
      </c>
      <c r="CO1691">
        <v>3.8279999999999998</v>
      </c>
      <c r="CP1691">
        <v>1.4239999999999999</v>
      </c>
      <c r="CQ1691" t="s">
        <v>179</v>
      </c>
      <c r="CR1691">
        <v>0</v>
      </c>
      <c r="CS1691">
        <v>5.2519999999999998</v>
      </c>
      <c r="CT1691">
        <v>986</v>
      </c>
      <c r="CU1691">
        <v>41</v>
      </c>
      <c r="CV1691">
        <v>0</v>
      </c>
      <c r="CW1691">
        <v>0</v>
      </c>
      <c r="CX1691">
        <v>1027</v>
      </c>
      <c r="CY1691">
        <v>0</v>
      </c>
      <c r="CZ1691">
        <v>0</v>
      </c>
      <c r="DA1691">
        <v>0</v>
      </c>
      <c r="DB1691">
        <v>0</v>
      </c>
      <c r="DC1691">
        <v>0</v>
      </c>
    </row>
    <row r="1692" spans="1:107" x14ac:dyDescent="0.45">
      <c r="A1692">
        <v>2024</v>
      </c>
      <c r="B1692">
        <v>5</v>
      </c>
      <c r="C1692" t="s">
        <v>218</v>
      </c>
      <c r="D1692">
        <v>12866</v>
      </c>
      <c r="E1692" t="s">
        <v>364</v>
      </c>
      <c r="F1692" t="s">
        <v>323</v>
      </c>
      <c r="G1692" t="s">
        <v>244</v>
      </c>
      <c r="H1692">
        <v>0.63900000000000001</v>
      </c>
      <c r="I1692">
        <v>4.5999999999999999E-2</v>
      </c>
      <c r="J1692">
        <v>0</v>
      </c>
      <c r="K1692">
        <v>0</v>
      </c>
      <c r="L1692">
        <v>0.68500000000000005</v>
      </c>
      <c r="M1692">
        <v>80</v>
      </c>
      <c r="N1692">
        <v>4</v>
      </c>
      <c r="O1692">
        <v>0</v>
      </c>
      <c r="P1692">
        <v>0</v>
      </c>
      <c r="Q1692">
        <v>84</v>
      </c>
      <c r="R1692">
        <v>0</v>
      </c>
      <c r="S1692">
        <v>0</v>
      </c>
      <c r="T1692">
        <v>0</v>
      </c>
      <c r="U1692">
        <v>0</v>
      </c>
      <c r="V1692">
        <v>0</v>
      </c>
      <c r="W1692">
        <v>0</v>
      </c>
      <c r="X1692">
        <v>0</v>
      </c>
      <c r="Y1692">
        <v>0</v>
      </c>
      <c r="Z1692">
        <v>0</v>
      </c>
      <c r="AA1692">
        <v>0</v>
      </c>
      <c r="AB1692">
        <v>0</v>
      </c>
      <c r="AC1692">
        <v>0</v>
      </c>
      <c r="AD1692">
        <v>0</v>
      </c>
      <c r="AE1692">
        <v>0</v>
      </c>
      <c r="AF1692">
        <v>0</v>
      </c>
      <c r="AG1692" t="s">
        <v>324</v>
      </c>
      <c r="AH1692" t="s">
        <v>324</v>
      </c>
      <c r="AI1692" t="s">
        <v>324</v>
      </c>
      <c r="AJ1692" t="s">
        <v>324</v>
      </c>
      <c r="AK1692">
        <v>0</v>
      </c>
      <c r="AL1692" t="s">
        <v>324</v>
      </c>
      <c r="AM1692" t="s">
        <v>324</v>
      </c>
      <c r="AN1692" t="s">
        <v>324</v>
      </c>
      <c r="AO1692" t="s">
        <v>324</v>
      </c>
      <c r="AP1692">
        <v>0</v>
      </c>
      <c r="AQ1692" t="s">
        <v>324</v>
      </c>
      <c r="AR1692" t="s">
        <v>324</v>
      </c>
      <c r="AS1692" t="s">
        <v>324</v>
      </c>
      <c r="AT1692" t="s">
        <v>324</v>
      </c>
      <c r="AU1692">
        <v>0</v>
      </c>
      <c r="AV1692" t="s">
        <v>324</v>
      </c>
      <c r="AW1692" t="s">
        <v>324</v>
      </c>
      <c r="AX1692" t="s">
        <v>324</v>
      </c>
      <c r="AY1692" t="s">
        <v>324</v>
      </c>
      <c r="AZ1692">
        <v>0</v>
      </c>
      <c r="BA1692" t="s">
        <v>324</v>
      </c>
      <c r="BB1692" t="s">
        <v>324</v>
      </c>
      <c r="BC1692" t="s">
        <v>324</v>
      </c>
      <c r="BD1692" t="s">
        <v>324</v>
      </c>
      <c r="BE1692">
        <v>0</v>
      </c>
      <c r="BF1692" t="s">
        <v>324</v>
      </c>
      <c r="BG1692" t="s">
        <v>324</v>
      </c>
      <c r="BH1692" t="s">
        <v>324</v>
      </c>
      <c r="BI1692" t="s">
        <v>324</v>
      </c>
      <c r="BJ1692">
        <v>0</v>
      </c>
      <c r="BK1692" t="s">
        <v>324</v>
      </c>
      <c r="BL1692" t="s">
        <v>324</v>
      </c>
      <c r="BM1692" t="s">
        <v>324</v>
      </c>
      <c r="BN1692" t="s">
        <v>324</v>
      </c>
      <c r="BO1692">
        <v>0</v>
      </c>
      <c r="BP1692" t="s">
        <v>324</v>
      </c>
      <c r="BQ1692" t="s">
        <v>324</v>
      </c>
      <c r="BR1692" t="s">
        <v>324</v>
      </c>
      <c r="BS1692" t="s">
        <v>324</v>
      </c>
      <c r="BT1692">
        <v>0</v>
      </c>
      <c r="BU1692" t="s">
        <v>324</v>
      </c>
      <c r="BV1692" t="s">
        <v>324</v>
      </c>
      <c r="BW1692" t="s">
        <v>324</v>
      </c>
      <c r="BX1692" t="s">
        <v>324</v>
      </c>
      <c r="BY1692">
        <v>0</v>
      </c>
      <c r="BZ1692" t="s">
        <v>324</v>
      </c>
      <c r="CA1692" t="s">
        <v>324</v>
      </c>
      <c r="CB1692" t="s">
        <v>324</v>
      </c>
      <c r="CC1692" t="s">
        <v>324</v>
      </c>
      <c r="CD1692">
        <v>0</v>
      </c>
      <c r="CE1692" t="s">
        <v>324</v>
      </c>
      <c r="CF1692" t="s">
        <v>324</v>
      </c>
      <c r="CG1692" t="s">
        <v>324</v>
      </c>
      <c r="CH1692" t="s">
        <v>324</v>
      </c>
      <c r="CI1692">
        <v>0</v>
      </c>
      <c r="CJ1692" t="s">
        <v>324</v>
      </c>
      <c r="CK1692" t="s">
        <v>324</v>
      </c>
      <c r="CL1692" t="s">
        <v>324</v>
      </c>
      <c r="CM1692" t="s">
        <v>324</v>
      </c>
      <c r="CN1692">
        <v>0</v>
      </c>
      <c r="CO1692">
        <v>0.63900000000000001</v>
      </c>
      <c r="CP1692">
        <v>4.5999999999999999E-2</v>
      </c>
      <c r="CQ1692" t="s">
        <v>179</v>
      </c>
      <c r="CR1692">
        <v>0</v>
      </c>
      <c r="CS1692">
        <v>0.68500000000000005</v>
      </c>
      <c r="CT1692">
        <v>80</v>
      </c>
      <c r="CU1692">
        <v>4</v>
      </c>
      <c r="CV1692">
        <v>0</v>
      </c>
      <c r="CW1692">
        <v>0</v>
      </c>
      <c r="CX1692">
        <v>84</v>
      </c>
      <c r="CY1692">
        <v>0</v>
      </c>
      <c r="CZ1692">
        <v>0</v>
      </c>
      <c r="DA1692">
        <v>0</v>
      </c>
      <c r="DB1692">
        <v>0</v>
      </c>
      <c r="DC1692">
        <v>0</v>
      </c>
    </row>
    <row r="1693" spans="1:107" x14ac:dyDescent="0.45">
      <c r="A1693">
        <v>2024</v>
      </c>
      <c r="B1693">
        <v>5</v>
      </c>
      <c r="C1693" t="s">
        <v>218</v>
      </c>
      <c r="D1693">
        <v>14354</v>
      </c>
      <c r="E1693" t="s">
        <v>351</v>
      </c>
      <c r="F1693" t="s">
        <v>323</v>
      </c>
      <c r="G1693" t="s">
        <v>247</v>
      </c>
      <c r="H1693">
        <v>491.05399999999997</v>
      </c>
      <c r="I1693">
        <v>92.409000000000006</v>
      </c>
      <c r="J1693">
        <v>10.771000000000001</v>
      </c>
      <c r="K1693">
        <v>0</v>
      </c>
      <c r="L1693">
        <v>594.23400000000004</v>
      </c>
      <c r="M1693">
        <v>69151</v>
      </c>
      <c r="N1693">
        <v>1425</v>
      </c>
      <c r="O1693">
        <v>102</v>
      </c>
      <c r="P1693">
        <v>0</v>
      </c>
      <c r="Q1693">
        <v>70678</v>
      </c>
      <c r="R1693" t="s">
        <v>324</v>
      </c>
      <c r="S1693" t="s">
        <v>324</v>
      </c>
      <c r="T1693" t="s">
        <v>324</v>
      </c>
      <c r="U1693" t="s">
        <v>324</v>
      </c>
      <c r="V1693">
        <v>0</v>
      </c>
      <c r="W1693" t="s">
        <v>324</v>
      </c>
      <c r="X1693" t="s">
        <v>324</v>
      </c>
      <c r="Y1693" t="s">
        <v>324</v>
      </c>
      <c r="Z1693" t="s">
        <v>324</v>
      </c>
      <c r="AA1693">
        <v>0</v>
      </c>
      <c r="AB1693" t="s">
        <v>324</v>
      </c>
      <c r="AC1693" t="s">
        <v>324</v>
      </c>
      <c r="AD1693" t="s">
        <v>324</v>
      </c>
      <c r="AE1693" t="s">
        <v>324</v>
      </c>
      <c r="AF1693">
        <v>0</v>
      </c>
      <c r="AG1693">
        <v>56.933</v>
      </c>
      <c r="AH1693">
        <v>1.536</v>
      </c>
      <c r="AI1693">
        <v>0</v>
      </c>
      <c r="AJ1693">
        <v>0</v>
      </c>
      <c r="AK1693">
        <v>58.469000000000001</v>
      </c>
      <c r="AL1693">
        <v>6880</v>
      </c>
      <c r="AM1693">
        <v>35</v>
      </c>
      <c r="AN1693">
        <v>0</v>
      </c>
      <c r="AO1693">
        <v>0</v>
      </c>
      <c r="AP1693">
        <v>6915</v>
      </c>
      <c r="AQ1693">
        <v>142.20699999999999</v>
      </c>
      <c r="AR1693">
        <v>3.569</v>
      </c>
      <c r="AS1693">
        <v>0</v>
      </c>
      <c r="AT1693">
        <v>0</v>
      </c>
      <c r="AU1693">
        <v>145.77600000000001</v>
      </c>
      <c r="AV1693">
        <v>5.3999999999999999E-2</v>
      </c>
      <c r="AW1693">
        <v>0</v>
      </c>
      <c r="AX1693">
        <v>0</v>
      </c>
      <c r="AY1693">
        <v>0</v>
      </c>
      <c r="AZ1693">
        <v>5.3999999999999999E-2</v>
      </c>
      <c r="BA1693">
        <v>5</v>
      </c>
      <c r="BB1693">
        <v>0</v>
      </c>
      <c r="BC1693">
        <v>0</v>
      </c>
      <c r="BD1693">
        <v>0</v>
      </c>
      <c r="BE1693">
        <v>5</v>
      </c>
      <c r="BF1693">
        <v>0.123</v>
      </c>
      <c r="BG1693">
        <v>0</v>
      </c>
      <c r="BH1693">
        <v>0</v>
      </c>
      <c r="BI1693">
        <v>0</v>
      </c>
      <c r="BJ1693">
        <v>0.123</v>
      </c>
      <c r="BK1693">
        <v>0.15</v>
      </c>
      <c r="BL1693">
        <v>3.1E-2</v>
      </c>
      <c r="BM1693">
        <v>0</v>
      </c>
      <c r="BN1693">
        <v>0</v>
      </c>
      <c r="BO1693">
        <v>0.18099999999999999</v>
      </c>
      <c r="BP1693">
        <v>45</v>
      </c>
      <c r="BQ1693">
        <v>9</v>
      </c>
      <c r="BR1693">
        <v>0</v>
      </c>
      <c r="BS1693">
        <v>0</v>
      </c>
      <c r="BT1693">
        <v>54</v>
      </c>
      <c r="BU1693" t="s">
        <v>324</v>
      </c>
      <c r="BV1693" t="s">
        <v>324</v>
      </c>
      <c r="BW1693" t="s">
        <v>324</v>
      </c>
      <c r="BX1693" t="s">
        <v>324</v>
      </c>
      <c r="BY1693">
        <v>0</v>
      </c>
      <c r="BZ1693">
        <v>0.11700000000000001</v>
      </c>
      <c r="CA1693">
        <v>0.36299999999999999</v>
      </c>
      <c r="CB1693">
        <v>1.0999999999999999E-2</v>
      </c>
      <c r="CC1693">
        <v>0</v>
      </c>
      <c r="CD1693">
        <v>0.49099999999999999</v>
      </c>
      <c r="CE1693">
        <v>19</v>
      </c>
      <c r="CF1693">
        <v>11</v>
      </c>
      <c r="CG1693">
        <v>2</v>
      </c>
      <c r="CH1693">
        <v>0</v>
      </c>
      <c r="CI1693">
        <v>32</v>
      </c>
      <c r="CJ1693" t="s">
        <v>324</v>
      </c>
      <c r="CK1693" t="s">
        <v>324</v>
      </c>
      <c r="CL1693" t="s">
        <v>324</v>
      </c>
      <c r="CM1693" t="s">
        <v>324</v>
      </c>
      <c r="CN1693">
        <v>0</v>
      </c>
      <c r="CO1693">
        <v>491.32100000000003</v>
      </c>
      <c r="CP1693">
        <v>92.802999999999997</v>
      </c>
      <c r="CQ1693">
        <v>10.782</v>
      </c>
      <c r="CR1693">
        <v>0</v>
      </c>
      <c r="CS1693">
        <v>594.90599999999995</v>
      </c>
      <c r="CT1693">
        <v>69215</v>
      </c>
      <c r="CU1693">
        <v>1445</v>
      </c>
      <c r="CV1693">
        <v>104</v>
      </c>
      <c r="CW1693">
        <v>0</v>
      </c>
      <c r="CX1693">
        <v>70764</v>
      </c>
      <c r="CY1693">
        <v>0</v>
      </c>
      <c r="CZ1693">
        <v>0</v>
      </c>
      <c r="DA1693">
        <v>0</v>
      </c>
      <c r="DB1693">
        <v>0</v>
      </c>
      <c r="DC1693">
        <v>0</v>
      </c>
    </row>
    <row r="1694" spans="1:107" x14ac:dyDescent="0.45">
      <c r="A1694">
        <v>2024</v>
      </c>
      <c r="B1694">
        <v>5</v>
      </c>
      <c r="C1694" t="s">
        <v>218</v>
      </c>
      <c r="D1694">
        <v>15444</v>
      </c>
      <c r="E1694" t="s">
        <v>557</v>
      </c>
      <c r="F1694" t="s">
        <v>323</v>
      </c>
      <c r="G1694" t="s">
        <v>244</v>
      </c>
      <c r="H1694">
        <v>8.1910000000000007</v>
      </c>
      <c r="I1694">
        <v>0.47699999999999998</v>
      </c>
      <c r="J1694">
        <v>0</v>
      </c>
      <c r="K1694">
        <v>0</v>
      </c>
      <c r="L1694">
        <v>8.6679999999999993</v>
      </c>
      <c r="M1694">
        <v>1193</v>
      </c>
      <c r="N1694">
        <v>20</v>
      </c>
      <c r="O1694">
        <v>0</v>
      </c>
      <c r="P1694">
        <v>0</v>
      </c>
      <c r="Q1694">
        <v>1213</v>
      </c>
      <c r="R1694" t="s">
        <v>324</v>
      </c>
      <c r="S1694" t="s">
        <v>324</v>
      </c>
      <c r="T1694" t="s">
        <v>324</v>
      </c>
      <c r="U1694" t="s">
        <v>324</v>
      </c>
      <c r="V1694">
        <v>0</v>
      </c>
      <c r="W1694" t="s">
        <v>324</v>
      </c>
      <c r="X1694" t="s">
        <v>324</v>
      </c>
      <c r="Y1694" t="s">
        <v>324</v>
      </c>
      <c r="Z1694" t="s">
        <v>324</v>
      </c>
      <c r="AA1694">
        <v>0</v>
      </c>
      <c r="AB1694">
        <v>781.90300000000002</v>
      </c>
      <c r="AC1694">
        <v>22.788</v>
      </c>
      <c r="AD1694">
        <v>0</v>
      </c>
      <c r="AE1694">
        <v>0</v>
      </c>
      <c r="AF1694">
        <v>804.69100000000003</v>
      </c>
      <c r="AG1694" t="s">
        <v>324</v>
      </c>
      <c r="AH1694" t="s">
        <v>324</v>
      </c>
      <c r="AI1694" t="s">
        <v>324</v>
      </c>
      <c r="AJ1694" t="s">
        <v>324</v>
      </c>
      <c r="AK1694">
        <v>0</v>
      </c>
      <c r="AL1694" t="s">
        <v>324</v>
      </c>
      <c r="AM1694" t="s">
        <v>324</v>
      </c>
      <c r="AN1694" t="s">
        <v>324</v>
      </c>
      <c r="AO1694" t="s">
        <v>324</v>
      </c>
      <c r="AP1694">
        <v>0</v>
      </c>
      <c r="AQ1694" t="s">
        <v>324</v>
      </c>
      <c r="AR1694" t="s">
        <v>324</v>
      </c>
      <c r="AS1694" t="s">
        <v>324</v>
      </c>
      <c r="AT1694" t="s">
        <v>324</v>
      </c>
      <c r="AU1694">
        <v>0</v>
      </c>
      <c r="AV1694" t="s">
        <v>324</v>
      </c>
      <c r="AW1694" t="s">
        <v>324</v>
      </c>
      <c r="AX1694" t="s">
        <v>324</v>
      </c>
      <c r="AY1694" t="s">
        <v>324</v>
      </c>
      <c r="AZ1694">
        <v>0</v>
      </c>
      <c r="BA1694" t="s">
        <v>324</v>
      </c>
      <c r="BB1694" t="s">
        <v>324</v>
      </c>
      <c r="BC1694" t="s">
        <v>324</v>
      </c>
      <c r="BD1694" t="s">
        <v>324</v>
      </c>
      <c r="BE1694">
        <v>0</v>
      </c>
      <c r="BF1694" t="s">
        <v>324</v>
      </c>
      <c r="BG1694" t="s">
        <v>324</v>
      </c>
      <c r="BH1694" t="s">
        <v>324</v>
      </c>
      <c r="BI1694" t="s">
        <v>324</v>
      </c>
      <c r="BJ1694">
        <v>0</v>
      </c>
      <c r="BK1694" t="s">
        <v>324</v>
      </c>
      <c r="BL1694" t="s">
        <v>324</v>
      </c>
      <c r="BM1694" t="s">
        <v>324</v>
      </c>
      <c r="BN1694" t="s">
        <v>324</v>
      </c>
      <c r="BO1694">
        <v>0</v>
      </c>
      <c r="BP1694" t="s">
        <v>324</v>
      </c>
      <c r="BQ1694" t="s">
        <v>324</v>
      </c>
      <c r="BR1694" t="s">
        <v>324</v>
      </c>
      <c r="BS1694" t="s">
        <v>324</v>
      </c>
      <c r="BT1694">
        <v>0</v>
      </c>
      <c r="BU1694" t="s">
        <v>324</v>
      </c>
      <c r="BV1694" t="s">
        <v>324</v>
      </c>
      <c r="BW1694" t="s">
        <v>324</v>
      </c>
      <c r="BX1694" t="s">
        <v>324</v>
      </c>
      <c r="BY1694">
        <v>0</v>
      </c>
      <c r="BZ1694" t="s">
        <v>324</v>
      </c>
      <c r="CA1694" t="s">
        <v>324</v>
      </c>
      <c r="CB1694" t="s">
        <v>324</v>
      </c>
      <c r="CC1694" t="s">
        <v>324</v>
      </c>
      <c r="CD1694">
        <v>0</v>
      </c>
      <c r="CE1694" t="s">
        <v>324</v>
      </c>
      <c r="CF1694" t="s">
        <v>324</v>
      </c>
      <c r="CG1694" t="s">
        <v>324</v>
      </c>
      <c r="CH1694" t="s">
        <v>324</v>
      </c>
      <c r="CI1694">
        <v>0</v>
      </c>
      <c r="CJ1694" t="s">
        <v>324</v>
      </c>
      <c r="CK1694" t="s">
        <v>324</v>
      </c>
      <c r="CL1694" t="s">
        <v>324</v>
      </c>
      <c r="CM1694" t="s">
        <v>324</v>
      </c>
      <c r="CN1694">
        <v>0</v>
      </c>
      <c r="CO1694">
        <v>8.1910000000000007</v>
      </c>
      <c r="CP1694">
        <v>0.47699999999999998</v>
      </c>
      <c r="CQ1694" t="s">
        <v>179</v>
      </c>
      <c r="CR1694">
        <v>0</v>
      </c>
      <c r="CS1694">
        <v>8.6679999999999993</v>
      </c>
      <c r="CT1694">
        <v>1193</v>
      </c>
      <c r="CU1694">
        <v>20</v>
      </c>
      <c r="CV1694">
        <v>0</v>
      </c>
      <c r="CW1694">
        <v>0</v>
      </c>
      <c r="CX1694">
        <v>1213</v>
      </c>
      <c r="CY1694">
        <v>781.90300000000002</v>
      </c>
      <c r="CZ1694">
        <v>22.788</v>
      </c>
      <c r="DA1694">
        <v>0</v>
      </c>
      <c r="DB1694">
        <v>0</v>
      </c>
      <c r="DC1694">
        <v>804.69100000000003</v>
      </c>
    </row>
    <row r="1695" spans="1:107" x14ac:dyDescent="0.45">
      <c r="A1695">
        <v>2024</v>
      </c>
      <c r="B1695">
        <v>5</v>
      </c>
      <c r="C1695" t="s">
        <v>218</v>
      </c>
      <c r="D1695">
        <v>17845</v>
      </c>
      <c r="E1695" t="s">
        <v>558</v>
      </c>
      <c r="F1695" t="s">
        <v>323</v>
      </c>
      <c r="G1695" t="s">
        <v>244</v>
      </c>
      <c r="H1695">
        <v>1.8720000000000001</v>
      </c>
      <c r="I1695">
        <v>0.58699999999999997</v>
      </c>
      <c r="J1695" t="s">
        <v>324</v>
      </c>
      <c r="K1695" t="s">
        <v>324</v>
      </c>
      <c r="L1695">
        <v>2.4590000000000001</v>
      </c>
      <c r="M1695">
        <v>285</v>
      </c>
      <c r="N1695">
        <v>3</v>
      </c>
      <c r="O1695" t="s">
        <v>324</v>
      </c>
      <c r="P1695" t="s">
        <v>324</v>
      </c>
      <c r="Q1695">
        <v>288</v>
      </c>
      <c r="R1695" t="s">
        <v>324</v>
      </c>
      <c r="S1695" t="s">
        <v>324</v>
      </c>
      <c r="T1695" t="s">
        <v>324</v>
      </c>
      <c r="U1695" t="s">
        <v>324</v>
      </c>
      <c r="V1695">
        <v>0</v>
      </c>
      <c r="W1695" t="s">
        <v>324</v>
      </c>
      <c r="X1695" t="s">
        <v>324</v>
      </c>
      <c r="Y1695" t="s">
        <v>324</v>
      </c>
      <c r="Z1695" t="s">
        <v>324</v>
      </c>
      <c r="AA1695">
        <v>0</v>
      </c>
      <c r="AB1695" t="s">
        <v>324</v>
      </c>
      <c r="AC1695" t="s">
        <v>324</v>
      </c>
      <c r="AD1695" t="s">
        <v>324</v>
      </c>
      <c r="AE1695" t="s">
        <v>324</v>
      </c>
      <c r="AF1695">
        <v>0</v>
      </c>
      <c r="AG1695" t="s">
        <v>324</v>
      </c>
      <c r="AH1695" t="s">
        <v>324</v>
      </c>
      <c r="AI1695" t="s">
        <v>324</v>
      </c>
      <c r="AJ1695" t="s">
        <v>324</v>
      </c>
      <c r="AK1695">
        <v>0</v>
      </c>
      <c r="AL1695" t="s">
        <v>324</v>
      </c>
      <c r="AM1695" t="s">
        <v>324</v>
      </c>
      <c r="AN1695" t="s">
        <v>324</v>
      </c>
      <c r="AO1695" t="s">
        <v>324</v>
      </c>
      <c r="AP1695">
        <v>0</v>
      </c>
      <c r="AQ1695" t="s">
        <v>324</v>
      </c>
      <c r="AR1695" t="s">
        <v>324</v>
      </c>
      <c r="AS1695" t="s">
        <v>324</v>
      </c>
      <c r="AT1695" t="s">
        <v>324</v>
      </c>
      <c r="AU1695">
        <v>0</v>
      </c>
      <c r="AV1695" t="s">
        <v>324</v>
      </c>
      <c r="AW1695" t="s">
        <v>324</v>
      </c>
      <c r="AX1695" t="s">
        <v>324</v>
      </c>
      <c r="AY1695" t="s">
        <v>324</v>
      </c>
      <c r="AZ1695">
        <v>0</v>
      </c>
      <c r="BA1695" t="s">
        <v>324</v>
      </c>
      <c r="BB1695" t="s">
        <v>324</v>
      </c>
      <c r="BC1695" t="s">
        <v>324</v>
      </c>
      <c r="BD1695" t="s">
        <v>324</v>
      </c>
      <c r="BE1695">
        <v>0</v>
      </c>
      <c r="BF1695" t="s">
        <v>324</v>
      </c>
      <c r="BG1695" t="s">
        <v>324</v>
      </c>
      <c r="BH1695" t="s">
        <v>324</v>
      </c>
      <c r="BI1695" t="s">
        <v>324</v>
      </c>
      <c r="BJ1695">
        <v>0</v>
      </c>
      <c r="BK1695">
        <v>3.0000000000000001E-3</v>
      </c>
      <c r="BL1695" t="s">
        <v>324</v>
      </c>
      <c r="BM1695" t="s">
        <v>324</v>
      </c>
      <c r="BN1695" t="s">
        <v>324</v>
      </c>
      <c r="BO1695">
        <v>3.0000000000000001E-3</v>
      </c>
      <c r="BP1695">
        <v>1</v>
      </c>
      <c r="BQ1695" t="s">
        <v>324</v>
      </c>
      <c r="BR1695" t="s">
        <v>324</v>
      </c>
      <c r="BS1695" t="s">
        <v>324</v>
      </c>
      <c r="BT1695">
        <v>1</v>
      </c>
      <c r="BU1695" t="s">
        <v>324</v>
      </c>
      <c r="BV1695" t="s">
        <v>324</v>
      </c>
      <c r="BW1695" t="s">
        <v>324</v>
      </c>
      <c r="BX1695" t="s">
        <v>324</v>
      </c>
      <c r="BY1695">
        <v>0</v>
      </c>
      <c r="BZ1695" t="s">
        <v>324</v>
      </c>
      <c r="CA1695" t="s">
        <v>324</v>
      </c>
      <c r="CB1695" t="s">
        <v>324</v>
      </c>
      <c r="CC1695" t="s">
        <v>324</v>
      </c>
      <c r="CD1695">
        <v>0</v>
      </c>
      <c r="CE1695" t="s">
        <v>324</v>
      </c>
      <c r="CF1695" t="s">
        <v>324</v>
      </c>
      <c r="CG1695" t="s">
        <v>324</v>
      </c>
      <c r="CH1695" t="s">
        <v>324</v>
      </c>
      <c r="CI1695">
        <v>0</v>
      </c>
      <c r="CJ1695" t="s">
        <v>324</v>
      </c>
      <c r="CK1695" t="s">
        <v>324</v>
      </c>
      <c r="CL1695" t="s">
        <v>324</v>
      </c>
      <c r="CM1695" t="s">
        <v>324</v>
      </c>
      <c r="CN1695">
        <v>0</v>
      </c>
      <c r="CO1695">
        <v>1.875</v>
      </c>
      <c r="CP1695">
        <v>0.58699999999999997</v>
      </c>
      <c r="CQ1695" t="s">
        <v>179</v>
      </c>
      <c r="CR1695">
        <v>0</v>
      </c>
      <c r="CS1695">
        <v>2.4620000000000002</v>
      </c>
      <c r="CT1695">
        <v>286</v>
      </c>
      <c r="CU1695">
        <v>3</v>
      </c>
      <c r="CV1695">
        <v>0</v>
      </c>
      <c r="CW1695">
        <v>0</v>
      </c>
      <c r="CX1695">
        <v>289</v>
      </c>
      <c r="CY1695">
        <v>0</v>
      </c>
      <c r="CZ1695">
        <v>0</v>
      </c>
      <c r="DA1695">
        <v>0</v>
      </c>
      <c r="DB1695">
        <v>0</v>
      </c>
      <c r="DC1695">
        <v>0</v>
      </c>
    </row>
    <row r="1696" spans="1:107" x14ac:dyDescent="0.45">
      <c r="A1696">
        <v>2024</v>
      </c>
      <c r="B1696">
        <v>5</v>
      </c>
      <c r="C1696" t="s">
        <v>218</v>
      </c>
      <c r="D1696">
        <v>17874</v>
      </c>
      <c r="E1696" t="s">
        <v>559</v>
      </c>
      <c r="F1696" t="s">
        <v>323</v>
      </c>
      <c r="G1696" t="s">
        <v>247</v>
      </c>
      <c r="H1696">
        <v>6.6369999999999996</v>
      </c>
      <c r="I1696">
        <v>1.5229999999999999</v>
      </c>
      <c r="J1696">
        <v>0</v>
      </c>
      <c r="K1696">
        <v>0</v>
      </c>
      <c r="L1696">
        <v>8.16</v>
      </c>
      <c r="M1696">
        <v>812</v>
      </c>
      <c r="N1696">
        <v>32</v>
      </c>
      <c r="O1696">
        <v>0</v>
      </c>
      <c r="P1696">
        <v>0</v>
      </c>
      <c r="Q1696">
        <v>844</v>
      </c>
      <c r="R1696" t="s">
        <v>324</v>
      </c>
      <c r="S1696" t="s">
        <v>324</v>
      </c>
      <c r="T1696" t="s">
        <v>324</v>
      </c>
      <c r="U1696" t="s">
        <v>324</v>
      </c>
      <c r="V1696">
        <v>0</v>
      </c>
      <c r="W1696" t="s">
        <v>324</v>
      </c>
      <c r="X1696" t="s">
        <v>324</v>
      </c>
      <c r="Y1696" t="s">
        <v>324</v>
      </c>
      <c r="Z1696" t="s">
        <v>324</v>
      </c>
      <c r="AA1696">
        <v>0</v>
      </c>
      <c r="AB1696" t="s">
        <v>324</v>
      </c>
      <c r="AC1696" t="s">
        <v>324</v>
      </c>
      <c r="AD1696" t="s">
        <v>324</v>
      </c>
      <c r="AE1696" t="s">
        <v>324</v>
      </c>
      <c r="AF1696">
        <v>0</v>
      </c>
      <c r="AG1696" t="s">
        <v>324</v>
      </c>
      <c r="AH1696" t="s">
        <v>324</v>
      </c>
      <c r="AI1696" t="s">
        <v>324</v>
      </c>
      <c r="AJ1696" t="s">
        <v>324</v>
      </c>
      <c r="AK1696">
        <v>0</v>
      </c>
      <c r="AL1696" t="s">
        <v>324</v>
      </c>
      <c r="AM1696" t="s">
        <v>324</v>
      </c>
      <c r="AN1696" t="s">
        <v>324</v>
      </c>
      <c r="AO1696" t="s">
        <v>324</v>
      </c>
      <c r="AP1696">
        <v>0</v>
      </c>
      <c r="AQ1696" t="s">
        <v>324</v>
      </c>
      <c r="AR1696" t="s">
        <v>324</v>
      </c>
      <c r="AS1696" t="s">
        <v>324</v>
      </c>
      <c r="AT1696" t="s">
        <v>324</v>
      </c>
      <c r="AU1696">
        <v>0</v>
      </c>
      <c r="AV1696" t="s">
        <v>324</v>
      </c>
      <c r="AW1696" t="s">
        <v>324</v>
      </c>
      <c r="AX1696" t="s">
        <v>324</v>
      </c>
      <c r="AY1696" t="s">
        <v>324</v>
      </c>
      <c r="AZ1696">
        <v>0</v>
      </c>
      <c r="BA1696" t="s">
        <v>324</v>
      </c>
      <c r="BB1696" t="s">
        <v>324</v>
      </c>
      <c r="BC1696" t="s">
        <v>324</v>
      </c>
      <c r="BD1696" t="s">
        <v>324</v>
      </c>
      <c r="BE1696">
        <v>0</v>
      </c>
      <c r="BF1696" t="s">
        <v>324</v>
      </c>
      <c r="BG1696" t="s">
        <v>324</v>
      </c>
      <c r="BH1696" t="s">
        <v>324</v>
      </c>
      <c r="BI1696" t="s">
        <v>324</v>
      </c>
      <c r="BJ1696">
        <v>0</v>
      </c>
      <c r="BK1696" t="s">
        <v>324</v>
      </c>
      <c r="BL1696" t="s">
        <v>324</v>
      </c>
      <c r="BM1696" t="s">
        <v>324</v>
      </c>
      <c r="BN1696" t="s">
        <v>324</v>
      </c>
      <c r="BO1696">
        <v>0</v>
      </c>
      <c r="BP1696" t="s">
        <v>324</v>
      </c>
      <c r="BQ1696" t="s">
        <v>324</v>
      </c>
      <c r="BR1696" t="s">
        <v>324</v>
      </c>
      <c r="BS1696" t="s">
        <v>324</v>
      </c>
      <c r="BT1696">
        <v>0</v>
      </c>
      <c r="BU1696" t="s">
        <v>324</v>
      </c>
      <c r="BV1696" t="s">
        <v>324</v>
      </c>
      <c r="BW1696" t="s">
        <v>324</v>
      </c>
      <c r="BX1696" t="s">
        <v>324</v>
      </c>
      <c r="BY1696">
        <v>0</v>
      </c>
      <c r="BZ1696" t="s">
        <v>324</v>
      </c>
      <c r="CA1696" t="s">
        <v>324</v>
      </c>
      <c r="CB1696" t="s">
        <v>324</v>
      </c>
      <c r="CC1696" t="s">
        <v>324</v>
      </c>
      <c r="CD1696">
        <v>0</v>
      </c>
      <c r="CE1696" t="s">
        <v>324</v>
      </c>
      <c r="CF1696" t="s">
        <v>324</v>
      </c>
      <c r="CG1696" t="s">
        <v>324</v>
      </c>
      <c r="CH1696" t="s">
        <v>324</v>
      </c>
      <c r="CI1696">
        <v>0</v>
      </c>
      <c r="CJ1696" t="s">
        <v>324</v>
      </c>
      <c r="CK1696" t="s">
        <v>324</v>
      </c>
      <c r="CL1696" t="s">
        <v>324</v>
      </c>
      <c r="CM1696" t="s">
        <v>324</v>
      </c>
      <c r="CN1696">
        <v>0</v>
      </c>
      <c r="CO1696">
        <v>6.6369999999999996</v>
      </c>
      <c r="CP1696">
        <v>1.5229999999999999</v>
      </c>
      <c r="CQ1696" t="s">
        <v>179</v>
      </c>
      <c r="CR1696">
        <v>0</v>
      </c>
      <c r="CS1696">
        <v>8.16</v>
      </c>
      <c r="CT1696">
        <v>812</v>
      </c>
      <c r="CU1696">
        <v>32</v>
      </c>
      <c r="CV1696">
        <v>0</v>
      </c>
      <c r="CW1696">
        <v>0</v>
      </c>
      <c r="CX1696">
        <v>844</v>
      </c>
      <c r="CY1696">
        <v>0</v>
      </c>
      <c r="CZ1696">
        <v>0</v>
      </c>
      <c r="DA1696">
        <v>0</v>
      </c>
      <c r="DB1696">
        <v>0</v>
      </c>
      <c r="DC1696">
        <v>0</v>
      </c>
    </row>
    <row r="1697" spans="1:107" x14ac:dyDescent="0.45">
      <c r="A1697">
        <v>2024</v>
      </c>
      <c r="B1697">
        <v>5</v>
      </c>
      <c r="C1697" t="s">
        <v>218</v>
      </c>
      <c r="D1697">
        <v>18206</v>
      </c>
      <c r="E1697" t="s">
        <v>560</v>
      </c>
      <c r="F1697" t="s">
        <v>323</v>
      </c>
      <c r="G1697" t="s">
        <v>244</v>
      </c>
      <c r="H1697">
        <v>1.56</v>
      </c>
      <c r="I1697">
        <v>0.03</v>
      </c>
      <c r="J1697" t="s">
        <v>324</v>
      </c>
      <c r="K1697" t="s">
        <v>324</v>
      </c>
      <c r="L1697">
        <v>1.59</v>
      </c>
      <c r="M1697">
        <v>220</v>
      </c>
      <c r="N1697">
        <v>3</v>
      </c>
      <c r="O1697" t="s">
        <v>324</v>
      </c>
      <c r="P1697" t="s">
        <v>324</v>
      </c>
      <c r="Q1697">
        <v>223</v>
      </c>
      <c r="R1697" t="s">
        <v>324</v>
      </c>
      <c r="S1697" t="s">
        <v>324</v>
      </c>
      <c r="T1697" t="s">
        <v>324</v>
      </c>
      <c r="U1697" t="s">
        <v>324</v>
      </c>
      <c r="V1697">
        <v>0</v>
      </c>
      <c r="W1697" t="s">
        <v>324</v>
      </c>
      <c r="X1697" t="s">
        <v>324</v>
      </c>
      <c r="Y1697" t="s">
        <v>324</v>
      </c>
      <c r="Z1697" t="s">
        <v>324</v>
      </c>
      <c r="AA1697">
        <v>0</v>
      </c>
      <c r="AB1697">
        <v>145.405</v>
      </c>
      <c r="AC1697">
        <v>2.355</v>
      </c>
      <c r="AD1697" t="s">
        <v>324</v>
      </c>
      <c r="AE1697" t="s">
        <v>324</v>
      </c>
      <c r="AF1697">
        <v>147.76</v>
      </c>
      <c r="AG1697" t="s">
        <v>324</v>
      </c>
      <c r="AH1697" t="s">
        <v>324</v>
      </c>
      <c r="AI1697" t="s">
        <v>324</v>
      </c>
      <c r="AJ1697" t="s">
        <v>324</v>
      </c>
      <c r="AK1697">
        <v>0</v>
      </c>
      <c r="AL1697" t="s">
        <v>324</v>
      </c>
      <c r="AM1697" t="s">
        <v>324</v>
      </c>
      <c r="AN1697" t="s">
        <v>324</v>
      </c>
      <c r="AO1697" t="s">
        <v>324</v>
      </c>
      <c r="AP1697">
        <v>0</v>
      </c>
      <c r="AQ1697" t="s">
        <v>324</v>
      </c>
      <c r="AR1697" t="s">
        <v>324</v>
      </c>
      <c r="AS1697" t="s">
        <v>324</v>
      </c>
      <c r="AT1697" t="s">
        <v>324</v>
      </c>
      <c r="AU1697">
        <v>0</v>
      </c>
      <c r="AV1697" t="s">
        <v>324</v>
      </c>
      <c r="AW1697" t="s">
        <v>324</v>
      </c>
      <c r="AX1697" t="s">
        <v>324</v>
      </c>
      <c r="AY1697" t="s">
        <v>324</v>
      </c>
      <c r="AZ1697">
        <v>0</v>
      </c>
      <c r="BA1697" t="s">
        <v>324</v>
      </c>
      <c r="BB1697" t="s">
        <v>324</v>
      </c>
      <c r="BC1697" t="s">
        <v>324</v>
      </c>
      <c r="BD1697" t="s">
        <v>324</v>
      </c>
      <c r="BE1697">
        <v>0</v>
      </c>
      <c r="BF1697" t="s">
        <v>324</v>
      </c>
      <c r="BG1697" t="s">
        <v>324</v>
      </c>
      <c r="BH1697" t="s">
        <v>324</v>
      </c>
      <c r="BI1697" t="s">
        <v>324</v>
      </c>
      <c r="BJ1697">
        <v>0</v>
      </c>
      <c r="BK1697">
        <v>2.5999999999999999E-2</v>
      </c>
      <c r="BL1697" t="s">
        <v>324</v>
      </c>
      <c r="BM1697" t="s">
        <v>324</v>
      </c>
      <c r="BN1697" t="s">
        <v>324</v>
      </c>
      <c r="BO1697">
        <v>2.5999999999999999E-2</v>
      </c>
      <c r="BP1697">
        <v>10</v>
      </c>
      <c r="BQ1697" t="s">
        <v>324</v>
      </c>
      <c r="BR1697" t="s">
        <v>324</v>
      </c>
      <c r="BS1697" t="s">
        <v>324</v>
      </c>
      <c r="BT1697">
        <v>10</v>
      </c>
      <c r="BU1697">
        <v>0</v>
      </c>
      <c r="BV1697" t="s">
        <v>324</v>
      </c>
      <c r="BW1697" t="s">
        <v>324</v>
      </c>
      <c r="BX1697" t="s">
        <v>324</v>
      </c>
      <c r="BY1697">
        <v>0</v>
      </c>
      <c r="BZ1697" t="s">
        <v>324</v>
      </c>
      <c r="CA1697" t="s">
        <v>324</v>
      </c>
      <c r="CB1697" t="s">
        <v>324</v>
      </c>
      <c r="CC1697" t="s">
        <v>324</v>
      </c>
      <c r="CD1697">
        <v>0</v>
      </c>
      <c r="CE1697" t="s">
        <v>324</v>
      </c>
      <c r="CF1697" t="s">
        <v>324</v>
      </c>
      <c r="CG1697" t="s">
        <v>324</v>
      </c>
      <c r="CH1697" t="s">
        <v>324</v>
      </c>
      <c r="CI1697">
        <v>0</v>
      </c>
      <c r="CJ1697" t="s">
        <v>324</v>
      </c>
      <c r="CK1697" t="s">
        <v>324</v>
      </c>
      <c r="CL1697" t="s">
        <v>324</v>
      </c>
      <c r="CM1697" t="s">
        <v>324</v>
      </c>
      <c r="CN1697">
        <v>0</v>
      </c>
      <c r="CO1697">
        <v>1.5860000000000001</v>
      </c>
      <c r="CP1697">
        <v>0.03</v>
      </c>
      <c r="CQ1697" t="s">
        <v>179</v>
      </c>
      <c r="CR1697">
        <v>0</v>
      </c>
      <c r="CS1697">
        <v>1.6160000000000001</v>
      </c>
      <c r="CT1697">
        <v>230</v>
      </c>
      <c r="CU1697">
        <v>3</v>
      </c>
      <c r="CV1697">
        <v>0</v>
      </c>
      <c r="CW1697">
        <v>0</v>
      </c>
      <c r="CX1697">
        <v>233</v>
      </c>
      <c r="CY1697">
        <v>145.405</v>
      </c>
      <c r="CZ1697">
        <v>2.355</v>
      </c>
      <c r="DA1697">
        <v>0</v>
      </c>
      <c r="DB1697">
        <v>0</v>
      </c>
      <c r="DC1697">
        <v>147.76</v>
      </c>
    </row>
    <row r="1698" spans="1:107" x14ac:dyDescent="0.45">
      <c r="A1698">
        <v>2024</v>
      </c>
      <c r="B1698">
        <v>5</v>
      </c>
      <c r="C1698" t="s">
        <v>218</v>
      </c>
      <c r="D1698">
        <v>99999</v>
      </c>
      <c r="E1698" t="s">
        <v>329</v>
      </c>
      <c r="F1698" t="s">
        <v>323</v>
      </c>
      <c r="H1698">
        <v>-61.968000000000004</v>
      </c>
      <c r="I1698">
        <v>-13.007999999999999</v>
      </c>
      <c r="J1698">
        <v>-1.8779999999999999</v>
      </c>
      <c r="K1698">
        <v>0</v>
      </c>
      <c r="L1698">
        <v>-76.855000000000004</v>
      </c>
      <c r="M1698" t="s">
        <v>324</v>
      </c>
      <c r="N1698" t="s">
        <v>324</v>
      </c>
      <c r="O1698" t="s">
        <v>324</v>
      </c>
      <c r="P1698" t="s">
        <v>324</v>
      </c>
      <c r="Q1698" t="s">
        <v>324</v>
      </c>
      <c r="R1698" t="s">
        <v>324</v>
      </c>
      <c r="S1698" t="s">
        <v>324</v>
      </c>
      <c r="T1698" t="s">
        <v>324</v>
      </c>
      <c r="U1698" t="s">
        <v>324</v>
      </c>
      <c r="V1698">
        <v>0</v>
      </c>
      <c r="W1698" t="s">
        <v>324</v>
      </c>
      <c r="X1698" t="s">
        <v>324</v>
      </c>
      <c r="Y1698" t="s">
        <v>324</v>
      </c>
      <c r="Z1698" t="s">
        <v>324</v>
      </c>
      <c r="AA1698" t="s">
        <v>324</v>
      </c>
      <c r="AB1698" t="s">
        <v>324</v>
      </c>
      <c r="AC1698" t="s">
        <v>324</v>
      </c>
      <c r="AD1698" t="s">
        <v>324</v>
      </c>
      <c r="AE1698" t="s">
        <v>324</v>
      </c>
      <c r="AF1698" t="s">
        <v>324</v>
      </c>
      <c r="AG1698">
        <v>-9.9290000000000003</v>
      </c>
      <c r="AH1698">
        <v>-0.26800000000000002</v>
      </c>
      <c r="AI1698">
        <v>0</v>
      </c>
      <c r="AJ1698">
        <v>0</v>
      </c>
      <c r="AK1698">
        <v>-10.196999999999999</v>
      </c>
      <c r="AL1698" t="s">
        <v>324</v>
      </c>
      <c r="AM1698" t="s">
        <v>324</v>
      </c>
      <c r="AN1698" t="s">
        <v>324</v>
      </c>
      <c r="AO1698" t="s">
        <v>324</v>
      </c>
      <c r="AP1698" t="s">
        <v>324</v>
      </c>
      <c r="AQ1698" t="s">
        <v>324</v>
      </c>
      <c r="AR1698" t="s">
        <v>324</v>
      </c>
      <c r="AS1698" t="s">
        <v>324</v>
      </c>
      <c r="AT1698" t="s">
        <v>324</v>
      </c>
      <c r="AU1698" t="s">
        <v>324</v>
      </c>
      <c r="AV1698">
        <v>-8.9999999999999993E-3</v>
      </c>
      <c r="AW1698">
        <v>0</v>
      </c>
      <c r="AX1698">
        <v>0</v>
      </c>
      <c r="AY1698">
        <v>0</v>
      </c>
      <c r="AZ1698">
        <v>-8.9999999999999993E-3</v>
      </c>
      <c r="BA1698" t="s">
        <v>324</v>
      </c>
      <c r="BB1698" t="s">
        <v>324</v>
      </c>
      <c r="BC1698" t="s">
        <v>324</v>
      </c>
      <c r="BD1698" t="s">
        <v>324</v>
      </c>
      <c r="BE1698" t="s">
        <v>324</v>
      </c>
      <c r="BF1698" t="s">
        <v>324</v>
      </c>
      <c r="BG1698" t="s">
        <v>324</v>
      </c>
      <c r="BH1698" t="s">
        <v>324</v>
      </c>
      <c r="BI1698" t="s">
        <v>324</v>
      </c>
      <c r="BJ1698" t="s">
        <v>324</v>
      </c>
      <c r="BK1698" t="s">
        <v>324</v>
      </c>
      <c r="BL1698" t="s">
        <v>324</v>
      </c>
      <c r="BM1698" t="s">
        <v>324</v>
      </c>
      <c r="BN1698" t="s">
        <v>324</v>
      </c>
      <c r="BO1698" t="s">
        <v>324</v>
      </c>
      <c r="BP1698" t="s">
        <v>324</v>
      </c>
      <c r="BQ1698" t="s">
        <v>324</v>
      </c>
      <c r="BR1698" t="s">
        <v>324</v>
      </c>
      <c r="BS1698" t="s">
        <v>324</v>
      </c>
      <c r="BT1698" t="s">
        <v>324</v>
      </c>
      <c r="BU1698" t="s">
        <v>324</v>
      </c>
      <c r="BV1698" t="s">
        <v>324</v>
      </c>
      <c r="BW1698" t="s">
        <v>324</v>
      </c>
      <c r="BX1698" t="s">
        <v>324</v>
      </c>
      <c r="BY1698" t="s">
        <v>324</v>
      </c>
      <c r="BZ1698" t="s">
        <v>324</v>
      </c>
      <c r="CA1698" t="s">
        <v>324</v>
      </c>
      <c r="CB1698" t="s">
        <v>324</v>
      </c>
      <c r="CC1698" t="s">
        <v>324</v>
      </c>
      <c r="CD1698" t="s">
        <v>324</v>
      </c>
      <c r="CE1698" t="s">
        <v>324</v>
      </c>
      <c r="CF1698" t="s">
        <v>324</v>
      </c>
      <c r="CG1698" t="s">
        <v>324</v>
      </c>
      <c r="CH1698" t="s">
        <v>324</v>
      </c>
      <c r="CI1698" t="s">
        <v>324</v>
      </c>
      <c r="CJ1698" t="s">
        <v>324</v>
      </c>
      <c r="CK1698" t="s">
        <v>324</v>
      </c>
      <c r="CL1698" t="s">
        <v>324</v>
      </c>
      <c r="CM1698" t="s">
        <v>324</v>
      </c>
      <c r="CN1698" t="s">
        <v>324</v>
      </c>
      <c r="CO1698">
        <v>-61.968000000000004</v>
      </c>
      <c r="CP1698">
        <v>-13.007999999999999</v>
      </c>
      <c r="CQ1698">
        <v>-1.8779999999999999</v>
      </c>
      <c r="CR1698">
        <v>0</v>
      </c>
      <c r="CS1698">
        <v>-76.855000000000004</v>
      </c>
      <c r="CT1698" t="s">
        <v>324</v>
      </c>
      <c r="CU1698" t="s">
        <v>324</v>
      </c>
      <c r="CV1698" t="s">
        <v>324</v>
      </c>
      <c r="CW1698" t="s">
        <v>324</v>
      </c>
      <c r="CX1698" t="s">
        <v>324</v>
      </c>
      <c r="CY1698" t="s">
        <v>324</v>
      </c>
      <c r="CZ1698" t="s">
        <v>324</v>
      </c>
      <c r="DA1698" t="s">
        <v>324</v>
      </c>
      <c r="DB1698" t="s">
        <v>324</v>
      </c>
      <c r="DC1698" t="s">
        <v>324</v>
      </c>
    </row>
    <row r="1699" spans="1:107" x14ac:dyDescent="0.45">
      <c r="A1699">
        <v>2024</v>
      </c>
      <c r="B1699">
        <v>5</v>
      </c>
      <c r="C1699" t="s">
        <v>224</v>
      </c>
      <c r="D1699">
        <v>84</v>
      </c>
      <c r="E1699" t="s">
        <v>561</v>
      </c>
      <c r="F1699" t="s">
        <v>323</v>
      </c>
      <c r="G1699" t="s">
        <v>244</v>
      </c>
      <c r="H1699">
        <v>1.2410000000000001</v>
      </c>
      <c r="I1699">
        <v>0.439</v>
      </c>
      <c r="J1699">
        <v>0</v>
      </c>
      <c r="K1699">
        <v>0</v>
      </c>
      <c r="L1699">
        <v>1.68</v>
      </c>
      <c r="M1699">
        <v>163</v>
      </c>
      <c r="N1699">
        <v>25</v>
      </c>
      <c r="O1699">
        <v>0</v>
      </c>
      <c r="P1699" t="s">
        <v>324</v>
      </c>
      <c r="Q1699">
        <v>188</v>
      </c>
      <c r="R1699">
        <v>0</v>
      </c>
      <c r="S1699">
        <v>0</v>
      </c>
      <c r="T1699">
        <v>0</v>
      </c>
      <c r="U1699">
        <v>0</v>
      </c>
      <c r="V1699">
        <v>0</v>
      </c>
      <c r="W1699">
        <v>0</v>
      </c>
      <c r="X1699">
        <v>0</v>
      </c>
      <c r="Y1699">
        <v>0</v>
      </c>
      <c r="Z1699">
        <v>0</v>
      </c>
      <c r="AA1699">
        <v>0</v>
      </c>
      <c r="AB1699">
        <v>0</v>
      </c>
      <c r="AC1699">
        <v>0</v>
      </c>
      <c r="AD1699">
        <v>0</v>
      </c>
      <c r="AE1699">
        <v>0</v>
      </c>
      <c r="AF1699">
        <v>0</v>
      </c>
      <c r="AG1699">
        <v>0</v>
      </c>
      <c r="AH1699">
        <v>0</v>
      </c>
      <c r="AI1699">
        <v>0</v>
      </c>
      <c r="AJ1699">
        <v>0</v>
      </c>
      <c r="AK1699">
        <v>0</v>
      </c>
      <c r="AL1699">
        <v>0</v>
      </c>
      <c r="AM1699">
        <v>0</v>
      </c>
      <c r="AN1699">
        <v>0</v>
      </c>
      <c r="AO1699">
        <v>0</v>
      </c>
      <c r="AP1699">
        <v>0</v>
      </c>
      <c r="AQ1699">
        <v>0</v>
      </c>
      <c r="AR1699">
        <v>0</v>
      </c>
      <c r="AS1699">
        <v>0</v>
      </c>
      <c r="AT1699">
        <v>0</v>
      </c>
      <c r="AU1699">
        <v>0</v>
      </c>
      <c r="AV1699">
        <v>0</v>
      </c>
      <c r="AW1699">
        <v>0</v>
      </c>
      <c r="AX1699">
        <v>0</v>
      </c>
      <c r="AY1699">
        <v>0</v>
      </c>
      <c r="AZ1699">
        <v>0</v>
      </c>
      <c r="BA1699">
        <v>0</v>
      </c>
      <c r="BB1699">
        <v>0</v>
      </c>
      <c r="BC1699">
        <v>0</v>
      </c>
      <c r="BD1699">
        <v>0</v>
      </c>
      <c r="BE1699">
        <v>0</v>
      </c>
      <c r="BF1699">
        <v>0</v>
      </c>
      <c r="BG1699">
        <v>0</v>
      </c>
      <c r="BH1699">
        <v>0</v>
      </c>
      <c r="BI1699">
        <v>0</v>
      </c>
      <c r="BJ1699">
        <v>0</v>
      </c>
      <c r="BK1699">
        <v>1.2E-2</v>
      </c>
      <c r="BL1699">
        <v>2E-3</v>
      </c>
      <c r="BM1699">
        <v>0</v>
      </c>
      <c r="BN1699">
        <v>0</v>
      </c>
      <c r="BO1699">
        <v>1.4E-2</v>
      </c>
      <c r="BP1699">
        <v>5</v>
      </c>
      <c r="BQ1699">
        <v>1</v>
      </c>
      <c r="BR1699">
        <v>0</v>
      </c>
      <c r="BS1699">
        <v>0</v>
      </c>
      <c r="BT1699">
        <v>6</v>
      </c>
      <c r="BU1699">
        <v>0</v>
      </c>
      <c r="BV1699">
        <v>0</v>
      </c>
      <c r="BW1699">
        <v>0</v>
      </c>
      <c r="BX1699">
        <v>0</v>
      </c>
      <c r="BY1699">
        <v>0</v>
      </c>
      <c r="BZ1699">
        <v>0</v>
      </c>
      <c r="CA1699">
        <v>0</v>
      </c>
      <c r="CB1699">
        <v>0</v>
      </c>
      <c r="CC1699">
        <v>0</v>
      </c>
      <c r="CD1699">
        <v>0</v>
      </c>
      <c r="CE1699">
        <v>0</v>
      </c>
      <c r="CF1699">
        <v>0</v>
      </c>
      <c r="CG1699">
        <v>0</v>
      </c>
      <c r="CH1699">
        <v>0</v>
      </c>
      <c r="CI1699">
        <v>0</v>
      </c>
      <c r="CJ1699">
        <v>0</v>
      </c>
      <c r="CK1699">
        <v>0</v>
      </c>
      <c r="CL1699">
        <v>0</v>
      </c>
      <c r="CM1699">
        <v>0</v>
      </c>
      <c r="CN1699">
        <v>0</v>
      </c>
      <c r="CO1699">
        <v>1.2529999999999999</v>
      </c>
      <c r="CP1699">
        <v>0.441</v>
      </c>
      <c r="CQ1699" t="s">
        <v>179</v>
      </c>
      <c r="CR1699">
        <v>0</v>
      </c>
      <c r="CS1699">
        <v>1.694</v>
      </c>
      <c r="CT1699">
        <v>168</v>
      </c>
      <c r="CU1699">
        <v>26</v>
      </c>
      <c r="CV1699">
        <v>0</v>
      </c>
      <c r="CW1699">
        <v>0</v>
      </c>
      <c r="CX1699">
        <v>194</v>
      </c>
      <c r="CY1699">
        <v>0</v>
      </c>
      <c r="CZ1699">
        <v>0</v>
      </c>
      <c r="DA1699">
        <v>0</v>
      </c>
      <c r="DB1699">
        <v>0</v>
      </c>
      <c r="DC1699">
        <v>0</v>
      </c>
    </row>
    <row r="1700" spans="1:107" x14ac:dyDescent="0.45">
      <c r="A1700">
        <v>2024</v>
      </c>
      <c r="B1700">
        <v>5</v>
      </c>
      <c r="C1700" t="s">
        <v>224</v>
      </c>
      <c r="D1700">
        <v>733</v>
      </c>
      <c r="E1700" t="s">
        <v>562</v>
      </c>
      <c r="F1700" t="s">
        <v>323</v>
      </c>
      <c r="G1700" t="s">
        <v>244</v>
      </c>
      <c r="H1700">
        <v>31.87</v>
      </c>
      <c r="I1700">
        <v>7.3220000000000001</v>
      </c>
      <c r="J1700">
        <v>0.19</v>
      </c>
      <c r="K1700" t="s">
        <v>324</v>
      </c>
      <c r="L1700">
        <v>39.381999999999998</v>
      </c>
      <c r="M1700">
        <v>4325</v>
      </c>
      <c r="N1700">
        <v>168</v>
      </c>
      <c r="O1700">
        <v>6</v>
      </c>
      <c r="P1700" t="s">
        <v>324</v>
      </c>
      <c r="Q1700">
        <v>4499</v>
      </c>
      <c r="R1700" t="s">
        <v>324</v>
      </c>
      <c r="S1700">
        <v>0.94499999999999995</v>
      </c>
      <c r="T1700" t="s">
        <v>324</v>
      </c>
      <c r="U1700" t="s">
        <v>324</v>
      </c>
      <c r="V1700">
        <v>0.94499999999999995</v>
      </c>
      <c r="W1700" t="s">
        <v>324</v>
      </c>
      <c r="X1700">
        <v>3</v>
      </c>
      <c r="Y1700" t="s">
        <v>324</v>
      </c>
      <c r="Z1700" t="s">
        <v>324</v>
      </c>
      <c r="AA1700">
        <v>3</v>
      </c>
      <c r="AB1700">
        <v>2452.5</v>
      </c>
      <c r="AC1700">
        <v>427.40100000000001</v>
      </c>
      <c r="AD1700">
        <v>6.1989999999999998</v>
      </c>
      <c r="AE1700" t="s">
        <v>324</v>
      </c>
      <c r="AF1700">
        <v>2886.1</v>
      </c>
      <c r="AG1700">
        <v>3.0950000000000002</v>
      </c>
      <c r="AH1700">
        <v>0.106</v>
      </c>
      <c r="AI1700" t="s">
        <v>324</v>
      </c>
      <c r="AJ1700" t="s">
        <v>324</v>
      </c>
      <c r="AK1700">
        <v>3.2010000000000001</v>
      </c>
      <c r="AL1700">
        <v>642</v>
      </c>
      <c r="AM1700">
        <v>12</v>
      </c>
      <c r="AN1700" t="s">
        <v>324</v>
      </c>
      <c r="AO1700" t="s">
        <v>324</v>
      </c>
      <c r="AP1700">
        <v>654</v>
      </c>
      <c r="AQ1700">
        <v>6.7530000000000001</v>
      </c>
      <c r="AR1700">
        <v>0.36099999999999999</v>
      </c>
      <c r="AS1700" t="s">
        <v>324</v>
      </c>
      <c r="AT1700" t="s">
        <v>324</v>
      </c>
      <c r="AU1700">
        <v>7.1139999999999999</v>
      </c>
      <c r="AV1700" t="s">
        <v>324</v>
      </c>
      <c r="AW1700">
        <v>3.0000000000000001E-3</v>
      </c>
      <c r="AX1700" t="s">
        <v>324</v>
      </c>
      <c r="AY1700" t="s">
        <v>324</v>
      </c>
      <c r="AZ1700">
        <v>3.0000000000000001E-3</v>
      </c>
      <c r="BA1700" t="s">
        <v>324</v>
      </c>
      <c r="BB1700">
        <v>1</v>
      </c>
      <c r="BC1700" t="s">
        <v>324</v>
      </c>
      <c r="BD1700" t="s">
        <v>324</v>
      </c>
      <c r="BE1700">
        <v>1</v>
      </c>
      <c r="BF1700" t="s">
        <v>324</v>
      </c>
      <c r="BG1700">
        <v>3.0000000000000001E-3</v>
      </c>
      <c r="BH1700" t="s">
        <v>324</v>
      </c>
      <c r="BI1700" t="s">
        <v>324</v>
      </c>
      <c r="BJ1700">
        <v>3.0000000000000001E-3</v>
      </c>
      <c r="BK1700">
        <v>0.06</v>
      </c>
      <c r="BL1700">
        <v>3.5000000000000003E-2</v>
      </c>
      <c r="BM1700" t="s">
        <v>324</v>
      </c>
      <c r="BN1700" t="s">
        <v>324</v>
      </c>
      <c r="BO1700">
        <v>9.5000000000000001E-2</v>
      </c>
      <c r="BP1700">
        <v>15</v>
      </c>
      <c r="BQ1700">
        <v>4</v>
      </c>
      <c r="BR1700" t="s">
        <v>324</v>
      </c>
      <c r="BS1700" t="s">
        <v>324</v>
      </c>
      <c r="BT1700">
        <v>19</v>
      </c>
      <c r="BU1700">
        <v>1.655</v>
      </c>
      <c r="BV1700">
        <v>0.16</v>
      </c>
      <c r="BW1700" t="s">
        <v>324</v>
      </c>
      <c r="BX1700" t="s">
        <v>324</v>
      </c>
      <c r="BY1700">
        <v>1.8149999999999999</v>
      </c>
      <c r="BZ1700" t="s">
        <v>324</v>
      </c>
      <c r="CA1700">
        <v>1E-3</v>
      </c>
      <c r="CB1700" t="s">
        <v>324</v>
      </c>
      <c r="CC1700" t="s">
        <v>324</v>
      </c>
      <c r="CD1700">
        <v>1E-3</v>
      </c>
      <c r="CE1700" t="s">
        <v>324</v>
      </c>
      <c r="CF1700">
        <v>1</v>
      </c>
      <c r="CG1700" t="s">
        <v>324</v>
      </c>
      <c r="CH1700" t="s">
        <v>324</v>
      </c>
      <c r="CI1700">
        <v>1</v>
      </c>
      <c r="CJ1700" t="s">
        <v>324</v>
      </c>
      <c r="CK1700">
        <v>0</v>
      </c>
      <c r="CL1700" t="s">
        <v>324</v>
      </c>
      <c r="CM1700" t="s">
        <v>324</v>
      </c>
      <c r="CN1700">
        <v>0</v>
      </c>
      <c r="CO1700">
        <v>31.93</v>
      </c>
      <c r="CP1700">
        <v>8.3030000000000008</v>
      </c>
      <c r="CQ1700">
        <v>0.19</v>
      </c>
      <c r="CR1700">
        <v>0</v>
      </c>
      <c r="CS1700">
        <v>40.423000000000002</v>
      </c>
      <c r="CT1700">
        <v>4340</v>
      </c>
      <c r="CU1700">
        <v>176</v>
      </c>
      <c r="CV1700">
        <v>6</v>
      </c>
      <c r="CW1700">
        <v>0</v>
      </c>
      <c r="CX1700">
        <v>4522</v>
      </c>
      <c r="CY1700">
        <v>2454.1550000000002</v>
      </c>
      <c r="CZ1700">
        <v>427.56099999999998</v>
      </c>
      <c r="DA1700">
        <v>6.1989999999999998</v>
      </c>
      <c r="DB1700">
        <v>0</v>
      </c>
      <c r="DC1700">
        <v>2887.915</v>
      </c>
    </row>
    <row r="1701" spans="1:107" x14ac:dyDescent="0.45">
      <c r="A1701">
        <v>2024</v>
      </c>
      <c r="B1701">
        <v>5</v>
      </c>
      <c r="C1701" t="s">
        <v>224</v>
      </c>
      <c r="D1701">
        <v>10171</v>
      </c>
      <c r="E1701" t="s">
        <v>413</v>
      </c>
      <c r="F1701" t="s">
        <v>323</v>
      </c>
      <c r="G1701" t="s">
        <v>247</v>
      </c>
      <c r="H1701">
        <v>0.53700000000000003</v>
      </c>
      <c r="I1701">
        <v>7.1379999999999999</v>
      </c>
      <c r="J1701">
        <v>0</v>
      </c>
      <c r="K1701">
        <v>0</v>
      </c>
      <c r="L1701">
        <v>7.6749999999999998</v>
      </c>
      <c r="M1701">
        <v>60</v>
      </c>
      <c r="N1701">
        <v>18</v>
      </c>
      <c r="O1701">
        <v>0</v>
      </c>
      <c r="P1701">
        <v>0</v>
      </c>
      <c r="Q1701">
        <v>78</v>
      </c>
      <c r="R1701" t="s">
        <v>324</v>
      </c>
      <c r="S1701" t="s">
        <v>324</v>
      </c>
      <c r="T1701" t="s">
        <v>324</v>
      </c>
      <c r="U1701" t="s">
        <v>324</v>
      </c>
      <c r="V1701">
        <v>0</v>
      </c>
      <c r="W1701" t="s">
        <v>324</v>
      </c>
      <c r="X1701" t="s">
        <v>324</v>
      </c>
      <c r="Y1701" t="s">
        <v>324</v>
      </c>
      <c r="Z1701" t="s">
        <v>324</v>
      </c>
      <c r="AA1701">
        <v>0</v>
      </c>
      <c r="AB1701">
        <v>24.619</v>
      </c>
      <c r="AC1701">
        <v>342.49599999999998</v>
      </c>
      <c r="AD1701">
        <v>0</v>
      </c>
      <c r="AE1701">
        <v>0</v>
      </c>
      <c r="AF1701">
        <v>367.11500000000001</v>
      </c>
      <c r="AG1701">
        <v>0.114</v>
      </c>
      <c r="AH1701" t="s">
        <v>324</v>
      </c>
      <c r="AI1701" t="s">
        <v>324</v>
      </c>
      <c r="AJ1701" t="s">
        <v>324</v>
      </c>
      <c r="AK1701">
        <v>0.114</v>
      </c>
      <c r="AL1701">
        <v>22</v>
      </c>
      <c r="AM1701" t="s">
        <v>324</v>
      </c>
      <c r="AN1701" t="s">
        <v>324</v>
      </c>
      <c r="AO1701" t="s">
        <v>324</v>
      </c>
      <c r="AP1701">
        <v>22</v>
      </c>
      <c r="AQ1701">
        <v>0</v>
      </c>
      <c r="AR1701" t="s">
        <v>324</v>
      </c>
      <c r="AS1701" t="s">
        <v>324</v>
      </c>
      <c r="AT1701" t="s">
        <v>324</v>
      </c>
      <c r="AU1701">
        <v>0</v>
      </c>
      <c r="AV1701" t="s">
        <v>324</v>
      </c>
      <c r="AW1701" t="s">
        <v>324</v>
      </c>
      <c r="AX1701" t="s">
        <v>324</v>
      </c>
      <c r="AY1701" t="s">
        <v>324</v>
      </c>
      <c r="AZ1701">
        <v>0</v>
      </c>
      <c r="BA1701" t="s">
        <v>324</v>
      </c>
      <c r="BB1701" t="s">
        <v>324</v>
      </c>
      <c r="BC1701" t="s">
        <v>324</v>
      </c>
      <c r="BD1701" t="s">
        <v>324</v>
      </c>
      <c r="BE1701">
        <v>0</v>
      </c>
      <c r="BF1701" t="s">
        <v>324</v>
      </c>
      <c r="BG1701" t="s">
        <v>324</v>
      </c>
      <c r="BH1701" t="s">
        <v>324</v>
      </c>
      <c r="BI1701" t="s">
        <v>324</v>
      </c>
      <c r="BJ1701">
        <v>0</v>
      </c>
      <c r="BK1701" t="s">
        <v>324</v>
      </c>
      <c r="BL1701" t="s">
        <v>324</v>
      </c>
      <c r="BM1701" t="s">
        <v>324</v>
      </c>
      <c r="BN1701" t="s">
        <v>324</v>
      </c>
      <c r="BO1701">
        <v>0</v>
      </c>
      <c r="BP1701" t="s">
        <v>324</v>
      </c>
      <c r="BQ1701" t="s">
        <v>324</v>
      </c>
      <c r="BR1701" t="s">
        <v>324</v>
      </c>
      <c r="BS1701" t="s">
        <v>324</v>
      </c>
      <c r="BT1701">
        <v>0</v>
      </c>
      <c r="BU1701" t="s">
        <v>324</v>
      </c>
      <c r="BV1701" t="s">
        <v>324</v>
      </c>
      <c r="BW1701" t="s">
        <v>324</v>
      </c>
      <c r="BX1701" t="s">
        <v>324</v>
      </c>
      <c r="BY1701">
        <v>0</v>
      </c>
      <c r="BZ1701" t="s">
        <v>324</v>
      </c>
      <c r="CA1701" t="s">
        <v>324</v>
      </c>
      <c r="CB1701" t="s">
        <v>324</v>
      </c>
      <c r="CC1701" t="s">
        <v>324</v>
      </c>
      <c r="CD1701">
        <v>0</v>
      </c>
      <c r="CE1701" t="s">
        <v>324</v>
      </c>
      <c r="CF1701" t="s">
        <v>324</v>
      </c>
      <c r="CG1701" t="s">
        <v>324</v>
      </c>
      <c r="CH1701" t="s">
        <v>324</v>
      </c>
      <c r="CI1701">
        <v>0</v>
      </c>
      <c r="CJ1701" t="s">
        <v>324</v>
      </c>
      <c r="CK1701" t="s">
        <v>324</v>
      </c>
      <c r="CL1701" t="s">
        <v>324</v>
      </c>
      <c r="CM1701" t="s">
        <v>324</v>
      </c>
      <c r="CN1701">
        <v>0</v>
      </c>
      <c r="CO1701">
        <v>0.53700000000000003</v>
      </c>
      <c r="CP1701">
        <v>7.1379999999999999</v>
      </c>
      <c r="CQ1701" t="s">
        <v>179</v>
      </c>
      <c r="CR1701">
        <v>0</v>
      </c>
      <c r="CS1701">
        <v>7.6749999999999998</v>
      </c>
      <c r="CT1701">
        <v>60</v>
      </c>
      <c r="CU1701">
        <v>18</v>
      </c>
      <c r="CV1701">
        <v>0</v>
      </c>
      <c r="CW1701">
        <v>0</v>
      </c>
      <c r="CX1701">
        <v>78</v>
      </c>
      <c r="CY1701">
        <v>24.619</v>
      </c>
      <c r="CZ1701">
        <v>342.49599999999998</v>
      </c>
      <c r="DA1701">
        <v>0</v>
      </c>
      <c r="DB1701">
        <v>0</v>
      </c>
      <c r="DC1701">
        <v>367.11500000000001</v>
      </c>
    </row>
    <row r="1702" spans="1:107" x14ac:dyDescent="0.45">
      <c r="A1702">
        <v>2024</v>
      </c>
      <c r="B1702">
        <v>5</v>
      </c>
      <c r="C1702" t="s">
        <v>224</v>
      </c>
      <c r="D1702">
        <v>17066</v>
      </c>
      <c r="E1702" t="s">
        <v>563</v>
      </c>
      <c r="F1702" t="s">
        <v>323</v>
      </c>
      <c r="G1702" t="s">
        <v>244</v>
      </c>
      <c r="H1702">
        <v>9.6</v>
      </c>
      <c r="I1702">
        <v>4.9489999999999998</v>
      </c>
      <c r="J1702">
        <v>3.802</v>
      </c>
      <c r="K1702">
        <v>0</v>
      </c>
      <c r="L1702">
        <v>18.350999999999999</v>
      </c>
      <c r="M1702">
        <v>1204</v>
      </c>
      <c r="N1702">
        <v>71</v>
      </c>
      <c r="O1702">
        <v>24</v>
      </c>
      <c r="P1702">
        <v>0</v>
      </c>
      <c r="Q1702">
        <v>1299</v>
      </c>
      <c r="R1702" t="s">
        <v>324</v>
      </c>
      <c r="S1702" t="s">
        <v>324</v>
      </c>
      <c r="T1702" t="s">
        <v>324</v>
      </c>
      <c r="U1702" t="s">
        <v>324</v>
      </c>
      <c r="V1702">
        <v>0</v>
      </c>
      <c r="W1702" t="s">
        <v>324</v>
      </c>
      <c r="X1702" t="s">
        <v>324</v>
      </c>
      <c r="Y1702" t="s">
        <v>324</v>
      </c>
      <c r="Z1702" t="s">
        <v>324</v>
      </c>
      <c r="AA1702">
        <v>0</v>
      </c>
      <c r="AB1702" t="s">
        <v>324</v>
      </c>
      <c r="AC1702" t="s">
        <v>324</v>
      </c>
      <c r="AD1702" t="s">
        <v>324</v>
      </c>
      <c r="AE1702" t="s">
        <v>324</v>
      </c>
      <c r="AF1702">
        <v>0</v>
      </c>
      <c r="AG1702" t="s">
        <v>324</v>
      </c>
      <c r="AH1702" t="s">
        <v>324</v>
      </c>
      <c r="AI1702" t="s">
        <v>324</v>
      </c>
      <c r="AJ1702" t="s">
        <v>324</v>
      </c>
      <c r="AK1702">
        <v>0</v>
      </c>
      <c r="AL1702" t="s">
        <v>324</v>
      </c>
      <c r="AM1702" t="s">
        <v>324</v>
      </c>
      <c r="AN1702" t="s">
        <v>324</v>
      </c>
      <c r="AO1702" t="s">
        <v>324</v>
      </c>
      <c r="AP1702">
        <v>0</v>
      </c>
      <c r="AQ1702" t="s">
        <v>324</v>
      </c>
      <c r="AR1702" t="s">
        <v>324</v>
      </c>
      <c r="AS1702" t="s">
        <v>324</v>
      </c>
      <c r="AT1702" t="s">
        <v>324</v>
      </c>
      <c r="AU1702">
        <v>0</v>
      </c>
      <c r="AV1702" t="s">
        <v>324</v>
      </c>
      <c r="AW1702" t="s">
        <v>324</v>
      </c>
      <c r="AX1702" t="s">
        <v>324</v>
      </c>
      <c r="AY1702" t="s">
        <v>324</v>
      </c>
      <c r="AZ1702">
        <v>0</v>
      </c>
      <c r="BA1702" t="s">
        <v>324</v>
      </c>
      <c r="BB1702" t="s">
        <v>324</v>
      </c>
      <c r="BC1702" t="s">
        <v>324</v>
      </c>
      <c r="BD1702" t="s">
        <v>324</v>
      </c>
      <c r="BE1702">
        <v>0</v>
      </c>
      <c r="BF1702" t="s">
        <v>324</v>
      </c>
      <c r="BG1702" t="s">
        <v>324</v>
      </c>
      <c r="BH1702" t="s">
        <v>324</v>
      </c>
      <c r="BI1702" t="s">
        <v>324</v>
      </c>
      <c r="BJ1702">
        <v>0</v>
      </c>
      <c r="BK1702">
        <v>3.4000000000000002E-2</v>
      </c>
      <c r="BL1702" t="s">
        <v>324</v>
      </c>
      <c r="BM1702" t="s">
        <v>324</v>
      </c>
      <c r="BN1702" t="s">
        <v>324</v>
      </c>
      <c r="BO1702">
        <v>3.4000000000000002E-2</v>
      </c>
      <c r="BP1702">
        <v>8</v>
      </c>
      <c r="BQ1702" t="s">
        <v>324</v>
      </c>
      <c r="BR1702" t="s">
        <v>324</v>
      </c>
      <c r="BS1702" t="s">
        <v>324</v>
      </c>
      <c r="BT1702">
        <v>8</v>
      </c>
      <c r="BU1702" t="s">
        <v>324</v>
      </c>
      <c r="BV1702" t="s">
        <v>324</v>
      </c>
      <c r="BW1702" t="s">
        <v>324</v>
      </c>
      <c r="BX1702" t="s">
        <v>324</v>
      </c>
      <c r="BY1702">
        <v>0</v>
      </c>
      <c r="BZ1702" t="s">
        <v>324</v>
      </c>
      <c r="CA1702" t="s">
        <v>324</v>
      </c>
      <c r="CB1702" t="s">
        <v>324</v>
      </c>
      <c r="CC1702" t="s">
        <v>324</v>
      </c>
      <c r="CD1702">
        <v>0</v>
      </c>
      <c r="CE1702" t="s">
        <v>324</v>
      </c>
      <c r="CF1702" t="s">
        <v>324</v>
      </c>
      <c r="CG1702" t="s">
        <v>324</v>
      </c>
      <c r="CH1702" t="s">
        <v>324</v>
      </c>
      <c r="CI1702">
        <v>0</v>
      </c>
      <c r="CJ1702" t="s">
        <v>324</v>
      </c>
      <c r="CK1702" t="s">
        <v>324</v>
      </c>
      <c r="CL1702" t="s">
        <v>324</v>
      </c>
      <c r="CM1702" t="s">
        <v>324</v>
      </c>
      <c r="CN1702">
        <v>0</v>
      </c>
      <c r="CO1702">
        <v>9.6340000000000003</v>
      </c>
      <c r="CP1702">
        <v>4.9489999999999998</v>
      </c>
      <c r="CQ1702">
        <v>3.802</v>
      </c>
      <c r="CR1702">
        <v>0</v>
      </c>
      <c r="CS1702">
        <v>18.385000000000002</v>
      </c>
      <c r="CT1702">
        <v>1212</v>
      </c>
      <c r="CU1702">
        <v>71</v>
      </c>
      <c r="CV1702">
        <v>24</v>
      </c>
      <c r="CW1702">
        <v>0</v>
      </c>
      <c r="CX1702">
        <v>1307</v>
      </c>
      <c r="CY1702">
        <v>0</v>
      </c>
      <c r="CZ1702">
        <v>0</v>
      </c>
      <c r="DA1702">
        <v>0</v>
      </c>
      <c r="DB1702">
        <v>0</v>
      </c>
      <c r="DC1702">
        <v>0</v>
      </c>
    </row>
    <row r="1703" spans="1:107" x14ac:dyDescent="0.45">
      <c r="A1703">
        <v>2024</v>
      </c>
      <c r="B1703">
        <v>5</v>
      </c>
      <c r="C1703" t="s">
        <v>224</v>
      </c>
      <c r="D1703">
        <v>19876</v>
      </c>
      <c r="E1703" t="s">
        <v>470</v>
      </c>
      <c r="F1703" t="s">
        <v>323</v>
      </c>
      <c r="G1703" t="s">
        <v>244</v>
      </c>
      <c r="H1703">
        <v>356.78</v>
      </c>
      <c r="I1703">
        <v>154.32499999999999</v>
      </c>
      <c r="J1703">
        <v>0.121</v>
      </c>
      <c r="K1703" t="s">
        <v>324</v>
      </c>
      <c r="L1703">
        <v>511.226</v>
      </c>
      <c r="M1703">
        <v>48692</v>
      </c>
      <c r="N1703">
        <v>1086</v>
      </c>
      <c r="O1703">
        <v>8</v>
      </c>
      <c r="P1703" t="s">
        <v>324</v>
      </c>
      <c r="Q1703">
        <v>49786</v>
      </c>
      <c r="R1703" t="s">
        <v>324</v>
      </c>
      <c r="S1703" t="s">
        <v>324</v>
      </c>
      <c r="T1703" t="s">
        <v>324</v>
      </c>
      <c r="U1703" t="s">
        <v>324</v>
      </c>
      <c r="V1703">
        <v>0</v>
      </c>
      <c r="W1703" t="s">
        <v>324</v>
      </c>
      <c r="X1703" t="s">
        <v>324</v>
      </c>
      <c r="Y1703" t="s">
        <v>324</v>
      </c>
      <c r="Z1703" t="s">
        <v>324</v>
      </c>
      <c r="AA1703">
        <v>0</v>
      </c>
      <c r="AB1703" t="s">
        <v>324</v>
      </c>
      <c r="AC1703" t="s">
        <v>324</v>
      </c>
      <c r="AD1703" t="s">
        <v>324</v>
      </c>
      <c r="AE1703" t="s">
        <v>324</v>
      </c>
      <c r="AF1703">
        <v>0</v>
      </c>
      <c r="AG1703" t="s">
        <v>324</v>
      </c>
      <c r="AH1703" t="s">
        <v>324</v>
      </c>
      <c r="AI1703" t="s">
        <v>324</v>
      </c>
      <c r="AJ1703" t="s">
        <v>324</v>
      </c>
      <c r="AK1703">
        <v>0</v>
      </c>
      <c r="AL1703" t="s">
        <v>324</v>
      </c>
      <c r="AM1703" t="s">
        <v>324</v>
      </c>
      <c r="AN1703" t="s">
        <v>324</v>
      </c>
      <c r="AO1703" t="s">
        <v>324</v>
      </c>
      <c r="AP1703">
        <v>0</v>
      </c>
      <c r="AQ1703" t="s">
        <v>324</v>
      </c>
      <c r="AR1703" t="s">
        <v>324</v>
      </c>
      <c r="AS1703" t="s">
        <v>324</v>
      </c>
      <c r="AT1703" t="s">
        <v>324</v>
      </c>
      <c r="AU1703">
        <v>0</v>
      </c>
      <c r="AV1703" t="s">
        <v>324</v>
      </c>
      <c r="AW1703" t="s">
        <v>324</v>
      </c>
      <c r="AX1703" t="s">
        <v>324</v>
      </c>
      <c r="AY1703" t="s">
        <v>324</v>
      </c>
      <c r="AZ1703">
        <v>0</v>
      </c>
      <c r="BA1703" t="s">
        <v>324</v>
      </c>
      <c r="BB1703" t="s">
        <v>324</v>
      </c>
      <c r="BC1703" t="s">
        <v>324</v>
      </c>
      <c r="BD1703" t="s">
        <v>324</v>
      </c>
      <c r="BE1703">
        <v>0</v>
      </c>
      <c r="BF1703" t="s">
        <v>324</v>
      </c>
      <c r="BG1703" t="s">
        <v>324</v>
      </c>
      <c r="BH1703" t="s">
        <v>324</v>
      </c>
      <c r="BI1703" t="s">
        <v>324</v>
      </c>
      <c r="BJ1703">
        <v>0</v>
      </c>
      <c r="BK1703">
        <v>7.8E-2</v>
      </c>
      <c r="BL1703">
        <v>0.112</v>
      </c>
      <c r="BM1703" t="s">
        <v>324</v>
      </c>
      <c r="BN1703" t="s">
        <v>324</v>
      </c>
      <c r="BO1703">
        <v>0.19</v>
      </c>
      <c r="BP1703">
        <v>29</v>
      </c>
      <c r="BQ1703">
        <v>10</v>
      </c>
      <c r="BR1703" t="s">
        <v>324</v>
      </c>
      <c r="BS1703" t="s">
        <v>324</v>
      </c>
      <c r="BT1703">
        <v>39</v>
      </c>
      <c r="BU1703" t="s">
        <v>324</v>
      </c>
      <c r="BV1703" t="s">
        <v>324</v>
      </c>
      <c r="BW1703" t="s">
        <v>324</v>
      </c>
      <c r="BX1703" t="s">
        <v>324</v>
      </c>
      <c r="BY1703">
        <v>0</v>
      </c>
      <c r="BZ1703" t="s">
        <v>324</v>
      </c>
      <c r="CA1703" t="s">
        <v>324</v>
      </c>
      <c r="CB1703" t="s">
        <v>324</v>
      </c>
      <c r="CC1703" t="s">
        <v>324</v>
      </c>
      <c r="CD1703">
        <v>0</v>
      </c>
      <c r="CE1703" t="s">
        <v>324</v>
      </c>
      <c r="CF1703" t="s">
        <v>324</v>
      </c>
      <c r="CG1703" t="s">
        <v>324</v>
      </c>
      <c r="CH1703" t="s">
        <v>324</v>
      </c>
      <c r="CI1703">
        <v>0</v>
      </c>
      <c r="CJ1703" t="s">
        <v>324</v>
      </c>
      <c r="CK1703" t="s">
        <v>324</v>
      </c>
      <c r="CL1703" t="s">
        <v>324</v>
      </c>
      <c r="CM1703" t="s">
        <v>324</v>
      </c>
      <c r="CN1703">
        <v>0</v>
      </c>
      <c r="CO1703">
        <v>356.858</v>
      </c>
      <c r="CP1703">
        <v>154.43700000000001</v>
      </c>
      <c r="CQ1703">
        <v>0.121</v>
      </c>
      <c r="CR1703">
        <v>0</v>
      </c>
      <c r="CS1703">
        <v>511.416</v>
      </c>
      <c r="CT1703">
        <v>48721</v>
      </c>
      <c r="CU1703">
        <v>1096</v>
      </c>
      <c r="CV1703">
        <v>8</v>
      </c>
      <c r="CW1703">
        <v>0</v>
      </c>
      <c r="CX1703">
        <v>49825</v>
      </c>
      <c r="CY1703">
        <v>0</v>
      </c>
      <c r="CZ1703">
        <v>0</v>
      </c>
      <c r="DA1703">
        <v>0</v>
      </c>
      <c r="DB1703">
        <v>0</v>
      </c>
      <c r="DC1703">
        <v>0</v>
      </c>
    </row>
    <row r="1704" spans="1:107" x14ac:dyDescent="0.45">
      <c r="A1704">
        <v>2024</v>
      </c>
      <c r="B1704">
        <v>5</v>
      </c>
      <c r="C1704" t="s">
        <v>224</v>
      </c>
      <c r="D1704">
        <v>19882</v>
      </c>
      <c r="E1704" t="s">
        <v>564</v>
      </c>
      <c r="F1704" t="s">
        <v>323</v>
      </c>
      <c r="G1704" t="s">
        <v>244</v>
      </c>
      <c r="H1704">
        <v>0.46899999999999997</v>
      </c>
      <c r="I1704">
        <v>0.14499999999999999</v>
      </c>
      <c r="J1704">
        <v>0</v>
      </c>
      <c r="K1704">
        <v>0</v>
      </c>
      <c r="L1704">
        <v>0.61399999999999999</v>
      </c>
      <c r="M1704">
        <v>84</v>
      </c>
      <c r="N1704">
        <v>5</v>
      </c>
      <c r="O1704">
        <v>0</v>
      </c>
      <c r="P1704">
        <v>0</v>
      </c>
      <c r="Q1704">
        <v>89</v>
      </c>
      <c r="R1704">
        <v>0</v>
      </c>
      <c r="S1704">
        <v>0</v>
      </c>
      <c r="T1704">
        <v>0</v>
      </c>
      <c r="U1704">
        <v>0</v>
      </c>
      <c r="V1704">
        <v>0</v>
      </c>
      <c r="W1704">
        <v>0</v>
      </c>
      <c r="X1704">
        <v>0</v>
      </c>
      <c r="Y1704">
        <v>0</v>
      </c>
      <c r="Z1704">
        <v>0</v>
      </c>
      <c r="AA1704">
        <v>0</v>
      </c>
      <c r="AB1704">
        <v>0</v>
      </c>
      <c r="AC1704">
        <v>0</v>
      </c>
      <c r="AD1704">
        <v>0</v>
      </c>
      <c r="AE1704">
        <v>0</v>
      </c>
      <c r="AF1704">
        <v>0</v>
      </c>
      <c r="AG1704">
        <v>0</v>
      </c>
      <c r="AH1704">
        <v>0</v>
      </c>
      <c r="AI1704">
        <v>0</v>
      </c>
      <c r="AJ1704">
        <v>0</v>
      </c>
      <c r="AK1704">
        <v>0</v>
      </c>
      <c r="AL1704">
        <v>0</v>
      </c>
      <c r="AM1704">
        <v>0</v>
      </c>
      <c r="AN1704">
        <v>0</v>
      </c>
      <c r="AO1704">
        <v>0</v>
      </c>
      <c r="AP1704">
        <v>0</v>
      </c>
      <c r="AQ1704">
        <v>0</v>
      </c>
      <c r="AR1704">
        <v>0</v>
      </c>
      <c r="AS1704">
        <v>0</v>
      </c>
      <c r="AT1704">
        <v>0</v>
      </c>
      <c r="AU1704">
        <v>0</v>
      </c>
      <c r="AV1704">
        <v>0</v>
      </c>
      <c r="AW1704">
        <v>0</v>
      </c>
      <c r="AX1704">
        <v>0</v>
      </c>
      <c r="AY1704">
        <v>0</v>
      </c>
      <c r="AZ1704">
        <v>0</v>
      </c>
      <c r="BA1704">
        <v>0</v>
      </c>
      <c r="BB1704">
        <v>0</v>
      </c>
      <c r="BC1704">
        <v>0</v>
      </c>
      <c r="BD1704">
        <v>0</v>
      </c>
      <c r="BE1704">
        <v>0</v>
      </c>
      <c r="BF1704">
        <v>0</v>
      </c>
      <c r="BG1704">
        <v>0</v>
      </c>
      <c r="BH1704">
        <v>0</v>
      </c>
      <c r="BI1704">
        <v>0</v>
      </c>
      <c r="BJ1704">
        <v>0</v>
      </c>
      <c r="BK1704">
        <v>0</v>
      </c>
      <c r="BL1704">
        <v>0</v>
      </c>
      <c r="BM1704">
        <v>0</v>
      </c>
      <c r="BN1704">
        <v>0</v>
      </c>
      <c r="BO1704">
        <v>0</v>
      </c>
      <c r="BP1704">
        <v>0</v>
      </c>
      <c r="BQ1704">
        <v>0</v>
      </c>
      <c r="BR1704">
        <v>0</v>
      </c>
      <c r="BS1704">
        <v>0</v>
      </c>
      <c r="BT1704">
        <v>0</v>
      </c>
      <c r="BU1704">
        <v>0</v>
      </c>
      <c r="BV1704">
        <v>0</v>
      </c>
      <c r="BW1704">
        <v>0</v>
      </c>
      <c r="BX1704">
        <v>0</v>
      </c>
      <c r="BY1704">
        <v>0</v>
      </c>
      <c r="BZ1704">
        <v>0</v>
      </c>
      <c r="CA1704">
        <v>0</v>
      </c>
      <c r="CB1704">
        <v>0</v>
      </c>
      <c r="CC1704">
        <v>0</v>
      </c>
      <c r="CD1704">
        <v>0</v>
      </c>
      <c r="CE1704">
        <v>0</v>
      </c>
      <c r="CF1704">
        <v>0</v>
      </c>
      <c r="CG1704">
        <v>0</v>
      </c>
      <c r="CH1704">
        <v>0</v>
      </c>
      <c r="CI1704">
        <v>0</v>
      </c>
      <c r="CJ1704">
        <v>0</v>
      </c>
      <c r="CK1704">
        <v>0</v>
      </c>
      <c r="CL1704">
        <v>0</v>
      </c>
      <c r="CM1704">
        <v>0</v>
      </c>
      <c r="CN1704">
        <v>0</v>
      </c>
      <c r="CO1704">
        <v>0.46899999999999997</v>
      </c>
      <c r="CP1704">
        <v>0.14499999999999999</v>
      </c>
      <c r="CQ1704" t="s">
        <v>179</v>
      </c>
      <c r="CR1704">
        <v>0</v>
      </c>
      <c r="CS1704">
        <v>0.61399999999999999</v>
      </c>
      <c r="CT1704">
        <v>84</v>
      </c>
      <c r="CU1704">
        <v>5</v>
      </c>
      <c r="CV1704">
        <v>0</v>
      </c>
      <c r="CW1704">
        <v>0</v>
      </c>
      <c r="CX1704">
        <v>89</v>
      </c>
      <c r="CY1704">
        <v>0</v>
      </c>
      <c r="CZ1704">
        <v>0</v>
      </c>
      <c r="DA1704">
        <v>0</v>
      </c>
      <c r="DB1704">
        <v>0</v>
      </c>
      <c r="DC1704">
        <v>0</v>
      </c>
    </row>
    <row r="1705" spans="1:107" x14ac:dyDescent="0.45">
      <c r="A1705">
        <v>2024</v>
      </c>
      <c r="B1705">
        <v>5</v>
      </c>
      <c r="C1705" t="s">
        <v>224</v>
      </c>
      <c r="D1705">
        <v>40228</v>
      </c>
      <c r="E1705" t="s">
        <v>565</v>
      </c>
      <c r="F1705" t="s">
        <v>323</v>
      </c>
      <c r="G1705" t="s">
        <v>244</v>
      </c>
      <c r="H1705">
        <v>24.393999999999998</v>
      </c>
      <c r="I1705">
        <v>6.202</v>
      </c>
      <c r="J1705" t="s">
        <v>324</v>
      </c>
      <c r="K1705" t="s">
        <v>324</v>
      </c>
      <c r="L1705">
        <v>30.596</v>
      </c>
      <c r="M1705">
        <v>3139</v>
      </c>
      <c r="N1705">
        <v>91</v>
      </c>
      <c r="O1705" t="s">
        <v>324</v>
      </c>
      <c r="P1705" t="s">
        <v>324</v>
      </c>
      <c r="Q1705">
        <v>3230</v>
      </c>
      <c r="R1705" t="s">
        <v>324</v>
      </c>
      <c r="S1705" t="s">
        <v>324</v>
      </c>
      <c r="T1705" t="s">
        <v>324</v>
      </c>
      <c r="U1705" t="s">
        <v>324</v>
      </c>
      <c r="V1705">
        <v>0</v>
      </c>
      <c r="W1705" t="s">
        <v>324</v>
      </c>
      <c r="X1705" t="s">
        <v>324</v>
      </c>
      <c r="Y1705" t="s">
        <v>324</v>
      </c>
      <c r="Z1705" t="s">
        <v>324</v>
      </c>
      <c r="AA1705">
        <v>0</v>
      </c>
      <c r="AB1705" t="s">
        <v>324</v>
      </c>
      <c r="AC1705" t="s">
        <v>324</v>
      </c>
      <c r="AD1705" t="s">
        <v>324</v>
      </c>
      <c r="AE1705" t="s">
        <v>324</v>
      </c>
      <c r="AF1705">
        <v>0</v>
      </c>
      <c r="AG1705" t="s">
        <v>324</v>
      </c>
      <c r="AH1705" t="s">
        <v>324</v>
      </c>
      <c r="AI1705" t="s">
        <v>324</v>
      </c>
      <c r="AJ1705" t="s">
        <v>324</v>
      </c>
      <c r="AK1705">
        <v>0</v>
      </c>
      <c r="AL1705" t="s">
        <v>324</v>
      </c>
      <c r="AM1705" t="s">
        <v>324</v>
      </c>
      <c r="AN1705" t="s">
        <v>324</v>
      </c>
      <c r="AO1705" t="s">
        <v>324</v>
      </c>
      <c r="AP1705">
        <v>0</v>
      </c>
      <c r="AQ1705" t="s">
        <v>324</v>
      </c>
      <c r="AR1705" t="s">
        <v>324</v>
      </c>
      <c r="AS1705" t="s">
        <v>324</v>
      </c>
      <c r="AT1705" t="s">
        <v>324</v>
      </c>
      <c r="AU1705">
        <v>0</v>
      </c>
      <c r="AV1705" t="s">
        <v>324</v>
      </c>
      <c r="AW1705" t="s">
        <v>324</v>
      </c>
      <c r="AX1705" t="s">
        <v>324</v>
      </c>
      <c r="AY1705" t="s">
        <v>324</v>
      </c>
      <c r="AZ1705">
        <v>0</v>
      </c>
      <c r="BA1705" t="s">
        <v>324</v>
      </c>
      <c r="BB1705" t="s">
        <v>324</v>
      </c>
      <c r="BC1705" t="s">
        <v>324</v>
      </c>
      <c r="BD1705" t="s">
        <v>324</v>
      </c>
      <c r="BE1705">
        <v>0</v>
      </c>
      <c r="BF1705" t="s">
        <v>324</v>
      </c>
      <c r="BG1705" t="s">
        <v>324</v>
      </c>
      <c r="BH1705" t="s">
        <v>324</v>
      </c>
      <c r="BI1705" t="s">
        <v>324</v>
      </c>
      <c r="BJ1705">
        <v>0</v>
      </c>
      <c r="BK1705">
        <v>2.1999999999999999E-2</v>
      </c>
      <c r="BL1705" t="s">
        <v>324</v>
      </c>
      <c r="BM1705" t="s">
        <v>324</v>
      </c>
      <c r="BN1705" t="s">
        <v>324</v>
      </c>
      <c r="BO1705">
        <v>2.1999999999999999E-2</v>
      </c>
      <c r="BP1705">
        <v>6</v>
      </c>
      <c r="BQ1705" t="s">
        <v>324</v>
      </c>
      <c r="BR1705" t="s">
        <v>324</v>
      </c>
      <c r="BS1705" t="s">
        <v>324</v>
      </c>
      <c r="BT1705">
        <v>6</v>
      </c>
      <c r="BU1705" t="s">
        <v>324</v>
      </c>
      <c r="BV1705" t="s">
        <v>324</v>
      </c>
      <c r="BW1705" t="s">
        <v>324</v>
      </c>
      <c r="BX1705" t="s">
        <v>324</v>
      </c>
      <c r="BY1705">
        <v>0</v>
      </c>
      <c r="BZ1705" t="s">
        <v>324</v>
      </c>
      <c r="CA1705">
        <v>0.83899999999999997</v>
      </c>
      <c r="CB1705" t="s">
        <v>324</v>
      </c>
      <c r="CC1705" t="s">
        <v>324</v>
      </c>
      <c r="CD1705">
        <v>0.83899999999999997</v>
      </c>
      <c r="CE1705" t="s">
        <v>324</v>
      </c>
      <c r="CF1705">
        <v>1</v>
      </c>
      <c r="CG1705" t="s">
        <v>324</v>
      </c>
      <c r="CH1705" t="s">
        <v>324</v>
      </c>
      <c r="CI1705">
        <v>1</v>
      </c>
      <c r="CJ1705" t="s">
        <v>324</v>
      </c>
      <c r="CK1705" t="s">
        <v>324</v>
      </c>
      <c r="CL1705" t="s">
        <v>324</v>
      </c>
      <c r="CM1705" t="s">
        <v>324</v>
      </c>
      <c r="CN1705">
        <v>0</v>
      </c>
      <c r="CO1705">
        <v>24.416</v>
      </c>
      <c r="CP1705">
        <v>7.0410000000000004</v>
      </c>
      <c r="CQ1705" t="s">
        <v>179</v>
      </c>
      <c r="CR1705">
        <v>0</v>
      </c>
      <c r="CS1705">
        <v>31.457000000000001</v>
      </c>
      <c r="CT1705">
        <v>3145</v>
      </c>
      <c r="CU1705">
        <v>92</v>
      </c>
      <c r="CV1705">
        <v>0</v>
      </c>
      <c r="CW1705">
        <v>0</v>
      </c>
      <c r="CX1705">
        <v>3237</v>
      </c>
      <c r="CY1705">
        <v>0</v>
      </c>
      <c r="CZ1705">
        <v>0</v>
      </c>
      <c r="DA1705">
        <v>0</v>
      </c>
      <c r="DB1705">
        <v>0</v>
      </c>
      <c r="DC1705">
        <v>0</v>
      </c>
    </row>
    <row r="1706" spans="1:107" x14ac:dyDescent="0.45">
      <c r="A1706">
        <v>2024</v>
      </c>
      <c r="B1706">
        <v>5</v>
      </c>
      <c r="C1706" t="s">
        <v>224</v>
      </c>
      <c r="D1706">
        <v>99999</v>
      </c>
      <c r="E1706" t="s">
        <v>329</v>
      </c>
      <c r="F1706" t="s">
        <v>323</v>
      </c>
      <c r="H1706">
        <v>39.811</v>
      </c>
      <c r="I1706">
        <v>4.1989999999999998</v>
      </c>
      <c r="J1706">
        <v>1.4999999999999999E-2</v>
      </c>
      <c r="K1706">
        <v>0</v>
      </c>
      <c r="L1706">
        <v>44.024999999999999</v>
      </c>
      <c r="M1706" t="s">
        <v>324</v>
      </c>
      <c r="N1706" t="s">
        <v>324</v>
      </c>
      <c r="O1706" t="s">
        <v>324</v>
      </c>
      <c r="P1706" t="s">
        <v>324</v>
      </c>
      <c r="Q1706" t="s">
        <v>324</v>
      </c>
      <c r="R1706" t="s">
        <v>324</v>
      </c>
      <c r="S1706" t="s">
        <v>324</v>
      </c>
      <c r="T1706" t="s">
        <v>324</v>
      </c>
      <c r="U1706" t="s">
        <v>324</v>
      </c>
      <c r="V1706">
        <v>0</v>
      </c>
      <c r="W1706" t="s">
        <v>324</v>
      </c>
      <c r="X1706" t="s">
        <v>324</v>
      </c>
      <c r="Y1706" t="s">
        <v>324</v>
      </c>
      <c r="Z1706" t="s">
        <v>324</v>
      </c>
      <c r="AA1706" t="s">
        <v>324</v>
      </c>
      <c r="AB1706" t="s">
        <v>324</v>
      </c>
      <c r="AC1706" t="s">
        <v>324</v>
      </c>
      <c r="AD1706" t="s">
        <v>324</v>
      </c>
      <c r="AE1706" t="s">
        <v>324</v>
      </c>
      <c r="AF1706" t="s">
        <v>324</v>
      </c>
      <c r="AG1706">
        <v>-0.02</v>
      </c>
      <c r="AH1706" t="s">
        <v>324</v>
      </c>
      <c r="AI1706" t="s">
        <v>324</v>
      </c>
      <c r="AJ1706" t="s">
        <v>324</v>
      </c>
      <c r="AK1706">
        <v>-0.02</v>
      </c>
      <c r="AL1706" t="s">
        <v>324</v>
      </c>
      <c r="AM1706" t="s">
        <v>324</v>
      </c>
      <c r="AN1706" t="s">
        <v>324</v>
      </c>
      <c r="AO1706" t="s">
        <v>324</v>
      </c>
      <c r="AP1706" t="s">
        <v>324</v>
      </c>
      <c r="AQ1706" t="s">
        <v>324</v>
      </c>
      <c r="AR1706" t="s">
        <v>324</v>
      </c>
      <c r="AS1706" t="s">
        <v>324</v>
      </c>
      <c r="AT1706" t="s">
        <v>324</v>
      </c>
      <c r="AU1706" t="s">
        <v>324</v>
      </c>
      <c r="AV1706" t="s">
        <v>324</v>
      </c>
      <c r="AW1706" t="s">
        <v>324</v>
      </c>
      <c r="AX1706" t="s">
        <v>324</v>
      </c>
      <c r="AY1706" t="s">
        <v>324</v>
      </c>
      <c r="AZ1706">
        <v>0</v>
      </c>
      <c r="BA1706" t="s">
        <v>324</v>
      </c>
      <c r="BB1706" t="s">
        <v>324</v>
      </c>
      <c r="BC1706" t="s">
        <v>324</v>
      </c>
      <c r="BD1706" t="s">
        <v>324</v>
      </c>
      <c r="BE1706" t="s">
        <v>324</v>
      </c>
      <c r="BF1706" t="s">
        <v>324</v>
      </c>
      <c r="BG1706" t="s">
        <v>324</v>
      </c>
      <c r="BH1706" t="s">
        <v>324</v>
      </c>
      <c r="BI1706" t="s">
        <v>324</v>
      </c>
      <c r="BJ1706" t="s">
        <v>324</v>
      </c>
      <c r="BK1706" t="s">
        <v>324</v>
      </c>
      <c r="BL1706" t="s">
        <v>324</v>
      </c>
      <c r="BM1706" t="s">
        <v>324</v>
      </c>
      <c r="BN1706" t="s">
        <v>324</v>
      </c>
      <c r="BO1706" t="s">
        <v>324</v>
      </c>
      <c r="BP1706" t="s">
        <v>324</v>
      </c>
      <c r="BQ1706" t="s">
        <v>324</v>
      </c>
      <c r="BR1706" t="s">
        <v>324</v>
      </c>
      <c r="BS1706" t="s">
        <v>324</v>
      </c>
      <c r="BT1706" t="s">
        <v>324</v>
      </c>
      <c r="BU1706" t="s">
        <v>324</v>
      </c>
      <c r="BV1706" t="s">
        <v>324</v>
      </c>
      <c r="BW1706" t="s">
        <v>324</v>
      </c>
      <c r="BX1706" t="s">
        <v>324</v>
      </c>
      <c r="BY1706" t="s">
        <v>324</v>
      </c>
      <c r="BZ1706" t="s">
        <v>324</v>
      </c>
      <c r="CA1706" t="s">
        <v>324</v>
      </c>
      <c r="CB1706" t="s">
        <v>324</v>
      </c>
      <c r="CC1706" t="s">
        <v>324</v>
      </c>
      <c r="CD1706" t="s">
        <v>324</v>
      </c>
      <c r="CE1706" t="s">
        <v>324</v>
      </c>
      <c r="CF1706" t="s">
        <v>324</v>
      </c>
      <c r="CG1706" t="s">
        <v>324</v>
      </c>
      <c r="CH1706" t="s">
        <v>324</v>
      </c>
      <c r="CI1706" t="s">
        <v>324</v>
      </c>
      <c r="CJ1706" t="s">
        <v>324</v>
      </c>
      <c r="CK1706" t="s">
        <v>324</v>
      </c>
      <c r="CL1706" t="s">
        <v>324</v>
      </c>
      <c r="CM1706" t="s">
        <v>324</v>
      </c>
      <c r="CN1706" t="s">
        <v>324</v>
      </c>
      <c r="CO1706">
        <v>39.811</v>
      </c>
      <c r="CP1706">
        <v>4.1989999999999998</v>
      </c>
      <c r="CQ1706">
        <v>1.4999999999999999E-2</v>
      </c>
      <c r="CR1706">
        <v>0</v>
      </c>
      <c r="CS1706">
        <v>44.024999999999999</v>
      </c>
      <c r="CT1706" t="s">
        <v>324</v>
      </c>
      <c r="CU1706" t="s">
        <v>324</v>
      </c>
      <c r="CV1706" t="s">
        <v>324</v>
      </c>
      <c r="CW1706" t="s">
        <v>324</v>
      </c>
      <c r="CX1706" t="s">
        <v>324</v>
      </c>
      <c r="CY1706" t="s">
        <v>324</v>
      </c>
      <c r="CZ1706" t="s">
        <v>324</v>
      </c>
      <c r="DA1706" t="s">
        <v>324</v>
      </c>
      <c r="DB1706" t="s">
        <v>324</v>
      </c>
      <c r="DC1706" t="s">
        <v>324</v>
      </c>
    </row>
    <row r="1707" spans="1:107" x14ac:dyDescent="0.45">
      <c r="A1707">
        <v>2024</v>
      </c>
      <c r="B1707">
        <v>5</v>
      </c>
      <c r="C1707" t="s">
        <v>221</v>
      </c>
      <c r="D1707">
        <v>2548</v>
      </c>
      <c r="E1707" t="s">
        <v>566</v>
      </c>
      <c r="F1707" t="s">
        <v>323</v>
      </c>
      <c r="G1707" t="s">
        <v>244</v>
      </c>
      <c r="H1707">
        <v>1.7350000000000001</v>
      </c>
      <c r="I1707">
        <v>0.42599999999999999</v>
      </c>
      <c r="J1707">
        <v>3.7999999999999999E-2</v>
      </c>
      <c r="K1707">
        <v>0</v>
      </c>
      <c r="L1707">
        <v>2.1989999999999998</v>
      </c>
      <c r="M1707">
        <v>319</v>
      </c>
      <c r="N1707">
        <v>23</v>
      </c>
      <c r="O1707">
        <v>1</v>
      </c>
      <c r="P1707">
        <v>0</v>
      </c>
      <c r="Q1707">
        <v>343</v>
      </c>
      <c r="R1707">
        <v>0.17499999999999999</v>
      </c>
      <c r="S1707">
        <v>3.581</v>
      </c>
      <c r="T1707">
        <v>0</v>
      </c>
      <c r="U1707">
        <v>0</v>
      </c>
      <c r="V1707">
        <v>3.7559999999999998</v>
      </c>
      <c r="W1707">
        <v>69</v>
      </c>
      <c r="X1707">
        <v>87</v>
      </c>
      <c r="Y1707">
        <v>0</v>
      </c>
      <c r="Z1707">
        <v>0</v>
      </c>
      <c r="AA1707">
        <v>156</v>
      </c>
      <c r="AB1707">
        <v>144.828</v>
      </c>
      <c r="AC1707">
        <v>504.541</v>
      </c>
      <c r="AD1707">
        <v>0</v>
      </c>
      <c r="AE1707">
        <v>0</v>
      </c>
      <c r="AF1707">
        <v>649.36900000000003</v>
      </c>
      <c r="AG1707" t="s">
        <v>324</v>
      </c>
      <c r="AH1707" t="s">
        <v>324</v>
      </c>
      <c r="AI1707" t="s">
        <v>324</v>
      </c>
      <c r="AJ1707" t="s">
        <v>324</v>
      </c>
      <c r="AK1707">
        <v>0</v>
      </c>
      <c r="AL1707" t="s">
        <v>324</v>
      </c>
      <c r="AM1707" t="s">
        <v>324</v>
      </c>
      <c r="AN1707" t="s">
        <v>324</v>
      </c>
      <c r="AO1707" t="s">
        <v>324</v>
      </c>
      <c r="AP1707">
        <v>0</v>
      </c>
      <c r="AQ1707" t="s">
        <v>324</v>
      </c>
      <c r="AR1707" t="s">
        <v>324</v>
      </c>
      <c r="AS1707" t="s">
        <v>324</v>
      </c>
      <c r="AT1707" t="s">
        <v>324</v>
      </c>
      <c r="AU1707">
        <v>0</v>
      </c>
      <c r="AV1707" t="s">
        <v>324</v>
      </c>
      <c r="AW1707" t="s">
        <v>324</v>
      </c>
      <c r="AX1707" t="s">
        <v>324</v>
      </c>
      <c r="AY1707" t="s">
        <v>324</v>
      </c>
      <c r="AZ1707">
        <v>0</v>
      </c>
      <c r="BA1707" t="s">
        <v>324</v>
      </c>
      <c r="BB1707" t="s">
        <v>324</v>
      </c>
      <c r="BC1707" t="s">
        <v>324</v>
      </c>
      <c r="BD1707" t="s">
        <v>324</v>
      </c>
      <c r="BE1707">
        <v>0</v>
      </c>
      <c r="BF1707" t="s">
        <v>324</v>
      </c>
      <c r="BG1707" t="s">
        <v>324</v>
      </c>
      <c r="BH1707" t="s">
        <v>324</v>
      </c>
      <c r="BI1707" t="s">
        <v>324</v>
      </c>
      <c r="BJ1707">
        <v>0</v>
      </c>
      <c r="BK1707">
        <v>0</v>
      </c>
      <c r="BL1707">
        <v>0.01</v>
      </c>
      <c r="BM1707">
        <v>0</v>
      </c>
      <c r="BN1707">
        <v>0</v>
      </c>
      <c r="BO1707">
        <v>0.01</v>
      </c>
      <c r="BP1707">
        <v>0</v>
      </c>
      <c r="BQ1707">
        <v>1</v>
      </c>
      <c r="BR1707">
        <v>0</v>
      </c>
      <c r="BS1707">
        <v>0</v>
      </c>
      <c r="BT1707">
        <v>1</v>
      </c>
      <c r="BU1707" t="s">
        <v>324</v>
      </c>
      <c r="BV1707" t="s">
        <v>324</v>
      </c>
      <c r="BW1707" t="s">
        <v>324</v>
      </c>
      <c r="BX1707" t="s">
        <v>324</v>
      </c>
      <c r="BY1707">
        <v>0</v>
      </c>
      <c r="BZ1707" t="s">
        <v>324</v>
      </c>
      <c r="CA1707" t="s">
        <v>324</v>
      </c>
      <c r="CB1707" t="s">
        <v>324</v>
      </c>
      <c r="CC1707" t="s">
        <v>324</v>
      </c>
      <c r="CD1707">
        <v>0</v>
      </c>
      <c r="CE1707" t="s">
        <v>324</v>
      </c>
      <c r="CF1707" t="s">
        <v>324</v>
      </c>
      <c r="CG1707" t="s">
        <v>324</v>
      </c>
      <c r="CH1707" t="s">
        <v>324</v>
      </c>
      <c r="CI1707">
        <v>0</v>
      </c>
      <c r="CJ1707" t="s">
        <v>324</v>
      </c>
      <c r="CK1707" t="s">
        <v>324</v>
      </c>
      <c r="CL1707" t="s">
        <v>324</v>
      </c>
      <c r="CM1707" t="s">
        <v>324</v>
      </c>
      <c r="CN1707">
        <v>0</v>
      </c>
      <c r="CO1707">
        <v>1.91</v>
      </c>
      <c r="CP1707">
        <v>4.0170000000000003</v>
      </c>
      <c r="CQ1707">
        <v>3.7999999999999999E-2</v>
      </c>
      <c r="CR1707">
        <v>0</v>
      </c>
      <c r="CS1707">
        <v>5.9649999999999999</v>
      </c>
      <c r="CT1707">
        <v>388</v>
      </c>
      <c r="CU1707">
        <v>111</v>
      </c>
      <c r="CV1707">
        <v>1</v>
      </c>
      <c r="CW1707">
        <v>0</v>
      </c>
      <c r="CX1707">
        <v>500</v>
      </c>
      <c r="CY1707">
        <v>144.828</v>
      </c>
      <c r="CZ1707">
        <v>504.541</v>
      </c>
      <c r="DA1707">
        <v>0</v>
      </c>
      <c r="DB1707">
        <v>0</v>
      </c>
      <c r="DC1707">
        <v>649.36900000000003</v>
      </c>
    </row>
    <row r="1708" spans="1:107" x14ac:dyDescent="0.45">
      <c r="A1708">
        <v>2024</v>
      </c>
      <c r="B1708">
        <v>5</v>
      </c>
      <c r="C1708" t="s">
        <v>221</v>
      </c>
      <c r="D1708">
        <v>7601</v>
      </c>
      <c r="E1708" t="s">
        <v>567</v>
      </c>
      <c r="F1708" t="s">
        <v>323</v>
      </c>
      <c r="G1708" t="s">
        <v>244</v>
      </c>
      <c r="H1708">
        <v>75.986999999999995</v>
      </c>
      <c r="I1708">
        <v>55.418999999999997</v>
      </c>
      <c r="J1708">
        <v>0.19700000000000001</v>
      </c>
      <c r="K1708">
        <v>0</v>
      </c>
      <c r="L1708">
        <v>131.60300000000001</v>
      </c>
      <c r="M1708">
        <v>6250</v>
      </c>
      <c r="N1708">
        <v>554</v>
      </c>
      <c r="O1708">
        <v>4</v>
      </c>
      <c r="P1708">
        <v>0</v>
      </c>
      <c r="Q1708">
        <v>6808</v>
      </c>
      <c r="R1708" t="s">
        <v>324</v>
      </c>
      <c r="S1708" t="s">
        <v>324</v>
      </c>
      <c r="T1708" t="s">
        <v>324</v>
      </c>
      <c r="U1708" t="s">
        <v>324</v>
      </c>
      <c r="V1708">
        <v>0</v>
      </c>
      <c r="W1708" t="s">
        <v>324</v>
      </c>
      <c r="X1708" t="s">
        <v>324</v>
      </c>
      <c r="Y1708" t="s">
        <v>324</v>
      </c>
      <c r="Z1708" t="s">
        <v>324</v>
      </c>
      <c r="AA1708">
        <v>0</v>
      </c>
      <c r="AB1708" t="s">
        <v>324</v>
      </c>
      <c r="AC1708" t="s">
        <v>324</v>
      </c>
      <c r="AD1708" t="s">
        <v>324</v>
      </c>
      <c r="AE1708" t="s">
        <v>324</v>
      </c>
      <c r="AF1708">
        <v>0</v>
      </c>
      <c r="AG1708" t="s">
        <v>324</v>
      </c>
      <c r="AH1708" t="s">
        <v>324</v>
      </c>
      <c r="AI1708" t="s">
        <v>324</v>
      </c>
      <c r="AJ1708" t="s">
        <v>324</v>
      </c>
      <c r="AK1708">
        <v>0</v>
      </c>
      <c r="AL1708" t="s">
        <v>324</v>
      </c>
      <c r="AM1708" t="s">
        <v>324</v>
      </c>
      <c r="AN1708" t="s">
        <v>324</v>
      </c>
      <c r="AO1708" t="s">
        <v>324</v>
      </c>
      <c r="AP1708">
        <v>0</v>
      </c>
      <c r="AQ1708" t="s">
        <v>324</v>
      </c>
      <c r="AR1708" t="s">
        <v>324</v>
      </c>
      <c r="AS1708" t="s">
        <v>324</v>
      </c>
      <c r="AT1708" t="s">
        <v>324</v>
      </c>
      <c r="AU1708">
        <v>0</v>
      </c>
      <c r="AV1708" t="s">
        <v>324</v>
      </c>
      <c r="AW1708" t="s">
        <v>324</v>
      </c>
      <c r="AX1708" t="s">
        <v>324</v>
      </c>
      <c r="AY1708" t="s">
        <v>324</v>
      </c>
      <c r="AZ1708">
        <v>0</v>
      </c>
      <c r="BA1708" t="s">
        <v>324</v>
      </c>
      <c r="BB1708" t="s">
        <v>324</v>
      </c>
      <c r="BC1708" t="s">
        <v>324</v>
      </c>
      <c r="BD1708" t="s">
        <v>324</v>
      </c>
      <c r="BE1708">
        <v>0</v>
      </c>
      <c r="BF1708" t="s">
        <v>324</v>
      </c>
      <c r="BG1708" t="s">
        <v>324</v>
      </c>
      <c r="BH1708" t="s">
        <v>324</v>
      </c>
      <c r="BI1708" t="s">
        <v>324</v>
      </c>
      <c r="BJ1708">
        <v>0</v>
      </c>
      <c r="BK1708">
        <v>0.192</v>
      </c>
      <c r="BL1708" t="s">
        <v>324</v>
      </c>
      <c r="BM1708" t="s">
        <v>324</v>
      </c>
      <c r="BN1708" t="s">
        <v>324</v>
      </c>
      <c r="BO1708">
        <v>0.192</v>
      </c>
      <c r="BP1708">
        <v>14</v>
      </c>
      <c r="BQ1708" t="s">
        <v>324</v>
      </c>
      <c r="BR1708" t="s">
        <v>324</v>
      </c>
      <c r="BS1708" t="s">
        <v>324</v>
      </c>
      <c r="BT1708">
        <v>14</v>
      </c>
      <c r="BU1708" t="s">
        <v>324</v>
      </c>
      <c r="BV1708" t="s">
        <v>324</v>
      </c>
      <c r="BW1708" t="s">
        <v>324</v>
      </c>
      <c r="BX1708" t="s">
        <v>324</v>
      </c>
      <c r="BY1708">
        <v>0</v>
      </c>
      <c r="BZ1708">
        <v>0.91600000000000004</v>
      </c>
      <c r="CA1708">
        <v>0.22</v>
      </c>
      <c r="CB1708" t="s">
        <v>324</v>
      </c>
      <c r="CC1708" t="s">
        <v>324</v>
      </c>
      <c r="CD1708">
        <v>1.1359999999999999</v>
      </c>
      <c r="CE1708">
        <v>55</v>
      </c>
      <c r="CF1708">
        <v>2</v>
      </c>
      <c r="CG1708" t="s">
        <v>324</v>
      </c>
      <c r="CH1708" t="s">
        <v>324</v>
      </c>
      <c r="CI1708">
        <v>57</v>
      </c>
      <c r="CJ1708" t="s">
        <v>324</v>
      </c>
      <c r="CK1708" t="s">
        <v>324</v>
      </c>
      <c r="CL1708" t="s">
        <v>324</v>
      </c>
      <c r="CM1708" t="s">
        <v>324</v>
      </c>
      <c r="CN1708">
        <v>0</v>
      </c>
      <c r="CO1708">
        <v>77.094999999999999</v>
      </c>
      <c r="CP1708">
        <v>55.639000000000003</v>
      </c>
      <c r="CQ1708">
        <v>0.19700000000000001</v>
      </c>
      <c r="CR1708">
        <v>0</v>
      </c>
      <c r="CS1708">
        <v>132.93100000000001</v>
      </c>
      <c r="CT1708">
        <v>6319</v>
      </c>
      <c r="CU1708">
        <v>556</v>
      </c>
      <c r="CV1708">
        <v>4</v>
      </c>
      <c r="CW1708">
        <v>0</v>
      </c>
      <c r="CX1708">
        <v>6879</v>
      </c>
      <c r="CY1708">
        <v>0</v>
      </c>
      <c r="CZ1708">
        <v>0</v>
      </c>
      <c r="DA1708">
        <v>0</v>
      </c>
      <c r="DB1708">
        <v>0</v>
      </c>
      <c r="DC1708">
        <v>0</v>
      </c>
    </row>
    <row r="1709" spans="1:107" x14ac:dyDescent="0.45">
      <c r="A1709">
        <v>2024</v>
      </c>
      <c r="B1709">
        <v>5</v>
      </c>
      <c r="C1709" t="s">
        <v>221</v>
      </c>
      <c r="D1709">
        <v>19791</v>
      </c>
      <c r="E1709" t="s">
        <v>568</v>
      </c>
      <c r="F1709" t="s">
        <v>323</v>
      </c>
      <c r="G1709" t="s">
        <v>244</v>
      </c>
      <c r="H1709">
        <v>20.04</v>
      </c>
      <c r="I1709">
        <v>1.6339999999999999</v>
      </c>
      <c r="J1709">
        <v>0</v>
      </c>
      <c r="K1709">
        <v>0</v>
      </c>
      <c r="L1709">
        <v>21.673999999999999</v>
      </c>
      <c r="M1709">
        <v>2465</v>
      </c>
      <c r="N1709">
        <v>28</v>
      </c>
      <c r="O1709">
        <v>0</v>
      </c>
      <c r="P1709">
        <v>0</v>
      </c>
      <c r="Q1709">
        <v>2493</v>
      </c>
      <c r="R1709">
        <v>1.6659999999999999</v>
      </c>
      <c r="S1709">
        <v>7.7560000000000002</v>
      </c>
      <c r="T1709">
        <v>0</v>
      </c>
      <c r="U1709">
        <v>0</v>
      </c>
      <c r="V1709">
        <v>9.4220000000000006</v>
      </c>
      <c r="W1709">
        <v>108</v>
      </c>
      <c r="X1709">
        <v>52</v>
      </c>
      <c r="Y1709">
        <v>0</v>
      </c>
      <c r="Z1709">
        <v>0</v>
      </c>
      <c r="AA1709">
        <v>160</v>
      </c>
      <c r="AB1709" t="s">
        <v>324</v>
      </c>
      <c r="AC1709" t="s">
        <v>324</v>
      </c>
      <c r="AD1709" t="s">
        <v>324</v>
      </c>
      <c r="AE1709" t="s">
        <v>324</v>
      </c>
      <c r="AF1709">
        <v>0</v>
      </c>
      <c r="AG1709" t="s">
        <v>324</v>
      </c>
      <c r="AH1709" t="s">
        <v>324</v>
      </c>
      <c r="AI1709" t="s">
        <v>324</v>
      </c>
      <c r="AJ1709" t="s">
        <v>324</v>
      </c>
      <c r="AK1709">
        <v>0</v>
      </c>
      <c r="AL1709" t="s">
        <v>324</v>
      </c>
      <c r="AM1709" t="s">
        <v>324</v>
      </c>
      <c r="AN1709" t="s">
        <v>324</v>
      </c>
      <c r="AO1709" t="s">
        <v>324</v>
      </c>
      <c r="AP1709">
        <v>0</v>
      </c>
      <c r="AQ1709" t="s">
        <v>324</v>
      </c>
      <c r="AR1709" t="s">
        <v>324</v>
      </c>
      <c r="AS1709" t="s">
        <v>324</v>
      </c>
      <c r="AT1709" t="s">
        <v>324</v>
      </c>
      <c r="AU1709">
        <v>0</v>
      </c>
      <c r="AV1709" t="s">
        <v>324</v>
      </c>
      <c r="AW1709" t="s">
        <v>324</v>
      </c>
      <c r="AX1709" t="s">
        <v>324</v>
      </c>
      <c r="AY1709" t="s">
        <v>324</v>
      </c>
      <c r="AZ1709">
        <v>0</v>
      </c>
      <c r="BA1709" t="s">
        <v>324</v>
      </c>
      <c r="BB1709" t="s">
        <v>324</v>
      </c>
      <c r="BC1709" t="s">
        <v>324</v>
      </c>
      <c r="BD1709" t="s">
        <v>324</v>
      </c>
      <c r="BE1709">
        <v>0</v>
      </c>
      <c r="BF1709" t="s">
        <v>324</v>
      </c>
      <c r="BG1709" t="s">
        <v>324</v>
      </c>
      <c r="BH1709" t="s">
        <v>324</v>
      </c>
      <c r="BI1709" t="s">
        <v>324</v>
      </c>
      <c r="BJ1709">
        <v>0</v>
      </c>
      <c r="BK1709">
        <v>0.159</v>
      </c>
      <c r="BL1709">
        <v>7.0999999999999994E-2</v>
      </c>
      <c r="BM1709">
        <v>0</v>
      </c>
      <c r="BN1709">
        <v>0</v>
      </c>
      <c r="BO1709">
        <v>0.23</v>
      </c>
      <c r="BP1709">
        <v>29</v>
      </c>
      <c r="BQ1709">
        <v>5</v>
      </c>
      <c r="BR1709">
        <v>0</v>
      </c>
      <c r="BS1709">
        <v>0</v>
      </c>
      <c r="BT1709">
        <v>34</v>
      </c>
      <c r="BU1709" t="s">
        <v>324</v>
      </c>
      <c r="BV1709">
        <v>0</v>
      </c>
      <c r="BW1709" t="s">
        <v>324</v>
      </c>
      <c r="BX1709" t="s">
        <v>324</v>
      </c>
      <c r="BY1709">
        <v>0</v>
      </c>
      <c r="BZ1709">
        <v>8.9999999999999993E-3</v>
      </c>
      <c r="CA1709">
        <v>0.28199999999999997</v>
      </c>
      <c r="CB1709">
        <v>0</v>
      </c>
      <c r="CC1709">
        <v>0</v>
      </c>
      <c r="CD1709">
        <v>0.29099999999999998</v>
      </c>
      <c r="CE1709">
        <v>1</v>
      </c>
      <c r="CF1709">
        <v>2</v>
      </c>
      <c r="CG1709">
        <v>0</v>
      </c>
      <c r="CH1709">
        <v>0</v>
      </c>
      <c r="CI1709">
        <v>3</v>
      </c>
      <c r="CJ1709" t="s">
        <v>324</v>
      </c>
      <c r="CK1709" t="s">
        <v>324</v>
      </c>
      <c r="CL1709" t="s">
        <v>324</v>
      </c>
      <c r="CM1709" t="s">
        <v>324</v>
      </c>
      <c r="CN1709">
        <v>0</v>
      </c>
      <c r="CO1709">
        <v>21.873999999999999</v>
      </c>
      <c r="CP1709">
        <v>9.7430000000000003</v>
      </c>
      <c r="CQ1709" t="s">
        <v>179</v>
      </c>
      <c r="CR1709">
        <v>0</v>
      </c>
      <c r="CS1709">
        <v>31.617000000000001</v>
      </c>
      <c r="CT1709">
        <v>2603</v>
      </c>
      <c r="CU1709">
        <v>87</v>
      </c>
      <c r="CV1709">
        <v>0</v>
      </c>
      <c r="CW1709">
        <v>0</v>
      </c>
      <c r="CX1709">
        <v>2690</v>
      </c>
      <c r="CY1709">
        <v>0</v>
      </c>
      <c r="CZ1709">
        <v>0</v>
      </c>
      <c r="DA1709">
        <v>0</v>
      </c>
      <c r="DB1709">
        <v>0</v>
      </c>
      <c r="DC1709">
        <v>0</v>
      </c>
    </row>
    <row r="1710" spans="1:107" x14ac:dyDescent="0.45">
      <c r="A1710">
        <v>2024</v>
      </c>
      <c r="B1710">
        <v>5</v>
      </c>
      <c r="C1710" t="s">
        <v>221</v>
      </c>
      <c r="D1710">
        <v>99999</v>
      </c>
      <c r="E1710" t="s">
        <v>329</v>
      </c>
      <c r="F1710" t="s">
        <v>323</v>
      </c>
      <c r="H1710">
        <v>22.849</v>
      </c>
      <c r="I1710" t="s">
        <v>179</v>
      </c>
      <c r="J1710" t="s">
        <v>179</v>
      </c>
      <c r="K1710" t="s">
        <v>324</v>
      </c>
      <c r="L1710">
        <v>33.293999999999997</v>
      </c>
      <c r="M1710" t="s">
        <v>324</v>
      </c>
      <c r="N1710" t="s">
        <v>324</v>
      </c>
      <c r="O1710" t="s">
        <v>324</v>
      </c>
      <c r="P1710" t="s">
        <v>324</v>
      </c>
      <c r="Q1710" t="s">
        <v>324</v>
      </c>
      <c r="R1710" t="s">
        <v>324</v>
      </c>
      <c r="S1710" t="s">
        <v>324</v>
      </c>
      <c r="T1710" t="s">
        <v>324</v>
      </c>
      <c r="U1710" t="s">
        <v>324</v>
      </c>
      <c r="V1710" t="s">
        <v>324</v>
      </c>
      <c r="W1710" t="s">
        <v>324</v>
      </c>
      <c r="X1710" t="s">
        <v>324</v>
      </c>
      <c r="Y1710" t="s">
        <v>324</v>
      </c>
      <c r="Z1710" t="s">
        <v>324</v>
      </c>
      <c r="AA1710" t="s">
        <v>324</v>
      </c>
      <c r="AB1710" t="s">
        <v>324</v>
      </c>
      <c r="AC1710" t="s">
        <v>324</v>
      </c>
      <c r="AD1710" t="s">
        <v>324</v>
      </c>
      <c r="AE1710" t="s">
        <v>324</v>
      </c>
      <c r="AF1710" t="s">
        <v>324</v>
      </c>
      <c r="AG1710" t="s">
        <v>324</v>
      </c>
      <c r="AH1710" t="s">
        <v>324</v>
      </c>
      <c r="AI1710" t="s">
        <v>324</v>
      </c>
      <c r="AJ1710" t="s">
        <v>324</v>
      </c>
      <c r="AK1710" t="s">
        <v>324</v>
      </c>
      <c r="AL1710" t="s">
        <v>324</v>
      </c>
      <c r="AM1710" t="s">
        <v>324</v>
      </c>
      <c r="AN1710" t="s">
        <v>324</v>
      </c>
      <c r="AO1710" t="s">
        <v>324</v>
      </c>
      <c r="AP1710" t="s">
        <v>324</v>
      </c>
      <c r="AQ1710" t="s">
        <v>324</v>
      </c>
      <c r="AR1710" t="s">
        <v>324</v>
      </c>
      <c r="AS1710" t="s">
        <v>324</v>
      </c>
      <c r="AT1710" t="s">
        <v>324</v>
      </c>
      <c r="AU1710" t="s">
        <v>324</v>
      </c>
      <c r="AV1710" t="s">
        <v>324</v>
      </c>
      <c r="AW1710" t="s">
        <v>324</v>
      </c>
      <c r="AX1710" t="s">
        <v>324</v>
      </c>
      <c r="AY1710" t="s">
        <v>324</v>
      </c>
      <c r="AZ1710" t="s">
        <v>324</v>
      </c>
      <c r="BA1710" t="s">
        <v>324</v>
      </c>
      <c r="BB1710" t="s">
        <v>324</v>
      </c>
      <c r="BC1710" t="s">
        <v>324</v>
      </c>
      <c r="BD1710" t="s">
        <v>324</v>
      </c>
      <c r="BE1710" t="s">
        <v>324</v>
      </c>
      <c r="BF1710" t="s">
        <v>324</v>
      </c>
      <c r="BG1710" t="s">
        <v>324</v>
      </c>
      <c r="BH1710" t="s">
        <v>324</v>
      </c>
      <c r="BI1710" t="s">
        <v>324</v>
      </c>
      <c r="BJ1710" t="s">
        <v>324</v>
      </c>
      <c r="BK1710" t="s">
        <v>324</v>
      </c>
      <c r="BL1710" t="s">
        <v>324</v>
      </c>
      <c r="BM1710" t="s">
        <v>324</v>
      </c>
      <c r="BN1710" t="s">
        <v>324</v>
      </c>
      <c r="BO1710" t="s">
        <v>324</v>
      </c>
      <c r="BP1710" t="s">
        <v>324</v>
      </c>
      <c r="BQ1710" t="s">
        <v>324</v>
      </c>
      <c r="BR1710" t="s">
        <v>324</v>
      </c>
      <c r="BS1710" t="s">
        <v>324</v>
      </c>
      <c r="BT1710" t="s">
        <v>324</v>
      </c>
      <c r="BU1710" t="s">
        <v>324</v>
      </c>
      <c r="BV1710" t="s">
        <v>324</v>
      </c>
      <c r="BW1710" t="s">
        <v>324</v>
      </c>
      <c r="BX1710" t="s">
        <v>324</v>
      </c>
      <c r="BY1710" t="s">
        <v>324</v>
      </c>
      <c r="BZ1710" t="s">
        <v>324</v>
      </c>
      <c r="CA1710" t="s">
        <v>324</v>
      </c>
      <c r="CB1710" t="s">
        <v>324</v>
      </c>
      <c r="CC1710" t="s">
        <v>324</v>
      </c>
      <c r="CD1710" t="s">
        <v>324</v>
      </c>
      <c r="CE1710" t="s">
        <v>324</v>
      </c>
      <c r="CF1710" t="s">
        <v>324</v>
      </c>
      <c r="CG1710" t="s">
        <v>324</v>
      </c>
      <c r="CH1710" t="s">
        <v>324</v>
      </c>
      <c r="CI1710" t="s">
        <v>324</v>
      </c>
      <c r="CJ1710" t="s">
        <v>324</v>
      </c>
      <c r="CK1710" t="s">
        <v>324</v>
      </c>
      <c r="CL1710" t="s">
        <v>324</v>
      </c>
      <c r="CM1710" t="s">
        <v>324</v>
      </c>
      <c r="CN1710" t="s">
        <v>324</v>
      </c>
      <c r="CO1710">
        <v>22.849</v>
      </c>
      <c r="CP1710" t="s">
        <v>179</v>
      </c>
      <c r="CQ1710" t="s">
        <v>179</v>
      </c>
      <c r="CR1710" t="s">
        <v>324</v>
      </c>
      <c r="CS1710">
        <v>33.293999999999997</v>
      </c>
      <c r="CT1710" t="s">
        <v>324</v>
      </c>
      <c r="CU1710" t="s">
        <v>324</v>
      </c>
      <c r="CV1710" t="s">
        <v>324</v>
      </c>
      <c r="CW1710" t="s">
        <v>324</v>
      </c>
      <c r="CX1710" t="s">
        <v>324</v>
      </c>
      <c r="CY1710" t="s">
        <v>324</v>
      </c>
      <c r="CZ1710" t="s">
        <v>324</v>
      </c>
      <c r="DA1710" t="s">
        <v>324</v>
      </c>
      <c r="DB1710" t="s">
        <v>324</v>
      </c>
      <c r="DC1710" t="s">
        <v>324</v>
      </c>
    </row>
    <row r="1711" spans="1:107" x14ac:dyDescent="0.45">
      <c r="A1711">
        <v>2024</v>
      </c>
      <c r="B1711">
        <v>5</v>
      </c>
      <c r="C1711" t="s">
        <v>227</v>
      </c>
      <c r="D1711">
        <v>3660</v>
      </c>
      <c r="E1711" t="s">
        <v>569</v>
      </c>
      <c r="F1711" t="s">
        <v>323</v>
      </c>
      <c r="G1711" t="s">
        <v>244</v>
      </c>
      <c r="H1711">
        <v>20.802</v>
      </c>
      <c r="I1711">
        <v>0.91500000000000004</v>
      </c>
      <c r="J1711" t="s">
        <v>324</v>
      </c>
      <c r="K1711" t="s">
        <v>324</v>
      </c>
      <c r="L1711">
        <v>21.716999999999999</v>
      </c>
      <c r="M1711">
        <v>2867</v>
      </c>
      <c r="N1711">
        <v>37</v>
      </c>
      <c r="O1711" t="s">
        <v>324</v>
      </c>
      <c r="P1711" t="s">
        <v>324</v>
      </c>
      <c r="Q1711">
        <v>2904</v>
      </c>
      <c r="R1711">
        <v>0.91900000000000004</v>
      </c>
      <c r="S1711">
        <v>0.182</v>
      </c>
      <c r="T1711" t="s">
        <v>324</v>
      </c>
      <c r="U1711" t="s">
        <v>324</v>
      </c>
      <c r="V1711">
        <v>1.101</v>
      </c>
      <c r="W1711">
        <v>911</v>
      </c>
      <c r="X1711">
        <v>19</v>
      </c>
      <c r="Y1711" t="s">
        <v>324</v>
      </c>
      <c r="Z1711" t="s">
        <v>324</v>
      </c>
      <c r="AA1711">
        <v>930</v>
      </c>
      <c r="AB1711">
        <v>1738.33</v>
      </c>
      <c r="AC1711">
        <v>67</v>
      </c>
      <c r="AD1711" t="s">
        <v>324</v>
      </c>
      <c r="AE1711" t="s">
        <v>324</v>
      </c>
      <c r="AF1711">
        <v>1805.33</v>
      </c>
      <c r="AG1711">
        <v>1.327</v>
      </c>
      <c r="AH1711">
        <v>7.0000000000000001E-3</v>
      </c>
      <c r="AI1711" t="s">
        <v>324</v>
      </c>
      <c r="AJ1711" t="s">
        <v>324</v>
      </c>
      <c r="AK1711">
        <v>1.3340000000000001</v>
      </c>
      <c r="AL1711">
        <v>148</v>
      </c>
      <c r="AM1711">
        <v>1</v>
      </c>
      <c r="AN1711" t="s">
        <v>324</v>
      </c>
      <c r="AO1711" t="s">
        <v>324</v>
      </c>
      <c r="AP1711">
        <v>149</v>
      </c>
      <c r="AQ1711">
        <v>3.2040000000000002</v>
      </c>
      <c r="AR1711">
        <v>0.02</v>
      </c>
      <c r="AS1711" t="s">
        <v>324</v>
      </c>
      <c r="AT1711" t="s">
        <v>324</v>
      </c>
      <c r="AU1711">
        <v>3.2240000000000002</v>
      </c>
      <c r="AV1711">
        <v>0.03</v>
      </c>
      <c r="AW1711" t="s">
        <v>324</v>
      </c>
      <c r="AX1711" t="s">
        <v>324</v>
      </c>
      <c r="AY1711" t="s">
        <v>324</v>
      </c>
      <c r="AZ1711">
        <v>0.03</v>
      </c>
      <c r="BA1711">
        <v>3</v>
      </c>
      <c r="BB1711" t="s">
        <v>324</v>
      </c>
      <c r="BC1711" t="s">
        <v>324</v>
      </c>
      <c r="BD1711" t="s">
        <v>324</v>
      </c>
      <c r="BE1711">
        <v>3</v>
      </c>
      <c r="BF1711">
        <v>8.1000000000000003E-2</v>
      </c>
      <c r="BG1711" t="s">
        <v>324</v>
      </c>
      <c r="BH1711" t="s">
        <v>324</v>
      </c>
      <c r="BI1711" t="s">
        <v>324</v>
      </c>
      <c r="BJ1711">
        <v>8.1000000000000003E-2</v>
      </c>
      <c r="BK1711">
        <v>6.6000000000000003E-2</v>
      </c>
      <c r="BL1711">
        <v>2E-3</v>
      </c>
      <c r="BM1711" t="s">
        <v>324</v>
      </c>
      <c r="BN1711" t="s">
        <v>324</v>
      </c>
      <c r="BO1711">
        <v>6.8000000000000005E-2</v>
      </c>
      <c r="BP1711">
        <v>4</v>
      </c>
      <c r="BQ1711">
        <v>1</v>
      </c>
      <c r="BR1711" t="s">
        <v>324</v>
      </c>
      <c r="BS1711" t="s">
        <v>324</v>
      </c>
      <c r="BT1711">
        <v>5</v>
      </c>
      <c r="BU1711">
        <v>0.94</v>
      </c>
      <c r="BV1711" t="s">
        <v>324</v>
      </c>
      <c r="BW1711" t="s">
        <v>324</v>
      </c>
      <c r="BX1711" t="s">
        <v>324</v>
      </c>
      <c r="BY1711">
        <v>0.94</v>
      </c>
      <c r="BZ1711">
        <v>1.6E-2</v>
      </c>
      <c r="CA1711" t="s">
        <v>324</v>
      </c>
      <c r="CB1711" t="s">
        <v>324</v>
      </c>
      <c r="CC1711" t="s">
        <v>324</v>
      </c>
      <c r="CD1711">
        <v>1.6E-2</v>
      </c>
      <c r="CE1711">
        <v>1</v>
      </c>
      <c r="CF1711" t="s">
        <v>324</v>
      </c>
      <c r="CG1711" t="s">
        <v>324</v>
      </c>
      <c r="CH1711" t="s">
        <v>324</v>
      </c>
      <c r="CI1711">
        <v>1</v>
      </c>
      <c r="CJ1711">
        <v>0.62</v>
      </c>
      <c r="CK1711" t="s">
        <v>324</v>
      </c>
      <c r="CL1711" t="s">
        <v>324</v>
      </c>
      <c r="CM1711" t="s">
        <v>324</v>
      </c>
      <c r="CN1711">
        <v>0.62</v>
      </c>
      <c r="CO1711">
        <v>21.803000000000001</v>
      </c>
      <c r="CP1711">
        <v>1.099</v>
      </c>
      <c r="CQ1711" t="s">
        <v>179</v>
      </c>
      <c r="CR1711">
        <v>0</v>
      </c>
      <c r="CS1711">
        <v>22.902000000000001</v>
      </c>
      <c r="CT1711">
        <v>3783</v>
      </c>
      <c r="CU1711">
        <v>57</v>
      </c>
      <c r="CV1711">
        <v>0</v>
      </c>
      <c r="CW1711">
        <v>0</v>
      </c>
      <c r="CX1711">
        <v>3840</v>
      </c>
      <c r="CY1711">
        <v>1739.89</v>
      </c>
      <c r="CZ1711">
        <v>67</v>
      </c>
      <c r="DA1711">
        <v>0</v>
      </c>
      <c r="DB1711">
        <v>0</v>
      </c>
      <c r="DC1711">
        <v>1806.89</v>
      </c>
    </row>
    <row r="1712" spans="1:107" x14ac:dyDescent="0.45">
      <c r="A1712">
        <v>2024</v>
      </c>
      <c r="B1712">
        <v>5</v>
      </c>
      <c r="C1712" t="s">
        <v>227</v>
      </c>
      <c r="D1712">
        <v>4442</v>
      </c>
      <c r="E1712" t="s">
        <v>570</v>
      </c>
      <c r="F1712" t="s">
        <v>323</v>
      </c>
      <c r="G1712" t="s">
        <v>244</v>
      </c>
      <c r="H1712">
        <v>4.7809999999999997</v>
      </c>
      <c r="I1712">
        <v>1.2E-2</v>
      </c>
      <c r="J1712" t="s">
        <v>324</v>
      </c>
      <c r="K1712" t="s">
        <v>324</v>
      </c>
      <c r="L1712">
        <v>4.7930000000000001</v>
      </c>
      <c r="M1712">
        <v>519</v>
      </c>
      <c r="N1712">
        <v>2</v>
      </c>
      <c r="O1712" t="s">
        <v>324</v>
      </c>
      <c r="P1712" t="s">
        <v>324</v>
      </c>
      <c r="Q1712">
        <v>521</v>
      </c>
      <c r="R1712">
        <v>5.8999999999999997E-2</v>
      </c>
      <c r="S1712" t="s">
        <v>324</v>
      </c>
      <c r="T1712" t="s">
        <v>324</v>
      </c>
      <c r="U1712" t="s">
        <v>324</v>
      </c>
      <c r="V1712">
        <v>5.8999999999999997E-2</v>
      </c>
      <c r="W1712">
        <v>78</v>
      </c>
      <c r="X1712" t="s">
        <v>324</v>
      </c>
      <c r="Y1712" t="s">
        <v>324</v>
      </c>
      <c r="Z1712" t="s">
        <v>324</v>
      </c>
      <c r="AA1712">
        <v>78</v>
      </c>
      <c r="AB1712" t="s">
        <v>324</v>
      </c>
      <c r="AC1712" t="s">
        <v>324</v>
      </c>
      <c r="AD1712" t="s">
        <v>324</v>
      </c>
      <c r="AE1712" t="s">
        <v>324</v>
      </c>
      <c r="AF1712">
        <v>0</v>
      </c>
      <c r="AG1712">
        <v>0.14899999999999999</v>
      </c>
      <c r="AH1712" t="s">
        <v>324</v>
      </c>
      <c r="AI1712" t="s">
        <v>324</v>
      </c>
      <c r="AJ1712" t="s">
        <v>324</v>
      </c>
      <c r="AK1712">
        <v>0.14899999999999999</v>
      </c>
      <c r="AL1712">
        <v>12</v>
      </c>
      <c r="AM1712" t="s">
        <v>324</v>
      </c>
      <c r="AN1712" t="s">
        <v>324</v>
      </c>
      <c r="AO1712" t="s">
        <v>324</v>
      </c>
      <c r="AP1712">
        <v>12</v>
      </c>
      <c r="AQ1712">
        <v>0.186</v>
      </c>
      <c r="AR1712" t="s">
        <v>324</v>
      </c>
      <c r="AS1712" t="s">
        <v>324</v>
      </c>
      <c r="AT1712" t="s">
        <v>324</v>
      </c>
      <c r="AU1712">
        <v>0.186</v>
      </c>
      <c r="AV1712" t="s">
        <v>324</v>
      </c>
      <c r="AW1712" t="s">
        <v>324</v>
      </c>
      <c r="AX1712" t="s">
        <v>324</v>
      </c>
      <c r="AY1712" t="s">
        <v>324</v>
      </c>
      <c r="AZ1712">
        <v>0</v>
      </c>
      <c r="BA1712" t="s">
        <v>324</v>
      </c>
      <c r="BB1712" t="s">
        <v>324</v>
      </c>
      <c r="BC1712" t="s">
        <v>324</v>
      </c>
      <c r="BD1712" t="s">
        <v>324</v>
      </c>
      <c r="BE1712">
        <v>0</v>
      </c>
      <c r="BF1712" t="s">
        <v>324</v>
      </c>
      <c r="BG1712" t="s">
        <v>324</v>
      </c>
      <c r="BH1712" t="s">
        <v>324</v>
      </c>
      <c r="BI1712" t="s">
        <v>324</v>
      </c>
      <c r="BJ1712">
        <v>0</v>
      </c>
      <c r="BK1712">
        <v>7.0000000000000001E-3</v>
      </c>
      <c r="BL1712" t="s">
        <v>324</v>
      </c>
      <c r="BM1712" t="s">
        <v>324</v>
      </c>
      <c r="BN1712" t="s">
        <v>324</v>
      </c>
      <c r="BO1712">
        <v>7.0000000000000001E-3</v>
      </c>
      <c r="BP1712">
        <v>3</v>
      </c>
      <c r="BQ1712" t="s">
        <v>324</v>
      </c>
      <c r="BR1712" t="s">
        <v>324</v>
      </c>
      <c r="BS1712" t="s">
        <v>324</v>
      </c>
      <c r="BT1712">
        <v>3</v>
      </c>
      <c r="BU1712" t="s">
        <v>324</v>
      </c>
      <c r="BV1712" t="s">
        <v>324</v>
      </c>
      <c r="BW1712" t="s">
        <v>324</v>
      </c>
      <c r="BX1712" t="s">
        <v>324</v>
      </c>
      <c r="BY1712">
        <v>0</v>
      </c>
      <c r="BZ1712">
        <v>4.0000000000000001E-3</v>
      </c>
      <c r="CA1712" t="s">
        <v>324</v>
      </c>
      <c r="CB1712" t="s">
        <v>324</v>
      </c>
      <c r="CC1712" t="s">
        <v>324</v>
      </c>
      <c r="CD1712">
        <v>4.0000000000000001E-3</v>
      </c>
      <c r="CE1712">
        <v>1</v>
      </c>
      <c r="CF1712" t="s">
        <v>324</v>
      </c>
      <c r="CG1712" t="s">
        <v>324</v>
      </c>
      <c r="CH1712" t="s">
        <v>324</v>
      </c>
      <c r="CI1712">
        <v>1</v>
      </c>
      <c r="CJ1712" t="s">
        <v>324</v>
      </c>
      <c r="CK1712" t="s">
        <v>324</v>
      </c>
      <c r="CL1712" t="s">
        <v>324</v>
      </c>
      <c r="CM1712" t="s">
        <v>324</v>
      </c>
      <c r="CN1712">
        <v>0</v>
      </c>
      <c r="CO1712">
        <v>4.851</v>
      </c>
      <c r="CP1712">
        <v>1.2E-2</v>
      </c>
      <c r="CQ1712" t="s">
        <v>179</v>
      </c>
      <c r="CR1712">
        <v>0</v>
      </c>
      <c r="CS1712">
        <v>4.8630000000000004</v>
      </c>
      <c r="CT1712">
        <v>601</v>
      </c>
      <c r="CU1712">
        <v>2</v>
      </c>
      <c r="CV1712">
        <v>0</v>
      </c>
      <c r="CW1712">
        <v>0</v>
      </c>
      <c r="CX1712">
        <v>603</v>
      </c>
      <c r="CY1712">
        <v>0</v>
      </c>
      <c r="CZ1712">
        <v>0</v>
      </c>
      <c r="DA1712">
        <v>0</v>
      </c>
      <c r="DB1712">
        <v>0</v>
      </c>
      <c r="DC1712">
        <v>0</v>
      </c>
    </row>
    <row r="1713" spans="1:107" x14ac:dyDescent="0.45">
      <c r="A1713">
        <v>2024</v>
      </c>
      <c r="B1713">
        <v>5</v>
      </c>
      <c r="C1713" t="s">
        <v>227</v>
      </c>
      <c r="D1713">
        <v>14354</v>
      </c>
      <c r="E1713" t="s">
        <v>351</v>
      </c>
      <c r="F1713" t="s">
        <v>323</v>
      </c>
      <c r="G1713" t="s">
        <v>247</v>
      </c>
      <c r="H1713">
        <v>30.100999999999999</v>
      </c>
      <c r="I1713">
        <v>8.7279999999999998</v>
      </c>
      <c r="J1713">
        <v>1.006</v>
      </c>
      <c r="K1713">
        <v>0</v>
      </c>
      <c r="L1713">
        <v>39.835000000000001</v>
      </c>
      <c r="M1713">
        <v>2726</v>
      </c>
      <c r="N1713">
        <v>230</v>
      </c>
      <c r="O1713">
        <v>21</v>
      </c>
      <c r="P1713">
        <v>0</v>
      </c>
      <c r="Q1713">
        <v>2977</v>
      </c>
      <c r="R1713" t="s">
        <v>324</v>
      </c>
      <c r="S1713" t="s">
        <v>324</v>
      </c>
      <c r="T1713" t="s">
        <v>324</v>
      </c>
      <c r="U1713" t="s">
        <v>324</v>
      </c>
      <c r="V1713">
        <v>0</v>
      </c>
      <c r="W1713" t="s">
        <v>324</v>
      </c>
      <c r="X1713" t="s">
        <v>324</v>
      </c>
      <c r="Y1713" t="s">
        <v>324</v>
      </c>
      <c r="Z1713" t="s">
        <v>324</v>
      </c>
      <c r="AA1713">
        <v>0</v>
      </c>
      <c r="AB1713" t="s">
        <v>324</v>
      </c>
      <c r="AC1713" t="s">
        <v>324</v>
      </c>
      <c r="AD1713" t="s">
        <v>324</v>
      </c>
      <c r="AE1713" t="s">
        <v>324</v>
      </c>
      <c r="AF1713">
        <v>0</v>
      </c>
      <c r="AG1713">
        <v>0.628</v>
      </c>
      <c r="AH1713">
        <v>8.0000000000000002E-3</v>
      </c>
      <c r="AI1713">
        <v>0</v>
      </c>
      <c r="AJ1713">
        <v>0</v>
      </c>
      <c r="AK1713">
        <v>0.63600000000000001</v>
      </c>
      <c r="AL1713">
        <v>58</v>
      </c>
      <c r="AM1713">
        <v>1</v>
      </c>
      <c r="AN1713">
        <v>0</v>
      </c>
      <c r="AO1713">
        <v>0</v>
      </c>
      <c r="AP1713">
        <v>59</v>
      </c>
      <c r="AQ1713">
        <v>0.88900000000000001</v>
      </c>
      <c r="AR1713">
        <v>1.9E-2</v>
      </c>
      <c r="AS1713">
        <v>0</v>
      </c>
      <c r="AT1713">
        <v>0</v>
      </c>
      <c r="AU1713">
        <v>0.90800000000000003</v>
      </c>
      <c r="AV1713" t="s">
        <v>324</v>
      </c>
      <c r="AW1713" t="s">
        <v>324</v>
      </c>
      <c r="AX1713" t="s">
        <v>324</v>
      </c>
      <c r="AY1713" t="s">
        <v>324</v>
      </c>
      <c r="AZ1713">
        <v>0</v>
      </c>
      <c r="BA1713" t="s">
        <v>324</v>
      </c>
      <c r="BB1713" t="s">
        <v>324</v>
      </c>
      <c r="BC1713" t="s">
        <v>324</v>
      </c>
      <c r="BD1713" t="s">
        <v>324</v>
      </c>
      <c r="BE1713">
        <v>0</v>
      </c>
      <c r="BF1713" t="s">
        <v>324</v>
      </c>
      <c r="BG1713" t="s">
        <v>324</v>
      </c>
      <c r="BH1713" t="s">
        <v>324</v>
      </c>
      <c r="BI1713" t="s">
        <v>324</v>
      </c>
      <c r="BJ1713">
        <v>0</v>
      </c>
      <c r="BK1713">
        <v>0.03</v>
      </c>
      <c r="BL1713">
        <v>0</v>
      </c>
      <c r="BM1713">
        <v>0</v>
      </c>
      <c r="BN1713">
        <v>0</v>
      </c>
      <c r="BO1713">
        <v>0.03</v>
      </c>
      <c r="BP1713">
        <v>4</v>
      </c>
      <c r="BQ1713">
        <v>0</v>
      </c>
      <c r="BR1713">
        <v>0</v>
      </c>
      <c r="BS1713">
        <v>0</v>
      </c>
      <c r="BT1713">
        <v>4</v>
      </c>
      <c r="BU1713" t="s">
        <v>324</v>
      </c>
      <c r="BV1713" t="s">
        <v>324</v>
      </c>
      <c r="BW1713" t="s">
        <v>324</v>
      </c>
      <c r="BX1713" t="s">
        <v>324</v>
      </c>
      <c r="BY1713">
        <v>0</v>
      </c>
      <c r="BZ1713" t="s">
        <v>324</v>
      </c>
      <c r="CA1713" t="s">
        <v>324</v>
      </c>
      <c r="CB1713" t="s">
        <v>324</v>
      </c>
      <c r="CC1713" t="s">
        <v>324</v>
      </c>
      <c r="CD1713">
        <v>0</v>
      </c>
      <c r="CE1713" t="s">
        <v>324</v>
      </c>
      <c r="CF1713" t="s">
        <v>324</v>
      </c>
      <c r="CG1713" t="s">
        <v>324</v>
      </c>
      <c r="CH1713" t="s">
        <v>324</v>
      </c>
      <c r="CI1713">
        <v>0</v>
      </c>
      <c r="CJ1713" t="s">
        <v>324</v>
      </c>
      <c r="CK1713" t="s">
        <v>324</v>
      </c>
      <c r="CL1713" t="s">
        <v>324</v>
      </c>
      <c r="CM1713" t="s">
        <v>324</v>
      </c>
      <c r="CN1713">
        <v>0</v>
      </c>
      <c r="CO1713">
        <v>30.131</v>
      </c>
      <c r="CP1713">
        <v>8.7279999999999998</v>
      </c>
      <c r="CQ1713">
        <v>1.006</v>
      </c>
      <c r="CR1713">
        <v>0</v>
      </c>
      <c r="CS1713">
        <v>39.865000000000002</v>
      </c>
      <c r="CT1713">
        <v>2730</v>
      </c>
      <c r="CU1713">
        <v>230</v>
      </c>
      <c r="CV1713">
        <v>21</v>
      </c>
      <c r="CW1713">
        <v>0</v>
      </c>
      <c r="CX1713">
        <v>2981</v>
      </c>
      <c r="CY1713">
        <v>0</v>
      </c>
      <c r="CZ1713">
        <v>0</v>
      </c>
      <c r="DA1713">
        <v>0</v>
      </c>
      <c r="DB1713">
        <v>0</v>
      </c>
      <c r="DC1713">
        <v>0</v>
      </c>
    </row>
    <row r="1714" spans="1:107" x14ac:dyDescent="0.45">
      <c r="A1714">
        <v>2024</v>
      </c>
      <c r="B1714">
        <v>5</v>
      </c>
      <c r="C1714" t="s">
        <v>227</v>
      </c>
      <c r="D1714">
        <v>15500</v>
      </c>
      <c r="E1714" t="s">
        <v>571</v>
      </c>
      <c r="F1714" t="s">
        <v>323</v>
      </c>
      <c r="G1714" t="s">
        <v>244</v>
      </c>
      <c r="H1714">
        <v>159.48400000000001</v>
      </c>
      <c r="I1714">
        <v>24.715</v>
      </c>
      <c r="J1714">
        <v>0.33200000000000002</v>
      </c>
      <c r="K1714">
        <v>0</v>
      </c>
      <c r="L1714">
        <v>184.53100000000001</v>
      </c>
      <c r="M1714">
        <v>21693</v>
      </c>
      <c r="N1714">
        <v>1317</v>
      </c>
      <c r="O1714">
        <v>8</v>
      </c>
      <c r="P1714">
        <v>0</v>
      </c>
      <c r="Q1714">
        <v>23018</v>
      </c>
      <c r="R1714">
        <v>0</v>
      </c>
      <c r="S1714">
        <v>0</v>
      </c>
      <c r="T1714">
        <v>0</v>
      </c>
      <c r="U1714">
        <v>0</v>
      </c>
      <c r="V1714">
        <v>0</v>
      </c>
      <c r="W1714">
        <v>0</v>
      </c>
      <c r="X1714">
        <v>0</v>
      </c>
      <c r="Y1714">
        <v>0</v>
      </c>
      <c r="Z1714">
        <v>0</v>
      </c>
      <c r="AA1714">
        <v>0</v>
      </c>
      <c r="AB1714">
        <v>0</v>
      </c>
      <c r="AC1714">
        <v>0</v>
      </c>
      <c r="AD1714">
        <v>0</v>
      </c>
      <c r="AE1714">
        <v>0</v>
      </c>
      <c r="AF1714">
        <v>0</v>
      </c>
      <c r="AG1714">
        <v>10.294</v>
      </c>
      <c r="AH1714">
        <v>0.214</v>
      </c>
      <c r="AI1714">
        <v>0</v>
      </c>
      <c r="AJ1714">
        <v>0</v>
      </c>
      <c r="AK1714">
        <v>10.507999999999999</v>
      </c>
      <c r="AL1714">
        <v>1500</v>
      </c>
      <c r="AM1714">
        <v>54</v>
      </c>
      <c r="AN1714">
        <v>0</v>
      </c>
      <c r="AO1714">
        <v>0</v>
      </c>
      <c r="AP1714">
        <v>1554</v>
      </c>
      <c r="AQ1714">
        <v>20.786000000000001</v>
      </c>
      <c r="AR1714">
        <v>0.49399999999999999</v>
      </c>
      <c r="AS1714">
        <v>0</v>
      </c>
      <c r="AT1714">
        <v>0</v>
      </c>
      <c r="AU1714">
        <v>21.28</v>
      </c>
      <c r="AV1714">
        <v>0</v>
      </c>
      <c r="AW1714">
        <v>0</v>
      </c>
      <c r="AX1714">
        <v>0</v>
      </c>
      <c r="AY1714">
        <v>0</v>
      </c>
      <c r="AZ1714">
        <v>0</v>
      </c>
      <c r="BA1714">
        <v>0</v>
      </c>
      <c r="BB1714">
        <v>0</v>
      </c>
      <c r="BC1714">
        <v>0</v>
      </c>
      <c r="BD1714">
        <v>0</v>
      </c>
      <c r="BE1714">
        <v>0</v>
      </c>
      <c r="BF1714">
        <v>0</v>
      </c>
      <c r="BG1714">
        <v>0</v>
      </c>
      <c r="BH1714">
        <v>0</v>
      </c>
      <c r="BI1714">
        <v>0</v>
      </c>
      <c r="BJ1714">
        <v>0</v>
      </c>
      <c r="BK1714">
        <v>5.8000000000000003E-2</v>
      </c>
      <c r="BL1714">
        <v>1.6E-2</v>
      </c>
      <c r="BM1714">
        <v>0</v>
      </c>
      <c r="BN1714">
        <v>0</v>
      </c>
      <c r="BO1714">
        <v>7.3999999999999996E-2</v>
      </c>
      <c r="BP1714">
        <v>20</v>
      </c>
      <c r="BQ1714">
        <v>7</v>
      </c>
      <c r="BR1714">
        <v>0</v>
      </c>
      <c r="BS1714">
        <v>0</v>
      </c>
      <c r="BT1714">
        <v>27</v>
      </c>
      <c r="BU1714">
        <v>0</v>
      </c>
      <c r="BV1714">
        <v>0</v>
      </c>
      <c r="BW1714">
        <v>0</v>
      </c>
      <c r="BX1714">
        <v>0</v>
      </c>
      <c r="BY1714">
        <v>0</v>
      </c>
      <c r="BZ1714">
        <v>0.11600000000000001</v>
      </c>
      <c r="CA1714">
        <v>0.223</v>
      </c>
      <c r="CB1714">
        <v>1.4E-2</v>
      </c>
      <c r="CC1714">
        <v>0</v>
      </c>
      <c r="CD1714">
        <v>0.35299999999999998</v>
      </c>
      <c r="CE1714">
        <v>15</v>
      </c>
      <c r="CF1714">
        <v>7</v>
      </c>
      <c r="CG1714">
        <v>1</v>
      </c>
      <c r="CH1714">
        <v>0</v>
      </c>
      <c r="CI1714">
        <v>23</v>
      </c>
      <c r="CJ1714">
        <v>0</v>
      </c>
      <c r="CK1714">
        <v>0</v>
      </c>
      <c r="CL1714">
        <v>0</v>
      </c>
      <c r="CM1714">
        <v>0</v>
      </c>
      <c r="CN1714">
        <v>0</v>
      </c>
      <c r="CO1714">
        <v>159.65799999999999</v>
      </c>
      <c r="CP1714">
        <v>24.954000000000001</v>
      </c>
      <c r="CQ1714">
        <v>0.34599999999999997</v>
      </c>
      <c r="CR1714">
        <v>0</v>
      </c>
      <c r="CS1714">
        <v>184.958</v>
      </c>
      <c r="CT1714">
        <v>21728</v>
      </c>
      <c r="CU1714">
        <v>1331</v>
      </c>
      <c r="CV1714">
        <v>9</v>
      </c>
      <c r="CW1714">
        <v>0</v>
      </c>
      <c r="CX1714">
        <v>23068</v>
      </c>
      <c r="CY1714">
        <v>0</v>
      </c>
      <c r="CZ1714">
        <v>0</v>
      </c>
      <c r="DA1714">
        <v>0</v>
      </c>
      <c r="DB1714">
        <v>0</v>
      </c>
      <c r="DC1714">
        <v>0</v>
      </c>
    </row>
    <row r="1715" spans="1:107" x14ac:dyDescent="0.45">
      <c r="A1715">
        <v>2024</v>
      </c>
      <c r="B1715">
        <v>5</v>
      </c>
      <c r="C1715" t="s">
        <v>227</v>
      </c>
      <c r="D1715">
        <v>16868</v>
      </c>
      <c r="E1715" t="s">
        <v>572</v>
      </c>
      <c r="F1715" t="s">
        <v>323</v>
      </c>
      <c r="G1715" t="s">
        <v>247</v>
      </c>
      <c r="H1715">
        <v>52.469000000000001</v>
      </c>
      <c r="I1715">
        <v>8.7490000000000006</v>
      </c>
      <c r="J1715" t="s">
        <v>324</v>
      </c>
      <c r="K1715" t="s">
        <v>324</v>
      </c>
      <c r="L1715">
        <v>61.218000000000004</v>
      </c>
      <c r="M1715">
        <v>7179</v>
      </c>
      <c r="N1715">
        <v>438</v>
      </c>
      <c r="O1715" t="s">
        <v>324</v>
      </c>
      <c r="P1715" t="s">
        <v>324</v>
      </c>
      <c r="Q1715">
        <v>7617</v>
      </c>
      <c r="R1715" t="s">
        <v>324</v>
      </c>
      <c r="S1715" t="s">
        <v>324</v>
      </c>
      <c r="T1715" t="s">
        <v>324</v>
      </c>
      <c r="U1715" t="s">
        <v>324</v>
      </c>
      <c r="V1715">
        <v>0</v>
      </c>
      <c r="W1715" t="s">
        <v>324</v>
      </c>
      <c r="X1715" t="s">
        <v>324</v>
      </c>
      <c r="Y1715" t="s">
        <v>324</v>
      </c>
      <c r="Z1715" t="s">
        <v>324</v>
      </c>
      <c r="AA1715">
        <v>0</v>
      </c>
      <c r="AB1715" t="s">
        <v>324</v>
      </c>
      <c r="AC1715" t="s">
        <v>324</v>
      </c>
      <c r="AD1715" t="s">
        <v>324</v>
      </c>
      <c r="AE1715" t="s">
        <v>324</v>
      </c>
      <c r="AF1715">
        <v>0</v>
      </c>
      <c r="AG1715">
        <v>1.7150000000000001</v>
      </c>
      <c r="AH1715">
        <v>2.1999999999999999E-2</v>
      </c>
      <c r="AI1715" t="s">
        <v>324</v>
      </c>
      <c r="AJ1715" t="s">
        <v>324</v>
      </c>
      <c r="AK1715">
        <v>1.7370000000000001</v>
      </c>
      <c r="AL1715">
        <v>76</v>
      </c>
      <c r="AM1715">
        <v>2</v>
      </c>
      <c r="AN1715" t="s">
        <v>324</v>
      </c>
      <c r="AO1715" t="s">
        <v>324</v>
      </c>
      <c r="AP1715">
        <v>78</v>
      </c>
      <c r="AQ1715" t="s">
        <v>324</v>
      </c>
      <c r="AR1715" t="s">
        <v>324</v>
      </c>
      <c r="AS1715" t="s">
        <v>324</v>
      </c>
      <c r="AT1715" t="s">
        <v>324</v>
      </c>
      <c r="AU1715">
        <v>0</v>
      </c>
      <c r="AV1715" t="s">
        <v>324</v>
      </c>
      <c r="AW1715" t="s">
        <v>324</v>
      </c>
      <c r="AX1715" t="s">
        <v>324</v>
      </c>
      <c r="AY1715" t="s">
        <v>324</v>
      </c>
      <c r="AZ1715">
        <v>0</v>
      </c>
      <c r="BA1715" t="s">
        <v>324</v>
      </c>
      <c r="BB1715" t="s">
        <v>324</v>
      </c>
      <c r="BC1715" t="s">
        <v>324</v>
      </c>
      <c r="BD1715" t="s">
        <v>324</v>
      </c>
      <c r="BE1715">
        <v>0</v>
      </c>
      <c r="BF1715" t="s">
        <v>324</v>
      </c>
      <c r="BG1715" t="s">
        <v>324</v>
      </c>
      <c r="BH1715" t="s">
        <v>324</v>
      </c>
      <c r="BI1715" t="s">
        <v>324</v>
      </c>
      <c r="BJ1715">
        <v>0</v>
      </c>
      <c r="BK1715" t="s">
        <v>324</v>
      </c>
      <c r="BL1715" t="s">
        <v>324</v>
      </c>
      <c r="BM1715" t="s">
        <v>324</v>
      </c>
      <c r="BN1715" t="s">
        <v>324</v>
      </c>
      <c r="BO1715">
        <v>0</v>
      </c>
      <c r="BP1715" t="s">
        <v>324</v>
      </c>
      <c r="BQ1715" t="s">
        <v>324</v>
      </c>
      <c r="BR1715" t="s">
        <v>324</v>
      </c>
      <c r="BS1715" t="s">
        <v>324</v>
      </c>
      <c r="BT1715">
        <v>0</v>
      </c>
      <c r="BU1715" t="s">
        <v>324</v>
      </c>
      <c r="BV1715" t="s">
        <v>324</v>
      </c>
      <c r="BW1715" t="s">
        <v>324</v>
      </c>
      <c r="BX1715" t="s">
        <v>324</v>
      </c>
      <c r="BY1715">
        <v>0</v>
      </c>
      <c r="BZ1715" t="s">
        <v>324</v>
      </c>
      <c r="CA1715" t="s">
        <v>324</v>
      </c>
      <c r="CB1715" t="s">
        <v>324</v>
      </c>
      <c r="CC1715" t="s">
        <v>324</v>
      </c>
      <c r="CD1715">
        <v>0</v>
      </c>
      <c r="CE1715" t="s">
        <v>324</v>
      </c>
      <c r="CF1715" t="s">
        <v>324</v>
      </c>
      <c r="CG1715" t="s">
        <v>324</v>
      </c>
      <c r="CH1715" t="s">
        <v>324</v>
      </c>
      <c r="CI1715">
        <v>0</v>
      </c>
      <c r="CJ1715" t="s">
        <v>324</v>
      </c>
      <c r="CK1715" t="s">
        <v>324</v>
      </c>
      <c r="CL1715" t="s">
        <v>324</v>
      </c>
      <c r="CM1715" t="s">
        <v>324</v>
      </c>
      <c r="CN1715">
        <v>0</v>
      </c>
      <c r="CO1715">
        <v>52.469000000000001</v>
      </c>
      <c r="CP1715">
        <v>8.7490000000000006</v>
      </c>
      <c r="CQ1715" t="s">
        <v>179</v>
      </c>
      <c r="CR1715">
        <v>0</v>
      </c>
      <c r="CS1715">
        <v>61.218000000000004</v>
      </c>
      <c r="CT1715">
        <v>7179</v>
      </c>
      <c r="CU1715">
        <v>438</v>
      </c>
      <c r="CV1715">
        <v>0</v>
      </c>
      <c r="CW1715">
        <v>0</v>
      </c>
      <c r="CX1715">
        <v>7617</v>
      </c>
      <c r="CY1715">
        <v>0</v>
      </c>
      <c r="CZ1715">
        <v>0</v>
      </c>
      <c r="DA1715">
        <v>0</v>
      </c>
      <c r="DB1715">
        <v>0</v>
      </c>
      <c r="DC1715">
        <v>0</v>
      </c>
    </row>
    <row r="1716" spans="1:107" x14ac:dyDescent="0.45">
      <c r="A1716">
        <v>2024</v>
      </c>
      <c r="B1716">
        <v>5</v>
      </c>
      <c r="C1716" t="s">
        <v>227</v>
      </c>
      <c r="D1716">
        <v>17470</v>
      </c>
      <c r="E1716" t="s">
        <v>573</v>
      </c>
      <c r="F1716" t="s">
        <v>323</v>
      </c>
      <c r="G1716" t="s">
        <v>247</v>
      </c>
      <c r="H1716">
        <v>38.823</v>
      </c>
      <c r="I1716">
        <v>4.7460000000000004</v>
      </c>
      <c r="J1716" t="s">
        <v>324</v>
      </c>
      <c r="K1716" t="s">
        <v>324</v>
      </c>
      <c r="L1716">
        <v>43.569000000000003</v>
      </c>
      <c r="M1716">
        <v>4442</v>
      </c>
      <c r="N1716">
        <v>178</v>
      </c>
      <c r="O1716" t="s">
        <v>324</v>
      </c>
      <c r="P1716" t="s">
        <v>324</v>
      </c>
      <c r="Q1716">
        <v>4620</v>
      </c>
      <c r="R1716" t="s">
        <v>324</v>
      </c>
      <c r="S1716" t="s">
        <v>324</v>
      </c>
      <c r="T1716" t="s">
        <v>324</v>
      </c>
      <c r="U1716" t="s">
        <v>324</v>
      </c>
      <c r="V1716">
        <v>0</v>
      </c>
      <c r="W1716" t="s">
        <v>324</v>
      </c>
      <c r="X1716" t="s">
        <v>324</v>
      </c>
      <c r="Y1716" t="s">
        <v>324</v>
      </c>
      <c r="Z1716" t="s">
        <v>324</v>
      </c>
      <c r="AA1716">
        <v>0</v>
      </c>
      <c r="AB1716" t="s">
        <v>324</v>
      </c>
      <c r="AC1716" t="s">
        <v>324</v>
      </c>
      <c r="AD1716" t="s">
        <v>324</v>
      </c>
      <c r="AE1716" t="s">
        <v>324</v>
      </c>
      <c r="AF1716">
        <v>0</v>
      </c>
      <c r="AG1716">
        <v>0.90300000000000002</v>
      </c>
      <c r="AH1716" t="s">
        <v>324</v>
      </c>
      <c r="AI1716" t="s">
        <v>324</v>
      </c>
      <c r="AJ1716" t="s">
        <v>324</v>
      </c>
      <c r="AK1716">
        <v>0.90300000000000002</v>
      </c>
      <c r="AL1716">
        <v>313</v>
      </c>
      <c r="AM1716" t="s">
        <v>324</v>
      </c>
      <c r="AN1716" t="s">
        <v>324</v>
      </c>
      <c r="AO1716" t="s">
        <v>324</v>
      </c>
      <c r="AP1716">
        <v>313</v>
      </c>
      <c r="AQ1716">
        <v>5.9260000000000002</v>
      </c>
      <c r="AR1716" t="s">
        <v>324</v>
      </c>
      <c r="AS1716" t="s">
        <v>324</v>
      </c>
      <c r="AT1716" t="s">
        <v>324</v>
      </c>
      <c r="AU1716">
        <v>5.9260000000000002</v>
      </c>
      <c r="AV1716" t="s">
        <v>324</v>
      </c>
      <c r="AW1716" t="s">
        <v>324</v>
      </c>
      <c r="AX1716" t="s">
        <v>324</v>
      </c>
      <c r="AY1716" t="s">
        <v>324</v>
      </c>
      <c r="AZ1716">
        <v>0</v>
      </c>
      <c r="BA1716" t="s">
        <v>324</v>
      </c>
      <c r="BB1716" t="s">
        <v>324</v>
      </c>
      <c r="BC1716" t="s">
        <v>324</v>
      </c>
      <c r="BD1716" t="s">
        <v>324</v>
      </c>
      <c r="BE1716">
        <v>0</v>
      </c>
      <c r="BF1716" t="s">
        <v>324</v>
      </c>
      <c r="BG1716" t="s">
        <v>324</v>
      </c>
      <c r="BH1716" t="s">
        <v>324</v>
      </c>
      <c r="BI1716" t="s">
        <v>324</v>
      </c>
      <c r="BJ1716">
        <v>0</v>
      </c>
      <c r="BK1716">
        <v>0.01</v>
      </c>
      <c r="BL1716">
        <v>0</v>
      </c>
      <c r="BM1716" t="s">
        <v>324</v>
      </c>
      <c r="BN1716" t="s">
        <v>324</v>
      </c>
      <c r="BO1716">
        <v>0.01</v>
      </c>
      <c r="BP1716">
        <v>4</v>
      </c>
      <c r="BQ1716">
        <v>0</v>
      </c>
      <c r="BR1716" t="s">
        <v>324</v>
      </c>
      <c r="BS1716" t="s">
        <v>324</v>
      </c>
      <c r="BT1716">
        <v>4</v>
      </c>
      <c r="BU1716" t="s">
        <v>324</v>
      </c>
      <c r="BV1716" t="s">
        <v>324</v>
      </c>
      <c r="BW1716" t="s">
        <v>324</v>
      </c>
      <c r="BX1716" t="s">
        <v>324</v>
      </c>
      <c r="BY1716">
        <v>0</v>
      </c>
      <c r="BZ1716" t="s">
        <v>324</v>
      </c>
      <c r="CA1716" t="s">
        <v>324</v>
      </c>
      <c r="CB1716" t="s">
        <v>324</v>
      </c>
      <c r="CC1716" t="s">
        <v>324</v>
      </c>
      <c r="CD1716">
        <v>0</v>
      </c>
      <c r="CE1716" t="s">
        <v>324</v>
      </c>
      <c r="CF1716" t="s">
        <v>324</v>
      </c>
      <c r="CG1716" t="s">
        <v>324</v>
      </c>
      <c r="CH1716" t="s">
        <v>324</v>
      </c>
      <c r="CI1716">
        <v>0</v>
      </c>
      <c r="CJ1716" t="s">
        <v>324</v>
      </c>
      <c r="CK1716" t="s">
        <v>324</v>
      </c>
      <c r="CL1716" t="s">
        <v>324</v>
      </c>
      <c r="CM1716" t="s">
        <v>324</v>
      </c>
      <c r="CN1716">
        <v>0</v>
      </c>
      <c r="CO1716">
        <v>38.832999999999998</v>
      </c>
      <c r="CP1716">
        <v>4.7460000000000004</v>
      </c>
      <c r="CQ1716" t="s">
        <v>179</v>
      </c>
      <c r="CR1716">
        <v>0</v>
      </c>
      <c r="CS1716">
        <v>43.579000000000001</v>
      </c>
      <c r="CT1716">
        <v>4446</v>
      </c>
      <c r="CU1716">
        <v>178</v>
      </c>
      <c r="CV1716">
        <v>0</v>
      </c>
      <c r="CW1716">
        <v>0</v>
      </c>
      <c r="CX1716">
        <v>4624</v>
      </c>
      <c r="CY1716">
        <v>0</v>
      </c>
      <c r="CZ1716">
        <v>0</v>
      </c>
      <c r="DA1716">
        <v>0</v>
      </c>
      <c r="DB1716">
        <v>0</v>
      </c>
      <c r="DC1716">
        <v>0</v>
      </c>
    </row>
    <row r="1717" spans="1:107" x14ac:dyDescent="0.45">
      <c r="A1717">
        <v>2024</v>
      </c>
      <c r="B1717">
        <v>5</v>
      </c>
      <c r="C1717" t="s">
        <v>227</v>
      </c>
      <c r="D1717">
        <v>18429</v>
      </c>
      <c r="E1717" t="s">
        <v>574</v>
      </c>
      <c r="F1717" t="s">
        <v>323</v>
      </c>
      <c r="G1717" t="s">
        <v>244</v>
      </c>
      <c r="H1717">
        <v>17.29</v>
      </c>
      <c r="I1717">
        <v>1.0649999999999999</v>
      </c>
      <c r="J1717" t="s">
        <v>324</v>
      </c>
      <c r="K1717" t="s">
        <v>324</v>
      </c>
      <c r="L1717">
        <v>18.355</v>
      </c>
      <c r="M1717">
        <v>2608</v>
      </c>
      <c r="N1717">
        <v>66</v>
      </c>
      <c r="O1717" t="s">
        <v>324</v>
      </c>
      <c r="P1717" t="s">
        <v>324</v>
      </c>
      <c r="Q1717">
        <v>2674</v>
      </c>
      <c r="R1717" t="s">
        <v>324</v>
      </c>
      <c r="S1717" t="s">
        <v>324</v>
      </c>
      <c r="T1717" t="s">
        <v>324</v>
      </c>
      <c r="U1717" t="s">
        <v>324</v>
      </c>
      <c r="V1717">
        <v>0</v>
      </c>
      <c r="W1717" t="s">
        <v>324</v>
      </c>
      <c r="X1717" t="s">
        <v>324</v>
      </c>
      <c r="Y1717" t="s">
        <v>324</v>
      </c>
      <c r="Z1717" t="s">
        <v>324</v>
      </c>
      <c r="AA1717">
        <v>0</v>
      </c>
      <c r="AB1717" t="s">
        <v>324</v>
      </c>
      <c r="AC1717" t="s">
        <v>324</v>
      </c>
      <c r="AD1717" t="s">
        <v>324</v>
      </c>
      <c r="AE1717" t="s">
        <v>324</v>
      </c>
      <c r="AF1717">
        <v>0</v>
      </c>
      <c r="AG1717" t="s">
        <v>324</v>
      </c>
      <c r="AH1717" t="s">
        <v>324</v>
      </c>
      <c r="AI1717" t="s">
        <v>324</v>
      </c>
      <c r="AJ1717" t="s">
        <v>324</v>
      </c>
      <c r="AK1717">
        <v>0</v>
      </c>
      <c r="AL1717" t="s">
        <v>324</v>
      </c>
      <c r="AM1717" t="s">
        <v>324</v>
      </c>
      <c r="AN1717" t="s">
        <v>324</v>
      </c>
      <c r="AO1717" t="s">
        <v>324</v>
      </c>
      <c r="AP1717">
        <v>0</v>
      </c>
      <c r="AQ1717" t="s">
        <v>324</v>
      </c>
      <c r="AR1717" t="s">
        <v>324</v>
      </c>
      <c r="AS1717" t="s">
        <v>324</v>
      </c>
      <c r="AT1717" t="s">
        <v>324</v>
      </c>
      <c r="AU1717">
        <v>0</v>
      </c>
      <c r="AV1717" t="s">
        <v>324</v>
      </c>
      <c r="AW1717" t="s">
        <v>324</v>
      </c>
      <c r="AX1717" t="s">
        <v>324</v>
      </c>
      <c r="AY1717" t="s">
        <v>324</v>
      </c>
      <c r="AZ1717">
        <v>0</v>
      </c>
      <c r="BA1717" t="s">
        <v>324</v>
      </c>
      <c r="BB1717" t="s">
        <v>324</v>
      </c>
      <c r="BC1717" t="s">
        <v>324</v>
      </c>
      <c r="BD1717" t="s">
        <v>324</v>
      </c>
      <c r="BE1717">
        <v>0</v>
      </c>
      <c r="BF1717" t="s">
        <v>324</v>
      </c>
      <c r="BG1717" t="s">
        <v>324</v>
      </c>
      <c r="BH1717" t="s">
        <v>324</v>
      </c>
      <c r="BI1717" t="s">
        <v>324</v>
      </c>
      <c r="BJ1717">
        <v>0</v>
      </c>
      <c r="BK1717" t="s">
        <v>324</v>
      </c>
      <c r="BL1717" t="s">
        <v>324</v>
      </c>
      <c r="BM1717" t="s">
        <v>324</v>
      </c>
      <c r="BN1717" t="s">
        <v>324</v>
      </c>
      <c r="BO1717">
        <v>0</v>
      </c>
      <c r="BP1717" t="s">
        <v>324</v>
      </c>
      <c r="BQ1717" t="s">
        <v>324</v>
      </c>
      <c r="BR1717" t="s">
        <v>324</v>
      </c>
      <c r="BS1717" t="s">
        <v>324</v>
      </c>
      <c r="BT1717">
        <v>0</v>
      </c>
      <c r="BU1717" t="s">
        <v>324</v>
      </c>
      <c r="BV1717" t="s">
        <v>324</v>
      </c>
      <c r="BW1717" t="s">
        <v>324</v>
      </c>
      <c r="BX1717" t="s">
        <v>324</v>
      </c>
      <c r="BY1717">
        <v>0</v>
      </c>
      <c r="BZ1717" t="s">
        <v>324</v>
      </c>
      <c r="CA1717" t="s">
        <v>324</v>
      </c>
      <c r="CB1717" t="s">
        <v>324</v>
      </c>
      <c r="CC1717" t="s">
        <v>324</v>
      </c>
      <c r="CD1717">
        <v>0</v>
      </c>
      <c r="CE1717" t="s">
        <v>324</v>
      </c>
      <c r="CF1717" t="s">
        <v>324</v>
      </c>
      <c r="CG1717" t="s">
        <v>324</v>
      </c>
      <c r="CH1717" t="s">
        <v>324</v>
      </c>
      <c r="CI1717">
        <v>0</v>
      </c>
      <c r="CJ1717" t="s">
        <v>324</v>
      </c>
      <c r="CK1717" t="s">
        <v>324</v>
      </c>
      <c r="CL1717" t="s">
        <v>324</v>
      </c>
      <c r="CM1717" t="s">
        <v>324</v>
      </c>
      <c r="CN1717">
        <v>0</v>
      </c>
      <c r="CO1717">
        <v>17.29</v>
      </c>
      <c r="CP1717">
        <v>1.0649999999999999</v>
      </c>
      <c r="CQ1717" t="s">
        <v>179</v>
      </c>
      <c r="CR1717">
        <v>0</v>
      </c>
      <c r="CS1717">
        <v>18.355</v>
      </c>
      <c r="CT1717">
        <v>2608</v>
      </c>
      <c r="CU1717">
        <v>66</v>
      </c>
      <c r="CV1717">
        <v>0</v>
      </c>
      <c r="CW1717">
        <v>0</v>
      </c>
      <c r="CX1717">
        <v>2674</v>
      </c>
      <c r="CY1717">
        <v>0</v>
      </c>
      <c r="CZ1717">
        <v>0</v>
      </c>
      <c r="DA1717">
        <v>0</v>
      </c>
      <c r="DB1717">
        <v>0</v>
      </c>
      <c r="DC1717">
        <v>0</v>
      </c>
    </row>
    <row r="1718" spans="1:107" x14ac:dyDescent="0.45">
      <c r="A1718">
        <v>2024</v>
      </c>
      <c r="B1718">
        <v>5</v>
      </c>
      <c r="C1718" t="s">
        <v>227</v>
      </c>
      <c r="D1718">
        <v>20169</v>
      </c>
      <c r="E1718" t="s">
        <v>399</v>
      </c>
      <c r="F1718" t="s">
        <v>323</v>
      </c>
      <c r="G1718" t="s">
        <v>244</v>
      </c>
      <c r="H1718">
        <v>28.5</v>
      </c>
      <c r="I1718">
        <v>3.98</v>
      </c>
      <c r="J1718" t="s">
        <v>324</v>
      </c>
      <c r="K1718" t="s">
        <v>324</v>
      </c>
      <c r="L1718">
        <v>32.479999999999997</v>
      </c>
      <c r="M1718">
        <v>3793</v>
      </c>
      <c r="N1718">
        <v>201</v>
      </c>
      <c r="O1718" t="s">
        <v>324</v>
      </c>
      <c r="P1718" t="s">
        <v>324</v>
      </c>
      <c r="Q1718">
        <v>3994</v>
      </c>
      <c r="R1718" t="s">
        <v>324</v>
      </c>
      <c r="S1718" t="s">
        <v>324</v>
      </c>
      <c r="T1718" t="s">
        <v>324</v>
      </c>
      <c r="U1718" t="s">
        <v>324</v>
      </c>
      <c r="V1718">
        <v>0</v>
      </c>
      <c r="W1718" t="s">
        <v>324</v>
      </c>
      <c r="X1718" t="s">
        <v>324</v>
      </c>
      <c r="Y1718" t="s">
        <v>324</v>
      </c>
      <c r="Z1718" t="s">
        <v>324</v>
      </c>
      <c r="AA1718">
        <v>0</v>
      </c>
      <c r="AB1718" t="s">
        <v>324</v>
      </c>
      <c r="AC1718" t="s">
        <v>324</v>
      </c>
      <c r="AD1718" t="s">
        <v>324</v>
      </c>
      <c r="AE1718" t="s">
        <v>324</v>
      </c>
      <c r="AF1718">
        <v>0</v>
      </c>
      <c r="AG1718" t="s">
        <v>324</v>
      </c>
      <c r="AH1718" t="s">
        <v>324</v>
      </c>
      <c r="AI1718" t="s">
        <v>324</v>
      </c>
      <c r="AJ1718" t="s">
        <v>324</v>
      </c>
      <c r="AK1718">
        <v>0</v>
      </c>
      <c r="AL1718" t="s">
        <v>324</v>
      </c>
      <c r="AM1718" t="s">
        <v>324</v>
      </c>
      <c r="AN1718" t="s">
        <v>324</v>
      </c>
      <c r="AO1718" t="s">
        <v>324</v>
      </c>
      <c r="AP1718">
        <v>0</v>
      </c>
      <c r="AQ1718" t="s">
        <v>324</v>
      </c>
      <c r="AR1718" t="s">
        <v>324</v>
      </c>
      <c r="AS1718" t="s">
        <v>324</v>
      </c>
      <c r="AT1718" t="s">
        <v>324</v>
      </c>
      <c r="AU1718">
        <v>0</v>
      </c>
      <c r="AV1718" t="s">
        <v>324</v>
      </c>
      <c r="AW1718" t="s">
        <v>324</v>
      </c>
      <c r="AX1718" t="s">
        <v>324</v>
      </c>
      <c r="AY1718" t="s">
        <v>324</v>
      </c>
      <c r="AZ1718">
        <v>0</v>
      </c>
      <c r="BA1718" t="s">
        <v>324</v>
      </c>
      <c r="BB1718" t="s">
        <v>324</v>
      </c>
      <c r="BC1718" t="s">
        <v>324</v>
      </c>
      <c r="BD1718" t="s">
        <v>324</v>
      </c>
      <c r="BE1718">
        <v>0</v>
      </c>
      <c r="BF1718" t="s">
        <v>324</v>
      </c>
      <c r="BG1718" t="s">
        <v>324</v>
      </c>
      <c r="BH1718" t="s">
        <v>324</v>
      </c>
      <c r="BI1718" t="s">
        <v>324</v>
      </c>
      <c r="BJ1718">
        <v>0</v>
      </c>
      <c r="BK1718">
        <v>6.6000000000000003E-2</v>
      </c>
      <c r="BL1718" t="s">
        <v>324</v>
      </c>
      <c r="BM1718" t="s">
        <v>324</v>
      </c>
      <c r="BN1718" t="s">
        <v>324</v>
      </c>
      <c r="BO1718">
        <v>6.6000000000000003E-2</v>
      </c>
      <c r="BP1718">
        <v>10</v>
      </c>
      <c r="BQ1718" t="s">
        <v>324</v>
      </c>
      <c r="BR1718" t="s">
        <v>324</v>
      </c>
      <c r="BS1718" t="s">
        <v>324</v>
      </c>
      <c r="BT1718">
        <v>10</v>
      </c>
      <c r="BU1718" t="s">
        <v>324</v>
      </c>
      <c r="BV1718" t="s">
        <v>324</v>
      </c>
      <c r="BW1718" t="s">
        <v>324</v>
      </c>
      <c r="BX1718" t="s">
        <v>324</v>
      </c>
      <c r="BY1718">
        <v>0</v>
      </c>
      <c r="BZ1718">
        <v>9.7000000000000003E-2</v>
      </c>
      <c r="CA1718" t="s">
        <v>324</v>
      </c>
      <c r="CB1718" t="s">
        <v>324</v>
      </c>
      <c r="CC1718" t="s">
        <v>324</v>
      </c>
      <c r="CD1718">
        <v>9.7000000000000003E-2</v>
      </c>
      <c r="CE1718">
        <v>11</v>
      </c>
      <c r="CF1718" t="s">
        <v>324</v>
      </c>
      <c r="CG1718" t="s">
        <v>324</v>
      </c>
      <c r="CH1718" t="s">
        <v>324</v>
      </c>
      <c r="CI1718">
        <v>11</v>
      </c>
      <c r="CJ1718" t="s">
        <v>324</v>
      </c>
      <c r="CK1718" t="s">
        <v>324</v>
      </c>
      <c r="CL1718" t="s">
        <v>324</v>
      </c>
      <c r="CM1718" t="s">
        <v>324</v>
      </c>
      <c r="CN1718">
        <v>0</v>
      </c>
      <c r="CO1718">
        <v>28.663</v>
      </c>
      <c r="CP1718">
        <v>3.98</v>
      </c>
      <c r="CQ1718" t="s">
        <v>179</v>
      </c>
      <c r="CR1718">
        <v>0</v>
      </c>
      <c r="CS1718">
        <v>32.643000000000001</v>
      </c>
      <c r="CT1718">
        <v>3814</v>
      </c>
      <c r="CU1718">
        <v>201</v>
      </c>
      <c r="CV1718">
        <v>0</v>
      </c>
      <c r="CW1718">
        <v>0</v>
      </c>
      <c r="CX1718">
        <v>4015</v>
      </c>
      <c r="CY1718">
        <v>0</v>
      </c>
      <c r="CZ1718">
        <v>0</v>
      </c>
      <c r="DA1718">
        <v>0</v>
      </c>
      <c r="DB1718">
        <v>0</v>
      </c>
      <c r="DC1718">
        <v>0</v>
      </c>
    </row>
    <row r="1719" spans="1:107" x14ac:dyDescent="0.45">
      <c r="A1719">
        <v>2024</v>
      </c>
      <c r="B1719">
        <v>5</v>
      </c>
      <c r="C1719" t="s">
        <v>227</v>
      </c>
      <c r="D1719">
        <v>99999</v>
      </c>
      <c r="E1719" t="s">
        <v>329</v>
      </c>
      <c r="F1719" t="s">
        <v>323</v>
      </c>
      <c r="H1719">
        <v>38.985999999999997</v>
      </c>
      <c r="I1719">
        <v>0.34399999999999997</v>
      </c>
      <c r="J1719">
        <v>-0.16500000000000001</v>
      </c>
      <c r="K1719">
        <v>0</v>
      </c>
      <c r="L1719">
        <v>39.164999999999999</v>
      </c>
      <c r="M1719" t="s">
        <v>324</v>
      </c>
      <c r="N1719" t="s">
        <v>324</v>
      </c>
      <c r="O1719" t="s">
        <v>324</v>
      </c>
      <c r="P1719" t="s">
        <v>324</v>
      </c>
      <c r="Q1719" t="s">
        <v>324</v>
      </c>
      <c r="R1719" t="s">
        <v>324</v>
      </c>
      <c r="S1719" t="s">
        <v>324</v>
      </c>
      <c r="T1719" t="s">
        <v>324</v>
      </c>
      <c r="U1719" t="s">
        <v>324</v>
      </c>
      <c r="V1719">
        <v>0</v>
      </c>
      <c r="W1719" t="s">
        <v>324</v>
      </c>
      <c r="X1719" t="s">
        <v>324</v>
      </c>
      <c r="Y1719" t="s">
        <v>324</v>
      </c>
      <c r="Z1719" t="s">
        <v>324</v>
      </c>
      <c r="AA1719" t="s">
        <v>324</v>
      </c>
      <c r="AB1719" t="s">
        <v>324</v>
      </c>
      <c r="AC1719" t="s">
        <v>324</v>
      </c>
      <c r="AD1719" t="s">
        <v>324</v>
      </c>
      <c r="AE1719" t="s">
        <v>324</v>
      </c>
      <c r="AF1719" t="s">
        <v>324</v>
      </c>
      <c r="AG1719">
        <v>-0.56599999999999995</v>
      </c>
      <c r="AH1719">
        <v>-5.0000000000000001E-3</v>
      </c>
      <c r="AI1719">
        <v>0</v>
      </c>
      <c r="AJ1719">
        <v>0</v>
      </c>
      <c r="AK1719">
        <v>-0.57099999999999995</v>
      </c>
      <c r="AL1719" t="s">
        <v>324</v>
      </c>
      <c r="AM1719" t="s">
        <v>324</v>
      </c>
      <c r="AN1719" t="s">
        <v>324</v>
      </c>
      <c r="AO1719" t="s">
        <v>324</v>
      </c>
      <c r="AP1719" t="s">
        <v>324</v>
      </c>
      <c r="AQ1719" t="s">
        <v>324</v>
      </c>
      <c r="AR1719" t="s">
        <v>324</v>
      </c>
      <c r="AS1719" t="s">
        <v>324</v>
      </c>
      <c r="AT1719" t="s">
        <v>324</v>
      </c>
      <c r="AU1719" t="s">
        <v>324</v>
      </c>
      <c r="AV1719" t="s">
        <v>324</v>
      </c>
      <c r="AW1719" t="s">
        <v>324</v>
      </c>
      <c r="AX1719" t="s">
        <v>324</v>
      </c>
      <c r="AY1719" t="s">
        <v>324</v>
      </c>
      <c r="AZ1719">
        <v>0</v>
      </c>
      <c r="BA1719" t="s">
        <v>324</v>
      </c>
      <c r="BB1719" t="s">
        <v>324</v>
      </c>
      <c r="BC1719" t="s">
        <v>324</v>
      </c>
      <c r="BD1719" t="s">
        <v>324</v>
      </c>
      <c r="BE1719" t="s">
        <v>324</v>
      </c>
      <c r="BF1719" t="s">
        <v>324</v>
      </c>
      <c r="BG1719" t="s">
        <v>324</v>
      </c>
      <c r="BH1719" t="s">
        <v>324</v>
      </c>
      <c r="BI1719" t="s">
        <v>324</v>
      </c>
      <c r="BJ1719" t="s">
        <v>324</v>
      </c>
      <c r="BK1719" t="s">
        <v>324</v>
      </c>
      <c r="BL1719" t="s">
        <v>324</v>
      </c>
      <c r="BM1719" t="s">
        <v>324</v>
      </c>
      <c r="BN1719" t="s">
        <v>324</v>
      </c>
      <c r="BO1719" t="s">
        <v>324</v>
      </c>
      <c r="BP1719" t="s">
        <v>324</v>
      </c>
      <c r="BQ1719" t="s">
        <v>324</v>
      </c>
      <c r="BR1719" t="s">
        <v>324</v>
      </c>
      <c r="BS1719" t="s">
        <v>324</v>
      </c>
      <c r="BT1719" t="s">
        <v>324</v>
      </c>
      <c r="BU1719" t="s">
        <v>324</v>
      </c>
      <c r="BV1719" t="s">
        <v>324</v>
      </c>
      <c r="BW1719" t="s">
        <v>324</v>
      </c>
      <c r="BX1719" t="s">
        <v>324</v>
      </c>
      <c r="BY1719" t="s">
        <v>324</v>
      </c>
      <c r="BZ1719" t="s">
        <v>324</v>
      </c>
      <c r="CA1719" t="s">
        <v>324</v>
      </c>
      <c r="CB1719" t="s">
        <v>324</v>
      </c>
      <c r="CC1719" t="s">
        <v>324</v>
      </c>
      <c r="CD1719" t="s">
        <v>324</v>
      </c>
      <c r="CE1719" t="s">
        <v>324</v>
      </c>
      <c r="CF1719" t="s">
        <v>324</v>
      </c>
      <c r="CG1719" t="s">
        <v>324</v>
      </c>
      <c r="CH1719" t="s">
        <v>324</v>
      </c>
      <c r="CI1719" t="s">
        <v>324</v>
      </c>
      <c r="CJ1719" t="s">
        <v>324</v>
      </c>
      <c r="CK1719" t="s">
        <v>324</v>
      </c>
      <c r="CL1719" t="s">
        <v>324</v>
      </c>
      <c r="CM1719" t="s">
        <v>324</v>
      </c>
      <c r="CN1719" t="s">
        <v>324</v>
      </c>
      <c r="CO1719">
        <v>38.985999999999997</v>
      </c>
      <c r="CP1719">
        <v>0.34399999999999997</v>
      </c>
      <c r="CQ1719">
        <v>-0.16500000000000001</v>
      </c>
      <c r="CR1719">
        <v>0</v>
      </c>
      <c r="CS1719">
        <v>39.164999999999999</v>
      </c>
      <c r="CT1719" t="s">
        <v>324</v>
      </c>
      <c r="CU1719" t="s">
        <v>324</v>
      </c>
      <c r="CV1719" t="s">
        <v>324</v>
      </c>
      <c r="CW1719" t="s">
        <v>324</v>
      </c>
      <c r="CX1719" t="s">
        <v>324</v>
      </c>
      <c r="CY1719" t="s">
        <v>324</v>
      </c>
      <c r="CZ1719" t="s">
        <v>324</v>
      </c>
      <c r="DA1719" t="s">
        <v>324</v>
      </c>
      <c r="DB1719" t="s">
        <v>324</v>
      </c>
      <c r="DC1719" t="s">
        <v>324</v>
      </c>
    </row>
    <row r="1720" spans="1:107" x14ac:dyDescent="0.45">
      <c r="A1720">
        <v>2024</v>
      </c>
      <c r="B1720">
        <v>5</v>
      </c>
      <c r="C1720" t="s">
        <v>233</v>
      </c>
      <c r="D1720">
        <v>4715</v>
      </c>
      <c r="E1720" t="s">
        <v>575</v>
      </c>
      <c r="F1720" t="s">
        <v>323</v>
      </c>
      <c r="G1720" t="s">
        <v>244</v>
      </c>
      <c r="H1720">
        <v>0.41099999999999998</v>
      </c>
      <c r="I1720">
        <v>0.123</v>
      </c>
      <c r="J1720" t="s">
        <v>324</v>
      </c>
      <c r="K1720" t="s">
        <v>324</v>
      </c>
      <c r="L1720">
        <v>0.53400000000000003</v>
      </c>
      <c r="M1720">
        <v>58</v>
      </c>
      <c r="N1720">
        <v>2</v>
      </c>
      <c r="O1720" t="s">
        <v>324</v>
      </c>
      <c r="P1720" t="s">
        <v>324</v>
      </c>
      <c r="Q1720">
        <v>60</v>
      </c>
      <c r="R1720" t="s">
        <v>324</v>
      </c>
      <c r="S1720" t="s">
        <v>324</v>
      </c>
      <c r="T1720" t="s">
        <v>324</v>
      </c>
      <c r="U1720" t="s">
        <v>324</v>
      </c>
      <c r="V1720">
        <v>0</v>
      </c>
      <c r="W1720" t="s">
        <v>324</v>
      </c>
      <c r="X1720" t="s">
        <v>324</v>
      </c>
      <c r="Y1720" t="s">
        <v>324</v>
      </c>
      <c r="Z1720" t="s">
        <v>324</v>
      </c>
      <c r="AA1720">
        <v>0</v>
      </c>
      <c r="AB1720">
        <v>13.347</v>
      </c>
      <c r="AC1720">
        <v>0</v>
      </c>
      <c r="AD1720" t="s">
        <v>324</v>
      </c>
      <c r="AE1720" t="s">
        <v>324</v>
      </c>
      <c r="AF1720">
        <v>13.347</v>
      </c>
      <c r="AG1720" t="s">
        <v>324</v>
      </c>
      <c r="AH1720" t="s">
        <v>324</v>
      </c>
      <c r="AI1720" t="s">
        <v>324</v>
      </c>
      <c r="AJ1720" t="s">
        <v>324</v>
      </c>
      <c r="AK1720">
        <v>0</v>
      </c>
      <c r="AL1720" t="s">
        <v>324</v>
      </c>
      <c r="AM1720" t="s">
        <v>324</v>
      </c>
      <c r="AN1720" t="s">
        <v>324</v>
      </c>
      <c r="AO1720" t="s">
        <v>324</v>
      </c>
      <c r="AP1720">
        <v>0</v>
      </c>
      <c r="AQ1720" t="s">
        <v>324</v>
      </c>
      <c r="AR1720" t="s">
        <v>324</v>
      </c>
      <c r="AS1720" t="s">
        <v>324</v>
      </c>
      <c r="AT1720" t="s">
        <v>324</v>
      </c>
      <c r="AU1720">
        <v>0</v>
      </c>
      <c r="AV1720" t="s">
        <v>324</v>
      </c>
      <c r="AW1720" t="s">
        <v>324</v>
      </c>
      <c r="AX1720" t="s">
        <v>324</v>
      </c>
      <c r="AY1720" t="s">
        <v>324</v>
      </c>
      <c r="AZ1720">
        <v>0</v>
      </c>
      <c r="BA1720" t="s">
        <v>324</v>
      </c>
      <c r="BB1720" t="s">
        <v>324</v>
      </c>
      <c r="BC1720" t="s">
        <v>324</v>
      </c>
      <c r="BD1720" t="s">
        <v>324</v>
      </c>
      <c r="BE1720">
        <v>0</v>
      </c>
      <c r="BF1720" t="s">
        <v>324</v>
      </c>
      <c r="BG1720" t="s">
        <v>324</v>
      </c>
      <c r="BH1720" t="s">
        <v>324</v>
      </c>
      <c r="BI1720" t="s">
        <v>324</v>
      </c>
      <c r="BJ1720">
        <v>0</v>
      </c>
      <c r="BK1720" t="s">
        <v>324</v>
      </c>
      <c r="BL1720" t="s">
        <v>324</v>
      </c>
      <c r="BM1720" t="s">
        <v>324</v>
      </c>
      <c r="BN1720" t="s">
        <v>324</v>
      </c>
      <c r="BO1720">
        <v>0</v>
      </c>
      <c r="BP1720" t="s">
        <v>324</v>
      </c>
      <c r="BQ1720" t="s">
        <v>324</v>
      </c>
      <c r="BR1720" t="s">
        <v>324</v>
      </c>
      <c r="BS1720" t="s">
        <v>324</v>
      </c>
      <c r="BT1720">
        <v>0</v>
      </c>
      <c r="BU1720" t="s">
        <v>324</v>
      </c>
      <c r="BV1720" t="s">
        <v>324</v>
      </c>
      <c r="BW1720" t="s">
        <v>324</v>
      </c>
      <c r="BX1720" t="s">
        <v>324</v>
      </c>
      <c r="BY1720">
        <v>0</v>
      </c>
      <c r="BZ1720" t="s">
        <v>324</v>
      </c>
      <c r="CA1720" t="s">
        <v>324</v>
      </c>
      <c r="CB1720" t="s">
        <v>324</v>
      </c>
      <c r="CC1720" t="s">
        <v>324</v>
      </c>
      <c r="CD1720">
        <v>0</v>
      </c>
      <c r="CE1720" t="s">
        <v>324</v>
      </c>
      <c r="CF1720" t="s">
        <v>324</v>
      </c>
      <c r="CG1720" t="s">
        <v>324</v>
      </c>
      <c r="CH1720" t="s">
        <v>324</v>
      </c>
      <c r="CI1720">
        <v>0</v>
      </c>
      <c r="CJ1720" t="s">
        <v>324</v>
      </c>
      <c r="CK1720" t="s">
        <v>324</v>
      </c>
      <c r="CL1720" t="s">
        <v>324</v>
      </c>
      <c r="CM1720" t="s">
        <v>324</v>
      </c>
      <c r="CN1720">
        <v>0</v>
      </c>
      <c r="CO1720">
        <v>0.41099999999999998</v>
      </c>
      <c r="CP1720">
        <v>0.123</v>
      </c>
      <c r="CQ1720" t="s">
        <v>179</v>
      </c>
      <c r="CR1720">
        <v>0</v>
      </c>
      <c r="CS1720">
        <v>0.53400000000000003</v>
      </c>
      <c r="CT1720">
        <v>58</v>
      </c>
      <c r="CU1720">
        <v>2</v>
      </c>
      <c r="CV1720">
        <v>0</v>
      </c>
      <c r="CW1720">
        <v>0</v>
      </c>
      <c r="CX1720">
        <v>60</v>
      </c>
      <c r="CY1720">
        <v>13.347</v>
      </c>
      <c r="CZ1720">
        <v>0</v>
      </c>
      <c r="DA1720">
        <v>0</v>
      </c>
      <c r="DB1720">
        <v>0</v>
      </c>
      <c r="DC1720">
        <v>13.347</v>
      </c>
    </row>
    <row r="1721" spans="1:107" x14ac:dyDescent="0.45">
      <c r="A1721">
        <v>2024</v>
      </c>
      <c r="B1721">
        <v>5</v>
      </c>
      <c r="C1721" t="s">
        <v>233</v>
      </c>
      <c r="D1721">
        <v>5574</v>
      </c>
      <c r="E1721" t="s">
        <v>442</v>
      </c>
      <c r="F1721" t="s">
        <v>323</v>
      </c>
      <c r="G1721" t="s">
        <v>244</v>
      </c>
      <c r="H1721">
        <v>0.31</v>
      </c>
      <c r="I1721">
        <v>0.02</v>
      </c>
      <c r="J1721">
        <v>0</v>
      </c>
      <c r="K1721">
        <v>0</v>
      </c>
      <c r="L1721">
        <v>0.33</v>
      </c>
      <c r="M1721">
        <v>37</v>
      </c>
      <c r="N1721">
        <v>1</v>
      </c>
      <c r="O1721">
        <v>0</v>
      </c>
      <c r="P1721">
        <v>0</v>
      </c>
      <c r="Q1721">
        <v>38</v>
      </c>
      <c r="R1721" t="s">
        <v>324</v>
      </c>
      <c r="S1721" t="s">
        <v>324</v>
      </c>
      <c r="T1721" t="s">
        <v>324</v>
      </c>
      <c r="U1721" t="s">
        <v>324</v>
      </c>
      <c r="V1721">
        <v>0</v>
      </c>
      <c r="W1721" t="s">
        <v>324</v>
      </c>
      <c r="X1721" t="s">
        <v>324</v>
      </c>
      <c r="Y1721" t="s">
        <v>324</v>
      </c>
      <c r="Z1721" t="s">
        <v>324</v>
      </c>
      <c r="AA1721">
        <v>0</v>
      </c>
      <c r="AB1721">
        <v>14.35</v>
      </c>
      <c r="AC1721">
        <v>0</v>
      </c>
      <c r="AD1721">
        <v>0</v>
      </c>
      <c r="AE1721">
        <v>0</v>
      </c>
      <c r="AF1721">
        <v>14.35</v>
      </c>
      <c r="AG1721" t="s">
        <v>324</v>
      </c>
      <c r="AH1721" t="s">
        <v>324</v>
      </c>
      <c r="AI1721" t="s">
        <v>324</v>
      </c>
      <c r="AJ1721" t="s">
        <v>324</v>
      </c>
      <c r="AK1721">
        <v>0</v>
      </c>
      <c r="AL1721" t="s">
        <v>324</v>
      </c>
      <c r="AM1721" t="s">
        <v>324</v>
      </c>
      <c r="AN1721" t="s">
        <v>324</v>
      </c>
      <c r="AO1721" t="s">
        <v>324</v>
      </c>
      <c r="AP1721">
        <v>0</v>
      </c>
      <c r="AQ1721" t="s">
        <v>324</v>
      </c>
      <c r="AR1721" t="s">
        <v>324</v>
      </c>
      <c r="AS1721" t="s">
        <v>324</v>
      </c>
      <c r="AT1721" t="s">
        <v>324</v>
      </c>
      <c r="AU1721">
        <v>0</v>
      </c>
      <c r="AV1721" t="s">
        <v>324</v>
      </c>
      <c r="AW1721" t="s">
        <v>324</v>
      </c>
      <c r="AX1721" t="s">
        <v>324</v>
      </c>
      <c r="AY1721" t="s">
        <v>324</v>
      </c>
      <c r="AZ1721">
        <v>0</v>
      </c>
      <c r="BA1721" t="s">
        <v>324</v>
      </c>
      <c r="BB1721" t="s">
        <v>324</v>
      </c>
      <c r="BC1721" t="s">
        <v>324</v>
      </c>
      <c r="BD1721" t="s">
        <v>324</v>
      </c>
      <c r="BE1721">
        <v>0</v>
      </c>
      <c r="BF1721" t="s">
        <v>324</v>
      </c>
      <c r="BG1721" t="s">
        <v>324</v>
      </c>
      <c r="BH1721" t="s">
        <v>324</v>
      </c>
      <c r="BI1721" t="s">
        <v>324</v>
      </c>
      <c r="BJ1721">
        <v>0</v>
      </c>
      <c r="BK1721">
        <v>2.1999999999999999E-2</v>
      </c>
      <c r="BL1721">
        <v>0</v>
      </c>
      <c r="BM1721">
        <v>0</v>
      </c>
      <c r="BN1721">
        <v>0</v>
      </c>
      <c r="BO1721">
        <v>2.1999999999999999E-2</v>
      </c>
      <c r="BP1721">
        <v>2</v>
      </c>
      <c r="BQ1721">
        <v>0</v>
      </c>
      <c r="BR1721">
        <v>0</v>
      </c>
      <c r="BS1721">
        <v>0</v>
      </c>
      <c r="BT1721">
        <v>2</v>
      </c>
      <c r="BU1721">
        <v>0</v>
      </c>
      <c r="BV1721">
        <v>0</v>
      </c>
      <c r="BW1721">
        <v>0</v>
      </c>
      <c r="BX1721">
        <v>0</v>
      </c>
      <c r="BY1721">
        <v>0</v>
      </c>
      <c r="BZ1721" t="s">
        <v>324</v>
      </c>
      <c r="CA1721" t="s">
        <v>324</v>
      </c>
      <c r="CB1721" t="s">
        <v>324</v>
      </c>
      <c r="CC1721" t="s">
        <v>324</v>
      </c>
      <c r="CD1721">
        <v>0</v>
      </c>
      <c r="CE1721" t="s">
        <v>324</v>
      </c>
      <c r="CF1721" t="s">
        <v>324</v>
      </c>
      <c r="CG1721" t="s">
        <v>324</v>
      </c>
      <c r="CH1721" t="s">
        <v>324</v>
      </c>
      <c r="CI1721">
        <v>0</v>
      </c>
      <c r="CJ1721" t="s">
        <v>324</v>
      </c>
      <c r="CK1721" t="s">
        <v>324</v>
      </c>
      <c r="CL1721" t="s">
        <v>324</v>
      </c>
      <c r="CM1721" t="s">
        <v>324</v>
      </c>
      <c r="CN1721">
        <v>0</v>
      </c>
      <c r="CO1721">
        <v>0.33200000000000002</v>
      </c>
      <c r="CP1721">
        <v>0.02</v>
      </c>
      <c r="CQ1721" t="s">
        <v>179</v>
      </c>
      <c r="CR1721">
        <v>0</v>
      </c>
      <c r="CS1721">
        <v>0.35199999999999998</v>
      </c>
      <c r="CT1721">
        <v>39</v>
      </c>
      <c r="CU1721">
        <v>1</v>
      </c>
      <c r="CV1721">
        <v>0</v>
      </c>
      <c r="CW1721">
        <v>0</v>
      </c>
      <c r="CX1721">
        <v>40</v>
      </c>
      <c r="CY1721">
        <v>14.35</v>
      </c>
      <c r="CZ1721">
        <v>0</v>
      </c>
      <c r="DA1721">
        <v>0</v>
      </c>
      <c r="DB1721">
        <v>0</v>
      </c>
      <c r="DC1721">
        <v>14.35</v>
      </c>
    </row>
    <row r="1722" spans="1:107" x14ac:dyDescent="0.45">
      <c r="A1722">
        <v>2024</v>
      </c>
      <c r="B1722">
        <v>5</v>
      </c>
      <c r="C1722" t="s">
        <v>233</v>
      </c>
      <c r="D1722">
        <v>11479</v>
      </c>
      <c r="E1722" t="s">
        <v>576</v>
      </c>
      <c r="F1722" t="s">
        <v>323</v>
      </c>
      <c r="G1722" t="s">
        <v>244</v>
      </c>
      <c r="H1722">
        <v>14.824</v>
      </c>
      <c r="I1722">
        <v>37.106000000000002</v>
      </c>
      <c r="J1722" t="s">
        <v>324</v>
      </c>
      <c r="K1722" t="s">
        <v>324</v>
      </c>
      <c r="L1722">
        <v>51.93</v>
      </c>
      <c r="M1722">
        <v>2370</v>
      </c>
      <c r="N1722">
        <v>317</v>
      </c>
      <c r="O1722" t="s">
        <v>324</v>
      </c>
      <c r="P1722" t="s">
        <v>324</v>
      </c>
      <c r="Q1722">
        <v>2687</v>
      </c>
      <c r="R1722" t="s">
        <v>324</v>
      </c>
      <c r="S1722" t="s">
        <v>324</v>
      </c>
      <c r="T1722" t="s">
        <v>324</v>
      </c>
      <c r="U1722" t="s">
        <v>324</v>
      </c>
      <c r="V1722">
        <v>0</v>
      </c>
      <c r="W1722" t="s">
        <v>324</v>
      </c>
      <c r="X1722" t="s">
        <v>324</v>
      </c>
      <c r="Y1722" t="s">
        <v>324</v>
      </c>
      <c r="Z1722" t="s">
        <v>324</v>
      </c>
      <c r="AA1722">
        <v>0</v>
      </c>
      <c r="AB1722">
        <v>1482.107</v>
      </c>
      <c r="AC1722">
        <v>1034.5440000000001</v>
      </c>
      <c r="AD1722" t="s">
        <v>324</v>
      </c>
      <c r="AE1722" t="s">
        <v>324</v>
      </c>
      <c r="AF1722">
        <v>2516.6509999999998</v>
      </c>
      <c r="AG1722" t="s">
        <v>324</v>
      </c>
      <c r="AH1722" t="s">
        <v>324</v>
      </c>
      <c r="AI1722" t="s">
        <v>324</v>
      </c>
      <c r="AJ1722" t="s">
        <v>324</v>
      </c>
      <c r="AK1722">
        <v>0</v>
      </c>
      <c r="AL1722" t="s">
        <v>324</v>
      </c>
      <c r="AM1722" t="s">
        <v>324</v>
      </c>
      <c r="AN1722" t="s">
        <v>324</v>
      </c>
      <c r="AO1722" t="s">
        <v>324</v>
      </c>
      <c r="AP1722">
        <v>0</v>
      </c>
      <c r="AQ1722" t="s">
        <v>324</v>
      </c>
      <c r="AR1722" t="s">
        <v>324</v>
      </c>
      <c r="AS1722" t="s">
        <v>324</v>
      </c>
      <c r="AT1722" t="s">
        <v>324</v>
      </c>
      <c r="AU1722">
        <v>0</v>
      </c>
      <c r="AV1722" t="s">
        <v>324</v>
      </c>
      <c r="AW1722" t="s">
        <v>324</v>
      </c>
      <c r="AX1722" t="s">
        <v>324</v>
      </c>
      <c r="AY1722" t="s">
        <v>324</v>
      </c>
      <c r="AZ1722">
        <v>0</v>
      </c>
      <c r="BA1722" t="s">
        <v>324</v>
      </c>
      <c r="BB1722" t="s">
        <v>324</v>
      </c>
      <c r="BC1722" t="s">
        <v>324</v>
      </c>
      <c r="BD1722" t="s">
        <v>324</v>
      </c>
      <c r="BE1722">
        <v>0</v>
      </c>
      <c r="BF1722" t="s">
        <v>324</v>
      </c>
      <c r="BG1722" t="s">
        <v>324</v>
      </c>
      <c r="BH1722" t="s">
        <v>324</v>
      </c>
      <c r="BI1722" t="s">
        <v>324</v>
      </c>
      <c r="BJ1722">
        <v>0</v>
      </c>
      <c r="BK1722">
        <v>0.04</v>
      </c>
      <c r="BL1722">
        <v>0.02</v>
      </c>
      <c r="BM1722" t="s">
        <v>324</v>
      </c>
      <c r="BN1722" t="s">
        <v>324</v>
      </c>
      <c r="BO1722">
        <v>0.06</v>
      </c>
      <c r="BP1722">
        <v>4</v>
      </c>
      <c r="BQ1722">
        <v>1</v>
      </c>
      <c r="BR1722" t="s">
        <v>324</v>
      </c>
      <c r="BS1722" t="s">
        <v>324</v>
      </c>
      <c r="BT1722">
        <v>5</v>
      </c>
      <c r="BU1722">
        <v>1.218</v>
      </c>
      <c r="BV1722">
        <v>0</v>
      </c>
      <c r="BW1722" t="s">
        <v>324</v>
      </c>
      <c r="BX1722" t="s">
        <v>324</v>
      </c>
      <c r="BY1722">
        <v>1.218</v>
      </c>
      <c r="BZ1722" t="s">
        <v>324</v>
      </c>
      <c r="CA1722">
        <v>0.4</v>
      </c>
      <c r="CB1722" t="s">
        <v>324</v>
      </c>
      <c r="CC1722" t="s">
        <v>324</v>
      </c>
      <c r="CD1722">
        <v>0.4</v>
      </c>
      <c r="CE1722" t="s">
        <v>324</v>
      </c>
      <c r="CF1722">
        <v>1</v>
      </c>
      <c r="CG1722" t="s">
        <v>324</v>
      </c>
      <c r="CH1722" t="s">
        <v>324</v>
      </c>
      <c r="CI1722">
        <v>1</v>
      </c>
      <c r="CJ1722" t="s">
        <v>324</v>
      </c>
      <c r="CK1722" t="s">
        <v>324</v>
      </c>
      <c r="CL1722" t="s">
        <v>324</v>
      </c>
      <c r="CM1722" t="s">
        <v>324</v>
      </c>
      <c r="CN1722">
        <v>0</v>
      </c>
      <c r="CO1722">
        <v>14.864000000000001</v>
      </c>
      <c r="CP1722">
        <v>37.526000000000003</v>
      </c>
      <c r="CQ1722" t="s">
        <v>179</v>
      </c>
      <c r="CR1722">
        <v>0</v>
      </c>
      <c r="CS1722">
        <v>52.39</v>
      </c>
      <c r="CT1722">
        <v>2374</v>
      </c>
      <c r="CU1722">
        <v>319</v>
      </c>
      <c r="CV1722">
        <v>0</v>
      </c>
      <c r="CW1722">
        <v>0</v>
      </c>
      <c r="CX1722">
        <v>2693</v>
      </c>
      <c r="CY1722">
        <v>1483.325</v>
      </c>
      <c r="CZ1722">
        <v>1034.5440000000001</v>
      </c>
      <c r="DA1722">
        <v>0</v>
      </c>
      <c r="DB1722">
        <v>0</v>
      </c>
      <c r="DC1722">
        <v>2517.8690000000001</v>
      </c>
    </row>
    <row r="1723" spans="1:107" x14ac:dyDescent="0.45">
      <c r="A1723">
        <v>2024</v>
      </c>
      <c r="B1723">
        <v>5</v>
      </c>
      <c r="C1723" t="s">
        <v>233</v>
      </c>
      <c r="D1723">
        <v>13697</v>
      </c>
      <c r="E1723" t="s">
        <v>577</v>
      </c>
      <c r="F1723" t="s">
        <v>323</v>
      </c>
      <c r="G1723" t="s">
        <v>244</v>
      </c>
      <c r="H1723">
        <v>0.46600000000000003</v>
      </c>
      <c r="I1723" t="s">
        <v>324</v>
      </c>
      <c r="J1723" t="s">
        <v>324</v>
      </c>
      <c r="K1723" t="s">
        <v>324</v>
      </c>
      <c r="L1723">
        <v>0.46600000000000003</v>
      </c>
      <c r="M1723">
        <v>51</v>
      </c>
      <c r="N1723" t="s">
        <v>324</v>
      </c>
      <c r="O1723" t="s">
        <v>324</v>
      </c>
      <c r="P1723" t="s">
        <v>324</v>
      </c>
      <c r="Q1723">
        <v>51</v>
      </c>
      <c r="R1723">
        <v>0</v>
      </c>
      <c r="S1723" t="s">
        <v>324</v>
      </c>
      <c r="T1723" t="s">
        <v>324</v>
      </c>
      <c r="U1723" t="s">
        <v>324</v>
      </c>
      <c r="V1723">
        <v>0</v>
      </c>
      <c r="W1723">
        <v>0</v>
      </c>
      <c r="X1723" t="s">
        <v>324</v>
      </c>
      <c r="Y1723" t="s">
        <v>324</v>
      </c>
      <c r="Z1723" t="s">
        <v>324</v>
      </c>
      <c r="AA1723">
        <v>0</v>
      </c>
      <c r="AB1723">
        <v>11.314</v>
      </c>
      <c r="AC1723" t="s">
        <v>324</v>
      </c>
      <c r="AD1723" t="s">
        <v>324</v>
      </c>
      <c r="AE1723" t="s">
        <v>324</v>
      </c>
      <c r="AF1723">
        <v>11.314</v>
      </c>
      <c r="AG1723" t="s">
        <v>324</v>
      </c>
      <c r="AH1723" t="s">
        <v>324</v>
      </c>
      <c r="AI1723" t="s">
        <v>324</v>
      </c>
      <c r="AJ1723" t="s">
        <v>324</v>
      </c>
      <c r="AK1723">
        <v>0</v>
      </c>
      <c r="AL1723" t="s">
        <v>324</v>
      </c>
      <c r="AM1723" t="s">
        <v>324</v>
      </c>
      <c r="AN1723" t="s">
        <v>324</v>
      </c>
      <c r="AO1723" t="s">
        <v>324</v>
      </c>
      <c r="AP1723">
        <v>0</v>
      </c>
      <c r="AQ1723" t="s">
        <v>324</v>
      </c>
      <c r="AR1723" t="s">
        <v>324</v>
      </c>
      <c r="AS1723" t="s">
        <v>324</v>
      </c>
      <c r="AT1723" t="s">
        <v>324</v>
      </c>
      <c r="AU1723">
        <v>0</v>
      </c>
      <c r="AV1723" t="s">
        <v>324</v>
      </c>
      <c r="AW1723" t="s">
        <v>324</v>
      </c>
      <c r="AX1723" t="s">
        <v>324</v>
      </c>
      <c r="AY1723" t="s">
        <v>324</v>
      </c>
      <c r="AZ1723">
        <v>0</v>
      </c>
      <c r="BA1723" t="s">
        <v>324</v>
      </c>
      <c r="BB1723" t="s">
        <v>324</v>
      </c>
      <c r="BC1723" t="s">
        <v>324</v>
      </c>
      <c r="BD1723" t="s">
        <v>324</v>
      </c>
      <c r="BE1723">
        <v>0</v>
      </c>
      <c r="BF1723" t="s">
        <v>324</v>
      </c>
      <c r="BG1723" t="s">
        <v>324</v>
      </c>
      <c r="BH1723" t="s">
        <v>324</v>
      </c>
      <c r="BI1723" t="s">
        <v>324</v>
      </c>
      <c r="BJ1723">
        <v>0</v>
      </c>
      <c r="BK1723" t="s">
        <v>324</v>
      </c>
      <c r="BL1723" t="s">
        <v>324</v>
      </c>
      <c r="BM1723" t="s">
        <v>324</v>
      </c>
      <c r="BN1723" t="s">
        <v>324</v>
      </c>
      <c r="BO1723">
        <v>0</v>
      </c>
      <c r="BP1723" t="s">
        <v>324</v>
      </c>
      <c r="BQ1723" t="s">
        <v>324</v>
      </c>
      <c r="BR1723" t="s">
        <v>324</v>
      </c>
      <c r="BS1723" t="s">
        <v>324</v>
      </c>
      <c r="BT1723">
        <v>0</v>
      </c>
      <c r="BU1723" t="s">
        <v>324</v>
      </c>
      <c r="BV1723" t="s">
        <v>324</v>
      </c>
      <c r="BW1723" t="s">
        <v>324</v>
      </c>
      <c r="BX1723" t="s">
        <v>324</v>
      </c>
      <c r="BY1723">
        <v>0</v>
      </c>
      <c r="BZ1723" t="s">
        <v>324</v>
      </c>
      <c r="CA1723" t="s">
        <v>324</v>
      </c>
      <c r="CB1723" t="s">
        <v>324</v>
      </c>
      <c r="CC1723" t="s">
        <v>324</v>
      </c>
      <c r="CD1723">
        <v>0</v>
      </c>
      <c r="CE1723" t="s">
        <v>324</v>
      </c>
      <c r="CF1723" t="s">
        <v>324</v>
      </c>
      <c r="CG1723" t="s">
        <v>324</v>
      </c>
      <c r="CH1723" t="s">
        <v>324</v>
      </c>
      <c r="CI1723">
        <v>0</v>
      </c>
      <c r="CJ1723" t="s">
        <v>324</v>
      </c>
      <c r="CK1723" t="s">
        <v>324</v>
      </c>
      <c r="CL1723" t="s">
        <v>324</v>
      </c>
      <c r="CM1723" t="s">
        <v>324</v>
      </c>
      <c r="CN1723">
        <v>0</v>
      </c>
      <c r="CO1723">
        <v>0.46600000000000003</v>
      </c>
      <c r="CP1723" t="s">
        <v>179</v>
      </c>
      <c r="CQ1723" t="s">
        <v>179</v>
      </c>
      <c r="CR1723">
        <v>0</v>
      </c>
      <c r="CS1723">
        <v>0.46600000000000003</v>
      </c>
      <c r="CT1723">
        <v>51</v>
      </c>
      <c r="CU1723">
        <v>0</v>
      </c>
      <c r="CV1723">
        <v>0</v>
      </c>
      <c r="CW1723">
        <v>0</v>
      </c>
      <c r="CX1723">
        <v>51</v>
      </c>
      <c r="CY1723">
        <v>11.314</v>
      </c>
      <c r="CZ1723">
        <v>0</v>
      </c>
      <c r="DA1723">
        <v>0</v>
      </c>
      <c r="DB1723">
        <v>0</v>
      </c>
      <c r="DC1723">
        <v>11.314</v>
      </c>
    </row>
    <row r="1724" spans="1:107" x14ac:dyDescent="0.45">
      <c r="A1724">
        <v>2024</v>
      </c>
      <c r="B1724">
        <v>5</v>
      </c>
      <c r="C1724" t="s">
        <v>233</v>
      </c>
      <c r="D1724">
        <v>13780</v>
      </c>
      <c r="E1724" t="s">
        <v>578</v>
      </c>
      <c r="F1724" t="s">
        <v>323</v>
      </c>
      <c r="G1724" t="s">
        <v>244</v>
      </c>
      <c r="H1724">
        <v>3.1760000000000002</v>
      </c>
      <c r="I1724">
        <v>1.1020000000000001</v>
      </c>
      <c r="J1724" t="s">
        <v>324</v>
      </c>
      <c r="K1724" t="s">
        <v>324</v>
      </c>
      <c r="L1724">
        <v>4.2779999999999996</v>
      </c>
      <c r="M1724">
        <v>420</v>
      </c>
      <c r="N1724">
        <v>42</v>
      </c>
      <c r="O1724" t="s">
        <v>324</v>
      </c>
      <c r="P1724" t="s">
        <v>324</v>
      </c>
      <c r="Q1724">
        <v>462</v>
      </c>
      <c r="R1724">
        <v>0.30499999999999999</v>
      </c>
      <c r="S1724">
        <v>2.6949999999999998</v>
      </c>
      <c r="T1724" t="s">
        <v>324</v>
      </c>
      <c r="U1724" t="s">
        <v>324</v>
      </c>
      <c r="V1724">
        <v>3</v>
      </c>
      <c r="W1724">
        <v>100</v>
      </c>
      <c r="X1724">
        <v>49</v>
      </c>
      <c r="Y1724" t="s">
        <v>324</v>
      </c>
      <c r="Z1724" t="s">
        <v>324</v>
      </c>
      <c r="AA1724">
        <v>149</v>
      </c>
      <c r="AB1724" t="s">
        <v>324</v>
      </c>
      <c r="AC1724" t="s">
        <v>324</v>
      </c>
      <c r="AD1724" t="s">
        <v>324</v>
      </c>
      <c r="AE1724" t="s">
        <v>324</v>
      </c>
      <c r="AF1724">
        <v>0</v>
      </c>
      <c r="AG1724" t="s">
        <v>324</v>
      </c>
      <c r="AH1724" t="s">
        <v>324</v>
      </c>
      <c r="AI1724" t="s">
        <v>324</v>
      </c>
      <c r="AJ1724" t="s">
        <v>324</v>
      </c>
      <c r="AK1724">
        <v>0</v>
      </c>
      <c r="AL1724" t="s">
        <v>324</v>
      </c>
      <c r="AM1724" t="s">
        <v>324</v>
      </c>
      <c r="AN1724" t="s">
        <v>324</v>
      </c>
      <c r="AO1724" t="s">
        <v>324</v>
      </c>
      <c r="AP1724">
        <v>0</v>
      </c>
      <c r="AQ1724" t="s">
        <v>324</v>
      </c>
      <c r="AR1724" t="s">
        <v>324</v>
      </c>
      <c r="AS1724" t="s">
        <v>324</v>
      </c>
      <c r="AT1724" t="s">
        <v>324</v>
      </c>
      <c r="AU1724">
        <v>0</v>
      </c>
      <c r="AV1724" t="s">
        <v>324</v>
      </c>
      <c r="AW1724" t="s">
        <v>324</v>
      </c>
      <c r="AX1724" t="s">
        <v>324</v>
      </c>
      <c r="AY1724" t="s">
        <v>324</v>
      </c>
      <c r="AZ1724">
        <v>0</v>
      </c>
      <c r="BA1724" t="s">
        <v>324</v>
      </c>
      <c r="BB1724" t="s">
        <v>324</v>
      </c>
      <c r="BC1724" t="s">
        <v>324</v>
      </c>
      <c r="BD1724" t="s">
        <v>324</v>
      </c>
      <c r="BE1724">
        <v>0</v>
      </c>
      <c r="BF1724" t="s">
        <v>324</v>
      </c>
      <c r="BG1724" t="s">
        <v>324</v>
      </c>
      <c r="BH1724" t="s">
        <v>324</v>
      </c>
      <c r="BI1724" t="s">
        <v>324</v>
      </c>
      <c r="BJ1724">
        <v>0</v>
      </c>
      <c r="BK1724" t="s">
        <v>324</v>
      </c>
      <c r="BL1724" t="s">
        <v>324</v>
      </c>
      <c r="BM1724" t="s">
        <v>324</v>
      </c>
      <c r="BN1724" t="s">
        <v>324</v>
      </c>
      <c r="BO1724">
        <v>0</v>
      </c>
      <c r="BP1724" t="s">
        <v>324</v>
      </c>
      <c r="BQ1724" t="s">
        <v>324</v>
      </c>
      <c r="BR1724" t="s">
        <v>324</v>
      </c>
      <c r="BS1724" t="s">
        <v>324</v>
      </c>
      <c r="BT1724">
        <v>0</v>
      </c>
      <c r="BU1724" t="s">
        <v>324</v>
      </c>
      <c r="BV1724" t="s">
        <v>324</v>
      </c>
      <c r="BW1724" t="s">
        <v>324</v>
      </c>
      <c r="BX1724" t="s">
        <v>324</v>
      </c>
      <c r="BY1724">
        <v>0</v>
      </c>
      <c r="BZ1724" t="s">
        <v>324</v>
      </c>
      <c r="CA1724" t="s">
        <v>324</v>
      </c>
      <c r="CB1724" t="s">
        <v>324</v>
      </c>
      <c r="CC1724" t="s">
        <v>324</v>
      </c>
      <c r="CD1724">
        <v>0</v>
      </c>
      <c r="CE1724" t="s">
        <v>324</v>
      </c>
      <c r="CF1724" t="s">
        <v>324</v>
      </c>
      <c r="CG1724" t="s">
        <v>324</v>
      </c>
      <c r="CH1724" t="s">
        <v>324</v>
      </c>
      <c r="CI1724">
        <v>0</v>
      </c>
      <c r="CJ1724" t="s">
        <v>324</v>
      </c>
      <c r="CK1724" t="s">
        <v>324</v>
      </c>
      <c r="CL1724" t="s">
        <v>324</v>
      </c>
      <c r="CM1724" t="s">
        <v>324</v>
      </c>
      <c r="CN1724">
        <v>0</v>
      </c>
      <c r="CO1724">
        <v>3.4809999999999999</v>
      </c>
      <c r="CP1724">
        <v>3.7970000000000002</v>
      </c>
      <c r="CQ1724" t="s">
        <v>179</v>
      </c>
      <c r="CR1724">
        <v>0</v>
      </c>
      <c r="CS1724">
        <v>7.2779999999999996</v>
      </c>
      <c r="CT1724">
        <v>520</v>
      </c>
      <c r="CU1724">
        <v>91</v>
      </c>
      <c r="CV1724">
        <v>0</v>
      </c>
      <c r="CW1724">
        <v>0</v>
      </c>
      <c r="CX1724">
        <v>611</v>
      </c>
      <c r="CY1724">
        <v>0</v>
      </c>
      <c r="CZ1724">
        <v>0</v>
      </c>
      <c r="DA1724">
        <v>0</v>
      </c>
      <c r="DB1724">
        <v>0</v>
      </c>
      <c r="DC1724">
        <v>0</v>
      </c>
    </row>
    <row r="1725" spans="1:107" x14ac:dyDescent="0.45">
      <c r="A1725">
        <v>2024</v>
      </c>
      <c r="B1725">
        <v>5</v>
      </c>
      <c r="C1725" t="s">
        <v>233</v>
      </c>
      <c r="D1725">
        <v>13815</v>
      </c>
      <c r="E1725" t="s">
        <v>579</v>
      </c>
      <c r="F1725" t="s">
        <v>323</v>
      </c>
      <c r="G1725" t="s">
        <v>244</v>
      </c>
      <c r="H1725">
        <v>0.65200000000000002</v>
      </c>
      <c r="I1725">
        <v>0.20799999999999999</v>
      </c>
      <c r="J1725">
        <v>0</v>
      </c>
      <c r="K1725">
        <v>0</v>
      </c>
      <c r="L1725">
        <v>0.86</v>
      </c>
      <c r="M1725">
        <v>87</v>
      </c>
      <c r="N1725">
        <v>12</v>
      </c>
      <c r="O1725">
        <v>0</v>
      </c>
      <c r="P1725">
        <v>0</v>
      </c>
      <c r="Q1725">
        <v>99</v>
      </c>
      <c r="R1725" t="s">
        <v>324</v>
      </c>
      <c r="S1725" t="s">
        <v>324</v>
      </c>
      <c r="T1725" t="s">
        <v>324</v>
      </c>
      <c r="U1725" t="s">
        <v>324</v>
      </c>
      <c r="V1725">
        <v>0</v>
      </c>
      <c r="W1725" t="s">
        <v>324</v>
      </c>
      <c r="X1725" t="s">
        <v>324</v>
      </c>
      <c r="Y1725" t="s">
        <v>324</v>
      </c>
      <c r="Z1725" t="s">
        <v>324</v>
      </c>
      <c r="AA1725">
        <v>0</v>
      </c>
      <c r="AB1725">
        <v>21.081</v>
      </c>
      <c r="AC1725">
        <v>5.3810000000000002</v>
      </c>
      <c r="AD1725">
        <v>0</v>
      </c>
      <c r="AE1725">
        <v>0</v>
      </c>
      <c r="AF1725">
        <v>26.462</v>
      </c>
      <c r="AG1725" t="s">
        <v>324</v>
      </c>
      <c r="AH1725" t="s">
        <v>324</v>
      </c>
      <c r="AI1725" t="s">
        <v>324</v>
      </c>
      <c r="AJ1725" t="s">
        <v>324</v>
      </c>
      <c r="AK1725">
        <v>0</v>
      </c>
      <c r="AL1725" t="s">
        <v>324</v>
      </c>
      <c r="AM1725" t="s">
        <v>324</v>
      </c>
      <c r="AN1725" t="s">
        <v>324</v>
      </c>
      <c r="AO1725" t="s">
        <v>324</v>
      </c>
      <c r="AP1725">
        <v>0</v>
      </c>
      <c r="AQ1725" t="s">
        <v>324</v>
      </c>
      <c r="AR1725" t="s">
        <v>324</v>
      </c>
      <c r="AS1725" t="s">
        <v>324</v>
      </c>
      <c r="AT1725" t="s">
        <v>324</v>
      </c>
      <c r="AU1725">
        <v>0</v>
      </c>
      <c r="AV1725" t="s">
        <v>324</v>
      </c>
      <c r="AW1725" t="s">
        <v>324</v>
      </c>
      <c r="AX1725" t="s">
        <v>324</v>
      </c>
      <c r="AY1725" t="s">
        <v>324</v>
      </c>
      <c r="AZ1725">
        <v>0</v>
      </c>
      <c r="BA1725" t="s">
        <v>324</v>
      </c>
      <c r="BB1725" t="s">
        <v>324</v>
      </c>
      <c r="BC1725" t="s">
        <v>324</v>
      </c>
      <c r="BD1725" t="s">
        <v>324</v>
      </c>
      <c r="BE1725">
        <v>0</v>
      </c>
      <c r="BF1725" t="s">
        <v>324</v>
      </c>
      <c r="BG1725" t="s">
        <v>324</v>
      </c>
      <c r="BH1725" t="s">
        <v>324</v>
      </c>
      <c r="BI1725" t="s">
        <v>324</v>
      </c>
      <c r="BJ1725">
        <v>0</v>
      </c>
      <c r="BK1725">
        <v>0.02</v>
      </c>
      <c r="BL1725">
        <v>0.04</v>
      </c>
      <c r="BM1725">
        <v>0</v>
      </c>
      <c r="BN1725">
        <v>0</v>
      </c>
      <c r="BO1725">
        <v>0.06</v>
      </c>
      <c r="BP1725">
        <v>1</v>
      </c>
      <c r="BQ1725">
        <v>2</v>
      </c>
      <c r="BR1725">
        <v>0</v>
      </c>
      <c r="BS1725">
        <v>0</v>
      </c>
      <c r="BT1725">
        <v>3</v>
      </c>
      <c r="BU1725">
        <v>0</v>
      </c>
      <c r="BV1725">
        <v>0</v>
      </c>
      <c r="BW1725">
        <v>0</v>
      </c>
      <c r="BX1725">
        <v>0</v>
      </c>
      <c r="BY1725">
        <v>0</v>
      </c>
      <c r="BZ1725" t="s">
        <v>324</v>
      </c>
      <c r="CA1725" t="s">
        <v>324</v>
      </c>
      <c r="CB1725" t="s">
        <v>324</v>
      </c>
      <c r="CC1725" t="s">
        <v>324</v>
      </c>
      <c r="CD1725">
        <v>0</v>
      </c>
      <c r="CE1725" t="s">
        <v>324</v>
      </c>
      <c r="CF1725" t="s">
        <v>324</v>
      </c>
      <c r="CG1725" t="s">
        <v>324</v>
      </c>
      <c r="CH1725" t="s">
        <v>324</v>
      </c>
      <c r="CI1725">
        <v>0</v>
      </c>
      <c r="CJ1725" t="s">
        <v>324</v>
      </c>
      <c r="CK1725" t="s">
        <v>324</v>
      </c>
      <c r="CL1725" t="s">
        <v>324</v>
      </c>
      <c r="CM1725" t="s">
        <v>324</v>
      </c>
      <c r="CN1725">
        <v>0</v>
      </c>
      <c r="CO1725">
        <v>0.67200000000000004</v>
      </c>
      <c r="CP1725">
        <v>0.248</v>
      </c>
      <c r="CQ1725" t="s">
        <v>179</v>
      </c>
      <c r="CR1725">
        <v>0</v>
      </c>
      <c r="CS1725">
        <v>0.92</v>
      </c>
      <c r="CT1725">
        <v>88</v>
      </c>
      <c r="CU1725">
        <v>14</v>
      </c>
      <c r="CV1725">
        <v>0</v>
      </c>
      <c r="CW1725">
        <v>0</v>
      </c>
      <c r="CX1725">
        <v>102</v>
      </c>
      <c r="CY1725">
        <v>21.081</v>
      </c>
      <c r="CZ1725">
        <v>5.3810000000000002</v>
      </c>
      <c r="DA1725">
        <v>0</v>
      </c>
      <c r="DB1725">
        <v>0</v>
      </c>
      <c r="DC1725">
        <v>26.462</v>
      </c>
    </row>
    <row r="1726" spans="1:107" x14ac:dyDescent="0.45">
      <c r="A1726">
        <v>2024</v>
      </c>
      <c r="B1726">
        <v>5</v>
      </c>
      <c r="C1726" t="s">
        <v>233</v>
      </c>
      <c r="D1726">
        <v>20847</v>
      </c>
      <c r="E1726" t="s">
        <v>580</v>
      </c>
      <c r="F1726" t="s">
        <v>323</v>
      </c>
      <c r="G1726" t="s">
        <v>244</v>
      </c>
      <c r="H1726">
        <v>34.637</v>
      </c>
      <c r="I1726">
        <v>15.311</v>
      </c>
      <c r="J1726">
        <v>7.6840000000000002</v>
      </c>
      <c r="K1726" t="s">
        <v>324</v>
      </c>
      <c r="L1726">
        <v>57.631999999999998</v>
      </c>
      <c r="M1726">
        <v>5130</v>
      </c>
      <c r="N1726">
        <v>364</v>
      </c>
      <c r="O1726">
        <v>68</v>
      </c>
      <c r="P1726" t="s">
        <v>324</v>
      </c>
      <c r="Q1726">
        <v>5562</v>
      </c>
      <c r="R1726" t="s">
        <v>324</v>
      </c>
      <c r="S1726" t="s">
        <v>324</v>
      </c>
      <c r="T1726" t="s">
        <v>324</v>
      </c>
      <c r="U1726" t="s">
        <v>324</v>
      </c>
      <c r="V1726">
        <v>0</v>
      </c>
      <c r="W1726" t="s">
        <v>324</v>
      </c>
      <c r="X1726" t="s">
        <v>324</v>
      </c>
      <c r="Y1726" t="s">
        <v>324</v>
      </c>
      <c r="Z1726" t="s">
        <v>324</v>
      </c>
      <c r="AA1726">
        <v>0</v>
      </c>
      <c r="AB1726" t="s">
        <v>324</v>
      </c>
      <c r="AC1726" t="s">
        <v>324</v>
      </c>
      <c r="AD1726" t="s">
        <v>324</v>
      </c>
      <c r="AE1726" t="s">
        <v>324</v>
      </c>
      <c r="AF1726">
        <v>0</v>
      </c>
      <c r="AG1726">
        <v>0.73399999999999999</v>
      </c>
      <c r="AH1726" t="s">
        <v>324</v>
      </c>
      <c r="AI1726" t="s">
        <v>324</v>
      </c>
      <c r="AJ1726" t="s">
        <v>324</v>
      </c>
      <c r="AK1726">
        <v>0.73399999999999999</v>
      </c>
      <c r="AL1726">
        <v>87</v>
      </c>
      <c r="AM1726" t="s">
        <v>324</v>
      </c>
      <c r="AN1726" t="s">
        <v>324</v>
      </c>
      <c r="AO1726" t="s">
        <v>324</v>
      </c>
      <c r="AP1726">
        <v>87</v>
      </c>
      <c r="AQ1726" t="s">
        <v>324</v>
      </c>
      <c r="AR1726" t="s">
        <v>324</v>
      </c>
      <c r="AS1726" t="s">
        <v>324</v>
      </c>
      <c r="AT1726" t="s">
        <v>324</v>
      </c>
      <c r="AU1726">
        <v>0</v>
      </c>
      <c r="AV1726" t="s">
        <v>324</v>
      </c>
      <c r="AW1726" t="s">
        <v>324</v>
      </c>
      <c r="AX1726" t="s">
        <v>324</v>
      </c>
      <c r="AY1726" t="s">
        <v>324</v>
      </c>
      <c r="AZ1726">
        <v>0</v>
      </c>
      <c r="BA1726" t="s">
        <v>324</v>
      </c>
      <c r="BB1726" t="s">
        <v>324</v>
      </c>
      <c r="BC1726" t="s">
        <v>324</v>
      </c>
      <c r="BD1726" t="s">
        <v>324</v>
      </c>
      <c r="BE1726">
        <v>0</v>
      </c>
      <c r="BF1726" t="s">
        <v>324</v>
      </c>
      <c r="BG1726" t="s">
        <v>324</v>
      </c>
      <c r="BH1726" t="s">
        <v>324</v>
      </c>
      <c r="BI1726" t="s">
        <v>324</v>
      </c>
      <c r="BJ1726">
        <v>0</v>
      </c>
      <c r="BK1726">
        <v>0.35399999999999998</v>
      </c>
      <c r="BL1726">
        <v>0.42599999999999999</v>
      </c>
      <c r="BM1726">
        <v>1.2999999999999999E-2</v>
      </c>
      <c r="BN1726" t="s">
        <v>324</v>
      </c>
      <c r="BO1726">
        <v>0.79300000000000004</v>
      </c>
      <c r="BP1726">
        <v>25</v>
      </c>
      <c r="BQ1726">
        <v>6</v>
      </c>
      <c r="BR1726">
        <v>1</v>
      </c>
      <c r="BS1726" t="s">
        <v>324</v>
      </c>
      <c r="BT1726">
        <v>32</v>
      </c>
      <c r="BU1726" t="s">
        <v>324</v>
      </c>
      <c r="BV1726" t="s">
        <v>324</v>
      </c>
      <c r="BW1726" t="s">
        <v>324</v>
      </c>
      <c r="BX1726" t="s">
        <v>324</v>
      </c>
      <c r="BY1726">
        <v>0</v>
      </c>
      <c r="BZ1726">
        <v>5.0000000000000001E-3</v>
      </c>
      <c r="CA1726">
        <v>2.7E-2</v>
      </c>
      <c r="CB1726" t="s">
        <v>324</v>
      </c>
      <c r="CC1726" t="s">
        <v>324</v>
      </c>
      <c r="CD1726">
        <v>3.2000000000000001E-2</v>
      </c>
      <c r="CE1726">
        <v>1</v>
      </c>
      <c r="CF1726">
        <v>3</v>
      </c>
      <c r="CG1726" t="s">
        <v>324</v>
      </c>
      <c r="CH1726" t="s">
        <v>324</v>
      </c>
      <c r="CI1726">
        <v>4</v>
      </c>
      <c r="CJ1726" t="s">
        <v>324</v>
      </c>
      <c r="CK1726" t="s">
        <v>324</v>
      </c>
      <c r="CL1726" t="s">
        <v>324</v>
      </c>
      <c r="CM1726" t="s">
        <v>324</v>
      </c>
      <c r="CN1726">
        <v>0</v>
      </c>
      <c r="CO1726">
        <v>34.996000000000002</v>
      </c>
      <c r="CP1726">
        <v>15.763999999999999</v>
      </c>
      <c r="CQ1726">
        <v>7.6970000000000001</v>
      </c>
      <c r="CR1726">
        <v>0</v>
      </c>
      <c r="CS1726">
        <v>58.457000000000001</v>
      </c>
      <c r="CT1726">
        <v>5156</v>
      </c>
      <c r="CU1726">
        <v>373</v>
      </c>
      <c r="CV1726">
        <v>69</v>
      </c>
      <c r="CW1726">
        <v>0</v>
      </c>
      <c r="CX1726">
        <v>5598</v>
      </c>
      <c r="CY1726">
        <v>0</v>
      </c>
      <c r="CZ1726">
        <v>0</v>
      </c>
      <c r="DA1726">
        <v>0</v>
      </c>
      <c r="DB1726">
        <v>0</v>
      </c>
      <c r="DC1726">
        <v>0</v>
      </c>
    </row>
    <row r="1727" spans="1:107" x14ac:dyDescent="0.45">
      <c r="A1727">
        <v>2024</v>
      </c>
      <c r="B1727">
        <v>5</v>
      </c>
      <c r="C1727" t="s">
        <v>233</v>
      </c>
      <c r="D1727">
        <v>20856</v>
      </c>
      <c r="E1727" t="s">
        <v>581</v>
      </c>
      <c r="F1727" t="s">
        <v>323</v>
      </c>
      <c r="G1727" t="s">
        <v>244</v>
      </c>
      <c r="H1727">
        <v>29.811</v>
      </c>
      <c r="I1727">
        <v>6.7359999999999998</v>
      </c>
      <c r="J1727">
        <v>4.4999999999999998E-2</v>
      </c>
      <c r="K1727" t="s">
        <v>324</v>
      </c>
      <c r="L1727">
        <v>36.591999999999999</v>
      </c>
      <c r="M1727">
        <v>4346</v>
      </c>
      <c r="N1727">
        <v>556</v>
      </c>
      <c r="O1727">
        <v>5</v>
      </c>
      <c r="P1727" t="s">
        <v>324</v>
      </c>
      <c r="Q1727">
        <v>4907</v>
      </c>
      <c r="R1727" t="s">
        <v>324</v>
      </c>
      <c r="S1727" t="s">
        <v>324</v>
      </c>
      <c r="T1727" t="s">
        <v>324</v>
      </c>
      <c r="U1727" t="s">
        <v>324</v>
      </c>
      <c r="V1727">
        <v>0</v>
      </c>
      <c r="W1727" t="s">
        <v>324</v>
      </c>
      <c r="X1727" t="s">
        <v>324</v>
      </c>
      <c r="Y1727" t="s">
        <v>324</v>
      </c>
      <c r="Z1727" t="s">
        <v>324</v>
      </c>
      <c r="AA1727">
        <v>0</v>
      </c>
      <c r="AB1727" t="s">
        <v>324</v>
      </c>
      <c r="AC1727" t="s">
        <v>324</v>
      </c>
      <c r="AD1727" t="s">
        <v>324</v>
      </c>
      <c r="AE1727" t="s">
        <v>324</v>
      </c>
      <c r="AF1727">
        <v>0</v>
      </c>
      <c r="AG1727" t="s">
        <v>324</v>
      </c>
      <c r="AH1727" t="s">
        <v>324</v>
      </c>
      <c r="AI1727" t="s">
        <v>324</v>
      </c>
      <c r="AJ1727" t="s">
        <v>324</v>
      </c>
      <c r="AK1727">
        <v>0</v>
      </c>
      <c r="AL1727" t="s">
        <v>324</v>
      </c>
      <c r="AM1727" t="s">
        <v>324</v>
      </c>
      <c r="AN1727" t="s">
        <v>324</v>
      </c>
      <c r="AO1727" t="s">
        <v>324</v>
      </c>
      <c r="AP1727">
        <v>0</v>
      </c>
      <c r="AQ1727" t="s">
        <v>324</v>
      </c>
      <c r="AR1727" t="s">
        <v>324</v>
      </c>
      <c r="AS1727" t="s">
        <v>324</v>
      </c>
      <c r="AT1727" t="s">
        <v>324</v>
      </c>
      <c r="AU1727">
        <v>0</v>
      </c>
      <c r="AV1727" t="s">
        <v>324</v>
      </c>
      <c r="AW1727" t="s">
        <v>324</v>
      </c>
      <c r="AX1727" t="s">
        <v>324</v>
      </c>
      <c r="AY1727" t="s">
        <v>324</v>
      </c>
      <c r="AZ1727">
        <v>0</v>
      </c>
      <c r="BA1727" t="s">
        <v>324</v>
      </c>
      <c r="BB1727" t="s">
        <v>324</v>
      </c>
      <c r="BC1727" t="s">
        <v>324</v>
      </c>
      <c r="BD1727" t="s">
        <v>324</v>
      </c>
      <c r="BE1727">
        <v>0</v>
      </c>
      <c r="BF1727" t="s">
        <v>324</v>
      </c>
      <c r="BG1727" t="s">
        <v>324</v>
      </c>
      <c r="BH1727" t="s">
        <v>324</v>
      </c>
      <c r="BI1727" t="s">
        <v>324</v>
      </c>
      <c r="BJ1727">
        <v>0</v>
      </c>
      <c r="BK1727">
        <v>0.24099999999999999</v>
      </c>
      <c r="BL1727">
        <v>0.17899999999999999</v>
      </c>
      <c r="BM1727" t="s">
        <v>324</v>
      </c>
      <c r="BN1727" t="s">
        <v>324</v>
      </c>
      <c r="BO1727">
        <v>0.42</v>
      </c>
      <c r="BP1727">
        <v>29</v>
      </c>
      <c r="BQ1727">
        <v>18</v>
      </c>
      <c r="BR1727" t="s">
        <v>324</v>
      </c>
      <c r="BS1727" t="s">
        <v>324</v>
      </c>
      <c r="BT1727">
        <v>47</v>
      </c>
      <c r="BU1727" t="s">
        <v>324</v>
      </c>
      <c r="BV1727" t="s">
        <v>324</v>
      </c>
      <c r="BW1727" t="s">
        <v>324</v>
      </c>
      <c r="BX1727" t="s">
        <v>324</v>
      </c>
      <c r="BY1727">
        <v>0</v>
      </c>
      <c r="BZ1727">
        <v>0.02</v>
      </c>
      <c r="CA1727">
        <v>0.25</v>
      </c>
      <c r="CB1727" t="s">
        <v>324</v>
      </c>
      <c r="CC1727" t="s">
        <v>324</v>
      </c>
      <c r="CD1727">
        <v>0.27</v>
      </c>
      <c r="CE1727">
        <v>1</v>
      </c>
      <c r="CF1727">
        <v>15</v>
      </c>
      <c r="CG1727" t="s">
        <v>324</v>
      </c>
      <c r="CH1727" t="s">
        <v>324</v>
      </c>
      <c r="CI1727">
        <v>16</v>
      </c>
      <c r="CJ1727" t="s">
        <v>324</v>
      </c>
      <c r="CK1727" t="s">
        <v>324</v>
      </c>
      <c r="CL1727" t="s">
        <v>324</v>
      </c>
      <c r="CM1727" t="s">
        <v>324</v>
      </c>
      <c r="CN1727">
        <v>0</v>
      </c>
      <c r="CO1727">
        <v>30.071999999999999</v>
      </c>
      <c r="CP1727">
        <v>7.165</v>
      </c>
      <c r="CQ1727">
        <v>4.4999999999999998E-2</v>
      </c>
      <c r="CR1727">
        <v>0</v>
      </c>
      <c r="CS1727">
        <v>37.281999999999996</v>
      </c>
      <c r="CT1727">
        <v>4376</v>
      </c>
      <c r="CU1727">
        <v>589</v>
      </c>
      <c r="CV1727">
        <v>5</v>
      </c>
      <c r="CW1727">
        <v>0</v>
      </c>
      <c r="CX1727">
        <v>4970</v>
      </c>
      <c r="CY1727">
        <v>0</v>
      </c>
      <c r="CZ1727">
        <v>0</v>
      </c>
      <c r="DA1727">
        <v>0</v>
      </c>
      <c r="DB1727">
        <v>0</v>
      </c>
      <c r="DC1727">
        <v>0</v>
      </c>
    </row>
    <row r="1728" spans="1:107" x14ac:dyDescent="0.45">
      <c r="A1728">
        <v>2024</v>
      </c>
      <c r="B1728">
        <v>5</v>
      </c>
      <c r="C1728" t="s">
        <v>233</v>
      </c>
      <c r="D1728">
        <v>20860</v>
      </c>
      <c r="E1728" t="s">
        <v>582</v>
      </c>
      <c r="F1728" t="s">
        <v>323</v>
      </c>
      <c r="G1728" t="s">
        <v>244</v>
      </c>
      <c r="H1728">
        <v>12.627000000000001</v>
      </c>
      <c r="I1728">
        <v>16.123000000000001</v>
      </c>
      <c r="J1728" t="s">
        <v>324</v>
      </c>
      <c r="K1728" t="s">
        <v>324</v>
      </c>
      <c r="L1728">
        <v>28.75</v>
      </c>
      <c r="M1728">
        <v>1635</v>
      </c>
      <c r="N1728">
        <v>329</v>
      </c>
      <c r="O1728" t="s">
        <v>324</v>
      </c>
      <c r="P1728" t="s">
        <v>324</v>
      </c>
      <c r="Q1728">
        <v>1964</v>
      </c>
      <c r="R1728" t="s">
        <v>324</v>
      </c>
      <c r="S1728" t="s">
        <v>324</v>
      </c>
      <c r="T1728" t="s">
        <v>324</v>
      </c>
      <c r="U1728" t="s">
        <v>324</v>
      </c>
      <c r="V1728">
        <v>0</v>
      </c>
      <c r="W1728" t="s">
        <v>324</v>
      </c>
      <c r="X1728" t="s">
        <v>324</v>
      </c>
      <c r="Y1728" t="s">
        <v>324</v>
      </c>
      <c r="Z1728" t="s">
        <v>324</v>
      </c>
      <c r="AA1728">
        <v>0</v>
      </c>
      <c r="AB1728" t="s">
        <v>324</v>
      </c>
      <c r="AC1728" t="s">
        <v>324</v>
      </c>
      <c r="AD1728" t="s">
        <v>324</v>
      </c>
      <c r="AE1728" t="s">
        <v>324</v>
      </c>
      <c r="AF1728">
        <v>0</v>
      </c>
      <c r="AG1728">
        <v>0.36</v>
      </c>
      <c r="AH1728">
        <v>0.60199999999999998</v>
      </c>
      <c r="AI1728" t="s">
        <v>324</v>
      </c>
      <c r="AJ1728" t="s">
        <v>324</v>
      </c>
      <c r="AK1728">
        <v>0.96199999999999997</v>
      </c>
      <c r="AL1728">
        <v>39</v>
      </c>
      <c r="AM1728">
        <v>6</v>
      </c>
      <c r="AN1728" t="s">
        <v>324</v>
      </c>
      <c r="AO1728" t="s">
        <v>324</v>
      </c>
      <c r="AP1728">
        <v>45</v>
      </c>
      <c r="AQ1728" t="s">
        <v>324</v>
      </c>
      <c r="AR1728" t="s">
        <v>324</v>
      </c>
      <c r="AS1728" t="s">
        <v>324</v>
      </c>
      <c r="AT1728" t="s">
        <v>324</v>
      </c>
      <c r="AU1728">
        <v>0</v>
      </c>
      <c r="AV1728" t="s">
        <v>324</v>
      </c>
      <c r="AW1728" t="s">
        <v>324</v>
      </c>
      <c r="AX1728" t="s">
        <v>324</v>
      </c>
      <c r="AY1728" t="s">
        <v>324</v>
      </c>
      <c r="AZ1728">
        <v>0</v>
      </c>
      <c r="BA1728" t="s">
        <v>324</v>
      </c>
      <c r="BB1728" t="s">
        <v>324</v>
      </c>
      <c r="BC1728" t="s">
        <v>324</v>
      </c>
      <c r="BD1728" t="s">
        <v>324</v>
      </c>
      <c r="BE1728">
        <v>0</v>
      </c>
      <c r="BF1728" t="s">
        <v>324</v>
      </c>
      <c r="BG1728" t="s">
        <v>324</v>
      </c>
      <c r="BH1728" t="s">
        <v>324</v>
      </c>
      <c r="BI1728" t="s">
        <v>324</v>
      </c>
      <c r="BJ1728">
        <v>0</v>
      </c>
      <c r="BK1728">
        <v>0.441</v>
      </c>
      <c r="BL1728">
        <v>0.51100000000000001</v>
      </c>
      <c r="BM1728" t="s">
        <v>324</v>
      </c>
      <c r="BN1728" t="s">
        <v>324</v>
      </c>
      <c r="BO1728">
        <v>0.95199999999999996</v>
      </c>
      <c r="BP1728">
        <v>39</v>
      </c>
      <c r="BQ1728">
        <v>15</v>
      </c>
      <c r="BR1728" t="s">
        <v>324</v>
      </c>
      <c r="BS1728" t="s">
        <v>324</v>
      </c>
      <c r="BT1728">
        <v>54</v>
      </c>
      <c r="BU1728" t="s">
        <v>324</v>
      </c>
      <c r="BV1728" t="s">
        <v>324</v>
      </c>
      <c r="BW1728" t="s">
        <v>324</v>
      </c>
      <c r="BX1728" t="s">
        <v>324</v>
      </c>
      <c r="BY1728">
        <v>0</v>
      </c>
      <c r="BZ1728">
        <v>0.01</v>
      </c>
      <c r="CA1728">
        <v>4.2300000000000004</v>
      </c>
      <c r="CB1728" t="s">
        <v>324</v>
      </c>
      <c r="CC1728" t="s">
        <v>324</v>
      </c>
      <c r="CD1728">
        <v>4.24</v>
      </c>
      <c r="CE1728">
        <v>1</v>
      </c>
      <c r="CF1728">
        <v>6</v>
      </c>
      <c r="CG1728" t="s">
        <v>324</v>
      </c>
      <c r="CH1728" t="s">
        <v>324</v>
      </c>
      <c r="CI1728">
        <v>7</v>
      </c>
      <c r="CJ1728" t="s">
        <v>324</v>
      </c>
      <c r="CK1728" t="s">
        <v>324</v>
      </c>
      <c r="CL1728" t="s">
        <v>324</v>
      </c>
      <c r="CM1728" t="s">
        <v>324</v>
      </c>
      <c r="CN1728">
        <v>0</v>
      </c>
      <c r="CO1728">
        <v>13.077999999999999</v>
      </c>
      <c r="CP1728">
        <v>20.864000000000001</v>
      </c>
      <c r="CQ1728" t="s">
        <v>179</v>
      </c>
      <c r="CR1728">
        <v>0</v>
      </c>
      <c r="CS1728">
        <v>33.942</v>
      </c>
      <c r="CT1728">
        <v>1675</v>
      </c>
      <c r="CU1728">
        <v>350</v>
      </c>
      <c r="CV1728">
        <v>0</v>
      </c>
      <c r="CW1728">
        <v>0</v>
      </c>
      <c r="CX1728">
        <v>2025</v>
      </c>
      <c r="CY1728">
        <v>0</v>
      </c>
      <c r="CZ1728">
        <v>0</v>
      </c>
      <c r="DA1728">
        <v>0</v>
      </c>
      <c r="DB1728">
        <v>0</v>
      </c>
      <c r="DC1728">
        <v>0</v>
      </c>
    </row>
    <row r="1729" spans="1:107" x14ac:dyDescent="0.45">
      <c r="A1729">
        <v>2024</v>
      </c>
      <c r="B1729">
        <v>5</v>
      </c>
      <c r="C1729" t="s">
        <v>233</v>
      </c>
      <c r="D1729">
        <v>99999</v>
      </c>
      <c r="E1729" t="s">
        <v>329</v>
      </c>
      <c r="F1729" t="s">
        <v>323</v>
      </c>
      <c r="H1729">
        <v>54.481000000000002</v>
      </c>
      <c r="I1729">
        <v>13.375999999999999</v>
      </c>
      <c r="J1729">
        <v>0.60699999999999998</v>
      </c>
      <c r="K1729" t="s">
        <v>324</v>
      </c>
      <c r="L1729">
        <v>68.463999999999999</v>
      </c>
      <c r="M1729" t="s">
        <v>324</v>
      </c>
      <c r="N1729" t="s">
        <v>324</v>
      </c>
      <c r="O1729" t="s">
        <v>324</v>
      </c>
      <c r="P1729" t="s">
        <v>324</v>
      </c>
      <c r="Q1729" t="s">
        <v>324</v>
      </c>
      <c r="R1729" t="s">
        <v>324</v>
      </c>
      <c r="S1729" t="s">
        <v>324</v>
      </c>
      <c r="T1729" t="s">
        <v>324</v>
      </c>
      <c r="U1729" t="s">
        <v>324</v>
      </c>
      <c r="V1729" t="s">
        <v>324</v>
      </c>
      <c r="W1729" t="s">
        <v>324</v>
      </c>
      <c r="X1729" t="s">
        <v>324</v>
      </c>
      <c r="Y1729" t="s">
        <v>324</v>
      </c>
      <c r="Z1729" t="s">
        <v>324</v>
      </c>
      <c r="AA1729" t="s">
        <v>324</v>
      </c>
      <c r="AB1729" t="s">
        <v>324</v>
      </c>
      <c r="AC1729" t="s">
        <v>324</v>
      </c>
      <c r="AD1729" t="s">
        <v>324</v>
      </c>
      <c r="AE1729" t="s">
        <v>324</v>
      </c>
      <c r="AF1729" t="s">
        <v>324</v>
      </c>
      <c r="AG1729" t="s">
        <v>324</v>
      </c>
      <c r="AH1729" t="s">
        <v>324</v>
      </c>
      <c r="AI1729" t="s">
        <v>324</v>
      </c>
      <c r="AJ1729" t="s">
        <v>324</v>
      </c>
      <c r="AK1729" t="s">
        <v>324</v>
      </c>
      <c r="AL1729" t="s">
        <v>324</v>
      </c>
      <c r="AM1729" t="s">
        <v>324</v>
      </c>
      <c r="AN1729" t="s">
        <v>324</v>
      </c>
      <c r="AO1729" t="s">
        <v>324</v>
      </c>
      <c r="AP1729" t="s">
        <v>324</v>
      </c>
      <c r="AQ1729" t="s">
        <v>324</v>
      </c>
      <c r="AR1729" t="s">
        <v>324</v>
      </c>
      <c r="AS1729" t="s">
        <v>324</v>
      </c>
      <c r="AT1729" t="s">
        <v>324</v>
      </c>
      <c r="AU1729" t="s">
        <v>324</v>
      </c>
      <c r="AV1729" t="s">
        <v>324</v>
      </c>
      <c r="AW1729" t="s">
        <v>324</v>
      </c>
      <c r="AX1729" t="s">
        <v>324</v>
      </c>
      <c r="AY1729" t="s">
        <v>324</v>
      </c>
      <c r="AZ1729" t="s">
        <v>324</v>
      </c>
      <c r="BA1729" t="s">
        <v>324</v>
      </c>
      <c r="BB1729" t="s">
        <v>324</v>
      </c>
      <c r="BC1729" t="s">
        <v>324</v>
      </c>
      <c r="BD1729" t="s">
        <v>324</v>
      </c>
      <c r="BE1729" t="s">
        <v>324</v>
      </c>
      <c r="BF1729" t="s">
        <v>324</v>
      </c>
      <c r="BG1729" t="s">
        <v>324</v>
      </c>
      <c r="BH1729" t="s">
        <v>324</v>
      </c>
      <c r="BI1729" t="s">
        <v>324</v>
      </c>
      <c r="BJ1729" t="s">
        <v>324</v>
      </c>
      <c r="BK1729" t="s">
        <v>324</v>
      </c>
      <c r="BL1729" t="s">
        <v>324</v>
      </c>
      <c r="BM1729" t="s">
        <v>324</v>
      </c>
      <c r="BN1729" t="s">
        <v>324</v>
      </c>
      <c r="BO1729" t="s">
        <v>324</v>
      </c>
      <c r="BP1729" t="s">
        <v>324</v>
      </c>
      <c r="BQ1729" t="s">
        <v>324</v>
      </c>
      <c r="BR1729" t="s">
        <v>324</v>
      </c>
      <c r="BS1729" t="s">
        <v>324</v>
      </c>
      <c r="BT1729" t="s">
        <v>324</v>
      </c>
      <c r="BU1729" t="s">
        <v>324</v>
      </c>
      <c r="BV1729" t="s">
        <v>324</v>
      </c>
      <c r="BW1729" t="s">
        <v>324</v>
      </c>
      <c r="BX1729" t="s">
        <v>324</v>
      </c>
      <c r="BY1729" t="s">
        <v>324</v>
      </c>
      <c r="BZ1729" t="s">
        <v>324</v>
      </c>
      <c r="CA1729" t="s">
        <v>324</v>
      </c>
      <c r="CB1729" t="s">
        <v>324</v>
      </c>
      <c r="CC1729" t="s">
        <v>324</v>
      </c>
      <c r="CD1729" t="s">
        <v>324</v>
      </c>
      <c r="CE1729" t="s">
        <v>324</v>
      </c>
      <c r="CF1729" t="s">
        <v>324</v>
      </c>
      <c r="CG1729" t="s">
        <v>324</v>
      </c>
      <c r="CH1729" t="s">
        <v>324</v>
      </c>
      <c r="CI1729" t="s">
        <v>324</v>
      </c>
      <c r="CJ1729" t="s">
        <v>324</v>
      </c>
      <c r="CK1729" t="s">
        <v>324</v>
      </c>
      <c r="CL1729" t="s">
        <v>324</v>
      </c>
      <c r="CM1729" t="s">
        <v>324</v>
      </c>
      <c r="CN1729" t="s">
        <v>324</v>
      </c>
      <c r="CO1729">
        <v>54.481000000000002</v>
      </c>
      <c r="CP1729">
        <v>13.375999999999999</v>
      </c>
      <c r="CQ1729">
        <v>0.60699999999999998</v>
      </c>
      <c r="CR1729" t="s">
        <v>324</v>
      </c>
      <c r="CS1729">
        <v>68.463999999999999</v>
      </c>
      <c r="CT1729" t="s">
        <v>324</v>
      </c>
      <c r="CU1729" t="s">
        <v>324</v>
      </c>
      <c r="CV1729" t="s">
        <v>324</v>
      </c>
      <c r="CW1729" t="s">
        <v>324</v>
      </c>
      <c r="CX1729" t="s">
        <v>324</v>
      </c>
      <c r="CY1729" t="s">
        <v>324</v>
      </c>
      <c r="CZ1729" t="s">
        <v>324</v>
      </c>
      <c r="DA1729" t="s">
        <v>324</v>
      </c>
      <c r="DB1729" t="s">
        <v>324</v>
      </c>
      <c r="DC1729" t="s">
        <v>324</v>
      </c>
    </row>
    <row r="1730" spans="1:107" x14ac:dyDescent="0.45">
      <c r="A1730">
        <v>2024</v>
      </c>
      <c r="B1730">
        <v>5</v>
      </c>
      <c r="C1730" t="s">
        <v>230</v>
      </c>
      <c r="D1730">
        <v>733</v>
      </c>
      <c r="E1730" t="s">
        <v>562</v>
      </c>
      <c r="F1730" t="s">
        <v>323</v>
      </c>
      <c r="G1730" t="s">
        <v>244</v>
      </c>
      <c r="H1730">
        <v>12.430999999999999</v>
      </c>
      <c r="I1730">
        <v>1.4059999999999999</v>
      </c>
      <c r="J1730">
        <v>0.48299999999999998</v>
      </c>
      <c r="K1730" t="s">
        <v>324</v>
      </c>
      <c r="L1730">
        <v>14.32</v>
      </c>
      <c r="M1730">
        <v>1392</v>
      </c>
      <c r="N1730">
        <v>74</v>
      </c>
      <c r="O1730">
        <v>3</v>
      </c>
      <c r="P1730" t="s">
        <v>324</v>
      </c>
      <c r="Q1730">
        <v>1469</v>
      </c>
      <c r="R1730">
        <v>0.373</v>
      </c>
      <c r="S1730">
        <v>0.377</v>
      </c>
      <c r="T1730">
        <v>0.121</v>
      </c>
      <c r="U1730" t="s">
        <v>324</v>
      </c>
      <c r="V1730">
        <v>0.871</v>
      </c>
      <c r="W1730">
        <v>35</v>
      </c>
      <c r="X1730">
        <v>24</v>
      </c>
      <c r="Y1730">
        <v>1</v>
      </c>
      <c r="Z1730" t="s">
        <v>324</v>
      </c>
      <c r="AA1730">
        <v>60</v>
      </c>
      <c r="AB1730">
        <v>1152.7</v>
      </c>
      <c r="AC1730">
        <v>116.048</v>
      </c>
      <c r="AD1730">
        <v>40.435000000000002</v>
      </c>
      <c r="AE1730" t="s">
        <v>324</v>
      </c>
      <c r="AF1730">
        <v>1309.183</v>
      </c>
      <c r="AG1730">
        <v>1.1950000000000001</v>
      </c>
      <c r="AH1730">
        <v>1.4999999999999999E-2</v>
      </c>
      <c r="AI1730" t="s">
        <v>324</v>
      </c>
      <c r="AJ1730" t="s">
        <v>324</v>
      </c>
      <c r="AK1730">
        <v>1.21</v>
      </c>
      <c r="AL1730">
        <v>230</v>
      </c>
      <c r="AM1730">
        <v>2</v>
      </c>
      <c r="AN1730" t="s">
        <v>324</v>
      </c>
      <c r="AO1730" t="s">
        <v>324</v>
      </c>
      <c r="AP1730">
        <v>232</v>
      </c>
      <c r="AQ1730">
        <v>3.0329999999999999</v>
      </c>
      <c r="AR1730">
        <v>2.4E-2</v>
      </c>
      <c r="AS1730" t="s">
        <v>324</v>
      </c>
      <c r="AT1730" t="s">
        <v>324</v>
      </c>
      <c r="AU1730">
        <v>3.0569999999999999</v>
      </c>
      <c r="AV1730" t="s">
        <v>324</v>
      </c>
      <c r="AW1730" t="s">
        <v>324</v>
      </c>
      <c r="AX1730" t="s">
        <v>324</v>
      </c>
      <c r="AY1730" t="s">
        <v>324</v>
      </c>
      <c r="AZ1730">
        <v>0</v>
      </c>
      <c r="BA1730" t="s">
        <v>324</v>
      </c>
      <c r="BB1730" t="s">
        <v>324</v>
      </c>
      <c r="BC1730" t="s">
        <v>324</v>
      </c>
      <c r="BD1730" t="s">
        <v>324</v>
      </c>
      <c r="BE1730">
        <v>0</v>
      </c>
      <c r="BF1730" t="s">
        <v>324</v>
      </c>
      <c r="BG1730" t="s">
        <v>324</v>
      </c>
      <c r="BH1730" t="s">
        <v>324</v>
      </c>
      <c r="BI1730" t="s">
        <v>324</v>
      </c>
      <c r="BJ1730">
        <v>0</v>
      </c>
      <c r="BK1730">
        <v>2.5999999999999999E-2</v>
      </c>
      <c r="BL1730">
        <v>3.0000000000000001E-3</v>
      </c>
      <c r="BM1730" t="s">
        <v>324</v>
      </c>
      <c r="BN1730" t="s">
        <v>324</v>
      </c>
      <c r="BO1730">
        <v>2.9000000000000001E-2</v>
      </c>
      <c r="BP1730">
        <v>5</v>
      </c>
      <c r="BQ1730">
        <v>1</v>
      </c>
      <c r="BR1730" t="s">
        <v>324</v>
      </c>
      <c r="BS1730" t="s">
        <v>324</v>
      </c>
      <c r="BT1730">
        <v>6</v>
      </c>
      <c r="BU1730">
        <v>2E-3</v>
      </c>
      <c r="BV1730">
        <v>0</v>
      </c>
      <c r="BW1730" t="s">
        <v>324</v>
      </c>
      <c r="BX1730" t="s">
        <v>324</v>
      </c>
      <c r="BY1730">
        <v>2E-3</v>
      </c>
      <c r="BZ1730" t="s">
        <v>324</v>
      </c>
      <c r="CA1730" t="s">
        <v>324</v>
      </c>
      <c r="CB1730" t="s">
        <v>324</v>
      </c>
      <c r="CC1730" t="s">
        <v>324</v>
      </c>
      <c r="CD1730">
        <v>0</v>
      </c>
      <c r="CE1730" t="s">
        <v>324</v>
      </c>
      <c r="CF1730" t="s">
        <v>324</v>
      </c>
      <c r="CG1730" t="s">
        <v>324</v>
      </c>
      <c r="CH1730" t="s">
        <v>324</v>
      </c>
      <c r="CI1730">
        <v>0</v>
      </c>
      <c r="CJ1730" t="s">
        <v>324</v>
      </c>
      <c r="CK1730" t="s">
        <v>324</v>
      </c>
      <c r="CL1730" t="s">
        <v>324</v>
      </c>
      <c r="CM1730" t="s">
        <v>324</v>
      </c>
      <c r="CN1730">
        <v>0</v>
      </c>
      <c r="CO1730">
        <v>12.83</v>
      </c>
      <c r="CP1730">
        <v>1.786</v>
      </c>
      <c r="CQ1730">
        <v>0.60399999999999998</v>
      </c>
      <c r="CR1730">
        <v>0</v>
      </c>
      <c r="CS1730">
        <v>15.22</v>
      </c>
      <c r="CT1730">
        <v>1432</v>
      </c>
      <c r="CU1730">
        <v>99</v>
      </c>
      <c r="CV1730">
        <v>4</v>
      </c>
      <c r="CW1730">
        <v>0</v>
      </c>
      <c r="CX1730">
        <v>1535</v>
      </c>
      <c r="CY1730">
        <v>1152.702</v>
      </c>
      <c r="CZ1730">
        <v>116.048</v>
      </c>
      <c r="DA1730">
        <v>40.435000000000002</v>
      </c>
      <c r="DB1730">
        <v>0</v>
      </c>
      <c r="DC1730">
        <v>1309.1849999999999</v>
      </c>
    </row>
    <row r="1731" spans="1:107" x14ac:dyDescent="0.45">
      <c r="A1731">
        <v>2024</v>
      </c>
      <c r="B1731">
        <v>5</v>
      </c>
      <c r="C1731" t="s">
        <v>230</v>
      </c>
      <c r="D1731">
        <v>12796</v>
      </c>
      <c r="E1731" t="s">
        <v>583</v>
      </c>
      <c r="F1731" t="s">
        <v>323</v>
      </c>
      <c r="G1731" t="s">
        <v>244</v>
      </c>
      <c r="H1731">
        <v>6.032</v>
      </c>
      <c r="I1731">
        <v>2.9409999999999998</v>
      </c>
      <c r="J1731">
        <v>0.52100000000000002</v>
      </c>
      <c r="K1731">
        <v>0</v>
      </c>
      <c r="L1731">
        <v>9.4939999999999998</v>
      </c>
      <c r="M1731">
        <v>747</v>
      </c>
      <c r="N1731">
        <v>80</v>
      </c>
      <c r="O1731">
        <v>4</v>
      </c>
      <c r="P1731">
        <v>0</v>
      </c>
      <c r="Q1731">
        <v>831</v>
      </c>
      <c r="R1731">
        <v>0.33700000000000002</v>
      </c>
      <c r="S1731">
        <v>0.36299999999999999</v>
      </c>
      <c r="T1731">
        <v>0</v>
      </c>
      <c r="U1731">
        <v>0</v>
      </c>
      <c r="V1731">
        <v>0.7</v>
      </c>
      <c r="W1731">
        <v>27</v>
      </c>
      <c r="X1731">
        <v>18</v>
      </c>
      <c r="Y1731">
        <v>0</v>
      </c>
      <c r="Z1731">
        <v>0</v>
      </c>
      <c r="AA1731">
        <v>45</v>
      </c>
      <c r="AB1731">
        <v>0</v>
      </c>
      <c r="AC1731">
        <v>0</v>
      </c>
      <c r="AD1731">
        <v>0</v>
      </c>
      <c r="AE1731">
        <v>0</v>
      </c>
      <c r="AF1731">
        <v>0</v>
      </c>
      <c r="AG1731">
        <v>1.129</v>
      </c>
      <c r="AH1731">
        <v>6.5000000000000002E-2</v>
      </c>
      <c r="AI1731">
        <v>0</v>
      </c>
      <c r="AJ1731">
        <v>0</v>
      </c>
      <c r="AK1731">
        <v>1.194</v>
      </c>
      <c r="AL1731">
        <v>136</v>
      </c>
      <c r="AM1731">
        <v>5</v>
      </c>
      <c r="AN1731">
        <v>0</v>
      </c>
      <c r="AO1731">
        <v>0</v>
      </c>
      <c r="AP1731">
        <v>141</v>
      </c>
      <c r="AQ1731">
        <v>0</v>
      </c>
      <c r="AR1731">
        <v>0</v>
      </c>
      <c r="AS1731">
        <v>0</v>
      </c>
      <c r="AT1731">
        <v>0</v>
      </c>
      <c r="AU1731">
        <v>0</v>
      </c>
      <c r="AV1731">
        <v>0</v>
      </c>
      <c r="AW1731">
        <v>0</v>
      </c>
      <c r="AX1731">
        <v>0</v>
      </c>
      <c r="AY1731">
        <v>0</v>
      </c>
      <c r="AZ1731">
        <v>0</v>
      </c>
      <c r="BA1731">
        <v>0</v>
      </c>
      <c r="BB1731">
        <v>0</v>
      </c>
      <c r="BC1731">
        <v>0</v>
      </c>
      <c r="BD1731">
        <v>0</v>
      </c>
      <c r="BE1731">
        <v>0</v>
      </c>
      <c r="BF1731">
        <v>0</v>
      </c>
      <c r="BG1731">
        <v>0</v>
      </c>
      <c r="BH1731">
        <v>0</v>
      </c>
      <c r="BI1731">
        <v>0</v>
      </c>
      <c r="BJ1731">
        <v>0</v>
      </c>
      <c r="BK1731">
        <v>3.4000000000000002E-2</v>
      </c>
      <c r="BL1731">
        <v>1E-3</v>
      </c>
      <c r="BM1731">
        <v>0</v>
      </c>
      <c r="BN1731">
        <v>0</v>
      </c>
      <c r="BO1731">
        <v>3.5000000000000003E-2</v>
      </c>
      <c r="BP1731">
        <v>11</v>
      </c>
      <c r="BQ1731">
        <v>1</v>
      </c>
      <c r="BR1731">
        <v>0</v>
      </c>
      <c r="BS1731">
        <v>0</v>
      </c>
      <c r="BT1731">
        <v>12</v>
      </c>
      <c r="BU1731">
        <v>0</v>
      </c>
      <c r="BV1731">
        <v>0</v>
      </c>
      <c r="BW1731">
        <v>0</v>
      </c>
      <c r="BX1731">
        <v>0</v>
      </c>
      <c r="BY1731">
        <v>0</v>
      </c>
      <c r="BZ1731">
        <v>0</v>
      </c>
      <c r="CA1731">
        <v>0</v>
      </c>
      <c r="CB1731">
        <v>0</v>
      </c>
      <c r="CC1731">
        <v>0</v>
      </c>
      <c r="CD1731">
        <v>0</v>
      </c>
      <c r="CE1731">
        <v>0</v>
      </c>
      <c r="CF1731">
        <v>0</v>
      </c>
      <c r="CG1731">
        <v>0</v>
      </c>
      <c r="CH1731">
        <v>0</v>
      </c>
      <c r="CI1731">
        <v>0</v>
      </c>
      <c r="CJ1731">
        <v>0</v>
      </c>
      <c r="CK1731">
        <v>0</v>
      </c>
      <c r="CL1731">
        <v>0</v>
      </c>
      <c r="CM1731">
        <v>0</v>
      </c>
      <c r="CN1731">
        <v>0</v>
      </c>
      <c r="CO1731">
        <v>6.4029999999999996</v>
      </c>
      <c r="CP1731">
        <v>3.3050000000000002</v>
      </c>
      <c r="CQ1731">
        <v>0.52100000000000002</v>
      </c>
      <c r="CR1731">
        <v>0</v>
      </c>
      <c r="CS1731">
        <v>10.228999999999999</v>
      </c>
      <c r="CT1731">
        <v>785</v>
      </c>
      <c r="CU1731">
        <v>99</v>
      </c>
      <c r="CV1731">
        <v>4</v>
      </c>
      <c r="CW1731">
        <v>0</v>
      </c>
      <c r="CX1731">
        <v>888</v>
      </c>
      <c r="CY1731">
        <v>0</v>
      </c>
      <c r="CZ1731">
        <v>0</v>
      </c>
      <c r="DA1731">
        <v>0</v>
      </c>
      <c r="DB1731">
        <v>0</v>
      </c>
      <c r="DC1731">
        <v>0</v>
      </c>
    </row>
    <row r="1732" spans="1:107" x14ac:dyDescent="0.45">
      <c r="A1732">
        <v>2024</v>
      </c>
      <c r="B1732">
        <v>5</v>
      </c>
      <c r="C1732" t="s">
        <v>230</v>
      </c>
      <c r="D1732">
        <v>15263</v>
      </c>
      <c r="E1732" t="s">
        <v>429</v>
      </c>
      <c r="F1732" t="s">
        <v>323</v>
      </c>
      <c r="G1732" t="s">
        <v>244</v>
      </c>
      <c r="H1732">
        <v>8.1660000000000004</v>
      </c>
      <c r="I1732">
        <v>2.2040000000000002</v>
      </c>
      <c r="J1732">
        <v>5.2999999999999999E-2</v>
      </c>
      <c r="K1732">
        <v>0</v>
      </c>
      <c r="L1732">
        <v>10.423</v>
      </c>
      <c r="M1732">
        <v>917</v>
      </c>
      <c r="N1732">
        <v>54</v>
      </c>
      <c r="O1732">
        <v>1</v>
      </c>
      <c r="P1732">
        <v>0</v>
      </c>
      <c r="Q1732">
        <v>972</v>
      </c>
      <c r="R1732">
        <v>0.187</v>
      </c>
      <c r="S1732">
        <v>0.748</v>
      </c>
      <c r="T1732">
        <v>0</v>
      </c>
      <c r="U1732">
        <v>0</v>
      </c>
      <c r="V1732">
        <v>0.93500000000000005</v>
      </c>
      <c r="W1732">
        <v>13</v>
      </c>
      <c r="X1732">
        <v>9</v>
      </c>
      <c r="Y1732">
        <v>0</v>
      </c>
      <c r="Z1732">
        <v>0</v>
      </c>
      <c r="AA1732">
        <v>22</v>
      </c>
      <c r="AB1732">
        <v>0</v>
      </c>
      <c r="AC1732">
        <v>0</v>
      </c>
      <c r="AD1732">
        <v>0</v>
      </c>
      <c r="AE1732">
        <v>0</v>
      </c>
      <c r="AF1732">
        <v>0</v>
      </c>
      <c r="AG1732">
        <v>2.085</v>
      </c>
      <c r="AH1732">
        <v>1.4999999999999999E-2</v>
      </c>
      <c r="AI1732">
        <v>0</v>
      </c>
      <c r="AJ1732">
        <v>0</v>
      </c>
      <c r="AK1732">
        <v>2.1</v>
      </c>
      <c r="AL1732">
        <v>165</v>
      </c>
      <c r="AM1732">
        <v>1</v>
      </c>
      <c r="AN1732">
        <v>0</v>
      </c>
      <c r="AO1732">
        <v>0</v>
      </c>
      <c r="AP1732">
        <v>166</v>
      </c>
      <c r="AQ1732">
        <v>0</v>
      </c>
      <c r="AR1732">
        <v>0</v>
      </c>
      <c r="AS1732">
        <v>0</v>
      </c>
      <c r="AT1732">
        <v>0</v>
      </c>
      <c r="AU1732">
        <v>0</v>
      </c>
      <c r="AV1732">
        <v>0</v>
      </c>
      <c r="AW1732">
        <v>0</v>
      </c>
      <c r="AX1732">
        <v>0</v>
      </c>
      <c r="AY1732">
        <v>0</v>
      </c>
      <c r="AZ1732">
        <v>0</v>
      </c>
      <c r="BA1732">
        <v>0</v>
      </c>
      <c r="BB1732">
        <v>0</v>
      </c>
      <c r="BC1732">
        <v>0</v>
      </c>
      <c r="BD1732">
        <v>0</v>
      </c>
      <c r="BE1732">
        <v>0</v>
      </c>
      <c r="BF1732">
        <v>0</v>
      </c>
      <c r="BG1732">
        <v>0</v>
      </c>
      <c r="BH1732">
        <v>0</v>
      </c>
      <c r="BI1732">
        <v>0</v>
      </c>
      <c r="BJ1732">
        <v>0</v>
      </c>
      <c r="BK1732">
        <v>1.6E-2</v>
      </c>
      <c r="BL1732">
        <v>5.0000000000000001E-3</v>
      </c>
      <c r="BM1732">
        <v>0</v>
      </c>
      <c r="BN1732">
        <v>0</v>
      </c>
      <c r="BO1732">
        <v>2.1000000000000001E-2</v>
      </c>
      <c r="BP1732">
        <v>7</v>
      </c>
      <c r="BQ1732">
        <v>2</v>
      </c>
      <c r="BR1732">
        <v>0</v>
      </c>
      <c r="BS1732">
        <v>0</v>
      </c>
      <c r="BT1732">
        <v>9</v>
      </c>
      <c r="BU1732">
        <v>0</v>
      </c>
      <c r="BV1732">
        <v>0</v>
      </c>
      <c r="BW1732">
        <v>0</v>
      </c>
      <c r="BX1732">
        <v>0</v>
      </c>
      <c r="BY1732">
        <v>0</v>
      </c>
      <c r="BZ1732">
        <v>0</v>
      </c>
      <c r="CA1732">
        <v>0</v>
      </c>
      <c r="CB1732">
        <v>0</v>
      </c>
      <c r="CC1732">
        <v>0</v>
      </c>
      <c r="CD1732">
        <v>0</v>
      </c>
      <c r="CE1732">
        <v>0</v>
      </c>
      <c r="CF1732">
        <v>0</v>
      </c>
      <c r="CG1732">
        <v>0</v>
      </c>
      <c r="CH1732">
        <v>0</v>
      </c>
      <c r="CI1732">
        <v>0</v>
      </c>
      <c r="CJ1732">
        <v>0</v>
      </c>
      <c r="CK1732">
        <v>0</v>
      </c>
      <c r="CL1732">
        <v>0</v>
      </c>
      <c r="CM1732">
        <v>0</v>
      </c>
      <c r="CN1732">
        <v>0</v>
      </c>
      <c r="CO1732">
        <v>8.3689999999999998</v>
      </c>
      <c r="CP1732">
        <v>2.9569999999999999</v>
      </c>
      <c r="CQ1732">
        <v>5.2999999999999999E-2</v>
      </c>
      <c r="CR1732">
        <v>0</v>
      </c>
      <c r="CS1732">
        <v>11.379</v>
      </c>
      <c r="CT1732">
        <v>937</v>
      </c>
      <c r="CU1732">
        <v>65</v>
      </c>
      <c r="CV1732">
        <v>1</v>
      </c>
      <c r="CW1732">
        <v>0</v>
      </c>
      <c r="CX1732">
        <v>1003</v>
      </c>
      <c r="CY1732">
        <v>0</v>
      </c>
      <c r="CZ1732">
        <v>0</v>
      </c>
      <c r="DA1732">
        <v>0</v>
      </c>
      <c r="DB1732">
        <v>0</v>
      </c>
      <c r="DC1732">
        <v>0</v>
      </c>
    </row>
    <row r="1733" spans="1:107" x14ac:dyDescent="0.45">
      <c r="A1733">
        <v>2024</v>
      </c>
      <c r="B1733">
        <v>5</v>
      </c>
      <c r="C1733" t="s">
        <v>230</v>
      </c>
      <c r="D1733">
        <v>20521</v>
      </c>
      <c r="E1733" t="s">
        <v>584</v>
      </c>
      <c r="F1733" t="s">
        <v>323</v>
      </c>
      <c r="G1733" t="s">
        <v>244</v>
      </c>
      <c r="H1733">
        <v>0.98299999999999998</v>
      </c>
      <c r="I1733">
        <v>0.48499999999999999</v>
      </c>
      <c r="J1733">
        <v>0.56299999999999994</v>
      </c>
      <c r="K1733" t="s">
        <v>324</v>
      </c>
      <c r="L1733">
        <v>2.0310000000000001</v>
      </c>
      <c r="M1733">
        <v>107</v>
      </c>
      <c r="N1733">
        <v>5</v>
      </c>
      <c r="O1733">
        <v>2</v>
      </c>
      <c r="P1733" t="s">
        <v>324</v>
      </c>
      <c r="Q1733">
        <v>114</v>
      </c>
      <c r="R1733" t="s">
        <v>324</v>
      </c>
      <c r="S1733">
        <v>0.05</v>
      </c>
      <c r="T1733" t="s">
        <v>324</v>
      </c>
      <c r="U1733" t="s">
        <v>324</v>
      </c>
      <c r="V1733">
        <v>0.05</v>
      </c>
      <c r="W1733" t="s">
        <v>324</v>
      </c>
      <c r="X1733">
        <v>1</v>
      </c>
      <c r="Y1733" t="s">
        <v>324</v>
      </c>
      <c r="Z1733" t="s">
        <v>324</v>
      </c>
      <c r="AA1733">
        <v>1</v>
      </c>
      <c r="AB1733">
        <v>84.137</v>
      </c>
      <c r="AC1733">
        <v>39.597000000000001</v>
      </c>
      <c r="AD1733">
        <v>0.3</v>
      </c>
      <c r="AE1733" t="s">
        <v>324</v>
      </c>
      <c r="AF1733">
        <v>124.03400000000001</v>
      </c>
      <c r="AG1733">
        <v>9.6000000000000002E-2</v>
      </c>
      <c r="AH1733" t="s">
        <v>324</v>
      </c>
      <c r="AI1733" t="s">
        <v>324</v>
      </c>
      <c r="AJ1733" t="s">
        <v>324</v>
      </c>
      <c r="AK1733">
        <v>9.6000000000000002E-2</v>
      </c>
      <c r="AL1733">
        <v>19</v>
      </c>
      <c r="AM1733" t="s">
        <v>324</v>
      </c>
      <c r="AN1733" t="s">
        <v>324</v>
      </c>
      <c r="AO1733" t="s">
        <v>324</v>
      </c>
      <c r="AP1733">
        <v>19</v>
      </c>
      <c r="AQ1733">
        <v>0.22900000000000001</v>
      </c>
      <c r="AR1733" t="s">
        <v>324</v>
      </c>
      <c r="AS1733" t="s">
        <v>324</v>
      </c>
      <c r="AT1733" t="s">
        <v>324</v>
      </c>
      <c r="AU1733">
        <v>0.22900000000000001</v>
      </c>
      <c r="AV1733" t="s">
        <v>324</v>
      </c>
      <c r="AW1733" t="s">
        <v>324</v>
      </c>
      <c r="AX1733" t="s">
        <v>324</v>
      </c>
      <c r="AY1733" t="s">
        <v>324</v>
      </c>
      <c r="AZ1733">
        <v>0</v>
      </c>
      <c r="BA1733" t="s">
        <v>324</v>
      </c>
      <c r="BB1733" t="s">
        <v>324</v>
      </c>
      <c r="BC1733" t="s">
        <v>324</v>
      </c>
      <c r="BD1733" t="s">
        <v>324</v>
      </c>
      <c r="BE1733">
        <v>0</v>
      </c>
      <c r="BF1733" t="s">
        <v>324</v>
      </c>
      <c r="BG1733" t="s">
        <v>324</v>
      </c>
      <c r="BH1733" t="s">
        <v>324</v>
      </c>
      <c r="BI1733" t="s">
        <v>324</v>
      </c>
      <c r="BJ1733">
        <v>0</v>
      </c>
      <c r="BK1733">
        <v>1.2E-2</v>
      </c>
      <c r="BL1733" t="s">
        <v>324</v>
      </c>
      <c r="BM1733" t="s">
        <v>324</v>
      </c>
      <c r="BN1733" t="s">
        <v>324</v>
      </c>
      <c r="BO1733">
        <v>1.2E-2</v>
      </c>
      <c r="BP1733">
        <v>2</v>
      </c>
      <c r="BQ1733" t="s">
        <v>324</v>
      </c>
      <c r="BR1733" t="s">
        <v>324</v>
      </c>
      <c r="BS1733" t="s">
        <v>324</v>
      </c>
      <c r="BT1733">
        <v>2</v>
      </c>
      <c r="BU1733">
        <v>9.0999999999999998E-2</v>
      </c>
      <c r="BV1733" t="s">
        <v>324</v>
      </c>
      <c r="BW1733" t="s">
        <v>324</v>
      </c>
      <c r="BX1733" t="s">
        <v>324</v>
      </c>
      <c r="BY1733">
        <v>9.0999999999999998E-2</v>
      </c>
      <c r="BZ1733" t="s">
        <v>324</v>
      </c>
      <c r="CA1733" t="s">
        <v>324</v>
      </c>
      <c r="CB1733" t="s">
        <v>324</v>
      </c>
      <c r="CC1733" t="s">
        <v>324</v>
      </c>
      <c r="CD1733">
        <v>0</v>
      </c>
      <c r="CE1733" t="s">
        <v>324</v>
      </c>
      <c r="CF1733" t="s">
        <v>324</v>
      </c>
      <c r="CG1733" t="s">
        <v>324</v>
      </c>
      <c r="CH1733" t="s">
        <v>324</v>
      </c>
      <c r="CI1733">
        <v>0</v>
      </c>
      <c r="CJ1733" t="s">
        <v>324</v>
      </c>
      <c r="CK1733" t="s">
        <v>324</v>
      </c>
      <c r="CL1733" t="s">
        <v>324</v>
      </c>
      <c r="CM1733" t="s">
        <v>324</v>
      </c>
      <c r="CN1733">
        <v>0</v>
      </c>
      <c r="CO1733">
        <v>0.995</v>
      </c>
      <c r="CP1733">
        <v>0.53500000000000003</v>
      </c>
      <c r="CQ1733">
        <v>0.56299999999999994</v>
      </c>
      <c r="CR1733">
        <v>0</v>
      </c>
      <c r="CS1733">
        <v>2.093</v>
      </c>
      <c r="CT1733">
        <v>109</v>
      </c>
      <c r="CU1733">
        <v>6</v>
      </c>
      <c r="CV1733">
        <v>2</v>
      </c>
      <c r="CW1733">
        <v>0</v>
      </c>
      <c r="CX1733">
        <v>117</v>
      </c>
      <c r="CY1733">
        <v>84.227999999999994</v>
      </c>
      <c r="CZ1733">
        <v>39.597000000000001</v>
      </c>
      <c r="DA1733">
        <v>0.3</v>
      </c>
      <c r="DB1733">
        <v>0</v>
      </c>
      <c r="DC1733">
        <v>124.125</v>
      </c>
    </row>
    <row r="1734" spans="1:107" x14ac:dyDescent="0.45">
      <c r="A1734">
        <v>2024</v>
      </c>
      <c r="B1734">
        <v>5</v>
      </c>
      <c r="C1734" t="s">
        <v>230</v>
      </c>
      <c r="D1734">
        <v>99999</v>
      </c>
      <c r="E1734" t="s">
        <v>329</v>
      </c>
      <c r="F1734" t="s">
        <v>323</v>
      </c>
      <c r="H1734">
        <v>0.20300000000000001</v>
      </c>
      <c r="I1734" t="s">
        <v>324</v>
      </c>
      <c r="J1734" t="s">
        <v>324</v>
      </c>
      <c r="K1734" t="s">
        <v>324</v>
      </c>
      <c r="L1734">
        <v>0.20300000000000001</v>
      </c>
      <c r="M1734" t="s">
        <v>324</v>
      </c>
      <c r="N1734" t="s">
        <v>324</v>
      </c>
      <c r="O1734" t="s">
        <v>324</v>
      </c>
      <c r="P1734" t="s">
        <v>324</v>
      </c>
      <c r="Q1734" t="s">
        <v>324</v>
      </c>
      <c r="R1734" t="s">
        <v>324</v>
      </c>
      <c r="S1734" t="s">
        <v>324</v>
      </c>
      <c r="T1734" t="s">
        <v>324</v>
      </c>
      <c r="U1734" t="s">
        <v>324</v>
      </c>
      <c r="V1734" t="s">
        <v>324</v>
      </c>
      <c r="W1734" t="s">
        <v>324</v>
      </c>
      <c r="X1734" t="s">
        <v>324</v>
      </c>
      <c r="Y1734" t="s">
        <v>324</v>
      </c>
      <c r="Z1734" t="s">
        <v>324</v>
      </c>
      <c r="AA1734" t="s">
        <v>324</v>
      </c>
      <c r="AB1734" t="s">
        <v>324</v>
      </c>
      <c r="AC1734" t="s">
        <v>324</v>
      </c>
      <c r="AD1734" t="s">
        <v>324</v>
      </c>
      <c r="AE1734" t="s">
        <v>324</v>
      </c>
      <c r="AF1734" t="s">
        <v>324</v>
      </c>
      <c r="AG1734" t="s">
        <v>324</v>
      </c>
      <c r="AH1734" t="s">
        <v>324</v>
      </c>
      <c r="AI1734" t="s">
        <v>324</v>
      </c>
      <c r="AJ1734" t="s">
        <v>324</v>
      </c>
      <c r="AK1734" t="s">
        <v>324</v>
      </c>
      <c r="AL1734" t="s">
        <v>324</v>
      </c>
      <c r="AM1734" t="s">
        <v>324</v>
      </c>
      <c r="AN1734" t="s">
        <v>324</v>
      </c>
      <c r="AO1734" t="s">
        <v>324</v>
      </c>
      <c r="AP1734" t="s">
        <v>324</v>
      </c>
      <c r="AQ1734" t="s">
        <v>324</v>
      </c>
      <c r="AR1734" t="s">
        <v>324</v>
      </c>
      <c r="AS1734" t="s">
        <v>324</v>
      </c>
      <c r="AT1734" t="s">
        <v>324</v>
      </c>
      <c r="AU1734" t="s">
        <v>324</v>
      </c>
      <c r="AV1734" t="s">
        <v>324</v>
      </c>
      <c r="AW1734" t="s">
        <v>324</v>
      </c>
      <c r="AX1734" t="s">
        <v>324</v>
      </c>
      <c r="AY1734" t="s">
        <v>324</v>
      </c>
      <c r="AZ1734" t="s">
        <v>324</v>
      </c>
      <c r="BA1734" t="s">
        <v>324</v>
      </c>
      <c r="BB1734" t="s">
        <v>324</v>
      </c>
      <c r="BC1734" t="s">
        <v>324</v>
      </c>
      <c r="BD1734" t="s">
        <v>324</v>
      </c>
      <c r="BE1734" t="s">
        <v>324</v>
      </c>
      <c r="BF1734" t="s">
        <v>324</v>
      </c>
      <c r="BG1734" t="s">
        <v>324</v>
      </c>
      <c r="BH1734" t="s">
        <v>324</v>
      </c>
      <c r="BI1734" t="s">
        <v>324</v>
      </c>
      <c r="BJ1734" t="s">
        <v>324</v>
      </c>
      <c r="BK1734" t="s">
        <v>324</v>
      </c>
      <c r="BL1734" t="s">
        <v>324</v>
      </c>
      <c r="BM1734" t="s">
        <v>324</v>
      </c>
      <c r="BN1734" t="s">
        <v>324</v>
      </c>
      <c r="BO1734" t="s">
        <v>324</v>
      </c>
      <c r="BP1734" t="s">
        <v>324</v>
      </c>
      <c r="BQ1734" t="s">
        <v>324</v>
      </c>
      <c r="BR1734" t="s">
        <v>324</v>
      </c>
      <c r="BS1734" t="s">
        <v>324</v>
      </c>
      <c r="BT1734" t="s">
        <v>324</v>
      </c>
      <c r="BU1734" t="s">
        <v>324</v>
      </c>
      <c r="BV1734" t="s">
        <v>324</v>
      </c>
      <c r="BW1734" t="s">
        <v>324</v>
      </c>
      <c r="BX1734" t="s">
        <v>324</v>
      </c>
      <c r="BY1734" t="s">
        <v>324</v>
      </c>
      <c r="BZ1734" t="s">
        <v>324</v>
      </c>
      <c r="CA1734" t="s">
        <v>324</v>
      </c>
      <c r="CB1734" t="s">
        <v>324</v>
      </c>
      <c r="CC1734" t="s">
        <v>324</v>
      </c>
      <c r="CD1734" t="s">
        <v>324</v>
      </c>
      <c r="CE1734" t="s">
        <v>324</v>
      </c>
      <c r="CF1734" t="s">
        <v>324</v>
      </c>
      <c r="CG1734" t="s">
        <v>324</v>
      </c>
      <c r="CH1734" t="s">
        <v>324</v>
      </c>
      <c r="CI1734" t="s">
        <v>324</v>
      </c>
      <c r="CJ1734" t="s">
        <v>324</v>
      </c>
      <c r="CK1734" t="s">
        <v>324</v>
      </c>
      <c r="CL1734" t="s">
        <v>324</v>
      </c>
      <c r="CM1734" t="s">
        <v>324</v>
      </c>
      <c r="CN1734" t="s">
        <v>324</v>
      </c>
      <c r="CO1734">
        <v>0.20300000000000001</v>
      </c>
      <c r="CP1734" t="s">
        <v>324</v>
      </c>
      <c r="CQ1734" t="s">
        <v>324</v>
      </c>
      <c r="CR1734" t="s">
        <v>324</v>
      </c>
      <c r="CS1734">
        <v>0.20300000000000001</v>
      </c>
      <c r="CT1734" t="s">
        <v>324</v>
      </c>
      <c r="CU1734" t="s">
        <v>324</v>
      </c>
      <c r="CV1734" t="s">
        <v>324</v>
      </c>
      <c r="CW1734" t="s">
        <v>324</v>
      </c>
      <c r="CX1734" t="s">
        <v>324</v>
      </c>
      <c r="CY1734" t="s">
        <v>324</v>
      </c>
      <c r="CZ1734" t="s">
        <v>324</v>
      </c>
      <c r="DA1734" t="s">
        <v>324</v>
      </c>
      <c r="DB1734" t="s">
        <v>324</v>
      </c>
      <c r="DC1734" t="s">
        <v>324</v>
      </c>
    </row>
    <row r="1735" spans="1:107" x14ac:dyDescent="0.45">
      <c r="A1735">
        <v>2024</v>
      </c>
      <c r="B1735">
        <v>5</v>
      </c>
      <c r="C1735" t="s">
        <v>236</v>
      </c>
      <c r="D1735">
        <v>3461</v>
      </c>
      <c r="E1735" t="s">
        <v>585</v>
      </c>
      <c r="F1735" t="s">
        <v>323</v>
      </c>
      <c r="G1735" t="s">
        <v>247</v>
      </c>
      <c r="H1735">
        <v>7.6639999999999997</v>
      </c>
      <c r="I1735">
        <v>0.152</v>
      </c>
      <c r="J1735">
        <v>0</v>
      </c>
      <c r="K1735">
        <v>0</v>
      </c>
      <c r="L1735">
        <v>7.8159999999999998</v>
      </c>
      <c r="M1735">
        <v>1048</v>
      </c>
      <c r="N1735">
        <v>15</v>
      </c>
      <c r="O1735">
        <v>0</v>
      </c>
      <c r="P1735">
        <v>0</v>
      </c>
      <c r="Q1735">
        <v>1063</v>
      </c>
      <c r="R1735" t="s">
        <v>324</v>
      </c>
      <c r="S1735" t="s">
        <v>324</v>
      </c>
      <c r="T1735" t="s">
        <v>324</v>
      </c>
      <c r="U1735" t="s">
        <v>324</v>
      </c>
      <c r="V1735">
        <v>0</v>
      </c>
      <c r="W1735" t="s">
        <v>324</v>
      </c>
      <c r="X1735" t="s">
        <v>324</v>
      </c>
      <c r="Y1735" t="s">
        <v>324</v>
      </c>
      <c r="Z1735" t="s">
        <v>324</v>
      </c>
      <c r="AA1735">
        <v>0</v>
      </c>
      <c r="AB1735" t="s">
        <v>324</v>
      </c>
      <c r="AC1735" t="s">
        <v>324</v>
      </c>
      <c r="AD1735" t="s">
        <v>324</v>
      </c>
      <c r="AE1735" t="s">
        <v>324</v>
      </c>
      <c r="AF1735">
        <v>0</v>
      </c>
      <c r="AG1735" t="s">
        <v>324</v>
      </c>
      <c r="AH1735" t="s">
        <v>324</v>
      </c>
      <c r="AI1735" t="s">
        <v>324</v>
      </c>
      <c r="AJ1735" t="s">
        <v>324</v>
      </c>
      <c r="AK1735">
        <v>0</v>
      </c>
      <c r="AL1735" t="s">
        <v>324</v>
      </c>
      <c r="AM1735" t="s">
        <v>324</v>
      </c>
      <c r="AN1735" t="s">
        <v>324</v>
      </c>
      <c r="AO1735" t="s">
        <v>324</v>
      </c>
      <c r="AP1735">
        <v>0</v>
      </c>
      <c r="AQ1735" t="s">
        <v>324</v>
      </c>
      <c r="AR1735" t="s">
        <v>324</v>
      </c>
      <c r="AS1735" t="s">
        <v>324</v>
      </c>
      <c r="AT1735" t="s">
        <v>324</v>
      </c>
      <c r="AU1735">
        <v>0</v>
      </c>
      <c r="AV1735" t="s">
        <v>324</v>
      </c>
      <c r="AW1735" t="s">
        <v>324</v>
      </c>
      <c r="AX1735" t="s">
        <v>324</v>
      </c>
      <c r="AY1735" t="s">
        <v>324</v>
      </c>
      <c r="AZ1735">
        <v>0</v>
      </c>
      <c r="BA1735" t="s">
        <v>324</v>
      </c>
      <c r="BB1735" t="s">
        <v>324</v>
      </c>
      <c r="BC1735" t="s">
        <v>324</v>
      </c>
      <c r="BD1735" t="s">
        <v>324</v>
      </c>
      <c r="BE1735">
        <v>0</v>
      </c>
      <c r="BF1735" t="s">
        <v>324</v>
      </c>
      <c r="BG1735" t="s">
        <v>324</v>
      </c>
      <c r="BH1735" t="s">
        <v>324</v>
      </c>
      <c r="BI1735" t="s">
        <v>324</v>
      </c>
      <c r="BJ1735">
        <v>0</v>
      </c>
      <c r="BK1735">
        <v>0.26600000000000001</v>
      </c>
      <c r="BL1735">
        <v>4.3999999999999997E-2</v>
      </c>
      <c r="BM1735">
        <v>0</v>
      </c>
      <c r="BN1735">
        <v>0</v>
      </c>
      <c r="BO1735">
        <v>0.31</v>
      </c>
      <c r="BP1735">
        <v>103</v>
      </c>
      <c r="BQ1735">
        <v>3</v>
      </c>
      <c r="BR1735">
        <v>0</v>
      </c>
      <c r="BS1735">
        <v>0</v>
      </c>
      <c r="BT1735">
        <v>106</v>
      </c>
      <c r="BU1735" t="s">
        <v>324</v>
      </c>
      <c r="BV1735" t="s">
        <v>324</v>
      </c>
      <c r="BW1735" t="s">
        <v>324</v>
      </c>
      <c r="BX1735" t="s">
        <v>324</v>
      </c>
      <c r="BY1735">
        <v>0</v>
      </c>
      <c r="BZ1735" t="s">
        <v>324</v>
      </c>
      <c r="CA1735" t="s">
        <v>324</v>
      </c>
      <c r="CB1735" t="s">
        <v>324</v>
      </c>
      <c r="CC1735" t="s">
        <v>324</v>
      </c>
      <c r="CD1735">
        <v>0</v>
      </c>
      <c r="CE1735" t="s">
        <v>324</v>
      </c>
      <c r="CF1735" t="s">
        <v>324</v>
      </c>
      <c r="CG1735" t="s">
        <v>324</v>
      </c>
      <c r="CH1735" t="s">
        <v>324</v>
      </c>
      <c r="CI1735">
        <v>0</v>
      </c>
      <c r="CJ1735" t="s">
        <v>324</v>
      </c>
      <c r="CK1735" t="s">
        <v>324</v>
      </c>
      <c r="CL1735" t="s">
        <v>324</v>
      </c>
      <c r="CM1735" t="s">
        <v>324</v>
      </c>
      <c r="CN1735">
        <v>0</v>
      </c>
      <c r="CO1735">
        <v>7.93</v>
      </c>
      <c r="CP1735">
        <v>0.19600000000000001</v>
      </c>
      <c r="CQ1735" t="s">
        <v>179</v>
      </c>
      <c r="CR1735">
        <v>0</v>
      </c>
      <c r="CS1735">
        <v>8.1259999999999994</v>
      </c>
      <c r="CT1735">
        <v>1151</v>
      </c>
      <c r="CU1735">
        <v>18</v>
      </c>
      <c r="CV1735">
        <v>0</v>
      </c>
      <c r="CW1735">
        <v>0</v>
      </c>
      <c r="CX1735">
        <v>1169</v>
      </c>
      <c r="CY1735">
        <v>0</v>
      </c>
      <c r="CZ1735">
        <v>0</v>
      </c>
      <c r="DA1735">
        <v>0</v>
      </c>
      <c r="DB1735">
        <v>0</v>
      </c>
      <c r="DC1735">
        <v>0</v>
      </c>
    </row>
    <row r="1736" spans="1:107" x14ac:dyDescent="0.45">
      <c r="A1736">
        <v>2024</v>
      </c>
      <c r="B1736">
        <v>5</v>
      </c>
      <c r="C1736" t="s">
        <v>236</v>
      </c>
      <c r="D1736">
        <v>7222</v>
      </c>
      <c r="E1736" t="s">
        <v>586</v>
      </c>
      <c r="F1736" t="s">
        <v>323</v>
      </c>
      <c r="G1736" t="s">
        <v>244</v>
      </c>
      <c r="H1736">
        <v>0.307</v>
      </c>
      <c r="I1736">
        <v>0</v>
      </c>
      <c r="J1736">
        <v>0</v>
      </c>
      <c r="K1736">
        <v>0</v>
      </c>
      <c r="L1736">
        <v>0.307</v>
      </c>
      <c r="M1736">
        <v>23</v>
      </c>
      <c r="N1736">
        <v>0</v>
      </c>
      <c r="O1736">
        <v>0</v>
      </c>
      <c r="P1736">
        <v>0</v>
      </c>
      <c r="Q1736">
        <v>23</v>
      </c>
      <c r="R1736" t="s">
        <v>324</v>
      </c>
      <c r="S1736" t="s">
        <v>324</v>
      </c>
      <c r="T1736" t="s">
        <v>324</v>
      </c>
      <c r="U1736" t="s">
        <v>324</v>
      </c>
      <c r="V1736">
        <v>0</v>
      </c>
      <c r="W1736" t="s">
        <v>324</v>
      </c>
      <c r="X1736" t="s">
        <v>324</v>
      </c>
      <c r="Y1736" t="s">
        <v>324</v>
      </c>
      <c r="Z1736" t="s">
        <v>324</v>
      </c>
      <c r="AA1736">
        <v>0</v>
      </c>
      <c r="AB1736" t="s">
        <v>324</v>
      </c>
      <c r="AC1736" t="s">
        <v>324</v>
      </c>
      <c r="AD1736" t="s">
        <v>324</v>
      </c>
      <c r="AE1736" t="s">
        <v>324</v>
      </c>
      <c r="AF1736">
        <v>0</v>
      </c>
      <c r="AG1736" t="s">
        <v>324</v>
      </c>
      <c r="AH1736" t="s">
        <v>324</v>
      </c>
      <c r="AI1736" t="s">
        <v>324</v>
      </c>
      <c r="AJ1736" t="s">
        <v>324</v>
      </c>
      <c r="AK1736">
        <v>0</v>
      </c>
      <c r="AL1736" t="s">
        <v>324</v>
      </c>
      <c r="AM1736" t="s">
        <v>324</v>
      </c>
      <c r="AN1736" t="s">
        <v>324</v>
      </c>
      <c r="AO1736" t="s">
        <v>324</v>
      </c>
      <c r="AP1736">
        <v>0</v>
      </c>
      <c r="AQ1736" t="s">
        <v>324</v>
      </c>
      <c r="AR1736" t="s">
        <v>324</v>
      </c>
      <c r="AS1736" t="s">
        <v>324</v>
      </c>
      <c r="AT1736" t="s">
        <v>324</v>
      </c>
      <c r="AU1736">
        <v>0</v>
      </c>
      <c r="AV1736" t="s">
        <v>324</v>
      </c>
      <c r="AW1736" t="s">
        <v>324</v>
      </c>
      <c r="AX1736" t="s">
        <v>324</v>
      </c>
      <c r="AY1736" t="s">
        <v>324</v>
      </c>
      <c r="AZ1736">
        <v>0</v>
      </c>
      <c r="BA1736" t="s">
        <v>324</v>
      </c>
      <c r="BB1736" t="s">
        <v>324</v>
      </c>
      <c r="BC1736" t="s">
        <v>324</v>
      </c>
      <c r="BD1736" t="s">
        <v>324</v>
      </c>
      <c r="BE1736">
        <v>0</v>
      </c>
      <c r="BF1736" t="s">
        <v>324</v>
      </c>
      <c r="BG1736" t="s">
        <v>324</v>
      </c>
      <c r="BH1736" t="s">
        <v>324</v>
      </c>
      <c r="BI1736" t="s">
        <v>324</v>
      </c>
      <c r="BJ1736">
        <v>0</v>
      </c>
      <c r="BK1736" t="s">
        <v>324</v>
      </c>
      <c r="BL1736" t="s">
        <v>324</v>
      </c>
      <c r="BM1736" t="s">
        <v>324</v>
      </c>
      <c r="BN1736" t="s">
        <v>324</v>
      </c>
      <c r="BO1736">
        <v>0</v>
      </c>
      <c r="BP1736" t="s">
        <v>324</v>
      </c>
      <c r="BQ1736" t="s">
        <v>324</v>
      </c>
      <c r="BR1736" t="s">
        <v>324</v>
      </c>
      <c r="BS1736" t="s">
        <v>324</v>
      </c>
      <c r="BT1736">
        <v>0</v>
      </c>
      <c r="BU1736" t="s">
        <v>324</v>
      </c>
      <c r="BV1736" t="s">
        <v>324</v>
      </c>
      <c r="BW1736" t="s">
        <v>324</v>
      </c>
      <c r="BX1736" t="s">
        <v>324</v>
      </c>
      <c r="BY1736">
        <v>0</v>
      </c>
      <c r="BZ1736" t="s">
        <v>324</v>
      </c>
      <c r="CA1736" t="s">
        <v>324</v>
      </c>
      <c r="CB1736" t="s">
        <v>324</v>
      </c>
      <c r="CC1736" t="s">
        <v>324</v>
      </c>
      <c r="CD1736">
        <v>0</v>
      </c>
      <c r="CE1736" t="s">
        <v>324</v>
      </c>
      <c r="CF1736" t="s">
        <v>324</v>
      </c>
      <c r="CG1736" t="s">
        <v>324</v>
      </c>
      <c r="CH1736" t="s">
        <v>324</v>
      </c>
      <c r="CI1736">
        <v>0</v>
      </c>
      <c r="CJ1736" t="s">
        <v>324</v>
      </c>
      <c r="CK1736" t="s">
        <v>324</v>
      </c>
      <c r="CL1736" t="s">
        <v>324</v>
      </c>
      <c r="CM1736" t="s">
        <v>324</v>
      </c>
      <c r="CN1736">
        <v>0</v>
      </c>
      <c r="CO1736">
        <v>0.307</v>
      </c>
      <c r="CP1736" t="s">
        <v>179</v>
      </c>
      <c r="CQ1736" t="s">
        <v>179</v>
      </c>
      <c r="CR1736">
        <v>0</v>
      </c>
      <c r="CS1736">
        <v>0.307</v>
      </c>
      <c r="CT1736">
        <v>23</v>
      </c>
      <c r="CU1736">
        <v>0</v>
      </c>
      <c r="CV1736">
        <v>0</v>
      </c>
      <c r="CW1736">
        <v>0</v>
      </c>
      <c r="CX1736">
        <v>23</v>
      </c>
      <c r="CY1736">
        <v>0</v>
      </c>
      <c r="CZ1736">
        <v>0</v>
      </c>
      <c r="DA1736">
        <v>0</v>
      </c>
      <c r="DB1736">
        <v>0</v>
      </c>
      <c r="DC1736">
        <v>0</v>
      </c>
    </row>
    <row r="1737" spans="1:107" x14ac:dyDescent="0.45">
      <c r="A1737">
        <v>2024</v>
      </c>
      <c r="B1737">
        <v>5</v>
      </c>
      <c r="C1737" t="s">
        <v>236</v>
      </c>
      <c r="D1737">
        <v>8566</v>
      </c>
      <c r="E1737" t="s">
        <v>587</v>
      </c>
      <c r="F1737" t="s">
        <v>323</v>
      </c>
      <c r="G1737" t="s">
        <v>244</v>
      </c>
      <c r="H1737">
        <v>1.05</v>
      </c>
      <c r="I1737">
        <v>6.0999999999999999E-2</v>
      </c>
      <c r="J1737">
        <v>0</v>
      </c>
      <c r="K1737">
        <v>0</v>
      </c>
      <c r="L1737">
        <v>1.111</v>
      </c>
      <c r="M1737">
        <v>119</v>
      </c>
      <c r="N1737">
        <v>6</v>
      </c>
      <c r="O1737">
        <v>0</v>
      </c>
      <c r="P1737">
        <v>0</v>
      </c>
      <c r="Q1737">
        <v>125</v>
      </c>
      <c r="R1737" t="s">
        <v>324</v>
      </c>
      <c r="S1737" t="s">
        <v>324</v>
      </c>
      <c r="T1737" t="s">
        <v>324</v>
      </c>
      <c r="U1737" t="s">
        <v>324</v>
      </c>
      <c r="V1737">
        <v>0</v>
      </c>
      <c r="W1737" t="s">
        <v>324</v>
      </c>
      <c r="X1737" t="s">
        <v>324</v>
      </c>
      <c r="Y1737" t="s">
        <v>324</v>
      </c>
      <c r="Z1737" t="s">
        <v>324</v>
      </c>
      <c r="AA1737">
        <v>0</v>
      </c>
      <c r="AB1737" t="s">
        <v>324</v>
      </c>
      <c r="AC1737" t="s">
        <v>324</v>
      </c>
      <c r="AD1737" t="s">
        <v>324</v>
      </c>
      <c r="AE1737" t="s">
        <v>324</v>
      </c>
      <c r="AF1737">
        <v>0</v>
      </c>
      <c r="AG1737" t="s">
        <v>324</v>
      </c>
      <c r="AH1737" t="s">
        <v>324</v>
      </c>
      <c r="AI1737" t="s">
        <v>324</v>
      </c>
      <c r="AJ1737" t="s">
        <v>324</v>
      </c>
      <c r="AK1737">
        <v>0</v>
      </c>
      <c r="AL1737" t="s">
        <v>324</v>
      </c>
      <c r="AM1737" t="s">
        <v>324</v>
      </c>
      <c r="AN1737" t="s">
        <v>324</v>
      </c>
      <c r="AO1737" t="s">
        <v>324</v>
      </c>
      <c r="AP1737">
        <v>0</v>
      </c>
      <c r="AQ1737" t="s">
        <v>324</v>
      </c>
      <c r="AR1737" t="s">
        <v>324</v>
      </c>
      <c r="AS1737" t="s">
        <v>324</v>
      </c>
      <c r="AT1737" t="s">
        <v>324</v>
      </c>
      <c r="AU1737">
        <v>0</v>
      </c>
      <c r="AV1737" t="s">
        <v>324</v>
      </c>
      <c r="AW1737" t="s">
        <v>324</v>
      </c>
      <c r="AX1737" t="s">
        <v>324</v>
      </c>
      <c r="AY1737" t="s">
        <v>324</v>
      </c>
      <c r="AZ1737">
        <v>0</v>
      </c>
      <c r="BA1737" t="s">
        <v>324</v>
      </c>
      <c r="BB1737" t="s">
        <v>324</v>
      </c>
      <c r="BC1737" t="s">
        <v>324</v>
      </c>
      <c r="BD1737" t="s">
        <v>324</v>
      </c>
      <c r="BE1737">
        <v>0</v>
      </c>
      <c r="BF1737" t="s">
        <v>324</v>
      </c>
      <c r="BG1737" t="s">
        <v>324</v>
      </c>
      <c r="BH1737" t="s">
        <v>324</v>
      </c>
      <c r="BI1737" t="s">
        <v>324</v>
      </c>
      <c r="BJ1737">
        <v>0</v>
      </c>
      <c r="BK1737">
        <v>8.9999999999999993E-3</v>
      </c>
      <c r="BL1737">
        <v>2.5000000000000001E-2</v>
      </c>
      <c r="BM1737">
        <v>0</v>
      </c>
      <c r="BN1737">
        <v>0</v>
      </c>
      <c r="BO1737">
        <v>3.4000000000000002E-2</v>
      </c>
      <c r="BP1737">
        <v>2</v>
      </c>
      <c r="BQ1737">
        <v>5</v>
      </c>
      <c r="BR1737">
        <v>0</v>
      </c>
      <c r="BS1737">
        <v>0</v>
      </c>
      <c r="BT1737">
        <v>7</v>
      </c>
      <c r="BU1737" t="s">
        <v>324</v>
      </c>
      <c r="BV1737" t="s">
        <v>324</v>
      </c>
      <c r="BW1737">
        <v>0</v>
      </c>
      <c r="BX1737" t="s">
        <v>324</v>
      </c>
      <c r="BY1737">
        <v>0</v>
      </c>
      <c r="BZ1737" t="s">
        <v>324</v>
      </c>
      <c r="CA1737" t="s">
        <v>324</v>
      </c>
      <c r="CB1737" t="s">
        <v>324</v>
      </c>
      <c r="CC1737" t="s">
        <v>324</v>
      </c>
      <c r="CD1737">
        <v>0</v>
      </c>
      <c r="CE1737" t="s">
        <v>324</v>
      </c>
      <c r="CF1737" t="s">
        <v>324</v>
      </c>
      <c r="CG1737" t="s">
        <v>324</v>
      </c>
      <c r="CH1737" t="s">
        <v>324</v>
      </c>
      <c r="CI1737">
        <v>0</v>
      </c>
      <c r="CJ1737" t="s">
        <v>324</v>
      </c>
      <c r="CK1737" t="s">
        <v>324</v>
      </c>
      <c r="CL1737" t="s">
        <v>324</v>
      </c>
      <c r="CM1737" t="s">
        <v>324</v>
      </c>
      <c r="CN1737">
        <v>0</v>
      </c>
      <c r="CO1737">
        <v>1.0589999999999999</v>
      </c>
      <c r="CP1737">
        <v>8.5999999999999993E-2</v>
      </c>
      <c r="CQ1737" t="s">
        <v>179</v>
      </c>
      <c r="CR1737">
        <v>0</v>
      </c>
      <c r="CS1737">
        <v>1.145</v>
      </c>
      <c r="CT1737">
        <v>121</v>
      </c>
      <c r="CU1737">
        <v>11</v>
      </c>
      <c r="CV1737">
        <v>0</v>
      </c>
      <c r="CW1737">
        <v>0</v>
      </c>
      <c r="CX1737">
        <v>132</v>
      </c>
      <c r="CY1737">
        <v>0</v>
      </c>
      <c r="CZ1737">
        <v>0</v>
      </c>
      <c r="DA1737">
        <v>0</v>
      </c>
      <c r="DB1737">
        <v>0</v>
      </c>
      <c r="DC1737">
        <v>0</v>
      </c>
    </row>
    <row r="1738" spans="1:107" x14ac:dyDescent="0.45">
      <c r="A1738">
        <v>2024</v>
      </c>
      <c r="B1738">
        <v>5</v>
      </c>
      <c r="C1738" t="s">
        <v>236</v>
      </c>
      <c r="D1738">
        <v>11273</v>
      </c>
      <c r="E1738" t="s">
        <v>398</v>
      </c>
      <c r="F1738" t="s">
        <v>323</v>
      </c>
      <c r="G1738" t="s">
        <v>244</v>
      </c>
      <c r="H1738">
        <v>0.93600000000000005</v>
      </c>
      <c r="I1738">
        <v>0.42199999999999999</v>
      </c>
      <c r="J1738">
        <v>0.23100000000000001</v>
      </c>
      <c r="K1738" t="s">
        <v>324</v>
      </c>
      <c r="L1738">
        <v>1.589</v>
      </c>
      <c r="M1738">
        <v>120</v>
      </c>
      <c r="N1738">
        <v>19</v>
      </c>
      <c r="O1738">
        <v>8</v>
      </c>
      <c r="P1738" t="s">
        <v>324</v>
      </c>
      <c r="Q1738">
        <v>147</v>
      </c>
      <c r="R1738" t="s">
        <v>324</v>
      </c>
      <c r="S1738" t="s">
        <v>324</v>
      </c>
      <c r="T1738" t="s">
        <v>324</v>
      </c>
      <c r="U1738" t="s">
        <v>324</v>
      </c>
      <c r="V1738">
        <v>0</v>
      </c>
      <c r="W1738" t="s">
        <v>324</v>
      </c>
      <c r="X1738" t="s">
        <v>324</v>
      </c>
      <c r="Y1738" t="s">
        <v>324</v>
      </c>
      <c r="Z1738" t="s">
        <v>324</v>
      </c>
      <c r="AA1738">
        <v>0</v>
      </c>
      <c r="AB1738" t="s">
        <v>324</v>
      </c>
      <c r="AC1738" t="s">
        <v>324</v>
      </c>
      <c r="AD1738" t="s">
        <v>324</v>
      </c>
      <c r="AE1738" t="s">
        <v>324</v>
      </c>
      <c r="AF1738">
        <v>0</v>
      </c>
      <c r="AG1738" t="s">
        <v>324</v>
      </c>
      <c r="AH1738" t="s">
        <v>324</v>
      </c>
      <c r="AI1738" t="s">
        <v>324</v>
      </c>
      <c r="AJ1738" t="s">
        <v>324</v>
      </c>
      <c r="AK1738">
        <v>0</v>
      </c>
      <c r="AL1738" t="s">
        <v>324</v>
      </c>
      <c r="AM1738" t="s">
        <v>324</v>
      </c>
      <c r="AN1738" t="s">
        <v>324</v>
      </c>
      <c r="AO1738" t="s">
        <v>324</v>
      </c>
      <c r="AP1738">
        <v>0</v>
      </c>
      <c r="AQ1738" t="s">
        <v>324</v>
      </c>
      <c r="AR1738" t="s">
        <v>324</v>
      </c>
      <c r="AS1738" t="s">
        <v>324</v>
      </c>
      <c r="AT1738" t="s">
        <v>324</v>
      </c>
      <c r="AU1738">
        <v>0</v>
      </c>
      <c r="AV1738" t="s">
        <v>324</v>
      </c>
      <c r="AW1738" t="s">
        <v>324</v>
      </c>
      <c r="AX1738" t="s">
        <v>324</v>
      </c>
      <c r="AY1738" t="s">
        <v>324</v>
      </c>
      <c r="AZ1738">
        <v>0</v>
      </c>
      <c r="BA1738" t="s">
        <v>324</v>
      </c>
      <c r="BB1738" t="s">
        <v>324</v>
      </c>
      <c r="BC1738" t="s">
        <v>324</v>
      </c>
      <c r="BD1738" t="s">
        <v>324</v>
      </c>
      <c r="BE1738">
        <v>0</v>
      </c>
      <c r="BF1738" t="s">
        <v>324</v>
      </c>
      <c r="BG1738" t="s">
        <v>324</v>
      </c>
      <c r="BH1738" t="s">
        <v>324</v>
      </c>
      <c r="BI1738" t="s">
        <v>324</v>
      </c>
      <c r="BJ1738">
        <v>0</v>
      </c>
      <c r="BK1738" t="s">
        <v>324</v>
      </c>
      <c r="BL1738">
        <v>2.5000000000000001E-2</v>
      </c>
      <c r="BM1738" t="s">
        <v>324</v>
      </c>
      <c r="BN1738" t="s">
        <v>324</v>
      </c>
      <c r="BO1738">
        <v>2.5000000000000001E-2</v>
      </c>
      <c r="BP1738" t="s">
        <v>324</v>
      </c>
      <c r="BQ1738">
        <v>2</v>
      </c>
      <c r="BR1738" t="s">
        <v>324</v>
      </c>
      <c r="BS1738" t="s">
        <v>324</v>
      </c>
      <c r="BT1738">
        <v>2</v>
      </c>
      <c r="BU1738" t="s">
        <v>324</v>
      </c>
      <c r="BV1738" t="s">
        <v>324</v>
      </c>
      <c r="BW1738" t="s">
        <v>324</v>
      </c>
      <c r="BX1738" t="s">
        <v>324</v>
      </c>
      <c r="BY1738">
        <v>0</v>
      </c>
      <c r="BZ1738" t="s">
        <v>324</v>
      </c>
      <c r="CA1738" t="s">
        <v>324</v>
      </c>
      <c r="CB1738" t="s">
        <v>324</v>
      </c>
      <c r="CC1738" t="s">
        <v>324</v>
      </c>
      <c r="CD1738">
        <v>0</v>
      </c>
      <c r="CE1738" t="s">
        <v>324</v>
      </c>
      <c r="CF1738" t="s">
        <v>324</v>
      </c>
      <c r="CG1738" t="s">
        <v>324</v>
      </c>
      <c r="CH1738" t="s">
        <v>324</v>
      </c>
      <c r="CI1738">
        <v>0</v>
      </c>
      <c r="CJ1738" t="s">
        <v>324</v>
      </c>
      <c r="CK1738" t="s">
        <v>324</v>
      </c>
      <c r="CL1738" t="s">
        <v>324</v>
      </c>
      <c r="CM1738" t="s">
        <v>324</v>
      </c>
      <c r="CN1738">
        <v>0</v>
      </c>
      <c r="CO1738">
        <v>0.93600000000000005</v>
      </c>
      <c r="CP1738">
        <v>0.44700000000000001</v>
      </c>
      <c r="CQ1738">
        <v>0.23100000000000001</v>
      </c>
      <c r="CR1738">
        <v>0</v>
      </c>
      <c r="CS1738">
        <v>1.6140000000000001</v>
      </c>
      <c r="CT1738">
        <v>120</v>
      </c>
      <c r="CU1738">
        <v>21</v>
      </c>
      <c r="CV1738">
        <v>8</v>
      </c>
      <c r="CW1738">
        <v>0</v>
      </c>
      <c r="CX1738">
        <v>149</v>
      </c>
      <c r="CY1738">
        <v>0</v>
      </c>
      <c r="CZ1738">
        <v>0</v>
      </c>
      <c r="DA1738">
        <v>0</v>
      </c>
      <c r="DB1738">
        <v>0</v>
      </c>
      <c r="DC1738">
        <v>0</v>
      </c>
    </row>
    <row r="1739" spans="1:107" x14ac:dyDescent="0.45">
      <c r="A1739">
        <v>2024</v>
      </c>
      <c r="B1739">
        <v>5</v>
      </c>
      <c r="C1739" t="s">
        <v>236</v>
      </c>
      <c r="D1739">
        <v>12199</v>
      </c>
      <c r="E1739" t="s">
        <v>461</v>
      </c>
      <c r="F1739" t="s">
        <v>323</v>
      </c>
      <c r="G1739" t="s">
        <v>244</v>
      </c>
      <c r="H1739">
        <v>1.0369999999999999</v>
      </c>
      <c r="I1739">
        <v>0.16300000000000001</v>
      </c>
      <c r="J1739" t="s">
        <v>324</v>
      </c>
      <c r="K1739" t="s">
        <v>324</v>
      </c>
      <c r="L1739">
        <v>1.2</v>
      </c>
      <c r="M1739">
        <v>149</v>
      </c>
      <c r="N1739">
        <v>14</v>
      </c>
      <c r="O1739" t="s">
        <v>324</v>
      </c>
      <c r="P1739" t="s">
        <v>324</v>
      </c>
      <c r="Q1739">
        <v>163</v>
      </c>
      <c r="R1739" t="s">
        <v>324</v>
      </c>
      <c r="S1739" t="s">
        <v>324</v>
      </c>
      <c r="T1739" t="s">
        <v>324</v>
      </c>
      <c r="U1739" t="s">
        <v>324</v>
      </c>
      <c r="V1739">
        <v>0</v>
      </c>
      <c r="W1739" t="s">
        <v>324</v>
      </c>
      <c r="X1739" t="s">
        <v>324</v>
      </c>
      <c r="Y1739" t="s">
        <v>324</v>
      </c>
      <c r="Z1739" t="s">
        <v>324</v>
      </c>
      <c r="AA1739">
        <v>0</v>
      </c>
      <c r="AB1739" t="s">
        <v>324</v>
      </c>
      <c r="AC1739" t="s">
        <v>324</v>
      </c>
      <c r="AD1739" t="s">
        <v>324</v>
      </c>
      <c r="AE1739" t="s">
        <v>324</v>
      </c>
      <c r="AF1739">
        <v>0</v>
      </c>
      <c r="AG1739">
        <v>0.12</v>
      </c>
      <c r="AH1739" t="s">
        <v>324</v>
      </c>
      <c r="AI1739" t="s">
        <v>324</v>
      </c>
      <c r="AJ1739" t="s">
        <v>324</v>
      </c>
      <c r="AK1739">
        <v>0.12</v>
      </c>
      <c r="AL1739">
        <v>17</v>
      </c>
      <c r="AM1739" t="s">
        <v>324</v>
      </c>
      <c r="AN1739" t="s">
        <v>324</v>
      </c>
      <c r="AO1739" t="s">
        <v>324</v>
      </c>
      <c r="AP1739">
        <v>17</v>
      </c>
      <c r="AQ1739" t="s">
        <v>324</v>
      </c>
      <c r="AR1739" t="s">
        <v>324</v>
      </c>
      <c r="AS1739" t="s">
        <v>324</v>
      </c>
      <c r="AT1739" t="s">
        <v>324</v>
      </c>
      <c r="AU1739">
        <v>0</v>
      </c>
      <c r="AV1739" t="s">
        <v>324</v>
      </c>
      <c r="AW1739" t="s">
        <v>324</v>
      </c>
      <c r="AX1739" t="s">
        <v>324</v>
      </c>
      <c r="AY1739" t="s">
        <v>324</v>
      </c>
      <c r="AZ1739">
        <v>0</v>
      </c>
      <c r="BA1739" t="s">
        <v>324</v>
      </c>
      <c r="BB1739" t="s">
        <v>324</v>
      </c>
      <c r="BC1739" t="s">
        <v>324</v>
      </c>
      <c r="BD1739" t="s">
        <v>324</v>
      </c>
      <c r="BE1739">
        <v>0</v>
      </c>
      <c r="BF1739" t="s">
        <v>324</v>
      </c>
      <c r="BG1739" t="s">
        <v>324</v>
      </c>
      <c r="BH1739" t="s">
        <v>324</v>
      </c>
      <c r="BI1739" t="s">
        <v>324</v>
      </c>
      <c r="BJ1739">
        <v>0</v>
      </c>
      <c r="BK1739">
        <v>4.0000000000000001E-3</v>
      </c>
      <c r="BL1739" t="s">
        <v>324</v>
      </c>
      <c r="BM1739" t="s">
        <v>324</v>
      </c>
      <c r="BN1739" t="s">
        <v>324</v>
      </c>
      <c r="BO1739">
        <v>4.0000000000000001E-3</v>
      </c>
      <c r="BP1739">
        <v>2</v>
      </c>
      <c r="BQ1739" t="s">
        <v>324</v>
      </c>
      <c r="BR1739" t="s">
        <v>324</v>
      </c>
      <c r="BS1739" t="s">
        <v>324</v>
      </c>
      <c r="BT1739">
        <v>2</v>
      </c>
      <c r="BU1739" t="s">
        <v>324</v>
      </c>
      <c r="BV1739" t="s">
        <v>324</v>
      </c>
      <c r="BW1739" t="s">
        <v>324</v>
      </c>
      <c r="BX1739" t="s">
        <v>324</v>
      </c>
      <c r="BY1739">
        <v>0</v>
      </c>
      <c r="BZ1739" t="s">
        <v>324</v>
      </c>
      <c r="CA1739">
        <v>0.24</v>
      </c>
      <c r="CB1739" t="s">
        <v>324</v>
      </c>
      <c r="CC1739" t="s">
        <v>324</v>
      </c>
      <c r="CD1739">
        <v>0.24</v>
      </c>
      <c r="CE1739" t="s">
        <v>324</v>
      </c>
      <c r="CF1739">
        <v>1</v>
      </c>
      <c r="CG1739" t="s">
        <v>324</v>
      </c>
      <c r="CH1739" t="s">
        <v>324</v>
      </c>
      <c r="CI1739">
        <v>1</v>
      </c>
      <c r="CJ1739" t="s">
        <v>324</v>
      </c>
      <c r="CK1739" t="s">
        <v>324</v>
      </c>
      <c r="CL1739" t="s">
        <v>324</v>
      </c>
      <c r="CM1739" t="s">
        <v>324</v>
      </c>
      <c r="CN1739">
        <v>0</v>
      </c>
      <c r="CO1739">
        <v>1.0409999999999999</v>
      </c>
      <c r="CP1739">
        <v>0.40300000000000002</v>
      </c>
      <c r="CQ1739" t="s">
        <v>179</v>
      </c>
      <c r="CR1739">
        <v>0</v>
      </c>
      <c r="CS1739">
        <v>1.444</v>
      </c>
      <c r="CT1739">
        <v>151</v>
      </c>
      <c r="CU1739">
        <v>15</v>
      </c>
      <c r="CV1739">
        <v>0</v>
      </c>
      <c r="CW1739">
        <v>0</v>
      </c>
      <c r="CX1739">
        <v>166</v>
      </c>
      <c r="CY1739">
        <v>0</v>
      </c>
      <c r="CZ1739">
        <v>0</v>
      </c>
      <c r="DA1739">
        <v>0</v>
      </c>
      <c r="DB1739">
        <v>0</v>
      </c>
      <c r="DC1739">
        <v>0</v>
      </c>
    </row>
    <row r="1740" spans="1:107" x14ac:dyDescent="0.45">
      <c r="A1740">
        <v>2024</v>
      </c>
      <c r="B1740">
        <v>5</v>
      </c>
      <c r="C1740" t="s">
        <v>236</v>
      </c>
      <c r="D1740">
        <v>14354</v>
      </c>
      <c r="E1740" t="s">
        <v>351</v>
      </c>
      <c r="F1740" t="s">
        <v>323</v>
      </c>
      <c r="G1740" t="s">
        <v>247</v>
      </c>
      <c r="H1740">
        <v>5.4649999999999999</v>
      </c>
      <c r="I1740">
        <v>1.26</v>
      </c>
      <c r="J1740">
        <v>4.9000000000000002E-2</v>
      </c>
      <c r="K1740">
        <v>0</v>
      </c>
      <c r="L1740">
        <v>6.774</v>
      </c>
      <c r="M1740">
        <v>726</v>
      </c>
      <c r="N1740">
        <v>83</v>
      </c>
      <c r="O1740">
        <v>2</v>
      </c>
      <c r="P1740">
        <v>0</v>
      </c>
      <c r="Q1740">
        <v>811</v>
      </c>
      <c r="R1740" t="s">
        <v>324</v>
      </c>
      <c r="S1740" t="s">
        <v>324</v>
      </c>
      <c r="T1740" t="s">
        <v>324</v>
      </c>
      <c r="U1740" t="s">
        <v>324</v>
      </c>
      <c r="V1740">
        <v>0</v>
      </c>
      <c r="W1740" t="s">
        <v>324</v>
      </c>
      <c r="X1740" t="s">
        <v>324</v>
      </c>
      <c r="Y1740" t="s">
        <v>324</v>
      </c>
      <c r="Z1740" t="s">
        <v>324</v>
      </c>
      <c r="AA1740">
        <v>0</v>
      </c>
      <c r="AB1740" t="s">
        <v>324</v>
      </c>
      <c r="AC1740" t="s">
        <v>324</v>
      </c>
      <c r="AD1740" t="s">
        <v>324</v>
      </c>
      <c r="AE1740" t="s">
        <v>324</v>
      </c>
      <c r="AF1740">
        <v>0</v>
      </c>
      <c r="AG1740">
        <v>0.999</v>
      </c>
      <c r="AH1740">
        <v>0.16600000000000001</v>
      </c>
      <c r="AI1740">
        <v>0</v>
      </c>
      <c r="AJ1740">
        <v>0</v>
      </c>
      <c r="AK1740">
        <v>1.165</v>
      </c>
      <c r="AL1740">
        <v>80</v>
      </c>
      <c r="AM1740">
        <v>6</v>
      </c>
      <c r="AN1740">
        <v>0</v>
      </c>
      <c r="AO1740">
        <v>0</v>
      </c>
      <c r="AP1740">
        <v>86</v>
      </c>
      <c r="AQ1740">
        <v>1.3</v>
      </c>
      <c r="AR1740">
        <v>0.26500000000000001</v>
      </c>
      <c r="AS1740">
        <v>0</v>
      </c>
      <c r="AT1740">
        <v>0</v>
      </c>
      <c r="AU1740">
        <v>1.5649999999999999</v>
      </c>
      <c r="AV1740" t="s">
        <v>324</v>
      </c>
      <c r="AW1740" t="s">
        <v>324</v>
      </c>
      <c r="AX1740" t="s">
        <v>324</v>
      </c>
      <c r="AY1740" t="s">
        <v>324</v>
      </c>
      <c r="AZ1740">
        <v>0</v>
      </c>
      <c r="BA1740" t="s">
        <v>324</v>
      </c>
      <c r="BB1740" t="s">
        <v>324</v>
      </c>
      <c r="BC1740" t="s">
        <v>324</v>
      </c>
      <c r="BD1740" t="s">
        <v>324</v>
      </c>
      <c r="BE1740">
        <v>0</v>
      </c>
      <c r="BF1740" t="s">
        <v>324</v>
      </c>
      <c r="BG1740" t="s">
        <v>324</v>
      </c>
      <c r="BH1740" t="s">
        <v>324</v>
      </c>
      <c r="BI1740" t="s">
        <v>324</v>
      </c>
      <c r="BJ1740">
        <v>0</v>
      </c>
      <c r="BK1740">
        <v>0.183</v>
      </c>
      <c r="BL1740">
        <v>0.10100000000000001</v>
      </c>
      <c r="BM1740">
        <v>0</v>
      </c>
      <c r="BN1740">
        <v>0</v>
      </c>
      <c r="BO1740">
        <v>0.28399999999999997</v>
      </c>
      <c r="BP1740">
        <v>53</v>
      </c>
      <c r="BQ1740">
        <v>14</v>
      </c>
      <c r="BR1740">
        <v>0</v>
      </c>
      <c r="BS1740">
        <v>0</v>
      </c>
      <c r="BT1740">
        <v>67</v>
      </c>
      <c r="BU1740" t="s">
        <v>324</v>
      </c>
      <c r="BV1740" t="s">
        <v>324</v>
      </c>
      <c r="BW1740" t="s">
        <v>324</v>
      </c>
      <c r="BX1740" t="s">
        <v>324</v>
      </c>
      <c r="BY1740">
        <v>0</v>
      </c>
      <c r="BZ1740">
        <v>3.4000000000000002E-2</v>
      </c>
      <c r="CA1740">
        <v>2.1000000000000001E-2</v>
      </c>
      <c r="CB1740">
        <v>0</v>
      </c>
      <c r="CC1740">
        <v>0</v>
      </c>
      <c r="CD1740">
        <v>5.5E-2</v>
      </c>
      <c r="CE1740">
        <v>8</v>
      </c>
      <c r="CF1740">
        <v>3</v>
      </c>
      <c r="CG1740">
        <v>0</v>
      </c>
      <c r="CH1740">
        <v>0</v>
      </c>
      <c r="CI1740">
        <v>11</v>
      </c>
      <c r="CJ1740" t="s">
        <v>324</v>
      </c>
      <c r="CK1740" t="s">
        <v>324</v>
      </c>
      <c r="CL1740" t="s">
        <v>324</v>
      </c>
      <c r="CM1740" t="s">
        <v>324</v>
      </c>
      <c r="CN1740">
        <v>0</v>
      </c>
      <c r="CO1740">
        <v>5.6820000000000004</v>
      </c>
      <c r="CP1740">
        <v>1.3819999999999999</v>
      </c>
      <c r="CQ1740">
        <v>4.9000000000000002E-2</v>
      </c>
      <c r="CR1740">
        <v>0</v>
      </c>
      <c r="CS1740">
        <v>7.1130000000000004</v>
      </c>
      <c r="CT1740">
        <v>787</v>
      </c>
      <c r="CU1740">
        <v>100</v>
      </c>
      <c r="CV1740">
        <v>2</v>
      </c>
      <c r="CW1740">
        <v>0</v>
      </c>
      <c r="CX1740">
        <v>889</v>
      </c>
      <c r="CY1740">
        <v>0</v>
      </c>
      <c r="CZ1740">
        <v>0</v>
      </c>
      <c r="DA1740">
        <v>0</v>
      </c>
      <c r="DB1740">
        <v>0</v>
      </c>
      <c r="DC1740">
        <v>0</v>
      </c>
    </row>
    <row r="1741" spans="1:107" x14ac:dyDescent="0.45">
      <c r="A1741">
        <v>2024</v>
      </c>
      <c r="B1741">
        <v>5</v>
      </c>
      <c r="C1741" t="s">
        <v>236</v>
      </c>
      <c r="D1741">
        <v>19156</v>
      </c>
      <c r="E1741" t="s">
        <v>588</v>
      </c>
      <c r="F1741" t="s">
        <v>323</v>
      </c>
      <c r="G1741" t="s">
        <v>244</v>
      </c>
      <c r="H1741">
        <v>1.2410000000000001</v>
      </c>
      <c r="I1741">
        <v>6.2E-2</v>
      </c>
      <c r="J1741">
        <v>0.104</v>
      </c>
      <c r="K1741">
        <v>0</v>
      </c>
      <c r="L1741">
        <v>1.407</v>
      </c>
      <c r="M1741">
        <v>108</v>
      </c>
      <c r="N1741">
        <v>3</v>
      </c>
      <c r="O1741">
        <v>10</v>
      </c>
      <c r="P1741">
        <v>0</v>
      </c>
      <c r="Q1741">
        <v>121</v>
      </c>
      <c r="R1741" t="s">
        <v>324</v>
      </c>
      <c r="S1741" t="s">
        <v>324</v>
      </c>
      <c r="T1741" t="s">
        <v>324</v>
      </c>
      <c r="U1741" t="s">
        <v>324</v>
      </c>
      <c r="V1741">
        <v>0</v>
      </c>
      <c r="W1741" t="s">
        <v>324</v>
      </c>
      <c r="X1741" t="s">
        <v>324</v>
      </c>
      <c r="Y1741" t="s">
        <v>324</v>
      </c>
      <c r="Z1741" t="s">
        <v>324</v>
      </c>
      <c r="AA1741">
        <v>0</v>
      </c>
      <c r="AB1741" t="s">
        <v>324</v>
      </c>
      <c r="AC1741" t="s">
        <v>324</v>
      </c>
      <c r="AD1741" t="s">
        <v>324</v>
      </c>
      <c r="AE1741" t="s">
        <v>324</v>
      </c>
      <c r="AF1741">
        <v>0</v>
      </c>
      <c r="AG1741" t="s">
        <v>324</v>
      </c>
      <c r="AH1741" t="s">
        <v>324</v>
      </c>
      <c r="AI1741" t="s">
        <v>324</v>
      </c>
      <c r="AJ1741" t="s">
        <v>324</v>
      </c>
      <c r="AK1741">
        <v>0</v>
      </c>
      <c r="AL1741" t="s">
        <v>324</v>
      </c>
      <c r="AM1741" t="s">
        <v>324</v>
      </c>
      <c r="AN1741" t="s">
        <v>324</v>
      </c>
      <c r="AO1741" t="s">
        <v>324</v>
      </c>
      <c r="AP1741">
        <v>0</v>
      </c>
      <c r="AQ1741" t="s">
        <v>324</v>
      </c>
      <c r="AR1741" t="s">
        <v>324</v>
      </c>
      <c r="AS1741" t="s">
        <v>324</v>
      </c>
      <c r="AT1741" t="s">
        <v>324</v>
      </c>
      <c r="AU1741">
        <v>0</v>
      </c>
      <c r="AV1741" t="s">
        <v>324</v>
      </c>
      <c r="AW1741" t="s">
        <v>324</v>
      </c>
      <c r="AX1741" t="s">
        <v>324</v>
      </c>
      <c r="AY1741" t="s">
        <v>324</v>
      </c>
      <c r="AZ1741">
        <v>0</v>
      </c>
      <c r="BA1741" t="s">
        <v>324</v>
      </c>
      <c r="BB1741" t="s">
        <v>324</v>
      </c>
      <c r="BC1741" t="s">
        <v>324</v>
      </c>
      <c r="BD1741" t="s">
        <v>324</v>
      </c>
      <c r="BE1741">
        <v>0</v>
      </c>
      <c r="BF1741" t="s">
        <v>324</v>
      </c>
      <c r="BG1741" t="s">
        <v>324</v>
      </c>
      <c r="BH1741" t="s">
        <v>324</v>
      </c>
      <c r="BI1741" t="s">
        <v>324</v>
      </c>
      <c r="BJ1741">
        <v>0</v>
      </c>
      <c r="BK1741">
        <v>2.5000000000000001E-2</v>
      </c>
      <c r="BL1741">
        <v>0.01</v>
      </c>
      <c r="BM1741">
        <v>0</v>
      </c>
      <c r="BN1741">
        <v>0</v>
      </c>
      <c r="BO1741">
        <v>3.5000000000000003E-2</v>
      </c>
      <c r="BP1741">
        <v>8</v>
      </c>
      <c r="BQ1741">
        <v>1</v>
      </c>
      <c r="BR1741">
        <v>0</v>
      </c>
      <c r="BS1741">
        <v>0</v>
      </c>
      <c r="BT1741">
        <v>9</v>
      </c>
      <c r="BU1741" t="s">
        <v>324</v>
      </c>
      <c r="BV1741" t="s">
        <v>324</v>
      </c>
      <c r="BW1741" t="s">
        <v>324</v>
      </c>
      <c r="BX1741" t="s">
        <v>324</v>
      </c>
      <c r="BY1741">
        <v>0</v>
      </c>
      <c r="BZ1741" t="s">
        <v>324</v>
      </c>
      <c r="CA1741" t="s">
        <v>324</v>
      </c>
      <c r="CB1741" t="s">
        <v>324</v>
      </c>
      <c r="CC1741" t="s">
        <v>324</v>
      </c>
      <c r="CD1741">
        <v>0</v>
      </c>
      <c r="CE1741" t="s">
        <v>324</v>
      </c>
      <c r="CF1741" t="s">
        <v>324</v>
      </c>
      <c r="CG1741" t="s">
        <v>324</v>
      </c>
      <c r="CH1741" t="s">
        <v>324</v>
      </c>
      <c r="CI1741">
        <v>0</v>
      </c>
      <c r="CJ1741" t="s">
        <v>324</v>
      </c>
      <c r="CK1741" t="s">
        <v>324</v>
      </c>
      <c r="CL1741" t="s">
        <v>324</v>
      </c>
      <c r="CM1741" t="s">
        <v>324</v>
      </c>
      <c r="CN1741">
        <v>0</v>
      </c>
      <c r="CO1741">
        <v>1.266</v>
      </c>
      <c r="CP1741">
        <v>7.1999999999999995E-2</v>
      </c>
      <c r="CQ1741">
        <v>0.104</v>
      </c>
      <c r="CR1741">
        <v>0</v>
      </c>
      <c r="CS1741">
        <v>1.4419999999999999</v>
      </c>
      <c r="CT1741">
        <v>116</v>
      </c>
      <c r="CU1741">
        <v>4</v>
      </c>
      <c r="CV1741">
        <v>10</v>
      </c>
      <c r="CW1741">
        <v>0</v>
      </c>
      <c r="CX1741">
        <v>130</v>
      </c>
      <c r="CY1741">
        <v>0</v>
      </c>
      <c r="CZ1741">
        <v>0</v>
      </c>
      <c r="DA1741">
        <v>0</v>
      </c>
      <c r="DB1741">
        <v>0</v>
      </c>
      <c r="DC1741">
        <v>0</v>
      </c>
    </row>
    <row r="1742" spans="1:107" x14ac:dyDescent="0.45">
      <c r="A1742">
        <v>2024</v>
      </c>
      <c r="B1742">
        <v>5</v>
      </c>
      <c r="C1742" t="s">
        <v>236</v>
      </c>
      <c r="D1742">
        <v>27058</v>
      </c>
      <c r="E1742" t="s">
        <v>369</v>
      </c>
      <c r="F1742" t="s">
        <v>323</v>
      </c>
      <c r="G1742" t="s">
        <v>247</v>
      </c>
      <c r="H1742">
        <v>0.436</v>
      </c>
      <c r="I1742" t="s">
        <v>324</v>
      </c>
      <c r="J1742" t="s">
        <v>324</v>
      </c>
      <c r="K1742" t="s">
        <v>324</v>
      </c>
      <c r="L1742">
        <v>0.436</v>
      </c>
      <c r="M1742">
        <v>218</v>
      </c>
      <c r="N1742" t="s">
        <v>324</v>
      </c>
      <c r="O1742" t="s">
        <v>324</v>
      </c>
      <c r="P1742" t="s">
        <v>324</v>
      </c>
      <c r="Q1742">
        <v>218</v>
      </c>
      <c r="R1742" t="s">
        <v>324</v>
      </c>
      <c r="S1742" t="s">
        <v>324</v>
      </c>
      <c r="T1742" t="s">
        <v>324</v>
      </c>
      <c r="U1742" t="s">
        <v>324</v>
      </c>
      <c r="V1742">
        <v>0</v>
      </c>
      <c r="W1742" t="s">
        <v>324</v>
      </c>
      <c r="X1742" t="s">
        <v>324</v>
      </c>
      <c r="Y1742" t="s">
        <v>324</v>
      </c>
      <c r="Z1742" t="s">
        <v>324</v>
      </c>
      <c r="AA1742">
        <v>0</v>
      </c>
      <c r="AB1742" t="s">
        <v>324</v>
      </c>
      <c r="AC1742" t="s">
        <v>324</v>
      </c>
      <c r="AD1742" t="s">
        <v>324</v>
      </c>
      <c r="AE1742" t="s">
        <v>324</v>
      </c>
      <c r="AF1742">
        <v>0</v>
      </c>
      <c r="AG1742" t="s">
        <v>324</v>
      </c>
      <c r="AH1742" t="s">
        <v>324</v>
      </c>
      <c r="AI1742" t="s">
        <v>324</v>
      </c>
      <c r="AJ1742" t="s">
        <v>324</v>
      </c>
      <c r="AK1742">
        <v>0</v>
      </c>
      <c r="AL1742" t="s">
        <v>324</v>
      </c>
      <c r="AM1742" t="s">
        <v>324</v>
      </c>
      <c r="AN1742" t="s">
        <v>324</v>
      </c>
      <c r="AO1742" t="s">
        <v>324</v>
      </c>
      <c r="AP1742">
        <v>0</v>
      </c>
      <c r="AQ1742" t="s">
        <v>324</v>
      </c>
      <c r="AR1742" t="s">
        <v>324</v>
      </c>
      <c r="AS1742" t="s">
        <v>324</v>
      </c>
      <c r="AT1742" t="s">
        <v>324</v>
      </c>
      <c r="AU1742">
        <v>0</v>
      </c>
      <c r="AV1742" t="s">
        <v>324</v>
      </c>
      <c r="AW1742" t="s">
        <v>324</v>
      </c>
      <c r="AX1742" t="s">
        <v>324</v>
      </c>
      <c r="AY1742" t="s">
        <v>324</v>
      </c>
      <c r="AZ1742">
        <v>0</v>
      </c>
      <c r="BA1742" t="s">
        <v>324</v>
      </c>
      <c r="BB1742" t="s">
        <v>324</v>
      </c>
      <c r="BC1742" t="s">
        <v>324</v>
      </c>
      <c r="BD1742" t="s">
        <v>324</v>
      </c>
      <c r="BE1742">
        <v>0</v>
      </c>
      <c r="BF1742" t="s">
        <v>324</v>
      </c>
      <c r="BG1742" t="s">
        <v>324</v>
      </c>
      <c r="BH1742" t="s">
        <v>324</v>
      </c>
      <c r="BI1742" t="s">
        <v>324</v>
      </c>
      <c r="BJ1742">
        <v>0</v>
      </c>
      <c r="BK1742">
        <v>0.06</v>
      </c>
      <c r="BL1742" t="s">
        <v>324</v>
      </c>
      <c r="BM1742">
        <v>4.0000000000000001E-3</v>
      </c>
      <c r="BN1742" t="s">
        <v>324</v>
      </c>
      <c r="BO1742">
        <v>6.4000000000000001E-2</v>
      </c>
      <c r="BP1742">
        <v>30</v>
      </c>
      <c r="BQ1742" t="s">
        <v>324</v>
      </c>
      <c r="BR1742">
        <v>1</v>
      </c>
      <c r="BS1742" t="s">
        <v>324</v>
      </c>
      <c r="BT1742">
        <v>31</v>
      </c>
      <c r="BU1742" t="s">
        <v>324</v>
      </c>
      <c r="BV1742" t="s">
        <v>324</v>
      </c>
      <c r="BW1742" t="s">
        <v>324</v>
      </c>
      <c r="BX1742" t="s">
        <v>324</v>
      </c>
      <c r="BY1742">
        <v>0</v>
      </c>
      <c r="BZ1742" t="s">
        <v>324</v>
      </c>
      <c r="CA1742" t="s">
        <v>324</v>
      </c>
      <c r="CB1742" t="s">
        <v>324</v>
      </c>
      <c r="CC1742" t="s">
        <v>324</v>
      </c>
      <c r="CD1742">
        <v>0</v>
      </c>
      <c r="CE1742" t="s">
        <v>324</v>
      </c>
      <c r="CF1742" t="s">
        <v>324</v>
      </c>
      <c r="CG1742" t="s">
        <v>324</v>
      </c>
      <c r="CH1742" t="s">
        <v>324</v>
      </c>
      <c r="CI1742">
        <v>0</v>
      </c>
      <c r="CJ1742" t="s">
        <v>324</v>
      </c>
      <c r="CK1742" t="s">
        <v>324</v>
      </c>
      <c r="CL1742" t="s">
        <v>324</v>
      </c>
      <c r="CM1742" t="s">
        <v>324</v>
      </c>
      <c r="CN1742">
        <v>0</v>
      </c>
      <c r="CO1742">
        <v>0.496</v>
      </c>
      <c r="CP1742" t="s">
        <v>179</v>
      </c>
      <c r="CQ1742">
        <v>4.0000000000000001E-3</v>
      </c>
      <c r="CR1742">
        <v>0</v>
      </c>
      <c r="CS1742">
        <v>0.5</v>
      </c>
      <c r="CT1742">
        <v>248</v>
      </c>
      <c r="CU1742">
        <v>0</v>
      </c>
      <c r="CV1742">
        <v>1</v>
      </c>
      <c r="CW1742">
        <v>0</v>
      </c>
      <c r="CX1742">
        <v>249</v>
      </c>
      <c r="CY1742">
        <v>0</v>
      </c>
      <c r="CZ1742">
        <v>0</v>
      </c>
      <c r="DA1742">
        <v>0</v>
      </c>
      <c r="DB1742">
        <v>0</v>
      </c>
      <c r="DC1742">
        <v>0</v>
      </c>
    </row>
    <row r="1743" spans="1:107" x14ac:dyDescent="0.45">
      <c r="A1743">
        <v>2024</v>
      </c>
      <c r="B1743">
        <v>5</v>
      </c>
      <c r="C1743" t="s">
        <v>236</v>
      </c>
      <c r="D1743">
        <v>99999</v>
      </c>
      <c r="E1743" t="s">
        <v>329</v>
      </c>
      <c r="F1743" t="s">
        <v>323</v>
      </c>
      <c r="H1743">
        <v>-0.63300000000000001</v>
      </c>
      <c r="I1743">
        <v>-8.9999999999999993E-3</v>
      </c>
      <c r="J1743" t="s">
        <v>179</v>
      </c>
      <c r="K1743">
        <v>0</v>
      </c>
      <c r="L1743">
        <v>-0.52700000000000002</v>
      </c>
      <c r="M1743" t="s">
        <v>324</v>
      </c>
      <c r="N1743" t="s">
        <v>324</v>
      </c>
      <c r="O1743" t="s">
        <v>324</v>
      </c>
      <c r="P1743" t="s">
        <v>324</v>
      </c>
      <c r="Q1743" t="s">
        <v>324</v>
      </c>
      <c r="R1743" t="s">
        <v>324</v>
      </c>
      <c r="S1743" t="s">
        <v>324</v>
      </c>
      <c r="T1743" t="s">
        <v>324</v>
      </c>
      <c r="U1743" t="s">
        <v>324</v>
      </c>
      <c r="V1743">
        <v>0</v>
      </c>
      <c r="W1743" t="s">
        <v>324</v>
      </c>
      <c r="X1743" t="s">
        <v>324</v>
      </c>
      <c r="Y1743" t="s">
        <v>324</v>
      </c>
      <c r="Z1743" t="s">
        <v>324</v>
      </c>
      <c r="AA1743" t="s">
        <v>324</v>
      </c>
      <c r="AB1743" t="s">
        <v>324</v>
      </c>
      <c r="AC1743" t="s">
        <v>324</v>
      </c>
      <c r="AD1743" t="s">
        <v>324</v>
      </c>
      <c r="AE1743" t="s">
        <v>324</v>
      </c>
      <c r="AF1743" t="s">
        <v>324</v>
      </c>
      <c r="AG1743">
        <v>-0.17399999999999999</v>
      </c>
      <c r="AH1743">
        <v>-2.9000000000000001E-2</v>
      </c>
      <c r="AI1743">
        <v>0</v>
      </c>
      <c r="AJ1743">
        <v>0</v>
      </c>
      <c r="AK1743">
        <v>-0.20300000000000001</v>
      </c>
      <c r="AL1743" t="s">
        <v>324</v>
      </c>
      <c r="AM1743" t="s">
        <v>324</v>
      </c>
      <c r="AN1743" t="s">
        <v>324</v>
      </c>
      <c r="AO1743" t="s">
        <v>324</v>
      </c>
      <c r="AP1743" t="s">
        <v>324</v>
      </c>
      <c r="AQ1743" t="s">
        <v>324</v>
      </c>
      <c r="AR1743" t="s">
        <v>324</v>
      </c>
      <c r="AS1743" t="s">
        <v>324</v>
      </c>
      <c r="AT1743" t="s">
        <v>324</v>
      </c>
      <c r="AU1743" t="s">
        <v>324</v>
      </c>
      <c r="AV1743" t="s">
        <v>324</v>
      </c>
      <c r="AW1743" t="s">
        <v>324</v>
      </c>
      <c r="AX1743" t="s">
        <v>324</v>
      </c>
      <c r="AY1743" t="s">
        <v>324</v>
      </c>
      <c r="AZ1743">
        <v>0</v>
      </c>
      <c r="BA1743" t="s">
        <v>324</v>
      </c>
      <c r="BB1743" t="s">
        <v>324</v>
      </c>
      <c r="BC1743" t="s">
        <v>324</v>
      </c>
      <c r="BD1743" t="s">
        <v>324</v>
      </c>
      <c r="BE1743" t="s">
        <v>324</v>
      </c>
      <c r="BF1743" t="s">
        <v>324</v>
      </c>
      <c r="BG1743" t="s">
        <v>324</v>
      </c>
      <c r="BH1743" t="s">
        <v>324</v>
      </c>
      <c r="BI1743" t="s">
        <v>324</v>
      </c>
      <c r="BJ1743" t="s">
        <v>324</v>
      </c>
      <c r="BK1743" t="s">
        <v>324</v>
      </c>
      <c r="BL1743" t="s">
        <v>324</v>
      </c>
      <c r="BM1743" t="s">
        <v>324</v>
      </c>
      <c r="BN1743" t="s">
        <v>324</v>
      </c>
      <c r="BO1743" t="s">
        <v>324</v>
      </c>
      <c r="BP1743" t="s">
        <v>324</v>
      </c>
      <c r="BQ1743" t="s">
        <v>324</v>
      </c>
      <c r="BR1743" t="s">
        <v>324</v>
      </c>
      <c r="BS1743" t="s">
        <v>324</v>
      </c>
      <c r="BT1743" t="s">
        <v>324</v>
      </c>
      <c r="BU1743" t="s">
        <v>324</v>
      </c>
      <c r="BV1743" t="s">
        <v>324</v>
      </c>
      <c r="BW1743" t="s">
        <v>324</v>
      </c>
      <c r="BX1743" t="s">
        <v>324</v>
      </c>
      <c r="BY1743" t="s">
        <v>324</v>
      </c>
      <c r="BZ1743" t="s">
        <v>324</v>
      </c>
      <c r="CA1743" t="s">
        <v>324</v>
      </c>
      <c r="CB1743" t="s">
        <v>324</v>
      </c>
      <c r="CC1743" t="s">
        <v>324</v>
      </c>
      <c r="CD1743" t="s">
        <v>324</v>
      </c>
      <c r="CE1743" t="s">
        <v>324</v>
      </c>
      <c r="CF1743" t="s">
        <v>324</v>
      </c>
      <c r="CG1743" t="s">
        <v>324</v>
      </c>
      <c r="CH1743" t="s">
        <v>324</v>
      </c>
      <c r="CI1743" t="s">
        <v>324</v>
      </c>
      <c r="CJ1743" t="s">
        <v>324</v>
      </c>
      <c r="CK1743" t="s">
        <v>324</v>
      </c>
      <c r="CL1743" t="s">
        <v>324</v>
      </c>
      <c r="CM1743" t="s">
        <v>324</v>
      </c>
      <c r="CN1743" t="s">
        <v>324</v>
      </c>
      <c r="CO1743">
        <v>-0.63300000000000001</v>
      </c>
      <c r="CP1743">
        <v>-8.9999999999999993E-3</v>
      </c>
      <c r="CQ1743" t="s">
        <v>179</v>
      </c>
      <c r="CR1743">
        <v>0</v>
      </c>
      <c r="CS1743">
        <v>-0.52700000000000002</v>
      </c>
      <c r="CT1743" t="s">
        <v>324</v>
      </c>
      <c r="CU1743" t="s">
        <v>324</v>
      </c>
      <c r="CV1743" t="s">
        <v>324</v>
      </c>
      <c r="CW1743" t="s">
        <v>324</v>
      </c>
      <c r="CX1743" t="s">
        <v>324</v>
      </c>
      <c r="CY1743" t="s">
        <v>324</v>
      </c>
      <c r="CZ1743" t="s">
        <v>324</v>
      </c>
      <c r="DA1743" t="s">
        <v>324</v>
      </c>
      <c r="DB1743" t="s">
        <v>324</v>
      </c>
      <c r="DC1743" t="s">
        <v>324</v>
      </c>
    </row>
    <row r="1744" spans="1:107" x14ac:dyDescent="0.45">
      <c r="A1744" t="s">
        <v>590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L1033"/>
  <sheetViews>
    <sheetView workbookViewId="0">
      <pane ySplit="3" topLeftCell="A4" activePane="bottomLeft" state="frozen"/>
      <selection pane="bottomLeft"/>
    </sheetView>
  </sheetViews>
  <sheetFormatPr defaultRowHeight="14.25" x14ac:dyDescent="0.4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116" x14ac:dyDescent="0.45">
      <c r="A1" s="4" t="s">
        <v>293</v>
      </c>
      <c r="F1" s="4" t="s">
        <v>294</v>
      </c>
      <c r="AP1" s="4" t="s">
        <v>295</v>
      </c>
      <c r="BT1" s="4" t="s">
        <v>296</v>
      </c>
      <c r="CI1" s="4" t="s">
        <v>297</v>
      </c>
      <c r="CX1" s="4" t="s">
        <v>298</v>
      </c>
    </row>
    <row r="2" spans="1:116" x14ac:dyDescent="0.45">
      <c r="A2" s="4"/>
      <c r="F2" s="4" t="s">
        <v>299</v>
      </c>
      <c r="L2" s="4" t="s">
        <v>591</v>
      </c>
      <c r="Q2" s="4" t="s">
        <v>303</v>
      </c>
      <c r="V2" s="4" t="s">
        <v>592</v>
      </c>
      <c r="AA2" s="4" t="s">
        <v>593</v>
      </c>
      <c r="AF2" s="4" t="s">
        <v>594</v>
      </c>
      <c r="AK2" s="4" t="s">
        <v>595</v>
      </c>
      <c r="AP2" s="4" t="s">
        <v>304</v>
      </c>
      <c r="AU2" s="4" t="s">
        <v>305</v>
      </c>
      <c r="AZ2" s="4" t="s">
        <v>306</v>
      </c>
      <c r="BE2" s="4" t="s">
        <v>307</v>
      </c>
      <c r="BJ2" s="4" t="s">
        <v>308</v>
      </c>
      <c r="BO2" s="4" t="s">
        <v>309</v>
      </c>
      <c r="BT2" s="4" t="s">
        <v>299</v>
      </c>
      <c r="BY2" s="4" t="s">
        <v>591</v>
      </c>
      <c r="CD2" s="4" t="s">
        <v>303</v>
      </c>
      <c r="CI2" s="4" t="s">
        <v>299</v>
      </c>
      <c r="CN2" s="4" t="s">
        <v>591</v>
      </c>
      <c r="CS2" s="4" t="s">
        <v>303</v>
      </c>
      <c r="CX2" s="4" t="s">
        <v>299</v>
      </c>
      <c r="DC2" s="4" t="s">
        <v>591</v>
      </c>
      <c r="DH2" s="4" t="s">
        <v>303</v>
      </c>
    </row>
    <row r="3" spans="1:116" x14ac:dyDescent="0.45">
      <c r="A3" s="4" t="s">
        <v>23</v>
      </c>
      <c r="B3" s="4" t="s">
        <v>311</v>
      </c>
      <c r="C3" s="4" t="s">
        <v>312</v>
      </c>
      <c r="D3" s="4" t="s">
        <v>313</v>
      </c>
      <c r="E3" s="4" t="s">
        <v>596</v>
      </c>
      <c r="F3" s="4" t="s">
        <v>315</v>
      </c>
      <c r="G3" s="4" t="s">
        <v>316</v>
      </c>
      <c r="H3" s="4" t="s">
        <v>317</v>
      </c>
      <c r="I3" s="4" t="s">
        <v>318</v>
      </c>
      <c r="J3" s="4" t="s">
        <v>319</v>
      </c>
      <c r="K3" s="4" t="s">
        <v>320</v>
      </c>
      <c r="L3" s="4" t="s">
        <v>316</v>
      </c>
      <c r="M3" s="4" t="s">
        <v>317</v>
      </c>
      <c r="N3" s="4" t="s">
        <v>318</v>
      </c>
      <c r="O3" s="4" t="s">
        <v>319</v>
      </c>
      <c r="P3" s="4" t="s">
        <v>320</v>
      </c>
      <c r="Q3" s="4" t="s">
        <v>316</v>
      </c>
      <c r="R3" s="4" t="s">
        <v>317</v>
      </c>
      <c r="S3" s="4" t="s">
        <v>318</v>
      </c>
      <c r="T3" s="4" t="s">
        <v>319</v>
      </c>
      <c r="U3" s="4" t="s">
        <v>320</v>
      </c>
      <c r="V3" s="4" t="s">
        <v>316</v>
      </c>
      <c r="W3" s="4" t="s">
        <v>317</v>
      </c>
      <c r="X3" s="4" t="s">
        <v>318</v>
      </c>
      <c r="Y3" s="4" t="s">
        <v>319</v>
      </c>
      <c r="Z3" s="4" t="s">
        <v>320</v>
      </c>
      <c r="AA3" s="4" t="s">
        <v>316</v>
      </c>
      <c r="AB3" s="4" t="s">
        <v>317</v>
      </c>
      <c r="AC3" s="4" t="s">
        <v>318</v>
      </c>
      <c r="AD3" s="4" t="s">
        <v>319</v>
      </c>
      <c r="AE3" s="4" t="s">
        <v>320</v>
      </c>
      <c r="AF3" s="4" t="s">
        <v>316</v>
      </c>
      <c r="AG3" s="4" t="s">
        <v>317</v>
      </c>
      <c r="AH3" s="4" t="s">
        <v>318</v>
      </c>
      <c r="AI3" s="4" t="s">
        <v>319</v>
      </c>
      <c r="AJ3" s="4" t="s">
        <v>320</v>
      </c>
      <c r="AK3" s="4" t="s">
        <v>316</v>
      </c>
      <c r="AL3" s="4" t="s">
        <v>317</v>
      </c>
      <c r="AM3" s="4" t="s">
        <v>318</v>
      </c>
      <c r="AN3" s="4" t="s">
        <v>319</v>
      </c>
      <c r="AO3" s="4" t="s">
        <v>320</v>
      </c>
      <c r="AP3" s="4" t="s">
        <v>316</v>
      </c>
      <c r="AQ3" s="4" t="s">
        <v>317</v>
      </c>
      <c r="AR3" s="4" t="s">
        <v>318</v>
      </c>
      <c r="AS3" s="4" t="s">
        <v>319</v>
      </c>
      <c r="AT3" s="4" t="s">
        <v>320</v>
      </c>
      <c r="AU3" s="4" t="s">
        <v>316</v>
      </c>
      <c r="AV3" s="4" t="s">
        <v>317</v>
      </c>
      <c r="AW3" s="4" t="s">
        <v>318</v>
      </c>
      <c r="AX3" s="4" t="s">
        <v>319</v>
      </c>
      <c r="AY3" s="4" t="s">
        <v>320</v>
      </c>
      <c r="AZ3" s="4" t="s">
        <v>316</v>
      </c>
      <c r="BA3" s="4" t="s">
        <v>317</v>
      </c>
      <c r="BB3" s="4" t="s">
        <v>318</v>
      </c>
      <c r="BC3" s="4" t="s">
        <v>319</v>
      </c>
      <c r="BD3" s="4" t="s">
        <v>320</v>
      </c>
      <c r="BE3" s="4" t="s">
        <v>316</v>
      </c>
      <c r="BF3" s="4" t="s">
        <v>317</v>
      </c>
      <c r="BG3" s="4" t="s">
        <v>318</v>
      </c>
      <c r="BH3" s="4" t="s">
        <v>319</v>
      </c>
      <c r="BI3" s="4" t="s">
        <v>320</v>
      </c>
      <c r="BJ3" s="4" t="s">
        <v>316</v>
      </c>
      <c r="BK3" s="4" t="s">
        <v>317</v>
      </c>
      <c r="BL3" s="4" t="s">
        <v>318</v>
      </c>
      <c r="BM3" s="4" t="s">
        <v>319</v>
      </c>
      <c r="BN3" s="4" t="s">
        <v>320</v>
      </c>
      <c r="BO3" s="4" t="s">
        <v>316</v>
      </c>
      <c r="BP3" s="4" t="s">
        <v>317</v>
      </c>
      <c r="BQ3" s="4" t="s">
        <v>318</v>
      </c>
      <c r="BR3" s="4" t="s">
        <v>319</v>
      </c>
      <c r="BS3" s="4" t="s">
        <v>320</v>
      </c>
      <c r="BT3" s="4" t="s">
        <v>316</v>
      </c>
      <c r="BU3" s="4" t="s">
        <v>317</v>
      </c>
      <c r="BV3" s="4" t="s">
        <v>318</v>
      </c>
      <c r="BW3" s="4" t="s">
        <v>319</v>
      </c>
      <c r="BX3" s="4" t="s">
        <v>320</v>
      </c>
      <c r="BY3" s="4" t="s">
        <v>316</v>
      </c>
      <c r="BZ3" s="4" t="s">
        <v>317</v>
      </c>
      <c r="CA3" s="4" t="s">
        <v>318</v>
      </c>
      <c r="CB3" s="4" t="s">
        <v>319</v>
      </c>
      <c r="CC3" s="4" t="s">
        <v>320</v>
      </c>
      <c r="CD3" s="4" t="s">
        <v>316</v>
      </c>
      <c r="CE3" s="4" t="s">
        <v>317</v>
      </c>
      <c r="CF3" s="4" t="s">
        <v>318</v>
      </c>
      <c r="CG3" s="4" t="s">
        <v>319</v>
      </c>
      <c r="CH3" s="4" t="s">
        <v>320</v>
      </c>
      <c r="CI3" s="4" t="s">
        <v>316</v>
      </c>
      <c r="CJ3" s="4" t="s">
        <v>317</v>
      </c>
      <c r="CK3" s="4" t="s">
        <v>318</v>
      </c>
      <c r="CL3" s="4" t="s">
        <v>319</v>
      </c>
      <c r="CM3" s="4" t="s">
        <v>320</v>
      </c>
      <c r="CN3" s="4" t="s">
        <v>316</v>
      </c>
      <c r="CO3" s="4" t="s">
        <v>317</v>
      </c>
      <c r="CP3" s="4" t="s">
        <v>318</v>
      </c>
      <c r="CQ3" s="4" t="s">
        <v>319</v>
      </c>
      <c r="CR3" s="4" t="s">
        <v>320</v>
      </c>
      <c r="CS3" s="4" t="s">
        <v>316</v>
      </c>
      <c r="CT3" s="4" t="s">
        <v>317</v>
      </c>
      <c r="CU3" s="4" t="s">
        <v>318</v>
      </c>
      <c r="CV3" s="4" t="s">
        <v>319</v>
      </c>
      <c r="CW3" s="4" t="s">
        <v>320</v>
      </c>
      <c r="CX3" s="4" t="s">
        <v>316</v>
      </c>
      <c r="CY3" s="4" t="s">
        <v>317</v>
      </c>
      <c r="CZ3" s="4" t="s">
        <v>318</v>
      </c>
      <c r="DA3" s="4" t="s">
        <v>319</v>
      </c>
      <c r="DB3" s="4" t="s">
        <v>320</v>
      </c>
      <c r="DC3" s="4" t="s">
        <v>316</v>
      </c>
      <c r="DD3" s="4" t="s">
        <v>317</v>
      </c>
      <c r="DE3" s="4" t="s">
        <v>318</v>
      </c>
      <c r="DF3" s="4" t="s">
        <v>319</v>
      </c>
      <c r="DG3" s="4" t="s">
        <v>320</v>
      </c>
      <c r="DH3" s="4" t="s">
        <v>316</v>
      </c>
      <c r="DI3" s="4" t="s">
        <v>317</v>
      </c>
      <c r="DJ3" s="4" t="s">
        <v>318</v>
      </c>
      <c r="DK3" s="4" t="s">
        <v>319</v>
      </c>
      <c r="DL3" s="4" t="s">
        <v>320</v>
      </c>
    </row>
    <row r="4" spans="1:116" x14ac:dyDescent="0.45">
      <c r="A4">
        <v>2023</v>
      </c>
      <c r="B4" t="s">
        <v>321</v>
      </c>
      <c r="C4">
        <v>219</v>
      </c>
      <c r="D4" t="s">
        <v>322</v>
      </c>
      <c r="E4" t="s">
        <v>597</v>
      </c>
      <c r="F4" t="s">
        <v>244</v>
      </c>
      <c r="G4">
        <v>1.2E-2</v>
      </c>
      <c r="H4">
        <v>2.1000000000000001E-2</v>
      </c>
      <c r="I4" t="s">
        <v>324</v>
      </c>
      <c r="J4" t="s">
        <v>324</v>
      </c>
      <c r="K4">
        <v>3.3000000000000002E-2</v>
      </c>
      <c r="L4">
        <v>3</v>
      </c>
      <c r="M4">
        <v>2</v>
      </c>
      <c r="N4" t="s">
        <v>324</v>
      </c>
      <c r="O4" t="s">
        <v>324</v>
      </c>
      <c r="P4">
        <v>5</v>
      </c>
      <c r="Q4">
        <v>3.8820000000000001</v>
      </c>
      <c r="R4">
        <v>1.54</v>
      </c>
      <c r="S4" t="s">
        <v>324</v>
      </c>
      <c r="T4" t="s">
        <v>324</v>
      </c>
      <c r="U4">
        <v>5.4219999999999997</v>
      </c>
      <c r="V4" t="s">
        <v>324</v>
      </c>
      <c r="W4" t="s">
        <v>324</v>
      </c>
      <c r="X4" t="s">
        <v>324</v>
      </c>
      <c r="Y4" t="s">
        <v>324</v>
      </c>
      <c r="Z4">
        <v>0</v>
      </c>
      <c r="AA4" t="s">
        <v>324</v>
      </c>
      <c r="AB4" t="s">
        <v>324</v>
      </c>
      <c r="AC4" t="s">
        <v>324</v>
      </c>
      <c r="AD4" t="s">
        <v>324</v>
      </c>
      <c r="AE4">
        <v>0</v>
      </c>
      <c r="AF4" t="s">
        <v>324</v>
      </c>
      <c r="AG4" t="s">
        <v>324</v>
      </c>
      <c r="AH4" t="s">
        <v>324</v>
      </c>
      <c r="AI4" t="s">
        <v>324</v>
      </c>
      <c r="AJ4">
        <v>0</v>
      </c>
      <c r="AK4" t="s">
        <v>324</v>
      </c>
      <c r="AL4" t="s">
        <v>324</v>
      </c>
      <c r="AM4" t="s">
        <v>324</v>
      </c>
      <c r="AN4" t="s">
        <v>324</v>
      </c>
      <c r="AO4">
        <v>0</v>
      </c>
      <c r="AP4" t="s">
        <v>324</v>
      </c>
      <c r="AQ4" t="s">
        <v>324</v>
      </c>
      <c r="AR4" t="s">
        <v>324</v>
      </c>
      <c r="AS4" t="s">
        <v>324</v>
      </c>
      <c r="AT4">
        <v>0</v>
      </c>
      <c r="AU4" t="s">
        <v>324</v>
      </c>
      <c r="AV4" t="s">
        <v>324</v>
      </c>
      <c r="AW4" t="s">
        <v>324</v>
      </c>
      <c r="AX4" t="s">
        <v>324</v>
      </c>
      <c r="AY4">
        <v>0</v>
      </c>
      <c r="AZ4" t="s">
        <v>324</v>
      </c>
      <c r="BA4" t="s">
        <v>324</v>
      </c>
      <c r="BB4" t="s">
        <v>324</v>
      </c>
      <c r="BC4" t="s">
        <v>324</v>
      </c>
      <c r="BD4">
        <v>0</v>
      </c>
      <c r="BE4" t="s">
        <v>324</v>
      </c>
      <c r="BF4" t="s">
        <v>324</v>
      </c>
      <c r="BG4" t="s">
        <v>324</v>
      </c>
      <c r="BH4" t="s">
        <v>324</v>
      </c>
      <c r="BI4">
        <v>0</v>
      </c>
      <c r="BJ4" t="s">
        <v>324</v>
      </c>
      <c r="BK4" t="s">
        <v>324</v>
      </c>
      <c r="BL4" t="s">
        <v>324</v>
      </c>
      <c r="BM4" t="s">
        <v>324</v>
      </c>
      <c r="BN4">
        <v>0</v>
      </c>
      <c r="BO4" t="s">
        <v>324</v>
      </c>
      <c r="BP4" t="s">
        <v>324</v>
      </c>
      <c r="BQ4" t="s">
        <v>324</v>
      </c>
      <c r="BR4" t="s">
        <v>324</v>
      </c>
      <c r="BS4">
        <v>0</v>
      </c>
      <c r="BT4" t="s">
        <v>324</v>
      </c>
      <c r="BU4" t="s">
        <v>324</v>
      </c>
      <c r="BV4" t="s">
        <v>324</v>
      </c>
      <c r="BW4" t="s">
        <v>324</v>
      </c>
      <c r="BX4">
        <v>0</v>
      </c>
      <c r="BY4" t="s">
        <v>324</v>
      </c>
      <c r="BZ4" t="s">
        <v>324</v>
      </c>
      <c r="CA4" t="s">
        <v>324</v>
      </c>
      <c r="CB4" t="s">
        <v>324</v>
      </c>
      <c r="CC4">
        <v>0</v>
      </c>
      <c r="CD4" t="s">
        <v>324</v>
      </c>
      <c r="CE4" t="s">
        <v>324</v>
      </c>
      <c r="CF4" t="s">
        <v>324</v>
      </c>
      <c r="CG4" t="s">
        <v>324</v>
      </c>
      <c r="CH4">
        <v>0</v>
      </c>
      <c r="CI4">
        <v>5.0000000000000001E-3</v>
      </c>
      <c r="CJ4" t="s">
        <v>324</v>
      </c>
      <c r="CK4" t="s">
        <v>324</v>
      </c>
      <c r="CL4" t="s">
        <v>324</v>
      </c>
      <c r="CM4">
        <v>5.0000000000000001E-3</v>
      </c>
      <c r="CN4">
        <v>1</v>
      </c>
      <c r="CO4" t="s">
        <v>324</v>
      </c>
      <c r="CP4" t="s">
        <v>324</v>
      </c>
      <c r="CQ4" t="s">
        <v>324</v>
      </c>
      <c r="CR4">
        <v>1</v>
      </c>
      <c r="CS4" t="s">
        <v>324</v>
      </c>
      <c r="CT4" t="s">
        <v>324</v>
      </c>
      <c r="CU4" t="s">
        <v>324</v>
      </c>
      <c r="CV4" t="s">
        <v>324</v>
      </c>
      <c r="CW4">
        <v>0</v>
      </c>
      <c r="CX4">
        <v>1.7000000000000001E-2</v>
      </c>
      <c r="CY4">
        <v>2.1000000000000001E-2</v>
      </c>
      <c r="CZ4">
        <v>0</v>
      </c>
      <c r="DA4">
        <v>0</v>
      </c>
      <c r="DB4">
        <v>3.7999999999999999E-2</v>
      </c>
      <c r="DC4">
        <v>4</v>
      </c>
      <c r="DD4">
        <v>2</v>
      </c>
      <c r="DE4">
        <v>0</v>
      </c>
      <c r="DF4">
        <v>0</v>
      </c>
      <c r="DG4">
        <v>6</v>
      </c>
      <c r="DH4">
        <v>3.8820000000000001</v>
      </c>
      <c r="DI4">
        <v>1.54</v>
      </c>
      <c r="DJ4">
        <v>0</v>
      </c>
      <c r="DK4">
        <v>0</v>
      </c>
      <c r="DL4">
        <v>5.4219999999999997</v>
      </c>
    </row>
    <row r="5" spans="1:116" x14ac:dyDescent="0.45">
      <c r="A5">
        <v>2023</v>
      </c>
      <c r="B5" t="s">
        <v>321</v>
      </c>
      <c r="C5">
        <v>3522</v>
      </c>
      <c r="D5" t="s">
        <v>325</v>
      </c>
      <c r="E5" t="s">
        <v>598</v>
      </c>
      <c r="F5" t="s">
        <v>244</v>
      </c>
      <c r="G5">
        <v>3.95</v>
      </c>
      <c r="H5">
        <v>0.65500000000000003</v>
      </c>
      <c r="I5" t="s">
        <v>324</v>
      </c>
      <c r="J5" t="s">
        <v>324</v>
      </c>
      <c r="K5">
        <v>4.6050000000000004</v>
      </c>
      <c r="L5">
        <v>822</v>
      </c>
      <c r="M5">
        <v>66</v>
      </c>
      <c r="N5" t="s">
        <v>324</v>
      </c>
      <c r="O5" t="s">
        <v>324</v>
      </c>
      <c r="P5">
        <v>888</v>
      </c>
      <c r="Q5" t="s">
        <v>324</v>
      </c>
      <c r="R5" t="s">
        <v>324</v>
      </c>
      <c r="S5" t="s">
        <v>324</v>
      </c>
      <c r="T5" t="s">
        <v>324</v>
      </c>
      <c r="U5">
        <v>0</v>
      </c>
      <c r="V5" t="s">
        <v>324</v>
      </c>
      <c r="W5" t="s">
        <v>324</v>
      </c>
      <c r="X5" t="s">
        <v>324</v>
      </c>
      <c r="Y5" t="s">
        <v>324</v>
      </c>
      <c r="Z5">
        <v>0</v>
      </c>
      <c r="AA5" t="s">
        <v>324</v>
      </c>
      <c r="AB5" t="s">
        <v>324</v>
      </c>
      <c r="AC5" t="s">
        <v>324</v>
      </c>
      <c r="AD5" t="s">
        <v>324</v>
      </c>
      <c r="AE5">
        <v>0</v>
      </c>
      <c r="AF5" t="s">
        <v>324</v>
      </c>
      <c r="AG5" t="s">
        <v>324</v>
      </c>
      <c r="AH5" t="s">
        <v>324</v>
      </c>
      <c r="AI5" t="s">
        <v>324</v>
      </c>
      <c r="AJ5">
        <v>0</v>
      </c>
      <c r="AK5" t="s">
        <v>324</v>
      </c>
      <c r="AL5" t="s">
        <v>324</v>
      </c>
      <c r="AM5" t="s">
        <v>324</v>
      </c>
      <c r="AN5" t="s">
        <v>324</v>
      </c>
      <c r="AO5">
        <v>0</v>
      </c>
      <c r="AP5" t="s">
        <v>324</v>
      </c>
      <c r="AQ5" t="s">
        <v>324</v>
      </c>
      <c r="AR5" t="s">
        <v>324</v>
      </c>
      <c r="AS5" t="s">
        <v>324</v>
      </c>
      <c r="AT5">
        <v>0</v>
      </c>
      <c r="AU5" t="s">
        <v>324</v>
      </c>
      <c r="AV5" t="s">
        <v>324</v>
      </c>
      <c r="AW5" t="s">
        <v>324</v>
      </c>
      <c r="AX5" t="s">
        <v>324</v>
      </c>
      <c r="AY5">
        <v>0</v>
      </c>
      <c r="AZ5" t="s">
        <v>324</v>
      </c>
      <c r="BA5" t="s">
        <v>324</v>
      </c>
      <c r="BB5" t="s">
        <v>324</v>
      </c>
      <c r="BC5" t="s">
        <v>324</v>
      </c>
      <c r="BD5">
        <v>0</v>
      </c>
      <c r="BE5" t="s">
        <v>324</v>
      </c>
      <c r="BF5" t="s">
        <v>324</v>
      </c>
      <c r="BG5" t="s">
        <v>324</v>
      </c>
      <c r="BH5" t="s">
        <v>324</v>
      </c>
      <c r="BI5">
        <v>0</v>
      </c>
      <c r="BJ5" t="s">
        <v>324</v>
      </c>
      <c r="BK5" t="s">
        <v>324</v>
      </c>
      <c r="BL5" t="s">
        <v>324</v>
      </c>
      <c r="BM5" t="s">
        <v>324</v>
      </c>
      <c r="BN5">
        <v>0</v>
      </c>
      <c r="BO5" t="s">
        <v>324</v>
      </c>
      <c r="BP5" t="s">
        <v>324</v>
      </c>
      <c r="BQ5" t="s">
        <v>324</v>
      </c>
      <c r="BR5" t="s">
        <v>324</v>
      </c>
      <c r="BS5">
        <v>0</v>
      </c>
      <c r="BT5">
        <v>0.01</v>
      </c>
      <c r="BU5">
        <v>0.01</v>
      </c>
      <c r="BV5" t="s">
        <v>324</v>
      </c>
      <c r="BW5" t="s">
        <v>324</v>
      </c>
      <c r="BX5">
        <v>0.02</v>
      </c>
      <c r="BY5">
        <v>1</v>
      </c>
      <c r="BZ5">
        <v>4</v>
      </c>
      <c r="CA5" t="s">
        <v>324</v>
      </c>
      <c r="CB5" t="s">
        <v>324</v>
      </c>
      <c r="CC5">
        <v>5</v>
      </c>
      <c r="CD5" t="s">
        <v>324</v>
      </c>
      <c r="CE5" t="s">
        <v>324</v>
      </c>
      <c r="CF5" t="s">
        <v>324</v>
      </c>
      <c r="CG5" t="s">
        <v>324</v>
      </c>
      <c r="CH5">
        <v>0</v>
      </c>
      <c r="CI5" t="s">
        <v>324</v>
      </c>
      <c r="CJ5" t="s">
        <v>324</v>
      </c>
      <c r="CK5" t="s">
        <v>324</v>
      </c>
      <c r="CL5" t="s">
        <v>324</v>
      </c>
      <c r="CM5">
        <v>0</v>
      </c>
      <c r="CN5" t="s">
        <v>324</v>
      </c>
      <c r="CO5" t="s">
        <v>324</v>
      </c>
      <c r="CP5" t="s">
        <v>324</v>
      </c>
      <c r="CQ5" t="s">
        <v>324</v>
      </c>
      <c r="CR5">
        <v>0</v>
      </c>
      <c r="CS5" t="s">
        <v>324</v>
      </c>
      <c r="CT5" t="s">
        <v>324</v>
      </c>
      <c r="CU5" t="s">
        <v>324</v>
      </c>
      <c r="CV5" t="s">
        <v>324</v>
      </c>
      <c r="CW5">
        <v>0</v>
      </c>
      <c r="CX5">
        <v>3.96</v>
      </c>
      <c r="CY5">
        <v>0.66500000000000004</v>
      </c>
      <c r="CZ5">
        <v>0</v>
      </c>
      <c r="DA5">
        <v>0</v>
      </c>
      <c r="DB5">
        <v>4.625</v>
      </c>
      <c r="DC5">
        <v>823</v>
      </c>
      <c r="DD5">
        <v>70</v>
      </c>
      <c r="DE5">
        <v>0</v>
      </c>
      <c r="DF5">
        <v>0</v>
      </c>
      <c r="DG5">
        <v>893</v>
      </c>
      <c r="DH5">
        <v>0</v>
      </c>
      <c r="DI5">
        <v>0</v>
      </c>
      <c r="DJ5">
        <v>0</v>
      </c>
      <c r="DK5">
        <v>0</v>
      </c>
      <c r="DL5">
        <v>0</v>
      </c>
    </row>
    <row r="6" spans="1:116" x14ac:dyDescent="0.45">
      <c r="A6">
        <v>2023</v>
      </c>
      <c r="B6" t="s">
        <v>321</v>
      </c>
      <c r="C6">
        <v>7353</v>
      </c>
      <c r="D6" t="s">
        <v>326</v>
      </c>
      <c r="E6" t="s">
        <v>597</v>
      </c>
      <c r="F6" t="s">
        <v>244</v>
      </c>
      <c r="G6">
        <v>3.911</v>
      </c>
      <c r="H6">
        <v>0.58899999999999997</v>
      </c>
      <c r="I6">
        <v>0.121</v>
      </c>
      <c r="J6">
        <v>0</v>
      </c>
      <c r="K6">
        <v>4.6210000000000004</v>
      </c>
      <c r="L6">
        <v>742</v>
      </c>
      <c r="M6">
        <v>59</v>
      </c>
      <c r="N6">
        <v>9</v>
      </c>
      <c r="O6">
        <v>0</v>
      </c>
      <c r="P6">
        <v>810</v>
      </c>
      <c r="Q6">
        <v>456.74099999999999</v>
      </c>
      <c r="R6">
        <v>56.402999999999999</v>
      </c>
      <c r="S6">
        <v>0</v>
      </c>
      <c r="T6">
        <v>0</v>
      </c>
      <c r="U6">
        <v>513.14400000000001</v>
      </c>
      <c r="V6" t="s">
        <v>324</v>
      </c>
      <c r="W6" t="s">
        <v>324</v>
      </c>
      <c r="X6" t="s">
        <v>324</v>
      </c>
      <c r="Y6" t="s">
        <v>324</v>
      </c>
      <c r="Z6">
        <v>0</v>
      </c>
      <c r="AA6" t="s">
        <v>324</v>
      </c>
      <c r="AB6" t="s">
        <v>324</v>
      </c>
      <c r="AC6" t="s">
        <v>324</v>
      </c>
      <c r="AD6" t="s">
        <v>324</v>
      </c>
      <c r="AE6">
        <v>0</v>
      </c>
      <c r="AF6" t="s">
        <v>324</v>
      </c>
      <c r="AG6" t="s">
        <v>324</v>
      </c>
      <c r="AH6" t="s">
        <v>324</v>
      </c>
      <c r="AI6" t="s">
        <v>324</v>
      </c>
      <c r="AJ6">
        <v>0</v>
      </c>
      <c r="AK6" t="s">
        <v>324</v>
      </c>
      <c r="AL6" t="s">
        <v>324</v>
      </c>
      <c r="AM6" t="s">
        <v>324</v>
      </c>
      <c r="AN6" t="s">
        <v>324</v>
      </c>
      <c r="AO6">
        <v>0</v>
      </c>
      <c r="AP6" t="s">
        <v>324</v>
      </c>
      <c r="AQ6" t="s">
        <v>324</v>
      </c>
      <c r="AR6" t="s">
        <v>324</v>
      </c>
      <c r="AS6" t="s">
        <v>324</v>
      </c>
      <c r="AT6">
        <v>0</v>
      </c>
      <c r="AU6" t="s">
        <v>324</v>
      </c>
      <c r="AV6" t="s">
        <v>324</v>
      </c>
      <c r="AW6" t="s">
        <v>324</v>
      </c>
      <c r="AX6" t="s">
        <v>324</v>
      </c>
      <c r="AY6">
        <v>0</v>
      </c>
      <c r="AZ6" t="s">
        <v>324</v>
      </c>
      <c r="BA6" t="s">
        <v>324</v>
      </c>
      <c r="BB6" t="s">
        <v>324</v>
      </c>
      <c r="BC6" t="s">
        <v>324</v>
      </c>
      <c r="BD6">
        <v>0</v>
      </c>
      <c r="BE6" t="s">
        <v>324</v>
      </c>
      <c r="BF6" t="s">
        <v>324</v>
      </c>
      <c r="BG6" t="s">
        <v>324</v>
      </c>
      <c r="BH6" t="s">
        <v>324</v>
      </c>
      <c r="BI6">
        <v>0</v>
      </c>
      <c r="BJ6" t="s">
        <v>324</v>
      </c>
      <c r="BK6" t="s">
        <v>324</v>
      </c>
      <c r="BL6" t="s">
        <v>324</v>
      </c>
      <c r="BM6" t="s">
        <v>324</v>
      </c>
      <c r="BN6">
        <v>0</v>
      </c>
      <c r="BO6" t="s">
        <v>324</v>
      </c>
      <c r="BP6" t="s">
        <v>324</v>
      </c>
      <c r="BQ6" t="s">
        <v>324</v>
      </c>
      <c r="BR6" t="s">
        <v>324</v>
      </c>
      <c r="BS6">
        <v>0</v>
      </c>
      <c r="BT6">
        <v>1.6E-2</v>
      </c>
      <c r="BU6">
        <v>1.2E-2</v>
      </c>
      <c r="BV6">
        <v>0</v>
      </c>
      <c r="BW6">
        <v>0</v>
      </c>
      <c r="BX6">
        <v>2.8000000000000001E-2</v>
      </c>
      <c r="BY6">
        <v>5</v>
      </c>
      <c r="BZ6">
        <v>2</v>
      </c>
      <c r="CA6">
        <v>0</v>
      </c>
      <c r="CB6">
        <v>0</v>
      </c>
      <c r="CC6">
        <v>7</v>
      </c>
      <c r="CD6">
        <v>0</v>
      </c>
      <c r="CE6">
        <v>0</v>
      </c>
      <c r="CF6">
        <v>0</v>
      </c>
      <c r="CG6">
        <v>0</v>
      </c>
      <c r="CH6">
        <v>0</v>
      </c>
      <c r="CI6" t="s">
        <v>324</v>
      </c>
      <c r="CJ6" t="s">
        <v>324</v>
      </c>
      <c r="CK6" t="s">
        <v>324</v>
      </c>
      <c r="CL6" t="s">
        <v>324</v>
      </c>
      <c r="CM6">
        <v>0</v>
      </c>
      <c r="CN6" t="s">
        <v>324</v>
      </c>
      <c r="CO6" t="s">
        <v>324</v>
      </c>
      <c r="CP6" t="s">
        <v>324</v>
      </c>
      <c r="CQ6" t="s">
        <v>324</v>
      </c>
      <c r="CR6">
        <v>0</v>
      </c>
      <c r="CS6" t="s">
        <v>324</v>
      </c>
      <c r="CT6" t="s">
        <v>324</v>
      </c>
      <c r="CU6" t="s">
        <v>324</v>
      </c>
      <c r="CV6" t="s">
        <v>324</v>
      </c>
      <c r="CW6">
        <v>0</v>
      </c>
      <c r="CX6">
        <v>3.927</v>
      </c>
      <c r="CY6">
        <v>0.60099999999999998</v>
      </c>
      <c r="CZ6">
        <v>0.121</v>
      </c>
      <c r="DA6">
        <v>0</v>
      </c>
      <c r="DB6">
        <v>4.649</v>
      </c>
      <c r="DC6">
        <v>747</v>
      </c>
      <c r="DD6">
        <v>61</v>
      </c>
      <c r="DE6">
        <v>9</v>
      </c>
      <c r="DF6">
        <v>0</v>
      </c>
      <c r="DG6">
        <v>817</v>
      </c>
      <c r="DH6">
        <v>456.74099999999999</v>
      </c>
      <c r="DI6">
        <v>56.402999999999999</v>
      </c>
      <c r="DJ6">
        <v>0</v>
      </c>
      <c r="DK6">
        <v>0</v>
      </c>
      <c r="DL6">
        <v>513.14400000000001</v>
      </c>
    </row>
    <row r="7" spans="1:116" x14ac:dyDescent="0.45">
      <c r="A7">
        <v>2023</v>
      </c>
      <c r="B7" t="s">
        <v>321</v>
      </c>
      <c r="C7">
        <v>11824</v>
      </c>
      <c r="D7" t="s">
        <v>327</v>
      </c>
      <c r="E7" t="s">
        <v>597</v>
      </c>
      <c r="F7" t="s">
        <v>244</v>
      </c>
      <c r="G7">
        <v>2.6179999999999999</v>
      </c>
      <c r="H7">
        <v>0.40600000000000003</v>
      </c>
      <c r="I7" t="s">
        <v>324</v>
      </c>
      <c r="J7" t="s">
        <v>324</v>
      </c>
      <c r="K7">
        <v>3.024</v>
      </c>
      <c r="L7">
        <v>408</v>
      </c>
      <c r="M7">
        <v>33</v>
      </c>
      <c r="N7" t="s">
        <v>324</v>
      </c>
      <c r="O7" t="s">
        <v>324</v>
      </c>
      <c r="P7">
        <v>441</v>
      </c>
      <c r="Q7" t="s">
        <v>324</v>
      </c>
      <c r="R7" t="s">
        <v>324</v>
      </c>
      <c r="S7" t="s">
        <v>324</v>
      </c>
      <c r="T7" t="s">
        <v>324</v>
      </c>
      <c r="U7">
        <v>0</v>
      </c>
      <c r="V7" t="s">
        <v>324</v>
      </c>
      <c r="W7" t="s">
        <v>324</v>
      </c>
      <c r="X7" t="s">
        <v>324</v>
      </c>
      <c r="Y7" t="s">
        <v>324</v>
      </c>
      <c r="Z7">
        <v>0</v>
      </c>
      <c r="AA7" t="s">
        <v>324</v>
      </c>
      <c r="AB7" t="s">
        <v>324</v>
      </c>
      <c r="AC7" t="s">
        <v>324</v>
      </c>
      <c r="AD7" t="s">
        <v>324</v>
      </c>
      <c r="AE7">
        <v>0</v>
      </c>
      <c r="AF7" t="s">
        <v>324</v>
      </c>
      <c r="AG7" t="s">
        <v>324</v>
      </c>
      <c r="AH7" t="s">
        <v>324</v>
      </c>
      <c r="AI7" t="s">
        <v>324</v>
      </c>
      <c r="AJ7">
        <v>0</v>
      </c>
      <c r="AK7" t="s">
        <v>324</v>
      </c>
      <c r="AL7" t="s">
        <v>324</v>
      </c>
      <c r="AM7" t="s">
        <v>324</v>
      </c>
      <c r="AN7" t="s">
        <v>324</v>
      </c>
      <c r="AO7">
        <v>0</v>
      </c>
      <c r="AP7" t="s">
        <v>324</v>
      </c>
      <c r="AQ7" t="s">
        <v>324</v>
      </c>
      <c r="AR7" t="s">
        <v>324</v>
      </c>
      <c r="AS7" t="s">
        <v>324</v>
      </c>
      <c r="AT7">
        <v>0</v>
      </c>
      <c r="AU7" t="s">
        <v>324</v>
      </c>
      <c r="AV7" t="s">
        <v>324</v>
      </c>
      <c r="AW7" t="s">
        <v>324</v>
      </c>
      <c r="AX7" t="s">
        <v>324</v>
      </c>
      <c r="AY7">
        <v>0</v>
      </c>
      <c r="AZ7" t="s">
        <v>324</v>
      </c>
      <c r="BA7" t="s">
        <v>324</v>
      </c>
      <c r="BB7" t="s">
        <v>324</v>
      </c>
      <c r="BC7" t="s">
        <v>324</v>
      </c>
      <c r="BD7">
        <v>0</v>
      </c>
      <c r="BE7" t="s">
        <v>324</v>
      </c>
      <c r="BF7" t="s">
        <v>324</v>
      </c>
      <c r="BG7" t="s">
        <v>324</v>
      </c>
      <c r="BH7" t="s">
        <v>324</v>
      </c>
      <c r="BI7">
        <v>0</v>
      </c>
      <c r="BJ7" t="s">
        <v>324</v>
      </c>
      <c r="BK7" t="s">
        <v>324</v>
      </c>
      <c r="BL7" t="s">
        <v>324</v>
      </c>
      <c r="BM7" t="s">
        <v>324</v>
      </c>
      <c r="BN7">
        <v>0</v>
      </c>
      <c r="BO7" t="s">
        <v>324</v>
      </c>
      <c r="BP7" t="s">
        <v>324</v>
      </c>
      <c r="BQ7" t="s">
        <v>324</v>
      </c>
      <c r="BR7" t="s">
        <v>324</v>
      </c>
      <c r="BS7">
        <v>0</v>
      </c>
      <c r="BT7">
        <v>6.4000000000000001E-2</v>
      </c>
      <c r="BU7">
        <v>1.6E-2</v>
      </c>
      <c r="BV7" t="s">
        <v>324</v>
      </c>
      <c r="BW7" t="s">
        <v>324</v>
      </c>
      <c r="BX7">
        <v>0.08</v>
      </c>
      <c r="BY7">
        <v>20</v>
      </c>
      <c r="BZ7">
        <v>3</v>
      </c>
      <c r="CA7" t="s">
        <v>324</v>
      </c>
      <c r="CB7" t="s">
        <v>324</v>
      </c>
      <c r="CC7">
        <v>23</v>
      </c>
      <c r="CD7" t="s">
        <v>324</v>
      </c>
      <c r="CE7" t="s">
        <v>324</v>
      </c>
      <c r="CF7" t="s">
        <v>324</v>
      </c>
      <c r="CG7" t="s">
        <v>324</v>
      </c>
      <c r="CH7">
        <v>0</v>
      </c>
      <c r="CI7">
        <v>5.1999999999999998E-2</v>
      </c>
      <c r="CJ7">
        <v>4.0000000000000001E-3</v>
      </c>
      <c r="CK7" t="s">
        <v>324</v>
      </c>
      <c r="CL7" t="s">
        <v>324</v>
      </c>
      <c r="CM7">
        <v>5.6000000000000001E-2</v>
      </c>
      <c r="CN7">
        <v>7</v>
      </c>
      <c r="CO7">
        <v>1</v>
      </c>
      <c r="CP7" t="s">
        <v>324</v>
      </c>
      <c r="CQ7" t="s">
        <v>324</v>
      </c>
      <c r="CR7">
        <v>8</v>
      </c>
      <c r="CS7" t="s">
        <v>324</v>
      </c>
      <c r="CT7" t="s">
        <v>324</v>
      </c>
      <c r="CU7" t="s">
        <v>324</v>
      </c>
      <c r="CV7" t="s">
        <v>324</v>
      </c>
      <c r="CW7">
        <v>0</v>
      </c>
      <c r="CX7">
        <v>2.734</v>
      </c>
      <c r="CY7">
        <v>0.42599999999999999</v>
      </c>
      <c r="CZ7">
        <v>0</v>
      </c>
      <c r="DA7">
        <v>0</v>
      </c>
      <c r="DB7">
        <v>3.16</v>
      </c>
      <c r="DC7">
        <v>435</v>
      </c>
      <c r="DD7">
        <v>37</v>
      </c>
      <c r="DE7">
        <v>0</v>
      </c>
      <c r="DF7">
        <v>0</v>
      </c>
      <c r="DG7">
        <v>472</v>
      </c>
      <c r="DH7">
        <v>0</v>
      </c>
      <c r="DI7">
        <v>0</v>
      </c>
      <c r="DJ7">
        <v>0</v>
      </c>
      <c r="DK7">
        <v>0</v>
      </c>
      <c r="DL7">
        <v>0</v>
      </c>
    </row>
    <row r="8" spans="1:116" x14ac:dyDescent="0.45">
      <c r="A8">
        <v>2023</v>
      </c>
      <c r="B8" t="s">
        <v>321</v>
      </c>
      <c r="C8">
        <v>19558</v>
      </c>
      <c r="D8" t="s">
        <v>328</v>
      </c>
      <c r="E8" t="s">
        <v>597</v>
      </c>
      <c r="F8" t="s">
        <v>247</v>
      </c>
      <c r="G8">
        <v>2.7639999999999998</v>
      </c>
      <c r="H8">
        <v>0.84299999999999997</v>
      </c>
      <c r="I8" t="s">
        <v>324</v>
      </c>
      <c r="J8" t="s">
        <v>324</v>
      </c>
      <c r="K8">
        <v>3.6070000000000002</v>
      </c>
      <c r="L8">
        <v>486</v>
      </c>
      <c r="M8">
        <v>50</v>
      </c>
      <c r="N8" t="s">
        <v>324</v>
      </c>
      <c r="O8" t="s">
        <v>324</v>
      </c>
      <c r="P8">
        <v>536</v>
      </c>
      <c r="Q8">
        <v>1215.473</v>
      </c>
      <c r="R8">
        <v>116.965</v>
      </c>
      <c r="S8" t="s">
        <v>324</v>
      </c>
      <c r="T8" t="s">
        <v>324</v>
      </c>
      <c r="U8">
        <v>1332.4380000000001</v>
      </c>
      <c r="V8" t="s">
        <v>324</v>
      </c>
      <c r="W8" t="s">
        <v>324</v>
      </c>
      <c r="X8" t="s">
        <v>324</v>
      </c>
      <c r="Y8" t="s">
        <v>324</v>
      </c>
      <c r="Z8">
        <v>0</v>
      </c>
      <c r="AA8" t="s">
        <v>324</v>
      </c>
      <c r="AB8" t="s">
        <v>324</v>
      </c>
      <c r="AC8" t="s">
        <v>324</v>
      </c>
      <c r="AD8" t="s">
        <v>324</v>
      </c>
      <c r="AE8">
        <v>0</v>
      </c>
      <c r="AF8" t="s">
        <v>324</v>
      </c>
      <c r="AG8" t="s">
        <v>324</v>
      </c>
      <c r="AH8" t="s">
        <v>324</v>
      </c>
      <c r="AI8" t="s">
        <v>324</v>
      </c>
      <c r="AJ8">
        <v>0</v>
      </c>
      <c r="AK8" t="s">
        <v>324</v>
      </c>
      <c r="AL8" t="s">
        <v>324</v>
      </c>
      <c r="AM8" t="s">
        <v>324</v>
      </c>
      <c r="AN8" t="s">
        <v>324</v>
      </c>
      <c r="AO8">
        <v>0</v>
      </c>
      <c r="AP8" t="s">
        <v>324</v>
      </c>
      <c r="AQ8" t="s">
        <v>324</v>
      </c>
      <c r="AR8" t="s">
        <v>324</v>
      </c>
      <c r="AS8" t="s">
        <v>324</v>
      </c>
      <c r="AT8">
        <v>0</v>
      </c>
      <c r="AU8" t="s">
        <v>324</v>
      </c>
      <c r="AV8" t="s">
        <v>324</v>
      </c>
      <c r="AW8" t="s">
        <v>324</v>
      </c>
      <c r="AX8" t="s">
        <v>324</v>
      </c>
      <c r="AY8">
        <v>0</v>
      </c>
      <c r="AZ8" t="s">
        <v>324</v>
      </c>
      <c r="BA8" t="s">
        <v>324</v>
      </c>
      <c r="BB8" t="s">
        <v>324</v>
      </c>
      <c r="BC8" t="s">
        <v>324</v>
      </c>
      <c r="BD8">
        <v>0</v>
      </c>
      <c r="BE8" t="s">
        <v>324</v>
      </c>
      <c r="BF8" t="s">
        <v>324</v>
      </c>
      <c r="BG8" t="s">
        <v>324</v>
      </c>
      <c r="BH8" t="s">
        <v>324</v>
      </c>
      <c r="BI8">
        <v>0</v>
      </c>
      <c r="BJ8" t="s">
        <v>324</v>
      </c>
      <c r="BK8" t="s">
        <v>324</v>
      </c>
      <c r="BL8" t="s">
        <v>324</v>
      </c>
      <c r="BM8" t="s">
        <v>324</v>
      </c>
      <c r="BN8">
        <v>0</v>
      </c>
      <c r="BO8" t="s">
        <v>324</v>
      </c>
      <c r="BP8" t="s">
        <v>324</v>
      </c>
      <c r="BQ8" t="s">
        <v>324</v>
      </c>
      <c r="BR8" t="s">
        <v>324</v>
      </c>
      <c r="BS8">
        <v>0</v>
      </c>
      <c r="BT8">
        <v>0.109</v>
      </c>
      <c r="BU8">
        <v>8.0000000000000002E-3</v>
      </c>
      <c r="BV8" t="s">
        <v>324</v>
      </c>
      <c r="BW8" t="s">
        <v>324</v>
      </c>
      <c r="BX8">
        <v>0.11700000000000001</v>
      </c>
      <c r="BY8">
        <v>32</v>
      </c>
      <c r="BZ8">
        <v>2</v>
      </c>
      <c r="CA8" t="s">
        <v>324</v>
      </c>
      <c r="CB8" t="s">
        <v>324</v>
      </c>
      <c r="CC8">
        <v>34</v>
      </c>
      <c r="CD8">
        <v>27.385999999999999</v>
      </c>
      <c r="CE8">
        <v>1.988</v>
      </c>
      <c r="CF8" t="s">
        <v>324</v>
      </c>
      <c r="CG8" t="s">
        <v>324</v>
      </c>
      <c r="CH8">
        <v>29.373999999999999</v>
      </c>
      <c r="CI8" t="s">
        <v>324</v>
      </c>
      <c r="CJ8" t="s">
        <v>324</v>
      </c>
      <c r="CK8" t="s">
        <v>324</v>
      </c>
      <c r="CL8" t="s">
        <v>324</v>
      </c>
      <c r="CM8">
        <v>0</v>
      </c>
      <c r="CN8" t="s">
        <v>324</v>
      </c>
      <c r="CO8" t="s">
        <v>324</v>
      </c>
      <c r="CP8" t="s">
        <v>324</v>
      </c>
      <c r="CQ8" t="s">
        <v>324</v>
      </c>
      <c r="CR8">
        <v>0</v>
      </c>
      <c r="CS8" t="s">
        <v>324</v>
      </c>
      <c r="CT8" t="s">
        <v>324</v>
      </c>
      <c r="CU8" t="s">
        <v>324</v>
      </c>
      <c r="CV8" t="s">
        <v>324</v>
      </c>
      <c r="CW8">
        <v>0</v>
      </c>
      <c r="CX8">
        <v>2.8730000000000002</v>
      </c>
      <c r="CY8">
        <v>0.85099999999999998</v>
      </c>
      <c r="CZ8">
        <v>0</v>
      </c>
      <c r="DA8">
        <v>0</v>
      </c>
      <c r="DB8">
        <v>3.7240000000000002</v>
      </c>
      <c r="DC8">
        <v>518</v>
      </c>
      <c r="DD8">
        <v>52</v>
      </c>
      <c r="DE8">
        <v>0</v>
      </c>
      <c r="DF8">
        <v>0</v>
      </c>
      <c r="DG8">
        <v>570</v>
      </c>
      <c r="DH8">
        <v>1242.8589999999999</v>
      </c>
      <c r="DI8">
        <v>118.953</v>
      </c>
      <c r="DJ8">
        <v>0</v>
      </c>
      <c r="DK8">
        <v>0</v>
      </c>
      <c r="DL8">
        <v>1361.8119999999999</v>
      </c>
    </row>
    <row r="9" spans="1:116" x14ac:dyDescent="0.45">
      <c r="A9">
        <v>2023</v>
      </c>
      <c r="B9" t="s">
        <v>321</v>
      </c>
      <c r="C9">
        <v>99999</v>
      </c>
      <c r="D9" t="s">
        <v>599</v>
      </c>
      <c r="E9" t="s">
        <v>597</v>
      </c>
      <c r="G9">
        <v>-0.45100000000000001</v>
      </c>
      <c r="H9">
        <v>-5.7000000000000002E-2</v>
      </c>
      <c r="I9" t="s">
        <v>324</v>
      </c>
      <c r="J9" t="s">
        <v>324</v>
      </c>
      <c r="K9">
        <v>-0.50800000000000001</v>
      </c>
      <c r="L9" t="s">
        <v>324</v>
      </c>
      <c r="M9" t="s">
        <v>324</v>
      </c>
      <c r="N9" t="s">
        <v>324</v>
      </c>
      <c r="O9" t="s">
        <v>324</v>
      </c>
      <c r="P9" t="s">
        <v>324</v>
      </c>
      <c r="Q9" t="s">
        <v>324</v>
      </c>
      <c r="R9" t="s">
        <v>324</v>
      </c>
      <c r="S9" t="s">
        <v>324</v>
      </c>
      <c r="T9" t="s">
        <v>324</v>
      </c>
      <c r="U9" t="s">
        <v>324</v>
      </c>
      <c r="V9" t="s">
        <v>324</v>
      </c>
      <c r="W9" t="s">
        <v>324</v>
      </c>
      <c r="X9" t="s">
        <v>324</v>
      </c>
      <c r="Y9" t="s">
        <v>324</v>
      </c>
      <c r="Z9" t="s">
        <v>324</v>
      </c>
      <c r="AA9" t="s">
        <v>324</v>
      </c>
      <c r="AB9" t="s">
        <v>324</v>
      </c>
      <c r="AC9" t="s">
        <v>324</v>
      </c>
      <c r="AD9" t="s">
        <v>324</v>
      </c>
      <c r="AE9" t="s">
        <v>324</v>
      </c>
      <c r="AF9" t="s">
        <v>324</v>
      </c>
      <c r="AG9" t="s">
        <v>324</v>
      </c>
      <c r="AH9" t="s">
        <v>324</v>
      </c>
      <c r="AI9" t="s">
        <v>324</v>
      </c>
      <c r="AJ9" t="s">
        <v>324</v>
      </c>
      <c r="AK9" t="s">
        <v>324</v>
      </c>
      <c r="AL9" t="s">
        <v>324</v>
      </c>
      <c r="AM9" t="s">
        <v>324</v>
      </c>
      <c r="AN9" t="s">
        <v>324</v>
      </c>
      <c r="AO9" t="s">
        <v>324</v>
      </c>
      <c r="AP9" t="s">
        <v>324</v>
      </c>
      <c r="AQ9" t="s">
        <v>324</v>
      </c>
      <c r="AR9" t="s">
        <v>324</v>
      </c>
      <c r="AS9" t="s">
        <v>324</v>
      </c>
      <c r="AT9" t="s">
        <v>324</v>
      </c>
      <c r="AU9" t="s">
        <v>324</v>
      </c>
      <c r="AV9" t="s">
        <v>324</v>
      </c>
      <c r="AW9" t="s">
        <v>324</v>
      </c>
      <c r="AX9" t="s">
        <v>324</v>
      </c>
      <c r="AY9" t="s">
        <v>324</v>
      </c>
      <c r="AZ9" t="s">
        <v>324</v>
      </c>
      <c r="BA9" t="s">
        <v>324</v>
      </c>
      <c r="BB9" t="s">
        <v>324</v>
      </c>
      <c r="BC9" t="s">
        <v>324</v>
      </c>
      <c r="BD9" t="s">
        <v>324</v>
      </c>
      <c r="BE9" t="s">
        <v>324</v>
      </c>
      <c r="BF9" t="s">
        <v>324</v>
      </c>
      <c r="BG9" t="s">
        <v>324</v>
      </c>
      <c r="BH9" t="s">
        <v>324</v>
      </c>
      <c r="BI9" t="s">
        <v>324</v>
      </c>
      <c r="BJ9" t="s">
        <v>324</v>
      </c>
      <c r="BK9" t="s">
        <v>324</v>
      </c>
      <c r="BL9" t="s">
        <v>324</v>
      </c>
      <c r="BM9" t="s">
        <v>324</v>
      </c>
      <c r="BN9" t="s">
        <v>324</v>
      </c>
      <c r="BO9" t="s">
        <v>324</v>
      </c>
      <c r="BP9" t="s">
        <v>324</v>
      </c>
      <c r="BQ9" t="s">
        <v>324</v>
      </c>
      <c r="BR9" t="s">
        <v>324</v>
      </c>
      <c r="BS9" t="s">
        <v>324</v>
      </c>
      <c r="BT9" t="s">
        <v>324</v>
      </c>
      <c r="BU9" t="s">
        <v>324</v>
      </c>
      <c r="BV9" t="s">
        <v>324</v>
      </c>
      <c r="BW9" t="s">
        <v>324</v>
      </c>
      <c r="BX9" t="s">
        <v>324</v>
      </c>
      <c r="BY9" t="s">
        <v>324</v>
      </c>
      <c r="BZ9" t="s">
        <v>324</v>
      </c>
      <c r="CA9" t="s">
        <v>324</v>
      </c>
      <c r="CB9" t="s">
        <v>324</v>
      </c>
      <c r="CC9" t="s">
        <v>324</v>
      </c>
      <c r="CD9" t="s">
        <v>324</v>
      </c>
      <c r="CE9" t="s">
        <v>324</v>
      </c>
      <c r="CF9" t="s">
        <v>324</v>
      </c>
      <c r="CG9" t="s">
        <v>324</v>
      </c>
      <c r="CH9" t="s">
        <v>324</v>
      </c>
      <c r="CI9" t="s">
        <v>324</v>
      </c>
      <c r="CJ9" t="s">
        <v>324</v>
      </c>
      <c r="CK9" t="s">
        <v>324</v>
      </c>
      <c r="CL9" t="s">
        <v>324</v>
      </c>
      <c r="CM9" t="s">
        <v>324</v>
      </c>
      <c r="CN9" t="s">
        <v>324</v>
      </c>
      <c r="CO9" t="s">
        <v>324</v>
      </c>
      <c r="CP9" t="s">
        <v>324</v>
      </c>
      <c r="CQ9" t="s">
        <v>324</v>
      </c>
      <c r="CR9" t="s">
        <v>324</v>
      </c>
      <c r="CS9" t="s">
        <v>324</v>
      </c>
      <c r="CT9" t="s">
        <v>324</v>
      </c>
      <c r="CU9" t="s">
        <v>324</v>
      </c>
      <c r="CV9" t="s">
        <v>324</v>
      </c>
      <c r="CW9" t="s">
        <v>324</v>
      </c>
      <c r="CX9">
        <v>-0.45100000000000001</v>
      </c>
      <c r="CY9">
        <v>-5.7000000000000002E-2</v>
      </c>
      <c r="CZ9" t="s">
        <v>324</v>
      </c>
      <c r="DA9" t="s">
        <v>324</v>
      </c>
      <c r="DB9">
        <v>-0.50800000000000001</v>
      </c>
      <c r="DC9" t="s">
        <v>324</v>
      </c>
      <c r="DD9" t="s">
        <v>324</v>
      </c>
      <c r="DE9" t="s">
        <v>324</v>
      </c>
      <c r="DF9" t="s">
        <v>324</v>
      </c>
      <c r="DG9" t="s">
        <v>324</v>
      </c>
      <c r="DH9" t="s">
        <v>324</v>
      </c>
      <c r="DI9" t="s">
        <v>324</v>
      </c>
      <c r="DJ9" t="s">
        <v>324</v>
      </c>
      <c r="DK9" t="s">
        <v>324</v>
      </c>
      <c r="DL9" t="s">
        <v>324</v>
      </c>
    </row>
    <row r="10" spans="1:116" x14ac:dyDescent="0.45">
      <c r="A10">
        <v>2023</v>
      </c>
      <c r="B10" t="s">
        <v>86</v>
      </c>
      <c r="C10">
        <v>3222</v>
      </c>
      <c r="D10" t="s">
        <v>600</v>
      </c>
      <c r="E10" t="s">
        <v>601</v>
      </c>
      <c r="F10" t="s">
        <v>247</v>
      </c>
      <c r="G10">
        <v>0.56399999999999995</v>
      </c>
      <c r="H10" t="s">
        <v>324</v>
      </c>
      <c r="I10" t="s">
        <v>324</v>
      </c>
      <c r="J10" t="s">
        <v>324</v>
      </c>
      <c r="K10">
        <v>0.56399999999999995</v>
      </c>
      <c r="L10">
        <v>29</v>
      </c>
      <c r="M10" t="s">
        <v>324</v>
      </c>
      <c r="N10" t="s">
        <v>324</v>
      </c>
      <c r="O10" t="s">
        <v>324</v>
      </c>
      <c r="P10">
        <v>29</v>
      </c>
      <c r="Q10">
        <v>2.6059999999999999</v>
      </c>
      <c r="R10" t="s">
        <v>324</v>
      </c>
      <c r="S10" t="s">
        <v>324</v>
      </c>
      <c r="T10" t="s">
        <v>324</v>
      </c>
      <c r="U10">
        <v>2.6059999999999999</v>
      </c>
      <c r="V10" t="s">
        <v>324</v>
      </c>
      <c r="W10" t="s">
        <v>324</v>
      </c>
      <c r="X10" t="s">
        <v>324</v>
      </c>
      <c r="Y10" t="s">
        <v>324</v>
      </c>
      <c r="Z10">
        <v>0</v>
      </c>
      <c r="AA10" t="s">
        <v>324</v>
      </c>
      <c r="AB10" t="s">
        <v>324</v>
      </c>
      <c r="AC10" t="s">
        <v>324</v>
      </c>
      <c r="AD10" t="s">
        <v>324</v>
      </c>
      <c r="AE10">
        <v>0</v>
      </c>
      <c r="AF10" t="s">
        <v>324</v>
      </c>
      <c r="AG10" t="s">
        <v>324</v>
      </c>
      <c r="AH10" t="s">
        <v>324</v>
      </c>
      <c r="AI10" t="s">
        <v>324</v>
      </c>
      <c r="AJ10">
        <v>0</v>
      </c>
      <c r="AK10" t="s">
        <v>324</v>
      </c>
      <c r="AL10" t="s">
        <v>324</v>
      </c>
      <c r="AM10" t="s">
        <v>324</v>
      </c>
      <c r="AN10" t="s">
        <v>324</v>
      </c>
      <c r="AO10">
        <v>0</v>
      </c>
      <c r="AP10" t="s">
        <v>324</v>
      </c>
      <c r="AQ10" t="s">
        <v>324</v>
      </c>
      <c r="AR10" t="s">
        <v>324</v>
      </c>
      <c r="AS10" t="s">
        <v>324</v>
      </c>
      <c r="AT10">
        <v>0</v>
      </c>
      <c r="AU10" t="s">
        <v>324</v>
      </c>
      <c r="AV10" t="s">
        <v>324</v>
      </c>
      <c r="AW10" t="s">
        <v>324</v>
      </c>
      <c r="AX10" t="s">
        <v>324</v>
      </c>
      <c r="AY10">
        <v>0</v>
      </c>
      <c r="AZ10" t="s">
        <v>324</v>
      </c>
      <c r="BA10" t="s">
        <v>324</v>
      </c>
      <c r="BB10" t="s">
        <v>324</v>
      </c>
      <c r="BC10" t="s">
        <v>324</v>
      </c>
      <c r="BD10">
        <v>0</v>
      </c>
      <c r="BE10" t="s">
        <v>324</v>
      </c>
      <c r="BF10" t="s">
        <v>324</v>
      </c>
      <c r="BG10" t="s">
        <v>324</v>
      </c>
      <c r="BH10" t="s">
        <v>324</v>
      </c>
      <c r="BI10">
        <v>0</v>
      </c>
      <c r="BJ10" t="s">
        <v>324</v>
      </c>
      <c r="BK10" t="s">
        <v>324</v>
      </c>
      <c r="BL10" t="s">
        <v>324</v>
      </c>
      <c r="BM10" t="s">
        <v>324</v>
      </c>
      <c r="BN10">
        <v>0</v>
      </c>
      <c r="BO10" t="s">
        <v>324</v>
      </c>
      <c r="BP10" t="s">
        <v>324</v>
      </c>
      <c r="BQ10" t="s">
        <v>324</v>
      </c>
      <c r="BR10" t="s">
        <v>324</v>
      </c>
      <c r="BS10">
        <v>0</v>
      </c>
      <c r="BT10" t="s">
        <v>324</v>
      </c>
      <c r="BU10" t="s">
        <v>324</v>
      </c>
      <c r="BV10" t="s">
        <v>324</v>
      </c>
      <c r="BW10" t="s">
        <v>324</v>
      </c>
      <c r="BX10">
        <v>0</v>
      </c>
      <c r="BY10" t="s">
        <v>324</v>
      </c>
      <c r="BZ10" t="s">
        <v>324</v>
      </c>
      <c r="CA10" t="s">
        <v>324</v>
      </c>
      <c r="CB10" t="s">
        <v>324</v>
      </c>
      <c r="CC10">
        <v>0</v>
      </c>
      <c r="CD10" t="s">
        <v>324</v>
      </c>
      <c r="CE10" t="s">
        <v>324</v>
      </c>
      <c r="CF10" t="s">
        <v>324</v>
      </c>
      <c r="CG10" t="s">
        <v>324</v>
      </c>
      <c r="CH10">
        <v>0</v>
      </c>
      <c r="CI10" t="s">
        <v>324</v>
      </c>
      <c r="CJ10" t="s">
        <v>324</v>
      </c>
      <c r="CK10" t="s">
        <v>324</v>
      </c>
      <c r="CL10" t="s">
        <v>324</v>
      </c>
      <c r="CM10">
        <v>0</v>
      </c>
      <c r="CN10" t="s">
        <v>324</v>
      </c>
      <c r="CO10" t="s">
        <v>324</v>
      </c>
      <c r="CP10" t="s">
        <v>324</v>
      </c>
      <c r="CQ10" t="s">
        <v>324</v>
      </c>
      <c r="CR10">
        <v>0</v>
      </c>
      <c r="CS10" t="s">
        <v>324</v>
      </c>
      <c r="CT10" t="s">
        <v>324</v>
      </c>
      <c r="CU10" t="s">
        <v>324</v>
      </c>
      <c r="CV10" t="s">
        <v>324</v>
      </c>
      <c r="CW10">
        <v>0</v>
      </c>
      <c r="CX10">
        <v>0.56399999999999995</v>
      </c>
      <c r="CY10">
        <v>0</v>
      </c>
      <c r="CZ10">
        <v>0</v>
      </c>
      <c r="DA10">
        <v>0</v>
      </c>
      <c r="DB10">
        <v>0.56399999999999995</v>
      </c>
      <c r="DC10">
        <v>29</v>
      </c>
      <c r="DD10">
        <v>0</v>
      </c>
      <c r="DE10">
        <v>0</v>
      </c>
      <c r="DF10">
        <v>0</v>
      </c>
      <c r="DG10">
        <v>29</v>
      </c>
      <c r="DH10">
        <v>2.6059999999999999</v>
      </c>
      <c r="DI10">
        <v>0</v>
      </c>
      <c r="DJ10">
        <v>0</v>
      </c>
      <c r="DK10">
        <v>0</v>
      </c>
      <c r="DL10">
        <v>2.6059999999999999</v>
      </c>
    </row>
    <row r="11" spans="1:116" x14ac:dyDescent="0.45">
      <c r="A11">
        <v>2023</v>
      </c>
      <c r="B11" t="s">
        <v>86</v>
      </c>
      <c r="C11">
        <v>4327</v>
      </c>
      <c r="D11" t="s">
        <v>602</v>
      </c>
      <c r="E11" t="s">
        <v>601</v>
      </c>
      <c r="F11" t="s">
        <v>244</v>
      </c>
      <c r="G11">
        <v>0.01</v>
      </c>
      <c r="H11" t="s">
        <v>324</v>
      </c>
      <c r="I11" t="s">
        <v>324</v>
      </c>
      <c r="J11" t="s">
        <v>324</v>
      </c>
      <c r="K11">
        <v>0.01</v>
      </c>
      <c r="L11">
        <v>1</v>
      </c>
      <c r="M11" t="s">
        <v>324</v>
      </c>
      <c r="N11" t="s">
        <v>324</v>
      </c>
      <c r="O11" t="s">
        <v>324</v>
      </c>
      <c r="P11">
        <v>1</v>
      </c>
      <c r="Q11" t="s">
        <v>324</v>
      </c>
      <c r="R11" t="s">
        <v>324</v>
      </c>
      <c r="S11" t="s">
        <v>324</v>
      </c>
      <c r="T11" t="s">
        <v>324</v>
      </c>
      <c r="U11">
        <v>0</v>
      </c>
      <c r="V11" t="s">
        <v>324</v>
      </c>
      <c r="W11" t="s">
        <v>324</v>
      </c>
      <c r="X11" t="s">
        <v>324</v>
      </c>
      <c r="Y11" t="s">
        <v>324</v>
      </c>
      <c r="Z11">
        <v>0</v>
      </c>
      <c r="AA11" t="s">
        <v>324</v>
      </c>
      <c r="AB11" t="s">
        <v>324</v>
      </c>
      <c r="AC11" t="s">
        <v>324</v>
      </c>
      <c r="AD11" t="s">
        <v>324</v>
      </c>
      <c r="AE11">
        <v>0</v>
      </c>
      <c r="AF11" t="s">
        <v>324</v>
      </c>
      <c r="AG11" t="s">
        <v>324</v>
      </c>
      <c r="AH11" t="s">
        <v>324</v>
      </c>
      <c r="AI11" t="s">
        <v>324</v>
      </c>
      <c r="AJ11">
        <v>0</v>
      </c>
      <c r="AK11" t="s">
        <v>324</v>
      </c>
      <c r="AL11" t="s">
        <v>324</v>
      </c>
      <c r="AM11" t="s">
        <v>324</v>
      </c>
      <c r="AN11" t="s">
        <v>324</v>
      </c>
      <c r="AO11">
        <v>0</v>
      </c>
      <c r="AP11" t="s">
        <v>324</v>
      </c>
      <c r="AQ11" t="s">
        <v>324</v>
      </c>
      <c r="AR11" t="s">
        <v>324</v>
      </c>
      <c r="AS11" t="s">
        <v>324</v>
      </c>
      <c r="AT11">
        <v>0</v>
      </c>
      <c r="AU11" t="s">
        <v>324</v>
      </c>
      <c r="AV11" t="s">
        <v>324</v>
      </c>
      <c r="AW11" t="s">
        <v>324</v>
      </c>
      <c r="AX11" t="s">
        <v>324</v>
      </c>
      <c r="AY11">
        <v>0</v>
      </c>
      <c r="AZ11" t="s">
        <v>324</v>
      </c>
      <c r="BA11" t="s">
        <v>324</v>
      </c>
      <c r="BB11" t="s">
        <v>324</v>
      </c>
      <c r="BC11" t="s">
        <v>324</v>
      </c>
      <c r="BD11">
        <v>0</v>
      </c>
      <c r="BE11" t="s">
        <v>324</v>
      </c>
      <c r="BF11" t="s">
        <v>324</v>
      </c>
      <c r="BG11" t="s">
        <v>324</v>
      </c>
      <c r="BH11" t="s">
        <v>324</v>
      </c>
      <c r="BI11">
        <v>0</v>
      </c>
      <c r="BJ11" t="s">
        <v>324</v>
      </c>
      <c r="BK11" t="s">
        <v>324</v>
      </c>
      <c r="BL11" t="s">
        <v>324</v>
      </c>
      <c r="BM11" t="s">
        <v>324</v>
      </c>
      <c r="BN11">
        <v>0</v>
      </c>
      <c r="BO11" t="s">
        <v>324</v>
      </c>
      <c r="BP11" t="s">
        <v>324</v>
      </c>
      <c r="BQ11" t="s">
        <v>324</v>
      </c>
      <c r="BR11" t="s">
        <v>324</v>
      </c>
      <c r="BS11">
        <v>0</v>
      </c>
      <c r="BT11" t="s">
        <v>324</v>
      </c>
      <c r="BU11" t="s">
        <v>324</v>
      </c>
      <c r="BV11" t="s">
        <v>324</v>
      </c>
      <c r="BW11" t="s">
        <v>324</v>
      </c>
      <c r="BX11">
        <v>0</v>
      </c>
      <c r="BY11" t="s">
        <v>324</v>
      </c>
      <c r="BZ11" t="s">
        <v>324</v>
      </c>
      <c r="CA11" t="s">
        <v>324</v>
      </c>
      <c r="CB11" t="s">
        <v>324</v>
      </c>
      <c r="CC11">
        <v>0</v>
      </c>
      <c r="CD11" t="s">
        <v>324</v>
      </c>
      <c r="CE11" t="s">
        <v>324</v>
      </c>
      <c r="CF11" t="s">
        <v>324</v>
      </c>
      <c r="CG11" t="s">
        <v>324</v>
      </c>
      <c r="CH11">
        <v>0</v>
      </c>
      <c r="CI11" t="s">
        <v>324</v>
      </c>
      <c r="CJ11" t="s">
        <v>324</v>
      </c>
      <c r="CK11" t="s">
        <v>324</v>
      </c>
      <c r="CL11" t="s">
        <v>324</v>
      </c>
      <c r="CM11">
        <v>0</v>
      </c>
      <c r="CN11" t="s">
        <v>324</v>
      </c>
      <c r="CO11" t="s">
        <v>324</v>
      </c>
      <c r="CP11" t="s">
        <v>324</v>
      </c>
      <c r="CQ11" t="s">
        <v>324</v>
      </c>
      <c r="CR11">
        <v>0</v>
      </c>
      <c r="CS11" t="s">
        <v>324</v>
      </c>
      <c r="CT11" t="s">
        <v>324</v>
      </c>
      <c r="CU11" t="s">
        <v>324</v>
      </c>
      <c r="CV11" t="s">
        <v>324</v>
      </c>
      <c r="CW11">
        <v>0</v>
      </c>
      <c r="CX11">
        <v>0.01</v>
      </c>
      <c r="CY11">
        <v>0</v>
      </c>
      <c r="CZ11">
        <v>0</v>
      </c>
      <c r="DA11">
        <v>0</v>
      </c>
      <c r="DB11">
        <v>0.01</v>
      </c>
      <c r="DC11">
        <v>1</v>
      </c>
      <c r="DD11">
        <v>0</v>
      </c>
      <c r="DE11">
        <v>0</v>
      </c>
      <c r="DF11">
        <v>0</v>
      </c>
      <c r="DG11">
        <v>1</v>
      </c>
      <c r="DH11">
        <v>0</v>
      </c>
      <c r="DI11">
        <v>0</v>
      </c>
      <c r="DJ11">
        <v>0</v>
      </c>
      <c r="DK11">
        <v>0</v>
      </c>
      <c r="DL11">
        <v>0</v>
      </c>
    </row>
    <row r="12" spans="1:116" x14ac:dyDescent="0.45">
      <c r="A12">
        <v>2023</v>
      </c>
      <c r="B12" t="s">
        <v>86</v>
      </c>
      <c r="C12">
        <v>4430</v>
      </c>
      <c r="D12" t="s">
        <v>603</v>
      </c>
      <c r="E12" t="s">
        <v>601</v>
      </c>
      <c r="F12" t="s">
        <v>244</v>
      </c>
      <c r="G12">
        <v>6.8000000000000005E-2</v>
      </c>
      <c r="H12" t="s">
        <v>324</v>
      </c>
      <c r="I12" t="s">
        <v>324</v>
      </c>
      <c r="J12" t="s">
        <v>324</v>
      </c>
      <c r="K12">
        <v>6.8000000000000005E-2</v>
      </c>
      <c r="L12">
        <v>10</v>
      </c>
      <c r="M12" t="s">
        <v>324</v>
      </c>
      <c r="N12" t="s">
        <v>324</v>
      </c>
      <c r="O12" t="s">
        <v>324</v>
      </c>
      <c r="P12">
        <v>10</v>
      </c>
      <c r="Q12">
        <v>18.334</v>
      </c>
      <c r="R12" t="s">
        <v>324</v>
      </c>
      <c r="S12" t="s">
        <v>324</v>
      </c>
      <c r="T12" t="s">
        <v>324</v>
      </c>
      <c r="U12">
        <v>18.334</v>
      </c>
      <c r="V12" t="s">
        <v>324</v>
      </c>
      <c r="W12" t="s">
        <v>324</v>
      </c>
      <c r="X12" t="s">
        <v>324</v>
      </c>
      <c r="Y12" t="s">
        <v>324</v>
      </c>
      <c r="Z12">
        <v>0</v>
      </c>
      <c r="AA12" t="s">
        <v>324</v>
      </c>
      <c r="AB12" t="s">
        <v>324</v>
      </c>
      <c r="AC12" t="s">
        <v>324</v>
      </c>
      <c r="AD12" t="s">
        <v>324</v>
      </c>
      <c r="AE12">
        <v>0</v>
      </c>
      <c r="AF12" t="s">
        <v>324</v>
      </c>
      <c r="AG12" t="s">
        <v>324</v>
      </c>
      <c r="AH12" t="s">
        <v>324</v>
      </c>
      <c r="AI12" t="s">
        <v>324</v>
      </c>
      <c r="AJ12">
        <v>0</v>
      </c>
      <c r="AK12" t="s">
        <v>324</v>
      </c>
      <c r="AL12" t="s">
        <v>324</v>
      </c>
      <c r="AM12" t="s">
        <v>324</v>
      </c>
      <c r="AN12" t="s">
        <v>324</v>
      </c>
      <c r="AO12">
        <v>0</v>
      </c>
      <c r="AP12" t="s">
        <v>324</v>
      </c>
      <c r="AQ12" t="s">
        <v>324</v>
      </c>
      <c r="AR12" t="s">
        <v>324</v>
      </c>
      <c r="AS12" t="s">
        <v>324</v>
      </c>
      <c r="AT12">
        <v>0</v>
      </c>
      <c r="AU12" t="s">
        <v>324</v>
      </c>
      <c r="AV12" t="s">
        <v>324</v>
      </c>
      <c r="AW12" t="s">
        <v>324</v>
      </c>
      <c r="AX12" t="s">
        <v>324</v>
      </c>
      <c r="AY12">
        <v>0</v>
      </c>
      <c r="AZ12" t="s">
        <v>324</v>
      </c>
      <c r="BA12" t="s">
        <v>324</v>
      </c>
      <c r="BB12" t="s">
        <v>324</v>
      </c>
      <c r="BC12" t="s">
        <v>324</v>
      </c>
      <c r="BD12">
        <v>0</v>
      </c>
      <c r="BE12" t="s">
        <v>324</v>
      </c>
      <c r="BF12" t="s">
        <v>324</v>
      </c>
      <c r="BG12" t="s">
        <v>324</v>
      </c>
      <c r="BH12" t="s">
        <v>324</v>
      </c>
      <c r="BI12">
        <v>0</v>
      </c>
      <c r="BJ12" t="s">
        <v>324</v>
      </c>
      <c r="BK12" t="s">
        <v>324</v>
      </c>
      <c r="BL12" t="s">
        <v>324</v>
      </c>
      <c r="BM12" t="s">
        <v>324</v>
      </c>
      <c r="BN12">
        <v>0</v>
      </c>
      <c r="BO12" t="s">
        <v>324</v>
      </c>
      <c r="BP12" t="s">
        <v>324</v>
      </c>
      <c r="BQ12" t="s">
        <v>324</v>
      </c>
      <c r="BR12" t="s">
        <v>324</v>
      </c>
      <c r="BS12">
        <v>0</v>
      </c>
      <c r="BT12" t="s">
        <v>324</v>
      </c>
      <c r="BU12" t="s">
        <v>324</v>
      </c>
      <c r="BV12" t="s">
        <v>324</v>
      </c>
      <c r="BW12" t="s">
        <v>324</v>
      </c>
      <c r="BX12">
        <v>0</v>
      </c>
      <c r="BY12" t="s">
        <v>324</v>
      </c>
      <c r="BZ12" t="s">
        <v>324</v>
      </c>
      <c r="CA12" t="s">
        <v>324</v>
      </c>
      <c r="CB12" t="s">
        <v>324</v>
      </c>
      <c r="CC12">
        <v>0</v>
      </c>
      <c r="CD12" t="s">
        <v>324</v>
      </c>
      <c r="CE12" t="s">
        <v>324</v>
      </c>
      <c r="CF12" t="s">
        <v>324</v>
      </c>
      <c r="CG12" t="s">
        <v>324</v>
      </c>
      <c r="CH12">
        <v>0</v>
      </c>
      <c r="CI12" t="s">
        <v>324</v>
      </c>
      <c r="CJ12" t="s">
        <v>324</v>
      </c>
      <c r="CK12" t="s">
        <v>324</v>
      </c>
      <c r="CL12" t="s">
        <v>324</v>
      </c>
      <c r="CM12">
        <v>0</v>
      </c>
      <c r="CN12" t="s">
        <v>324</v>
      </c>
      <c r="CO12" t="s">
        <v>324</v>
      </c>
      <c r="CP12" t="s">
        <v>324</v>
      </c>
      <c r="CQ12" t="s">
        <v>324</v>
      </c>
      <c r="CR12">
        <v>0</v>
      </c>
      <c r="CS12" t="s">
        <v>324</v>
      </c>
      <c r="CT12" t="s">
        <v>324</v>
      </c>
      <c r="CU12" t="s">
        <v>324</v>
      </c>
      <c r="CV12" t="s">
        <v>324</v>
      </c>
      <c r="CW12">
        <v>0</v>
      </c>
      <c r="CX12">
        <v>6.8000000000000005E-2</v>
      </c>
      <c r="CY12">
        <v>0</v>
      </c>
      <c r="CZ12">
        <v>0</v>
      </c>
      <c r="DA12">
        <v>0</v>
      </c>
      <c r="DB12">
        <v>6.8000000000000005E-2</v>
      </c>
      <c r="DC12">
        <v>10</v>
      </c>
      <c r="DD12">
        <v>0</v>
      </c>
      <c r="DE12">
        <v>0</v>
      </c>
      <c r="DF12">
        <v>0</v>
      </c>
      <c r="DG12">
        <v>10</v>
      </c>
      <c r="DH12">
        <v>18.334</v>
      </c>
      <c r="DI12">
        <v>0</v>
      </c>
      <c r="DJ12">
        <v>0</v>
      </c>
      <c r="DK12">
        <v>0</v>
      </c>
      <c r="DL12">
        <v>18.334</v>
      </c>
    </row>
    <row r="13" spans="1:116" x14ac:dyDescent="0.45">
      <c r="A13">
        <v>2023</v>
      </c>
      <c r="B13" t="s">
        <v>86</v>
      </c>
      <c r="C13">
        <v>6491</v>
      </c>
      <c r="D13" t="s">
        <v>604</v>
      </c>
      <c r="E13" t="s">
        <v>601</v>
      </c>
      <c r="F13" t="s">
        <v>244</v>
      </c>
      <c r="G13">
        <v>0.26</v>
      </c>
      <c r="H13">
        <v>0.6</v>
      </c>
      <c r="I13" t="s">
        <v>324</v>
      </c>
      <c r="J13" t="s">
        <v>324</v>
      </c>
      <c r="K13">
        <v>0.86</v>
      </c>
      <c r="L13">
        <v>26</v>
      </c>
      <c r="M13">
        <v>6</v>
      </c>
      <c r="N13" t="s">
        <v>324</v>
      </c>
      <c r="O13" t="s">
        <v>324</v>
      </c>
      <c r="P13">
        <v>32</v>
      </c>
      <c r="Q13" t="s">
        <v>324</v>
      </c>
      <c r="R13" t="s">
        <v>324</v>
      </c>
      <c r="S13" t="s">
        <v>324</v>
      </c>
      <c r="T13" t="s">
        <v>324</v>
      </c>
      <c r="U13">
        <v>0</v>
      </c>
      <c r="V13" t="s">
        <v>324</v>
      </c>
      <c r="W13" t="s">
        <v>324</v>
      </c>
      <c r="X13" t="s">
        <v>324</v>
      </c>
      <c r="Y13" t="s">
        <v>324</v>
      </c>
      <c r="Z13">
        <v>0</v>
      </c>
      <c r="AA13" t="s">
        <v>324</v>
      </c>
      <c r="AB13" t="s">
        <v>324</v>
      </c>
      <c r="AC13" t="s">
        <v>324</v>
      </c>
      <c r="AD13" t="s">
        <v>324</v>
      </c>
      <c r="AE13">
        <v>0</v>
      </c>
      <c r="AF13" t="s">
        <v>324</v>
      </c>
      <c r="AG13" t="s">
        <v>324</v>
      </c>
      <c r="AH13" t="s">
        <v>324</v>
      </c>
      <c r="AI13" t="s">
        <v>324</v>
      </c>
      <c r="AJ13">
        <v>0</v>
      </c>
      <c r="AK13" t="s">
        <v>324</v>
      </c>
      <c r="AL13" t="s">
        <v>324</v>
      </c>
      <c r="AM13" t="s">
        <v>324</v>
      </c>
      <c r="AN13" t="s">
        <v>324</v>
      </c>
      <c r="AO13">
        <v>0</v>
      </c>
      <c r="AP13" t="s">
        <v>324</v>
      </c>
      <c r="AQ13" t="s">
        <v>324</v>
      </c>
      <c r="AR13" t="s">
        <v>324</v>
      </c>
      <c r="AS13" t="s">
        <v>324</v>
      </c>
      <c r="AT13">
        <v>0</v>
      </c>
      <c r="AU13" t="s">
        <v>324</v>
      </c>
      <c r="AV13" t="s">
        <v>324</v>
      </c>
      <c r="AW13" t="s">
        <v>324</v>
      </c>
      <c r="AX13" t="s">
        <v>324</v>
      </c>
      <c r="AY13">
        <v>0</v>
      </c>
      <c r="AZ13" t="s">
        <v>324</v>
      </c>
      <c r="BA13" t="s">
        <v>324</v>
      </c>
      <c r="BB13" t="s">
        <v>324</v>
      </c>
      <c r="BC13" t="s">
        <v>324</v>
      </c>
      <c r="BD13">
        <v>0</v>
      </c>
      <c r="BE13" t="s">
        <v>324</v>
      </c>
      <c r="BF13" t="s">
        <v>324</v>
      </c>
      <c r="BG13" t="s">
        <v>324</v>
      </c>
      <c r="BH13" t="s">
        <v>324</v>
      </c>
      <c r="BI13">
        <v>0</v>
      </c>
      <c r="BJ13" t="s">
        <v>324</v>
      </c>
      <c r="BK13" t="s">
        <v>324</v>
      </c>
      <c r="BL13" t="s">
        <v>324</v>
      </c>
      <c r="BM13" t="s">
        <v>324</v>
      </c>
      <c r="BN13">
        <v>0</v>
      </c>
      <c r="BO13" t="s">
        <v>324</v>
      </c>
      <c r="BP13" t="s">
        <v>324</v>
      </c>
      <c r="BQ13" t="s">
        <v>324</v>
      </c>
      <c r="BR13" t="s">
        <v>324</v>
      </c>
      <c r="BS13">
        <v>0</v>
      </c>
      <c r="BT13" t="s">
        <v>324</v>
      </c>
      <c r="BU13" t="s">
        <v>324</v>
      </c>
      <c r="BV13" t="s">
        <v>324</v>
      </c>
      <c r="BW13" t="s">
        <v>324</v>
      </c>
      <c r="BX13">
        <v>0</v>
      </c>
      <c r="BY13" t="s">
        <v>324</v>
      </c>
      <c r="BZ13" t="s">
        <v>324</v>
      </c>
      <c r="CA13" t="s">
        <v>324</v>
      </c>
      <c r="CB13" t="s">
        <v>324</v>
      </c>
      <c r="CC13">
        <v>0</v>
      </c>
      <c r="CD13" t="s">
        <v>324</v>
      </c>
      <c r="CE13" t="s">
        <v>324</v>
      </c>
      <c r="CF13" t="s">
        <v>324</v>
      </c>
      <c r="CG13" t="s">
        <v>324</v>
      </c>
      <c r="CH13">
        <v>0</v>
      </c>
      <c r="CI13" t="s">
        <v>324</v>
      </c>
      <c r="CJ13" t="s">
        <v>324</v>
      </c>
      <c r="CK13" t="s">
        <v>324</v>
      </c>
      <c r="CL13" t="s">
        <v>324</v>
      </c>
      <c r="CM13">
        <v>0</v>
      </c>
      <c r="CN13" t="s">
        <v>324</v>
      </c>
      <c r="CO13" t="s">
        <v>324</v>
      </c>
      <c r="CP13" t="s">
        <v>324</v>
      </c>
      <c r="CQ13" t="s">
        <v>324</v>
      </c>
      <c r="CR13">
        <v>0</v>
      </c>
      <c r="CS13" t="s">
        <v>324</v>
      </c>
      <c r="CT13" t="s">
        <v>324</v>
      </c>
      <c r="CU13" t="s">
        <v>324</v>
      </c>
      <c r="CV13" t="s">
        <v>324</v>
      </c>
      <c r="CW13">
        <v>0</v>
      </c>
      <c r="CX13">
        <v>0.26</v>
      </c>
      <c r="CY13">
        <v>0.6</v>
      </c>
      <c r="CZ13">
        <v>0</v>
      </c>
      <c r="DA13">
        <v>0</v>
      </c>
      <c r="DB13">
        <v>0.86</v>
      </c>
      <c r="DC13">
        <v>26</v>
      </c>
      <c r="DD13">
        <v>6</v>
      </c>
      <c r="DE13">
        <v>0</v>
      </c>
      <c r="DF13">
        <v>0</v>
      </c>
      <c r="DG13">
        <v>32</v>
      </c>
      <c r="DH13">
        <v>0</v>
      </c>
      <c r="DI13">
        <v>0</v>
      </c>
      <c r="DJ13">
        <v>0</v>
      </c>
      <c r="DK13">
        <v>0</v>
      </c>
      <c r="DL13">
        <v>0</v>
      </c>
    </row>
    <row r="14" spans="1:116" x14ac:dyDescent="0.45">
      <c r="A14">
        <v>2023</v>
      </c>
      <c r="B14" t="s">
        <v>86</v>
      </c>
      <c r="C14">
        <v>17646</v>
      </c>
      <c r="D14" t="s">
        <v>605</v>
      </c>
      <c r="E14" t="s">
        <v>601</v>
      </c>
      <c r="F14" t="s">
        <v>244</v>
      </c>
      <c r="G14">
        <v>1E-3</v>
      </c>
      <c r="H14" t="s">
        <v>324</v>
      </c>
      <c r="I14" t="s">
        <v>324</v>
      </c>
      <c r="J14" t="s">
        <v>324</v>
      </c>
      <c r="K14">
        <v>1E-3</v>
      </c>
      <c r="L14">
        <v>2</v>
      </c>
      <c r="M14" t="s">
        <v>324</v>
      </c>
      <c r="N14" t="s">
        <v>324</v>
      </c>
      <c r="O14" t="s">
        <v>324</v>
      </c>
      <c r="P14">
        <v>2</v>
      </c>
      <c r="Q14" t="s">
        <v>324</v>
      </c>
      <c r="R14" t="s">
        <v>324</v>
      </c>
      <c r="S14" t="s">
        <v>324</v>
      </c>
      <c r="T14" t="s">
        <v>324</v>
      </c>
      <c r="U14">
        <v>0</v>
      </c>
      <c r="V14" t="s">
        <v>324</v>
      </c>
      <c r="W14" t="s">
        <v>324</v>
      </c>
      <c r="X14" t="s">
        <v>324</v>
      </c>
      <c r="Y14" t="s">
        <v>324</v>
      </c>
      <c r="Z14">
        <v>0</v>
      </c>
      <c r="AA14" t="s">
        <v>324</v>
      </c>
      <c r="AB14" t="s">
        <v>324</v>
      </c>
      <c r="AC14" t="s">
        <v>324</v>
      </c>
      <c r="AD14" t="s">
        <v>324</v>
      </c>
      <c r="AE14">
        <v>0</v>
      </c>
      <c r="AF14" t="s">
        <v>324</v>
      </c>
      <c r="AG14" t="s">
        <v>324</v>
      </c>
      <c r="AH14" t="s">
        <v>324</v>
      </c>
      <c r="AI14" t="s">
        <v>324</v>
      </c>
      <c r="AJ14">
        <v>0</v>
      </c>
      <c r="AK14" t="s">
        <v>324</v>
      </c>
      <c r="AL14" t="s">
        <v>324</v>
      </c>
      <c r="AM14" t="s">
        <v>324</v>
      </c>
      <c r="AN14" t="s">
        <v>324</v>
      </c>
      <c r="AO14">
        <v>0</v>
      </c>
      <c r="AP14" t="s">
        <v>324</v>
      </c>
      <c r="AQ14" t="s">
        <v>324</v>
      </c>
      <c r="AR14" t="s">
        <v>324</v>
      </c>
      <c r="AS14" t="s">
        <v>324</v>
      </c>
      <c r="AT14">
        <v>0</v>
      </c>
      <c r="AU14" t="s">
        <v>324</v>
      </c>
      <c r="AV14" t="s">
        <v>324</v>
      </c>
      <c r="AW14" t="s">
        <v>324</v>
      </c>
      <c r="AX14" t="s">
        <v>324</v>
      </c>
      <c r="AY14">
        <v>0</v>
      </c>
      <c r="AZ14" t="s">
        <v>324</v>
      </c>
      <c r="BA14" t="s">
        <v>324</v>
      </c>
      <c r="BB14" t="s">
        <v>324</v>
      </c>
      <c r="BC14" t="s">
        <v>324</v>
      </c>
      <c r="BD14">
        <v>0</v>
      </c>
      <c r="BE14" t="s">
        <v>324</v>
      </c>
      <c r="BF14" t="s">
        <v>324</v>
      </c>
      <c r="BG14" t="s">
        <v>324</v>
      </c>
      <c r="BH14" t="s">
        <v>324</v>
      </c>
      <c r="BI14">
        <v>0</v>
      </c>
      <c r="BJ14" t="s">
        <v>324</v>
      </c>
      <c r="BK14" t="s">
        <v>324</v>
      </c>
      <c r="BL14" t="s">
        <v>324</v>
      </c>
      <c r="BM14" t="s">
        <v>324</v>
      </c>
      <c r="BN14">
        <v>0</v>
      </c>
      <c r="BO14" t="s">
        <v>324</v>
      </c>
      <c r="BP14" t="s">
        <v>324</v>
      </c>
      <c r="BQ14" t="s">
        <v>324</v>
      </c>
      <c r="BR14" t="s">
        <v>324</v>
      </c>
      <c r="BS14">
        <v>0</v>
      </c>
      <c r="BT14">
        <v>1E-3</v>
      </c>
      <c r="BU14" t="s">
        <v>324</v>
      </c>
      <c r="BV14" t="s">
        <v>324</v>
      </c>
      <c r="BW14" t="s">
        <v>324</v>
      </c>
      <c r="BX14">
        <v>1E-3</v>
      </c>
      <c r="BY14">
        <v>1</v>
      </c>
      <c r="BZ14" t="s">
        <v>324</v>
      </c>
      <c r="CA14" t="s">
        <v>324</v>
      </c>
      <c r="CB14" t="s">
        <v>324</v>
      </c>
      <c r="CC14">
        <v>1</v>
      </c>
      <c r="CD14" t="s">
        <v>324</v>
      </c>
      <c r="CE14" t="s">
        <v>324</v>
      </c>
      <c r="CF14" t="s">
        <v>324</v>
      </c>
      <c r="CG14" t="s">
        <v>324</v>
      </c>
      <c r="CH14">
        <v>0</v>
      </c>
      <c r="CI14" t="s">
        <v>324</v>
      </c>
      <c r="CJ14" t="s">
        <v>324</v>
      </c>
      <c r="CK14" t="s">
        <v>324</v>
      </c>
      <c r="CL14" t="s">
        <v>324</v>
      </c>
      <c r="CM14">
        <v>0</v>
      </c>
      <c r="CN14" t="s">
        <v>324</v>
      </c>
      <c r="CO14" t="s">
        <v>324</v>
      </c>
      <c r="CP14" t="s">
        <v>324</v>
      </c>
      <c r="CQ14" t="s">
        <v>324</v>
      </c>
      <c r="CR14">
        <v>0</v>
      </c>
      <c r="CS14" t="s">
        <v>324</v>
      </c>
      <c r="CT14" t="s">
        <v>324</v>
      </c>
      <c r="CU14" t="s">
        <v>324</v>
      </c>
      <c r="CV14" t="s">
        <v>324</v>
      </c>
      <c r="CW14">
        <v>0</v>
      </c>
      <c r="CX14">
        <v>2E-3</v>
      </c>
      <c r="CY14">
        <v>0</v>
      </c>
      <c r="CZ14">
        <v>0</v>
      </c>
      <c r="DA14">
        <v>0</v>
      </c>
      <c r="DB14">
        <v>2E-3</v>
      </c>
      <c r="DC14">
        <v>3</v>
      </c>
      <c r="DD14">
        <v>0</v>
      </c>
      <c r="DE14">
        <v>0</v>
      </c>
      <c r="DF14">
        <v>0</v>
      </c>
      <c r="DG14">
        <v>3</v>
      </c>
      <c r="DH14">
        <v>0</v>
      </c>
      <c r="DI14">
        <v>0</v>
      </c>
      <c r="DJ14">
        <v>0</v>
      </c>
      <c r="DK14">
        <v>0</v>
      </c>
      <c r="DL14">
        <v>0</v>
      </c>
    </row>
    <row r="15" spans="1:116" x14ac:dyDescent="0.45">
      <c r="A15">
        <v>2023</v>
      </c>
      <c r="B15" t="s">
        <v>86</v>
      </c>
      <c r="C15">
        <v>99999</v>
      </c>
      <c r="D15" t="s">
        <v>599</v>
      </c>
      <c r="E15" t="s">
        <v>601</v>
      </c>
      <c r="G15">
        <v>-9.1999999999999998E-2</v>
      </c>
      <c r="H15" t="s">
        <v>324</v>
      </c>
      <c r="I15" t="s">
        <v>324</v>
      </c>
      <c r="J15" t="s">
        <v>324</v>
      </c>
      <c r="K15">
        <v>-9.1999999999999998E-2</v>
      </c>
      <c r="L15" t="s">
        <v>324</v>
      </c>
      <c r="M15" t="s">
        <v>324</v>
      </c>
      <c r="N15" t="s">
        <v>324</v>
      </c>
      <c r="O15" t="s">
        <v>324</v>
      </c>
      <c r="P15" t="s">
        <v>324</v>
      </c>
      <c r="Q15" t="s">
        <v>324</v>
      </c>
      <c r="R15" t="s">
        <v>324</v>
      </c>
      <c r="S15" t="s">
        <v>324</v>
      </c>
      <c r="T15" t="s">
        <v>324</v>
      </c>
      <c r="U15" t="s">
        <v>324</v>
      </c>
      <c r="V15" t="s">
        <v>324</v>
      </c>
      <c r="W15" t="s">
        <v>324</v>
      </c>
      <c r="X15" t="s">
        <v>324</v>
      </c>
      <c r="Y15" t="s">
        <v>324</v>
      </c>
      <c r="Z15" t="s">
        <v>324</v>
      </c>
      <c r="AA15" t="s">
        <v>324</v>
      </c>
      <c r="AB15" t="s">
        <v>324</v>
      </c>
      <c r="AC15" t="s">
        <v>324</v>
      </c>
      <c r="AD15" t="s">
        <v>324</v>
      </c>
      <c r="AE15" t="s">
        <v>324</v>
      </c>
      <c r="AF15" t="s">
        <v>324</v>
      </c>
      <c r="AG15" t="s">
        <v>324</v>
      </c>
      <c r="AH15" t="s">
        <v>324</v>
      </c>
      <c r="AI15" t="s">
        <v>324</v>
      </c>
      <c r="AJ15" t="s">
        <v>324</v>
      </c>
      <c r="AK15" t="s">
        <v>324</v>
      </c>
      <c r="AL15" t="s">
        <v>324</v>
      </c>
      <c r="AM15" t="s">
        <v>324</v>
      </c>
      <c r="AN15" t="s">
        <v>324</v>
      </c>
      <c r="AO15" t="s">
        <v>324</v>
      </c>
      <c r="AP15" t="s">
        <v>324</v>
      </c>
      <c r="AQ15" t="s">
        <v>324</v>
      </c>
      <c r="AR15" t="s">
        <v>324</v>
      </c>
      <c r="AS15" t="s">
        <v>324</v>
      </c>
      <c r="AT15" t="s">
        <v>324</v>
      </c>
      <c r="AU15" t="s">
        <v>324</v>
      </c>
      <c r="AV15" t="s">
        <v>324</v>
      </c>
      <c r="AW15" t="s">
        <v>324</v>
      </c>
      <c r="AX15" t="s">
        <v>324</v>
      </c>
      <c r="AY15" t="s">
        <v>324</v>
      </c>
      <c r="AZ15" t="s">
        <v>324</v>
      </c>
      <c r="BA15" t="s">
        <v>324</v>
      </c>
      <c r="BB15" t="s">
        <v>324</v>
      </c>
      <c r="BC15" t="s">
        <v>324</v>
      </c>
      <c r="BD15" t="s">
        <v>324</v>
      </c>
      <c r="BE15" t="s">
        <v>324</v>
      </c>
      <c r="BF15" t="s">
        <v>324</v>
      </c>
      <c r="BG15" t="s">
        <v>324</v>
      </c>
      <c r="BH15" t="s">
        <v>324</v>
      </c>
      <c r="BI15" t="s">
        <v>324</v>
      </c>
      <c r="BJ15" t="s">
        <v>324</v>
      </c>
      <c r="BK15" t="s">
        <v>324</v>
      </c>
      <c r="BL15" t="s">
        <v>324</v>
      </c>
      <c r="BM15" t="s">
        <v>324</v>
      </c>
      <c r="BN15" t="s">
        <v>324</v>
      </c>
      <c r="BO15" t="s">
        <v>324</v>
      </c>
      <c r="BP15" t="s">
        <v>324</v>
      </c>
      <c r="BQ15" t="s">
        <v>324</v>
      </c>
      <c r="BR15" t="s">
        <v>324</v>
      </c>
      <c r="BS15" t="s">
        <v>324</v>
      </c>
      <c r="BT15" t="s">
        <v>324</v>
      </c>
      <c r="BU15" t="s">
        <v>324</v>
      </c>
      <c r="BV15" t="s">
        <v>324</v>
      </c>
      <c r="BW15" t="s">
        <v>324</v>
      </c>
      <c r="BX15" t="s">
        <v>324</v>
      </c>
      <c r="BY15" t="s">
        <v>324</v>
      </c>
      <c r="BZ15" t="s">
        <v>324</v>
      </c>
      <c r="CA15" t="s">
        <v>324</v>
      </c>
      <c r="CB15" t="s">
        <v>324</v>
      </c>
      <c r="CC15" t="s">
        <v>324</v>
      </c>
      <c r="CD15" t="s">
        <v>324</v>
      </c>
      <c r="CE15" t="s">
        <v>324</v>
      </c>
      <c r="CF15" t="s">
        <v>324</v>
      </c>
      <c r="CG15" t="s">
        <v>324</v>
      </c>
      <c r="CH15" t="s">
        <v>324</v>
      </c>
      <c r="CI15" t="s">
        <v>324</v>
      </c>
      <c r="CJ15" t="s">
        <v>324</v>
      </c>
      <c r="CK15" t="s">
        <v>324</v>
      </c>
      <c r="CL15" t="s">
        <v>324</v>
      </c>
      <c r="CM15" t="s">
        <v>324</v>
      </c>
      <c r="CN15" t="s">
        <v>324</v>
      </c>
      <c r="CO15" t="s">
        <v>324</v>
      </c>
      <c r="CP15" t="s">
        <v>324</v>
      </c>
      <c r="CQ15" t="s">
        <v>324</v>
      </c>
      <c r="CR15" t="s">
        <v>324</v>
      </c>
      <c r="CS15" t="s">
        <v>324</v>
      </c>
      <c r="CT15" t="s">
        <v>324</v>
      </c>
      <c r="CU15" t="s">
        <v>324</v>
      </c>
      <c r="CV15" t="s">
        <v>324</v>
      </c>
      <c r="CW15" t="s">
        <v>324</v>
      </c>
      <c r="CX15">
        <v>-9.1999999999999998E-2</v>
      </c>
      <c r="CY15" t="s">
        <v>324</v>
      </c>
      <c r="CZ15" t="s">
        <v>324</v>
      </c>
      <c r="DA15" t="s">
        <v>324</v>
      </c>
      <c r="DB15">
        <v>-9.1999999999999998E-2</v>
      </c>
      <c r="DC15" t="s">
        <v>324</v>
      </c>
      <c r="DD15" t="s">
        <v>324</v>
      </c>
      <c r="DE15" t="s">
        <v>324</v>
      </c>
      <c r="DF15" t="s">
        <v>324</v>
      </c>
      <c r="DG15" t="s">
        <v>324</v>
      </c>
      <c r="DH15" t="s">
        <v>324</v>
      </c>
      <c r="DI15" t="s">
        <v>324</v>
      </c>
      <c r="DJ15" t="s">
        <v>324</v>
      </c>
      <c r="DK15" t="s">
        <v>324</v>
      </c>
      <c r="DL15" t="s">
        <v>324</v>
      </c>
    </row>
    <row r="16" spans="1:116" x14ac:dyDescent="0.45">
      <c r="A16">
        <v>2023</v>
      </c>
      <c r="B16" t="s">
        <v>94</v>
      </c>
      <c r="C16">
        <v>814</v>
      </c>
      <c r="D16" t="s">
        <v>330</v>
      </c>
      <c r="E16" t="s">
        <v>606</v>
      </c>
      <c r="F16" t="s">
        <v>247</v>
      </c>
      <c r="G16">
        <v>68.251000000000005</v>
      </c>
      <c r="H16">
        <v>63.518999999999998</v>
      </c>
      <c r="I16">
        <v>4.01</v>
      </c>
      <c r="J16" t="s">
        <v>324</v>
      </c>
      <c r="K16">
        <v>135.78</v>
      </c>
      <c r="L16">
        <v>6436</v>
      </c>
      <c r="M16">
        <v>258</v>
      </c>
      <c r="N16">
        <v>35</v>
      </c>
      <c r="O16" t="s">
        <v>324</v>
      </c>
      <c r="P16">
        <v>6729</v>
      </c>
      <c r="Q16" t="s">
        <v>324</v>
      </c>
      <c r="R16" t="s">
        <v>324</v>
      </c>
      <c r="S16" t="s">
        <v>324</v>
      </c>
      <c r="T16" t="s">
        <v>324</v>
      </c>
      <c r="U16">
        <v>0</v>
      </c>
      <c r="V16" t="s">
        <v>324</v>
      </c>
      <c r="W16" t="s">
        <v>324</v>
      </c>
      <c r="X16" t="s">
        <v>324</v>
      </c>
      <c r="Y16" t="s">
        <v>324</v>
      </c>
      <c r="Z16">
        <v>0</v>
      </c>
      <c r="AA16" t="s">
        <v>324</v>
      </c>
      <c r="AB16" t="s">
        <v>324</v>
      </c>
      <c r="AC16" t="s">
        <v>324</v>
      </c>
      <c r="AD16" t="s">
        <v>324</v>
      </c>
      <c r="AE16">
        <v>0</v>
      </c>
      <c r="AF16" t="s">
        <v>324</v>
      </c>
      <c r="AG16" t="s">
        <v>324</v>
      </c>
      <c r="AH16" t="s">
        <v>324</v>
      </c>
      <c r="AI16" t="s">
        <v>324</v>
      </c>
      <c r="AJ16">
        <v>0</v>
      </c>
      <c r="AK16" t="s">
        <v>324</v>
      </c>
      <c r="AL16" t="s">
        <v>324</v>
      </c>
      <c r="AM16" t="s">
        <v>324</v>
      </c>
      <c r="AN16" t="s">
        <v>324</v>
      </c>
      <c r="AO16">
        <v>0</v>
      </c>
      <c r="AP16" t="s">
        <v>324</v>
      </c>
      <c r="AQ16" t="s">
        <v>324</v>
      </c>
      <c r="AR16" t="s">
        <v>324</v>
      </c>
      <c r="AS16" t="s">
        <v>324</v>
      </c>
      <c r="AT16">
        <v>0</v>
      </c>
      <c r="AU16" t="s">
        <v>324</v>
      </c>
      <c r="AV16" t="s">
        <v>324</v>
      </c>
      <c r="AW16" t="s">
        <v>324</v>
      </c>
      <c r="AX16" t="s">
        <v>324</v>
      </c>
      <c r="AY16">
        <v>0</v>
      </c>
      <c r="AZ16" t="s">
        <v>324</v>
      </c>
      <c r="BA16" t="s">
        <v>324</v>
      </c>
      <c r="BB16" t="s">
        <v>324</v>
      </c>
      <c r="BC16" t="s">
        <v>324</v>
      </c>
      <c r="BD16">
        <v>0</v>
      </c>
      <c r="BE16" t="s">
        <v>324</v>
      </c>
      <c r="BF16" t="s">
        <v>324</v>
      </c>
      <c r="BG16" t="s">
        <v>324</v>
      </c>
      <c r="BH16" t="s">
        <v>324</v>
      </c>
      <c r="BI16">
        <v>0</v>
      </c>
      <c r="BJ16" t="s">
        <v>324</v>
      </c>
      <c r="BK16" t="s">
        <v>324</v>
      </c>
      <c r="BL16" t="s">
        <v>324</v>
      </c>
      <c r="BM16" t="s">
        <v>324</v>
      </c>
      <c r="BN16">
        <v>0</v>
      </c>
      <c r="BO16" t="s">
        <v>324</v>
      </c>
      <c r="BP16" t="s">
        <v>324</v>
      </c>
      <c r="BQ16" t="s">
        <v>324</v>
      </c>
      <c r="BR16" t="s">
        <v>324</v>
      </c>
      <c r="BS16">
        <v>0</v>
      </c>
      <c r="BT16">
        <v>7.0000000000000001E-3</v>
      </c>
      <c r="BU16">
        <v>2E-3</v>
      </c>
      <c r="BV16">
        <v>6.0000000000000001E-3</v>
      </c>
      <c r="BW16" t="s">
        <v>324</v>
      </c>
      <c r="BX16">
        <v>1.4999999999999999E-2</v>
      </c>
      <c r="BY16">
        <v>1</v>
      </c>
      <c r="BZ16">
        <v>1</v>
      </c>
      <c r="CA16">
        <v>2</v>
      </c>
      <c r="CB16" t="s">
        <v>324</v>
      </c>
      <c r="CC16">
        <v>4</v>
      </c>
      <c r="CD16" t="s">
        <v>324</v>
      </c>
      <c r="CE16" t="s">
        <v>324</v>
      </c>
      <c r="CF16" t="s">
        <v>324</v>
      </c>
      <c r="CG16" t="s">
        <v>324</v>
      </c>
      <c r="CH16">
        <v>0</v>
      </c>
      <c r="CI16" t="s">
        <v>324</v>
      </c>
      <c r="CJ16" t="s">
        <v>324</v>
      </c>
      <c r="CK16" t="s">
        <v>324</v>
      </c>
      <c r="CL16" t="s">
        <v>324</v>
      </c>
      <c r="CM16">
        <v>0</v>
      </c>
      <c r="CN16" t="s">
        <v>324</v>
      </c>
      <c r="CO16" t="s">
        <v>324</v>
      </c>
      <c r="CP16" t="s">
        <v>324</v>
      </c>
      <c r="CQ16" t="s">
        <v>324</v>
      </c>
      <c r="CR16">
        <v>0</v>
      </c>
      <c r="CS16" t="s">
        <v>324</v>
      </c>
      <c r="CT16" t="s">
        <v>324</v>
      </c>
      <c r="CU16" t="s">
        <v>324</v>
      </c>
      <c r="CV16" t="s">
        <v>324</v>
      </c>
      <c r="CW16">
        <v>0</v>
      </c>
      <c r="CX16">
        <v>68.257999999999996</v>
      </c>
      <c r="CY16">
        <v>63.521000000000001</v>
      </c>
      <c r="CZ16">
        <v>4.016</v>
      </c>
      <c r="DA16">
        <v>0</v>
      </c>
      <c r="DB16">
        <v>135.79499999999999</v>
      </c>
      <c r="DC16">
        <v>6437</v>
      </c>
      <c r="DD16">
        <v>259</v>
      </c>
      <c r="DE16">
        <v>37</v>
      </c>
      <c r="DF16">
        <v>0</v>
      </c>
      <c r="DG16">
        <v>6733</v>
      </c>
      <c r="DH16">
        <v>0</v>
      </c>
      <c r="DI16">
        <v>0</v>
      </c>
      <c r="DJ16">
        <v>0</v>
      </c>
      <c r="DK16">
        <v>0</v>
      </c>
      <c r="DL16">
        <v>0</v>
      </c>
    </row>
    <row r="17" spans="1:116" x14ac:dyDescent="0.45">
      <c r="A17">
        <v>2023</v>
      </c>
      <c r="B17" t="s">
        <v>94</v>
      </c>
      <c r="C17">
        <v>817</v>
      </c>
      <c r="D17" t="s">
        <v>331</v>
      </c>
      <c r="E17" t="s">
        <v>607</v>
      </c>
      <c r="F17" t="s">
        <v>244</v>
      </c>
      <c r="G17">
        <v>10.888</v>
      </c>
      <c r="H17">
        <v>2.1139999999999999</v>
      </c>
      <c r="I17" t="s">
        <v>324</v>
      </c>
      <c r="J17" t="s">
        <v>324</v>
      </c>
      <c r="K17">
        <v>13.002000000000001</v>
      </c>
      <c r="L17">
        <v>907</v>
      </c>
      <c r="M17">
        <v>16</v>
      </c>
      <c r="N17" t="s">
        <v>324</v>
      </c>
      <c r="O17" t="s">
        <v>324</v>
      </c>
      <c r="P17">
        <v>923</v>
      </c>
      <c r="Q17">
        <v>6329.24</v>
      </c>
      <c r="R17">
        <v>2190.6</v>
      </c>
      <c r="S17" t="s">
        <v>324</v>
      </c>
      <c r="T17" t="s">
        <v>324</v>
      </c>
      <c r="U17">
        <v>8519.84</v>
      </c>
      <c r="V17" t="s">
        <v>324</v>
      </c>
      <c r="W17" t="s">
        <v>324</v>
      </c>
      <c r="X17" t="s">
        <v>324</v>
      </c>
      <c r="Y17" t="s">
        <v>324</v>
      </c>
      <c r="Z17">
        <v>0</v>
      </c>
      <c r="AA17" t="s">
        <v>324</v>
      </c>
      <c r="AB17" t="s">
        <v>324</v>
      </c>
      <c r="AC17" t="s">
        <v>324</v>
      </c>
      <c r="AD17" t="s">
        <v>324</v>
      </c>
      <c r="AE17">
        <v>0</v>
      </c>
      <c r="AF17" t="s">
        <v>324</v>
      </c>
      <c r="AG17" t="s">
        <v>324</v>
      </c>
      <c r="AH17" t="s">
        <v>324</v>
      </c>
      <c r="AI17" t="s">
        <v>324</v>
      </c>
      <c r="AJ17">
        <v>0</v>
      </c>
      <c r="AK17" t="s">
        <v>324</v>
      </c>
      <c r="AL17" t="s">
        <v>324</v>
      </c>
      <c r="AM17" t="s">
        <v>324</v>
      </c>
      <c r="AN17" t="s">
        <v>324</v>
      </c>
      <c r="AO17">
        <v>0</v>
      </c>
      <c r="AP17" t="s">
        <v>324</v>
      </c>
      <c r="AQ17" t="s">
        <v>324</v>
      </c>
      <c r="AR17" t="s">
        <v>324</v>
      </c>
      <c r="AS17" t="s">
        <v>324</v>
      </c>
      <c r="AT17">
        <v>0</v>
      </c>
      <c r="AU17" t="s">
        <v>324</v>
      </c>
      <c r="AV17" t="s">
        <v>324</v>
      </c>
      <c r="AW17" t="s">
        <v>324</v>
      </c>
      <c r="AX17" t="s">
        <v>324</v>
      </c>
      <c r="AY17">
        <v>0</v>
      </c>
      <c r="AZ17" t="s">
        <v>324</v>
      </c>
      <c r="BA17" t="s">
        <v>324</v>
      </c>
      <c r="BB17" t="s">
        <v>324</v>
      </c>
      <c r="BC17" t="s">
        <v>324</v>
      </c>
      <c r="BD17">
        <v>0</v>
      </c>
      <c r="BE17" t="s">
        <v>324</v>
      </c>
      <c r="BF17" t="s">
        <v>324</v>
      </c>
      <c r="BG17" t="s">
        <v>324</v>
      </c>
      <c r="BH17" t="s">
        <v>324</v>
      </c>
      <c r="BI17">
        <v>0</v>
      </c>
      <c r="BJ17" t="s">
        <v>324</v>
      </c>
      <c r="BK17" t="s">
        <v>324</v>
      </c>
      <c r="BL17" t="s">
        <v>324</v>
      </c>
      <c r="BM17" t="s">
        <v>324</v>
      </c>
      <c r="BN17">
        <v>0</v>
      </c>
      <c r="BO17" t="s">
        <v>324</v>
      </c>
      <c r="BP17" t="s">
        <v>324</v>
      </c>
      <c r="BQ17" t="s">
        <v>324</v>
      </c>
      <c r="BR17" t="s">
        <v>324</v>
      </c>
      <c r="BS17">
        <v>0</v>
      </c>
      <c r="BT17">
        <v>1E-3</v>
      </c>
      <c r="BU17" t="s">
        <v>324</v>
      </c>
      <c r="BV17" t="s">
        <v>324</v>
      </c>
      <c r="BW17" t="s">
        <v>324</v>
      </c>
      <c r="BX17">
        <v>1E-3</v>
      </c>
      <c r="BY17">
        <v>1</v>
      </c>
      <c r="BZ17" t="s">
        <v>324</v>
      </c>
      <c r="CA17" t="s">
        <v>324</v>
      </c>
      <c r="CB17" t="s">
        <v>324</v>
      </c>
      <c r="CC17">
        <v>1</v>
      </c>
      <c r="CD17">
        <v>0.19</v>
      </c>
      <c r="CE17" t="s">
        <v>324</v>
      </c>
      <c r="CF17" t="s">
        <v>324</v>
      </c>
      <c r="CG17" t="s">
        <v>324</v>
      </c>
      <c r="CH17">
        <v>0.19</v>
      </c>
      <c r="CI17" t="s">
        <v>324</v>
      </c>
      <c r="CJ17" t="s">
        <v>324</v>
      </c>
      <c r="CK17" t="s">
        <v>324</v>
      </c>
      <c r="CL17" t="s">
        <v>324</v>
      </c>
      <c r="CM17">
        <v>0</v>
      </c>
      <c r="CN17" t="s">
        <v>324</v>
      </c>
      <c r="CO17" t="s">
        <v>324</v>
      </c>
      <c r="CP17" t="s">
        <v>324</v>
      </c>
      <c r="CQ17" t="s">
        <v>324</v>
      </c>
      <c r="CR17">
        <v>0</v>
      </c>
      <c r="CS17" t="s">
        <v>324</v>
      </c>
      <c r="CT17" t="s">
        <v>324</v>
      </c>
      <c r="CU17" t="s">
        <v>324</v>
      </c>
      <c r="CV17" t="s">
        <v>324</v>
      </c>
      <c r="CW17">
        <v>0</v>
      </c>
      <c r="CX17">
        <v>10.888999999999999</v>
      </c>
      <c r="CY17">
        <v>2.1139999999999999</v>
      </c>
      <c r="CZ17">
        <v>0</v>
      </c>
      <c r="DA17">
        <v>0</v>
      </c>
      <c r="DB17">
        <v>13.003</v>
      </c>
      <c r="DC17">
        <v>908</v>
      </c>
      <c r="DD17">
        <v>16</v>
      </c>
      <c r="DE17">
        <v>0</v>
      </c>
      <c r="DF17">
        <v>0</v>
      </c>
      <c r="DG17">
        <v>924</v>
      </c>
      <c r="DH17">
        <v>6329.43</v>
      </c>
      <c r="DI17">
        <v>2190.6</v>
      </c>
      <c r="DJ17">
        <v>0</v>
      </c>
      <c r="DK17">
        <v>0</v>
      </c>
      <c r="DL17">
        <v>8520.0300000000007</v>
      </c>
    </row>
    <row r="18" spans="1:116" x14ac:dyDescent="0.45">
      <c r="A18">
        <v>2023</v>
      </c>
      <c r="B18" t="s">
        <v>94</v>
      </c>
      <c r="C18">
        <v>1586</v>
      </c>
      <c r="D18" t="s">
        <v>608</v>
      </c>
      <c r="E18" t="s">
        <v>607</v>
      </c>
      <c r="F18" t="s">
        <v>247</v>
      </c>
      <c r="G18">
        <v>8.1999999999999993</v>
      </c>
      <c r="H18">
        <v>3.9</v>
      </c>
      <c r="I18" t="s">
        <v>324</v>
      </c>
      <c r="J18" t="s">
        <v>324</v>
      </c>
      <c r="K18">
        <v>12.1</v>
      </c>
      <c r="L18">
        <v>337</v>
      </c>
      <c r="M18">
        <v>13</v>
      </c>
      <c r="N18" t="s">
        <v>324</v>
      </c>
      <c r="O18" t="s">
        <v>324</v>
      </c>
      <c r="P18">
        <v>350</v>
      </c>
      <c r="Q18" t="s">
        <v>324</v>
      </c>
      <c r="R18" t="s">
        <v>324</v>
      </c>
      <c r="S18" t="s">
        <v>324</v>
      </c>
      <c r="T18" t="s">
        <v>324</v>
      </c>
      <c r="U18">
        <v>0</v>
      </c>
      <c r="V18" t="s">
        <v>324</v>
      </c>
      <c r="W18" t="s">
        <v>324</v>
      </c>
      <c r="X18" t="s">
        <v>324</v>
      </c>
      <c r="Y18" t="s">
        <v>324</v>
      </c>
      <c r="Z18">
        <v>0</v>
      </c>
      <c r="AA18" t="s">
        <v>324</v>
      </c>
      <c r="AB18" t="s">
        <v>324</v>
      </c>
      <c r="AC18" t="s">
        <v>324</v>
      </c>
      <c r="AD18" t="s">
        <v>324</v>
      </c>
      <c r="AE18">
        <v>0</v>
      </c>
      <c r="AF18" t="s">
        <v>324</v>
      </c>
      <c r="AG18" t="s">
        <v>324</v>
      </c>
      <c r="AH18" t="s">
        <v>324</v>
      </c>
      <c r="AI18" t="s">
        <v>324</v>
      </c>
      <c r="AJ18">
        <v>0</v>
      </c>
      <c r="AK18" t="s">
        <v>324</v>
      </c>
      <c r="AL18" t="s">
        <v>324</v>
      </c>
      <c r="AM18" t="s">
        <v>324</v>
      </c>
      <c r="AN18" t="s">
        <v>324</v>
      </c>
      <c r="AO18">
        <v>0</v>
      </c>
      <c r="AP18" t="s">
        <v>324</v>
      </c>
      <c r="AQ18" t="s">
        <v>324</v>
      </c>
      <c r="AR18" t="s">
        <v>324</v>
      </c>
      <c r="AS18" t="s">
        <v>324</v>
      </c>
      <c r="AT18">
        <v>0</v>
      </c>
      <c r="AU18" t="s">
        <v>324</v>
      </c>
      <c r="AV18" t="s">
        <v>324</v>
      </c>
      <c r="AW18" t="s">
        <v>324</v>
      </c>
      <c r="AX18" t="s">
        <v>324</v>
      </c>
      <c r="AY18">
        <v>0</v>
      </c>
      <c r="AZ18" t="s">
        <v>324</v>
      </c>
      <c r="BA18" t="s">
        <v>324</v>
      </c>
      <c r="BB18" t="s">
        <v>324</v>
      </c>
      <c r="BC18" t="s">
        <v>324</v>
      </c>
      <c r="BD18">
        <v>0</v>
      </c>
      <c r="BE18" t="s">
        <v>324</v>
      </c>
      <c r="BF18" t="s">
        <v>324</v>
      </c>
      <c r="BG18" t="s">
        <v>324</v>
      </c>
      <c r="BH18" t="s">
        <v>324</v>
      </c>
      <c r="BI18">
        <v>0</v>
      </c>
      <c r="BJ18" t="s">
        <v>324</v>
      </c>
      <c r="BK18" t="s">
        <v>324</v>
      </c>
      <c r="BL18" t="s">
        <v>324</v>
      </c>
      <c r="BM18" t="s">
        <v>324</v>
      </c>
      <c r="BN18">
        <v>0</v>
      </c>
      <c r="BO18" t="s">
        <v>324</v>
      </c>
      <c r="BP18" t="s">
        <v>324</v>
      </c>
      <c r="BQ18" t="s">
        <v>324</v>
      </c>
      <c r="BR18" t="s">
        <v>324</v>
      </c>
      <c r="BS18">
        <v>0</v>
      </c>
      <c r="BT18" t="s">
        <v>324</v>
      </c>
      <c r="BU18" t="s">
        <v>324</v>
      </c>
      <c r="BV18" t="s">
        <v>324</v>
      </c>
      <c r="BW18" t="s">
        <v>324</v>
      </c>
      <c r="BX18">
        <v>0</v>
      </c>
      <c r="BY18" t="s">
        <v>324</v>
      </c>
      <c r="BZ18" t="s">
        <v>324</v>
      </c>
      <c r="CA18" t="s">
        <v>324</v>
      </c>
      <c r="CB18" t="s">
        <v>324</v>
      </c>
      <c r="CC18">
        <v>0</v>
      </c>
      <c r="CD18" t="s">
        <v>324</v>
      </c>
      <c r="CE18" t="s">
        <v>324</v>
      </c>
      <c r="CF18" t="s">
        <v>324</v>
      </c>
      <c r="CG18" t="s">
        <v>324</v>
      </c>
      <c r="CH18">
        <v>0</v>
      </c>
      <c r="CI18" t="s">
        <v>324</v>
      </c>
      <c r="CJ18" t="s">
        <v>324</v>
      </c>
      <c r="CK18" t="s">
        <v>324</v>
      </c>
      <c r="CL18" t="s">
        <v>324</v>
      </c>
      <c r="CM18">
        <v>0</v>
      </c>
      <c r="CN18" t="s">
        <v>324</v>
      </c>
      <c r="CO18" t="s">
        <v>324</v>
      </c>
      <c r="CP18" t="s">
        <v>324</v>
      </c>
      <c r="CQ18" t="s">
        <v>324</v>
      </c>
      <c r="CR18">
        <v>0</v>
      </c>
      <c r="CS18" t="s">
        <v>324</v>
      </c>
      <c r="CT18" t="s">
        <v>324</v>
      </c>
      <c r="CU18" t="s">
        <v>324</v>
      </c>
      <c r="CV18" t="s">
        <v>324</v>
      </c>
      <c r="CW18">
        <v>0</v>
      </c>
      <c r="CX18">
        <v>8.1999999999999993</v>
      </c>
      <c r="CY18">
        <v>3.9</v>
      </c>
      <c r="CZ18">
        <v>0</v>
      </c>
      <c r="DA18">
        <v>0</v>
      </c>
      <c r="DB18">
        <v>12.1</v>
      </c>
      <c r="DC18">
        <v>337</v>
      </c>
      <c r="DD18">
        <v>13</v>
      </c>
      <c r="DE18">
        <v>0</v>
      </c>
      <c r="DF18">
        <v>0</v>
      </c>
      <c r="DG18">
        <v>350</v>
      </c>
      <c r="DH18">
        <v>0</v>
      </c>
      <c r="DI18">
        <v>0</v>
      </c>
      <c r="DJ18">
        <v>0</v>
      </c>
      <c r="DK18">
        <v>0</v>
      </c>
      <c r="DL18">
        <v>0</v>
      </c>
    </row>
    <row r="19" spans="1:116" x14ac:dyDescent="0.45">
      <c r="A19">
        <v>2023</v>
      </c>
      <c r="B19" t="s">
        <v>94</v>
      </c>
      <c r="C19">
        <v>2678</v>
      </c>
      <c r="D19" t="s">
        <v>609</v>
      </c>
      <c r="E19" t="s">
        <v>606</v>
      </c>
      <c r="F19" t="s">
        <v>247</v>
      </c>
      <c r="G19">
        <v>2.423</v>
      </c>
      <c r="H19">
        <v>3.1720000000000002</v>
      </c>
      <c r="I19" t="s">
        <v>324</v>
      </c>
      <c r="J19" t="s">
        <v>324</v>
      </c>
      <c r="K19">
        <v>5.5949999999999998</v>
      </c>
      <c r="L19">
        <v>188</v>
      </c>
      <c r="M19">
        <v>17</v>
      </c>
      <c r="N19" t="s">
        <v>324</v>
      </c>
      <c r="O19" t="s">
        <v>324</v>
      </c>
      <c r="P19">
        <v>205</v>
      </c>
      <c r="Q19" t="s">
        <v>324</v>
      </c>
      <c r="R19" t="s">
        <v>324</v>
      </c>
      <c r="S19" t="s">
        <v>324</v>
      </c>
      <c r="T19" t="s">
        <v>324</v>
      </c>
      <c r="U19">
        <v>0</v>
      </c>
      <c r="V19" t="s">
        <v>324</v>
      </c>
      <c r="W19" t="s">
        <v>324</v>
      </c>
      <c r="X19" t="s">
        <v>324</v>
      </c>
      <c r="Y19" t="s">
        <v>324</v>
      </c>
      <c r="Z19">
        <v>0</v>
      </c>
      <c r="AA19" t="s">
        <v>324</v>
      </c>
      <c r="AB19" t="s">
        <v>324</v>
      </c>
      <c r="AC19" t="s">
        <v>324</v>
      </c>
      <c r="AD19" t="s">
        <v>324</v>
      </c>
      <c r="AE19">
        <v>0</v>
      </c>
      <c r="AF19" t="s">
        <v>324</v>
      </c>
      <c r="AG19" t="s">
        <v>324</v>
      </c>
      <c r="AH19" t="s">
        <v>324</v>
      </c>
      <c r="AI19" t="s">
        <v>324</v>
      </c>
      <c r="AJ19">
        <v>0</v>
      </c>
      <c r="AK19" t="s">
        <v>324</v>
      </c>
      <c r="AL19" t="s">
        <v>324</v>
      </c>
      <c r="AM19" t="s">
        <v>324</v>
      </c>
      <c r="AN19" t="s">
        <v>324</v>
      </c>
      <c r="AO19">
        <v>0</v>
      </c>
      <c r="AP19" t="s">
        <v>324</v>
      </c>
      <c r="AQ19" t="s">
        <v>324</v>
      </c>
      <c r="AR19" t="s">
        <v>324</v>
      </c>
      <c r="AS19" t="s">
        <v>324</v>
      </c>
      <c r="AT19">
        <v>0</v>
      </c>
      <c r="AU19" t="s">
        <v>324</v>
      </c>
      <c r="AV19" t="s">
        <v>324</v>
      </c>
      <c r="AW19" t="s">
        <v>324</v>
      </c>
      <c r="AX19" t="s">
        <v>324</v>
      </c>
      <c r="AY19">
        <v>0</v>
      </c>
      <c r="AZ19" t="s">
        <v>324</v>
      </c>
      <c r="BA19" t="s">
        <v>324</v>
      </c>
      <c r="BB19" t="s">
        <v>324</v>
      </c>
      <c r="BC19" t="s">
        <v>324</v>
      </c>
      <c r="BD19">
        <v>0</v>
      </c>
      <c r="BE19" t="s">
        <v>324</v>
      </c>
      <c r="BF19" t="s">
        <v>324</v>
      </c>
      <c r="BG19" t="s">
        <v>324</v>
      </c>
      <c r="BH19" t="s">
        <v>324</v>
      </c>
      <c r="BI19">
        <v>0</v>
      </c>
      <c r="BJ19" t="s">
        <v>324</v>
      </c>
      <c r="BK19" t="s">
        <v>324</v>
      </c>
      <c r="BL19" t="s">
        <v>324</v>
      </c>
      <c r="BM19" t="s">
        <v>324</v>
      </c>
      <c r="BN19">
        <v>0</v>
      </c>
      <c r="BO19" t="s">
        <v>324</v>
      </c>
      <c r="BP19" t="s">
        <v>324</v>
      </c>
      <c r="BQ19" t="s">
        <v>324</v>
      </c>
      <c r="BR19" t="s">
        <v>324</v>
      </c>
      <c r="BS19">
        <v>0</v>
      </c>
      <c r="BT19" t="s">
        <v>324</v>
      </c>
      <c r="BU19" t="s">
        <v>324</v>
      </c>
      <c r="BV19" t="s">
        <v>324</v>
      </c>
      <c r="BW19" t="s">
        <v>324</v>
      </c>
      <c r="BX19">
        <v>0</v>
      </c>
      <c r="BY19" t="s">
        <v>324</v>
      </c>
      <c r="BZ19" t="s">
        <v>324</v>
      </c>
      <c r="CA19" t="s">
        <v>324</v>
      </c>
      <c r="CB19" t="s">
        <v>324</v>
      </c>
      <c r="CC19">
        <v>0</v>
      </c>
      <c r="CD19" t="s">
        <v>324</v>
      </c>
      <c r="CE19" t="s">
        <v>324</v>
      </c>
      <c r="CF19" t="s">
        <v>324</v>
      </c>
      <c r="CG19" t="s">
        <v>324</v>
      </c>
      <c r="CH19">
        <v>0</v>
      </c>
      <c r="CI19" t="s">
        <v>324</v>
      </c>
      <c r="CJ19" t="s">
        <v>324</v>
      </c>
      <c r="CK19" t="s">
        <v>324</v>
      </c>
      <c r="CL19" t="s">
        <v>324</v>
      </c>
      <c r="CM19">
        <v>0</v>
      </c>
      <c r="CN19" t="s">
        <v>324</v>
      </c>
      <c r="CO19" t="s">
        <v>324</v>
      </c>
      <c r="CP19" t="s">
        <v>324</v>
      </c>
      <c r="CQ19" t="s">
        <v>324</v>
      </c>
      <c r="CR19">
        <v>0</v>
      </c>
      <c r="CS19" t="s">
        <v>324</v>
      </c>
      <c r="CT19" t="s">
        <v>324</v>
      </c>
      <c r="CU19" t="s">
        <v>324</v>
      </c>
      <c r="CV19" t="s">
        <v>324</v>
      </c>
      <c r="CW19">
        <v>0</v>
      </c>
      <c r="CX19">
        <v>2.423</v>
      </c>
      <c r="CY19">
        <v>3.1720000000000002</v>
      </c>
      <c r="CZ19">
        <v>0</v>
      </c>
      <c r="DA19">
        <v>0</v>
      </c>
      <c r="DB19">
        <v>5.5949999999999998</v>
      </c>
      <c r="DC19">
        <v>188</v>
      </c>
      <c r="DD19">
        <v>17</v>
      </c>
      <c r="DE19">
        <v>0</v>
      </c>
      <c r="DF19">
        <v>0</v>
      </c>
      <c r="DG19">
        <v>205</v>
      </c>
      <c r="DH19">
        <v>0</v>
      </c>
      <c r="DI19">
        <v>0</v>
      </c>
      <c r="DJ19">
        <v>0</v>
      </c>
      <c r="DK19">
        <v>0</v>
      </c>
      <c r="DL19">
        <v>0</v>
      </c>
    </row>
    <row r="20" spans="1:116" x14ac:dyDescent="0.45">
      <c r="A20">
        <v>2023</v>
      </c>
      <c r="B20" t="s">
        <v>94</v>
      </c>
      <c r="C20">
        <v>3093</v>
      </c>
      <c r="D20" t="s">
        <v>332</v>
      </c>
      <c r="E20" t="s">
        <v>607</v>
      </c>
      <c r="F20" t="s">
        <v>247</v>
      </c>
      <c r="G20">
        <v>16.12</v>
      </c>
      <c r="H20" t="s">
        <v>324</v>
      </c>
      <c r="I20" t="s">
        <v>324</v>
      </c>
      <c r="J20" t="s">
        <v>324</v>
      </c>
      <c r="K20">
        <v>16.12</v>
      </c>
      <c r="L20">
        <v>1934</v>
      </c>
      <c r="M20" t="s">
        <v>324</v>
      </c>
      <c r="N20" t="s">
        <v>324</v>
      </c>
      <c r="O20" t="s">
        <v>324</v>
      </c>
      <c r="P20">
        <v>1934</v>
      </c>
      <c r="Q20" t="s">
        <v>324</v>
      </c>
      <c r="R20" t="s">
        <v>324</v>
      </c>
      <c r="S20" t="s">
        <v>324</v>
      </c>
      <c r="T20" t="s">
        <v>324</v>
      </c>
      <c r="U20">
        <v>0</v>
      </c>
      <c r="V20" t="s">
        <v>324</v>
      </c>
      <c r="W20" t="s">
        <v>324</v>
      </c>
      <c r="X20" t="s">
        <v>324</v>
      </c>
      <c r="Y20" t="s">
        <v>324</v>
      </c>
      <c r="Z20">
        <v>0</v>
      </c>
      <c r="AA20" t="s">
        <v>324</v>
      </c>
      <c r="AB20" t="s">
        <v>324</v>
      </c>
      <c r="AC20" t="s">
        <v>324</v>
      </c>
      <c r="AD20" t="s">
        <v>324</v>
      </c>
      <c r="AE20">
        <v>0</v>
      </c>
      <c r="AF20" t="s">
        <v>324</v>
      </c>
      <c r="AG20" t="s">
        <v>324</v>
      </c>
      <c r="AH20" t="s">
        <v>324</v>
      </c>
      <c r="AI20" t="s">
        <v>324</v>
      </c>
      <c r="AJ20">
        <v>0</v>
      </c>
      <c r="AK20" t="s">
        <v>324</v>
      </c>
      <c r="AL20" t="s">
        <v>324</v>
      </c>
      <c r="AM20" t="s">
        <v>324</v>
      </c>
      <c r="AN20" t="s">
        <v>324</v>
      </c>
      <c r="AO20">
        <v>0</v>
      </c>
      <c r="AP20" t="s">
        <v>324</v>
      </c>
      <c r="AQ20" t="s">
        <v>324</v>
      </c>
      <c r="AR20" t="s">
        <v>324</v>
      </c>
      <c r="AS20" t="s">
        <v>324</v>
      </c>
      <c r="AT20">
        <v>0</v>
      </c>
      <c r="AU20" t="s">
        <v>324</v>
      </c>
      <c r="AV20" t="s">
        <v>324</v>
      </c>
      <c r="AW20" t="s">
        <v>324</v>
      </c>
      <c r="AX20" t="s">
        <v>324</v>
      </c>
      <c r="AY20">
        <v>0</v>
      </c>
      <c r="AZ20" t="s">
        <v>324</v>
      </c>
      <c r="BA20" t="s">
        <v>324</v>
      </c>
      <c r="BB20" t="s">
        <v>324</v>
      </c>
      <c r="BC20" t="s">
        <v>324</v>
      </c>
      <c r="BD20">
        <v>0</v>
      </c>
      <c r="BE20" t="s">
        <v>324</v>
      </c>
      <c r="BF20" t="s">
        <v>324</v>
      </c>
      <c r="BG20" t="s">
        <v>324</v>
      </c>
      <c r="BH20" t="s">
        <v>324</v>
      </c>
      <c r="BI20">
        <v>0</v>
      </c>
      <c r="BJ20" t="s">
        <v>324</v>
      </c>
      <c r="BK20" t="s">
        <v>324</v>
      </c>
      <c r="BL20" t="s">
        <v>324</v>
      </c>
      <c r="BM20" t="s">
        <v>324</v>
      </c>
      <c r="BN20">
        <v>0</v>
      </c>
      <c r="BO20" t="s">
        <v>324</v>
      </c>
      <c r="BP20" t="s">
        <v>324</v>
      </c>
      <c r="BQ20" t="s">
        <v>324</v>
      </c>
      <c r="BR20" t="s">
        <v>324</v>
      </c>
      <c r="BS20">
        <v>0</v>
      </c>
      <c r="BT20">
        <v>1.9E-2</v>
      </c>
      <c r="BU20" t="s">
        <v>324</v>
      </c>
      <c r="BV20" t="s">
        <v>324</v>
      </c>
      <c r="BW20" t="s">
        <v>324</v>
      </c>
      <c r="BX20">
        <v>1.9E-2</v>
      </c>
      <c r="BY20">
        <v>3</v>
      </c>
      <c r="BZ20" t="s">
        <v>324</v>
      </c>
      <c r="CA20" t="s">
        <v>324</v>
      </c>
      <c r="CB20" t="s">
        <v>324</v>
      </c>
      <c r="CC20">
        <v>3</v>
      </c>
      <c r="CD20" t="s">
        <v>324</v>
      </c>
      <c r="CE20" t="s">
        <v>324</v>
      </c>
      <c r="CF20" t="s">
        <v>324</v>
      </c>
      <c r="CG20" t="s">
        <v>324</v>
      </c>
      <c r="CH20">
        <v>0</v>
      </c>
      <c r="CI20" t="s">
        <v>324</v>
      </c>
      <c r="CJ20" t="s">
        <v>324</v>
      </c>
      <c r="CK20" t="s">
        <v>324</v>
      </c>
      <c r="CL20" t="s">
        <v>324</v>
      </c>
      <c r="CM20">
        <v>0</v>
      </c>
      <c r="CN20" t="s">
        <v>324</v>
      </c>
      <c r="CO20" t="s">
        <v>324</v>
      </c>
      <c r="CP20" t="s">
        <v>324</v>
      </c>
      <c r="CQ20" t="s">
        <v>324</v>
      </c>
      <c r="CR20">
        <v>0</v>
      </c>
      <c r="CS20" t="s">
        <v>324</v>
      </c>
      <c r="CT20" t="s">
        <v>324</v>
      </c>
      <c r="CU20" t="s">
        <v>324</v>
      </c>
      <c r="CV20" t="s">
        <v>324</v>
      </c>
      <c r="CW20">
        <v>0</v>
      </c>
      <c r="CX20">
        <v>16.138999999999999</v>
      </c>
      <c r="CY20">
        <v>0</v>
      </c>
      <c r="CZ20">
        <v>0</v>
      </c>
      <c r="DA20">
        <v>0</v>
      </c>
      <c r="DB20">
        <v>16.138999999999999</v>
      </c>
      <c r="DC20">
        <v>1937</v>
      </c>
      <c r="DD20">
        <v>0</v>
      </c>
      <c r="DE20">
        <v>0</v>
      </c>
      <c r="DF20">
        <v>0</v>
      </c>
      <c r="DG20">
        <v>1937</v>
      </c>
      <c r="DH20">
        <v>0</v>
      </c>
      <c r="DI20">
        <v>0</v>
      </c>
      <c r="DJ20">
        <v>0</v>
      </c>
      <c r="DK20">
        <v>0</v>
      </c>
      <c r="DL20">
        <v>0</v>
      </c>
    </row>
    <row r="21" spans="1:116" x14ac:dyDescent="0.45">
      <c r="A21">
        <v>2023</v>
      </c>
      <c r="B21" t="s">
        <v>94</v>
      </c>
      <c r="C21">
        <v>3712</v>
      </c>
      <c r="D21" t="s">
        <v>610</v>
      </c>
      <c r="E21" t="s">
        <v>606</v>
      </c>
      <c r="F21" t="s">
        <v>244</v>
      </c>
      <c r="G21">
        <v>0.312</v>
      </c>
      <c r="H21">
        <v>0.81200000000000006</v>
      </c>
      <c r="I21" t="s">
        <v>324</v>
      </c>
      <c r="J21" t="s">
        <v>324</v>
      </c>
      <c r="K21">
        <v>1.1240000000000001</v>
      </c>
      <c r="L21">
        <v>42</v>
      </c>
      <c r="M21">
        <v>12</v>
      </c>
      <c r="N21" t="s">
        <v>324</v>
      </c>
      <c r="O21" t="s">
        <v>324</v>
      </c>
      <c r="P21">
        <v>54</v>
      </c>
      <c r="Q21" t="s">
        <v>324</v>
      </c>
      <c r="R21" t="s">
        <v>324</v>
      </c>
      <c r="S21" t="s">
        <v>324</v>
      </c>
      <c r="T21" t="s">
        <v>324</v>
      </c>
      <c r="U21">
        <v>0</v>
      </c>
      <c r="V21" t="s">
        <v>324</v>
      </c>
      <c r="W21" t="s">
        <v>324</v>
      </c>
      <c r="X21" t="s">
        <v>324</v>
      </c>
      <c r="Y21" t="s">
        <v>324</v>
      </c>
      <c r="Z21">
        <v>0</v>
      </c>
      <c r="AA21" t="s">
        <v>324</v>
      </c>
      <c r="AB21" t="s">
        <v>324</v>
      </c>
      <c r="AC21" t="s">
        <v>324</v>
      </c>
      <c r="AD21" t="s">
        <v>324</v>
      </c>
      <c r="AE21">
        <v>0</v>
      </c>
      <c r="AF21" t="s">
        <v>324</v>
      </c>
      <c r="AG21" t="s">
        <v>324</v>
      </c>
      <c r="AH21" t="s">
        <v>324</v>
      </c>
      <c r="AI21" t="s">
        <v>324</v>
      </c>
      <c r="AJ21">
        <v>0</v>
      </c>
      <c r="AK21" t="s">
        <v>324</v>
      </c>
      <c r="AL21" t="s">
        <v>324</v>
      </c>
      <c r="AM21" t="s">
        <v>324</v>
      </c>
      <c r="AN21" t="s">
        <v>324</v>
      </c>
      <c r="AO21">
        <v>0</v>
      </c>
      <c r="AP21" t="s">
        <v>324</v>
      </c>
      <c r="AQ21" t="s">
        <v>324</v>
      </c>
      <c r="AR21" t="s">
        <v>324</v>
      </c>
      <c r="AS21" t="s">
        <v>324</v>
      </c>
      <c r="AT21">
        <v>0</v>
      </c>
      <c r="AU21" t="s">
        <v>324</v>
      </c>
      <c r="AV21" t="s">
        <v>324</v>
      </c>
      <c r="AW21" t="s">
        <v>324</v>
      </c>
      <c r="AX21" t="s">
        <v>324</v>
      </c>
      <c r="AY21">
        <v>0</v>
      </c>
      <c r="AZ21" t="s">
        <v>324</v>
      </c>
      <c r="BA21" t="s">
        <v>324</v>
      </c>
      <c r="BB21" t="s">
        <v>324</v>
      </c>
      <c r="BC21" t="s">
        <v>324</v>
      </c>
      <c r="BD21">
        <v>0</v>
      </c>
      <c r="BE21" t="s">
        <v>324</v>
      </c>
      <c r="BF21" t="s">
        <v>324</v>
      </c>
      <c r="BG21" t="s">
        <v>324</v>
      </c>
      <c r="BH21" t="s">
        <v>324</v>
      </c>
      <c r="BI21">
        <v>0</v>
      </c>
      <c r="BJ21" t="s">
        <v>324</v>
      </c>
      <c r="BK21" t="s">
        <v>324</v>
      </c>
      <c r="BL21" t="s">
        <v>324</v>
      </c>
      <c r="BM21" t="s">
        <v>324</v>
      </c>
      <c r="BN21">
        <v>0</v>
      </c>
      <c r="BO21" t="s">
        <v>324</v>
      </c>
      <c r="BP21" t="s">
        <v>324</v>
      </c>
      <c r="BQ21" t="s">
        <v>324</v>
      </c>
      <c r="BR21" t="s">
        <v>324</v>
      </c>
      <c r="BS21">
        <v>0</v>
      </c>
      <c r="BT21" t="s">
        <v>324</v>
      </c>
      <c r="BU21" t="s">
        <v>324</v>
      </c>
      <c r="BV21" t="s">
        <v>324</v>
      </c>
      <c r="BW21" t="s">
        <v>324</v>
      </c>
      <c r="BX21">
        <v>0</v>
      </c>
      <c r="BY21" t="s">
        <v>324</v>
      </c>
      <c r="BZ21" t="s">
        <v>324</v>
      </c>
      <c r="CA21" t="s">
        <v>324</v>
      </c>
      <c r="CB21" t="s">
        <v>324</v>
      </c>
      <c r="CC21">
        <v>0</v>
      </c>
      <c r="CD21" t="s">
        <v>324</v>
      </c>
      <c r="CE21" t="s">
        <v>324</v>
      </c>
      <c r="CF21" t="s">
        <v>324</v>
      </c>
      <c r="CG21" t="s">
        <v>324</v>
      </c>
      <c r="CH21">
        <v>0</v>
      </c>
      <c r="CI21" t="s">
        <v>324</v>
      </c>
      <c r="CJ21" t="s">
        <v>324</v>
      </c>
      <c r="CK21" t="s">
        <v>324</v>
      </c>
      <c r="CL21" t="s">
        <v>324</v>
      </c>
      <c r="CM21">
        <v>0</v>
      </c>
      <c r="CN21" t="s">
        <v>324</v>
      </c>
      <c r="CO21" t="s">
        <v>324</v>
      </c>
      <c r="CP21" t="s">
        <v>324</v>
      </c>
      <c r="CQ21" t="s">
        <v>324</v>
      </c>
      <c r="CR21">
        <v>0</v>
      </c>
      <c r="CS21" t="s">
        <v>324</v>
      </c>
      <c r="CT21" t="s">
        <v>324</v>
      </c>
      <c r="CU21" t="s">
        <v>324</v>
      </c>
      <c r="CV21" t="s">
        <v>324</v>
      </c>
      <c r="CW21">
        <v>0</v>
      </c>
      <c r="CX21">
        <v>0.312</v>
      </c>
      <c r="CY21">
        <v>0.81200000000000006</v>
      </c>
      <c r="CZ21">
        <v>0</v>
      </c>
      <c r="DA21">
        <v>0</v>
      </c>
      <c r="DB21">
        <v>1.1240000000000001</v>
      </c>
      <c r="DC21">
        <v>42</v>
      </c>
      <c r="DD21">
        <v>12</v>
      </c>
      <c r="DE21">
        <v>0</v>
      </c>
      <c r="DF21">
        <v>0</v>
      </c>
      <c r="DG21">
        <v>54</v>
      </c>
      <c r="DH21">
        <v>0</v>
      </c>
      <c r="DI21">
        <v>0</v>
      </c>
      <c r="DJ21">
        <v>0</v>
      </c>
      <c r="DK21">
        <v>0</v>
      </c>
      <c r="DL21">
        <v>0</v>
      </c>
    </row>
    <row r="22" spans="1:116" x14ac:dyDescent="0.45">
      <c r="A22">
        <v>2023</v>
      </c>
      <c r="B22" t="s">
        <v>94</v>
      </c>
      <c r="C22">
        <v>4280</v>
      </c>
      <c r="D22" t="s">
        <v>611</v>
      </c>
      <c r="E22" t="s">
        <v>606</v>
      </c>
      <c r="F22" t="s">
        <v>244</v>
      </c>
      <c r="G22">
        <v>0.65700000000000003</v>
      </c>
      <c r="H22" t="s">
        <v>324</v>
      </c>
      <c r="I22" t="s">
        <v>324</v>
      </c>
      <c r="J22" t="s">
        <v>324</v>
      </c>
      <c r="K22">
        <v>0.65700000000000003</v>
      </c>
      <c r="L22">
        <v>99</v>
      </c>
      <c r="M22" t="s">
        <v>324</v>
      </c>
      <c r="N22" t="s">
        <v>324</v>
      </c>
      <c r="O22" t="s">
        <v>324</v>
      </c>
      <c r="P22">
        <v>99</v>
      </c>
      <c r="Q22" t="s">
        <v>324</v>
      </c>
      <c r="R22" t="s">
        <v>324</v>
      </c>
      <c r="S22" t="s">
        <v>324</v>
      </c>
      <c r="T22" t="s">
        <v>324</v>
      </c>
      <c r="U22">
        <v>0</v>
      </c>
      <c r="V22" t="s">
        <v>324</v>
      </c>
      <c r="W22" t="s">
        <v>324</v>
      </c>
      <c r="X22" t="s">
        <v>324</v>
      </c>
      <c r="Y22" t="s">
        <v>324</v>
      </c>
      <c r="Z22">
        <v>0</v>
      </c>
      <c r="AA22" t="s">
        <v>324</v>
      </c>
      <c r="AB22" t="s">
        <v>324</v>
      </c>
      <c r="AC22" t="s">
        <v>324</v>
      </c>
      <c r="AD22" t="s">
        <v>324</v>
      </c>
      <c r="AE22">
        <v>0</v>
      </c>
      <c r="AF22" t="s">
        <v>324</v>
      </c>
      <c r="AG22" t="s">
        <v>324</v>
      </c>
      <c r="AH22" t="s">
        <v>324</v>
      </c>
      <c r="AI22" t="s">
        <v>324</v>
      </c>
      <c r="AJ22">
        <v>0</v>
      </c>
      <c r="AK22" t="s">
        <v>324</v>
      </c>
      <c r="AL22" t="s">
        <v>324</v>
      </c>
      <c r="AM22" t="s">
        <v>324</v>
      </c>
      <c r="AN22" t="s">
        <v>324</v>
      </c>
      <c r="AO22">
        <v>0</v>
      </c>
      <c r="AP22" t="s">
        <v>324</v>
      </c>
      <c r="AQ22" t="s">
        <v>324</v>
      </c>
      <c r="AR22" t="s">
        <v>324</v>
      </c>
      <c r="AS22" t="s">
        <v>324</v>
      </c>
      <c r="AT22">
        <v>0</v>
      </c>
      <c r="AU22" t="s">
        <v>324</v>
      </c>
      <c r="AV22" t="s">
        <v>324</v>
      </c>
      <c r="AW22" t="s">
        <v>324</v>
      </c>
      <c r="AX22" t="s">
        <v>324</v>
      </c>
      <c r="AY22">
        <v>0</v>
      </c>
      <c r="AZ22" t="s">
        <v>324</v>
      </c>
      <c r="BA22" t="s">
        <v>324</v>
      </c>
      <c r="BB22" t="s">
        <v>324</v>
      </c>
      <c r="BC22" t="s">
        <v>324</v>
      </c>
      <c r="BD22">
        <v>0</v>
      </c>
      <c r="BE22" t="s">
        <v>324</v>
      </c>
      <c r="BF22" t="s">
        <v>324</v>
      </c>
      <c r="BG22" t="s">
        <v>324</v>
      </c>
      <c r="BH22" t="s">
        <v>324</v>
      </c>
      <c r="BI22">
        <v>0</v>
      </c>
      <c r="BJ22" t="s">
        <v>324</v>
      </c>
      <c r="BK22" t="s">
        <v>324</v>
      </c>
      <c r="BL22" t="s">
        <v>324</v>
      </c>
      <c r="BM22" t="s">
        <v>324</v>
      </c>
      <c r="BN22">
        <v>0</v>
      </c>
      <c r="BO22" t="s">
        <v>324</v>
      </c>
      <c r="BP22" t="s">
        <v>324</v>
      </c>
      <c r="BQ22" t="s">
        <v>324</v>
      </c>
      <c r="BR22" t="s">
        <v>324</v>
      </c>
      <c r="BS22">
        <v>0</v>
      </c>
      <c r="BT22" t="s">
        <v>324</v>
      </c>
      <c r="BU22" t="s">
        <v>324</v>
      </c>
      <c r="BV22" t="s">
        <v>324</v>
      </c>
      <c r="BW22" t="s">
        <v>324</v>
      </c>
      <c r="BX22">
        <v>0</v>
      </c>
      <c r="BY22" t="s">
        <v>324</v>
      </c>
      <c r="BZ22" t="s">
        <v>324</v>
      </c>
      <c r="CA22" t="s">
        <v>324</v>
      </c>
      <c r="CB22" t="s">
        <v>324</v>
      </c>
      <c r="CC22">
        <v>0</v>
      </c>
      <c r="CD22" t="s">
        <v>324</v>
      </c>
      <c r="CE22" t="s">
        <v>324</v>
      </c>
      <c r="CF22" t="s">
        <v>324</v>
      </c>
      <c r="CG22" t="s">
        <v>324</v>
      </c>
      <c r="CH22">
        <v>0</v>
      </c>
      <c r="CI22" t="s">
        <v>324</v>
      </c>
      <c r="CJ22" t="s">
        <v>324</v>
      </c>
      <c r="CK22" t="s">
        <v>324</v>
      </c>
      <c r="CL22" t="s">
        <v>324</v>
      </c>
      <c r="CM22">
        <v>0</v>
      </c>
      <c r="CN22" t="s">
        <v>324</v>
      </c>
      <c r="CO22" t="s">
        <v>324</v>
      </c>
      <c r="CP22" t="s">
        <v>324</v>
      </c>
      <c r="CQ22" t="s">
        <v>324</v>
      </c>
      <c r="CR22">
        <v>0</v>
      </c>
      <c r="CS22" t="s">
        <v>324</v>
      </c>
      <c r="CT22" t="s">
        <v>324</v>
      </c>
      <c r="CU22" t="s">
        <v>324</v>
      </c>
      <c r="CV22" t="s">
        <v>324</v>
      </c>
      <c r="CW22">
        <v>0</v>
      </c>
      <c r="CX22">
        <v>0.65700000000000003</v>
      </c>
      <c r="CY22">
        <v>0</v>
      </c>
      <c r="CZ22">
        <v>0</v>
      </c>
      <c r="DA22">
        <v>0</v>
      </c>
      <c r="DB22">
        <v>0.65700000000000003</v>
      </c>
      <c r="DC22">
        <v>99</v>
      </c>
      <c r="DD22">
        <v>0</v>
      </c>
      <c r="DE22">
        <v>0</v>
      </c>
      <c r="DF22">
        <v>0</v>
      </c>
      <c r="DG22">
        <v>99</v>
      </c>
      <c r="DH22">
        <v>0</v>
      </c>
      <c r="DI22">
        <v>0</v>
      </c>
      <c r="DJ22">
        <v>0</v>
      </c>
      <c r="DK22">
        <v>0</v>
      </c>
      <c r="DL22">
        <v>0</v>
      </c>
    </row>
    <row r="23" spans="1:116" x14ac:dyDescent="0.45">
      <c r="A23">
        <v>2023</v>
      </c>
      <c r="B23" t="s">
        <v>94</v>
      </c>
      <c r="C23">
        <v>4509</v>
      </c>
      <c r="D23" t="s">
        <v>612</v>
      </c>
      <c r="E23" t="s">
        <v>606</v>
      </c>
      <c r="F23" t="s">
        <v>244</v>
      </c>
      <c r="G23">
        <v>1.23</v>
      </c>
      <c r="H23">
        <v>3.2</v>
      </c>
      <c r="I23" t="s">
        <v>324</v>
      </c>
      <c r="J23" t="s">
        <v>324</v>
      </c>
      <c r="K23">
        <v>4.43</v>
      </c>
      <c r="L23">
        <v>125</v>
      </c>
      <c r="M23">
        <v>8</v>
      </c>
      <c r="N23" t="s">
        <v>324</v>
      </c>
      <c r="O23" t="s">
        <v>324</v>
      </c>
      <c r="P23">
        <v>133</v>
      </c>
      <c r="Q23" t="s">
        <v>324</v>
      </c>
      <c r="R23" t="s">
        <v>324</v>
      </c>
      <c r="S23" t="s">
        <v>324</v>
      </c>
      <c r="T23" t="s">
        <v>324</v>
      </c>
      <c r="U23">
        <v>0</v>
      </c>
      <c r="V23" t="s">
        <v>324</v>
      </c>
      <c r="W23" t="s">
        <v>324</v>
      </c>
      <c r="X23" t="s">
        <v>324</v>
      </c>
      <c r="Y23" t="s">
        <v>324</v>
      </c>
      <c r="Z23">
        <v>0</v>
      </c>
      <c r="AA23" t="s">
        <v>324</v>
      </c>
      <c r="AB23" t="s">
        <v>324</v>
      </c>
      <c r="AC23" t="s">
        <v>324</v>
      </c>
      <c r="AD23" t="s">
        <v>324</v>
      </c>
      <c r="AE23">
        <v>0</v>
      </c>
      <c r="AF23" t="s">
        <v>324</v>
      </c>
      <c r="AG23" t="s">
        <v>324</v>
      </c>
      <c r="AH23" t="s">
        <v>324</v>
      </c>
      <c r="AI23" t="s">
        <v>324</v>
      </c>
      <c r="AJ23">
        <v>0</v>
      </c>
      <c r="AK23" t="s">
        <v>324</v>
      </c>
      <c r="AL23" t="s">
        <v>324</v>
      </c>
      <c r="AM23" t="s">
        <v>324</v>
      </c>
      <c r="AN23" t="s">
        <v>324</v>
      </c>
      <c r="AO23">
        <v>0</v>
      </c>
      <c r="AP23">
        <v>5.3999999999999999E-2</v>
      </c>
      <c r="AQ23">
        <v>3</v>
      </c>
      <c r="AR23" t="s">
        <v>324</v>
      </c>
      <c r="AS23" t="s">
        <v>324</v>
      </c>
      <c r="AT23">
        <v>3.0539999999999998</v>
      </c>
      <c r="AU23">
        <v>8</v>
      </c>
      <c r="AV23">
        <v>6</v>
      </c>
      <c r="AW23" t="s">
        <v>324</v>
      </c>
      <c r="AX23" t="s">
        <v>324</v>
      </c>
      <c r="AY23">
        <v>14</v>
      </c>
      <c r="AZ23">
        <v>0</v>
      </c>
      <c r="BA23">
        <v>0</v>
      </c>
      <c r="BB23" t="s">
        <v>324</v>
      </c>
      <c r="BC23" t="s">
        <v>324</v>
      </c>
      <c r="BD23">
        <v>0</v>
      </c>
      <c r="BE23" t="s">
        <v>324</v>
      </c>
      <c r="BF23" t="s">
        <v>324</v>
      </c>
      <c r="BG23" t="s">
        <v>324</v>
      </c>
      <c r="BH23" t="s">
        <v>324</v>
      </c>
      <c r="BI23">
        <v>0</v>
      </c>
      <c r="BJ23" t="s">
        <v>324</v>
      </c>
      <c r="BK23" t="s">
        <v>324</v>
      </c>
      <c r="BL23" t="s">
        <v>324</v>
      </c>
      <c r="BM23" t="s">
        <v>324</v>
      </c>
      <c r="BN23">
        <v>0</v>
      </c>
      <c r="BO23" t="s">
        <v>324</v>
      </c>
      <c r="BP23" t="s">
        <v>324</v>
      </c>
      <c r="BQ23" t="s">
        <v>324</v>
      </c>
      <c r="BR23" t="s">
        <v>324</v>
      </c>
      <c r="BS23">
        <v>0</v>
      </c>
      <c r="BT23" t="s">
        <v>324</v>
      </c>
      <c r="BU23" t="s">
        <v>324</v>
      </c>
      <c r="BV23" t="s">
        <v>324</v>
      </c>
      <c r="BW23" t="s">
        <v>324</v>
      </c>
      <c r="BX23">
        <v>0</v>
      </c>
      <c r="BY23" t="s">
        <v>324</v>
      </c>
      <c r="BZ23" t="s">
        <v>324</v>
      </c>
      <c r="CA23" t="s">
        <v>324</v>
      </c>
      <c r="CB23" t="s">
        <v>324</v>
      </c>
      <c r="CC23">
        <v>0</v>
      </c>
      <c r="CD23" t="s">
        <v>324</v>
      </c>
      <c r="CE23" t="s">
        <v>324</v>
      </c>
      <c r="CF23" t="s">
        <v>324</v>
      </c>
      <c r="CG23" t="s">
        <v>324</v>
      </c>
      <c r="CH23">
        <v>0</v>
      </c>
      <c r="CI23" t="s">
        <v>324</v>
      </c>
      <c r="CJ23" t="s">
        <v>324</v>
      </c>
      <c r="CK23" t="s">
        <v>324</v>
      </c>
      <c r="CL23" t="s">
        <v>324</v>
      </c>
      <c r="CM23">
        <v>0</v>
      </c>
      <c r="CN23" t="s">
        <v>324</v>
      </c>
      <c r="CO23" t="s">
        <v>324</v>
      </c>
      <c r="CP23" t="s">
        <v>324</v>
      </c>
      <c r="CQ23" t="s">
        <v>324</v>
      </c>
      <c r="CR23">
        <v>0</v>
      </c>
      <c r="CS23" t="s">
        <v>324</v>
      </c>
      <c r="CT23" t="s">
        <v>324</v>
      </c>
      <c r="CU23" t="s">
        <v>324</v>
      </c>
      <c r="CV23" t="s">
        <v>324</v>
      </c>
      <c r="CW23">
        <v>0</v>
      </c>
      <c r="CX23">
        <v>1.23</v>
      </c>
      <c r="CY23">
        <v>3.2</v>
      </c>
      <c r="CZ23">
        <v>0</v>
      </c>
      <c r="DA23">
        <v>0</v>
      </c>
      <c r="DB23">
        <v>4.43</v>
      </c>
      <c r="DC23">
        <v>125</v>
      </c>
      <c r="DD23">
        <v>8</v>
      </c>
      <c r="DE23">
        <v>0</v>
      </c>
      <c r="DF23">
        <v>0</v>
      </c>
      <c r="DG23">
        <v>133</v>
      </c>
      <c r="DH23">
        <v>0</v>
      </c>
      <c r="DI23">
        <v>0</v>
      </c>
      <c r="DJ23">
        <v>0</v>
      </c>
      <c r="DK23">
        <v>0</v>
      </c>
      <c r="DL23">
        <v>0</v>
      </c>
    </row>
    <row r="24" spans="1:116" x14ac:dyDescent="0.45">
      <c r="A24">
        <v>2023</v>
      </c>
      <c r="B24" t="s">
        <v>94</v>
      </c>
      <c r="C24">
        <v>5860</v>
      </c>
      <c r="D24" t="s">
        <v>333</v>
      </c>
      <c r="E24" t="s">
        <v>607</v>
      </c>
      <c r="F24" t="s">
        <v>247</v>
      </c>
      <c r="G24">
        <v>0.89800000000000002</v>
      </c>
      <c r="H24" t="s">
        <v>324</v>
      </c>
      <c r="I24" t="s">
        <v>324</v>
      </c>
      <c r="J24" t="s">
        <v>324</v>
      </c>
      <c r="K24">
        <v>0.89800000000000002</v>
      </c>
      <c r="L24">
        <v>123</v>
      </c>
      <c r="M24" t="s">
        <v>324</v>
      </c>
      <c r="N24" t="s">
        <v>324</v>
      </c>
      <c r="O24" t="s">
        <v>324</v>
      </c>
      <c r="P24">
        <v>123</v>
      </c>
      <c r="Q24" t="s">
        <v>324</v>
      </c>
      <c r="R24" t="s">
        <v>324</v>
      </c>
      <c r="S24" t="s">
        <v>324</v>
      </c>
      <c r="T24" t="s">
        <v>324</v>
      </c>
      <c r="U24">
        <v>0</v>
      </c>
      <c r="V24" t="s">
        <v>324</v>
      </c>
      <c r="W24" t="s">
        <v>324</v>
      </c>
      <c r="X24" t="s">
        <v>324</v>
      </c>
      <c r="Y24" t="s">
        <v>324</v>
      </c>
      <c r="Z24">
        <v>0</v>
      </c>
      <c r="AA24" t="s">
        <v>324</v>
      </c>
      <c r="AB24" t="s">
        <v>324</v>
      </c>
      <c r="AC24" t="s">
        <v>324</v>
      </c>
      <c r="AD24" t="s">
        <v>324</v>
      </c>
      <c r="AE24">
        <v>0</v>
      </c>
      <c r="AF24" t="s">
        <v>324</v>
      </c>
      <c r="AG24" t="s">
        <v>324</v>
      </c>
      <c r="AH24" t="s">
        <v>324</v>
      </c>
      <c r="AI24" t="s">
        <v>324</v>
      </c>
      <c r="AJ24">
        <v>0</v>
      </c>
      <c r="AK24" t="s">
        <v>324</v>
      </c>
      <c r="AL24" t="s">
        <v>324</v>
      </c>
      <c r="AM24" t="s">
        <v>324</v>
      </c>
      <c r="AN24" t="s">
        <v>324</v>
      </c>
      <c r="AO24">
        <v>0</v>
      </c>
      <c r="AP24" t="s">
        <v>324</v>
      </c>
      <c r="AQ24" t="s">
        <v>324</v>
      </c>
      <c r="AR24" t="s">
        <v>324</v>
      </c>
      <c r="AS24" t="s">
        <v>324</v>
      </c>
      <c r="AT24">
        <v>0</v>
      </c>
      <c r="AU24" t="s">
        <v>324</v>
      </c>
      <c r="AV24" t="s">
        <v>324</v>
      </c>
      <c r="AW24" t="s">
        <v>324</v>
      </c>
      <c r="AX24" t="s">
        <v>324</v>
      </c>
      <c r="AY24">
        <v>0</v>
      </c>
      <c r="AZ24" t="s">
        <v>324</v>
      </c>
      <c r="BA24" t="s">
        <v>324</v>
      </c>
      <c r="BB24" t="s">
        <v>324</v>
      </c>
      <c r="BC24" t="s">
        <v>324</v>
      </c>
      <c r="BD24">
        <v>0</v>
      </c>
      <c r="BE24" t="s">
        <v>324</v>
      </c>
      <c r="BF24" t="s">
        <v>324</v>
      </c>
      <c r="BG24" t="s">
        <v>324</v>
      </c>
      <c r="BH24" t="s">
        <v>324</v>
      </c>
      <c r="BI24">
        <v>0</v>
      </c>
      <c r="BJ24" t="s">
        <v>324</v>
      </c>
      <c r="BK24" t="s">
        <v>324</v>
      </c>
      <c r="BL24" t="s">
        <v>324</v>
      </c>
      <c r="BM24" t="s">
        <v>324</v>
      </c>
      <c r="BN24">
        <v>0</v>
      </c>
      <c r="BO24" t="s">
        <v>324</v>
      </c>
      <c r="BP24" t="s">
        <v>324</v>
      </c>
      <c r="BQ24" t="s">
        <v>324</v>
      </c>
      <c r="BR24" t="s">
        <v>324</v>
      </c>
      <c r="BS24">
        <v>0</v>
      </c>
      <c r="BT24" t="s">
        <v>324</v>
      </c>
      <c r="BU24" t="s">
        <v>324</v>
      </c>
      <c r="BV24" t="s">
        <v>324</v>
      </c>
      <c r="BW24" t="s">
        <v>324</v>
      </c>
      <c r="BX24">
        <v>0</v>
      </c>
      <c r="BY24" t="s">
        <v>324</v>
      </c>
      <c r="BZ24" t="s">
        <v>324</v>
      </c>
      <c r="CA24" t="s">
        <v>324</v>
      </c>
      <c r="CB24" t="s">
        <v>324</v>
      </c>
      <c r="CC24">
        <v>0</v>
      </c>
      <c r="CD24" t="s">
        <v>324</v>
      </c>
      <c r="CE24" t="s">
        <v>324</v>
      </c>
      <c r="CF24" t="s">
        <v>324</v>
      </c>
      <c r="CG24" t="s">
        <v>324</v>
      </c>
      <c r="CH24">
        <v>0</v>
      </c>
      <c r="CI24" t="s">
        <v>324</v>
      </c>
      <c r="CJ24" t="s">
        <v>324</v>
      </c>
      <c r="CK24" t="s">
        <v>324</v>
      </c>
      <c r="CL24" t="s">
        <v>324</v>
      </c>
      <c r="CM24">
        <v>0</v>
      </c>
      <c r="CN24" t="s">
        <v>324</v>
      </c>
      <c r="CO24" t="s">
        <v>324</v>
      </c>
      <c r="CP24" t="s">
        <v>324</v>
      </c>
      <c r="CQ24" t="s">
        <v>324</v>
      </c>
      <c r="CR24">
        <v>0</v>
      </c>
      <c r="CS24" t="s">
        <v>324</v>
      </c>
      <c r="CT24" t="s">
        <v>324</v>
      </c>
      <c r="CU24" t="s">
        <v>324</v>
      </c>
      <c r="CV24" t="s">
        <v>324</v>
      </c>
      <c r="CW24">
        <v>0</v>
      </c>
      <c r="CX24">
        <v>0.89800000000000002</v>
      </c>
      <c r="CY24">
        <v>0</v>
      </c>
      <c r="CZ24">
        <v>0</v>
      </c>
      <c r="DA24">
        <v>0</v>
      </c>
      <c r="DB24">
        <v>0.89800000000000002</v>
      </c>
      <c r="DC24">
        <v>123</v>
      </c>
      <c r="DD24">
        <v>0</v>
      </c>
      <c r="DE24">
        <v>0</v>
      </c>
      <c r="DF24">
        <v>0</v>
      </c>
      <c r="DG24">
        <v>123</v>
      </c>
      <c r="DH24">
        <v>0</v>
      </c>
      <c r="DI24">
        <v>0</v>
      </c>
      <c r="DJ24">
        <v>0</v>
      </c>
      <c r="DK24">
        <v>0</v>
      </c>
      <c r="DL24">
        <v>0</v>
      </c>
    </row>
    <row r="25" spans="1:116" x14ac:dyDescent="0.45">
      <c r="A25">
        <v>2023</v>
      </c>
      <c r="B25" t="s">
        <v>94</v>
      </c>
      <c r="C25">
        <v>6342</v>
      </c>
      <c r="D25" t="s">
        <v>334</v>
      </c>
      <c r="E25" t="s">
        <v>606</v>
      </c>
      <c r="F25" t="s">
        <v>244</v>
      </c>
      <c r="G25">
        <v>16.023</v>
      </c>
      <c r="H25">
        <v>2.4900000000000002</v>
      </c>
      <c r="I25">
        <v>0.79100000000000004</v>
      </c>
      <c r="J25" t="s">
        <v>324</v>
      </c>
      <c r="K25">
        <v>19.303999999999998</v>
      </c>
      <c r="L25">
        <v>1731</v>
      </c>
      <c r="M25">
        <v>13</v>
      </c>
      <c r="N25">
        <v>7</v>
      </c>
      <c r="O25" t="s">
        <v>324</v>
      </c>
      <c r="P25">
        <v>1751</v>
      </c>
      <c r="Q25" t="s">
        <v>324</v>
      </c>
      <c r="R25" t="s">
        <v>324</v>
      </c>
      <c r="S25" t="s">
        <v>324</v>
      </c>
      <c r="T25" t="s">
        <v>324</v>
      </c>
      <c r="U25">
        <v>0</v>
      </c>
      <c r="V25" t="s">
        <v>324</v>
      </c>
      <c r="W25" t="s">
        <v>324</v>
      </c>
      <c r="X25" t="s">
        <v>324</v>
      </c>
      <c r="Y25" t="s">
        <v>324</v>
      </c>
      <c r="Z25">
        <v>0</v>
      </c>
      <c r="AA25" t="s">
        <v>324</v>
      </c>
      <c r="AB25" t="s">
        <v>324</v>
      </c>
      <c r="AC25" t="s">
        <v>324</v>
      </c>
      <c r="AD25" t="s">
        <v>324</v>
      </c>
      <c r="AE25">
        <v>0</v>
      </c>
      <c r="AF25" t="s">
        <v>324</v>
      </c>
      <c r="AG25" t="s">
        <v>324</v>
      </c>
      <c r="AH25" t="s">
        <v>324</v>
      </c>
      <c r="AI25" t="s">
        <v>324</v>
      </c>
      <c r="AJ25">
        <v>0</v>
      </c>
      <c r="AK25" t="s">
        <v>324</v>
      </c>
      <c r="AL25" t="s">
        <v>324</v>
      </c>
      <c r="AM25" t="s">
        <v>324</v>
      </c>
      <c r="AN25" t="s">
        <v>324</v>
      </c>
      <c r="AO25">
        <v>0</v>
      </c>
      <c r="AP25" t="s">
        <v>324</v>
      </c>
      <c r="AQ25" t="s">
        <v>324</v>
      </c>
      <c r="AR25" t="s">
        <v>324</v>
      </c>
      <c r="AS25" t="s">
        <v>324</v>
      </c>
      <c r="AT25">
        <v>0</v>
      </c>
      <c r="AU25" t="s">
        <v>324</v>
      </c>
      <c r="AV25" t="s">
        <v>324</v>
      </c>
      <c r="AW25" t="s">
        <v>324</v>
      </c>
      <c r="AX25" t="s">
        <v>324</v>
      </c>
      <c r="AY25">
        <v>0</v>
      </c>
      <c r="AZ25" t="s">
        <v>324</v>
      </c>
      <c r="BA25" t="s">
        <v>324</v>
      </c>
      <c r="BB25" t="s">
        <v>324</v>
      </c>
      <c r="BC25" t="s">
        <v>324</v>
      </c>
      <c r="BD25">
        <v>0</v>
      </c>
      <c r="BE25" t="s">
        <v>324</v>
      </c>
      <c r="BF25" t="s">
        <v>324</v>
      </c>
      <c r="BG25" t="s">
        <v>324</v>
      </c>
      <c r="BH25" t="s">
        <v>324</v>
      </c>
      <c r="BI25">
        <v>0</v>
      </c>
      <c r="BJ25" t="s">
        <v>324</v>
      </c>
      <c r="BK25" t="s">
        <v>324</v>
      </c>
      <c r="BL25" t="s">
        <v>324</v>
      </c>
      <c r="BM25" t="s">
        <v>324</v>
      </c>
      <c r="BN25">
        <v>0</v>
      </c>
      <c r="BO25" t="s">
        <v>324</v>
      </c>
      <c r="BP25" t="s">
        <v>324</v>
      </c>
      <c r="BQ25" t="s">
        <v>324</v>
      </c>
      <c r="BR25" t="s">
        <v>324</v>
      </c>
      <c r="BS25">
        <v>0</v>
      </c>
      <c r="BT25" t="s">
        <v>324</v>
      </c>
      <c r="BU25" t="s">
        <v>324</v>
      </c>
      <c r="BV25" t="s">
        <v>324</v>
      </c>
      <c r="BW25" t="s">
        <v>324</v>
      </c>
      <c r="BX25">
        <v>0</v>
      </c>
      <c r="BY25" t="s">
        <v>324</v>
      </c>
      <c r="BZ25" t="s">
        <v>324</v>
      </c>
      <c r="CA25" t="s">
        <v>324</v>
      </c>
      <c r="CB25" t="s">
        <v>324</v>
      </c>
      <c r="CC25">
        <v>0</v>
      </c>
      <c r="CD25" t="s">
        <v>324</v>
      </c>
      <c r="CE25" t="s">
        <v>324</v>
      </c>
      <c r="CF25" t="s">
        <v>324</v>
      </c>
      <c r="CG25" t="s">
        <v>324</v>
      </c>
      <c r="CH25">
        <v>0</v>
      </c>
      <c r="CI25" t="s">
        <v>324</v>
      </c>
      <c r="CJ25" t="s">
        <v>324</v>
      </c>
      <c r="CK25" t="s">
        <v>324</v>
      </c>
      <c r="CL25" t="s">
        <v>324</v>
      </c>
      <c r="CM25">
        <v>0</v>
      </c>
      <c r="CN25" t="s">
        <v>324</v>
      </c>
      <c r="CO25" t="s">
        <v>324</v>
      </c>
      <c r="CP25" t="s">
        <v>324</v>
      </c>
      <c r="CQ25" t="s">
        <v>324</v>
      </c>
      <c r="CR25">
        <v>0</v>
      </c>
      <c r="CS25" t="s">
        <v>324</v>
      </c>
      <c r="CT25" t="s">
        <v>324</v>
      </c>
      <c r="CU25" t="s">
        <v>324</v>
      </c>
      <c r="CV25" t="s">
        <v>324</v>
      </c>
      <c r="CW25">
        <v>0</v>
      </c>
      <c r="CX25">
        <v>16.023</v>
      </c>
      <c r="CY25">
        <v>2.4900000000000002</v>
      </c>
      <c r="CZ25">
        <v>0.79100000000000004</v>
      </c>
      <c r="DA25">
        <v>0</v>
      </c>
      <c r="DB25">
        <v>19.303999999999998</v>
      </c>
      <c r="DC25">
        <v>1731</v>
      </c>
      <c r="DD25">
        <v>13</v>
      </c>
      <c r="DE25">
        <v>7</v>
      </c>
      <c r="DF25">
        <v>0</v>
      </c>
      <c r="DG25">
        <v>1751</v>
      </c>
      <c r="DH25">
        <v>0</v>
      </c>
      <c r="DI25">
        <v>0</v>
      </c>
      <c r="DJ25">
        <v>0</v>
      </c>
      <c r="DK25">
        <v>0</v>
      </c>
      <c r="DL25">
        <v>0</v>
      </c>
    </row>
    <row r="26" spans="1:116" x14ac:dyDescent="0.45">
      <c r="A26">
        <v>2023</v>
      </c>
      <c r="B26" t="s">
        <v>94</v>
      </c>
      <c r="C26">
        <v>8840</v>
      </c>
      <c r="D26" t="s">
        <v>613</v>
      </c>
      <c r="E26" t="s">
        <v>606</v>
      </c>
      <c r="F26" t="s">
        <v>244</v>
      </c>
      <c r="G26">
        <v>0.20100000000000001</v>
      </c>
      <c r="H26">
        <v>2.2309999999999999</v>
      </c>
      <c r="I26" t="s">
        <v>324</v>
      </c>
      <c r="J26" t="s">
        <v>324</v>
      </c>
      <c r="K26">
        <v>2.4319999999999999</v>
      </c>
      <c r="L26">
        <v>24</v>
      </c>
      <c r="M26">
        <v>35</v>
      </c>
      <c r="N26" t="s">
        <v>324</v>
      </c>
      <c r="O26" t="s">
        <v>324</v>
      </c>
      <c r="P26">
        <v>59</v>
      </c>
      <c r="Q26" t="s">
        <v>324</v>
      </c>
      <c r="R26" t="s">
        <v>324</v>
      </c>
      <c r="S26" t="s">
        <v>324</v>
      </c>
      <c r="T26" t="s">
        <v>324</v>
      </c>
      <c r="U26">
        <v>0</v>
      </c>
      <c r="V26" t="s">
        <v>324</v>
      </c>
      <c r="W26" t="s">
        <v>324</v>
      </c>
      <c r="X26" t="s">
        <v>324</v>
      </c>
      <c r="Y26" t="s">
        <v>324</v>
      </c>
      <c r="Z26">
        <v>0</v>
      </c>
      <c r="AA26" t="s">
        <v>324</v>
      </c>
      <c r="AB26" t="s">
        <v>324</v>
      </c>
      <c r="AC26" t="s">
        <v>324</v>
      </c>
      <c r="AD26" t="s">
        <v>324</v>
      </c>
      <c r="AE26">
        <v>0</v>
      </c>
      <c r="AF26" t="s">
        <v>324</v>
      </c>
      <c r="AG26" t="s">
        <v>324</v>
      </c>
      <c r="AH26" t="s">
        <v>324</v>
      </c>
      <c r="AI26" t="s">
        <v>324</v>
      </c>
      <c r="AJ26">
        <v>0</v>
      </c>
      <c r="AK26" t="s">
        <v>324</v>
      </c>
      <c r="AL26" t="s">
        <v>324</v>
      </c>
      <c r="AM26" t="s">
        <v>324</v>
      </c>
      <c r="AN26" t="s">
        <v>324</v>
      </c>
      <c r="AO26">
        <v>0</v>
      </c>
      <c r="AP26" t="s">
        <v>324</v>
      </c>
      <c r="AQ26" t="s">
        <v>324</v>
      </c>
      <c r="AR26" t="s">
        <v>324</v>
      </c>
      <c r="AS26" t="s">
        <v>324</v>
      </c>
      <c r="AT26">
        <v>0</v>
      </c>
      <c r="AU26" t="s">
        <v>324</v>
      </c>
      <c r="AV26" t="s">
        <v>324</v>
      </c>
      <c r="AW26" t="s">
        <v>324</v>
      </c>
      <c r="AX26" t="s">
        <v>324</v>
      </c>
      <c r="AY26">
        <v>0</v>
      </c>
      <c r="AZ26" t="s">
        <v>324</v>
      </c>
      <c r="BA26" t="s">
        <v>324</v>
      </c>
      <c r="BB26" t="s">
        <v>324</v>
      </c>
      <c r="BC26" t="s">
        <v>324</v>
      </c>
      <c r="BD26">
        <v>0</v>
      </c>
      <c r="BE26" t="s">
        <v>324</v>
      </c>
      <c r="BF26" t="s">
        <v>324</v>
      </c>
      <c r="BG26" t="s">
        <v>324</v>
      </c>
      <c r="BH26" t="s">
        <v>324</v>
      </c>
      <c r="BI26">
        <v>0</v>
      </c>
      <c r="BJ26" t="s">
        <v>324</v>
      </c>
      <c r="BK26" t="s">
        <v>324</v>
      </c>
      <c r="BL26" t="s">
        <v>324</v>
      </c>
      <c r="BM26" t="s">
        <v>324</v>
      </c>
      <c r="BN26">
        <v>0</v>
      </c>
      <c r="BO26" t="s">
        <v>324</v>
      </c>
      <c r="BP26" t="s">
        <v>324</v>
      </c>
      <c r="BQ26" t="s">
        <v>324</v>
      </c>
      <c r="BR26" t="s">
        <v>324</v>
      </c>
      <c r="BS26">
        <v>0</v>
      </c>
      <c r="BT26" t="s">
        <v>324</v>
      </c>
      <c r="BU26" t="s">
        <v>324</v>
      </c>
      <c r="BV26" t="s">
        <v>324</v>
      </c>
      <c r="BW26" t="s">
        <v>324</v>
      </c>
      <c r="BX26">
        <v>0</v>
      </c>
      <c r="BY26" t="s">
        <v>324</v>
      </c>
      <c r="BZ26" t="s">
        <v>324</v>
      </c>
      <c r="CA26" t="s">
        <v>324</v>
      </c>
      <c r="CB26" t="s">
        <v>324</v>
      </c>
      <c r="CC26">
        <v>0</v>
      </c>
      <c r="CD26" t="s">
        <v>324</v>
      </c>
      <c r="CE26" t="s">
        <v>324</v>
      </c>
      <c r="CF26" t="s">
        <v>324</v>
      </c>
      <c r="CG26" t="s">
        <v>324</v>
      </c>
      <c r="CH26">
        <v>0</v>
      </c>
      <c r="CI26" t="s">
        <v>324</v>
      </c>
      <c r="CJ26" t="s">
        <v>324</v>
      </c>
      <c r="CK26" t="s">
        <v>324</v>
      </c>
      <c r="CL26" t="s">
        <v>324</v>
      </c>
      <c r="CM26">
        <v>0</v>
      </c>
      <c r="CN26" t="s">
        <v>324</v>
      </c>
      <c r="CO26" t="s">
        <v>324</v>
      </c>
      <c r="CP26" t="s">
        <v>324</v>
      </c>
      <c r="CQ26" t="s">
        <v>324</v>
      </c>
      <c r="CR26">
        <v>0</v>
      </c>
      <c r="CS26" t="s">
        <v>324</v>
      </c>
      <c r="CT26" t="s">
        <v>324</v>
      </c>
      <c r="CU26" t="s">
        <v>324</v>
      </c>
      <c r="CV26" t="s">
        <v>324</v>
      </c>
      <c r="CW26">
        <v>0</v>
      </c>
      <c r="CX26">
        <v>0.20100000000000001</v>
      </c>
      <c r="CY26">
        <v>2.2309999999999999</v>
      </c>
      <c r="CZ26">
        <v>0</v>
      </c>
      <c r="DA26">
        <v>0</v>
      </c>
      <c r="DB26">
        <v>2.4319999999999999</v>
      </c>
      <c r="DC26">
        <v>24</v>
      </c>
      <c r="DD26">
        <v>35</v>
      </c>
      <c r="DE26">
        <v>0</v>
      </c>
      <c r="DF26">
        <v>0</v>
      </c>
      <c r="DG26">
        <v>59</v>
      </c>
      <c r="DH26">
        <v>0</v>
      </c>
      <c r="DI26">
        <v>0</v>
      </c>
      <c r="DJ26">
        <v>0</v>
      </c>
      <c r="DK26">
        <v>0</v>
      </c>
      <c r="DL26">
        <v>0</v>
      </c>
    </row>
    <row r="27" spans="1:116" x14ac:dyDescent="0.45">
      <c r="A27">
        <v>2023</v>
      </c>
      <c r="B27" t="s">
        <v>94</v>
      </c>
      <c r="C27">
        <v>9879</v>
      </c>
      <c r="D27" t="s">
        <v>614</v>
      </c>
      <c r="E27" t="s">
        <v>606</v>
      </c>
      <c r="F27" t="s">
        <v>244</v>
      </c>
      <c r="G27">
        <v>0.38500000000000001</v>
      </c>
      <c r="H27">
        <v>0.2</v>
      </c>
      <c r="I27">
        <v>0.13300000000000001</v>
      </c>
      <c r="J27" t="s">
        <v>324</v>
      </c>
      <c r="K27">
        <v>0.71799999999999997</v>
      </c>
      <c r="L27">
        <v>48</v>
      </c>
      <c r="M27">
        <v>3</v>
      </c>
      <c r="N27">
        <v>1</v>
      </c>
      <c r="O27" t="s">
        <v>324</v>
      </c>
      <c r="P27">
        <v>52</v>
      </c>
      <c r="Q27" t="s">
        <v>324</v>
      </c>
      <c r="R27" t="s">
        <v>324</v>
      </c>
      <c r="S27" t="s">
        <v>324</v>
      </c>
      <c r="T27" t="s">
        <v>324</v>
      </c>
      <c r="U27">
        <v>0</v>
      </c>
      <c r="V27" t="s">
        <v>324</v>
      </c>
      <c r="W27" t="s">
        <v>324</v>
      </c>
      <c r="X27" t="s">
        <v>324</v>
      </c>
      <c r="Y27" t="s">
        <v>324</v>
      </c>
      <c r="Z27">
        <v>0</v>
      </c>
      <c r="AA27" t="s">
        <v>324</v>
      </c>
      <c r="AB27" t="s">
        <v>324</v>
      </c>
      <c r="AC27" t="s">
        <v>324</v>
      </c>
      <c r="AD27" t="s">
        <v>324</v>
      </c>
      <c r="AE27">
        <v>0</v>
      </c>
      <c r="AF27" t="s">
        <v>324</v>
      </c>
      <c r="AG27" t="s">
        <v>324</v>
      </c>
      <c r="AH27" t="s">
        <v>324</v>
      </c>
      <c r="AI27" t="s">
        <v>324</v>
      </c>
      <c r="AJ27">
        <v>0</v>
      </c>
      <c r="AK27" t="s">
        <v>324</v>
      </c>
      <c r="AL27" t="s">
        <v>324</v>
      </c>
      <c r="AM27" t="s">
        <v>324</v>
      </c>
      <c r="AN27" t="s">
        <v>324</v>
      </c>
      <c r="AO27">
        <v>0</v>
      </c>
      <c r="AP27" t="s">
        <v>324</v>
      </c>
      <c r="AQ27" t="s">
        <v>324</v>
      </c>
      <c r="AR27" t="s">
        <v>324</v>
      </c>
      <c r="AS27" t="s">
        <v>324</v>
      </c>
      <c r="AT27">
        <v>0</v>
      </c>
      <c r="AU27" t="s">
        <v>324</v>
      </c>
      <c r="AV27" t="s">
        <v>324</v>
      </c>
      <c r="AW27" t="s">
        <v>324</v>
      </c>
      <c r="AX27" t="s">
        <v>324</v>
      </c>
      <c r="AY27">
        <v>0</v>
      </c>
      <c r="AZ27" t="s">
        <v>324</v>
      </c>
      <c r="BA27" t="s">
        <v>324</v>
      </c>
      <c r="BB27" t="s">
        <v>324</v>
      </c>
      <c r="BC27" t="s">
        <v>324</v>
      </c>
      <c r="BD27">
        <v>0</v>
      </c>
      <c r="BE27" t="s">
        <v>324</v>
      </c>
      <c r="BF27" t="s">
        <v>324</v>
      </c>
      <c r="BG27" t="s">
        <v>324</v>
      </c>
      <c r="BH27" t="s">
        <v>324</v>
      </c>
      <c r="BI27">
        <v>0</v>
      </c>
      <c r="BJ27" t="s">
        <v>324</v>
      </c>
      <c r="BK27" t="s">
        <v>324</v>
      </c>
      <c r="BL27" t="s">
        <v>324</v>
      </c>
      <c r="BM27" t="s">
        <v>324</v>
      </c>
      <c r="BN27">
        <v>0</v>
      </c>
      <c r="BO27" t="s">
        <v>324</v>
      </c>
      <c r="BP27" t="s">
        <v>324</v>
      </c>
      <c r="BQ27" t="s">
        <v>324</v>
      </c>
      <c r="BR27" t="s">
        <v>324</v>
      </c>
      <c r="BS27">
        <v>0</v>
      </c>
      <c r="BT27" t="s">
        <v>324</v>
      </c>
      <c r="BU27" t="s">
        <v>324</v>
      </c>
      <c r="BV27" t="s">
        <v>324</v>
      </c>
      <c r="BW27" t="s">
        <v>324</v>
      </c>
      <c r="BX27">
        <v>0</v>
      </c>
      <c r="BY27" t="s">
        <v>324</v>
      </c>
      <c r="BZ27" t="s">
        <v>324</v>
      </c>
      <c r="CA27" t="s">
        <v>324</v>
      </c>
      <c r="CB27" t="s">
        <v>324</v>
      </c>
      <c r="CC27">
        <v>0</v>
      </c>
      <c r="CD27" t="s">
        <v>324</v>
      </c>
      <c r="CE27" t="s">
        <v>324</v>
      </c>
      <c r="CF27" t="s">
        <v>324</v>
      </c>
      <c r="CG27" t="s">
        <v>324</v>
      </c>
      <c r="CH27">
        <v>0</v>
      </c>
      <c r="CI27" t="s">
        <v>324</v>
      </c>
      <c r="CJ27" t="s">
        <v>324</v>
      </c>
      <c r="CK27" t="s">
        <v>324</v>
      </c>
      <c r="CL27" t="s">
        <v>324</v>
      </c>
      <c r="CM27">
        <v>0</v>
      </c>
      <c r="CN27" t="s">
        <v>324</v>
      </c>
      <c r="CO27" t="s">
        <v>324</v>
      </c>
      <c r="CP27" t="s">
        <v>324</v>
      </c>
      <c r="CQ27" t="s">
        <v>324</v>
      </c>
      <c r="CR27">
        <v>0</v>
      </c>
      <c r="CS27" t="s">
        <v>324</v>
      </c>
      <c r="CT27" t="s">
        <v>324</v>
      </c>
      <c r="CU27" t="s">
        <v>324</v>
      </c>
      <c r="CV27" t="s">
        <v>324</v>
      </c>
      <c r="CW27">
        <v>0</v>
      </c>
      <c r="CX27">
        <v>0.38500000000000001</v>
      </c>
      <c r="CY27">
        <v>0.2</v>
      </c>
      <c r="CZ27">
        <v>0.13300000000000001</v>
      </c>
      <c r="DA27">
        <v>0</v>
      </c>
      <c r="DB27">
        <v>0.71799999999999997</v>
      </c>
      <c r="DC27">
        <v>48</v>
      </c>
      <c r="DD27">
        <v>3</v>
      </c>
      <c r="DE27">
        <v>1</v>
      </c>
      <c r="DF27">
        <v>0</v>
      </c>
      <c r="DG27">
        <v>52</v>
      </c>
      <c r="DH27">
        <v>0</v>
      </c>
      <c r="DI27">
        <v>0</v>
      </c>
      <c r="DJ27">
        <v>0</v>
      </c>
      <c r="DK27">
        <v>0</v>
      </c>
      <c r="DL27">
        <v>0</v>
      </c>
    </row>
    <row r="28" spans="1:116" x14ac:dyDescent="0.45">
      <c r="A28">
        <v>2023</v>
      </c>
      <c r="B28" t="s">
        <v>94</v>
      </c>
      <c r="C28">
        <v>12681</v>
      </c>
      <c r="D28" t="s">
        <v>615</v>
      </c>
      <c r="E28" t="s">
        <v>606</v>
      </c>
      <c r="F28" t="s">
        <v>244</v>
      </c>
      <c r="G28">
        <v>9.8000000000000004E-2</v>
      </c>
      <c r="H28">
        <v>1</v>
      </c>
      <c r="I28" t="s">
        <v>324</v>
      </c>
      <c r="J28" t="s">
        <v>324</v>
      </c>
      <c r="K28">
        <v>1.0980000000000001</v>
      </c>
      <c r="L28">
        <v>10</v>
      </c>
      <c r="M28">
        <v>4</v>
      </c>
      <c r="N28" t="s">
        <v>324</v>
      </c>
      <c r="O28" t="s">
        <v>324</v>
      </c>
      <c r="P28">
        <v>14</v>
      </c>
      <c r="Q28" t="s">
        <v>324</v>
      </c>
      <c r="R28" t="s">
        <v>324</v>
      </c>
      <c r="S28" t="s">
        <v>324</v>
      </c>
      <c r="T28" t="s">
        <v>324</v>
      </c>
      <c r="U28">
        <v>0</v>
      </c>
      <c r="V28" t="s">
        <v>324</v>
      </c>
      <c r="W28" t="s">
        <v>324</v>
      </c>
      <c r="X28" t="s">
        <v>324</v>
      </c>
      <c r="Y28" t="s">
        <v>324</v>
      </c>
      <c r="Z28">
        <v>0</v>
      </c>
      <c r="AA28" t="s">
        <v>324</v>
      </c>
      <c r="AB28" t="s">
        <v>324</v>
      </c>
      <c r="AC28" t="s">
        <v>324</v>
      </c>
      <c r="AD28" t="s">
        <v>324</v>
      </c>
      <c r="AE28">
        <v>0</v>
      </c>
      <c r="AF28" t="s">
        <v>324</v>
      </c>
      <c r="AG28" t="s">
        <v>324</v>
      </c>
      <c r="AH28" t="s">
        <v>324</v>
      </c>
      <c r="AI28" t="s">
        <v>324</v>
      </c>
      <c r="AJ28">
        <v>0</v>
      </c>
      <c r="AK28" t="s">
        <v>324</v>
      </c>
      <c r="AL28" t="s">
        <v>324</v>
      </c>
      <c r="AM28" t="s">
        <v>324</v>
      </c>
      <c r="AN28" t="s">
        <v>324</v>
      </c>
      <c r="AO28">
        <v>0</v>
      </c>
      <c r="AP28" t="s">
        <v>324</v>
      </c>
      <c r="AQ28" t="s">
        <v>324</v>
      </c>
      <c r="AR28" t="s">
        <v>324</v>
      </c>
      <c r="AS28" t="s">
        <v>324</v>
      </c>
      <c r="AT28">
        <v>0</v>
      </c>
      <c r="AU28" t="s">
        <v>324</v>
      </c>
      <c r="AV28" t="s">
        <v>324</v>
      </c>
      <c r="AW28" t="s">
        <v>324</v>
      </c>
      <c r="AX28" t="s">
        <v>324</v>
      </c>
      <c r="AY28">
        <v>0</v>
      </c>
      <c r="AZ28" t="s">
        <v>324</v>
      </c>
      <c r="BA28" t="s">
        <v>324</v>
      </c>
      <c r="BB28" t="s">
        <v>324</v>
      </c>
      <c r="BC28" t="s">
        <v>324</v>
      </c>
      <c r="BD28">
        <v>0</v>
      </c>
      <c r="BE28" t="s">
        <v>324</v>
      </c>
      <c r="BF28" t="s">
        <v>324</v>
      </c>
      <c r="BG28" t="s">
        <v>324</v>
      </c>
      <c r="BH28" t="s">
        <v>324</v>
      </c>
      <c r="BI28">
        <v>0</v>
      </c>
      <c r="BJ28" t="s">
        <v>324</v>
      </c>
      <c r="BK28" t="s">
        <v>324</v>
      </c>
      <c r="BL28" t="s">
        <v>324</v>
      </c>
      <c r="BM28" t="s">
        <v>324</v>
      </c>
      <c r="BN28">
        <v>0</v>
      </c>
      <c r="BO28" t="s">
        <v>324</v>
      </c>
      <c r="BP28" t="s">
        <v>324</v>
      </c>
      <c r="BQ28" t="s">
        <v>324</v>
      </c>
      <c r="BR28" t="s">
        <v>324</v>
      </c>
      <c r="BS28">
        <v>0</v>
      </c>
      <c r="BT28" t="s">
        <v>324</v>
      </c>
      <c r="BU28" t="s">
        <v>324</v>
      </c>
      <c r="BV28" t="s">
        <v>324</v>
      </c>
      <c r="BW28" t="s">
        <v>324</v>
      </c>
      <c r="BX28">
        <v>0</v>
      </c>
      <c r="BY28" t="s">
        <v>324</v>
      </c>
      <c r="BZ28" t="s">
        <v>324</v>
      </c>
      <c r="CA28" t="s">
        <v>324</v>
      </c>
      <c r="CB28" t="s">
        <v>324</v>
      </c>
      <c r="CC28">
        <v>0</v>
      </c>
      <c r="CD28" t="s">
        <v>324</v>
      </c>
      <c r="CE28" t="s">
        <v>324</v>
      </c>
      <c r="CF28" t="s">
        <v>324</v>
      </c>
      <c r="CG28" t="s">
        <v>324</v>
      </c>
      <c r="CH28">
        <v>0</v>
      </c>
      <c r="CI28" t="s">
        <v>324</v>
      </c>
      <c r="CJ28" t="s">
        <v>324</v>
      </c>
      <c r="CK28" t="s">
        <v>324</v>
      </c>
      <c r="CL28" t="s">
        <v>324</v>
      </c>
      <c r="CM28">
        <v>0</v>
      </c>
      <c r="CN28" t="s">
        <v>324</v>
      </c>
      <c r="CO28" t="s">
        <v>324</v>
      </c>
      <c r="CP28" t="s">
        <v>324</v>
      </c>
      <c r="CQ28" t="s">
        <v>324</v>
      </c>
      <c r="CR28">
        <v>0</v>
      </c>
      <c r="CS28" t="s">
        <v>324</v>
      </c>
      <c r="CT28" t="s">
        <v>324</v>
      </c>
      <c r="CU28" t="s">
        <v>324</v>
      </c>
      <c r="CV28" t="s">
        <v>324</v>
      </c>
      <c r="CW28">
        <v>0</v>
      </c>
      <c r="CX28">
        <v>9.8000000000000004E-2</v>
      </c>
      <c r="CY28">
        <v>1</v>
      </c>
      <c r="CZ28">
        <v>0</v>
      </c>
      <c r="DA28">
        <v>0</v>
      </c>
      <c r="DB28">
        <v>1.0980000000000001</v>
      </c>
      <c r="DC28">
        <v>10</v>
      </c>
      <c r="DD28">
        <v>4</v>
      </c>
      <c r="DE28">
        <v>0</v>
      </c>
      <c r="DF28">
        <v>0</v>
      </c>
      <c r="DG28">
        <v>14</v>
      </c>
      <c r="DH28">
        <v>0</v>
      </c>
      <c r="DI28">
        <v>0</v>
      </c>
      <c r="DJ28">
        <v>0</v>
      </c>
      <c r="DK28">
        <v>0</v>
      </c>
      <c r="DL28">
        <v>0</v>
      </c>
    </row>
    <row r="29" spans="1:116" x14ac:dyDescent="0.45">
      <c r="A29">
        <v>2023</v>
      </c>
      <c r="B29" t="s">
        <v>94</v>
      </c>
      <c r="C29">
        <v>13676</v>
      </c>
      <c r="D29" t="s">
        <v>616</v>
      </c>
      <c r="E29" t="s">
        <v>606</v>
      </c>
      <c r="F29" t="s">
        <v>247</v>
      </c>
      <c r="G29">
        <v>3.7269999999999999</v>
      </c>
      <c r="H29" t="s">
        <v>324</v>
      </c>
      <c r="I29" t="s">
        <v>324</v>
      </c>
      <c r="J29" t="s">
        <v>324</v>
      </c>
      <c r="K29">
        <v>3.7269999999999999</v>
      </c>
      <c r="L29">
        <v>294</v>
      </c>
      <c r="M29" t="s">
        <v>324</v>
      </c>
      <c r="N29" t="s">
        <v>324</v>
      </c>
      <c r="O29" t="s">
        <v>324</v>
      </c>
      <c r="P29">
        <v>294</v>
      </c>
      <c r="Q29" t="s">
        <v>324</v>
      </c>
      <c r="R29" t="s">
        <v>324</v>
      </c>
      <c r="S29" t="s">
        <v>324</v>
      </c>
      <c r="T29" t="s">
        <v>324</v>
      </c>
      <c r="U29">
        <v>0</v>
      </c>
      <c r="V29" t="s">
        <v>324</v>
      </c>
      <c r="W29" t="s">
        <v>324</v>
      </c>
      <c r="X29" t="s">
        <v>324</v>
      </c>
      <c r="Y29" t="s">
        <v>324</v>
      </c>
      <c r="Z29">
        <v>0</v>
      </c>
      <c r="AA29" t="s">
        <v>324</v>
      </c>
      <c r="AB29" t="s">
        <v>324</v>
      </c>
      <c r="AC29" t="s">
        <v>324</v>
      </c>
      <c r="AD29" t="s">
        <v>324</v>
      </c>
      <c r="AE29">
        <v>0</v>
      </c>
      <c r="AF29" t="s">
        <v>324</v>
      </c>
      <c r="AG29" t="s">
        <v>324</v>
      </c>
      <c r="AH29" t="s">
        <v>324</v>
      </c>
      <c r="AI29" t="s">
        <v>324</v>
      </c>
      <c r="AJ29">
        <v>0</v>
      </c>
      <c r="AK29" t="s">
        <v>324</v>
      </c>
      <c r="AL29" t="s">
        <v>324</v>
      </c>
      <c r="AM29" t="s">
        <v>324</v>
      </c>
      <c r="AN29" t="s">
        <v>324</v>
      </c>
      <c r="AO29">
        <v>0</v>
      </c>
      <c r="AP29" t="s">
        <v>324</v>
      </c>
      <c r="AQ29" t="s">
        <v>324</v>
      </c>
      <c r="AR29" t="s">
        <v>324</v>
      </c>
      <c r="AS29" t="s">
        <v>324</v>
      </c>
      <c r="AT29">
        <v>0</v>
      </c>
      <c r="AU29" t="s">
        <v>324</v>
      </c>
      <c r="AV29" t="s">
        <v>324</v>
      </c>
      <c r="AW29" t="s">
        <v>324</v>
      </c>
      <c r="AX29" t="s">
        <v>324</v>
      </c>
      <c r="AY29">
        <v>0</v>
      </c>
      <c r="AZ29" t="s">
        <v>324</v>
      </c>
      <c r="BA29" t="s">
        <v>324</v>
      </c>
      <c r="BB29" t="s">
        <v>324</v>
      </c>
      <c r="BC29" t="s">
        <v>324</v>
      </c>
      <c r="BD29">
        <v>0</v>
      </c>
      <c r="BE29" t="s">
        <v>324</v>
      </c>
      <c r="BF29" t="s">
        <v>324</v>
      </c>
      <c r="BG29" t="s">
        <v>324</v>
      </c>
      <c r="BH29" t="s">
        <v>324</v>
      </c>
      <c r="BI29">
        <v>0</v>
      </c>
      <c r="BJ29" t="s">
        <v>324</v>
      </c>
      <c r="BK29" t="s">
        <v>324</v>
      </c>
      <c r="BL29" t="s">
        <v>324</v>
      </c>
      <c r="BM29" t="s">
        <v>324</v>
      </c>
      <c r="BN29">
        <v>0</v>
      </c>
      <c r="BO29" t="s">
        <v>324</v>
      </c>
      <c r="BP29" t="s">
        <v>324</v>
      </c>
      <c r="BQ29" t="s">
        <v>324</v>
      </c>
      <c r="BR29" t="s">
        <v>324</v>
      </c>
      <c r="BS29">
        <v>0</v>
      </c>
      <c r="BT29">
        <v>1.2999999999999999E-2</v>
      </c>
      <c r="BU29" t="s">
        <v>324</v>
      </c>
      <c r="BV29" t="s">
        <v>324</v>
      </c>
      <c r="BW29" t="s">
        <v>324</v>
      </c>
      <c r="BX29">
        <v>1.2999999999999999E-2</v>
      </c>
      <c r="BY29">
        <v>5</v>
      </c>
      <c r="BZ29" t="s">
        <v>324</v>
      </c>
      <c r="CA29" t="s">
        <v>324</v>
      </c>
      <c r="CB29" t="s">
        <v>324</v>
      </c>
      <c r="CC29">
        <v>5</v>
      </c>
      <c r="CD29" t="s">
        <v>324</v>
      </c>
      <c r="CE29" t="s">
        <v>324</v>
      </c>
      <c r="CF29" t="s">
        <v>324</v>
      </c>
      <c r="CG29" t="s">
        <v>324</v>
      </c>
      <c r="CH29">
        <v>0</v>
      </c>
      <c r="CI29" t="s">
        <v>324</v>
      </c>
      <c r="CJ29" t="s">
        <v>324</v>
      </c>
      <c r="CK29" t="s">
        <v>324</v>
      </c>
      <c r="CL29" t="s">
        <v>324</v>
      </c>
      <c r="CM29">
        <v>0</v>
      </c>
      <c r="CN29" t="s">
        <v>324</v>
      </c>
      <c r="CO29" t="s">
        <v>324</v>
      </c>
      <c r="CP29" t="s">
        <v>324</v>
      </c>
      <c r="CQ29" t="s">
        <v>324</v>
      </c>
      <c r="CR29">
        <v>0</v>
      </c>
      <c r="CS29" t="s">
        <v>324</v>
      </c>
      <c r="CT29" t="s">
        <v>324</v>
      </c>
      <c r="CU29" t="s">
        <v>324</v>
      </c>
      <c r="CV29" t="s">
        <v>324</v>
      </c>
      <c r="CW29">
        <v>0</v>
      </c>
      <c r="CX29">
        <v>3.74</v>
      </c>
      <c r="CY29">
        <v>0</v>
      </c>
      <c r="CZ29">
        <v>0</v>
      </c>
      <c r="DA29">
        <v>0</v>
      </c>
      <c r="DB29">
        <v>3.74</v>
      </c>
      <c r="DC29">
        <v>299</v>
      </c>
      <c r="DD29">
        <v>0</v>
      </c>
      <c r="DE29">
        <v>0</v>
      </c>
      <c r="DF29">
        <v>0</v>
      </c>
      <c r="DG29">
        <v>299</v>
      </c>
      <c r="DH29">
        <v>0</v>
      </c>
      <c r="DI29">
        <v>0</v>
      </c>
      <c r="DJ29">
        <v>0</v>
      </c>
      <c r="DK29">
        <v>0</v>
      </c>
      <c r="DL29">
        <v>0</v>
      </c>
    </row>
    <row r="30" spans="1:116" x14ac:dyDescent="0.45">
      <c r="A30">
        <v>2023</v>
      </c>
      <c r="B30" t="s">
        <v>94</v>
      </c>
      <c r="C30">
        <v>13718</v>
      </c>
      <c r="D30" t="s">
        <v>335</v>
      </c>
      <c r="E30" t="s">
        <v>606</v>
      </c>
      <c r="F30" t="s">
        <v>244</v>
      </c>
      <c r="G30">
        <v>2.5299999999999998</v>
      </c>
      <c r="H30">
        <v>0.45</v>
      </c>
      <c r="I30">
        <v>2.4500000000000002</v>
      </c>
      <c r="J30">
        <v>0</v>
      </c>
      <c r="K30">
        <v>5.43</v>
      </c>
      <c r="L30">
        <v>335</v>
      </c>
      <c r="M30">
        <v>6</v>
      </c>
      <c r="N30">
        <v>2</v>
      </c>
      <c r="O30" t="s">
        <v>324</v>
      </c>
      <c r="P30">
        <v>343</v>
      </c>
      <c r="Q30" t="s">
        <v>324</v>
      </c>
      <c r="R30" t="s">
        <v>324</v>
      </c>
      <c r="S30" t="s">
        <v>324</v>
      </c>
      <c r="T30" t="s">
        <v>324</v>
      </c>
      <c r="U30">
        <v>0</v>
      </c>
      <c r="V30" t="s">
        <v>324</v>
      </c>
      <c r="W30" t="s">
        <v>324</v>
      </c>
      <c r="X30" t="s">
        <v>324</v>
      </c>
      <c r="Y30" t="s">
        <v>324</v>
      </c>
      <c r="Z30">
        <v>0</v>
      </c>
      <c r="AA30" t="s">
        <v>324</v>
      </c>
      <c r="AB30" t="s">
        <v>324</v>
      </c>
      <c r="AC30" t="s">
        <v>324</v>
      </c>
      <c r="AD30" t="s">
        <v>324</v>
      </c>
      <c r="AE30">
        <v>0</v>
      </c>
      <c r="AF30" t="s">
        <v>324</v>
      </c>
      <c r="AG30" t="s">
        <v>324</v>
      </c>
      <c r="AH30" t="s">
        <v>324</v>
      </c>
      <c r="AI30" t="s">
        <v>324</v>
      </c>
      <c r="AJ30">
        <v>0</v>
      </c>
      <c r="AK30" t="s">
        <v>324</v>
      </c>
      <c r="AL30" t="s">
        <v>324</v>
      </c>
      <c r="AM30" t="s">
        <v>324</v>
      </c>
      <c r="AN30" t="s">
        <v>324</v>
      </c>
      <c r="AO30">
        <v>0</v>
      </c>
      <c r="AP30" t="s">
        <v>324</v>
      </c>
      <c r="AQ30" t="s">
        <v>324</v>
      </c>
      <c r="AR30" t="s">
        <v>324</v>
      </c>
      <c r="AS30" t="s">
        <v>324</v>
      </c>
      <c r="AT30">
        <v>0</v>
      </c>
      <c r="AU30" t="s">
        <v>324</v>
      </c>
      <c r="AV30" t="s">
        <v>324</v>
      </c>
      <c r="AW30" t="s">
        <v>324</v>
      </c>
      <c r="AX30" t="s">
        <v>324</v>
      </c>
      <c r="AY30">
        <v>0</v>
      </c>
      <c r="AZ30" t="s">
        <v>324</v>
      </c>
      <c r="BA30" t="s">
        <v>324</v>
      </c>
      <c r="BB30" t="s">
        <v>324</v>
      </c>
      <c r="BC30" t="s">
        <v>324</v>
      </c>
      <c r="BD30">
        <v>0</v>
      </c>
      <c r="BE30" t="s">
        <v>324</v>
      </c>
      <c r="BF30" t="s">
        <v>324</v>
      </c>
      <c r="BG30" t="s">
        <v>324</v>
      </c>
      <c r="BH30" t="s">
        <v>324</v>
      </c>
      <c r="BI30">
        <v>0</v>
      </c>
      <c r="BJ30" t="s">
        <v>324</v>
      </c>
      <c r="BK30" t="s">
        <v>324</v>
      </c>
      <c r="BL30" t="s">
        <v>324</v>
      </c>
      <c r="BM30" t="s">
        <v>324</v>
      </c>
      <c r="BN30">
        <v>0</v>
      </c>
      <c r="BO30" t="s">
        <v>324</v>
      </c>
      <c r="BP30" t="s">
        <v>324</v>
      </c>
      <c r="BQ30" t="s">
        <v>324</v>
      </c>
      <c r="BR30" t="s">
        <v>324</v>
      </c>
      <c r="BS30">
        <v>0</v>
      </c>
      <c r="BT30" t="s">
        <v>324</v>
      </c>
      <c r="BU30" t="s">
        <v>324</v>
      </c>
      <c r="BV30" t="s">
        <v>324</v>
      </c>
      <c r="BW30" t="s">
        <v>324</v>
      </c>
      <c r="BX30">
        <v>0</v>
      </c>
      <c r="BY30" t="s">
        <v>324</v>
      </c>
      <c r="BZ30" t="s">
        <v>324</v>
      </c>
      <c r="CA30" t="s">
        <v>324</v>
      </c>
      <c r="CB30" t="s">
        <v>324</v>
      </c>
      <c r="CC30">
        <v>0</v>
      </c>
      <c r="CD30" t="s">
        <v>324</v>
      </c>
      <c r="CE30" t="s">
        <v>324</v>
      </c>
      <c r="CF30" t="s">
        <v>324</v>
      </c>
      <c r="CG30" t="s">
        <v>324</v>
      </c>
      <c r="CH30">
        <v>0</v>
      </c>
      <c r="CI30" t="s">
        <v>324</v>
      </c>
      <c r="CJ30" t="s">
        <v>324</v>
      </c>
      <c r="CK30" t="s">
        <v>324</v>
      </c>
      <c r="CL30" t="s">
        <v>324</v>
      </c>
      <c r="CM30">
        <v>0</v>
      </c>
      <c r="CN30" t="s">
        <v>324</v>
      </c>
      <c r="CO30" t="s">
        <v>324</v>
      </c>
      <c r="CP30" t="s">
        <v>324</v>
      </c>
      <c r="CQ30" t="s">
        <v>324</v>
      </c>
      <c r="CR30">
        <v>0</v>
      </c>
      <c r="CS30" t="s">
        <v>324</v>
      </c>
      <c r="CT30" t="s">
        <v>324</v>
      </c>
      <c r="CU30" t="s">
        <v>324</v>
      </c>
      <c r="CV30" t="s">
        <v>324</v>
      </c>
      <c r="CW30">
        <v>0</v>
      </c>
      <c r="CX30">
        <v>2.5299999999999998</v>
      </c>
      <c r="CY30">
        <v>0.45</v>
      </c>
      <c r="CZ30">
        <v>2.4500000000000002</v>
      </c>
      <c r="DA30">
        <v>0</v>
      </c>
      <c r="DB30">
        <v>5.43</v>
      </c>
      <c r="DC30">
        <v>335</v>
      </c>
      <c r="DD30">
        <v>6</v>
      </c>
      <c r="DE30">
        <v>2</v>
      </c>
      <c r="DF30">
        <v>0</v>
      </c>
      <c r="DG30">
        <v>343</v>
      </c>
      <c r="DH30">
        <v>0</v>
      </c>
      <c r="DI30">
        <v>0</v>
      </c>
      <c r="DJ30">
        <v>0</v>
      </c>
      <c r="DK30">
        <v>0</v>
      </c>
      <c r="DL30">
        <v>0</v>
      </c>
    </row>
    <row r="31" spans="1:116" x14ac:dyDescent="0.45">
      <c r="A31">
        <v>2023</v>
      </c>
      <c r="B31" t="s">
        <v>94</v>
      </c>
      <c r="C31">
        <v>14063</v>
      </c>
      <c r="D31" t="s">
        <v>336</v>
      </c>
      <c r="E31" t="s">
        <v>607</v>
      </c>
      <c r="F31" t="s">
        <v>244</v>
      </c>
      <c r="G31">
        <v>4.649</v>
      </c>
      <c r="H31">
        <v>2.31</v>
      </c>
      <c r="I31">
        <v>0</v>
      </c>
      <c r="J31">
        <v>0</v>
      </c>
      <c r="K31">
        <v>6.9589999999999996</v>
      </c>
      <c r="L31">
        <v>587</v>
      </c>
      <c r="M31">
        <v>20</v>
      </c>
      <c r="N31">
        <v>0</v>
      </c>
      <c r="O31">
        <v>0</v>
      </c>
      <c r="P31">
        <v>607</v>
      </c>
      <c r="Q31">
        <v>0</v>
      </c>
      <c r="R31">
        <v>0</v>
      </c>
      <c r="S31">
        <v>0</v>
      </c>
      <c r="T31">
        <v>0</v>
      </c>
      <c r="U31">
        <v>0</v>
      </c>
      <c r="V31">
        <v>1.7789999999999999</v>
      </c>
      <c r="W31">
        <v>3.1309999999999998</v>
      </c>
      <c r="X31">
        <v>4.0000000000000001E-3</v>
      </c>
      <c r="Y31">
        <v>0</v>
      </c>
      <c r="Z31">
        <v>4.9139999999999997</v>
      </c>
      <c r="AA31">
        <v>477</v>
      </c>
      <c r="AB31">
        <v>406</v>
      </c>
      <c r="AC31">
        <v>1</v>
      </c>
      <c r="AD31">
        <v>0</v>
      </c>
      <c r="AE31">
        <v>884</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4.0000000000000001E-3</v>
      </c>
      <c r="BU31">
        <v>0</v>
      </c>
      <c r="BV31">
        <v>0</v>
      </c>
      <c r="BW31">
        <v>0</v>
      </c>
      <c r="BX31">
        <v>4.0000000000000001E-3</v>
      </c>
      <c r="BY31">
        <v>2</v>
      </c>
      <c r="BZ31">
        <v>0</v>
      </c>
      <c r="CA31">
        <v>0</v>
      </c>
      <c r="CB31">
        <v>0</v>
      </c>
      <c r="CC31">
        <v>2</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6.4320000000000004</v>
      </c>
      <c r="CY31">
        <v>5.4409999999999998</v>
      </c>
      <c r="CZ31">
        <v>4.0000000000000001E-3</v>
      </c>
      <c r="DA31">
        <v>0</v>
      </c>
      <c r="DB31">
        <v>11.877000000000001</v>
      </c>
      <c r="DC31">
        <v>1066</v>
      </c>
      <c r="DD31">
        <v>426</v>
      </c>
      <c r="DE31">
        <v>1</v>
      </c>
      <c r="DF31">
        <v>0</v>
      </c>
      <c r="DG31">
        <v>1493</v>
      </c>
      <c r="DH31">
        <v>0</v>
      </c>
      <c r="DI31">
        <v>0</v>
      </c>
      <c r="DJ31">
        <v>0</v>
      </c>
      <c r="DK31">
        <v>0</v>
      </c>
      <c r="DL31">
        <v>0</v>
      </c>
    </row>
    <row r="32" spans="1:116" x14ac:dyDescent="0.45">
      <c r="A32">
        <v>2023</v>
      </c>
      <c r="B32" t="s">
        <v>94</v>
      </c>
      <c r="C32">
        <v>14289</v>
      </c>
      <c r="D32" t="s">
        <v>617</v>
      </c>
      <c r="E32" t="s">
        <v>607</v>
      </c>
      <c r="F32" t="s">
        <v>244</v>
      </c>
      <c r="G32">
        <v>11.041</v>
      </c>
      <c r="H32">
        <v>1.165</v>
      </c>
      <c r="I32">
        <v>16.398</v>
      </c>
      <c r="J32" t="s">
        <v>324</v>
      </c>
      <c r="K32">
        <v>28.603999999999999</v>
      </c>
      <c r="L32">
        <v>1502</v>
      </c>
      <c r="M32">
        <v>16</v>
      </c>
      <c r="N32">
        <v>12</v>
      </c>
      <c r="O32" t="s">
        <v>324</v>
      </c>
      <c r="P32">
        <v>1530</v>
      </c>
      <c r="Q32" t="s">
        <v>324</v>
      </c>
      <c r="R32" t="s">
        <v>324</v>
      </c>
      <c r="S32" t="s">
        <v>324</v>
      </c>
      <c r="T32" t="s">
        <v>324</v>
      </c>
      <c r="U32">
        <v>0</v>
      </c>
      <c r="V32">
        <v>0.17699999999999999</v>
      </c>
      <c r="W32">
        <v>4.9000000000000002E-2</v>
      </c>
      <c r="X32" t="s">
        <v>324</v>
      </c>
      <c r="Y32" t="s">
        <v>324</v>
      </c>
      <c r="Z32">
        <v>0.22600000000000001</v>
      </c>
      <c r="AA32">
        <v>38</v>
      </c>
      <c r="AB32">
        <v>2</v>
      </c>
      <c r="AC32" t="s">
        <v>324</v>
      </c>
      <c r="AD32" t="s">
        <v>324</v>
      </c>
      <c r="AE32">
        <v>40</v>
      </c>
      <c r="AF32" t="s">
        <v>324</v>
      </c>
      <c r="AG32" t="s">
        <v>324</v>
      </c>
      <c r="AH32" t="s">
        <v>324</v>
      </c>
      <c r="AI32" t="s">
        <v>324</v>
      </c>
      <c r="AJ32">
        <v>0</v>
      </c>
      <c r="AK32" t="s">
        <v>324</v>
      </c>
      <c r="AL32" t="s">
        <v>324</v>
      </c>
      <c r="AM32" t="s">
        <v>324</v>
      </c>
      <c r="AN32" t="s">
        <v>324</v>
      </c>
      <c r="AO32">
        <v>0</v>
      </c>
      <c r="AP32" t="s">
        <v>324</v>
      </c>
      <c r="AQ32" t="s">
        <v>324</v>
      </c>
      <c r="AR32">
        <v>14.75</v>
      </c>
      <c r="AS32" t="s">
        <v>324</v>
      </c>
      <c r="AT32">
        <v>14.75</v>
      </c>
      <c r="AU32" t="s">
        <v>324</v>
      </c>
      <c r="AV32" t="s">
        <v>324</v>
      </c>
      <c r="AW32">
        <v>8</v>
      </c>
      <c r="AX32" t="s">
        <v>324</v>
      </c>
      <c r="AY32">
        <v>8</v>
      </c>
      <c r="AZ32" t="s">
        <v>324</v>
      </c>
      <c r="BA32" t="s">
        <v>324</v>
      </c>
      <c r="BB32">
        <v>54.65</v>
      </c>
      <c r="BC32" t="s">
        <v>324</v>
      </c>
      <c r="BD32">
        <v>54.65</v>
      </c>
      <c r="BE32" t="s">
        <v>324</v>
      </c>
      <c r="BF32" t="s">
        <v>324</v>
      </c>
      <c r="BG32" t="s">
        <v>324</v>
      </c>
      <c r="BH32" t="s">
        <v>324</v>
      </c>
      <c r="BI32">
        <v>0</v>
      </c>
      <c r="BJ32" t="s">
        <v>324</v>
      </c>
      <c r="BK32" t="s">
        <v>324</v>
      </c>
      <c r="BL32" t="s">
        <v>324</v>
      </c>
      <c r="BM32" t="s">
        <v>324</v>
      </c>
      <c r="BN32">
        <v>0</v>
      </c>
      <c r="BO32" t="s">
        <v>324</v>
      </c>
      <c r="BP32" t="s">
        <v>324</v>
      </c>
      <c r="BQ32" t="s">
        <v>324</v>
      </c>
      <c r="BR32" t="s">
        <v>324</v>
      </c>
      <c r="BS32">
        <v>0</v>
      </c>
      <c r="BT32" t="s">
        <v>324</v>
      </c>
      <c r="BU32">
        <v>8.9999999999999993E-3</v>
      </c>
      <c r="BV32" t="s">
        <v>324</v>
      </c>
      <c r="BW32" t="s">
        <v>324</v>
      </c>
      <c r="BX32">
        <v>8.9999999999999993E-3</v>
      </c>
      <c r="BY32" t="s">
        <v>324</v>
      </c>
      <c r="BZ32">
        <v>1</v>
      </c>
      <c r="CA32" t="s">
        <v>324</v>
      </c>
      <c r="CB32" t="s">
        <v>324</v>
      </c>
      <c r="CC32">
        <v>1</v>
      </c>
      <c r="CD32" t="s">
        <v>324</v>
      </c>
      <c r="CE32" t="s">
        <v>324</v>
      </c>
      <c r="CF32" t="s">
        <v>324</v>
      </c>
      <c r="CG32" t="s">
        <v>324</v>
      </c>
      <c r="CH32">
        <v>0</v>
      </c>
      <c r="CI32" t="s">
        <v>324</v>
      </c>
      <c r="CJ32" t="s">
        <v>324</v>
      </c>
      <c r="CK32" t="s">
        <v>324</v>
      </c>
      <c r="CL32" t="s">
        <v>324</v>
      </c>
      <c r="CM32">
        <v>0</v>
      </c>
      <c r="CN32" t="s">
        <v>324</v>
      </c>
      <c r="CO32" t="s">
        <v>324</v>
      </c>
      <c r="CP32" t="s">
        <v>324</v>
      </c>
      <c r="CQ32" t="s">
        <v>324</v>
      </c>
      <c r="CR32">
        <v>0</v>
      </c>
      <c r="CS32" t="s">
        <v>324</v>
      </c>
      <c r="CT32" t="s">
        <v>324</v>
      </c>
      <c r="CU32" t="s">
        <v>324</v>
      </c>
      <c r="CV32" t="s">
        <v>324</v>
      </c>
      <c r="CW32">
        <v>0</v>
      </c>
      <c r="CX32">
        <v>11.218</v>
      </c>
      <c r="CY32">
        <v>1.2230000000000001</v>
      </c>
      <c r="CZ32">
        <v>16.398</v>
      </c>
      <c r="DA32">
        <v>0</v>
      </c>
      <c r="DB32">
        <v>28.838999999999999</v>
      </c>
      <c r="DC32">
        <v>1540</v>
      </c>
      <c r="DD32">
        <v>19</v>
      </c>
      <c r="DE32">
        <v>12</v>
      </c>
      <c r="DF32">
        <v>0</v>
      </c>
      <c r="DG32">
        <v>1571</v>
      </c>
      <c r="DH32">
        <v>0</v>
      </c>
      <c r="DI32">
        <v>0</v>
      </c>
      <c r="DJ32">
        <v>0</v>
      </c>
      <c r="DK32">
        <v>0</v>
      </c>
      <c r="DL32">
        <v>0</v>
      </c>
    </row>
    <row r="33" spans="1:116" x14ac:dyDescent="0.45">
      <c r="A33">
        <v>2023</v>
      </c>
      <c r="B33" t="s">
        <v>94</v>
      </c>
      <c r="C33">
        <v>14446</v>
      </c>
      <c r="D33" t="s">
        <v>618</v>
      </c>
      <c r="E33" t="s">
        <v>619</v>
      </c>
      <c r="F33" t="s">
        <v>244</v>
      </c>
      <c r="G33">
        <v>0.183</v>
      </c>
      <c r="H33" t="s">
        <v>324</v>
      </c>
      <c r="I33" t="s">
        <v>324</v>
      </c>
      <c r="J33" t="s">
        <v>324</v>
      </c>
      <c r="K33">
        <v>0.183</v>
      </c>
      <c r="L33">
        <v>15</v>
      </c>
      <c r="M33" t="s">
        <v>324</v>
      </c>
      <c r="N33" t="s">
        <v>324</v>
      </c>
      <c r="O33" t="s">
        <v>324</v>
      </c>
      <c r="P33">
        <v>15</v>
      </c>
      <c r="Q33" t="s">
        <v>324</v>
      </c>
      <c r="R33" t="s">
        <v>324</v>
      </c>
      <c r="S33" t="s">
        <v>324</v>
      </c>
      <c r="T33" t="s">
        <v>324</v>
      </c>
      <c r="U33">
        <v>0</v>
      </c>
      <c r="V33" t="s">
        <v>324</v>
      </c>
      <c r="W33" t="s">
        <v>324</v>
      </c>
      <c r="X33" t="s">
        <v>324</v>
      </c>
      <c r="Y33" t="s">
        <v>324</v>
      </c>
      <c r="Z33">
        <v>0</v>
      </c>
      <c r="AA33" t="s">
        <v>324</v>
      </c>
      <c r="AB33" t="s">
        <v>324</v>
      </c>
      <c r="AC33" t="s">
        <v>324</v>
      </c>
      <c r="AD33" t="s">
        <v>324</v>
      </c>
      <c r="AE33">
        <v>0</v>
      </c>
      <c r="AF33" t="s">
        <v>324</v>
      </c>
      <c r="AG33" t="s">
        <v>324</v>
      </c>
      <c r="AH33" t="s">
        <v>324</v>
      </c>
      <c r="AI33" t="s">
        <v>324</v>
      </c>
      <c r="AJ33">
        <v>0</v>
      </c>
      <c r="AK33" t="s">
        <v>324</v>
      </c>
      <c r="AL33" t="s">
        <v>324</v>
      </c>
      <c r="AM33" t="s">
        <v>324</v>
      </c>
      <c r="AN33" t="s">
        <v>324</v>
      </c>
      <c r="AO33">
        <v>0</v>
      </c>
      <c r="AP33" t="s">
        <v>324</v>
      </c>
      <c r="AQ33" t="s">
        <v>324</v>
      </c>
      <c r="AR33" t="s">
        <v>324</v>
      </c>
      <c r="AS33" t="s">
        <v>324</v>
      </c>
      <c r="AT33">
        <v>0</v>
      </c>
      <c r="AU33" t="s">
        <v>324</v>
      </c>
      <c r="AV33" t="s">
        <v>324</v>
      </c>
      <c r="AW33" t="s">
        <v>324</v>
      </c>
      <c r="AX33" t="s">
        <v>324</v>
      </c>
      <c r="AY33">
        <v>0</v>
      </c>
      <c r="AZ33" t="s">
        <v>324</v>
      </c>
      <c r="BA33" t="s">
        <v>324</v>
      </c>
      <c r="BB33" t="s">
        <v>324</v>
      </c>
      <c r="BC33" t="s">
        <v>324</v>
      </c>
      <c r="BD33">
        <v>0</v>
      </c>
      <c r="BE33" t="s">
        <v>324</v>
      </c>
      <c r="BF33" t="s">
        <v>324</v>
      </c>
      <c r="BG33" t="s">
        <v>324</v>
      </c>
      <c r="BH33" t="s">
        <v>324</v>
      </c>
      <c r="BI33">
        <v>0</v>
      </c>
      <c r="BJ33" t="s">
        <v>324</v>
      </c>
      <c r="BK33" t="s">
        <v>324</v>
      </c>
      <c r="BL33" t="s">
        <v>324</v>
      </c>
      <c r="BM33" t="s">
        <v>324</v>
      </c>
      <c r="BN33">
        <v>0</v>
      </c>
      <c r="BO33" t="s">
        <v>324</v>
      </c>
      <c r="BP33" t="s">
        <v>324</v>
      </c>
      <c r="BQ33" t="s">
        <v>324</v>
      </c>
      <c r="BR33" t="s">
        <v>324</v>
      </c>
      <c r="BS33">
        <v>0</v>
      </c>
      <c r="BT33" t="s">
        <v>324</v>
      </c>
      <c r="BU33" t="s">
        <v>324</v>
      </c>
      <c r="BV33" t="s">
        <v>324</v>
      </c>
      <c r="BW33" t="s">
        <v>324</v>
      </c>
      <c r="BX33">
        <v>0</v>
      </c>
      <c r="BY33" t="s">
        <v>324</v>
      </c>
      <c r="BZ33" t="s">
        <v>324</v>
      </c>
      <c r="CA33" t="s">
        <v>324</v>
      </c>
      <c r="CB33" t="s">
        <v>324</v>
      </c>
      <c r="CC33">
        <v>0</v>
      </c>
      <c r="CD33" t="s">
        <v>324</v>
      </c>
      <c r="CE33" t="s">
        <v>324</v>
      </c>
      <c r="CF33" t="s">
        <v>324</v>
      </c>
      <c r="CG33" t="s">
        <v>324</v>
      </c>
      <c r="CH33">
        <v>0</v>
      </c>
      <c r="CI33" t="s">
        <v>324</v>
      </c>
      <c r="CJ33" t="s">
        <v>324</v>
      </c>
      <c r="CK33" t="s">
        <v>324</v>
      </c>
      <c r="CL33" t="s">
        <v>324</v>
      </c>
      <c r="CM33">
        <v>0</v>
      </c>
      <c r="CN33" t="s">
        <v>324</v>
      </c>
      <c r="CO33" t="s">
        <v>324</v>
      </c>
      <c r="CP33" t="s">
        <v>324</v>
      </c>
      <c r="CQ33" t="s">
        <v>324</v>
      </c>
      <c r="CR33">
        <v>0</v>
      </c>
      <c r="CS33" t="s">
        <v>324</v>
      </c>
      <c r="CT33" t="s">
        <v>324</v>
      </c>
      <c r="CU33" t="s">
        <v>324</v>
      </c>
      <c r="CV33" t="s">
        <v>324</v>
      </c>
      <c r="CW33">
        <v>0</v>
      </c>
      <c r="CX33">
        <v>0.183</v>
      </c>
      <c r="CY33">
        <v>0</v>
      </c>
      <c r="CZ33">
        <v>0</v>
      </c>
      <c r="DA33">
        <v>0</v>
      </c>
      <c r="DB33">
        <v>0.183</v>
      </c>
      <c r="DC33">
        <v>15</v>
      </c>
      <c r="DD33">
        <v>0</v>
      </c>
      <c r="DE33">
        <v>0</v>
      </c>
      <c r="DF33">
        <v>0</v>
      </c>
      <c r="DG33">
        <v>15</v>
      </c>
      <c r="DH33">
        <v>0</v>
      </c>
      <c r="DI33">
        <v>0</v>
      </c>
      <c r="DJ33">
        <v>0</v>
      </c>
      <c r="DK33">
        <v>0</v>
      </c>
      <c r="DL33">
        <v>0</v>
      </c>
    </row>
    <row r="34" spans="1:116" x14ac:dyDescent="0.45">
      <c r="A34">
        <v>2023</v>
      </c>
      <c r="B34" t="s">
        <v>94</v>
      </c>
      <c r="C34">
        <v>14864</v>
      </c>
      <c r="D34" t="s">
        <v>620</v>
      </c>
      <c r="E34" t="s">
        <v>606</v>
      </c>
      <c r="F34" t="s">
        <v>244</v>
      </c>
      <c r="G34">
        <v>0.81699999999999995</v>
      </c>
      <c r="H34">
        <v>0.45</v>
      </c>
      <c r="I34" t="s">
        <v>324</v>
      </c>
      <c r="J34" t="s">
        <v>324</v>
      </c>
      <c r="K34">
        <v>1.2669999999999999</v>
      </c>
      <c r="L34">
        <v>76</v>
      </c>
      <c r="M34">
        <v>1</v>
      </c>
      <c r="N34" t="s">
        <v>324</v>
      </c>
      <c r="O34" t="s">
        <v>324</v>
      </c>
      <c r="P34">
        <v>77</v>
      </c>
      <c r="Q34" t="s">
        <v>324</v>
      </c>
      <c r="R34" t="s">
        <v>324</v>
      </c>
      <c r="S34" t="s">
        <v>324</v>
      </c>
      <c r="T34" t="s">
        <v>324</v>
      </c>
      <c r="U34">
        <v>0</v>
      </c>
      <c r="V34" t="s">
        <v>324</v>
      </c>
      <c r="W34" t="s">
        <v>324</v>
      </c>
      <c r="X34" t="s">
        <v>324</v>
      </c>
      <c r="Y34" t="s">
        <v>324</v>
      </c>
      <c r="Z34">
        <v>0</v>
      </c>
      <c r="AA34" t="s">
        <v>324</v>
      </c>
      <c r="AB34" t="s">
        <v>324</v>
      </c>
      <c r="AC34" t="s">
        <v>324</v>
      </c>
      <c r="AD34" t="s">
        <v>324</v>
      </c>
      <c r="AE34">
        <v>0</v>
      </c>
      <c r="AF34" t="s">
        <v>324</v>
      </c>
      <c r="AG34" t="s">
        <v>324</v>
      </c>
      <c r="AH34" t="s">
        <v>324</v>
      </c>
      <c r="AI34" t="s">
        <v>324</v>
      </c>
      <c r="AJ34">
        <v>0</v>
      </c>
      <c r="AK34" t="s">
        <v>324</v>
      </c>
      <c r="AL34" t="s">
        <v>324</v>
      </c>
      <c r="AM34" t="s">
        <v>324</v>
      </c>
      <c r="AN34" t="s">
        <v>324</v>
      </c>
      <c r="AO34">
        <v>0</v>
      </c>
      <c r="AP34" t="s">
        <v>324</v>
      </c>
      <c r="AQ34" t="s">
        <v>324</v>
      </c>
      <c r="AR34" t="s">
        <v>324</v>
      </c>
      <c r="AS34" t="s">
        <v>324</v>
      </c>
      <c r="AT34">
        <v>0</v>
      </c>
      <c r="AU34" t="s">
        <v>324</v>
      </c>
      <c r="AV34" t="s">
        <v>324</v>
      </c>
      <c r="AW34" t="s">
        <v>324</v>
      </c>
      <c r="AX34" t="s">
        <v>324</v>
      </c>
      <c r="AY34">
        <v>0</v>
      </c>
      <c r="AZ34" t="s">
        <v>324</v>
      </c>
      <c r="BA34" t="s">
        <v>324</v>
      </c>
      <c r="BB34" t="s">
        <v>324</v>
      </c>
      <c r="BC34" t="s">
        <v>324</v>
      </c>
      <c r="BD34">
        <v>0</v>
      </c>
      <c r="BE34" t="s">
        <v>324</v>
      </c>
      <c r="BF34" t="s">
        <v>324</v>
      </c>
      <c r="BG34" t="s">
        <v>324</v>
      </c>
      <c r="BH34" t="s">
        <v>324</v>
      </c>
      <c r="BI34">
        <v>0</v>
      </c>
      <c r="BJ34" t="s">
        <v>324</v>
      </c>
      <c r="BK34" t="s">
        <v>324</v>
      </c>
      <c r="BL34" t="s">
        <v>324</v>
      </c>
      <c r="BM34" t="s">
        <v>324</v>
      </c>
      <c r="BN34">
        <v>0</v>
      </c>
      <c r="BO34" t="s">
        <v>324</v>
      </c>
      <c r="BP34" t="s">
        <v>324</v>
      </c>
      <c r="BQ34" t="s">
        <v>324</v>
      </c>
      <c r="BR34" t="s">
        <v>324</v>
      </c>
      <c r="BS34">
        <v>0</v>
      </c>
      <c r="BT34" t="s">
        <v>324</v>
      </c>
      <c r="BU34" t="s">
        <v>324</v>
      </c>
      <c r="BV34" t="s">
        <v>324</v>
      </c>
      <c r="BW34" t="s">
        <v>324</v>
      </c>
      <c r="BX34">
        <v>0</v>
      </c>
      <c r="BY34" t="s">
        <v>324</v>
      </c>
      <c r="BZ34" t="s">
        <v>324</v>
      </c>
      <c r="CA34" t="s">
        <v>324</v>
      </c>
      <c r="CB34" t="s">
        <v>324</v>
      </c>
      <c r="CC34">
        <v>0</v>
      </c>
      <c r="CD34" t="s">
        <v>324</v>
      </c>
      <c r="CE34" t="s">
        <v>324</v>
      </c>
      <c r="CF34" t="s">
        <v>324</v>
      </c>
      <c r="CG34" t="s">
        <v>324</v>
      </c>
      <c r="CH34">
        <v>0</v>
      </c>
      <c r="CI34" t="s">
        <v>324</v>
      </c>
      <c r="CJ34" t="s">
        <v>324</v>
      </c>
      <c r="CK34" t="s">
        <v>324</v>
      </c>
      <c r="CL34" t="s">
        <v>324</v>
      </c>
      <c r="CM34">
        <v>0</v>
      </c>
      <c r="CN34" t="s">
        <v>324</v>
      </c>
      <c r="CO34" t="s">
        <v>324</v>
      </c>
      <c r="CP34" t="s">
        <v>324</v>
      </c>
      <c r="CQ34" t="s">
        <v>324</v>
      </c>
      <c r="CR34">
        <v>0</v>
      </c>
      <c r="CS34" t="s">
        <v>324</v>
      </c>
      <c r="CT34" t="s">
        <v>324</v>
      </c>
      <c r="CU34" t="s">
        <v>324</v>
      </c>
      <c r="CV34" t="s">
        <v>324</v>
      </c>
      <c r="CW34">
        <v>0</v>
      </c>
      <c r="CX34">
        <v>0.81699999999999995</v>
      </c>
      <c r="CY34">
        <v>0.45</v>
      </c>
      <c r="CZ34">
        <v>0</v>
      </c>
      <c r="DA34">
        <v>0</v>
      </c>
      <c r="DB34">
        <v>1.2669999999999999</v>
      </c>
      <c r="DC34">
        <v>76</v>
      </c>
      <c r="DD34">
        <v>1</v>
      </c>
      <c r="DE34">
        <v>0</v>
      </c>
      <c r="DF34">
        <v>0</v>
      </c>
      <c r="DG34">
        <v>77</v>
      </c>
      <c r="DH34">
        <v>0</v>
      </c>
      <c r="DI34">
        <v>0</v>
      </c>
      <c r="DJ34">
        <v>0</v>
      </c>
      <c r="DK34">
        <v>0</v>
      </c>
      <c r="DL34">
        <v>0</v>
      </c>
    </row>
    <row r="35" spans="1:116" x14ac:dyDescent="0.45">
      <c r="A35">
        <v>2023</v>
      </c>
      <c r="B35" t="s">
        <v>94</v>
      </c>
      <c r="C35">
        <v>17184</v>
      </c>
      <c r="D35" t="s">
        <v>621</v>
      </c>
      <c r="E35" t="s">
        <v>607</v>
      </c>
      <c r="F35" t="s">
        <v>244</v>
      </c>
      <c r="G35">
        <v>0.40899999999999997</v>
      </c>
      <c r="H35" t="s">
        <v>324</v>
      </c>
      <c r="I35" t="s">
        <v>324</v>
      </c>
      <c r="J35" t="s">
        <v>324</v>
      </c>
      <c r="K35">
        <v>0.40899999999999997</v>
      </c>
      <c r="L35">
        <v>53</v>
      </c>
      <c r="M35" t="s">
        <v>324</v>
      </c>
      <c r="N35" t="s">
        <v>324</v>
      </c>
      <c r="O35" t="s">
        <v>324</v>
      </c>
      <c r="P35">
        <v>53</v>
      </c>
      <c r="Q35" t="s">
        <v>324</v>
      </c>
      <c r="R35" t="s">
        <v>324</v>
      </c>
      <c r="S35" t="s">
        <v>324</v>
      </c>
      <c r="T35" t="s">
        <v>324</v>
      </c>
      <c r="U35">
        <v>0</v>
      </c>
      <c r="V35" t="s">
        <v>324</v>
      </c>
      <c r="W35" t="s">
        <v>324</v>
      </c>
      <c r="X35" t="s">
        <v>324</v>
      </c>
      <c r="Y35" t="s">
        <v>324</v>
      </c>
      <c r="Z35">
        <v>0</v>
      </c>
      <c r="AA35" t="s">
        <v>324</v>
      </c>
      <c r="AB35" t="s">
        <v>324</v>
      </c>
      <c r="AC35" t="s">
        <v>324</v>
      </c>
      <c r="AD35" t="s">
        <v>324</v>
      </c>
      <c r="AE35">
        <v>0</v>
      </c>
      <c r="AF35" t="s">
        <v>324</v>
      </c>
      <c r="AG35" t="s">
        <v>324</v>
      </c>
      <c r="AH35" t="s">
        <v>324</v>
      </c>
      <c r="AI35" t="s">
        <v>324</v>
      </c>
      <c r="AJ35">
        <v>0</v>
      </c>
      <c r="AK35" t="s">
        <v>324</v>
      </c>
      <c r="AL35" t="s">
        <v>324</v>
      </c>
      <c r="AM35" t="s">
        <v>324</v>
      </c>
      <c r="AN35" t="s">
        <v>324</v>
      </c>
      <c r="AO35">
        <v>0</v>
      </c>
      <c r="AP35" t="s">
        <v>324</v>
      </c>
      <c r="AQ35" t="s">
        <v>324</v>
      </c>
      <c r="AR35" t="s">
        <v>324</v>
      </c>
      <c r="AS35" t="s">
        <v>324</v>
      </c>
      <c r="AT35">
        <v>0</v>
      </c>
      <c r="AU35" t="s">
        <v>324</v>
      </c>
      <c r="AV35" t="s">
        <v>324</v>
      </c>
      <c r="AW35" t="s">
        <v>324</v>
      </c>
      <c r="AX35" t="s">
        <v>324</v>
      </c>
      <c r="AY35">
        <v>0</v>
      </c>
      <c r="AZ35" t="s">
        <v>324</v>
      </c>
      <c r="BA35" t="s">
        <v>324</v>
      </c>
      <c r="BB35" t="s">
        <v>324</v>
      </c>
      <c r="BC35" t="s">
        <v>324</v>
      </c>
      <c r="BD35">
        <v>0</v>
      </c>
      <c r="BE35" t="s">
        <v>324</v>
      </c>
      <c r="BF35" t="s">
        <v>324</v>
      </c>
      <c r="BG35" t="s">
        <v>324</v>
      </c>
      <c r="BH35" t="s">
        <v>324</v>
      </c>
      <c r="BI35">
        <v>0</v>
      </c>
      <c r="BJ35" t="s">
        <v>324</v>
      </c>
      <c r="BK35" t="s">
        <v>324</v>
      </c>
      <c r="BL35" t="s">
        <v>324</v>
      </c>
      <c r="BM35" t="s">
        <v>324</v>
      </c>
      <c r="BN35">
        <v>0</v>
      </c>
      <c r="BO35" t="s">
        <v>324</v>
      </c>
      <c r="BP35" t="s">
        <v>324</v>
      </c>
      <c r="BQ35" t="s">
        <v>324</v>
      </c>
      <c r="BR35" t="s">
        <v>324</v>
      </c>
      <c r="BS35">
        <v>0</v>
      </c>
      <c r="BT35" t="s">
        <v>324</v>
      </c>
      <c r="BU35" t="s">
        <v>324</v>
      </c>
      <c r="BV35" t="s">
        <v>324</v>
      </c>
      <c r="BW35" t="s">
        <v>324</v>
      </c>
      <c r="BX35">
        <v>0</v>
      </c>
      <c r="BY35" t="s">
        <v>324</v>
      </c>
      <c r="BZ35" t="s">
        <v>324</v>
      </c>
      <c r="CA35" t="s">
        <v>324</v>
      </c>
      <c r="CB35" t="s">
        <v>324</v>
      </c>
      <c r="CC35">
        <v>0</v>
      </c>
      <c r="CD35" t="s">
        <v>324</v>
      </c>
      <c r="CE35" t="s">
        <v>324</v>
      </c>
      <c r="CF35" t="s">
        <v>324</v>
      </c>
      <c r="CG35" t="s">
        <v>324</v>
      </c>
      <c r="CH35">
        <v>0</v>
      </c>
      <c r="CI35" t="s">
        <v>324</v>
      </c>
      <c r="CJ35" t="s">
        <v>324</v>
      </c>
      <c r="CK35" t="s">
        <v>324</v>
      </c>
      <c r="CL35" t="s">
        <v>324</v>
      </c>
      <c r="CM35">
        <v>0</v>
      </c>
      <c r="CN35" t="s">
        <v>324</v>
      </c>
      <c r="CO35" t="s">
        <v>324</v>
      </c>
      <c r="CP35" t="s">
        <v>324</v>
      </c>
      <c r="CQ35" t="s">
        <v>324</v>
      </c>
      <c r="CR35">
        <v>0</v>
      </c>
      <c r="CS35" t="s">
        <v>324</v>
      </c>
      <c r="CT35" t="s">
        <v>324</v>
      </c>
      <c r="CU35" t="s">
        <v>324</v>
      </c>
      <c r="CV35" t="s">
        <v>324</v>
      </c>
      <c r="CW35">
        <v>0</v>
      </c>
      <c r="CX35">
        <v>0.40899999999999997</v>
      </c>
      <c r="CY35">
        <v>0</v>
      </c>
      <c r="CZ35">
        <v>0</v>
      </c>
      <c r="DA35">
        <v>0</v>
      </c>
      <c r="DB35">
        <v>0.40899999999999997</v>
      </c>
      <c r="DC35">
        <v>53</v>
      </c>
      <c r="DD35">
        <v>0</v>
      </c>
      <c r="DE35">
        <v>0</v>
      </c>
      <c r="DF35">
        <v>0</v>
      </c>
      <c r="DG35">
        <v>53</v>
      </c>
      <c r="DH35">
        <v>0</v>
      </c>
      <c r="DI35">
        <v>0</v>
      </c>
      <c r="DJ35">
        <v>0</v>
      </c>
      <c r="DK35">
        <v>0</v>
      </c>
      <c r="DL35">
        <v>0</v>
      </c>
    </row>
    <row r="36" spans="1:116" x14ac:dyDescent="0.45">
      <c r="A36">
        <v>2023</v>
      </c>
      <c r="B36" t="s">
        <v>94</v>
      </c>
      <c r="C36">
        <v>17671</v>
      </c>
      <c r="D36" t="s">
        <v>622</v>
      </c>
      <c r="E36" t="s">
        <v>606</v>
      </c>
      <c r="F36" t="s">
        <v>244</v>
      </c>
      <c r="G36">
        <v>1.1539999999999999</v>
      </c>
      <c r="H36">
        <v>6.7000000000000004E-2</v>
      </c>
      <c r="I36" t="s">
        <v>324</v>
      </c>
      <c r="J36" t="s">
        <v>324</v>
      </c>
      <c r="K36">
        <v>1.2210000000000001</v>
      </c>
      <c r="L36">
        <v>114</v>
      </c>
      <c r="M36">
        <v>3</v>
      </c>
      <c r="N36" t="s">
        <v>324</v>
      </c>
      <c r="O36" t="s">
        <v>324</v>
      </c>
      <c r="P36">
        <v>117</v>
      </c>
      <c r="Q36" t="s">
        <v>324</v>
      </c>
      <c r="R36" t="s">
        <v>324</v>
      </c>
      <c r="S36" t="s">
        <v>324</v>
      </c>
      <c r="T36" t="s">
        <v>324</v>
      </c>
      <c r="U36">
        <v>0</v>
      </c>
      <c r="V36" t="s">
        <v>324</v>
      </c>
      <c r="W36" t="s">
        <v>324</v>
      </c>
      <c r="X36" t="s">
        <v>324</v>
      </c>
      <c r="Y36" t="s">
        <v>324</v>
      </c>
      <c r="Z36">
        <v>0</v>
      </c>
      <c r="AA36" t="s">
        <v>324</v>
      </c>
      <c r="AB36" t="s">
        <v>324</v>
      </c>
      <c r="AC36" t="s">
        <v>324</v>
      </c>
      <c r="AD36" t="s">
        <v>324</v>
      </c>
      <c r="AE36">
        <v>0</v>
      </c>
      <c r="AF36" t="s">
        <v>324</v>
      </c>
      <c r="AG36" t="s">
        <v>324</v>
      </c>
      <c r="AH36" t="s">
        <v>324</v>
      </c>
      <c r="AI36" t="s">
        <v>324</v>
      </c>
      <c r="AJ36">
        <v>0</v>
      </c>
      <c r="AK36" t="s">
        <v>324</v>
      </c>
      <c r="AL36" t="s">
        <v>324</v>
      </c>
      <c r="AM36" t="s">
        <v>324</v>
      </c>
      <c r="AN36" t="s">
        <v>324</v>
      </c>
      <c r="AO36">
        <v>0</v>
      </c>
      <c r="AP36" t="s">
        <v>324</v>
      </c>
      <c r="AQ36" t="s">
        <v>324</v>
      </c>
      <c r="AR36" t="s">
        <v>324</v>
      </c>
      <c r="AS36" t="s">
        <v>324</v>
      </c>
      <c r="AT36">
        <v>0</v>
      </c>
      <c r="AU36" t="s">
        <v>324</v>
      </c>
      <c r="AV36" t="s">
        <v>324</v>
      </c>
      <c r="AW36" t="s">
        <v>324</v>
      </c>
      <c r="AX36" t="s">
        <v>324</v>
      </c>
      <c r="AY36">
        <v>0</v>
      </c>
      <c r="AZ36" t="s">
        <v>324</v>
      </c>
      <c r="BA36" t="s">
        <v>324</v>
      </c>
      <c r="BB36" t="s">
        <v>324</v>
      </c>
      <c r="BC36" t="s">
        <v>324</v>
      </c>
      <c r="BD36">
        <v>0</v>
      </c>
      <c r="BE36" t="s">
        <v>324</v>
      </c>
      <c r="BF36" t="s">
        <v>324</v>
      </c>
      <c r="BG36" t="s">
        <v>324</v>
      </c>
      <c r="BH36" t="s">
        <v>324</v>
      </c>
      <c r="BI36">
        <v>0</v>
      </c>
      <c r="BJ36" t="s">
        <v>324</v>
      </c>
      <c r="BK36" t="s">
        <v>324</v>
      </c>
      <c r="BL36" t="s">
        <v>324</v>
      </c>
      <c r="BM36" t="s">
        <v>324</v>
      </c>
      <c r="BN36">
        <v>0</v>
      </c>
      <c r="BO36" t="s">
        <v>324</v>
      </c>
      <c r="BP36" t="s">
        <v>324</v>
      </c>
      <c r="BQ36" t="s">
        <v>324</v>
      </c>
      <c r="BR36" t="s">
        <v>324</v>
      </c>
      <c r="BS36">
        <v>0</v>
      </c>
      <c r="BT36" t="s">
        <v>324</v>
      </c>
      <c r="BU36" t="s">
        <v>324</v>
      </c>
      <c r="BV36" t="s">
        <v>324</v>
      </c>
      <c r="BW36" t="s">
        <v>324</v>
      </c>
      <c r="BX36">
        <v>0</v>
      </c>
      <c r="BY36" t="s">
        <v>324</v>
      </c>
      <c r="BZ36" t="s">
        <v>324</v>
      </c>
      <c r="CA36" t="s">
        <v>324</v>
      </c>
      <c r="CB36" t="s">
        <v>324</v>
      </c>
      <c r="CC36">
        <v>0</v>
      </c>
      <c r="CD36" t="s">
        <v>324</v>
      </c>
      <c r="CE36" t="s">
        <v>324</v>
      </c>
      <c r="CF36" t="s">
        <v>324</v>
      </c>
      <c r="CG36" t="s">
        <v>324</v>
      </c>
      <c r="CH36">
        <v>0</v>
      </c>
      <c r="CI36" t="s">
        <v>324</v>
      </c>
      <c r="CJ36" t="s">
        <v>324</v>
      </c>
      <c r="CK36" t="s">
        <v>324</v>
      </c>
      <c r="CL36" t="s">
        <v>324</v>
      </c>
      <c r="CM36">
        <v>0</v>
      </c>
      <c r="CN36" t="s">
        <v>324</v>
      </c>
      <c r="CO36" t="s">
        <v>324</v>
      </c>
      <c r="CP36" t="s">
        <v>324</v>
      </c>
      <c r="CQ36" t="s">
        <v>324</v>
      </c>
      <c r="CR36">
        <v>0</v>
      </c>
      <c r="CS36" t="s">
        <v>324</v>
      </c>
      <c r="CT36" t="s">
        <v>324</v>
      </c>
      <c r="CU36" t="s">
        <v>324</v>
      </c>
      <c r="CV36" t="s">
        <v>324</v>
      </c>
      <c r="CW36">
        <v>0</v>
      </c>
      <c r="CX36">
        <v>1.1539999999999999</v>
      </c>
      <c r="CY36">
        <v>6.7000000000000004E-2</v>
      </c>
      <c r="CZ36">
        <v>0</v>
      </c>
      <c r="DA36">
        <v>0</v>
      </c>
      <c r="DB36">
        <v>1.2210000000000001</v>
      </c>
      <c r="DC36">
        <v>114</v>
      </c>
      <c r="DD36">
        <v>3</v>
      </c>
      <c r="DE36">
        <v>0</v>
      </c>
      <c r="DF36">
        <v>0</v>
      </c>
      <c r="DG36">
        <v>117</v>
      </c>
      <c r="DH36">
        <v>0</v>
      </c>
      <c r="DI36">
        <v>0</v>
      </c>
      <c r="DJ36">
        <v>0</v>
      </c>
      <c r="DK36">
        <v>0</v>
      </c>
      <c r="DL36">
        <v>0</v>
      </c>
    </row>
    <row r="37" spans="1:116" x14ac:dyDescent="0.45">
      <c r="A37">
        <v>2023</v>
      </c>
      <c r="B37" t="s">
        <v>94</v>
      </c>
      <c r="C37">
        <v>17698</v>
      </c>
      <c r="D37" t="s">
        <v>337</v>
      </c>
      <c r="E37" t="s">
        <v>607</v>
      </c>
      <c r="F37" t="s">
        <v>244</v>
      </c>
      <c r="G37">
        <v>9.1950000000000003</v>
      </c>
      <c r="H37">
        <v>1.782</v>
      </c>
      <c r="I37">
        <v>0.73399999999999999</v>
      </c>
      <c r="J37" t="s">
        <v>324</v>
      </c>
      <c r="K37">
        <v>11.711</v>
      </c>
      <c r="L37">
        <v>1388</v>
      </c>
      <c r="M37">
        <v>45</v>
      </c>
      <c r="N37">
        <v>2</v>
      </c>
      <c r="O37" t="s">
        <v>324</v>
      </c>
      <c r="P37">
        <v>1435</v>
      </c>
      <c r="Q37">
        <v>6715.7129999999997</v>
      </c>
      <c r="R37">
        <v>11703.253000000001</v>
      </c>
      <c r="S37">
        <v>469.74</v>
      </c>
      <c r="T37" t="s">
        <v>324</v>
      </c>
      <c r="U37">
        <v>18888.705999999998</v>
      </c>
      <c r="V37" t="s">
        <v>324</v>
      </c>
      <c r="W37">
        <v>10.875</v>
      </c>
      <c r="X37" t="s">
        <v>324</v>
      </c>
      <c r="Y37" t="s">
        <v>324</v>
      </c>
      <c r="Z37">
        <v>10.875</v>
      </c>
      <c r="AA37" t="s">
        <v>324</v>
      </c>
      <c r="AB37">
        <v>5</v>
      </c>
      <c r="AC37" t="s">
        <v>324</v>
      </c>
      <c r="AD37" t="s">
        <v>324</v>
      </c>
      <c r="AE37">
        <v>5</v>
      </c>
      <c r="AF37">
        <v>0.20100000000000001</v>
      </c>
      <c r="AG37">
        <v>3.5289999999999999</v>
      </c>
      <c r="AH37" t="s">
        <v>324</v>
      </c>
      <c r="AI37" t="s">
        <v>324</v>
      </c>
      <c r="AJ37">
        <v>3.73</v>
      </c>
      <c r="AK37">
        <v>16</v>
      </c>
      <c r="AL37">
        <v>10</v>
      </c>
      <c r="AM37" t="s">
        <v>324</v>
      </c>
      <c r="AN37" t="s">
        <v>324</v>
      </c>
      <c r="AO37">
        <v>26</v>
      </c>
      <c r="AP37">
        <v>9.2999999999999999E-2</v>
      </c>
      <c r="AQ37">
        <v>7.0000000000000001E-3</v>
      </c>
      <c r="AR37" t="s">
        <v>324</v>
      </c>
      <c r="AS37" t="s">
        <v>324</v>
      </c>
      <c r="AT37">
        <v>0.1</v>
      </c>
      <c r="AU37">
        <v>16</v>
      </c>
      <c r="AV37">
        <v>1</v>
      </c>
      <c r="AW37" t="s">
        <v>324</v>
      </c>
      <c r="AX37" t="s">
        <v>324</v>
      </c>
      <c r="AY37">
        <v>17</v>
      </c>
      <c r="AZ37">
        <v>0.27800000000000002</v>
      </c>
      <c r="BA37">
        <v>1.2999999999999999E-2</v>
      </c>
      <c r="BB37" t="s">
        <v>324</v>
      </c>
      <c r="BC37" t="s">
        <v>324</v>
      </c>
      <c r="BD37">
        <v>0.29099999999999998</v>
      </c>
      <c r="BE37" t="s">
        <v>324</v>
      </c>
      <c r="BF37" t="s">
        <v>324</v>
      </c>
      <c r="BG37" t="s">
        <v>324</v>
      </c>
      <c r="BH37" t="s">
        <v>324</v>
      </c>
      <c r="BI37">
        <v>0</v>
      </c>
      <c r="BJ37" t="s">
        <v>324</v>
      </c>
      <c r="BK37" t="s">
        <v>324</v>
      </c>
      <c r="BL37" t="s">
        <v>324</v>
      </c>
      <c r="BM37" t="s">
        <v>324</v>
      </c>
      <c r="BN37">
        <v>0</v>
      </c>
      <c r="BO37" t="s">
        <v>324</v>
      </c>
      <c r="BP37" t="s">
        <v>324</v>
      </c>
      <c r="BQ37" t="s">
        <v>324</v>
      </c>
      <c r="BR37" t="s">
        <v>324</v>
      </c>
      <c r="BS37">
        <v>0</v>
      </c>
      <c r="BT37" t="s">
        <v>324</v>
      </c>
      <c r="BU37">
        <v>2E-3</v>
      </c>
      <c r="BV37" t="s">
        <v>324</v>
      </c>
      <c r="BW37" t="s">
        <v>324</v>
      </c>
      <c r="BX37">
        <v>2E-3</v>
      </c>
      <c r="BY37" t="s">
        <v>324</v>
      </c>
      <c r="BZ37">
        <v>1</v>
      </c>
      <c r="CA37" t="s">
        <v>324</v>
      </c>
      <c r="CB37" t="s">
        <v>324</v>
      </c>
      <c r="CC37">
        <v>1</v>
      </c>
      <c r="CD37" t="s">
        <v>324</v>
      </c>
      <c r="CE37">
        <v>0.16500000000000001</v>
      </c>
      <c r="CF37" t="s">
        <v>324</v>
      </c>
      <c r="CG37" t="s">
        <v>324</v>
      </c>
      <c r="CH37">
        <v>0.16500000000000001</v>
      </c>
      <c r="CI37" t="s">
        <v>324</v>
      </c>
      <c r="CJ37">
        <v>3</v>
      </c>
      <c r="CK37" t="s">
        <v>324</v>
      </c>
      <c r="CL37" t="s">
        <v>324</v>
      </c>
      <c r="CM37">
        <v>3</v>
      </c>
      <c r="CN37" t="s">
        <v>324</v>
      </c>
      <c r="CO37">
        <v>1</v>
      </c>
      <c r="CP37" t="s">
        <v>324</v>
      </c>
      <c r="CQ37" t="s">
        <v>324</v>
      </c>
      <c r="CR37">
        <v>1</v>
      </c>
      <c r="CS37" t="s">
        <v>324</v>
      </c>
      <c r="CT37">
        <v>0</v>
      </c>
      <c r="CU37" t="s">
        <v>324</v>
      </c>
      <c r="CV37" t="s">
        <v>324</v>
      </c>
      <c r="CW37">
        <v>0</v>
      </c>
      <c r="CX37">
        <v>9.3960000000000008</v>
      </c>
      <c r="CY37">
        <v>19.187999999999999</v>
      </c>
      <c r="CZ37">
        <v>0.73399999999999999</v>
      </c>
      <c r="DA37">
        <v>0</v>
      </c>
      <c r="DB37">
        <v>29.318000000000001</v>
      </c>
      <c r="DC37">
        <v>1404</v>
      </c>
      <c r="DD37">
        <v>62</v>
      </c>
      <c r="DE37">
        <v>2</v>
      </c>
      <c r="DF37">
        <v>0</v>
      </c>
      <c r="DG37">
        <v>1468</v>
      </c>
      <c r="DH37">
        <v>6715.7129999999997</v>
      </c>
      <c r="DI37">
        <v>11703.418</v>
      </c>
      <c r="DJ37">
        <v>469.74</v>
      </c>
      <c r="DK37">
        <v>0</v>
      </c>
      <c r="DL37">
        <v>18888.870999999999</v>
      </c>
    </row>
    <row r="38" spans="1:116" x14ac:dyDescent="0.45">
      <c r="A38">
        <v>2023</v>
      </c>
      <c r="B38" t="s">
        <v>94</v>
      </c>
      <c r="C38">
        <v>20963</v>
      </c>
      <c r="D38" t="s">
        <v>623</v>
      </c>
      <c r="E38" t="s">
        <v>606</v>
      </c>
      <c r="F38" t="s">
        <v>244</v>
      </c>
      <c r="G38">
        <v>0.318</v>
      </c>
      <c r="H38">
        <v>2.2130000000000001</v>
      </c>
      <c r="I38" t="s">
        <v>324</v>
      </c>
      <c r="J38" t="s">
        <v>324</v>
      </c>
      <c r="K38">
        <v>2.5310000000000001</v>
      </c>
      <c r="L38">
        <v>28</v>
      </c>
      <c r="M38">
        <v>7</v>
      </c>
      <c r="N38" t="s">
        <v>324</v>
      </c>
      <c r="O38" t="s">
        <v>324</v>
      </c>
      <c r="P38">
        <v>35</v>
      </c>
      <c r="Q38" t="s">
        <v>324</v>
      </c>
      <c r="R38" t="s">
        <v>324</v>
      </c>
      <c r="S38" t="s">
        <v>324</v>
      </c>
      <c r="T38" t="s">
        <v>324</v>
      </c>
      <c r="U38">
        <v>0</v>
      </c>
      <c r="V38" t="s">
        <v>324</v>
      </c>
      <c r="W38" t="s">
        <v>324</v>
      </c>
      <c r="X38" t="s">
        <v>324</v>
      </c>
      <c r="Y38" t="s">
        <v>324</v>
      </c>
      <c r="Z38">
        <v>0</v>
      </c>
      <c r="AA38" t="s">
        <v>324</v>
      </c>
      <c r="AB38" t="s">
        <v>324</v>
      </c>
      <c r="AC38" t="s">
        <v>324</v>
      </c>
      <c r="AD38" t="s">
        <v>324</v>
      </c>
      <c r="AE38">
        <v>0</v>
      </c>
      <c r="AF38" t="s">
        <v>324</v>
      </c>
      <c r="AG38" t="s">
        <v>324</v>
      </c>
      <c r="AH38" t="s">
        <v>324</v>
      </c>
      <c r="AI38" t="s">
        <v>324</v>
      </c>
      <c r="AJ38">
        <v>0</v>
      </c>
      <c r="AK38" t="s">
        <v>324</v>
      </c>
      <c r="AL38" t="s">
        <v>324</v>
      </c>
      <c r="AM38" t="s">
        <v>324</v>
      </c>
      <c r="AN38" t="s">
        <v>324</v>
      </c>
      <c r="AO38">
        <v>0</v>
      </c>
      <c r="AP38" t="s">
        <v>324</v>
      </c>
      <c r="AQ38" t="s">
        <v>324</v>
      </c>
      <c r="AR38" t="s">
        <v>324</v>
      </c>
      <c r="AS38" t="s">
        <v>324</v>
      </c>
      <c r="AT38">
        <v>0</v>
      </c>
      <c r="AU38" t="s">
        <v>324</v>
      </c>
      <c r="AV38" t="s">
        <v>324</v>
      </c>
      <c r="AW38" t="s">
        <v>324</v>
      </c>
      <c r="AX38" t="s">
        <v>324</v>
      </c>
      <c r="AY38">
        <v>0</v>
      </c>
      <c r="AZ38" t="s">
        <v>324</v>
      </c>
      <c r="BA38" t="s">
        <v>324</v>
      </c>
      <c r="BB38" t="s">
        <v>324</v>
      </c>
      <c r="BC38" t="s">
        <v>324</v>
      </c>
      <c r="BD38">
        <v>0</v>
      </c>
      <c r="BE38" t="s">
        <v>324</v>
      </c>
      <c r="BF38" t="s">
        <v>324</v>
      </c>
      <c r="BG38" t="s">
        <v>324</v>
      </c>
      <c r="BH38" t="s">
        <v>324</v>
      </c>
      <c r="BI38">
        <v>0</v>
      </c>
      <c r="BJ38" t="s">
        <v>324</v>
      </c>
      <c r="BK38" t="s">
        <v>324</v>
      </c>
      <c r="BL38" t="s">
        <v>324</v>
      </c>
      <c r="BM38" t="s">
        <v>324</v>
      </c>
      <c r="BN38">
        <v>0</v>
      </c>
      <c r="BO38" t="s">
        <v>324</v>
      </c>
      <c r="BP38" t="s">
        <v>324</v>
      </c>
      <c r="BQ38" t="s">
        <v>324</v>
      </c>
      <c r="BR38" t="s">
        <v>324</v>
      </c>
      <c r="BS38">
        <v>0</v>
      </c>
      <c r="BT38">
        <v>3.0000000000000001E-3</v>
      </c>
      <c r="BU38" t="s">
        <v>324</v>
      </c>
      <c r="BV38" t="s">
        <v>324</v>
      </c>
      <c r="BW38" t="s">
        <v>324</v>
      </c>
      <c r="BX38">
        <v>3.0000000000000001E-3</v>
      </c>
      <c r="BY38">
        <v>1</v>
      </c>
      <c r="BZ38" t="s">
        <v>324</v>
      </c>
      <c r="CA38" t="s">
        <v>324</v>
      </c>
      <c r="CB38" t="s">
        <v>324</v>
      </c>
      <c r="CC38">
        <v>1</v>
      </c>
      <c r="CD38" t="s">
        <v>324</v>
      </c>
      <c r="CE38" t="s">
        <v>324</v>
      </c>
      <c r="CF38" t="s">
        <v>324</v>
      </c>
      <c r="CG38" t="s">
        <v>324</v>
      </c>
      <c r="CH38">
        <v>0</v>
      </c>
      <c r="CI38" t="s">
        <v>324</v>
      </c>
      <c r="CJ38" t="s">
        <v>324</v>
      </c>
      <c r="CK38" t="s">
        <v>324</v>
      </c>
      <c r="CL38" t="s">
        <v>324</v>
      </c>
      <c r="CM38">
        <v>0</v>
      </c>
      <c r="CN38" t="s">
        <v>324</v>
      </c>
      <c r="CO38" t="s">
        <v>324</v>
      </c>
      <c r="CP38" t="s">
        <v>324</v>
      </c>
      <c r="CQ38" t="s">
        <v>324</v>
      </c>
      <c r="CR38">
        <v>0</v>
      </c>
      <c r="CS38" t="s">
        <v>324</v>
      </c>
      <c r="CT38" t="s">
        <v>324</v>
      </c>
      <c r="CU38" t="s">
        <v>324</v>
      </c>
      <c r="CV38" t="s">
        <v>324</v>
      </c>
      <c r="CW38">
        <v>0</v>
      </c>
      <c r="CX38">
        <v>0.32100000000000001</v>
      </c>
      <c r="CY38">
        <v>2.2130000000000001</v>
      </c>
      <c r="CZ38">
        <v>0</v>
      </c>
      <c r="DA38">
        <v>0</v>
      </c>
      <c r="DB38">
        <v>2.5339999999999998</v>
      </c>
      <c r="DC38">
        <v>29</v>
      </c>
      <c r="DD38">
        <v>7</v>
      </c>
      <c r="DE38">
        <v>0</v>
      </c>
      <c r="DF38">
        <v>0</v>
      </c>
      <c r="DG38">
        <v>36</v>
      </c>
      <c r="DH38">
        <v>0</v>
      </c>
      <c r="DI38">
        <v>0</v>
      </c>
      <c r="DJ38">
        <v>0</v>
      </c>
      <c r="DK38">
        <v>0</v>
      </c>
      <c r="DL38">
        <v>0</v>
      </c>
    </row>
    <row r="39" spans="1:116" x14ac:dyDescent="0.45">
      <c r="A39">
        <v>2023</v>
      </c>
      <c r="B39" t="s">
        <v>94</v>
      </c>
      <c r="C39">
        <v>99999</v>
      </c>
      <c r="D39" t="s">
        <v>599</v>
      </c>
      <c r="E39" t="s">
        <v>606</v>
      </c>
      <c r="G39">
        <v>-12.853999999999999</v>
      </c>
      <c r="H39">
        <v>-11.631</v>
      </c>
      <c r="I39">
        <v>-0.69899999999999995</v>
      </c>
      <c r="J39" t="s">
        <v>324</v>
      </c>
      <c r="K39">
        <v>-25.184000000000001</v>
      </c>
      <c r="L39" t="s">
        <v>324</v>
      </c>
      <c r="M39" t="s">
        <v>324</v>
      </c>
      <c r="N39" t="s">
        <v>324</v>
      </c>
      <c r="O39" t="s">
        <v>324</v>
      </c>
      <c r="P39" t="s">
        <v>324</v>
      </c>
      <c r="Q39" t="s">
        <v>324</v>
      </c>
      <c r="R39" t="s">
        <v>324</v>
      </c>
      <c r="S39" t="s">
        <v>324</v>
      </c>
      <c r="T39" t="s">
        <v>324</v>
      </c>
      <c r="U39" t="s">
        <v>324</v>
      </c>
      <c r="V39" t="s">
        <v>324</v>
      </c>
      <c r="W39" t="s">
        <v>324</v>
      </c>
      <c r="X39" t="s">
        <v>324</v>
      </c>
      <c r="Y39" t="s">
        <v>324</v>
      </c>
      <c r="Z39" t="s">
        <v>324</v>
      </c>
      <c r="AA39" t="s">
        <v>324</v>
      </c>
      <c r="AB39" t="s">
        <v>324</v>
      </c>
      <c r="AC39" t="s">
        <v>324</v>
      </c>
      <c r="AD39" t="s">
        <v>324</v>
      </c>
      <c r="AE39" t="s">
        <v>324</v>
      </c>
      <c r="AF39" t="s">
        <v>324</v>
      </c>
      <c r="AG39" t="s">
        <v>324</v>
      </c>
      <c r="AH39" t="s">
        <v>324</v>
      </c>
      <c r="AI39" t="s">
        <v>324</v>
      </c>
      <c r="AJ39" t="s">
        <v>324</v>
      </c>
      <c r="AK39" t="s">
        <v>324</v>
      </c>
      <c r="AL39" t="s">
        <v>324</v>
      </c>
      <c r="AM39" t="s">
        <v>324</v>
      </c>
      <c r="AN39" t="s">
        <v>324</v>
      </c>
      <c r="AO39" t="s">
        <v>324</v>
      </c>
      <c r="AP39" t="s">
        <v>324</v>
      </c>
      <c r="AQ39" t="s">
        <v>324</v>
      </c>
      <c r="AR39" t="s">
        <v>324</v>
      </c>
      <c r="AS39" t="s">
        <v>324</v>
      </c>
      <c r="AT39" t="s">
        <v>324</v>
      </c>
      <c r="AU39" t="s">
        <v>324</v>
      </c>
      <c r="AV39" t="s">
        <v>324</v>
      </c>
      <c r="AW39" t="s">
        <v>324</v>
      </c>
      <c r="AX39" t="s">
        <v>324</v>
      </c>
      <c r="AY39" t="s">
        <v>324</v>
      </c>
      <c r="AZ39" t="s">
        <v>324</v>
      </c>
      <c r="BA39" t="s">
        <v>324</v>
      </c>
      <c r="BB39" t="s">
        <v>324</v>
      </c>
      <c r="BC39" t="s">
        <v>324</v>
      </c>
      <c r="BD39" t="s">
        <v>324</v>
      </c>
      <c r="BE39" t="s">
        <v>324</v>
      </c>
      <c r="BF39" t="s">
        <v>324</v>
      </c>
      <c r="BG39" t="s">
        <v>324</v>
      </c>
      <c r="BH39" t="s">
        <v>324</v>
      </c>
      <c r="BI39" t="s">
        <v>324</v>
      </c>
      <c r="BJ39" t="s">
        <v>324</v>
      </c>
      <c r="BK39" t="s">
        <v>324</v>
      </c>
      <c r="BL39" t="s">
        <v>324</v>
      </c>
      <c r="BM39" t="s">
        <v>324</v>
      </c>
      <c r="BN39" t="s">
        <v>324</v>
      </c>
      <c r="BO39" t="s">
        <v>324</v>
      </c>
      <c r="BP39" t="s">
        <v>324</v>
      </c>
      <c r="BQ39" t="s">
        <v>324</v>
      </c>
      <c r="BR39" t="s">
        <v>324</v>
      </c>
      <c r="BS39" t="s">
        <v>324</v>
      </c>
      <c r="BT39" t="s">
        <v>324</v>
      </c>
      <c r="BU39" t="s">
        <v>324</v>
      </c>
      <c r="BV39" t="s">
        <v>324</v>
      </c>
      <c r="BW39" t="s">
        <v>324</v>
      </c>
      <c r="BX39" t="s">
        <v>324</v>
      </c>
      <c r="BY39" t="s">
        <v>324</v>
      </c>
      <c r="BZ39" t="s">
        <v>324</v>
      </c>
      <c r="CA39" t="s">
        <v>324</v>
      </c>
      <c r="CB39" t="s">
        <v>324</v>
      </c>
      <c r="CC39" t="s">
        <v>324</v>
      </c>
      <c r="CD39" t="s">
        <v>324</v>
      </c>
      <c r="CE39" t="s">
        <v>324</v>
      </c>
      <c r="CF39" t="s">
        <v>324</v>
      </c>
      <c r="CG39" t="s">
        <v>324</v>
      </c>
      <c r="CH39" t="s">
        <v>324</v>
      </c>
      <c r="CI39" t="s">
        <v>324</v>
      </c>
      <c r="CJ39" t="s">
        <v>324</v>
      </c>
      <c r="CK39" t="s">
        <v>324</v>
      </c>
      <c r="CL39" t="s">
        <v>324</v>
      </c>
      <c r="CM39" t="s">
        <v>324</v>
      </c>
      <c r="CN39" t="s">
        <v>324</v>
      </c>
      <c r="CO39" t="s">
        <v>324</v>
      </c>
      <c r="CP39" t="s">
        <v>324</v>
      </c>
      <c r="CQ39" t="s">
        <v>324</v>
      </c>
      <c r="CR39" t="s">
        <v>324</v>
      </c>
      <c r="CS39" t="s">
        <v>324</v>
      </c>
      <c r="CT39" t="s">
        <v>324</v>
      </c>
      <c r="CU39" t="s">
        <v>324</v>
      </c>
      <c r="CV39" t="s">
        <v>324</v>
      </c>
      <c r="CW39" t="s">
        <v>324</v>
      </c>
      <c r="CX39">
        <v>-12.853999999999999</v>
      </c>
      <c r="CY39">
        <v>-11.631</v>
      </c>
      <c r="CZ39">
        <v>-0.69899999999999995</v>
      </c>
      <c r="DA39" t="s">
        <v>324</v>
      </c>
      <c r="DB39">
        <v>-25.184000000000001</v>
      </c>
      <c r="DC39" t="s">
        <v>324</v>
      </c>
      <c r="DD39" t="s">
        <v>324</v>
      </c>
      <c r="DE39" t="s">
        <v>324</v>
      </c>
      <c r="DF39" t="s">
        <v>324</v>
      </c>
      <c r="DG39" t="s">
        <v>324</v>
      </c>
      <c r="DH39" t="s">
        <v>324</v>
      </c>
      <c r="DI39" t="s">
        <v>324</v>
      </c>
      <c r="DJ39" t="s">
        <v>324</v>
      </c>
      <c r="DK39" t="s">
        <v>324</v>
      </c>
      <c r="DL39" t="s">
        <v>324</v>
      </c>
    </row>
    <row r="40" spans="1:116" x14ac:dyDescent="0.45">
      <c r="A40">
        <v>2023</v>
      </c>
      <c r="B40" t="s">
        <v>94</v>
      </c>
      <c r="C40">
        <v>99999</v>
      </c>
      <c r="D40" t="s">
        <v>599</v>
      </c>
      <c r="E40" t="s">
        <v>607</v>
      </c>
      <c r="G40">
        <v>-4.3979999999999997</v>
      </c>
      <c r="H40">
        <v>-0.68</v>
      </c>
      <c r="I40" t="s">
        <v>324</v>
      </c>
      <c r="J40" t="s">
        <v>324</v>
      </c>
      <c r="K40">
        <v>-5.0780000000000003</v>
      </c>
      <c r="L40" t="s">
        <v>324</v>
      </c>
      <c r="M40" t="s">
        <v>324</v>
      </c>
      <c r="N40" t="s">
        <v>324</v>
      </c>
      <c r="O40" t="s">
        <v>324</v>
      </c>
      <c r="P40" t="s">
        <v>324</v>
      </c>
      <c r="Q40" t="s">
        <v>324</v>
      </c>
      <c r="R40" t="s">
        <v>324</v>
      </c>
      <c r="S40" t="s">
        <v>324</v>
      </c>
      <c r="T40" t="s">
        <v>324</v>
      </c>
      <c r="U40" t="s">
        <v>324</v>
      </c>
      <c r="V40" t="s">
        <v>324</v>
      </c>
      <c r="W40" t="s">
        <v>324</v>
      </c>
      <c r="X40" t="s">
        <v>324</v>
      </c>
      <c r="Y40" t="s">
        <v>324</v>
      </c>
      <c r="Z40" t="s">
        <v>324</v>
      </c>
      <c r="AA40" t="s">
        <v>324</v>
      </c>
      <c r="AB40" t="s">
        <v>324</v>
      </c>
      <c r="AC40" t="s">
        <v>324</v>
      </c>
      <c r="AD40" t="s">
        <v>324</v>
      </c>
      <c r="AE40" t="s">
        <v>324</v>
      </c>
      <c r="AF40" t="s">
        <v>324</v>
      </c>
      <c r="AG40" t="s">
        <v>324</v>
      </c>
      <c r="AH40" t="s">
        <v>324</v>
      </c>
      <c r="AI40" t="s">
        <v>324</v>
      </c>
      <c r="AJ40" t="s">
        <v>324</v>
      </c>
      <c r="AK40" t="s">
        <v>324</v>
      </c>
      <c r="AL40" t="s">
        <v>324</v>
      </c>
      <c r="AM40" t="s">
        <v>324</v>
      </c>
      <c r="AN40" t="s">
        <v>324</v>
      </c>
      <c r="AO40" t="s">
        <v>324</v>
      </c>
      <c r="AP40" t="s">
        <v>324</v>
      </c>
      <c r="AQ40" t="s">
        <v>324</v>
      </c>
      <c r="AR40" t="s">
        <v>324</v>
      </c>
      <c r="AS40" t="s">
        <v>324</v>
      </c>
      <c r="AT40" t="s">
        <v>324</v>
      </c>
      <c r="AU40" t="s">
        <v>324</v>
      </c>
      <c r="AV40" t="s">
        <v>324</v>
      </c>
      <c r="AW40" t="s">
        <v>324</v>
      </c>
      <c r="AX40" t="s">
        <v>324</v>
      </c>
      <c r="AY40" t="s">
        <v>324</v>
      </c>
      <c r="AZ40" t="s">
        <v>324</v>
      </c>
      <c r="BA40" t="s">
        <v>324</v>
      </c>
      <c r="BB40" t="s">
        <v>324</v>
      </c>
      <c r="BC40" t="s">
        <v>324</v>
      </c>
      <c r="BD40" t="s">
        <v>324</v>
      </c>
      <c r="BE40" t="s">
        <v>324</v>
      </c>
      <c r="BF40" t="s">
        <v>324</v>
      </c>
      <c r="BG40" t="s">
        <v>324</v>
      </c>
      <c r="BH40" t="s">
        <v>324</v>
      </c>
      <c r="BI40" t="s">
        <v>324</v>
      </c>
      <c r="BJ40" t="s">
        <v>324</v>
      </c>
      <c r="BK40" t="s">
        <v>324</v>
      </c>
      <c r="BL40" t="s">
        <v>324</v>
      </c>
      <c r="BM40" t="s">
        <v>324</v>
      </c>
      <c r="BN40" t="s">
        <v>324</v>
      </c>
      <c r="BO40" t="s">
        <v>324</v>
      </c>
      <c r="BP40" t="s">
        <v>324</v>
      </c>
      <c r="BQ40" t="s">
        <v>324</v>
      </c>
      <c r="BR40" t="s">
        <v>324</v>
      </c>
      <c r="BS40" t="s">
        <v>324</v>
      </c>
      <c r="BT40" t="s">
        <v>324</v>
      </c>
      <c r="BU40" t="s">
        <v>324</v>
      </c>
      <c r="BV40" t="s">
        <v>324</v>
      </c>
      <c r="BW40" t="s">
        <v>324</v>
      </c>
      <c r="BX40" t="s">
        <v>324</v>
      </c>
      <c r="BY40" t="s">
        <v>324</v>
      </c>
      <c r="BZ40" t="s">
        <v>324</v>
      </c>
      <c r="CA40" t="s">
        <v>324</v>
      </c>
      <c r="CB40" t="s">
        <v>324</v>
      </c>
      <c r="CC40" t="s">
        <v>324</v>
      </c>
      <c r="CD40" t="s">
        <v>324</v>
      </c>
      <c r="CE40" t="s">
        <v>324</v>
      </c>
      <c r="CF40" t="s">
        <v>324</v>
      </c>
      <c r="CG40" t="s">
        <v>324</v>
      </c>
      <c r="CH40" t="s">
        <v>324</v>
      </c>
      <c r="CI40" t="s">
        <v>324</v>
      </c>
      <c r="CJ40" t="s">
        <v>324</v>
      </c>
      <c r="CK40" t="s">
        <v>324</v>
      </c>
      <c r="CL40" t="s">
        <v>324</v>
      </c>
      <c r="CM40" t="s">
        <v>324</v>
      </c>
      <c r="CN40" t="s">
        <v>324</v>
      </c>
      <c r="CO40" t="s">
        <v>324</v>
      </c>
      <c r="CP40" t="s">
        <v>324</v>
      </c>
      <c r="CQ40" t="s">
        <v>324</v>
      </c>
      <c r="CR40" t="s">
        <v>324</v>
      </c>
      <c r="CS40" t="s">
        <v>324</v>
      </c>
      <c r="CT40" t="s">
        <v>324</v>
      </c>
      <c r="CU40" t="s">
        <v>324</v>
      </c>
      <c r="CV40" t="s">
        <v>324</v>
      </c>
      <c r="CW40" t="s">
        <v>324</v>
      </c>
      <c r="CX40">
        <v>-4.3979999999999997</v>
      </c>
      <c r="CY40">
        <v>-0.68</v>
      </c>
      <c r="CZ40" t="s">
        <v>324</v>
      </c>
      <c r="DA40" t="s">
        <v>324</v>
      </c>
      <c r="DB40">
        <v>-5.0780000000000003</v>
      </c>
      <c r="DC40" t="s">
        <v>324</v>
      </c>
      <c r="DD40" t="s">
        <v>324</v>
      </c>
      <c r="DE40" t="s">
        <v>324</v>
      </c>
      <c r="DF40" t="s">
        <v>324</v>
      </c>
      <c r="DG40" t="s">
        <v>324</v>
      </c>
      <c r="DH40" t="s">
        <v>324</v>
      </c>
      <c r="DI40" t="s">
        <v>324</v>
      </c>
      <c r="DJ40" t="s">
        <v>324</v>
      </c>
      <c r="DK40" t="s">
        <v>324</v>
      </c>
      <c r="DL40" t="s">
        <v>324</v>
      </c>
    </row>
    <row r="41" spans="1:116" x14ac:dyDescent="0.45">
      <c r="A41">
        <v>2023</v>
      </c>
      <c r="B41" t="s">
        <v>90</v>
      </c>
      <c r="C41">
        <v>176</v>
      </c>
      <c r="D41" t="s">
        <v>338</v>
      </c>
      <c r="E41" t="s">
        <v>624</v>
      </c>
      <c r="F41" t="s">
        <v>244</v>
      </c>
      <c r="G41">
        <v>5.0999999999999997E-2</v>
      </c>
      <c r="H41">
        <v>5.0000000000000001E-3</v>
      </c>
      <c r="I41" t="s">
        <v>324</v>
      </c>
      <c r="J41" t="s">
        <v>324</v>
      </c>
      <c r="K41">
        <v>5.6000000000000001E-2</v>
      </c>
      <c r="L41">
        <v>10</v>
      </c>
      <c r="M41">
        <v>3</v>
      </c>
      <c r="N41" t="s">
        <v>324</v>
      </c>
      <c r="O41" t="s">
        <v>324</v>
      </c>
      <c r="P41">
        <v>13</v>
      </c>
      <c r="Q41">
        <v>4.1139999999999999</v>
      </c>
      <c r="R41">
        <v>0.39500000000000002</v>
      </c>
      <c r="S41" t="s">
        <v>324</v>
      </c>
      <c r="T41" t="s">
        <v>324</v>
      </c>
      <c r="U41">
        <v>4.5090000000000003</v>
      </c>
      <c r="V41" t="s">
        <v>324</v>
      </c>
      <c r="W41" t="s">
        <v>324</v>
      </c>
      <c r="X41" t="s">
        <v>324</v>
      </c>
      <c r="Y41" t="s">
        <v>324</v>
      </c>
      <c r="Z41">
        <v>0</v>
      </c>
      <c r="AA41" t="s">
        <v>324</v>
      </c>
      <c r="AB41" t="s">
        <v>324</v>
      </c>
      <c r="AC41" t="s">
        <v>324</v>
      </c>
      <c r="AD41" t="s">
        <v>324</v>
      </c>
      <c r="AE41">
        <v>0</v>
      </c>
      <c r="AF41" t="s">
        <v>324</v>
      </c>
      <c r="AG41" t="s">
        <v>324</v>
      </c>
      <c r="AH41" t="s">
        <v>324</v>
      </c>
      <c r="AI41" t="s">
        <v>324</v>
      </c>
      <c r="AJ41">
        <v>0</v>
      </c>
      <c r="AK41" t="s">
        <v>324</v>
      </c>
      <c r="AL41" t="s">
        <v>324</v>
      </c>
      <c r="AM41" t="s">
        <v>324</v>
      </c>
      <c r="AN41" t="s">
        <v>324</v>
      </c>
      <c r="AO41">
        <v>0</v>
      </c>
      <c r="AP41" t="s">
        <v>324</v>
      </c>
      <c r="AQ41" t="s">
        <v>324</v>
      </c>
      <c r="AR41" t="s">
        <v>324</v>
      </c>
      <c r="AS41" t="s">
        <v>324</v>
      </c>
      <c r="AT41">
        <v>0</v>
      </c>
      <c r="AU41" t="s">
        <v>324</v>
      </c>
      <c r="AV41" t="s">
        <v>324</v>
      </c>
      <c r="AW41" t="s">
        <v>324</v>
      </c>
      <c r="AX41" t="s">
        <v>324</v>
      </c>
      <c r="AY41">
        <v>0</v>
      </c>
      <c r="AZ41" t="s">
        <v>324</v>
      </c>
      <c r="BA41" t="s">
        <v>324</v>
      </c>
      <c r="BB41" t="s">
        <v>324</v>
      </c>
      <c r="BC41" t="s">
        <v>324</v>
      </c>
      <c r="BD41">
        <v>0</v>
      </c>
      <c r="BE41" t="s">
        <v>324</v>
      </c>
      <c r="BF41" t="s">
        <v>324</v>
      </c>
      <c r="BG41" t="s">
        <v>324</v>
      </c>
      <c r="BH41" t="s">
        <v>324</v>
      </c>
      <c r="BI41">
        <v>0</v>
      </c>
      <c r="BJ41" t="s">
        <v>324</v>
      </c>
      <c r="BK41" t="s">
        <v>324</v>
      </c>
      <c r="BL41" t="s">
        <v>324</v>
      </c>
      <c r="BM41" t="s">
        <v>324</v>
      </c>
      <c r="BN41">
        <v>0</v>
      </c>
      <c r="BO41" t="s">
        <v>324</v>
      </c>
      <c r="BP41" t="s">
        <v>324</v>
      </c>
      <c r="BQ41" t="s">
        <v>324</v>
      </c>
      <c r="BR41" t="s">
        <v>324</v>
      </c>
      <c r="BS41">
        <v>0</v>
      </c>
      <c r="BT41" t="s">
        <v>324</v>
      </c>
      <c r="BU41" t="s">
        <v>324</v>
      </c>
      <c r="BV41" t="s">
        <v>324</v>
      </c>
      <c r="BW41" t="s">
        <v>324</v>
      </c>
      <c r="BX41">
        <v>0</v>
      </c>
      <c r="BY41" t="s">
        <v>324</v>
      </c>
      <c r="BZ41" t="s">
        <v>324</v>
      </c>
      <c r="CA41" t="s">
        <v>324</v>
      </c>
      <c r="CB41" t="s">
        <v>324</v>
      </c>
      <c r="CC41">
        <v>0</v>
      </c>
      <c r="CD41" t="s">
        <v>324</v>
      </c>
      <c r="CE41" t="s">
        <v>324</v>
      </c>
      <c r="CF41" t="s">
        <v>324</v>
      </c>
      <c r="CG41" t="s">
        <v>324</v>
      </c>
      <c r="CH41">
        <v>0</v>
      </c>
      <c r="CI41" t="s">
        <v>324</v>
      </c>
      <c r="CJ41" t="s">
        <v>324</v>
      </c>
      <c r="CK41" t="s">
        <v>324</v>
      </c>
      <c r="CL41" t="s">
        <v>324</v>
      </c>
      <c r="CM41">
        <v>0</v>
      </c>
      <c r="CN41" t="s">
        <v>324</v>
      </c>
      <c r="CO41" t="s">
        <v>324</v>
      </c>
      <c r="CP41" t="s">
        <v>324</v>
      </c>
      <c r="CQ41" t="s">
        <v>324</v>
      </c>
      <c r="CR41">
        <v>0</v>
      </c>
      <c r="CS41" t="s">
        <v>324</v>
      </c>
      <c r="CT41" t="s">
        <v>324</v>
      </c>
      <c r="CU41" t="s">
        <v>324</v>
      </c>
      <c r="CV41" t="s">
        <v>324</v>
      </c>
      <c r="CW41">
        <v>0</v>
      </c>
      <c r="CX41">
        <v>5.0999999999999997E-2</v>
      </c>
      <c r="CY41">
        <v>5.0000000000000001E-3</v>
      </c>
      <c r="CZ41">
        <v>0</v>
      </c>
      <c r="DA41">
        <v>0</v>
      </c>
      <c r="DB41">
        <v>5.6000000000000001E-2</v>
      </c>
      <c r="DC41">
        <v>10</v>
      </c>
      <c r="DD41">
        <v>3</v>
      </c>
      <c r="DE41">
        <v>0</v>
      </c>
      <c r="DF41">
        <v>0</v>
      </c>
      <c r="DG41">
        <v>13</v>
      </c>
      <c r="DH41">
        <v>4.1139999999999999</v>
      </c>
      <c r="DI41">
        <v>0.39500000000000002</v>
      </c>
      <c r="DJ41">
        <v>0</v>
      </c>
      <c r="DK41">
        <v>0</v>
      </c>
      <c r="DL41">
        <v>4.5090000000000003</v>
      </c>
    </row>
    <row r="42" spans="1:116" x14ac:dyDescent="0.45">
      <c r="A42">
        <v>2023</v>
      </c>
      <c r="B42" t="s">
        <v>90</v>
      </c>
      <c r="C42">
        <v>803</v>
      </c>
      <c r="D42" t="s">
        <v>339</v>
      </c>
      <c r="E42" t="s">
        <v>624</v>
      </c>
      <c r="F42" t="s">
        <v>247</v>
      </c>
      <c r="G42">
        <v>1536.355</v>
      </c>
      <c r="H42">
        <v>355.51900000000001</v>
      </c>
      <c r="I42">
        <v>0</v>
      </c>
      <c r="J42">
        <v>0</v>
      </c>
      <c r="K42">
        <v>1891.874</v>
      </c>
      <c r="L42">
        <v>172560</v>
      </c>
      <c r="M42">
        <v>2106</v>
      </c>
      <c r="N42">
        <v>0</v>
      </c>
      <c r="O42">
        <v>0</v>
      </c>
      <c r="P42">
        <v>174666</v>
      </c>
      <c r="Q42" t="s">
        <v>324</v>
      </c>
      <c r="R42" t="s">
        <v>324</v>
      </c>
      <c r="S42" t="s">
        <v>324</v>
      </c>
      <c r="T42" t="s">
        <v>324</v>
      </c>
      <c r="U42">
        <v>0</v>
      </c>
      <c r="V42" t="s">
        <v>324</v>
      </c>
      <c r="W42" t="s">
        <v>324</v>
      </c>
      <c r="X42" t="s">
        <v>324</v>
      </c>
      <c r="Y42" t="s">
        <v>324</v>
      </c>
      <c r="Z42">
        <v>0</v>
      </c>
      <c r="AA42" t="s">
        <v>324</v>
      </c>
      <c r="AB42" t="s">
        <v>324</v>
      </c>
      <c r="AC42" t="s">
        <v>324</v>
      </c>
      <c r="AD42" t="s">
        <v>324</v>
      </c>
      <c r="AE42">
        <v>0</v>
      </c>
      <c r="AF42" t="s">
        <v>324</v>
      </c>
      <c r="AG42" t="s">
        <v>324</v>
      </c>
      <c r="AH42" t="s">
        <v>324</v>
      </c>
      <c r="AI42" t="s">
        <v>324</v>
      </c>
      <c r="AJ42">
        <v>0</v>
      </c>
      <c r="AK42" t="s">
        <v>324</v>
      </c>
      <c r="AL42" t="s">
        <v>324</v>
      </c>
      <c r="AM42" t="s">
        <v>324</v>
      </c>
      <c r="AN42" t="s">
        <v>324</v>
      </c>
      <c r="AO42">
        <v>0</v>
      </c>
      <c r="AP42">
        <v>26.827999999999999</v>
      </c>
      <c r="AQ42">
        <v>1.3879999999999999</v>
      </c>
      <c r="AR42">
        <v>0</v>
      </c>
      <c r="AS42">
        <v>0</v>
      </c>
      <c r="AT42">
        <v>28.216000000000001</v>
      </c>
      <c r="AU42">
        <v>3225</v>
      </c>
      <c r="AV42">
        <v>17</v>
      </c>
      <c r="AW42">
        <v>0</v>
      </c>
      <c r="AX42">
        <v>0</v>
      </c>
      <c r="AY42">
        <v>3242</v>
      </c>
      <c r="AZ42">
        <v>63.323999999999998</v>
      </c>
      <c r="BA42">
        <v>2.4169999999999998</v>
      </c>
      <c r="BB42">
        <v>0</v>
      </c>
      <c r="BC42">
        <v>0</v>
      </c>
      <c r="BD42">
        <v>65.741</v>
      </c>
      <c r="BE42">
        <v>0.72499999999999998</v>
      </c>
      <c r="BF42">
        <v>1.321</v>
      </c>
      <c r="BG42">
        <v>0</v>
      </c>
      <c r="BH42">
        <v>0</v>
      </c>
      <c r="BI42">
        <v>2.0459999999999998</v>
      </c>
      <c r="BJ42">
        <v>91</v>
      </c>
      <c r="BK42">
        <v>7</v>
      </c>
      <c r="BL42">
        <v>0</v>
      </c>
      <c r="BM42">
        <v>0</v>
      </c>
      <c r="BN42">
        <v>98</v>
      </c>
      <c r="BO42">
        <v>1.9279999999999999</v>
      </c>
      <c r="BP42">
        <v>0.89100000000000001</v>
      </c>
      <c r="BQ42">
        <v>0</v>
      </c>
      <c r="BR42">
        <v>0</v>
      </c>
      <c r="BS42">
        <v>2.819</v>
      </c>
      <c r="BT42">
        <v>5.7000000000000002E-2</v>
      </c>
      <c r="BU42">
        <v>0.125</v>
      </c>
      <c r="BV42">
        <v>0</v>
      </c>
      <c r="BW42">
        <v>0</v>
      </c>
      <c r="BX42">
        <v>0.182</v>
      </c>
      <c r="BY42">
        <v>25</v>
      </c>
      <c r="BZ42">
        <v>12</v>
      </c>
      <c r="CA42">
        <v>0</v>
      </c>
      <c r="CB42">
        <v>0</v>
      </c>
      <c r="CC42">
        <v>37</v>
      </c>
      <c r="CD42" t="s">
        <v>324</v>
      </c>
      <c r="CE42" t="s">
        <v>324</v>
      </c>
      <c r="CF42" t="s">
        <v>324</v>
      </c>
      <c r="CG42" t="s">
        <v>324</v>
      </c>
      <c r="CH42">
        <v>0</v>
      </c>
      <c r="CI42" t="s">
        <v>324</v>
      </c>
      <c r="CJ42" t="s">
        <v>324</v>
      </c>
      <c r="CK42" t="s">
        <v>324</v>
      </c>
      <c r="CL42" t="s">
        <v>324</v>
      </c>
      <c r="CM42">
        <v>0</v>
      </c>
      <c r="CN42" t="s">
        <v>324</v>
      </c>
      <c r="CO42" t="s">
        <v>324</v>
      </c>
      <c r="CP42" t="s">
        <v>324</v>
      </c>
      <c r="CQ42" t="s">
        <v>324</v>
      </c>
      <c r="CR42">
        <v>0</v>
      </c>
      <c r="CS42" t="s">
        <v>324</v>
      </c>
      <c r="CT42" t="s">
        <v>324</v>
      </c>
      <c r="CU42" t="s">
        <v>324</v>
      </c>
      <c r="CV42" t="s">
        <v>324</v>
      </c>
      <c r="CW42">
        <v>0</v>
      </c>
      <c r="CX42">
        <v>1536.412</v>
      </c>
      <c r="CY42">
        <v>355.64400000000001</v>
      </c>
      <c r="CZ42">
        <v>0</v>
      </c>
      <c r="DA42">
        <v>0</v>
      </c>
      <c r="DB42">
        <v>1892.056</v>
      </c>
      <c r="DC42">
        <v>172585</v>
      </c>
      <c r="DD42">
        <v>2118</v>
      </c>
      <c r="DE42">
        <v>0</v>
      </c>
      <c r="DF42">
        <v>0</v>
      </c>
      <c r="DG42">
        <v>174703</v>
      </c>
      <c r="DH42">
        <v>0</v>
      </c>
      <c r="DI42">
        <v>0</v>
      </c>
      <c r="DJ42">
        <v>0</v>
      </c>
      <c r="DK42">
        <v>0</v>
      </c>
      <c r="DL42">
        <v>0</v>
      </c>
    </row>
    <row r="43" spans="1:116" x14ac:dyDescent="0.45">
      <c r="A43">
        <v>2023</v>
      </c>
      <c r="B43" t="s">
        <v>90</v>
      </c>
      <c r="C43">
        <v>6957</v>
      </c>
      <c r="D43" t="s">
        <v>625</v>
      </c>
      <c r="E43" t="s">
        <v>626</v>
      </c>
      <c r="F43" t="s">
        <v>247</v>
      </c>
      <c r="G43">
        <v>8.9999999999999993E-3</v>
      </c>
      <c r="H43">
        <v>0.24199999999999999</v>
      </c>
      <c r="I43">
        <v>0</v>
      </c>
      <c r="J43">
        <v>0</v>
      </c>
      <c r="K43">
        <v>0.251</v>
      </c>
      <c r="L43">
        <v>4</v>
      </c>
      <c r="M43">
        <v>4</v>
      </c>
      <c r="N43">
        <v>0</v>
      </c>
      <c r="O43">
        <v>0</v>
      </c>
      <c r="P43">
        <v>8</v>
      </c>
      <c r="Q43" t="s">
        <v>324</v>
      </c>
      <c r="R43" t="s">
        <v>324</v>
      </c>
      <c r="S43" t="s">
        <v>324</v>
      </c>
      <c r="T43" t="s">
        <v>324</v>
      </c>
      <c r="U43">
        <v>0</v>
      </c>
      <c r="V43" t="s">
        <v>324</v>
      </c>
      <c r="W43" t="s">
        <v>324</v>
      </c>
      <c r="X43" t="s">
        <v>324</v>
      </c>
      <c r="Y43" t="s">
        <v>324</v>
      </c>
      <c r="Z43">
        <v>0</v>
      </c>
      <c r="AA43" t="s">
        <v>324</v>
      </c>
      <c r="AB43" t="s">
        <v>324</v>
      </c>
      <c r="AC43" t="s">
        <v>324</v>
      </c>
      <c r="AD43" t="s">
        <v>324</v>
      </c>
      <c r="AE43">
        <v>0</v>
      </c>
      <c r="AF43" t="s">
        <v>324</v>
      </c>
      <c r="AG43" t="s">
        <v>324</v>
      </c>
      <c r="AH43" t="s">
        <v>324</v>
      </c>
      <c r="AI43" t="s">
        <v>324</v>
      </c>
      <c r="AJ43">
        <v>0</v>
      </c>
      <c r="AK43" t="s">
        <v>324</v>
      </c>
      <c r="AL43" t="s">
        <v>324</v>
      </c>
      <c r="AM43" t="s">
        <v>324</v>
      </c>
      <c r="AN43" t="s">
        <v>324</v>
      </c>
      <c r="AO43">
        <v>0</v>
      </c>
      <c r="AP43" t="s">
        <v>324</v>
      </c>
      <c r="AQ43" t="s">
        <v>324</v>
      </c>
      <c r="AR43" t="s">
        <v>324</v>
      </c>
      <c r="AS43" t="s">
        <v>324</v>
      </c>
      <c r="AT43">
        <v>0</v>
      </c>
      <c r="AU43" t="s">
        <v>324</v>
      </c>
      <c r="AV43" t="s">
        <v>324</v>
      </c>
      <c r="AW43" t="s">
        <v>324</v>
      </c>
      <c r="AX43" t="s">
        <v>324</v>
      </c>
      <c r="AY43">
        <v>0</v>
      </c>
      <c r="AZ43" t="s">
        <v>324</v>
      </c>
      <c r="BA43" t="s">
        <v>324</v>
      </c>
      <c r="BB43" t="s">
        <v>324</v>
      </c>
      <c r="BC43" t="s">
        <v>324</v>
      </c>
      <c r="BD43">
        <v>0</v>
      </c>
      <c r="BE43" t="s">
        <v>324</v>
      </c>
      <c r="BF43" t="s">
        <v>324</v>
      </c>
      <c r="BG43" t="s">
        <v>324</v>
      </c>
      <c r="BH43" t="s">
        <v>324</v>
      </c>
      <c r="BI43">
        <v>0</v>
      </c>
      <c r="BJ43" t="s">
        <v>324</v>
      </c>
      <c r="BK43" t="s">
        <v>324</v>
      </c>
      <c r="BL43" t="s">
        <v>324</v>
      </c>
      <c r="BM43" t="s">
        <v>324</v>
      </c>
      <c r="BN43">
        <v>0</v>
      </c>
      <c r="BO43" t="s">
        <v>324</v>
      </c>
      <c r="BP43" t="s">
        <v>324</v>
      </c>
      <c r="BQ43" t="s">
        <v>324</v>
      </c>
      <c r="BR43" t="s">
        <v>324</v>
      </c>
      <c r="BS43">
        <v>0</v>
      </c>
      <c r="BT43" t="s">
        <v>324</v>
      </c>
      <c r="BU43" t="s">
        <v>324</v>
      </c>
      <c r="BV43" t="s">
        <v>324</v>
      </c>
      <c r="BW43" t="s">
        <v>324</v>
      </c>
      <c r="BX43">
        <v>0</v>
      </c>
      <c r="BY43" t="s">
        <v>324</v>
      </c>
      <c r="BZ43" t="s">
        <v>324</v>
      </c>
      <c r="CA43" t="s">
        <v>324</v>
      </c>
      <c r="CB43" t="s">
        <v>324</v>
      </c>
      <c r="CC43">
        <v>0</v>
      </c>
      <c r="CD43" t="s">
        <v>324</v>
      </c>
      <c r="CE43" t="s">
        <v>324</v>
      </c>
      <c r="CF43" t="s">
        <v>324</v>
      </c>
      <c r="CG43" t="s">
        <v>324</v>
      </c>
      <c r="CH43">
        <v>0</v>
      </c>
      <c r="CI43" t="s">
        <v>324</v>
      </c>
      <c r="CJ43" t="s">
        <v>324</v>
      </c>
      <c r="CK43" t="s">
        <v>324</v>
      </c>
      <c r="CL43" t="s">
        <v>324</v>
      </c>
      <c r="CM43">
        <v>0</v>
      </c>
      <c r="CN43" t="s">
        <v>324</v>
      </c>
      <c r="CO43" t="s">
        <v>324</v>
      </c>
      <c r="CP43" t="s">
        <v>324</v>
      </c>
      <c r="CQ43" t="s">
        <v>324</v>
      </c>
      <c r="CR43">
        <v>0</v>
      </c>
      <c r="CS43" t="s">
        <v>324</v>
      </c>
      <c r="CT43" t="s">
        <v>324</v>
      </c>
      <c r="CU43" t="s">
        <v>324</v>
      </c>
      <c r="CV43" t="s">
        <v>324</v>
      </c>
      <c r="CW43">
        <v>0</v>
      </c>
      <c r="CX43">
        <v>8.9999999999999993E-3</v>
      </c>
      <c r="CY43">
        <v>0.24199999999999999</v>
      </c>
      <c r="CZ43">
        <v>0</v>
      </c>
      <c r="DA43">
        <v>0</v>
      </c>
      <c r="DB43">
        <v>0.251</v>
      </c>
      <c r="DC43">
        <v>4</v>
      </c>
      <c r="DD43">
        <v>4</v>
      </c>
      <c r="DE43">
        <v>0</v>
      </c>
      <c r="DF43">
        <v>0</v>
      </c>
      <c r="DG43">
        <v>8</v>
      </c>
      <c r="DH43">
        <v>0</v>
      </c>
      <c r="DI43">
        <v>0</v>
      </c>
      <c r="DJ43">
        <v>0</v>
      </c>
      <c r="DK43">
        <v>0</v>
      </c>
      <c r="DL43">
        <v>0</v>
      </c>
    </row>
    <row r="44" spans="1:116" x14ac:dyDescent="0.45">
      <c r="A44">
        <v>2023</v>
      </c>
      <c r="B44" t="s">
        <v>90</v>
      </c>
      <c r="C44">
        <v>12351</v>
      </c>
      <c r="D44" t="s">
        <v>627</v>
      </c>
      <c r="E44" t="s">
        <v>626</v>
      </c>
      <c r="F44" t="s">
        <v>247</v>
      </c>
      <c r="G44">
        <v>0.92300000000000004</v>
      </c>
      <c r="H44">
        <v>0.999</v>
      </c>
      <c r="I44" t="s">
        <v>324</v>
      </c>
      <c r="J44" t="s">
        <v>324</v>
      </c>
      <c r="K44">
        <v>1.9219999999999999</v>
      </c>
      <c r="L44">
        <v>151</v>
      </c>
      <c r="M44">
        <v>30</v>
      </c>
      <c r="N44" t="s">
        <v>324</v>
      </c>
      <c r="O44" t="s">
        <v>324</v>
      </c>
      <c r="P44">
        <v>181</v>
      </c>
      <c r="Q44" t="s">
        <v>324</v>
      </c>
      <c r="R44" t="s">
        <v>324</v>
      </c>
      <c r="S44" t="s">
        <v>324</v>
      </c>
      <c r="T44" t="s">
        <v>324</v>
      </c>
      <c r="U44">
        <v>0</v>
      </c>
      <c r="V44" t="s">
        <v>324</v>
      </c>
      <c r="W44" t="s">
        <v>324</v>
      </c>
      <c r="X44" t="s">
        <v>324</v>
      </c>
      <c r="Y44" t="s">
        <v>324</v>
      </c>
      <c r="Z44">
        <v>0</v>
      </c>
      <c r="AA44" t="s">
        <v>324</v>
      </c>
      <c r="AB44" t="s">
        <v>324</v>
      </c>
      <c r="AC44" t="s">
        <v>324</v>
      </c>
      <c r="AD44" t="s">
        <v>324</v>
      </c>
      <c r="AE44">
        <v>0</v>
      </c>
      <c r="AF44" t="s">
        <v>324</v>
      </c>
      <c r="AG44" t="s">
        <v>324</v>
      </c>
      <c r="AH44" t="s">
        <v>324</v>
      </c>
      <c r="AI44" t="s">
        <v>324</v>
      </c>
      <c r="AJ44">
        <v>0</v>
      </c>
      <c r="AK44" t="s">
        <v>324</v>
      </c>
      <c r="AL44" t="s">
        <v>324</v>
      </c>
      <c r="AM44" t="s">
        <v>324</v>
      </c>
      <c r="AN44" t="s">
        <v>324</v>
      </c>
      <c r="AO44">
        <v>0</v>
      </c>
      <c r="AP44" t="s">
        <v>324</v>
      </c>
      <c r="AQ44" t="s">
        <v>324</v>
      </c>
      <c r="AR44" t="s">
        <v>324</v>
      </c>
      <c r="AS44" t="s">
        <v>324</v>
      </c>
      <c r="AT44">
        <v>0</v>
      </c>
      <c r="AU44" t="s">
        <v>324</v>
      </c>
      <c r="AV44" t="s">
        <v>324</v>
      </c>
      <c r="AW44" t="s">
        <v>324</v>
      </c>
      <c r="AX44" t="s">
        <v>324</v>
      </c>
      <c r="AY44">
        <v>0</v>
      </c>
      <c r="AZ44" t="s">
        <v>324</v>
      </c>
      <c r="BA44" t="s">
        <v>324</v>
      </c>
      <c r="BB44" t="s">
        <v>324</v>
      </c>
      <c r="BC44" t="s">
        <v>324</v>
      </c>
      <c r="BD44">
        <v>0</v>
      </c>
      <c r="BE44" t="s">
        <v>324</v>
      </c>
      <c r="BF44" t="s">
        <v>324</v>
      </c>
      <c r="BG44" t="s">
        <v>324</v>
      </c>
      <c r="BH44" t="s">
        <v>324</v>
      </c>
      <c r="BI44">
        <v>0</v>
      </c>
      <c r="BJ44" t="s">
        <v>324</v>
      </c>
      <c r="BK44" t="s">
        <v>324</v>
      </c>
      <c r="BL44" t="s">
        <v>324</v>
      </c>
      <c r="BM44" t="s">
        <v>324</v>
      </c>
      <c r="BN44">
        <v>0</v>
      </c>
      <c r="BO44" t="s">
        <v>324</v>
      </c>
      <c r="BP44" t="s">
        <v>324</v>
      </c>
      <c r="BQ44" t="s">
        <v>324</v>
      </c>
      <c r="BR44" t="s">
        <v>324</v>
      </c>
      <c r="BS44">
        <v>0</v>
      </c>
      <c r="BT44" t="s">
        <v>324</v>
      </c>
      <c r="BU44" t="s">
        <v>324</v>
      </c>
      <c r="BV44" t="s">
        <v>324</v>
      </c>
      <c r="BW44" t="s">
        <v>324</v>
      </c>
      <c r="BX44">
        <v>0</v>
      </c>
      <c r="BY44" t="s">
        <v>324</v>
      </c>
      <c r="BZ44" t="s">
        <v>324</v>
      </c>
      <c r="CA44" t="s">
        <v>324</v>
      </c>
      <c r="CB44" t="s">
        <v>324</v>
      </c>
      <c r="CC44">
        <v>0</v>
      </c>
      <c r="CD44" t="s">
        <v>324</v>
      </c>
      <c r="CE44" t="s">
        <v>324</v>
      </c>
      <c r="CF44" t="s">
        <v>324</v>
      </c>
      <c r="CG44" t="s">
        <v>324</v>
      </c>
      <c r="CH44">
        <v>0</v>
      </c>
      <c r="CI44" t="s">
        <v>324</v>
      </c>
      <c r="CJ44" t="s">
        <v>324</v>
      </c>
      <c r="CK44" t="s">
        <v>324</v>
      </c>
      <c r="CL44" t="s">
        <v>324</v>
      </c>
      <c r="CM44">
        <v>0</v>
      </c>
      <c r="CN44" t="s">
        <v>324</v>
      </c>
      <c r="CO44" t="s">
        <v>324</v>
      </c>
      <c r="CP44" t="s">
        <v>324</v>
      </c>
      <c r="CQ44" t="s">
        <v>324</v>
      </c>
      <c r="CR44">
        <v>0</v>
      </c>
      <c r="CS44" t="s">
        <v>324</v>
      </c>
      <c r="CT44" t="s">
        <v>324</v>
      </c>
      <c r="CU44" t="s">
        <v>324</v>
      </c>
      <c r="CV44" t="s">
        <v>324</v>
      </c>
      <c r="CW44">
        <v>0</v>
      </c>
      <c r="CX44">
        <v>0.92300000000000004</v>
      </c>
      <c r="CY44">
        <v>0.999</v>
      </c>
      <c r="CZ44">
        <v>0</v>
      </c>
      <c r="DA44">
        <v>0</v>
      </c>
      <c r="DB44">
        <v>1.9219999999999999</v>
      </c>
      <c r="DC44">
        <v>151</v>
      </c>
      <c r="DD44">
        <v>30</v>
      </c>
      <c r="DE44">
        <v>0</v>
      </c>
      <c r="DF44">
        <v>0</v>
      </c>
      <c r="DG44">
        <v>181</v>
      </c>
      <c r="DH44">
        <v>0</v>
      </c>
      <c r="DI44">
        <v>0</v>
      </c>
      <c r="DJ44">
        <v>0</v>
      </c>
      <c r="DK44">
        <v>0</v>
      </c>
      <c r="DL44">
        <v>0</v>
      </c>
    </row>
    <row r="45" spans="1:116" x14ac:dyDescent="0.45">
      <c r="A45">
        <v>2023</v>
      </c>
      <c r="B45" t="s">
        <v>90</v>
      </c>
      <c r="C45">
        <v>12919</v>
      </c>
      <c r="D45" t="s">
        <v>340</v>
      </c>
      <c r="E45" t="s">
        <v>626</v>
      </c>
      <c r="F45" t="s">
        <v>244</v>
      </c>
      <c r="G45">
        <v>8.0000000000000002E-3</v>
      </c>
      <c r="H45">
        <v>2.8000000000000001E-2</v>
      </c>
      <c r="I45" t="s">
        <v>324</v>
      </c>
      <c r="J45" t="s">
        <v>324</v>
      </c>
      <c r="K45">
        <v>3.5999999999999997E-2</v>
      </c>
      <c r="L45">
        <v>1</v>
      </c>
      <c r="M45">
        <v>3</v>
      </c>
      <c r="N45" t="s">
        <v>324</v>
      </c>
      <c r="O45" t="s">
        <v>324</v>
      </c>
      <c r="P45">
        <v>4</v>
      </c>
      <c r="Q45">
        <v>0.40200000000000002</v>
      </c>
      <c r="R45">
        <v>1.181</v>
      </c>
      <c r="S45" t="s">
        <v>324</v>
      </c>
      <c r="T45" t="s">
        <v>324</v>
      </c>
      <c r="U45">
        <v>1.583</v>
      </c>
      <c r="V45" t="s">
        <v>324</v>
      </c>
      <c r="W45" t="s">
        <v>324</v>
      </c>
      <c r="X45" t="s">
        <v>324</v>
      </c>
      <c r="Y45" t="s">
        <v>324</v>
      </c>
      <c r="Z45">
        <v>0</v>
      </c>
      <c r="AA45" t="s">
        <v>324</v>
      </c>
      <c r="AB45" t="s">
        <v>324</v>
      </c>
      <c r="AC45" t="s">
        <v>324</v>
      </c>
      <c r="AD45" t="s">
        <v>324</v>
      </c>
      <c r="AE45">
        <v>0</v>
      </c>
      <c r="AF45" t="s">
        <v>324</v>
      </c>
      <c r="AG45" t="s">
        <v>324</v>
      </c>
      <c r="AH45" t="s">
        <v>324</v>
      </c>
      <c r="AI45" t="s">
        <v>324</v>
      </c>
      <c r="AJ45">
        <v>0</v>
      </c>
      <c r="AK45" t="s">
        <v>324</v>
      </c>
      <c r="AL45" t="s">
        <v>324</v>
      </c>
      <c r="AM45" t="s">
        <v>324</v>
      </c>
      <c r="AN45" t="s">
        <v>324</v>
      </c>
      <c r="AO45">
        <v>0</v>
      </c>
      <c r="AP45" t="s">
        <v>324</v>
      </c>
      <c r="AQ45" t="s">
        <v>324</v>
      </c>
      <c r="AR45" t="s">
        <v>324</v>
      </c>
      <c r="AS45" t="s">
        <v>324</v>
      </c>
      <c r="AT45">
        <v>0</v>
      </c>
      <c r="AU45" t="s">
        <v>324</v>
      </c>
      <c r="AV45" t="s">
        <v>324</v>
      </c>
      <c r="AW45" t="s">
        <v>324</v>
      </c>
      <c r="AX45" t="s">
        <v>324</v>
      </c>
      <c r="AY45">
        <v>0</v>
      </c>
      <c r="AZ45" t="s">
        <v>324</v>
      </c>
      <c r="BA45" t="s">
        <v>324</v>
      </c>
      <c r="BB45" t="s">
        <v>324</v>
      </c>
      <c r="BC45" t="s">
        <v>324</v>
      </c>
      <c r="BD45">
        <v>0</v>
      </c>
      <c r="BE45" t="s">
        <v>324</v>
      </c>
      <c r="BF45" t="s">
        <v>324</v>
      </c>
      <c r="BG45" t="s">
        <v>324</v>
      </c>
      <c r="BH45" t="s">
        <v>324</v>
      </c>
      <c r="BI45">
        <v>0</v>
      </c>
      <c r="BJ45" t="s">
        <v>324</v>
      </c>
      <c r="BK45" t="s">
        <v>324</v>
      </c>
      <c r="BL45" t="s">
        <v>324</v>
      </c>
      <c r="BM45" t="s">
        <v>324</v>
      </c>
      <c r="BN45">
        <v>0</v>
      </c>
      <c r="BO45" t="s">
        <v>324</v>
      </c>
      <c r="BP45" t="s">
        <v>324</v>
      </c>
      <c r="BQ45" t="s">
        <v>324</v>
      </c>
      <c r="BR45" t="s">
        <v>324</v>
      </c>
      <c r="BS45">
        <v>0</v>
      </c>
      <c r="BT45" t="s">
        <v>324</v>
      </c>
      <c r="BU45" t="s">
        <v>324</v>
      </c>
      <c r="BV45" t="s">
        <v>324</v>
      </c>
      <c r="BW45" t="s">
        <v>324</v>
      </c>
      <c r="BX45">
        <v>0</v>
      </c>
      <c r="BY45" t="s">
        <v>324</v>
      </c>
      <c r="BZ45" t="s">
        <v>324</v>
      </c>
      <c r="CA45" t="s">
        <v>324</v>
      </c>
      <c r="CB45" t="s">
        <v>324</v>
      </c>
      <c r="CC45">
        <v>0</v>
      </c>
      <c r="CD45" t="s">
        <v>324</v>
      </c>
      <c r="CE45" t="s">
        <v>324</v>
      </c>
      <c r="CF45" t="s">
        <v>324</v>
      </c>
      <c r="CG45" t="s">
        <v>324</v>
      </c>
      <c r="CH45">
        <v>0</v>
      </c>
      <c r="CI45" t="s">
        <v>324</v>
      </c>
      <c r="CJ45" t="s">
        <v>324</v>
      </c>
      <c r="CK45" t="s">
        <v>324</v>
      </c>
      <c r="CL45" t="s">
        <v>324</v>
      </c>
      <c r="CM45">
        <v>0</v>
      </c>
      <c r="CN45" t="s">
        <v>324</v>
      </c>
      <c r="CO45" t="s">
        <v>324</v>
      </c>
      <c r="CP45" t="s">
        <v>324</v>
      </c>
      <c r="CQ45" t="s">
        <v>324</v>
      </c>
      <c r="CR45">
        <v>0</v>
      </c>
      <c r="CS45" t="s">
        <v>324</v>
      </c>
      <c r="CT45" t="s">
        <v>324</v>
      </c>
      <c r="CU45" t="s">
        <v>324</v>
      </c>
      <c r="CV45" t="s">
        <v>324</v>
      </c>
      <c r="CW45">
        <v>0</v>
      </c>
      <c r="CX45">
        <v>8.0000000000000002E-3</v>
      </c>
      <c r="CY45">
        <v>2.8000000000000001E-2</v>
      </c>
      <c r="CZ45">
        <v>0</v>
      </c>
      <c r="DA45">
        <v>0</v>
      </c>
      <c r="DB45">
        <v>3.5999999999999997E-2</v>
      </c>
      <c r="DC45">
        <v>1</v>
      </c>
      <c r="DD45">
        <v>3</v>
      </c>
      <c r="DE45">
        <v>0</v>
      </c>
      <c r="DF45">
        <v>0</v>
      </c>
      <c r="DG45">
        <v>4</v>
      </c>
      <c r="DH45">
        <v>0.40200000000000002</v>
      </c>
      <c r="DI45">
        <v>1.181</v>
      </c>
      <c r="DJ45">
        <v>0</v>
      </c>
      <c r="DK45">
        <v>0</v>
      </c>
      <c r="DL45">
        <v>1.583</v>
      </c>
    </row>
    <row r="46" spans="1:116" x14ac:dyDescent="0.45">
      <c r="A46">
        <v>2023</v>
      </c>
      <c r="B46" t="s">
        <v>90</v>
      </c>
      <c r="C46">
        <v>13318</v>
      </c>
      <c r="D46" t="s">
        <v>628</v>
      </c>
      <c r="E46" t="s">
        <v>629</v>
      </c>
      <c r="F46" t="s">
        <v>244</v>
      </c>
      <c r="G46">
        <v>3.875</v>
      </c>
      <c r="H46">
        <v>0.45800000000000002</v>
      </c>
      <c r="I46" t="s">
        <v>324</v>
      </c>
      <c r="J46" t="s">
        <v>324</v>
      </c>
      <c r="K46">
        <v>4.3330000000000002</v>
      </c>
      <c r="L46">
        <v>495</v>
      </c>
      <c r="M46">
        <v>32</v>
      </c>
      <c r="N46" t="s">
        <v>324</v>
      </c>
      <c r="O46" t="s">
        <v>324</v>
      </c>
      <c r="P46">
        <v>527</v>
      </c>
      <c r="Q46">
        <v>3703.6990000000001</v>
      </c>
      <c r="R46">
        <v>245.30699999999999</v>
      </c>
      <c r="S46" t="s">
        <v>324</v>
      </c>
      <c r="T46" t="s">
        <v>324</v>
      </c>
      <c r="U46">
        <v>3949.0059999999999</v>
      </c>
      <c r="V46" t="s">
        <v>324</v>
      </c>
      <c r="W46" t="s">
        <v>324</v>
      </c>
      <c r="X46" t="s">
        <v>324</v>
      </c>
      <c r="Y46" t="s">
        <v>324</v>
      </c>
      <c r="Z46">
        <v>0</v>
      </c>
      <c r="AA46" t="s">
        <v>324</v>
      </c>
      <c r="AB46" t="s">
        <v>324</v>
      </c>
      <c r="AC46" t="s">
        <v>324</v>
      </c>
      <c r="AD46" t="s">
        <v>324</v>
      </c>
      <c r="AE46">
        <v>0</v>
      </c>
      <c r="AF46" t="s">
        <v>324</v>
      </c>
      <c r="AG46" t="s">
        <v>324</v>
      </c>
      <c r="AH46" t="s">
        <v>324</v>
      </c>
      <c r="AI46" t="s">
        <v>324</v>
      </c>
      <c r="AJ46">
        <v>0</v>
      </c>
      <c r="AK46" t="s">
        <v>324</v>
      </c>
      <c r="AL46" t="s">
        <v>324</v>
      </c>
      <c r="AM46" t="s">
        <v>324</v>
      </c>
      <c r="AN46" t="s">
        <v>324</v>
      </c>
      <c r="AO46">
        <v>0</v>
      </c>
      <c r="AP46" t="s">
        <v>324</v>
      </c>
      <c r="AQ46" t="s">
        <v>324</v>
      </c>
      <c r="AR46" t="s">
        <v>324</v>
      </c>
      <c r="AS46" t="s">
        <v>324</v>
      </c>
      <c r="AT46">
        <v>0</v>
      </c>
      <c r="AU46" t="s">
        <v>324</v>
      </c>
      <c r="AV46" t="s">
        <v>324</v>
      </c>
      <c r="AW46" t="s">
        <v>324</v>
      </c>
      <c r="AX46" t="s">
        <v>324</v>
      </c>
      <c r="AY46">
        <v>0</v>
      </c>
      <c r="AZ46" t="s">
        <v>324</v>
      </c>
      <c r="BA46" t="s">
        <v>324</v>
      </c>
      <c r="BB46" t="s">
        <v>324</v>
      </c>
      <c r="BC46" t="s">
        <v>324</v>
      </c>
      <c r="BD46">
        <v>0</v>
      </c>
      <c r="BE46" t="s">
        <v>324</v>
      </c>
      <c r="BF46" t="s">
        <v>324</v>
      </c>
      <c r="BG46" t="s">
        <v>324</v>
      </c>
      <c r="BH46" t="s">
        <v>324</v>
      </c>
      <c r="BI46">
        <v>0</v>
      </c>
      <c r="BJ46" t="s">
        <v>324</v>
      </c>
      <c r="BK46" t="s">
        <v>324</v>
      </c>
      <c r="BL46" t="s">
        <v>324</v>
      </c>
      <c r="BM46" t="s">
        <v>324</v>
      </c>
      <c r="BN46">
        <v>0</v>
      </c>
      <c r="BO46" t="s">
        <v>324</v>
      </c>
      <c r="BP46" t="s">
        <v>324</v>
      </c>
      <c r="BQ46" t="s">
        <v>324</v>
      </c>
      <c r="BR46" t="s">
        <v>324</v>
      </c>
      <c r="BS46">
        <v>0</v>
      </c>
      <c r="BT46">
        <v>6.0000000000000001E-3</v>
      </c>
      <c r="BU46" t="s">
        <v>324</v>
      </c>
      <c r="BV46" t="s">
        <v>324</v>
      </c>
      <c r="BW46" t="s">
        <v>324</v>
      </c>
      <c r="BX46">
        <v>6.0000000000000001E-3</v>
      </c>
      <c r="BY46">
        <v>5</v>
      </c>
      <c r="BZ46" t="s">
        <v>324</v>
      </c>
      <c r="CA46" t="s">
        <v>324</v>
      </c>
      <c r="CB46" t="s">
        <v>324</v>
      </c>
      <c r="CC46">
        <v>5</v>
      </c>
      <c r="CD46" t="s">
        <v>324</v>
      </c>
      <c r="CE46" t="s">
        <v>324</v>
      </c>
      <c r="CF46" t="s">
        <v>324</v>
      </c>
      <c r="CG46" t="s">
        <v>324</v>
      </c>
      <c r="CH46">
        <v>0</v>
      </c>
      <c r="CI46" t="s">
        <v>324</v>
      </c>
      <c r="CJ46" t="s">
        <v>324</v>
      </c>
      <c r="CK46" t="s">
        <v>324</v>
      </c>
      <c r="CL46" t="s">
        <v>324</v>
      </c>
      <c r="CM46">
        <v>0</v>
      </c>
      <c r="CN46" t="s">
        <v>324</v>
      </c>
      <c r="CO46" t="s">
        <v>324</v>
      </c>
      <c r="CP46" t="s">
        <v>324</v>
      </c>
      <c r="CQ46" t="s">
        <v>324</v>
      </c>
      <c r="CR46">
        <v>0</v>
      </c>
      <c r="CS46" t="s">
        <v>324</v>
      </c>
      <c r="CT46" t="s">
        <v>324</v>
      </c>
      <c r="CU46" t="s">
        <v>324</v>
      </c>
      <c r="CV46" t="s">
        <v>324</v>
      </c>
      <c r="CW46">
        <v>0</v>
      </c>
      <c r="CX46">
        <v>3.8809999999999998</v>
      </c>
      <c r="CY46">
        <v>0.45800000000000002</v>
      </c>
      <c r="CZ46">
        <v>0</v>
      </c>
      <c r="DA46">
        <v>0</v>
      </c>
      <c r="DB46">
        <v>4.3390000000000004</v>
      </c>
      <c r="DC46">
        <v>500</v>
      </c>
      <c r="DD46">
        <v>32</v>
      </c>
      <c r="DE46">
        <v>0</v>
      </c>
      <c r="DF46">
        <v>0</v>
      </c>
      <c r="DG46">
        <v>532</v>
      </c>
      <c r="DH46">
        <v>3703.6990000000001</v>
      </c>
      <c r="DI46">
        <v>245.30699999999999</v>
      </c>
      <c r="DJ46">
        <v>0</v>
      </c>
      <c r="DK46">
        <v>0</v>
      </c>
      <c r="DL46">
        <v>3949.0059999999999</v>
      </c>
    </row>
    <row r="47" spans="1:116" x14ac:dyDescent="0.45">
      <c r="A47">
        <v>2023</v>
      </c>
      <c r="B47" t="s">
        <v>90</v>
      </c>
      <c r="C47">
        <v>16572</v>
      </c>
      <c r="D47" t="s">
        <v>341</v>
      </c>
      <c r="E47" t="s">
        <v>630</v>
      </c>
      <c r="F47" t="s">
        <v>244</v>
      </c>
      <c r="G47">
        <v>356.67</v>
      </c>
      <c r="H47">
        <v>133.72999999999999</v>
      </c>
      <c r="I47">
        <v>7.28</v>
      </c>
      <c r="J47">
        <v>0</v>
      </c>
      <c r="K47">
        <v>497.68</v>
      </c>
      <c r="L47">
        <v>55276</v>
      </c>
      <c r="M47">
        <v>870</v>
      </c>
      <c r="N47">
        <v>10</v>
      </c>
      <c r="O47">
        <v>0</v>
      </c>
      <c r="P47">
        <v>56156</v>
      </c>
      <c r="Q47">
        <v>107904.08</v>
      </c>
      <c r="R47">
        <v>41597</v>
      </c>
      <c r="S47">
        <v>0</v>
      </c>
      <c r="T47">
        <v>0</v>
      </c>
      <c r="U47">
        <v>149501.07999999999</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21.67</v>
      </c>
      <c r="AQ47">
        <v>0.84</v>
      </c>
      <c r="AR47">
        <v>0</v>
      </c>
      <c r="AS47">
        <v>0</v>
      </c>
      <c r="AT47">
        <v>22.51</v>
      </c>
      <c r="AU47">
        <v>3482</v>
      </c>
      <c r="AV47">
        <v>14</v>
      </c>
      <c r="AW47">
        <v>0</v>
      </c>
      <c r="AX47">
        <v>0</v>
      </c>
      <c r="AY47">
        <v>3496</v>
      </c>
      <c r="AZ47">
        <v>69.849999999999994</v>
      </c>
      <c r="BA47">
        <v>1.56</v>
      </c>
      <c r="BB47">
        <v>0</v>
      </c>
      <c r="BC47">
        <v>0</v>
      </c>
      <c r="BD47">
        <v>71.41</v>
      </c>
      <c r="BE47">
        <v>1.53</v>
      </c>
      <c r="BF47">
        <v>0</v>
      </c>
      <c r="BG47">
        <v>0</v>
      </c>
      <c r="BH47">
        <v>0</v>
      </c>
      <c r="BI47">
        <v>1.53</v>
      </c>
      <c r="BJ47">
        <v>191</v>
      </c>
      <c r="BK47">
        <v>0</v>
      </c>
      <c r="BL47">
        <v>0</v>
      </c>
      <c r="BM47">
        <v>0</v>
      </c>
      <c r="BN47">
        <v>191</v>
      </c>
      <c r="BO47">
        <v>4.16</v>
      </c>
      <c r="BP47">
        <v>0</v>
      </c>
      <c r="BQ47">
        <v>0</v>
      </c>
      <c r="BR47">
        <v>0</v>
      </c>
      <c r="BS47">
        <v>4.16</v>
      </c>
      <c r="BT47" t="s">
        <v>324</v>
      </c>
      <c r="BU47" t="s">
        <v>324</v>
      </c>
      <c r="BV47" t="s">
        <v>324</v>
      </c>
      <c r="BW47" t="s">
        <v>324</v>
      </c>
      <c r="BX47">
        <v>0</v>
      </c>
      <c r="BY47" t="s">
        <v>324</v>
      </c>
      <c r="BZ47" t="s">
        <v>324</v>
      </c>
      <c r="CA47" t="s">
        <v>324</v>
      </c>
      <c r="CB47" t="s">
        <v>324</v>
      </c>
      <c r="CC47">
        <v>0</v>
      </c>
      <c r="CD47" t="s">
        <v>324</v>
      </c>
      <c r="CE47" t="s">
        <v>324</v>
      </c>
      <c r="CF47" t="s">
        <v>324</v>
      </c>
      <c r="CG47" t="s">
        <v>324</v>
      </c>
      <c r="CH47">
        <v>0</v>
      </c>
      <c r="CI47" t="s">
        <v>324</v>
      </c>
      <c r="CJ47" t="s">
        <v>324</v>
      </c>
      <c r="CK47" t="s">
        <v>324</v>
      </c>
      <c r="CL47" t="s">
        <v>324</v>
      </c>
      <c r="CM47">
        <v>0</v>
      </c>
      <c r="CN47" t="s">
        <v>324</v>
      </c>
      <c r="CO47" t="s">
        <v>324</v>
      </c>
      <c r="CP47" t="s">
        <v>324</v>
      </c>
      <c r="CQ47" t="s">
        <v>324</v>
      </c>
      <c r="CR47">
        <v>0</v>
      </c>
      <c r="CS47" t="s">
        <v>324</v>
      </c>
      <c r="CT47" t="s">
        <v>324</v>
      </c>
      <c r="CU47" t="s">
        <v>324</v>
      </c>
      <c r="CV47" t="s">
        <v>324</v>
      </c>
      <c r="CW47">
        <v>0</v>
      </c>
      <c r="CX47">
        <v>356.67</v>
      </c>
      <c r="CY47">
        <v>133.72999999999999</v>
      </c>
      <c r="CZ47">
        <v>7.28</v>
      </c>
      <c r="DA47">
        <v>0</v>
      </c>
      <c r="DB47">
        <v>497.68</v>
      </c>
      <c r="DC47">
        <v>55276</v>
      </c>
      <c r="DD47">
        <v>870</v>
      </c>
      <c r="DE47">
        <v>10</v>
      </c>
      <c r="DF47">
        <v>0</v>
      </c>
      <c r="DG47">
        <v>56156</v>
      </c>
      <c r="DH47">
        <v>107904.08</v>
      </c>
      <c r="DI47">
        <v>41597</v>
      </c>
      <c r="DJ47">
        <v>0</v>
      </c>
      <c r="DK47">
        <v>0</v>
      </c>
      <c r="DL47">
        <v>149501.07999999999</v>
      </c>
    </row>
    <row r="48" spans="1:116" x14ac:dyDescent="0.45">
      <c r="A48">
        <v>2023</v>
      </c>
      <c r="B48" t="s">
        <v>90</v>
      </c>
      <c r="C48">
        <v>18280</v>
      </c>
      <c r="D48" t="s">
        <v>631</v>
      </c>
      <c r="E48" t="s">
        <v>626</v>
      </c>
      <c r="F48" t="s">
        <v>244</v>
      </c>
      <c r="G48">
        <v>8.5</v>
      </c>
      <c r="H48">
        <v>9</v>
      </c>
      <c r="I48" t="s">
        <v>324</v>
      </c>
      <c r="J48" t="s">
        <v>324</v>
      </c>
      <c r="K48">
        <v>17.5</v>
      </c>
      <c r="L48">
        <v>1137</v>
      </c>
      <c r="M48">
        <v>314</v>
      </c>
      <c r="N48" t="s">
        <v>324</v>
      </c>
      <c r="O48" t="s">
        <v>324</v>
      </c>
      <c r="P48">
        <v>1451</v>
      </c>
      <c r="Q48" t="s">
        <v>324</v>
      </c>
      <c r="R48" t="s">
        <v>324</v>
      </c>
      <c r="S48" t="s">
        <v>324</v>
      </c>
      <c r="T48" t="s">
        <v>324</v>
      </c>
      <c r="U48">
        <v>0</v>
      </c>
      <c r="V48" t="s">
        <v>324</v>
      </c>
      <c r="W48" t="s">
        <v>324</v>
      </c>
      <c r="X48" t="s">
        <v>324</v>
      </c>
      <c r="Y48" t="s">
        <v>324</v>
      </c>
      <c r="Z48">
        <v>0</v>
      </c>
      <c r="AA48" t="s">
        <v>324</v>
      </c>
      <c r="AB48" t="s">
        <v>324</v>
      </c>
      <c r="AC48" t="s">
        <v>324</v>
      </c>
      <c r="AD48" t="s">
        <v>324</v>
      </c>
      <c r="AE48">
        <v>0</v>
      </c>
      <c r="AF48" t="s">
        <v>324</v>
      </c>
      <c r="AG48" t="s">
        <v>324</v>
      </c>
      <c r="AH48" t="s">
        <v>324</v>
      </c>
      <c r="AI48" t="s">
        <v>324</v>
      </c>
      <c r="AJ48">
        <v>0</v>
      </c>
      <c r="AK48" t="s">
        <v>324</v>
      </c>
      <c r="AL48" t="s">
        <v>324</v>
      </c>
      <c r="AM48" t="s">
        <v>324</v>
      </c>
      <c r="AN48" t="s">
        <v>324</v>
      </c>
      <c r="AO48">
        <v>0</v>
      </c>
      <c r="AP48" t="s">
        <v>324</v>
      </c>
      <c r="AQ48" t="s">
        <v>324</v>
      </c>
      <c r="AR48" t="s">
        <v>324</v>
      </c>
      <c r="AS48" t="s">
        <v>324</v>
      </c>
      <c r="AT48">
        <v>0</v>
      </c>
      <c r="AU48" t="s">
        <v>324</v>
      </c>
      <c r="AV48" t="s">
        <v>324</v>
      </c>
      <c r="AW48" t="s">
        <v>324</v>
      </c>
      <c r="AX48" t="s">
        <v>324</v>
      </c>
      <c r="AY48">
        <v>0</v>
      </c>
      <c r="AZ48" t="s">
        <v>324</v>
      </c>
      <c r="BA48" t="s">
        <v>324</v>
      </c>
      <c r="BB48" t="s">
        <v>324</v>
      </c>
      <c r="BC48" t="s">
        <v>324</v>
      </c>
      <c r="BD48">
        <v>0</v>
      </c>
      <c r="BE48" t="s">
        <v>324</v>
      </c>
      <c r="BF48" t="s">
        <v>324</v>
      </c>
      <c r="BG48" t="s">
        <v>324</v>
      </c>
      <c r="BH48" t="s">
        <v>324</v>
      </c>
      <c r="BI48">
        <v>0</v>
      </c>
      <c r="BJ48" t="s">
        <v>324</v>
      </c>
      <c r="BK48" t="s">
        <v>324</v>
      </c>
      <c r="BL48" t="s">
        <v>324</v>
      </c>
      <c r="BM48" t="s">
        <v>324</v>
      </c>
      <c r="BN48">
        <v>0</v>
      </c>
      <c r="BO48" t="s">
        <v>324</v>
      </c>
      <c r="BP48" t="s">
        <v>324</v>
      </c>
      <c r="BQ48" t="s">
        <v>324</v>
      </c>
      <c r="BR48" t="s">
        <v>324</v>
      </c>
      <c r="BS48">
        <v>0</v>
      </c>
      <c r="BT48">
        <v>0.1</v>
      </c>
      <c r="BU48" t="s">
        <v>324</v>
      </c>
      <c r="BV48" t="s">
        <v>324</v>
      </c>
      <c r="BW48" t="s">
        <v>324</v>
      </c>
      <c r="BX48">
        <v>0.1</v>
      </c>
      <c r="BY48">
        <v>37</v>
      </c>
      <c r="BZ48" t="s">
        <v>324</v>
      </c>
      <c r="CA48" t="s">
        <v>324</v>
      </c>
      <c r="CB48" t="s">
        <v>324</v>
      </c>
      <c r="CC48">
        <v>37</v>
      </c>
      <c r="CD48" t="s">
        <v>324</v>
      </c>
      <c r="CE48" t="s">
        <v>324</v>
      </c>
      <c r="CF48" t="s">
        <v>324</v>
      </c>
      <c r="CG48" t="s">
        <v>324</v>
      </c>
      <c r="CH48">
        <v>0</v>
      </c>
      <c r="CI48" t="s">
        <v>324</v>
      </c>
      <c r="CJ48" t="s">
        <v>324</v>
      </c>
      <c r="CK48" t="s">
        <v>324</v>
      </c>
      <c r="CL48" t="s">
        <v>324</v>
      </c>
      <c r="CM48">
        <v>0</v>
      </c>
      <c r="CN48" t="s">
        <v>324</v>
      </c>
      <c r="CO48" t="s">
        <v>324</v>
      </c>
      <c r="CP48" t="s">
        <v>324</v>
      </c>
      <c r="CQ48" t="s">
        <v>324</v>
      </c>
      <c r="CR48">
        <v>0</v>
      </c>
      <c r="CS48" t="s">
        <v>324</v>
      </c>
      <c r="CT48" t="s">
        <v>324</v>
      </c>
      <c r="CU48" t="s">
        <v>324</v>
      </c>
      <c r="CV48" t="s">
        <v>324</v>
      </c>
      <c r="CW48">
        <v>0</v>
      </c>
      <c r="CX48">
        <v>8.6</v>
      </c>
      <c r="CY48">
        <v>9</v>
      </c>
      <c r="CZ48">
        <v>0</v>
      </c>
      <c r="DA48">
        <v>0</v>
      </c>
      <c r="DB48">
        <v>17.600000000000001</v>
      </c>
      <c r="DC48">
        <v>1174</v>
      </c>
      <c r="DD48">
        <v>314</v>
      </c>
      <c r="DE48">
        <v>0</v>
      </c>
      <c r="DF48">
        <v>0</v>
      </c>
      <c r="DG48">
        <v>1488</v>
      </c>
      <c r="DH48">
        <v>0</v>
      </c>
      <c r="DI48">
        <v>0</v>
      </c>
      <c r="DJ48">
        <v>0</v>
      </c>
      <c r="DK48">
        <v>0</v>
      </c>
      <c r="DL48">
        <v>0</v>
      </c>
    </row>
    <row r="49" spans="1:116" x14ac:dyDescent="0.45">
      <c r="A49">
        <v>2023</v>
      </c>
      <c r="B49" t="s">
        <v>90</v>
      </c>
      <c r="C49">
        <v>19189</v>
      </c>
      <c r="D49" t="s">
        <v>342</v>
      </c>
      <c r="E49" t="s">
        <v>626</v>
      </c>
      <c r="F49" t="s">
        <v>247</v>
      </c>
      <c r="G49">
        <v>40.378999999999998</v>
      </c>
      <c r="H49">
        <v>15.173</v>
      </c>
      <c r="I49" t="s">
        <v>324</v>
      </c>
      <c r="J49" t="s">
        <v>324</v>
      </c>
      <c r="K49">
        <v>55.552</v>
      </c>
      <c r="L49">
        <v>5141</v>
      </c>
      <c r="M49">
        <v>74</v>
      </c>
      <c r="N49" t="s">
        <v>324</v>
      </c>
      <c r="O49" t="s">
        <v>324</v>
      </c>
      <c r="P49">
        <v>5215</v>
      </c>
      <c r="Q49">
        <v>35302.381000000001</v>
      </c>
      <c r="R49">
        <v>7306.8630000000003</v>
      </c>
      <c r="S49" t="s">
        <v>324</v>
      </c>
      <c r="T49" t="s">
        <v>324</v>
      </c>
      <c r="U49">
        <v>42609.243999999999</v>
      </c>
      <c r="V49" t="s">
        <v>324</v>
      </c>
      <c r="W49" t="s">
        <v>324</v>
      </c>
      <c r="X49" t="s">
        <v>324</v>
      </c>
      <c r="Y49" t="s">
        <v>324</v>
      </c>
      <c r="Z49">
        <v>0</v>
      </c>
      <c r="AA49" t="s">
        <v>324</v>
      </c>
      <c r="AB49" t="s">
        <v>324</v>
      </c>
      <c r="AC49" t="s">
        <v>324</v>
      </c>
      <c r="AD49" t="s">
        <v>324</v>
      </c>
      <c r="AE49">
        <v>0</v>
      </c>
      <c r="AF49">
        <v>4.2999999999999997E-2</v>
      </c>
      <c r="AG49">
        <v>0.183</v>
      </c>
      <c r="AH49" t="s">
        <v>324</v>
      </c>
      <c r="AI49" t="s">
        <v>324</v>
      </c>
      <c r="AJ49">
        <v>0.22600000000000001</v>
      </c>
      <c r="AK49">
        <v>42</v>
      </c>
      <c r="AL49">
        <v>1</v>
      </c>
      <c r="AM49" t="s">
        <v>324</v>
      </c>
      <c r="AN49" t="s">
        <v>324</v>
      </c>
      <c r="AO49">
        <v>43</v>
      </c>
      <c r="AP49" t="s">
        <v>324</v>
      </c>
      <c r="AQ49" t="s">
        <v>324</v>
      </c>
      <c r="AR49" t="s">
        <v>324</v>
      </c>
      <c r="AS49" t="s">
        <v>324</v>
      </c>
      <c r="AT49">
        <v>0</v>
      </c>
      <c r="AU49" t="s">
        <v>324</v>
      </c>
      <c r="AV49" t="s">
        <v>324</v>
      </c>
      <c r="AW49" t="s">
        <v>324</v>
      </c>
      <c r="AX49" t="s">
        <v>324</v>
      </c>
      <c r="AY49">
        <v>0</v>
      </c>
      <c r="AZ49" t="s">
        <v>324</v>
      </c>
      <c r="BA49" t="s">
        <v>324</v>
      </c>
      <c r="BB49" t="s">
        <v>324</v>
      </c>
      <c r="BC49" t="s">
        <v>324</v>
      </c>
      <c r="BD49">
        <v>0</v>
      </c>
      <c r="BE49" t="s">
        <v>324</v>
      </c>
      <c r="BF49" t="s">
        <v>324</v>
      </c>
      <c r="BG49" t="s">
        <v>324</v>
      </c>
      <c r="BH49" t="s">
        <v>324</v>
      </c>
      <c r="BI49">
        <v>0</v>
      </c>
      <c r="BJ49" t="s">
        <v>324</v>
      </c>
      <c r="BK49" t="s">
        <v>324</v>
      </c>
      <c r="BL49" t="s">
        <v>324</v>
      </c>
      <c r="BM49" t="s">
        <v>324</v>
      </c>
      <c r="BN49">
        <v>0</v>
      </c>
      <c r="BO49" t="s">
        <v>324</v>
      </c>
      <c r="BP49" t="s">
        <v>324</v>
      </c>
      <c r="BQ49" t="s">
        <v>324</v>
      </c>
      <c r="BR49" t="s">
        <v>324</v>
      </c>
      <c r="BS49">
        <v>0</v>
      </c>
      <c r="BT49">
        <v>2E-3</v>
      </c>
      <c r="BU49" t="s">
        <v>324</v>
      </c>
      <c r="BV49" t="s">
        <v>324</v>
      </c>
      <c r="BW49" t="s">
        <v>324</v>
      </c>
      <c r="BX49">
        <v>2E-3</v>
      </c>
      <c r="BY49">
        <v>1</v>
      </c>
      <c r="BZ49" t="s">
        <v>324</v>
      </c>
      <c r="CA49" t="s">
        <v>324</v>
      </c>
      <c r="CB49" t="s">
        <v>324</v>
      </c>
      <c r="CC49">
        <v>1</v>
      </c>
      <c r="CD49">
        <v>0.10100000000000001</v>
      </c>
      <c r="CE49" t="s">
        <v>324</v>
      </c>
      <c r="CF49" t="s">
        <v>324</v>
      </c>
      <c r="CG49" t="s">
        <v>324</v>
      </c>
      <c r="CH49">
        <v>0.10100000000000001</v>
      </c>
      <c r="CI49" t="s">
        <v>324</v>
      </c>
      <c r="CJ49" t="s">
        <v>324</v>
      </c>
      <c r="CK49" t="s">
        <v>324</v>
      </c>
      <c r="CL49" t="s">
        <v>324</v>
      </c>
      <c r="CM49">
        <v>0</v>
      </c>
      <c r="CN49" t="s">
        <v>324</v>
      </c>
      <c r="CO49" t="s">
        <v>324</v>
      </c>
      <c r="CP49" t="s">
        <v>324</v>
      </c>
      <c r="CQ49" t="s">
        <v>324</v>
      </c>
      <c r="CR49">
        <v>0</v>
      </c>
      <c r="CS49" t="s">
        <v>324</v>
      </c>
      <c r="CT49" t="s">
        <v>324</v>
      </c>
      <c r="CU49" t="s">
        <v>324</v>
      </c>
      <c r="CV49" t="s">
        <v>324</v>
      </c>
      <c r="CW49">
        <v>0</v>
      </c>
      <c r="CX49">
        <v>40.423999999999999</v>
      </c>
      <c r="CY49">
        <v>15.356</v>
      </c>
      <c r="CZ49">
        <v>0</v>
      </c>
      <c r="DA49">
        <v>0</v>
      </c>
      <c r="DB49">
        <v>55.78</v>
      </c>
      <c r="DC49">
        <v>5184</v>
      </c>
      <c r="DD49">
        <v>75</v>
      </c>
      <c r="DE49">
        <v>0</v>
      </c>
      <c r="DF49">
        <v>0</v>
      </c>
      <c r="DG49">
        <v>5259</v>
      </c>
      <c r="DH49">
        <v>35302.482000000004</v>
      </c>
      <c r="DI49">
        <v>7306.8630000000003</v>
      </c>
      <c r="DJ49">
        <v>0</v>
      </c>
      <c r="DK49">
        <v>0</v>
      </c>
      <c r="DL49">
        <v>42609.345000000001</v>
      </c>
    </row>
    <row r="50" spans="1:116" x14ac:dyDescent="0.45">
      <c r="A50">
        <v>2023</v>
      </c>
      <c r="B50" t="s">
        <v>90</v>
      </c>
      <c r="C50">
        <v>19728</v>
      </c>
      <c r="D50" t="s">
        <v>343</v>
      </c>
      <c r="E50" t="s">
        <v>629</v>
      </c>
      <c r="F50" t="s">
        <v>244</v>
      </c>
      <c r="G50">
        <v>65.575999999999993</v>
      </c>
      <c r="H50">
        <v>15.95</v>
      </c>
      <c r="I50" t="s">
        <v>324</v>
      </c>
      <c r="J50" t="s">
        <v>324</v>
      </c>
      <c r="K50">
        <v>81.525999999999996</v>
      </c>
      <c r="L50">
        <v>8289</v>
      </c>
      <c r="M50">
        <v>226</v>
      </c>
      <c r="N50" t="s">
        <v>324</v>
      </c>
      <c r="O50" t="s">
        <v>324</v>
      </c>
      <c r="P50">
        <v>8515</v>
      </c>
      <c r="Q50">
        <v>62516.071000000004</v>
      </c>
      <c r="R50">
        <v>7775.9040000000005</v>
      </c>
      <c r="S50" t="s">
        <v>324</v>
      </c>
      <c r="T50" t="s">
        <v>324</v>
      </c>
      <c r="U50">
        <v>70291.975000000006</v>
      </c>
      <c r="V50" t="s">
        <v>324</v>
      </c>
      <c r="W50" t="s">
        <v>324</v>
      </c>
      <c r="X50" t="s">
        <v>324</v>
      </c>
      <c r="Y50" t="s">
        <v>324</v>
      </c>
      <c r="Z50">
        <v>0</v>
      </c>
      <c r="AA50" t="s">
        <v>324</v>
      </c>
      <c r="AB50" t="s">
        <v>324</v>
      </c>
      <c r="AC50" t="s">
        <v>324</v>
      </c>
      <c r="AD50" t="s">
        <v>324</v>
      </c>
      <c r="AE50">
        <v>0</v>
      </c>
      <c r="AF50" t="s">
        <v>324</v>
      </c>
      <c r="AG50" t="s">
        <v>324</v>
      </c>
      <c r="AH50" t="s">
        <v>324</v>
      </c>
      <c r="AI50" t="s">
        <v>324</v>
      </c>
      <c r="AJ50">
        <v>0</v>
      </c>
      <c r="AK50" t="s">
        <v>324</v>
      </c>
      <c r="AL50" t="s">
        <v>324</v>
      </c>
      <c r="AM50" t="s">
        <v>324</v>
      </c>
      <c r="AN50" t="s">
        <v>324</v>
      </c>
      <c r="AO50">
        <v>0</v>
      </c>
      <c r="AP50">
        <v>0.93</v>
      </c>
      <c r="AQ50">
        <v>0</v>
      </c>
      <c r="AR50" t="s">
        <v>324</v>
      </c>
      <c r="AS50" t="s">
        <v>324</v>
      </c>
      <c r="AT50">
        <v>0.93</v>
      </c>
      <c r="AU50">
        <v>127</v>
      </c>
      <c r="AV50">
        <v>0</v>
      </c>
      <c r="AW50" t="s">
        <v>324</v>
      </c>
      <c r="AX50" t="s">
        <v>324</v>
      </c>
      <c r="AY50">
        <v>127</v>
      </c>
      <c r="AZ50" t="s">
        <v>324</v>
      </c>
      <c r="BA50" t="s">
        <v>324</v>
      </c>
      <c r="BB50" t="s">
        <v>324</v>
      </c>
      <c r="BC50" t="s">
        <v>324</v>
      </c>
      <c r="BD50">
        <v>0</v>
      </c>
      <c r="BE50" t="s">
        <v>324</v>
      </c>
      <c r="BF50" t="s">
        <v>324</v>
      </c>
      <c r="BG50" t="s">
        <v>324</v>
      </c>
      <c r="BH50" t="s">
        <v>324</v>
      </c>
      <c r="BI50">
        <v>0</v>
      </c>
      <c r="BJ50" t="s">
        <v>324</v>
      </c>
      <c r="BK50" t="s">
        <v>324</v>
      </c>
      <c r="BL50" t="s">
        <v>324</v>
      </c>
      <c r="BM50" t="s">
        <v>324</v>
      </c>
      <c r="BN50">
        <v>0</v>
      </c>
      <c r="BO50" t="s">
        <v>324</v>
      </c>
      <c r="BP50" t="s">
        <v>324</v>
      </c>
      <c r="BQ50" t="s">
        <v>324</v>
      </c>
      <c r="BR50" t="s">
        <v>324</v>
      </c>
      <c r="BS50">
        <v>0</v>
      </c>
      <c r="BT50">
        <v>0.3</v>
      </c>
      <c r="BU50">
        <v>0.01</v>
      </c>
      <c r="BV50" t="s">
        <v>324</v>
      </c>
      <c r="BW50" t="s">
        <v>324</v>
      </c>
      <c r="BX50">
        <v>0.31</v>
      </c>
      <c r="BY50">
        <v>117</v>
      </c>
      <c r="BZ50">
        <v>1</v>
      </c>
      <c r="CA50" t="s">
        <v>324</v>
      </c>
      <c r="CB50" t="s">
        <v>324</v>
      </c>
      <c r="CC50">
        <v>118</v>
      </c>
      <c r="CD50">
        <v>65.108999999999995</v>
      </c>
      <c r="CE50">
        <v>0</v>
      </c>
      <c r="CF50" t="s">
        <v>324</v>
      </c>
      <c r="CG50" t="s">
        <v>324</v>
      </c>
      <c r="CH50">
        <v>65.108999999999995</v>
      </c>
      <c r="CI50" t="s">
        <v>324</v>
      </c>
      <c r="CJ50" t="s">
        <v>324</v>
      </c>
      <c r="CK50" t="s">
        <v>324</v>
      </c>
      <c r="CL50" t="s">
        <v>324</v>
      </c>
      <c r="CM50">
        <v>0</v>
      </c>
      <c r="CN50" t="s">
        <v>324</v>
      </c>
      <c r="CO50" t="s">
        <v>324</v>
      </c>
      <c r="CP50" t="s">
        <v>324</v>
      </c>
      <c r="CQ50" t="s">
        <v>324</v>
      </c>
      <c r="CR50">
        <v>0</v>
      </c>
      <c r="CS50" t="s">
        <v>324</v>
      </c>
      <c r="CT50" t="s">
        <v>324</v>
      </c>
      <c r="CU50" t="s">
        <v>324</v>
      </c>
      <c r="CV50" t="s">
        <v>324</v>
      </c>
      <c r="CW50">
        <v>0</v>
      </c>
      <c r="CX50">
        <v>65.876000000000005</v>
      </c>
      <c r="CY50">
        <v>15.96</v>
      </c>
      <c r="CZ50">
        <v>0</v>
      </c>
      <c r="DA50">
        <v>0</v>
      </c>
      <c r="DB50">
        <v>81.835999999999999</v>
      </c>
      <c r="DC50">
        <v>8406</v>
      </c>
      <c r="DD50">
        <v>227</v>
      </c>
      <c r="DE50">
        <v>0</v>
      </c>
      <c r="DF50">
        <v>0</v>
      </c>
      <c r="DG50">
        <v>8633</v>
      </c>
      <c r="DH50">
        <v>62581.18</v>
      </c>
      <c r="DI50">
        <v>7775.9040000000005</v>
      </c>
      <c r="DJ50">
        <v>0</v>
      </c>
      <c r="DK50">
        <v>0</v>
      </c>
      <c r="DL50">
        <v>70357.084000000003</v>
      </c>
    </row>
    <row r="51" spans="1:116" x14ac:dyDescent="0.45">
      <c r="A51">
        <v>2023</v>
      </c>
      <c r="B51" t="s">
        <v>90</v>
      </c>
      <c r="C51">
        <v>21538</v>
      </c>
      <c r="D51" t="s">
        <v>344</v>
      </c>
      <c r="E51" t="s">
        <v>626</v>
      </c>
      <c r="F51" t="s">
        <v>244</v>
      </c>
      <c r="G51">
        <v>19.617999999999999</v>
      </c>
      <c r="H51">
        <v>3.5830000000000002</v>
      </c>
      <c r="I51" t="s">
        <v>324</v>
      </c>
      <c r="J51" t="s">
        <v>324</v>
      </c>
      <c r="K51">
        <v>23.201000000000001</v>
      </c>
      <c r="L51">
        <v>1915</v>
      </c>
      <c r="M51">
        <v>92</v>
      </c>
      <c r="N51" t="s">
        <v>324</v>
      </c>
      <c r="O51" t="s">
        <v>324</v>
      </c>
      <c r="P51">
        <v>2007</v>
      </c>
      <c r="Q51">
        <v>439.69799999999998</v>
      </c>
      <c r="R51">
        <v>57.857999999999997</v>
      </c>
      <c r="S51" t="s">
        <v>324</v>
      </c>
      <c r="T51" t="s">
        <v>324</v>
      </c>
      <c r="U51">
        <v>497.55599999999998</v>
      </c>
      <c r="V51" t="s">
        <v>324</v>
      </c>
      <c r="W51" t="s">
        <v>324</v>
      </c>
      <c r="X51" t="s">
        <v>324</v>
      </c>
      <c r="Y51" t="s">
        <v>324</v>
      </c>
      <c r="Z51">
        <v>0</v>
      </c>
      <c r="AA51" t="s">
        <v>324</v>
      </c>
      <c r="AB51" t="s">
        <v>324</v>
      </c>
      <c r="AC51" t="s">
        <v>324</v>
      </c>
      <c r="AD51" t="s">
        <v>324</v>
      </c>
      <c r="AE51">
        <v>0</v>
      </c>
      <c r="AF51" t="s">
        <v>324</v>
      </c>
      <c r="AG51" t="s">
        <v>324</v>
      </c>
      <c r="AH51" t="s">
        <v>324</v>
      </c>
      <c r="AI51" t="s">
        <v>324</v>
      </c>
      <c r="AJ51">
        <v>0</v>
      </c>
      <c r="AK51" t="s">
        <v>324</v>
      </c>
      <c r="AL51" t="s">
        <v>324</v>
      </c>
      <c r="AM51" t="s">
        <v>324</v>
      </c>
      <c r="AN51" t="s">
        <v>324</v>
      </c>
      <c r="AO51">
        <v>0</v>
      </c>
      <c r="AP51" t="s">
        <v>324</v>
      </c>
      <c r="AQ51" t="s">
        <v>324</v>
      </c>
      <c r="AR51" t="s">
        <v>324</v>
      </c>
      <c r="AS51" t="s">
        <v>324</v>
      </c>
      <c r="AT51">
        <v>0</v>
      </c>
      <c r="AU51" t="s">
        <v>324</v>
      </c>
      <c r="AV51" t="s">
        <v>324</v>
      </c>
      <c r="AW51" t="s">
        <v>324</v>
      </c>
      <c r="AX51" t="s">
        <v>324</v>
      </c>
      <c r="AY51">
        <v>0</v>
      </c>
      <c r="AZ51" t="s">
        <v>324</v>
      </c>
      <c r="BA51" t="s">
        <v>324</v>
      </c>
      <c r="BB51" t="s">
        <v>324</v>
      </c>
      <c r="BC51" t="s">
        <v>324</v>
      </c>
      <c r="BD51">
        <v>0</v>
      </c>
      <c r="BE51" t="s">
        <v>324</v>
      </c>
      <c r="BF51" t="s">
        <v>324</v>
      </c>
      <c r="BG51" t="s">
        <v>324</v>
      </c>
      <c r="BH51" t="s">
        <v>324</v>
      </c>
      <c r="BI51">
        <v>0</v>
      </c>
      <c r="BJ51" t="s">
        <v>324</v>
      </c>
      <c r="BK51" t="s">
        <v>324</v>
      </c>
      <c r="BL51" t="s">
        <v>324</v>
      </c>
      <c r="BM51" t="s">
        <v>324</v>
      </c>
      <c r="BN51">
        <v>0</v>
      </c>
      <c r="BO51" t="s">
        <v>324</v>
      </c>
      <c r="BP51" t="s">
        <v>324</v>
      </c>
      <c r="BQ51" t="s">
        <v>324</v>
      </c>
      <c r="BR51" t="s">
        <v>324</v>
      </c>
      <c r="BS51">
        <v>0</v>
      </c>
      <c r="BT51">
        <v>5.5E-2</v>
      </c>
      <c r="BU51" t="s">
        <v>324</v>
      </c>
      <c r="BV51" t="s">
        <v>324</v>
      </c>
      <c r="BW51" t="s">
        <v>324</v>
      </c>
      <c r="BX51">
        <v>5.5E-2</v>
      </c>
      <c r="BY51">
        <v>25</v>
      </c>
      <c r="BZ51" t="s">
        <v>324</v>
      </c>
      <c r="CA51" t="s">
        <v>324</v>
      </c>
      <c r="CB51" t="s">
        <v>324</v>
      </c>
      <c r="CC51">
        <v>25</v>
      </c>
      <c r="CD51" t="s">
        <v>324</v>
      </c>
      <c r="CE51" t="s">
        <v>324</v>
      </c>
      <c r="CF51" t="s">
        <v>324</v>
      </c>
      <c r="CG51" t="s">
        <v>324</v>
      </c>
      <c r="CH51">
        <v>0</v>
      </c>
      <c r="CI51" t="s">
        <v>324</v>
      </c>
      <c r="CJ51" t="s">
        <v>324</v>
      </c>
      <c r="CK51" t="s">
        <v>324</v>
      </c>
      <c r="CL51" t="s">
        <v>324</v>
      </c>
      <c r="CM51">
        <v>0</v>
      </c>
      <c r="CN51" t="s">
        <v>324</v>
      </c>
      <c r="CO51" t="s">
        <v>324</v>
      </c>
      <c r="CP51" t="s">
        <v>324</v>
      </c>
      <c r="CQ51" t="s">
        <v>324</v>
      </c>
      <c r="CR51">
        <v>0</v>
      </c>
      <c r="CS51" t="s">
        <v>324</v>
      </c>
      <c r="CT51" t="s">
        <v>324</v>
      </c>
      <c r="CU51" t="s">
        <v>324</v>
      </c>
      <c r="CV51" t="s">
        <v>324</v>
      </c>
      <c r="CW51">
        <v>0</v>
      </c>
      <c r="CX51">
        <v>19.672999999999998</v>
      </c>
      <c r="CY51">
        <v>3.5830000000000002</v>
      </c>
      <c r="CZ51">
        <v>0</v>
      </c>
      <c r="DA51">
        <v>0</v>
      </c>
      <c r="DB51">
        <v>23.256</v>
      </c>
      <c r="DC51">
        <v>1940</v>
      </c>
      <c r="DD51">
        <v>92</v>
      </c>
      <c r="DE51">
        <v>0</v>
      </c>
      <c r="DF51">
        <v>0</v>
      </c>
      <c r="DG51">
        <v>2032</v>
      </c>
      <c r="DH51">
        <v>439.69799999999998</v>
      </c>
      <c r="DI51">
        <v>57.857999999999997</v>
      </c>
      <c r="DJ51">
        <v>0</v>
      </c>
      <c r="DK51">
        <v>0</v>
      </c>
      <c r="DL51">
        <v>497.55599999999998</v>
      </c>
    </row>
    <row r="52" spans="1:116" x14ac:dyDescent="0.45">
      <c r="A52">
        <v>2023</v>
      </c>
      <c r="B52" t="s">
        <v>90</v>
      </c>
      <c r="C52">
        <v>24211</v>
      </c>
      <c r="D52" t="s">
        <v>345</v>
      </c>
      <c r="E52" t="s">
        <v>629</v>
      </c>
      <c r="F52" t="s">
        <v>244</v>
      </c>
      <c r="G52">
        <v>312.29599999999999</v>
      </c>
      <c r="H52">
        <v>154.392</v>
      </c>
      <c r="I52" t="s">
        <v>324</v>
      </c>
      <c r="J52" t="s">
        <v>324</v>
      </c>
      <c r="K52">
        <v>466.68799999999999</v>
      </c>
      <c r="L52">
        <v>46954</v>
      </c>
      <c r="M52">
        <v>1075</v>
      </c>
      <c r="N52" t="s">
        <v>324</v>
      </c>
      <c r="O52" t="s">
        <v>324</v>
      </c>
      <c r="P52">
        <v>48029</v>
      </c>
      <c r="Q52">
        <v>52758.8</v>
      </c>
      <c r="R52">
        <v>27074.041000000001</v>
      </c>
      <c r="S52" t="s">
        <v>324</v>
      </c>
      <c r="T52" t="s">
        <v>324</v>
      </c>
      <c r="U52">
        <v>79832.841</v>
      </c>
      <c r="V52" t="s">
        <v>324</v>
      </c>
      <c r="W52" t="s">
        <v>324</v>
      </c>
      <c r="X52" t="s">
        <v>324</v>
      </c>
      <c r="Y52" t="s">
        <v>324</v>
      </c>
      <c r="Z52">
        <v>0</v>
      </c>
      <c r="AA52" t="s">
        <v>324</v>
      </c>
      <c r="AB52" t="s">
        <v>324</v>
      </c>
      <c r="AC52" t="s">
        <v>324</v>
      </c>
      <c r="AD52" t="s">
        <v>324</v>
      </c>
      <c r="AE52">
        <v>0</v>
      </c>
      <c r="AF52" t="s">
        <v>324</v>
      </c>
      <c r="AG52" t="s">
        <v>324</v>
      </c>
      <c r="AH52" t="s">
        <v>324</v>
      </c>
      <c r="AI52" t="s">
        <v>324</v>
      </c>
      <c r="AJ52">
        <v>0</v>
      </c>
      <c r="AK52" t="s">
        <v>324</v>
      </c>
      <c r="AL52" t="s">
        <v>324</v>
      </c>
      <c r="AM52" t="s">
        <v>324</v>
      </c>
      <c r="AN52" t="s">
        <v>324</v>
      </c>
      <c r="AO52">
        <v>0</v>
      </c>
      <c r="AP52">
        <v>9.23</v>
      </c>
      <c r="AQ52">
        <v>0.34</v>
      </c>
      <c r="AR52" t="s">
        <v>324</v>
      </c>
      <c r="AS52" t="s">
        <v>324</v>
      </c>
      <c r="AT52">
        <v>9.57</v>
      </c>
      <c r="AU52">
        <v>1022</v>
      </c>
      <c r="AV52">
        <v>7</v>
      </c>
      <c r="AW52" t="s">
        <v>324</v>
      </c>
      <c r="AX52" t="s">
        <v>324</v>
      </c>
      <c r="AY52">
        <v>1029</v>
      </c>
      <c r="AZ52" t="s">
        <v>324</v>
      </c>
      <c r="BA52" t="s">
        <v>324</v>
      </c>
      <c r="BB52" t="s">
        <v>324</v>
      </c>
      <c r="BC52" t="s">
        <v>324</v>
      </c>
      <c r="BD52">
        <v>0</v>
      </c>
      <c r="BE52" t="s">
        <v>324</v>
      </c>
      <c r="BF52">
        <v>0.21</v>
      </c>
      <c r="BG52" t="s">
        <v>324</v>
      </c>
      <c r="BH52" t="s">
        <v>324</v>
      </c>
      <c r="BI52">
        <v>0.21</v>
      </c>
      <c r="BJ52" t="s">
        <v>324</v>
      </c>
      <c r="BK52">
        <v>1</v>
      </c>
      <c r="BL52" t="s">
        <v>324</v>
      </c>
      <c r="BM52" t="s">
        <v>324</v>
      </c>
      <c r="BN52">
        <v>1</v>
      </c>
      <c r="BO52" t="s">
        <v>324</v>
      </c>
      <c r="BP52" t="s">
        <v>324</v>
      </c>
      <c r="BQ52" t="s">
        <v>324</v>
      </c>
      <c r="BR52" t="s">
        <v>324</v>
      </c>
      <c r="BS52">
        <v>0</v>
      </c>
      <c r="BT52">
        <v>2.4E-2</v>
      </c>
      <c r="BU52">
        <v>1.2E-2</v>
      </c>
      <c r="BV52" t="s">
        <v>324</v>
      </c>
      <c r="BW52" t="s">
        <v>324</v>
      </c>
      <c r="BX52">
        <v>3.5999999999999997E-2</v>
      </c>
      <c r="BY52">
        <v>1</v>
      </c>
      <c r="BZ52">
        <v>1</v>
      </c>
      <c r="CA52" t="s">
        <v>324</v>
      </c>
      <c r="CB52" t="s">
        <v>324</v>
      </c>
      <c r="CC52">
        <v>2</v>
      </c>
      <c r="CD52">
        <v>6.9000000000000006E-2</v>
      </c>
      <c r="CE52">
        <v>0</v>
      </c>
      <c r="CF52" t="s">
        <v>324</v>
      </c>
      <c r="CG52" t="s">
        <v>324</v>
      </c>
      <c r="CH52">
        <v>6.9000000000000006E-2</v>
      </c>
      <c r="CI52" t="s">
        <v>324</v>
      </c>
      <c r="CJ52" t="s">
        <v>324</v>
      </c>
      <c r="CK52" t="s">
        <v>324</v>
      </c>
      <c r="CL52" t="s">
        <v>324</v>
      </c>
      <c r="CM52">
        <v>0</v>
      </c>
      <c r="CN52" t="s">
        <v>324</v>
      </c>
      <c r="CO52" t="s">
        <v>324</v>
      </c>
      <c r="CP52" t="s">
        <v>324</v>
      </c>
      <c r="CQ52" t="s">
        <v>324</v>
      </c>
      <c r="CR52">
        <v>0</v>
      </c>
      <c r="CS52" t="s">
        <v>324</v>
      </c>
      <c r="CT52" t="s">
        <v>324</v>
      </c>
      <c r="CU52" t="s">
        <v>324</v>
      </c>
      <c r="CV52" t="s">
        <v>324</v>
      </c>
      <c r="CW52">
        <v>0</v>
      </c>
      <c r="CX52">
        <v>312.32</v>
      </c>
      <c r="CY52">
        <v>154.404</v>
      </c>
      <c r="CZ52">
        <v>0</v>
      </c>
      <c r="DA52">
        <v>0</v>
      </c>
      <c r="DB52">
        <v>466.72399999999999</v>
      </c>
      <c r="DC52">
        <v>46955</v>
      </c>
      <c r="DD52">
        <v>1076</v>
      </c>
      <c r="DE52">
        <v>0</v>
      </c>
      <c r="DF52">
        <v>0</v>
      </c>
      <c r="DG52">
        <v>48031</v>
      </c>
      <c r="DH52">
        <v>52758.868999999999</v>
      </c>
      <c r="DI52">
        <v>27074.041000000001</v>
      </c>
      <c r="DJ52">
        <v>0</v>
      </c>
      <c r="DK52">
        <v>0</v>
      </c>
      <c r="DL52">
        <v>79832.91</v>
      </c>
    </row>
    <row r="53" spans="1:116" x14ac:dyDescent="0.45">
      <c r="A53">
        <v>2023</v>
      </c>
      <c r="B53" t="s">
        <v>90</v>
      </c>
      <c r="C53">
        <v>30518</v>
      </c>
      <c r="D53" t="s">
        <v>632</v>
      </c>
      <c r="E53" t="s">
        <v>624</v>
      </c>
      <c r="F53" t="s">
        <v>244</v>
      </c>
      <c r="G53">
        <v>24.398</v>
      </c>
      <c r="H53" t="s">
        <v>324</v>
      </c>
      <c r="I53" t="s">
        <v>324</v>
      </c>
      <c r="J53" t="s">
        <v>324</v>
      </c>
      <c r="K53">
        <v>24.398</v>
      </c>
      <c r="L53">
        <v>3198</v>
      </c>
      <c r="M53" t="s">
        <v>324</v>
      </c>
      <c r="N53" t="s">
        <v>324</v>
      </c>
      <c r="O53" t="s">
        <v>324</v>
      </c>
      <c r="P53">
        <v>3198</v>
      </c>
      <c r="Q53" t="s">
        <v>324</v>
      </c>
      <c r="R53" t="s">
        <v>324</v>
      </c>
      <c r="S53" t="s">
        <v>324</v>
      </c>
      <c r="T53" t="s">
        <v>324</v>
      </c>
      <c r="U53">
        <v>0</v>
      </c>
      <c r="V53" t="s">
        <v>324</v>
      </c>
      <c r="W53" t="s">
        <v>324</v>
      </c>
      <c r="X53" t="s">
        <v>324</v>
      </c>
      <c r="Y53" t="s">
        <v>324</v>
      </c>
      <c r="Z53">
        <v>0</v>
      </c>
      <c r="AA53" t="s">
        <v>324</v>
      </c>
      <c r="AB53" t="s">
        <v>324</v>
      </c>
      <c r="AC53" t="s">
        <v>324</v>
      </c>
      <c r="AD53" t="s">
        <v>324</v>
      </c>
      <c r="AE53">
        <v>0</v>
      </c>
      <c r="AF53" t="s">
        <v>324</v>
      </c>
      <c r="AG53" t="s">
        <v>324</v>
      </c>
      <c r="AH53" t="s">
        <v>324</v>
      </c>
      <c r="AI53" t="s">
        <v>324</v>
      </c>
      <c r="AJ53">
        <v>0</v>
      </c>
      <c r="AK53" t="s">
        <v>324</v>
      </c>
      <c r="AL53" t="s">
        <v>324</v>
      </c>
      <c r="AM53" t="s">
        <v>324</v>
      </c>
      <c r="AN53" t="s">
        <v>324</v>
      </c>
      <c r="AO53">
        <v>0</v>
      </c>
      <c r="AP53" t="s">
        <v>324</v>
      </c>
      <c r="AQ53" t="s">
        <v>324</v>
      </c>
      <c r="AR53" t="s">
        <v>324</v>
      </c>
      <c r="AS53" t="s">
        <v>324</v>
      </c>
      <c r="AT53">
        <v>0</v>
      </c>
      <c r="AU53" t="s">
        <v>324</v>
      </c>
      <c r="AV53" t="s">
        <v>324</v>
      </c>
      <c r="AW53" t="s">
        <v>324</v>
      </c>
      <c r="AX53" t="s">
        <v>324</v>
      </c>
      <c r="AY53">
        <v>0</v>
      </c>
      <c r="AZ53" t="s">
        <v>324</v>
      </c>
      <c r="BA53" t="s">
        <v>324</v>
      </c>
      <c r="BB53" t="s">
        <v>324</v>
      </c>
      <c r="BC53" t="s">
        <v>324</v>
      </c>
      <c r="BD53">
        <v>0</v>
      </c>
      <c r="BE53" t="s">
        <v>324</v>
      </c>
      <c r="BF53" t="s">
        <v>324</v>
      </c>
      <c r="BG53" t="s">
        <v>324</v>
      </c>
      <c r="BH53" t="s">
        <v>324</v>
      </c>
      <c r="BI53">
        <v>0</v>
      </c>
      <c r="BJ53" t="s">
        <v>324</v>
      </c>
      <c r="BK53" t="s">
        <v>324</v>
      </c>
      <c r="BL53" t="s">
        <v>324</v>
      </c>
      <c r="BM53" t="s">
        <v>324</v>
      </c>
      <c r="BN53">
        <v>0</v>
      </c>
      <c r="BO53" t="s">
        <v>324</v>
      </c>
      <c r="BP53" t="s">
        <v>324</v>
      </c>
      <c r="BQ53" t="s">
        <v>324</v>
      </c>
      <c r="BR53" t="s">
        <v>324</v>
      </c>
      <c r="BS53">
        <v>0</v>
      </c>
      <c r="BT53" t="s">
        <v>324</v>
      </c>
      <c r="BU53" t="s">
        <v>324</v>
      </c>
      <c r="BV53" t="s">
        <v>324</v>
      </c>
      <c r="BW53" t="s">
        <v>324</v>
      </c>
      <c r="BX53">
        <v>0</v>
      </c>
      <c r="BY53" t="s">
        <v>324</v>
      </c>
      <c r="BZ53" t="s">
        <v>324</v>
      </c>
      <c r="CA53" t="s">
        <v>324</v>
      </c>
      <c r="CB53" t="s">
        <v>324</v>
      </c>
      <c r="CC53">
        <v>0</v>
      </c>
      <c r="CD53" t="s">
        <v>324</v>
      </c>
      <c r="CE53" t="s">
        <v>324</v>
      </c>
      <c r="CF53" t="s">
        <v>324</v>
      </c>
      <c r="CG53" t="s">
        <v>324</v>
      </c>
      <c r="CH53">
        <v>0</v>
      </c>
      <c r="CI53" t="s">
        <v>324</v>
      </c>
      <c r="CJ53" t="s">
        <v>324</v>
      </c>
      <c r="CK53" t="s">
        <v>324</v>
      </c>
      <c r="CL53" t="s">
        <v>324</v>
      </c>
      <c r="CM53">
        <v>0</v>
      </c>
      <c r="CN53" t="s">
        <v>324</v>
      </c>
      <c r="CO53" t="s">
        <v>324</v>
      </c>
      <c r="CP53" t="s">
        <v>324</v>
      </c>
      <c r="CQ53" t="s">
        <v>324</v>
      </c>
      <c r="CR53">
        <v>0</v>
      </c>
      <c r="CS53" t="s">
        <v>324</v>
      </c>
      <c r="CT53" t="s">
        <v>324</v>
      </c>
      <c r="CU53" t="s">
        <v>324</v>
      </c>
      <c r="CV53" t="s">
        <v>324</v>
      </c>
      <c r="CW53">
        <v>0</v>
      </c>
      <c r="CX53">
        <v>24.398</v>
      </c>
      <c r="CY53">
        <v>0</v>
      </c>
      <c r="CZ53">
        <v>0</v>
      </c>
      <c r="DA53">
        <v>0</v>
      </c>
      <c r="DB53">
        <v>24.398</v>
      </c>
      <c r="DC53">
        <v>3198</v>
      </c>
      <c r="DD53">
        <v>0</v>
      </c>
      <c r="DE53">
        <v>0</v>
      </c>
      <c r="DF53">
        <v>0</v>
      </c>
      <c r="DG53">
        <v>3198</v>
      </c>
      <c r="DH53">
        <v>0</v>
      </c>
      <c r="DI53">
        <v>0</v>
      </c>
      <c r="DJ53">
        <v>0</v>
      </c>
      <c r="DK53">
        <v>0</v>
      </c>
      <c r="DL53">
        <v>0</v>
      </c>
    </row>
    <row r="54" spans="1:116" x14ac:dyDescent="0.45">
      <c r="A54">
        <v>2023</v>
      </c>
      <c r="B54" t="s">
        <v>90</v>
      </c>
      <c r="C54">
        <v>40165</v>
      </c>
      <c r="D54" t="s">
        <v>633</v>
      </c>
      <c r="E54" t="s">
        <v>634</v>
      </c>
      <c r="F54" t="s">
        <v>247</v>
      </c>
      <c r="G54">
        <v>0.1</v>
      </c>
      <c r="H54">
        <v>0.02</v>
      </c>
      <c r="I54" t="s">
        <v>324</v>
      </c>
      <c r="J54" t="s">
        <v>324</v>
      </c>
      <c r="K54">
        <v>0.12</v>
      </c>
      <c r="L54">
        <v>10</v>
      </c>
      <c r="M54">
        <v>1</v>
      </c>
      <c r="N54" t="s">
        <v>324</v>
      </c>
      <c r="O54" t="s">
        <v>324</v>
      </c>
      <c r="P54">
        <v>11</v>
      </c>
      <c r="Q54">
        <v>69.2</v>
      </c>
      <c r="R54" t="s">
        <v>324</v>
      </c>
      <c r="S54" t="s">
        <v>324</v>
      </c>
      <c r="T54" t="s">
        <v>324</v>
      </c>
      <c r="U54">
        <v>69.2</v>
      </c>
      <c r="V54" t="s">
        <v>324</v>
      </c>
      <c r="W54" t="s">
        <v>324</v>
      </c>
      <c r="X54" t="s">
        <v>324</v>
      </c>
      <c r="Y54" t="s">
        <v>324</v>
      </c>
      <c r="Z54">
        <v>0</v>
      </c>
      <c r="AA54" t="s">
        <v>324</v>
      </c>
      <c r="AB54" t="s">
        <v>324</v>
      </c>
      <c r="AC54" t="s">
        <v>324</v>
      </c>
      <c r="AD54" t="s">
        <v>324</v>
      </c>
      <c r="AE54">
        <v>0</v>
      </c>
      <c r="AF54" t="s">
        <v>324</v>
      </c>
      <c r="AG54" t="s">
        <v>324</v>
      </c>
      <c r="AH54" t="s">
        <v>324</v>
      </c>
      <c r="AI54" t="s">
        <v>324</v>
      </c>
      <c r="AJ54">
        <v>0</v>
      </c>
      <c r="AK54" t="s">
        <v>324</v>
      </c>
      <c r="AL54" t="s">
        <v>324</v>
      </c>
      <c r="AM54" t="s">
        <v>324</v>
      </c>
      <c r="AN54" t="s">
        <v>324</v>
      </c>
      <c r="AO54">
        <v>0</v>
      </c>
      <c r="AP54" t="s">
        <v>324</v>
      </c>
      <c r="AQ54" t="s">
        <v>324</v>
      </c>
      <c r="AR54" t="s">
        <v>324</v>
      </c>
      <c r="AS54" t="s">
        <v>324</v>
      </c>
      <c r="AT54">
        <v>0</v>
      </c>
      <c r="AU54" t="s">
        <v>324</v>
      </c>
      <c r="AV54" t="s">
        <v>324</v>
      </c>
      <c r="AW54" t="s">
        <v>324</v>
      </c>
      <c r="AX54" t="s">
        <v>324</v>
      </c>
      <c r="AY54">
        <v>0</v>
      </c>
      <c r="AZ54" t="s">
        <v>324</v>
      </c>
      <c r="BA54" t="s">
        <v>324</v>
      </c>
      <c r="BB54" t="s">
        <v>324</v>
      </c>
      <c r="BC54" t="s">
        <v>324</v>
      </c>
      <c r="BD54">
        <v>0</v>
      </c>
      <c r="BE54" t="s">
        <v>324</v>
      </c>
      <c r="BF54" t="s">
        <v>324</v>
      </c>
      <c r="BG54" t="s">
        <v>324</v>
      </c>
      <c r="BH54" t="s">
        <v>324</v>
      </c>
      <c r="BI54">
        <v>0</v>
      </c>
      <c r="BJ54" t="s">
        <v>324</v>
      </c>
      <c r="BK54" t="s">
        <v>324</v>
      </c>
      <c r="BL54" t="s">
        <v>324</v>
      </c>
      <c r="BM54" t="s">
        <v>324</v>
      </c>
      <c r="BN54">
        <v>0</v>
      </c>
      <c r="BO54" t="s">
        <v>324</v>
      </c>
      <c r="BP54" t="s">
        <v>324</v>
      </c>
      <c r="BQ54" t="s">
        <v>324</v>
      </c>
      <c r="BR54" t="s">
        <v>324</v>
      </c>
      <c r="BS54">
        <v>0</v>
      </c>
      <c r="BT54" t="s">
        <v>324</v>
      </c>
      <c r="BU54" t="s">
        <v>324</v>
      </c>
      <c r="BV54" t="s">
        <v>324</v>
      </c>
      <c r="BW54" t="s">
        <v>324</v>
      </c>
      <c r="BX54">
        <v>0</v>
      </c>
      <c r="BY54" t="s">
        <v>324</v>
      </c>
      <c r="BZ54" t="s">
        <v>324</v>
      </c>
      <c r="CA54" t="s">
        <v>324</v>
      </c>
      <c r="CB54" t="s">
        <v>324</v>
      </c>
      <c r="CC54">
        <v>0</v>
      </c>
      <c r="CD54" t="s">
        <v>324</v>
      </c>
      <c r="CE54" t="s">
        <v>324</v>
      </c>
      <c r="CF54" t="s">
        <v>324</v>
      </c>
      <c r="CG54" t="s">
        <v>324</v>
      </c>
      <c r="CH54">
        <v>0</v>
      </c>
      <c r="CI54" t="s">
        <v>324</v>
      </c>
      <c r="CJ54" t="s">
        <v>324</v>
      </c>
      <c r="CK54" t="s">
        <v>324</v>
      </c>
      <c r="CL54" t="s">
        <v>324</v>
      </c>
      <c r="CM54">
        <v>0</v>
      </c>
      <c r="CN54" t="s">
        <v>324</v>
      </c>
      <c r="CO54" t="s">
        <v>324</v>
      </c>
      <c r="CP54" t="s">
        <v>324</v>
      </c>
      <c r="CQ54" t="s">
        <v>324</v>
      </c>
      <c r="CR54">
        <v>0</v>
      </c>
      <c r="CS54" t="s">
        <v>324</v>
      </c>
      <c r="CT54" t="s">
        <v>324</v>
      </c>
      <c r="CU54" t="s">
        <v>324</v>
      </c>
      <c r="CV54" t="s">
        <v>324</v>
      </c>
      <c r="CW54">
        <v>0</v>
      </c>
      <c r="CX54">
        <v>0.1</v>
      </c>
      <c r="CY54">
        <v>0.02</v>
      </c>
      <c r="CZ54">
        <v>0</v>
      </c>
      <c r="DA54">
        <v>0</v>
      </c>
      <c r="DB54">
        <v>0.12</v>
      </c>
      <c r="DC54">
        <v>10</v>
      </c>
      <c r="DD54">
        <v>1</v>
      </c>
      <c r="DE54">
        <v>0</v>
      </c>
      <c r="DF54">
        <v>0</v>
      </c>
      <c r="DG54">
        <v>11</v>
      </c>
      <c r="DH54">
        <v>69.2</v>
      </c>
      <c r="DI54">
        <v>0</v>
      </c>
      <c r="DJ54">
        <v>0</v>
      </c>
      <c r="DK54">
        <v>0</v>
      </c>
      <c r="DL54">
        <v>69.2</v>
      </c>
    </row>
    <row r="55" spans="1:116" x14ac:dyDescent="0.45">
      <c r="A55">
        <v>2023</v>
      </c>
      <c r="B55" t="s">
        <v>90</v>
      </c>
      <c r="C55">
        <v>65261</v>
      </c>
      <c r="D55" t="s">
        <v>635</v>
      </c>
      <c r="E55" t="s">
        <v>626</v>
      </c>
      <c r="F55" t="s">
        <v>244</v>
      </c>
      <c r="G55" t="s">
        <v>324</v>
      </c>
      <c r="H55" t="s">
        <v>324</v>
      </c>
      <c r="I55" t="s">
        <v>324</v>
      </c>
      <c r="J55" t="s">
        <v>324</v>
      </c>
      <c r="K55">
        <v>0</v>
      </c>
      <c r="L55" t="s">
        <v>324</v>
      </c>
      <c r="M55" t="s">
        <v>324</v>
      </c>
      <c r="N55" t="s">
        <v>324</v>
      </c>
      <c r="O55" t="s">
        <v>324</v>
      </c>
      <c r="P55">
        <v>0</v>
      </c>
      <c r="Q55" t="s">
        <v>324</v>
      </c>
      <c r="R55" t="s">
        <v>324</v>
      </c>
      <c r="S55" t="s">
        <v>324</v>
      </c>
      <c r="T55" t="s">
        <v>324</v>
      </c>
      <c r="U55">
        <v>0</v>
      </c>
      <c r="V55" t="s">
        <v>324</v>
      </c>
      <c r="W55" t="s">
        <v>324</v>
      </c>
      <c r="X55" t="s">
        <v>324</v>
      </c>
      <c r="Y55" t="s">
        <v>324</v>
      </c>
      <c r="Z55">
        <v>0</v>
      </c>
      <c r="AA55" t="s">
        <v>324</v>
      </c>
      <c r="AB55" t="s">
        <v>324</v>
      </c>
      <c r="AC55" t="s">
        <v>324</v>
      </c>
      <c r="AD55" t="s">
        <v>324</v>
      </c>
      <c r="AE55">
        <v>0</v>
      </c>
      <c r="AF55" t="s">
        <v>324</v>
      </c>
      <c r="AG55" t="s">
        <v>324</v>
      </c>
      <c r="AH55" t="s">
        <v>324</v>
      </c>
      <c r="AI55" t="s">
        <v>324</v>
      </c>
      <c r="AJ55">
        <v>0</v>
      </c>
      <c r="AK55" t="s">
        <v>324</v>
      </c>
      <c r="AL55" t="s">
        <v>324</v>
      </c>
      <c r="AM55" t="s">
        <v>324</v>
      </c>
      <c r="AN55" t="s">
        <v>324</v>
      </c>
      <c r="AO55">
        <v>0</v>
      </c>
      <c r="AP55" t="s">
        <v>324</v>
      </c>
      <c r="AQ55" t="s">
        <v>324</v>
      </c>
      <c r="AR55" t="s">
        <v>324</v>
      </c>
      <c r="AS55" t="s">
        <v>324</v>
      </c>
      <c r="AT55">
        <v>0</v>
      </c>
      <c r="AU55" t="s">
        <v>324</v>
      </c>
      <c r="AV55" t="s">
        <v>324</v>
      </c>
      <c r="AW55" t="s">
        <v>324</v>
      </c>
      <c r="AX55" t="s">
        <v>324</v>
      </c>
      <c r="AY55">
        <v>0</v>
      </c>
      <c r="AZ55" t="s">
        <v>324</v>
      </c>
      <c r="BA55" t="s">
        <v>324</v>
      </c>
      <c r="BB55" t="s">
        <v>324</v>
      </c>
      <c r="BC55" t="s">
        <v>324</v>
      </c>
      <c r="BD55">
        <v>0</v>
      </c>
      <c r="BE55" t="s">
        <v>324</v>
      </c>
      <c r="BF55" t="s">
        <v>324</v>
      </c>
      <c r="BG55" t="s">
        <v>324</v>
      </c>
      <c r="BH55" t="s">
        <v>324</v>
      </c>
      <c r="BI55">
        <v>0</v>
      </c>
      <c r="BJ55" t="s">
        <v>324</v>
      </c>
      <c r="BK55" t="s">
        <v>324</v>
      </c>
      <c r="BL55" t="s">
        <v>324</v>
      </c>
      <c r="BM55" t="s">
        <v>324</v>
      </c>
      <c r="BN55">
        <v>0</v>
      </c>
      <c r="BO55" t="s">
        <v>324</v>
      </c>
      <c r="BP55" t="s">
        <v>324</v>
      </c>
      <c r="BQ55" t="s">
        <v>324</v>
      </c>
      <c r="BR55" t="s">
        <v>324</v>
      </c>
      <c r="BS55">
        <v>0</v>
      </c>
      <c r="BT55" t="s">
        <v>324</v>
      </c>
      <c r="BU55" t="s">
        <v>324</v>
      </c>
      <c r="BV55" t="s">
        <v>324</v>
      </c>
      <c r="BW55" t="s">
        <v>324</v>
      </c>
      <c r="BX55">
        <v>0</v>
      </c>
      <c r="BY55" t="s">
        <v>324</v>
      </c>
      <c r="BZ55" t="s">
        <v>324</v>
      </c>
      <c r="CA55" t="s">
        <v>324</v>
      </c>
      <c r="CB55" t="s">
        <v>324</v>
      </c>
      <c r="CC55">
        <v>0</v>
      </c>
      <c r="CD55" t="s">
        <v>324</v>
      </c>
      <c r="CE55" t="s">
        <v>324</v>
      </c>
      <c r="CF55" t="s">
        <v>324</v>
      </c>
      <c r="CG55" t="s">
        <v>324</v>
      </c>
      <c r="CH55">
        <v>0</v>
      </c>
      <c r="CI55" t="s">
        <v>324</v>
      </c>
      <c r="CJ55">
        <v>1</v>
      </c>
      <c r="CK55" t="s">
        <v>324</v>
      </c>
      <c r="CL55" t="s">
        <v>324</v>
      </c>
      <c r="CM55">
        <v>1</v>
      </c>
      <c r="CN55" t="s">
        <v>324</v>
      </c>
      <c r="CO55">
        <v>3</v>
      </c>
      <c r="CP55" t="s">
        <v>324</v>
      </c>
      <c r="CQ55" t="s">
        <v>324</v>
      </c>
      <c r="CR55">
        <v>3</v>
      </c>
      <c r="CS55" t="s">
        <v>324</v>
      </c>
      <c r="CT55" t="s">
        <v>324</v>
      </c>
      <c r="CU55" t="s">
        <v>324</v>
      </c>
      <c r="CV55" t="s">
        <v>324</v>
      </c>
      <c r="CW55">
        <v>0</v>
      </c>
      <c r="CX55">
        <v>0</v>
      </c>
      <c r="CY55">
        <v>1</v>
      </c>
      <c r="CZ55">
        <v>0</v>
      </c>
      <c r="DA55">
        <v>0</v>
      </c>
      <c r="DB55">
        <v>1</v>
      </c>
      <c r="DC55">
        <v>0</v>
      </c>
      <c r="DD55">
        <v>3</v>
      </c>
      <c r="DE55">
        <v>0</v>
      </c>
      <c r="DF55">
        <v>0</v>
      </c>
      <c r="DG55">
        <v>3</v>
      </c>
      <c r="DH55">
        <v>0</v>
      </c>
      <c r="DI55">
        <v>0</v>
      </c>
      <c r="DJ55">
        <v>0</v>
      </c>
      <c r="DK55">
        <v>0</v>
      </c>
      <c r="DL55">
        <v>0</v>
      </c>
    </row>
    <row r="56" spans="1:116" x14ac:dyDescent="0.45">
      <c r="A56">
        <v>2023</v>
      </c>
      <c r="B56" t="s">
        <v>90</v>
      </c>
      <c r="C56">
        <v>99999</v>
      </c>
      <c r="D56" t="s">
        <v>599</v>
      </c>
      <c r="E56" t="s">
        <v>624</v>
      </c>
      <c r="G56">
        <v>-267.94</v>
      </c>
      <c r="H56">
        <v>-62.003</v>
      </c>
      <c r="I56">
        <v>0</v>
      </c>
      <c r="J56" t="s">
        <v>324</v>
      </c>
      <c r="K56">
        <v>-329.94299999999998</v>
      </c>
      <c r="L56" t="s">
        <v>324</v>
      </c>
      <c r="M56" t="s">
        <v>324</v>
      </c>
      <c r="N56" t="s">
        <v>324</v>
      </c>
      <c r="O56" t="s">
        <v>324</v>
      </c>
      <c r="P56" t="s">
        <v>324</v>
      </c>
      <c r="Q56" t="s">
        <v>324</v>
      </c>
      <c r="R56" t="s">
        <v>324</v>
      </c>
      <c r="S56" t="s">
        <v>324</v>
      </c>
      <c r="T56" t="s">
        <v>324</v>
      </c>
      <c r="U56" t="s">
        <v>324</v>
      </c>
      <c r="V56" t="s">
        <v>324</v>
      </c>
      <c r="W56" t="s">
        <v>324</v>
      </c>
      <c r="X56" t="s">
        <v>324</v>
      </c>
      <c r="Y56" t="s">
        <v>324</v>
      </c>
      <c r="Z56" t="s">
        <v>324</v>
      </c>
      <c r="AA56" t="s">
        <v>324</v>
      </c>
      <c r="AB56" t="s">
        <v>324</v>
      </c>
      <c r="AC56" t="s">
        <v>324</v>
      </c>
      <c r="AD56" t="s">
        <v>324</v>
      </c>
      <c r="AE56" t="s">
        <v>324</v>
      </c>
      <c r="AF56" t="s">
        <v>324</v>
      </c>
      <c r="AG56" t="s">
        <v>324</v>
      </c>
      <c r="AH56" t="s">
        <v>324</v>
      </c>
      <c r="AI56" t="s">
        <v>324</v>
      </c>
      <c r="AJ56" t="s">
        <v>324</v>
      </c>
      <c r="AK56" t="s">
        <v>324</v>
      </c>
      <c r="AL56" t="s">
        <v>324</v>
      </c>
      <c r="AM56" t="s">
        <v>324</v>
      </c>
      <c r="AN56" t="s">
        <v>324</v>
      </c>
      <c r="AO56" t="s">
        <v>324</v>
      </c>
      <c r="AP56" t="s">
        <v>324</v>
      </c>
      <c r="AQ56" t="s">
        <v>324</v>
      </c>
      <c r="AR56" t="s">
        <v>324</v>
      </c>
      <c r="AS56" t="s">
        <v>324</v>
      </c>
      <c r="AT56" t="s">
        <v>324</v>
      </c>
      <c r="AU56" t="s">
        <v>324</v>
      </c>
      <c r="AV56" t="s">
        <v>324</v>
      </c>
      <c r="AW56" t="s">
        <v>324</v>
      </c>
      <c r="AX56" t="s">
        <v>324</v>
      </c>
      <c r="AY56" t="s">
        <v>324</v>
      </c>
      <c r="AZ56" t="s">
        <v>324</v>
      </c>
      <c r="BA56" t="s">
        <v>324</v>
      </c>
      <c r="BB56" t="s">
        <v>324</v>
      </c>
      <c r="BC56" t="s">
        <v>324</v>
      </c>
      <c r="BD56" t="s">
        <v>324</v>
      </c>
      <c r="BE56" t="s">
        <v>324</v>
      </c>
      <c r="BF56" t="s">
        <v>324</v>
      </c>
      <c r="BG56" t="s">
        <v>324</v>
      </c>
      <c r="BH56" t="s">
        <v>324</v>
      </c>
      <c r="BI56" t="s">
        <v>324</v>
      </c>
      <c r="BJ56" t="s">
        <v>324</v>
      </c>
      <c r="BK56" t="s">
        <v>324</v>
      </c>
      <c r="BL56" t="s">
        <v>324</v>
      </c>
      <c r="BM56" t="s">
        <v>324</v>
      </c>
      <c r="BN56" t="s">
        <v>324</v>
      </c>
      <c r="BO56" t="s">
        <v>324</v>
      </c>
      <c r="BP56" t="s">
        <v>324</v>
      </c>
      <c r="BQ56" t="s">
        <v>324</v>
      </c>
      <c r="BR56" t="s">
        <v>324</v>
      </c>
      <c r="BS56" t="s">
        <v>324</v>
      </c>
      <c r="BT56" t="s">
        <v>324</v>
      </c>
      <c r="BU56" t="s">
        <v>324</v>
      </c>
      <c r="BV56" t="s">
        <v>324</v>
      </c>
      <c r="BW56" t="s">
        <v>324</v>
      </c>
      <c r="BX56" t="s">
        <v>324</v>
      </c>
      <c r="BY56" t="s">
        <v>324</v>
      </c>
      <c r="BZ56" t="s">
        <v>324</v>
      </c>
      <c r="CA56" t="s">
        <v>324</v>
      </c>
      <c r="CB56" t="s">
        <v>324</v>
      </c>
      <c r="CC56" t="s">
        <v>324</v>
      </c>
      <c r="CD56" t="s">
        <v>324</v>
      </c>
      <c r="CE56" t="s">
        <v>324</v>
      </c>
      <c r="CF56" t="s">
        <v>324</v>
      </c>
      <c r="CG56" t="s">
        <v>324</v>
      </c>
      <c r="CH56" t="s">
        <v>324</v>
      </c>
      <c r="CI56" t="s">
        <v>324</v>
      </c>
      <c r="CJ56" t="s">
        <v>324</v>
      </c>
      <c r="CK56" t="s">
        <v>324</v>
      </c>
      <c r="CL56" t="s">
        <v>324</v>
      </c>
      <c r="CM56" t="s">
        <v>324</v>
      </c>
      <c r="CN56" t="s">
        <v>324</v>
      </c>
      <c r="CO56" t="s">
        <v>324</v>
      </c>
      <c r="CP56" t="s">
        <v>324</v>
      </c>
      <c r="CQ56" t="s">
        <v>324</v>
      </c>
      <c r="CR56" t="s">
        <v>324</v>
      </c>
      <c r="CS56" t="s">
        <v>324</v>
      </c>
      <c r="CT56" t="s">
        <v>324</v>
      </c>
      <c r="CU56" t="s">
        <v>324</v>
      </c>
      <c r="CV56" t="s">
        <v>324</v>
      </c>
      <c r="CW56" t="s">
        <v>324</v>
      </c>
      <c r="CX56">
        <v>-267.94</v>
      </c>
      <c r="CY56">
        <v>-62.003</v>
      </c>
      <c r="CZ56">
        <v>0</v>
      </c>
      <c r="DA56" t="s">
        <v>324</v>
      </c>
      <c r="DB56">
        <v>-329.94299999999998</v>
      </c>
      <c r="DC56" t="s">
        <v>324</v>
      </c>
      <c r="DD56" t="s">
        <v>324</v>
      </c>
      <c r="DE56" t="s">
        <v>324</v>
      </c>
      <c r="DF56" t="s">
        <v>324</v>
      </c>
      <c r="DG56" t="s">
        <v>324</v>
      </c>
      <c r="DH56" t="s">
        <v>324</v>
      </c>
      <c r="DI56" t="s">
        <v>324</v>
      </c>
      <c r="DJ56" t="s">
        <v>324</v>
      </c>
      <c r="DK56" t="s">
        <v>324</v>
      </c>
      <c r="DL56" t="s">
        <v>324</v>
      </c>
    </row>
    <row r="57" spans="1:116" x14ac:dyDescent="0.45">
      <c r="A57">
        <v>2023</v>
      </c>
      <c r="B57" t="s">
        <v>90</v>
      </c>
      <c r="C57">
        <v>99999</v>
      </c>
      <c r="D57" t="s">
        <v>599</v>
      </c>
      <c r="E57" t="s">
        <v>634</v>
      </c>
      <c r="G57">
        <v>-1.7000000000000001E-2</v>
      </c>
      <c r="H57">
        <v>-3.0000000000000001E-3</v>
      </c>
      <c r="I57" t="s">
        <v>324</v>
      </c>
      <c r="J57" t="s">
        <v>324</v>
      </c>
      <c r="K57">
        <v>-2.1000000000000001E-2</v>
      </c>
      <c r="L57" t="s">
        <v>324</v>
      </c>
      <c r="M57" t="s">
        <v>324</v>
      </c>
      <c r="N57" t="s">
        <v>324</v>
      </c>
      <c r="O57" t="s">
        <v>324</v>
      </c>
      <c r="P57" t="s">
        <v>324</v>
      </c>
      <c r="Q57" t="s">
        <v>324</v>
      </c>
      <c r="R57" t="s">
        <v>324</v>
      </c>
      <c r="S57" t="s">
        <v>324</v>
      </c>
      <c r="T57" t="s">
        <v>324</v>
      </c>
      <c r="U57" t="s">
        <v>324</v>
      </c>
      <c r="V57" t="s">
        <v>324</v>
      </c>
      <c r="W57" t="s">
        <v>324</v>
      </c>
      <c r="X57" t="s">
        <v>324</v>
      </c>
      <c r="Y57" t="s">
        <v>324</v>
      </c>
      <c r="Z57" t="s">
        <v>324</v>
      </c>
      <c r="AA57" t="s">
        <v>324</v>
      </c>
      <c r="AB57" t="s">
        <v>324</v>
      </c>
      <c r="AC57" t="s">
        <v>324</v>
      </c>
      <c r="AD57" t="s">
        <v>324</v>
      </c>
      <c r="AE57" t="s">
        <v>324</v>
      </c>
      <c r="AF57" t="s">
        <v>324</v>
      </c>
      <c r="AG57" t="s">
        <v>324</v>
      </c>
      <c r="AH57" t="s">
        <v>324</v>
      </c>
      <c r="AI57" t="s">
        <v>324</v>
      </c>
      <c r="AJ57" t="s">
        <v>324</v>
      </c>
      <c r="AK57" t="s">
        <v>324</v>
      </c>
      <c r="AL57" t="s">
        <v>324</v>
      </c>
      <c r="AM57" t="s">
        <v>324</v>
      </c>
      <c r="AN57" t="s">
        <v>324</v>
      </c>
      <c r="AO57" t="s">
        <v>324</v>
      </c>
      <c r="AP57" t="s">
        <v>324</v>
      </c>
      <c r="AQ57" t="s">
        <v>324</v>
      </c>
      <c r="AR57" t="s">
        <v>324</v>
      </c>
      <c r="AS57" t="s">
        <v>324</v>
      </c>
      <c r="AT57" t="s">
        <v>324</v>
      </c>
      <c r="AU57" t="s">
        <v>324</v>
      </c>
      <c r="AV57" t="s">
        <v>324</v>
      </c>
      <c r="AW57" t="s">
        <v>324</v>
      </c>
      <c r="AX57" t="s">
        <v>324</v>
      </c>
      <c r="AY57" t="s">
        <v>324</v>
      </c>
      <c r="AZ57" t="s">
        <v>324</v>
      </c>
      <c r="BA57" t="s">
        <v>324</v>
      </c>
      <c r="BB57" t="s">
        <v>324</v>
      </c>
      <c r="BC57" t="s">
        <v>324</v>
      </c>
      <c r="BD57" t="s">
        <v>324</v>
      </c>
      <c r="BE57" t="s">
        <v>324</v>
      </c>
      <c r="BF57" t="s">
        <v>324</v>
      </c>
      <c r="BG57" t="s">
        <v>324</v>
      </c>
      <c r="BH57" t="s">
        <v>324</v>
      </c>
      <c r="BI57" t="s">
        <v>324</v>
      </c>
      <c r="BJ57" t="s">
        <v>324</v>
      </c>
      <c r="BK57" t="s">
        <v>324</v>
      </c>
      <c r="BL57" t="s">
        <v>324</v>
      </c>
      <c r="BM57" t="s">
        <v>324</v>
      </c>
      <c r="BN57" t="s">
        <v>324</v>
      </c>
      <c r="BO57" t="s">
        <v>324</v>
      </c>
      <c r="BP57" t="s">
        <v>324</v>
      </c>
      <c r="BQ57" t="s">
        <v>324</v>
      </c>
      <c r="BR57" t="s">
        <v>324</v>
      </c>
      <c r="BS57" t="s">
        <v>324</v>
      </c>
      <c r="BT57" t="s">
        <v>324</v>
      </c>
      <c r="BU57" t="s">
        <v>324</v>
      </c>
      <c r="BV57" t="s">
        <v>324</v>
      </c>
      <c r="BW57" t="s">
        <v>324</v>
      </c>
      <c r="BX57" t="s">
        <v>324</v>
      </c>
      <c r="BY57" t="s">
        <v>324</v>
      </c>
      <c r="BZ57" t="s">
        <v>324</v>
      </c>
      <c r="CA57" t="s">
        <v>324</v>
      </c>
      <c r="CB57" t="s">
        <v>324</v>
      </c>
      <c r="CC57" t="s">
        <v>324</v>
      </c>
      <c r="CD57" t="s">
        <v>324</v>
      </c>
      <c r="CE57" t="s">
        <v>324</v>
      </c>
      <c r="CF57" t="s">
        <v>324</v>
      </c>
      <c r="CG57" t="s">
        <v>324</v>
      </c>
      <c r="CH57" t="s">
        <v>324</v>
      </c>
      <c r="CI57" t="s">
        <v>324</v>
      </c>
      <c r="CJ57" t="s">
        <v>324</v>
      </c>
      <c r="CK57" t="s">
        <v>324</v>
      </c>
      <c r="CL57" t="s">
        <v>324</v>
      </c>
      <c r="CM57" t="s">
        <v>324</v>
      </c>
      <c r="CN57" t="s">
        <v>324</v>
      </c>
      <c r="CO57" t="s">
        <v>324</v>
      </c>
      <c r="CP57" t="s">
        <v>324</v>
      </c>
      <c r="CQ57" t="s">
        <v>324</v>
      </c>
      <c r="CR57" t="s">
        <v>324</v>
      </c>
      <c r="CS57" t="s">
        <v>324</v>
      </c>
      <c r="CT57" t="s">
        <v>324</v>
      </c>
      <c r="CU57" t="s">
        <v>324</v>
      </c>
      <c r="CV57" t="s">
        <v>324</v>
      </c>
      <c r="CW57" t="s">
        <v>324</v>
      </c>
      <c r="CX57">
        <v>-1.7000000000000001E-2</v>
      </c>
      <c r="CY57">
        <v>-3.0000000000000001E-3</v>
      </c>
      <c r="CZ57" t="s">
        <v>324</v>
      </c>
      <c r="DA57" t="s">
        <v>324</v>
      </c>
      <c r="DB57">
        <v>-2.1000000000000001E-2</v>
      </c>
      <c r="DC57" t="s">
        <v>324</v>
      </c>
      <c r="DD57" t="s">
        <v>324</v>
      </c>
      <c r="DE57" t="s">
        <v>324</v>
      </c>
      <c r="DF57" t="s">
        <v>324</v>
      </c>
      <c r="DG57" t="s">
        <v>324</v>
      </c>
      <c r="DH57" t="s">
        <v>324</v>
      </c>
      <c r="DI57" t="s">
        <v>324</v>
      </c>
      <c r="DJ57" t="s">
        <v>324</v>
      </c>
      <c r="DK57" t="s">
        <v>324</v>
      </c>
      <c r="DL57" t="s">
        <v>324</v>
      </c>
    </row>
    <row r="58" spans="1:116" x14ac:dyDescent="0.45">
      <c r="A58">
        <v>2023</v>
      </c>
      <c r="B58" t="s">
        <v>90</v>
      </c>
      <c r="C58">
        <v>99999</v>
      </c>
      <c r="D58" t="s">
        <v>599</v>
      </c>
      <c r="E58" t="s">
        <v>636</v>
      </c>
      <c r="G58">
        <v>0.05</v>
      </c>
      <c r="H58" t="s">
        <v>324</v>
      </c>
      <c r="I58" t="s">
        <v>324</v>
      </c>
      <c r="J58" t="s">
        <v>324</v>
      </c>
      <c r="K58">
        <v>0.05</v>
      </c>
      <c r="L58" t="s">
        <v>324</v>
      </c>
      <c r="M58" t="s">
        <v>324</v>
      </c>
      <c r="N58" t="s">
        <v>324</v>
      </c>
      <c r="O58" t="s">
        <v>324</v>
      </c>
      <c r="P58" t="s">
        <v>324</v>
      </c>
      <c r="Q58" t="s">
        <v>324</v>
      </c>
      <c r="R58" t="s">
        <v>324</v>
      </c>
      <c r="S58" t="s">
        <v>324</v>
      </c>
      <c r="T58" t="s">
        <v>324</v>
      </c>
      <c r="U58" t="s">
        <v>324</v>
      </c>
      <c r="V58" t="s">
        <v>324</v>
      </c>
      <c r="W58" t="s">
        <v>324</v>
      </c>
      <c r="X58" t="s">
        <v>324</v>
      </c>
      <c r="Y58" t="s">
        <v>324</v>
      </c>
      <c r="Z58" t="s">
        <v>324</v>
      </c>
      <c r="AA58" t="s">
        <v>324</v>
      </c>
      <c r="AB58" t="s">
        <v>324</v>
      </c>
      <c r="AC58" t="s">
        <v>324</v>
      </c>
      <c r="AD58" t="s">
        <v>324</v>
      </c>
      <c r="AE58" t="s">
        <v>324</v>
      </c>
      <c r="AF58" t="s">
        <v>324</v>
      </c>
      <c r="AG58" t="s">
        <v>324</v>
      </c>
      <c r="AH58" t="s">
        <v>324</v>
      </c>
      <c r="AI58" t="s">
        <v>324</v>
      </c>
      <c r="AJ58" t="s">
        <v>324</v>
      </c>
      <c r="AK58" t="s">
        <v>324</v>
      </c>
      <c r="AL58" t="s">
        <v>324</v>
      </c>
      <c r="AM58" t="s">
        <v>324</v>
      </c>
      <c r="AN58" t="s">
        <v>324</v>
      </c>
      <c r="AO58" t="s">
        <v>324</v>
      </c>
      <c r="AP58" t="s">
        <v>324</v>
      </c>
      <c r="AQ58" t="s">
        <v>324</v>
      </c>
      <c r="AR58" t="s">
        <v>324</v>
      </c>
      <c r="AS58" t="s">
        <v>324</v>
      </c>
      <c r="AT58" t="s">
        <v>324</v>
      </c>
      <c r="AU58" t="s">
        <v>324</v>
      </c>
      <c r="AV58" t="s">
        <v>324</v>
      </c>
      <c r="AW58" t="s">
        <v>324</v>
      </c>
      <c r="AX58" t="s">
        <v>324</v>
      </c>
      <c r="AY58" t="s">
        <v>324</v>
      </c>
      <c r="AZ58" t="s">
        <v>324</v>
      </c>
      <c r="BA58" t="s">
        <v>324</v>
      </c>
      <c r="BB58" t="s">
        <v>324</v>
      </c>
      <c r="BC58" t="s">
        <v>324</v>
      </c>
      <c r="BD58" t="s">
        <v>324</v>
      </c>
      <c r="BE58" t="s">
        <v>324</v>
      </c>
      <c r="BF58" t="s">
        <v>324</v>
      </c>
      <c r="BG58" t="s">
        <v>324</v>
      </c>
      <c r="BH58" t="s">
        <v>324</v>
      </c>
      <c r="BI58" t="s">
        <v>324</v>
      </c>
      <c r="BJ58" t="s">
        <v>324</v>
      </c>
      <c r="BK58" t="s">
        <v>324</v>
      </c>
      <c r="BL58" t="s">
        <v>324</v>
      </c>
      <c r="BM58" t="s">
        <v>324</v>
      </c>
      <c r="BN58" t="s">
        <v>324</v>
      </c>
      <c r="BO58" t="s">
        <v>324</v>
      </c>
      <c r="BP58" t="s">
        <v>324</v>
      </c>
      <c r="BQ58" t="s">
        <v>324</v>
      </c>
      <c r="BR58" t="s">
        <v>324</v>
      </c>
      <c r="BS58" t="s">
        <v>324</v>
      </c>
      <c r="BT58" t="s">
        <v>324</v>
      </c>
      <c r="BU58" t="s">
        <v>324</v>
      </c>
      <c r="BV58" t="s">
        <v>324</v>
      </c>
      <c r="BW58" t="s">
        <v>324</v>
      </c>
      <c r="BX58" t="s">
        <v>324</v>
      </c>
      <c r="BY58" t="s">
        <v>324</v>
      </c>
      <c r="BZ58" t="s">
        <v>324</v>
      </c>
      <c r="CA58" t="s">
        <v>324</v>
      </c>
      <c r="CB58" t="s">
        <v>324</v>
      </c>
      <c r="CC58" t="s">
        <v>324</v>
      </c>
      <c r="CD58" t="s">
        <v>324</v>
      </c>
      <c r="CE58" t="s">
        <v>324</v>
      </c>
      <c r="CF58" t="s">
        <v>324</v>
      </c>
      <c r="CG58" t="s">
        <v>324</v>
      </c>
      <c r="CH58" t="s">
        <v>324</v>
      </c>
      <c r="CI58" t="s">
        <v>324</v>
      </c>
      <c r="CJ58" t="s">
        <v>324</v>
      </c>
      <c r="CK58" t="s">
        <v>324</v>
      </c>
      <c r="CL58" t="s">
        <v>324</v>
      </c>
      <c r="CM58" t="s">
        <v>324</v>
      </c>
      <c r="CN58" t="s">
        <v>324</v>
      </c>
      <c r="CO58" t="s">
        <v>324</v>
      </c>
      <c r="CP58" t="s">
        <v>324</v>
      </c>
      <c r="CQ58" t="s">
        <v>324</v>
      </c>
      <c r="CR58" t="s">
        <v>324</v>
      </c>
      <c r="CS58" t="s">
        <v>324</v>
      </c>
      <c r="CT58" t="s">
        <v>324</v>
      </c>
      <c r="CU58" t="s">
        <v>324</v>
      </c>
      <c r="CV58" t="s">
        <v>324</v>
      </c>
      <c r="CW58" t="s">
        <v>324</v>
      </c>
      <c r="CX58">
        <v>0.05</v>
      </c>
      <c r="CY58" t="s">
        <v>324</v>
      </c>
      <c r="CZ58" t="s">
        <v>324</v>
      </c>
      <c r="DA58" t="s">
        <v>324</v>
      </c>
      <c r="DB58">
        <v>0.05</v>
      </c>
      <c r="DC58" t="s">
        <v>324</v>
      </c>
      <c r="DD58" t="s">
        <v>324</v>
      </c>
      <c r="DE58" t="s">
        <v>324</v>
      </c>
      <c r="DF58" t="s">
        <v>324</v>
      </c>
      <c r="DG58" t="s">
        <v>324</v>
      </c>
      <c r="DH58" t="s">
        <v>324</v>
      </c>
      <c r="DI58" t="s">
        <v>324</v>
      </c>
      <c r="DJ58" t="s">
        <v>324</v>
      </c>
      <c r="DK58" t="s">
        <v>324</v>
      </c>
      <c r="DL58" t="s">
        <v>324</v>
      </c>
    </row>
    <row r="59" spans="1:116" x14ac:dyDescent="0.45">
      <c r="A59">
        <v>2023</v>
      </c>
      <c r="B59" t="s">
        <v>90</v>
      </c>
      <c r="C59">
        <v>99999</v>
      </c>
      <c r="D59" t="s">
        <v>599</v>
      </c>
      <c r="E59" t="s">
        <v>626</v>
      </c>
      <c r="G59">
        <v>-4.0999999999999996</v>
      </c>
      <c r="H59">
        <v>-2.2050000000000001</v>
      </c>
      <c r="I59">
        <v>0</v>
      </c>
      <c r="J59" t="s">
        <v>324</v>
      </c>
      <c r="K59">
        <v>-6.3040000000000003</v>
      </c>
      <c r="L59" t="s">
        <v>324</v>
      </c>
      <c r="M59" t="s">
        <v>324</v>
      </c>
      <c r="N59" t="s">
        <v>324</v>
      </c>
      <c r="O59" t="s">
        <v>324</v>
      </c>
      <c r="P59" t="s">
        <v>324</v>
      </c>
      <c r="Q59" t="s">
        <v>324</v>
      </c>
      <c r="R59" t="s">
        <v>324</v>
      </c>
      <c r="S59" t="s">
        <v>324</v>
      </c>
      <c r="T59" t="s">
        <v>324</v>
      </c>
      <c r="U59" t="s">
        <v>324</v>
      </c>
      <c r="V59" t="s">
        <v>324</v>
      </c>
      <c r="W59" t="s">
        <v>324</v>
      </c>
      <c r="X59" t="s">
        <v>324</v>
      </c>
      <c r="Y59" t="s">
        <v>324</v>
      </c>
      <c r="Z59" t="s">
        <v>324</v>
      </c>
      <c r="AA59" t="s">
        <v>324</v>
      </c>
      <c r="AB59" t="s">
        <v>324</v>
      </c>
      <c r="AC59" t="s">
        <v>324</v>
      </c>
      <c r="AD59" t="s">
        <v>324</v>
      </c>
      <c r="AE59" t="s">
        <v>324</v>
      </c>
      <c r="AF59" t="s">
        <v>324</v>
      </c>
      <c r="AG59" t="s">
        <v>324</v>
      </c>
      <c r="AH59" t="s">
        <v>324</v>
      </c>
      <c r="AI59" t="s">
        <v>324</v>
      </c>
      <c r="AJ59" t="s">
        <v>324</v>
      </c>
      <c r="AK59" t="s">
        <v>324</v>
      </c>
      <c r="AL59" t="s">
        <v>324</v>
      </c>
      <c r="AM59" t="s">
        <v>324</v>
      </c>
      <c r="AN59" t="s">
        <v>324</v>
      </c>
      <c r="AO59" t="s">
        <v>324</v>
      </c>
      <c r="AP59" t="s">
        <v>324</v>
      </c>
      <c r="AQ59" t="s">
        <v>324</v>
      </c>
      <c r="AR59" t="s">
        <v>324</v>
      </c>
      <c r="AS59" t="s">
        <v>324</v>
      </c>
      <c r="AT59" t="s">
        <v>324</v>
      </c>
      <c r="AU59" t="s">
        <v>324</v>
      </c>
      <c r="AV59" t="s">
        <v>324</v>
      </c>
      <c r="AW59" t="s">
        <v>324</v>
      </c>
      <c r="AX59" t="s">
        <v>324</v>
      </c>
      <c r="AY59" t="s">
        <v>324</v>
      </c>
      <c r="AZ59" t="s">
        <v>324</v>
      </c>
      <c r="BA59" t="s">
        <v>324</v>
      </c>
      <c r="BB59" t="s">
        <v>324</v>
      </c>
      <c r="BC59" t="s">
        <v>324</v>
      </c>
      <c r="BD59" t="s">
        <v>324</v>
      </c>
      <c r="BE59" t="s">
        <v>324</v>
      </c>
      <c r="BF59" t="s">
        <v>324</v>
      </c>
      <c r="BG59" t="s">
        <v>324</v>
      </c>
      <c r="BH59" t="s">
        <v>324</v>
      </c>
      <c r="BI59" t="s">
        <v>324</v>
      </c>
      <c r="BJ59" t="s">
        <v>324</v>
      </c>
      <c r="BK59" t="s">
        <v>324</v>
      </c>
      <c r="BL59" t="s">
        <v>324</v>
      </c>
      <c r="BM59" t="s">
        <v>324</v>
      </c>
      <c r="BN59" t="s">
        <v>324</v>
      </c>
      <c r="BO59" t="s">
        <v>324</v>
      </c>
      <c r="BP59" t="s">
        <v>324</v>
      </c>
      <c r="BQ59" t="s">
        <v>324</v>
      </c>
      <c r="BR59" t="s">
        <v>324</v>
      </c>
      <c r="BS59" t="s">
        <v>324</v>
      </c>
      <c r="BT59" t="s">
        <v>324</v>
      </c>
      <c r="BU59" t="s">
        <v>324</v>
      </c>
      <c r="BV59" t="s">
        <v>324</v>
      </c>
      <c r="BW59" t="s">
        <v>324</v>
      </c>
      <c r="BX59" t="s">
        <v>324</v>
      </c>
      <c r="BY59" t="s">
        <v>324</v>
      </c>
      <c r="BZ59" t="s">
        <v>324</v>
      </c>
      <c r="CA59" t="s">
        <v>324</v>
      </c>
      <c r="CB59" t="s">
        <v>324</v>
      </c>
      <c r="CC59" t="s">
        <v>324</v>
      </c>
      <c r="CD59" t="s">
        <v>324</v>
      </c>
      <c r="CE59" t="s">
        <v>324</v>
      </c>
      <c r="CF59" t="s">
        <v>324</v>
      </c>
      <c r="CG59" t="s">
        <v>324</v>
      </c>
      <c r="CH59" t="s">
        <v>324</v>
      </c>
      <c r="CI59" t="s">
        <v>324</v>
      </c>
      <c r="CJ59" t="s">
        <v>324</v>
      </c>
      <c r="CK59" t="s">
        <v>324</v>
      </c>
      <c r="CL59" t="s">
        <v>324</v>
      </c>
      <c r="CM59" t="s">
        <v>324</v>
      </c>
      <c r="CN59" t="s">
        <v>324</v>
      </c>
      <c r="CO59" t="s">
        <v>324</v>
      </c>
      <c r="CP59" t="s">
        <v>324</v>
      </c>
      <c r="CQ59" t="s">
        <v>324</v>
      </c>
      <c r="CR59" t="s">
        <v>324</v>
      </c>
      <c r="CS59" t="s">
        <v>324</v>
      </c>
      <c r="CT59" t="s">
        <v>324</v>
      </c>
      <c r="CU59" t="s">
        <v>324</v>
      </c>
      <c r="CV59" t="s">
        <v>324</v>
      </c>
      <c r="CW59" t="s">
        <v>324</v>
      </c>
      <c r="CX59">
        <v>-4.0999999999999996</v>
      </c>
      <c r="CY59">
        <v>-2.2050000000000001</v>
      </c>
      <c r="CZ59">
        <v>0</v>
      </c>
      <c r="DA59" t="s">
        <v>324</v>
      </c>
      <c r="DB59">
        <v>-6.3040000000000003</v>
      </c>
      <c r="DC59" t="s">
        <v>324</v>
      </c>
      <c r="DD59" t="s">
        <v>324</v>
      </c>
      <c r="DE59" t="s">
        <v>324</v>
      </c>
      <c r="DF59" t="s">
        <v>324</v>
      </c>
      <c r="DG59" t="s">
        <v>324</v>
      </c>
      <c r="DH59" t="s">
        <v>324</v>
      </c>
      <c r="DI59" t="s">
        <v>324</v>
      </c>
      <c r="DJ59" t="s">
        <v>324</v>
      </c>
      <c r="DK59" t="s">
        <v>324</v>
      </c>
      <c r="DL59" t="s">
        <v>324</v>
      </c>
    </row>
    <row r="60" spans="1:116" x14ac:dyDescent="0.45">
      <c r="A60">
        <v>2023</v>
      </c>
      <c r="B60" t="s">
        <v>98</v>
      </c>
      <c r="C60">
        <v>207</v>
      </c>
      <c r="D60" t="s">
        <v>637</v>
      </c>
      <c r="E60" t="s">
        <v>638</v>
      </c>
      <c r="F60" t="s">
        <v>244</v>
      </c>
      <c r="G60">
        <v>4.2</v>
      </c>
      <c r="H60">
        <v>2.113</v>
      </c>
      <c r="I60" t="s">
        <v>324</v>
      </c>
      <c r="J60" t="s">
        <v>324</v>
      </c>
      <c r="K60">
        <v>6.3129999999999997</v>
      </c>
      <c r="L60">
        <v>1162</v>
      </c>
      <c r="M60">
        <v>26</v>
      </c>
      <c r="N60" t="s">
        <v>324</v>
      </c>
      <c r="O60" t="s">
        <v>324</v>
      </c>
      <c r="P60">
        <v>1188</v>
      </c>
      <c r="Q60">
        <v>147.38</v>
      </c>
      <c r="R60">
        <v>31.405999999999999</v>
      </c>
      <c r="S60" t="s">
        <v>324</v>
      </c>
      <c r="T60" t="s">
        <v>324</v>
      </c>
      <c r="U60">
        <v>178.786</v>
      </c>
      <c r="V60" t="s">
        <v>324</v>
      </c>
      <c r="W60" t="s">
        <v>324</v>
      </c>
      <c r="X60" t="s">
        <v>324</v>
      </c>
      <c r="Y60" t="s">
        <v>324</v>
      </c>
      <c r="Z60">
        <v>0</v>
      </c>
      <c r="AA60" t="s">
        <v>324</v>
      </c>
      <c r="AB60" t="s">
        <v>324</v>
      </c>
      <c r="AC60" t="s">
        <v>324</v>
      </c>
      <c r="AD60" t="s">
        <v>324</v>
      </c>
      <c r="AE60">
        <v>0</v>
      </c>
      <c r="AF60" t="s">
        <v>324</v>
      </c>
      <c r="AG60" t="s">
        <v>324</v>
      </c>
      <c r="AH60" t="s">
        <v>324</v>
      </c>
      <c r="AI60" t="s">
        <v>324</v>
      </c>
      <c r="AJ60">
        <v>0</v>
      </c>
      <c r="AK60" t="s">
        <v>324</v>
      </c>
      <c r="AL60" t="s">
        <v>324</v>
      </c>
      <c r="AM60" t="s">
        <v>324</v>
      </c>
      <c r="AN60" t="s">
        <v>324</v>
      </c>
      <c r="AO60">
        <v>0</v>
      </c>
      <c r="AP60" t="s">
        <v>324</v>
      </c>
      <c r="AQ60" t="s">
        <v>324</v>
      </c>
      <c r="AR60" t="s">
        <v>324</v>
      </c>
      <c r="AS60" t="s">
        <v>324</v>
      </c>
      <c r="AT60">
        <v>0</v>
      </c>
      <c r="AU60" t="s">
        <v>324</v>
      </c>
      <c r="AV60" t="s">
        <v>324</v>
      </c>
      <c r="AW60" t="s">
        <v>324</v>
      </c>
      <c r="AX60" t="s">
        <v>324</v>
      </c>
      <c r="AY60">
        <v>0</v>
      </c>
      <c r="AZ60" t="s">
        <v>324</v>
      </c>
      <c r="BA60" t="s">
        <v>324</v>
      </c>
      <c r="BB60" t="s">
        <v>324</v>
      </c>
      <c r="BC60" t="s">
        <v>324</v>
      </c>
      <c r="BD60">
        <v>0</v>
      </c>
      <c r="BE60" t="s">
        <v>324</v>
      </c>
      <c r="BF60" t="s">
        <v>324</v>
      </c>
      <c r="BG60" t="s">
        <v>324</v>
      </c>
      <c r="BH60" t="s">
        <v>324</v>
      </c>
      <c r="BI60">
        <v>0</v>
      </c>
      <c r="BJ60" t="s">
        <v>324</v>
      </c>
      <c r="BK60" t="s">
        <v>324</v>
      </c>
      <c r="BL60" t="s">
        <v>324</v>
      </c>
      <c r="BM60" t="s">
        <v>324</v>
      </c>
      <c r="BN60">
        <v>0</v>
      </c>
      <c r="BO60" t="s">
        <v>324</v>
      </c>
      <c r="BP60" t="s">
        <v>324</v>
      </c>
      <c r="BQ60" t="s">
        <v>324</v>
      </c>
      <c r="BR60" t="s">
        <v>324</v>
      </c>
      <c r="BS60">
        <v>0</v>
      </c>
      <c r="BT60" t="s">
        <v>324</v>
      </c>
      <c r="BU60" t="s">
        <v>324</v>
      </c>
      <c r="BV60" t="s">
        <v>324</v>
      </c>
      <c r="BW60" t="s">
        <v>324</v>
      </c>
      <c r="BX60">
        <v>0</v>
      </c>
      <c r="BY60" t="s">
        <v>324</v>
      </c>
      <c r="BZ60" t="s">
        <v>324</v>
      </c>
      <c r="CA60" t="s">
        <v>324</v>
      </c>
      <c r="CB60" t="s">
        <v>324</v>
      </c>
      <c r="CC60">
        <v>0</v>
      </c>
      <c r="CD60" t="s">
        <v>324</v>
      </c>
      <c r="CE60" t="s">
        <v>324</v>
      </c>
      <c r="CF60" t="s">
        <v>324</v>
      </c>
      <c r="CG60" t="s">
        <v>324</v>
      </c>
      <c r="CH60">
        <v>0</v>
      </c>
      <c r="CI60" t="s">
        <v>324</v>
      </c>
      <c r="CJ60" t="s">
        <v>324</v>
      </c>
      <c r="CK60" t="s">
        <v>324</v>
      </c>
      <c r="CL60" t="s">
        <v>324</v>
      </c>
      <c r="CM60">
        <v>0</v>
      </c>
      <c r="CN60" t="s">
        <v>324</v>
      </c>
      <c r="CO60" t="s">
        <v>324</v>
      </c>
      <c r="CP60" t="s">
        <v>324</v>
      </c>
      <c r="CQ60" t="s">
        <v>324</v>
      </c>
      <c r="CR60">
        <v>0</v>
      </c>
      <c r="CS60" t="s">
        <v>324</v>
      </c>
      <c r="CT60" t="s">
        <v>324</v>
      </c>
      <c r="CU60" t="s">
        <v>324</v>
      </c>
      <c r="CV60" t="s">
        <v>324</v>
      </c>
      <c r="CW60">
        <v>0</v>
      </c>
      <c r="CX60">
        <v>4.2</v>
      </c>
      <c r="CY60">
        <v>2.113</v>
      </c>
      <c r="CZ60">
        <v>0</v>
      </c>
      <c r="DA60">
        <v>0</v>
      </c>
      <c r="DB60">
        <v>6.3129999999999997</v>
      </c>
      <c r="DC60">
        <v>1162</v>
      </c>
      <c r="DD60">
        <v>26</v>
      </c>
      <c r="DE60">
        <v>0</v>
      </c>
      <c r="DF60">
        <v>0</v>
      </c>
      <c r="DG60">
        <v>1188</v>
      </c>
      <c r="DH60">
        <v>147.38</v>
      </c>
      <c r="DI60">
        <v>31.405999999999999</v>
      </c>
      <c r="DJ60">
        <v>0</v>
      </c>
      <c r="DK60">
        <v>0</v>
      </c>
      <c r="DL60">
        <v>178.786</v>
      </c>
    </row>
    <row r="61" spans="1:116" x14ac:dyDescent="0.45">
      <c r="A61">
        <v>2023</v>
      </c>
      <c r="B61" t="s">
        <v>98</v>
      </c>
      <c r="C61">
        <v>590</v>
      </c>
      <c r="D61" t="s">
        <v>639</v>
      </c>
      <c r="E61" t="s">
        <v>638</v>
      </c>
      <c r="F61" t="s">
        <v>247</v>
      </c>
      <c r="G61">
        <v>29.952000000000002</v>
      </c>
      <c r="H61">
        <v>20.34</v>
      </c>
      <c r="I61" t="s">
        <v>324</v>
      </c>
      <c r="J61" t="s">
        <v>324</v>
      </c>
      <c r="K61">
        <v>50.292000000000002</v>
      </c>
      <c r="L61">
        <v>5106</v>
      </c>
      <c r="M61">
        <v>214</v>
      </c>
      <c r="N61" t="s">
        <v>324</v>
      </c>
      <c r="O61" t="s">
        <v>324</v>
      </c>
      <c r="P61">
        <v>5320</v>
      </c>
      <c r="Q61" t="s">
        <v>324</v>
      </c>
      <c r="R61" t="s">
        <v>324</v>
      </c>
      <c r="S61" t="s">
        <v>324</v>
      </c>
      <c r="T61" t="s">
        <v>324</v>
      </c>
      <c r="U61">
        <v>0</v>
      </c>
      <c r="V61" t="s">
        <v>324</v>
      </c>
      <c r="W61" t="s">
        <v>324</v>
      </c>
      <c r="X61" t="s">
        <v>324</v>
      </c>
      <c r="Y61" t="s">
        <v>324</v>
      </c>
      <c r="Z61">
        <v>0</v>
      </c>
      <c r="AA61" t="s">
        <v>324</v>
      </c>
      <c r="AB61" t="s">
        <v>324</v>
      </c>
      <c r="AC61" t="s">
        <v>324</v>
      </c>
      <c r="AD61" t="s">
        <v>324</v>
      </c>
      <c r="AE61">
        <v>0</v>
      </c>
      <c r="AF61" t="s">
        <v>324</v>
      </c>
      <c r="AG61" t="s">
        <v>324</v>
      </c>
      <c r="AH61" t="s">
        <v>324</v>
      </c>
      <c r="AI61" t="s">
        <v>324</v>
      </c>
      <c r="AJ61">
        <v>0</v>
      </c>
      <c r="AK61" t="s">
        <v>324</v>
      </c>
      <c r="AL61" t="s">
        <v>324</v>
      </c>
      <c r="AM61" t="s">
        <v>324</v>
      </c>
      <c r="AN61" t="s">
        <v>324</v>
      </c>
      <c r="AO61">
        <v>0</v>
      </c>
      <c r="AP61" t="s">
        <v>324</v>
      </c>
      <c r="AQ61" t="s">
        <v>324</v>
      </c>
      <c r="AR61" t="s">
        <v>324</v>
      </c>
      <c r="AS61" t="s">
        <v>324</v>
      </c>
      <c r="AT61">
        <v>0</v>
      </c>
      <c r="AU61" t="s">
        <v>324</v>
      </c>
      <c r="AV61" t="s">
        <v>324</v>
      </c>
      <c r="AW61" t="s">
        <v>324</v>
      </c>
      <c r="AX61" t="s">
        <v>324</v>
      </c>
      <c r="AY61">
        <v>0</v>
      </c>
      <c r="AZ61" t="s">
        <v>324</v>
      </c>
      <c r="BA61" t="s">
        <v>324</v>
      </c>
      <c r="BB61" t="s">
        <v>324</v>
      </c>
      <c r="BC61" t="s">
        <v>324</v>
      </c>
      <c r="BD61">
        <v>0</v>
      </c>
      <c r="BE61" t="s">
        <v>324</v>
      </c>
      <c r="BF61" t="s">
        <v>324</v>
      </c>
      <c r="BG61" t="s">
        <v>324</v>
      </c>
      <c r="BH61" t="s">
        <v>324</v>
      </c>
      <c r="BI61">
        <v>0</v>
      </c>
      <c r="BJ61" t="s">
        <v>324</v>
      </c>
      <c r="BK61" t="s">
        <v>324</v>
      </c>
      <c r="BL61" t="s">
        <v>324</v>
      </c>
      <c r="BM61" t="s">
        <v>324</v>
      </c>
      <c r="BN61">
        <v>0</v>
      </c>
      <c r="BO61" t="s">
        <v>324</v>
      </c>
      <c r="BP61" t="s">
        <v>324</v>
      </c>
      <c r="BQ61" t="s">
        <v>324</v>
      </c>
      <c r="BR61" t="s">
        <v>324</v>
      </c>
      <c r="BS61">
        <v>0</v>
      </c>
      <c r="BT61" t="s">
        <v>324</v>
      </c>
      <c r="BU61" t="s">
        <v>324</v>
      </c>
      <c r="BV61" t="s">
        <v>324</v>
      </c>
      <c r="BW61" t="s">
        <v>324</v>
      </c>
      <c r="BX61">
        <v>0</v>
      </c>
      <c r="BY61" t="s">
        <v>324</v>
      </c>
      <c r="BZ61" t="s">
        <v>324</v>
      </c>
      <c r="CA61" t="s">
        <v>324</v>
      </c>
      <c r="CB61" t="s">
        <v>324</v>
      </c>
      <c r="CC61">
        <v>0</v>
      </c>
      <c r="CD61" t="s">
        <v>324</v>
      </c>
      <c r="CE61" t="s">
        <v>324</v>
      </c>
      <c r="CF61" t="s">
        <v>324</v>
      </c>
      <c r="CG61" t="s">
        <v>324</v>
      </c>
      <c r="CH61">
        <v>0</v>
      </c>
      <c r="CI61" t="s">
        <v>324</v>
      </c>
      <c r="CJ61" t="s">
        <v>324</v>
      </c>
      <c r="CK61" t="s">
        <v>324</v>
      </c>
      <c r="CL61" t="s">
        <v>324</v>
      </c>
      <c r="CM61">
        <v>0</v>
      </c>
      <c r="CN61" t="s">
        <v>324</v>
      </c>
      <c r="CO61" t="s">
        <v>324</v>
      </c>
      <c r="CP61" t="s">
        <v>324</v>
      </c>
      <c r="CQ61" t="s">
        <v>324</v>
      </c>
      <c r="CR61">
        <v>0</v>
      </c>
      <c r="CS61" t="s">
        <v>324</v>
      </c>
      <c r="CT61" t="s">
        <v>324</v>
      </c>
      <c r="CU61" t="s">
        <v>324</v>
      </c>
      <c r="CV61" t="s">
        <v>324</v>
      </c>
      <c r="CW61">
        <v>0</v>
      </c>
      <c r="CX61">
        <v>29.952000000000002</v>
      </c>
      <c r="CY61">
        <v>20.34</v>
      </c>
      <c r="CZ61">
        <v>0</v>
      </c>
      <c r="DA61">
        <v>0</v>
      </c>
      <c r="DB61">
        <v>50.292000000000002</v>
      </c>
      <c r="DC61">
        <v>5106</v>
      </c>
      <c r="DD61">
        <v>214</v>
      </c>
      <c r="DE61">
        <v>0</v>
      </c>
      <c r="DF61">
        <v>0</v>
      </c>
      <c r="DG61">
        <v>5320</v>
      </c>
      <c r="DH61">
        <v>0</v>
      </c>
      <c r="DI61">
        <v>0</v>
      </c>
      <c r="DJ61">
        <v>0</v>
      </c>
      <c r="DK61">
        <v>0</v>
      </c>
      <c r="DL61">
        <v>0</v>
      </c>
    </row>
    <row r="62" spans="1:116" x14ac:dyDescent="0.45">
      <c r="A62">
        <v>2023</v>
      </c>
      <c r="B62" t="s">
        <v>98</v>
      </c>
      <c r="C62">
        <v>1050</v>
      </c>
      <c r="D62" t="s">
        <v>640</v>
      </c>
      <c r="E62" t="s">
        <v>638</v>
      </c>
      <c r="F62" t="s">
        <v>247</v>
      </c>
      <c r="G62">
        <v>2.0659999999999998</v>
      </c>
      <c r="H62">
        <v>0.46700000000000003</v>
      </c>
      <c r="I62">
        <v>0.40500000000000003</v>
      </c>
      <c r="J62" t="s">
        <v>324</v>
      </c>
      <c r="K62">
        <v>2.9380000000000002</v>
      </c>
      <c r="L62">
        <v>390</v>
      </c>
      <c r="M62">
        <v>7</v>
      </c>
      <c r="N62">
        <v>5</v>
      </c>
      <c r="O62" t="s">
        <v>324</v>
      </c>
      <c r="P62">
        <v>402</v>
      </c>
      <c r="Q62" t="s">
        <v>324</v>
      </c>
      <c r="R62" t="s">
        <v>324</v>
      </c>
      <c r="S62" t="s">
        <v>324</v>
      </c>
      <c r="T62" t="s">
        <v>324</v>
      </c>
      <c r="U62">
        <v>0</v>
      </c>
      <c r="V62" t="s">
        <v>324</v>
      </c>
      <c r="W62" t="s">
        <v>324</v>
      </c>
      <c r="X62" t="s">
        <v>324</v>
      </c>
      <c r="Y62" t="s">
        <v>324</v>
      </c>
      <c r="Z62">
        <v>0</v>
      </c>
      <c r="AA62" t="s">
        <v>324</v>
      </c>
      <c r="AB62" t="s">
        <v>324</v>
      </c>
      <c r="AC62" t="s">
        <v>324</v>
      </c>
      <c r="AD62" t="s">
        <v>324</v>
      </c>
      <c r="AE62">
        <v>0</v>
      </c>
      <c r="AF62" t="s">
        <v>324</v>
      </c>
      <c r="AG62" t="s">
        <v>324</v>
      </c>
      <c r="AH62" t="s">
        <v>324</v>
      </c>
      <c r="AI62" t="s">
        <v>324</v>
      </c>
      <c r="AJ62">
        <v>0</v>
      </c>
      <c r="AK62" t="s">
        <v>324</v>
      </c>
      <c r="AL62" t="s">
        <v>324</v>
      </c>
      <c r="AM62" t="s">
        <v>324</v>
      </c>
      <c r="AN62" t="s">
        <v>324</v>
      </c>
      <c r="AO62">
        <v>0</v>
      </c>
      <c r="AP62" t="s">
        <v>324</v>
      </c>
      <c r="AQ62" t="s">
        <v>324</v>
      </c>
      <c r="AR62" t="s">
        <v>324</v>
      </c>
      <c r="AS62" t="s">
        <v>324</v>
      </c>
      <c r="AT62">
        <v>0</v>
      </c>
      <c r="AU62" t="s">
        <v>324</v>
      </c>
      <c r="AV62" t="s">
        <v>324</v>
      </c>
      <c r="AW62" t="s">
        <v>324</v>
      </c>
      <c r="AX62" t="s">
        <v>324</v>
      </c>
      <c r="AY62">
        <v>0</v>
      </c>
      <c r="AZ62" t="s">
        <v>324</v>
      </c>
      <c r="BA62" t="s">
        <v>324</v>
      </c>
      <c r="BB62" t="s">
        <v>324</v>
      </c>
      <c r="BC62" t="s">
        <v>324</v>
      </c>
      <c r="BD62">
        <v>0</v>
      </c>
      <c r="BE62" t="s">
        <v>324</v>
      </c>
      <c r="BF62" t="s">
        <v>324</v>
      </c>
      <c r="BG62" t="s">
        <v>324</v>
      </c>
      <c r="BH62" t="s">
        <v>324</v>
      </c>
      <c r="BI62">
        <v>0</v>
      </c>
      <c r="BJ62" t="s">
        <v>324</v>
      </c>
      <c r="BK62" t="s">
        <v>324</v>
      </c>
      <c r="BL62" t="s">
        <v>324</v>
      </c>
      <c r="BM62" t="s">
        <v>324</v>
      </c>
      <c r="BN62">
        <v>0</v>
      </c>
      <c r="BO62" t="s">
        <v>324</v>
      </c>
      <c r="BP62" t="s">
        <v>324</v>
      </c>
      <c r="BQ62" t="s">
        <v>324</v>
      </c>
      <c r="BR62" t="s">
        <v>324</v>
      </c>
      <c r="BS62">
        <v>0</v>
      </c>
      <c r="BT62" t="s">
        <v>324</v>
      </c>
      <c r="BU62" t="s">
        <v>324</v>
      </c>
      <c r="BV62" t="s">
        <v>324</v>
      </c>
      <c r="BW62" t="s">
        <v>324</v>
      </c>
      <c r="BX62">
        <v>0</v>
      </c>
      <c r="BY62" t="s">
        <v>324</v>
      </c>
      <c r="BZ62" t="s">
        <v>324</v>
      </c>
      <c r="CA62" t="s">
        <v>324</v>
      </c>
      <c r="CB62" t="s">
        <v>324</v>
      </c>
      <c r="CC62">
        <v>0</v>
      </c>
      <c r="CD62" t="s">
        <v>324</v>
      </c>
      <c r="CE62" t="s">
        <v>324</v>
      </c>
      <c r="CF62" t="s">
        <v>324</v>
      </c>
      <c r="CG62" t="s">
        <v>324</v>
      </c>
      <c r="CH62">
        <v>0</v>
      </c>
      <c r="CI62" t="s">
        <v>324</v>
      </c>
      <c r="CJ62" t="s">
        <v>324</v>
      </c>
      <c r="CK62" t="s">
        <v>324</v>
      </c>
      <c r="CL62" t="s">
        <v>324</v>
      </c>
      <c r="CM62">
        <v>0</v>
      </c>
      <c r="CN62" t="s">
        <v>324</v>
      </c>
      <c r="CO62" t="s">
        <v>324</v>
      </c>
      <c r="CP62" t="s">
        <v>324</v>
      </c>
      <c r="CQ62" t="s">
        <v>324</v>
      </c>
      <c r="CR62">
        <v>0</v>
      </c>
      <c r="CS62" t="s">
        <v>324</v>
      </c>
      <c r="CT62" t="s">
        <v>324</v>
      </c>
      <c r="CU62" t="s">
        <v>324</v>
      </c>
      <c r="CV62" t="s">
        <v>324</v>
      </c>
      <c r="CW62">
        <v>0</v>
      </c>
      <c r="CX62">
        <v>2.0659999999999998</v>
      </c>
      <c r="CY62">
        <v>0.46700000000000003</v>
      </c>
      <c r="CZ62">
        <v>0.40500000000000003</v>
      </c>
      <c r="DA62">
        <v>0</v>
      </c>
      <c r="DB62">
        <v>2.9380000000000002</v>
      </c>
      <c r="DC62">
        <v>390</v>
      </c>
      <c r="DD62">
        <v>7</v>
      </c>
      <c r="DE62">
        <v>5</v>
      </c>
      <c r="DF62">
        <v>0</v>
      </c>
      <c r="DG62">
        <v>402</v>
      </c>
      <c r="DH62">
        <v>0</v>
      </c>
      <c r="DI62">
        <v>0</v>
      </c>
      <c r="DJ62">
        <v>0</v>
      </c>
      <c r="DK62">
        <v>0</v>
      </c>
      <c r="DL62">
        <v>0</v>
      </c>
    </row>
    <row r="63" spans="1:116" x14ac:dyDescent="0.45">
      <c r="A63">
        <v>2023</v>
      </c>
      <c r="B63" t="s">
        <v>98</v>
      </c>
      <c r="C63">
        <v>2507</v>
      </c>
      <c r="D63" t="s">
        <v>641</v>
      </c>
      <c r="E63" t="s">
        <v>642</v>
      </c>
      <c r="F63" t="s">
        <v>244</v>
      </c>
      <c r="G63">
        <v>8.9</v>
      </c>
      <c r="H63">
        <v>5.7220000000000004</v>
      </c>
      <c r="I63" t="s">
        <v>324</v>
      </c>
      <c r="J63" t="s">
        <v>324</v>
      </c>
      <c r="K63">
        <v>14.622</v>
      </c>
      <c r="L63">
        <v>1525</v>
      </c>
      <c r="M63">
        <v>81</v>
      </c>
      <c r="N63" t="s">
        <v>324</v>
      </c>
      <c r="O63" t="s">
        <v>324</v>
      </c>
      <c r="P63">
        <v>1606</v>
      </c>
      <c r="Q63" t="s">
        <v>324</v>
      </c>
      <c r="R63" t="s">
        <v>324</v>
      </c>
      <c r="S63" t="s">
        <v>324</v>
      </c>
      <c r="T63" t="s">
        <v>324</v>
      </c>
      <c r="U63">
        <v>0</v>
      </c>
      <c r="V63" t="s">
        <v>324</v>
      </c>
      <c r="W63" t="s">
        <v>324</v>
      </c>
      <c r="X63" t="s">
        <v>324</v>
      </c>
      <c r="Y63" t="s">
        <v>324</v>
      </c>
      <c r="Z63">
        <v>0</v>
      </c>
      <c r="AA63" t="s">
        <v>324</v>
      </c>
      <c r="AB63" t="s">
        <v>324</v>
      </c>
      <c r="AC63" t="s">
        <v>324</v>
      </c>
      <c r="AD63" t="s">
        <v>324</v>
      </c>
      <c r="AE63">
        <v>0</v>
      </c>
      <c r="AF63" t="s">
        <v>324</v>
      </c>
      <c r="AG63" t="s">
        <v>324</v>
      </c>
      <c r="AH63" t="s">
        <v>324</v>
      </c>
      <c r="AI63" t="s">
        <v>324</v>
      </c>
      <c r="AJ63">
        <v>0</v>
      </c>
      <c r="AK63" t="s">
        <v>324</v>
      </c>
      <c r="AL63" t="s">
        <v>324</v>
      </c>
      <c r="AM63" t="s">
        <v>324</v>
      </c>
      <c r="AN63" t="s">
        <v>324</v>
      </c>
      <c r="AO63">
        <v>0</v>
      </c>
      <c r="AP63">
        <v>0.48399999999999999</v>
      </c>
      <c r="AQ63">
        <v>8.0000000000000002E-3</v>
      </c>
      <c r="AR63" t="s">
        <v>324</v>
      </c>
      <c r="AS63" t="s">
        <v>324</v>
      </c>
      <c r="AT63">
        <v>0.49199999999999999</v>
      </c>
      <c r="AU63">
        <v>70</v>
      </c>
      <c r="AV63">
        <v>1</v>
      </c>
      <c r="AW63" t="s">
        <v>324</v>
      </c>
      <c r="AX63" t="s">
        <v>324</v>
      </c>
      <c r="AY63">
        <v>71</v>
      </c>
      <c r="AZ63">
        <v>1.3029999999999999</v>
      </c>
      <c r="BA63">
        <v>2.1000000000000001E-2</v>
      </c>
      <c r="BB63" t="s">
        <v>324</v>
      </c>
      <c r="BC63" t="s">
        <v>324</v>
      </c>
      <c r="BD63">
        <v>1.3240000000000001</v>
      </c>
      <c r="BE63" t="s">
        <v>324</v>
      </c>
      <c r="BF63" t="s">
        <v>324</v>
      </c>
      <c r="BG63" t="s">
        <v>324</v>
      </c>
      <c r="BH63" t="s">
        <v>324</v>
      </c>
      <c r="BI63">
        <v>0</v>
      </c>
      <c r="BJ63" t="s">
        <v>324</v>
      </c>
      <c r="BK63" t="s">
        <v>324</v>
      </c>
      <c r="BL63" t="s">
        <v>324</v>
      </c>
      <c r="BM63" t="s">
        <v>324</v>
      </c>
      <c r="BN63">
        <v>0</v>
      </c>
      <c r="BO63" t="s">
        <v>324</v>
      </c>
      <c r="BP63" t="s">
        <v>324</v>
      </c>
      <c r="BQ63" t="s">
        <v>324</v>
      </c>
      <c r="BR63" t="s">
        <v>324</v>
      </c>
      <c r="BS63">
        <v>0</v>
      </c>
      <c r="BT63" t="s">
        <v>324</v>
      </c>
      <c r="BU63" t="s">
        <v>324</v>
      </c>
      <c r="BV63" t="s">
        <v>324</v>
      </c>
      <c r="BW63" t="s">
        <v>324</v>
      </c>
      <c r="BX63">
        <v>0</v>
      </c>
      <c r="BY63" t="s">
        <v>324</v>
      </c>
      <c r="BZ63" t="s">
        <v>324</v>
      </c>
      <c r="CA63" t="s">
        <v>324</v>
      </c>
      <c r="CB63" t="s">
        <v>324</v>
      </c>
      <c r="CC63">
        <v>0</v>
      </c>
      <c r="CD63" t="s">
        <v>324</v>
      </c>
      <c r="CE63" t="s">
        <v>324</v>
      </c>
      <c r="CF63" t="s">
        <v>324</v>
      </c>
      <c r="CG63" t="s">
        <v>324</v>
      </c>
      <c r="CH63">
        <v>0</v>
      </c>
      <c r="CI63" t="s">
        <v>324</v>
      </c>
      <c r="CJ63" t="s">
        <v>324</v>
      </c>
      <c r="CK63" t="s">
        <v>324</v>
      </c>
      <c r="CL63" t="s">
        <v>324</v>
      </c>
      <c r="CM63">
        <v>0</v>
      </c>
      <c r="CN63" t="s">
        <v>324</v>
      </c>
      <c r="CO63" t="s">
        <v>324</v>
      </c>
      <c r="CP63" t="s">
        <v>324</v>
      </c>
      <c r="CQ63" t="s">
        <v>324</v>
      </c>
      <c r="CR63">
        <v>0</v>
      </c>
      <c r="CS63" t="s">
        <v>324</v>
      </c>
      <c r="CT63" t="s">
        <v>324</v>
      </c>
      <c r="CU63" t="s">
        <v>324</v>
      </c>
      <c r="CV63" t="s">
        <v>324</v>
      </c>
      <c r="CW63">
        <v>0</v>
      </c>
      <c r="CX63">
        <v>8.9</v>
      </c>
      <c r="CY63">
        <v>5.7220000000000004</v>
      </c>
      <c r="CZ63">
        <v>0</v>
      </c>
      <c r="DA63">
        <v>0</v>
      </c>
      <c r="DB63">
        <v>14.622</v>
      </c>
      <c r="DC63">
        <v>1525</v>
      </c>
      <c r="DD63">
        <v>81</v>
      </c>
      <c r="DE63">
        <v>0</v>
      </c>
      <c r="DF63">
        <v>0</v>
      </c>
      <c r="DG63">
        <v>1606</v>
      </c>
      <c r="DH63">
        <v>0</v>
      </c>
      <c r="DI63">
        <v>0</v>
      </c>
      <c r="DJ63">
        <v>0</v>
      </c>
      <c r="DK63">
        <v>0</v>
      </c>
      <c r="DL63">
        <v>0</v>
      </c>
    </row>
    <row r="64" spans="1:116" x14ac:dyDescent="0.45">
      <c r="A64">
        <v>2023</v>
      </c>
      <c r="B64" t="s">
        <v>98</v>
      </c>
      <c r="C64">
        <v>4003</v>
      </c>
      <c r="D64" t="s">
        <v>643</v>
      </c>
      <c r="E64" t="s">
        <v>638</v>
      </c>
      <c r="F64" t="s">
        <v>244</v>
      </c>
      <c r="G64">
        <v>8.93</v>
      </c>
      <c r="H64">
        <v>1.24</v>
      </c>
      <c r="I64">
        <v>7.74</v>
      </c>
      <c r="J64" t="s">
        <v>324</v>
      </c>
      <c r="K64">
        <v>17.91</v>
      </c>
      <c r="L64">
        <v>1028</v>
      </c>
      <c r="M64">
        <v>10</v>
      </c>
      <c r="N64">
        <v>11</v>
      </c>
      <c r="O64" t="s">
        <v>324</v>
      </c>
      <c r="P64">
        <v>1049</v>
      </c>
      <c r="Q64" t="s">
        <v>324</v>
      </c>
      <c r="R64" t="s">
        <v>324</v>
      </c>
      <c r="S64" t="s">
        <v>324</v>
      </c>
      <c r="T64" t="s">
        <v>324</v>
      </c>
      <c r="U64">
        <v>0</v>
      </c>
      <c r="V64" t="s">
        <v>324</v>
      </c>
      <c r="W64" t="s">
        <v>324</v>
      </c>
      <c r="X64" t="s">
        <v>324</v>
      </c>
      <c r="Y64" t="s">
        <v>324</v>
      </c>
      <c r="Z64">
        <v>0</v>
      </c>
      <c r="AA64" t="s">
        <v>324</v>
      </c>
      <c r="AB64" t="s">
        <v>324</v>
      </c>
      <c r="AC64" t="s">
        <v>324</v>
      </c>
      <c r="AD64" t="s">
        <v>324</v>
      </c>
      <c r="AE64">
        <v>0</v>
      </c>
      <c r="AF64" t="s">
        <v>324</v>
      </c>
      <c r="AG64" t="s">
        <v>324</v>
      </c>
      <c r="AH64" t="s">
        <v>324</v>
      </c>
      <c r="AI64" t="s">
        <v>324</v>
      </c>
      <c r="AJ64">
        <v>0</v>
      </c>
      <c r="AK64" t="s">
        <v>324</v>
      </c>
      <c r="AL64" t="s">
        <v>324</v>
      </c>
      <c r="AM64" t="s">
        <v>324</v>
      </c>
      <c r="AN64" t="s">
        <v>324</v>
      </c>
      <c r="AO64">
        <v>0</v>
      </c>
      <c r="AP64" t="s">
        <v>324</v>
      </c>
      <c r="AQ64" t="s">
        <v>324</v>
      </c>
      <c r="AR64" t="s">
        <v>324</v>
      </c>
      <c r="AS64" t="s">
        <v>324</v>
      </c>
      <c r="AT64">
        <v>0</v>
      </c>
      <c r="AU64" t="s">
        <v>324</v>
      </c>
      <c r="AV64" t="s">
        <v>324</v>
      </c>
      <c r="AW64" t="s">
        <v>324</v>
      </c>
      <c r="AX64" t="s">
        <v>324</v>
      </c>
      <c r="AY64">
        <v>0</v>
      </c>
      <c r="AZ64" t="s">
        <v>324</v>
      </c>
      <c r="BA64" t="s">
        <v>324</v>
      </c>
      <c r="BB64" t="s">
        <v>324</v>
      </c>
      <c r="BC64" t="s">
        <v>324</v>
      </c>
      <c r="BD64">
        <v>0</v>
      </c>
      <c r="BE64" t="s">
        <v>324</v>
      </c>
      <c r="BF64" t="s">
        <v>324</v>
      </c>
      <c r="BG64" t="s">
        <v>324</v>
      </c>
      <c r="BH64" t="s">
        <v>324</v>
      </c>
      <c r="BI64">
        <v>0</v>
      </c>
      <c r="BJ64" t="s">
        <v>324</v>
      </c>
      <c r="BK64" t="s">
        <v>324</v>
      </c>
      <c r="BL64" t="s">
        <v>324</v>
      </c>
      <c r="BM64" t="s">
        <v>324</v>
      </c>
      <c r="BN64">
        <v>0</v>
      </c>
      <c r="BO64" t="s">
        <v>324</v>
      </c>
      <c r="BP64" t="s">
        <v>324</v>
      </c>
      <c r="BQ64" t="s">
        <v>324</v>
      </c>
      <c r="BR64" t="s">
        <v>324</v>
      </c>
      <c r="BS64">
        <v>0</v>
      </c>
      <c r="BT64" t="s">
        <v>324</v>
      </c>
      <c r="BU64" t="s">
        <v>324</v>
      </c>
      <c r="BV64" t="s">
        <v>324</v>
      </c>
      <c r="BW64" t="s">
        <v>324</v>
      </c>
      <c r="BX64">
        <v>0</v>
      </c>
      <c r="BY64" t="s">
        <v>324</v>
      </c>
      <c r="BZ64" t="s">
        <v>324</v>
      </c>
      <c r="CA64" t="s">
        <v>324</v>
      </c>
      <c r="CB64" t="s">
        <v>324</v>
      </c>
      <c r="CC64">
        <v>0</v>
      </c>
      <c r="CD64" t="s">
        <v>324</v>
      </c>
      <c r="CE64" t="s">
        <v>324</v>
      </c>
      <c r="CF64" t="s">
        <v>324</v>
      </c>
      <c r="CG64" t="s">
        <v>324</v>
      </c>
      <c r="CH64">
        <v>0</v>
      </c>
      <c r="CI64" t="s">
        <v>324</v>
      </c>
      <c r="CJ64" t="s">
        <v>324</v>
      </c>
      <c r="CK64" t="s">
        <v>324</v>
      </c>
      <c r="CL64" t="s">
        <v>324</v>
      </c>
      <c r="CM64">
        <v>0</v>
      </c>
      <c r="CN64" t="s">
        <v>324</v>
      </c>
      <c r="CO64" t="s">
        <v>324</v>
      </c>
      <c r="CP64" t="s">
        <v>324</v>
      </c>
      <c r="CQ64" t="s">
        <v>324</v>
      </c>
      <c r="CR64">
        <v>0</v>
      </c>
      <c r="CS64" t="s">
        <v>324</v>
      </c>
      <c r="CT64" t="s">
        <v>324</v>
      </c>
      <c r="CU64" t="s">
        <v>324</v>
      </c>
      <c r="CV64" t="s">
        <v>324</v>
      </c>
      <c r="CW64">
        <v>0</v>
      </c>
      <c r="CX64">
        <v>8.93</v>
      </c>
      <c r="CY64">
        <v>1.24</v>
      </c>
      <c r="CZ64">
        <v>7.74</v>
      </c>
      <c r="DA64">
        <v>0</v>
      </c>
      <c r="DB64">
        <v>17.91</v>
      </c>
      <c r="DC64">
        <v>1028</v>
      </c>
      <c r="DD64">
        <v>10</v>
      </c>
      <c r="DE64">
        <v>11</v>
      </c>
      <c r="DF64">
        <v>0</v>
      </c>
      <c r="DG64">
        <v>1049</v>
      </c>
      <c r="DH64">
        <v>0</v>
      </c>
      <c r="DI64">
        <v>0</v>
      </c>
      <c r="DJ64">
        <v>0</v>
      </c>
      <c r="DK64">
        <v>0</v>
      </c>
      <c r="DL64">
        <v>0</v>
      </c>
    </row>
    <row r="65" spans="1:116" x14ac:dyDescent="0.45">
      <c r="A65">
        <v>2023</v>
      </c>
      <c r="B65" t="s">
        <v>98</v>
      </c>
      <c r="C65">
        <v>4390</v>
      </c>
      <c r="D65" t="s">
        <v>346</v>
      </c>
      <c r="E65" t="s">
        <v>638</v>
      </c>
      <c r="F65" t="s">
        <v>244</v>
      </c>
      <c r="G65">
        <v>0.13600000000000001</v>
      </c>
      <c r="H65">
        <v>0.4</v>
      </c>
      <c r="I65">
        <v>0</v>
      </c>
      <c r="J65">
        <v>0</v>
      </c>
      <c r="K65">
        <v>0.53600000000000003</v>
      </c>
      <c r="L65">
        <v>18</v>
      </c>
      <c r="M65">
        <v>3</v>
      </c>
      <c r="N65">
        <v>0</v>
      </c>
      <c r="O65">
        <v>0</v>
      </c>
      <c r="P65">
        <v>21</v>
      </c>
      <c r="Q65" t="s">
        <v>324</v>
      </c>
      <c r="R65" t="s">
        <v>324</v>
      </c>
      <c r="S65" t="s">
        <v>324</v>
      </c>
      <c r="T65" t="s">
        <v>324</v>
      </c>
      <c r="U65">
        <v>0</v>
      </c>
      <c r="V65" t="s">
        <v>324</v>
      </c>
      <c r="W65" t="s">
        <v>324</v>
      </c>
      <c r="X65" t="s">
        <v>324</v>
      </c>
      <c r="Y65" t="s">
        <v>324</v>
      </c>
      <c r="Z65">
        <v>0</v>
      </c>
      <c r="AA65" t="s">
        <v>324</v>
      </c>
      <c r="AB65" t="s">
        <v>324</v>
      </c>
      <c r="AC65" t="s">
        <v>324</v>
      </c>
      <c r="AD65" t="s">
        <v>324</v>
      </c>
      <c r="AE65">
        <v>0</v>
      </c>
      <c r="AF65" t="s">
        <v>324</v>
      </c>
      <c r="AG65" t="s">
        <v>324</v>
      </c>
      <c r="AH65" t="s">
        <v>324</v>
      </c>
      <c r="AI65" t="s">
        <v>324</v>
      </c>
      <c r="AJ65">
        <v>0</v>
      </c>
      <c r="AK65" t="s">
        <v>324</v>
      </c>
      <c r="AL65" t="s">
        <v>324</v>
      </c>
      <c r="AM65" t="s">
        <v>324</v>
      </c>
      <c r="AN65" t="s">
        <v>324</v>
      </c>
      <c r="AO65">
        <v>0</v>
      </c>
      <c r="AP65" t="s">
        <v>324</v>
      </c>
      <c r="AQ65" t="s">
        <v>324</v>
      </c>
      <c r="AR65" t="s">
        <v>324</v>
      </c>
      <c r="AS65" t="s">
        <v>324</v>
      </c>
      <c r="AT65">
        <v>0</v>
      </c>
      <c r="AU65" t="s">
        <v>324</v>
      </c>
      <c r="AV65" t="s">
        <v>324</v>
      </c>
      <c r="AW65" t="s">
        <v>324</v>
      </c>
      <c r="AX65" t="s">
        <v>324</v>
      </c>
      <c r="AY65">
        <v>0</v>
      </c>
      <c r="AZ65" t="s">
        <v>324</v>
      </c>
      <c r="BA65" t="s">
        <v>324</v>
      </c>
      <c r="BB65" t="s">
        <v>324</v>
      </c>
      <c r="BC65" t="s">
        <v>324</v>
      </c>
      <c r="BD65">
        <v>0</v>
      </c>
      <c r="BE65" t="s">
        <v>324</v>
      </c>
      <c r="BF65" t="s">
        <v>324</v>
      </c>
      <c r="BG65" t="s">
        <v>324</v>
      </c>
      <c r="BH65" t="s">
        <v>324</v>
      </c>
      <c r="BI65">
        <v>0</v>
      </c>
      <c r="BJ65" t="s">
        <v>324</v>
      </c>
      <c r="BK65" t="s">
        <v>324</v>
      </c>
      <c r="BL65" t="s">
        <v>324</v>
      </c>
      <c r="BM65" t="s">
        <v>324</v>
      </c>
      <c r="BN65">
        <v>0</v>
      </c>
      <c r="BO65" t="s">
        <v>324</v>
      </c>
      <c r="BP65" t="s">
        <v>324</v>
      </c>
      <c r="BQ65" t="s">
        <v>324</v>
      </c>
      <c r="BR65" t="s">
        <v>324</v>
      </c>
      <c r="BS65">
        <v>0</v>
      </c>
      <c r="BT65" t="s">
        <v>324</v>
      </c>
      <c r="BU65" t="s">
        <v>324</v>
      </c>
      <c r="BV65" t="s">
        <v>324</v>
      </c>
      <c r="BW65" t="s">
        <v>324</v>
      </c>
      <c r="BX65">
        <v>0</v>
      </c>
      <c r="BY65" t="s">
        <v>324</v>
      </c>
      <c r="BZ65" t="s">
        <v>324</v>
      </c>
      <c r="CA65" t="s">
        <v>324</v>
      </c>
      <c r="CB65" t="s">
        <v>324</v>
      </c>
      <c r="CC65">
        <v>0</v>
      </c>
      <c r="CD65" t="s">
        <v>324</v>
      </c>
      <c r="CE65" t="s">
        <v>324</v>
      </c>
      <c r="CF65" t="s">
        <v>324</v>
      </c>
      <c r="CG65" t="s">
        <v>324</v>
      </c>
      <c r="CH65">
        <v>0</v>
      </c>
      <c r="CI65" t="s">
        <v>324</v>
      </c>
      <c r="CJ65" t="s">
        <v>324</v>
      </c>
      <c r="CK65" t="s">
        <v>324</v>
      </c>
      <c r="CL65" t="s">
        <v>324</v>
      </c>
      <c r="CM65">
        <v>0</v>
      </c>
      <c r="CN65" t="s">
        <v>324</v>
      </c>
      <c r="CO65" t="s">
        <v>324</v>
      </c>
      <c r="CP65" t="s">
        <v>324</v>
      </c>
      <c r="CQ65" t="s">
        <v>324</v>
      </c>
      <c r="CR65">
        <v>0</v>
      </c>
      <c r="CS65" t="s">
        <v>324</v>
      </c>
      <c r="CT65" t="s">
        <v>324</v>
      </c>
      <c r="CU65" t="s">
        <v>324</v>
      </c>
      <c r="CV65" t="s">
        <v>324</v>
      </c>
      <c r="CW65">
        <v>0</v>
      </c>
      <c r="CX65">
        <v>0.13600000000000001</v>
      </c>
      <c r="CY65">
        <v>0.4</v>
      </c>
      <c r="CZ65">
        <v>0</v>
      </c>
      <c r="DA65">
        <v>0</v>
      </c>
      <c r="DB65">
        <v>0.53600000000000003</v>
      </c>
      <c r="DC65">
        <v>18</v>
      </c>
      <c r="DD65">
        <v>3</v>
      </c>
      <c r="DE65">
        <v>0</v>
      </c>
      <c r="DF65">
        <v>0</v>
      </c>
      <c r="DG65">
        <v>21</v>
      </c>
      <c r="DH65">
        <v>0</v>
      </c>
      <c r="DI65">
        <v>0</v>
      </c>
      <c r="DJ65">
        <v>0</v>
      </c>
      <c r="DK65">
        <v>0</v>
      </c>
      <c r="DL65">
        <v>0</v>
      </c>
    </row>
    <row r="66" spans="1:116" x14ac:dyDescent="0.45">
      <c r="A66">
        <v>2023</v>
      </c>
      <c r="B66" t="s">
        <v>98</v>
      </c>
      <c r="C66">
        <v>7294</v>
      </c>
      <c r="D66" t="s">
        <v>644</v>
      </c>
      <c r="E66" t="s">
        <v>642</v>
      </c>
      <c r="F66" t="s">
        <v>244</v>
      </c>
      <c r="G66">
        <v>16.652999999999999</v>
      </c>
      <c r="H66">
        <v>10.988</v>
      </c>
      <c r="I66" t="s">
        <v>324</v>
      </c>
      <c r="J66" t="s">
        <v>324</v>
      </c>
      <c r="K66">
        <v>27.640999999999998</v>
      </c>
      <c r="L66">
        <v>2727</v>
      </c>
      <c r="M66">
        <v>121</v>
      </c>
      <c r="N66" t="s">
        <v>324</v>
      </c>
      <c r="O66" t="s">
        <v>324</v>
      </c>
      <c r="P66">
        <v>2848</v>
      </c>
      <c r="Q66">
        <v>455.56799999999998</v>
      </c>
      <c r="R66" t="s">
        <v>324</v>
      </c>
      <c r="S66" t="s">
        <v>324</v>
      </c>
      <c r="T66" t="s">
        <v>324</v>
      </c>
      <c r="U66">
        <v>455.56799999999998</v>
      </c>
      <c r="V66" t="s">
        <v>324</v>
      </c>
      <c r="W66" t="s">
        <v>324</v>
      </c>
      <c r="X66" t="s">
        <v>324</v>
      </c>
      <c r="Y66" t="s">
        <v>324</v>
      </c>
      <c r="Z66">
        <v>0</v>
      </c>
      <c r="AA66" t="s">
        <v>324</v>
      </c>
      <c r="AB66" t="s">
        <v>324</v>
      </c>
      <c r="AC66" t="s">
        <v>324</v>
      </c>
      <c r="AD66" t="s">
        <v>324</v>
      </c>
      <c r="AE66">
        <v>0</v>
      </c>
      <c r="AF66" t="s">
        <v>324</v>
      </c>
      <c r="AG66" t="s">
        <v>324</v>
      </c>
      <c r="AH66" t="s">
        <v>324</v>
      </c>
      <c r="AI66" t="s">
        <v>324</v>
      </c>
      <c r="AJ66">
        <v>0</v>
      </c>
      <c r="AK66" t="s">
        <v>324</v>
      </c>
      <c r="AL66" t="s">
        <v>324</v>
      </c>
      <c r="AM66" t="s">
        <v>324</v>
      </c>
      <c r="AN66" t="s">
        <v>324</v>
      </c>
      <c r="AO66">
        <v>0</v>
      </c>
      <c r="AP66">
        <v>1.119</v>
      </c>
      <c r="AQ66">
        <v>0.01</v>
      </c>
      <c r="AR66" t="s">
        <v>324</v>
      </c>
      <c r="AS66" t="s">
        <v>324</v>
      </c>
      <c r="AT66">
        <v>1.129</v>
      </c>
      <c r="AU66">
        <v>224</v>
      </c>
      <c r="AV66">
        <v>2</v>
      </c>
      <c r="AW66" t="s">
        <v>324</v>
      </c>
      <c r="AX66" t="s">
        <v>324</v>
      </c>
      <c r="AY66">
        <v>226</v>
      </c>
      <c r="AZ66">
        <v>2.8839999999999999</v>
      </c>
      <c r="BA66">
        <v>2.5999999999999999E-2</v>
      </c>
      <c r="BB66" t="s">
        <v>324</v>
      </c>
      <c r="BC66" t="s">
        <v>324</v>
      </c>
      <c r="BD66">
        <v>2.91</v>
      </c>
      <c r="BE66" t="s">
        <v>324</v>
      </c>
      <c r="BF66" t="s">
        <v>324</v>
      </c>
      <c r="BG66" t="s">
        <v>324</v>
      </c>
      <c r="BH66" t="s">
        <v>324</v>
      </c>
      <c r="BI66">
        <v>0</v>
      </c>
      <c r="BJ66" t="s">
        <v>324</v>
      </c>
      <c r="BK66" t="s">
        <v>324</v>
      </c>
      <c r="BL66" t="s">
        <v>324</v>
      </c>
      <c r="BM66" t="s">
        <v>324</v>
      </c>
      <c r="BN66">
        <v>0</v>
      </c>
      <c r="BO66" t="s">
        <v>324</v>
      </c>
      <c r="BP66" t="s">
        <v>324</v>
      </c>
      <c r="BQ66" t="s">
        <v>324</v>
      </c>
      <c r="BR66" t="s">
        <v>324</v>
      </c>
      <c r="BS66">
        <v>0</v>
      </c>
      <c r="BT66" t="s">
        <v>324</v>
      </c>
      <c r="BU66" t="s">
        <v>324</v>
      </c>
      <c r="BV66" t="s">
        <v>324</v>
      </c>
      <c r="BW66" t="s">
        <v>324</v>
      </c>
      <c r="BX66">
        <v>0</v>
      </c>
      <c r="BY66" t="s">
        <v>324</v>
      </c>
      <c r="BZ66" t="s">
        <v>324</v>
      </c>
      <c r="CA66" t="s">
        <v>324</v>
      </c>
      <c r="CB66" t="s">
        <v>324</v>
      </c>
      <c r="CC66">
        <v>0</v>
      </c>
      <c r="CD66" t="s">
        <v>324</v>
      </c>
      <c r="CE66" t="s">
        <v>324</v>
      </c>
      <c r="CF66" t="s">
        <v>324</v>
      </c>
      <c r="CG66" t="s">
        <v>324</v>
      </c>
      <c r="CH66">
        <v>0</v>
      </c>
      <c r="CI66" t="s">
        <v>324</v>
      </c>
      <c r="CJ66" t="s">
        <v>324</v>
      </c>
      <c r="CK66" t="s">
        <v>324</v>
      </c>
      <c r="CL66" t="s">
        <v>324</v>
      </c>
      <c r="CM66">
        <v>0</v>
      </c>
      <c r="CN66" t="s">
        <v>324</v>
      </c>
      <c r="CO66" t="s">
        <v>324</v>
      </c>
      <c r="CP66" t="s">
        <v>324</v>
      </c>
      <c r="CQ66" t="s">
        <v>324</v>
      </c>
      <c r="CR66">
        <v>0</v>
      </c>
      <c r="CS66" t="s">
        <v>324</v>
      </c>
      <c r="CT66" t="s">
        <v>324</v>
      </c>
      <c r="CU66" t="s">
        <v>324</v>
      </c>
      <c r="CV66" t="s">
        <v>324</v>
      </c>
      <c r="CW66">
        <v>0</v>
      </c>
      <c r="CX66">
        <v>16.652999999999999</v>
      </c>
      <c r="CY66">
        <v>10.988</v>
      </c>
      <c r="CZ66">
        <v>0</v>
      </c>
      <c r="DA66">
        <v>0</v>
      </c>
      <c r="DB66">
        <v>27.640999999999998</v>
      </c>
      <c r="DC66">
        <v>2727</v>
      </c>
      <c r="DD66">
        <v>121</v>
      </c>
      <c r="DE66">
        <v>0</v>
      </c>
      <c r="DF66">
        <v>0</v>
      </c>
      <c r="DG66">
        <v>2848</v>
      </c>
      <c r="DH66">
        <v>455.56799999999998</v>
      </c>
      <c r="DI66">
        <v>0</v>
      </c>
      <c r="DJ66">
        <v>0</v>
      </c>
      <c r="DK66">
        <v>0</v>
      </c>
      <c r="DL66">
        <v>455.56799999999998</v>
      </c>
    </row>
    <row r="67" spans="1:116" x14ac:dyDescent="0.45">
      <c r="A67">
        <v>2023</v>
      </c>
      <c r="B67" t="s">
        <v>98</v>
      </c>
      <c r="C67">
        <v>9216</v>
      </c>
      <c r="D67" t="s">
        <v>347</v>
      </c>
      <c r="E67" t="s">
        <v>645</v>
      </c>
      <c r="F67" t="s">
        <v>244</v>
      </c>
      <c r="G67">
        <v>67.361000000000004</v>
      </c>
      <c r="H67">
        <v>57.143000000000001</v>
      </c>
      <c r="I67" t="s">
        <v>324</v>
      </c>
      <c r="J67" t="s">
        <v>324</v>
      </c>
      <c r="K67">
        <v>124.504</v>
      </c>
      <c r="L67">
        <v>8753</v>
      </c>
      <c r="M67">
        <v>258</v>
      </c>
      <c r="N67" t="s">
        <v>324</v>
      </c>
      <c r="O67" t="s">
        <v>324</v>
      </c>
      <c r="P67">
        <v>9011</v>
      </c>
      <c r="Q67" t="s">
        <v>324</v>
      </c>
      <c r="R67" t="s">
        <v>324</v>
      </c>
      <c r="S67" t="s">
        <v>324</v>
      </c>
      <c r="T67" t="s">
        <v>324</v>
      </c>
      <c r="U67">
        <v>0</v>
      </c>
      <c r="V67" t="s">
        <v>324</v>
      </c>
      <c r="W67" t="s">
        <v>324</v>
      </c>
      <c r="X67" t="s">
        <v>324</v>
      </c>
      <c r="Y67" t="s">
        <v>324</v>
      </c>
      <c r="Z67">
        <v>0</v>
      </c>
      <c r="AA67" t="s">
        <v>324</v>
      </c>
      <c r="AB67" t="s">
        <v>324</v>
      </c>
      <c r="AC67" t="s">
        <v>324</v>
      </c>
      <c r="AD67" t="s">
        <v>324</v>
      </c>
      <c r="AE67">
        <v>0</v>
      </c>
      <c r="AF67">
        <v>3.5289999999999999</v>
      </c>
      <c r="AG67">
        <v>0.309</v>
      </c>
      <c r="AH67" t="s">
        <v>324</v>
      </c>
      <c r="AI67" t="s">
        <v>324</v>
      </c>
      <c r="AJ67">
        <v>3.8380000000000001</v>
      </c>
      <c r="AK67">
        <v>1148</v>
      </c>
      <c r="AL67">
        <v>101</v>
      </c>
      <c r="AM67" t="s">
        <v>324</v>
      </c>
      <c r="AN67" t="s">
        <v>324</v>
      </c>
      <c r="AO67">
        <v>1249</v>
      </c>
      <c r="AP67" t="s">
        <v>324</v>
      </c>
      <c r="AQ67" t="s">
        <v>324</v>
      </c>
      <c r="AR67" t="s">
        <v>324</v>
      </c>
      <c r="AS67" t="s">
        <v>324</v>
      </c>
      <c r="AT67">
        <v>0</v>
      </c>
      <c r="AU67" t="s">
        <v>324</v>
      </c>
      <c r="AV67" t="s">
        <v>324</v>
      </c>
      <c r="AW67" t="s">
        <v>324</v>
      </c>
      <c r="AX67" t="s">
        <v>324</v>
      </c>
      <c r="AY67">
        <v>0</v>
      </c>
      <c r="AZ67" t="s">
        <v>324</v>
      </c>
      <c r="BA67" t="s">
        <v>324</v>
      </c>
      <c r="BB67" t="s">
        <v>324</v>
      </c>
      <c r="BC67" t="s">
        <v>324</v>
      </c>
      <c r="BD67">
        <v>0</v>
      </c>
      <c r="BE67" t="s">
        <v>324</v>
      </c>
      <c r="BF67" t="s">
        <v>324</v>
      </c>
      <c r="BG67" t="s">
        <v>324</v>
      </c>
      <c r="BH67" t="s">
        <v>324</v>
      </c>
      <c r="BI67">
        <v>0</v>
      </c>
      <c r="BJ67" t="s">
        <v>324</v>
      </c>
      <c r="BK67" t="s">
        <v>324</v>
      </c>
      <c r="BL67" t="s">
        <v>324</v>
      </c>
      <c r="BM67" t="s">
        <v>324</v>
      </c>
      <c r="BN67">
        <v>0</v>
      </c>
      <c r="BO67" t="s">
        <v>324</v>
      </c>
      <c r="BP67" t="s">
        <v>324</v>
      </c>
      <c r="BQ67" t="s">
        <v>324</v>
      </c>
      <c r="BR67" t="s">
        <v>324</v>
      </c>
      <c r="BS67">
        <v>0</v>
      </c>
      <c r="BT67">
        <v>2E-3</v>
      </c>
      <c r="BU67" t="s">
        <v>324</v>
      </c>
      <c r="BV67" t="s">
        <v>324</v>
      </c>
      <c r="BW67" t="s">
        <v>324</v>
      </c>
      <c r="BX67">
        <v>2E-3</v>
      </c>
      <c r="BY67">
        <v>1</v>
      </c>
      <c r="BZ67" t="s">
        <v>324</v>
      </c>
      <c r="CA67" t="s">
        <v>324</v>
      </c>
      <c r="CB67" t="s">
        <v>324</v>
      </c>
      <c r="CC67">
        <v>1</v>
      </c>
      <c r="CD67" t="s">
        <v>324</v>
      </c>
      <c r="CE67" t="s">
        <v>324</v>
      </c>
      <c r="CF67" t="s">
        <v>324</v>
      </c>
      <c r="CG67" t="s">
        <v>324</v>
      </c>
      <c r="CH67">
        <v>0</v>
      </c>
      <c r="CI67" t="s">
        <v>324</v>
      </c>
      <c r="CJ67">
        <v>2.15</v>
      </c>
      <c r="CK67" t="s">
        <v>324</v>
      </c>
      <c r="CL67" t="s">
        <v>324</v>
      </c>
      <c r="CM67">
        <v>2.15</v>
      </c>
      <c r="CN67" t="s">
        <v>324</v>
      </c>
      <c r="CO67">
        <v>8</v>
      </c>
      <c r="CP67" t="s">
        <v>324</v>
      </c>
      <c r="CQ67" t="s">
        <v>324</v>
      </c>
      <c r="CR67">
        <v>8</v>
      </c>
      <c r="CS67" t="s">
        <v>324</v>
      </c>
      <c r="CT67" t="s">
        <v>324</v>
      </c>
      <c r="CU67" t="s">
        <v>324</v>
      </c>
      <c r="CV67" t="s">
        <v>324</v>
      </c>
      <c r="CW67">
        <v>0</v>
      </c>
      <c r="CX67">
        <v>70.891999999999996</v>
      </c>
      <c r="CY67">
        <v>59.601999999999997</v>
      </c>
      <c r="CZ67">
        <v>0</v>
      </c>
      <c r="DA67">
        <v>0</v>
      </c>
      <c r="DB67">
        <v>130.494</v>
      </c>
      <c r="DC67">
        <v>9902</v>
      </c>
      <c r="DD67">
        <v>367</v>
      </c>
      <c r="DE67">
        <v>0</v>
      </c>
      <c r="DF67">
        <v>0</v>
      </c>
      <c r="DG67">
        <v>10269</v>
      </c>
      <c r="DH67">
        <v>0</v>
      </c>
      <c r="DI67">
        <v>0</v>
      </c>
      <c r="DJ67">
        <v>0</v>
      </c>
      <c r="DK67">
        <v>0</v>
      </c>
      <c r="DL67">
        <v>0</v>
      </c>
    </row>
    <row r="68" spans="1:116" x14ac:dyDescent="0.45">
      <c r="A68">
        <v>2023</v>
      </c>
      <c r="B68" t="s">
        <v>98</v>
      </c>
      <c r="C68">
        <v>11124</v>
      </c>
      <c r="D68" t="s">
        <v>646</v>
      </c>
      <c r="E68" t="s">
        <v>638</v>
      </c>
      <c r="F68" t="s">
        <v>244</v>
      </c>
      <c r="G68">
        <v>3.2570000000000001</v>
      </c>
      <c r="H68">
        <v>3.61</v>
      </c>
      <c r="I68" t="s">
        <v>324</v>
      </c>
      <c r="J68" t="s">
        <v>324</v>
      </c>
      <c r="K68">
        <v>6.867</v>
      </c>
      <c r="L68">
        <v>645</v>
      </c>
      <c r="M68">
        <v>61</v>
      </c>
      <c r="N68" t="s">
        <v>324</v>
      </c>
      <c r="O68" t="s">
        <v>324</v>
      </c>
      <c r="P68">
        <v>706</v>
      </c>
      <c r="Q68" t="s">
        <v>324</v>
      </c>
      <c r="R68" t="s">
        <v>324</v>
      </c>
      <c r="S68" t="s">
        <v>324</v>
      </c>
      <c r="T68" t="s">
        <v>324</v>
      </c>
      <c r="U68">
        <v>0</v>
      </c>
      <c r="V68" t="s">
        <v>324</v>
      </c>
      <c r="W68" t="s">
        <v>324</v>
      </c>
      <c r="X68" t="s">
        <v>324</v>
      </c>
      <c r="Y68" t="s">
        <v>324</v>
      </c>
      <c r="Z68">
        <v>0</v>
      </c>
      <c r="AA68" t="s">
        <v>324</v>
      </c>
      <c r="AB68" t="s">
        <v>324</v>
      </c>
      <c r="AC68" t="s">
        <v>324</v>
      </c>
      <c r="AD68" t="s">
        <v>324</v>
      </c>
      <c r="AE68">
        <v>0</v>
      </c>
      <c r="AF68" t="s">
        <v>324</v>
      </c>
      <c r="AG68" t="s">
        <v>324</v>
      </c>
      <c r="AH68" t="s">
        <v>324</v>
      </c>
      <c r="AI68" t="s">
        <v>324</v>
      </c>
      <c r="AJ68">
        <v>0</v>
      </c>
      <c r="AK68" t="s">
        <v>324</v>
      </c>
      <c r="AL68" t="s">
        <v>324</v>
      </c>
      <c r="AM68" t="s">
        <v>324</v>
      </c>
      <c r="AN68" t="s">
        <v>324</v>
      </c>
      <c r="AO68">
        <v>0</v>
      </c>
      <c r="AP68" t="s">
        <v>324</v>
      </c>
      <c r="AQ68" t="s">
        <v>324</v>
      </c>
      <c r="AR68" t="s">
        <v>324</v>
      </c>
      <c r="AS68" t="s">
        <v>324</v>
      </c>
      <c r="AT68">
        <v>0</v>
      </c>
      <c r="AU68" t="s">
        <v>324</v>
      </c>
      <c r="AV68" t="s">
        <v>324</v>
      </c>
      <c r="AW68" t="s">
        <v>324</v>
      </c>
      <c r="AX68" t="s">
        <v>324</v>
      </c>
      <c r="AY68">
        <v>0</v>
      </c>
      <c r="AZ68" t="s">
        <v>324</v>
      </c>
      <c r="BA68" t="s">
        <v>324</v>
      </c>
      <c r="BB68" t="s">
        <v>324</v>
      </c>
      <c r="BC68" t="s">
        <v>324</v>
      </c>
      <c r="BD68">
        <v>0</v>
      </c>
      <c r="BE68" t="s">
        <v>324</v>
      </c>
      <c r="BF68" t="s">
        <v>324</v>
      </c>
      <c r="BG68" t="s">
        <v>324</v>
      </c>
      <c r="BH68" t="s">
        <v>324</v>
      </c>
      <c r="BI68">
        <v>0</v>
      </c>
      <c r="BJ68" t="s">
        <v>324</v>
      </c>
      <c r="BK68" t="s">
        <v>324</v>
      </c>
      <c r="BL68" t="s">
        <v>324</v>
      </c>
      <c r="BM68" t="s">
        <v>324</v>
      </c>
      <c r="BN68">
        <v>0</v>
      </c>
      <c r="BO68" t="s">
        <v>324</v>
      </c>
      <c r="BP68" t="s">
        <v>324</v>
      </c>
      <c r="BQ68" t="s">
        <v>324</v>
      </c>
      <c r="BR68" t="s">
        <v>324</v>
      </c>
      <c r="BS68">
        <v>0</v>
      </c>
      <c r="BT68" t="s">
        <v>324</v>
      </c>
      <c r="BU68" t="s">
        <v>324</v>
      </c>
      <c r="BV68" t="s">
        <v>324</v>
      </c>
      <c r="BW68" t="s">
        <v>324</v>
      </c>
      <c r="BX68">
        <v>0</v>
      </c>
      <c r="BY68" t="s">
        <v>324</v>
      </c>
      <c r="BZ68" t="s">
        <v>324</v>
      </c>
      <c r="CA68" t="s">
        <v>324</v>
      </c>
      <c r="CB68" t="s">
        <v>324</v>
      </c>
      <c r="CC68">
        <v>0</v>
      </c>
      <c r="CD68" t="s">
        <v>324</v>
      </c>
      <c r="CE68" t="s">
        <v>324</v>
      </c>
      <c r="CF68" t="s">
        <v>324</v>
      </c>
      <c r="CG68" t="s">
        <v>324</v>
      </c>
      <c r="CH68">
        <v>0</v>
      </c>
      <c r="CI68" t="s">
        <v>324</v>
      </c>
      <c r="CJ68" t="s">
        <v>324</v>
      </c>
      <c r="CK68" t="s">
        <v>324</v>
      </c>
      <c r="CL68" t="s">
        <v>324</v>
      </c>
      <c r="CM68">
        <v>0</v>
      </c>
      <c r="CN68" t="s">
        <v>324</v>
      </c>
      <c r="CO68" t="s">
        <v>324</v>
      </c>
      <c r="CP68" t="s">
        <v>324</v>
      </c>
      <c r="CQ68" t="s">
        <v>324</v>
      </c>
      <c r="CR68">
        <v>0</v>
      </c>
      <c r="CS68" t="s">
        <v>324</v>
      </c>
      <c r="CT68" t="s">
        <v>324</v>
      </c>
      <c r="CU68" t="s">
        <v>324</v>
      </c>
      <c r="CV68" t="s">
        <v>324</v>
      </c>
      <c r="CW68">
        <v>0</v>
      </c>
      <c r="CX68">
        <v>3.2570000000000001</v>
      </c>
      <c r="CY68">
        <v>3.61</v>
      </c>
      <c r="CZ68">
        <v>0</v>
      </c>
      <c r="DA68">
        <v>0</v>
      </c>
      <c r="DB68">
        <v>6.867</v>
      </c>
      <c r="DC68">
        <v>645</v>
      </c>
      <c r="DD68">
        <v>61</v>
      </c>
      <c r="DE68">
        <v>0</v>
      </c>
      <c r="DF68">
        <v>0</v>
      </c>
      <c r="DG68">
        <v>706</v>
      </c>
      <c r="DH68">
        <v>0</v>
      </c>
      <c r="DI68">
        <v>0</v>
      </c>
      <c r="DJ68">
        <v>0</v>
      </c>
      <c r="DK68">
        <v>0</v>
      </c>
      <c r="DL68">
        <v>0</v>
      </c>
    </row>
    <row r="69" spans="1:116" x14ac:dyDescent="0.45">
      <c r="A69">
        <v>2023</v>
      </c>
      <c r="B69" t="s">
        <v>98</v>
      </c>
      <c r="C69">
        <v>11208</v>
      </c>
      <c r="D69" t="s">
        <v>348</v>
      </c>
      <c r="E69" t="s">
        <v>642</v>
      </c>
      <c r="F69" t="s">
        <v>244</v>
      </c>
      <c r="G69">
        <v>481.697</v>
      </c>
      <c r="H69">
        <v>130.96100000000001</v>
      </c>
      <c r="I69" t="s">
        <v>324</v>
      </c>
      <c r="J69" t="s">
        <v>324</v>
      </c>
      <c r="K69">
        <v>612.65800000000002</v>
      </c>
      <c r="L69">
        <v>79254</v>
      </c>
      <c r="M69">
        <v>1665</v>
      </c>
      <c r="N69" t="s">
        <v>324</v>
      </c>
      <c r="O69" t="s">
        <v>324</v>
      </c>
      <c r="P69">
        <v>80919</v>
      </c>
      <c r="Q69">
        <v>298078.46999999997</v>
      </c>
      <c r="R69">
        <v>37891</v>
      </c>
      <c r="S69" t="s">
        <v>324</v>
      </c>
      <c r="T69" t="s">
        <v>324</v>
      </c>
      <c r="U69">
        <v>335969.47</v>
      </c>
      <c r="V69" t="s">
        <v>324</v>
      </c>
      <c r="W69" t="s">
        <v>324</v>
      </c>
      <c r="X69" t="s">
        <v>324</v>
      </c>
      <c r="Y69" t="s">
        <v>324</v>
      </c>
      <c r="Z69">
        <v>0</v>
      </c>
      <c r="AA69" t="s">
        <v>324</v>
      </c>
      <c r="AB69" t="s">
        <v>324</v>
      </c>
      <c r="AC69" t="s">
        <v>324</v>
      </c>
      <c r="AD69" t="s">
        <v>324</v>
      </c>
      <c r="AE69">
        <v>0</v>
      </c>
      <c r="AF69" t="s">
        <v>324</v>
      </c>
      <c r="AG69" t="s">
        <v>324</v>
      </c>
      <c r="AH69" t="s">
        <v>324</v>
      </c>
      <c r="AI69" t="s">
        <v>324</v>
      </c>
      <c r="AJ69">
        <v>0</v>
      </c>
      <c r="AK69" t="s">
        <v>324</v>
      </c>
      <c r="AL69" t="s">
        <v>324</v>
      </c>
      <c r="AM69" t="s">
        <v>324</v>
      </c>
      <c r="AN69" t="s">
        <v>324</v>
      </c>
      <c r="AO69">
        <v>0</v>
      </c>
      <c r="AP69">
        <v>30.01</v>
      </c>
      <c r="AQ69">
        <v>2.0299999999999998</v>
      </c>
      <c r="AR69" t="s">
        <v>324</v>
      </c>
      <c r="AS69" t="s">
        <v>324</v>
      </c>
      <c r="AT69">
        <v>32.04</v>
      </c>
      <c r="AU69">
        <v>3919</v>
      </c>
      <c r="AV69">
        <v>3</v>
      </c>
      <c r="AW69" t="s">
        <v>324</v>
      </c>
      <c r="AX69" t="s">
        <v>324</v>
      </c>
      <c r="AY69">
        <v>3922</v>
      </c>
      <c r="AZ69" t="s">
        <v>324</v>
      </c>
      <c r="BA69" t="s">
        <v>324</v>
      </c>
      <c r="BB69" t="s">
        <v>324</v>
      </c>
      <c r="BC69" t="s">
        <v>324</v>
      </c>
      <c r="BD69">
        <v>0</v>
      </c>
      <c r="BE69">
        <v>1.64</v>
      </c>
      <c r="BF69">
        <v>1.1399999999999999</v>
      </c>
      <c r="BG69" t="s">
        <v>324</v>
      </c>
      <c r="BH69" t="s">
        <v>324</v>
      </c>
      <c r="BI69">
        <v>2.78</v>
      </c>
      <c r="BJ69">
        <v>226</v>
      </c>
      <c r="BK69">
        <v>5</v>
      </c>
      <c r="BL69" t="s">
        <v>324</v>
      </c>
      <c r="BM69" t="s">
        <v>324</v>
      </c>
      <c r="BN69">
        <v>231</v>
      </c>
      <c r="BO69" t="s">
        <v>324</v>
      </c>
      <c r="BP69" t="s">
        <v>324</v>
      </c>
      <c r="BQ69" t="s">
        <v>324</v>
      </c>
      <c r="BR69" t="s">
        <v>324</v>
      </c>
      <c r="BS69">
        <v>0</v>
      </c>
      <c r="BT69" t="s">
        <v>324</v>
      </c>
      <c r="BU69" t="s">
        <v>324</v>
      </c>
      <c r="BV69" t="s">
        <v>324</v>
      </c>
      <c r="BW69" t="s">
        <v>324</v>
      </c>
      <c r="BX69">
        <v>0</v>
      </c>
      <c r="BY69" t="s">
        <v>324</v>
      </c>
      <c r="BZ69" t="s">
        <v>324</v>
      </c>
      <c r="CA69" t="s">
        <v>324</v>
      </c>
      <c r="CB69" t="s">
        <v>324</v>
      </c>
      <c r="CC69">
        <v>0</v>
      </c>
      <c r="CD69" t="s">
        <v>324</v>
      </c>
      <c r="CE69" t="s">
        <v>324</v>
      </c>
      <c r="CF69" t="s">
        <v>324</v>
      </c>
      <c r="CG69" t="s">
        <v>324</v>
      </c>
      <c r="CH69">
        <v>0</v>
      </c>
      <c r="CI69" t="s">
        <v>324</v>
      </c>
      <c r="CJ69" t="s">
        <v>324</v>
      </c>
      <c r="CK69" t="s">
        <v>324</v>
      </c>
      <c r="CL69" t="s">
        <v>324</v>
      </c>
      <c r="CM69">
        <v>0</v>
      </c>
      <c r="CN69" t="s">
        <v>324</v>
      </c>
      <c r="CO69" t="s">
        <v>324</v>
      </c>
      <c r="CP69" t="s">
        <v>324</v>
      </c>
      <c r="CQ69" t="s">
        <v>324</v>
      </c>
      <c r="CR69">
        <v>0</v>
      </c>
      <c r="CS69" t="s">
        <v>324</v>
      </c>
      <c r="CT69" t="s">
        <v>324</v>
      </c>
      <c r="CU69" t="s">
        <v>324</v>
      </c>
      <c r="CV69" t="s">
        <v>324</v>
      </c>
      <c r="CW69">
        <v>0</v>
      </c>
      <c r="CX69">
        <v>481.697</v>
      </c>
      <c r="CY69">
        <v>130.96100000000001</v>
      </c>
      <c r="CZ69">
        <v>0</v>
      </c>
      <c r="DA69">
        <v>0</v>
      </c>
      <c r="DB69">
        <v>612.65800000000002</v>
      </c>
      <c r="DC69">
        <v>79254</v>
      </c>
      <c r="DD69">
        <v>1665</v>
      </c>
      <c r="DE69">
        <v>0</v>
      </c>
      <c r="DF69">
        <v>0</v>
      </c>
      <c r="DG69">
        <v>80919</v>
      </c>
      <c r="DH69">
        <v>298078.46999999997</v>
      </c>
      <c r="DI69">
        <v>37891</v>
      </c>
      <c r="DJ69">
        <v>0</v>
      </c>
      <c r="DK69">
        <v>0</v>
      </c>
      <c r="DL69">
        <v>335969.47</v>
      </c>
    </row>
    <row r="70" spans="1:116" x14ac:dyDescent="0.45">
      <c r="A70">
        <v>2023</v>
      </c>
      <c r="B70" t="s">
        <v>98</v>
      </c>
      <c r="C70">
        <v>12312</v>
      </c>
      <c r="D70" t="s">
        <v>647</v>
      </c>
      <c r="E70" t="s">
        <v>638</v>
      </c>
      <c r="F70" t="s">
        <v>244</v>
      </c>
      <c r="G70">
        <v>11.858000000000001</v>
      </c>
      <c r="H70">
        <v>8.92</v>
      </c>
      <c r="I70">
        <v>0.114</v>
      </c>
      <c r="J70" t="s">
        <v>324</v>
      </c>
      <c r="K70">
        <v>20.891999999999999</v>
      </c>
      <c r="L70">
        <v>2958</v>
      </c>
      <c r="M70">
        <v>57</v>
      </c>
      <c r="N70">
        <v>2</v>
      </c>
      <c r="O70" t="s">
        <v>324</v>
      </c>
      <c r="P70">
        <v>3017</v>
      </c>
      <c r="Q70" t="s">
        <v>324</v>
      </c>
      <c r="R70" t="s">
        <v>324</v>
      </c>
      <c r="S70" t="s">
        <v>324</v>
      </c>
      <c r="T70" t="s">
        <v>324</v>
      </c>
      <c r="U70">
        <v>0</v>
      </c>
      <c r="V70" t="s">
        <v>324</v>
      </c>
      <c r="W70" t="s">
        <v>324</v>
      </c>
      <c r="X70" t="s">
        <v>324</v>
      </c>
      <c r="Y70" t="s">
        <v>324</v>
      </c>
      <c r="Z70">
        <v>0</v>
      </c>
      <c r="AA70" t="s">
        <v>324</v>
      </c>
      <c r="AB70" t="s">
        <v>324</v>
      </c>
      <c r="AC70" t="s">
        <v>324</v>
      </c>
      <c r="AD70" t="s">
        <v>324</v>
      </c>
      <c r="AE70">
        <v>0</v>
      </c>
      <c r="AF70" t="s">
        <v>324</v>
      </c>
      <c r="AG70" t="s">
        <v>324</v>
      </c>
      <c r="AH70" t="s">
        <v>324</v>
      </c>
      <c r="AI70" t="s">
        <v>324</v>
      </c>
      <c r="AJ70">
        <v>0</v>
      </c>
      <c r="AK70" t="s">
        <v>324</v>
      </c>
      <c r="AL70" t="s">
        <v>324</v>
      </c>
      <c r="AM70" t="s">
        <v>324</v>
      </c>
      <c r="AN70" t="s">
        <v>324</v>
      </c>
      <c r="AO70">
        <v>0</v>
      </c>
      <c r="AP70" t="s">
        <v>324</v>
      </c>
      <c r="AQ70" t="s">
        <v>324</v>
      </c>
      <c r="AR70" t="s">
        <v>324</v>
      </c>
      <c r="AS70" t="s">
        <v>324</v>
      </c>
      <c r="AT70">
        <v>0</v>
      </c>
      <c r="AU70" t="s">
        <v>324</v>
      </c>
      <c r="AV70" t="s">
        <v>324</v>
      </c>
      <c r="AW70" t="s">
        <v>324</v>
      </c>
      <c r="AX70" t="s">
        <v>324</v>
      </c>
      <c r="AY70">
        <v>0</v>
      </c>
      <c r="AZ70" t="s">
        <v>324</v>
      </c>
      <c r="BA70" t="s">
        <v>324</v>
      </c>
      <c r="BB70" t="s">
        <v>324</v>
      </c>
      <c r="BC70" t="s">
        <v>324</v>
      </c>
      <c r="BD70">
        <v>0</v>
      </c>
      <c r="BE70" t="s">
        <v>324</v>
      </c>
      <c r="BF70" t="s">
        <v>324</v>
      </c>
      <c r="BG70" t="s">
        <v>324</v>
      </c>
      <c r="BH70" t="s">
        <v>324</v>
      </c>
      <c r="BI70">
        <v>0</v>
      </c>
      <c r="BJ70" t="s">
        <v>324</v>
      </c>
      <c r="BK70" t="s">
        <v>324</v>
      </c>
      <c r="BL70" t="s">
        <v>324</v>
      </c>
      <c r="BM70" t="s">
        <v>324</v>
      </c>
      <c r="BN70">
        <v>0</v>
      </c>
      <c r="BO70" t="s">
        <v>324</v>
      </c>
      <c r="BP70" t="s">
        <v>324</v>
      </c>
      <c r="BQ70" t="s">
        <v>324</v>
      </c>
      <c r="BR70" t="s">
        <v>324</v>
      </c>
      <c r="BS70">
        <v>0</v>
      </c>
      <c r="BT70" t="s">
        <v>324</v>
      </c>
      <c r="BU70" t="s">
        <v>324</v>
      </c>
      <c r="BV70" t="s">
        <v>324</v>
      </c>
      <c r="BW70" t="s">
        <v>324</v>
      </c>
      <c r="BX70">
        <v>0</v>
      </c>
      <c r="BY70" t="s">
        <v>324</v>
      </c>
      <c r="BZ70" t="s">
        <v>324</v>
      </c>
      <c r="CA70" t="s">
        <v>324</v>
      </c>
      <c r="CB70" t="s">
        <v>324</v>
      </c>
      <c r="CC70">
        <v>0</v>
      </c>
      <c r="CD70" t="s">
        <v>324</v>
      </c>
      <c r="CE70" t="s">
        <v>324</v>
      </c>
      <c r="CF70" t="s">
        <v>324</v>
      </c>
      <c r="CG70" t="s">
        <v>324</v>
      </c>
      <c r="CH70">
        <v>0</v>
      </c>
      <c r="CI70" t="s">
        <v>324</v>
      </c>
      <c r="CJ70" t="s">
        <v>324</v>
      </c>
      <c r="CK70" t="s">
        <v>324</v>
      </c>
      <c r="CL70" t="s">
        <v>324</v>
      </c>
      <c r="CM70">
        <v>0</v>
      </c>
      <c r="CN70" t="s">
        <v>324</v>
      </c>
      <c r="CO70" t="s">
        <v>324</v>
      </c>
      <c r="CP70" t="s">
        <v>324</v>
      </c>
      <c r="CQ70" t="s">
        <v>324</v>
      </c>
      <c r="CR70">
        <v>0</v>
      </c>
      <c r="CS70" t="s">
        <v>324</v>
      </c>
      <c r="CT70" t="s">
        <v>324</v>
      </c>
      <c r="CU70" t="s">
        <v>324</v>
      </c>
      <c r="CV70" t="s">
        <v>324</v>
      </c>
      <c r="CW70">
        <v>0</v>
      </c>
      <c r="CX70">
        <v>11.858000000000001</v>
      </c>
      <c r="CY70">
        <v>8.92</v>
      </c>
      <c r="CZ70">
        <v>0.114</v>
      </c>
      <c r="DA70">
        <v>0</v>
      </c>
      <c r="DB70">
        <v>20.891999999999999</v>
      </c>
      <c r="DC70">
        <v>2958</v>
      </c>
      <c r="DD70">
        <v>57</v>
      </c>
      <c r="DE70">
        <v>2</v>
      </c>
      <c r="DF70">
        <v>0</v>
      </c>
      <c r="DG70">
        <v>3017</v>
      </c>
      <c r="DH70">
        <v>0</v>
      </c>
      <c r="DI70">
        <v>0</v>
      </c>
      <c r="DJ70">
        <v>0</v>
      </c>
      <c r="DK70">
        <v>0</v>
      </c>
      <c r="DL70">
        <v>0</v>
      </c>
    </row>
    <row r="71" spans="1:116" x14ac:dyDescent="0.45">
      <c r="A71">
        <v>2023</v>
      </c>
      <c r="B71" t="s">
        <v>98</v>
      </c>
      <c r="C71">
        <v>12745</v>
      </c>
      <c r="D71" t="s">
        <v>349</v>
      </c>
      <c r="E71" t="s">
        <v>648</v>
      </c>
      <c r="F71" t="s">
        <v>244</v>
      </c>
      <c r="G71">
        <v>51.512</v>
      </c>
      <c r="H71">
        <v>16.62</v>
      </c>
      <c r="I71">
        <v>9.9139999999999997</v>
      </c>
      <c r="J71" t="s">
        <v>324</v>
      </c>
      <c r="K71">
        <v>78.046000000000006</v>
      </c>
      <c r="L71">
        <v>10342</v>
      </c>
      <c r="M71">
        <v>179</v>
      </c>
      <c r="N71">
        <v>55</v>
      </c>
      <c r="O71" t="s">
        <v>324</v>
      </c>
      <c r="P71">
        <v>10576</v>
      </c>
      <c r="Q71" t="s">
        <v>324</v>
      </c>
      <c r="R71" t="s">
        <v>324</v>
      </c>
      <c r="S71" t="s">
        <v>324</v>
      </c>
      <c r="T71" t="s">
        <v>324</v>
      </c>
      <c r="U71">
        <v>0</v>
      </c>
      <c r="V71" t="s">
        <v>324</v>
      </c>
      <c r="W71" t="s">
        <v>324</v>
      </c>
      <c r="X71" t="s">
        <v>324</v>
      </c>
      <c r="Y71" t="s">
        <v>324</v>
      </c>
      <c r="Z71">
        <v>0</v>
      </c>
      <c r="AA71" t="s">
        <v>324</v>
      </c>
      <c r="AB71" t="s">
        <v>324</v>
      </c>
      <c r="AC71" t="s">
        <v>324</v>
      </c>
      <c r="AD71" t="s">
        <v>324</v>
      </c>
      <c r="AE71">
        <v>0</v>
      </c>
      <c r="AF71" t="s">
        <v>324</v>
      </c>
      <c r="AG71" t="s">
        <v>324</v>
      </c>
      <c r="AH71" t="s">
        <v>324</v>
      </c>
      <c r="AI71" t="s">
        <v>324</v>
      </c>
      <c r="AJ71">
        <v>0</v>
      </c>
      <c r="AK71" t="s">
        <v>324</v>
      </c>
      <c r="AL71" t="s">
        <v>324</v>
      </c>
      <c r="AM71" t="s">
        <v>324</v>
      </c>
      <c r="AN71" t="s">
        <v>324</v>
      </c>
      <c r="AO71">
        <v>0</v>
      </c>
      <c r="AP71">
        <v>3.073</v>
      </c>
      <c r="AQ71" t="s">
        <v>324</v>
      </c>
      <c r="AR71">
        <v>0.17100000000000001</v>
      </c>
      <c r="AS71" t="s">
        <v>324</v>
      </c>
      <c r="AT71">
        <v>3.2440000000000002</v>
      </c>
      <c r="AU71">
        <v>405</v>
      </c>
      <c r="AV71" t="s">
        <v>324</v>
      </c>
      <c r="AW71">
        <v>1</v>
      </c>
      <c r="AX71" t="s">
        <v>324</v>
      </c>
      <c r="AY71">
        <v>406</v>
      </c>
      <c r="AZ71" t="s">
        <v>324</v>
      </c>
      <c r="BA71" t="s">
        <v>324</v>
      </c>
      <c r="BB71" t="s">
        <v>324</v>
      </c>
      <c r="BC71" t="s">
        <v>324</v>
      </c>
      <c r="BD71">
        <v>0</v>
      </c>
      <c r="BE71" t="s">
        <v>324</v>
      </c>
      <c r="BF71" t="s">
        <v>324</v>
      </c>
      <c r="BG71">
        <v>1.341</v>
      </c>
      <c r="BH71" t="s">
        <v>324</v>
      </c>
      <c r="BI71">
        <v>1.341</v>
      </c>
      <c r="BJ71" t="s">
        <v>324</v>
      </c>
      <c r="BK71" t="s">
        <v>324</v>
      </c>
      <c r="BL71">
        <v>1</v>
      </c>
      <c r="BM71" t="s">
        <v>324</v>
      </c>
      <c r="BN71">
        <v>1</v>
      </c>
      <c r="BO71" t="s">
        <v>324</v>
      </c>
      <c r="BP71" t="s">
        <v>324</v>
      </c>
      <c r="BQ71" t="s">
        <v>324</v>
      </c>
      <c r="BR71" t="s">
        <v>324</v>
      </c>
      <c r="BS71">
        <v>0</v>
      </c>
      <c r="BT71" t="s">
        <v>324</v>
      </c>
      <c r="BU71" t="s">
        <v>324</v>
      </c>
      <c r="BV71" t="s">
        <v>324</v>
      </c>
      <c r="BW71" t="s">
        <v>324</v>
      </c>
      <c r="BX71">
        <v>0</v>
      </c>
      <c r="BY71" t="s">
        <v>324</v>
      </c>
      <c r="BZ71" t="s">
        <v>324</v>
      </c>
      <c r="CA71" t="s">
        <v>324</v>
      </c>
      <c r="CB71" t="s">
        <v>324</v>
      </c>
      <c r="CC71">
        <v>0</v>
      </c>
      <c r="CD71" t="s">
        <v>324</v>
      </c>
      <c r="CE71" t="s">
        <v>324</v>
      </c>
      <c r="CF71" t="s">
        <v>324</v>
      </c>
      <c r="CG71" t="s">
        <v>324</v>
      </c>
      <c r="CH71">
        <v>0</v>
      </c>
      <c r="CI71" t="s">
        <v>324</v>
      </c>
      <c r="CJ71" t="s">
        <v>324</v>
      </c>
      <c r="CK71" t="s">
        <v>324</v>
      </c>
      <c r="CL71" t="s">
        <v>324</v>
      </c>
      <c r="CM71">
        <v>0</v>
      </c>
      <c r="CN71" t="s">
        <v>324</v>
      </c>
      <c r="CO71" t="s">
        <v>324</v>
      </c>
      <c r="CP71" t="s">
        <v>324</v>
      </c>
      <c r="CQ71" t="s">
        <v>324</v>
      </c>
      <c r="CR71">
        <v>0</v>
      </c>
      <c r="CS71" t="s">
        <v>324</v>
      </c>
      <c r="CT71" t="s">
        <v>324</v>
      </c>
      <c r="CU71" t="s">
        <v>324</v>
      </c>
      <c r="CV71" t="s">
        <v>324</v>
      </c>
      <c r="CW71">
        <v>0</v>
      </c>
      <c r="CX71">
        <v>51.512</v>
      </c>
      <c r="CY71">
        <v>16.62</v>
      </c>
      <c r="CZ71">
        <v>9.9139999999999997</v>
      </c>
      <c r="DA71">
        <v>0</v>
      </c>
      <c r="DB71">
        <v>78.046000000000006</v>
      </c>
      <c r="DC71">
        <v>10342</v>
      </c>
      <c r="DD71">
        <v>179</v>
      </c>
      <c r="DE71">
        <v>55</v>
      </c>
      <c r="DF71">
        <v>0</v>
      </c>
      <c r="DG71">
        <v>10576</v>
      </c>
      <c r="DH71">
        <v>0</v>
      </c>
      <c r="DI71">
        <v>0</v>
      </c>
      <c r="DJ71">
        <v>0</v>
      </c>
      <c r="DK71">
        <v>0</v>
      </c>
      <c r="DL71">
        <v>0</v>
      </c>
    </row>
    <row r="72" spans="1:116" x14ac:dyDescent="0.45">
      <c r="A72">
        <v>2023</v>
      </c>
      <c r="B72" t="s">
        <v>98</v>
      </c>
      <c r="C72">
        <v>14328</v>
      </c>
      <c r="D72" t="s">
        <v>350</v>
      </c>
      <c r="E72" t="s">
        <v>638</v>
      </c>
      <c r="F72" t="s">
        <v>244</v>
      </c>
      <c r="G72">
        <v>5005.1859999999997</v>
      </c>
      <c r="H72">
        <v>1510.375</v>
      </c>
      <c r="I72">
        <v>1260.6869999999999</v>
      </c>
      <c r="J72">
        <v>0</v>
      </c>
      <c r="K72">
        <v>7776.2479999999996</v>
      </c>
      <c r="L72">
        <v>796957</v>
      </c>
      <c r="M72">
        <v>15596</v>
      </c>
      <c r="N72">
        <v>5291</v>
      </c>
      <c r="O72">
        <v>0</v>
      </c>
      <c r="P72">
        <v>817844</v>
      </c>
      <c r="Q72">
        <v>0</v>
      </c>
      <c r="R72">
        <v>0</v>
      </c>
      <c r="S72">
        <v>0</v>
      </c>
      <c r="T72">
        <v>0</v>
      </c>
      <c r="U72">
        <v>0</v>
      </c>
      <c r="V72">
        <v>0</v>
      </c>
      <c r="W72">
        <v>0</v>
      </c>
      <c r="X72">
        <v>0</v>
      </c>
      <c r="Y72">
        <v>0</v>
      </c>
      <c r="Z72">
        <v>0</v>
      </c>
      <c r="AA72">
        <v>0</v>
      </c>
      <c r="AB72">
        <v>0</v>
      </c>
      <c r="AC72">
        <v>0</v>
      </c>
      <c r="AD72">
        <v>0</v>
      </c>
      <c r="AE72">
        <v>0</v>
      </c>
      <c r="AF72">
        <v>23.021999999999998</v>
      </c>
      <c r="AG72">
        <v>48.076000000000001</v>
      </c>
      <c r="AH72">
        <v>0.13800000000000001</v>
      </c>
      <c r="AI72">
        <v>0</v>
      </c>
      <c r="AJ72">
        <v>71.236000000000004</v>
      </c>
      <c r="AK72">
        <v>5876</v>
      </c>
      <c r="AL72">
        <v>3653</v>
      </c>
      <c r="AM72">
        <v>4</v>
      </c>
      <c r="AN72">
        <v>0</v>
      </c>
      <c r="AO72">
        <v>9533</v>
      </c>
      <c r="AP72">
        <v>494.53300000000002</v>
      </c>
      <c r="AQ72">
        <v>36.866</v>
      </c>
      <c r="AR72">
        <v>57.506999999999998</v>
      </c>
      <c r="AS72">
        <v>0</v>
      </c>
      <c r="AT72">
        <v>588.90599999999995</v>
      </c>
      <c r="AU72">
        <v>72121</v>
      </c>
      <c r="AV72">
        <v>332</v>
      </c>
      <c r="AW72">
        <v>160</v>
      </c>
      <c r="AX72">
        <v>0</v>
      </c>
      <c r="AY72">
        <v>72613</v>
      </c>
      <c r="AZ72">
        <v>0</v>
      </c>
      <c r="BA72">
        <v>0</v>
      </c>
      <c r="BB72">
        <v>0</v>
      </c>
      <c r="BC72">
        <v>0</v>
      </c>
      <c r="BD72">
        <v>0</v>
      </c>
      <c r="BE72">
        <v>8.5000000000000006E-2</v>
      </c>
      <c r="BF72">
        <v>0</v>
      </c>
      <c r="BG72">
        <v>0.245</v>
      </c>
      <c r="BH72">
        <v>0</v>
      </c>
      <c r="BI72">
        <v>0.33</v>
      </c>
      <c r="BJ72">
        <v>8</v>
      </c>
      <c r="BK72">
        <v>0</v>
      </c>
      <c r="BL72">
        <v>2</v>
      </c>
      <c r="BM72">
        <v>0</v>
      </c>
      <c r="BN72">
        <v>10</v>
      </c>
      <c r="BO72">
        <v>0</v>
      </c>
      <c r="BP72">
        <v>0</v>
      </c>
      <c r="BQ72">
        <v>0</v>
      </c>
      <c r="BR72">
        <v>0</v>
      </c>
      <c r="BS72">
        <v>0</v>
      </c>
      <c r="BT72">
        <v>0.91600000000000004</v>
      </c>
      <c r="BU72">
        <v>0.623</v>
      </c>
      <c r="BV72">
        <v>27.193000000000001</v>
      </c>
      <c r="BW72">
        <v>0</v>
      </c>
      <c r="BX72">
        <v>28.731999999999999</v>
      </c>
      <c r="BY72">
        <v>165</v>
      </c>
      <c r="BZ72">
        <v>36</v>
      </c>
      <c r="CA72">
        <v>44</v>
      </c>
      <c r="CB72">
        <v>0</v>
      </c>
      <c r="CC72">
        <v>245</v>
      </c>
      <c r="CD72">
        <v>0</v>
      </c>
      <c r="CE72">
        <v>0</v>
      </c>
      <c r="CF72">
        <v>0</v>
      </c>
      <c r="CG72">
        <v>0</v>
      </c>
      <c r="CH72">
        <v>0</v>
      </c>
      <c r="CI72">
        <v>0.26</v>
      </c>
      <c r="CJ72">
        <v>60.601999999999997</v>
      </c>
      <c r="CK72">
        <v>185.33500000000001</v>
      </c>
      <c r="CL72">
        <v>0</v>
      </c>
      <c r="CM72">
        <v>246.197</v>
      </c>
      <c r="CN72">
        <v>34</v>
      </c>
      <c r="CO72">
        <v>90</v>
      </c>
      <c r="CP72">
        <v>250</v>
      </c>
      <c r="CQ72">
        <v>0</v>
      </c>
      <c r="CR72">
        <v>374</v>
      </c>
      <c r="CS72">
        <v>0</v>
      </c>
      <c r="CT72">
        <v>0</v>
      </c>
      <c r="CU72">
        <v>0</v>
      </c>
      <c r="CV72">
        <v>0</v>
      </c>
      <c r="CW72">
        <v>0</v>
      </c>
      <c r="CX72">
        <v>5029.384</v>
      </c>
      <c r="CY72">
        <v>1619.6759999999999</v>
      </c>
      <c r="CZ72">
        <v>1473.3530000000001</v>
      </c>
      <c r="DA72">
        <v>0</v>
      </c>
      <c r="DB72">
        <v>8122.4129999999996</v>
      </c>
      <c r="DC72">
        <v>803032</v>
      </c>
      <c r="DD72">
        <v>19375</v>
      </c>
      <c r="DE72">
        <v>5589</v>
      </c>
      <c r="DF72">
        <v>0</v>
      </c>
      <c r="DG72">
        <v>827996</v>
      </c>
      <c r="DH72">
        <v>0</v>
      </c>
      <c r="DI72">
        <v>0</v>
      </c>
      <c r="DJ72">
        <v>0</v>
      </c>
      <c r="DK72">
        <v>0</v>
      </c>
      <c r="DL72">
        <v>0</v>
      </c>
    </row>
    <row r="73" spans="1:116" x14ac:dyDescent="0.45">
      <c r="A73">
        <v>2023</v>
      </c>
      <c r="B73" t="s">
        <v>98</v>
      </c>
      <c r="C73">
        <v>14354</v>
      </c>
      <c r="D73" t="s">
        <v>351</v>
      </c>
      <c r="E73" t="s">
        <v>649</v>
      </c>
      <c r="F73" t="s">
        <v>247</v>
      </c>
      <c r="G73">
        <v>5.6539999999999999</v>
      </c>
      <c r="H73">
        <v>4.8109999999999999</v>
      </c>
      <c r="I73">
        <v>2.964</v>
      </c>
      <c r="J73">
        <v>0</v>
      </c>
      <c r="K73">
        <v>13.429</v>
      </c>
      <c r="L73">
        <v>717</v>
      </c>
      <c r="M73">
        <v>66</v>
      </c>
      <c r="N73">
        <v>21</v>
      </c>
      <c r="O73">
        <v>0</v>
      </c>
      <c r="P73">
        <v>804</v>
      </c>
      <c r="Q73" t="s">
        <v>324</v>
      </c>
      <c r="R73" t="s">
        <v>324</v>
      </c>
      <c r="S73" t="s">
        <v>324</v>
      </c>
      <c r="T73" t="s">
        <v>324</v>
      </c>
      <c r="U73">
        <v>0</v>
      </c>
      <c r="V73" t="s">
        <v>324</v>
      </c>
      <c r="W73" t="s">
        <v>324</v>
      </c>
      <c r="X73" t="s">
        <v>324</v>
      </c>
      <c r="Y73" t="s">
        <v>324</v>
      </c>
      <c r="Z73">
        <v>0</v>
      </c>
      <c r="AA73" t="s">
        <v>324</v>
      </c>
      <c r="AB73" t="s">
        <v>324</v>
      </c>
      <c r="AC73" t="s">
        <v>324</v>
      </c>
      <c r="AD73" t="s">
        <v>324</v>
      </c>
      <c r="AE73">
        <v>0</v>
      </c>
      <c r="AF73" t="s">
        <v>324</v>
      </c>
      <c r="AG73" t="s">
        <v>324</v>
      </c>
      <c r="AH73" t="s">
        <v>324</v>
      </c>
      <c r="AI73" t="s">
        <v>324</v>
      </c>
      <c r="AJ73">
        <v>0</v>
      </c>
      <c r="AK73" t="s">
        <v>324</v>
      </c>
      <c r="AL73" t="s">
        <v>324</v>
      </c>
      <c r="AM73" t="s">
        <v>324</v>
      </c>
      <c r="AN73" t="s">
        <v>324</v>
      </c>
      <c r="AO73">
        <v>0</v>
      </c>
      <c r="AP73">
        <v>0.64900000000000002</v>
      </c>
      <c r="AQ73">
        <v>0.03</v>
      </c>
      <c r="AR73">
        <v>0</v>
      </c>
      <c r="AS73">
        <v>0</v>
      </c>
      <c r="AT73">
        <v>0.67900000000000005</v>
      </c>
      <c r="AU73">
        <v>56</v>
      </c>
      <c r="AV73">
        <v>1</v>
      </c>
      <c r="AW73">
        <v>0</v>
      </c>
      <c r="AX73">
        <v>0</v>
      </c>
      <c r="AY73">
        <v>57</v>
      </c>
      <c r="AZ73">
        <v>0.80600000000000005</v>
      </c>
      <c r="BA73">
        <v>0.01</v>
      </c>
      <c r="BB73">
        <v>0</v>
      </c>
      <c r="BC73">
        <v>0</v>
      </c>
      <c r="BD73">
        <v>0.81599999999999995</v>
      </c>
      <c r="BE73" t="s">
        <v>324</v>
      </c>
      <c r="BF73" t="s">
        <v>324</v>
      </c>
      <c r="BG73" t="s">
        <v>324</v>
      </c>
      <c r="BH73" t="s">
        <v>324</v>
      </c>
      <c r="BI73">
        <v>0</v>
      </c>
      <c r="BJ73" t="s">
        <v>324</v>
      </c>
      <c r="BK73" t="s">
        <v>324</v>
      </c>
      <c r="BL73" t="s">
        <v>324</v>
      </c>
      <c r="BM73" t="s">
        <v>324</v>
      </c>
      <c r="BN73">
        <v>0</v>
      </c>
      <c r="BO73" t="s">
        <v>324</v>
      </c>
      <c r="BP73" t="s">
        <v>324</v>
      </c>
      <c r="BQ73" t="s">
        <v>324</v>
      </c>
      <c r="BR73" t="s">
        <v>324</v>
      </c>
      <c r="BS73">
        <v>0</v>
      </c>
      <c r="BT73">
        <v>1E-3</v>
      </c>
      <c r="BU73">
        <v>5.0000000000000001E-3</v>
      </c>
      <c r="BV73">
        <v>0</v>
      </c>
      <c r="BW73">
        <v>0</v>
      </c>
      <c r="BX73">
        <v>6.0000000000000001E-3</v>
      </c>
      <c r="BY73">
        <v>1</v>
      </c>
      <c r="BZ73">
        <v>2</v>
      </c>
      <c r="CA73">
        <v>0</v>
      </c>
      <c r="CB73">
        <v>0</v>
      </c>
      <c r="CC73">
        <v>3</v>
      </c>
      <c r="CD73" t="s">
        <v>324</v>
      </c>
      <c r="CE73" t="s">
        <v>324</v>
      </c>
      <c r="CF73" t="s">
        <v>324</v>
      </c>
      <c r="CG73" t="s">
        <v>324</v>
      </c>
      <c r="CH73">
        <v>0</v>
      </c>
      <c r="CI73">
        <v>1.0999999999999999E-2</v>
      </c>
      <c r="CJ73">
        <v>6.6000000000000003E-2</v>
      </c>
      <c r="CK73">
        <v>0</v>
      </c>
      <c r="CL73">
        <v>0</v>
      </c>
      <c r="CM73">
        <v>7.6999999999999999E-2</v>
      </c>
      <c r="CN73">
        <v>2</v>
      </c>
      <c r="CO73">
        <v>1</v>
      </c>
      <c r="CP73">
        <v>0</v>
      </c>
      <c r="CQ73">
        <v>0</v>
      </c>
      <c r="CR73">
        <v>3</v>
      </c>
      <c r="CS73" t="s">
        <v>324</v>
      </c>
      <c r="CT73" t="s">
        <v>324</v>
      </c>
      <c r="CU73" t="s">
        <v>324</v>
      </c>
      <c r="CV73" t="s">
        <v>324</v>
      </c>
      <c r="CW73">
        <v>0</v>
      </c>
      <c r="CX73">
        <v>5.6660000000000004</v>
      </c>
      <c r="CY73">
        <v>4.8819999999999997</v>
      </c>
      <c r="CZ73">
        <v>2.964</v>
      </c>
      <c r="DA73">
        <v>0</v>
      </c>
      <c r="DB73">
        <v>13.512</v>
      </c>
      <c r="DC73">
        <v>720</v>
      </c>
      <c r="DD73">
        <v>69</v>
      </c>
      <c r="DE73">
        <v>21</v>
      </c>
      <c r="DF73">
        <v>0</v>
      </c>
      <c r="DG73">
        <v>810</v>
      </c>
      <c r="DH73">
        <v>0</v>
      </c>
      <c r="DI73">
        <v>0</v>
      </c>
      <c r="DJ73">
        <v>0</v>
      </c>
      <c r="DK73">
        <v>0</v>
      </c>
      <c r="DL73">
        <v>0</v>
      </c>
    </row>
    <row r="74" spans="1:116" x14ac:dyDescent="0.45">
      <c r="A74">
        <v>2023</v>
      </c>
      <c r="B74" t="s">
        <v>98</v>
      </c>
      <c r="C74">
        <v>14401</v>
      </c>
      <c r="D74" t="s">
        <v>650</v>
      </c>
      <c r="E74" t="s">
        <v>638</v>
      </c>
      <c r="F74" t="s">
        <v>244</v>
      </c>
      <c r="G74">
        <v>6.5</v>
      </c>
      <c r="H74">
        <v>10.7</v>
      </c>
      <c r="I74" t="s">
        <v>324</v>
      </c>
      <c r="J74" t="s">
        <v>324</v>
      </c>
      <c r="K74">
        <v>17.2</v>
      </c>
      <c r="L74">
        <v>1274</v>
      </c>
      <c r="M74">
        <v>100</v>
      </c>
      <c r="N74" t="s">
        <v>324</v>
      </c>
      <c r="O74" t="s">
        <v>324</v>
      </c>
      <c r="P74">
        <v>1374</v>
      </c>
      <c r="Q74">
        <v>125</v>
      </c>
      <c r="R74">
        <v>4091</v>
      </c>
      <c r="S74" t="s">
        <v>324</v>
      </c>
      <c r="T74" t="s">
        <v>324</v>
      </c>
      <c r="U74">
        <v>4216</v>
      </c>
      <c r="V74" t="s">
        <v>324</v>
      </c>
      <c r="W74" t="s">
        <v>324</v>
      </c>
      <c r="X74" t="s">
        <v>324</v>
      </c>
      <c r="Y74" t="s">
        <v>324</v>
      </c>
      <c r="Z74">
        <v>0</v>
      </c>
      <c r="AA74" t="s">
        <v>324</v>
      </c>
      <c r="AB74" t="s">
        <v>324</v>
      </c>
      <c r="AC74" t="s">
        <v>324</v>
      </c>
      <c r="AD74" t="s">
        <v>324</v>
      </c>
      <c r="AE74">
        <v>0</v>
      </c>
      <c r="AF74" t="s">
        <v>324</v>
      </c>
      <c r="AG74" t="s">
        <v>324</v>
      </c>
      <c r="AH74" t="s">
        <v>324</v>
      </c>
      <c r="AI74" t="s">
        <v>324</v>
      </c>
      <c r="AJ74">
        <v>0</v>
      </c>
      <c r="AK74" t="s">
        <v>324</v>
      </c>
      <c r="AL74" t="s">
        <v>324</v>
      </c>
      <c r="AM74" t="s">
        <v>324</v>
      </c>
      <c r="AN74" t="s">
        <v>324</v>
      </c>
      <c r="AO74">
        <v>0</v>
      </c>
      <c r="AP74">
        <v>1.0840000000000001</v>
      </c>
      <c r="AQ74" t="s">
        <v>324</v>
      </c>
      <c r="AR74" t="s">
        <v>324</v>
      </c>
      <c r="AS74" t="s">
        <v>324</v>
      </c>
      <c r="AT74">
        <v>1.0840000000000001</v>
      </c>
      <c r="AU74">
        <v>101</v>
      </c>
      <c r="AV74" t="s">
        <v>324</v>
      </c>
      <c r="AW74" t="s">
        <v>324</v>
      </c>
      <c r="AX74" t="s">
        <v>324</v>
      </c>
      <c r="AY74">
        <v>101</v>
      </c>
      <c r="AZ74" t="s">
        <v>324</v>
      </c>
      <c r="BA74" t="s">
        <v>324</v>
      </c>
      <c r="BB74" t="s">
        <v>324</v>
      </c>
      <c r="BC74" t="s">
        <v>324</v>
      </c>
      <c r="BD74">
        <v>0</v>
      </c>
      <c r="BE74" t="s">
        <v>324</v>
      </c>
      <c r="BF74" t="s">
        <v>324</v>
      </c>
      <c r="BG74" t="s">
        <v>324</v>
      </c>
      <c r="BH74" t="s">
        <v>324</v>
      </c>
      <c r="BI74">
        <v>0</v>
      </c>
      <c r="BJ74" t="s">
        <v>324</v>
      </c>
      <c r="BK74" t="s">
        <v>324</v>
      </c>
      <c r="BL74" t="s">
        <v>324</v>
      </c>
      <c r="BM74" t="s">
        <v>324</v>
      </c>
      <c r="BN74">
        <v>0</v>
      </c>
      <c r="BO74" t="s">
        <v>324</v>
      </c>
      <c r="BP74" t="s">
        <v>324</v>
      </c>
      <c r="BQ74" t="s">
        <v>324</v>
      </c>
      <c r="BR74" t="s">
        <v>324</v>
      </c>
      <c r="BS74">
        <v>0</v>
      </c>
      <c r="BT74" t="s">
        <v>324</v>
      </c>
      <c r="BU74" t="s">
        <v>324</v>
      </c>
      <c r="BV74" t="s">
        <v>324</v>
      </c>
      <c r="BW74" t="s">
        <v>324</v>
      </c>
      <c r="BX74">
        <v>0</v>
      </c>
      <c r="BY74" t="s">
        <v>324</v>
      </c>
      <c r="BZ74" t="s">
        <v>324</v>
      </c>
      <c r="CA74" t="s">
        <v>324</v>
      </c>
      <c r="CB74" t="s">
        <v>324</v>
      </c>
      <c r="CC74">
        <v>0</v>
      </c>
      <c r="CD74" t="s">
        <v>324</v>
      </c>
      <c r="CE74" t="s">
        <v>324</v>
      </c>
      <c r="CF74" t="s">
        <v>324</v>
      </c>
      <c r="CG74" t="s">
        <v>324</v>
      </c>
      <c r="CH74">
        <v>0</v>
      </c>
      <c r="CI74" t="s">
        <v>324</v>
      </c>
      <c r="CJ74" t="s">
        <v>324</v>
      </c>
      <c r="CK74" t="s">
        <v>324</v>
      </c>
      <c r="CL74" t="s">
        <v>324</v>
      </c>
      <c r="CM74">
        <v>0</v>
      </c>
      <c r="CN74" t="s">
        <v>324</v>
      </c>
      <c r="CO74" t="s">
        <v>324</v>
      </c>
      <c r="CP74" t="s">
        <v>324</v>
      </c>
      <c r="CQ74" t="s">
        <v>324</v>
      </c>
      <c r="CR74">
        <v>0</v>
      </c>
      <c r="CS74" t="s">
        <v>324</v>
      </c>
      <c r="CT74" t="s">
        <v>324</v>
      </c>
      <c r="CU74" t="s">
        <v>324</v>
      </c>
      <c r="CV74" t="s">
        <v>324</v>
      </c>
      <c r="CW74">
        <v>0</v>
      </c>
      <c r="CX74">
        <v>6.5</v>
      </c>
      <c r="CY74">
        <v>10.7</v>
      </c>
      <c r="CZ74">
        <v>0</v>
      </c>
      <c r="DA74">
        <v>0</v>
      </c>
      <c r="DB74">
        <v>17.2</v>
      </c>
      <c r="DC74">
        <v>1274</v>
      </c>
      <c r="DD74">
        <v>100</v>
      </c>
      <c r="DE74">
        <v>0</v>
      </c>
      <c r="DF74">
        <v>0</v>
      </c>
      <c r="DG74">
        <v>1374</v>
      </c>
      <c r="DH74">
        <v>125</v>
      </c>
      <c r="DI74">
        <v>4091</v>
      </c>
      <c r="DJ74">
        <v>0</v>
      </c>
      <c r="DK74">
        <v>0</v>
      </c>
      <c r="DL74">
        <v>4216</v>
      </c>
    </row>
    <row r="75" spans="1:116" x14ac:dyDescent="0.45">
      <c r="A75">
        <v>2023</v>
      </c>
      <c r="B75" t="s">
        <v>98</v>
      </c>
      <c r="C75">
        <v>14534</v>
      </c>
      <c r="D75" t="s">
        <v>352</v>
      </c>
      <c r="E75" t="s">
        <v>638</v>
      </c>
      <c r="F75" t="s">
        <v>244</v>
      </c>
      <c r="G75">
        <v>14.254</v>
      </c>
      <c r="H75">
        <v>8.9499999999999993</v>
      </c>
      <c r="I75" t="s">
        <v>324</v>
      </c>
      <c r="J75" t="s">
        <v>324</v>
      </c>
      <c r="K75">
        <v>23.204000000000001</v>
      </c>
      <c r="L75">
        <v>2473</v>
      </c>
      <c r="M75">
        <v>100</v>
      </c>
      <c r="N75" t="s">
        <v>324</v>
      </c>
      <c r="O75" t="s">
        <v>324</v>
      </c>
      <c r="P75">
        <v>2573</v>
      </c>
      <c r="Q75">
        <v>74.460999999999999</v>
      </c>
      <c r="R75">
        <v>58.741999999999997</v>
      </c>
      <c r="S75" t="s">
        <v>324</v>
      </c>
      <c r="T75" t="s">
        <v>324</v>
      </c>
      <c r="U75">
        <v>133.203</v>
      </c>
      <c r="V75" t="s">
        <v>324</v>
      </c>
      <c r="W75" t="s">
        <v>324</v>
      </c>
      <c r="X75" t="s">
        <v>324</v>
      </c>
      <c r="Y75" t="s">
        <v>324</v>
      </c>
      <c r="Z75">
        <v>0</v>
      </c>
      <c r="AA75" t="s">
        <v>324</v>
      </c>
      <c r="AB75" t="s">
        <v>324</v>
      </c>
      <c r="AC75" t="s">
        <v>324</v>
      </c>
      <c r="AD75" t="s">
        <v>324</v>
      </c>
      <c r="AE75">
        <v>0</v>
      </c>
      <c r="AF75" t="s">
        <v>324</v>
      </c>
      <c r="AG75" t="s">
        <v>324</v>
      </c>
      <c r="AH75" t="s">
        <v>324</v>
      </c>
      <c r="AI75" t="s">
        <v>324</v>
      </c>
      <c r="AJ75">
        <v>0</v>
      </c>
      <c r="AK75" t="s">
        <v>324</v>
      </c>
      <c r="AL75" t="s">
        <v>324</v>
      </c>
      <c r="AM75" t="s">
        <v>324</v>
      </c>
      <c r="AN75" t="s">
        <v>324</v>
      </c>
      <c r="AO75">
        <v>0</v>
      </c>
      <c r="AP75" t="s">
        <v>324</v>
      </c>
      <c r="AQ75" t="s">
        <v>324</v>
      </c>
      <c r="AR75" t="s">
        <v>324</v>
      </c>
      <c r="AS75" t="s">
        <v>324</v>
      </c>
      <c r="AT75">
        <v>0</v>
      </c>
      <c r="AU75" t="s">
        <v>324</v>
      </c>
      <c r="AV75" t="s">
        <v>324</v>
      </c>
      <c r="AW75" t="s">
        <v>324</v>
      </c>
      <c r="AX75" t="s">
        <v>324</v>
      </c>
      <c r="AY75">
        <v>0</v>
      </c>
      <c r="AZ75" t="s">
        <v>324</v>
      </c>
      <c r="BA75" t="s">
        <v>324</v>
      </c>
      <c r="BB75" t="s">
        <v>324</v>
      </c>
      <c r="BC75" t="s">
        <v>324</v>
      </c>
      <c r="BD75">
        <v>0</v>
      </c>
      <c r="BE75" t="s">
        <v>324</v>
      </c>
      <c r="BF75" t="s">
        <v>324</v>
      </c>
      <c r="BG75" t="s">
        <v>324</v>
      </c>
      <c r="BH75" t="s">
        <v>324</v>
      </c>
      <c r="BI75">
        <v>0</v>
      </c>
      <c r="BJ75" t="s">
        <v>324</v>
      </c>
      <c r="BK75" t="s">
        <v>324</v>
      </c>
      <c r="BL75" t="s">
        <v>324</v>
      </c>
      <c r="BM75" t="s">
        <v>324</v>
      </c>
      <c r="BN75">
        <v>0</v>
      </c>
      <c r="BO75" t="s">
        <v>324</v>
      </c>
      <c r="BP75" t="s">
        <v>324</v>
      </c>
      <c r="BQ75" t="s">
        <v>324</v>
      </c>
      <c r="BR75" t="s">
        <v>324</v>
      </c>
      <c r="BS75">
        <v>0</v>
      </c>
      <c r="BT75" t="s">
        <v>324</v>
      </c>
      <c r="BU75" t="s">
        <v>324</v>
      </c>
      <c r="BV75" t="s">
        <v>324</v>
      </c>
      <c r="BW75" t="s">
        <v>324</v>
      </c>
      <c r="BX75">
        <v>0</v>
      </c>
      <c r="BY75" t="s">
        <v>324</v>
      </c>
      <c r="BZ75" t="s">
        <v>324</v>
      </c>
      <c r="CA75" t="s">
        <v>324</v>
      </c>
      <c r="CB75" t="s">
        <v>324</v>
      </c>
      <c r="CC75">
        <v>0</v>
      </c>
      <c r="CD75" t="s">
        <v>324</v>
      </c>
      <c r="CE75" t="s">
        <v>324</v>
      </c>
      <c r="CF75" t="s">
        <v>324</v>
      </c>
      <c r="CG75" t="s">
        <v>324</v>
      </c>
      <c r="CH75">
        <v>0</v>
      </c>
      <c r="CI75" t="s">
        <v>324</v>
      </c>
      <c r="CJ75" t="s">
        <v>324</v>
      </c>
      <c r="CK75" t="s">
        <v>324</v>
      </c>
      <c r="CL75" t="s">
        <v>324</v>
      </c>
      <c r="CM75">
        <v>0</v>
      </c>
      <c r="CN75" t="s">
        <v>324</v>
      </c>
      <c r="CO75" t="s">
        <v>324</v>
      </c>
      <c r="CP75" t="s">
        <v>324</v>
      </c>
      <c r="CQ75" t="s">
        <v>324</v>
      </c>
      <c r="CR75">
        <v>0</v>
      </c>
      <c r="CS75" t="s">
        <v>324</v>
      </c>
      <c r="CT75" t="s">
        <v>324</v>
      </c>
      <c r="CU75" t="s">
        <v>324</v>
      </c>
      <c r="CV75" t="s">
        <v>324</v>
      </c>
      <c r="CW75">
        <v>0</v>
      </c>
      <c r="CX75">
        <v>14.254</v>
      </c>
      <c r="CY75">
        <v>8.9499999999999993</v>
      </c>
      <c r="CZ75">
        <v>0</v>
      </c>
      <c r="DA75">
        <v>0</v>
      </c>
      <c r="DB75">
        <v>23.204000000000001</v>
      </c>
      <c r="DC75">
        <v>2473</v>
      </c>
      <c r="DD75">
        <v>100</v>
      </c>
      <c r="DE75">
        <v>0</v>
      </c>
      <c r="DF75">
        <v>0</v>
      </c>
      <c r="DG75">
        <v>2573</v>
      </c>
      <c r="DH75">
        <v>74.460999999999999</v>
      </c>
      <c r="DI75">
        <v>58.741999999999997</v>
      </c>
      <c r="DJ75">
        <v>0</v>
      </c>
      <c r="DK75">
        <v>0</v>
      </c>
      <c r="DL75">
        <v>133.203</v>
      </c>
    </row>
    <row r="76" spans="1:116" x14ac:dyDescent="0.45">
      <c r="A76">
        <v>2023</v>
      </c>
      <c r="B76" t="s">
        <v>98</v>
      </c>
      <c r="C76">
        <v>15783</v>
      </c>
      <c r="D76" t="s">
        <v>651</v>
      </c>
      <c r="E76" t="s">
        <v>648</v>
      </c>
      <c r="F76" t="s">
        <v>247</v>
      </c>
      <c r="G76">
        <v>14.349</v>
      </c>
      <c r="H76">
        <v>6.9539999999999997</v>
      </c>
      <c r="I76" t="s">
        <v>324</v>
      </c>
      <c r="J76" t="s">
        <v>324</v>
      </c>
      <c r="K76">
        <v>21.303000000000001</v>
      </c>
      <c r="L76">
        <v>1987</v>
      </c>
      <c r="M76">
        <v>101</v>
      </c>
      <c r="N76" t="s">
        <v>324</v>
      </c>
      <c r="O76" t="s">
        <v>324</v>
      </c>
      <c r="P76">
        <v>2088</v>
      </c>
      <c r="Q76" t="s">
        <v>324</v>
      </c>
      <c r="R76" t="s">
        <v>324</v>
      </c>
      <c r="S76" t="s">
        <v>324</v>
      </c>
      <c r="T76" t="s">
        <v>324</v>
      </c>
      <c r="U76">
        <v>0</v>
      </c>
      <c r="V76" t="s">
        <v>324</v>
      </c>
      <c r="W76" t="s">
        <v>324</v>
      </c>
      <c r="X76" t="s">
        <v>324</v>
      </c>
      <c r="Y76" t="s">
        <v>324</v>
      </c>
      <c r="Z76">
        <v>0</v>
      </c>
      <c r="AA76" t="s">
        <v>324</v>
      </c>
      <c r="AB76" t="s">
        <v>324</v>
      </c>
      <c r="AC76" t="s">
        <v>324</v>
      </c>
      <c r="AD76" t="s">
        <v>324</v>
      </c>
      <c r="AE76">
        <v>0</v>
      </c>
      <c r="AF76" t="s">
        <v>324</v>
      </c>
      <c r="AG76" t="s">
        <v>324</v>
      </c>
      <c r="AH76" t="s">
        <v>324</v>
      </c>
      <c r="AI76" t="s">
        <v>324</v>
      </c>
      <c r="AJ76">
        <v>0</v>
      </c>
      <c r="AK76" t="s">
        <v>324</v>
      </c>
      <c r="AL76" t="s">
        <v>324</v>
      </c>
      <c r="AM76" t="s">
        <v>324</v>
      </c>
      <c r="AN76" t="s">
        <v>324</v>
      </c>
      <c r="AO76">
        <v>0</v>
      </c>
      <c r="AP76" t="s">
        <v>324</v>
      </c>
      <c r="AQ76" t="s">
        <v>324</v>
      </c>
      <c r="AR76" t="s">
        <v>324</v>
      </c>
      <c r="AS76" t="s">
        <v>324</v>
      </c>
      <c r="AT76">
        <v>0</v>
      </c>
      <c r="AU76" t="s">
        <v>324</v>
      </c>
      <c r="AV76" t="s">
        <v>324</v>
      </c>
      <c r="AW76" t="s">
        <v>324</v>
      </c>
      <c r="AX76" t="s">
        <v>324</v>
      </c>
      <c r="AY76">
        <v>0</v>
      </c>
      <c r="AZ76" t="s">
        <v>324</v>
      </c>
      <c r="BA76" t="s">
        <v>324</v>
      </c>
      <c r="BB76" t="s">
        <v>324</v>
      </c>
      <c r="BC76" t="s">
        <v>324</v>
      </c>
      <c r="BD76">
        <v>0</v>
      </c>
      <c r="BE76" t="s">
        <v>324</v>
      </c>
      <c r="BF76" t="s">
        <v>324</v>
      </c>
      <c r="BG76" t="s">
        <v>324</v>
      </c>
      <c r="BH76" t="s">
        <v>324</v>
      </c>
      <c r="BI76">
        <v>0</v>
      </c>
      <c r="BJ76" t="s">
        <v>324</v>
      </c>
      <c r="BK76" t="s">
        <v>324</v>
      </c>
      <c r="BL76" t="s">
        <v>324</v>
      </c>
      <c r="BM76" t="s">
        <v>324</v>
      </c>
      <c r="BN76">
        <v>0</v>
      </c>
      <c r="BO76" t="s">
        <v>324</v>
      </c>
      <c r="BP76" t="s">
        <v>324</v>
      </c>
      <c r="BQ76" t="s">
        <v>324</v>
      </c>
      <c r="BR76" t="s">
        <v>324</v>
      </c>
      <c r="BS76">
        <v>0</v>
      </c>
      <c r="BT76" t="s">
        <v>324</v>
      </c>
      <c r="BU76" t="s">
        <v>324</v>
      </c>
      <c r="BV76" t="s">
        <v>324</v>
      </c>
      <c r="BW76" t="s">
        <v>324</v>
      </c>
      <c r="BX76">
        <v>0</v>
      </c>
      <c r="BY76" t="s">
        <v>324</v>
      </c>
      <c r="BZ76" t="s">
        <v>324</v>
      </c>
      <c r="CA76" t="s">
        <v>324</v>
      </c>
      <c r="CB76" t="s">
        <v>324</v>
      </c>
      <c r="CC76">
        <v>0</v>
      </c>
      <c r="CD76" t="s">
        <v>324</v>
      </c>
      <c r="CE76" t="s">
        <v>324</v>
      </c>
      <c r="CF76" t="s">
        <v>324</v>
      </c>
      <c r="CG76" t="s">
        <v>324</v>
      </c>
      <c r="CH76">
        <v>0</v>
      </c>
      <c r="CI76" t="s">
        <v>324</v>
      </c>
      <c r="CJ76" t="s">
        <v>324</v>
      </c>
      <c r="CK76" t="s">
        <v>324</v>
      </c>
      <c r="CL76" t="s">
        <v>324</v>
      </c>
      <c r="CM76">
        <v>0</v>
      </c>
      <c r="CN76" t="s">
        <v>324</v>
      </c>
      <c r="CO76" t="s">
        <v>324</v>
      </c>
      <c r="CP76" t="s">
        <v>324</v>
      </c>
      <c r="CQ76" t="s">
        <v>324</v>
      </c>
      <c r="CR76">
        <v>0</v>
      </c>
      <c r="CS76" t="s">
        <v>324</v>
      </c>
      <c r="CT76" t="s">
        <v>324</v>
      </c>
      <c r="CU76" t="s">
        <v>324</v>
      </c>
      <c r="CV76" t="s">
        <v>324</v>
      </c>
      <c r="CW76">
        <v>0</v>
      </c>
      <c r="CX76">
        <v>14.349</v>
      </c>
      <c r="CY76">
        <v>6.9539999999999997</v>
      </c>
      <c r="CZ76">
        <v>0</v>
      </c>
      <c r="DA76">
        <v>0</v>
      </c>
      <c r="DB76">
        <v>21.303000000000001</v>
      </c>
      <c r="DC76">
        <v>1987</v>
      </c>
      <c r="DD76">
        <v>101</v>
      </c>
      <c r="DE76">
        <v>0</v>
      </c>
      <c r="DF76">
        <v>0</v>
      </c>
      <c r="DG76">
        <v>2088</v>
      </c>
      <c r="DH76">
        <v>0</v>
      </c>
      <c r="DI76">
        <v>0</v>
      </c>
      <c r="DJ76">
        <v>0</v>
      </c>
      <c r="DK76">
        <v>0</v>
      </c>
      <c r="DL76">
        <v>0</v>
      </c>
    </row>
    <row r="77" spans="1:116" x14ac:dyDescent="0.45">
      <c r="A77">
        <v>2023</v>
      </c>
      <c r="B77" t="s">
        <v>98</v>
      </c>
      <c r="C77">
        <v>16088</v>
      </c>
      <c r="D77" t="s">
        <v>652</v>
      </c>
      <c r="E77" t="s">
        <v>638</v>
      </c>
      <c r="F77" t="s">
        <v>247</v>
      </c>
      <c r="G77">
        <v>40.47</v>
      </c>
      <c r="H77">
        <v>22.76</v>
      </c>
      <c r="I77" t="s">
        <v>324</v>
      </c>
      <c r="J77" t="s">
        <v>324</v>
      </c>
      <c r="K77">
        <v>63.23</v>
      </c>
      <c r="L77">
        <v>6570</v>
      </c>
      <c r="M77">
        <v>227</v>
      </c>
      <c r="N77" t="s">
        <v>324</v>
      </c>
      <c r="O77" t="s">
        <v>324</v>
      </c>
      <c r="P77">
        <v>6797</v>
      </c>
      <c r="Q77">
        <v>1765</v>
      </c>
      <c r="R77" t="s">
        <v>324</v>
      </c>
      <c r="S77" t="s">
        <v>324</v>
      </c>
      <c r="T77" t="s">
        <v>324</v>
      </c>
      <c r="U77">
        <v>1765</v>
      </c>
      <c r="V77" t="s">
        <v>324</v>
      </c>
      <c r="W77" t="s">
        <v>324</v>
      </c>
      <c r="X77" t="s">
        <v>324</v>
      </c>
      <c r="Y77" t="s">
        <v>324</v>
      </c>
      <c r="Z77">
        <v>0</v>
      </c>
      <c r="AA77" t="s">
        <v>324</v>
      </c>
      <c r="AB77" t="s">
        <v>324</v>
      </c>
      <c r="AC77" t="s">
        <v>324</v>
      </c>
      <c r="AD77" t="s">
        <v>324</v>
      </c>
      <c r="AE77">
        <v>0</v>
      </c>
      <c r="AF77" t="s">
        <v>324</v>
      </c>
      <c r="AG77" t="s">
        <v>324</v>
      </c>
      <c r="AH77" t="s">
        <v>324</v>
      </c>
      <c r="AI77" t="s">
        <v>324</v>
      </c>
      <c r="AJ77">
        <v>0</v>
      </c>
      <c r="AK77" t="s">
        <v>324</v>
      </c>
      <c r="AL77" t="s">
        <v>324</v>
      </c>
      <c r="AM77" t="s">
        <v>324</v>
      </c>
      <c r="AN77" t="s">
        <v>324</v>
      </c>
      <c r="AO77">
        <v>0</v>
      </c>
      <c r="AP77" t="s">
        <v>324</v>
      </c>
      <c r="AQ77" t="s">
        <v>324</v>
      </c>
      <c r="AR77" t="s">
        <v>324</v>
      </c>
      <c r="AS77" t="s">
        <v>324</v>
      </c>
      <c r="AT77">
        <v>0</v>
      </c>
      <c r="AU77" t="s">
        <v>324</v>
      </c>
      <c r="AV77" t="s">
        <v>324</v>
      </c>
      <c r="AW77" t="s">
        <v>324</v>
      </c>
      <c r="AX77" t="s">
        <v>324</v>
      </c>
      <c r="AY77">
        <v>0</v>
      </c>
      <c r="AZ77" t="s">
        <v>324</v>
      </c>
      <c r="BA77" t="s">
        <v>324</v>
      </c>
      <c r="BB77" t="s">
        <v>324</v>
      </c>
      <c r="BC77" t="s">
        <v>324</v>
      </c>
      <c r="BD77">
        <v>0</v>
      </c>
      <c r="BE77" t="s">
        <v>324</v>
      </c>
      <c r="BF77" t="s">
        <v>324</v>
      </c>
      <c r="BG77" t="s">
        <v>324</v>
      </c>
      <c r="BH77" t="s">
        <v>324</v>
      </c>
      <c r="BI77">
        <v>0</v>
      </c>
      <c r="BJ77" t="s">
        <v>324</v>
      </c>
      <c r="BK77" t="s">
        <v>324</v>
      </c>
      <c r="BL77" t="s">
        <v>324</v>
      </c>
      <c r="BM77" t="s">
        <v>324</v>
      </c>
      <c r="BN77">
        <v>0</v>
      </c>
      <c r="BO77" t="s">
        <v>324</v>
      </c>
      <c r="BP77" t="s">
        <v>324</v>
      </c>
      <c r="BQ77" t="s">
        <v>324</v>
      </c>
      <c r="BR77" t="s">
        <v>324</v>
      </c>
      <c r="BS77">
        <v>0</v>
      </c>
      <c r="BT77" t="s">
        <v>324</v>
      </c>
      <c r="BU77" t="s">
        <v>324</v>
      </c>
      <c r="BV77" t="s">
        <v>324</v>
      </c>
      <c r="BW77" t="s">
        <v>324</v>
      </c>
      <c r="BX77">
        <v>0</v>
      </c>
      <c r="BY77" t="s">
        <v>324</v>
      </c>
      <c r="BZ77" t="s">
        <v>324</v>
      </c>
      <c r="CA77" t="s">
        <v>324</v>
      </c>
      <c r="CB77" t="s">
        <v>324</v>
      </c>
      <c r="CC77">
        <v>0</v>
      </c>
      <c r="CD77" t="s">
        <v>324</v>
      </c>
      <c r="CE77" t="s">
        <v>324</v>
      </c>
      <c r="CF77" t="s">
        <v>324</v>
      </c>
      <c r="CG77" t="s">
        <v>324</v>
      </c>
      <c r="CH77">
        <v>0</v>
      </c>
      <c r="CI77" t="s">
        <v>324</v>
      </c>
      <c r="CJ77" t="s">
        <v>324</v>
      </c>
      <c r="CK77" t="s">
        <v>324</v>
      </c>
      <c r="CL77" t="s">
        <v>324</v>
      </c>
      <c r="CM77">
        <v>0</v>
      </c>
      <c r="CN77" t="s">
        <v>324</v>
      </c>
      <c r="CO77" t="s">
        <v>324</v>
      </c>
      <c r="CP77" t="s">
        <v>324</v>
      </c>
      <c r="CQ77" t="s">
        <v>324</v>
      </c>
      <c r="CR77">
        <v>0</v>
      </c>
      <c r="CS77" t="s">
        <v>324</v>
      </c>
      <c r="CT77" t="s">
        <v>324</v>
      </c>
      <c r="CU77" t="s">
        <v>324</v>
      </c>
      <c r="CV77" t="s">
        <v>324</v>
      </c>
      <c r="CW77">
        <v>0</v>
      </c>
      <c r="CX77">
        <v>40.47</v>
      </c>
      <c r="CY77">
        <v>22.76</v>
      </c>
      <c r="CZ77">
        <v>0</v>
      </c>
      <c r="DA77">
        <v>0</v>
      </c>
      <c r="DB77">
        <v>63.23</v>
      </c>
      <c r="DC77">
        <v>6570</v>
      </c>
      <c r="DD77">
        <v>227</v>
      </c>
      <c r="DE77">
        <v>0</v>
      </c>
      <c r="DF77">
        <v>0</v>
      </c>
      <c r="DG77">
        <v>6797</v>
      </c>
      <c r="DH77">
        <v>1765</v>
      </c>
      <c r="DI77">
        <v>0</v>
      </c>
      <c r="DJ77">
        <v>0</v>
      </c>
      <c r="DK77">
        <v>0</v>
      </c>
      <c r="DL77">
        <v>1765</v>
      </c>
    </row>
    <row r="78" spans="1:116" x14ac:dyDescent="0.45">
      <c r="A78">
        <v>2023</v>
      </c>
      <c r="B78" t="s">
        <v>98</v>
      </c>
      <c r="C78">
        <v>16295</v>
      </c>
      <c r="D78" t="s">
        <v>653</v>
      </c>
      <c r="E78" t="s">
        <v>648</v>
      </c>
      <c r="F78" t="s">
        <v>244</v>
      </c>
      <c r="G78">
        <v>39.628</v>
      </c>
      <c r="H78">
        <v>6.9660000000000002</v>
      </c>
      <c r="I78">
        <v>1.7889999999999999</v>
      </c>
      <c r="J78">
        <v>0</v>
      </c>
      <c r="K78">
        <v>48.383000000000003</v>
      </c>
      <c r="L78">
        <v>10548</v>
      </c>
      <c r="M78">
        <v>75</v>
      </c>
      <c r="N78">
        <v>3</v>
      </c>
      <c r="O78">
        <v>0</v>
      </c>
      <c r="P78">
        <v>10626</v>
      </c>
      <c r="Q78">
        <v>19507</v>
      </c>
      <c r="R78">
        <v>1872</v>
      </c>
      <c r="S78">
        <v>0</v>
      </c>
      <c r="T78">
        <v>0</v>
      </c>
      <c r="U78">
        <v>21379</v>
      </c>
      <c r="V78">
        <v>0</v>
      </c>
      <c r="W78">
        <v>0</v>
      </c>
      <c r="X78">
        <v>0</v>
      </c>
      <c r="Y78">
        <v>0</v>
      </c>
      <c r="Z78">
        <v>0</v>
      </c>
      <c r="AA78">
        <v>0</v>
      </c>
      <c r="AB78">
        <v>0</v>
      </c>
      <c r="AC78">
        <v>0</v>
      </c>
      <c r="AD78">
        <v>0</v>
      </c>
      <c r="AE78">
        <v>0</v>
      </c>
      <c r="AF78">
        <v>0.96</v>
      </c>
      <c r="AG78">
        <v>0</v>
      </c>
      <c r="AH78">
        <v>0</v>
      </c>
      <c r="AI78">
        <v>0</v>
      </c>
      <c r="AJ78">
        <v>0.96</v>
      </c>
      <c r="AK78">
        <v>183</v>
      </c>
      <c r="AL78">
        <v>0</v>
      </c>
      <c r="AM78">
        <v>0</v>
      </c>
      <c r="AN78">
        <v>0</v>
      </c>
      <c r="AO78">
        <v>183</v>
      </c>
      <c r="AP78">
        <v>0.69299999999999995</v>
      </c>
      <c r="AQ78">
        <v>0</v>
      </c>
      <c r="AR78">
        <v>0</v>
      </c>
      <c r="AS78">
        <v>0</v>
      </c>
      <c r="AT78">
        <v>0.69299999999999995</v>
      </c>
      <c r="AU78">
        <v>102</v>
      </c>
      <c r="AV78">
        <v>0</v>
      </c>
      <c r="AW78">
        <v>0</v>
      </c>
      <c r="AX78">
        <v>0</v>
      </c>
      <c r="AY78">
        <v>102</v>
      </c>
      <c r="AZ78">
        <v>1.921</v>
      </c>
      <c r="BA78">
        <v>0</v>
      </c>
      <c r="BB78">
        <v>0</v>
      </c>
      <c r="BC78">
        <v>0</v>
      </c>
      <c r="BD78">
        <v>1.921</v>
      </c>
      <c r="BE78">
        <v>0</v>
      </c>
      <c r="BF78">
        <v>0</v>
      </c>
      <c r="BG78">
        <v>0</v>
      </c>
      <c r="BH78">
        <v>0</v>
      </c>
      <c r="BI78">
        <v>0</v>
      </c>
      <c r="BJ78">
        <v>0</v>
      </c>
      <c r="BK78">
        <v>0</v>
      </c>
      <c r="BL78">
        <v>0</v>
      </c>
      <c r="BM78">
        <v>0</v>
      </c>
      <c r="BN78">
        <v>0</v>
      </c>
      <c r="BO78">
        <v>0</v>
      </c>
      <c r="BP78">
        <v>0</v>
      </c>
      <c r="BQ78">
        <v>0</v>
      </c>
      <c r="BR78">
        <v>0</v>
      </c>
      <c r="BS78">
        <v>0</v>
      </c>
      <c r="BT78">
        <v>0</v>
      </c>
      <c r="BU78">
        <v>0</v>
      </c>
      <c r="BV78">
        <v>0</v>
      </c>
      <c r="BW78">
        <v>0</v>
      </c>
      <c r="BX78">
        <v>0</v>
      </c>
      <c r="BY78">
        <v>0</v>
      </c>
      <c r="BZ78">
        <v>0</v>
      </c>
      <c r="CA78">
        <v>0</v>
      </c>
      <c r="CB78">
        <v>0</v>
      </c>
      <c r="CC78">
        <v>0</v>
      </c>
      <c r="CD78">
        <v>0</v>
      </c>
      <c r="CE78">
        <v>0</v>
      </c>
      <c r="CF78">
        <v>0</v>
      </c>
      <c r="CG78">
        <v>0</v>
      </c>
      <c r="CH78">
        <v>0</v>
      </c>
      <c r="CI78">
        <v>0</v>
      </c>
      <c r="CJ78">
        <v>0</v>
      </c>
      <c r="CK78">
        <v>0</v>
      </c>
      <c r="CL78">
        <v>0</v>
      </c>
      <c r="CM78">
        <v>0</v>
      </c>
      <c r="CN78">
        <v>0</v>
      </c>
      <c r="CO78">
        <v>0</v>
      </c>
      <c r="CP78">
        <v>0</v>
      </c>
      <c r="CQ78">
        <v>0</v>
      </c>
      <c r="CR78">
        <v>0</v>
      </c>
      <c r="CS78">
        <v>0</v>
      </c>
      <c r="CT78">
        <v>0</v>
      </c>
      <c r="CU78">
        <v>0</v>
      </c>
      <c r="CV78">
        <v>0</v>
      </c>
      <c r="CW78">
        <v>0</v>
      </c>
      <c r="CX78">
        <v>40.588000000000001</v>
      </c>
      <c r="CY78">
        <v>6.9660000000000002</v>
      </c>
      <c r="CZ78">
        <v>1.7889999999999999</v>
      </c>
      <c r="DA78">
        <v>0</v>
      </c>
      <c r="DB78">
        <v>49.343000000000004</v>
      </c>
      <c r="DC78">
        <v>10731</v>
      </c>
      <c r="DD78">
        <v>75</v>
      </c>
      <c r="DE78">
        <v>3</v>
      </c>
      <c r="DF78">
        <v>0</v>
      </c>
      <c r="DG78">
        <v>10809</v>
      </c>
      <c r="DH78">
        <v>19507</v>
      </c>
      <c r="DI78">
        <v>1872</v>
      </c>
      <c r="DJ78">
        <v>0</v>
      </c>
      <c r="DK78">
        <v>0</v>
      </c>
      <c r="DL78">
        <v>21379</v>
      </c>
    </row>
    <row r="79" spans="1:116" x14ac:dyDescent="0.45">
      <c r="A79">
        <v>2023</v>
      </c>
      <c r="B79" t="s">
        <v>98</v>
      </c>
      <c r="C79">
        <v>16534</v>
      </c>
      <c r="D79" t="s">
        <v>353</v>
      </c>
      <c r="E79" t="s">
        <v>648</v>
      </c>
      <c r="F79" t="s">
        <v>244</v>
      </c>
      <c r="G79">
        <v>233.62700000000001</v>
      </c>
      <c r="H79">
        <v>83.736999999999995</v>
      </c>
      <c r="I79">
        <v>37.188000000000002</v>
      </c>
      <c r="J79">
        <v>0</v>
      </c>
      <c r="K79">
        <v>354.55200000000002</v>
      </c>
      <c r="L79">
        <v>51374</v>
      </c>
      <c r="M79">
        <v>1228</v>
      </c>
      <c r="N79">
        <v>51</v>
      </c>
      <c r="O79">
        <v>0</v>
      </c>
      <c r="P79">
        <v>52653</v>
      </c>
      <c r="Q79" t="s">
        <v>324</v>
      </c>
      <c r="R79" t="s">
        <v>324</v>
      </c>
      <c r="S79" t="s">
        <v>324</v>
      </c>
      <c r="T79" t="s">
        <v>324</v>
      </c>
      <c r="U79">
        <v>0</v>
      </c>
      <c r="V79" t="s">
        <v>324</v>
      </c>
      <c r="W79" t="s">
        <v>324</v>
      </c>
      <c r="X79" t="s">
        <v>324</v>
      </c>
      <c r="Y79" t="s">
        <v>324</v>
      </c>
      <c r="Z79">
        <v>0</v>
      </c>
      <c r="AA79" t="s">
        <v>324</v>
      </c>
      <c r="AB79" t="s">
        <v>324</v>
      </c>
      <c r="AC79" t="s">
        <v>324</v>
      </c>
      <c r="AD79" t="s">
        <v>324</v>
      </c>
      <c r="AE79">
        <v>0</v>
      </c>
      <c r="AF79">
        <v>0.67100000000000004</v>
      </c>
      <c r="AG79">
        <v>0.34799999999999998</v>
      </c>
      <c r="AH79">
        <v>0</v>
      </c>
      <c r="AI79">
        <v>0</v>
      </c>
      <c r="AJ79">
        <v>1.0189999999999999</v>
      </c>
      <c r="AK79">
        <v>560</v>
      </c>
      <c r="AL79">
        <v>43</v>
      </c>
      <c r="AM79">
        <v>0</v>
      </c>
      <c r="AN79">
        <v>0</v>
      </c>
      <c r="AO79">
        <v>603</v>
      </c>
      <c r="AP79">
        <v>9.93</v>
      </c>
      <c r="AQ79">
        <v>2.7E-2</v>
      </c>
      <c r="AR79" t="s">
        <v>324</v>
      </c>
      <c r="AS79" t="s">
        <v>324</v>
      </c>
      <c r="AT79">
        <v>9.9570000000000007</v>
      </c>
      <c r="AU79">
        <v>1528</v>
      </c>
      <c r="AV79">
        <v>4</v>
      </c>
      <c r="AW79" t="s">
        <v>324</v>
      </c>
      <c r="AX79" t="s">
        <v>324</v>
      </c>
      <c r="AY79">
        <v>1532</v>
      </c>
      <c r="AZ79" t="s">
        <v>324</v>
      </c>
      <c r="BA79" t="s">
        <v>324</v>
      </c>
      <c r="BB79" t="s">
        <v>324</v>
      </c>
      <c r="BC79" t="s">
        <v>324</v>
      </c>
      <c r="BD79">
        <v>0</v>
      </c>
      <c r="BE79" t="s">
        <v>324</v>
      </c>
      <c r="BF79" t="s">
        <v>324</v>
      </c>
      <c r="BG79" t="s">
        <v>324</v>
      </c>
      <c r="BH79" t="s">
        <v>324</v>
      </c>
      <c r="BI79">
        <v>0</v>
      </c>
      <c r="BJ79" t="s">
        <v>324</v>
      </c>
      <c r="BK79" t="s">
        <v>324</v>
      </c>
      <c r="BL79" t="s">
        <v>324</v>
      </c>
      <c r="BM79" t="s">
        <v>324</v>
      </c>
      <c r="BN79">
        <v>0</v>
      </c>
      <c r="BO79" t="s">
        <v>324</v>
      </c>
      <c r="BP79" t="s">
        <v>324</v>
      </c>
      <c r="BQ79" t="s">
        <v>324</v>
      </c>
      <c r="BR79" t="s">
        <v>324</v>
      </c>
      <c r="BS79">
        <v>0</v>
      </c>
      <c r="BT79">
        <v>2E-3</v>
      </c>
      <c r="BU79" t="s">
        <v>324</v>
      </c>
      <c r="BV79">
        <v>5.0000000000000001E-3</v>
      </c>
      <c r="BW79" t="s">
        <v>324</v>
      </c>
      <c r="BX79">
        <v>7.0000000000000001E-3</v>
      </c>
      <c r="BY79">
        <v>1</v>
      </c>
      <c r="BZ79" t="s">
        <v>324</v>
      </c>
      <c r="CA79">
        <v>1</v>
      </c>
      <c r="CB79" t="s">
        <v>324</v>
      </c>
      <c r="CC79">
        <v>2</v>
      </c>
      <c r="CD79" t="s">
        <v>324</v>
      </c>
      <c r="CE79" t="s">
        <v>324</v>
      </c>
      <c r="CF79" t="s">
        <v>324</v>
      </c>
      <c r="CG79" t="s">
        <v>324</v>
      </c>
      <c r="CH79">
        <v>0</v>
      </c>
      <c r="CI79" t="s">
        <v>324</v>
      </c>
      <c r="CJ79" t="s">
        <v>324</v>
      </c>
      <c r="CK79" t="s">
        <v>324</v>
      </c>
      <c r="CL79" t="s">
        <v>324</v>
      </c>
      <c r="CM79">
        <v>0</v>
      </c>
      <c r="CN79" t="s">
        <v>324</v>
      </c>
      <c r="CO79" t="s">
        <v>324</v>
      </c>
      <c r="CP79" t="s">
        <v>324</v>
      </c>
      <c r="CQ79" t="s">
        <v>324</v>
      </c>
      <c r="CR79">
        <v>0</v>
      </c>
      <c r="CS79" t="s">
        <v>324</v>
      </c>
      <c r="CT79" t="s">
        <v>324</v>
      </c>
      <c r="CU79" t="s">
        <v>324</v>
      </c>
      <c r="CV79" t="s">
        <v>324</v>
      </c>
      <c r="CW79">
        <v>0</v>
      </c>
      <c r="CX79">
        <v>234.3</v>
      </c>
      <c r="CY79">
        <v>84.084999999999994</v>
      </c>
      <c r="CZ79">
        <v>37.192999999999998</v>
      </c>
      <c r="DA79">
        <v>0</v>
      </c>
      <c r="DB79">
        <v>355.57799999999997</v>
      </c>
      <c r="DC79">
        <v>51935</v>
      </c>
      <c r="DD79">
        <v>1271</v>
      </c>
      <c r="DE79">
        <v>52</v>
      </c>
      <c r="DF79">
        <v>0</v>
      </c>
      <c r="DG79">
        <v>53258</v>
      </c>
      <c r="DH79">
        <v>0</v>
      </c>
      <c r="DI79">
        <v>0</v>
      </c>
      <c r="DJ79">
        <v>0</v>
      </c>
      <c r="DK79">
        <v>0</v>
      </c>
      <c r="DL79">
        <v>0</v>
      </c>
    </row>
    <row r="80" spans="1:116" x14ac:dyDescent="0.45">
      <c r="A80">
        <v>2023</v>
      </c>
      <c r="B80" t="s">
        <v>98</v>
      </c>
      <c r="C80">
        <v>16609</v>
      </c>
      <c r="D80" t="s">
        <v>354</v>
      </c>
      <c r="E80" t="s">
        <v>638</v>
      </c>
      <c r="F80" t="s">
        <v>244</v>
      </c>
      <c r="G80">
        <v>1699.2349999999999</v>
      </c>
      <c r="H80">
        <v>296.21100000000001</v>
      </c>
      <c r="I80">
        <v>103.17100000000001</v>
      </c>
      <c r="J80">
        <v>0</v>
      </c>
      <c r="K80">
        <v>2098.6170000000002</v>
      </c>
      <c r="L80">
        <v>307300</v>
      </c>
      <c r="M80">
        <v>5366</v>
      </c>
      <c r="N80">
        <v>139</v>
      </c>
      <c r="O80">
        <v>0</v>
      </c>
      <c r="P80">
        <v>312805</v>
      </c>
      <c r="Q80">
        <v>0</v>
      </c>
      <c r="R80">
        <v>1</v>
      </c>
      <c r="S80">
        <v>0</v>
      </c>
      <c r="T80">
        <v>0</v>
      </c>
      <c r="U80">
        <v>1</v>
      </c>
      <c r="V80">
        <v>0</v>
      </c>
      <c r="W80">
        <v>0</v>
      </c>
      <c r="X80">
        <v>0</v>
      </c>
      <c r="Y80">
        <v>0</v>
      </c>
      <c r="Z80">
        <v>0</v>
      </c>
      <c r="AA80">
        <v>0</v>
      </c>
      <c r="AB80">
        <v>0</v>
      </c>
      <c r="AC80">
        <v>0</v>
      </c>
      <c r="AD80">
        <v>0</v>
      </c>
      <c r="AE80">
        <v>0</v>
      </c>
      <c r="AF80">
        <v>22.302</v>
      </c>
      <c r="AG80">
        <v>6.58</v>
      </c>
      <c r="AH80">
        <v>3.8250000000000002</v>
      </c>
      <c r="AI80">
        <v>0</v>
      </c>
      <c r="AJ80">
        <v>32.707000000000001</v>
      </c>
      <c r="AK80">
        <v>599</v>
      </c>
      <c r="AL80">
        <v>76</v>
      </c>
      <c r="AM80">
        <v>6</v>
      </c>
      <c r="AN80">
        <v>0</v>
      </c>
      <c r="AO80">
        <v>681</v>
      </c>
      <c r="AP80">
        <v>68.522000000000006</v>
      </c>
      <c r="AQ80">
        <v>15.289</v>
      </c>
      <c r="AR80">
        <v>4.476</v>
      </c>
      <c r="AS80">
        <v>0</v>
      </c>
      <c r="AT80">
        <v>88.287000000000006</v>
      </c>
      <c r="AU80">
        <v>10256</v>
      </c>
      <c r="AV80">
        <v>172</v>
      </c>
      <c r="AW80">
        <v>6</v>
      </c>
      <c r="AX80">
        <v>0</v>
      </c>
      <c r="AY80">
        <v>10434</v>
      </c>
      <c r="AZ80">
        <v>0</v>
      </c>
      <c r="BA80">
        <v>0</v>
      </c>
      <c r="BB80">
        <v>0</v>
      </c>
      <c r="BC80">
        <v>0</v>
      </c>
      <c r="BD80">
        <v>0</v>
      </c>
      <c r="BE80">
        <v>0</v>
      </c>
      <c r="BF80">
        <v>0</v>
      </c>
      <c r="BG80">
        <v>0</v>
      </c>
      <c r="BH80">
        <v>0</v>
      </c>
      <c r="BI80">
        <v>0</v>
      </c>
      <c r="BJ80">
        <v>0</v>
      </c>
      <c r="BK80">
        <v>0</v>
      </c>
      <c r="BL80">
        <v>0</v>
      </c>
      <c r="BM80">
        <v>0</v>
      </c>
      <c r="BN80">
        <v>0</v>
      </c>
      <c r="BO80">
        <v>0</v>
      </c>
      <c r="BP80">
        <v>0</v>
      </c>
      <c r="BQ80">
        <v>0</v>
      </c>
      <c r="BR80">
        <v>0</v>
      </c>
      <c r="BS80">
        <v>0</v>
      </c>
      <c r="BT80">
        <v>0.122</v>
      </c>
      <c r="BU80">
        <v>7.0000000000000001E-3</v>
      </c>
      <c r="BV80">
        <v>1</v>
      </c>
      <c r="BW80">
        <v>0</v>
      </c>
      <c r="BX80">
        <v>1.129</v>
      </c>
      <c r="BY80">
        <v>37</v>
      </c>
      <c r="BZ80">
        <v>3</v>
      </c>
      <c r="CA80">
        <v>1</v>
      </c>
      <c r="CB80">
        <v>0</v>
      </c>
      <c r="CC80">
        <v>41</v>
      </c>
      <c r="CD80">
        <v>0</v>
      </c>
      <c r="CE80">
        <v>0</v>
      </c>
      <c r="CF80">
        <v>0</v>
      </c>
      <c r="CG80">
        <v>0</v>
      </c>
      <c r="CH80">
        <v>0</v>
      </c>
      <c r="CI80">
        <v>2.1999999999999999E-2</v>
      </c>
      <c r="CJ80">
        <v>14.177</v>
      </c>
      <c r="CK80">
        <v>15.308</v>
      </c>
      <c r="CL80">
        <v>0</v>
      </c>
      <c r="CM80">
        <v>29.507000000000001</v>
      </c>
      <c r="CN80">
        <v>2</v>
      </c>
      <c r="CO80">
        <v>52</v>
      </c>
      <c r="CP80">
        <v>21</v>
      </c>
      <c r="CQ80">
        <v>0</v>
      </c>
      <c r="CR80">
        <v>75</v>
      </c>
      <c r="CS80">
        <v>0</v>
      </c>
      <c r="CT80">
        <v>0</v>
      </c>
      <c r="CU80">
        <v>0</v>
      </c>
      <c r="CV80">
        <v>0</v>
      </c>
      <c r="CW80">
        <v>0</v>
      </c>
      <c r="CX80">
        <v>1721.681</v>
      </c>
      <c r="CY80">
        <v>316.97500000000002</v>
      </c>
      <c r="CZ80">
        <v>123.304</v>
      </c>
      <c r="DA80">
        <v>0</v>
      </c>
      <c r="DB80">
        <v>2161.96</v>
      </c>
      <c r="DC80">
        <v>307938</v>
      </c>
      <c r="DD80">
        <v>5497</v>
      </c>
      <c r="DE80">
        <v>167</v>
      </c>
      <c r="DF80">
        <v>0</v>
      </c>
      <c r="DG80">
        <v>313602</v>
      </c>
      <c r="DH80">
        <v>0</v>
      </c>
      <c r="DI80">
        <v>1</v>
      </c>
      <c r="DJ80">
        <v>0</v>
      </c>
      <c r="DK80">
        <v>0</v>
      </c>
      <c r="DL80">
        <v>1</v>
      </c>
    </row>
    <row r="81" spans="1:116" x14ac:dyDescent="0.45">
      <c r="A81">
        <v>2023</v>
      </c>
      <c r="B81" t="s">
        <v>98</v>
      </c>
      <c r="C81">
        <v>16612</v>
      </c>
      <c r="D81" t="s">
        <v>654</v>
      </c>
      <c r="E81" t="s">
        <v>638</v>
      </c>
      <c r="F81" t="s">
        <v>244</v>
      </c>
      <c r="G81" t="s">
        <v>324</v>
      </c>
      <c r="H81" t="s">
        <v>324</v>
      </c>
      <c r="I81" t="s">
        <v>324</v>
      </c>
      <c r="J81" t="s">
        <v>324</v>
      </c>
      <c r="K81">
        <v>0</v>
      </c>
      <c r="L81" t="s">
        <v>324</v>
      </c>
      <c r="M81" t="s">
        <v>324</v>
      </c>
      <c r="N81" t="s">
        <v>324</v>
      </c>
      <c r="O81" t="s">
        <v>324</v>
      </c>
      <c r="P81">
        <v>0</v>
      </c>
      <c r="Q81" t="s">
        <v>324</v>
      </c>
      <c r="R81" t="s">
        <v>324</v>
      </c>
      <c r="S81" t="s">
        <v>324</v>
      </c>
      <c r="T81" t="s">
        <v>324</v>
      </c>
      <c r="U81">
        <v>0</v>
      </c>
      <c r="V81" t="s">
        <v>324</v>
      </c>
      <c r="W81" t="s">
        <v>324</v>
      </c>
      <c r="X81" t="s">
        <v>324</v>
      </c>
      <c r="Y81" t="s">
        <v>324</v>
      </c>
      <c r="Z81">
        <v>0</v>
      </c>
      <c r="AA81" t="s">
        <v>324</v>
      </c>
      <c r="AB81" t="s">
        <v>324</v>
      </c>
      <c r="AC81" t="s">
        <v>324</v>
      </c>
      <c r="AD81" t="s">
        <v>324</v>
      </c>
      <c r="AE81">
        <v>0</v>
      </c>
      <c r="AF81" t="s">
        <v>324</v>
      </c>
      <c r="AG81">
        <v>0.40200000000000002</v>
      </c>
      <c r="AH81" t="s">
        <v>324</v>
      </c>
      <c r="AI81" t="s">
        <v>324</v>
      </c>
      <c r="AJ81">
        <v>0.40200000000000002</v>
      </c>
      <c r="AK81" t="s">
        <v>324</v>
      </c>
      <c r="AL81">
        <v>2</v>
      </c>
      <c r="AM81" t="s">
        <v>324</v>
      </c>
      <c r="AN81" t="s">
        <v>324</v>
      </c>
      <c r="AO81">
        <v>2</v>
      </c>
      <c r="AP81" t="s">
        <v>324</v>
      </c>
      <c r="AQ81" t="s">
        <v>324</v>
      </c>
      <c r="AR81" t="s">
        <v>324</v>
      </c>
      <c r="AS81" t="s">
        <v>324</v>
      </c>
      <c r="AT81">
        <v>0</v>
      </c>
      <c r="AU81" t="s">
        <v>324</v>
      </c>
      <c r="AV81" t="s">
        <v>324</v>
      </c>
      <c r="AW81" t="s">
        <v>324</v>
      </c>
      <c r="AX81" t="s">
        <v>324</v>
      </c>
      <c r="AY81">
        <v>0</v>
      </c>
      <c r="AZ81" t="s">
        <v>324</v>
      </c>
      <c r="BA81" t="s">
        <v>324</v>
      </c>
      <c r="BB81" t="s">
        <v>324</v>
      </c>
      <c r="BC81" t="s">
        <v>324</v>
      </c>
      <c r="BD81">
        <v>0</v>
      </c>
      <c r="BE81" t="s">
        <v>324</v>
      </c>
      <c r="BF81" t="s">
        <v>324</v>
      </c>
      <c r="BG81" t="s">
        <v>324</v>
      </c>
      <c r="BH81" t="s">
        <v>324</v>
      </c>
      <c r="BI81">
        <v>0</v>
      </c>
      <c r="BJ81" t="s">
        <v>324</v>
      </c>
      <c r="BK81" t="s">
        <v>324</v>
      </c>
      <c r="BL81" t="s">
        <v>324</v>
      </c>
      <c r="BM81" t="s">
        <v>324</v>
      </c>
      <c r="BN81">
        <v>0</v>
      </c>
      <c r="BO81" t="s">
        <v>324</v>
      </c>
      <c r="BP81" t="s">
        <v>324</v>
      </c>
      <c r="BQ81" t="s">
        <v>324</v>
      </c>
      <c r="BR81" t="s">
        <v>324</v>
      </c>
      <c r="BS81">
        <v>0</v>
      </c>
      <c r="BT81" t="s">
        <v>324</v>
      </c>
      <c r="BU81" t="s">
        <v>324</v>
      </c>
      <c r="BV81" t="s">
        <v>324</v>
      </c>
      <c r="BW81" t="s">
        <v>324</v>
      </c>
      <c r="BX81">
        <v>0</v>
      </c>
      <c r="BY81" t="s">
        <v>324</v>
      </c>
      <c r="BZ81" t="s">
        <v>324</v>
      </c>
      <c r="CA81" t="s">
        <v>324</v>
      </c>
      <c r="CB81" t="s">
        <v>324</v>
      </c>
      <c r="CC81">
        <v>0</v>
      </c>
      <c r="CD81" t="s">
        <v>324</v>
      </c>
      <c r="CE81" t="s">
        <v>324</v>
      </c>
      <c r="CF81" t="s">
        <v>324</v>
      </c>
      <c r="CG81" t="s">
        <v>324</v>
      </c>
      <c r="CH81">
        <v>0</v>
      </c>
      <c r="CI81" t="s">
        <v>324</v>
      </c>
      <c r="CJ81" t="s">
        <v>324</v>
      </c>
      <c r="CK81" t="s">
        <v>324</v>
      </c>
      <c r="CL81" t="s">
        <v>324</v>
      </c>
      <c r="CM81">
        <v>0</v>
      </c>
      <c r="CN81" t="s">
        <v>324</v>
      </c>
      <c r="CO81" t="s">
        <v>324</v>
      </c>
      <c r="CP81" t="s">
        <v>324</v>
      </c>
      <c r="CQ81" t="s">
        <v>324</v>
      </c>
      <c r="CR81">
        <v>0</v>
      </c>
      <c r="CS81" t="s">
        <v>324</v>
      </c>
      <c r="CT81" t="s">
        <v>324</v>
      </c>
      <c r="CU81" t="s">
        <v>324</v>
      </c>
      <c r="CV81" t="s">
        <v>324</v>
      </c>
      <c r="CW81">
        <v>0</v>
      </c>
      <c r="CX81">
        <v>0</v>
      </c>
      <c r="CY81">
        <v>0.40200000000000002</v>
      </c>
      <c r="CZ81">
        <v>0</v>
      </c>
      <c r="DA81">
        <v>0</v>
      </c>
      <c r="DB81">
        <v>0.40200000000000002</v>
      </c>
      <c r="DC81">
        <v>0</v>
      </c>
      <c r="DD81">
        <v>2</v>
      </c>
      <c r="DE81">
        <v>0</v>
      </c>
      <c r="DF81">
        <v>0</v>
      </c>
      <c r="DG81">
        <v>2</v>
      </c>
      <c r="DH81">
        <v>0</v>
      </c>
      <c r="DI81">
        <v>0</v>
      </c>
      <c r="DJ81">
        <v>0</v>
      </c>
      <c r="DK81">
        <v>0</v>
      </c>
      <c r="DL81">
        <v>0</v>
      </c>
    </row>
    <row r="82" spans="1:116" x14ac:dyDescent="0.45">
      <c r="A82">
        <v>2023</v>
      </c>
      <c r="B82" t="s">
        <v>98</v>
      </c>
      <c r="C82">
        <v>16655</v>
      </c>
      <c r="D82" t="s">
        <v>355</v>
      </c>
      <c r="E82" t="s">
        <v>638</v>
      </c>
      <c r="F82" t="s">
        <v>244</v>
      </c>
      <c r="G82">
        <v>3.2069999999999999</v>
      </c>
      <c r="H82">
        <v>16.312999999999999</v>
      </c>
      <c r="I82" t="s">
        <v>324</v>
      </c>
      <c r="J82" t="s">
        <v>324</v>
      </c>
      <c r="K82">
        <v>19.52</v>
      </c>
      <c r="L82">
        <v>826</v>
      </c>
      <c r="M82">
        <v>99</v>
      </c>
      <c r="N82" t="s">
        <v>324</v>
      </c>
      <c r="O82" t="s">
        <v>324</v>
      </c>
      <c r="P82">
        <v>925</v>
      </c>
      <c r="Q82" t="s">
        <v>324</v>
      </c>
      <c r="R82" t="s">
        <v>324</v>
      </c>
      <c r="S82" t="s">
        <v>324</v>
      </c>
      <c r="T82" t="s">
        <v>324</v>
      </c>
      <c r="U82">
        <v>0</v>
      </c>
      <c r="V82" t="s">
        <v>324</v>
      </c>
      <c r="W82" t="s">
        <v>324</v>
      </c>
      <c r="X82" t="s">
        <v>324</v>
      </c>
      <c r="Y82" t="s">
        <v>324</v>
      </c>
      <c r="Z82">
        <v>0</v>
      </c>
      <c r="AA82" t="s">
        <v>324</v>
      </c>
      <c r="AB82" t="s">
        <v>324</v>
      </c>
      <c r="AC82" t="s">
        <v>324</v>
      </c>
      <c r="AD82" t="s">
        <v>324</v>
      </c>
      <c r="AE82">
        <v>0</v>
      </c>
      <c r="AF82" t="s">
        <v>324</v>
      </c>
      <c r="AG82" t="s">
        <v>324</v>
      </c>
      <c r="AH82" t="s">
        <v>324</v>
      </c>
      <c r="AI82" t="s">
        <v>324</v>
      </c>
      <c r="AJ82">
        <v>0</v>
      </c>
      <c r="AK82" t="s">
        <v>324</v>
      </c>
      <c r="AL82" t="s">
        <v>324</v>
      </c>
      <c r="AM82" t="s">
        <v>324</v>
      </c>
      <c r="AN82" t="s">
        <v>324</v>
      </c>
      <c r="AO82">
        <v>0</v>
      </c>
      <c r="AP82" t="s">
        <v>324</v>
      </c>
      <c r="AQ82" t="s">
        <v>324</v>
      </c>
      <c r="AR82" t="s">
        <v>324</v>
      </c>
      <c r="AS82" t="s">
        <v>324</v>
      </c>
      <c r="AT82">
        <v>0</v>
      </c>
      <c r="AU82" t="s">
        <v>324</v>
      </c>
      <c r="AV82" t="s">
        <v>324</v>
      </c>
      <c r="AW82" t="s">
        <v>324</v>
      </c>
      <c r="AX82" t="s">
        <v>324</v>
      </c>
      <c r="AY82">
        <v>0</v>
      </c>
      <c r="AZ82" t="s">
        <v>324</v>
      </c>
      <c r="BA82" t="s">
        <v>324</v>
      </c>
      <c r="BB82" t="s">
        <v>324</v>
      </c>
      <c r="BC82" t="s">
        <v>324</v>
      </c>
      <c r="BD82">
        <v>0</v>
      </c>
      <c r="BE82" t="s">
        <v>324</v>
      </c>
      <c r="BF82" t="s">
        <v>324</v>
      </c>
      <c r="BG82" t="s">
        <v>324</v>
      </c>
      <c r="BH82" t="s">
        <v>324</v>
      </c>
      <c r="BI82">
        <v>0</v>
      </c>
      <c r="BJ82" t="s">
        <v>324</v>
      </c>
      <c r="BK82" t="s">
        <v>324</v>
      </c>
      <c r="BL82" t="s">
        <v>324</v>
      </c>
      <c r="BM82" t="s">
        <v>324</v>
      </c>
      <c r="BN82">
        <v>0</v>
      </c>
      <c r="BO82" t="s">
        <v>324</v>
      </c>
      <c r="BP82" t="s">
        <v>324</v>
      </c>
      <c r="BQ82" t="s">
        <v>324</v>
      </c>
      <c r="BR82" t="s">
        <v>324</v>
      </c>
      <c r="BS82">
        <v>0</v>
      </c>
      <c r="BT82" t="s">
        <v>324</v>
      </c>
      <c r="BU82" t="s">
        <v>324</v>
      </c>
      <c r="BV82" t="s">
        <v>324</v>
      </c>
      <c r="BW82" t="s">
        <v>324</v>
      </c>
      <c r="BX82">
        <v>0</v>
      </c>
      <c r="BY82" t="s">
        <v>324</v>
      </c>
      <c r="BZ82" t="s">
        <v>324</v>
      </c>
      <c r="CA82" t="s">
        <v>324</v>
      </c>
      <c r="CB82" t="s">
        <v>324</v>
      </c>
      <c r="CC82">
        <v>0</v>
      </c>
      <c r="CD82" t="s">
        <v>324</v>
      </c>
      <c r="CE82" t="s">
        <v>324</v>
      </c>
      <c r="CF82" t="s">
        <v>324</v>
      </c>
      <c r="CG82" t="s">
        <v>324</v>
      </c>
      <c r="CH82">
        <v>0</v>
      </c>
      <c r="CI82" t="s">
        <v>324</v>
      </c>
      <c r="CJ82" t="s">
        <v>324</v>
      </c>
      <c r="CK82" t="s">
        <v>324</v>
      </c>
      <c r="CL82" t="s">
        <v>324</v>
      </c>
      <c r="CM82">
        <v>0</v>
      </c>
      <c r="CN82" t="s">
        <v>324</v>
      </c>
      <c r="CO82" t="s">
        <v>324</v>
      </c>
      <c r="CP82" t="s">
        <v>324</v>
      </c>
      <c r="CQ82" t="s">
        <v>324</v>
      </c>
      <c r="CR82">
        <v>0</v>
      </c>
      <c r="CS82" t="s">
        <v>324</v>
      </c>
      <c r="CT82" t="s">
        <v>324</v>
      </c>
      <c r="CU82" t="s">
        <v>324</v>
      </c>
      <c r="CV82" t="s">
        <v>324</v>
      </c>
      <c r="CW82">
        <v>0</v>
      </c>
      <c r="CX82">
        <v>3.2069999999999999</v>
      </c>
      <c r="CY82">
        <v>16.312999999999999</v>
      </c>
      <c r="CZ82">
        <v>0</v>
      </c>
      <c r="DA82">
        <v>0</v>
      </c>
      <c r="DB82">
        <v>19.52</v>
      </c>
      <c r="DC82">
        <v>826</v>
      </c>
      <c r="DD82">
        <v>99</v>
      </c>
      <c r="DE82">
        <v>0</v>
      </c>
      <c r="DF82">
        <v>0</v>
      </c>
      <c r="DG82">
        <v>925</v>
      </c>
      <c r="DH82">
        <v>0</v>
      </c>
      <c r="DI82">
        <v>0</v>
      </c>
      <c r="DJ82">
        <v>0</v>
      </c>
      <c r="DK82">
        <v>0</v>
      </c>
      <c r="DL82">
        <v>0</v>
      </c>
    </row>
    <row r="83" spans="1:116" x14ac:dyDescent="0.45">
      <c r="A83">
        <v>2023</v>
      </c>
      <c r="B83" t="s">
        <v>98</v>
      </c>
      <c r="C83">
        <v>17609</v>
      </c>
      <c r="D83" t="s">
        <v>356</v>
      </c>
      <c r="E83" t="s">
        <v>638</v>
      </c>
      <c r="F83" t="s">
        <v>244</v>
      </c>
      <c r="G83">
        <v>3857.7260000000001</v>
      </c>
      <c r="H83">
        <v>995.98099999999999</v>
      </c>
      <c r="I83">
        <v>277.20800000000003</v>
      </c>
      <c r="J83" t="s">
        <v>324</v>
      </c>
      <c r="K83">
        <v>5130.915</v>
      </c>
      <c r="L83">
        <v>625170</v>
      </c>
      <c r="M83">
        <v>9015</v>
      </c>
      <c r="N83">
        <v>507</v>
      </c>
      <c r="O83" t="s">
        <v>324</v>
      </c>
      <c r="P83">
        <v>634692</v>
      </c>
      <c r="Q83" t="s">
        <v>324</v>
      </c>
      <c r="R83" t="s">
        <v>324</v>
      </c>
      <c r="S83" t="s">
        <v>324</v>
      </c>
      <c r="T83" t="s">
        <v>324</v>
      </c>
      <c r="U83">
        <v>0</v>
      </c>
      <c r="V83" t="s">
        <v>324</v>
      </c>
      <c r="W83" t="s">
        <v>324</v>
      </c>
      <c r="X83" t="s">
        <v>324</v>
      </c>
      <c r="Y83" t="s">
        <v>324</v>
      </c>
      <c r="Z83">
        <v>0</v>
      </c>
      <c r="AA83" t="s">
        <v>324</v>
      </c>
      <c r="AB83" t="s">
        <v>324</v>
      </c>
      <c r="AC83" t="s">
        <v>324</v>
      </c>
      <c r="AD83" t="s">
        <v>324</v>
      </c>
      <c r="AE83">
        <v>0</v>
      </c>
      <c r="AF83">
        <v>8.3369999999999997</v>
      </c>
      <c r="AG83">
        <v>44.825000000000003</v>
      </c>
      <c r="AH83" t="s">
        <v>324</v>
      </c>
      <c r="AI83" t="s">
        <v>324</v>
      </c>
      <c r="AJ83">
        <v>53.161999999999999</v>
      </c>
      <c r="AK83">
        <v>103</v>
      </c>
      <c r="AL83">
        <v>1131</v>
      </c>
      <c r="AM83" t="s">
        <v>324</v>
      </c>
      <c r="AN83" t="s">
        <v>324</v>
      </c>
      <c r="AO83">
        <v>1234</v>
      </c>
      <c r="AP83">
        <v>301.20600000000002</v>
      </c>
      <c r="AQ83">
        <v>61.164000000000001</v>
      </c>
      <c r="AR83">
        <v>5.2859999999999996</v>
      </c>
      <c r="AS83" t="s">
        <v>324</v>
      </c>
      <c r="AT83">
        <v>367.65600000000001</v>
      </c>
      <c r="AU83">
        <v>45945</v>
      </c>
      <c r="AV83">
        <v>434</v>
      </c>
      <c r="AW83">
        <v>15</v>
      </c>
      <c r="AX83" t="s">
        <v>324</v>
      </c>
      <c r="AY83">
        <v>46394</v>
      </c>
      <c r="AZ83">
        <v>735.58900000000006</v>
      </c>
      <c r="BA83">
        <v>142.19900000000001</v>
      </c>
      <c r="BB83">
        <v>15.856999999999999</v>
      </c>
      <c r="BC83" t="s">
        <v>324</v>
      </c>
      <c r="BD83">
        <v>893.64499999999998</v>
      </c>
      <c r="BE83" t="s">
        <v>324</v>
      </c>
      <c r="BF83" t="s">
        <v>324</v>
      </c>
      <c r="BG83" t="s">
        <v>324</v>
      </c>
      <c r="BH83" t="s">
        <v>324</v>
      </c>
      <c r="BI83">
        <v>0</v>
      </c>
      <c r="BJ83" t="s">
        <v>324</v>
      </c>
      <c r="BK83" t="s">
        <v>324</v>
      </c>
      <c r="BL83" t="s">
        <v>324</v>
      </c>
      <c r="BM83" t="s">
        <v>324</v>
      </c>
      <c r="BN83">
        <v>0</v>
      </c>
      <c r="BO83" t="s">
        <v>324</v>
      </c>
      <c r="BP83" t="s">
        <v>324</v>
      </c>
      <c r="BQ83" t="s">
        <v>324</v>
      </c>
      <c r="BR83" t="s">
        <v>324</v>
      </c>
      <c r="BS83">
        <v>0</v>
      </c>
      <c r="BT83">
        <v>1.7969999999999999</v>
      </c>
      <c r="BU83">
        <v>4.9550000000000001</v>
      </c>
      <c r="BV83">
        <v>8.1</v>
      </c>
      <c r="BW83" t="s">
        <v>324</v>
      </c>
      <c r="BX83">
        <v>14.852</v>
      </c>
      <c r="BY83">
        <v>213</v>
      </c>
      <c r="BZ83">
        <v>15</v>
      </c>
      <c r="CA83">
        <v>7</v>
      </c>
      <c r="CB83" t="s">
        <v>324</v>
      </c>
      <c r="CC83">
        <v>235</v>
      </c>
      <c r="CD83" t="s">
        <v>324</v>
      </c>
      <c r="CE83" t="s">
        <v>324</v>
      </c>
      <c r="CF83" t="s">
        <v>324</v>
      </c>
      <c r="CG83" t="s">
        <v>324</v>
      </c>
      <c r="CH83">
        <v>0</v>
      </c>
      <c r="CI83">
        <v>0.72599999999999998</v>
      </c>
      <c r="CJ83">
        <v>49.284999999999997</v>
      </c>
      <c r="CK83">
        <v>33.703000000000003</v>
      </c>
      <c r="CL83" t="s">
        <v>324</v>
      </c>
      <c r="CM83">
        <v>83.713999999999999</v>
      </c>
      <c r="CN83">
        <v>77</v>
      </c>
      <c r="CO83">
        <v>129</v>
      </c>
      <c r="CP83">
        <v>46</v>
      </c>
      <c r="CQ83" t="s">
        <v>324</v>
      </c>
      <c r="CR83">
        <v>252</v>
      </c>
      <c r="CS83" t="s">
        <v>324</v>
      </c>
      <c r="CT83" t="s">
        <v>324</v>
      </c>
      <c r="CU83" t="s">
        <v>324</v>
      </c>
      <c r="CV83" t="s">
        <v>324</v>
      </c>
      <c r="CW83">
        <v>0</v>
      </c>
      <c r="CX83">
        <v>3868.5859999999998</v>
      </c>
      <c r="CY83">
        <v>1095.046</v>
      </c>
      <c r="CZ83">
        <v>319.01100000000002</v>
      </c>
      <c r="DA83">
        <v>0</v>
      </c>
      <c r="DB83">
        <v>5282.643</v>
      </c>
      <c r="DC83">
        <v>625563</v>
      </c>
      <c r="DD83">
        <v>10290</v>
      </c>
      <c r="DE83">
        <v>560</v>
      </c>
      <c r="DF83">
        <v>0</v>
      </c>
      <c r="DG83">
        <v>636413</v>
      </c>
      <c r="DH83">
        <v>0</v>
      </c>
      <c r="DI83">
        <v>0</v>
      </c>
      <c r="DJ83">
        <v>0</v>
      </c>
      <c r="DK83">
        <v>0</v>
      </c>
      <c r="DL83">
        <v>0</v>
      </c>
    </row>
    <row r="84" spans="1:116" x14ac:dyDescent="0.45">
      <c r="A84">
        <v>2023</v>
      </c>
      <c r="B84" t="s">
        <v>98</v>
      </c>
      <c r="C84">
        <v>17612</v>
      </c>
      <c r="D84" t="s">
        <v>357</v>
      </c>
      <c r="E84" t="s">
        <v>638</v>
      </c>
      <c r="F84" t="s">
        <v>247</v>
      </c>
      <c r="G84">
        <v>2.738</v>
      </c>
      <c r="H84">
        <v>3.1120000000000001</v>
      </c>
      <c r="I84" t="s">
        <v>324</v>
      </c>
      <c r="J84" t="s">
        <v>324</v>
      </c>
      <c r="K84">
        <v>5.85</v>
      </c>
      <c r="L84">
        <v>573</v>
      </c>
      <c r="M84">
        <v>25</v>
      </c>
      <c r="N84" t="s">
        <v>324</v>
      </c>
      <c r="O84" t="s">
        <v>324</v>
      </c>
      <c r="P84">
        <v>598</v>
      </c>
      <c r="Q84" t="s">
        <v>324</v>
      </c>
      <c r="R84" t="s">
        <v>324</v>
      </c>
      <c r="S84" t="s">
        <v>324</v>
      </c>
      <c r="T84" t="s">
        <v>324</v>
      </c>
      <c r="U84">
        <v>0</v>
      </c>
      <c r="V84" t="s">
        <v>324</v>
      </c>
      <c r="W84" t="s">
        <v>324</v>
      </c>
      <c r="X84" t="s">
        <v>324</v>
      </c>
      <c r="Y84" t="s">
        <v>324</v>
      </c>
      <c r="Z84">
        <v>0</v>
      </c>
      <c r="AA84" t="s">
        <v>324</v>
      </c>
      <c r="AB84" t="s">
        <v>324</v>
      </c>
      <c r="AC84" t="s">
        <v>324</v>
      </c>
      <c r="AD84" t="s">
        <v>324</v>
      </c>
      <c r="AE84">
        <v>0</v>
      </c>
      <c r="AF84" t="s">
        <v>324</v>
      </c>
      <c r="AG84" t="s">
        <v>324</v>
      </c>
      <c r="AH84" t="s">
        <v>324</v>
      </c>
      <c r="AI84" t="s">
        <v>324</v>
      </c>
      <c r="AJ84">
        <v>0</v>
      </c>
      <c r="AK84" t="s">
        <v>324</v>
      </c>
      <c r="AL84" t="s">
        <v>324</v>
      </c>
      <c r="AM84" t="s">
        <v>324</v>
      </c>
      <c r="AN84" t="s">
        <v>324</v>
      </c>
      <c r="AO84">
        <v>0</v>
      </c>
      <c r="AP84" t="s">
        <v>324</v>
      </c>
      <c r="AQ84" t="s">
        <v>324</v>
      </c>
      <c r="AR84" t="s">
        <v>324</v>
      </c>
      <c r="AS84" t="s">
        <v>324</v>
      </c>
      <c r="AT84">
        <v>0</v>
      </c>
      <c r="AU84" t="s">
        <v>324</v>
      </c>
      <c r="AV84" t="s">
        <v>324</v>
      </c>
      <c r="AW84" t="s">
        <v>324</v>
      </c>
      <c r="AX84" t="s">
        <v>324</v>
      </c>
      <c r="AY84">
        <v>0</v>
      </c>
      <c r="AZ84" t="s">
        <v>324</v>
      </c>
      <c r="BA84" t="s">
        <v>324</v>
      </c>
      <c r="BB84" t="s">
        <v>324</v>
      </c>
      <c r="BC84" t="s">
        <v>324</v>
      </c>
      <c r="BD84">
        <v>0</v>
      </c>
      <c r="BE84" t="s">
        <v>324</v>
      </c>
      <c r="BF84" t="s">
        <v>324</v>
      </c>
      <c r="BG84" t="s">
        <v>324</v>
      </c>
      <c r="BH84" t="s">
        <v>324</v>
      </c>
      <c r="BI84">
        <v>0</v>
      </c>
      <c r="BJ84" t="s">
        <v>324</v>
      </c>
      <c r="BK84" t="s">
        <v>324</v>
      </c>
      <c r="BL84" t="s">
        <v>324</v>
      </c>
      <c r="BM84" t="s">
        <v>324</v>
      </c>
      <c r="BN84">
        <v>0</v>
      </c>
      <c r="BO84" t="s">
        <v>324</v>
      </c>
      <c r="BP84" t="s">
        <v>324</v>
      </c>
      <c r="BQ84" t="s">
        <v>324</v>
      </c>
      <c r="BR84" t="s">
        <v>324</v>
      </c>
      <c r="BS84">
        <v>0</v>
      </c>
      <c r="BT84">
        <v>6.9000000000000006E-2</v>
      </c>
      <c r="BU84">
        <v>0.01</v>
      </c>
      <c r="BV84" t="s">
        <v>324</v>
      </c>
      <c r="BW84" t="s">
        <v>324</v>
      </c>
      <c r="BX84">
        <v>7.9000000000000001E-2</v>
      </c>
      <c r="BY84">
        <v>6</v>
      </c>
      <c r="BZ84">
        <v>1</v>
      </c>
      <c r="CA84" t="s">
        <v>324</v>
      </c>
      <c r="CB84" t="s">
        <v>324</v>
      </c>
      <c r="CC84">
        <v>7</v>
      </c>
      <c r="CD84" t="s">
        <v>324</v>
      </c>
      <c r="CE84" t="s">
        <v>324</v>
      </c>
      <c r="CF84" t="s">
        <v>324</v>
      </c>
      <c r="CG84" t="s">
        <v>324</v>
      </c>
      <c r="CH84">
        <v>0</v>
      </c>
      <c r="CI84" t="s">
        <v>324</v>
      </c>
      <c r="CJ84" t="s">
        <v>324</v>
      </c>
      <c r="CK84" t="s">
        <v>324</v>
      </c>
      <c r="CL84" t="s">
        <v>324</v>
      </c>
      <c r="CM84">
        <v>0</v>
      </c>
      <c r="CN84" t="s">
        <v>324</v>
      </c>
      <c r="CO84" t="s">
        <v>324</v>
      </c>
      <c r="CP84" t="s">
        <v>324</v>
      </c>
      <c r="CQ84" t="s">
        <v>324</v>
      </c>
      <c r="CR84">
        <v>0</v>
      </c>
      <c r="CS84" t="s">
        <v>324</v>
      </c>
      <c r="CT84" t="s">
        <v>324</v>
      </c>
      <c r="CU84" t="s">
        <v>324</v>
      </c>
      <c r="CV84" t="s">
        <v>324</v>
      </c>
      <c r="CW84">
        <v>0</v>
      </c>
      <c r="CX84">
        <v>2.8069999999999999</v>
      </c>
      <c r="CY84">
        <v>3.1219999999999999</v>
      </c>
      <c r="CZ84">
        <v>0</v>
      </c>
      <c r="DA84">
        <v>0</v>
      </c>
      <c r="DB84">
        <v>5.9290000000000003</v>
      </c>
      <c r="DC84">
        <v>579</v>
      </c>
      <c r="DD84">
        <v>26</v>
      </c>
      <c r="DE84">
        <v>0</v>
      </c>
      <c r="DF84">
        <v>0</v>
      </c>
      <c r="DG84">
        <v>605</v>
      </c>
      <c r="DH84">
        <v>0</v>
      </c>
      <c r="DI84">
        <v>0</v>
      </c>
      <c r="DJ84">
        <v>0</v>
      </c>
      <c r="DK84">
        <v>0</v>
      </c>
      <c r="DL84">
        <v>0</v>
      </c>
    </row>
    <row r="85" spans="1:116" x14ac:dyDescent="0.45">
      <c r="A85">
        <v>2023</v>
      </c>
      <c r="B85" t="s">
        <v>98</v>
      </c>
      <c r="C85">
        <v>17896</v>
      </c>
      <c r="D85" t="s">
        <v>655</v>
      </c>
      <c r="E85" t="s">
        <v>648</v>
      </c>
      <c r="F85" t="s">
        <v>244</v>
      </c>
      <c r="G85">
        <v>0.60299999999999998</v>
      </c>
      <c r="H85">
        <v>0.17699999999999999</v>
      </c>
      <c r="I85" t="s">
        <v>324</v>
      </c>
      <c r="J85" t="s">
        <v>324</v>
      </c>
      <c r="K85">
        <v>0.78</v>
      </c>
      <c r="L85">
        <v>115</v>
      </c>
      <c r="M85">
        <v>7</v>
      </c>
      <c r="N85" t="s">
        <v>324</v>
      </c>
      <c r="O85" t="s">
        <v>324</v>
      </c>
      <c r="P85">
        <v>122</v>
      </c>
      <c r="Q85" t="s">
        <v>324</v>
      </c>
      <c r="R85" t="s">
        <v>324</v>
      </c>
      <c r="S85" t="s">
        <v>324</v>
      </c>
      <c r="T85" t="s">
        <v>324</v>
      </c>
      <c r="U85">
        <v>0</v>
      </c>
      <c r="V85" t="s">
        <v>324</v>
      </c>
      <c r="W85" t="s">
        <v>324</v>
      </c>
      <c r="X85" t="s">
        <v>324</v>
      </c>
      <c r="Y85" t="s">
        <v>324</v>
      </c>
      <c r="Z85">
        <v>0</v>
      </c>
      <c r="AA85" t="s">
        <v>324</v>
      </c>
      <c r="AB85" t="s">
        <v>324</v>
      </c>
      <c r="AC85" t="s">
        <v>324</v>
      </c>
      <c r="AD85" t="s">
        <v>324</v>
      </c>
      <c r="AE85">
        <v>0</v>
      </c>
      <c r="AF85" t="s">
        <v>324</v>
      </c>
      <c r="AG85" t="s">
        <v>324</v>
      </c>
      <c r="AH85" t="s">
        <v>324</v>
      </c>
      <c r="AI85" t="s">
        <v>324</v>
      </c>
      <c r="AJ85">
        <v>0</v>
      </c>
      <c r="AK85" t="s">
        <v>324</v>
      </c>
      <c r="AL85" t="s">
        <v>324</v>
      </c>
      <c r="AM85" t="s">
        <v>324</v>
      </c>
      <c r="AN85" t="s">
        <v>324</v>
      </c>
      <c r="AO85">
        <v>0</v>
      </c>
      <c r="AP85">
        <v>7.0000000000000001E-3</v>
      </c>
      <c r="AQ85" t="s">
        <v>324</v>
      </c>
      <c r="AR85" t="s">
        <v>324</v>
      </c>
      <c r="AS85" t="s">
        <v>324</v>
      </c>
      <c r="AT85">
        <v>7.0000000000000001E-3</v>
      </c>
      <c r="AU85">
        <v>3</v>
      </c>
      <c r="AV85" t="s">
        <v>324</v>
      </c>
      <c r="AW85" t="s">
        <v>324</v>
      </c>
      <c r="AX85" t="s">
        <v>324</v>
      </c>
      <c r="AY85">
        <v>3</v>
      </c>
      <c r="AZ85">
        <v>3.6999999999999998E-2</v>
      </c>
      <c r="BA85" t="s">
        <v>324</v>
      </c>
      <c r="BB85" t="s">
        <v>324</v>
      </c>
      <c r="BC85" t="s">
        <v>324</v>
      </c>
      <c r="BD85">
        <v>3.6999999999999998E-2</v>
      </c>
      <c r="BE85" t="s">
        <v>324</v>
      </c>
      <c r="BF85" t="s">
        <v>324</v>
      </c>
      <c r="BG85" t="s">
        <v>324</v>
      </c>
      <c r="BH85" t="s">
        <v>324</v>
      </c>
      <c r="BI85">
        <v>0</v>
      </c>
      <c r="BJ85" t="s">
        <v>324</v>
      </c>
      <c r="BK85" t="s">
        <v>324</v>
      </c>
      <c r="BL85" t="s">
        <v>324</v>
      </c>
      <c r="BM85" t="s">
        <v>324</v>
      </c>
      <c r="BN85">
        <v>0</v>
      </c>
      <c r="BO85" t="s">
        <v>324</v>
      </c>
      <c r="BP85" t="s">
        <v>324</v>
      </c>
      <c r="BQ85" t="s">
        <v>324</v>
      </c>
      <c r="BR85" t="s">
        <v>324</v>
      </c>
      <c r="BS85">
        <v>0</v>
      </c>
      <c r="BT85" t="s">
        <v>324</v>
      </c>
      <c r="BU85" t="s">
        <v>324</v>
      </c>
      <c r="BV85" t="s">
        <v>324</v>
      </c>
      <c r="BW85" t="s">
        <v>324</v>
      </c>
      <c r="BX85">
        <v>0</v>
      </c>
      <c r="BY85" t="s">
        <v>324</v>
      </c>
      <c r="BZ85" t="s">
        <v>324</v>
      </c>
      <c r="CA85" t="s">
        <v>324</v>
      </c>
      <c r="CB85" t="s">
        <v>324</v>
      </c>
      <c r="CC85">
        <v>0</v>
      </c>
      <c r="CD85" t="s">
        <v>324</v>
      </c>
      <c r="CE85" t="s">
        <v>324</v>
      </c>
      <c r="CF85" t="s">
        <v>324</v>
      </c>
      <c r="CG85" t="s">
        <v>324</v>
      </c>
      <c r="CH85">
        <v>0</v>
      </c>
      <c r="CI85" t="s">
        <v>324</v>
      </c>
      <c r="CJ85" t="s">
        <v>324</v>
      </c>
      <c r="CK85">
        <v>0.85</v>
      </c>
      <c r="CL85" t="s">
        <v>324</v>
      </c>
      <c r="CM85">
        <v>0.85</v>
      </c>
      <c r="CN85" t="s">
        <v>324</v>
      </c>
      <c r="CO85" t="s">
        <v>324</v>
      </c>
      <c r="CP85">
        <v>1</v>
      </c>
      <c r="CQ85" t="s">
        <v>324</v>
      </c>
      <c r="CR85">
        <v>1</v>
      </c>
      <c r="CS85" t="s">
        <v>324</v>
      </c>
      <c r="CT85" t="s">
        <v>324</v>
      </c>
      <c r="CU85" t="s">
        <v>324</v>
      </c>
      <c r="CV85" t="s">
        <v>324</v>
      </c>
      <c r="CW85">
        <v>0</v>
      </c>
      <c r="CX85">
        <v>0.60299999999999998</v>
      </c>
      <c r="CY85">
        <v>0.17699999999999999</v>
      </c>
      <c r="CZ85">
        <v>0.85</v>
      </c>
      <c r="DA85">
        <v>0</v>
      </c>
      <c r="DB85">
        <v>1.63</v>
      </c>
      <c r="DC85">
        <v>115</v>
      </c>
      <c r="DD85">
        <v>7</v>
      </c>
      <c r="DE85">
        <v>1</v>
      </c>
      <c r="DF85">
        <v>0</v>
      </c>
      <c r="DG85">
        <v>123</v>
      </c>
      <c r="DH85">
        <v>0</v>
      </c>
      <c r="DI85">
        <v>0</v>
      </c>
      <c r="DJ85">
        <v>0</v>
      </c>
      <c r="DK85">
        <v>0</v>
      </c>
      <c r="DL85">
        <v>0</v>
      </c>
    </row>
    <row r="86" spans="1:116" x14ac:dyDescent="0.45">
      <c r="A86">
        <v>2023</v>
      </c>
      <c r="B86" t="s">
        <v>98</v>
      </c>
      <c r="C86">
        <v>18260</v>
      </c>
      <c r="D86" t="s">
        <v>358</v>
      </c>
      <c r="E86" t="s">
        <v>649</v>
      </c>
      <c r="F86" t="s">
        <v>244</v>
      </c>
      <c r="G86">
        <v>0.13700000000000001</v>
      </c>
      <c r="H86">
        <v>2.8000000000000001E-2</v>
      </c>
      <c r="I86" t="s">
        <v>324</v>
      </c>
      <c r="J86" t="s">
        <v>324</v>
      </c>
      <c r="K86">
        <v>0.16500000000000001</v>
      </c>
      <c r="L86">
        <v>14</v>
      </c>
      <c r="M86">
        <v>3</v>
      </c>
      <c r="N86" t="s">
        <v>324</v>
      </c>
      <c r="O86" t="s">
        <v>324</v>
      </c>
      <c r="P86">
        <v>17</v>
      </c>
      <c r="Q86" t="s">
        <v>324</v>
      </c>
      <c r="R86" t="s">
        <v>324</v>
      </c>
      <c r="S86" t="s">
        <v>324</v>
      </c>
      <c r="T86" t="s">
        <v>324</v>
      </c>
      <c r="U86">
        <v>0</v>
      </c>
      <c r="V86" t="s">
        <v>324</v>
      </c>
      <c r="W86" t="s">
        <v>324</v>
      </c>
      <c r="X86" t="s">
        <v>324</v>
      </c>
      <c r="Y86" t="s">
        <v>324</v>
      </c>
      <c r="Z86">
        <v>0</v>
      </c>
      <c r="AA86" t="s">
        <v>324</v>
      </c>
      <c r="AB86" t="s">
        <v>324</v>
      </c>
      <c r="AC86" t="s">
        <v>324</v>
      </c>
      <c r="AD86" t="s">
        <v>324</v>
      </c>
      <c r="AE86">
        <v>0</v>
      </c>
      <c r="AF86" t="s">
        <v>324</v>
      </c>
      <c r="AG86" t="s">
        <v>324</v>
      </c>
      <c r="AH86" t="s">
        <v>324</v>
      </c>
      <c r="AI86" t="s">
        <v>324</v>
      </c>
      <c r="AJ86">
        <v>0</v>
      </c>
      <c r="AK86" t="s">
        <v>324</v>
      </c>
      <c r="AL86" t="s">
        <v>324</v>
      </c>
      <c r="AM86" t="s">
        <v>324</v>
      </c>
      <c r="AN86" t="s">
        <v>324</v>
      </c>
      <c r="AO86">
        <v>0</v>
      </c>
      <c r="AP86" t="s">
        <v>324</v>
      </c>
      <c r="AQ86" t="s">
        <v>324</v>
      </c>
      <c r="AR86" t="s">
        <v>324</v>
      </c>
      <c r="AS86" t="s">
        <v>324</v>
      </c>
      <c r="AT86">
        <v>0</v>
      </c>
      <c r="AU86" t="s">
        <v>324</v>
      </c>
      <c r="AV86" t="s">
        <v>324</v>
      </c>
      <c r="AW86" t="s">
        <v>324</v>
      </c>
      <c r="AX86" t="s">
        <v>324</v>
      </c>
      <c r="AY86">
        <v>0</v>
      </c>
      <c r="AZ86" t="s">
        <v>324</v>
      </c>
      <c r="BA86" t="s">
        <v>324</v>
      </c>
      <c r="BB86" t="s">
        <v>324</v>
      </c>
      <c r="BC86" t="s">
        <v>324</v>
      </c>
      <c r="BD86">
        <v>0</v>
      </c>
      <c r="BE86" t="s">
        <v>324</v>
      </c>
      <c r="BF86" t="s">
        <v>324</v>
      </c>
      <c r="BG86" t="s">
        <v>324</v>
      </c>
      <c r="BH86" t="s">
        <v>324</v>
      </c>
      <c r="BI86">
        <v>0</v>
      </c>
      <c r="BJ86" t="s">
        <v>324</v>
      </c>
      <c r="BK86" t="s">
        <v>324</v>
      </c>
      <c r="BL86" t="s">
        <v>324</v>
      </c>
      <c r="BM86" t="s">
        <v>324</v>
      </c>
      <c r="BN86">
        <v>0</v>
      </c>
      <c r="BO86" t="s">
        <v>324</v>
      </c>
      <c r="BP86" t="s">
        <v>324</v>
      </c>
      <c r="BQ86" t="s">
        <v>324</v>
      </c>
      <c r="BR86" t="s">
        <v>324</v>
      </c>
      <c r="BS86">
        <v>0</v>
      </c>
      <c r="BT86" t="s">
        <v>324</v>
      </c>
      <c r="BU86" t="s">
        <v>324</v>
      </c>
      <c r="BV86" t="s">
        <v>324</v>
      </c>
      <c r="BW86" t="s">
        <v>324</v>
      </c>
      <c r="BX86">
        <v>0</v>
      </c>
      <c r="BY86" t="s">
        <v>324</v>
      </c>
      <c r="BZ86" t="s">
        <v>324</v>
      </c>
      <c r="CA86" t="s">
        <v>324</v>
      </c>
      <c r="CB86" t="s">
        <v>324</v>
      </c>
      <c r="CC86">
        <v>0</v>
      </c>
      <c r="CD86" t="s">
        <v>324</v>
      </c>
      <c r="CE86" t="s">
        <v>324</v>
      </c>
      <c r="CF86" t="s">
        <v>324</v>
      </c>
      <c r="CG86" t="s">
        <v>324</v>
      </c>
      <c r="CH86">
        <v>0</v>
      </c>
      <c r="CI86" t="s">
        <v>324</v>
      </c>
      <c r="CJ86" t="s">
        <v>324</v>
      </c>
      <c r="CK86" t="s">
        <v>324</v>
      </c>
      <c r="CL86" t="s">
        <v>324</v>
      </c>
      <c r="CM86">
        <v>0</v>
      </c>
      <c r="CN86" t="s">
        <v>324</v>
      </c>
      <c r="CO86" t="s">
        <v>324</v>
      </c>
      <c r="CP86" t="s">
        <v>324</v>
      </c>
      <c r="CQ86" t="s">
        <v>324</v>
      </c>
      <c r="CR86">
        <v>0</v>
      </c>
      <c r="CS86" t="s">
        <v>324</v>
      </c>
      <c r="CT86" t="s">
        <v>324</v>
      </c>
      <c r="CU86" t="s">
        <v>324</v>
      </c>
      <c r="CV86" t="s">
        <v>324</v>
      </c>
      <c r="CW86">
        <v>0</v>
      </c>
      <c r="CX86">
        <v>0.13700000000000001</v>
      </c>
      <c r="CY86">
        <v>2.8000000000000001E-2</v>
      </c>
      <c r="CZ86">
        <v>0</v>
      </c>
      <c r="DA86">
        <v>0</v>
      </c>
      <c r="DB86">
        <v>0.16500000000000001</v>
      </c>
      <c r="DC86">
        <v>14</v>
      </c>
      <c r="DD86">
        <v>3</v>
      </c>
      <c r="DE86">
        <v>0</v>
      </c>
      <c r="DF86">
        <v>0</v>
      </c>
      <c r="DG86">
        <v>17</v>
      </c>
      <c r="DH86">
        <v>0</v>
      </c>
      <c r="DI86">
        <v>0</v>
      </c>
      <c r="DJ86">
        <v>0</v>
      </c>
      <c r="DK86">
        <v>0</v>
      </c>
      <c r="DL86">
        <v>0</v>
      </c>
    </row>
    <row r="87" spans="1:116" x14ac:dyDescent="0.45">
      <c r="A87">
        <v>2023</v>
      </c>
      <c r="B87" t="s">
        <v>98</v>
      </c>
      <c r="C87">
        <v>19281</v>
      </c>
      <c r="D87" t="s">
        <v>359</v>
      </c>
      <c r="E87" t="s">
        <v>656</v>
      </c>
      <c r="F87" t="s">
        <v>244</v>
      </c>
      <c r="G87">
        <v>21.911999999999999</v>
      </c>
      <c r="H87">
        <v>12.467000000000001</v>
      </c>
      <c r="I87">
        <v>18.957000000000001</v>
      </c>
      <c r="J87" t="s">
        <v>324</v>
      </c>
      <c r="K87">
        <v>53.335999999999999</v>
      </c>
      <c r="L87">
        <v>3606</v>
      </c>
      <c r="M87">
        <v>75</v>
      </c>
      <c r="N87">
        <v>106</v>
      </c>
      <c r="O87" t="s">
        <v>324</v>
      </c>
      <c r="P87">
        <v>3787</v>
      </c>
      <c r="Q87" t="s">
        <v>324</v>
      </c>
      <c r="R87" t="s">
        <v>324</v>
      </c>
      <c r="S87" t="s">
        <v>324</v>
      </c>
      <c r="T87" t="s">
        <v>324</v>
      </c>
      <c r="U87">
        <v>0</v>
      </c>
      <c r="V87" t="s">
        <v>324</v>
      </c>
      <c r="W87" t="s">
        <v>324</v>
      </c>
      <c r="X87" t="s">
        <v>324</v>
      </c>
      <c r="Y87" t="s">
        <v>324</v>
      </c>
      <c r="Z87">
        <v>0</v>
      </c>
      <c r="AA87" t="s">
        <v>324</v>
      </c>
      <c r="AB87" t="s">
        <v>324</v>
      </c>
      <c r="AC87" t="s">
        <v>324</v>
      </c>
      <c r="AD87" t="s">
        <v>324</v>
      </c>
      <c r="AE87">
        <v>0</v>
      </c>
      <c r="AF87">
        <v>6.3E-2</v>
      </c>
      <c r="AG87" t="s">
        <v>324</v>
      </c>
      <c r="AH87">
        <v>3.6339999999999999</v>
      </c>
      <c r="AI87" t="s">
        <v>324</v>
      </c>
      <c r="AJ87">
        <v>3.6970000000000001</v>
      </c>
      <c r="AK87">
        <v>3</v>
      </c>
      <c r="AL87" t="s">
        <v>324</v>
      </c>
      <c r="AM87">
        <v>10</v>
      </c>
      <c r="AN87" t="s">
        <v>324</v>
      </c>
      <c r="AO87">
        <v>13</v>
      </c>
      <c r="AP87" t="s">
        <v>324</v>
      </c>
      <c r="AQ87" t="s">
        <v>324</v>
      </c>
      <c r="AR87" t="s">
        <v>324</v>
      </c>
      <c r="AS87" t="s">
        <v>324</v>
      </c>
      <c r="AT87">
        <v>0</v>
      </c>
      <c r="AU87" t="s">
        <v>324</v>
      </c>
      <c r="AV87" t="s">
        <v>324</v>
      </c>
      <c r="AW87" t="s">
        <v>324</v>
      </c>
      <c r="AX87" t="s">
        <v>324</v>
      </c>
      <c r="AY87">
        <v>0</v>
      </c>
      <c r="AZ87" t="s">
        <v>324</v>
      </c>
      <c r="BA87" t="s">
        <v>324</v>
      </c>
      <c r="BB87" t="s">
        <v>324</v>
      </c>
      <c r="BC87" t="s">
        <v>324</v>
      </c>
      <c r="BD87">
        <v>0</v>
      </c>
      <c r="BE87" t="s">
        <v>324</v>
      </c>
      <c r="BF87" t="s">
        <v>324</v>
      </c>
      <c r="BG87" t="s">
        <v>324</v>
      </c>
      <c r="BH87" t="s">
        <v>324</v>
      </c>
      <c r="BI87">
        <v>0</v>
      </c>
      <c r="BJ87" t="s">
        <v>324</v>
      </c>
      <c r="BK87" t="s">
        <v>324</v>
      </c>
      <c r="BL87" t="s">
        <v>324</v>
      </c>
      <c r="BM87" t="s">
        <v>324</v>
      </c>
      <c r="BN87">
        <v>0</v>
      </c>
      <c r="BO87" t="s">
        <v>324</v>
      </c>
      <c r="BP87" t="s">
        <v>324</v>
      </c>
      <c r="BQ87" t="s">
        <v>324</v>
      </c>
      <c r="BR87" t="s">
        <v>324</v>
      </c>
      <c r="BS87">
        <v>0</v>
      </c>
      <c r="BT87" t="s">
        <v>324</v>
      </c>
      <c r="BU87" t="s">
        <v>324</v>
      </c>
      <c r="BV87" t="s">
        <v>324</v>
      </c>
      <c r="BW87" t="s">
        <v>324</v>
      </c>
      <c r="BX87">
        <v>0</v>
      </c>
      <c r="BY87" t="s">
        <v>324</v>
      </c>
      <c r="BZ87" t="s">
        <v>324</v>
      </c>
      <c r="CA87" t="s">
        <v>324</v>
      </c>
      <c r="CB87" t="s">
        <v>324</v>
      </c>
      <c r="CC87">
        <v>0</v>
      </c>
      <c r="CD87" t="s">
        <v>324</v>
      </c>
      <c r="CE87" t="s">
        <v>324</v>
      </c>
      <c r="CF87" t="s">
        <v>324</v>
      </c>
      <c r="CG87" t="s">
        <v>324</v>
      </c>
      <c r="CH87">
        <v>0</v>
      </c>
      <c r="CI87" t="s">
        <v>324</v>
      </c>
      <c r="CJ87" t="s">
        <v>324</v>
      </c>
      <c r="CK87" t="s">
        <v>324</v>
      </c>
      <c r="CL87" t="s">
        <v>324</v>
      </c>
      <c r="CM87">
        <v>0</v>
      </c>
      <c r="CN87" t="s">
        <v>324</v>
      </c>
      <c r="CO87" t="s">
        <v>324</v>
      </c>
      <c r="CP87" t="s">
        <v>324</v>
      </c>
      <c r="CQ87" t="s">
        <v>324</v>
      </c>
      <c r="CR87">
        <v>0</v>
      </c>
      <c r="CS87" t="s">
        <v>324</v>
      </c>
      <c r="CT87" t="s">
        <v>324</v>
      </c>
      <c r="CU87" t="s">
        <v>324</v>
      </c>
      <c r="CV87" t="s">
        <v>324</v>
      </c>
      <c r="CW87">
        <v>0</v>
      </c>
      <c r="CX87">
        <v>21.975000000000001</v>
      </c>
      <c r="CY87">
        <v>12.467000000000001</v>
      </c>
      <c r="CZ87">
        <v>22.591000000000001</v>
      </c>
      <c r="DA87">
        <v>0</v>
      </c>
      <c r="DB87">
        <v>57.033000000000001</v>
      </c>
      <c r="DC87">
        <v>3609</v>
      </c>
      <c r="DD87">
        <v>75</v>
      </c>
      <c r="DE87">
        <v>116</v>
      </c>
      <c r="DF87">
        <v>0</v>
      </c>
      <c r="DG87">
        <v>3800</v>
      </c>
      <c r="DH87">
        <v>0</v>
      </c>
      <c r="DI87">
        <v>0</v>
      </c>
      <c r="DJ87">
        <v>0</v>
      </c>
      <c r="DK87">
        <v>0</v>
      </c>
      <c r="DL87">
        <v>0</v>
      </c>
    </row>
    <row r="88" spans="1:116" x14ac:dyDescent="0.45">
      <c r="A88">
        <v>2023</v>
      </c>
      <c r="B88" t="s">
        <v>98</v>
      </c>
      <c r="C88">
        <v>19798</v>
      </c>
      <c r="D88" t="s">
        <v>657</v>
      </c>
      <c r="E88" t="s">
        <v>638</v>
      </c>
      <c r="F88" t="s">
        <v>244</v>
      </c>
      <c r="G88" t="s">
        <v>324</v>
      </c>
      <c r="H88">
        <v>6.5279999999999996</v>
      </c>
      <c r="I88" t="s">
        <v>324</v>
      </c>
      <c r="J88" t="s">
        <v>324</v>
      </c>
      <c r="K88">
        <v>6.5279999999999996</v>
      </c>
      <c r="L88" t="s">
        <v>324</v>
      </c>
      <c r="M88">
        <v>34</v>
      </c>
      <c r="N88" t="s">
        <v>324</v>
      </c>
      <c r="O88" t="s">
        <v>324</v>
      </c>
      <c r="P88">
        <v>34</v>
      </c>
      <c r="Q88" t="s">
        <v>324</v>
      </c>
      <c r="R88" t="s">
        <v>324</v>
      </c>
      <c r="S88" t="s">
        <v>324</v>
      </c>
      <c r="T88" t="s">
        <v>324</v>
      </c>
      <c r="U88">
        <v>0</v>
      </c>
      <c r="V88" t="s">
        <v>324</v>
      </c>
      <c r="W88" t="s">
        <v>324</v>
      </c>
      <c r="X88" t="s">
        <v>324</v>
      </c>
      <c r="Y88" t="s">
        <v>324</v>
      </c>
      <c r="Z88">
        <v>0</v>
      </c>
      <c r="AA88" t="s">
        <v>324</v>
      </c>
      <c r="AB88" t="s">
        <v>324</v>
      </c>
      <c r="AC88" t="s">
        <v>324</v>
      </c>
      <c r="AD88" t="s">
        <v>324</v>
      </c>
      <c r="AE88">
        <v>0</v>
      </c>
      <c r="AF88" t="s">
        <v>324</v>
      </c>
      <c r="AG88" t="s">
        <v>324</v>
      </c>
      <c r="AH88" t="s">
        <v>324</v>
      </c>
      <c r="AI88" t="s">
        <v>324</v>
      </c>
      <c r="AJ88">
        <v>0</v>
      </c>
      <c r="AK88" t="s">
        <v>324</v>
      </c>
      <c r="AL88" t="s">
        <v>324</v>
      </c>
      <c r="AM88" t="s">
        <v>324</v>
      </c>
      <c r="AN88" t="s">
        <v>324</v>
      </c>
      <c r="AO88">
        <v>0</v>
      </c>
      <c r="AP88" t="s">
        <v>324</v>
      </c>
      <c r="AQ88" t="s">
        <v>324</v>
      </c>
      <c r="AR88" t="s">
        <v>324</v>
      </c>
      <c r="AS88" t="s">
        <v>324</v>
      </c>
      <c r="AT88">
        <v>0</v>
      </c>
      <c r="AU88" t="s">
        <v>324</v>
      </c>
      <c r="AV88" t="s">
        <v>324</v>
      </c>
      <c r="AW88" t="s">
        <v>324</v>
      </c>
      <c r="AX88" t="s">
        <v>324</v>
      </c>
      <c r="AY88">
        <v>0</v>
      </c>
      <c r="AZ88" t="s">
        <v>324</v>
      </c>
      <c r="BA88" t="s">
        <v>324</v>
      </c>
      <c r="BB88" t="s">
        <v>324</v>
      </c>
      <c r="BC88" t="s">
        <v>324</v>
      </c>
      <c r="BD88">
        <v>0</v>
      </c>
      <c r="BE88" t="s">
        <v>324</v>
      </c>
      <c r="BF88" t="s">
        <v>324</v>
      </c>
      <c r="BG88" t="s">
        <v>324</v>
      </c>
      <c r="BH88" t="s">
        <v>324</v>
      </c>
      <c r="BI88">
        <v>0</v>
      </c>
      <c r="BJ88" t="s">
        <v>324</v>
      </c>
      <c r="BK88" t="s">
        <v>324</v>
      </c>
      <c r="BL88" t="s">
        <v>324</v>
      </c>
      <c r="BM88" t="s">
        <v>324</v>
      </c>
      <c r="BN88">
        <v>0</v>
      </c>
      <c r="BO88" t="s">
        <v>324</v>
      </c>
      <c r="BP88" t="s">
        <v>324</v>
      </c>
      <c r="BQ88" t="s">
        <v>324</v>
      </c>
      <c r="BR88" t="s">
        <v>324</v>
      </c>
      <c r="BS88">
        <v>0</v>
      </c>
      <c r="BT88" t="s">
        <v>324</v>
      </c>
      <c r="BU88" t="s">
        <v>324</v>
      </c>
      <c r="BV88" t="s">
        <v>324</v>
      </c>
      <c r="BW88" t="s">
        <v>324</v>
      </c>
      <c r="BX88">
        <v>0</v>
      </c>
      <c r="BY88" t="s">
        <v>324</v>
      </c>
      <c r="BZ88" t="s">
        <v>324</v>
      </c>
      <c r="CA88" t="s">
        <v>324</v>
      </c>
      <c r="CB88" t="s">
        <v>324</v>
      </c>
      <c r="CC88">
        <v>0</v>
      </c>
      <c r="CD88" t="s">
        <v>324</v>
      </c>
      <c r="CE88" t="s">
        <v>324</v>
      </c>
      <c r="CF88" t="s">
        <v>324</v>
      </c>
      <c r="CG88" t="s">
        <v>324</v>
      </c>
      <c r="CH88">
        <v>0</v>
      </c>
      <c r="CI88" t="s">
        <v>324</v>
      </c>
      <c r="CJ88" t="s">
        <v>324</v>
      </c>
      <c r="CK88" t="s">
        <v>324</v>
      </c>
      <c r="CL88" t="s">
        <v>324</v>
      </c>
      <c r="CM88">
        <v>0</v>
      </c>
      <c r="CN88" t="s">
        <v>324</v>
      </c>
      <c r="CO88" t="s">
        <v>324</v>
      </c>
      <c r="CP88" t="s">
        <v>324</v>
      </c>
      <c r="CQ88" t="s">
        <v>324</v>
      </c>
      <c r="CR88">
        <v>0</v>
      </c>
      <c r="CS88" t="s">
        <v>324</v>
      </c>
      <c r="CT88" t="s">
        <v>324</v>
      </c>
      <c r="CU88" t="s">
        <v>324</v>
      </c>
      <c r="CV88" t="s">
        <v>324</v>
      </c>
      <c r="CW88">
        <v>0</v>
      </c>
      <c r="CX88">
        <v>0</v>
      </c>
      <c r="CY88">
        <v>6.5279999999999996</v>
      </c>
      <c r="CZ88">
        <v>0</v>
      </c>
      <c r="DA88">
        <v>0</v>
      </c>
      <c r="DB88">
        <v>6.5279999999999996</v>
      </c>
      <c r="DC88">
        <v>0</v>
      </c>
      <c r="DD88">
        <v>34</v>
      </c>
      <c r="DE88">
        <v>0</v>
      </c>
      <c r="DF88">
        <v>0</v>
      </c>
      <c r="DG88">
        <v>34</v>
      </c>
      <c r="DH88">
        <v>0</v>
      </c>
      <c r="DI88">
        <v>0</v>
      </c>
      <c r="DJ88">
        <v>0</v>
      </c>
      <c r="DK88">
        <v>0</v>
      </c>
      <c r="DL88">
        <v>0</v>
      </c>
    </row>
    <row r="89" spans="1:116" x14ac:dyDescent="0.45">
      <c r="A89">
        <v>2023</v>
      </c>
      <c r="B89" t="s">
        <v>98</v>
      </c>
      <c r="C89">
        <v>55787</v>
      </c>
      <c r="D89" t="s">
        <v>658</v>
      </c>
      <c r="E89" t="s">
        <v>638</v>
      </c>
      <c r="F89" t="s">
        <v>244</v>
      </c>
      <c r="G89">
        <v>11.147</v>
      </c>
      <c r="H89">
        <v>5.03</v>
      </c>
      <c r="I89" t="s">
        <v>324</v>
      </c>
      <c r="J89" t="s">
        <v>324</v>
      </c>
      <c r="K89">
        <v>16.177</v>
      </c>
      <c r="L89">
        <v>2472</v>
      </c>
      <c r="M89">
        <v>21</v>
      </c>
      <c r="N89" t="s">
        <v>324</v>
      </c>
      <c r="O89" t="s">
        <v>324</v>
      </c>
      <c r="P89">
        <v>2493</v>
      </c>
      <c r="Q89">
        <v>4384</v>
      </c>
      <c r="R89">
        <v>0</v>
      </c>
      <c r="S89" t="s">
        <v>324</v>
      </c>
      <c r="T89" t="s">
        <v>324</v>
      </c>
      <c r="U89">
        <v>4384</v>
      </c>
      <c r="V89">
        <v>0</v>
      </c>
      <c r="W89">
        <v>0</v>
      </c>
      <c r="X89" t="s">
        <v>324</v>
      </c>
      <c r="Y89" t="s">
        <v>324</v>
      </c>
      <c r="Z89">
        <v>0</v>
      </c>
      <c r="AA89">
        <v>0</v>
      </c>
      <c r="AB89">
        <v>0</v>
      </c>
      <c r="AC89" t="s">
        <v>324</v>
      </c>
      <c r="AD89" t="s">
        <v>324</v>
      </c>
      <c r="AE89">
        <v>0</v>
      </c>
      <c r="AF89">
        <v>0</v>
      </c>
      <c r="AG89">
        <v>0</v>
      </c>
      <c r="AH89" t="s">
        <v>324</v>
      </c>
      <c r="AI89" t="s">
        <v>324</v>
      </c>
      <c r="AJ89">
        <v>0</v>
      </c>
      <c r="AK89">
        <v>0</v>
      </c>
      <c r="AL89">
        <v>0</v>
      </c>
      <c r="AM89" t="s">
        <v>324</v>
      </c>
      <c r="AN89" t="s">
        <v>324</v>
      </c>
      <c r="AO89">
        <v>0</v>
      </c>
      <c r="AP89">
        <v>0.24</v>
      </c>
      <c r="AQ89">
        <v>0</v>
      </c>
      <c r="AR89" t="s">
        <v>324</v>
      </c>
      <c r="AS89" t="s">
        <v>324</v>
      </c>
      <c r="AT89">
        <v>0.24</v>
      </c>
      <c r="AU89">
        <v>22</v>
      </c>
      <c r="AV89">
        <v>0</v>
      </c>
      <c r="AW89" t="s">
        <v>324</v>
      </c>
      <c r="AX89" t="s">
        <v>324</v>
      </c>
      <c r="AY89">
        <v>22</v>
      </c>
      <c r="AZ89">
        <v>0.24</v>
      </c>
      <c r="BA89">
        <v>0</v>
      </c>
      <c r="BB89" t="s">
        <v>324</v>
      </c>
      <c r="BC89" t="s">
        <v>324</v>
      </c>
      <c r="BD89">
        <v>0.24</v>
      </c>
      <c r="BE89">
        <v>0</v>
      </c>
      <c r="BF89">
        <v>0</v>
      </c>
      <c r="BG89" t="s">
        <v>324</v>
      </c>
      <c r="BH89" t="s">
        <v>324</v>
      </c>
      <c r="BI89">
        <v>0</v>
      </c>
      <c r="BJ89">
        <v>0</v>
      </c>
      <c r="BK89">
        <v>0</v>
      </c>
      <c r="BL89" t="s">
        <v>324</v>
      </c>
      <c r="BM89" t="s">
        <v>324</v>
      </c>
      <c r="BN89">
        <v>0</v>
      </c>
      <c r="BO89">
        <v>0</v>
      </c>
      <c r="BP89">
        <v>0</v>
      </c>
      <c r="BQ89" t="s">
        <v>324</v>
      </c>
      <c r="BR89" t="s">
        <v>324</v>
      </c>
      <c r="BS89">
        <v>0</v>
      </c>
      <c r="BT89" t="s">
        <v>324</v>
      </c>
      <c r="BU89" t="s">
        <v>324</v>
      </c>
      <c r="BV89" t="s">
        <v>324</v>
      </c>
      <c r="BW89" t="s">
        <v>324</v>
      </c>
      <c r="BX89">
        <v>0</v>
      </c>
      <c r="BY89" t="s">
        <v>324</v>
      </c>
      <c r="BZ89" t="s">
        <v>324</v>
      </c>
      <c r="CA89" t="s">
        <v>324</v>
      </c>
      <c r="CB89" t="s">
        <v>324</v>
      </c>
      <c r="CC89">
        <v>0</v>
      </c>
      <c r="CD89" t="s">
        <v>324</v>
      </c>
      <c r="CE89" t="s">
        <v>324</v>
      </c>
      <c r="CF89" t="s">
        <v>324</v>
      </c>
      <c r="CG89" t="s">
        <v>324</v>
      </c>
      <c r="CH89">
        <v>0</v>
      </c>
      <c r="CI89" t="s">
        <v>324</v>
      </c>
      <c r="CJ89" t="s">
        <v>324</v>
      </c>
      <c r="CK89" t="s">
        <v>324</v>
      </c>
      <c r="CL89" t="s">
        <v>324</v>
      </c>
      <c r="CM89">
        <v>0</v>
      </c>
      <c r="CN89" t="s">
        <v>324</v>
      </c>
      <c r="CO89" t="s">
        <v>324</v>
      </c>
      <c r="CP89" t="s">
        <v>324</v>
      </c>
      <c r="CQ89" t="s">
        <v>324</v>
      </c>
      <c r="CR89">
        <v>0</v>
      </c>
      <c r="CS89" t="s">
        <v>324</v>
      </c>
      <c r="CT89" t="s">
        <v>324</v>
      </c>
      <c r="CU89" t="s">
        <v>324</v>
      </c>
      <c r="CV89" t="s">
        <v>324</v>
      </c>
      <c r="CW89">
        <v>0</v>
      </c>
      <c r="CX89">
        <v>11.147</v>
      </c>
      <c r="CY89">
        <v>5.03</v>
      </c>
      <c r="CZ89">
        <v>0</v>
      </c>
      <c r="DA89">
        <v>0</v>
      </c>
      <c r="DB89">
        <v>16.177</v>
      </c>
      <c r="DC89">
        <v>2472</v>
      </c>
      <c r="DD89">
        <v>21</v>
      </c>
      <c r="DE89">
        <v>0</v>
      </c>
      <c r="DF89">
        <v>0</v>
      </c>
      <c r="DG89">
        <v>2493</v>
      </c>
      <c r="DH89">
        <v>4384</v>
      </c>
      <c r="DI89">
        <v>0</v>
      </c>
      <c r="DJ89">
        <v>0</v>
      </c>
      <c r="DK89">
        <v>0</v>
      </c>
      <c r="DL89">
        <v>4384</v>
      </c>
    </row>
    <row r="90" spans="1:116" x14ac:dyDescent="0.45">
      <c r="A90">
        <v>2023</v>
      </c>
      <c r="B90" t="s">
        <v>98</v>
      </c>
      <c r="C90">
        <v>57483</v>
      </c>
      <c r="D90" t="s">
        <v>659</v>
      </c>
      <c r="E90" t="s">
        <v>638</v>
      </c>
      <c r="F90" t="s">
        <v>244</v>
      </c>
      <c r="G90">
        <v>3.1219999999999999</v>
      </c>
      <c r="H90">
        <v>0.92600000000000005</v>
      </c>
      <c r="I90" t="s">
        <v>324</v>
      </c>
      <c r="J90" t="s">
        <v>324</v>
      </c>
      <c r="K90">
        <v>4.048</v>
      </c>
      <c r="L90">
        <v>575</v>
      </c>
      <c r="M90">
        <v>31</v>
      </c>
      <c r="N90" t="s">
        <v>324</v>
      </c>
      <c r="O90" t="s">
        <v>324</v>
      </c>
      <c r="P90">
        <v>606</v>
      </c>
      <c r="Q90" t="s">
        <v>324</v>
      </c>
      <c r="R90" t="s">
        <v>324</v>
      </c>
      <c r="S90" t="s">
        <v>324</v>
      </c>
      <c r="T90" t="s">
        <v>324</v>
      </c>
      <c r="U90">
        <v>0</v>
      </c>
      <c r="V90" t="s">
        <v>324</v>
      </c>
      <c r="W90" t="s">
        <v>324</v>
      </c>
      <c r="X90" t="s">
        <v>324</v>
      </c>
      <c r="Y90" t="s">
        <v>324</v>
      </c>
      <c r="Z90">
        <v>0</v>
      </c>
      <c r="AA90" t="s">
        <v>324</v>
      </c>
      <c r="AB90" t="s">
        <v>324</v>
      </c>
      <c r="AC90" t="s">
        <v>324</v>
      </c>
      <c r="AD90" t="s">
        <v>324</v>
      </c>
      <c r="AE90">
        <v>0</v>
      </c>
      <c r="AF90">
        <v>7.1999999999999995E-2</v>
      </c>
      <c r="AG90" t="s">
        <v>324</v>
      </c>
      <c r="AH90" t="s">
        <v>324</v>
      </c>
      <c r="AI90" t="s">
        <v>324</v>
      </c>
      <c r="AJ90">
        <v>7.1999999999999995E-2</v>
      </c>
      <c r="AK90">
        <v>52</v>
      </c>
      <c r="AL90" t="s">
        <v>324</v>
      </c>
      <c r="AM90" t="s">
        <v>324</v>
      </c>
      <c r="AN90" t="s">
        <v>324</v>
      </c>
      <c r="AO90">
        <v>52</v>
      </c>
      <c r="AP90" t="s">
        <v>324</v>
      </c>
      <c r="AQ90" t="s">
        <v>324</v>
      </c>
      <c r="AR90" t="s">
        <v>324</v>
      </c>
      <c r="AS90" t="s">
        <v>324</v>
      </c>
      <c r="AT90">
        <v>0</v>
      </c>
      <c r="AU90" t="s">
        <v>324</v>
      </c>
      <c r="AV90" t="s">
        <v>324</v>
      </c>
      <c r="AW90" t="s">
        <v>324</v>
      </c>
      <c r="AX90" t="s">
        <v>324</v>
      </c>
      <c r="AY90">
        <v>0</v>
      </c>
      <c r="AZ90" t="s">
        <v>324</v>
      </c>
      <c r="BA90" t="s">
        <v>324</v>
      </c>
      <c r="BB90" t="s">
        <v>324</v>
      </c>
      <c r="BC90" t="s">
        <v>324</v>
      </c>
      <c r="BD90">
        <v>0</v>
      </c>
      <c r="BE90" t="s">
        <v>324</v>
      </c>
      <c r="BF90" t="s">
        <v>324</v>
      </c>
      <c r="BG90" t="s">
        <v>324</v>
      </c>
      <c r="BH90" t="s">
        <v>324</v>
      </c>
      <c r="BI90">
        <v>0</v>
      </c>
      <c r="BJ90" t="s">
        <v>324</v>
      </c>
      <c r="BK90" t="s">
        <v>324</v>
      </c>
      <c r="BL90" t="s">
        <v>324</v>
      </c>
      <c r="BM90" t="s">
        <v>324</v>
      </c>
      <c r="BN90">
        <v>0</v>
      </c>
      <c r="BO90" t="s">
        <v>324</v>
      </c>
      <c r="BP90" t="s">
        <v>324</v>
      </c>
      <c r="BQ90" t="s">
        <v>324</v>
      </c>
      <c r="BR90" t="s">
        <v>324</v>
      </c>
      <c r="BS90">
        <v>0</v>
      </c>
      <c r="BT90">
        <v>1E-3</v>
      </c>
      <c r="BU90" t="s">
        <v>324</v>
      </c>
      <c r="BV90" t="s">
        <v>324</v>
      </c>
      <c r="BW90" t="s">
        <v>324</v>
      </c>
      <c r="BX90">
        <v>1E-3</v>
      </c>
      <c r="BY90">
        <v>1</v>
      </c>
      <c r="BZ90" t="s">
        <v>324</v>
      </c>
      <c r="CA90" t="s">
        <v>324</v>
      </c>
      <c r="CB90" t="s">
        <v>324</v>
      </c>
      <c r="CC90">
        <v>1</v>
      </c>
      <c r="CD90" t="s">
        <v>324</v>
      </c>
      <c r="CE90" t="s">
        <v>324</v>
      </c>
      <c r="CF90" t="s">
        <v>324</v>
      </c>
      <c r="CG90" t="s">
        <v>324</v>
      </c>
      <c r="CH90">
        <v>0</v>
      </c>
      <c r="CI90" t="s">
        <v>324</v>
      </c>
      <c r="CJ90" t="s">
        <v>324</v>
      </c>
      <c r="CK90" t="s">
        <v>324</v>
      </c>
      <c r="CL90" t="s">
        <v>324</v>
      </c>
      <c r="CM90">
        <v>0</v>
      </c>
      <c r="CN90" t="s">
        <v>324</v>
      </c>
      <c r="CO90" t="s">
        <v>324</v>
      </c>
      <c r="CP90" t="s">
        <v>324</v>
      </c>
      <c r="CQ90" t="s">
        <v>324</v>
      </c>
      <c r="CR90">
        <v>0</v>
      </c>
      <c r="CS90" t="s">
        <v>324</v>
      </c>
      <c r="CT90" t="s">
        <v>324</v>
      </c>
      <c r="CU90" t="s">
        <v>324</v>
      </c>
      <c r="CV90" t="s">
        <v>324</v>
      </c>
      <c r="CW90">
        <v>0</v>
      </c>
      <c r="CX90">
        <v>3.1949999999999998</v>
      </c>
      <c r="CY90">
        <v>0.92600000000000005</v>
      </c>
      <c r="CZ90">
        <v>0</v>
      </c>
      <c r="DA90">
        <v>0</v>
      </c>
      <c r="DB90">
        <v>4.1210000000000004</v>
      </c>
      <c r="DC90">
        <v>628</v>
      </c>
      <c r="DD90">
        <v>31</v>
      </c>
      <c r="DE90">
        <v>0</v>
      </c>
      <c r="DF90">
        <v>0</v>
      </c>
      <c r="DG90">
        <v>659</v>
      </c>
      <c r="DH90">
        <v>0</v>
      </c>
      <c r="DI90">
        <v>0</v>
      </c>
      <c r="DJ90">
        <v>0</v>
      </c>
      <c r="DK90">
        <v>0</v>
      </c>
      <c r="DL90">
        <v>0</v>
      </c>
    </row>
    <row r="91" spans="1:116" x14ac:dyDescent="0.45">
      <c r="A91">
        <v>2023</v>
      </c>
      <c r="B91" t="s">
        <v>98</v>
      </c>
      <c r="C91">
        <v>99999</v>
      </c>
      <c r="D91" t="s">
        <v>599</v>
      </c>
      <c r="E91" t="s">
        <v>648</v>
      </c>
      <c r="G91">
        <v>-2.5019999999999998</v>
      </c>
      <c r="H91">
        <v>-1.2130000000000001</v>
      </c>
      <c r="I91" t="s">
        <v>324</v>
      </c>
      <c r="J91" t="s">
        <v>324</v>
      </c>
      <c r="K91">
        <v>-3.7149999999999999</v>
      </c>
      <c r="L91" t="s">
        <v>324</v>
      </c>
      <c r="M91" t="s">
        <v>324</v>
      </c>
      <c r="N91" t="s">
        <v>324</v>
      </c>
      <c r="O91" t="s">
        <v>324</v>
      </c>
      <c r="P91" t="s">
        <v>324</v>
      </c>
      <c r="Q91" t="s">
        <v>324</v>
      </c>
      <c r="R91" t="s">
        <v>324</v>
      </c>
      <c r="S91" t="s">
        <v>324</v>
      </c>
      <c r="T91" t="s">
        <v>324</v>
      </c>
      <c r="U91" t="s">
        <v>324</v>
      </c>
      <c r="V91" t="s">
        <v>324</v>
      </c>
      <c r="W91" t="s">
        <v>324</v>
      </c>
      <c r="X91" t="s">
        <v>324</v>
      </c>
      <c r="Y91" t="s">
        <v>324</v>
      </c>
      <c r="Z91" t="s">
        <v>324</v>
      </c>
      <c r="AA91" t="s">
        <v>324</v>
      </c>
      <c r="AB91" t="s">
        <v>324</v>
      </c>
      <c r="AC91" t="s">
        <v>324</v>
      </c>
      <c r="AD91" t="s">
        <v>324</v>
      </c>
      <c r="AE91" t="s">
        <v>324</v>
      </c>
      <c r="AF91" t="s">
        <v>324</v>
      </c>
      <c r="AG91" t="s">
        <v>324</v>
      </c>
      <c r="AH91" t="s">
        <v>324</v>
      </c>
      <c r="AI91" t="s">
        <v>324</v>
      </c>
      <c r="AJ91" t="s">
        <v>324</v>
      </c>
      <c r="AK91" t="s">
        <v>324</v>
      </c>
      <c r="AL91" t="s">
        <v>324</v>
      </c>
      <c r="AM91" t="s">
        <v>324</v>
      </c>
      <c r="AN91" t="s">
        <v>324</v>
      </c>
      <c r="AO91" t="s">
        <v>324</v>
      </c>
      <c r="AP91" t="s">
        <v>324</v>
      </c>
      <c r="AQ91" t="s">
        <v>324</v>
      </c>
      <c r="AR91" t="s">
        <v>324</v>
      </c>
      <c r="AS91" t="s">
        <v>324</v>
      </c>
      <c r="AT91" t="s">
        <v>324</v>
      </c>
      <c r="AU91" t="s">
        <v>324</v>
      </c>
      <c r="AV91" t="s">
        <v>324</v>
      </c>
      <c r="AW91" t="s">
        <v>324</v>
      </c>
      <c r="AX91" t="s">
        <v>324</v>
      </c>
      <c r="AY91" t="s">
        <v>324</v>
      </c>
      <c r="AZ91" t="s">
        <v>324</v>
      </c>
      <c r="BA91" t="s">
        <v>324</v>
      </c>
      <c r="BB91" t="s">
        <v>324</v>
      </c>
      <c r="BC91" t="s">
        <v>324</v>
      </c>
      <c r="BD91" t="s">
        <v>324</v>
      </c>
      <c r="BE91" t="s">
        <v>324</v>
      </c>
      <c r="BF91" t="s">
        <v>324</v>
      </c>
      <c r="BG91" t="s">
        <v>324</v>
      </c>
      <c r="BH91" t="s">
        <v>324</v>
      </c>
      <c r="BI91" t="s">
        <v>324</v>
      </c>
      <c r="BJ91" t="s">
        <v>324</v>
      </c>
      <c r="BK91" t="s">
        <v>324</v>
      </c>
      <c r="BL91" t="s">
        <v>324</v>
      </c>
      <c r="BM91" t="s">
        <v>324</v>
      </c>
      <c r="BN91" t="s">
        <v>324</v>
      </c>
      <c r="BO91" t="s">
        <v>324</v>
      </c>
      <c r="BP91" t="s">
        <v>324</v>
      </c>
      <c r="BQ91" t="s">
        <v>324</v>
      </c>
      <c r="BR91" t="s">
        <v>324</v>
      </c>
      <c r="BS91" t="s">
        <v>324</v>
      </c>
      <c r="BT91" t="s">
        <v>324</v>
      </c>
      <c r="BU91" t="s">
        <v>324</v>
      </c>
      <c r="BV91" t="s">
        <v>324</v>
      </c>
      <c r="BW91" t="s">
        <v>324</v>
      </c>
      <c r="BX91" t="s">
        <v>324</v>
      </c>
      <c r="BY91" t="s">
        <v>324</v>
      </c>
      <c r="BZ91" t="s">
        <v>324</v>
      </c>
      <c r="CA91" t="s">
        <v>324</v>
      </c>
      <c r="CB91" t="s">
        <v>324</v>
      </c>
      <c r="CC91" t="s">
        <v>324</v>
      </c>
      <c r="CD91" t="s">
        <v>324</v>
      </c>
      <c r="CE91" t="s">
        <v>324</v>
      </c>
      <c r="CF91" t="s">
        <v>324</v>
      </c>
      <c r="CG91" t="s">
        <v>324</v>
      </c>
      <c r="CH91" t="s">
        <v>324</v>
      </c>
      <c r="CI91" t="s">
        <v>324</v>
      </c>
      <c r="CJ91" t="s">
        <v>324</v>
      </c>
      <c r="CK91" t="s">
        <v>324</v>
      </c>
      <c r="CL91" t="s">
        <v>324</v>
      </c>
      <c r="CM91" t="s">
        <v>324</v>
      </c>
      <c r="CN91" t="s">
        <v>324</v>
      </c>
      <c r="CO91" t="s">
        <v>324</v>
      </c>
      <c r="CP91" t="s">
        <v>324</v>
      </c>
      <c r="CQ91" t="s">
        <v>324</v>
      </c>
      <c r="CR91" t="s">
        <v>324</v>
      </c>
      <c r="CS91" t="s">
        <v>324</v>
      </c>
      <c r="CT91" t="s">
        <v>324</v>
      </c>
      <c r="CU91" t="s">
        <v>324</v>
      </c>
      <c r="CV91" t="s">
        <v>324</v>
      </c>
      <c r="CW91" t="s">
        <v>324</v>
      </c>
      <c r="CX91">
        <v>-2.5019999999999998</v>
      </c>
      <c r="CY91">
        <v>-1.2130000000000001</v>
      </c>
      <c r="CZ91" t="s">
        <v>324</v>
      </c>
      <c r="DA91" t="s">
        <v>324</v>
      </c>
      <c r="DB91">
        <v>-3.7149999999999999</v>
      </c>
      <c r="DC91" t="s">
        <v>324</v>
      </c>
      <c r="DD91" t="s">
        <v>324</v>
      </c>
      <c r="DE91" t="s">
        <v>324</v>
      </c>
      <c r="DF91" t="s">
        <v>324</v>
      </c>
      <c r="DG91" t="s">
        <v>324</v>
      </c>
      <c r="DH91" t="s">
        <v>324</v>
      </c>
      <c r="DI91" t="s">
        <v>324</v>
      </c>
      <c r="DJ91" t="s">
        <v>324</v>
      </c>
      <c r="DK91" t="s">
        <v>324</v>
      </c>
      <c r="DL91" t="s">
        <v>324</v>
      </c>
    </row>
    <row r="92" spans="1:116" x14ac:dyDescent="0.45">
      <c r="A92">
        <v>2023</v>
      </c>
      <c r="B92" t="s">
        <v>98</v>
      </c>
      <c r="C92">
        <v>99999</v>
      </c>
      <c r="D92" t="s">
        <v>599</v>
      </c>
      <c r="E92" t="s">
        <v>638</v>
      </c>
      <c r="G92">
        <v>-6.6520000000000001</v>
      </c>
      <c r="H92">
        <v>-1.331</v>
      </c>
      <c r="I92">
        <v>0.497</v>
      </c>
      <c r="J92" t="s">
        <v>324</v>
      </c>
      <c r="K92">
        <v>-7.4859999999999998</v>
      </c>
      <c r="L92" t="s">
        <v>324</v>
      </c>
      <c r="M92" t="s">
        <v>324</v>
      </c>
      <c r="N92" t="s">
        <v>324</v>
      </c>
      <c r="O92" t="s">
        <v>324</v>
      </c>
      <c r="P92" t="s">
        <v>324</v>
      </c>
      <c r="Q92" t="s">
        <v>324</v>
      </c>
      <c r="R92" t="s">
        <v>324</v>
      </c>
      <c r="S92" t="s">
        <v>324</v>
      </c>
      <c r="T92" t="s">
        <v>324</v>
      </c>
      <c r="U92" t="s">
        <v>324</v>
      </c>
      <c r="V92" t="s">
        <v>324</v>
      </c>
      <c r="W92" t="s">
        <v>324</v>
      </c>
      <c r="X92" t="s">
        <v>324</v>
      </c>
      <c r="Y92" t="s">
        <v>324</v>
      </c>
      <c r="Z92" t="s">
        <v>324</v>
      </c>
      <c r="AA92" t="s">
        <v>324</v>
      </c>
      <c r="AB92" t="s">
        <v>324</v>
      </c>
      <c r="AC92" t="s">
        <v>324</v>
      </c>
      <c r="AD92" t="s">
        <v>324</v>
      </c>
      <c r="AE92" t="s">
        <v>324</v>
      </c>
      <c r="AF92" t="s">
        <v>324</v>
      </c>
      <c r="AG92" t="s">
        <v>324</v>
      </c>
      <c r="AH92" t="s">
        <v>324</v>
      </c>
      <c r="AI92" t="s">
        <v>324</v>
      </c>
      <c r="AJ92" t="s">
        <v>324</v>
      </c>
      <c r="AK92" t="s">
        <v>324</v>
      </c>
      <c r="AL92" t="s">
        <v>324</v>
      </c>
      <c r="AM92" t="s">
        <v>324</v>
      </c>
      <c r="AN92" t="s">
        <v>324</v>
      </c>
      <c r="AO92" t="s">
        <v>324</v>
      </c>
      <c r="AP92" t="s">
        <v>324</v>
      </c>
      <c r="AQ92" t="s">
        <v>324</v>
      </c>
      <c r="AR92" t="s">
        <v>324</v>
      </c>
      <c r="AS92" t="s">
        <v>324</v>
      </c>
      <c r="AT92" t="s">
        <v>324</v>
      </c>
      <c r="AU92" t="s">
        <v>324</v>
      </c>
      <c r="AV92" t="s">
        <v>324</v>
      </c>
      <c r="AW92" t="s">
        <v>324</v>
      </c>
      <c r="AX92" t="s">
        <v>324</v>
      </c>
      <c r="AY92" t="s">
        <v>324</v>
      </c>
      <c r="AZ92" t="s">
        <v>324</v>
      </c>
      <c r="BA92" t="s">
        <v>324</v>
      </c>
      <c r="BB92" t="s">
        <v>324</v>
      </c>
      <c r="BC92" t="s">
        <v>324</v>
      </c>
      <c r="BD92" t="s">
        <v>324</v>
      </c>
      <c r="BE92" t="s">
        <v>324</v>
      </c>
      <c r="BF92" t="s">
        <v>324</v>
      </c>
      <c r="BG92" t="s">
        <v>324</v>
      </c>
      <c r="BH92" t="s">
        <v>324</v>
      </c>
      <c r="BI92" t="s">
        <v>324</v>
      </c>
      <c r="BJ92" t="s">
        <v>324</v>
      </c>
      <c r="BK92" t="s">
        <v>324</v>
      </c>
      <c r="BL92" t="s">
        <v>324</v>
      </c>
      <c r="BM92" t="s">
        <v>324</v>
      </c>
      <c r="BN92" t="s">
        <v>324</v>
      </c>
      <c r="BO92" t="s">
        <v>324</v>
      </c>
      <c r="BP92" t="s">
        <v>324</v>
      </c>
      <c r="BQ92" t="s">
        <v>324</v>
      </c>
      <c r="BR92" t="s">
        <v>324</v>
      </c>
      <c r="BS92" t="s">
        <v>324</v>
      </c>
      <c r="BT92" t="s">
        <v>324</v>
      </c>
      <c r="BU92" t="s">
        <v>324</v>
      </c>
      <c r="BV92" t="s">
        <v>324</v>
      </c>
      <c r="BW92" t="s">
        <v>324</v>
      </c>
      <c r="BX92" t="s">
        <v>324</v>
      </c>
      <c r="BY92" t="s">
        <v>324</v>
      </c>
      <c r="BZ92" t="s">
        <v>324</v>
      </c>
      <c r="CA92" t="s">
        <v>324</v>
      </c>
      <c r="CB92" t="s">
        <v>324</v>
      </c>
      <c r="CC92" t="s">
        <v>324</v>
      </c>
      <c r="CD92" t="s">
        <v>324</v>
      </c>
      <c r="CE92" t="s">
        <v>324</v>
      </c>
      <c r="CF92" t="s">
        <v>324</v>
      </c>
      <c r="CG92" t="s">
        <v>324</v>
      </c>
      <c r="CH92" t="s">
        <v>324</v>
      </c>
      <c r="CI92" t="s">
        <v>324</v>
      </c>
      <c r="CJ92" t="s">
        <v>324</v>
      </c>
      <c r="CK92" t="s">
        <v>324</v>
      </c>
      <c r="CL92" t="s">
        <v>324</v>
      </c>
      <c r="CM92" t="s">
        <v>324</v>
      </c>
      <c r="CN92" t="s">
        <v>324</v>
      </c>
      <c r="CO92" t="s">
        <v>324</v>
      </c>
      <c r="CP92" t="s">
        <v>324</v>
      </c>
      <c r="CQ92" t="s">
        <v>324</v>
      </c>
      <c r="CR92" t="s">
        <v>324</v>
      </c>
      <c r="CS92" t="s">
        <v>324</v>
      </c>
      <c r="CT92" t="s">
        <v>324</v>
      </c>
      <c r="CU92" t="s">
        <v>324</v>
      </c>
      <c r="CV92" t="s">
        <v>324</v>
      </c>
      <c r="CW92" t="s">
        <v>324</v>
      </c>
      <c r="CX92">
        <v>-6.6520000000000001</v>
      </c>
      <c r="CY92">
        <v>-1.331</v>
      </c>
      <c r="CZ92">
        <v>0.497</v>
      </c>
      <c r="DA92" t="s">
        <v>324</v>
      </c>
      <c r="DB92">
        <v>-7.4859999999999998</v>
      </c>
      <c r="DC92" t="s">
        <v>324</v>
      </c>
      <c r="DD92" t="s">
        <v>324</v>
      </c>
      <c r="DE92" t="s">
        <v>324</v>
      </c>
      <c r="DF92" t="s">
        <v>324</v>
      </c>
      <c r="DG92" t="s">
        <v>324</v>
      </c>
      <c r="DH92" t="s">
        <v>324</v>
      </c>
      <c r="DI92" t="s">
        <v>324</v>
      </c>
      <c r="DJ92" t="s">
        <v>324</v>
      </c>
      <c r="DK92" t="s">
        <v>324</v>
      </c>
      <c r="DL92" t="s">
        <v>324</v>
      </c>
    </row>
    <row r="93" spans="1:116" x14ac:dyDescent="0.45">
      <c r="A93">
        <v>2023</v>
      </c>
      <c r="B93" t="s">
        <v>98</v>
      </c>
      <c r="C93">
        <v>99999</v>
      </c>
      <c r="D93" t="s">
        <v>599</v>
      </c>
      <c r="E93" t="s">
        <v>660</v>
      </c>
      <c r="G93">
        <v>0.74</v>
      </c>
      <c r="H93">
        <v>0.28399999999999997</v>
      </c>
      <c r="I93" t="s">
        <v>324</v>
      </c>
      <c r="J93" t="s">
        <v>324</v>
      </c>
      <c r="K93">
        <v>1.024</v>
      </c>
      <c r="L93" t="s">
        <v>324</v>
      </c>
      <c r="M93" t="s">
        <v>324</v>
      </c>
      <c r="N93" t="s">
        <v>324</v>
      </c>
      <c r="O93" t="s">
        <v>324</v>
      </c>
      <c r="P93" t="s">
        <v>324</v>
      </c>
      <c r="Q93" t="s">
        <v>324</v>
      </c>
      <c r="R93" t="s">
        <v>324</v>
      </c>
      <c r="S93" t="s">
        <v>324</v>
      </c>
      <c r="T93" t="s">
        <v>324</v>
      </c>
      <c r="U93" t="s">
        <v>324</v>
      </c>
      <c r="V93" t="s">
        <v>324</v>
      </c>
      <c r="W93" t="s">
        <v>324</v>
      </c>
      <c r="X93" t="s">
        <v>324</v>
      </c>
      <c r="Y93" t="s">
        <v>324</v>
      </c>
      <c r="Z93" t="s">
        <v>324</v>
      </c>
      <c r="AA93" t="s">
        <v>324</v>
      </c>
      <c r="AB93" t="s">
        <v>324</v>
      </c>
      <c r="AC93" t="s">
        <v>324</v>
      </c>
      <c r="AD93" t="s">
        <v>324</v>
      </c>
      <c r="AE93" t="s">
        <v>324</v>
      </c>
      <c r="AF93" t="s">
        <v>324</v>
      </c>
      <c r="AG93" t="s">
        <v>324</v>
      </c>
      <c r="AH93" t="s">
        <v>324</v>
      </c>
      <c r="AI93" t="s">
        <v>324</v>
      </c>
      <c r="AJ93" t="s">
        <v>324</v>
      </c>
      <c r="AK93" t="s">
        <v>324</v>
      </c>
      <c r="AL93" t="s">
        <v>324</v>
      </c>
      <c r="AM93" t="s">
        <v>324</v>
      </c>
      <c r="AN93" t="s">
        <v>324</v>
      </c>
      <c r="AO93" t="s">
        <v>324</v>
      </c>
      <c r="AP93" t="s">
        <v>324</v>
      </c>
      <c r="AQ93" t="s">
        <v>324</v>
      </c>
      <c r="AR93" t="s">
        <v>324</v>
      </c>
      <c r="AS93" t="s">
        <v>324</v>
      </c>
      <c r="AT93" t="s">
        <v>324</v>
      </c>
      <c r="AU93" t="s">
        <v>324</v>
      </c>
      <c r="AV93" t="s">
        <v>324</v>
      </c>
      <c r="AW93" t="s">
        <v>324</v>
      </c>
      <c r="AX93" t="s">
        <v>324</v>
      </c>
      <c r="AY93" t="s">
        <v>324</v>
      </c>
      <c r="AZ93" t="s">
        <v>324</v>
      </c>
      <c r="BA93" t="s">
        <v>324</v>
      </c>
      <c r="BB93" t="s">
        <v>324</v>
      </c>
      <c r="BC93" t="s">
        <v>324</v>
      </c>
      <c r="BD93" t="s">
        <v>324</v>
      </c>
      <c r="BE93" t="s">
        <v>324</v>
      </c>
      <c r="BF93" t="s">
        <v>324</v>
      </c>
      <c r="BG93" t="s">
        <v>324</v>
      </c>
      <c r="BH93" t="s">
        <v>324</v>
      </c>
      <c r="BI93" t="s">
        <v>324</v>
      </c>
      <c r="BJ93" t="s">
        <v>324</v>
      </c>
      <c r="BK93" t="s">
        <v>324</v>
      </c>
      <c r="BL93" t="s">
        <v>324</v>
      </c>
      <c r="BM93" t="s">
        <v>324</v>
      </c>
      <c r="BN93" t="s">
        <v>324</v>
      </c>
      <c r="BO93" t="s">
        <v>324</v>
      </c>
      <c r="BP93" t="s">
        <v>324</v>
      </c>
      <c r="BQ93" t="s">
        <v>324</v>
      </c>
      <c r="BR93" t="s">
        <v>324</v>
      </c>
      <c r="BS93" t="s">
        <v>324</v>
      </c>
      <c r="BT93" t="s">
        <v>324</v>
      </c>
      <c r="BU93" t="s">
        <v>324</v>
      </c>
      <c r="BV93" t="s">
        <v>324</v>
      </c>
      <c r="BW93" t="s">
        <v>324</v>
      </c>
      <c r="BX93" t="s">
        <v>324</v>
      </c>
      <c r="BY93" t="s">
        <v>324</v>
      </c>
      <c r="BZ93" t="s">
        <v>324</v>
      </c>
      <c r="CA93" t="s">
        <v>324</v>
      </c>
      <c r="CB93" t="s">
        <v>324</v>
      </c>
      <c r="CC93" t="s">
        <v>324</v>
      </c>
      <c r="CD93" t="s">
        <v>324</v>
      </c>
      <c r="CE93" t="s">
        <v>324</v>
      </c>
      <c r="CF93" t="s">
        <v>324</v>
      </c>
      <c r="CG93" t="s">
        <v>324</v>
      </c>
      <c r="CH93" t="s">
        <v>324</v>
      </c>
      <c r="CI93" t="s">
        <v>324</v>
      </c>
      <c r="CJ93" t="s">
        <v>324</v>
      </c>
      <c r="CK93" t="s">
        <v>324</v>
      </c>
      <c r="CL93" t="s">
        <v>324</v>
      </c>
      <c r="CM93" t="s">
        <v>324</v>
      </c>
      <c r="CN93" t="s">
        <v>324</v>
      </c>
      <c r="CO93" t="s">
        <v>324</v>
      </c>
      <c r="CP93" t="s">
        <v>324</v>
      </c>
      <c r="CQ93" t="s">
        <v>324</v>
      </c>
      <c r="CR93" t="s">
        <v>324</v>
      </c>
      <c r="CS93" t="s">
        <v>324</v>
      </c>
      <c r="CT93" t="s">
        <v>324</v>
      </c>
      <c r="CU93" t="s">
        <v>324</v>
      </c>
      <c r="CV93" t="s">
        <v>324</v>
      </c>
      <c r="CW93" t="s">
        <v>324</v>
      </c>
      <c r="CX93">
        <v>0.74</v>
      </c>
      <c r="CY93">
        <v>0.28399999999999997</v>
      </c>
      <c r="CZ93" t="s">
        <v>324</v>
      </c>
      <c r="DA93" t="s">
        <v>324</v>
      </c>
      <c r="DB93">
        <v>1.024</v>
      </c>
      <c r="DC93" t="s">
        <v>324</v>
      </c>
      <c r="DD93" t="s">
        <v>324</v>
      </c>
      <c r="DE93" t="s">
        <v>324</v>
      </c>
      <c r="DF93" t="s">
        <v>324</v>
      </c>
      <c r="DG93" t="s">
        <v>324</v>
      </c>
      <c r="DH93" t="s">
        <v>324</v>
      </c>
      <c r="DI93" t="s">
        <v>324</v>
      </c>
      <c r="DJ93" t="s">
        <v>324</v>
      </c>
      <c r="DK93" t="s">
        <v>324</v>
      </c>
      <c r="DL93" t="s">
        <v>324</v>
      </c>
    </row>
    <row r="94" spans="1:116" x14ac:dyDescent="0.45">
      <c r="A94">
        <v>2023</v>
      </c>
      <c r="B94" t="s">
        <v>98</v>
      </c>
      <c r="C94">
        <v>99999</v>
      </c>
      <c r="D94" t="s">
        <v>599</v>
      </c>
      <c r="E94" t="s">
        <v>649</v>
      </c>
      <c r="G94">
        <v>-0.98599999999999999</v>
      </c>
      <c r="H94">
        <v>-0.83899999999999997</v>
      </c>
      <c r="I94">
        <v>-0.51700000000000002</v>
      </c>
      <c r="J94" t="s">
        <v>324</v>
      </c>
      <c r="K94">
        <v>-2.3420000000000001</v>
      </c>
      <c r="L94" t="s">
        <v>324</v>
      </c>
      <c r="M94" t="s">
        <v>324</v>
      </c>
      <c r="N94" t="s">
        <v>324</v>
      </c>
      <c r="O94" t="s">
        <v>324</v>
      </c>
      <c r="P94" t="s">
        <v>324</v>
      </c>
      <c r="Q94" t="s">
        <v>324</v>
      </c>
      <c r="R94" t="s">
        <v>324</v>
      </c>
      <c r="S94" t="s">
        <v>324</v>
      </c>
      <c r="T94" t="s">
        <v>324</v>
      </c>
      <c r="U94" t="s">
        <v>324</v>
      </c>
      <c r="V94" t="s">
        <v>324</v>
      </c>
      <c r="W94" t="s">
        <v>324</v>
      </c>
      <c r="X94" t="s">
        <v>324</v>
      </c>
      <c r="Y94" t="s">
        <v>324</v>
      </c>
      <c r="Z94" t="s">
        <v>324</v>
      </c>
      <c r="AA94" t="s">
        <v>324</v>
      </c>
      <c r="AB94" t="s">
        <v>324</v>
      </c>
      <c r="AC94" t="s">
        <v>324</v>
      </c>
      <c r="AD94" t="s">
        <v>324</v>
      </c>
      <c r="AE94" t="s">
        <v>324</v>
      </c>
      <c r="AF94" t="s">
        <v>324</v>
      </c>
      <c r="AG94" t="s">
        <v>324</v>
      </c>
      <c r="AH94" t="s">
        <v>324</v>
      </c>
      <c r="AI94" t="s">
        <v>324</v>
      </c>
      <c r="AJ94" t="s">
        <v>324</v>
      </c>
      <c r="AK94" t="s">
        <v>324</v>
      </c>
      <c r="AL94" t="s">
        <v>324</v>
      </c>
      <c r="AM94" t="s">
        <v>324</v>
      </c>
      <c r="AN94" t="s">
        <v>324</v>
      </c>
      <c r="AO94" t="s">
        <v>324</v>
      </c>
      <c r="AP94" t="s">
        <v>324</v>
      </c>
      <c r="AQ94" t="s">
        <v>324</v>
      </c>
      <c r="AR94" t="s">
        <v>324</v>
      </c>
      <c r="AS94" t="s">
        <v>324</v>
      </c>
      <c r="AT94" t="s">
        <v>324</v>
      </c>
      <c r="AU94" t="s">
        <v>324</v>
      </c>
      <c r="AV94" t="s">
        <v>324</v>
      </c>
      <c r="AW94" t="s">
        <v>324</v>
      </c>
      <c r="AX94" t="s">
        <v>324</v>
      </c>
      <c r="AY94" t="s">
        <v>324</v>
      </c>
      <c r="AZ94" t="s">
        <v>324</v>
      </c>
      <c r="BA94" t="s">
        <v>324</v>
      </c>
      <c r="BB94" t="s">
        <v>324</v>
      </c>
      <c r="BC94" t="s">
        <v>324</v>
      </c>
      <c r="BD94" t="s">
        <v>324</v>
      </c>
      <c r="BE94" t="s">
        <v>324</v>
      </c>
      <c r="BF94" t="s">
        <v>324</v>
      </c>
      <c r="BG94" t="s">
        <v>324</v>
      </c>
      <c r="BH94" t="s">
        <v>324</v>
      </c>
      <c r="BI94" t="s">
        <v>324</v>
      </c>
      <c r="BJ94" t="s">
        <v>324</v>
      </c>
      <c r="BK94" t="s">
        <v>324</v>
      </c>
      <c r="BL94" t="s">
        <v>324</v>
      </c>
      <c r="BM94" t="s">
        <v>324</v>
      </c>
      <c r="BN94" t="s">
        <v>324</v>
      </c>
      <c r="BO94" t="s">
        <v>324</v>
      </c>
      <c r="BP94" t="s">
        <v>324</v>
      </c>
      <c r="BQ94" t="s">
        <v>324</v>
      </c>
      <c r="BR94" t="s">
        <v>324</v>
      </c>
      <c r="BS94" t="s">
        <v>324</v>
      </c>
      <c r="BT94" t="s">
        <v>324</v>
      </c>
      <c r="BU94" t="s">
        <v>324</v>
      </c>
      <c r="BV94" t="s">
        <v>324</v>
      </c>
      <c r="BW94" t="s">
        <v>324</v>
      </c>
      <c r="BX94" t="s">
        <v>324</v>
      </c>
      <c r="BY94" t="s">
        <v>324</v>
      </c>
      <c r="BZ94" t="s">
        <v>324</v>
      </c>
      <c r="CA94" t="s">
        <v>324</v>
      </c>
      <c r="CB94" t="s">
        <v>324</v>
      </c>
      <c r="CC94" t="s">
        <v>324</v>
      </c>
      <c r="CD94" t="s">
        <v>324</v>
      </c>
      <c r="CE94" t="s">
        <v>324</v>
      </c>
      <c r="CF94" t="s">
        <v>324</v>
      </c>
      <c r="CG94" t="s">
        <v>324</v>
      </c>
      <c r="CH94" t="s">
        <v>324</v>
      </c>
      <c r="CI94" t="s">
        <v>324</v>
      </c>
      <c r="CJ94" t="s">
        <v>324</v>
      </c>
      <c r="CK94" t="s">
        <v>324</v>
      </c>
      <c r="CL94" t="s">
        <v>324</v>
      </c>
      <c r="CM94" t="s">
        <v>324</v>
      </c>
      <c r="CN94" t="s">
        <v>324</v>
      </c>
      <c r="CO94" t="s">
        <v>324</v>
      </c>
      <c r="CP94" t="s">
        <v>324</v>
      </c>
      <c r="CQ94" t="s">
        <v>324</v>
      </c>
      <c r="CR94" t="s">
        <v>324</v>
      </c>
      <c r="CS94" t="s">
        <v>324</v>
      </c>
      <c r="CT94" t="s">
        <v>324</v>
      </c>
      <c r="CU94" t="s">
        <v>324</v>
      </c>
      <c r="CV94" t="s">
        <v>324</v>
      </c>
      <c r="CW94" t="s">
        <v>324</v>
      </c>
      <c r="CX94">
        <v>-0.98599999999999999</v>
      </c>
      <c r="CY94">
        <v>-0.83899999999999997</v>
      </c>
      <c r="CZ94">
        <v>-0.51700000000000002</v>
      </c>
      <c r="DA94" t="s">
        <v>324</v>
      </c>
      <c r="DB94">
        <v>-2.3420000000000001</v>
      </c>
      <c r="DC94" t="s">
        <v>324</v>
      </c>
      <c r="DD94" t="s">
        <v>324</v>
      </c>
      <c r="DE94" t="s">
        <v>324</v>
      </c>
      <c r="DF94" t="s">
        <v>324</v>
      </c>
      <c r="DG94" t="s">
        <v>324</v>
      </c>
      <c r="DH94" t="s">
        <v>324</v>
      </c>
      <c r="DI94" t="s">
        <v>324</v>
      </c>
      <c r="DJ94" t="s">
        <v>324</v>
      </c>
      <c r="DK94" t="s">
        <v>324</v>
      </c>
      <c r="DL94" t="s">
        <v>324</v>
      </c>
    </row>
    <row r="95" spans="1:116" x14ac:dyDescent="0.45">
      <c r="A95">
        <v>2023</v>
      </c>
      <c r="B95" t="s">
        <v>98</v>
      </c>
      <c r="C95">
        <v>99999</v>
      </c>
      <c r="D95" t="s">
        <v>599</v>
      </c>
      <c r="E95" t="s">
        <v>626</v>
      </c>
      <c r="G95">
        <v>0.93799999999999994</v>
      </c>
      <c r="H95">
        <v>0.67400000000000004</v>
      </c>
      <c r="I95">
        <v>0</v>
      </c>
      <c r="J95" t="s">
        <v>324</v>
      </c>
      <c r="K95">
        <v>1.6120000000000001</v>
      </c>
      <c r="L95" t="s">
        <v>324</v>
      </c>
      <c r="M95" t="s">
        <v>324</v>
      </c>
      <c r="N95" t="s">
        <v>324</v>
      </c>
      <c r="O95" t="s">
        <v>324</v>
      </c>
      <c r="P95" t="s">
        <v>324</v>
      </c>
      <c r="Q95" t="s">
        <v>324</v>
      </c>
      <c r="R95" t="s">
        <v>324</v>
      </c>
      <c r="S95" t="s">
        <v>324</v>
      </c>
      <c r="T95" t="s">
        <v>324</v>
      </c>
      <c r="U95" t="s">
        <v>324</v>
      </c>
      <c r="V95" t="s">
        <v>324</v>
      </c>
      <c r="W95" t="s">
        <v>324</v>
      </c>
      <c r="X95" t="s">
        <v>324</v>
      </c>
      <c r="Y95" t="s">
        <v>324</v>
      </c>
      <c r="Z95" t="s">
        <v>324</v>
      </c>
      <c r="AA95" t="s">
        <v>324</v>
      </c>
      <c r="AB95" t="s">
        <v>324</v>
      </c>
      <c r="AC95" t="s">
        <v>324</v>
      </c>
      <c r="AD95" t="s">
        <v>324</v>
      </c>
      <c r="AE95" t="s">
        <v>324</v>
      </c>
      <c r="AF95" t="s">
        <v>324</v>
      </c>
      <c r="AG95" t="s">
        <v>324</v>
      </c>
      <c r="AH95" t="s">
        <v>324</v>
      </c>
      <c r="AI95" t="s">
        <v>324</v>
      </c>
      <c r="AJ95" t="s">
        <v>324</v>
      </c>
      <c r="AK95" t="s">
        <v>324</v>
      </c>
      <c r="AL95" t="s">
        <v>324</v>
      </c>
      <c r="AM95" t="s">
        <v>324</v>
      </c>
      <c r="AN95" t="s">
        <v>324</v>
      </c>
      <c r="AO95" t="s">
        <v>324</v>
      </c>
      <c r="AP95" t="s">
        <v>324</v>
      </c>
      <c r="AQ95" t="s">
        <v>324</v>
      </c>
      <c r="AR95" t="s">
        <v>324</v>
      </c>
      <c r="AS95" t="s">
        <v>324</v>
      </c>
      <c r="AT95" t="s">
        <v>324</v>
      </c>
      <c r="AU95" t="s">
        <v>324</v>
      </c>
      <c r="AV95" t="s">
        <v>324</v>
      </c>
      <c r="AW95" t="s">
        <v>324</v>
      </c>
      <c r="AX95" t="s">
        <v>324</v>
      </c>
      <c r="AY95" t="s">
        <v>324</v>
      </c>
      <c r="AZ95" t="s">
        <v>324</v>
      </c>
      <c r="BA95" t="s">
        <v>324</v>
      </c>
      <c r="BB95" t="s">
        <v>324</v>
      </c>
      <c r="BC95" t="s">
        <v>324</v>
      </c>
      <c r="BD95" t="s">
        <v>324</v>
      </c>
      <c r="BE95" t="s">
        <v>324</v>
      </c>
      <c r="BF95" t="s">
        <v>324</v>
      </c>
      <c r="BG95" t="s">
        <v>324</v>
      </c>
      <c r="BH95" t="s">
        <v>324</v>
      </c>
      <c r="BI95" t="s">
        <v>324</v>
      </c>
      <c r="BJ95" t="s">
        <v>324</v>
      </c>
      <c r="BK95" t="s">
        <v>324</v>
      </c>
      <c r="BL95" t="s">
        <v>324</v>
      </c>
      <c r="BM95" t="s">
        <v>324</v>
      </c>
      <c r="BN95" t="s">
        <v>324</v>
      </c>
      <c r="BO95" t="s">
        <v>324</v>
      </c>
      <c r="BP95" t="s">
        <v>324</v>
      </c>
      <c r="BQ95" t="s">
        <v>324</v>
      </c>
      <c r="BR95" t="s">
        <v>324</v>
      </c>
      <c r="BS95" t="s">
        <v>324</v>
      </c>
      <c r="BT95" t="s">
        <v>324</v>
      </c>
      <c r="BU95" t="s">
        <v>324</v>
      </c>
      <c r="BV95" t="s">
        <v>324</v>
      </c>
      <c r="BW95" t="s">
        <v>324</v>
      </c>
      <c r="BX95" t="s">
        <v>324</v>
      </c>
      <c r="BY95" t="s">
        <v>324</v>
      </c>
      <c r="BZ95" t="s">
        <v>324</v>
      </c>
      <c r="CA95" t="s">
        <v>324</v>
      </c>
      <c r="CB95" t="s">
        <v>324</v>
      </c>
      <c r="CC95" t="s">
        <v>324</v>
      </c>
      <c r="CD95" t="s">
        <v>324</v>
      </c>
      <c r="CE95" t="s">
        <v>324</v>
      </c>
      <c r="CF95" t="s">
        <v>324</v>
      </c>
      <c r="CG95" t="s">
        <v>324</v>
      </c>
      <c r="CH95" t="s">
        <v>324</v>
      </c>
      <c r="CI95" t="s">
        <v>324</v>
      </c>
      <c r="CJ95" t="s">
        <v>324</v>
      </c>
      <c r="CK95" t="s">
        <v>324</v>
      </c>
      <c r="CL95" t="s">
        <v>324</v>
      </c>
      <c r="CM95" t="s">
        <v>324</v>
      </c>
      <c r="CN95" t="s">
        <v>324</v>
      </c>
      <c r="CO95" t="s">
        <v>324</v>
      </c>
      <c r="CP95" t="s">
        <v>324</v>
      </c>
      <c r="CQ95" t="s">
        <v>324</v>
      </c>
      <c r="CR95" t="s">
        <v>324</v>
      </c>
      <c r="CS95" t="s">
        <v>324</v>
      </c>
      <c r="CT95" t="s">
        <v>324</v>
      </c>
      <c r="CU95" t="s">
        <v>324</v>
      </c>
      <c r="CV95" t="s">
        <v>324</v>
      </c>
      <c r="CW95" t="s">
        <v>324</v>
      </c>
      <c r="CX95">
        <v>0.93799999999999994</v>
      </c>
      <c r="CY95">
        <v>0.67400000000000004</v>
      </c>
      <c r="CZ95">
        <v>0</v>
      </c>
      <c r="DA95" t="s">
        <v>324</v>
      </c>
      <c r="DB95">
        <v>1.6120000000000001</v>
      </c>
      <c r="DC95" t="s">
        <v>324</v>
      </c>
      <c r="DD95" t="s">
        <v>324</v>
      </c>
      <c r="DE95" t="s">
        <v>324</v>
      </c>
      <c r="DF95" t="s">
        <v>324</v>
      </c>
      <c r="DG95" t="s">
        <v>324</v>
      </c>
      <c r="DH95" t="s">
        <v>324</v>
      </c>
      <c r="DI95" t="s">
        <v>324</v>
      </c>
      <c r="DJ95" t="s">
        <v>324</v>
      </c>
      <c r="DK95" t="s">
        <v>324</v>
      </c>
      <c r="DL95" t="s">
        <v>324</v>
      </c>
    </row>
    <row r="96" spans="1:116" x14ac:dyDescent="0.45">
      <c r="A96">
        <v>2023</v>
      </c>
      <c r="B96" t="s">
        <v>102</v>
      </c>
      <c r="C96">
        <v>3989</v>
      </c>
      <c r="D96" t="s">
        <v>360</v>
      </c>
      <c r="E96" t="s">
        <v>661</v>
      </c>
      <c r="F96" t="s">
        <v>244</v>
      </c>
      <c r="G96">
        <v>38.587000000000003</v>
      </c>
      <c r="H96">
        <v>2.1379999999999999</v>
      </c>
      <c r="I96">
        <v>0</v>
      </c>
      <c r="J96">
        <v>0</v>
      </c>
      <c r="K96">
        <v>40.725000000000001</v>
      </c>
      <c r="L96">
        <v>8474</v>
      </c>
      <c r="M96">
        <v>552</v>
      </c>
      <c r="N96">
        <v>0</v>
      </c>
      <c r="O96" t="s">
        <v>324</v>
      </c>
      <c r="P96">
        <v>9026</v>
      </c>
      <c r="Q96">
        <v>1186.0899999999999</v>
      </c>
      <c r="R96">
        <v>6368.61</v>
      </c>
      <c r="S96">
        <v>0</v>
      </c>
      <c r="T96">
        <v>0</v>
      </c>
      <c r="U96">
        <v>7554.7</v>
      </c>
      <c r="V96" t="s">
        <v>324</v>
      </c>
      <c r="W96" t="s">
        <v>324</v>
      </c>
      <c r="X96">
        <v>0</v>
      </c>
      <c r="Y96">
        <v>0</v>
      </c>
      <c r="Z96">
        <v>0</v>
      </c>
      <c r="AA96" t="s">
        <v>324</v>
      </c>
      <c r="AB96" t="s">
        <v>324</v>
      </c>
      <c r="AC96">
        <v>0</v>
      </c>
      <c r="AD96">
        <v>0</v>
      </c>
      <c r="AE96">
        <v>0</v>
      </c>
      <c r="AF96">
        <v>0.72</v>
      </c>
      <c r="AG96">
        <v>3.2</v>
      </c>
      <c r="AH96">
        <v>0</v>
      </c>
      <c r="AI96">
        <v>0</v>
      </c>
      <c r="AJ96">
        <v>3.92</v>
      </c>
      <c r="AK96">
        <v>382</v>
      </c>
      <c r="AL96">
        <v>66</v>
      </c>
      <c r="AM96">
        <v>0</v>
      </c>
      <c r="AN96">
        <v>0</v>
      </c>
      <c r="AO96">
        <v>448</v>
      </c>
      <c r="AP96">
        <v>1.6180000000000001</v>
      </c>
      <c r="AQ96">
        <v>9.1999999999999998E-2</v>
      </c>
      <c r="AR96">
        <v>0</v>
      </c>
      <c r="AS96">
        <v>0</v>
      </c>
      <c r="AT96">
        <v>1.71</v>
      </c>
      <c r="AU96">
        <v>231</v>
      </c>
      <c r="AV96">
        <v>14</v>
      </c>
      <c r="AW96">
        <v>0</v>
      </c>
      <c r="AX96">
        <v>0</v>
      </c>
      <c r="AY96">
        <v>245</v>
      </c>
      <c r="AZ96">
        <v>4.1189999999999998</v>
      </c>
      <c r="BA96">
        <v>0.123</v>
      </c>
      <c r="BB96">
        <v>0</v>
      </c>
      <c r="BC96">
        <v>0</v>
      </c>
      <c r="BD96">
        <v>4.242</v>
      </c>
      <c r="BE96">
        <v>0</v>
      </c>
      <c r="BF96">
        <v>0</v>
      </c>
      <c r="BG96">
        <v>0</v>
      </c>
      <c r="BH96">
        <v>0</v>
      </c>
      <c r="BI96">
        <v>0</v>
      </c>
      <c r="BJ96">
        <v>0</v>
      </c>
      <c r="BK96">
        <v>0</v>
      </c>
      <c r="BL96">
        <v>0</v>
      </c>
      <c r="BM96">
        <v>0</v>
      </c>
      <c r="BN96">
        <v>0</v>
      </c>
      <c r="BO96">
        <v>0</v>
      </c>
      <c r="BP96">
        <v>0</v>
      </c>
      <c r="BQ96">
        <v>0</v>
      </c>
      <c r="BR96">
        <v>0</v>
      </c>
      <c r="BS96">
        <v>0</v>
      </c>
      <c r="BT96">
        <v>0</v>
      </c>
      <c r="BU96">
        <v>0.01</v>
      </c>
      <c r="BV96">
        <v>0</v>
      </c>
      <c r="BW96" t="s">
        <v>324</v>
      </c>
      <c r="BX96">
        <v>0.01</v>
      </c>
      <c r="BY96">
        <v>0</v>
      </c>
      <c r="BZ96">
        <v>1</v>
      </c>
      <c r="CA96">
        <v>0</v>
      </c>
      <c r="CB96">
        <v>0</v>
      </c>
      <c r="CC96">
        <v>1</v>
      </c>
      <c r="CD96">
        <v>0</v>
      </c>
      <c r="CE96">
        <v>0</v>
      </c>
      <c r="CF96">
        <v>0</v>
      </c>
      <c r="CG96">
        <v>0</v>
      </c>
      <c r="CH96">
        <v>0</v>
      </c>
      <c r="CI96">
        <v>0</v>
      </c>
      <c r="CJ96">
        <v>0</v>
      </c>
      <c r="CK96">
        <v>0</v>
      </c>
      <c r="CL96">
        <v>0</v>
      </c>
      <c r="CM96">
        <v>0</v>
      </c>
      <c r="CN96">
        <v>0</v>
      </c>
      <c r="CO96">
        <v>0</v>
      </c>
      <c r="CP96">
        <v>0</v>
      </c>
      <c r="CQ96">
        <v>0</v>
      </c>
      <c r="CR96">
        <v>0</v>
      </c>
      <c r="CS96">
        <v>0</v>
      </c>
      <c r="CT96">
        <v>0</v>
      </c>
      <c r="CU96">
        <v>0</v>
      </c>
      <c r="CV96">
        <v>0</v>
      </c>
      <c r="CW96">
        <v>0</v>
      </c>
      <c r="CX96">
        <v>39.307000000000002</v>
      </c>
      <c r="CY96">
        <v>5.3479999999999999</v>
      </c>
      <c r="CZ96">
        <v>0</v>
      </c>
      <c r="DA96">
        <v>0</v>
      </c>
      <c r="DB96">
        <v>44.655000000000001</v>
      </c>
      <c r="DC96">
        <v>8856</v>
      </c>
      <c r="DD96">
        <v>619</v>
      </c>
      <c r="DE96">
        <v>0</v>
      </c>
      <c r="DF96">
        <v>0</v>
      </c>
      <c r="DG96">
        <v>9475</v>
      </c>
      <c r="DH96">
        <v>1186.0899999999999</v>
      </c>
      <c r="DI96">
        <v>6368.61</v>
      </c>
      <c r="DJ96">
        <v>0</v>
      </c>
      <c r="DK96">
        <v>0</v>
      </c>
      <c r="DL96">
        <v>7554.7</v>
      </c>
    </row>
    <row r="97" spans="1:116" x14ac:dyDescent="0.45">
      <c r="A97">
        <v>2023</v>
      </c>
      <c r="B97" t="s">
        <v>102</v>
      </c>
      <c r="C97">
        <v>5086</v>
      </c>
      <c r="D97" t="s">
        <v>662</v>
      </c>
      <c r="E97" t="s">
        <v>661</v>
      </c>
      <c r="F97" t="s">
        <v>247</v>
      </c>
      <c r="G97">
        <v>12.279</v>
      </c>
      <c r="H97">
        <v>1.133</v>
      </c>
      <c r="I97" t="s">
        <v>324</v>
      </c>
      <c r="J97" t="s">
        <v>324</v>
      </c>
      <c r="K97">
        <v>13.412000000000001</v>
      </c>
      <c r="L97">
        <v>1810</v>
      </c>
      <c r="M97">
        <v>55</v>
      </c>
      <c r="N97" t="s">
        <v>324</v>
      </c>
      <c r="O97" t="s">
        <v>324</v>
      </c>
      <c r="P97">
        <v>1865</v>
      </c>
      <c r="Q97" t="s">
        <v>324</v>
      </c>
      <c r="R97" t="s">
        <v>324</v>
      </c>
      <c r="S97" t="s">
        <v>324</v>
      </c>
      <c r="T97" t="s">
        <v>324</v>
      </c>
      <c r="U97">
        <v>0</v>
      </c>
      <c r="V97" t="s">
        <v>324</v>
      </c>
      <c r="W97" t="s">
        <v>324</v>
      </c>
      <c r="X97" t="s">
        <v>324</v>
      </c>
      <c r="Y97" t="s">
        <v>324</v>
      </c>
      <c r="Z97">
        <v>0</v>
      </c>
      <c r="AA97" t="s">
        <v>324</v>
      </c>
      <c r="AB97" t="s">
        <v>324</v>
      </c>
      <c r="AC97" t="s">
        <v>324</v>
      </c>
      <c r="AD97" t="s">
        <v>324</v>
      </c>
      <c r="AE97">
        <v>0</v>
      </c>
      <c r="AF97" t="s">
        <v>324</v>
      </c>
      <c r="AG97" t="s">
        <v>324</v>
      </c>
      <c r="AH97" t="s">
        <v>324</v>
      </c>
      <c r="AI97" t="s">
        <v>324</v>
      </c>
      <c r="AJ97">
        <v>0</v>
      </c>
      <c r="AK97" t="s">
        <v>324</v>
      </c>
      <c r="AL97" t="s">
        <v>324</v>
      </c>
      <c r="AM97" t="s">
        <v>324</v>
      </c>
      <c r="AN97" t="s">
        <v>324</v>
      </c>
      <c r="AO97">
        <v>0</v>
      </c>
      <c r="AP97" t="s">
        <v>324</v>
      </c>
      <c r="AQ97" t="s">
        <v>324</v>
      </c>
      <c r="AR97" t="s">
        <v>324</v>
      </c>
      <c r="AS97" t="s">
        <v>324</v>
      </c>
      <c r="AT97">
        <v>0</v>
      </c>
      <c r="AU97" t="s">
        <v>324</v>
      </c>
      <c r="AV97" t="s">
        <v>324</v>
      </c>
      <c r="AW97" t="s">
        <v>324</v>
      </c>
      <c r="AX97" t="s">
        <v>324</v>
      </c>
      <c r="AY97">
        <v>0</v>
      </c>
      <c r="AZ97" t="s">
        <v>324</v>
      </c>
      <c r="BA97" t="s">
        <v>324</v>
      </c>
      <c r="BB97" t="s">
        <v>324</v>
      </c>
      <c r="BC97" t="s">
        <v>324</v>
      </c>
      <c r="BD97">
        <v>0</v>
      </c>
      <c r="BE97" t="s">
        <v>324</v>
      </c>
      <c r="BF97" t="s">
        <v>324</v>
      </c>
      <c r="BG97" t="s">
        <v>324</v>
      </c>
      <c r="BH97" t="s">
        <v>324</v>
      </c>
      <c r="BI97">
        <v>0</v>
      </c>
      <c r="BJ97" t="s">
        <v>324</v>
      </c>
      <c r="BK97" t="s">
        <v>324</v>
      </c>
      <c r="BL97" t="s">
        <v>324</v>
      </c>
      <c r="BM97" t="s">
        <v>324</v>
      </c>
      <c r="BN97">
        <v>0</v>
      </c>
      <c r="BO97" t="s">
        <v>324</v>
      </c>
      <c r="BP97" t="s">
        <v>324</v>
      </c>
      <c r="BQ97" t="s">
        <v>324</v>
      </c>
      <c r="BR97" t="s">
        <v>324</v>
      </c>
      <c r="BS97">
        <v>0</v>
      </c>
      <c r="BT97">
        <v>1.2E-2</v>
      </c>
      <c r="BU97" t="s">
        <v>324</v>
      </c>
      <c r="BV97" t="s">
        <v>324</v>
      </c>
      <c r="BW97" t="s">
        <v>324</v>
      </c>
      <c r="BX97">
        <v>1.2E-2</v>
      </c>
      <c r="BY97">
        <v>2</v>
      </c>
      <c r="BZ97" t="s">
        <v>324</v>
      </c>
      <c r="CA97" t="s">
        <v>324</v>
      </c>
      <c r="CB97" t="s">
        <v>324</v>
      </c>
      <c r="CC97">
        <v>2</v>
      </c>
      <c r="CD97" t="s">
        <v>324</v>
      </c>
      <c r="CE97" t="s">
        <v>324</v>
      </c>
      <c r="CF97" t="s">
        <v>324</v>
      </c>
      <c r="CG97" t="s">
        <v>324</v>
      </c>
      <c r="CH97">
        <v>0</v>
      </c>
      <c r="CI97">
        <v>1.4999999999999999E-2</v>
      </c>
      <c r="CJ97">
        <v>0.158</v>
      </c>
      <c r="CK97" t="s">
        <v>324</v>
      </c>
      <c r="CL97" t="s">
        <v>324</v>
      </c>
      <c r="CM97">
        <v>0.17299999999999999</v>
      </c>
      <c r="CN97">
        <v>3</v>
      </c>
      <c r="CO97">
        <v>2</v>
      </c>
      <c r="CP97" t="s">
        <v>324</v>
      </c>
      <c r="CQ97" t="s">
        <v>324</v>
      </c>
      <c r="CR97">
        <v>5</v>
      </c>
      <c r="CS97" t="s">
        <v>324</v>
      </c>
      <c r="CT97" t="s">
        <v>324</v>
      </c>
      <c r="CU97" t="s">
        <v>324</v>
      </c>
      <c r="CV97" t="s">
        <v>324</v>
      </c>
      <c r="CW97">
        <v>0</v>
      </c>
      <c r="CX97">
        <v>12.305999999999999</v>
      </c>
      <c r="CY97">
        <v>1.2909999999999999</v>
      </c>
      <c r="CZ97">
        <v>0</v>
      </c>
      <c r="DA97">
        <v>0</v>
      </c>
      <c r="DB97">
        <v>13.597</v>
      </c>
      <c r="DC97">
        <v>1815</v>
      </c>
      <c r="DD97">
        <v>57</v>
      </c>
      <c r="DE97">
        <v>0</v>
      </c>
      <c r="DF97">
        <v>0</v>
      </c>
      <c r="DG97">
        <v>1872</v>
      </c>
      <c r="DH97">
        <v>0</v>
      </c>
      <c r="DI97">
        <v>0</v>
      </c>
      <c r="DJ97">
        <v>0</v>
      </c>
      <c r="DK97">
        <v>0</v>
      </c>
      <c r="DL97">
        <v>0</v>
      </c>
    </row>
    <row r="98" spans="1:116" x14ac:dyDescent="0.45">
      <c r="A98">
        <v>2023</v>
      </c>
      <c r="B98" t="s">
        <v>102</v>
      </c>
      <c r="C98">
        <v>5862</v>
      </c>
      <c r="D98" t="s">
        <v>663</v>
      </c>
      <c r="E98" t="s">
        <v>661</v>
      </c>
      <c r="F98" t="s">
        <v>244</v>
      </c>
      <c r="G98">
        <v>2.806</v>
      </c>
      <c r="H98">
        <v>2.738</v>
      </c>
      <c r="I98">
        <v>1.7000000000000001E-2</v>
      </c>
      <c r="J98" t="s">
        <v>324</v>
      </c>
      <c r="K98">
        <v>5.5609999999999999</v>
      </c>
      <c r="L98">
        <v>441</v>
      </c>
      <c r="M98">
        <v>97</v>
      </c>
      <c r="N98">
        <v>1</v>
      </c>
      <c r="O98" t="s">
        <v>324</v>
      </c>
      <c r="P98">
        <v>539</v>
      </c>
      <c r="Q98" t="s">
        <v>324</v>
      </c>
      <c r="R98" t="s">
        <v>324</v>
      </c>
      <c r="S98" t="s">
        <v>324</v>
      </c>
      <c r="T98" t="s">
        <v>324</v>
      </c>
      <c r="U98">
        <v>0</v>
      </c>
      <c r="V98" t="s">
        <v>324</v>
      </c>
      <c r="W98" t="s">
        <v>324</v>
      </c>
      <c r="X98" t="s">
        <v>324</v>
      </c>
      <c r="Y98" t="s">
        <v>324</v>
      </c>
      <c r="Z98">
        <v>0</v>
      </c>
      <c r="AA98" t="s">
        <v>324</v>
      </c>
      <c r="AB98" t="s">
        <v>324</v>
      </c>
      <c r="AC98" t="s">
        <v>324</v>
      </c>
      <c r="AD98" t="s">
        <v>324</v>
      </c>
      <c r="AE98">
        <v>0</v>
      </c>
      <c r="AF98">
        <v>2.1000000000000001E-2</v>
      </c>
      <c r="AG98" t="s">
        <v>324</v>
      </c>
      <c r="AH98" t="s">
        <v>324</v>
      </c>
      <c r="AI98" t="s">
        <v>324</v>
      </c>
      <c r="AJ98">
        <v>2.1000000000000001E-2</v>
      </c>
      <c r="AK98">
        <v>6</v>
      </c>
      <c r="AL98" t="s">
        <v>324</v>
      </c>
      <c r="AM98" t="s">
        <v>324</v>
      </c>
      <c r="AN98" t="s">
        <v>324</v>
      </c>
      <c r="AO98">
        <v>6</v>
      </c>
      <c r="AP98" t="s">
        <v>324</v>
      </c>
      <c r="AQ98" t="s">
        <v>324</v>
      </c>
      <c r="AR98" t="s">
        <v>324</v>
      </c>
      <c r="AS98" t="s">
        <v>324</v>
      </c>
      <c r="AT98">
        <v>0</v>
      </c>
      <c r="AU98" t="s">
        <v>324</v>
      </c>
      <c r="AV98" t="s">
        <v>324</v>
      </c>
      <c r="AW98" t="s">
        <v>324</v>
      </c>
      <c r="AX98" t="s">
        <v>324</v>
      </c>
      <c r="AY98">
        <v>0</v>
      </c>
      <c r="AZ98" t="s">
        <v>324</v>
      </c>
      <c r="BA98" t="s">
        <v>324</v>
      </c>
      <c r="BB98" t="s">
        <v>324</v>
      </c>
      <c r="BC98" t="s">
        <v>324</v>
      </c>
      <c r="BD98">
        <v>0</v>
      </c>
      <c r="BE98" t="s">
        <v>324</v>
      </c>
      <c r="BF98" t="s">
        <v>324</v>
      </c>
      <c r="BG98" t="s">
        <v>324</v>
      </c>
      <c r="BH98" t="s">
        <v>324</v>
      </c>
      <c r="BI98">
        <v>0</v>
      </c>
      <c r="BJ98" t="s">
        <v>324</v>
      </c>
      <c r="BK98" t="s">
        <v>324</v>
      </c>
      <c r="BL98" t="s">
        <v>324</v>
      </c>
      <c r="BM98" t="s">
        <v>324</v>
      </c>
      <c r="BN98">
        <v>0</v>
      </c>
      <c r="BO98" t="s">
        <v>324</v>
      </c>
      <c r="BP98" t="s">
        <v>324</v>
      </c>
      <c r="BQ98" t="s">
        <v>324</v>
      </c>
      <c r="BR98" t="s">
        <v>324</v>
      </c>
      <c r="BS98">
        <v>0</v>
      </c>
      <c r="BT98" t="s">
        <v>324</v>
      </c>
      <c r="BU98" t="s">
        <v>324</v>
      </c>
      <c r="BV98" t="s">
        <v>324</v>
      </c>
      <c r="BW98" t="s">
        <v>324</v>
      </c>
      <c r="BX98">
        <v>0</v>
      </c>
      <c r="BY98" t="s">
        <v>324</v>
      </c>
      <c r="BZ98" t="s">
        <v>324</v>
      </c>
      <c r="CA98" t="s">
        <v>324</v>
      </c>
      <c r="CB98" t="s">
        <v>324</v>
      </c>
      <c r="CC98">
        <v>0</v>
      </c>
      <c r="CD98" t="s">
        <v>324</v>
      </c>
      <c r="CE98" t="s">
        <v>324</v>
      </c>
      <c r="CF98" t="s">
        <v>324</v>
      </c>
      <c r="CG98" t="s">
        <v>324</v>
      </c>
      <c r="CH98">
        <v>0</v>
      </c>
      <c r="CI98" t="s">
        <v>324</v>
      </c>
      <c r="CJ98" t="s">
        <v>324</v>
      </c>
      <c r="CK98">
        <v>5.2999999999999999E-2</v>
      </c>
      <c r="CL98" t="s">
        <v>324</v>
      </c>
      <c r="CM98">
        <v>5.2999999999999999E-2</v>
      </c>
      <c r="CN98" t="s">
        <v>324</v>
      </c>
      <c r="CO98" t="s">
        <v>324</v>
      </c>
      <c r="CP98">
        <v>3</v>
      </c>
      <c r="CQ98" t="s">
        <v>324</v>
      </c>
      <c r="CR98">
        <v>3</v>
      </c>
      <c r="CS98" t="s">
        <v>324</v>
      </c>
      <c r="CT98" t="s">
        <v>324</v>
      </c>
      <c r="CU98" t="s">
        <v>324</v>
      </c>
      <c r="CV98" t="s">
        <v>324</v>
      </c>
      <c r="CW98">
        <v>0</v>
      </c>
      <c r="CX98">
        <v>2.827</v>
      </c>
      <c r="CY98">
        <v>2.738</v>
      </c>
      <c r="CZ98">
        <v>7.0000000000000007E-2</v>
      </c>
      <c r="DA98">
        <v>0</v>
      </c>
      <c r="DB98">
        <v>5.6349999999999998</v>
      </c>
      <c r="DC98">
        <v>447</v>
      </c>
      <c r="DD98">
        <v>97</v>
      </c>
      <c r="DE98">
        <v>4</v>
      </c>
      <c r="DF98">
        <v>0</v>
      </c>
      <c r="DG98">
        <v>548</v>
      </c>
      <c r="DH98">
        <v>0</v>
      </c>
      <c r="DI98">
        <v>0</v>
      </c>
      <c r="DJ98">
        <v>0</v>
      </c>
      <c r="DK98">
        <v>0</v>
      </c>
      <c r="DL98">
        <v>0</v>
      </c>
    </row>
    <row r="99" spans="1:116" x14ac:dyDescent="0.45">
      <c r="A99">
        <v>2023</v>
      </c>
      <c r="B99" t="s">
        <v>102</v>
      </c>
      <c r="C99">
        <v>6604</v>
      </c>
      <c r="D99" t="s">
        <v>361</v>
      </c>
      <c r="E99" t="s">
        <v>664</v>
      </c>
      <c r="F99" t="s">
        <v>247</v>
      </c>
      <c r="G99">
        <v>21.806000000000001</v>
      </c>
      <c r="H99">
        <v>2.2509999999999999</v>
      </c>
      <c r="I99">
        <v>3.7789999999999999</v>
      </c>
      <c r="J99" t="s">
        <v>324</v>
      </c>
      <c r="K99">
        <v>27.835999999999999</v>
      </c>
      <c r="L99">
        <v>3528</v>
      </c>
      <c r="M99">
        <v>77</v>
      </c>
      <c r="N99">
        <v>24</v>
      </c>
      <c r="O99" t="s">
        <v>324</v>
      </c>
      <c r="P99">
        <v>3629</v>
      </c>
      <c r="Q99" t="s">
        <v>324</v>
      </c>
      <c r="R99" t="s">
        <v>324</v>
      </c>
      <c r="S99" t="s">
        <v>324</v>
      </c>
      <c r="T99" t="s">
        <v>324</v>
      </c>
      <c r="U99">
        <v>0</v>
      </c>
      <c r="V99" t="s">
        <v>324</v>
      </c>
      <c r="W99" t="s">
        <v>324</v>
      </c>
      <c r="X99" t="s">
        <v>324</v>
      </c>
      <c r="Y99" t="s">
        <v>324</v>
      </c>
      <c r="Z99">
        <v>0</v>
      </c>
      <c r="AA99" t="s">
        <v>324</v>
      </c>
      <c r="AB99" t="s">
        <v>324</v>
      </c>
      <c r="AC99" t="s">
        <v>324</v>
      </c>
      <c r="AD99" t="s">
        <v>324</v>
      </c>
      <c r="AE99">
        <v>0</v>
      </c>
      <c r="AF99">
        <v>0.72899999999999998</v>
      </c>
      <c r="AG99" t="s">
        <v>324</v>
      </c>
      <c r="AH99" t="s">
        <v>324</v>
      </c>
      <c r="AI99" t="s">
        <v>324</v>
      </c>
      <c r="AJ99">
        <v>0.72899999999999998</v>
      </c>
      <c r="AK99">
        <v>312</v>
      </c>
      <c r="AL99" t="s">
        <v>324</v>
      </c>
      <c r="AM99" t="s">
        <v>324</v>
      </c>
      <c r="AN99" t="s">
        <v>324</v>
      </c>
      <c r="AO99">
        <v>312</v>
      </c>
      <c r="AP99">
        <v>1.1000000000000001</v>
      </c>
      <c r="AQ99">
        <v>0.122</v>
      </c>
      <c r="AR99" t="s">
        <v>324</v>
      </c>
      <c r="AS99" t="s">
        <v>324</v>
      </c>
      <c r="AT99">
        <v>1.222</v>
      </c>
      <c r="AU99">
        <v>155</v>
      </c>
      <c r="AV99">
        <v>2</v>
      </c>
      <c r="AW99" t="s">
        <v>324</v>
      </c>
      <c r="AX99" t="s">
        <v>324</v>
      </c>
      <c r="AY99">
        <v>157</v>
      </c>
      <c r="AZ99">
        <v>2.7240000000000002</v>
      </c>
      <c r="BA99">
        <v>0.372</v>
      </c>
      <c r="BB99" t="s">
        <v>324</v>
      </c>
      <c r="BC99" t="s">
        <v>324</v>
      </c>
      <c r="BD99">
        <v>3.0960000000000001</v>
      </c>
      <c r="BE99" t="s">
        <v>324</v>
      </c>
      <c r="BF99">
        <v>1.4999999999999999E-2</v>
      </c>
      <c r="BG99" t="s">
        <v>324</v>
      </c>
      <c r="BH99" t="s">
        <v>324</v>
      </c>
      <c r="BI99">
        <v>1.4999999999999999E-2</v>
      </c>
      <c r="BJ99" t="s">
        <v>324</v>
      </c>
      <c r="BK99">
        <v>1</v>
      </c>
      <c r="BL99" t="s">
        <v>324</v>
      </c>
      <c r="BM99" t="s">
        <v>324</v>
      </c>
      <c r="BN99">
        <v>1</v>
      </c>
      <c r="BO99" t="s">
        <v>324</v>
      </c>
      <c r="BP99">
        <v>4.1000000000000002E-2</v>
      </c>
      <c r="BQ99" t="s">
        <v>324</v>
      </c>
      <c r="BR99" t="s">
        <v>324</v>
      </c>
      <c r="BS99">
        <v>4.1000000000000002E-2</v>
      </c>
      <c r="BT99">
        <v>1E-3</v>
      </c>
      <c r="BU99" t="s">
        <v>324</v>
      </c>
      <c r="BV99" t="s">
        <v>324</v>
      </c>
      <c r="BW99" t="s">
        <v>324</v>
      </c>
      <c r="BX99">
        <v>1E-3</v>
      </c>
      <c r="BY99">
        <v>1</v>
      </c>
      <c r="BZ99" t="s">
        <v>324</v>
      </c>
      <c r="CA99" t="s">
        <v>324</v>
      </c>
      <c r="CB99" t="s">
        <v>324</v>
      </c>
      <c r="CC99">
        <v>1</v>
      </c>
      <c r="CD99" t="s">
        <v>324</v>
      </c>
      <c r="CE99" t="s">
        <v>324</v>
      </c>
      <c r="CF99" t="s">
        <v>324</v>
      </c>
      <c r="CG99" t="s">
        <v>324</v>
      </c>
      <c r="CH99">
        <v>0</v>
      </c>
      <c r="CI99" t="s">
        <v>324</v>
      </c>
      <c r="CJ99" t="s">
        <v>324</v>
      </c>
      <c r="CK99">
        <v>1.976</v>
      </c>
      <c r="CL99" t="s">
        <v>324</v>
      </c>
      <c r="CM99">
        <v>1.976</v>
      </c>
      <c r="CN99" t="s">
        <v>324</v>
      </c>
      <c r="CO99" t="s">
        <v>324</v>
      </c>
      <c r="CP99">
        <v>6</v>
      </c>
      <c r="CQ99" t="s">
        <v>324</v>
      </c>
      <c r="CR99">
        <v>6</v>
      </c>
      <c r="CS99" t="s">
        <v>324</v>
      </c>
      <c r="CT99" t="s">
        <v>324</v>
      </c>
      <c r="CU99" t="s">
        <v>324</v>
      </c>
      <c r="CV99" t="s">
        <v>324</v>
      </c>
      <c r="CW99">
        <v>0</v>
      </c>
      <c r="CX99">
        <v>22.536000000000001</v>
      </c>
      <c r="CY99">
        <v>2.2509999999999999</v>
      </c>
      <c r="CZ99">
        <v>5.7549999999999999</v>
      </c>
      <c r="DA99">
        <v>0</v>
      </c>
      <c r="DB99">
        <v>30.542000000000002</v>
      </c>
      <c r="DC99">
        <v>3841</v>
      </c>
      <c r="DD99">
        <v>77</v>
      </c>
      <c r="DE99">
        <v>30</v>
      </c>
      <c r="DF99">
        <v>0</v>
      </c>
      <c r="DG99">
        <v>3948</v>
      </c>
      <c r="DH99">
        <v>0</v>
      </c>
      <c r="DI99">
        <v>0</v>
      </c>
      <c r="DJ99">
        <v>0</v>
      </c>
      <c r="DK99">
        <v>0</v>
      </c>
      <c r="DL99">
        <v>0</v>
      </c>
    </row>
    <row r="100" spans="1:116" x14ac:dyDescent="0.45">
      <c r="A100">
        <v>2023</v>
      </c>
      <c r="B100" t="s">
        <v>102</v>
      </c>
      <c r="C100">
        <v>6638</v>
      </c>
      <c r="D100" t="s">
        <v>665</v>
      </c>
      <c r="E100" t="s">
        <v>664</v>
      </c>
      <c r="F100" t="s">
        <v>244</v>
      </c>
      <c r="G100">
        <v>5.415</v>
      </c>
      <c r="H100" t="s">
        <v>324</v>
      </c>
      <c r="I100" t="s">
        <v>324</v>
      </c>
      <c r="J100" t="s">
        <v>324</v>
      </c>
      <c r="K100">
        <v>5.415</v>
      </c>
      <c r="L100">
        <v>850</v>
      </c>
      <c r="M100" t="s">
        <v>324</v>
      </c>
      <c r="N100" t="s">
        <v>324</v>
      </c>
      <c r="O100" t="s">
        <v>324</v>
      </c>
      <c r="P100">
        <v>850</v>
      </c>
      <c r="Q100">
        <v>3947</v>
      </c>
      <c r="R100" t="s">
        <v>324</v>
      </c>
      <c r="S100" t="s">
        <v>324</v>
      </c>
      <c r="T100" t="s">
        <v>324</v>
      </c>
      <c r="U100">
        <v>3947</v>
      </c>
      <c r="V100" t="s">
        <v>324</v>
      </c>
      <c r="W100" t="s">
        <v>324</v>
      </c>
      <c r="X100" t="s">
        <v>324</v>
      </c>
      <c r="Y100" t="s">
        <v>324</v>
      </c>
      <c r="Z100">
        <v>0</v>
      </c>
      <c r="AA100" t="s">
        <v>324</v>
      </c>
      <c r="AB100" t="s">
        <v>324</v>
      </c>
      <c r="AC100" t="s">
        <v>324</v>
      </c>
      <c r="AD100" t="s">
        <v>324</v>
      </c>
      <c r="AE100">
        <v>0</v>
      </c>
      <c r="AF100" t="s">
        <v>324</v>
      </c>
      <c r="AG100" t="s">
        <v>324</v>
      </c>
      <c r="AH100" t="s">
        <v>324</v>
      </c>
      <c r="AI100" t="s">
        <v>324</v>
      </c>
      <c r="AJ100">
        <v>0</v>
      </c>
      <c r="AK100" t="s">
        <v>324</v>
      </c>
      <c r="AL100" t="s">
        <v>324</v>
      </c>
      <c r="AM100" t="s">
        <v>324</v>
      </c>
      <c r="AN100" t="s">
        <v>324</v>
      </c>
      <c r="AO100">
        <v>0</v>
      </c>
      <c r="AP100" t="s">
        <v>324</v>
      </c>
      <c r="AQ100" t="s">
        <v>324</v>
      </c>
      <c r="AR100" t="s">
        <v>324</v>
      </c>
      <c r="AS100" t="s">
        <v>324</v>
      </c>
      <c r="AT100">
        <v>0</v>
      </c>
      <c r="AU100" t="s">
        <v>324</v>
      </c>
      <c r="AV100" t="s">
        <v>324</v>
      </c>
      <c r="AW100" t="s">
        <v>324</v>
      </c>
      <c r="AX100" t="s">
        <v>324</v>
      </c>
      <c r="AY100">
        <v>0</v>
      </c>
      <c r="AZ100" t="s">
        <v>324</v>
      </c>
      <c r="BA100" t="s">
        <v>324</v>
      </c>
      <c r="BB100" t="s">
        <v>324</v>
      </c>
      <c r="BC100" t="s">
        <v>324</v>
      </c>
      <c r="BD100">
        <v>0</v>
      </c>
      <c r="BE100" t="s">
        <v>324</v>
      </c>
      <c r="BF100" t="s">
        <v>324</v>
      </c>
      <c r="BG100" t="s">
        <v>324</v>
      </c>
      <c r="BH100" t="s">
        <v>324</v>
      </c>
      <c r="BI100">
        <v>0</v>
      </c>
      <c r="BJ100" t="s">
        <v>324</v>
      </c>
      <c r="BK100" t="s">
        <v>324</v>
      </c>
      <c r="BL100" t="s">
        <v>324</v>
      </c>
      <c r="BM100" t="s">
        <v>324</v>
      </c>
      <c r="BN100">
        <v>0</v>
      </c>
      <c r="BO100" t="s">
        <v>324</v>
      </c>
      <c r="BP100" t="s">
        <v>324</v>
      </c>
      <c r="BQ100" t="s">
        <v>324</v>
      </c>
      <c r="BR100" t="s">
        <v>324</v>
      </c>
      <c r="BS100">
        <v>0</v>
      </c>
      <c r="BT100" t="s">
        <v>324</v>
      </c>
      <c r="BU100" t="s">
        <v>324</v>
      </c>
      <c r="BV100" t="s">
        <v>324</v>
      </c>
      <c r="BW100" t="s">
        <v>324</v>
      </c>
      <c r="BX100">
        <v>0</v>
      </c>
      <c r="BY100" t="s">
        <v>324</v>
      </c>
      <c r="BZ100" t="s">
        <v>324</v>
      </c>
      <c r="CA100" t="s">
        <v>324</v>
      </c>
      <c r="CB100" t="s">
        <v>324</v>
      </c>
      <c r="CC100">
        <v>0</v>
      </c>
      <c r="CD100" t="s">
        <v>324</v>
      </c>
      <c r="CE100" t="s">
        <v>324</v>
      </c>
      <c r="CF100" t="s">
        <v>324</v>
      </c>
      <c r="CG100" t="s">
        <v>324</v>
      </c>
      <c r="CH100">
        <v>0</v>
      </c>
      <c r="CI100" t="s">
        <v>324</v>
      </c>
      <c r="CJ100" t="s">
        <v>324</v>
      </c>
      <c r="CK100" t="s">
        <v>324</v>
      </c>
      <c r="CL100" t="s">
        <v>324</v>
      </c>
      <c r="CM100">
        <v>0</v>
      </c>
      <c r="CN100" t="s">
        <v>324</v>
      </c>
      <c r="CO100" t="s">
        <v>324</v>
      </c>
      <c r="CP100" t="s">
        <v>324</v>
      </c>
      <c r="CQ100" t="s">
        <v>324</v>
      </c>
      <c r="CR100">
        <v>0</v>
      </c>
      <c r="CS100" t="s">
        <v>324</v>
      </c>
      <c r="CT100" t="s">
        <v>324</v>
      </c>
      <c r="CU100" t="s">
        <v>324</v>
      </c>
      <c r="CV100" t="s">
        <v>324</v>
      </c>
      <c r="CW100">
        <v>0</v>
      </c>
      <c r="CX100">
        <v>5.415</v>
      </c>
      <c r="CY100">
        <v>0</v>
      </c>
      <c r="CZ100">
        <v>0</v>
      </c>
      <c r="DA100">
        <v>0</v>
      </c>
      <c r="DB100">
        <v>5.415</v>
      </c>
      <c r="DC100">
        <v>850</v>
      </c>
      <c r="DD100">
        <v>0</v>
      </c>
      <c r="DE100">
        <v>0</v>
      </c>
      <c r="DF100">
        <v>0</v>
      </c>
      <c r="DG100">
        <v>850</v>
      </c>
      <c r="DH100">
        <v>3947</v>
      </c>
      <c r="DI100">
        <v>0</v>
      </c>
      <c r="DJ100">
        <v>0</v>
      </c>
      <c r="DK100">
        <v>0</v>
      </c>
      <c r="DL100">
        <v>3947</v>
      </c>
    </row>
    <row r="101" spans="1:116" x14ac:dyDescent="0.45">
      <c r="A101">
        <v>2023</v>
      </c>
      <c r="B101" t="s">
        <v>102</v>
      </c>
      <c r="C101">
        <v>7563</v>
      </c>
      <c r="D101" t="s">
        <v>666</v>
      </c>
      <c r="E101" t="s">
        <v>664</v>
      </c>
      <c r="F101" t="s">
        <v>247</v>
      </c>
      <c r="G101">
        <v>6.835</v>
      </c>
      <c r="H101">
        <v>1.1000000000000001</v>
      </c>
      <c r="I101" t="s">
        <v>324</v>
      </c>
      <c r="J101" t="s">
        <v>324</v>
      </c>
      <c r="K101">
        <v>7.9349999999999996</v>
      </c>
      <c r="L101">
        <v>1131</v>
      </c>
      <c r="M101">
        <v>14</v>
      </c>
      <c r="N101" t="s">
        <v>324</v>
      </c>
      <c r="O101" t="s">
        <v>324</v>
      </c>
      <c r="P101">
        <v>1145</v>
      </c>
      <c r="Q101" t="s">
        <v>324</v>
      </c>
      <c r="R101" t="s">
        <v>324</v>
      </c>
      <c r="S101" t="s">
        <v>324</v>
      </c>
      <c r="T101" t="s">
        <v>324</v>
      </c>
      <c r="U101">
        <v>0</v>
      </c>
      <c r="V101" t="s">
        <v>324</v>
      </c>
      <c r="W101" t="s">
        <v>324</v>
      </c>
      <c r="X101" t="s">
        <v>324</v>
      </c>
      <c r="Y101" t="s">
        <v>324</v>
      </c>
      <c r="Z101">
        <v>0</v>
      </c>
      <c r="AA101" t="s">
        <v>324</v>
      </c>
      <c r="AB101" t="s">
        <v>324</v>
      </c>
      <c r="AC101" t="s">
        <v>324</v>
      </c>
      <c r="AD101" t="s">
        <v>324</v>
      </c>
      <c r="AE101">
        <v>0</v>
      </c>
      <c r="AF101" t="s">
        <v>324</v>
      </c>
      <c r="AG101" t="s">
        <v>324</v>
      </c>
      <c r="AH101" t="s">
        <v>324</v>
      </c>
      <c r="AI101" t="s">
        <v>324</v>
      </c>
      <c r="AJ101">
        <v>0</v>
      </c>
      <c r="AK101" t="s">
        <v>324</v>
      </c>
      <c r="AL101" t="s">
        <v>324</v>
      </c>
      <c r="AM101" t="s">
        <v>324</v>
      </c>
      <c r="AN101" t="s">
        <v>324</v>
      </c>
      <c r="AO101">
        <v>0</v>
      </c>
      <c r="AP101" t="s">
        <v>324</v>
      </c>
      <c r="AQ101" t="s">
        <v>324</v>
      </c>
      <c r="AR101" t="s">
        <v>324</v>
      </c>
      <c r="AS101" t="s">
        <v>324</v>
      </c>
      <c r="AT101">
        <v>0</v>
      </c>
      <c r="AU101" t="s">
        <v>324</v>
      </c>
      <c r="AV101" t="s">
        <v>324</v>
      </c>
      <c r="AW101" t="s">
        <v>324</v>
      </c>
      <c r="AX101" t="s">
        <v>324</v>
      </c>
      <c r="AY101">
        <v>0</v>
      </c>
      <c r="AZ101" t="s">
        <v>324</v>
      </c>
      <c r="BA101" t="s">
        <v>324</v>
      </c>
      <c r="BB101" t="s">
        <v>324</v>
      </c>
      <c r="BC101" t="s">
        <v>324</v>
      </c>
      <c r="BD101">
        <v>0</v>
      </c>
      <c r="BE101" t="s">
        <v>324</v>
      </c>
      <c r="BF101" t="s">
        <v>324</v>
      </c>
      <c r="BG101" t="s">
        <v>324</v>
      </c>
      <c r="BH101" t="s">
        <v>324</v>
      </c>
      <c r="BI101">
        <v>0</v>
      </c>
      <c r="BJ101" t="s">
        <v>324</v>
      </c>
      <c r="BK101" t="s">
        <v>324</v>
      </c>
      <c r="BL101" t="s">
        <v>324</v>
      </c>
      <c r="BM101" t="s">
        <v>324</v>
      </c>
      <c r="BN101">
        <v>0</v>
      </c>
      <c r="BO101" t="s">
        <v>324</v>
      </c>
      <c r="BP101" t="s">
        <v>324</v>
      </c>
      <c r="BQ101" t="s">
        <v>324</v>
      </c>
      <c r="BR101" t="s">
        <v>324</v>
      </c>
      <c r="BS101">
        <v>0</v>
      </c>
      <c r="BT101">
        <v>3.0000000000000001E-3</v>
      </c>
      <c r="BU101" t="s">
        <v>324</v>
      </c>
      <c r="BV101" t="s">
        <v>324</v>
      </c>
      <c r="BW101" t="s">
        <v>324</v>
      </c>
      <c r="BX101">
        <v>3.0000000000000001E-3</v>
      </c>
      <c r="BY101">
        <v>1</v>
      </c>
      <c r="BZ101" t="s">
        <v>324</v>
      </c>
      <c r="CA101" t="s">
        <v>324</v>
      </c>
      <c r="CB101" t="s">
        <v>324</v>
      </c>
      <c r="CC101">
        <v>1</v>
      </c>
      <c r="CD101" t="s">
        <v>324</v>
      </c>
      <c r="CE101" t="s">
        <v>324</v>
      </c>
      <c r="CF101" t="s">
        <v>324</v>
      </c>
      <c r="CG101" t="s">
        <v>324</v>
      </c>
      <c r="CH101">
        <v>0</v>
      </c>
      <c r="CI101">
        <v>5.0000000000000001E-3</v>
      </c>
      <c r="CJ101" t="s">
        <v>324</v>
      </c>
      <c r="CK101" t="s">
        <v>324</v>
      </c>
      <c r="CL101" t="s">
        <v>324</v>
      </c>
      <c r="CM101">
        <v>5.0000000000000001E-3</v>
      </c>
      <c r="CN101">
        <v>2</v>
      </c>
      <c r="CO101" t="s">
        <v>324</v>
      </c>
      <c r="CP101" t="s">
        <v>324</v>
      </c>
      <c r="CQ101" t="s">
        <v>324</v>
      </c>
      <c r="CR101">
        <v>2</v>
      </c>
      <c r="CS101" t="s">
        <v>324</v>
      </c>
      <c r="CT101" t="s">
        <v>324</v>
      </c>
      <c r="CU101" t="s">
        <v>324</v>
      </c>
      <c r="CV101" t="s">
        <v>324</v>
      </c>
      <c r="CW101">
        <v>0</v>
      </c>
      <c r="CX101">
        <v>6.843</v>
      </c>
      <c r="CY101">
        <v>1.1000000000000001</v>
      </c>
      <c r="CZ101">
        <v>0</v>
      </c>
      <c r="DA101">
        <v>0</v>
      </c>
      <c r="DB101">
        <v>7.9429999999999996</v>
      </c>
      <c r="DC101">
        <v>1134</v>
      </c>
      <c r="DD101">
        <v>14</v>
      </c>
      <c r="DE101">
        <v>0</v>
      </c>
      <c r="DF101">
        <v>0</v>
      </c>
      <c r="DG101">
        <v>1148</v>
      </c>
      <c r="DH101">
        <v>0</v>
      </c>
      <c r="DI101">
        <v>0</v>
      </c>
      <c r="DJ101">
        <v>0</v>
      </c>
      <c r="DK101">
        <v>0</v>
      </c>
      <c r="DL101">
        <v>0</v>
      </c>
    </row>
    <row r="102" spans="1:116" x14ac:dyDescent="0.45">
      <c r="A102">
        <v>2023</v>
      </c>
      <c r="B102" t="s">
        <v>102</v>
      </c>
      <c r="C102">
        <v>8570</v>
      </c>
      <c r="D102" t="s">
        <v>667</v>
      </c>
      <c r="E102" t="s">
        <v>661</v>
      </c>
      <c r="F102" t="s">
        <v>247</v>
      </c>
      <c r="G102">
        <v>0.57799999999999996</v>
      </c>
      <c r="H102">
        <v>2.4E-2</v>
      </c>
      <c r="I102">
        <v>3.6999999999999998E-2</v>
      </c>
      <c r="J102" t="s">
        <v>324</v>
      </c>
      <c r="K102">
        <v>0.63900000000000001</v>
      </c>
      <c r="L102">
        <v>58</v>
      </c>
      <c r="M102">
        <v>1</v>
      </c>
      <c r="N102">
        <v>3</v>
      </c>
      <c r="O102" t="s">
        <v>324</v>
      </c>
      <c r="P102">
        <v>62</v>
      </c>
      <c r="Q102">
        <v>416.37</v>
      </c>
      <c r="R102">
        <v>22.28</v>
      </c>
      <c r="S102">
        <v>36.957999999999998</v>
      </c>
      <c r="T102" t="s">
        <v>324</v>
      </c>
      <c r="U102">
        <v>475.608</v>
      </c>
      <c r="V102" t="s">
        <v>324</v>
      </c>
      <c r="W102" t="s">
        <v>324</v>
      </c>
      <c r="X102" t="s">
        <v>324</v>
      </c>
      <c r="Y102" t="s">
        <v>324</v>
      </c>
      <c r="Z102">
        <v>0</v>
      </c>
      <c r="AA102" t="s">
        <v>324</v>
      </c>
      <c r="AB102" t="s">
        <v>324</v>
      </c>
      <c r="AC102" t="s">
        <v>324</v>
      </c>
      <c r="AD102" t="s">
        <v>324</v>
      </c>
      <c r="AE102">
        <v>0</v>
      </c>
      <c r="AF102" t="s">
        <v>324</v>
      </c>
      <c r="AG102" t="s">
        <v>324</v>
      </c>
      <c r="AH102" t="s">
        <v>324</v>
      </c>
      <c r="AI102" t="s">
        <v>324</v>
      </c>
      <c r="AJ102">
        <v>0</v>
      </c>
      <c r="AK102" t="s">
        <v>324</v>
      </c>
      <c r="AL102" t="s">
        <v>324</v>
      </c>
      <c r="AM102" t="s">
        <v>324</v>
      </c>
      <c r="AN102" t="s">
        <v>324</v>
      </c>
      <c r="AO102">
        <v>0</v>
      </c>
      <c r="AP102" t="s">
        <v>324</v>
      </c>
      <c r="AQ102" t="s">
        <v>324</v>
      </c>
      <c r="AR102" t="s">
        <v>324</v>
      </c>
      <c r="AS102" t="s">
        <v>324</v>
      </c>
      <c r="AT102">
        <v>0</v>
      </c>
      <c r="AU102" t="s">
        <v>324</v>
      </c>
      <c r="AV102" t="s">
        <v>324</v>
      </c>
      <c r="AW102" t="s">
        <v>324</v>
      </c>
      <c r="AX102" t="s">
        <v>324</v>
      </c>
      <c r="AY102">
        <v>0</v>
      </c>
      <c r="AZ102" t="s">
        <v>324</v>
      </c>
      <c r="BA102" t="s">
        <v>324</v>
      </c>
      <c r="BB102" t="s">
        <v>324</v>
      </c>
      <c r="BC102" t="s">
        <v>324</v>
      </c>
      <c r="BD102">
        <v>0</v>
      </c>
      <c r="BE102" t="s">
        <v>324</v>
      </c>
      <c r="BF102" t="s">
        <v>324</v>
      </c>
      <c r="BG102" t="s">
        <v>324</v>
      </c>
      <c r="BH102" t="s">
        <v>324</v>
      </c>
      <c r="BI102">
        <v>0</v>
      </c>
      <c r="BJ102" t="s">
        <v>324</v>
      </c>
      <c r="BK102" t="s">
        <v>324</v>
      </c>
      <c r="BL102" t="s">
        <v>324</v>
      </c>
      <c r="BM102" t="s">
        <v>324</v>
      </c>
      <c r="BN102">
        <v>0</v>
      </c>
      <c r="BO102" t="s">
        <v>324</v>
      </c>
      <c r="BP102" t="s">
        <v>324</v>
      </c>
      <c r="BQ102" t="s">
        <v>324</v>
      </c>
      <c r="BR102" t="s">
        <v>324</v>
      </c>
      <c r="BS102">
        <v>0</v>
      </c>
      <c r="BT102">
        <v>2.5999999999999999E-2</v>
      </c>
      <c r="BU102" t="s">
        <v>324</v>
      </c>
      <c r="BV102" t="s">
        <v>324</v>
      </c>
      <c r="BW102" t="s">
        <v>324</v>
      </c>
      <c r="BX102">
        <v>2.5999999999999999E-2</v>
      </c>
      <c r="BY102">
        <v>3</v>
      </c>
      <c r="BZ102" t="s">
        <v>324</v>
      </c>
      <c r="CA102" t="s">
        <v>324</v>
      </c>
      <c r="CB102" t="s">
        <v>324</v>
      </c>
      <c r="CC102">
        <v>3</v>
      </c>
      <c r="CD102">
        <v>4.1420000000000003</v>
      </c>
      <c r="CE102" t="s">
        <v>324</v>
      </c>
      <c r="CF102" t="s">
        <v>324</v>
      </c>
      <c r="CG102" t="s">
        <v>324</v>
      </c>
      <c r="CH102">
        <v>4.1420000000000003</v>
      </c>
      <c r="CI102" t="s">
        <v>324</v>
      </c>
      <c r="CJ102" t="s">
        <v>324</v>
      </c>
      <c r="CK102" t="s">
        <v>324</v>
      </c>
      <c r="CL102" t="s">
        <v>324</v>
      </c>
      <c r="CM102">
        <v>0</v>
      </c>
      <c r="CN102" t="s">
        <v>324</v>
      </c>
      <c r="CO102" t="s">
        <v>324</v>
      </c>
      <c r="CP102" t="s">
        <v>324</v>
      </c>
      <c r="CQ102" t="s">
        <v>324</v>
      </c>
      <c r="CR102">
        <v>0</v>
      </c>
      <c r="CS102" t="s">
        <v>324</v>
      </c>
      <c r="CT102" t="s">
        <v>324</v>
      </c>
      <c r="CU102" t="s">
        <v>324</v>
      </c>
      <c r="CV102" t="s">
        <v>324</v>
      </c>
      <c r="CW102">
        <v>0</v>
      </c>
      <c r="CX102">
        <v>0.60399999999999998</v>
      </c>
      <c r="CY102">
        <v>2.4E-2</v>
      </c>
      <c r="CZ102">
        <v>3.6999999999999998E-2</v>
      </c>
      <c r="DA102">
        <v>0</v>
      </c>
      <c r="DB102">
        <v>0.66500000000000004</v>
      </c>
      <c r="DC102">
        <v>61</v>
      </c>
      <c r="DD102">
        <v>1</v>
      </c>
      <c r="DE102">
        <v>3</v>
      </c>
      <c r="DF102">
        <v>0</v>
      </c>
      <c r="DG102">
        <v>65</v>
      </c>
      <c r="DH102">
        <v>420.512</v>
      </c>
      <c r="DI102">
        <v>22.28</v>
      </c>
      <c r="DJ102">
        <v>36.957999999999998</v>
      </c>
      <c r="DK102">
        <v>0</v>
      </c>
      <c r="DL102">
        <v>479.75</v>
      </c>
    </row>
    <row r="103" spans="1:116" x14ac:dyDescent="0.45">
      <c r="A103">
        <v>2023</v>
      </c>
      <c r="B103" t="s">
        <v>102</v>
      </c>
      <c r="C103">
        <v>8773</v>
      </c>
      <c r="D103" t="s">
        <v>668</v>
      </c>
      <c r="E103" t="s">
        <v>664</v>
      </c>
      <c r="F103" t="s">
        <v>247</v>
      </c>
      <c r="G103">
        <v>21.495000000000001</v>
      </c>
      <c r="H103">
        <v>3.4849999999999999</v>
      </c>
      <c r="I103">
        <v>1.6E-2</v>
      </c>
      <c r="J103">
        <v>0</v>
      </c>
      <c r="K103">
        <v>24.995999999999999</v>
      </c>
      <c r="L103">
        <v>2549</v>
      </c>
      <c r="M103">
        <v>183</v>
      </c>
      <c r="N103">
        <v>2</v>
      </c>
      <c r="O103">
        <v>0</v>
      </c>
      <c r="P103">
        <v>2734</v>
      </c>
      <c r="Q103">
        <v>748.20600000000002</v>
      </c>
      <c r="R103">
        <v>142.51499999999999</v>
      </c>
      <c r="S103">
        <v>0</v>
      </c>
      <c r="T103">
        <v>0</v>
      </c>
      <c r="U103">
        <v>890.721</v>
      </c>
      <c r="V103">
        <v>0</v>
      </c>
      <c r="W103">
        <v>0</v>
      </c>
      <c r="X103">
        <v>0</v>
      </c>
      <c r="Y103">
        <v>0</v>
      </c>
      <c r="Z103">
        <v>0</v>
      </c>
      <c r="AA103">
        <v>0</v>
      </c>
      <c r="AB103">
        <v>0</v>
      </c>
      <c r="AC103">
        <v>0</v>
      </c>
      <c r="AD103">
        <v>0</v>
      </c>
      <c r="AE103">
        <v>0</v>
      </c>
      <c r="AF103">
        <v>0</v>
      </c>
      <c r="AG103">
        <v>0</v>
      </c>
      <c r="AH103">
        <v>0</v>
      </c>
      <c r="AI103">
        <v>0</v>
      </c>
      <c r="AJ103">
        <v>0</v>
      </c>
      <c r="AK103">
        <v>0</v>
      </c>
      <c r="AL103">
        <v>0</v>
      </c>
      <c r="AM103">
        <v>0</v>
      </c>
      <c r="AN103">
        <v>0</v>
      </c>
      <c r="AO103">
        <v>0</v>
      </c>
      <c r="AP103">
        <v>4.0270000000000001</v>
      </c>
      <c r="AQ103">
        <v>0</v>
      </c>
      <c r="AR103">
        <v>0</v>
      </c>
      <c r="AS103">
        <v>0</v>
      </c>
      <c r="AT103">
        <v>4.0270000000000001</v>
      </c>
      <c r="AU103">
        <v>218</v>
      </c>
      <c r="AV103">
        <v>0</v>
      </c>
      <c r="AW103">
        <v>0</v>
      </c>
      <c r="AX103">
        <v>0</v>
      </c>
      <c r="AY103">
        <v>218</v>
      </c>
      <c r="AZ103">
        <v>18.122</v>
      </c>
      <c r="BA103">
        <v>0</v>
      </c>
      <c r="BB103">
        <v>0</v>
      </c>
      <c r="BC103">
        <v>0</v>
      </c>
      <c r="BD103">
        <v>18.122</v>
      </c>
      <c r="BE103">
        <v>0</v>
      </c>
      <c r="BF103">
        <v>0</v>
      </c>
      <c r="BG103">
        <v>0</v>
      </c>
      <c r="BH103">
        <v>0</v>
      </c>
      <c r="BI103">
        <v>0</v>
      </c>
      <c r="BJ103">
        <v>0</v>
      </c>
      <c r="BK103">
        <v>0</v>
      </c>
      <c r="BL103">
        <v>0</v>
      </c>
      <c r="BM103">
        <v>0</v>
      </c>
      <c r="BN103">
        <v>0</v>
      </c>
      <c r="BO103">
        <v>0</v>
      </c>
      <c r="BP103">
        <v>0</v>
      </c>
      <c r="BQ103">
        <v>0</v>
      </c>
      <c r="BR103">
        <v>0</v>
      </c>
      <c r="BS103">
        <v>0</v>
      </c>
      <c r="BT103">
        <v>0</v>
      </c>
      <c r="BU103">
        <v>8.9999999999999993E-3</v>
      </c>
      <c r="BV103">
        <v>0</v>
      </c>
      <c r="BW103">
        <v>0</v>
      </c>
      <c r="BX103">
        <v>8.9999999999999993E-3</v>
      </c>
      <c r="BY103">
        <v>0</v>
      </c>
      <c r="BZ103">
        <v>3</v>
      </c>
      <c r="CA103">
        <v>0</v>
      </c>
      <c r="CB103">
        <v>0</v>
      </c>
      <c r="CC103">
        <v>3</v>
      </c>
      <c r="CD103">
        <v>0</v>
      </c>
      <c r="CE103">
        <v>0</v>
      </c>
      <c r="CF103">
        <v>0</v>
      </c>
      <c r="CG103">
        <v>0</v>
      </c>
      <c r="CH103">
        <v>0</v>
      </c>
      <c r="CI103">
        <v>3.2000000000000001E-2</v>
      </c>
      <c r="CJ103">
        <v>8.9999999999999993E-3</v>
      </c>
      <c r="CK103">
        <v>0</v>
      </c>
      <c r="CL103">
        <v>0</v>
      </c>
      <c r="CM103">
        <v>4.1000000000000002E-2</v>
      </c>
      <c r="CN103">
        <v>7</v>
      </c>
      <c r="CO103">
        <v>3</v>
      </c>
      <c r="CP103">
        <v>0</v>
      </c>
      <c r="CQ103">
        <v>0</v>
      </c>
      <c r="CR103">
        <v>10</v>
      </c>
      <c r="CS103">
        <v>0</v>
      </c>
      <c r="CT103">
        <v>0</v>
      </c>
      <c r="CU103">
        <v>0</v>
      </c>
      <c r="CV103">
        <v>0</v>
      </c>
      <c r="CW103">
        <v>0</v>
      </c>
      <c r="CX103">
        <v>21.527000000000001</v>
      </c>
      <c r="CY103">
        <v>3.5030000000000001</v>
      </c>
      <c r="CZ103">
        <v>1.6E-2</v>
      </c>
      <c r="DA103">
        <v>0</v>
      </c>
      <c r="DB103">
        <v>25.045999999999999</v>
      </c>
      <c r="DC103">
        <v>2556</v>
      </c>
      <c r="DD103">
        <v>189</v>
      </c>
      <c r="DE103">
        <v>2</v>
      </c>
      <c r="DF103">
        <v>0</v>
      </c>
      <c r="DG103">
        <v>2747</v>
      </c>
      <c r="DH103">
        <v>748.20600000000002</v>
      </c>
      <c r="DI103">
        <v>142.51499999999999</v>
      </c>
      <c r="DJ103">
        <v>0</v>
      </c>
      <c r="DK103">
        <v>0</v>
      </c>
      <c r="DL103">
        <v>890.721</v>
      </c>
    </row>
    <row r="104" spans="1:116" x14ac:dyDescent="0.45">
      <c r="A104">
        <v>2023</v>
      </c>
      <c r="B104" t="s">
        <v>102</v>
      </c>
      <c r="C104">
        <v>9336</v>
      </c>
      <c r="D104" t="s">
        <v>362</v>
      </c>
      <c r="E104" t="s">
        <v>664</v>
      </c>
      <c r="F104" t="s">
        <v>244</v>
      </c>
      <c r="G104">
        <v>50.91</v>
      </c>
      <c r="H104">
        <v>0.96</v>
      </c>
      <c r="I104">
        <v>0.43</v>
      </c>
      <c r="J104" t="s">
        <v>324</v>
      </c>
      <c r="K104">
        <v>52.3</v>
      </c>
      <c r="L104">
        <v>8867</v>
      </c>
      <c r="M104">
        <v>32</v>
      </c>
      <c r="N104">
        <v>3</v>
      </c>
      <c r="O104" t="s">
        <v>324</v>
      </c>
      <c r="P104">
        <v>8902</v>
      </c>
      <c r="Q104" t="s">
        <v>324</v>
      </c>
      <c r="R104" t="s">
        <v>324</v>
      </c>
      <c r="S104" t="s">
        <v>324</v>
      </c>
      <c r="T104" t="s">
        <v>324</v>
      </c>
      <c r="U104">
        <v>0</v>
      </c>
      <c r="V104" t="s">
        <v>324</v>
      </c>
      <c r="W104" t="s">
        <v>324</v>
      </c>
      <c r="X104" t="s">
        <v>324</v>
      </c>
      <c r="Y104" t="s">
        <v>324</v>
      </c>
      <c r="Z104">
        <v>0</v>
      </c>
      <c r="AA104" t="s">
        <v>324</v>
      </c>
      <c r="AB104" t="s">
        <v>324</v>
      </c>
      <c r="AC104" t="s">
        <v>324</v>
      </c>
      <c r="AD104" t="s">
        <v>324</v>
      </c>
      <c r="AE104">
        <v>0</v>
      </c>
      <c r="AF104" t="s">
        <v>324</v>
      </c>
      <c r="AG104" t="s">
        <v>324</v>
      </c>
      <c r="AH104" t="s">
        <v>324</v>
      </c>
      <c r="AI104" t="s">
        <v>324</v>
      </c>
      <c r="AJ104">
        <v>0</v>
      </c>
      <c r="AK104" t="s">
        <v>324</v>
      </c>
      <c r="AL104" t="s">
        <v>324</v>
      </c>
      <c r="AM104" t="s">
        <v>324</v>
      </c>
      <c r="AN104" t="s">
        <v>324</v>
      </c>
      <c r="AO104">
        <v>0</v>
      </c>
      <c r="AP104" t="s">
        <v>324</v>
      </c>
      <c r="AQ104" t="s">
        <v>324</v>
      </c>
      <c r="AR104" t="s">
        <v>324</v>
      </c>
      <c r="AS104" t="s">
        <v>324</v>
      </c>
      <c r="AT104">
        <v>0</v>
      </c>
      <c r="AU104" t="s">
        <v>324</v>
      </c>
      <c r="AV104" t="s">
        <v>324</v>
      </c>
      <c r="AW104" t="s">
        <v>324</v>
      </c>
      <c r="AX104" t="s">
        <v>324</v>
      </c>
      <c r="AY104">
        <v>0</v>
      </c>
      <c r="AZ104" t="s">
        <v>324</v>
      </c>
      <c r="BA104" t="s">
        <v>324</v>
      </c>
      <c r="BB104" t="s">
        <v>324</v>
      </c>
      <c r="BC104" t="s">
        <v>324</v>
      </c>
      <c r="BD104">
        <v>0</v>
      </c>
      <c r="BE104" t="s">
        <v>324</v>
      </c>
      <c r="BF104" t="s">
        <v>324</v>
      </c>
      <c r="BG104" t="s">
        <v>324</v>
      </c>
      <c r="BH104" t="s">
        <v>324</v>
      </c>
      <c r="BI104">
        <v>0</v>
      </c>
      <c r="BJ104" t="s">
        <v>324</v>
      </c>
      <c r="BK104" t="s">
        <v>324</v>
      </c>
      <c r="BL104" t="s">
        <v>324</v>
      </c>
      <c r="BM104" t="s">
        <v>324</v>
      </c>
      <c r="BN104">
        <v>0</v>
      </c>
      <c r="BO104" t="s">
        <v>324</v>
      </c>
      <c r="BP104" t="s">
        <v>324</v>
      </c>
      <c r="BQ104" t="s">
        <v>324</v>
      </c>
      <c r="BR104" t="s">
        <v>324</v>
      </c>
      <c r="BS104">
        <v>0</v>
      </c>
      <c r="BT104">
        <v>0.03</v>
      </c>
      <c r="BU104" t="s">
        <v>324</v>
      </c>
      <c r="BV104" t="s">
        <v>324</v>
      </c>
      <c r="BW104" t="s">
        <v>324</v>
      </c>
      <c r="BX104">
        <v>0.03</v>
      </c>
      <c r="BY104">
        <v>14</v>
      </c>
      <c r="BZ104" t="s">
        <v>324</v>
      </c>
      <c r="CA104" t="s">
        <v>324</v>
      </c>
      <c r="CB104" t="s">
        <v>324</v>
      </c>
      <c r="CC104">
        <v>14</v>
      </c>
      <c r="CD104" t="s">
        <v>324</v>
      </c>
      <c r="CE104" t="s">
        <v>324</v>
      </c>
      <c r="CF104" t="s">
        <v>324</v>
      </c>
      <c r="CG104" t="s">
        <v>324</v>
      </c>
      <c r="CH104">
        <v>0</v>
      </c>
      <c r="CI104">
        <v>1.0999999999999999E-2</v>
      </c>
      <c r="CJ104" t="s">
        <v>324</v>
      </c>
      <c r="CK104" t="s">
        <v>324</v>
      </c>
      <c r="CL104" t="s">
        <v>324</v>
      </c>
      <c r="CM104">
        <v>1.0999999999999999E-2</v>
      </c>
      <c r="CN104">
        <v>2</v>
      </c>
      <c r="CO104" t="s">
        <v>324</v>
      </c>
      <c r="CP104" t="s">
        <v>324</v>
      </c>
      <c r="CQ104" t="s">
        <v>324</v>
      </c>
      <c r="CR104">
        <v>2</v>
      </c>
      <c r="CS104" t="s">
        <v>324</v>
      </c>
      <c r="CT104" t="s">
        <v>324</v>
      </c>
      <c r="CU104" t="s">
        <v>324</v>
      </c>
      <c r="CV104" t="s">
        <v>324</v>
      </c>
      <c r="CW104">
        <v>0</v>
      </c>
      <c r="CX104">
        <v>50.951000000000001</v>
      </c>
      <c r="CY104">
        <v>0.96</v>
      </c>
      <c r="CZ104">
        <v>0.43</v>
      </c>
      <c r="DA104">
        <v>0</v>
      </c>
      <c r="DB104">
        <v>52.341000000000001</v>
      </c>
      <c r="DC104">
        <v>8883</v>
      </c>
      <c r="DD104">
        <v>32</v>
      </c>
      <c r="DE104">
        <v>3</v>
      </c>
      <c r="DF104">
        <v>0</v>
      </c>
      <c r="DG104">
        <v>8918</v>
      </c>
      <c r="DH104">
        <v>0</v>
      </c>
      <c r="DI104">
        <v>0</v>
      </c>
      <c r="DJ104">
        <v>0</v>
      </c>
      <c r="DK104">
        <v>0</v>
      </c>
      <c r="DL104">
        <v>0</v>
      </c>
    </row>
    <row r="105" spans="1:116" x14ac:dyDescent="0.45">
      <c r="A105">
        <v>2023</v>
      </c>
      <c r="B105" t="s">
        <v>102</v>
      </c>
      <c r="C105">
        <v>10066</v>
      </c>
      <c r="D105" t="s">
        <v>363</v>
      </c>
      <c r="E105" t="s">
        <v>661</v>
      </c>
      <c r="F105" t="s">
        <v>247</v>
      </c>
      <c r="G105">
        <v>0.20300000000000001</v>
      </c>
      <c r="H105">
        <v>0.23200000000000001</v>
      </c>
      <c r="I105">
        <v>3.4000000000000002E-2</v>
      </c>
      <c r="J105">
        <v>0</v>
      </c>
      <c r="K105">
        <v>0.46899999999999997</v>
      </c>
      <c r="L105">
        <v>22</v>
      </c>
      <c r="M105">
        <v>14</v>
      </c>
      <c r="N105">
        <v>2</v>
      </c>
      <c r="O105">
        <v>0</v>
      </c>
      <c r="P105">
        <v>38</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0</v>
      </c>
      <c r="AO105">
        <v>0</v>
      </c>
      <c r="AP105">
        <v>0</v>
      </c>
      <c r="AQ105">
        <v>0</v>
      </c>
      <c r="AR105">
        <v>0</v>
      </c>
      <c r="AS105">
        <v>0</v>
      </c>
      <c r="AT105">
        <v>0</v>
      </c>
      <c r="AU105">
        <v>0</v>
      </c>
      <c r="AV105">
        <v>0</v>
      </c>
      <c r="AW105">
        <v>0</v>
      </c>
      <c r="AX105">
        <v>0</v>
      </c>
      <c r="AY105">
        <v>0</v>
      </c>
      <c r="AZ105">
        <v>0</v>
      </c>
      <c r="BA105">
        <v>0</v>
      </c>
      <c r="BB105">
        <v>0</v>
      </c>
      <c r="BC105">
        <v>0</v>
      </c>
      <c r="BD105">
        <v>0</v>
      </c>
      <c r="BE105">
        <v>0</v>
      </c>
      <c r="BF105">
        <v>0</v>
      </c>
      <c r="BG105">
        <v>0</v>
      </c>
      <c r="BH105">
        <v>0</v>
      </c>
      <c r="BI105">
        <v>0</v>
      </c>
      <c r="BJ105">
        <v>0</v>
      </c>
      <c r="BK105">
        <v>0</v>
      </c>
      <c r="BL105">
        <v>0</v>
      </c>
      <c r="BM105">
        <v>0</v>
      </c>
      <c r="BN105">
        <v>0</v>
      </c>
      <c r="BO105">
        <v>0</v>
      </c>
      <c r="BP105">
        <v>0</v>
      </c>
      <c r="BQ105">
        <v>0</v>
      </c>
      <c r="BR105">
        <v>0</v>
      </c>
      <c r="BS105">
        <v>0</v>
      </c>
      <c r="BT105">
        <v>0.01</v>
      </c>
      <c r="BU105">
        <v>0</v>
      </c>
      <c r="BV105">
        <v>0</v>
      </c>
      <c r="BW105">
        <v>0</v>
      </c>
      <c r="BX105">
        <v>0.01</v>
      </c>
      <c r="BY105">
        <v>1</v>
      </c>
      <c r="BZ105">
        <v>0</v>
      </c>
      <c r="CA105">
        <v>0</v>
      </c>
      <c r="CB105">
        <v>0</v>
      </c>
      <c r="CC105">
        <v>1</v>
      </c>
      <c r="CD105">
        <v>0</v>
      </c>
      <c r="CE105">
        <v>0</v>
      </c>
      <c r="CF105">
        <v>0</v>
      </c>
      <c r="CG105">
        <v>0</v>
      </c>
      <c r="CH105">
        <v>0</v>
      </c>
      <c r="CI105">
        <v>0</v>
      </c>
      <c r="CJ105">
        <v>0</v>
      </c>
      <c r="CK105">
        <v>0</v>
      </c>
      <c r="CL105">
        <v>0</v>
      </c>
      <c r="CM105">
        <v>0</v>
      </c>
      <c r="CN105">
        <v>0</v>
      </c>
      <c r="CO105">
        <v>0</v>
      </c>
      <c r="CP105">
        <v>0</v>
      </c>
      <c r="CQ105">
        <v>0</v>
      </c>
      <c r="CR105">
        <v>0</v>
      </c>
      <c r="CS105">
        <v>0</v>
      </c>
      <c r="CT105">
        <v>0</v>
      </c>
      <c r="CU105">
        <v>0</v>
      </c>
      <c r="CV105">
        <v>0</v>
      </c>
      <c r="CW105">
        <v>0</v>
      </c>
      <c r="CX105">
        <v>0.21299999999999999</v>
      </c>
      <c r="CY105">
        <v>0.23200000000000001</v>
      </c>
      <c r="CZ105">
        <v>3.4000000000000002E-2</v>
      </c>
      <c r="DA105">
        <v>0</v>
      </c>
      <c r="DB105">
        <v>0.47899999999999998</v>
      </c>
      <c r="DC105">
        <v>23</v>
      </c>
      <c r="DD105">
        <v>14</v>
      </c>
      <c r="DE105">
        <v>2</v>
      </c>
      <c r="DF105">
        <v>0</v>
      </c>
      <c r="DG105">
        <v>39</v>
      </c>
      <c r="DH105">
        <v>0</v>
      </c>
      <c r="DI105">
        <v>0</v>
      </c>
      <c r="DJ105">
        <v>0</v>
      </c>
      <c r="DK105">
        <v>0</v>
      </c>
      <c r="DL105">
        <v>0</v>
      </c>
    </row>
    <row r="106" spans="1:116" x14ac:dyDescent="0.45">
      <c r="A106">
        <v>2023</v>
      </c>
      <c r="B106" t="s">
        <v>102</v>
      </c>
      <c r="C106">
        <v>10539</v>
      </c>
      <c r="D106" t="s">
        <v>669</v>
      </c>
      <c r="E106" t="s">
        <v>661</v>
      </c>
      <c r="F106" t="s">
        <v>247</v>
      </c>
      <c r="G106">
        <v>15.657</v>
      </c>
      <c r="H106">
        <v>3.5819999999999999</v>
      </c>
      <c r="I106">
        <v>0</v>
      </c>
      <c r="J106" t="s">
        <v>324</v>
      </c>
      <c r="K106">
        <v>19.239000000000001</v>
      </c>
      <c r="L106">
        <v>2429</v>
      </c>
      <c r="M106">
        <v>177</v>
      </c>
      <c r="N106" t="s">
        <v>324</v>
      </c>
      <c r="O106" t="s">
        <v>324</v>
      </c>
      <c r="P106">
        <v>2606</v>
      </c>
      <c r="Q106">
        <v>1201.684</v>
      </c>
      <c r="R106">
        <v>122.099</v>
      </c>
      <c r="S106" t="s">
        <v>324</v>
      </c>
      <c r="T106" t="s">
        <v>324</v>
      </c>
      <c r="U106">
        <v>1323.7829999999999</v>
      </c>
      <c r="V106">
        <v>0</v>
      </c>
      <c r="W106">
        <v>0</v>
      </c>
      <c r="X106" t="s">
        <v>324</v>
      </c>
      <c r="Y106" t="s">
        <v>324</v>
      </c>
      <c r="Z106">
        <v>0</v>
      </c>
      <c r="AA106">
        <v>0</v>
      </c>
      <c r="AB106">
        <v>0</v>
      </c>
      <c r="AC106" t="s">
        <v>324</v>
      </c>
      <c r="AD106" t="s">
        <v>324</v>
      </c>
      <c r="AE106">
        <v>0</v>
      </c>
      <c r="AF106">
        <v>0.26100000000000001</v>
      </c>
      <c r="AG106">
        <v>8.8999999999999996E-2</v>
      </c>
      <c r="AH106" t="s">
        <v>324</v>
      </c>
      <c r="AI106" t="s">
        <v>324</v>
      </c>
      <c r="AJ106">
        <v>0.35</v>
      </c>
      <c r="AK106">
        <v>54</v>
      </c>
      <c r="AL106">
        <v>11</v>
      </c>
      <c r="AM106" t="s">
        <v>324</v>
      </c>
      <c r="AN106" t="s">
        <v>324</v>
      </c>
      <c r="AO106">
        <v>65</v>
      </c>
      <c r="AP106">
        <v>0.66600000000000004</v>
      </c>
      <c r="AQ106" t="s">
        <v>324</v>
      </c>
      <c r="AR106" t="s">
        <v>324</v>
      </c>
      <c r="AS106" t="s">
        <v>324</v>
      </c>
      <c r="AT106">
        <v>0.66600000000000004</v>
      </c>
      <c r="AU106">
        <v>89</v>
      </c>
      <c r="AV106" t="s">
        <v>324</v>
      </c>
      <c r="AW106" t="s">
        <v>324</v>
      </c>
      <c r="AX106" t="s">
        <v>324</v>
      </c>
      <c r="AY106">
        <v>89</v>
      </c>
      <c r="AZ106">
        <v>1.601</v>
      </c>
      <c r="BA106" t="s">
        <v>324</v>
      </c>
      <c r="BB106" t="s">
        <v>324</v>
      </c>
      <c r="BC106" t="s">
        <v>324</v>
      </c>
      <c r="BD106">
        <v>1.601</v>
      </c>
      <c r="BE106" t="s">
        <v>324</v>
      </c>
      <c r="BF106" t="s">
        <v>324</v>
      </c>
      <c r="BG106" t="s">
        <v>324</v>
      </c>
      <c r="BH106" t="s">
        <v>324</v>
      </c>
      <c r="BI106">
        <v>0</v>
      </c>
      <c r="BJ106" t="s">
        <v>324</v>
      </c>
      <c r="BK106" t="s">
        <v>324</v>
      </c>
      <c r="BL106" t="s">
        <v>324</v>
      </c>
      <c r="BM106" t="s">
        <v>324</v>
      </c>
      <c r="BN106">
        <v>0</v>
      </c>
      <c r="BO106" t="s">
        <v>324</v>
      </c>
      <c r="BP106" t="s">
        <v>324</v>
      </c>
      <c r="BQ106" t="s">
        <v>324</v>
      </c>
      <c r="BR106" t="s">
        <v>324</v>
      </c>
      <c r="BS106">
        <v>0</v>
      </c>
      <c r="BT106">
        <v>0.01</v>
      </c>
      <c r="BU106" t="s">
        <v>324</v>
      </c>
      <c r="BV106" t="s">
        <v>324</v>
      </c>
      <c r="BW106" t="s">
        <v>324</v>
      </c>
      <c r="BX106">
        <v>0.01</v>
      </c>
      <c r="BY106">
        <v>2</v>
      </c>
      <c r="BZ106" t="s">
        <v>324</v>
      </c>
      <c r="CA106" t="s">
        <v>324</v>
      </c>
      <c r="CB106" t="s">
        <v>324</v>
      </c>
      <c r="CC106">
        <v>2</v>
      </c>
      <c r="CD106" t="s">
        <v>324</v>
      </c>
      <c r="CE106" t="s">
        <v>324</v>
      </c>
      <c r="CF106" t="s">
        <v>324</v>
      </c>
      <c r="CG106" t="s">
        <v>324</v>
      </c>
      <c r="CH106">
        <v>0</v>
      </c>
      <c r="CI106">
        <v>2E-3</v>
      </c>
      <c r="CJ106" t="s">
        <v>324</v>
      </c>
      <c r="CK106" t="s">
        <v>324</v>
      </c>
      <c r="CL106" t="s">
        <v>324</v>
      </c>
      <c r="CM106">
        <v>2E-3</v>
      </c>
      <c r="CN106">
        <v>2</v>
      </c>
      <c r="CO106" t="s">
        <v>324</v>
      </c>
      <c r="CP106" t="s">
        <v>324</v>
      </c>
      <c r="CQ106" t="s">
        <v>324</v>
      </c>
      <c r="CR106">
        <v>2</v>
      </c>
      <c r="CS106">
        <v>0</v>
      </c>
      <c r="CT106" t="s">
        <v>324</v>
      </c>
      <c r="CU106" t="s">
        <v>324</v>
      </c>
      <c r="CV106" t="s">
        <v>324</v>
      </c>
      <c r="CW106">
        <v>0</v>
      </c>
      <c r="CX106">
        <v>15.93</v>
      </c>
      <c r="CY106">
        <v>3.6709999999999998</v>
      </c>
      <c r="CZ106">
        <v>0</v>
      </c>
      <c r="DA106">
        <v>0</v>
      </c>
      <c r="DB106">
        <v>19.600999999999999</v>
      </c>
      <c r="DC106">
        <v>2487</v>
      </c>
      <c r="DD106">
        <v>188</v>
      </c>
      <c r="DE106">
        <v>0</v>
      </c>
      <c r="DF106">
        <v>0</v>
      </c>
      <c r="DG106">
        <v>2675</v>
      </c>
      <c r="DH106">
        <v>1201.684</v>
      </c>
      <c r="DI106">
        <v>122.099</v>
      </c>
      <c r="DJ106">
        <v>0</v>
      </c>
      <c r="DK106">
        <v>0</v>
      </c>
      <c r="DL106">
        <v>1323.7829999999999</v>
      </c>
    </row>
    <row r="107" spans="1:116" x14ac:dyDescent="0.45">
      <c r="A107">
        <v>2023</v>
      </c>
      <c r="B107" t="s">
        <v>102</v>
      </c>
      <c r="C107">
        <v>11187</v>
      </c>
      <c r="D107" t="s">
        <v>670</v>
      </c>
      <c r="E107" t="s">
        <v>664</v>
      </c>
      <c r="F107" t="s">
        <v>244</v>
      </c>
      <c r="G107">
        <v>6.2629999999999999</v>
      </c>
      <c r="H107">
        <v>0.53300000000000003</v>
      </c>
      <c r="I107" t="s">
        <v>324</v>
      </c>
      <c r="J107" t="s">
        <v>324</v>
      </c>
      <c r="K107">
        <v>6.7960000000000003</v>
      </c>
      <c r="L107">
        <v>903</v>
      </c>
      <c r="M107">
        <v>24</v>
      </c>
      <c r="N107" t="s">
        <v>324</v>
      </c>
      <c r="O107" t="s">
        <v>324</v>
      </c>
      <c r="P107">
        <v>927</v>
      </c>
      <c r="Q107">
        <v>4257.9520000000002</v>
      </c>
      <c r="R107">
        <v>348.50799999999998</v>
      </c>
      <c r="S107" t="s">
        <v>324</v>
      </c>
      <c r="T107" t="s">
        <v>324</v>
      </c>
      <c r="U107">
        <v>4606.46</v>
      </c>
      <c r="V107" t="s">
        <v>324</v>
      </c>
      <c r="W107" t="s">
        <v>324</v>
      </c>
      <c r="X107" t="s">
        <v>324</v>
      </c>
      <c r="Y107" t="s">
        <v>324</v>
      </c>
      <c r="Z107">
        <v>0</v>
      </c>
      <c r="AA107" t="s">
        <v>324</v>
      </c>
      <c r="AB107" t="s">
        <v>324</v>
      </c>
      <c r="AC107" t="s">
        <v>324</v>
      </c>
      <c r="AD107" t="s">
        <v>324</v>
      </c>
      <c r="AE107">
        <v>0</v>
      </c>
      <c r="AF107" t="s">
        <v>324</v>
      </c>
      <c r="AG107" t="s">
        <v>324</v>
      </c>
      <c r="AH107" t="s">
        <v>324</v>
      </c>
      <c r="AI107" t="s">
        <v>324</v>
      </c>
      <c r="AJ107">
        <v>0</v>
      </c>
      <c r="AK107" t="s">
        <v>324</v>
      </c>
      <c r="AL107" t="s">
        <v>324</v>
      </c>
      <c r="AM107" t="s">
        <v>324</v>
      </c>
      <c r="AN107" t="s">
        <v>324</v>
      </c>
      <c r="AO107">
        <v>0</v>
      </c>
      <c r="AP107" t="s">
        <v>324</v>
      </c>
      <c r="AQ107" t="s">
        <v>324</v>
      </c>
      <c r="AR107" t="s">
        <v>324</v>
      </c>
      <c r="AS107" t="s">
        <v>324</v>
      </c>
      <c r="AT107">
        <v>0</v>
      </c>
      <c r="AU107" t="s">
        <v>324</v>
      </c>
      <c r="AV107" t="s">
        <v>324</v>
      </c>
      <c r="AW107" t="s">
        <v>324</v>
      </c>
      <c r="AX107" t="s">
        <v>324</v>
      </c>
      <c r="AY107">
        <v>0</v>
      </c>
      <c r="AZ107" t="s">
        <v>324</v>
      </c>
      <c r="BA107" t="s">
        <v>324</v>
      </c>
      <c r="BB107" t="s">
        <v>324</v>
      </c>
      <c r="BC107" t="s">
        <v>324</v>
      </c>
      <c r="BD107">
        <v>0</v>
      </c>
      <c r="BE107" t="s">
        <v>324</v>
      </c>
      <c r="BF107" t="s">
        <v>324</v>
      </c>
      <c r="BG107" t="s">
        <v>324</v>
      </c>
      <c r="BH107" t="s">
        <v>324</v>
      </c>
      <c r="BI107">
        <v>0</v>
      </c>
      <c r="BJ107" t="s">
        <v>324</v>
      </c>
      <c r="BK107" t="s">
        <v>324</v>
      </c>
      <c r="BL107" t="s">
        <v>324</v>
      </c>
      <c r="BM107" t="s">
        <v>324</v>
      </c>
      <c r="BN107">
        <v>0</v>
      </c>
      <c r="BO107" t="s">
        <v>324</v>
      </c>
      <c r="BP107" t="s">
        <v>324</v>
      </c>
      <c r="BQ107" t="s">
        <v>324</v>
      </c>
      <c r="BR107" t="s">
        <v>324</v>
      </c>
      <c r="BS107">
        <v>0</v>
      </c>
      <c r="BT107" t="s">
        <v>324</v>
      </c>
      <c r="BU107" t="s">
        <v>324</v>
      </c>
      <c r="BV107" t="s">
        <v>324</v>
      </c>
      <c r="BW107" t="s">
        <v>324</v>
      </c>
      <c r="BX107">
        <v>0</v>
      </c>
      <c r="BY107" t="s">
        <v>324</v>
      </c>
      <c r="BZ107" t="s">
        <v>324</v>
      </c>
      <c r="CA107" t="s">
        <v>324</v>
      </c>
      <c r="CB107" t="s">
        <v>324</v>
      </c>
      <c r="CC107">
        <v>0</v>
      </c>
      <c r="CD107" t="s">
        <v>324</v>
      </c>
      <c r="CE107" t="s">
        <v>324</v>
      </c>
      <c r="CF107" t="s">
        <v>324</v>
      </c>
      <c r="CG107" t="s">
        <v>324</v>
      </c>
      <c r="CH107">
        <v>0</v>
      </c>
      <c r="CI107" t="s">
        <v>324</v>
      </c>
      <c r="CJ107">
        <v>0.16500000000000001</v>
      </c>
      <c r="CK107" t="s">
        <v>324</v>
      </c>
      <c r="CL107" t="s">
        <v>324</v>
      </c>
      <c r="CM107">
        <v>0.16500000000000001</v>
      </c>
      <c r="CN107" t="s">
        <v>324</v>
      </c>
      <c r="CO107">
        <v>2</v>
      </c>
      <c r="CP107" t="s">
        <v>324</v>
      </c>
      <c r="CQ107" t="s">
        <v>324</v>
      </c>
      <c r="CR107">
        <v>2</v>
      </c>
      <c r="CS107" t="s">
        <v>324</v>
      </c>
      <c r="CT107">
        <v>54.2</v>
      </c>
      <c r="CU107" t="s">
        <v>324</v>
      </c>
      <c r="CV107" t="s">
        <v>324</v>
      </c>
      <c r="CW107">
        <v>54.2</v>
      </c>
      <c r="CX107">
        <v>6.2629999999999999</v>
      </c>
      <c r="CY107">
        <v>0.69799999999999995</v>
      </c>
      <c r="CZ107">
        <v>0</v>
      </c>
      <c r="DA107">
        <v>0</v>
      </c>
      <c r="DB107">
        <v>6.9610000000000003</v>
      </c>
      <c r="DC107">
        <v>903</v>
      </c>
      <c r="DD107">
        <v>26</v>
      </c>
      <c r="DE107">
        <v>0</v>
      </c>
      <c r="DF107">
        <v>0</v>
      </c>
      <c r="DG107">
        <v>929</v>
      </c>
      <c r="DH107">
        <v>4257.9520000000002</v>
      </c>
      <c r="DI107">
        <v>402.70800000000003</v>
      </c>
      <c r="DJ107">
        <v>0</v>
      </c>
      <c r="DK107">
        <v>0</v>
      </c>
      <c r="DL107">
        <v>4660.66</v>
      </c>
    </row>
    <row r="108" spans="1:116" x14ac:dyDescent="0.45">
      <c r="A108">
        <v>2023</v>
      </c>
      <c r="B108" t="s">
        <v>102</v>
      </c>
      <c r="C108">
        <v>11256</v>
      </c>
      <c r="D108" t="s">
        <v>671</v>
      </c>
      <c r="E108" t="s">
        <v>664</v>
      </c>
      <c r="F108" t="s">
        <v>247</v>
      </c>
      <c r="G108">
        <v>2.9239999999999999</v>
      </c>
      <c r="H108">
        <v>0.54400000000000004</v>
      </c>
      <c r="I108">
        <v>0</v>
      </c>
      <c r="J108">
        <v>0</v>
      </c>
      <c r="K108">
        <v>3.468</v>
      </c>
      <c r="L108">
        <v>466</v>
      </c>
      <c r="M108">
        <v>17</v>
      </c>
      <c r="N108">
        <v>0</v>
      </c>
      <c r="O108">
        <v>0</v>
      </c>
      <c r="P108">
        <v>483</v>
      </c>
      <c r="Q108">
        <v>1906.24</v>
      </c>
      <c r="R108">
        <v>137.03100000000001</v>
      </c>
      <c r="S108">
        <v>285.40800000000002</v>
      </c>
      <c r="T108">
        <v>0</v>
      </c>
      <c r="U108">
        <v>2328.6790000000001</v>
      </c>
      <c r="V108">
        <v>0</v>
      </c>
      <c r="W108">
        <v>0</v>
      </c>
      <c r="X108">
        <v>0</v>
      </c>
      <c r="Y108">
        <v>0</v>
      </c>
      <c r="Z108">
        <v>0</v>
      </c>
      <c r="AA108">
        <v>0</v>
      </c>
      <c r="AB108">
        <v>0</v>
      </c>
      <c r="AC108">
        <v>0</v>
      </c>
      <c r="AD108">
        <v>0</v>
      </c>
      <c r="AE108">
        <v>0</v>
      </c>
      <c r="AF108">
        <v>0</v>
      </c>
      <c r="AG108">
        <v>0</v>
      </c>
      <c r="AH108">
        <v>0</v>
      </c>
      <c r="AI108">
        <v>0</v>
      </c>
      <c r="AJ108">
        <v>0</v>
      </c>
      <c r="AK108">
        <v>0</v>
      </c>
      <c r="AL108">
        <v>0</v>
      </c>
      <c r="AM108">
        <v>0</v>
      </c>
      <c r="AN108">
        <v>0</v>
      </c>
      <c r="AO108">
        <v>0</v>
      </c>
      <c r="AP108">
        <v>7.4999999999999997E-2</v>
      </c>
      <c r="AQ108">
        <v>0</v>
      </c>
      <c r="AR108">
        <v>0</v>
      </c>
      <c r="AS108">
        <v>0</v>
      </c>
      <c r="AT108">
        <v>7.4999999999999997E-2</v>
      </c>
      <c r="AU108">
        <v>13</v>
      </c>
      <c r="AV108">
        <v>0</v>
      </c>
      <c r="AW108">
        <v>0</v>
      </c>
      <c r="AX108">
        <v>0</v>
      </c>
      <c r="AY108">
        <v>13</v>
      </c>
      <c r="AZ108">
        <v>0.746</v>
      </c>
      <c r="BA108">
        <v>0</v>
      </c>
      <c r="BB108" t="s">
        <v>324</v>
      </c>
      <c r="BC108">
        <v>0</v>
      </c>
      <c r="BD108">
        <v>0.746</v>
      </c>
      <c r="BE108">
        <v>0</v>
      </c>
      <c r="BF108">
        <v>0</v>
      </c>
      <c r="BG108">
        <v>0</v>
      </c>
      <c r="BH108">
        <v>0</v>
      </c>
      <c r="BI108">
        <v>0</v>
      </c>
      <c r="BJ108">
        <v>0</v>
      </c>
      <c r="BK108">
        <v>0</v>
      </c>
      <c r="BL108">
        <v>0</v>
      </c>
      <c r="BM108">
        <v>0</v>
      </c>
      <c r="BN108">
        <v>0</v>
      </c>
      <c r="BO108">
        <v>0</v>
      </c>
      <c r="BP108">
        <v>0</v>
      </c>
      <c r="BQ108">
        <v>0</v>
      </c>
      <c r="BR108">
        <v>0</v>
      </c>
      <c r="BS108">
        <v>0</v>
      </c>
      <c r="BT108">
        <v>0</v>
      </c>
      <c r="BU108">
        <v>0</v>
      </c>
      <c r="BV108">
        <v>0</v>
      </c>
      <c r="BW108">
        <v>0</v>
      </c>
      <c r="BX108">
        <v>0</v>
      </c>
      <c r="BY108">
        <v>0</v>
      </c>
      <c r="BZ108">
        <v>0</v>
      </c>
      <c r="CA108">
        <v>0</v>
      </c>
      <c r="CB108">
        <v>0</v>
      </c>
      <c r="CC108">
        <v>0</v>
      </c>
      <c r="CD108">
        <v>0</v>
      </c>
      <c r="CE108">
        <v>0</v>
      </c>
      <c r="CF108">
        <v>0</v>
      </c>
      <c r="CG108">
        <v>0</v>
      </c>
      <c r="CH108">
        <v>0</v>
      </c>
      <c r="CI108">
        <v>0</v>
      </c>
      <c r="CJ108">
        <v>0</v>
      </c>
      <c r="CK108">
        <v>0</v>
      </c>
      <c r="CL108">
        <v>0</v>
      </c>
      <c r="CM108">
        <v>0</v>
      </c>
      <c r="CN108">
        <v>0</v>
      </c>
      <c r="CO108">
        <v>0</v>
      </c>
      <c r="CP108">
        <v>0</v>
      </c>
      <c r="CQ108">
        <v>0</v>
      </c>
      <c r="CR108">
        <v>0</v>
      </c>
      <c r="CS108">
        <v>0</v>
      </c>
      <c r="CT108">
        <v>0</v>
      </c>
      <c r="CU108">
        <v>0</v>
      </c>
      <c r="CV108">
        <v>0</v>
      </c>
      <c r="CW108">
        <v>0</v>
      </c>
      <c r="CX108">
        <v>2.9239999999999999</v>
      </c>
      <c r="CY108">
        <v>0.54400000000000004</v>
      </c>
      <c r="CZ108">
        <v>0</v>
      </c>
      <c r="DA108">
        <v>0</v>
      </c>
      <c r="DB108">
        <v>3.468</v>
      </c>
      <c r="DC108">
        <v>466</v>
      </c>
      <c r="DD108">
        <v>17</v>
      </c>
      <c r="DE108">
        <v>0</v>
      </c>
      <c r="DF108">
        <v>0</v>
      </c>
      <c r="DG108">
        <v>483</v>
      </c>
      <c r="DH108">
        <v>1906.24</v>
      </c>
      <c r="DI108">
        <v>137.03100000000001</v>
      </c>
      <c r="DJ108">
        <v>285.40800000000002</v>
      </c>
      <c r="DK108">
        <v>0</v>
      </c>
      <c r="DL108">
        <v>2328.6790000000001</v>
      </c>
    </row>
    <row r="109" spans="1:116" x14ac:dyDescent="0.45">
      <c r="A109">
        <v>2023</v>
      </c>
      <c r="B109" t="s">
        <v>102</v>
      </c>
      <c r="C109">
        <v>12860</v>
      </c>
      <c r="D109" t="s">
        <v>672</v>
      </c>
      <c r="E109" t="s">
        <v>661</v>
      </c>
      <c r="F109" t="s">
        <v>247</v>
      </c>
      <c r="G109">
        <v>0.64200000000000002</v>
      </c>
      <c r="H109">
        <v>1.6E-2</v>
      </c>
      <c r="I109" t="s">
        <v>324</v>
      </c>
      <c r="J109" t="s">
        <v>324</v>
      </c>
      <c r="K109">
        <v>0.65800000000000003</v>
      </c>
      <c r="L109">
        <v>79</v>
      </c>
      <c r="M109">
        <v>2</v>
      </c>
      <c r="N109" t="s">
        <v>324</v>
      </c>
      <c r="O109" t="s">
        <v>324</v>
      </c>
      <c r="P109">
        <v>81</v>
      </c>
      <c r="Q109">
        <v>64.36</v>
      </c>
      <c r="R109" t="s">
        <v>324</v>
      </c>
      <c r="S109" t="s">
        <v>324</v>
      </c>
      <c r="T109" t="s">
        <v>324</v>
      </c>
      <c r="U109">
        <v>64.36</v>
      </c>
      <c r="V109" t="s">
        <v>324</v>
      </c>
      <c r="W109" t="s">
        <v>324</v>
      </c>
      <c r="X109" t="s">
        <v>324</v>
      </c>
      <c r="Y109" t="s">
        <v>324</v>
      </c>
      <c r="Z109">
        <v>0</v>
      </c>
      <c r="AA109" t="s">
        <v>324</v>
      </c>
      <c r="AB109" t="s">
        <v>324</v>
      </c>
      <c r="AC109" t="s">
        <v>324</v>
      </c>
      <c r="AD109" t="s">
        <v>324</v>
      </c>
      <c r="AE109">
        <v>0</v>
      </c>
      <c r="AF109" t="s">
        <v>324</v>
      </c>
      <c r="AG109" t="s">
        <v>324</v>
      </c>
      <c r="AH109" t="s">
        <v>324</v>
      </c>
      <c r="AI109" t="s">
        <v>324</v>
      </c>
      <c r="AJ109">
        <v>0</v>
      </c>
      <c r="AK109" t="s">
        <v>324</v>
      </c>
      <c r="AL109" t="s">
        <v>324</v>
      </c>
      <c r="AM109" t="s">
        <v>324</v>
      </c>
      <c r="AN109" t="s">
        <v>324</v>
      </c>
      <c r="AO109">
        <v>0</v>
      </c>
      <c r="AP109" t="s">
        <v>324</v>
      </c>
      <c r="AQ109" t="s">
        <v>324</v>
      </c>
      <c r="AR109" t="s">
        <v>324</v>
      </c>
      <c r="AS109" t="s">
        <v>324</v>
      </c>
      <c r="AT109">
        <v>0</v>
      </c>
      <c r="AU109" t="s">
        <v>324</v>
      </c>
      <c r="AV109" t="s">
        <v>324</v>
      </c>
      <c r="AW109" t="s">
        <v>324</v>
      </c>
      <c r="AX109" t="s">
        <v>324</v>
      </c>
      <c r="AY109">
        <v>0</v>
      </c>
      <c r="AZ109" t="s">
        <v>324</v>
      </c>
      <c r="BA109" t="s">
        <v>324</v>
      </c>
      <c r="BB109" t="s">
        <v>324</v>
      </c>
      <c r="BC109" t="s">
        <v>324</v>
      </c>
      <c r="BD109">
        <v>0</v>
      </c>
      <c r="BE109" t="s">
        <v>324</v>
      </c>
      <c r="BF109" t="s">
        <v>324</v>
      </c>
      <c r="BG109" t="s">
        <v>324</v>
      </c>
      <c r="BH109" t="s">
        <v>324</v>
      </c>
      <c r="BI109">
        <v>0</v>
      </c>
      <c r="BJ109" t="s">
        <v>324</v>
      </c>
      <c r="BK109" t="s">
        <v>324</v>
      </c>
      <c r="BL109" t="s">
        <v>324</v>
      </c>
      <c r="BM109" t="s">
        <v>324</v>
      </c>
      <c r="BN109">
        <v>0</v>
      </c>
      <c r="BO109" t="s">
        <v>324</v>
      </c>
      <c r="BP109" t="s">
        <v>324</v>
      </c>
      <c r="BQ109" t="s">
        <v>324</v>
      </c>
      <c r="BR109" t="s">
        <v>324</v>
      </c>
      <c r="BS109">
        <v>0</v>
      </c>
      <c r="BT109">
        <v>3.0000000000000001E-3</v>
      </c>
      <c r="BU109" t="s">
        <v>324</v>
      </c>
      <c r="BV109" t="s">
        <v>324</v>
      </c>
      <c r="BW109" t="s">
        <v>324</v>
      </c>
      <c r="BX109">
        <v>3.0000000000000001E-3</v>
      </c>
      <c r="BY109">
        <v>1</v>
      </c>
      <c r="BZ109" t="s">
        <v>324</v>
      </c>
      <c r="CA109" t="s">
        <v>324</v>
      </c>
      <c r="CB109" t="s">
        <v>324</v>
      </c>
      <c r="CC109">
        <v>1</v>
      </c>
      <c r="CD109" t="s">
        <v>324</v>
      </c>
      <c r="CE109" t="s">
        <v>324</v>
      </c>
      <c r="CF109" t="s">
        <v>324</v>
      </c>
      <c r="CG109" t="s">
        <v>324</v>
      </c>
      <c r="CH109">
        <v>0</v>
      </c>
      <c r="CI109" t="s">
        <v>324</v>
      </c>
      <c r="CJ109" t="s">
        <v>324</v>
      </c>
      <c r="CK109" t="s">
        <v>324</v>
      </c>
      <c r="CL109" t="s">
        <v>324</v>
      </c>
      <c r="CM109">
        <v>0</v>
      </c>
      <c r="CN109" t="s">
        <v>324</v>
      </c>
      <c r="CO109" t="s">
        <v>324</v>
      </c>
      <c r="CP109" t="s">
        <v>324</v>
      </c>
      <c r="CQ109" t="s">
        <v>324</v>
      </c>
      <c r="CR109">
        <v>0</v>
      </c>
      <c r="CS109" t="s">
        <v>324</v>
      </c>
      <c r="CT109" t="s">
        <v>324</v>
      </c>
      <c r="CU109" t="s">
        <v>324</v>
      </c>
      <c r="CV109" t="s">
        <v>324</v>
      </c>
      <c r="CW109">
        <v>0</v>
      </c>
      <c r="CX109">
        <v>0.64500000000000002</v>
      </c>
      <c r="CY109">
        <v>1.6E-2</v>
      </c>
      <c r="CZ109">
        <v>0</v>
      </c>
      <c r="DA109">
        <v>0</v>
      </c>
      <c r="DB109">
        <v>0.66100000000000003</v>
      </c>
      <c r="DC109">
        <v>80</v>
      </c>
      <c r="DD109">
        <v>2</v>
      </c>
      <c r="DE109">
        <v>0</v>
      </c>
      <c r="DF109">
        <v>0</v>
      </c>
      <c r="DG109">
        <v>82</v>
      </c>
      <c r="DH109">
        <v>64.36</v>
      </c>
      <c r="DI109">
        <v>0</v>
      </c>
      <c r="DJ109">
        <v>0</v>
      </c>
      <c r="DK109">
        <v>0</v>
      </c>
      <c r="DL109">
        <v>64.36</v>
      </c>
    </row>
    <row r="110" spans="1:116" x14ac:dyDescent="0.45">
      <c r="A110">
        <v>2023</v>
      </c>
      <c r="B110" t="s">
        <v>102</v>
      </c>
      <c r="C110">
        <v>12866</v>
      </c>
      <c r="D110" t="s">
        <v>364</v>
      </c>
      <c r="E110" t="s">
        <v>661</v>
      </c>
      <c r="F110" t="s">
        <v>244</v>
      </c>
      <c r="G110">
        <v>1.7000000000000001E-2</v>
      </c>
      <c r="H110">
        <v>0.1</v>
      </c>
      <c r="I110">
        <v>0</v>
      </c>
      <c r="J110">
        <v>0</v>
      </c>
      <c r="K110">
        <v>0.11700000000000001</v>
      </c>
      <c r="L110">
        <v>3</v>
      </c>
      <c r="M110">
        <v>5</v>
      </c>
      <c r="N110">
        <v>0</v>
      </c>
      <c r="O110">
        <v>0</v>
      </c>
      <c r="P110">
        <v>8</v>
      </c>
      <c r="Q110">
        <v>0</v>
      </c>
      <c r="R110">
        <v>0</v>
      </c>
      <c r="S110">
        <v>0</v>
      </c>
      <c r="T110">
        <v>0</v>
      </c>
      <c r="U110">
        <v>0</v>
      </c>
      <c r="V110">
        <v>0</v>
      </c>
      <c r="W110">
        <v>0</v>
      </c>
      <c r="X110">
        <v>0</v>
      </c>
      <c r="Y110">
        <v>0</v>
      </c>
      <c r="Z110">
        <v>0</v>
      </c>
      <c r="AA110">
        <v>0</v>
      </c>
      <c r="AB110">
        <v>0</v>
      </c>
      <c r="AC110">
        <v>0</v>
      </c>
      <c r="AD110">
        <v>0</v>
      </c>
      <c r="AE110">
        <v>0</v>
      </c>
      <c r="AF110">
        <v>0</v>
      </c>
      <c r="AG110">
        <v>0</v>
      </c>
      <c r="AH110">
        <v>0</v>
      </c>
      <c r="AI110">
        <v>0</v>
      </c>
      <c r="AJ110">
        <v>0</v>
      </c>
      <c r="AK110">
        <v>0</v>
      </c>
      <c r="AL110">
        <v>0</v>
      </c>
      <c r="AM110">
        <v>0</v>
      </c>
      <c r="AN110">
        <v>0</v>
      </c>
      <c r="AO110">
        <v>0</v>
      </c>
      <c r="AP110" t="s">
        <v>324</v>
      </c>
      <c r="AQ110" t="s">
        <v>324</v>
      </c>
      <c r="AR110" t="s">
        <v>324</v>
      </c>
      <c r="AS110" t="s">
        <v>324</v>
      </c>
      <c r="AT110">
        <v>0</v>
      </c>
      <c r="AU110" t="s">
        <v>324</v>
      </c>
      <c r="AV110" t="s">
        <v>324</v>
      </c>
      <c r="AW110" t="s">
        <v>324</v>
      </c>
      <c r="AX110" t="s">
        <v>324</v>
      </c>
      <c r="AY110">
        <v>0</v>
      </c>
      <c r="AZ110" t="s">
        <v>324</v>
      </c>
      <c r="BA110" t="s">
        <v>324</v>
      </c>
      <c r="BB110" t="s">
        <v>324</v>
      </c>
      <c r="BC110" t="s">
        <v>324</v>
      </c>
      <c r="BD110">
        <v>0</v>
      </c>
      <c r="BE110" t="s">
        <v>324</v>
      </c>
      <c r="BF110" t="s">
        <v>324</v>
      </c>
      <c r="BG110" t="s">
        <v>324</v>
      </c>
      <c r="BH110" t="s">
        <v>324</v>
      </c>
      <c r="BI110">
        <v>0</v>
      </c>
      <c r="BJ110" t="s">
        <v>324</v>
      </c>
      <c r="BK110" t="s">
        <v>324</v>
      </c>
      <c r="BL110" t="s">
        <v>324</v>
      </c>
      <c r="BM110" t="s">
        <v>324</v>
      </c>
      <c r="BN110">
        <v>0</v>
      </c>
      <c r="BO110" t="s">
        <v>324</v>
      </c>
      <c r="BP110" t="s">
        <v>324</v>
      </c>
      <c r="BQ110" t="s">
        <v>324</v>
      </c>
      <c r="BR110" t="s">
        <v>324</v>
      </c>
      <c r="BS110">
        <v>0</v>
      </c>
      <c r="BT110" t="s">
        <v>324</v>
      </c>
      <c r="BU110" t="s">
        <v>324</v>
      </c>
      <c r="BV110" t="s">
        <v>324</v>
      </c>
      <c r="BW110" t="s">
        <v>324</v>
      </c>
      <c r="BX110">
        <v>0</v>
      </c>
      <c r="BY110" t="s">
        <v>324</v>
      </c>
      <c r="BZ110" t="s">
        <v>324</v>
      </c>
      <c r="CA110" t="s">
        <v>324</v>
      </c>
      <c r="CB110" t="s">
        <v>324</v>
      </c>
      <c r="CC110">
        <v>0</v>
      </c>
      <c r="CD110" t="s">
        <v>324</v>
      </c>
      <c r="CE110" t="s">
        <v>324</v>
      </c>
      <c r="CF110" t="s">
        <v>324</v>
      </c>
      <c r="CG110" t="s">
        <v>324</v>
      </c>
      <c r="CH110">
        <v>0</v>
      </c>
      <c r="CI110" t="s">
        <v>324</v>
      </c>
      <c r="CJ110" t="s">
        <v>324</v>
      </c>
      <c r="CK110" t="s">
        <v>324</v>
      </c>
      <c r="CL110" t="s">
        <v>324</v>
      </c>
      <c r="CM110">
        <v>0</v>
      </c>
      <c r="CN110" t="s">
        <v>324</v>
      </c>
      <c r="CO110" t="s">
        <v>324</v>
      </c>
      <c r="CP110" t="s">
        <v>324</v>
      </c>
      <c r="CQ110" t="s">
        <v>324</v>
      </c>
      <c r="CR110">
        <v>0</v>
      </c>
      <c r="CS110" t="s">
        <v>324</v>
      </c>
      <c r="CT110" t="s">
        <v>324</v>
      </c>
      <c r="CU110" t="s">
        <v>324</v>
      </c>
      <c r="CV110" t="s">
        <v>324</v>
      </c>
      <c r="CW110">
        <v>0</v>
      </c>
      <c r="CX110">
        <v>1.7000000000000001E-2</v>
      </c>
      <c r="CY110">
        <v>0.1</v>
      </c>
      <c r="CZ110">
        <v>0</v>
      </c>
      <c r="DA110">
        <v>0</v>
      </c>
      <c r="DB110">
        <v>0.11700000000000001</v>
      </c>
      <c r="DC110">
        <v>3</v>
      </c>
      <c r="DD110">
        <v>5</v>
      </c>
      <c r="DE110">
        <v>0</v>
      </c>
      <c r="DF110">
        <v>0</v>
      </c>
      <c r="DG110">
        <v>8</v>
      </c>
      <c r="DH110">
        <v>0</v>
      </c>
      <c r="DI110">
        <v>0</v>
      </c>
      <c r="DJ110">
        <v>0</v>
      </c>
      <c r="DK110">
        <v>0</v>
      </c>
      <c r="DL110">
        <v>0</v>
      </c>
    </row>
    <row r="111" spans="1:116" x14ac:dyDescent="0.45">
      <c r="A111">
        <v>2023</v>
      </c>
      <c r="B111" t="s">
        <v>102</v>
      </c>
      <c r="C111">
        <v>13050</v>
      </c>
      <c r="D111" t="s">
        <v>673</v>
      </c>
      <c r="E111" t="s">
        <v>661</v>
      </c>
      <c r="F111" t="s">
        <v>244</v>
      </c>
      <c r="G111">
        <v>2.677</v>
      </c>
      <c r="H111">
        <v>0.44400000000000001</v>
      </c>
      <c r="I111" t="s">
        <v>324</v>
      </c>
      <c r="J111" t="s">
        <v>324</v>
      </c>
      <c r="K111">
        <v>3.121</v>
      </c>
      <c r="L111">
        <v>377</v>
      </c>
      <c r="M111">
        <v>24</v>
      </c>
      <c r="N111" t="s">
        <v>324</v>
      </c>
      <c r="O111" t="s">
        <v>324</v>
      </c>
      <c r="P111">
        <v>401</v>
      </c>
      <c r="Q111" t="s">
        <v>324</v>
      </c>
      <c r="R111" t="s">
        <v>324</v>
      </c>
      <c r="S111" t="s">
        <v>324</v>
      </c>
      <c r="T111" t="s">
        <v>324</v>
      </c>
      <c r="U111">
        <v>0</v>
      </c>
      <c r="V111">
        <v>0</v>
      </c>
      <c r="W111">
        <v>0</v>
      </c>
      <c r="X111" t="s">
        <v>324</v>
      </c>
      <c r="Y111" t="s">
        <v>324</v>
      </c>
      <c r="Z111">
        <v>0</v>
      </c>
      <c r="AA111">
        <v>0</v>
      </c>
      <c r="AB111">
        <v>0</v>
      </c>
      <c r="AC111" t="s">
        <v>324</v>
      </c>
      <c r="AD111" t="s">
        <v>324</v>
      </c>
      <c r="AE111">
        <v>0</v>
      </c>
      <c r="AF111">
        <v>0</v>
      </c>
      <c r="AG111">
        <v>0</v>
      </c>
      <c r="AH111" t="s">
        <v>324</v>
      </c>
      <c r="AI111" t="s">
        <v>324</v>
      </c>
      <c r="AJ111">
        <v>0</v>
      </c>
      <c r="AK111">
        <v>0</v>
      </c>
      <c r="AL111">
        <v>0</v>
      </c>
      <c r="AM111" t="s">
        <v>324</v>
      </c>
      <c r="AN111" t="s">
        <v>324</v>
      </c>
      <c r="AO111">
        <v>0</v>
      </c>
      <c r="AP111" t="s">
        <v>324</v>
      </c>
      <c r="AQ111" t="s">
        <v>324</v>
      </c>
      <c r="AR111" t="s">
        <v>324</v>
      </c>
      <c r="AS111" t="s">
        <v>324</v>
      </c>
      <c r="AT111">
        <v>0</v>
      </c>
      <c r="AU111" t="s">
        <v>324</v>
      </c>
      <c r="AV111" t="s">
        <v>324</v>
      </c>
      <c r="AW111" t="s">
        <v>324</v>
      </c>
      <c r="AX111" t="s">
        <v>324</v>
      </c>
      <c r="AY111">
        <v>0</v>
      </c>
      <c r="AZ111" t="s">
        <v>324</v>
      </c>
      <c r="BA111" t="s">
        <v>324</v>
      </c>
      <c r="BB111" t="s">
        <v>324</v>
      </c>
      <c r="BC111" t="s">
        <v>324</v>
      </c>
      <c r="BD111">
        <v>0</v>
      </c>
      <c r="BE111" t="s">
        <v>324</v>
      </c>
      <c r="BF111" t="s">
        <v>324</v>
      </c>
      <c r="BG111" t="s">
        <v>324</v>
      </c>
      <c r="BH111" t="s">
        <v>324</v>
      </c>
      <c r="BI111">
        <v>0</v>
      </c>
      <c r="BJ111" t="s">
        <v>324</v>
      </c>
      <c r="BK111" t="s">
        <v>324</v>
      </c>
      <c r="BL111" t="s">
        <v>324</v>
      </c>
      <c r="BM111" t="s">
        <v>324</v>
      </c>
      <c r="BN111">
        <v>0</v>
      </c>
      <c r="BO111" t="s">
        <v>324</v>
      </c>
      <c r="BP111" t="s">
        <v>324</v>
      </c>
      <c r="BQ111" t="s">
        <v>324</v>
      </c>
      <c r="BR111" t="s">
        <v>324</v>
      </c>
      <c r="BS111">
        <v>0</v>
      </c>
      <c r="BT111">
        <v>1.0999999999999999E-2</v>
      </c>
      <c r="BU111" t="s">
        <v>324</v>
      </c>
      <c r="BV111" t="s">
        <v>324</v>
      </c>
      <c r="BW111" t="s">
        <v>324</v>
      </c>
      <c r="BX111">
        <v>1.0999999999999999E-2</v>
      </c>
      <c r="BY111">
        <v>5</v>
      </c>
      <c r="BZ111" t="s">
        <v>324</v>
      </c>
      <c r="CA111" t="s">
        <v>324</v>
      </c>
      <c r="CB111" t="s">
        <v>324</v>
      </c>
      <c r="CC111">
        <v>5</v>
      </c>
      <c r="CD111" t="s">
        <v>324</v>
      </c>
      <c r="CE111" t="s">
        <v>324</v>
      </c>
      <c r="CF111" t="s">
        <v>324</v>
      </c>
      <c r="CG111" t="s">
        <v>324</v>
      </c>
      <c r="CH111">
        <v>0</v>
      </c>
      <c r="CI111" t="s">
        <v>324</v>
      </c>
      <c r="CJ111">
        <v>8.0000000000000002E-3</v>
      </c>
      <c r="CK111" t="s">
        <v>324</v>
      </c>
      <c r="CL111" t="s">
        <v>324</v>
      </c>
      <c r="CM111">
        <v>8.0000000000000002E-3</v>
      </c>
      <c r="CN111" t="s">
        <v>324</v>
      </c>
      <c r="CO111">
        <v>1</v>
      </c>
      <c r="CP111" t="s">
        <v>324</v>
      </c>
      <c r="CQ111" t="s">
        <v>324</v>
      </c>
      <c r="CR111">
        <v>1</v>
      </c>
      <c r="CS111" t="s">
        <v>324</v>
      </c>
      <c r="CT111" t="s">
        <v>324</v>
      </c>
      <c r="CU111" t="s">
        <v>324</v>
      </c>
      <c r="CV111" t="s">
        <v>324</v>
      </c>
      <c r="CW111">
        <v>0</v>
      </c>
      <c r="CX111">
        <v>2.6880000000000002</v>
      </c>
      <c r="CY111">
        <v>0.45200000000000001</v>
      </c>
      <c r="CZ111">
        <v>0</v>
      </c>
      <c r="DA111">
        <v>0</v>
      </c>
      <c r="DB111">
        <v>3.14</v>
      </c>
      <c r="DC111">
        <v>382</v>
      </c>
      <c r="DD111">
        <v>25</v>
      </c>
      <c r="DE111">
        <v>0</v>
      </c>
      <c r="DF111">
        <v>0</v>
      </c>
      <c r="DG111">
        <v>407</v>
      </c>
      <c r="DH111">
        <v>0</v>
      </c>
      <c r="DI111">
        <v>0</v>
      </c>
      <c r="DJ111">
        <v>0</v>
      </c>
      <c r="DK111">
        <v>0</v>
      </c>
      <c r="DL111">
        <v>0</v>
      </c>
    </row>
    <row r="112" spans="1:116" x14ac:dyDescent="0.45">
      <c r="A112">
        <v>2023</v>
      </c>
      <c r="B112" t="s">
        <v>102</v>
      </c>
      <c r="C112">
        <v>13058</v>
      </c>
      <c r="D112" t="s">
        <v>674</v>
      </c>
      <c r="E112" t="s">
        <v>661</v>
      </c>
      <c r="F112" t="s">
        <v>244</v>
      </c>
      <c r="G112">
        <v>19.055</v>
      </c>
      <c r="H112">
        <v>0.155</v>
      </c>
      <c r="I112" t="s">
        <v>324</v>
      </c>
      <c r="J112" t="s">
        <v>324</v>
      </c>
      <c r="K112">
        <v>19.21</v>
      </c>
      <c r="L112">
        <v>3358</v>
      </c>
      <c r="M112">
        <v>16</v>
      </c>
      <c r="N112" t="s">
        <v>324</v>
      </c>
      <c r="O112" t="s">
        <v>324</v>
      </c>
      <c r="P112">
        <v>3374</v>
      </c>
      <c r="Q112">
        <v>0</v>
      </c>
      <c r="R112">
        <v>0</v>
      </c>
      <c r="S112" t="s">
        <v>324</v>
      </c>
      <c r="T112" t="s">
        <v>324</v>
      </c>
      <c r="U112">
        <v>0</v>
      </c>
      <c r="V112">
        <v>0</v>
      </c>
      <c r="W112">
        <v>0</v>
      </c>
      <c r="X112" t="s">
        <v>324</v>
      </c>
      <c r="Y112" t="s">
        <v>324</v>
      </c>
      <c r="Z112">
        <v>0</v>
      </c>
      <c r="AA112">
        <v>0</v>
      </c>
      <c r="AB112">
        <v>0</v>
      </c>
      <c r="AC112" t="s">
        <v>324</v>
      </c>
      <c r="AD112" t="s">
        <v>324</v>
      </c>
      <c r="AE112">
        <v>0</v>
      </c>
      <c r="AF112">
        <v>0</v>
      </c>
      <c r="AG112">
        <v>0</v>
      </c>
      <c r="AH112" t="s">
        <v>324</v>
      </c>
      <c r="AI112" t="s">
        <v>324</v>
      </c>
      <c r="AJ112">
        <v>0</v>
      </c>
      <c r="AK112">
        <v>0</v>
      </c>
      <c r="AL112">
        <v>0</v>
      </c>
      <c r="AM112" t="s">
        <v>324</v>
      </c>
      <c r="AN112" t="s">
        <v>324</v>
      </c>
      <c r="AO112">
        <v>0</v>
      </c>
      <c r="AP112">
        <v>5.444</v>
      </c>
      <c r="AQ112">
        <v>0</v>
      </c>
      <c r="AR112" t="s">
        <v>324</v>
      </c>
      <c r="AS112" t="s">
        <v>324</v>
      </c>
      <c r="AT112">
        <v>5.444</v>
      </c>
      <c r="AU112">
        <v>300</v>
      </c>
      <c r="AV112">
        <v>0</v>
      </c>
      <c r="AW112" t="s">
        <v>324</v>
      </c>
      <c r="AX112" t="s">
        <v>324</v>
      </c>
      <c r="AY112">
        <v>300</v>
      </c>
      <c r="AZ112">
        <v>10.8</v>
      </c>
      <c r="BA112">
        <v>0</v>
      </c>
      <c r="BB112" t="s">
        <v>324</v>
      </c>
      <c r="BC112" t="s">
        <v>324</v>
      </c>
      <c r="BD112">
        <v>10.8</v>
      </c>
      <c r="BE112">
        <v>0</v>
      </c>
      <c r="BF112">
        <v>0</v>
      </c>
      <c r="BG112" t="s">
        <v>324</v>
      </c>
      <c r="BH112" t="s">
        <v>324</v>
      </c>
      <c r="BI112">
        <v>0</v>
      </c>
      <c r="BJ112">
        <v>0</v>
      </c>
      <c r="BK112">
        <v>0</v>
      </c>
      <c r="BL112" t="s">
        <v>324</v>
      </c>
      <c r="BM112" t="s">
        <v>324</v>
      </c>
      <c r="BN112">
        <v>0</v>
      </c>
      <c r="BO112">
        <v>0</v>
      </c>
      <c r="BP112">
        <v>0</v>
      </c>
      <c r="BQ112" t="s">
        <v>324</v>
      </c>
      <c r="BR112" t="s">
        <v>324</v>
      </c>
      <c r="BS112">
        <v>0</v>
      </c>
      <c r="BT112">
        <v>8.1000000000000003E-2</v>
      </c>
      <c r="BU112">
        <v>2.3E-2</v>
      </c>
      <c r="BV112" t="s">
        <v>324</v>
      </c>
      <c r="BW112" t="s">
        <v>324</v>
      </c>
      <c r="BX112">
        <v>0.104</v>
      </c>
      <c r="BY112">
        <v>22</v>
      </c>
      <c r="BZ112">
        <v>2</v>
      </c>
      <c r="CA112" t="s">
        <v>324</v>
      </c>
      <c r="CB112" t="s">
        <v>324</v>
      </c>
      <c r="CC112">
        <v>24</v>
      </c>
      <c r="CD112">
        <v>0</v>
      </c>
      <c r="CE112">
        <v>0</v>
      </c>
      <c r="CF112" t="s">
        <v>324</v>
      </c>
      <c r="CG112" t="s">
        <v>324</v>
      </c>
      <c r="CH112">
        <v>0</v>
      </c>
      <c r="CI112">
        <v>4.0000000000000001E-3</v>
      </c>
      <c r="CJ112">
        <v>0</v>
      </c>
      <c r="CK112" t="s">
        <v>324</v>
      </c>
      <c r="CL112" t="s">
        <v>324</v>
      </c>
      <c r="CM112">
        <v>4.0000000000000001E-3</v>
      </c>
      <c r="CN112">
        <v>1</v>
      </c>
      <c r="CO112">
        <v>0</v>
      </c>
      <c r="CP112" t="s">
        <v>324</v>
      </c>
      <c r="CQ112" t="s">
        <v>324</v>
      </c>
      <c r="CR112">
        <v>1</v>
      </c>
      <c r="CS112">
        <v>0</v>
      </c>
      <c r="CT112">
        <v>0</v>
      </c>
      <c r="CU112" t="s">
        <v>324</v>
      </c>
      <c r="CV112" t="s">
        <v>324</v>
      </c>
      <c r="CW112">
        <v>0</v>
      </c>
      <c r="CX112">
        <v>19.14</v>
      </c>
      <c r="CY112">
        <v>0.17799999999999999</v>
      </c>
      <c r="CZ112">
        <v>0</v>
      </c>
      <c r="DA112">
        <v>0</v>
      </c>
      <c r="DB112">
        <v>19.318000000000001</v>
      </c>
      <c r="DC112">
        <v>3381</v>
      </c>
      <c r="DD112">
        <v>18</v>
      </c>
      <c r="DE112">
        <v>0</v>
      </c>
      <c r="DF112">
        <v>0</v>
      </c>
      <c r="DG112">
        <v>3399</v>
      </c>
      <c r="DH112">
        <v>0</v>
      </c>
      <c r="DI112">
        <v>0</v>
      </c>
      <c r="DJ112">
        <v>0</v>
      </c>
      <c r="DK112">
        <v>0</v>
      </c>
      <c r="DL112">
        <v>0</v>
      </c>
    </row>
    <row r="113" spans="1:116" x14ac:dyDescent="0.45">
      <c r="A113">
        <v>2023</v>
      </c>
      <c r="B113" t="s">
        <v>102</v>
      </c>
      <c r="C113">
        <v>15257</v>
      </c>
      <c r="D113" t="s">
        <v>365</v>
      </c>
      <c r="E113" t="s">
        <v>661</v>
      </c>
      <c r="F113" t="s">
        <v>247</v>
      </c>
      <c r="G113">
        <v>15.589</v>
      </c>
      <c r="H113">
        <v>0.66600000000000004</v>
      </c>
      <c r="I113">
        <v>3.2000000000000001E-2</v>
      </c>
      <c r="J113">
        <v>0</v>
      </c>
      <c r="K113">
        <v>16.286999999999999</v>
      </c>
      <c r="L113">
        <v>1938</v>
      </c>
      <c r="M113">
        <v>47</v>
      </c>
      <c r="N113">
        <v>2</v>
      </c>
      <c r="O113">
        <v>0</v>
      </c>
      <c r="P113">
        <v>1987</v>
      </c>
      <c r="Q113" t="s">
        <v>324</v>
      </c>
      <c r="R113" t="s">
        <v>324</v>
      </c>
      <c r="S113" t="s">
        <v>324</v>
      </c>
      <c r="T113" t="s">
        <v>324</v>
      </c>
      <c r="U113">
        <v>0</v>
      </c>
      <c r="V113">
        <v>1.76</v>
      </c>
      <c r="W113" t="s">
        <v>324</v>
      </c>
      <c r="X113" t="s">
        <v>324</v>
      </c>
      <c r="Y113" t="s">
        <v>324</v>
      </c>
      <c r="Z113">
        <v>1.76</v>
      </c>
      <c r="AA113">
        <v>246</v>
      </c>
      <c r="AB113" t="s">
        <v>324</v>
      </c>
      <c r="AC113" t="s">
        <v>324</v>
      </c>
      <c r="AD113" t="s">
        <v>324</v>
      </c>
      <c r="AE113">
        <v>246</v>
      </c>
      <c r="AF113">
        <v>0.73699999999999999</v>
      </c>
      <c r="AG113" t="s">
        <v>324</v>
      </c>
      <c r="AH113" t="s">
        <v>324</v>
      </c>
      <c r="AI113" t="s">
        <v>324</v>
      </c>
      <c r="AJ113">
        <v>0.73699999999999999</v>
      </c>
      <c r="AK113">
        <v>156</v>
      </c>
      <c r="AL113" t="s">
        <v>324</v>
      </c>
      <c r="AM113" t="s">
        <v>324</v>
      </c>
      <c r="AN113" t="s">
        <v>324</v>
      </c>
      <c r="AO113">
        <v>156</v>
      </c>
      <c r="AP113" t="s">
        <v>324</v>
      </c>
      <c r="AQ113" t="s">
        <v>324</v>
      </c>
      <c r="AR113" t="s">
        <v>324</v>
      </c>
      <c r="AS113" t="s">
        <v>324</v>
      </c>
      <c r="AT113">
        <v>0</v>
      </c>
      <c r="AU113" t="s">
        <v>324</v>
      </c>
      <c r="AV113" t="s">
        <v>324</v>
      </c>
      <c r="AW113" t="s">
        <v>324</v>
      </c>
      <c r="AX113" t="s">
        <v>324</v>
      </c>
      <c r="AY113">
        <v>0</v>
      </c>
      <c r="AZ113" t="s">
        <v>324</v>
      </c>
      <c r="BA113" t="s">
        <v>324</v>
      </c>
      <c r="BB113" t="s">
        <v>324</v>
      </c>
      <c r="BC113" t="s">
        <v>324</v>
      </c>
      <c r="BD113">
        <v>0</v>
      </c>
      <c r="BE113" t="s">
        <v>324</v>
      </c>
      <c r="BF113" t="s">
        <v>324</v>
      </c>
      <c r="BG113" t="s">
        <v>324</v>
      </c>
      <c r="BH113" t="s">
        <v>324</v>
      </c>
      <c r="BI113">
        <v>0</v>
      </c>
      <c r="BJ113" t="s">
        <v>324</v>
      </c>
      <c r="BK113" t="s">
        <v>324</v>
      </c>
      <c r="BL113" t="s">
        <v>324</v>
      </c>
      <c r="BM113" t="s">
        <v>324</v>
      </c>
      <c r="BN113">
        <v>0</v>
      </c>
      <c r="BO113" t="s">
        <v>324</v>
      </c>
      <c r="BP113" t="s">
        <v>324</v>
      </c>
      <c r="BQ113" t="s">
        <v>324</v>
      </c>
      <c r="BR113" t="s">
        <v>324</v>
      </c>
      <c r="BS113">
        <v>0</v>
      </c>
      <c r="BT113" t="s">
        <v>324</v>
      </c>
      <c r="BU113" t="s">
        <v>324</v>
      </c>
      <c r="BV113" t="s">
        <v>324</v>
      </c>
      <c r="BW113" t="s">
        <v>324</v>
      </c>
      <c r="BX113">
        <v>0</v>
      </c>
      <c r="BY113" t="s">
        <v>324</v>
      </c>
      <c r="BZ113" t="s">
        <v>324</v>
      </c>
      <c r="CA113" t="s">
        <v>324</v>
      </c>
      <c r="CB113" t="s">
        <v>324</v>
      </c>
      <c r="CC113">
        <v>0</v>
      </c>
      <c r="CD113" t="s">
        <v>324</v>
      </c>
      <c r="CE113" t="s">
        <v>324</v>
      </c>
      <c r="CF113" t="s">
        <v>324</v>
      </c>
      <c r="CG113" t="s">
        <v>324</v>
      </c>
      <c r="CH113">
        <v>0</v>
      </c>
      <c r="CI113" t="s">
        <v>324</v>
      </c>
      <c r="CJ113" t="s">
        <v>324</v>
      </c>
      <c r="CK113" t="s">
        <v>324</v>
      </c>
      <c r="CL113" t="s">
        <v>324</v>
      </c>
      <c r="CM113">
        <v>0</v>
      </c>
      <c r="CN113" t="s">
        <v>324</v>
      </c>
      <c r="CO113" t="s">
        <v>324</v>
      </c>
      <c r="CP113" t="s">
        <v>324</v>
      </c>
      <c r="CQ113" t="s">
        <v>324</v>
      </c>
      <c r="CR113">
        <v>0</v>
      </c>
      <c r="CS113" t="s">
        <v>324</v>
      </c>
      <c r="CT113" t="s">
        <v>324</v>
      </c>
      <c r="CU113" t="s">
        <v>324</v>
      </c>
      <c r="CV113" t="s">
        <v>324</v>
      </c>
      <c r="CW113">
        <v>0</v>
      </c>
      <c r="CX113">
        <v>18.085999999999999</v>
      </c>
      <c r="CY113">
        <v>0.66600000000000004</v>
      </c>
      <c r="CZ113">
        <v>3.2000000000000001E-2</v>
      </c>
      <c r="DA113">
        <v>0</v>
      </c>
      <c r="DB113">
        <v>18.783999999999999</v>
      </c>
      <c r="DC113">
        <v>2340</v>
      </c>
      <c r="DD113">
        <v>47</v>
      </c>
      <c r="DE113">
        <v>2</v>
      </c>
      <c r="DF113">
        <v>0</v>
      </c>
      <c r="DG113">
        <v>2389</v>
      </c>
      <c r="DH113">
        <v>0</v>
      </c>
      <c r="DI113">
        <v>0</v>
      </c>
      <c r="DJ113">
        <v>0</v>
      </c>
      <c r="DK113">
        <v>0</v>
      </c>
      <c r="DL113">
        <v>0</v>
      </c>
    </row>
    <row r="114" spans="1:116" x14ac:dyDescent="0.45">
      <c r="A114">
        <v>2023</v>
      </c>
      <c r="B114" t="s">
        <v>102</v>
      </c>
      <c r="C114">
        <v>15466</v>
      </c>
      <c r="D114" t="s">
        <v>366</v>
      </c>
      <c r="E114" t="s">
        <v>664</v>
      </c>
      <c r="F114" t="s">
        <v>247</v>
      </c>
      <c r="G114">
        <v>597.98699999999997</v>
      </c>
      <c r="H114">
        <v>209.23500000000001</v>
      </c>
      <c r="I114">
        <v>10.981</v>
      </c>
      <c r="J114" t="s">
        <v>324</v>
      </c>
      <c r="K114">
        <v>818.20299999999997</v>
      </c>
      <c r="L114">
        <v>101447</v>
      </c>
      <c r="M114">
        <v>3104</v>
      </c>
      <c r="N114">
        <v>11</v>
      </c>
      <c r="O114" t="s">
        <v>324</v>
      </c>
      <c r="P114">
        <v>104562</v>
      </c>
      <c r="Q114" t="s">
        <v>324</v>
      </c>
      <c r="R114" t="s">
        <v>324</v>
      </c>
      <c r="S114" t="s">
        <v>324</v>
      </c>
      <c r="T114" t="s">
        <v>324</v>
      </c>
      <c r="U114">
        <v>0</v>
      </c>
      <c r="V114" t="s">
        <v>324</v>
      </c>
      <c r="W114" t="s">
        <v>324</v>
      </c>
      <c r="X114" t="s">
        <v>324</v>
      </c>
      <c r="Y114" t="s">
        <v>324</v>
      </c>
      <c r="Z114">
        <v>0</v>
      </c>
      <c r="AA114" t="s">
        <v>324</v>
      </c>
      <c r="AB114" t="s">
        <v>324</v>
      </c>
      <c r="AC114" t="s">
        <v>324</v>
      </c>
      <c r="AD114" t="s">
        <v>324</v>
      </c>
      <c r="AE114">
        <v>0</v>
      </c>
      <c r="AF114" t="s">
        <v>324</v>
      </c>
      <c r="AG114" t="s">
        <v>324</v>
      </c>
      <c r="AH114" t="s">
        <v>324</v>
      </c>
      <c r="AI114" t="s">
        <v>324</v>
      </c>
      <c r="AJ114">
        <v>0</v>
      </c>
      <c r="AK114" t="s">
        <v>324</v>
      </c>
      <c r="AL114" t="s">
        <v>324</v>
      </c>
      <c r="AM114" t="s">
        <v>324</v>
      </c>
      <c r="AN114" t="s">
        <v>324</v>
      </c>
      <c r="AO114">
        <v>0</v>
      </c>
      <c r="AP114" t="s">
        <v>324</v>
      </c>
      <c r="AQ114" t="s">
        <v>324</v>
      </c>
      <c r="AR114" t="s">
        <v>324</v>
      </c>
      <c r="AS114" t="s">
        <v>324</v>
      </c>
      <c r="AT114">
        <v>0</v>
      </c>
      <c r="AU114" t="s">
        <v>324</v>
      </c>
      <c r="AV114" t="s">
        <v>324</v>
      </c>
      <c r="AW114" t="s">
        <v>324</v>
      </c>
      <c r="AX114" t="s">
        <v>324</v>
      </c>
      <c r="AY114">
        <v>0</v>
      </c>
      <c r="AZ114" t="s">
        <v>324</v>
      </c>
      <c r="BA114" t="s">
        <v>324</v>
      </c>
      <c r="BB114" t="s">
        <v>324</v>
      </c>
      <c r="BC114" t="s">
        <v>324</v>
      </c>
      <c r="BD114">
        <v>0</v>
      </c>
      <c r="BE114" t="s">
        <v>324</v>
      </c>
      <c r="BF114" t="s">
        <v>324</v>
      </c>
      <c r="BG114" t="s">
        <v>324</v>
      </c>
      <c r="BH114" t="s">
        <v>324</v>
      </c>
      <c r="BI114">
        <v>0</v>
      </c>
      <c r="BJ114" t="s">
        <v>324</v>
      </c>
      <c r="BK114" t="s">
        <v>324</v>
      </c>
      <c r="BL114" t="s">
        <v>324</v>
      </c>
      <c r="BM114" t="s">
        <v>324</v>
      </c>
      <c r="BN114">
        <v>0</v>
      </c>
      <c r="BO114" t="s">
        <v>324</v>
      </c>
      <c r="BP114" t="s">
        <v>324</v>
      </c>
      <c r="BQ114" t="s">
        <v>324</v>
      </c>
      <c r="BR114" t="s">
        <v>324</v>
      </c>
      <c r="BS114">
        <v>0</v>
      </c>
      <c r="BT114" t="s">
        <v>324</v>
      </c>
      <c r="BU114" t="s">
        <v>324</v>
      </c>
      <c r="BV114" t="s">
        <v>324</v>
      </c>
      <c r="BW114" t="s">
        <v>324</v>
      </c>
      <c r="BX114">
        <v>0</v>
      </c>
      <c r="BY114" t="s">
        <v>324</v>
      </c>
      <c r="BZ114" t="s">
        <v>324</v>
      </c>
      <c r="CA114" t="s">
        <v>324</v>
      </c>
      <c r="CB114" t="s">
        <v>324</v>
      </c>
      <c r="CC114">
        <v>0</v>
      </c>
      <c r="CD114" t="s">
        <v>324</v>
      </c>
      <c r="CE114" t="s">
        <v>324</v>
      </c>
      <c r="CF114" t="s">
        <v>324</v>
      </c>
      <c r="CG114" t="s">
        <v>324</v>
      </c>
      <c r="CH114">
        <v>0</v>
      </c>
      <c r="CI114" t="s">
        <v>324</v>
      </c>
      <c r="CJ114" t="s">
        <v>324</v>
      </c>
      <c r="CK114" t="s">
        <v>324</v>
      </c>
      <c r="CL114" t="s">
        <v>324</v>
      </c>
      <c r="CM114">
        <v>0</v>
      </c>
      <c r="CN114" t="s">
        <v>324</v>
      </c>
      <c r="CO114" t="s">
        <v>324</v>
      </c>
      <c r="CP114" t="s">
        <v>324</v>
      </c>
      <c r="CQ114" t="s">
        <v>324</v>
      </c>
      <c r="CR114">
        <v>0</v>
      </c>
      <c r="CS114" t="s">
        <v>324</v>
      </c>
      <c r="CT114" t="s">
        <v>324</v>
      </c>
      <c r="CU114" t="s">
        <v>324</v>
      </c>
      <c r="CV114" t="s">
        <v>324</v>
      </c>
      <c r="CW114">
        <v>0</v>
      </c>
      <c r="CX114">
        <v>597.98699999999997</v>
      </c>
      <c r="CY114">
        <v>209.23500000000001</v>
      </c>
      <c r="CZ114">
        <v>10.981</v>
      </c>
      <c r="DA114">
        <v>0</v>
      </c>
      <c r="DB114">
        <v>818.20299999999997</v>
      </c>
      <c r="DC114">
        <v>101447</v>
      </c>
      <c r="DD114">
        <v>3104</v>
      </c>
      <c r="DE114">
        <v>11</v>
      </c>
      <c r="DF114">
        <v>0</v>
      </c>
      <c r="DG114">
        <v>104562</v>
      </c>
      <c r="DH114">
        <v>0</v>
      </c>
      <c r="DI114">
        <v>0</v>
      </c>
      <c r="DJ114">
        <v>0</v>
      </c>
      <c r="DK114">
        <v>0</v>
      </c>
      <c r="DL114">
        <v>0</v>
      </c>
    </row>
    <row r="115" spans="1:116" x14ac:dyDescent="0.45">
      <c r="A115">
        <v>2023</v>
      </c>
      <c r="B115" t="s">
        <v>102</v>
      </c>
      <c r="C115">
        <v>16603</v>
      </c>
      <c r="D115" t="s">
        <v>367</v>
      </c>
      <c r="E115" t="s">
        <v>661</v>
      </c>
      <c r="F115" t="s">
        <v>244</v>
      </c>
      <c r="G115">
        <v>1.669</v>
      </c>
      <c r="H115">
        <v>0.79400000000000004</v>
      </c>
      <c r="I115">
        <v>1.389</v>
      </c>
      <c r="J115" t="s">
        <v>324</v>
      </c>
      <c r="K115">
        <v>3.8519999999999999</v>
      </c>
      <c r="L115">
        <v>241</v>
      </c>
      <c r="M115">
        <v>39</v>
      </c>
      <c r="N115">
        <v>59</v>
      </c>
      <c r="O115" t="s">
        <v>324</v>
      </c>
      <c r="P115">
        <v>339</v>
      </c>
      <c r="Q115" t="s">
        <v>324</v>
      </c>
      <c r="R115" t="s">
        <v>324</v>
      </c>
      <c r="S115" t="s">
        <v>324</v>
      </c>
      <c r="T115" t="s">
        <v>324</v>
      </c>
      <c r="U115">
        <v>0</v>
      </c>
      <c r="V115" t="s">
        <v>324</v>
      </c>
      <c r="W115" t="s">
        <v>324</v>
      </c>
      <c r="X115" t="s">
        <v>324</v>
      </c>
      <c r="Y115" t="s">
        <v>324</v>
      </c>
      <c r="Z115">
        <v>0</v>
      </c>
      <c r="AA115" t="s">
        <v>324</v>
      </c>
      <c r="AB115" t="s">
        <v>324</v>
      </c>
      <c r="AC115" t="s">
        <v>324</v>
      </c>
      <c r="AD115" t="s">
        <v>324</v>
      </c>
      <c r="AE115">
        <v>0</v>
      </c>
      <c r="AF115" t="s">
        <v>324</v>
      </c>
      <c r="AG115" t="s">
        <v>324</v>
      </c>
      <c r="AH115" t="s">
        <v>324</v>
      </c>
      <c r="AI115" t="s">
        <v>324</v>
      </c>
      <c r="AJ115">
        <v>0</v>
      </c>
      <c r="AK115" t="s">
        <v>324</v>
      </c>
      <c r="AL115" t="s">
        <v>324</v>
      </c>
      <c r="AM115" t="s">
        <v>324</v>
      </c>
      <c r="AN115" t="s">
        <v>324</v>
      </c>
      <c r="AO115">
        <v>0</v>
      </c>
      <c r="AP115" t="s">
        <v>324</v>
      </c>
      <c r="AQ115" t="s">
        <v>324</v>
      </c>
      <c r="AR115" t="s">
        <v>324</v>
      </c>
      <c r="AS115" t="s">
        <v>324</v>
      </c>
      <c r="AT115">
        <v>0</v>
      </c>
      <c r="AU115" t="s">
        <v>324</v>
      </c>
      <c r="AV115" t="s">
        <v>324</v>
      </c>
      <c r="AW115" t="s">
        <v>324</v>
      </c>
      <c r="AX115" t="s">
        <v>324</v>
      </c>
      <c r="AY115">
        <v>0</v>
      </c>
      <c r="AZ115" t="s">
        <v>324</v>
      </c>
      <c r="BA115" t="s">
        <v>324</v>
      </c>
      <c r="BB115" t="s">
        <v>324</v>
      </c>
      <c r="BC115" t="s">
        <v>324</v>
      </c>
      <c r="BD115">
        <v>0</v>
      </c>
      <c r="BE115" t="s">
        <v>324</v>
      </c>
      <c r="BF115" t="s">
        <v>324</v>
      </c>
      <c r="BG115" t="s">
        <v>324</v>
      </c>
      <c r="BH115" t="s">
        <v>324</v>
      </c>
      <c r="BI115">
        <v>0</v>
      </c>
      <c r="BJ115" t="s">
        <v>324</v>
      </c>
      <c r="BK115" t="s">
        <v>324</v>
      </c>
      <c r="BL115" t="s">
        <v>324</v>
      </c>
      <c r="BM115" t="s">
        <v>324</v>
      </c>
      <c r="BN115">
        <v>0</v>
      </c>
      <c r="BO115" t="s">
        <v>324</v>
      </c>
      <c r="BP115" t="s">
        <v>324</v>
      </c>
      <c r="BQ115" t="s">
        <v>324</v>
      </c>
      <c r="BR115" t="s">
        <v>324</v>
      </c>
      <c r="BS115">
        <v>0</v>
      </c>
      <c r="BT115">
        <v>3.0000000000000001E-3</v>
      </c>
      <c r="BU115" t="s">
        <v>324</v>
      </c>
      <c r="BV115" t="s">
        <v>324</v>
      </c>
      <c r="BW115" t="s">
        <v>324</v>
      </c>
      <c r="BX115">
        <v>3.0000000000000001E-3</v>
      </c>
      <c r="BY115">
        <v>2</v>
      </c>
      <c r="BZ115" t="s">
        <v>324</v>
      </c>
      <c r="CA115" t="s">
        <v>324</v>
      </c>
      <c r="CB115" t="s">
        <v>324</v>
      </c>
      <c r="CC115">
        <v>2</v>
      </c>
      <c r="CD115" t="s">
        <v>324</v>
      </c>
      <c r="CE115" t="s">
        <v>324</v>
      </c>
      <c r="CF115" t="s">
        <v>324</v>
      </c>
      <c r="CG115" t="s">
        <v>324</v>
      </c>
      <c r="CH115">
        <v>0</v>
      </c>
      <c r="CI115" t="s">
        <v>324</v>
      </c>
      <c r="CJ115" t="s">
        <v>324</v>
      </c>
      <c r="CK115" t="s">
        <v>324</v>
      </c>
      <c r="CL115" t="s">
        <v>324</v>
      </c>
      <c r="CM115">
        <v>0</v>
      </c>
      <c r="CN115" t="s">
        <v>324</v>
      </c>
      <c r="CO115" t="s">
        <v>324</v>
      </c>
      <c r="CP115" t="s">
        <v>324</v>
      </c>
      <c r="CQ115" t="s">
        <v>324</v>
      </c>
      <c r="CR115">
        <v>0</v>
      </c>
      <c r="CS115" t="s">
        <v>324</v>
      </c>
      <c r="CT115" t="s">
        <v>324</v>
      </c>
      <c r="CU115" t="s">
        <v>324</v>
      </c>
      <c r="CV115" t="s">
        <v>324</v>
      </c>
      <c r="CW115">
        <v>0</v>
      </c>
      <c r="CX115">
        <v>1.6719999999999999</v>
      </c>
      <c r="CY115">
        <v>0.79400000000000004</v>
      </c>
      <c r="CZ115">
        <v>1.389</v>
      </c>
      <c r="DA115">
        <v>0</v>
      </c>
      <c r="DB115">
        <v>3.855</v>
      </c>
      <c r="DC115">
        <v>243</v>
      </c>
      <c r="DD115">
        <v>39</v>
      </c>
      <c r="DE115">
        <v>59</v>
      </c>
      <c r="DF115">
        <v>0</v>
      </c>
      <c r="DG115">
        <v>341</v>
      </c>
      <c r="DH115">
        <v>0</v>
      </c>
      <c r="DI115">
        <v>0</v>
      </c>
      <c r="DJ115">
        <v>0</v>
      </c>
      <c r="DK115">
        <v>0</v>
      </c>
      <c r="DL115">
        <v>0</v>
      </c>
    </row>
    <row r="116" spans="1:116" x14ac:dyDescent="0.45">
      <c r="A116">
        <v>2023</v>
      </c>
      <c r="B116" t="s">
        <v>102</v>
      </c>
      <c r="C116">
        <v>16616</v>
      </c>
      <c r="D116" t="s">
        <v>675</v>
      </c>
      <c r="E116" t="s">
        <v>661</v>
      </c>
      <c r="F116" t="s">
        <v>244</v>
      </c>
      <c r="G116">
        <v>7.452</v>
      </c>
      <c r="H116" t="s">
        <v>324</v>
      </c>
      <c r="I116" t="s">
        <v>324</v>
      </c>
      <c r="J116" t="s">
        <v>324</v>
      </c>
      <c r="K116">
        <v>7.452</v>
      </c>
      <c r="L116">
        <v>1281</v>
      </c>
      <c r="M116" t="s">
        <v>324</v>
      </c>
      <c r="N116" t="s">
        <v>324</v>
      </c>
      <c r="O116" t="s">
        <v>324</v>
      </c>
      <c r="P116">
        <v>1281</v>
      </c>
      <c r="Q116">
        <v>5.6630000000000003</v>
      </c>
      <c r="R116" t="s">
        <v>324</v>
      </c>
      <c r="S116" t="s">
        <v>324</v>
      </c>
      <c r="T116" t="s">
        <v>324</v>
      </c>
      <c r="U116">
        <v>5.6630000000000003</v>
      </c>
      <c r="V116" t="s">
        <v>324</v>
      </c>
      <c r="W116" t="s">
        <v>324</v>
      </c>
      <c r="X116" t="s">
        <v>324</v>
      </c>
      <c r="Y116" t="s">
        <v>324</v>
      </c>
      <c r="Z116">
        <v>0</v>
      </c>
      <c r="AA116" t="s">
        <v>324</v>
      </c>
      <c r="AB116" t="s">
        <v>324</v>
      </c>
      <c r="AC116" t="s">
        <v>324</v>
      </c>
      <c r="AD116" t="s">
        <v>324</v>
      </c>
      <c r="AE116">
        <v>0</v>
      </c>
      <c r="AF116" t="s">
        <v>324</v>
      </c>
      <c r="AG116" t="s">
        <v>324</v>
      </c>
      <c r="AH116" t="s">
        <v>324</v>
      </c>
      <c r="AI116" t="s">
        <v>324</v>
      </c>
      <c r="AJ116">
        <v>0</v>
      </c>
      <c r="AK116" t="s">
        <v>324</v>
      </c>
      <c r="AL116" t="s">
        <v>324</v>
      </c>
      <c r="AM116" t="s">
        <v>324</v>
      </c>
      <c r="AN116" t="s">
        <v>324</v>
      </c>
      <c r="AO116">
        <v>0</v>
      </c>
      <c r="AP116" t="s">
        <v>324</v>
      </c>
      <c r="AQ116" t="s">
        <v>324</v>
      </c>
      <c r="AR116" t="s">
        <v>324</v>
      </c>
      <c r="AS116" t="s">
        <v>324</v>
      </c>
      <c r="AT116">
        <v>0</v>
      </c>
      <c r="AU116" t="s">
        <v>324</v>
      </c>
      <c r="AV116" t="s">
        <v>324</v>
      </c>
      <c r="AW116" t="s">
        <v>324</v>
      </c>
      <c r="AX116" t="s">
        <v>324</v>
      </c>
      <c r="AY116">
        <v>0</v>
      </c>
      <c r="AZ116" t="s">
        <v>324</v>
      </c>
      <c r="BA116" t="s">
        <v>324</v>
      </c>
      <c r="BB116" t="s">
        <v>324</v>
      </c>
      <c r="BC116" t="s">
        <v>324</v>
      </c>
      <c r="BD116">
        <v>0</v>
      </c>
      <c r="BE116" t="s">
        <v>324</v>
      </c>
      <c r="BF116" t="s">
        <v>324</v>
      </c>
      <c r="BG116" t="s">
        <v>324</v>
      </c>
      <c r="BH116" t="s">
        <v>324</v>
      </c>
      <c r="BI116">
        <v>0</v>
      </c>
      <c r="BJ116" t="s">
        <v>324</v>
      </c>
      <c r="BK116" t="s">
        <v>324</v>
      </c>
      <c r="BL116" t="s">
        <v>324</v>
      </c>
      <c r="BM116" t="s">
        <v>324</v>
      </c>
      <c r="BN116">
        <v>0</v>
      </c>
      <c r="BO116" t="s">
        <v>324</v>
      </c>
      <c r="BP116" t="s">
        <v>324</v>
      </c>
      <c r="BQ116" t="s">
        <v>324</v>
      </c>
      <c r="BR116" t="s">
        <v>324</v>
      </c>
      <c r="BS116">
        <v>0</v>
      </c>
      <c r="BT116">
        <v>3.0000000000000001E-3</v>
      </c>
      <c r="BU116" t="s">
        <v>324</v>
      </c>
      <c r="BV116" t="s">
        <v>324</v>
      </c>
      <c r="BW116" t="s">
        <v>324</v>
      </c>
      <c r="BX116">
        <v>3.0000000000000001E-3</v>
      </c>
      <c r="BY116">
        <v>3</v>
      </c>
      <c r="BZ116" t="s">
        <v>324</v>
      </c>
      <c r="CA116" t="s">
        <v>324</v>
      </c>
      <c r="CB116" t="s">
        <v>324</v>
      </c>
      <c r="CC116">
        <v>3</v>
      </c>
      <c r="CD116">
        <v>2.6259999999999999</v>
      </c>
      <c r="CE116" t="s">
        <v>324</v>
      </c>
      <c r="CF116" t="s">
        <v>324</v>
      </c>
      <c r="CG116" t="s">
        <v>324</v>
      </c>
      <c r="CH116">
        <v>2.6259999999999999</v>
      </c>
      <c r="CI116">
        <v>7.4550000000000001</v>
      </c>
      <c r="CJ116" t="s">
        <v>324</v>
      </c>
      <c r="CK116" t="s">
        <v>324</v>
      </c>
      <c r="CL116" t="s">
        <v>324</v>
      </c>
      <c r="CM116">
        <v>7.4550000000000001</v>
      </c>
      <c r="CN116">
        <v>1284</v>
      </c>
      <c r="CO116" t="s">
        <v>324</v>
      </c>
      <c r="CP116" t="s">
        <v>324</v>
      </c>
      <c r="CQ116" t="s">
        <v>324</v>
      </c>
      <c r="CR116">
        <v>1284</v>
      </c>
      <c r="CS116">
        <v>5663.7860000000001</v>
      </c>
      <c r="CT116" t="s">
        <v>324</v>
      </c>
      <c r="CU116" t="s">
        <v>324</v>
      </c>
      <c r="CV116" t="s">
        <v>324</v>
      </c>
      <c r="CW116">
        <v>5663.7860000000001</v>
      </c>
      <c r="CX116">
        <v>14.91</v>
      </c>
      <c r="CY116">
        <v>0</v>
      </c>
      <c r="CZ116">
        <v>0</v>
      </c>
      <c r="DA116">
        <v>0</v>
      </c>
      <c r="DB116">
        <v>14.91</v>
      </c>
      <c r="DC116">
        <v>2568</v>
      </c>
      <c r="DD116">
        <v>0</v>
      </c>
      <c r="DE116">
        <v>0</v>
      </c>
      <c r="DF116">
        <v>0</v>
      </c>
      <c r="DG116">
        <v>2568</v>
      </c>
      <c r="DH116">
        <v>5672.0749999999998</v>
      </c>
      <c r="DI116">
        <v>0</v>
      </c>
      <c r="DJ116">
        <v>0</v>
      </c>
      <c r="DK116">
        <v>0</v>
      </c>
      <c r="DL116">
        <v>5672.0749999999998</v>
      </c>
    </row>
    <row r="117" spans="1:116" x14ac:dyDescent="0.45">
      <c r="A117">
        <v>2023</v>
      </c>
      <c r="B117" t="s">
        <v>102</v>
      </c>
      <c r="C117">
        <v>16622</v>
      </c>
      <c r="D117" t="s">
        <v>676</v>
      </c>
      <c r="E117" t="s">
        <v>661</v>
      </c>
      <c r="F117" t="s">
        <v>244</v>
      </c>
      <c r="G117">
        <v>5.9269999999999996</v>
      </c>
      <c r="H117">
        <v>1.0509999999999999</v>
      </c>
      <c r="I117" t="s">
        <v>324</v>
      </c>
      <c r="J117" t="s">
        <v>324</v>
      </c>
      <c r="K117">
        <v>6.9779999999999998</v>
      </c>
      <c r="L117">
        <v>554</v>
      </c>
      <c r="M117">
        <v>55</v>
      </c>
      <c r="N117" t="s">
        <v>324</v>
      </c>
      <c r="O117" t="s">
        <v>324</v>
      </c>
      <c r="P117">
        <v>609</v>
      </c>
      <c r="Q117" t="s">
        <v>324</v>
      </c>
      <c r="R117" t="s">
        <v>324</v>
      </c>
      <c r="S117" t="s">
        <v>324</v>
      </c>
      <c r="T117" t="s">
        <v>324</v>
      </c>
      <c r="U117">
        <v>0</v>
      </c>
      <c r="V117" t="s">
        <v>324</v>
      </c>
      <c r="W117" t="s">
        <v>324</v>
      </c>
      <c r="X117" t="s">
        <v>324</v>
      </c>
      <c r="Y117" t="s">
        <v>324</v>
      </c>
      <c r="Z117">
        <v>0</v>
      </c>
      <c r="AA117" t="s">
        <v>324</v>
      </c>
      <c r="AB117" t="s">
        <v>324</v>
      </c>
      <c r="AC117" t="s">
        <v>324</v>
      </c>
      <c r="AD117" t="s">
        <v>324</v>
      </c>
      <c r="AE117">
        <v>0</v>
      </c>
      <c r="AF117" t="s">
        <v>324</v>
      </c>
      <c r="AG117" t="s">
        <v>324</v>
      </c>
      <c r="AH117" t="s">
        <v>324</v>
      </c>
      <c r="AI117" t="s">
        <v>324</v>
      </c>
      <c r="AJ117">
        <v>0</v>
      </c>
      <c r="AK117" t="s">
        <v>324</v>
      </c>
      <c r="AL117" t="s">
        <v>324</v>
      </c>
      <c r="AM117" t="s">
        <v>324</v>
      </c>
      <c r="AN117" t="s">
        <v>324</v>
      </c>
      <c r="AO117">
        <v>0</v>
      </c>
      <c r="AP117" t="s">
        <v>324</v>
      </c>
      <c r="AQ117" t="s">
        <v>324</v>
      </c>
      <c r="AR117" t="s">
        <v>324</v>
      </c>
      <c r="AS117" t="s">
        <v>324</v>
      </c>
      <c r="AT117">
        <v>0</v>
      </c>
      <c r="AU117" t="s">
        <v>324</v>
      </c>
      <c r="AV117" t="s">
        <v>324</v>
      </c>
      <c r="AW117" t="s">
        <v>324</v>
      </c>
      <c r="AX117" t="s">
        <v>324</v>
      </c>
      <c r="AY117">
        <v>0</v>
      </c>
      <c r="AZ117" t="s">
        <v>324</v>
      </c>
      <c r="BA117" t="s">
        <v>324</v>
      </c>
      <c r="BB117" t="s">
        <v>324</v>
      </c>
      <c r="BC117" t="s">
        <v>324</v>
      </c>
      <c r="BD117">
        <v>0</v>
      </c>
      <c r="BE117" t="s">
        <v>324</v>
      </c>
      <c r="BF117" t="s">
        <v>324</v>
      </c>
      <c r="BG117" t="s">
        <v>324</v>
      </c>
      <c r="BH117" t="s">
        <v>324</v>
      </c>
      <c r="BI117">
        <v>0</v>
      </c>
      <c r="BJ117" t="s">
        <v>324</v>
      </c>
      <c r="BK117" t="s">
        <v>324</v>
      </c>
      <c r="BL117" t="s">
        <v>324</v>
      </c>
      <c r="BM117" t="s">
        <v>324</v>
      </c>
      <c r="BN117">
        <v>0</v>
      </c>
      <c r="BO117" t="s">
        <v>324</v>
      </c>
      <c r="BP117" t="s">
        <v>324</v>
      </c>
      <c r="BQ117" t="s">
        <v>324</v>
      </c>
      <c r="BR117" t="s">
        <v>324</v>
      </c>
      <c r="BS117">
        <v>0</v>
      </c>
      <c r="BT117">
        <v>4.0000000000000001E-3</v>
      </c>
      <c r="BU117" t="s">
        <v>324</v>
      </c>
      <c r="BV117" t="s">
        <v>324</v>
      </c>
      <c r="BW117" t="s">
        <v>324</v>
      </c>
      <c r="BX117">
        <v>4.0000000000000001E-3</v>
      </c>
      <c r="BY117">
        <v>2</v>
      </c>
      <c r="BZ117" t="s">
        <v>324</v>
      </c>
      <c r="CA117" t="s">
        <v>324</v>
      </c>
      <c r="CB117" t="s">
        <v>324</v>
      </c>
      <c r="CC117">
        <v>2</v>
      </c>
      <c r="CD117" t="s">
        <v>324</v>
      </c>
      <c r="CE117" t="s">
        <v>324</v>
      </c>
      <c r="CF117" t="s">
        <v>324</v>
      </c>
      <c r="CG117" t="s">
        <v>324</v>
      </c>
      <c r="CH117">
        <v>0</v>
      </c>
      <c r="CI117">
        <v>8.9999999999999993E-3</v>
      </c>
      <c r="CJ117">
        <v>3.3000000000000002E-2</v>
      </c>
      <c r="CK117" t="s">
        <v>324</v>
      </c>
      <c r="CL117" t="s">
        <v>324</v>
      </c>
      <c r="CM117">
        <v>4.2000000000000003E-2</v>
      </c>
      <c r="CN117">
        <v>2</v>
      </c>
      <c r="CO117">
        <v>2</v>
      </c>
      <c r="CP117" t="s">
        <v>324</v>
      </c>
      <c r="CQ117" t="s">
        <v>324</v>
      </c>
      <c r="CR117">
        <v>4</v>
      </c>
      <c r="CS117" t="s">
        <v>324</v>
      </c>
      <c r="CT117" t="s">
        <v>324</v>
      </c>
      <c r="CU117" t="s">
        <v>324</v>
      </c>
      <c r="CV117" t="s">
        <v>324</v>
      </c>
      <c r="CW117">
        <v>0</v>
      </c>
      <c r="CX117">
        <v>5.94</v>
      </c>
      <c r="CY117">
        <v>1.0840000000000001</v>
      </c>
      <c r="CZ117">
        <v>0</v>
      </c>
      <c r="DA117">
        <v>0</v>
      </c>
      <c r="DB117">
        <v>7.024</v>
      </c>
      <c r="DC117">
        <v>558</v>
      </c>
      <c r="DD117">
        <v>57</v>
      </c>
      <c r="DE117">
        <v>0</v>
      </c>
      <c r="DF117">
        <v>0</v>
      </c>
      <c r="DG117">
        <v>615</v>
      </c>
      <c r="DH117">
        <v>0</v>
      </c>
      <c r="DI117">
        <v>0</v>
      </c>
      <c r="DJ117">
        <v>0</v>
      </c>
      <c r="DK117">
        <v>0</v>
      </c>
      <c r="DL117">
        <v>0</v>
      </c>
    </row>
    <row r="118" spans="1:116" x14ac:dyDescent="0.45">
      <c r="A118">
        <v>2023</v>
      </c>
      <c r="B118" t="s">
        <v>102</v>
      </c>
      <c r="C118">
        <v>17592</v>
      </c>
      <c r="D118" t="s">
        <v>677</v>
      </c>
      <c r="E118" t="s">
        <v>661</v>
      </c>
      <c r="F118" t="s">
        <v>244</v>
      </c>
      <c r="G118">
        <v>1.403</v>
      </c>
      <c r="H118">
        <v>0.40600000000000003</v>
      </c>
      <c r="I118" t="s">
        <v>324</v>
      </c>
      <c r="J118" t="s">
        <v>324</v>
      </c>
      <c r="K118">
        <v>1.8089999999999999</v>
      </c>
      <c r="L118">
        <v>166</v>
      </c>
      <c r="M118">
        <v>17</v>
      </c>
      <c r="N118" t="s">
        <v>324</v>
      </c>
      <c r="O118" t="s">
        <v>324</v>
      </c>
      <c r="P118">
        <v>183</v>
      </c>
      <c r="Q118" t="s">
        <v>324</v>
      </c>
      <c r="R118" t="s">
        <v>324</v>
      </c>
      <c r="S118" t="s">
        <v>324</v>
      </c>
      <c r="T118" t="s">
        <v>324</v>
      </c>
      <c r="U118">
        <v>0</v>
      </c>
      <c r="V118" t="s">
        <v>324</v>
      </c>
      <c r="W118" t="s">
        <v>324</v>
      </c>
      <c r="X118" t="s">
        <v>324</v>
      </c>
      <c r="Y118" t="s">
        <v>324</v>
      </c>
      <c r="Z118">
        <v>0</v>
      </c>
      <c r="AA118" t="s">
        <v>324</v>
      </c>
      <c r="AB118" t="s">
        <v>324</v>
      </c>
      <c r="AC118" t="s">
        <v>324</v>
      </c>
      <c r="AD118" t="s">
        <v>324</v>
      </c>
      <c r="AE118">
        <v>0</v>
      </c>
      <c r="AF118" t="s">
        <v>324</v>
      </c>
      <c r="AG118" t="s">
        <v>324</v>
      </c>
      <c r="AH118" t="s">
        <v>324</v>
      </c>
      <c r="AI118" t="s">
        <v>324</v>
      </c>
      <c r="AJ118">
        <v>0</v>
      </c>
      <c r="AK118" t="s">
        <v>324</v>
      </c>
      <c r="AL118" t="s">
        <v>324</v>
      </c>
      <c r="AM118" t="s">
        <v>324</v>
      </c>
      <c r="AN118" t="s">
        <v>324</v>
      </c>
      <c r="AO118">
        <v>0</v>
      </c>
      <c r="AP118" t="s">
        <v>324</v>
      </c>
      <c r="AQ118" t="s">
        <v>324</v>
      </c>
      <c r="AR118" t="s">
        <v>324</v>
      </c>
      <c r="AS118" t="s">
        <v>324</v>
      </c>
      <c r="AT118">
        <v>0</v>
      </c>
      <c r="AU118" t="s">
        <v>324</v>
      </c>
      <c r="AV118" t="s">
        <v>324</v>
      </c>
      <c r="AW118" t="s">
        <v>324</v>
      </c>
      <c r="AX118" t="s">
        <v>324</v>
      </c>
      <c r="AY118">
        <v>0</v>
      </c>
      <c r="AZ118" t="s">
        <v>324</v>
      </c>
      <c r="BA118" t="s">
        <v>324</v>
      </c>
      <c r="BB118" t="s">
        <v>324</v>
      </c>
      <c r="BC118" t="s">
        <v>324</v>
      </c>
      <c r="BD118">
        <v>0</v>
      </c>
      <c r="BE118" t="s">
        <v>324</v>
      </c>
      <c r="BF118" t="s">
        <v>324</v>
      </c>
      <c r="BG118" t="s">
        <v>324</v>
      </c>
      <c r="BH118" t="s">
        <v>324</v>
      </c>
      <c r="BI118">
        <v>0</v>
      </c>
      <c r="BJ118" t="s">
        <v>324</v>
      </c>
      <c r="BK118" t="s">
        <v>324</v>
      </c>
      <c r="BL118" t="s">
        <v>324</v>
      </c>
      <c r="BM118" t="s">
        <v>324</v>
      </c>
      <c r="BN118">
        <v>0</v>
      </c>
      <c r="BO118" t="s">
        <v>324</v>
      </c>
      <c r="BP118" t="s">
        <v>324</v>
      </c>
      <c r="BQ118" t="s">
        <v>324</v>
      </c>
      <c r="BR118" t="s">
        <v>324</v>
      </c>
      <c r="BS118">
        <v>0</v>
      </c>
      <c r="BT118">
        <v>6.4000000000000001E-2</v>
      </c>
      <c r="BU118">
        <v>5.5E-2</v>
      </c>
      <c r="BV118" t="s">
        <v>324</v>
      </c>
      <c r="BW118" t="s">
        <v>324</v>
      </c>
      <c r="BX118">
        <v>0.11899999999999999</v>
      </c>
      <c r="BY118">
        <v>14</v>
      </c>
      <c r="BZ118">
        <v>3</v>
      </c>
      <c r="CA118" t="s">
        <v>324</v>
      </c>
      <c r="CB118" t="s">
        <v>324</v>
      </c>
      <c r="CC118">
        <v>17</v>
      </c>
      <c r="CD118" t="s">
        <v>324</v>
      </c>
      <c r="CE118" t="s">
        <v>324</v>
      </c>
      <c r="CF118" t="s">
        <v>324</v>
      </c>
      <c r="CG118" t="s">
        <v>324</v>
      </c>
      <c r="CH118">
        <v>0</v>
      </c>
      <c r="CI118" t="s">
        <v>324</v>
      </c>
      <c r="CJ118" t="s">
        <v>324</v>
      </c>
      <c r="CK118" t="s">
        <v>324</v>
      </c>
      <c r="CL118" t="s">
        <v>324</v>
      </c>
      <c r="CM118">
        <v>0</v>
      </c>
      <c r="CN118" t="s">
        <v>324</v>
      </c>
      <c r="CO118" t="s">
        <v>324</v>
      </c>
      <c r="CP118" t="s">
        <v>324</v>
      </c>
      <c r="CQ118" t="s">
        <v>324</v>
      </c>
      <c r="CR118">
        <v>0</v>
      </c>
      <c r="CS118" t="s">
        <v>324</v>
      </c>
      <c r="CT118" t="s">
        <v>324</v>
      </c>
      <c r="CU118" t="s">
        <v>324</v>
      </c>
      <c r="CV118" t="s">
        <v>324</v>
      </c>
      <c r="CW118">
        <v>0</v>
      </c>
      <c r="CX118">
        <v>1.4670000000000001</v>
      </c>
      <c r="CY118">
        <v>0.46100000000000002</v>
      </c>
      <c r="CZ118">
        <v>0</v>
      </c>
      <c r="DA118">
        <v>0</v>
      </c>
      <c r="DB118">
        <v>1.9279999999999999</v>
      </c>
      <c r="DC118">
        <v>180</v>
      </c>
      <c r="DD118">
        <v>20</v>
      </c>
      <c r="DE118">
        <v>0</v>
      </c>
      <c r="DF118">
        <v>0</v>
      </c>
      <c r="DG118">
        <v>200</v>
      </c>
      <c r="DH118">
        <v>0</v>
      </c>
      <c r="DI118">
        <v>0</v>
      </c>
      <c r="DJ118">
        <v>0</v>
      </c>
      <c r="DK118">
        <v>0</v>
      </c>
      <c r="DL118">
        <v>0</v>
      </c>
    </row>
    <row r="119" spans="1:116" x14ac:dyDescent="0.45">
      <c r="A119">
        <v>2023</v>
      </c>
      <c r="B119" t="s">
        <v>102</v>
      </c>
      <c r="C119">
        <v>19499</v>
      </c>
      <c r="D119" t="s">
        <v>368</v>
      </c>
      <c r="E119" t="s">
        <v>661</v>
      </c>
      <c r="F119" t="s">
        <v>244</v>
      </c>
      <c r="G119">
        <v>67.465000000000003</v>
      </c>
      <c r="H119">
        <v>2.6619999999999999</v>
      </c>
      <c r="I119">
        <v>6.7000000000000004E-2</v>
      </c>
      <c r="J119">
        <v>0</v>
      </c>
      <c r="K119">
        <v>70.194000000000003</v>
      </c>
      <c r="L119">
        <v>11518</v>
      </c>
      <c r="M119">
        <v>44</v>
      </c>
      <c r="N119">
        <v>2</v>
      </c>
      <c r="O119">
        <v>0</v>
      </c>
      <c r="P119">
        <v>11564</v>
      </c>
      <c r="Q119" t="s">
        <v>324</v>
      </c>
      <c r="R119" t="s">
        <v>324</v>
      </c>
      <c r="S119" t="s">
        <v>324</v>
      </c>
      <c r="T119" t="s">
        <v>324</v>
      </c>
      <c r="U119">
        <v>0</v>
      </c>
      <c r="V119" t="s">
        <v>324</v>
      </c>
      <c r="W119" t="s">
        <v>324</v>
      </c>
      <c r="X119" t="s">
        <v>324</v>
      </c>
      <c r="Y119" t="s">
        <v>324</v>
      </c>
      <c r="Z119">
        <v>0</v>
      </c>
      <c r="AA119" t="s">
        <v>324</v>
      </c>
      <c r="AB119" t="s">
        <v>324</v>
      </c>
      <c r="AC119" t="s">
        <v>324</v>
      </c>
      <c r="AD119" t="s">
        <v>324</v>
      </c>
      <c r="AE119">
        <v>0</v>
      </c>
      <c r="AF119">
        <v>1.4999999999999999E-2</v>
      </c>
      <c r="AG119">
        <v>3.0000000000000001E-3</v>
      </c>
      <c r="AH119">
        <v>3.0000000000000001E-3</v>
      </c>
      <c r="AI119">
        <v>0</v>
      </c>
      <c r="AJ119">
        <v>2.1000000000000001E-2</v>
      </c>
      <c r="AK119">
        <v>24</v>
      </c>
      <c r="AL119">
        <v>1</v>
      </c>
      <c r="AM119">
        <v>1</v>
      </c>
      <c r="AN119">
        <v>0</v>
      </c>
      <c r="AO119">
        <v>26</v>
      </c>
      <c r="AP119" t="s">
        <v>324</v>
      </c>
      <c r="AQ119" t="s">
        <v>324</v>
      </c>
      <c r="AR119" t="s">
        <v>324</v>
      </c>
      <c r="AS119" t="s">
        <v>324</v>
      </c>
      <c r="AT119">
        <v>0</v>
      </c>
      <c r="AU119" t="s">
        <v>324</v>
      </c>
      <c r="AV119" t="s">
        <v>324</v>
      </c>
      <c r="AW119" t="s">
        <v>324</v>
      </c>
      <c r="AX119" t="s">
        <v>324</v>
      </c>
      <c r="AY119">
        <v>0</v>
      </c>
      <c r="AZ119" t="s">
        <v>324</v>
      </c>
      <c r="BA119" t="s">
        <v>324</v>
      </c>
      <c r="BB119" t="s">
        <v>324</v>
      </c>
      <c r="BC119" t="s">
        <v>324</v>
      </c>
      <c r="BD119">
        <v>0</v>
      </c>
      <c r="BE119" t="s">
        <v>324</v>
      </c>
      <c r="BF119" t="s">
        <v>324</v>
      </c>
      <c r="BG119" t="s">
        <v>324</v>
      </c>
      <c r="BH119" t="s">
        <v>324</v>
      </c>
      <c r="BI119">
        <v>0</v>
      </c>
      <c r="BJ119" t="s">
        <v>324</v>
      </c>
      <c r="BK119" t="s">
        <v>324</v>
      </c>
      <c r="BL119" t="s">
        <v>324</v>
      </c>
      <c r="BM119" t="s">
        <v>324</v>
      </c>
      <c r="BN119">
        <v>0</v>
      </c>
      <c r="BO119" t="s">
        <v>324</v>
      </c>
      <c r="BP119" t="s">
        <v>324</v>
      </c>
      <c r="BQ119" t="s">
        <v>324</v>
      </c>
      <c r="BR119" t="s">
        <v>324</v>
      </c>
      <c r="BS119">
        <v>0</v>
      </c>
      <c r="BT119">
        <v>2.1999999999999999E-2</v>
      </c>
      <c r="BU119">
        <v>1.2E-2</v>
      </c>
      <c r="BV119">
        <v>0</v>
      </c>
      <c r="BW119">
        <v>0</v>
      </c>
      <c r="BX119">
        <v>3.4000000000000002E-2</v>
      </c>
      <c r="BY119">
        <v>8</v>
      </c>
      <c r="BZ119">
        <v>2</v>
      </c>
      <c r="CA119">
        <v>0</v>
      </c>
      <c r="CB119">
        <v>0</v>
      </c>
      <c r="CC119">
        <v>10</v>
      </c>
      <c r="CD119" t="s">
        <v>324</v>
      </c>
      <c r="CE119" t="s">
        <v>324</v>
      </c>
      <c r="CF119" t="s">
        <v>324</v>
      </c>
      <c r="CG119" t="s">
        <v>324</v>
      </c>
      <c r="CH119">
        <v>0</v>
      </c>
      <c r="CI119" t="s">
        <v>324</v>
      </c>
      <c r="CJ119" t="s">
        <v>324</v>
      </c>
      <c r="CK119" t="s">
        <v>324</v>
      </c>
      <c r="CL119" t="s">
        <v>324</v>
      </c>
      <c r="CM119">
        <v>0</v>
      </c>
      <c r="CN119" t="s">
        <v>324</v>
      </c>
      <c r="CO119" t="s">
        <v>324</v>
      </c>
      <c r="CP119" t="s">
        <v>324</v>
      </c>
      <c r="CQ119" t="s">
        <v>324</v>
      </c>
      <c r="CR119">
        <v>0</v>
      </c>
      <c r="CS119" t="s">
        <v>324</v>
      </c>
      <c r="CT119" t="s">
        <v>324</v>
      </c>
      <c r="CU119" t="s">
        <v>324</v>
      </c>
      <c r="CV119" t="s">
        <v>324</v>
      </c>
      <c r="CW119">
        <v>0</v>
      </c>
      <c r="CX119">
        <v>67.501999999999995</v>
      </c>
      <c r="CY119">
        <v>2.677</v>
      </c>
      <c r="CZ119">
        <v>7.0000000000000007E-2</v>
      </c>
      <c r="DA119">
        <v>0</v>
      </c>
      <c r="DB119">
        <v>70.248999999999995</v>
      </c>
      <c r="DC119">
        <v>11550</v>
      </c>
      <c r="DD119">
        <v>47</v>
      </c>
      <c r="DE119">
        <v>3</v>
      </c>
      <c r="DF119">
        <v>0</v>
      </c>
      <c r="DG119">
        <v>11600</v>
      </c>
      <c r="DH119">
        <v>0</v>
      </c>
      <c r="DI119">
        <v>0</v>
      </c>
      <c r="DJ119">
        <v>0</v>
      </c>
      <c r="DK119">
        <v>0</v>
      </c>
      <c r="DL119">
        <v>0</v>
      </c>
    </row>
    <row r="120" spans="1:116" x14ac:dyDescent="0.45">
      <c r="A120">
        <v>2023</v>
      </c>
      <c r="B120" t="s">
        <v>102</v>
      </c>
      <c r="C120">
        <v>20576</v>
      </c>
      <c r="D120" t="s">
        <v>678</v>
      </c>
      <c r="E120" t="s">
        <v>661</v>
      </c>
      <c r="F120" t="s">
        <v>244</v>
      </c>
      <c r="G120">
        <v>0.105</v>
      </c>
      <c r="H120">
        <v>1E-3</v>
      </c>
      <c r="I120" t="s">
        <v>324</v>
      </c>
      <c r="J120" t="s">
        <v>324</v>
      </c>
      <c r="K120">
        <v>0.106</v>
      </c>
      <c r="L120">
        <v>19</v>
      </c>
      <c r="M120">
        <v>1</v>
      </c>
      <c r="N120" t="s">
        <v>324</v>
      </c>
      <c r="O120" t="s">
        <v>324</v>
      </c>
      <c r="P120">
        <v>20</v>
      </c>
      <c r="Q120" t="s">
        <v>324</v>
      </c>
      <c r="R120" t="s">
        <v>324</v>
      </c>
      <c r="S120" t="s">
        <v>324</v>
      </c>
      <c r="T120" t="s">
        <v>324</v>
      </c>
      <c r="U120">
        <v>0</v>
      </c>
      <c r="V120" t="s">
        <v>324</v>
      </c>
      <c r="W120" t="s">
        <v>324</v>
      </c>
      <c r="X120" t="s">
        <v>324</v>
      </c>
      <c r="Y120" t="s">
        <v>324</v>
      </c>
      <c r="Z120">
        <v>0</v>
      </c>
      <c r="AA120" t="s">
        <v>324</v>
      </c>
      <c r="AB120" t="s">
        <v>324</v>
      </c>
      <c r="AC120" t="s">
        <v>324</v>
      </c>
      <c r="AD120" t="s">
        <v>324</v>
      </c>
      <c r="AE120">
        <v>0</v>
      </c>
      <c r="AF120" t="s">
        <v>324</v>
      </c>
      <c r="AG120" t="s">
        <v>324</v>
      </c>
      <c r="AH120" t="s">
        <v>324</v>
      </c>
      <c r="AI120" t="s">
        <v>324</v>
      </c>
      <c r="AJ120">
        <v>0</v>
      </c>
      <c r="AK120" t="s">
        <v>324</v>
      </c>
      <c r="AL120" t="s">
        <v>324</v>
      </c>
      <c r="AM120" t="s">
        <v>324</v>
      </c>
      <c r="AN120" t="s">
        <v>324</v>
      </c>
      <c r="AO120">
        <v>0</v>
      </c>
      <c r="AP120" t="s">
        <v>324</v>
      </c>
      <c r="AQ120" t="s">
        <v>324</v>
      </c>
      <c r="AR120" t="s">
        <v>324</v>
      </c>
      <c r="AS120" t="s">
        <v>324</v>
      </c>
      <c r="AT120">
        <v>0</v>
      </c>
      <c r="AU120" t="s">
        <v>324</v>
      </c>
      <c r="AV120" t="s">
        <v>324</v>
      </c>
      <c r="AW120" t="s">
        <v>324</v>
      </c>
      <c r="AX120" t="s">
        <v>324</v>
      </c>
      <c r="AY120">
        <v>0</v>
      </c>
      <c r="AZ120" t="s">
        <v>324</v>
      </c>
      <c r="BA120" t="s">
        <v>324</v>
      </c>
      <c r="BB120" t="s">
        <v>324</v>
      </c>
      <c r="BC120" t="s">
        <v>324</v>
      </c>
      <c r="BD120">
        <v>0</v>
      </c>
      <c r="BE120" t="s">
        <v>324</v>
      </c>
      <c r="BF120" t="s">
        <v>324</v>
      </c>
      <c r="BG120" t="s">
        <v>324</v>
      </c>
      <c r="BH120" t="s">
        <v>324</v>
      </c>
      <c r="BI120">
        <v>0</v>
      </c>
      <c r="BJ120" t="s">
        <v>324</v>
      </c>
      <c r="BK120" t="s">
        <v>324</v>
      </c>
      <c r="BL120" t="s">
        <v>324</v>
      </c>
      <c r="BM120" t="s">
        <v>324</v>
      </c>
      <c r="BN120">
        <v>0</v>
      </c>
      <c r="BO120" t="s">
        <v>324</v>
      </c>
      <c r="BP120" t="s">
        <v>324</v>
      </c>
      <c r="BQ120" t="s">
        <v>324</v>
      </c>
      <c r="BR120" t="s">
        <v>324</v>
      </c>
      <c r="BS120">
        <v>0</v>
      </c>
      <c r="BT120" t="s">
        <v>324</v>
      </c>
      <c r="BU120" t="s">
        <v>324</v>
      </c>
      <c r="BV120" t="s">
        <v>324</v>
      </c>
      <c r="BW120" t="s">
        <v>324</v>
      </c>
      <c r="BX120">
        <v>0</v>
      </c>
      <c r="BY120" t="s">
        <v>324</v>
      </c>
      <c r="BZ120" t="s">
        <v>324</v>
      </c>
      <c r="CA120" t="s">
        <v>324</v>
      </c>
      <c r="CB120" t="s">
        <v>324</v>
      </c>
      <c r="CC120">
        <v>0</v>
      </c>
      <c r="CD120" t="s">
        <v>324</v>
      </c>
      <c r="CE120" t="s">
        <v>324</v>
      </c>
      <c r="CF120" t="s">
        <v>324</v>
      </c>
      <c r="CG120" t="s">
        <v>324</v>
      </c>
      <c r="CH120">
        <v>0</v>
      </c>
      <c r="CI120" t="s">
        <v>324</v>
      </c>
      <c r="CJ120" t="s">
        <v>324</v>
      </c>
      <c r="CK120">
        <v>2.3E-2</v>
      </c>
      <c r="CL120" t="s">
        <v>324</v>
      </c>
      <c r="CM120">
        <v>2.3E-2</v>
      </c>
      <c r="CN120" t="s">
        <v>324</v>
      </c>
      <c r="CO120" t="s">
        <v>324</v>
      </c>
      <c r="CP120">
        <v>1</v>
      </c>
      <c r="CQ120" t="s">
        <v>324</v>
      </c>
      <c r="CR120">
        <v>1</v>
      </c>
      <c r="CS120" t="s">
        <v>324</v>
      </c>
      <c r="CT120" t="s">
        <v>324</v>
      </c>
      <c r="CU120" t="s">
        <v>324</v>
      </c>
      <c r="CV120" t="s">
        <v>324</v>
      </c>
      <c r="CW120">
        <v>0</v>
      </c>
      <c r="CX120">
        <v>0.105</v>
      </c>
      <c r="CY120">
        <v>1E-3</v>
      </c>
      <c r="CZ120">
        <v>2.3E-2</v>
      </c>
      <c r="DA120">
        <v>0</v>
      </c>
      <c r="DB120">
        <v>0.129</v>
      </c>
      <c r="DC120">
        <v>19</v>
      </c>
      <c r="DD120">
        <v>1</v>
      </c>
      <c r="DE120">
        <v>1</v>
      </c>
      <c r="DF120">
        <v>0</v>
      </c>
      <c r="DG120">
        <v>21</v>
      </c>
      <c r="DH120">
        <v>0</v>
      </c>
      <c r="DI120">
        <v>0</v>
      </c>
      <c r="DJ120">
        <v>0</v>
      </c>
      <c r="DK120">
        <v>0</v>
      </c>
      <c r="DL120">
        <v>0</v>
      </c>
    </row>
    <row r="121" spans="1:116" x14ac:dyDescent="0.45">
      <c r="A121">
        <v>2023</v>
      </c>
      <c r="B121" t="s">
        <v>102</v>
      </c>
      <c r="C121">
        <v>21075</v>
      </c>
      <c r="D121" t="s">
        <v>679</v>
      </c>
      <c r="E121" t="s">
        <v>661</v>
      </c>
      <c r="F121" t="s">
        <v>247</v>
      </c>
      <c r="G121">
        <v>0.23599999999999999</v>
      </c>
      <c r="H121">
        <v>0.72</v>
      </c>
      <c r="I121" t="s">
        <v>324</v>
      </c>
      <c r="J121" t="s">
        <v>324</v>
      </c>
      <c r="K121">
        <v>0.95599999999999996</v>
      </c>
      <c r="L121">
        <v>31</v>
      </c>
      <c r="M121">
        <v>3</v>
      </c>
      <c r="N121" t="s">
        <v>324</v>
      </c>
      <c r="O121" t="s">
        <v>324</v>
      </c>
      <c r="P121">
        <v>34</v>
      </c>
      <c r="Q121">
        <v>14.861000000000001</v>
      </c>
      <c r="R121">
        <v>33.200000000000003</v>
      </c>
      <c r="S121" t="s">
        <v>324</v>
      </c>
      <c r="T121" t="s">
        <v>324</v>
      </c>
      <c r="U121">
        <v>48.061</v>
      </c>
      <c r="V121" t="s">
        <v>324</v>
      </c>
      <c r="W121" t="s">
        <v>324</v>
      </c>
      <c r="X121" t="s">
        <v>324</v>
      </c>
      <c r="Y121" t="s">
        <v>324</v>
      </c>
      <c r="Z121">
        <v>0</v>
      </c>
      <c r="AA121" t="s">
        <v>324</v>
      </c>
      <c r="AB121" t="s">
        <v>324</v>
      </c>
      <c r="AC121" t="s">
        <v>324</v>
      </c>
      <c r="AD121" t="s">
        <v>324</v>
      </c>
      <c r="AE121">
        <v>0</v>
      </c>
      <c r="AF121" t="s">
        <v>324</v>
      </c>
      <c r="AG121" t="s">
        <v>324</v>
      </c>
      <c r="AH121" t="s">
        <v>324</v>
      </c>
      <c r="AI121" t="s">
        <v>324</v>
      </c>
      <c r="AJ121">
        <v>0</v>
      </c>
      <c r="AK121" t="s">
        <v>324</v>
      </c>
      <c r="AL121" t="s">
        <v>324</v>
      </c>
      <c r="AM121" t="s">
        <v>324</v>
      </c>
      <c r="AN121" t="s">
        <v>324</v>
      </c>
      <c r="AO121">
        <v>0</v>
      </c>
      <c r="AP121" t="s">
        <v>324</v>
      </c>
      <c r="AQ121" t="s">
        <v>324</v>
      </c>
      <c r="AR121" t="s">
        <v>324</v>
      </c>
      <c r="AS121" t="s">
        <v>324</v>
      </c>
      <c r="AT121">
        <v>0</v>
      </c>
      <c r="AU121" t="s">
        <v>324</v>
      </c>
      <c r="AV121" t="s">
        <v>324</v>
      </c>
      <c r="AW121" t="s">
        <v>324</v>
      </c>
      <c r="AX121" t="s">
        <v>324</v>
      </c>
      <c r="AY121">
        <v>0</v>
      </c>
      <c r="AZ121" t="s">
        <v>324</v>
      </c>
      <c r="BA121" t="s">
        <v>324</v>
      </c>
      <c r="BB121" t="s">
        <v>324</v>
      </c>
      <c r="BC121" t="s">
        <v>324</v>
      </c>
      <c r="BD121">
        <v>0</v>
      </c>
      <c r="BE121" t="s">
        <v>324</v>
      </c>
      <c r="BF121" t="s">
        <v>324</v>
      </c>
      <c r="BG121" t="s">
        <v>324</v>
      </c>
      <c r="BH121" t="s">
        <v>324</v>
      </c>
      <c r="BI121">
        <v>0</v>
      </c>
      <c r="BJ121" t="s">
        <v>324</v>
      </c>
      <c r="BK121" t="s">
        <v>324</v>
      </c>
      <c r="BL121" t="s">
        <v>324</v>
      </c>
      <c r="BM121" t="s">
        <v>324</v>
      </c>
      <c r="BN121">
        <v>0</v>
      </c>
      <c r="BO121" t="s">
        <v>324</v>
      </c>
      <c r="BP121" t="s">
        <v>324</v>
      </c>
      <c r="BQ121" t="s">
        <v>324</v>
      </c>
      <c r="BR121" t="s">
        <v>324</v>
      </c>
      <c r="BS121">
        <v>0</v>
      </c>
      <c r="BT121" t="s">
        <v>324</v>
      </c>
      <c r="BU121">
        <v>0.26500000000000001</v>
      </c>
      <c r="BV121" t="s">
        <v>324</v>
      </c>
      <c r="BW121" t="s">
        <v>324</v>
      </c>
      <c r="BX121">
        <v>0.26500000000000001</v>
      </c>
      <c r="BY121" t="s">
        <v>324</v>
      </c>
      <c r="BZ121">
        <v>4</v>
      </c>
      <c r="CA121" t="s">
        <v>324</v>
      </c>
      <c r="CB121" t="s">
        <v>324</v>
      </c>
      <c r="CC121">
        <v>4</v>
      </c>
      <c r="CD121" t="s">
        <v>324</v>
      </c>
      <c r="CE121">
        <v>290.2</v>
      </c>
      <c r="CF121" t="s">
        <v>324</v>
      </c>
      <c r="CG121" t="s">
        <v>324</v>
      </c>
      <c r="CH121">
        <v>290.2</v>
      </c>
      <c r="CI121" t="s">
        <v>324</v>
      </c>
      <c r="CJ121" t="s">
        <v>324</v>
      </c>
      <c r="CK121" t="s">
        <v>324</v>
      </c>
      <c r="CL121" t="s">
        <v>324</v>
      </c>
      <c r="CM121">
        <v>0</v>
      </c>
      <c r="CN121" t="s">
        <v>324</v>
      </c>
      <c r="CO121" t="s">
        <v>324</v>
      </c>
      <c r="CP121" t="s">
        <v>324</v>
      </c>
      <c r="CQ121" t="s">
        <v>324</v>
      </c>
      <c r="CR121">
        <v>0</v>
      </c>
      <c r="CS121" t="s">
        <v>324</v>
      </c>
      <c r="CT121" t="s">
        <v>324</v>
      </c>
      <c r="CU121" t="s">
        <v>324</v>
      </c>
      <c r="CV121" t="s">
        <v>324</v>
      </c>
      <c r="CW121">
        <v>0</v>
      </c>
      <c r="CX121">
        <v>0.23599999999999999</v>
      </c>
      <c r="CY121">
        <v>0.98499999999999999</v>
      </c>
      <c r="CZ121">
        <v>0</v>
      </c>
      <c r="DA121">
        <v>0</v>
      </c>
      <c r="DB121">
        <v>1.2210000000000001</v>
      </c>
      <c r="DC121">
        <v>31</v>
      </c>
      <c r="DD121">
        <v>7</v>
      </c>
      <c r="DE121">
        <v>0</v>
      </c>
      <c r="DF121">
        <v>0</v>
      </c>
      <c r="DG121">
        <v>38</v>
      </c>
      <c r="DH121">
        <v>14.861000000000001</v>
      </c>
      <c r="DI121">
        <v>323.39999999999998</v>
      </c>
      <c r="DJ121">
        <v>0</v>
      </c>
      <c r="DK121">
        <v>0</v>
      </c>
      <c r="DL121">
        <v>338.26100000000002</v>
      </c>
    </row>
    <row r="122" spans="1:116" x14ac:dyDescent="0.45">
      <c r="A122">
        <v>2023</v>
      </c>
      <c r="B122" t="s">
        <v>102</v>
      </c>
      <c r="C122">
        <v>21081</v>
      </c>
      <c r="D122" t="s">
        <v>680</v>
      </c>
      <c r="E122" t="s">
        <v>664</v>
      </c>
      <c r="F122" t="s">
        <v>244</v>
      </c>
      <c r="G122">
        <v>2.4300000000000002</v>
      </c>
      <c r="H122">
        <v>2.31</v>
      </c>
      <c r="I122" t="s">
        <v>324</v>
      </c>
      <c r="J122" t="s">
        <v>324</v>
      </c>
      <c r="K122">
        <v>4.74</v>
      </c>
      <c r="L122">
        <v>276</v>
      </c>
      <c r="M122">
        <v>47</v>
      </c>
      <c r="N122" t="s">
        <v>324</v>
      </c>
      <c r="O122" t="s">
        <v>324</v>
      </c>
      <c r="P122">
        <v>323</v>
      </c>
      <c r="Q122">
        <v>252.87</v>
      </c>
      <c r="R122">
        <v>3.22</v>
      </c>
      <c r="S122" t="s">
        <v>324</v>
      </c>
      <c r="T122" t="s">
        <v>324</v>
      </c>
      <c r="U122">
        <v>256.08999999999997</v>
      </c>
      <c r="V122" t="s">
        <v>324</v>
      </c>
      <c r="W122">
        <v>2</v>
      </c>
      <c r="X122" t="s">
        <v>324</v>
      </c>
      <c r="Y122" t="s">
        <v>324</v>
      </c>
      <c r="Z122">
        <v>2</v>
      </c>
      <c r="AA122" t="s">
        <v>324</v>
      </c>
      <c r="AB122">
        <v>6</v>
      </c>
      <c r="AC122" t="s">
        <v>324</v>
      </c>
      <c r="AD122" t="s">
        <v>324</v>
      </c>
      <c r="AE122">
        <v>6</v>
      </c>
      <c r="AF122">
        <v>0.63500000000000001</v>
      </c>
      <c r="AG122" t="s">
        <v>324</v>
      </c>
      <c r="AH122" t="s">
        <v>324</v>
      </c>
      <c r="AI122" t="s">
        <v>324</v>
      </c>
      <c r="AJ122">
        <v>0.63500000000000001</v>
      </c>
      <c r="AK122">
        <v>211</v>
      </c>
      <c r="AL122" t="s">
        <v>324</v>
      </c>
      <c r="AM122" t="s">
        <v>324</v>
      </c>
      <c r="AN122" t="s">
        <v>324</v>
      </c>
      <c r="AO122">
        <v>211</v>
      </c>
      <c r="AP122">
        <v>0.251</v>
      </c>
      <c r="AQ122">
        <v>0.03</v>
      </c>
      <c r="AR122" t="s">
        <v>324</v>
      </c>
      <c r="AS122" t="s">
        <v>324</v>
      </c>
      <c r="AT122">
        <v>0.28100000000000003</v>
      </c>
      <c r="AU122">
        <v>10</v>
      </c>
      <c r="AV122">
        <v>1</v>
      </c>
      <c r="AW122" t="s">
        <v>324</v>
      </c>
      <c r="AX122" t="s">
        <v>324</v>
      </c>
      <c r="AY122">
        <v>11</v>
      </c>
      <c r="AZ122">
        <v>0.36499999999999999</v>
      </c>
      <c r="BA122">
        <v>0.108</v>
      </c>
      <c r="BB122" t="s">
        <v>324</v>
      </c>
      <c r="BC122" t="s">
        <v>324</v>
      </c>
      <c r="BD122">
        <v>0.47299999999999998</v>
      </c>
      <c r="BE122" t="s">
        <v>324</v>
      </c>
      <c r="BF122" t="s">
        <v>324</v>
      </c>
      <c r="BG122" t="s">
        <v>324</v>
      </c>
      <c r="BH122" t="s">
        <v>324</v>
      </c>
      <c r="BI122">
        <v>0</v>
      </c>
      <c r="BJ122" t="s">
        <v>324</v>
      </c>
      <c r="BK122" t="s">
        <v>324</v>
      </c>
      <c r="BL122" t="s">
        <v>324</v>
      </c>
      <c r="BM122" t="s">
        <v>324</v>
      </c>
      <c r="BN122">
        <v>0</v>
      </c>
      <c r="BO122" t="s">
        <v>324</v>
      </c>
      <c r="BP122" t="s">
        <v>324</v>
      </c>
      <c r="BQ122" t="s">
        <v>324</v>
      </c>
      <c r="BR122" t="s">
        <v>324</v>
      </c>
      <c r="BS122">
        <v>0</v>
      </c>
      <c r="BT122">
        <v>0.1</v>
      </c>
      <c r="BU122" t="s">
        <v>324</v>
      </c>
      <c r="BV122" t="s">
        <v>324</v>
      </c>
      <c r="BW122" t="s">
        <v>324</v>
      </c>
      <c r="BX122">
        <v>0.1</v>
      </c>
      <c r="BY122">
        <v>1</v>
      </c>
      <c r="BZ122" t="s">
        <v>324</v>
      </c>
      <c r="CA122" t="s">
        <v>324</v>
      </c>
      <c r="CB122" t="s">
        <v>324</v>
      </c>
      <c r="CC122">
        <v>1</v>
      </c>
      <c r="CD122" t="s">
        <v>324</v>
      </c>
      <c r="CE122" t="s">
        <v>324</v>
      </c>
      <c r="CF122" t="s">
        <v>324</v>
      </c>
      <c r="CG122" t="s">
        <v>324</v>
      </c>
      <c r="CH122">
        <v>0</v>
      </c>
      <c r="CI122" t="s">
        <v>324</v>
      </c>
      <c r="CJ122" t="s">
        <v>324</v>
      </c>
      <c r="CK122" t="s">
        <v>324</v>
      </c>
      <c r="CL122" t="s">
        <v>324</v>
      </c>
      <c r="CM122">
        <v>0</v>
      </c>
      <c r="CN122" t="s">
        <v>324</v>
      </c>
      <c r="CO122" t="s">
        <v>324</v>
      </c>
      <c r="CP122" t="s">
        <v>324</v>
      </c>
      <c r="CQ122" t="s">
        <v>324</v>
      </c>
      <c r="CR122">
        <v>0</v>
      </c>
      <c r="CS122" t="s">
        <v>324</v>
      </c>
      <c r="CT122" t="s">
        <v>324</v>
      </c>
      <c r="CU122" t="s">
        <v>324</v>
      </c>
      <c r="CV122" t="s">
        <v>324</v>
      </c>
      <c r="CW122">
        <v>0</v>
      </c>
      <c r="CX122">
        <v>3.165</v>
      </c>
      <c r="CY122">
        <v>4.3099999999999996</v>
      </c>
      <c r="CZ122">
        <v>0</v>
      </c>
      <c r="DA122">
        <v>0</v>
      </c>
      <c r="DB122">
        <v>7.4749999999999996</v>
      </c>
      <c r="DC122">
        <v>488</v>
      </c>
      <c r="DD122">
        <v>53</v>
      </c>
      <c r="DE122">
        <v>0</v>
      </c>
      <c r="DF122">
        <v>0</v>
      </c>
      <c r="DG122">
        <v>541</v>
      </c>
      <c r="DH122">
        <v>252.87</v>
      </c>
      <c r="DI122">
        <v>3.22</v>
      </c>
      <c r="DJ122">
        <v>0</v>
      </c>
      <c r="DK122">
        <v>0</v>
      </c>
      <c r="DL122">
        <v>256.08999999999997</v>
      </c>
    </row>
    <row r="123" spans="1:116" x14ac:dyDescent="0.45">
      <c r="A123">
        <v>2023</v>
      </c>
      <c r="B123" t="s">
        <v>102</v>
      </c>
      <c r="C123">
        <v>27058</v>
      </c>
      <c r="D123" t="s">
        <v>369</v>
      </c>
      <c r="E123" t="s">
        <v>661</v>
      </c>
      <c r="F123" t="s">
        <v>247</v>
      </c>
      <c r="G123">
        <v>0.02</v>
      </c>
      <c r="H123" t="s">
        <v>324</v>
      </c>
      <c r="I123" t="s">
        <v>324</v>
      </c>
      <c r="J123" t="s">
        <v>324</v>
      </c>
      <c r="K123">
        <v>0.02</v>
      </c>
      <c r="L123">
        <v>10</v>
      </c>
      <c r="M123" t="s">
        <v>324</v>
      </c>
      <c r="N123" t="s">
        <v>324</v>
      </c>
      <c r="O123" t="s">
        <v>324</v>
      </c>
      <c r="P123">
        <v>10</v>
      </c>
      <c r="Q123" t="s">
        <v>324</v>
      </c>
      <c r="R123" t="s">
        <v>324</v>
      </c>
      <c r="S123" t="s">
        <v>324</v>
      </c>
      <c r="T123" t="s">
        <v>324</v>
      </c>
      <c r="U123">
        <v>0</v>
      </c>
      <c r="V123" t="s">
        <v>324</v>
      </c>
      <c r="W123" t="s">
        <v>324</v>
      </c>
      <c r="X123" t="s">
        <v>324</v>
      </c>
      <c r="Y123" t="s">
        <v>324</v>
      </c>
      <c r="Z123">
        <v>0</v>
      </c>
      <c r="AA123" t="s">
        <v>324</v>
      </c>
      <c r="AB123" t="s">
        <v>324</v>
      </c>
      <c r="AC123" t="s">
        <v>324</v>
      </c>
      <c r="AD123" t="s">
        <v>324</v>
      </c>
      <c r="AE123">
        <v>0</v>
      </c>
      <c r="AF123" t="s">
        <v>324</v>
      </c>
      <c r="AG123" t="s">
        <v>324</v>
      </c>
      <c r="AH123" t="s">
        <v>324</v>
      </c>
      <c r="AI123" t="s">
        <v>324</v>
      </c>
      <c r="AJ123">
        <v>0</v>
      </c>
      <c r="AK123" t="s">
        <v>324</v>
      </c>
      <c r="AL123" t="s">
        <v>324</v>
      </c>
      <c r="AM123" t="s">
        <v>324</v>
      </c>
      <c r="AN123" t="s">
        <v>324</v>
      </c>
      <c r="AO123">
        <v>0</v>
      </c>
      <c r="AP123" t="s">
        <v>324</v>
      </c>
      <c r="AQ123" t="s">
        <v>324</v>
      </c>
      <c r="AR123" t="s">
        <v>324</v>
      </c>
      <c r="AS123" t="s">
        <v>324</v>
      </c>
      <c r="AT123">
        <v>0</v>
      </c>
      <c r="AU123" t="s">
        <v>324</v>
      </c>
      <c r="AV123" t="s">
        <v>324</v>
      </c>
      <c r="AW123" t="s">
        <v>324</v>
      </c>
      <c r="AX123" t="s">
        <v>324</v>
      </c>
      <c r="AY123">
        <v>0</v>
      </c>
      <c r="AZ123" t="s">
        <v>324</v>
      </c>
      <c r="BA123" t="s">
        <v>324</v>
      </c>
      <c r="BB123" t="s">
        <v>324</v>
      </c>
      <c r="BC123" t="s">
        <v>324</v>
      </c>
      <c r="BD123">
        <v>0</v>
      </c>
      <c r="BE123" t="s">
        <v>324</v>
      </c>
      <c r="BF123" t="s">
        <v>324</v>
      </c>
      <c r="BG123" t="s">
        <v>324</v>
      </c>
      <c r="BH123" t="s">
        <v>324</v>
      </c>
      <c r="BI123">
        <v>0</v>
      </c>
      <c r="BJ123" t="s">
        <v>324</v>
      </c>
      <c r="BK123" t="s">
        <v>324</v>
      </c>
      <c r="BL123" t="s">
        <v>324</v>
      </c>
      <c r="BM123" t="s">
        <v>324</v>
      </c>
      <c r="BN123">
        <v>0</v>
      </c>
      <c r="BO123" t="s">
        <v>324</v>
      </c>
      <c r="BP123" t="s">
        <v>324</v>
      </c>
      <c r="BQ123" t="s">
        <v>324</v>
      </c>
      <c r="BR123" t="s">
        <v>324</v>
      </c>
      <c r="BS123">
        <v>0</v>
      </c>
      <c r="BT123" t="s">
        <v>324</v>
      </c>
      <c r="BU123" t="s">
        <v>324</v>
      </c>
      <c r="BV123" t="s">
        <v>324</v>
      </c>
      <c r="BW123" t="s">
        <v>324</v>
      </c>
      <c r="BX123">
        <v>0</v>
      </c>
      <c r="BY123" t="s">
        <v>324</v>
      </c>
      <c r="BZ123" t="s">
        <v>324</v>
      </c>
      <c r="CA123" t="s">
        <v>324</v>
      </c>
      <c r="CB123" t="s">
        <v>324</v>
      </c>
      <c r="CC123">
        <v>0</v>
      </c>
      <c r="CD123" t="s">
        <v>324</v>
      </c>
      <c r="CE123" t="s">
        <v>324</v>
      </c>
      <c r="CF123" t="s">
        <v>324</v>
      </c>
      <c r="CG123" t="s">
        <v>324</v>
      </c>
      <c r="CH123">
        <v>0</v>
      </c>
      <c r="CI123" t="s">
        <v>324</v>
      </c>
      <c r="CJ123" t="s">
        <v>324</v>
      </c>
      <c r="CK123" t="s">
        <v>324</v>
      </c>
      <c r="CL123" t="s">
        <v>324</v>
      </c>
      <c r="CM123">
        <v>0</v>
      </c>
      <c r="CN123" t="s">
        <v>324</v>
      </c>
      <c r="CO123" t="s">
        <v>324</v>
      </c>
      <c r="CP123" t="s">
        <v>324</v>
      </c>
      <c r="CQ123" t="s">
        <v>324</v>
      </c>
      <c r="CR123">
        <v>0</v>
      </c>
      <c r="CS123" t="s">
        <v>324</v>
      </c>
      <c r="CT123" t="s">
        <v>324</v>
      </c>
      <c r="CU123" t="s">
        <v>324</v>
      </c>
      <c r="CV123" t="s">
        <v>324</v>
      </c>
      <c r="CW123">
        <v>0</v>
      </c>
      <c r="CX123">
        <v>0.02</v>
      </c>
      <c r="CY123">
        <v>0</v>
      </c>
      <c r="CZ123">
        <v>0</v>
      </c>
      <c r="DA123">
        <v>0</v>
      </c>
      <c r="DB123">
        <v>0.02</v>
      </c>
      <c r="DC123">
        <v>10</v>
      </c>
      <c r="DD123">
        <v>0</v>
      </c>
      <c r="DE123">
        <v>0</v>
      </c>
      <c r="DF123">
        <v>0</v>
      </c>
      <c r="DG123">
        <v>10</v>
      </c>
      <c r="DH123">
        <v>0</v>
      </c>
      <c r="DI123">
        <v>0</v>
      </c>
      <c r="DJ123">
        <v>0</v>
      </c>
      <c r="DK123">
        <v>0</v>
      </c>
      <c r="DL123">
        <v>0</v>
      </c>
    </row>
    <row r="124" spans="1:116" x14ac:dyDescent="0.45">
      <c r="A124">
        <v>2023</v>
      </c>
      <c r="B124" t="s">
        <v>102</v>
      </c>
      <c r="C124">
        <v>56146</v>
      </c>
      <c r="D124" t="s">
        <v>370</v>
      </c>
      <c r="E124" t="s">
        <v>664</v>
      </c>
      <c r="F124" t="s">
        <v>247</v>
      </c>
      <c r="G124">
        <v>54.19</v>
      </c>
      <c r="H124">
        <v>13.321</v>
      </c>
      <c r="I124">
        <v>21</v>
      </c>
      <c r="J124" t="s">
        <v>324</v>
      </c>
      <c r="K124">
        <v>88.510999999999996</v>
      </c>
      <c r="L124">
        <v>7868</v>
      </c>
      <c r="M124">
        <v>242</v>
      </c>
      <c r="N124">
        <v>3</v>
      </c>
      <c r="O124" t="s">
        <v>324</v>
      </c>
      <c r="P124">
        <v>8113</v>
      </c>
      <c r="Q124" t="s">
        <v>324</v>
      </c>
      <c r="R124" t="s">
        <v>324</v>
      </c>
      <c r="S124" t="s">
        <v>324</v>
      </c>
      <c r="T124" t="s">
        <v>324</v>
      </c>
      <c r="U124">
        <v>0</v>
      </c>
      <c r="V124">
        <v>4.3869999999999996</v>
      </c>
      <c r="W124">
        <v>5.6130000000000004</v>
      </c>
      <c r="X124" t="s">
        <v>324</v>
      </c>
      <c r="Y124" t="s">
        <v>324</v>
      </c>
      <c r="Z124">
        <v>10</v>
      </c>
      <c r="AA124">
        <v>136</v>
      </c>
      <c r="AB124">
        <v>174</v>
      </c>
      <c r="AC124" t="s">
        <v>324</v>
      </c>
      <c r="AD124" t="s">
        <v>324</v>
      </c>
      <c r="AE124">
        <v>310</v>
      </c>
      <c r="AF124">
        <v>0.57399999999999995</v>
      </c>
      <c r="AG124">
        <v>0.54600000000000004</v>
      </c>
      <c r="AH124" t="s">
        <v>324</v>
      </c>
      <c r="AI124" t="s">
        <v>324</v>
      </c>
      <c r="AJ124">
        <v>1.1200000000000001</v>
      </c>
      <c r="AK124">
        <v>40</v>
      </c>
      <c r="AL124">
        <v>38</v>
      </c>
      <c r="AM124" t="s">
        <v>324</v>
      </c>
      <c r="AN124" t="s">
        <v>324</v>
      </c>
      <c r="AO124">
        <v>78</v>
      </c>
      <c r="AP124" t="s">
        <v>324</v>
      </c>
      <c r="AQ124" t="s">
        <v>324</v>
      </c>
      <c r="AR124" t="s">
        <v>324</v>
      </c>
      <c r="AS124" t="s">
        <v>324</v>
      </c>
      <c r="AT124">
        <v>0</v>
      </c>
      <c r="AU124" t="s">
        <v>324</v>
      </c>
      <c r="AV124" t="s">
        <v>324</v>
      </c>
      <c r="AW124" t="s">
        <v>324</v>
      </c>
      <c r="AX124" t="s">
        <v>324</v>
      </c>
      <c r="AY124">
        <v>0</v>
      </c>
      <c r="AZ124" t="s">
        <v>324</v>
      </c>
      <c r="BA124" t="s">
        <v>324</v>
      </c>
      <c r="BB124" t="s">
        <v>324</v>
      </c>
      <c r="BC124" t="s">
        <v>324</v>
      </c>
      <c r="BD124">
        <v>0</v>
      </c>
      <c r="BE124" t="s">
        <v>324</v>
      </c>
      <c r="BF124" t="s">
        <v>324</v>
      </c>
      <c r="BG124" t="s">
        <v>324</v>
      </c>
      <c r="BH124" t="s">
        <v>324</v>
      </c>
      <c r="BI124">
        <v>0</v>
      </c>
      <c r="BJ124" t="s">
        <v>324</v>
      </c>
      <c r="BK124" t="s">
        <v>324</v>
      </c>
      <c r="BL124" t="s">
        <v>324</v>
      </c>
      <c r="BM124" t="s">
        <v>324</v>
      </c>
      <c r="BN124">
        <v>0</v>
      </c>
      <c r="BO124" t="s">
        <v>324</v>
      </c>
      <c r="BP124" t="s">
        <v>324</v>
      </c>
      <c r="BQ124" t="s">
        <v>324</v>
      </c>
      <c r="BR124" t="s">
        <v>324</v>
      </c>
      <c r="BS124">
        <v>0</v>
      </c>
      <c r="BT124">
        <v>6.0000000000000001E-3</v>
      </c>
      <c r="BU124" t="s">
        <v>324</v>
      </c>
      <c r="BV124">
        <v>1.8</v>
      </c>
      <c r="BW124" t="s">
        <v>324</v>
      </c>
      <c r="BX124">
        <v>1.806</v>
      </c>
      <c r="BY124">
        <v>3</v>
      </c>
      <c r="BZ124" t="s">
        <v>324</v>
      </c>
      <c r="CA124">
        <v>1</v>
      </c>
      <c r="CB124" t="s">
        <v>324</v>
      </c>
      <c r="CC124">
        <v>4</v>
      </c>
      <c r="CD124" t="s">
        <v>324</v>
      </c>
      <c r="CE124" t="s">
        <v>324</v>
      </c>
      <c r="CF124" t="s">
        <v>324</v>
      </c>
      <c r="CG124" t="s">
        <v>324</v>
      </c>
      <c r="CH124">
        <v>0</v>
      </c>
      <c r="CI124" t="s">
        <v>324</v>
      </c>
      <c r="CJ124" t="s">
        <v>324</v>
      </c>
      <c r="CK124" t="s">
        <v>324</v>
      </c>
      <c r="CL124" t="s">
        <v>324</v>
      </c>
      <c r="CM124">
        <v>0</v>
      </c>
      <c r="CN124" t="s">
        <v>324</v>
      </c>
      <c r="CO124" t="s">
        <v>324</v>
      </c>
      <c r="CP124" t="s">
        <v>324</v>
      </c>
      <c r="CQ124" t="s">
        <v>324</v>
      </c>
      <c r="CR124">
        <v>0</v>
      </c>
      <c r="CS124" t="s">
        <v>324</v>
      </c>
      <c r="CT124" t="s">
        <v>324</v>
      </c>
      <c r="CU124" t="s">
        <v>324</v>
      </c>
      <c r="CV124" t="s">
        <v>324</v>
      </c>
      <c r="CW124">
        <v>0</v>
      </c>
      <c r="CX124">
        <v>59.156999999999996</v>
      </c>
      <c r="CY124">
        <v>19.48</v>
      </c>
      <c r="CZ124">
        <v>22.8</v>
      </c>
      <c r="DA124">
        <v>0</v>
      </c>
      <c r="DB124">
        <v>101.437</v>
      </c>
      <c r="DC124">
        <v>8047</v>
      </c>
      <c r="DD124">
        <v>454</v>
      </c>
      <c r="DE124">
        <v>4</v>
      </c>
      <c r="DF124">
        <v>0</v>
      </c>
      <c r="DG124">
        <v>8505</v>
      </c>
      <c r="DH124">
        <v>0</v>
      </c>
      <c r="DI124">
        <v>0</v>
      </c>
      <c r="DJ124">
        <v>0</v>
      </c>
      <c r="DK124">
        <v>0</v>
      </c>
      <c r="DL124">
        <v>0</v>
      </c>
    </row>
    <row r="125" spans="1:116" x14ac:dyDescent="0.45">
      <c r="A125">
        <v>2023</v>
      </c>
      <c r="B125" t="s">
        <v>102</v>
      </c>
      <c r="C125">
        <v>99999</v>
      </c>
      <c r="D125" t="s">
        <v>599</v>
      </c>
      <c r="E125" t="s">
        <v>664</v>
      </c>
      <c r="G125">
        <v>-121.883</v>
      </c>
      <c r="H125">
        <v>-39.801000000000002</v>
      </c>
      <c r="I125">
        <v>-6.2389999999999999</v>
      </c>
      <c r="J125" t="s">
        <v>324</v>
      </c>
      <c r="K125">
        <v>-167.92400000000001</v>
      </c>
      <c r="L125" t="s">
        <v>324</v>
      </c>
      <c r="M125" t="s">
        <v>324</v>
      </c>
      <c r="N125" t="s">
        <v>324</v>
      </c>
      <c r="O125" t="s">
        <v>324</v>
      </c>
      <c r="P125" t="s">
        <v>324</v>
      </c>
      <c r="Q125" t="s">
        <v>324</v>
      </c>
      <c r="R125" t="s">
        <v>324</v>
      </c>
      <c r="S125" t="s">
        <v>324</v>
      </c>
      <c r="T125" t="s">
        <v>324</v>
      </c>
      <c r="U125" t="s">
        <v>324</v>
      </c>
      <c r="V125" t="s">
        <v>324</v>
      </c>
      <c r="W125" t="s">
        <v>324</v>
      </c>
      <c r="X125" t="s">
        <v>324</v>
      </c>
      <c r="Y125" t="s">
        <v>324</v>
      </c>
      <c r="Z125" t="s">
        <v>324</v>
      </c>
      <c r="AA125" t="s">
        <v>324</v>
      </c>
      <c r="AB125" t="s">
        <v>324</v>
      </c>
      <c r="AC125" t="s">
        <v>324</v>
      </c>
      <c r="AD125" t="s">
        <v>324</v>
      </c>
      <c r="AE125" t="s">
        <v>324</v>
      </c>
      <c r="AF125" t="s">
        <v>324</v>
      </c>
      <c r="AG125" t="s">
        <v>324</v>
      </c>
      <c r="AH125" t="s">
        <v>324</v>
      </c>
      <c r="AI125" t="s">
        <v>324</v>
      </c>
      <c r="AJ125" t="s">
        <v>324</v>
      </c>
      <c r="AK125" t="s">
        <v>324</v>
      </c>
      <c r="AL125" t="s">
        <v>324</v>
      </c>
      <c r="AM125" t="s">
        <v>324</v>
      </c>
      <c r="AN125" t="s">
        <v>324</v>
      </c>
      <c r="AO125" t="s">
        <v>324</v>
      </c>
      <c r="AP125" t="s">
        <v>324</v>
      </c>
      <c r="AQ125" t="s">
        <v>324</v>
      </c>
      <c r="AR125" t="s">
        <v>324</v>
      </c>
      <c r="AS125" t="s">
        <v>324</v>
      </c>
      <c r="AT125" t="s">
        <v>324</v>
      </c>
      <c r="AU125" t="s">
        <v>324</v>
      </c>
      <c r="AV125" t="s">
        <v>324</v>
      </c>
      <c r="AW125" t="s">
        <v>324</v>
      </c>
      <c r="AX125" t="s">
        <v>324</v>
      </c>
      <c r="AY125" t="s">
        <v>324</v>
      </c>
      <c r="AZ125" t="s">
        <v>324</v>
      </c>
      <c r="BA125" t="s">
        <v>324</v>
      </c>
      <c r="BB125" t="s">
        <v>324</v>
      </c>
      <c r="BC125" t="s">
        <v>324</v>
      </c>
      <c r="BD125" t="s">
        <v>324</v>
      </c>
      <c r="BE125" t="s">
        <v>324</v>
      </c>
      <c r="BF125" t="s">
        <v>324</v>
      </c>
      <c r="BG125" t="s">
        <v>324</v>
      </c>
      <c r="BH125" t="s">
        <v>324</v>
      </c>
      <c r="BI125" t="s">
        <v>324</v>
      </c>
      <c r="BJ125" t="s">
        <v>324</v>
      </c>
      <c r="BK125" t="s">
        <v>324</v>
      </c>
      <c r="BL125" t="s">
        <v>324</v>
      </c>
      <c r="BM125" t="s">
        <v>324</v>
      </c>
      <c r="BN125" t="s">
        <v>324</v>
      </c>
      <c r="BO125" t="s">
        <v>324</v>
      </c>
      <c r="BP125" t="s">
        <v>324</v>
      </c>
      <c r="BQ125" t="s">
        <v>324</v>
      </c>
      <c r="BR125" t="s">
        <v>324</v>
      </c>
      <c r="BS125" t="s">
        <v>324</v>
      </c>
      <c r="BT125" t="s">
        <v>324</v>
      </c>
      <c r="BU125" t="s">
        <v>324</v>
      </c>
      <c r="BV125" t="s">
        <v>324</v>
      </c>
      <c r="BW125" t="s">
        <v>324</v>
      </c>
      <c r="BX125" t="s">
        <v>324</v>
      </c>
      <c r="BY125" t="s">
        <v>324</v>
      </c>
      <c r="BZ125" t="s">
        <v>324</v>
      </c>
      <c r="CA125" t="s">
        <v>324</v>
      </c>
      <c r="CB125" t="s">
        <v>324</v>
      </c>
      <c r="CC125" t="s">
        <v>324</v>
      </c>
      <c r="CD125" t="s">
        <v>324</v>
      </c>
      <c r="CE125" t="s">
        <v>324</v>
      </c>
      <c r="CF125" t="s">
        <v>324</v>
      </c>
      <c r="CG125" t="s">
        <v>324</v>
      </c>
      <c r="CH125" t="s">
        <v>324</v>
      </c>
      <c r="CI125" t="s">
        <v>324</v>
      </c>
      <c r="CJ125" t="s">
        <v>324</v>
      </c>
      <c r="CK125" t="s">
        <v>324</v>
      </c>
      <c r="CL125" t="s">
        <v>324</v>
      </c>
      <c r="CM125" t="s">
        <v>324</v>
      </c>
      <c r="CN125" t="s">
        <v>324</v>
      </c>
      <c r="CO125" t="s">
        <v>324</v>
      </c>
      <c r="CP125" t="s">
        <v>324</v>
      </c>
      <c r="CQ125" t="s">
        <v>324</v>
      </c>
      <c r="CR125" t="s">
        <v>324</v>
      </c>
      <c r="CS125" t="s">
        <v>324</v>
      </c>
      <c r="CT125" t="s">
        <v>324</v>
      </c>
      <c r="CU125" t="s">
        <v>324</v>
      </c>
      <c r="CV125" t="s">
        <v>324</v>
      </c>
      <c r="CW125" t="s">
        <v>324</v>
      </c>
      <c r="CX125">
        <v>-121.883</v>
      </c>
      <c r="CY125">
        <v>-39.801000000000002</v>
      </c>
      <c r="CZ125">
        <v>-6.2389999999999999</v>
      </c>
      <c r="DA125" t="s">
        <v>324</v>
      </c>
      <c r="DB125">
        <v>-167.92400000000001</v>
      </c>
      <c r="DC125" t="s">
        <v>324</v>
      </c>
      <c r="DD125" t="s">
        <v>324</v>
      </c>
      <c r="DE125" t="s">
        <v>324</v>
      </c>
      <c r="DF125" t="s">
        <v>324</v>
      </c>
      <c r="DG125" t="s">
        <v>324</v>
      </c>
      <c r="DH125" t="s">
        <v>324</v>
      </c>
      <c r="DI125" t="s">
        <v>324</v>
      </c>
      <c r="DJ125" t="s">
        <v>324</v>
      </c>
      <c r="DK125" t="s">
        <v>324</v>
      </c>
      <c r="DL125" t="s">
        <v>324</v>
      </c>
    </row>
    <row r="126" spans="1:116" x14ac:dyDescent="0.45">
      <c r="A126">
        <v>2023</v>
      </c>
      <c r="B126" t="s">
        <v>102</v>
      </c>
      <c r="C126">
        <v>99999</v>
      </c>
      <c r="D126" t="s">
        <v>599</v>
      </c>
      <c r="E126" t="s">
        <v>661</v>
      </c>
      <c r="G126">
        <v>-5.234</v>
      </c>
      <c r="H126">
        <v>-0.92800000000000005</v>
      </c>
      <c r="I126">
        <v>0.754</v>
      </c>
      <c r="J126" t="s">
        <v>324</v>
      </c>
      <c r="K126">
        <v>-5.4080000000000004</v>
      </c>
      <c r="L126" t="s">
        <v>324</v>
      </c>
      <c r="M126" t="s">
        <v>324</v>
      </c>
      <c r="N126" t="s">
        <v>324</v>
      </c>
      <c r="O126" t="s">
        <v>324</v>
      </c>
      <c r="P126" t="s">
        <v>324</v>
      </c>
      <c r="Q126" t="s">
        <v>324</v>
      </c>
      <c r="R126" t="s">
        <v>324</v>
      </c>
      <c r="S126" t="s">
        <v>324</v>
      </c>
      <c r="T126" t="s">
        <v>324</v>
      </c>
      <c r="U126" t="s">
        <v>324</v>
      </c>
      <c r="V126" t="s">
        <v>324</v>
      </c>
      <c r="W126" t="s">
        <v>324</v>
      </c>
      <c r="X126" t="s">
        <v>324</v>
      </c>
      <c r="Y126" t="s">
        <v>324</v>
      </c>
      <c r="Z126" t="s">
        <v>324</v>
      </c>
      <c r="AA126" t="s">
        <v>324</v>
      </c>
      <c r="AB126" t="s">
        <v>324</v>
      </c>
      <c r="AC126" t="s">
        <v>324</v>
      </c>
      <c r="AD126" t="s">
        <v>324</v>
      </c>
      <c r="AE126" t="s">
        <v>324</v>
      </c>
      <c r="AF126" t="s">
        <v>324</v>
      </c>
      <c r="AG126" t="s">
        <v>324</v>
      </c>
      <c r="AH126" t="s">
        <v>324</v>
      </c>
      <c r="AI126" t="s">
        <v>324</v>
      </c>
      <c r="AJ126" t="s">
        <v>324</v>
      </c>
      <c r="AK126" t="s">
        <v>324</v>
      </c>
      <c r="AL126" t="s">
        <v>324</v>
      </c>
      <c r="AM126" t="s">
        <v>324</v>
      </c>
      <c r="AN126" t="s">
        <v>324</v>
      </c>
      <c r="AO126" t="s">
        <v>324</v>
      </c>
      <c r="AP126" t="s">
        <v>324</v>
      </c>
      <c r="AQ126" t="s">
        <v>324</v>
      </c>
      <c r="AR126" t="s">
        <v>324</v>
      </c>
      <c r="AS126" t="s">
        <v>324</v>
      </c>
      <c r="AT126" t="s">
        <v>324</v>
      </c>
      <c r="AU126" t="s">
        <v>324</v>
      </c>
      <c r="AV126" t="s">
        <v>324</v>
      </c>
      <c r="AW126" t="s">
        <v>324</v>
      </c>
      <c r="AX126" t="s">
        <v>324</v>
      </c>
      <c r="AY126" t="s">
        <v>324</v>
      </c>
      <c r="AZ126" t="s">
        <v>324</v>
      </c>
      <c r="BA126" t="s">
        <v>324</v>
      </c>
      <c r="BB126" t="s">
        <v>324</v>
      </c>
      <c r="BC126" t="s">
        <v>324</v>
      </c>
      <c r="BD126" t="s">
        <v>324</v>
      </c>
      <c r="BE126" t="s">
        <v>324</v>
      </c>
      <c r="BF126" t="s">
        <v>324</v>
      </c>
      <c r="BG126" t="s">
        <v>324</v>
      </c>
      <c r="BH126" t="s">
        <v>324</v>
      </c>
      <c r="BI126" t="s">
        <v>324</v>
      </c>
      <c r="BJ126" t="s">
        <v>324</v>
      </c>
      <c r="BK126" t="s">
        <v>324</v>
      </c>
      <c r="BL126" t="s">
        <v>324</v>
      </c>
      <c r="BM126" t="s">
        <v>324</v>
      </c>
      <c r="BN126" t="s">
        <v>324</v>
      </c>
      <c r="BO126" t="s">
        <v>324</v>
      </c>
      <c r="BP126" t="s">
        <v>324</v>
      </c>
      <c r="BQ126" t="s">
        <v>324</v>
      </c>
      <c r="BR126" t="s">
        <v>324</v>
      </c>
      <c r="BS126" t="s">
        <v>324</v>
      </c>
      <c r="BT126" t="s">
        <v>324</v>
      </c>
      <c r="BU126" t="s">
        <v>324</v>
      </c>
      <c r="BV126" t="s">
        <v>324</v>
      </c>
      <c r="BW126" t="s">
        <v>324</v>
      </c>
      <c r="BX126" t="s">
        <v>324</v>
      </c>
      <c r="BY126" t="s">
        <v>324</v>
      </c>
      <c r="BZ126" t="s">
        <v>324</v>
      </c>
      <c r="CA126" t="s">
        <v>324</v>
      </c>
      <c r="CB126" t="s">
        <v>324</v>
      </c>
      <c r="CC126" t="s">
        <v>324</v>
      </c>
      <c r="CD126" t="s">
        <v>324</v>
      </c>
      <c r="CE126" t="s">
        <v>324</v>
      </c>
      <c r="CF126" t="s">
        <v>324</v>
      </c>
      <c r="CG126" t="s">
        <v>324</v>
      </c>
      <c r="CH126" t="s">
        <v>324</v>
      </c>
      <c r="CI126" t="s">
        <v>324</v>
      </c>
      <c r="CJ126" t="s">
        <v>324</v>
      </c>
      <c r="CK126" t="s">
        <v>324</v>
      </c>
      <c r="CL126" t="s">
        <v>324</v>
      </c>
      <c r="CM126" t="s">
        <v>324</v>
      </c>
      <c r="CN126" t="s">
        <v>324</v>
      </c>
      <c r="CO126" t="s">
        <v>324</v>
      </c>
      <c r="CP126" t="s">
        <v>324</v>
      </c>
      <c r="CQ126" t="s">
        <v>324</v>
      </c>
      <c r="CR126" t="s">
        <v>324</v>
      </c>
      <c r="CS126" t="s">
        <v>324</v>
      </c>
      <c r="CT126" t="s">
        <v>324</v>
      </c>
      <c r="CU126" t="s">
        <v>324</v>
      </c>
      <c r="CV126" t="s">
        <v>324</v>
      </c>
      <c r="CW126" t="s">
        <v>324</v>
      </c>
      <c r="CX126">
        <v>-5.234</v>
      </c>
      <c r="CY126">
        <v>-0.92800000000000005</v>
      </c>
      <c r="CZ126">
        <v>0.754</v>
      </c>
      <c r="DA126" t="s">
        <v>324</v>
      </c>
      <c r="DB126">
        <v>-5.4080000000000004</v>
      </c>
      <c r="DC126" t="s">
        <v>324</v>
      </c>
      <c r="DD126" t="s">
        <v>324</v>
      </c>
      <c r="DE126" t="s">
        <v>324</v>
      </c>
      <c r="DF126" t="s">
        <v>324</v>
      </c>
      <c r="DG126" t="s">
        <v>324</v>
      </c>
      <c r="DH126" t="s">
        <v>324</v>
      </c>
      <c r="DI126" t="s">
        <v>324</v>
      </c>
      <c r="DJ126" t="s">
        <v>324</v>
      </c>
      <c r="DK126" t="s">
        <v>324</v>
      </c>
      <c r="DL126" t="s">
        <v>324</v>
      </c>
    </row>
    <row r="127" spans="1:116" x14ac:dyDescent="0.45">
      <c r="A127">
        <v>2023</v>
      </c>
      <c r="B127" t="s">
        <v>106</v>
      </c>
      <c r="C127">
        <v>4176</v>
      </c>
      <c r="D127" t="s">
        <v>371</v>
      </c>
      <c r="E127" t="s">
        <v>681</v>
      </c>
      <c r="F127" t="s">
        <v>244</v>
      </c>
      <c r="G127">
        <v>524.57500000000005</v>
      </c>
      <c r="H127">
        <v>202.05799999999999</v>
      </c>
      <c r="I127">
        <v>28.934000000000001</v>
      </c>
      <c r="J127" t="s">
        <v>324</v>
      </c>
      <c r="K127">
        <v>755.56700000000001</v>
      </c>
      <c r="L127">
        <v>68592</v>
      </c>
      <c r="M127">
        <v>1864</v>
      </c>
      <c r="N127">
        <v>89</v>
      </c>
      <c r="O127" t="s">
        <v>324</v>
      </c>
      <c r="P127">
        <v>70545</v>
      </c>
      <c r="Q127" t="s">
        <v>324</v>
      </c>
      <c r="R127" t="s">
        <v>324</v>
      </c>
      <c r="S127" t="s">
        <v>324</v>
      </c>
      <c r="T127" t="s">
        <v>324</v>
      </c>
      <c r="U127">
        <v>0</v>
      </c>
      <c r="V127" t="s">
        <v>324</v>
      </c>
      <c r="W127">
        <v>46.820999999999998</v>
      </c>
      <c r="X127" t="s">
        <v>324</v>
      </c>
      <c r="Y127" t="s">
        <v>324</v>
      </c>
      <c r="Z127">
        <v>46.820999999999998</v>
      </c>
      <c r="AA127" t="s">
        <v>324</v>
      </c>
      <c r="AB127">
        <v>171</v>
      </c>
      <c r="AC127" t="s">
        <v>324</v>
      </c>
      <c r="AD127" t="s">
        <v>324</v>
      </c>
      <c r="AE127">
        <v>171</v>
      </c>
      <c r="AF127" t="s">
        <v>324</v>
      </c>
      <c r="AG127">
        <v>22.265999999999998</v>
      </c>
      <c r="AH127" t="s">
        <v>324</v>
      </c>
      <c r="AI127" t="s">
        <v>324</v>
      </c>
      <c r="AJ127">
        <v>22.265999999999998</v>
      </c>
      <c r="AK127" t="s">
        <v>324</v>
      </c>
      <c r="AL127">
        <v>162</v>
      </c>
      <c r="AM127" t="s">
        <v>324</v>
      </c>
      <c r="AN127" t="s">
        <v>324</v>
      </c>
      <c r="AO127">
        <v>162</v>
      </c>
      <c r="AP127" t="s">
        <v>324</v>
      </c>
      <c r="AQ127" t="s">
        <v>324</v>
      </c>
      <c r="AR127" t="s">
        <v>324</v>
      </c>
      <c r="AS127" t="s">
        <v>324</v>
      </c>
      <c r="AT127">
        <v>0</v>
      </c>
      <c r="AU127" t="s">
        <v>324</v>
      </c>
      <c r="AV127" t="s">
        <v>324</v>
      </c>
      <c r="AW127" t="s">
        <v>324</v>
      </c>
      <c r="AX127" t="s">
        <v>324</v>
      </c>
      <c r="AY127">
        <v>0</v>
      </c>
      <c r="AZ127" t="s">
        <v>324</v>
      </c>
      <c r="BA127" t="s">
        <v>324</v>
      </c>
      <c r="BB127" t="s">
        <v>324</v>
      </c>
      <c r="BC127" t="s">
        <v>324</v>
      </c>
      <c r="BD127">
        <v>0</v>
      </c>
      <c r="BE127" t="s">
        <v>324</v>
      </c>
      <c r="BF127" t="s">
        <v>324</v>
      </c>
      <c r="BG127" t="s">
        <v>324</v>
      </c>
      <c r="BH127" t="s">
        <v>324</v>
      </c>
      <c r="BI127">
        <v>0</v>
      </c>
      <c r="BJ127" t="s">
        <v>324</v>
      </c>
      <c r="BK127" t="s">
        <v>324</v>
      </c>
      <c r="BL127" t="s">
        <v>324</v>
      </c>
      <c r="BM127" t="s">
        <v>324</v>
      </c>
      <c r="BN127">
        <v>0</v>
      </c>
      <c r="BO127" t="s">
        <v>324</v>
      </c>
      <c r="BP127" t="s">
        <v>324</v>
      </c>
      <c r="BQ127" t="s">
        <v>324</v>
      </c>
      <c r="BR127" t="s">
        <v>324</v>
      </c>
      <c r="BS127">
        <v>0</v>
      </c>
      <c r="BT127">
        <v>8.5999999999999993E-2</v>
      </c>
      <c r="BU127">
        <v>1.2999999999999999E-2</v>
      </c>
      <c r="BV127" t="s">
        <v>324</v>
      </c>
      <c r="BW127" t="s">
        <v>324</v>
      </c>
      <c r="BX127">
        <v>9.9000000000000005E-2</v>
      </c>
      <c r="BY127">
        <v>17</v>
      </c>
      <c r="BZ127">
        <v>4</v>
      </c>
      <c r="CA127" t="s">
        <v>324</v>
      </c>
      <c r="CB127" t="s">
        <v>324</v>
      </c>
      <c r="CC127">
        <v>21</v>
      </c>
      <c r="CD127" t="s">
        <v>324</v>
      </c>
      <c r="CE127" t="s">
        <v>324</v>
      </c>
      <c r="CF127" t="s">
        <v>324</v>
      </c>
      <c r="CG127" t="s">
        <v>324</v>
      </c>
      <c r="CH127">
        <v>0</v>
      </c>
      <c r="CI127">
        <v>0.36699999999999999</v>
      </c>
      <c r="CJ127">
        <v>44.631</v>
      </c>
      <c r="CK127">
        <v>10.695</v>
      </c>
      <c r="CL127" t="s">
        <v>324</v>
      </c>
      <c r="CM127">
        <v>55.692999999999998</v>
      </c>
      <c r="CN127">
        <v>22</v>
      </c>
      <c r="CO127">
        <v>89</v>
      </c>
      <c r="CP127">
        <v>17</v>
      </c>
      <c r="CQ127" t="s">
        <v>324</v>
      </c>
      <c r="CR127">
        <v>128</v>
      </c>
      <c r="CS127" t="s">
        <v>324</v>
      </c>
      <c r="CT127" t="s">
        <v>324</v>
      </c>
      <c r="CU127" t="s">
        <v>324</v>
      </c>
      <c r="CV127" t="s">
        <v>324</v>
      </c>
      <c r="CW127">
        <v>0</v>
      </c>
      <c r="CX127">
        <v>525.02800000000002</v>
      </c>
      <c r="CY127">
        <v>315.78899999999999</v>
      </c>
      <c r="CZ127">
        <v>39.628999999999998</v>
      </c>
      <c r="DA127">
        <v>0</v>
      </c>
      <c r="DB127">
        <v>880.44600000000003</v>
      </c>
      <c r="DC127">
        <v>68631</v>
      </c>
      <c r="DD127">
        <v>2290</v>
      </c>
      <c r="DE127">
        <v>106</v>
      </c>
      <c r="DF127">
        <v>0</v>
      </c>
      <c r="DG127">
        <v>71027</v>
      </c>
      <c r="DH127">
        <v>0</v>
      </c>
      <c r="DI127">
        <v>0</v>
      </c>
      <c r="DJ127">
        <v>0</v>
      </c>
      <c r="DK127">
        <v>0</v>
      </c>
      <c r="DL127">
        <v>0</v>
      </c>
    </row>
    <row r="128" spans="1:116" x14ac:dyDescent="0.45">
      <c r="A128">
        <v>2023</v>
      </c>
      <c r="B128" t="s">
        <v>106</v>
      </c>
      <c r="C128">
        <v>7716</v>
      </c>
      <c r="D128" t="s">
        <v>372</v>
      </c>
      <c r="E128" t="s">
        <v>681</v>
      </c>
      <c r="F128" t="s">
        <v>244</v>
      </c>
      <c r="G128">
        <v>4.16</v>
      </c>
      <c r="H128">
        <v>0.29099999999999998</v>
      </c>
      <c r="I128">
        <v>0</v>
      </c>
      <c r="J128">
        <v>0</v>
      </c>
      <c r="K128">
        <v>4.4509999999999996</v>
      </c>
      <c r="L128">
        <v>809</v>
      </c>
      <c r="M128">
        <v>6</v>
      </c>
      <c r="N128">
        <v>0</v>
      </c>
      <c r="O128">
        <v>0</v>
      </c>
      <c r="P128">
        <v>815</v>
      </c>
      <c r="Q128">
        <v>2493.9490000000001</v>
      </c>
      <c r="R128">
        <v>146.33500000000001</v>
      </c>
      <c r="S128">
        <v>0</v>
      </c>
      <c r="T128">
        <v>0</v>
      </c>
      <c r="U128">
        <v>2640.2840000000001</v>
      </c>
      <c r="V128">
        <v>0</v>
      </c>
      <c r="W128">
        <v>0</v>
      </c>
      <c r="X128">
        <v>0</v>
      </c>
      <c r="Y128">
        <v>0</v>
      </c>
      <c r="Z128">
        <v>0</v>
      </c>
      <c r="AA128">
        <v>0</v>
      </c>
      <c r="AB128">
        <v>0</v>
      </c>
      <c r="AC128">
        <v>0</v>
      </c>
      <c r="AD128">
        <v>0</v>
      </c>
      <c r="AE128">
        <v>0</v>
      </c>
      <c r="AF128">
        <v>0</v>
      </c>
      <c r="AG128">
        <v>0</v>
      </c>
      <c r="AH128">
        <v>0</v>
      </c>
      <c r="AI128">
        <v>0</v>
      </c>
      <c r="AJ128">
        <v>0</v>
      </c>
      <c r="AK128">
        <v>0</v>
      </c>
      <c r="AL128">
        <v>0</v>
      </c>
      <c r="AM128">
        <v>0</v>
      </c>
      <c r="AN128">
        <v>0</v>
      </c>
      <c r="AO128">
        <v>0</v>
      </c>
      <c r="AP128">
        <v>0</v>
      </c>
      <c r="AQ128">
        <v>0</v>
      </c>
      <c r="AR128">
        <v>0</v>
      </c>
      <c r="AS128">
        <v>0</v>
      </c>
      <c r="AT128">
        <v>0</v>
      </c>
      <c r="AU128">
        <v>0</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0</v>
      </c>
      <c r="CP128">
        <v>0</v>
      </c>
      <c r="CQ128">
        <v>0</v>
      </c>
      <c r="CR128">
        <v>0</v>
      </c>
      <c r="CS128">
        <v>0</v>
      </c>
      <c r="CT128">
        <v>0</v>
      </c>
      <c r="CU128">
        <v>0</v>
      </c>
      <c r="CV128">
        <v>0</v>
      </c>
      <c r="CW128">
        <v>0</v>
      </c>
      <c r="CX128">
        <v>4.16</v>
      </c>
      <c r="CY128">
        <v>0.29099999999999998</v>
      </c>
      <c r="CZ128">
        <v>0</v>
      </c>
      <c r="DA128">
        <v>0</v>
      </c>
      <c r="DB128">
        <v>4.4509999999999996</v>
      </c>
      <c r="DC128">
        <v>809</v>
      </c>
      <c r="DD128">
        <v>6</v>
      </c>
      <c r="DE128">
        <v>0</v>
      </c>
      <c r="DF128">
        <v>0</v>
      </c>
      <c r="DG128">
        <v>815</v>
      </c>
      <c r="DH128">
        <v>2493.9490000000001</v>
      </c>
      <c r="DI128">
        <v>146.33500000000001</v>
      </c>
      <c r="DJ128">
        <v>0</v>
      </c>
      <c r="DK128">
        <v>0</v>
      </c>
      <c r="DL128">
        <v>2640.2840000000001</v>
      </c>
    </row>
    <row r="129" spans="1:116" x14ac:dyDescent="0.45">
      <c r="A129">
        <v>2023</v>
      </c>
      <c r="B129" t="s">
        <v>106</v>
      </c>
      <c r="C129">
        <v>13831</v>
      </c>
      <c r="D129" t="s">
        <v>682</v>
      </c>
      <c r="E129" t="s">
        <v>681</v>
      </c>
      <c r="F129" t="s">
        <v>244</v>
      </c>
      <c r="G129">
        <v>0.66500000000000004</v>
      </c>
      <c r="H129">
        <v>0.55700000000000005</v>
      </c>
      <c r="I129" t="s">
        <v>324</v>
      </c>
      <c r="J129" t="s">
        <v>324</v>
      </c>
      <c r="K129">
        <v>1.222</v>
      </c>
      <c r="L129">
        <v>59</v>
      </c>
      <c r="M129">
        <v>5</v>
      </c>
      <c r="N129" t="s">
        <v>324</v>
      </c>
      <c r="O129" t="s">
        <v>324</v>
      </c>
      <c r="P129">
        <v>64</v>
      </c>
      <c r="Q129">
        <v>177.815</v>
      </c>
      <c r="R129">
        <v>147.28399999999999</v>
      </c>
      <c r="S129" t="s">
        <v>324</v>
      </c>
      <c r="T129" t="s">
        <v>324</v>
      </c>
      <c r="U129">
        <v>325.09899999999999</v>
      </c>
      <c r="V129" t="s">
        <v>324</v>
      </c>
      <c r="W129" t="s">
        <v>324</v>
      </c>
      <c r="X129" t="s">
        <v>324</v>
      </c>
      <c r="Y129" t="s">
        <v>324</v>
      </c>
      <c r="Z129">
        <v>0</v>
      </c>
      <c r="AA129" t="s">
        <v>324</v>
      </c>
      <c r="AB129" t="s">
        <v>324</v>
      </c>
      <c r="AC129" t="s">
        <v>324</v>
      </c>
      <c r="AD129" t="s">
        <v>324</v>
      </c>
      <c r="AE129">
        <v>0</v>
      </c>
      <c r="AF129" t="s">
        <v>324</v>
      </c>
      <c r="AG129" t="s">
        <v>324</v>
      </c>
      <c r="AH129" t="s">
        <v>324</v>
      </c>
      <c r="AI129" t="s">
        <v>324</v>
      </c>
      <c r="AJ129">
        <v>0</v>
      </c>
      <c r="AK129" t="s">
        <v>324</v>
      </c>
      <c r="AL129" t="s">
        <v>324</v>
      </c>
      <c r="AM129" t="s">
        <v>324</v>
      </c>
      <c r="AN129" t="s">
        <v>324</v>
      </c>
      <c r="AO129">
        <v>0</v>
      </c>
      <c r="AP129" t="s">
        <v>324</v>
      </c>
      <c r="AQ129" t="s">
        <v>324</v>
      </c>
      <c r="AR129" t="s">
        <v>324</v>
      </c>
      <c r="AS129" t="s">
        <v>324</v>
      </c>
      <c r="AT129">
        <v>0</v>
      </c>
      <c r="AU129" t="s">
        <v>324</v>
      </c>
      <c r="AV129" t="s">
        <v>324</v>
      </c>
      <c r="AW129" t="s">
        <v>324</v>
      </c>
      <c r="AX129" t="s">
        <v>324</v>
      </c>
      <c r="AY129">
        <v>0</v>
      </c>
      <c r="AZ129" t="s">
        <v>324</v>
      </c>
      <c r="BA129" t="s">
        <v>324</v>
      </c>
      <c r="BB129" t="s">
        <v>324</v>
      </c>
      <c r="BC129" t="s">
        <v>324</v>
      </c>
      <c r="BD129">
        <v>0</v>
      </c>
      <c r="BE129" t="s">
        <v>324</v>
      </c>
      <c r="BF129" t="s">
        <v>324</v>
      </c>
      <c r="BG129" t="s">
        <v>324</v>
      </c>
      <c r="BH129" t="s">
        <v>324</v>
      </c>
      <c r="BI129">
        <v>0</v>
      </c>
      <c r="BJ129" t="s">
        <v>324</v>
      </c>
      <c r="BK129" t="s">
        <v>324</v>
      </c>
      <c r="BL129" t="s">
        <v>324</v>
      </c>
      <c r="BM129" t="s">
        <v>324</v>
      </c>
      <c r="BN129">
        <v>0</v>
      </c>
      <c r="BO129" t="s">
        <v>324</v>
      </c>
      <c r="BP129" t="s">
        <v>324</v>
      </c>
      <c r="BQ129" t="s">
        <v>324</v>
      </c>
      <c r="BR129" t="s">
        <v>324</v>
      </c>
      <c r="BS129">
        <v>0</v>
      </c>
      <c r="BT129" t="s">
        <v>324</v>
      </c>
      <c r="BU129" t="s">
        <v>324</v>
      </c>
      <c r="BV129" t="s">
        <v>324</v>
      </c>
      <c r="BW129" t="s">
        <v>324</v>
      </c>
      <c r="BX129">
        <v>0</v>
      </c>
      <c r="BY129" t="s">
        <v>324</v>
      </c>
      <c r="BZ129" t="s">
        <v>324</v>
      </c>
      <c r="CA129" t="s">
        <v>324</v>
      </c>
      <c r="CB129" t="s">
        <v>324</v>
      </c>
      <c r="CC129">
        <v>0</v>
      </c>
      <c r="CD129" t="s">
        <v>324</v>
      </c>
      <c r="CE129" t="s">
        <v>324</v>
      </c>
      <c r="CF129" t="s">
        <v>324</v>
      </c>
      <c r="CG129" t="s">
        <v>324</v>
      </c>
      <c r="CH129">
        <v>0</v>
      </c>
      <c r="CI129" t="s">
        <v>324</v>
      </c>
      <c r="CJ129">
        <v>0.45</v>
      </c>
      <c r="CK129" t="s">
        <v>324</v>
      </c>
      <c r="CL129" t="s">
        <v>324</v>
      </c>
      <c r="CM129">
        <v>0.45</v>
      </c>
      <c r="CN129" t="s">
        <v>324</v>
      </c>
      <c r="CO129">
        <v>1</v>
      </c>
      <c r="CP129" t="s">
        <v>324</v>
      </c>
      <c r="CQ129" t="s">
        <v>324</v>
      </c>
      <c r="CR129">
        <v>1</v>
      </c>
      <c r="CS129" t="s">
        <v>324</v>
      </c>
      <c r="CT129">
        <v>55.3</v>
      </c>
      <c r="CU129" t="s">
        <v>324</v>
      </c>
      <c r="CV129" t="s">
        <v>324</v>
      </c>
      <c r="CW129">
        <v>55.3</v>
      </c>
      <c r="CX129">
        <v>0.66500000000000004</v>
      </c>
      <c r="CY129">
        <v>1.0069999999999999</v>
      </c>
      <c r="CZ129">
        <v>0</v>
      </c>
      <c r="DA129">
        <v>0</v>
      </c>
      <c r="DB129">
        <v>1.6719999999999999</v>
      </c>
      <c r="DC129">
        <v>59</v>
      </c>
      <c r="DD129">
        <v>6</v>
      </c>
      <c r="DE129">
        <v>0</v>
      </c>
      <c r="DF129">
        <v>0</v>
      </c>
      <c r="DG129">
        <v>65</v>
      </c>
      <c r="DH129">
        <v>177.815</v>
      </c>
      <c r="DI129">
        <v>202.584</v>
      </c>
      <c r="DJ129">
        <v>0</v>
      </c>
      <c r="DK129">
        <v>0</v>
      </c>
      <c r="DL129">
        <v>380.399</v>
      </c>
    </row>
    <row r="130" spans="1:116" x14ac:dyDescent="0.45">
      <c r="A130">
        <v>2023</v>
      </c>
      <c r="B130" t="s">
        <v>106</v>
      </c>
      <c r="C130">
        <v>19497</v>
      </c>
      <c r="D130" t="s">
        <v>373</v>
      </c>
      <c r="E130" t="s">
        <v>681</v>
      </c>
      <c r="F130" t="s">
        <v>244</v>
      </c>
      <c r="G130">
        <v>138.98699999999999</v>
      </c>
      <c r="H130">
        <v>55.308999999999997</v>
      </c>
      <c r="I130">
        <v>7.6740000000000004</v>
      </c>
      <c r="J130" t="s">
        <v>324</v>
      </c>
      <c r="K130">
        <v>201.97</v>
      </c>
      <c r="L130">
        <v>21175</v>
      </c>
      <c r="M130">
        <v>399</v>
      </c>
      <c r="N130">
        <v>47</v>
      </c>
      <c r="O130" t="s">
        <v>324</v>
      </c>
      <c r="P130">
        <v>21621</v>
      </c>
      <c r="Q130" t="s">
        <v>324</v>
      </c>
      <c r="R130" t="s">
        <v>324</v>
      </c>
      <c r="S130" t="s">
        <v>324</v>
      </c>
      <c r="T130" t="s">
        <v>324</v>
      </c>
      <c r="U130">
        <v>0</v>
      </c>
      <c r="V130" t="s">
        <v>324</v>
      </c>
      <c r="W130">
        <v>2</v>
      </c>
      <c r="X130" t="s">
        <v>324</v>
      </c>
      <c r="Y130" t="s">
        <v>324</v>
      </c>
      <c r="Z130">
        <v>2</v>
      </c>
      <c r="AA130" t="s">
        <v>324</v>
      </c>
      <c r="AB130">
        <v>2</v>
      </c>
      <c r="AC130" t="s">
        <v>324</v>
      </c>
      <c r="AD130" t="s">
        <v>324</v>
      </c>
      <c r="AE130">
        <v>2</v>
      </c>
      <c r="AF130" t="s">
        <v>324</v>
      </c>
      <c r="AG130">
        <v>3.52</v>
      </c>
      <c r="AH130" t="s">
        <v>324</v>
      </c>
      <c r="AI130" t="s">
        <v>324</v>
      </c>
      <c r="AJ130">
        <v>3.52</v>
      </c>
      <c r="AK130" t="s">
        <v>324</v>
      </c>
      <c r="AL130">
        <v>4</v>
      </c>
      <c r="AM130" t="s">
        <v>324</v>
      </c>
      <c r="AN130" t="s">
        <v>324</v>
      </c>
      <c r="AO130">
        <v>4</v>
      </c>
      <c r="AP130">
        <v>2.3E-2</v>
      </c>
      <c r="AQ130" t="s">
        <v>324</v>
      </c>
      <c r="AR130" t="s">
        <v>324</v>
      </c>
      <c r="AS130" t="s">
        <v>324</v>
      </c>
      <c r="AT130">
        <v>2.3E-2</v>
      </c>
      <c r="AU130">
        <v>1</v>
      </c>
      <c r="AV130" t="s">
        <v>324</v>
      </c>
      <c r="AW130" t="s">
        <v>324</v>
      </c>
      <c r="AX130" t="s">
        <v>324</v>
      </c>
      <c r="AY130">
        <v>1</v>
      </c>
      <c r="AZ130">
        <v>1.4999999999999999E-2</v>
      </c>
      <c r="BA130" t="s">
        <v>324</v>
      </c>
      <c r="BB130" t="s">
        <v>324</v>
      </c>
      <c r="BC130" t="s">
        <v>324</v>
      </c>
      <c r="BD130">
        <v>1.4999999999999999E-2</v>
      </c>
      <c r="BE130">
        <v>1.2999999999999999E-2</v>
      </c>
      <c r="BF130" t="s">
        <v>324</v>
      </c>
      <c r="BG130" t="s">
        <v>324</v>
      </c>
      <c r="BH130" t="s">
        <v>324</v>
      </c>
      <c r="BI130">
        <v>1.2999999999999999E-2</v>
      </c>
      <c r="BJ130">
        <v>4</v>
      </c>
      <c r="BK130" t="s">
        <v>324</v>
      </c>
      <c r="BL130" t="s">
        <v>324</v>
      </c>
      <c r="BM130" t="s">
        <v>324</v>
      </c>
      <c r="BN130">
        <v>4</v>
      </c>
      <c r="BO130">
        <v>5.2999999999999999E-2</v>
      </c>
      <c r="BP130" t="s">
        <v>324</v>
      </c>
      <c r="BQ130" t="s">
        <v>324</v>
      </c>
      <c r="BR130" t="s">
        <v>324</v>
      </c>
      <c r="BS130">
        <v>5.2999999999999999E-2</v>
      </c>
      <c r="BT130" t="s">
        <v>324</v>
      </c>
      <c r="BU130">
        <v>0.03</v>
      </c>
      <c r="BV130">
        <v>0.1</v>
      </c>
      <c r="BW130" t="s">
        <v>324</v>
      </c>
      <c r="BX130">
        <v>0.13</v>
      </c>
      <c r="BY130" t="s">
        <v>324</v>
      </c>
      <c r="BZ130">
        <v>1</v>
      </c>
      <c r="CA130">
        <v>1</v>
      </c>
      <c r="CB130" t="s">
        <v>324</v>
      </c>
      <c r="CC130">
        <v>2</v>
      </c>
      <c r="CD130" t="s">
        <v>324</v>
      </c>
      <c r="CE130">
        <v>0</v>
      </c>
      <c r="CF130">
        <v>1.403</v>
      </c>
      <c r="CG130" t="s">
        <v>324</v>
      </c>
      <c r="CH130">
        <v>1.403</v>
      </c>
      <c r="CI130" t="s">
        <v>324</v>
      </c>
      <c r="CJ130">
        <v>13.265000000000001</v>
      </c>
      <c r="CK130" t="s">
        <v>324</v>
      </c>
      <c r="CL130" t="s">
        <v>324</v>
      </c>
      <c r="CM130">
        <v>13.265000000000001</v>
      </c>
      <c r="CN130" t="s">
        <v>324</v>
      </c>
      <c r="CO130">
        <v>31</v>
      </c>
      <c r="CP130" t="s">
        <v>324</v>
      </c>
      <c r="CQ130" t="s">
        <v>324</v>
      </c>
      <c r="CR130">
        <v>31</v>
      </c>
      <c r="CS130" t="s">
        <v>324</v>
      </c>
      <c r="CT130" t="s">
        <v>324</v>
      </c>
      <c r="CU130" t="s">
        <v>324</v>
      </c>
      <c r="CV130" t="s">
        <v>324</v>
      </c>
      <c r="CW130">
        <v>0</v>
      </c>
      <c r="CX130">
        <v>138.98699999999999</v>
      </c>
      <c r="CY130">
        <v>74.123999999999995</v>
      </c>
      <c r="CZ130">
        <v>7.774</v>
      </c>
      <c r="DA130">
        <v>0</v>
      </c>
      <c r="DB130">
        <v>220.88499999999999</v>
      </c>
      <c r="DC130">
        <v>21175</v>
      </c>
      <c r="DD130">
        <v>437</v>
      </c>
      <c r="DE130">
        <v>48</v>
      </c>
      <c r="DF130">
        <v>0</v>
      </c>
      <c r="DG130">
        <v>21660</v>
      </c>
      <c r="DH130">
        <v>0</v>
      </c>
      <c r="DI130">
        <v>0</v>
      </c>
      <c r="DJ130">
        <v>1.403</v>
      </c>
      <c r="DK130">
        <v>0</v>
      </c>
      <c r="DL130">
        <v>1.403</v>
      </c>
    </row>
    <row r="131" spans="1:116" x14ac:dyDescent="0.45">
      <c r="A131">
        <v>2023</v>
      </c>
      <c r="B131" t="s">
        <v>106</v>
      </c>
      <c r="C131">
        <v>20038</v>
      </c>
      <c r="D131" t="s">
        <v>374</v>
      </c>
      <c r="E131" t="s">
        <v>681</v>
      </c>
      <c r="F131" t="s">
        <v>244</v>
      </c>
      <c r="G131">
        <v>0.49099999999999999</v>
      </c>
      <c r="H131">
        <v>0.92700000000000005</v>
      </c>
      <c r="I131" t="s">
        <v>324</v>
      </c>
      <c r="J131" t="s">
        <v>324</v>
      </c>
      <c r="K131">
        <v>1.4179999999999999</v>
      </c>
      <c r="L131">
        <v>47</v>
      </c>
      <c r="M131">
        <v>6</v>
      </c>
      <c r="N131" t="s">
        <v>324</v>
      </c>
      <c r="O131" t="s">
        <v>324</v>
      </c>
      <c r="P131">
        <v>53</v>
      </c>
      <c r="Q131" t="s">
        <v>324</v>
      </c>
      <c r="R131" t="s">
        <v>324</v>
      </c>
      <c r="S131" t="s">
        <v>324</v>
      </c>
      <c r="T131" t="s">
        <v>324</v>
      </c>
      <c r="U131">
        <v>0</v>
      </c>
      <c r="V131" t="s">
        <v>324</v>
      </c>
      <c r="W131" t="s">
        <v>324</v>
      </c>
      <c r="X131" t="s">
        <v>324</v>
      </c>
      <c r="Y131" t="s">
        <v>324</v>
      </c>
      <c r="Z131">
        <v>0</v>
      </c>
      <c r="AA131" t="s">
        <v>324</v>
      </c>
      <c r="AB131" t="s">
        <v>324</v>
      </c>
      <c r="AC131" t="s">
        <v>324</v>
      </c>
      <c r="AD131" t="s">
        <v>324</v>
      </c>
      <c r="AE131">
        <v>0</v>
      </c>
      <c r="AF131" t="s">
        <v>324</v>
      </c>
      <c r="AG131" t="s">
        <v>324</v>
      </c>
      <c r="AH131" t="s">
        <v>324</v>
      </c>
      <c r="AI131" t="s">
        <v>324</v>
      </c>
      <c r="AJ131">
        <v>0</v>
      </c>
      <c r="AK131" t="s">
        <v>324</v>
      </c>
      <c r="AL131" t="s">
        <v>324</v>
      </c>
      <c r="AM131" t="s">
        <v>324</v>
      </c>
      <c r="AN131" t="s">
        <v>324</v>
      </c>
      <c r="AO131">
        <v>0</v>
      </c>
      <c r="AP131" t="s">
        <v>324</v>
      </c>
      <c r="AQ131" t="s">
        <v>324</v>
      </c>
      <c r="AR131" t="s">
        <v>324</v>
      </c>
      <c r="AS131" t="s">
        <v>324</v>
      </c>
      <c r="AT131">
        <v>0</v>
      </c>
      <c r="AU131" t="s">
        <v>324</v>
      </c>
      <c r="AV131" t="s">
        <v>324</v>
      </c>
      <c r="AW131" t="s">
        <v>324</v>
      </c>
      <c r="AX131" t="s">
        <v>324</v>
      </c>
      <c r="AY131">
        <v>0</v>
      </c>
      <c r="AZ131" t="s">
        <v>324</v>
      </c>
      <c r="BA131" t="s">
        <v>324</v>
      </c>
      <c r="BB131" t="s">
        <v>324</v>
      </c>
      <c r="BC131" t="s">
        <v>324</v>
      </c>
      <c r="BD131">
        <v>0</v>
      </c>
      <c r="BE131" t="s">
        <v>324</v>
      </c>
      <c r="BF131" t="s">
        <v>324</v>
      </c>
      <c r="BG131" t="s">
        <v>324</v>
      </c>
      <c r="BH131" t="s">
        <v>324</v>
      </c>
      <c r="BI131">
        <v>0</v>
      </c>
      <c r="BJ131" t="s">
        <v>324</v>
      </c>
      <c r="BK131" t="s">
        <v>324</v>
      </c>
      <c r="BL131" t="s">
        <v>324</v>
      </c>
      <c r="BM131" t="s">
        <v>324</v>
      </c>
      <c r="BN131">
        <v>0</v>
      </c>
      <c r="BO131" t="s">
        <v>324</v>
      </c>
      <c r="BP131" t="s">
        <v>324</v>
      </c>
      <c r="BQ131" t="s">
        <v>324</v>
      </c>
      <c r="BR131" t="s">
        <v>324</v>
      </c>
      <c r="BS131">
        <v>0</v>
      </c>
      <c r="BT131" t="s">
        <v>324</v>
      </c>
      <c r="BU131" t="s">
        <v>324</v>
      </c>
      <c r="BV131" t="s">
        <v>324</v>
      </c>
      <c r="BW131" t="s">
        <v>324</v>
      </c>
      <c r="BX131">
        <v>0</v>
      </c>
      <c r="BY131" t="s">
        <v>324</v>
      </c>
      <c r="BZ131" t="s">
        <v>324</v>
      </c>
      <c r="CA131" t="s">
        <v>324</v>
      </c>
      <c r="CB131" t="s">
        <v>324</v>
      </c>
      <c r="CC131">
        <v>0</v>
      </c>
      <c r="CD131" t="s">
        <v>324</v>
      </c>
      <c r="CE131" t="s">
        <v>324</v>
      </c>
      <c r="CF131" t="s">
        <v>324</v>
      </c>
      <c r="CG131" t="s">
        <v>324</v>
      </c>
      <c r="CH131">
        <v>0</v>
      </c>
      <c r="CI131" t="s">
        <v>324</v>
      </c>
      <c r="CJ131" t="s">
        <v>324</v>
      </c>
      <c r="CK131" t="s">
        <v>324</v>
      </c>
      <c r="CL131" t="s">
        <v>324</v>
      </c>
      <c r="CM131">
        <v>0</v>
      </c>
      <c r="CN131" t="s">
        <v>324</v>
      </c>
      <c r="CO131" t="s">
        <v>324</v>
      </c>
      <c r="CP131" t="s">
        <v>324</v>
      </c>
      <c r="CQ131" t="s">
        <v>324</v>
      </c>
      <c r="CR131">
        <v>0</v>
      </c>
      <c r="CS131" t="s">
        <v>324</v>
      </c>
      <c r="CT131" t="s">
        <v>324</v>
      </c>
      <c r="CU131" t="s">
        <v>324</v>
      </c>
      <c r="CV131" t="s">
        <v>324</v>
      </c>
      <c r="CW131">
        <v>0</v>
      </c>
      <c r="CX131">
        <v>0.49099999999999999</v>
      </c>
      <c r="CY131">
        <v>0.92700000000000005</v>
      </c>
      <c r="CZ131">
        <v>0</v>
      </c>
      <c r="DA131">
        <v>0</v>
      </c>
      <c r="DB131">
        <v>1.4179999999999999</v>
      </c>
      <c r="DC131">
        <v>47</v>
      </c>
      <c r="DD131">
        <v>6</v>
      </c>
      <c r="DE131">
        <v>0</v>
      </c>
      <c r="DF131">
        <v>0</v>
      </c>
      <c r="DG131">
        <v>53</v>
      </c>
      <c r="DH131">
        <v>0</v>
      </c>
      <c r="DI131">
        <v>0</v>
      </c>
      <c r="DJ131">
        <v>0</v>
      </c>
      <c r="DK131">
        <v>0</v>
      </c>
      <c r="DL131">
        <v>0</v>
      </c>
    </row>
    <row r="132" spans="1:116" x14ac:dyDescent="0.45">
      <c r="A132">
        <v>2023</v>
      </c>
      <c r="B132" t="s">
        <v>106</v>
      </c>
      <c r="C132">
        <v>99999</v>
      </c>
      <c r="D132" t="s">
        <v>599</v>
      </c>
      <c r="E132" t="s">
        <v>681</v>
      </c>
      <c r="G132">
        <v>0.01</v>
      </c>
      <c r="H132" t="s">
        <v>324</v>
      </c>
      <c r="I132" t="s">
        <v>324</v>
      </c>
      <c r="J132" t="s">
        <v>324</v>
      </c>
      <c r="K132">
        <v>0.01</v>
      </c>
      <c r="L132" t="s">
        <v>324</v>
      </c>
      <c r="M132" t="s">
        <v>324</v>
      </c>
      <c r="N132" t="s">
        <v>324</v>
      </c>
      <c r="O132" t="s">
        <v>324</v>
      </c>
      <c r="P132" t="s">
        <v>324</v>
      </c>
      <c r="Q132" t="s">
        <v>324</v>
      </c>
      <c r="R132" t="s">
        <v>324</v>
      </c>
      <c r="S132" t="s">
        <v>324</v>
      </c>
      <c r="T132" t="s">
        <v>324</v>
      </c>
      <c r="U132" t="s">
        <v>324</v>
      </c>
      <c r="V132" t="s">
        <v>324</v>
      </c>
      <c r="W132" t="s">
        <v>324</v>
      </c>
      <c r="X132" t="s">
        <v>324</v>
      </c>
      <c r="Y132" t="s">
        <v>324</v>
      </c>
      <c r="Z132" t="s">
        <v>324</v>
      </c>
      <c r="AA132" t="s">
        <v>324</v>
      </c>
      <c r="AB132" t="s">
        <v>324</v>
      </c>
      <c r="AC132" t="s">
        <v>324</v>
      </c>
      <c r="AD132" t="s">
        <v>324</v>
      </c>
      <c r="AE132" t="s">
        <v>324</v>
      </c>
      <c r="AF132" t="s">
        <v>324</v>
      </c>
      <c r="AG132" t="s">
        <v>324</v>
      </c>
      <c r="AH132" t="s">
        <v>324</v>
      </c>
      <c r="AI132" t="s">
        <v>324</v>
      </c>
      <c r="AJ132" t="s">
        <v>324</v>
      </c>
      <c r="AK132" t="s">
        <v>324</v>
      </c>
      <c r="AL132" t="s">
        <v>324</v>
      </c>
      <c r="AM132" t="s">
        <v>324</v>
      </c>
      <c r="AN132" t="s">
        <v>324</v>
      </c>
      <c r="AO132" t="s">
        <v>324</v>
      </c>
      <c r="AP132" t="s">
        <v>324</v>
      </c>
      <c r="AQ132" t="s">
        <v>324</v>
      </c>
      <c r="AR132" t="s">
        <v>324</v>
      </c>
      <c r="AS132" t="s">
        <v>324</v>
      </c>
      <c r="AT132" t="s">
        <v>324</v>
      </c>
      <c r="AU132" t="s">
        <v>324</v>
      </c>
      <c r="AV132" t="s">
        <v>324</v>
      </c>
      <c r="AW132" t="s">
        <v>324</v>
      </c>
      <c r="AX132" t="s">
        <v>324</v>
      </c>
      <c r="AY132" t="s">
        <v>324</v>
      </c>
      <c r="AZ132" t="s">
        <v>324</v>
      </c>
      <c r="BA132" t="s">
        <v>324</v>
      </c>
      <c r="BB132" t="s">
        <v>324</v>
      </c>
      <c r="BC132" t="s">
        <v>324</v>
      </c>
      <c r="BD132" t="s">
        <v>324</v>
      </c>
      <c r="BE132" t="s">
        <v>324</v>
      </c>
      <c r="BF132" t="s">
        <v>324</v>
      </c>
      <c r="BG132" t="s">
        <v>324</v>
      </c>
      <c r="BH132" t="s">
        <v>324</v>
      </c>
      <c r="BI132" t="s">
        <v>324</v>
      </c>
      <c r="BJ132" t="s">
        <v>324</v>
      </c>
      <c r="BK132" t="s">
        <v>324</v>
      </c>
      <c r="BL132" t="s">
        <v>324</v>
      </c>
      <c r="BM132" t="s">
        <v>324</v>
      </c>
      <c r="BN132" t="s">
        <v>324</v>
      </c>
      <c r="BO132" t="s">
        <v>324</v>
      </c>
      <c r="BP132" t="s">
        <v>324</v>
      </c>
      <c r="BQ132" t="s">
        <v>324</v>
      </c>
      <c r="BR132" t="s">
        <v>324</v>
      </c>
      <c r="BS132" t="s">
        <v>324</v>
      </c>
      <c r="BT132" t="s">
        <v>324</v>
      </c>
      <c r="BU132" t="s">
        <v>324</v>
      </c>
      <c r="BV132" t="s">
        <v>324</v>
      </c>
      <c r="BW132" t="s">
        <v>324</v>
      </c>
      <c r="BX132" t="s">
        <v>324</v>
      </c>
      <c r="BY132" t="s">
        <v>324</v>
      </c>
      <c r="BZ132" t="s">
        <v>324</v>
      </c>
      <c r="CA132" t="s">
        <v>324</v>
      </c>
      <c r="CB132" t="s">
        <v>324</v>
      </c>
      <c r="CC132" t="s">
        <v>324</v>
      </c>
      <c r="CD132" t="s">
        <v>324</v>
      </c>
      <c r="CE132" t="s">
        <v>324</v>
      </c>
      <c r="CF132" t="s">
        <v>324</v>
      </c>
      <c r="CG132" t="s">
        <v>324</v>
      </c>
      <c r="CH132" t="s">
        <v>324</v>
      </c>
      <c r="CI132" t="s">
        <v>324</v>
      </c>
      <c r="CJ132" t="s">
        <v>324</v>
      </c>
      <c r="CK132" t="s">
        <v>324</v>
      </c>
      <c r="CL132" t="s">
        <v>324</v>
      </c>
      <c r="CM132" t="s">
        <v>324</v>
      </c>
      <c r="CN132" t="s">
        <v>324</v>
      </c>
      <c r="CO132" t="s">
        <v>324</v>
      </c>
      <c r="CP132" t="s">
        <v>324</v>
      </c>
      <c r="CQ132" t="s">
        <v>324</v>
      </c>
      <c r="CR132" t="s">
        <v>324</v>
      </c>
      <c r="CS132" t="s">
        <v>324</v>
      </c>
      <c r="CT132" t="s">
        <v>324</v>
      </c>
      <c r="CU132" t="s">
        <v>324</v>
      </c>
      <c r="CV132" t="s">
        <v>324</v>
      </c>
      <c r="CW132" t="s">
        <v>324</v>
      </c>
      <c r="CX132">
        <v>0.01</v>
      </c>
      <c r="CY132" t="s">
        <v>324</v>
      </c>
      <c r="CZ132" t="s">
        <v>324</v>
      </c>
      <c r="DA132" t="s">
        <v>324</v>
      </c>
      <c r="DB132">
        <v>0.01</v>
      </c>
      <c r="DC132" t="s">
        <v>324</v>
      </c>
      <c r="DD132" t="s">
        <v>324</v>
      </c>
      <c r="DE132" t="s">
        <v>324</v>
      </c>
      <c r="DF132" t="s">
        <v>324</v>
      </c>
      <c r="DG132" t="s">
        <v>324</v>
      </c>
      <c r="DH132" t="s">
        <v>324</v>
      </c>
      <c r="DI132" t="s">
        <v>324</v>
      </c>
      <c r="DJ132" t="s">
        <v>324</v>
      </c>
      <c r="DK132" t="s">
        <v>324</v>
      </c>
      <c r="DL132" t="s">
        <v>324</v>
      </c>
    </row>
    <row r="133" spans="1:116" x14ac:dyDescent="0.45">
      <c r="A133">
        <v>2023</v>
      </c>
      <c r="B133" t="s">
        <v>247</v>
      </c>
      <c r="C133">
        <v>15270</v>
      </c>
      <c r="D133" t="s">
        <v>375</v>
      </c>
      <c r="E133" t="s">
        <v>683</v>
      </c>
      <c r="F133" t="s">
        <v>244</v>
      </c>
      <c r="G133">
        <v>91.286000000000001</v>
      </c>
      <c r="H133">
        <v>53.631</v>
      </c>
      <c r="I133" t="s">
        <v>324</v>
      </c>
      <c r="J133" t="s">
        <v>324</v>
      </c>
      <c r="K133">
        <v>144.917</v>
      </c>
      <c r="L133">
        <v>14763</v>
      </c>
      <c r="M133">
        <v>770</v>
      </c>
      <c r="N133" t="s">
        <v>324</v>
      </c>
      <c r="O133" t="s">
        <v>324</v>
      </c>
      <c r="P133">
        <v>15533</v>
      </c>
      <c r="Q133" t="s">
        <v>324</v>
      </c>
      <c r="R133" t="s">
        <v>324</v>
      </c>
      <c r="S133" t="s">
        <v>324</v>
      </c>
      <c r="T133" t="s">
        <v>324</v>
      </c>
      <c r="U133">
        <v>0</v>
      </c>
      <c r="V133" t="s">
        <v>324</v>
      </c>
      <c r="W133" t="s">
        <v>324</v>
      </c>
      <c r="X133" t="s">
        <v>324</v>
      </c>
      <c r="Y133" t="s">
        <v>324</v>
      </c>
      <c r="Z133">
        <v>0</v>
      </c>
      <c r="AA133" t="s">
        <v>324</v>
      </c>
      <c r="AB133" t="s">
        <v>324</v>
      </c>
      <c r="AC133" t="s">
        <v>324</v>
      </c>
      <c r="AD133" t="s">
        <v>324</v>
      </c>
      <c r="AE133">
        <v>0</v>
      </c>
      <c r="AF133">
        <v>1.4E-2</v>
      </c>
      <c r="AG133">
        <v>0.14899999999999999</v>
      </c>
      <c r="AH133" t="s">
        <v>324</v>
      </c>
      <c r="AI133" t="s">
        <v>324</v>
      </c>
      <c r="AJ133">
        <v>0.16300000000000001</v>
      </c>
      <c r="AK133">
        <v>1</v>
      </c>
      <c r="AL133">
        <v>3</v>
      </c>
      <c r="AM133" t="s">
        <v>324</v>
      </c>
      <c r="AN133" t="s">
        <v>324</v>
      </c>
      <c r="AO133">
        <v>4</v>
      </c>
      <c r="AP133" t="s">
        <v>324</v>
      </c>
      <c r="AQ133" t="s">
        <v>324</v>
      </c>
      <c r="AR133" t="s">
        <v>324</v>
      </c>
      <c r="AS133" t="s">
        <v>324</v>
      </c>
      <c r="AT133">
        <v>0</v>
      </c>
      <c r="AU133" t="s">
        <v>324</v>
      </c>
      <c r="AV133" t="s">
        <v>324</v>
      </c>
      <c r="AW133" t="s">
        <v>324</v>
      </c>
      <c r="AX133" t="s">
        <v>324</v>
      </c>
      <c r="AY133">
        <v>0</v>
      </c>
      <c r="AZ133" t="s">
        <v>324</v>
      </c>
      <c r="BA133" t="s">
        <v>324</v>
      </c>
      <c r="BB133" t="s">
        <v>324</v>
      </c>
      <c r="BC133" t="s">
        <v>324</v>
      </c>
      <c r="BD133">
        <v>0</v>
      </c>
      <c r="BE133" t="s">
        <v>324</v>
      </c>
      <c r="BF133" t="s">
        <v>324</v>
      </c>
      <c r="BG133" t="s">
        <v>324</v>
      </c>
      <c r="BH133" t="s">
        <v>324</v>
      </c>
      <c r="BI133">
        <v>0</v>
      </c>
      <c r="BJ133" t="s">
        <v>324</v>
      </c>
      <c r="BK133" t="s">
        <v>324</v>
      </c>
      <c r="BL133" t="s">
        <v>324</v>
      </c>
      <c r="BM133" t="s">
        <v>324</v>
      </c>
      <c r="BN133">
        <v>0</v>
      </c>
      <c r="BO133" t="s">
        <v>324</v>
      </c>
      <c r="BP133" t="s">
        <v>324</v>
      </c>
      <c r="BQ133" t="s">
        <v>324</v>
      </c>
      <c r="BR133" t="s">
        <v>324</v>
      </c>
      <c r="BS133">
        <v>0</v>
      </c>
      <c r="BT133" t="s">
        <v>324</v>
      </c>
      <c r="BU133" t="s">
        <v>324</v>
      </c>
      <c r="BV133" t="s">
        <v>324</v>
      </c>
      <c r="BW133" t="s">
        <v>324</v>
      </c>
      <c r="BX133">
        <v>0</v>
      </c>
      <c r="BY133" t="s">
        <v>324</v>
      </c>
      <c r="BZ133" t="s">
        <v>324</v>
      </c>
      <c r="CA133" t="s">
        <v>324</v>
      </c>
      <c r="CB133" t="s">
        <v>324</v>
      </c>
      <c r="CC133">
        <v>0</v>
      </c>
      <c r="CD133" t="s">
        <v>324</v>
      </c>
      <c r="CE133" t="s">
        <v>324</v>
      </c>
      <c r="CF133" t="s">
        <v>324</v>
      </c>
      <c r="CG133" t="s">
        <v>324</v>
      </c>
      <c r="CH133">
        <v>0</v>
      </c>
      <c r="CI133" t="s">
        <v>324</v>
      </c>
      <c r="CJ133" t="s">
        <v>324</v>
      </c>
      <c r="CK133" t="s">
        <v>324</v>
      </c>
      <c r="CL133" t="s">
        <v>324</v>
      </c>
      <c r="CM133">
        <v>0</v>
      </c>
      <c r="CN133" t="s">
        <v>324</v>
      </c>
      <c r="CO133" t="s">
        <v>324</v>
      </c>
      <c r="CP133" t="s">
        <v>324</v>
      </c>
      <c r="CQ133" t="s">
        <v>324</v>
      </c>
      <c r="CR133">
        <v>0</v>
      </c>
      <c r="CS133" t="s">
        <v>324</v>
      </c>
      <c r="CT133" t="s">
        <v>324</v>
      </c>
      <c r="CU133" t="s">
        <v>324</v>
      </c>
      <c r="CV133" t="s">
        <v>324</v>
      </c>
      <c r="CW133">
        <v>0</v>
      </c>
      <c r="CX133">
        <v>91.3</v>
      </c>
      <c r="CY133">
        <v>53.78</v>
      </c>
      <c r="CZ133">
        <v>0</v>
      </c>
      <c r="DA133">
        <v>0</v>
      </c>
      <c r="DB133">
        <v>145.08000000000001</v>
      </c>
      <c r="DC133">
        <v>14764</v>
      </c>
      <c r="DD133">
        <v>773</v>
      </c>
      <c r="DE133">
        <v>0</v>
      </c>
      <c r="DF133">
        <v>0</v>
      </c>
      <c r="DG133">
        <v>15537</v>
      </c>
      <c r="DH133">
        <v>0</v>
      </c>
      <c r="DI133">
        <v>0</v>
      </c>
      <c r="DJ133">
        <v>0</v>
      </c>
      <c r="DK133">
        <v>0</v>
      </c>
      <c r="DL133">
        <v>0</v>
      </c>
    </row>
    <row r="134" spans="1:116" x14ac:dyDescent="0.45">
      <c r="A134">
        <v>2023</v>
      </c>
      <c r="B134" t="s">
        <v>110</v>
      </c>
      <c r="C134">
        <v>5027</v>
      </c>
      <c r="D134" t="s">
        <v>376</v>
      </c>
      <c r="E134" t="s">
        <v>683</v>
      </c>
      <c r="F134" t="s">
        <v>244</v>
      </c>
      <c r="G134">
        <v>70.356999999999999</v>
      </c>
      <c r="H134">
        <v>18.876000000000001</v>
      </c>
      <c r="I134">
        <v>3.2570000000000001</v>
      </c>
      <c r="J134">
        <v>0</v>
      </c>
      <c r="K134">
        <v>92.49</v>
      </c>
      <c r="L134">
        <v>8869</v>
      </c>
      <c r="M134">
        <v>301</v>
      </c>
      <c r="N134">
        <v>8</v>
      </c>
      <c r="O134">
        <v>0</v>
      </c>
      <c r="P134">
        <v>9178</v>
      </c>
      <c r="Q134" t="s">
        <v>324</v>
      </c>
      <c r="R134" t="s">
        <v>324</v>
      </c>
      <c r="S134" t="s">
        <v>324</v>
      </c>
      <c r="T134" t="s">
        <v>324</v>
      </c>
      <c r="U134">
        <v>0</v>
      </c>
      <c r="V134" t="s">
        <v>324</v>
      </c>
      <c r="W134" t="s">
        <v>324</v>
      </c>
      <c r="X134" t="s">
        <v>324</v>
      </c>
      <c r="Y134" t="s">
        <v>324</v>
      </c>
      <c r="Z134">
        <v>0</v>
      </c>
      <c r="AA134" t="s">
        <v>324</v>
      </c>
      <c r="AB134" t="s">
        <v>324</v>
      </c>
      <c r="AC134" t="s">
        <v>324</v>
      </c>
      <c r="AD134" t="s">
        <v>324</v>
      </c>
      <c r="AE134">
        <v>0</v>
      </c>
      <c r="AF134" t="s">
        <v>324</v>
      </c>
      <c r="AG134" t="s">
        <v>324</v>
      </c>
      <c r="AH134" t="s">
        <v>324</v>
      </c>
      <c r="AI134" t="s">
        <v>324</v>
      </c>
      <c r="AJ134">
        <v>0</v>
      </c>
      <c r="AK134" t="s">
        <v>324</v>
      </c>
      <c r="AL134" t="s">
        <v>324</v>
      </c>
      <c r="AM134" t="s">
        <v>324</v>
      </c>
      <c r="AN134" t="s">
        <v>324</v>
      </c>
      <c r="AO134">
        <v>0</v>
      </c>
      <c r="AP134" t="s">
        <v>324</v>
      </c>
      <c r="AQ134" t="s">
        <v>324</v>
      </c>
      <c r="AR134" t="s">
        <v>324</v>
      </c>
      <c r="AS134" t="s">
        <v>324</v>
      </c>
      <c r="AT134">
        <v>0</v>
      </c>
      <c r="AU134" t="s">
        <v>324</v>
      </c>
      <c r="AV134" t="s">
        <v>324</v>
      </c>
      <c r="AW134" t="s">
        <v>324</v>
      </c>
      <c r="AX134" t="s">
        <v>324</v>
      </c>
      <c r="AY134">
        <v>0</v>
      </c>
      <c r="AZ134" t="s">
        <v>324</v>
      </c>
      <c r="BA134" t="s">
        <v>324</v>
      </c>
      <c r="BB134" t="s">
        <v>324</v>
      </c>
      <c r="BC134" t="s">
        <v>324</v>
      </c>
      <c r="BD134">
        <v>0</v>
      </c>
      <c r="BE134" t="s">
        <v>324</v>
      </c>
      <c r="BF134" t="s">
        <v>324</v>
      </c>
      <c r="BG134" t="s">
        <v>324</v>
      </c>
      <c r="BH134" t="s">
        <v>324</v>
      </c>
      <c r="BI134">
        <v>0</v>
      </c>
      <c r="BJ134" t="s">
        <v>324</v>
      </c>
      <c r="BK134" t="s">
        <v>324</v>
      </c>
      <c r="BL134" t="s">
        <v>324</v>
      </c>
      <c r="BM134" t="s">
        <v>324</v>
      </c>
      <c r="BN134">
        <v>0</v>
      </c>
      <c r="BO134" t="s">
        <v>324</v>
      </c>
      <c r="BP134" t="s">
        <v>324</v>
      </c>
      <c r="BQ134" t="s">
        <v>324</v>
      </c>
      <c r="BR134" t="s">
        <v>324</v>
      </c>
      <c r="BS134">
        <v>0</v>
      </c>
      <c r="BT134">
        <v>6.4000000000000001E-2</v>
      </c>
      <c r="BU134">
        <v>3.5000000000000003E-2</v>
      </c>
      <c r="BV134">
        <v>0</v>
      </c>
      <c r="BW134">
        <v>0</v>
      </c>
      <c r="BX134">
        <v>9.9000000000000005E-2</v>
      </c>
      <c r="BY134">
        <v>10</v>
      </c>
      <c r="BZ134">
        <v>5</v>
      </c>
      <c r="CA134">
        <v>0</v>
      </c>
      <c r="CB134">
        <v>0</v>
      </c>
      <c r="CC134">
        <v>15</v>
      </c>
      <c r="CD134" t="s">
        <v>324</v>
      </c>
      <c r="CE134" t="s">
        <v>324</v>
      </c>
      <c r="CF134" t="s">
        <v>324</v>
      </c>
      <c r="CG134" t="s">
        <v>324</v>
      </c>
      <c r="CH134">
        <v>0</v>
      </c>
      <c r="CI134">
        <v>0</v>
      </c>
      <c r="CJ134">
        <v>0.5</v>
      </c>
      <c r="CK134">
        <v>0</v>
      </c>
      <c r="CL134">
        <v>0</v>
      </c>
      <c r="CM134">
        <v>0.5</v>
      </c>
      <c r="CN134">
        <v>0</v>
      </c>
      <c r="CO134">
        <v>1</v>
      </c>
      <c r="CP134">
        <v>0</v>
      </c>
      <c r="CQ134">
        <v>0</v>
      </c>
      <c r="CR134">
        <v>1</v>
      </c>
      <c r="CS134" t="s">
        <v>324</v>
      </c>
      <c r="CT134" t="s">
        <v>324</v>
      </c>
      <c r="CU134" t="s">
        <v>324</v>
      </c>
      <c r="CV134" t="s">
        <v>324</v>
      </c>
      <c r="CW134">
        <v>0</v>
      </c>
      <c r="CX134">
        <v>70.421000000000006</v>
      </c>
      <c r="CY134">
        <v>19.411000000000001</v>
      </c>
      <c r="CZ134">
        <v>3.2570000000000001</v>
      </c>
      <c r="DA134">
        <v>0</v>
      </c>
      <c r="DB134">
        <v>93.088999999999999</v>
      </c>
      <c r="DC134">
        <v>8879</v>
      </c>
      <c r="DD134">
        <v>307</v>
      </c>
      <c r="DE134">
        <v>8</v>
      </c>
      <c r="DF134">
        <v>0</v>
      </c>
      <c r="DG134">
        <v>9194</v>
      </c>
      <c r="DH134">
        <v>0</v>
      </c>
      <c r="DI134">
        <v>0</v>
      </c>
      <c r="DJ134">
        <v>0</v>
      </c>
      <c r="DK134">
        <v>0</v>
      </c>
      <c r="DL134">
        <v>0</v>
      </c>
    </row>
    <row r="135" spans="1:116" x14ac:dyDescent="0.45">
      <c r="A135">
        <v>2023</v>
      </c>
      <c r="B135" t="s">
        <v>110</v>
      </c>
      <c r="C135">
        <v>5070</v>
      </c>
      <c r="D135" t="s">
        <v>377</v>
      </c>
      <c r="E135" t="s">
        <v>683</v>
      </c>
      <c r="F135" t="s">
        <v>247</v>
      </c>
      <c r="G135">
        <v>24.05</v>
      </c>
      <c r="H135">
        <v>6.8639999999999999</v>
      </c>
      <c r="I135" t="s">
        <v>324</v>
      </c>
      <c r="J135" t="s">
        <v>324</v>
      </c>
      <c r="K135">
        <v>30.914000000000001</v>
      </c>
      <c r="L135">
        <v>2899</v>
      </c>
      <c r="M135">
        <v>125</v>
      </c>
      <c r="N135" t="s">
        <v>324</v>
      </c>
      <c r="O135" t="s">
        <v>324</v>
      </c>
      <c r="P135">
        <v>3024</v>
      </c>
      <c r="Q135" t="s">
        <v>324</v>
      </c>
      <c r="R135" t="s">
        <v>324</v>
      </c>
      <c r="S135" t="s">
        <v>324</v>
      </c>
      <c r="T135" t="s">
        <v>324</v>
      </c>
      <c r="U135">
        <v>0</v>
      </c>
      <c r="V135" t="s">
        <v>324</v>
      </c>
      <c r="W135" t="s">
        <v>324</v>
      </c>
      <c r="X135" t="s">
        <v>324</v>
      </c>
      <c r="Y135" t="s">
        <v>324</v>
      </c>
      <c r="Z135">
        <v>0</v>
      </c>
      <c r="AA135" t="s">
        <v>324</v>
      </c>
      <c r="AB135" t="s">
        <v>324</v>
      </c>
      <c r="AC135" t="s">
        <v>324</v>
      </c>
      <c r="AD135" t="s">
        <v>324</v>
      </c>
      <c r="AE135">
        <v>0</v>
      </c>
      <c r="AF135" t="s">
        <v>324</v>
      </c>
      <c r="AG135" t="s">
        <v>324</v>
      </c>
      <c r="AH135" t="s">
        <v>324</v>
      </c>
      <c r="AI135" t="s">
        <v>324</v>
      </c>
      <c r="AJ135">
        <v>0</v>
      </c>
      <c r="AK135" t="s">
        <v>324</v>
      </c>
      <c r="AL135" t="s">
        <v>324</v>
      </c>
      <c r="AM135" t="s">
        <v>324</v>
      </c>
      <c r="AN135" t="s">
        <v>324</v>
      </c>
      <c r="AO135">
        <v>0</v>
      </c>
      <c r="AP135" t="s">
        <v>324</v>
      </c>
      <c r="AQ135" t="s">
        <v>324</v>
      </c>
      <c r="AR135" t="s">
        <v>324</v>
      </c>
      <c r="AS135" t="s">
        <v>324</v>
      </c>
      <c r="AT135">
        <v>0</v>
      </c>
      <c r="AU135" t="s">
        <v>324</v>
      </c>
      <c r="AV135" t="s">
        <v>324</v>
      </c>
      <c r="AW135" t="s">
        <v>324</v>
      </c>
      <c r="AX135" t="s">
        <v>324</v>
      </c>
      <c r="AY135">
        <v>0</v>
      </c>
      <c r="AZ135" t="s">
        <v>324</v>
      </c>
      <c r="BA135" t="s">
        <v>324</v>
      </c>
      <c r="BB135" t="s">
        <v>324</v>
      </c>
      <c r="BC135" t="s">
        <v>324</v>
      </c>
      <c r="BD135">
        <v>0</v>
      </c>
      <c r="BE135" t="s">
        <v>324</v>
      </c>
      <c r="BF135" t="s">
        <v>324</v>
      </c>
      <c r="BG135" t="s">
        <v>324</v>
      </c>
      <c r="BH135" t="s">
        <v>324</v>
      </c>
      <c r="BI135">
        <v>0</v>
      </c>
      <c r="BJ135" t="s">
        <v>324</v>
      </c>
      <c r="BK135" t="s">
        <v>324</v>
      </c>
      <c r="BL135" t="s">
        <v>324</v>
      </c>
      <c r="BM135" t="s">
        <v>324</v>
      </c>
      <c r="BN135">
        <v>0</v>
      </c>
      <c r="BO135" t="s">
        <v>324</v>
      </c>
      <c r="BP135" t="s">
        <v>324</v>
      </c>
      <c r="BQ135" t="s">
        <v>324</v>
      </c>
      <c r="BR135" t="s">
        <v>324</v>
      </c>
      <c r="BS135">
        <v>0</v>
      </c>
      <c r="BT135">
        <v>1.7999999999999999E-2</v>
      </c>
      <c r="BU135">
        <v>5.0000000000000001E-3</v>
      </c>
      <c r="BV135" t="s">
        <v>324</v>
      </c>
      <c r="BW135" t="s">
        <v>324</v>
      </c>
      <c r="BX135">
        <v>2.3E-2</v>
      </c>
      <c r="BY135">
        <v>7</v>
      </c>
      <c r="BZ135">
        <v>1</v>
      </c>
      <c r="CA135" t="s">
        <v>324</v>
      </c>
      <c r="CB135" t="s">
        <v>324</v>
      </c>
      <c r="CC135">
        <v>8</v>
      </c>
      <c r="CD135" t="s">
        <v>324</v>
      </c>
      <c r="CE135" t="s">
        <v>324</v>
      </c>
      <c r="CF135" t="s">
        <v>324</v>
      </c>
      <c r="CG135" t="s">
        <v>324</v>
      </c>
      <c r="CH135">
        <v>0</v>
      </c>
      <c r="CI135" t="s">
        <v>324</v>
      </c>
      <c r="CJ135" t="s">
        <v>324</v>
      </c>
      <c r="CK135" t="s">
        <v>324</v>
      </c>
      <c r="CL135" t="s">
        <v>324</v>
      </c>
      <c r="CM135">
        <v>0</v>
      </c>
      <c r="CN135" t="s">
        <v>324</v>
      </c>
      <c r="CO135" t="s">
        <v>324</v>
      </c>
      <c r="CP135" t="s">
        <v>324</v>
      </c>
      <c r="CQ135" t="s">
        <v>324</v>
      </c>
      <c r="CR135">
        <v>0</v>
      </c>
      <c r="CS135" t="s">
        <v>324</v>
      </c>
      <c r="CT135" t="s">
        <v>324</v>
      </c>
      <c r="CU135" t="s">
        <v>324</v>
      </c>
      <c r="CV135" t="s">
        <v>324</v>
      </c>
      <c r="CW135">
        <v>0</v>
      </c>
      <c r="CX135">
        <v>24.068000000000001</v>
      </c>
      <c r="CY135">
        <v>6.8689999999999998</v>
      </c>
      <c r="CZ135">
        <v>0</v>
      </c>
      <c r="DA135">
        <v>0</v>
      </c>
      <c r="DB135">
        <v>30.937000000000001</v>
      </c>
      <c r="DC135">
        <v>2906</v>
      </c>
      <c r="DD135">
        <v>126</v>
      </c>
      <c r="DE135">
        <v>0</v>
      </c>
      <c r="DF135">
        <v>0</v>
      </c>
      <c r="DG135">
        <v>3032</v>
      </c>
      <c r="DH135">
        <v>0</v>
      </c>
      <c r="DI135">
        <v>0</v>
      </c>
      <c r="DJ135">
        <v>0</v>
      </c>
      <c r="DK135">
        <v>0</v>
      </c>
      <c r="DL135">
        <v>0</v>
      </c>
    </row>
    <row r="136" spans="1:116" x14ac:dyDescent="0.45">
      <c r="A136">
        <v>2023</v>
      </c>
      <c r="B136" t="s">
        <v>110</v>
      </c>
      <c r="C136">
        <v>5335</v>
      </c>
      <c r="D136" t="s">
        <v>378</v>
      </c>
      <c r="E136" t="s">
        <v>683</v>
      </c>
      <c r="F136" t="s">
        <v>244</v>
      </c>
      <c r="G136">
        <v>3.9350000000000001</v>
      </c>
      <c r="H136">
        <v>1.8740000000000001</v>
      </c>
      <c r="I136" t="s">
        <v>324</v>
      </c>
      <c r="J136" t="s">
        <v>324</v>
      </c>
      <c r="K136">
        <v>5.8090000000000002</v>
      </c>
      <c r="L136">
        <v>514</v>
      </c>
      <c r="M136">
        <v>31</v>
      </c>
      <c r="N136" t="s">
        <v>324</v>
      </c>
      <c r="O136" t="s">
        <v>324</v>
      </c>
      <c r="P136">
        <v>545</v>
      </c>
      <c r="Q136" t="s">
        <v>324</v>
      </c>
      <c r="R136" t="s">
        <v>324</v>
      </c>
      <c r="S136" t="s">
        <v>324</v>
      </c>
      <c r="T136" t="s">
        <v>324</v>
      </c>
      <c r="U136">
        <v>0</v>
      </c>
      <c r="V136" t="s">
        <v>324</v>
      </c>
      <c r="W136" t="s">
        <v>324</v>
      </c>
      <c r="X136" t="s">
        <v>324</v>
      </c>
      <c r="Y136" t="s">
        <v>324</v>
      </c>
      <c r="Z136">
        <v>0</v>
      </c>
      <c r="AA136" t="s">
        <v>324</v>
      </c>
      <c r="AB136" t="s">
        <v>324</v>
      </c>
      <c r="AC136" t="s">
        <v>324</v>
      </c>
      <c r="AD136" t="s">
        <v>324</v>
      </c>
      <c r="AE136">
        <v>0</v>
      </c>
      <c r="AF136" t="s">
        <v>324</v>
      </c>
      <c r="AG136" t="s">
        <v>324</v>
      </c>
      <c r="AH136" t="s">
        <v>324</v>
      </c>
      <c r="AI136" t="s">
        <v>324</v>
      </c>
      <c r="AJ136">
        <v>0</v>
      </c>
      <c r="AK136" t="s">
        <v>324</v>
      </c>
      <c r="AL136" t="s">
        <v>324</v>
      </c>
      <c r="AM136" t="s">
        <v>324</v>
      </c>
      <c r="AN136" t="s">
        <v>324</v>
      </c>
      <c r="AO136">
        <v>0</v>
      </c>
      <c r="AP136" t="s">
        <v>324</v>
      </c>
      <c r="AQ136" t="s">
        <v>324</v>
      </c>
      <c r="AR136" t="s">
        <v>324</v>
      </c>
      <c r="AS136" t="s">
        <v>324</v>
      </c>
      <c r="AT136">
        <v>0</v>
      </c>
      <c r="AU136" t="s">
        <v>324</v>
      </c>
      <c r="AV136" t="s">
        <v>324</v>
      </c>
      <c r="AW136" t="s">
        <v>324</v>
      </c>
      <c r="AX136" t="s">
        <v>324</v>
      </c>
      <c r="AY136">
        <v>0</v>
      </c>
      <c r="AZ136" t="s">
        <v>324</v>
      </c>
      <c r="BA136" t="s">
        <v>324</v>
      </c>
      <c r="BB136" t="s">
        <v>324</v>
      </c>
      <c r="BC136" t="s">
        <v>324</v>
      </c>
      <c r="BD136">
        <v>0</v>
      </c>
      <c r="BE136" t="s">
        <v>324</v>
      </c>
      <c r="BF136" t="s">
        <v>324</v>
      </c>
      <c r="BG136" t="s">
        <v>324</v>
      </c>
      <c r="BH136" t="s">
        <v>324</v>
      </c>
      <c r="BI136">
        <v>0</v>
      </c>
      <c r="BJ136" t="s">
        <v>324</v>
      </c>
      <c r="BK136" t="s">
        <v>324</v>
      </c>
      <c r="BL136" t="s">
        <v>324</v>
      </c>
      <c r="BM136" t="s">
        <v>324</v>
      </c>
      <c r="BN136">
        <v>0</v>
      </c>
      <c r="BO136" t="s">
        <v>324</v>
      </c>
      <c r="BP136" t="s">
        <v>324</v>
      </c>
      <c r="BQ136" t="s">
        <v>324</v>
      </c>
      <c r="BR136" t="s">
        <v>324</v>
      </c>
      <c r="BS136">
        <v>0</v>
      </c>
      <c r="BT136" t="s">
        <v>324</v>
      </c>
      <c r="BU136" t="s">
        <v>324</v>
      </c>
      <c r="BV136" t="s">
        <v>324</v>
      </c>
      <c r="BW136" t="s">
        <v>324</v>
      </c>
      <c r="BX136">
        <v>0</v>
      </c>
      <c r="BY136" t="s">
        <v>324</v>
      </c>
      <c r="BZ136" t="s">
        <v>324</v>
      </c>
      <c r="CA136" t="s">
        <v>324</v>
      </c>
      <c r="CB136" t="s">
        <v>324</v>
      </c>
      <c r="CC136">
        <v>0</v>
      </c>
      <c r="CD136" t="s">
        <v>324</v>
      </c>
      <c r="CE136" t="s">
        <v>324</v>
      </c>
      <c r="CF136" t="s">
        <v>324</v>
      </c>
      <c r="CG136" t="s">
        <v>324</v>
      </c>
      <c r="CH136">
        <v>0</v>
      </c>
      <c r="CI136" t="s">
        <v>324</v>
      </c>
      <c r="CJ136" t="s">
        <v>324</v>
      </c>
      <c r="CK136" t="s">
        <v>324</v>
      </c>
      <c r="CL136" t="s">
        <v>324</v>
      </c>
      <c r="CM136">
        <v>0</v>
      </c>
      <c r="CN136" t="s">
        <v>324</v>
      </c>
      <c r="CO136" t="s">
        <v>324</v>
      </c>
      <c r="CP136" t="s">
        <v>324</v>
      </c>
      <c r="CQ136" t="s">
        <v>324</v>
      </c>
      <c r="CR136">
        <v>0</v>
      </c>
      <c r="CS136" t="s">
        <v>324</v>
      </c>
      <c r="CT136" t="s">
        <v>324</v>
      </c>
      <c r="CU136" t="s">
        <v>324</v>
      </c>
      <c r="CV136" t="s">
        <v>324</v>
      </c>
      <c r="CW136">
        <v>0</v>
      </c>
      <c r="CX136">
        <v>3.9350000000000001</v>
      </c>
      <c r="CY136">
        <v>1.8740000000000001</v>
      </c>
      <c r="CZ136">
        <v>0</v>
      </c>
      <c r="DA136">
        <v>0</v>
      </c>
      <c r="DB136">
        <v>5.8090000000000002</v>
      </c>
      <c r="DC136">
        <v>514</v>
      </c>
      <c r="DD136">
        <v>31</v>
      </c>
      <c r="DE136">
        <v>0</v>
      </c>
      <c r="DF136">
        <v>0</v>
      </c>
      <c r="DG136">
        <v>545</v>
      </c>
      <c r="DH136">
        <v>0</v>
      </c>
      <c r="DI136">
        <v>0</v>
      </c>
      <c r="DJ136">
        <v>0</v>
      </c>
      <c r="DK136">
        <v>0</v>
      </c>
      <c r="DL136">
        <v>0</v>
      </c>
    </row>
    <row r="137" spans="1:116" x14ac:dyDescent="0.45">
      <c r="A137">
        <v>2023</v>
      </c>
      <c r="B137" t="s">
        <v>110</v>
      </c>
      <c r="C137">
        <v>12478</v>
      </c>
      <c r="D137" t="s">
        <v>684</v>
      </c>
      <c r="E137" t="s">
        <v>683</v>
      </c>
      <c r="F137" t="s">
        <v>247</v>
      </c>
      <c r="G137">
        <v>2.331</v>
      </c>
      <c r="H137">
        <v>0.01</v>
      </c>
      <c r="I137">
        <v>2.1909999999999998</v>
      </c>
      <c r="J137">
        <v>0</v>
      </c>
      <c r="K137">
        <v>4.532</v>
      </c>
      <c r="L137">
        <v>281</v>
      </c>
      <c r="M137">
        <v>1</v>
      </c>
      <c r="N137">
        <v>8</v>
      </c>
      <c r="O137">
        <v>0</v>
      </c>
      <c r="P137">
        <v>290</v>
      </c>
      <c r="Q137" t="s">
        <v>324</v>
      </c>
      <c r="R137" t="s">
        <v>324</v>
      </c>
      <c r="S137" t="s">
        <v>324</v>
      </c>
      <c r="T137" t="s">
        <v>324</v>
      </c>
      <c r="U137">
        <v>0</v>
      </c>
      <c r="V137">
        <v>0</v>
      </c>
      <c r="W137">
        <v>0</v>
      </c>
      <c r="X137">
        <v>0</v>
      </c>
      <c r="Y137">
        <v>0</v>
      </c>
      <c r="Z137">
        <v>0</v>
      </c>
      <c r="AA137">
        <v>0</v>
      </c>
      <c r="AB137">
        <v>0</v>
      </c>
      <c r="AC137">
        <v>0</v>
      </c>
      <c r="AD137">
        <v>0</v>
      </c>
      <c r="AE137">
        <v>0</v>
      </c>
      <c r="AF137">
        <v>0</v>
      </c>
      <c r="AG137">
        <v>0</v>
      </c>
      <c r="AH137">
        <v>0</v>
      </c>
      <c r="AI137">
        <v>0</v>
      </c>
      <c r="AJ137">
        <v>0</v>
      </c>
      <c r="AK137">
        <v>0</v>
      </c>
      <c r="AL137">
        <v>0</v>
      </c>
      <c r="AM137">
        <v>0</v>
      </c>
      <c r="AN137">
        <v>0</v>
      </c>
      <c r="AO137">
        <v>0</v>
      </c>
      <c r="AP137" t="s">
        <v>324</v>
      </c>
      <c r="AQ137" t="s">
        <v>324</v>
      </c>
      <c r="AR137" t="s">
        <v>324</v>
      </c>
      <c r="AS137" t="s">
        <v>324</v>
      </c>
      <c r="AT137">
        <v>0</v>
      </c>
      <c r="AU137" t="s">
        <v>324</v>
      </c>
      <c r="AV137" t="s">
        <v>324</v>
      </c>
      <c r="AW137" t="s">
        <v>324</v>
      </c>
      <c r="AX137" t="s">
        <v>324</v>
      </c>
      <c r="AY137">
        <v>0</v>
      </c>
      <c r="AZ137" t="s">
        <v>324</v>
      </c>
      <c r="BA137" t="s">
        <v>324</v>
      </c>
      <c r="BB137" t="s">
        <v>324</v>
      </c>
      <c r="BC137" t="s">
        <v>324</v>
      </c>
      <c r="BD137">
        <v>0</v>
      </c>
      <c r="BE137" t="s">
        <v>324</v>
      </c>
      <c r="BF137" t="s">
        <v>324</v>
      </c>
      <c r="BG137" t="s">
        <v>324</v>
      </c>
      <c r="BH137" t="s">
        <v>324</v>
      </c>
      <c r="BI137">
        <v>0</v>
      </c>
      <c r="BJ137" t="s">
        <v>324</v>
      </c>
      <c r="BK137" t="s">
        <v>324</v>
      </c>
      <c r="BL137" t="s">
        <v>324</v>
      </c>
      <c r="BM137" t="s">
        <v>324</v>
      </c>
      <c r="BN137">
        <v>0</v>
      </c>
      <c r="BO137" t="s">
        <v>324</v>
      </c>
      <c r="BP137" t="s">
        <v>324</v>
      </c>
      <c r="BQ137" t="s">
        <v>324</v>
      </c>
      <c r="BR137" t="s">
        <v>324</v>
      </c>
      <c r="BS137">
        <v>0</v>
      </c>
      <c r="BT137" t="s">
        <v>324</v>
      </c>
      <c r="BU137" t="s">
        <v>324</v>
      </c>
      <c r="BV137" t="s">
        <v>324</v>
      </c>
      <c r="BW137" t="s">
        <v>324</v>
      </c>
      <c r="BX137">
        <v>0</v>
      </c>
      <c r="BY137" t="s">
        <v>324</v>
      </c>
      <c r="BZ137" t="s">
        <v>324</v>
      </c>
      <c r="CA137" t="s">
        <v>324</v>
      </c>
      <c r="CB137" t="s">
        <v>324</v>
      </c>
      <c r="CC137">
        <v>0</v>
      </c>
      <c r="CD137" t="s">
        <v>324</v>
      </c>
      <c r="CE137" t="s">
        <v>324</v>
      </c>
      <c r="CF137" t="s">
        <v>324</v>
      </c>
      <c r="CG137" t="s">
        <v>324</v>
      </c>
      <c r="CH137">
        <v>0</v>
      </c>
      <c r="CI137" t="s">
        <v>324</v>
      </c>
      <c r="CJ137" t="s">
        <v>324</v>
      </c>
      <c r="CK137" t="s">
        <v>324</v>
      </c>
      <c r="CL137" t="s">
        <v>324</v>
      </c>
      <c r="CM137">
        <v>0</v>
      </c>
      <c r="CN137" t="s">
        <v>324</v>
      </c>
      <c r="CO137" t="s">
        <v>324</v>
      </c>
      <c r="CP137" t="s">
        <v>324</v>
      </c>
      <c r="CQ137" t="s">
        <v>324</v>
      </c>
      <c r="CR137">
        <v>0</v>
      </c>
      <c r="CS137" t="s">
        <v>324</v>
      </c>
      <c r="CT137" t="s">
        <v>324</v>
      </c>
      <c r="CU137" t="s">
        <v>324</v>
      </c>
      <c r="CV137" t="s">
        <v>324</v>
      </c>
      <c r="CW137">
        <v>0</v>
      </c>
      <c r="CX137">
        <v>2.331</v>
      </c>
      <c r="CY137">
        <v>0.01</v>
      </c>
      <c r="CZ137">
        <v>2.1909999999999998</v>
      </c>
      <c r="DA137">
        <v>0</v>
      </c>
      <c r="DB137">
        <v>4.532</v>
      </c>
      <c r="DC137">
        <v>281</v>
      </c>
      <c r="DD137">
        <v>1</v>
      </c>
      <c r="DE137">
        <v>8</v>
      </c>
      <c r="DF137">
        <v>0</v>
      </c>
      <c r="DG137">
        <v>290</v>
      </c>
      <c r="DH137">
        <v>0</v>
      </c>
      <c r="DI137">
        <v>0</v>
      </c>
      <c r="DJ137">
        <v>0</v>
      </c>
      <c r="DK137">
        <v>0</v>
      </c>
      <c r="DL137">
        <v>0</v>
      </c>
    </row>
    <row r="138" spans="1:116" x14ac:dyDescent="0.45">
      <c r="A138">
        <v>2023</v>
      </c>
      <c r="B138" t="s">
        <v>110</v>
      </c>
      <c r="C138">
        <v>12540</v>
      </c>
      <c r="D138" t="s">
        <v>685</v>
      </c>
      <c r="E138" t="s">
        <v>683</v>
      </c>
      <c r="F138" t="s">
        <v>244</v>
      </c>
      <c r="G138">
        <v>1.681</v>
      </c>
      <c r="H138">
        <v>0.42199999999999999</v>
      </c>
      <c r="I138" t="s">
        <v>324</v>
      </c>
      <c r="J138" t="s">
        <v>324</v>
      </c>
      <c r="K138">
        <v>2.1030000000000002</v>
      </c>
      <c r="L138">
        <v>212</v>
      </c>
      <c r="M138">
        <v>13</v>
      </c>
      <c r="N138" t="s">
        <v>324</v>
      </c>
      <c r="O138" t="s">
        <v>324</v>
      </c>
      <c r="P138">
        <v>225</v>
      </c>
      <c r="Q138" t="s">
        <v>324</v>
      </c>
      <c r="R138" t="s">
        <v>324</v>
      </c>
      <c r="S138" t="s">
        <v>324</v>
      </c>
      <c r="T138" t="s">
        <v>324</v>
      </c>
      <c r="U138">
        <v>0</v>
      </c>
      <c r="V138" t="s">
        <v>324</v>
      </c>
      <c r="W138" t="s">
        <v>324</v>
      </c>
      <c r="X138" t="s">
        <v>324</v>
      </c>
      <c r="Y138" t="s">
        <v>324</v>
      </c>
      <c r="Z138">
        <v>0</v>
      </c>
      <c r="AA138" t="s">
        <v>324</v>
      </c>
      <c r="AB138" t="s">
        <v>324</v>
      </c>
      <c r="AC138" t="s">
        <v>324</v>
      </c>
      <c r="AD138" t="s">
        <v>324</v>
      </c>
      <c r="AE138">
        <v>0</v>
      </c>
      <c r="AF138" t="s">
        <v>324</v>
      </c>
      <c r="AG138" t="s">
        <v>324</v>
      </c>
      <c r="AH138" t="s">
        <v>324</v>
      </c>
      <c r="AI138" t="s">
        <v>324</v>
      </c>
      <c r="AJ138">
        <v>0</v>
      </c>
      <c r="AK138" t="s">
        <v>324</v>
      </c>
      <c r="AL138" t="s">
        <v>324</v>
      </c>
      <c r="AM138" t="s">
        <v>324</v>
      </c>
      <c r="AN138" t="s">
        <v>324</v>
      </c>
      <c r="AO138">
        <v>0</v>
      </c>
      <c r="AP138">
        <v>5.0000000000000001E-3</v>
      </c>
      <c r="AQ138" t="s">
        <v>324</v>
      </c>
      <c r="AR138" t="s">
        <v>324</v>
      </c>
      <c r="AS138" t="s">
        <v>324</v>
      </c>
      <c r="AT138">
        <v>5.0000000000000001E-3</v>
      </c>
      <c r="AU138">
        <v>3</v>
      </c>
      <c r="AV138" t="s">
        <v>324</v>
      </c>
      <c r="AW138" t="s">
        <v>324</v>
      </c>
      <c r="AX138" t="s">
        <v>324</v>
      </c>
      <c r="AY138">
        <v>3</v>
      </c>
      <c r="AZ138" t="s">
        <v>324</v>
      </c>
      <c r="BA138" t="s">
        <v>324</v>
      </c>
      <c r="BB138" t="s">
        <v>324</v>
      </c>
      <c r="BC138" t="s">
        <v>324</v>
      </c>
      <c r="BD138">
        <v>0</v>
      </c>
      <c r="BE138" t="s">
        <v>324</v>
      </c>
      <c r="BF138" t="s">
        <v>324</v>
      </c>
      <c r="BG138" t="s">
        <v>324</v>
      </c>
      <c r="BH138" t="s">
        <v>324</v>
      </c>
      <c r="BI138">
        <v>0</v>
      </c>
      <c r="BJ138" t="s">
        <v>324</v>
      </c>
      <c r="BK138" t="s">
        <v>324</v>
      </c>
      <c r="BL138" t="s">
        <v>324</v>
      </c>
      <c r="BM138" t="s">
        <v>324</v>
      </c>
      <c r="BN138">
        <v>0</v>
      </c>
      <c r="BO138" t="s">
        <v>324</v>
      </c>
      <c r="BP138" t="s">
        <v>324</v>
      </c>
      <c r="BQ138" t="s">
        <v>324</v>
      </c>
      <c r="BR138" t="s">
        <v>324</v>
      </c>
      <c r="BS138">
        <v>0</v>
      </c>
      <c r="BT138" t="s">
        <v>324</v>
      </c>
      <c r="BU138" t="s">
        <v>324</v>
      </c>
      <c r="BV138" t="s">
        <v>324</v>
      </c>
      <c r="BW138" t="s">
        <v>324</v>
      </c>
      <c r="BX138">
        <v>0</v>
      </c>
      <c r="BY138" t="s">
        <v>324</v>
      </c>
      <c r="BZ138" t="s">
        <v>324</v>
      </c>
      <c r="CA138" t="s">
        <v>324</v>
      </c>
      <c r="CB138" t="s">
        <v>324</v>
      </c>
      <c r="CC138">
        <v>0</v>
      </c>
      <c r="CD138" t="s">
        <v>324</v>
      </c>
      <c r="CE138" t="s">
        <v>324</v>
      </c>
      <c r="CF138" t="s">
        <v>324</v>
      </c>
      <c r="CG138" t="s">
        <v>324</v>
      </c>
      <c r="CH138">
        <v>0</v>
      </c>
      <c r="CI138" t="s">
        <v>324</v>
      </c>
      <c r="CJ138" t="s">
        <v>324</v>
      </c>
      <c r="CK138" t="s">
        <v>324</v>
      </c>
      <c r="CL138" t="s">
        <v>324</v>
      </c>
      <c r="CM138">
        <v>0</v>
      </c>
      <c r="CN138" t="s">
        <v>324</v>
      </c>
      <c r="CO138" t="s">
        <v>324</v>
      </c>
      <c r="CP138" t="s">
        <v>324</v>
      </c>
      <c r="CQ138" t="s">
        <v>324</v>
      </c>
      <c r="CR138">
        <v>0</v>
      </c>
      <c r="CS138" t="s">
        <v>324</v>
      </c>
      <c r="CT138" t="s">
        <v>324</v>
      </c>
      <c r="CU138" t="s">
        <v>324</v>
      </c>
      <c r="CV138" t="s">
        <v>324</v>
      </c>
      <c r="CW138">
        <v>0</v>
      </c>
      <c r="CX138">
        <v>1.681</v>
      </c>
      <c r="CY138">
        <v>0.42199999999999999</v>
      </c>
      <c r="CZ138">
        <v>0</v>
      </c>
      <c r="DA138">
        <v>0</v>
      </c>
      <c r="DB138">
        <v>2.1030000000000002</v>
      </c>
      <c r="DC138">
        <v>212</v>
      </c>
      <c r="DD138">
        <v>13</v>
      </c>
      <c r="DE138">
        <v>0</v>
      </c>
      <c r="DF138">
        <v>0</v>
      </c>
      <c r="DG138">
        <v>225</v>
      </c>
      <c r="DH138">
        <v>0</v>
      </c>
      <c r="DI138">
        <v>0</v>
      </c>
      <c r="DJ138">
        <v>0</v>
      </c>
      <c r="DK138">
        <v>0</v>
      </c>
      <c r="DL138">
        <v>0</v>
      </c>
    </row>
    <row r="139" spans="1:116" x14ac:dyDescent="0.45">
      <c r="A139">
        <v>2023</v>
      </c>
      <c r="B139" t="s">
        <v>110</v>
      </c>
      <c r="C139">
        <v>13519</v>
      </c>
      <c r="D139" t="s">
        <v>379</v>
      </c>
      <c r="E139" t="s">
        <v>683</v>
      </c>
      <c r="F139" t="s">
        <v>244</v>
      </c>
      <c r="G139">
        <v>1.5389999999999999</v>
      </c>
      <c r="H139">
        <v>0.26100000000000001</v>
      </c>
      <c r="I139">
        <v>1.458</v>
      </c>
      <c r="J139">
        <v>0</v>
      </c>
      <c r="K139">
        <v>3.258</v>
      </c>
      <c r="L139">
        <v>186</v>
      </c>
      <c r="M139">
        <v>13</v>
      </c>
      <c r="N139">
        <v>5</v>
      </c>
      <c r="O139">
        <v>0</v>
      </c>
      <c r="P139">
        <v>204</v>
      </c>
      <c r="Q139" t="s">
        <v>324</v>
      </c>
      <c r="R139" t="s">
        <v>324</v>
      </c>
      <c r="S139" t="s">
        <v>324</v>
      </c>
      <c r="T139" t="s">
        <v>324</v>
      </c>
      <c r="U139">
        <v>0</v>
      </c>
      <c r="V139" t="s">
        <v>324</v>
      </c>
      <c r="W139" t="s">
        <v>324</v>
      </c>
      <c r="X139" t="s">
        <v>324</v>
      </c>
      <c r="Y139" t="s">
        <v>324</v>
      </c>
      <c r="Z139">
        <v>0</v>
      </c>
      <c r="AA139" t="s">
        <v>324</v>
      </c>
      <c r="AB139" t="s">
        <v>324</v>
      </c>
      <c r="AC139" t="s">
        <v>324</v>
      </c>
      <c r="AD139" t="s">
        <v>324</v>
      </c>
      <c r="AE139">
        <v>0</v>
      </c>
      <c r="AF139" t="s">
        <v>324</v>
      </c>
      <c r="AG139" t="s">
        <v>324</v>
      </c>
      <c r="AH139" t="s">
        <v>324</v>
      </c>
      <c r="AI139" t="s">
        <v>324</v>
      </c>
      <c r="AJ139">
        <v>0</v>
      </c>
      <c r="AK139" t="s">
        <v>324</v>
      </c>
      <c r="AL139" t="s">
        <v>324</v>
      </c>
      <c r="AM139" t="s">
        <v>324</v>
      </c>
      <c r="AN139" t="s">
        <v>324</v>
      </c>
      <c r="AO139">
        <v>0</v>
      </c>
      <c r="AP139" t="s">
        <v>324</v>
      </c>
      <c r="AQ139" t="s">
        <v>324</v>
      </c>
      <c r="AR139" t="s">
        <v>324</v>
      </c>
      <c r="AS139" t="s">
        <v>324</v>
      </c>
      <c r="AT139">
        <v>0</v>
      </c>
      <c r="AU139" t="s">
        <v>324</v>
      </c>
      <c r="AV139" t="s">
        <v>324</v>
      </c>
      <c r="AW139" t="s">
        <v>324</v>
      </c>
      <c r="AX139" t="s">
        <v>324</v>
      </c>
      <c r="AY139">
        <v>0</v>
      </c>
      <c r="AZ139" t="s">
        <v>324</v>
      </c>
      <c r="BA139" t="s">
        <v>324</v>
      </c>
      <c r="BB139" t="s">
        <v>324</v>
      </c>
      <c r="BC139" t="s">
        <v>324</v>
      </c>
      <c r="BD139">
        <v>0</v>
      </c>
      <c r="BE139" t="s">
        <v>324</v>
      </c>
      <c r="BF139" t="s">
        <v>324</v>
      </c>
      <c r="BG139" t="s">
        <v>324</v>
      </c>
      <c r="BH139" t="s">
        <v>324</v>
      </c>
      <c r="BI139">
        <v>0</v>
      </c>
      <c r="BJ139" t="s">
        <v>324</v>
      </c>
      <c r="BK139" t="s">
        <v>324</v>
      </c>
      <c r="BL139" t="s">
        <v>324</v>
      </c>
      <c r="BM139" t="s">
        <v>324</v>
      </c>
      <c r="BN139">
        <v>0</v>
      </c>
      <c r="BO139" t="s">
        <v>324</v>
      </c>
      <c r="BP139" t="s">
        <v>324</v>
      </c>
      <c r="BQ139" t="s">
        <v>324</v>
      </c>
      <c r="BR139" t="s">
        <v>324</v>
      </c>
      <c r="BS139">
        <v>0</v>
      </c>
      <c r="BT139" t="s">
        <v>324</v>
      </c>
      <c r="BU139" t="s">
        <v>324</v>
      </c>
      <c r="BV139" t="s">
        <v>324</v>
      </c>
      <c r="BW139" t="s">
        <v>324</v>
      </c>
      <c r="BX139">
        <v>0</v>
      </c>
      <c r="BY139" t="s">
        <v>324</v>
      </c>
      <c r="BZ139" t="s">
        <v>324</v>
      </c>
      <c r="CA139" t="s">
        <v>324</v>
      </c>
      <c r="CB139" t="s">
        <v>324</v>
      </c>
      <c r="CC139">
        <v>0</v>
      </c>
      <c r="CD139" t="s">
        <v>324</v>
      </c>
      <c r="CE139" t="s">
        <v>324</v>
      </c>
      <c r="CF139" t="s">
        <v>324</v>
      </c>
      <c r="CG139" t="s">
        <v>324</v>
      </c>
      <c r="CH139">
        <v>0</v>
      </c>
      <c r="CI139" t="s">
        <v>324</v>
      </c>
      <c r="CJ139">
        <v>0.5</v>
      </c>
      <c r="CK139" t="s">
        <v>324</v>
      </c>
      <c r="CL139" t="s">
        <v>324</v>
      </c>
      <c r="CM139">
        <v>0.5</v>
      </c>
      <c r="CN139" t="s">
        <v>324</v>
      </c>
      <c r="CO139">
        <v>1</v>
      </c>
      <c r="CP139" t="s">
        <v>324</v>
      </c>
      <c r="CQ139" t="s">
        <v>324</v>
      </c>
      <c r="CR139">
        <v>1</v>
      </c>
      <c r="CS139" t="s">
        <v>324</v>
      </c>
      <c r="CT139" t="s">
        <v>324</v>
      </c>
      <c r="CU139" t="s">
        <v>324</v>
      </c>
      <c r="CV139" t="s">
        <v>324</v>
      </c>
      <c r="CW139">
        <v>0</v>
      </c>
      <c r="CX139">
        <v>1.5389999999999999</v>
      </c>
      <c r="CY139">
        <v>0.76100000000000001</v>
      </c>
      <c r="CZ139">
        <v>1.458</v>
      </c>
      <c r="DA139">
        <v>0</v>
      </c>
      <c r="DB139">
        <v>3.758</v>
      </c>
      <c r="DC139">
        <v>186</v>
      </c>
      <c r="DD139">
        <v>14</v>
      </c>
      <c r="DE139">
        <v>5</v>
      </c>
      <c r="DF139">
        <v>0</v>
      </c>
      <c r="DG139">
        <v>205</v>
      </c>
      <c r="DH139">
        <v>0</v>
      </c>
      <c r="DI139">
        <v>0</v>
      </c>
      <c r="DJ139">
        <v>0</v>
      </c>
      <c r="DK139">
        <v>0</v>
      </c>
      <c r="DL139">
        <v>0</v>
      </c>
    </row>
    <row r="140" spans="1:116" x14ac:dyDescent="0.45">
      <c r="A140">
        <v>2023</v>
      </c>
      <c r="B140" t="s">
        <v>110</v>
      </c>
      <c r="C140">
        <v>99999</v>
      </c>
      <c r="D140" t="s">
        <v>599</v>
      </c>
      <c r="E140" t="s">
        <v>683</v>
      </c>
      <c r="G140">
        <v>-3.6150000000000002</v>
      </c>
      <c r="H140">
        <v>-0.52400000000000002</v>
      </c>
      <c r="I140">
        <v>0.65</v>
      </c>
      <c r="J140" t="s">
        <v>324</v>
      </c>
      <c r="K140">
        <v>-3.4889999999999999</v>
      </c>
      <c r="L140" t="s">
        <v>324</v>
      </c>
      <c r="M140" t="s">
        <v>324</v>
      </c>
      <c r="N140" t="s">
        <v>324</v>
      </c>
      <c r="O140" t="s">
        <v>324</v>
      </c>
      <c r="P140" t="s">
        <v>324</v>
      </c>
      <c r="Q140" t="s">
        <v>324</v>
      </c>
      <c r="R140" t="s">
        <v>324</v>
      </c>
      <c r="S140" t="s">
        <v>324</v>
      </c>
      <c r="T140" t="s">
        <v>324</v>
      </c>
      <c r="U140" t="s">
        <v>324</v>
      </c>
      <c r="V140" t="s">
        <v>324</v>
      </c>
      <c r="W140" t="s">
        <v>324</v>
      </c>
      <c r="X140" t="s">
        <v>324</v>
      </c>
      <c r="Y140" t="s">
        <v>324</v>
      </c>
      <c r="Z140" t="s">
        <v>324</v>
      </c>
      <c r="AA140" t="s">
        <v>324</v>
      </c>
      <c r="AB140" t="s">
        <v>324</v>
      </c>
      <c r="AC140" t="s">
        <v>324</v>
      </c>
      <c r="AD140" t="s">
        <v>324</v>
      </c>
      <c r="AE140" t="s">
        <v>324</v>
      </c>
      <c r="AF140" t="s">
        <v>324</v>
      </c>
      <c r="AG140" t="s">
        <v>324</v>
      </c>
      <c r="AH140" t="s">
        <v>324</v>
      </c>
      <c r="AI140" t="s">
        <v>324</v>
      </c>
      <c r="AJ140" t="s">
        <v>324</v>
      </c>
      <c r="AK140" t="s">
        <v>324</v>
      </c>
      <c r="AL140" t="s">
        <v>324</v>
      </c>
      <c r="AM140" t="s">
        <v>324</v>
      </c>
      <c r="AN140" t="s">
        <v>324</v>
      </c>
      <c r="AO140" t="s">
        <v>324</v>
      </c>
      <c r="AP140" t="s">
        <v>324</v>
      </c>
      <c r="AQ140" t="s">
        <v>324</v>
      </c>
      <c r="AR140" t="s">
        <v>324</v>
      </c>
      <c r="AS140" t="s">
        <v>324</v>
      </c>
      <c r="AT140" t="s">
        <v>324</v>
      </c>
      <c r="AU140" t="s">
        <v>324</v>
      </c>
      <c r="AV140" t="s">
        <v>324</v>
      </c>
      <c r="AW140" t="s">
        <v>324</v>
      </c>
      <c r="AX140" t="s">
        <v>324</v>
      </c>
      <c r="AY140" t="s">
        <v>324</v>
      </c>
      <c r="AZ140" t="s">
        <v>324</v>
      </c>
      <c r="BA140" t="s">
        <v>324</v>
      </c>
      <c r="BB140" t="s">
        <v>324</v>
      </c>
      <c r="BC140" t="s">
        <v>324</v>
      </c>
      <c r="BD140" t="s">
        <v>324</v>
      </c>
      <c r="BE140" t="s">
        <v>324</v>
      </c>
      <c r="BF140" t="s">
        <v>324</v>
      </c>
      <c r="BG140" t="s">
        <v>324</v>
      </c>
      <c r="BH140" t="s">
        <v>324</v>
      </c>
      <c r="BI140" t="s">
        <v>324</v>
      </c>
      <c r="BJ140" t="s">
        <v>324</v>
      </c>
      <c r="BK140" t="s">
        <v>324</v>
      </c>
      <c r="BL140" t="s">
        <v>324</v>
      </c>
      <c r="BM140" t="s">
        <v>324</v>
      </c>
      <c r="BN140" t="s">
        <v>324</v>
      </c>
      <c r="BO140" t="s">
        <v>324</v>
      </c>
      <c r="BP140" t="s">
        <v>324</v>
      </c>
      <c r="BQ140" t="s">
        <v>324</v>
      </c>
      <c r="BR140" t="s">
        <v>324</v>
      </c>
      <c r="BS140" t="s">
        <v>324</v>
      </c>
      <c r="BT140" t="s">
        <v>324</v>
      </c>
      <c r="BU140" t="s">
        <v>324</v>
      </c>
      <c r="BV140" t="s">
        <v>324</v>
      </c>
      <c r="BW140" t="s">
        <v>324</v>
      </c>
      <c r="BX140" t="s">
        <v>324</v>
      </c>
      <c r="BY140" t="s">
        <v>324</v>
      </c>
      <c r="BZ140" t="s">
        <v>324</v>
      </c>
      <c r="CA140" t="s">
        <v>324</v>
      </c>
      <c r="CB140" t="s">
        <v>324</v>
      </c>
      <c r="CC140" t="s">
        <v>324</v>
      </c>
      <c r="CD140" t="s">
        <v>324</v>
      </c>
      <c r="CE140" t="s">
        <v>324</v>
      </c>
      <c r="CF140" t="s">
        <v>324</v>
      </c>
      <c r="CG140" t="s">
        <v>324</v>
      </c>
      <c r="CH140" t="s">
        <v>324</v>
      </c>
      <c r="CI140" t="s">
        <v>324</v>
      </c>
      <c r="CJ140" t="s">
        <v>324</v>
      </c>
      <c r="CK140" t="s">
        <v>324</v>
      </c>
      <c r="CL140" t="s">
        <v>324</v>
      </c>
      <c r="CM140" t="s">
        <v>324</v>
      </c>
      <c r="CN140" t="s">
        <v>324</v>
      </c>
      <c r="CO140" t="s">
        <v>324</v>
      </c>
      <c r="CP140" t="s">
        <v>324</v>
      </c>
      <c r="CQ140" t="s">
        <v>324</v>
      </c>
      <c r="CR140" t="s">
        <v>324</v>
      </c>
      <c r="CS140" t="s">
        <v>324</v>
      </c>
      <c r="CT140" t="s">
        <v>324</v>
      </c>
      <c r="CU140" t="s">
        <v>324</v>
      </c>
      <c r="CV140" t="s">
        <v>324</v>
      </c>
      <c r="CW140" t="s">
        <v>324</v>
      </c>
      <c r="CX140">
        <v>-3.6150000000000002</v>
      </c>
      <c r="CY140">
        <v>-0.52400000000000002</v>
      </c>
      <c r="CZ140">
        <v>0.65</v>
      </c>
      <c r="DA140" t="s">
        <v>324</v>
      </c>
      <c r="DB140">
        <v>-3.4889999999999999</v>
      </c>
      <c r="DC140" t="s">
        <v>324</v>
      </c>
      <c r="DD140" t="s">
        <v>324</v>
      </c>
      <c r="DE140" t="s">
        <v>324</v>
      </c>
      <c r="DF140" t="s">
        <v>324</v>
      </c>
      <c r="DG140" t="s">
        <v>324</v>
      </c>
      <c r="DH140" t="s">
        <v>324</v>
      </c>
      <c r="DI140" t="s">
        <v>324</v>
      </c>
      <c r="DJ140" t="s">
        <v>324</v>
      </c>
      <c r="DK140" t="s">
        <v>324</v>
      </c>
      <c r="DL140" t="s">
        <v>324</v>
      </c>
    </row>
    <row r="141" spans="1:116" x14ac:dyDescent="0.45">
      <c r="A141">
        <v>2023</v>
      </c>
      <c r="B141" t="s">
        <v>114</v>
      </c>
      <c r="C141">
        <v>1300</v>
      </c>
      <c r="D141" t="s">
        <v>686</v>
      </c>
      <c r="E141" t="s">
        <v>687</v>
      </c>
      <c r="F141" t="s">
        <v>247</v>
      </c>
      <c r="G141">
        <v>3.0030000000000001</v>
      </c>
      <c r="H141">
        <v>3.1E-2</v>
      </c>
      <c r="I141">
        <v>4.3999999999999997E-2</v>
      </c>
      <c r="J141" t="s">
        <v>324</v>
      </c>
      <c r="K141">
        <v>3.0779999999999998</v>
      </c>
      <c r="L141">
        <v>294</v>
      </c>
      <c r="M141">
        <v>2</v>
      </c>
      <c r="N141">
        <v>1</v>
      </c>
      <c r="O141" t="s">
        <v>324</v>
      </c>
      <c r="P141">
        <v>297</v>
      </c>
      <c r="Q141">
        <v>76.093999999999994</v>
      </c>
      <c r="R141" t="s">
        <v>324</v>
      </c>
      <c r="S141">
        <v>1.76</v>
      </c>
      <c r="T141" t="s">
        <v>324</v>
      </c>
      <c r="U141">
        <v>77.853999999999999</v>
      </c>
      <c r="V141" t="s">
        <v>324</v>
      </c>
      <c r="W141" t="s">
        <v>324</v>
      </c>
      <c r="X141" t="s">
        <v>324</v>
      </c>
      <c r="Y141" t="s">
        <v>324</v>
      </c>
      <c r="Z141">
        <v>0</v>
      </c>
      <c r="AA141" t="s">
        <v>324</v>
      </c>
      <c r="AB141" t="s">
        <v>324</v>
      </c>
      <c r="AC141" t="s">
        <v>324</v>
      </c>
      <c r="AD141" t="s">
        <v>324</v>
      </c>
      <c r="AE141">
        <v>0</v>
      </c>
      <c r="AF141" t="s">
        <v>324</v>
      </c>
      <c r="AG141" t="s">
        <v>324</v>
      </c>
      <c r="AH141" t="s">
        <v>324</v>
      </c>
      <c r="AI141" t="s">
        <v>324</v>
      </c>
      <c r="AJ141">
        <v>0</v>
      </c>
      <c r="AK141" t="s">
        <v>324</v>
      </c>
      <c r="AL141" t="s">
        <v>324</v>
      </c>
      <c r="AM141" t="s">
        <v>324</v>
      </c>
      <c r="AN141" t="s">
        <v>324</v>
      </c>
      <c r="AO141">
        <v>0</v>
      </c>
      <c r="AP141">
        <v>0</v>
      </c>
      <c r="AQ141" t="s">
        <v>324</v>
      </c>
      <c r="AR141" t="s">
        <v>324</v>
      </c>
      <c r="AS141" t="s">
        <v>324</v>
      </c>
      <c r="AT141">
        <v>0</v>
      </c>
      <c r="AU141" t="s">
        <v>324</v>
      </c>
      <c r="AV141" t="s">
        <v>324</v>
      </c>
      <c r="AW141" t="s">
        <v>324</v>
      </c>
      <c r="AX141" t="s">
        <v>324</v>
      </c>
      <c r="AY141">
        <v>0</v>
      </c>
      <c r="AZ141">
        <v>0</v>
      </c>
      <c r="BA141" t="s">
        <v>324</v>
      </c>
      <c r="BB141" t="s">
        <v>324</v>
      </c>
      <c r="BC141" t="s">
        <v>324</v>
      </c>
      <c r="BD141">
        <v>0</v>
      </c>
      <c r="BE141" t="s">
        <v>324</v>
      </c>
      <c r="BF141" t="s">
        <v>324</v>
      </c>
      <c r="BG141" t="s">
        <v>324</v>
      </c>
      <c r="BH141" t="s">
        <v>324</v>
      </c>
      <c r="BI141">
        <v>0</v>
      </c>
      <c r="BJ141" t="s">
        <v>324</v>
      </c>
      <c r="BK141" t="s">
        <v>324</v>
      </c>
      <c r="BL141" t="s">
        <v>324</v>
      </c>
      <c r="BM141" t="s">
        <v>324</v>
      </c>
      <c r="BN141">
        <v>0</v>
      </c>
      <c r="BO141" t="s">
        <v>324</v>
      </c>
      <c r="BP141" t="s">
        <v>324</v>
      </c>
      <c r="BQ141" t="s">
        <v>324</v>
      </c>
      <c r="BR141" t="s">
        <v>324</v>
      </c>
      <c r="BS141">
        <v>0</v>
      </c>
      <c r="BT141">
        <v>2E-3</v>
      </c>
      <c r="BU141" t="s">
        <v>324</v>
      </c>
      <c r="BV141" t="s">
        <v>324</v>
      </c>
      <c r="BW141" t="s">
        <v>324</v>
      </c>
      <c r="BX141">
        <v>2E-3</v>
      </c>
      <c r="BY141">
        <v>1</v>
      </c>
      <c r="BZ141" t="s">
        <v>324</v>
      </c>
      <c r="CA141" t="s">
        <v>324</v>
      </c>
      <c r="CB141" t="s">
        <v>324</v>
      </c>
      <c r="CC141">
        <v>1</v>
      </c>
      <c r="CD141" t="s">
        <v>324</v>
      </c>
      <c r="CE141" t="s">
        <v>324</v>
      </c>
      <c r="CF141" t="s">
        <v>324</v>
      </c>
      <c r="CG141" t="s">
        <v>324</v>
      </c>
      <c r="CH141">
        <v>0</v>
      </c>
      <c r="CI141" t="s">
        <v>324</v>
      </c>
      <c r="CJ141" t="s">
        <v>324</v>
      </c>
      <c r="CK141" t="s">
        <v>324</v>
      </c>
      <c r="CL141" t="s">
        <v>324</v>
      </c>
      <c r="CM141">
        <v>0</v>
      </c>
      <c r="CN141" t="s">
        <v>324</v>
      </c>
      <c r="CO141" t="s">
        <v>324</v>
      </c>
      <c r="CP141" t="s">
        <v>324</v>
      </c>
      <c r="CQ141" t="s">
        <v>324</v>
      </c>
      <c r="CR141">
        <v>0</v>
      </c>
      <c r="CS141" t="s">
        <v>324</v>
      </c>
      <c r="CT141" t="s">
        <v>324</v>
      </c>
      <c r="CU141" t="s">
        <v>324</v>
      </c>
      <c r="CV141" t="s">
        <v>324</v>
      </c>
      <c r="CW141">
        <v>0</v>
      </c>
      <c r="CX141">
        <v>3.0049999999999999</v>
      </c>
      <c r="CY141">
        <v>3.1E-2</v>
      </c>
      <c r="CZ141">
        <v>4.3999999999999997E-2</v>
      </c>
      <c r="DA141">
        <v>0</v>
      </c>
      <c r="DB141">
        <v>3.08</v>
      </c>
      <c r="DC141">
        <v>295</v>
      </c>
      <c r="DD141">
        <v>2</v>
      </c>
      <c r="DE141">
        <v>1</v>
      </c>
      <c r="DF141">
        <v>0</v>
      </c>
      <c r="DG141">
        <v>298</v>
      </c>
      <c r="DH141">
        <v>76.093999999999994</v>
      </c>
      <c r="DI141">
        <v>0</v>
      </c>
      <c r="DJ141">
        <v>1.76</v>
      </c>
      <c r="DK141">
        <v>0</v>
      </c>
      <c r="DL141">
        <v>77.853999999999999</v>
      </c>
    </row>
    <row r="142" spans="1:116" x14ac:dyDescent="0.45">
      <c r="A142">
        <v>2023</v>
      </c>
      <c r="B142" t="s">
        <v>114</v>
      </c>
      <c r="C142">
        <v>3245</v>
      </c>
      <c r="D142" t="s">
        <v>688</v>
      </c>
      <c r="E142" t="s">
        <v>689</v>
      </c>
      <c r="F142" t="s">
        <v>244</v>
      </c>
      <c r="G142">
        <v>1.9370000000000001</v>
      </c>
      <c r="H142">
        <v>0.11700000000000001</v>
      </c>
      <c r="I142" t="s">
        <v>324</v>
      </c>
      <c r="J142" t="s">
        <v>324</v>
      </c>
      <c r="K142">
        <v>2.0539999999999998</v>
      </c>
      <c r="L142">
        <v>200</v>
      </c>
      <c r="M142">
        <v>8</v>
      </c>
      <c r="N142" t="s">
        <v>324</v>
      </c>
      <c r="O142" t="s">
        <v>324</v>
      </c>
      <c r="P142">
        <v>208</v>
      </c>
      <c r="Q142">
        <v>927.69100000000003</v>
      </c>
      <c r="R142">
        <v>53.707999999999998</v>
      </c>
      <c r="S142" t="s">
        <v>324</v>
      </c>
      <c r="T142" t="s">
        <v>324</v>
      </c>
      <c r="U142">
        <v>981.399</v>
      </c>
      <c r="V142" t="s">
        <v>324</v>
      </c>
      <c r="W142" t="s">
        <v>324</v>
      </c>
      <c r="X142" t="s">
        <v>324</v>
      </c>
      <c r="Y142" t="s">
        <v>324</v>
      </c>
      <c r="Z142">
        <v>0</v>
      </c>
      <c r="AA142" t="s">
        <v>324</v>
      </c>
      <c r="AB142" t="s">
        <v>324</v>
      </c>
      <c r="AC142" t="s">
        <v>324</v>
      </c>
      <c r="AD142" t="s">
        <v>324</v>
      </c>
      <c r="AE142">
        <v>0</v>
      </c>
      <c r="AF142" t="s">
        <v>324</v>
      </c>
      <c r="AG142" t="s">
        <v>324</v>
      </c>
      <c r="AH142" t="s">
        <v>324</v>
      </c>
      <c r="AI142" t="s">
        <v>324</v>
      </c>
      <c r="AJ142">
        <v>0</v>
      </c>
      <c r="AK142" t="s">
        <v>324</v>
      </c>
      <c r="AL142" t="s">
        <v>324</v>
      </c>
      <c r="AM142" t="s">
        <v>324</v>
      </c>
      <c r="AN142" t="s">
        <v>324</v>
      </c>
      <c r="AO142">
        <v>0</v>
      </c>
      <c r="AP142" t="s">
        <v>324</v>
      </c>
      <c r="AQ142" t="s">
        <v>324</v>
      </c>
      <c r="AR142" t="s">
        <v>324</v>
      </c>
      <c r="AS142" t="s">
        <v>324</v>
      </c>
      <c r="AT142">
        <v>0</v>
      </c>
      <c r="AU142" t="s">
        <v>324</v>
      </c>
      <c r="AV142" t="s">
        <v>324</v>
      </c>
      <c r="AW142" t="s">
        <v>324</v>
      </c>
      <c r="AX142" t="s">
        <v>324</v>
      </c>
      <c r="AY142">
        <v>0</v>
      </c>
      <c r="AZ142" t="s">
        <v>324</v>
      </c>
      <c r="BA142" t="s">
        <v>324</v>
      </c>
      <c r="BB142" t="s">
        <v>324</v>
      </c>
      <c r="BC142" t="s">
        <v>324</v>
      </c>
      <c r="BD142">
        <v>0</v>
      </c>
      <c r="BE142" t="s">
        <v>324</v>
      </c>
      <c r="BF142" t="s">
        <v>324</v>
      </c>
      <c r="BG142" t="s">
        <v>324</v>
      </c>
      <c r="BH142" t="s">
        <v>324</v>
      </c>
      <c r="BI142">
        <v>0</v>
      </c>
      <c r="BJ142" t="s">
        <v>324</v>
      </c>
      <c r="BK142" t="s">
        <v>324</v>
      </c>
      <c r="BL142" t="s">
        <v>324</v>
      </c>
      <c r="BM142" t="s">
        <v>324</v>
      </c>
      <c r="BN142">
        <v>0</v>
      </c>
      <c r="BO142" t="s">
        <v>324</v>
      </c>
      <c r="BP142" t="s">
        <v>324</v>
      </c>
      <c r="BQ142" t="s">
        <v>324</v>
      </c>
      <c r="BR142" t="s">
        <v>324</v>
      </c>
      <c r="BS142">
        <v>0</v>
      </c>
      <c r="BT142" t="s">
        <v>324</v>
      </c>
      <c r="BU142" t="s">
        <v>324</v>
      </c>
      <c r="BV142" t="s">
        <v>324</v>
      </c>
      <c r="BW142" t="s">
        <v>324</v>
      </c>
      <c r="BX142">
        <v>0</v>
      </c>
      <c r="BY142" t="s">
        <v>324</v>
      </c>
      <c r="BZ142" t="s">
        <v>324</v>
      </c>
      <c r="CA142" t="s">
        <v>324</v>
      </c>
      <c r="CB142" t="s">
        <v>324</v>
      </c>
      <c r="CC142">
        <v>0</v>
      </c>
      <c r="CD142" t="s">
        <v>324</v>
      </c>
      <c r="CE142" t="s">
        <v>324</v>
      </c>
      <c r="CF142" t="s">
        <v>324</v>
      </c>
      <c r="CG142" t="s">
        <v>324</v>
      </c>
      <c r="CH142">
        <v>0</v>
      </c>
      <c r="CI142" t="s">
        <v>324</v>
      </c>
      <c r="CJ142" t="s">
        <v>324</v>
      </c>
      <c r="CK142" t="s">
        <v>324</v>
      </c>
      <c r="CL142" t="s">
        <v>324</v>
      </c>
      <c r="CM142">
        <v>0</v>
      </c>
      <c r="CN142" t="s">
        <v>324</v>
      </c>
      <c r="CO142" t="s">
        <v>324</v>
      </c>
      <c r="CP142" t="s">
        <v>324</v>
      </c>
      <c r="CQ142" t="s">
        <v>324</v>
      </c>
      <c r="CR142">
        <v>0</v>
      </c>
      <c r="CS142" t="s">
        <v>324</v>
      </c>
      <c r="CT142" t="s">
        <v>324</v>
      </c>
      <c r="CU142" t="s">
        <v>324</v>
      </c>
      <c r="CV142" t="s">
        <v>324</v>
      </c>
      <c r="CW142">
        <v>0</v>
      </c>
      <c r="CX142">
        <v>1.9370000000000001</v>
      </c>
      <c r="CY142">
        <v>0.11700000000000001</v>
      </c>
      <c r="CZ142">
        <v>0</v>
      </c>
      <c r="DA142">
        <v>0</v>
      </c>
      <c r="DB142">
        <v>2.0539999999999998</v>
      </c>
      <c r="DC142">
        <v>200</v>
      </c>
      <c r="DD142">
        <v>8</v>
      </c>
      <c r="DE142">
        <v>0</v>
      </c>
      <c r="DF142">
        <v>0</v>
      </c>
      <c r="DG142">
        <v>208</v>
      </c>
      <c r="DH142">
        <v>927.69100000000003</v>
      </c>
      <c r="DI142">
        <v>53.707999999999998</v>
      </c>
      <c r="DJ142">
        <v>0</v>
      </c>
      <c r="DK142">
        <v>0</v>
      </c>
      <c r="DL142">
        <v>981.399</v>
      </c>
    </row>
    <row r="143" spans="1:116" x14ac:dyDescent="0.45">
      <c r="A143">
        <v>2023</v>
      </c>
      <c r="B143" t="s">
        <v>114</v>
      </c>
      <c r="C143">
        <v>3502</v>
      </c>
      <c r="D143" t="s">
        <v>690</v>
      </c>
      <c r="E143" t="s">
        <v>601</v>
      </c>
      <c r="F143" t="s">
        <v>244</v>
      </c>
      <c r="G143">
        <v>3.6680000000000001</v>
      </c>
      <c r="H143">
        <v>9.1999999999999998E-2</v>
      </c>
      <c r="I143">
        <v>0</v>
      </c>
      <c r="J143">
        <v>0</v>
      </c>
      <c r="K143">
        <v>3.76</v>
      </c>
      <c r="L143">
        <v>496</v>
      </c>
      <c r="M143">
        <v>30</v>
      </c>
      <c r="N143">
        <v>0</v>
      </c>
      <c r="O143">
        <v>0</v>
      </c>
      <c r="P143">
        <v>526</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v>0</v>
      </c>
      <c r="AK143">
        <v>0</v>
      </c>
      <c r="AL143">
        <v>0</v>
      </c>
      <c r="AM143">
        <v>0</v>
      </c>
      <c r="AN143">
        <v>0</v>
      </c>
      <c r="AO143">
        <v>0</v>
      </c>
      <c r="AP143">
        <v>0</v>
      </c>
      <c r="AQ143">
        <v>0</v>
      </c>
      <c r="AR143">
        <v>0</v>
      </c>
      <c r="AS143">
        <v>0</v>
      </c>
      <c r="AT143">
        <v>0</v>
      </c>
      <c r="AU143">
        <v>0</v>
      </c>
      <c r="AV143">
        <v>0</v>
      </c>
      <c r="AW143">
        <v>0</v>
      </c>
      <c r="AX143">
        <v>0</v>
      </c>
      <c r="AY143">
        <v>0</v>
      </c>
      <c r="AZ143">
        <v>0</v>
      </c>
      <c r="BA143">
        <v>0</v>
      </c>
      <c r="BB143">
        <v>0</v>
      </c>
      <c r="BC143">
        <v>0</v>
      </c>
      <c r="BD143">
        <v>0</v>
      </c>
      <c r="BE143">
        <v>0</v>
      </c>
      <c r="BF143">
        <v>0</v>
      </c>
      <c r="BG143">
        <v>0</v>
      </c>
      <c r="BH143">
        <v>0</v>
      </c>
      <c r="BI143">
        <v>0</v>
      </c>
      <c r="BJ143">
        <v>0</v>
      </c>
      <c r="BK143">
        <v>0</v>
      </c>
      <c r="BL143">
        <v>0</v>
      </c>
      <c r="BM143">
        <v>0</v>
      </c>
      <c r="BN143">
        <v>0</v>
      </c>
      <c r="BO143">
        <v>0</v>
      </c>
      <c r="BP143">
        <v>0</v>
      </c>
      <c r="BQ143">
        <v>0</v>
      </c>
      <c r="BR143">
        <v>0</v>
      </c>
      <c r="BS143">
        <v>0</v>
      </c>
      <c r="BT143">
        <v>3.0000000000000001E-3</v>
      </c>
      <c r="BU143">
        <v>0</v>
      </c>
      <c r="BV143">
        <v>0</v>
      </c>
      <c r="BW143">
        <v>0</v>
      </c>
      <c r="BX143">
        <v>3.0000000000000001E-3</v>
      </c>
      <c r="BY143">
        <v>1</v>
      </c>
      <c r="BZ143">
        <v>0</v>
      </c>
      <c r="CA143">
        <v>0</v>
      </c>
      <c r="CB143">
        <v>0</v>
      </c>
      <c r="CC143">
        <v>1</v>
      </c>
      <c r="CD143">
        <v>0</v>
      </c>
      <c r="CE143">
        <v>0</v>
      </c>
      <c r="CF143">
        <v>0</v>
      </c>
      <c r="CG143">
        <v>0</v>
      </c>
      <c r="CH143">
        <v>0</v>
      </c>
      <c r="CI143">
        <v>0</v>
      </c>
      <c r="CJ143">
        <v>9.1999999999999998E-2</v>
      </c>
      <c r="CK143">
        <v>0</v>
      </c>
      <c r="CL143">
        <v>0</v>
      </c>
      <c r="CM143">
        <v>9.1999999999999998E-2</v>
      </c>
      <c r="CN143">
        <v>0</v>
      </c>
      <c r="CO143">
        <v>30</v>
      </c>
      <c r="CP143">
        <v>0</v>
      </c>
      <c r="CQ143">
        <v>0</v>
      </c>
      <c r="CR143">
        <v>30</v>
      </c>
      <c r="CS143">
        <v>0</v>
      </c>
      <c r="CT143">
        <v>0</v>
      </c>
      <c r="CU143">
        <v>0</v>
      </c>
      <c r="CV143">
        <v>0</v>
      </c>
      <c r="CW143">
        <v>0</v>
      </c>
      <c r="CX143">
        <v>3.6709999999999998</v>
      </c>
      <c r="CY143">
        <v>0.184</v>
      </c>
      <c r="CZ143">
        <v>0</v>
      </c>
      <c r="DA143">
        <v>0</v>
      </c>
      <c r="DB143">
        <v>3.855</v>
      </c>
      <c r="DC143">
        <v>497</v>
      </c>
      <c r="DD143">
        <v>60</v>
      </c>
      <c r="DE143">
        <v>0</v>
      </c>
      <c r="DF143">
        <v>0</v>
      </c>
      <c r="DG143">
        <v>557</v>
      </c>
      <c r="DH143">
        <v>0</v>
      </c>
      <c r="DI143">
        <v>0</v>
      </c>
      <c r="DJ143">
        <v>0</v>
      </c>
      <c r="DK143">
        <v>0</v>
      </c>
      <c r="DL143">
        <v>0</v>
      </c>
    </row>
    <row r="144" spans="1:116" x14ac:dyDescent="0.45">
      <c r="A144">
        <v>2023</v>
      </c>
      <c r="B144" t="s">
        <v>114</v>
      </c>
      <c r="C144">
        <v>3757</v>
      </c>
      <c r="D144" t="s">
        <v>691</v>
      </c>
      <c r="E144" t="s">
        <v>689</v>
      </c>
      <c r="F144" t="s">
        <v>244</v>
      </c>
      <c r="G144">
        <v>28.279</v>
      </c>
      <c r="H144">
        <v>2.0009999999999999</v>
      </c>
      <c r="I144" t="s">
        <v>324</v>
      </c>
      <c r="J144" t="s">
        <v>324</v>
      </c>
      <c r="K144">
        <v>30.28</v>
      </c>
      <c r="L144">
        <v>3038</v>
      </c>
      <c r="M144">
        <v>58</v>
      </c>
      <c r="N144" t="s">
        <v>324</v>
      </c>
      <c r="O144" t="s">
        <v>324</v>
      </c>
      <c r="P144">
        <v>3096</v>
      </c>
      <c r="Q144">
        <v>790.77800000000002</v>
      </c>
      <c r="R144">
        <v>858.90300000000002</v>
      </c>
      <c r="S144" t="s">
        <v>324</v>
      </c>
      <c r="T144" t="s">
        <v>324</v>
      </c>
      <c r="U144">
        <v>1649.681</v>
      </c>
      <c r="V144" t="s">
        <v>324</v>
      </c>
      <c r="W144" t="s">
        <v>324</v>
      </c>
      <c r="X144" t="s">
        <v>324</v>
      </c>
      <c r="Y144" t="s">
        <v>324</v>
      </c>
      <c r="Z144">
        <v>0</v>
      </c>
      <c r="AA144" t="s">
        <v>324</v>
      </c>
      <c r="AB144" t="s">
        <v>324</v>
      </c>
      <c r="AC144" t="s">
        <v>324</v>
      </c>
      <c r="AD144" t="s">
        <v>324</v>
      </c>
      <c r="AE144">
        <v>0</v>
      </c>
      <c r="AF144" t="s">
        <v>324</v>
      </c>
      <c r="AG144" t="s">
        <v>324</v>
      </c>
      <c r="AH144" t="s">
        <v>324</v>
      </c>
      <c r="AI144" t="s">
        <v>324</v>
      </c>
      <c r="AJ144">
        <v>0</v>
      </c>
      <c r="AK144" t="s">
        <v>324</v>
      </c>
      <c r="AL144" t="s">
        <v>324</v>
      </c>
      <c r="AM144" t="s">
        <v>324</v>
      </c>
      <c r="AN144" t="s">
        <v>324</v>
      </c>
      <c r="AO144">
        <v>0</v>
      </c>
      <c r="AP144">
        <v>2.2709999999999999</v>
      </c>
      <c r="AQ144">
        <v>2.5999999999999999E-2</v>
      </c>
      <c r="AR144" t="s">
        <v>324</v>
      </c>
      <c r="AS144" t="s">
        <v>324</v>
      </c>
      <c r="AT144">
        <v>2.2970000000000002</v>
      </c>
      <c r="AU144">
        <v>204</v>
      </c>
      <c r="AV144">
        <v>3</v>
      </c>
      <c r="AW144" t="s">
        <v>324</v>
      </c>
      <c r="AX144" t="s">
        <v>324</v>
      </c>
      <c r="AY144">
        <v>207</v>
      </c>
      <c r="AZ144" t="s">
        <v>324</v>
      </c>
      <c r="BA144" t="s">
        <v>324</v>
      </c>
      <c r="BB144" t="s">
        <v>324</v>
      </c>
      <c r="BC144" t="s">
        <v>324</v>
      </c>
      <c r="BD144">
        <v>0</v>
      </c>
      <c r="BE144" t="s">
        <v>324</v>
      </c>
      <c r="BF144" t="s">
        <v>324</v>
      </c>
      <c r="BG144" t="s">
        <v>324</v>
      </c>
      <c r="BH144" t="s">
        <v>324</v>
      </c>
      <c r="BI144">
        <v>0</v>
      </c>
      <c r="BJ144" t="s">
        <v>324</v>
      </c>
      <c r="BK144" t="s">
        <v>324</v>
      </c>
      <c r="BL144" t="s">
        <v>324</v>
      </c>
      <c r="BM144" t="s">
        <v>324</v>
      </c>
      <c r="BN144">
        <v>0</v>
      </c>
      <c r="BO144" t="s">
        <v>324</v>
      </c>
      <c r="BP144" t="s">
        <v>324</v>
      </c>
      <c r="BQ144" t="s">
        <v>324</v>
      </c>
      <c r="BR144" t="s">
        <v>324</v>
      </c>
      <c r="BS144">
        <v>0</v>
      </c>
      <c r="BT144" t="s">
        <v>324</v>
      </c>
      <c r="BU144" t="s">
        <v>324</v>
      </c>
      <c r="BV144" t="s">
        <v>324</v>
      </c>
      <c r="BW144" t="s">
        <v>324</v>
      </c>
      <c r="BX144">
        <v>0</v>
      </c>
      <c r="BY144" t="s">
        <v>324</v>
      </c>
      <c r="BZ144" t="s">
        <v>324</v>
      </c>
      <c r="CA144" t="s">
        <v>324</v>
      </c>
      <c r="CB144" t="s">
        <v>324</v>
      </c>
      <c r="CC144">
        <v>0</v>
      </c>
      <c r="CD144" t="s">
        <v>324</v>
      </c>
      <c r="CE144" t="s">
        <v>324</v>
      </c>
      <c r="CF144" t="s">
        <v>324</v>
      </c>
      <c r="CG144" t="s">
        <v>324</v>
      </c>
      <c r="CH144">
        <v>0</v>
      </c>
      <c r="CI144" t="s">
        <v>324</v>
      </c>
      <c r="CJ144" t="s">
        <v>324</v>
      </c>
      <c r="CK144" t="s">
        <v>324</v>
      </c>
      <c r="CL144" t="s">
        <v>324</v>
      </c>
      <c r="CM144">
        <v>0</v>
      </c>
      <c r="CN144" t="s">
        <v>324</v>
      </c>
      <c r="CO144" t="s">
        <v>324</v>
      </c>
      <c r="CP144" t="s">
        <v>324</v>
      </c>
      <c r="CQ144" t="s">
        <v>324</v>
      </c>
      <c r="CR144">
        <v>0</v>
      </c>
      <c r="CS144" t="s">
        <v>324</v>
      </c>
      <c r="CT144" t="s">
        <v>324</v>
      </c>
      <c r="CU144" t="s">
        <v>324</v>
      </c>
      <c r="CV144" t="s">
        <v>324</v>
      </c>
      <c r="CW144">
        <v>0</v>
      </c>
      <c r="CX144">
        <v>28.279</v>
      </c>
      <c r="CY144">
        <v>2.0009999999999999</v>
      </c>
      <c r="CZ144">
        <v>0</v>
      </c>
      <c r="DA144">
        <v>0</v>
      </c>
      <c r="DB144">
        <v>30.28</v>
      </c>
      <c r="DC144">
        <v>3038</v>
      </c>
      <c r="DD144">
        <v>58</v>
      </c>
      <c r="DE144">
        <v>0</v>
      </c>
      <c r="DF144">
        <v>0</v>
      </c>
      <c r="DG144">
        <v>3096</v>
      </c>
      <c r="DH144">
        <v>790.77800000000002</v>
      </c>
      <c r="DI144">
        <v>858.90300000000002</v>
      </c>
      <c r="DJ144">
        <v>0</v>
      </c>
      <c r="DK144">
        <v>0</v>
      </c>
      <c r="DL144">
        <v>1649.681</v>
      </c>
    </row>
    <row r="145" spans="1:116" x14ac:dyDescent="0.45">
      <c r="A145">
        <v>2023</v>
      </c>
      <c r="B145" t="s">
        <v>114</v>
      </c>
      <c r="C145">
        <v>6443</v>
      </c>
      <c r="D145" t="s">
        <v>692</v>
      </c>
      <c r="E145" t="s">
        <v>693</v>
      </c>
      <c r="F145" t="s">
        <v>244</v>
      </c>
      <c r="G145">
        <v>2.74</v>
      </c>
      <c r="H145">
        <v>0.98099999999999998</v>
      </c>
      <c r="I145" t="s">
        <v>324</v>
      </c>
      <c r="J145" t="s">
        <v>324</v>
      </c>
      <c r="K145">
        <v>3.7210000000000001</v>
      </c>
      <c r="L145">
        <v>208</v>
      </c>
      <c r="M145">
        <v>25</v>
      </c>
      <c r="N145" t="s">
        <v>324</v>
      </c>
      <c r="O145" t="s">
        <v>324</v>
      </c>
      <c r="P145">
        <v>233</v>
      </c>
      <c r="Q145" t="s">
        <v>324</v>
      </c>
      <c r="R145" t="s">
        <v>324</v>
      </c>
      <c r="S145" t="s">
        <v>324</v>
      </c>
      <c r="T145" t="s">
        <v>324</v>
      </c>
      <c r="U145">
        <v>0</v>
      </c>
      <c r="V145" t="s">
        <v>324</v>
      </c>
      <c r="W145" t="s">
        <v>324</v>
      </c>
      <c r="X145" t="s">
        <v>324</v>
      </c>
      <c r="Y145" t="s">
        <v>324</v>
      </c>
      <c r="Z145">
        <v>0</v>
      </c>
      <c r="AA145" t="s">
        <v>324</v>
      </c>
      <c r="AB145" t="s">
        <v>324</v>
      </c>
      <c r="AC145" t="s">
        <v>324</v>
      </c>
      <c r="AD145" t="s">
        <v>324</v>
      </c>
      <c r="AE145">
        <v>0</v>
      </c>
      <c r="AF145" t="s">
        <v>324</v>
      </c>
      <c r="AG145" t="s">
        <v>324</v>
      </c>
      <c r="AH145" t="s">
        <v>324</v>
      </c>
      <c r="AI145" t="s">
        <v>324</v>
      </c>
      <c r="AJ145">
        <v>0</v>
      </c>
      <c r="AK145" t="s">
        <v>324</v>
      </c>
      <c r="AL145" t="s">
        <v>324</v>
      </c>
      <c r="AM145" t="s">
        <v>324</v>
      </c>
      <c r="AN145" t="s">
        <v>324</v>
      </c>
      <c r="AO145">
        <v>0</v>
      </c>
      <c r="AP145" t="s">
        <v>324</v>
      </c>
      <c r="AQ145" t="s">
        <v>324</v>
      </c>
      <c r="AR145" t="s">
        <v>324</v>
      </c>
      <c r="AS145" t="s">
        <v>324</v>
      </c>
      <c r="AT145">
        <v>0</v>
      </c>
      <c r="AU145" t="s">
        <v>324</v>
      </c>
      <c r="AV145" t="s">
        <v>324</v>
      </c>
      <c r="AW145" t="s">
        <v>324</v>
      </c>
      <c r="AX145" t="s">
        <v>324</v>
      </c>
      <c r="AY145">
        <v>0</v>
      </c>
      <c r="AZ145" t="s">
        <v>324</v>
      </c>
      <c r="BA145" t="s">
        <v>324</v>
      </c>
      <c r="BB145" t="s">
        <v>324</v>
      </c>
      <c r="BC145" t="s">
        <v>324</v>
      </c>
      <c r="BD145">
        <v>0</v>
      </c>
      <c r="BE145" t="s">
        <v>324</v>
      </c>
      <c r="BF145" t="s">
        <v>324</v>
      </c>
      <c r="BG145" t="s">
        <v>324</v>
      </c>
      <c r="BH145" t="s">
        <v>324</v>
      </c>
      <c r="BI145">
        <v>0</v>
      </c>
      <c r="BJ145" t="s">
        <v>324</v>
      </c>
      <c r="BK145" t="s">
        <v>324</v>
      </c>
      <c r="BL145" t="s">
        <v>324</v>
      </c>
      <c r="BM145" t="s">
        <v>324</v>
      </c>
      <c r="BN145">
        <v>0</v>
      </c>
      <c r="BO145" t="s">
        <v>324</v>
      </c>
      <c r="BP145" t="s">
        <v>324</v>
      </c>
      <c r="BQ145" t="s">
        <v>324</v>
      </c>
      <c r="BR145" t="s">
        <v>324</v>
      </c>
      <c r="BS145">
        <v>0</v>
      </c>
      <c r="BT145" t="s">
        <v>324</v>
      </c>
      <c r="BU145" t="s">
        <v>324</v>
      </c>
      <c r="BV145" t="s">
        <v>324</v>
      </c>
      <c r="BW145" t="s">
        <v>324</v>
      </c>
      <c r="BX145">
        <v>0</v>
      </c>
      <c r="BY145" t="s">
        <v>324</v>
      </c>
      <c r="BZ145" t="s">
        <v>324</v>
      </c>
      <c r="CA145" t="s">
        <v>324</v>
      </c>
      <c r="CB145" t="s">
        <v>324</v>
      </c>
      <c r="CC145">
        <v>0</v>
      </c>
      <c r="CD145" t="s">
        <v>324</v>
      </c>
      <c r="CE145" t="s">
        <v>324</v>
      </c>
      <c r="CF145" t="s">
        <v>324</v>
      </c>
      <c r="CG145" t="s">
        <v>324</v>
      </c>
      <c r="CH145">
        <v>0</v>
      </c>
      <c r="CI145" t="s">
        <v>324</v>
      </c>
      <c r="CJ145" t="s">
        <v>324</v>
      </c>
      <c r="CK145" t="s">
        <v>324</v>
      </c>
      <c r="CL145" t="s">
        <v>324</v>
      </c>
      <c r="CM145">
        <v>0</v>
      </c>
      <c r="CN145" t="s">
        <v>324</v>
      </c>
      <c r="CO145" t="s">
        <v>324</v>
      </c>
      <c r="CP145" t="s">
        <v>324</v>
      </c>
      <c r="CQ145" t="s">
        <v>324</v>
      </c>
      <c r="CR145">
        <v>0</v>
      </c>
      <c r="CS145" t="s">
        <v>324</v>
      </c>
      <c r="CT145" t="s">
        <v>324</v>
      </c>
      <c r="CU145" t="s">
        <v>324</v>
      </c>
      <c r="CV145" t="s">
        <v>324</v>
      </c>
      <c r="CW145">
        <v>0</v>
      </c>
      <c r="CX145">
        <v>2.74</v>
      </c>
      <c r="CY145">
        <v>0.98099999999999998</v>
      </c>
      <c r="CZ145">
        <v>0</v>
      </c>
      <c r="DA145">
        <v>0</v>
      </c>
      <c r="DB145">
        <v>3.7210000000000001</v>
      </c>
      <c r="DC145">
        <v>208</v>
      </c>
      <c r="DD145">
        <v>25</v>
      </c>
      <c r="DE145">
        <v>0</v>
      </c>
      <c r="DF145">
        <v>0</v>
      </c>
      <c r="DG145">
        <v>233</v>
      </c>
      <c r="DH145">
        <v>0</v>
      </c>
      <c r="DI145">
        <v>0</v>
      </c>
      <c r="DJ145">
        <v>0</v>
      </c>
      <c r="DK145">
        <v>0</v>
      </c>
      <c r="DL145">
        <v>0</v>
      </c>
    </row>
    <row r="146" spans="1:116" x14ac:dyDescent="0.45">
      <c r="A146">
        <v>2023</v>
      </c>
      <c r="B146" t="s">
        <v>114</v>
      </c>
      <c r="C146">
        <v>6452</v>
      </c>
      <c r="D146" t="s">
        <v>380</v>
      </c>
      <c r="E146" t="s">
        <v>693</v>
      </c>
      <c r="F146" t="s">
        <v>244</v>
      </c>
      <c r="G146">
        <v>967.17200000000003</v>
      </c>
      <c r="H146">
        <v>70.616</v>
      </c>
      <c r="I146">
        <v>33.414999999999999</v>
      </c>
      <c r="J146" t="s">
        <v>324</v>
      </c>
      <c r="K146">
        <v>1071.203</v>
      </c>
      <c r="L146">
        <v>91453</v>
      </c>
      <c r="M146">
        <v>797</v>
      </c>
      <c r="N146">
        <v>714</v>
      </c>
      <c r="O146" t="s">
        <v>324</v>
      </c>
      <c r="P146">
        <v>92964</v>
      </c>
      <c r="Q146">
        <v>416699.64</v>
      </c>
      <c r="R146">
        <v>20500.68</v>
      </c>
      <c r="S146">
        <v>3311.3879999999999</v>
      </c>
      <c r="T146" t="s">
        <v>324</v>
      </c>
      <c r="U146">
        <v>440511.71</v>
      </c>
      <c r="V146" t="s">
        <v>324</v>
      </c>
      <c r="W146" t="s">
        <v>324</v>
      </c>
      <c r="X146" t="s">
        <v>324</v>
      </c>
      <c r="Y146" t="s">
        <v>324</v>
      </c>
      <c r="Z146">
        <v>0</v>
      </c>
      <c r="AA146" t="s">
        <v>324</v>
      </c>
      <c r="AB146" t="s">
        <v>324</v>
      </c>
      <c r="AC146" t="s">
        <v>324</v>
      </c>
      <c r="AD146" t="s">
        <v>324</v>
      </c>
      <c r="AE146">
        <v>0</v>
      </c>
      <c r="AF146" t="s">
        <v>324</v>
      </c>
      <c r="AG146" t="s">
        <v>324</v>
      </c>
      <c r="AH146" t="s">
        <v>324</v>
      </c>
      <c r="AI146" t="s">
        <v>324</v>
      </c>
      <c r="AJ146">
        <v>0</v>
      </c>
      <c r="AK146" t="s">
        <v>324</v>
      </c>
      <c r="AL146" t="s">
        <v>324</v>
      </c>
      <c r="AM146" t="s">
        <v>324</v>
      </c>
      <c r="AN146" t="s">
        <v>324</v>
      </c>
      <c r="AO146">
        <v>0</v>
      </c>
      <c r="AP146" t="s">
        <v>324</v>
      </c>
      <c r="AQ146" t="s">
        <v>324</v>
      </c>
      <c r="AR146" t="s">
        <v>324</v>
      </c>
      <c r="AS146" t="s">
        <v>324</v>
      </c>
      <c r="AT146">
        <v>0</v>
      </c>
      <c r="AU146" t="s">
        <v>324</v>
      </c>
      <c r="AV146" t="s">
        <v>324</v>
      </c>
      <c r="AW146" t="s">
        <v>324</v>
      </c>
      <c r="AX146" t="s">
        <v>324</v>
      </c>
      <c r="AY146">
        <v>0</v>
      </c>
      <c r="AZ146" t="s">
        <v>324</v>
      </c>
      <c r="BA146" t="s">
        <v>324</v>
      </c>
      <c r="BB146" t="s">
        <v>324</v>
      </c>
      <c r="BC146" t="s">
        <v>324</v>
      </c>
      <c r="BD146">
        <v>0</v>
      </c>
      <c r="BE146" t="s">
        <v>324</v>
      </c>
      <c r="BF146" t="s">
        <v>324</v>
      </c>
      <c r="BG146" t="s">
        <v>324</v>
      </c>
      <c r="BH146" t="s">
        <v>324</v>
      </c>
      <c r="BI146">
        <v>0</v>
      </c>
      <c r="BJ146" t="s">
        <v>324</v>
      </c>
      <c r="BK146" t="s">
        <v>324</v>
      </c>
      <c r="BL146" t="s">
        <v>324</v>
      </c>
      <c r="BM146" t="s">
        <v>324</v>
      </c>
      <c r="BN146">
        <v>0</v>
      </c>
      <c r="BO146" t="s">
        <v>324</v>
      </c>
      <c r="BP146" t="s">
        <v>324</v>
      </c>
      <c r="BQ146" t="s">
        <v>324</v>
      </c>
      <c r="BR146" t="s">
        <v>324</v>
      </c>
      <c r="BS146">
        <v>0</v>
      </c>
      <c r="BT146">
        <v>1.7999999999999999E-2</v>
      </c>
      <c r="BU146">
        <v>0.02</v>
      </c>
      <c r="BV146">
        <v>0.215</v>
      </c>
      <c r="BW146" t="s">
        <v>324</v>
      </c>
      <c r="BX146">
        <v>0.253</v>
      </c>
      <c r="BY146">
        <v>4</v>
      </c>
      <c r="BZ146">
        <v>8</v>
      </c>
      <c r="CA146">
        <v>6</v>
      </c>
      <c r="CB146" t="s">
        <v>324</v>
      </c>
      <c r="CC146">
        <v>18</v>
      </c>
      <c r="CD146">
        <v>3.3809999999999998</v>
      </c>
      <c r="CE146">
        <v>4.8869999999999996</v>
      </c>
      <c r="CF146" t="s">
        <v>324</v>
      </c>
      <c r="CG146" t="s">
        <v>324</v>
      </c>
      <c r="CH146">
        <v>8.2680000000000007</v>
      </c>
      <c r="CI146" t="s">
        <v>324</v>
      </c>
      <c r="CJ146" t="s">
        <v>324</v>
      </c>
      <c r="CK146">
        <v>9.1</v>
      </c>
      <c r="CL146" t="s">
        <v>324</v>
      </c>
      <c r="CM146">
        <v>9.1</v>
      </c>
      <c r="CN146" t="s">
        <v>324</v>
      </c>
      <c r="CO146" t="s">
        <v>324</v>
      </c>
      <c r="CP146">
        <v>4</v>
      </c>
      <c r="CQ146" t="s">
        <v>324</v>
      </c>
      <c r="CR146">
        <v>4</v>
      </c>
      <c r="CS146" t="s">
        <v>324</v>
      </c>
      <c r="CT146" t="s">
        <v>324</v>
      </c>
      <c r="CU146" t="s">
        <v>324</v>
      </c>
      <c r="CV146" t="s">
        <v>324</v>
      </c>
      <c r="CW146">
        <v>0</v>
      </c>
      <c r="CX146">
        <v>967.19</v>
      </c>
      <c r="CY146">
        <v>70.635999999999996</v>
      </c>
      <c r="CZ146">
        <v>42.73</v>
      </c>
      <c r="DA146">
        <v>0</v>
      </c>
      <c r="DB146">
        <v>1080.556</v>
      </c>
      <c r="DC146">
        <v>91457</v>
      </c>
      <c r="DD146">
        <v>805</v>
      </c>
      <c r="DE146">
        <v>724</v>
      </c>
      <c r="DF146">
        <v>0</v>
      </c>
      <c r="DG146">
        <v>92986</v>
      </c>
      <c r="DH146">
        <v>416703.02</v>
      </c>
      <c r="DI146">
        <v>20505.566999999999</v>
      </c>
      <c r="DJ146">
        <v>3311.3879999999999</v>
      </c>
      <c r="DK146">
        <v>0</v>
      </c>
      <c r="DL146">
        <v>440519.98</v>
      </c>
    </row>
    <row r="147" spans="1:116" x14ac:dyDescent="0.45">
      <c r="A147">
        <v>2023</v>
      </c>
      <c r="B147" t="s">
        <v>114</v>
      </c>
      <c r="C147">
        <v>6455</v>
      </c>
      <c r="D147" t="s">
        <v>381</v>
      </c>
      <c r="E147" t="s">
        <v>687</v>
      </c>
      <c r="F147" t="s">
        <v>244</v>
      </c>
      <c r="G147">
        <v>718.399</v>
      </c>
      <c r="H147">
        <v>43.008000000000003</v>
      </c>
      <c r="I147">
        <v>11.608000000000001</v>
      </c>
      <c r="J147">
        <v>0</v>
      </c>
      <c r="K147">
        <v>773.01499999999999</v>
      </c>
      <c r="L147">
        <v>82560</v>
      </c>
      <c r="M147">
        <v>789</v>
      </c>
      <c r="N147">
        <v>29</v>
      </c>
      <c r="O147">
        <v>0</v>
      </c>
      <c r="P147">
        <v>83378</v>
      </c>
      <c r="Q147" t="s">
        <v>324</v>
      </c>
      <c r="R147" t="s">
        <v>324</v>
      </c>
      <c r="S147" t="s">
        <v>324</v>
      </c>
      <c r="T147" t="s">
        <v>324</v>
      </c>
      <c r="U147">
        <v>0</v>
      </c>
      <c r="V147" t="s">
        <v>324</v>
      </c>
      <c r="W147" t="s">
        <v>324</v>
      </c>
      <c r="X147" t="s">
        <v>324</v>
      </c>
      <c r="Y147" t="s">
        <v>324</v>
      </c>
      <c r="Z147">
        <v>0</v>
      </c>
      <c r="AA147" t="s">
        <v>324</v>
      </c>
      <c r="AB147" t="s">
        <v>324</v>
      </c>
      <c r="AC147" t="s">
        <v>324</v>
      </c>
      <c r="AD147" t="s">
        <v>324</v>
      </c>
      <c r="AE147">
        <v>0</v>
      </c>
      <c r="AF147" t="s">
        <v>324</v>
      </c>
      <c r="AG147" t="s">
        <v>324</v>
      </c>
      <c r="AH147" t="s">
        <v>324</v>
      </c>
      <c r="AI147" t="s">
        <v>324</v>
      </c>
      <c r="AJ147">
        <v>0</v>
      </c>
      <c r="AK147" t="s">
        <v>324</v>
      </c>
      <c r="AL147" t="s">
        <v>324</v>
      </c>
      <c r="AM147" t="s">
        <v>324</v>
      </c>
      <c r="AN147" t="s">
        <v>324</v>
      </c>
      <c r="AO147">
        <v>0</v>
      </c>
      <c r="AP147" t="s">
        <v>324</v>
      </c>
      <c r="AQ147" t="s">
        <v>324</v>
      </c>
      <c r="AR147" t="s">
        <v>324</v>
      </c>
      <c r="AS147" t="s">
        <v>324</v>
      </c>
      <c r="AT147">
        <v>0</v>
      </c>
      <c r="AU147" t="s">
        <v>324</v>
      </c>
      <c r="AV147" t="s">
        <v>324</v>
      </c>
      <c r="AW147" t="s">
        <v>324</v>
      </c>
      <c r="AX147" t="s">
        <v>324</v>
      </c>
      <c r="AY147">
        <v>0</v>
      </c>
      <c r="AZ147" t="s">
        <v>324</v>
      </c>
      <c r="BA147" t="s">
        <v>324</v>
      </c>
      <c r="BB147" t="s">
        <v>324</v>
      </c>
      <c r="BC147" t="s">
        <v>324</v>
      </c>
      <c r="BD147">
        <v>0</v>
      </c>
      <c r="BE147" t="s">
        <v>324</v>
      </c>
      <c r="BF147" t="s">
        <v>324</v>
      </c>
      <c r="BG147" t="s">
        <v>324</v>
      </c>
      <c r="BH147" t="s">
        <v>324</v>
      </c>
      <c r="BI147">
        <v>0</v>
      </c>
      <c r="BJ147" t="s">
        <v>324</v>
      </c>
      <c r="BK147" t="s">
        <v>324</v>
      </c>
      <c r="BL147" t="s">
        <v>324</v>
      </c>
      <c r="BM147" t="s">
        <v>324</v>
      </c>
      <c r="BN147">
        <v>0</v>
      </c>
      <c r="BO147" t="s">
        <v>324</v>
      </c>
      <c r="BP147" t="s">
        <v>324</v>
      </c>
      <c r="BQ147" t="s">
        <v>324</v>
      </c>
      <c r="BR147" t="s">
        <v>324</v>
      </c>
      <c r="BS147">
        <v>0</v>
      </c>
      <c r="BT147">
        <v>2E-3</v>
      </c>
      <c r="BU147">
        <v>1E-3</v>
      </c>
      <c r="BV147">
        <v>0</v>
      </c>
      <c r="BW147" t="s">
        <v>324</v>
      </c>
      <c r="BX147">
        <v>3.0000000000000001E-3</v>
      </c>
      <c r="BY147">
        <v>1</v>
      </c>
      <c r="BZ147">
        <v>1</v>
      </c>
      <c r="CA147">
        <v>0</v>
      </c>
      <c r="CB147" t="s">
        <v>324</v>
      </c>
      <c r="CC147">
        <v>2</v>
      </c>
      <c r="CD147" t="s">
        <v>324</v>
      </c>
      <c r="CE147" t="s">
        <v>324</v>
      </c>
      <c r="CF147" t="s">
        <v>324</v>
      </c>
      <c r="CG147" t="s">
        <v>324</v>
      </c>
      <c r="CH147">
        <v>0</v>
      </c>
      <c r="CI147">
        <v>0</v>
      </c>
      <c r="CJ147">
        <v>0.2</v>
      </c>
      <c r="CK147">
        <v>0.2</v>
      </c>
      <c r="CL147">
        <v>0</v>
      </c>
      <c r="CM147">
        <v>0.4</v>
      </c>
      <c r="CN147">
        <v>0</v>
      </c>
      <c r="CO147">
        <v>1</v>
      </c>
      <c r="CP147">
        <v>1</v>
      </c>
      <c r="CQ147">
        <v>0</v>
      </c>
      <c r="CR147">
        <v>2</v>
      </c>
      <c r="CS147" t="s">
        <v>324</v>
      </c>
      <c r="CT147" t="s">
        <v>324</v>
      </c>
      <c r="CU147" t="s">
        <v>324</v>
      </c>
      <c r="CV147" t="s">
        <v>324</v>
      </c>
      <c r="CW147">
        <v>0</v>
      </c>
      <c r="CX147">
        <v>718.40099999999995</v>
      </c>
      <c r="CY147">
        <v>43.209000000000003</v>
      </c>
      <c r="CZ147">
        <v>11.808</v>
      </c>
      <c r="DA147">
        <v>0</v>
      </c>
      <c r="DB147">
        <v>773.41800000000001</v>
      </c>
      <c r="DC147">
        <v>82561</v>
      </c>
      <c r="DD147">
        <v>791</v>
      </c>
      <c r="DE147">
        <v>30</v>
      </c>
      <c r="DF147">
        <v>0</v>
      </c>
      <c r="DG147">
        <v>83382</v>
      </c>
      <c r="DH147">
        <v>0</v>
      </c>
      <c r="DI147">
        <v>0</v>
      </c>
      <c r="DJ147">
        <v>0</v>
      </c>
      <c r="DK147">
        <v>0</v>
      </c>
      <c r="DL147">
        <v>0</v>
      </c>
    </row>
    <row r="148" spans="1:116" x14ac:dyDescent="0.45">
      <c r="A148">
        <v>2023</v>
      </c>
      <c r="B148" t="s">
        <v>114</v>
      </c>
      <c r="C148">
        <v>6457</v>
      </c>
      <c r="D148" t="s">
        <v>382</v>
      </c>
      <c r="E148" t="s">
        <v>383</v>
      </c>
      <c r="F148" t="s">
        <v>244</v>
      </c>
      <c r="G148">
        <v>4.5149999999999997</v>
      </c>
      <c r="H148">
        <v>3.262</v>
      </c>
      <c r="I148">
        <v>0</v>
      </c>
      <c r="J148">
        <v>0</v>
      </c>
      <c r="K148">
        <v>7.7770000000000001</v>
      </c>
      <c r="L148">
        <v>540</v>
      </c>
      <c r="M148">
        <v>12</v>
      </c>
      <c r="N148">
        <v>0</v>
      </c>
      <c r="O148">
        <v>0</v>
      </c>
      <c r="P148">
        <v>552</v>
      </c>
      <c r="Q148">
        <v>0</v>
      </c>
      <c r="R148">
        <v>0</v>
      </c>
      <c r="S148">
        <v>0</v>
      </c>
      <c r="T148">
        <v>0</v>
      </c>
      <c r="U148">
        <v>0</v>
      </c>
      <c r="V148">
        <v>0</v>
      </c>
      <c r="W148">
        <v>0</v>
      </c>
      <c r="X148">
        <v>0</v>
      </c>
      <c r="Y148">
        <v>0</v>
      </c>
      <c r="Z148">
        <v>0</v>
      </c>
      <c r="AA148">
        <v>0</v>
      </c>
      <c r="AB148">
        <v>0</v>
      </c>
      <c r="AC148">
        <v>0</v>
      </c>
      <c r="AD148">
        <v>0</v>
      </c>
      <c r="AE148">
        <v>0</v>
      </c>
      <c r="AF148">
        <v>0</v>
      </c>
      <c r="AG148">
        <v>0</v>
      </c>
      <c r="AH148">
        <v>0</v>
      </c>
      <c r="AI148">
        <v>0</v>
      </c>
      <c r="AJ148">
        <v>0</v>
      </c>
      <c r="AK148">
        <v>0</v>
      </c>
      <c r="AL148">
        <v>0</v>
      </c>
      <c r="AM148">
        <v>0</v>
      </c>
      <c r="AN148">
        <v>0</v>
      </c>
      <c r="AO148">
        <v>0</v>
      </c>
      <c r="AP148">
        <v>0</v>
      </c>
      <c r="AQ148">
        <v>0</v>
      </c>
      <c r="AR148">
        <v>0</v>
      </c>
      <c r="AS148">
        <v>0</v>
      </c>
      <c r="AT148">
        <v>0</v>
      </c>
      <c r="AU148">
        <v>0</v>
      </c>
      <c r="AV148">
        <v>0</v>
      </c>
      <c r="AW148">
        <v>0</v>
      </c>
      <c r="AX148">
        <v>0</v>
      </c>
      <c r="AY148">
        <v>0</v>
      </c>
      <c r="AZ148">
        <v>0</v>
      </c>
      <c r="BA148">
        <v>0</v>
      </c>
      <c r="BB148">
        <v>0</v>
      </c>
      <c r="BC148">
        <v>0</v>
      </c>
      <c r="BD148">
        <v>0</v>
      </c>
      <c r="BE148">
        <v>0</v>
      </c>
      <c r="BF148">
        <v>0</v>
      </c>
      <c r="BG148">
        <v>0</v>
      </c>
      <c r="BH148">
        <v>0</v>
      </c>
      <c r="BI148">
        <v>0</v>
      </c>
      <c r="BJ148">
        <v>0</v>
      </c>
      <c r="BK148">
        <v>0</v>
      </c>
      <c r="BL148">
        <v>0</v>
      </c>
      <c r="BM148">
        <v>0</v>
      </c>
      <c r="BN148">
        <v>0</v>
      </c>
      <c r="BO148">
        <v>0</v>
      </c>
      <c r="BP148">
        <v>0</v>
      </c>
      <c r="BQ148">
        <v>0</v>
      </c>
      <c r="BR148">
        <v>0</v>
      </c>
      <c r="BS148">
        <v>0</v>
      </c>
      <c r="BT148">
        <v>0</v>
      </c>
      <c r="BU148">
        <v>0</v>
      </c>
      <c r="BV148">
        <v>0</v>
      </c>
      <c r="BW148">
        <v>0</v>
      </c>
      <c r="BX148">
        <v>0</v>
      </c>
      <c r="BY148">
        <v>0</v>
      </c>
      <c r="BZ148">
        <v>0</v>
      </c>
      <c r="CA148">
        <v>0</v>
      </c>
      <c r="CB148">
        <v>0</v>
      </c>
      <c r="CC148">
        <v>0</v>
      </c>
      <c r="CD148">
        <v>0</v>
      </c>
      <c r="CE148">
        <v>0</v>
      </c>
      <c r="CF148">
        <v>0</v>
      </c>
      <c r="CG148">
        <v>0</v>
      </c>
      <c r="CH148">
        <v>0</v>
      </c>
      <c r="CI148">
        <v>0</v>
      </c>
      <c r="CJ148">
        <v>0</v>
      </c>
      <c r="CK148">
        <v>0</v>
      </c>
      <c r="CL148">
        <v>0</v>
      </c>
      <c r="CM148">
        <v>0</v>
      </c>
      <c r="CN148">
        <v>0</v>
      </c>
      <c r="CO148">
        <v>0</v>
      </c>
      <c r="CP148">
        <v>0</v>
      </c>
      <c r="CQ148">
        <v>0</v>
      </c>
      <c r="CR148">
        <v>0</v>
      </c>
      <c r="CS148">
        <v>0</v>
      </c>
      <c r="CT148">
        <v>0</v>
      </c>
      <c r="CU148">
        <v>0</v>
      </c>
      <c r="CV148">
        <v>0</v>
      </c>
      <c r="CW148">
        <v>0</v>
      </c>
      <c r="CX148">
        <v>4.5149999999999997</v>
      </c>
      <c r="CY148">
        <v>3.262</v>
      </c>
      <c r="CZ148">
        <v>0</v>
      </c>
      <c r="DA148">
        <v>0</v>
      </c>
      <c r="DB148">
        <v>7.7770000000000001</v>
      </c>
      <c r="DC148">
        <v>540</v>
      </c>
      <c r="DD148">
        <v>12</v>
      </c>
      <c r="DE148">
        <v>0</v>
      </c>
      <c r="DF148">
        <v>0</v>
      </c>
      <c r="DG148">
        <v>552</v>
      </c>
      <c r="DH148">
        <v>0</v>
      </c>
      <c r="DI148">
        <v>0</v>
      </c>
      <c r="DJ148">
        <v>0</v>
      </c>
      <c r="DK148">
        <v>0</v>
      </c>
      <c r="DL148">
        <v>0</v>
      </c>
    </row>
    <row r="149" spans="1:116" x14ac:dyDescent="0.45">
      <c r="A149">
        <v>2023</v>
      </c>
      <c r="B149" t="s">
        <v>114</v>
      </c>
      <c r="C149">
        <v>6616</v>
      </c>
      <c r="D149" t="s">
        <v>694</v>
      </c>
      <c r="E149" t="s">
        <v>695</v>
      </c>
      <c r="F149" t="s">
        <v>244</v>
      </c>
      <c r="G149">
        <v>2.6070000000000002</v>
      </c>
      <c r="H149">
        <v>0.17399999999999999</v>
      </c>
      <c r="I149" t="s">
        <v>324</v>
      </c>
      <c r="J149" t="s">
        <v>324</v>
      </c>
      <c r="K149">
        <v>2.7810000000000001</v>
      </c>
      <c r="L149">
        <v>337</v>
      </c>
      <c r="M149">
        <v>7</v>
      </c>
      <c r="N149" t="s">
        <v>324</v>
      </c>
      <c r="O149" t="s">
        <v>324</v>
      </c>
      <c r="P149">
        <v>344</v>
      </c>
      <c r="Q149">
        <v>898.93200000000002</v>
      </c>
      <c r="R149">
        <v>49.720999999999997</v>
      </c>
      <c r="S149" t="s">
        <v>324</v>
      </c>
      <c r="T149" t="s">
        <v>324</v>
      </c>
      <c r="U149">
        <v>948.65300000000002</v>
      </c>
      <c r="V149" t="s">
        <v>324</v>
      </c>
      <c r="W149" t="s">
        <v>324</v>
      </c>
      <c r="X149" t="s">
        <v>324</v>
      </c>
      <c r="Y149" t="s">
        <v>324</v>
      </c>
      <c r="Z149">
        <v>0</v>
      </c>
      <c r="AA149" t="s">
        <v>324</v>
      </c>
      <c r="AB149" t="s">
        <v>324</v>
      </c>
      <c r="AC149" t="s">
        <v>324</v>
      </c>
      <c r="AD149" t="s">
        <v>324</v>
      </c>
      <c r="AE149">
        <v>0</v>
      </c>
      <c r="AF149" t="s">
        <v>324</v>
      </c>
      <c r="AG149" t="s">
        <v>324</v>
      </c>
      <c r="AH149" t="s">
        <v>324</v>
      </c>
      <c r="AI149" t="s">
        <v>324</v>
      </c>
      <c r="AJ149">
        <v>0</v>
      </c>
      <c r="AK149" t="s">
        <v>324</v>
      </c>
      <c r="AL149" t="s">
        <v>324</v>
      </c>
      <c r="AM149" t="s">
        <v>324</v>
      </c>
      <c r="AN149" t="s">
        <v>324</v>
      </c>
      <c r="AO149">
        <v>0</v>
      </c>
      <c r="AP149" t="s">
        <v>324</v>
      </c>
      <c r="AQ149" t="s">
        <v>324</v>
      </c>
      <c r="AR149" t="s">
        <v>324</v>
      </c>
      <c r="AS149" t="s">
        <v>324</v>
      </c>
      <c r="AT149">
        <v>0</v>
      </c>
      <c r="AU149" t="s">
        <v>324</v>
      </c>
      <c r="AV149" t="s">
        <v>324</v>
      </c>
      <c r="AW149" t="s">
        <v>324</v>
      </c>
      <c r="AX149" t="s">
        <v>324</v>
      </c>
      <c r="AY149">
        <v>0</v>
      </c>
      <c r="AZ149" t="s">
        <v>324</v>
      </c>
      <c r="BA149" t="s">
        <v>324</v>
      </c>
      <c r="BB149" t="s">
        <v>324</v>
      </c>
      <c r="BC149" t="s">
        <v>324</v>
      </c>
      <c r="BD149">
        <v>0</v>
      </c>
      <c r="BE149" t="s">
        <v>324</v>
      </c>
      <c r="BF149" t="s">
        <v>324</v>
      </c>
      <c r="BG149" t="s">
        <v>324</v>
      </c>
      <c r="BH149" t="s">
        <v>324</v>
      </c>
      <c r="BI149">
        <v>0</v>
      </c>
      <c r="BJ149" t="s">
        <v>324</v>
      </c>
      <c r="BK149" t="s">
        <v>324</v>
      </c>
      <c r="BL149" t="s">
        <v>324</v>
      </c>
      <c r="BM149" t="s">
        <v>324</v>
      </c>
      <c r="BN149">
        <v>0</v>
      </c>
      <c r="BO149" t="s">
        <v>324</v>
      </c>
      <c r="BP149" t="s">
        <v>324</v>
      </c>
      <c r="BQ149" t="s">
        <v>324</v>
      </c>
      <c r="BR149" t="s">
        <v>324</v>
      </c>
      <c r="BS149">
        <v>0</v>
      </c>
      <c r="BT149" t="s">
        <v>324</v>
      </c>
      <c r="BU149" t="s">
        <v>324</v>
      </c>
      <c r="BV149" t="s">
        <v>324</v>
      </c>
      <c r="BW149" t="s">
        <v>324</v>
      </c>
      <c r="BX149">
        <v>0</v>
      </c>
      <c r="BY149" t="s">
        <v>324</v>
      </c>
      <c r="BZ149" t="s">
        <v>324</v>
      </c>
      <c r="CA149" t="s">
        <v>324</v>
      </c>
      <c r="CB149" t="s">
        <v>324</v>
      </c>
      <c r="CC149">
        <v>0</v>
      </c>
      <c r="CD149" t="s">
        <v>324</v>
      </c>
      <c r="CE149" t="s">
        <v>324</v>
      </c>
      <c r="CF149" t="s">
        <v>324</v>
      </c>
      <c r="CG149" t="s">
        <v>324</v>
      </c>
      <c r="CH149">
        <v>0</v>
      </c>
      <c r="CI149" t="s">
        <v>324</v>
      </c>
      <c r="CJ149" t="s">
        <v>324</v>
      </c>
      <c r="CK149" t="s">
        <v>324</v>
      </c>
      <c r="CL149" t="s">
        <v>324</v>
      </c>
      <c r="CM149">
        <v>0</v>
      </c>
      <c r="CN149" t="s">
        <v>324</v>
      </c>
      <c r="CO149" t="s">
        <v>324</v>
      </c>
      <c r="CP149" t="s">
        <v>324</v>
      </c>
      <c r="CQ149" t="s">
        <v>324</v>
      </c>
      <c r="CR149">
        <v>0</v>
      </c>
      <c r="CS149" t="s">
        <v>324</v>
      </c>
      <c r="CT149" t="s">
        <v>324</v>
      </c>
      <c r="CU149" t="s">
        <v>324</v>
      </c>
      <c r="CV149" t="s">
        <v>324</v>
      </c>
      <c r="CW149">
        <v>0</v>
      </c>
      <c r="CX149">
        <v>2.6070000000000002</v>
      </c>
      <c r="CY149">
        <v>0.17399999999999999</v>
      </c>
      <c r="CZ149">
        <v>0</v>
      </c>
      <c r="DA149">
        <v>0</v>
      </c>
      <c r="DB149">
        <v>2.7810000000000001</v>
      </c>
      <c r="DC149">
        <v>337</v>
      </c>
      <c r="DD149">
        <v>7</v>
      </c>
      <c r="DE149">
        <v>0</v>
      </c>
      <c r="DF149">
        <v>0</v>
      </c>
      <c r="DG149">
        <v>344</v>
      </c>
      <c r="DH149">
        <v>898.93200000000002</v>
      </c>
      <c r="DI149">
        <v>49.720999999999997</v>
      </c>
      <c r="DJ149">
        <v>0</v>
      </c>
      <c r="DK149">
        <v>0</v>
      </c>
      <c r="DL149">
        <v>948.65300000000002</v>
      </c>
    </row>
    <row r="150" spans="1:116" x14ac:dyDescent="0.45">
      <c r="A150">
        <v>2023</v>
      </c>
      <c r="B150" t="s">
        <v>114</v>
      </c>
      <c r="C150">
        <v>6909</v>
      </c>
      <c r="D150" t="s">
        <v>696</v>
      </c>
      <c r="E150" t="s">
        <v>697</v>
      </c>
      <c r="F150" t="s">
        <v>247</v>
      </c>
      <c r="G150">
        <v>11.867000000000001</v>
      </c>
      <c r="H150">
        <v>8.5860000000000003</v>
      </c>
      <c r="I150" t="s">
        <v>324</v>
      </c>
      <c r="J150" t="s">
        <v>324</v>
      </c>
      <c r="K150">
        <v>20.452999999999999</v>
      </c>
      <c r="L150">
        <v>1350</v>
      </c>
      <c r="M150">
        <v>118</v>
      </c>
      <c r="N150" t="s">
        <v>324</v>
      </c>
      <c r="O150" t="s">
        <v>324</v>
      </c>
      <c r="P150">
        <v>1468</v>
      </c>
      <c r="Q150">
        <v>5619.8789999999999</v>
      </c>
      <c r="R150">
        <v>1653.443</v>
      </c>
      <c r="S150" t="s">
        <v>324</v>
      </c>
      <c r="T150" t="s">
        <v>324</v>
      </c>
      <c r="U150">
        <v>7273.3220000000001</v>
      </c>
      <c r="V150" t="s">
        <v>324</v>
      </c>
      <c r="W150" t="s">
        <v>324</v>
      </c>
      <c r="X150" t="s">
        <v>324</v>
      </c>
      <c r="Y150" t="s">
        <v>324</v>
      </c>
      <c r="Z150">
        <v>0</v>
      </c>
      <c r="AA150" t="s">
        <v>324</v>
      </c>
      <c r="AB150" t="s">
        <v>324</v>
      </c>
      <c r="AC150" t="s">
        <v>324</v>
      </c>
      <c r="AD150" t="s">
        <v>324</v>
      </c>
      <c r="AE150">
        <v>0</v>
      </c>
      <c r="AF150" t="s">
        <v>324</v>
      </c>
      <c r="AG150" t="s">
        <v>324</v>
      </c>
      <c r="AH150" t="s">
        <v>324</v>
      </c>
      <c r="AI150" t="s">
        <v>324</v>
      </c>
      <c r="AJ150">
        <v>0</v>
      </c>
      <c r="AK150" t="s">
        <v>324</v>
      </c>
      <c r="AL150" t="s">
        <v>324</v>
      </c>
      <c r="AM150" t="s">
        <v>324</v>
      </c>
      <c r="AN150" t="s">
        <v>324</v>
      </c>
      <c r="AO150">
        <v>0</v>
      </c>
      <c r="AP150" t="s">
        <v>324</v>
      </c>
      <c r="AQ150" t="s">
        <v>324</v>
      </c>
      <c r="AR150" t="s">
        <v>324</v>
      </c>
      <c r="AS150" t="s">
        <v>324</v>
      </c>
      <c r="AT150">
        <v>0</v>
      </c>
      <c r="AU150" t="s">
        <v>324</v>
      </c>
      <c r="AV150" t="s">
        <v>324</v>
      </c>
      <c r="AW150" t="s">
        <v>324</v>
      </c>
      <c r="AX150" t="s">
        <v>324</v>
      </c>
      <c r="AY150">
        <v>0</v>
      </c>
      <c r="AZ150" t="s">
        <v>324</v>
      </c>
      <c r="BA150" t="s">
        <v>324</v>
      </c>
      <c r="BB150" t="s">
        <v>324</v>
      </c>
      <c r="BC150" t="s">
        <v>324</v>
      </c>
      <c r="BD150">
        <v>0</v>
      </c>
      <c r="BE150" t="s">
        <v>324</v>
      </c>
      <c r="BF150" t="s">
        <v>324</v>
      </c>
      <c r="BG150" t="s">
        <v>324</v>
      </c>
      <c r="BH150" t="s">
        <v>324</v>
      </c>
      <c r="BI150">
        <v>0</v>
      </c>
      <c r="BJ150" t="s">
        <v>324</v>
      </c>
      <c r="BK150" t="s">
        <v>324</v>
      </c>
      <c r="BL150" t="s">
        <v>324</v>
      </c>
      <c r="BM150" t="s">
        <v>324</v>
      </c>
      <c r="BN150">
        <v>0</v>
      </c>
      <c r="BO150" t="s">
        <v>324</v>
      </c>
      <c r="BP150" t="s">
        <v>324</v>
      </c>
      <c r="BQ150" t="s">
        <v>324</v>
      </c>
      <c r="BR150" t="s">
        <v>324</v>
      </c>
      <c r="BS150">
        <v>0</v>
      </c>
      <c r="BT150" t="s">
        <v>324</v>
      </c>
      <c r="BU150" t="s">
        <v>324</v>
      </c>
      <c r="BV150" t="s">
        <v>324</v>
      </c>
      <c r="BW150" t="s">
        <v>324</v>
      </c>
      <c r="BX150">
        <v>0</v>
      </c>
      <c r="BY150" t="s">
        <v>324</v>
      </c>
      <c r="BZ150" t="s">
        <v>324</v>
      </c>
      <c r="CA150" t="s">
        <v>324</v>
      </c>
      <c r="CB150" t="s">
        <v>324</v>
      </c>
      <c r="CC150">
        <v>0</v>
      </c>
      <c r="CD150" t="s">
        <v>324</v>
      </c>
      <c r="CE150" t="s">
        <v>324</v>
      </c>
      <c r="CF150" t="s">
        <v>324</v>
      </c>
      <c r="CG150" t="s">
        <v>324</v>
      </c>
      <c r="CH150">
        <v>0</v>
      </c>
      <c r="CI150" t="s">
        <v>324</v>
      </c>
      <c r="CJ150" t="s">
        <v>324</v>
      </c>
      <c r="CK150" t="s">
        <v>324</v>
      </c>
      <c r="CL150" t="s">
        <v>324</v>
      </c>
      <c r="CM150">
        <v>0</v>
      </c>
      <c r="CN150" t="s">
        <v>324</v>
      </c>
      <c r="CO150" t="s">
        <v>324</v>
      </c>
      <c r="CP150" t="s">
        <v>324</v>
      </c>
      <c r="CQ150" t="s">
        <v>324</v>
      </c>
      <c r="CR150">
        <v>0</v>
      </c>
      <c r="CS150" t="s">
        <v>324</v>
      </c>
      <c r="CT150" t="s">
        <v>324</v>
      </c>
      <c r="CU150" t="s">
        <v>324</v>
      </c>
      <c r="CV150" t="s">
        <v>324</v>
      </c>
      <c r="CW150">
        <v>0</v>
      </c>
      <c r="CX150">
        <v>11.867000000000001</v>
      </c>
      <c r="CY150">
        <v>8.5860000000000003</v>
      </c>
      <c r="CZ150">
        <v>0</v>
      </c>
      <c r="DA150">
        <v>0</v>
      </c>
      <c r="DB150">
        <v>20.452999999999999</v>
      </c>
      <c r="DC150">
        <v>1350</v>
      </c>
      <c r="DD150">
        <v>118</v>
      </c>
      <c r="DE150">
        <v>0</v>
      </c>
      <c r="DF150">
        <v>0</v>
      </c>
      <c r="DG150">
        <v>1468</v>
      </c>
      <c r="DH150">
        <v>5619.8789999999999</v>
      </c>
      <c r="DI150">
        <v>1653.443</v>
      </c>
      <c r="DJ150">
        <v>0</v>
      </c>
      <c r="DK150">
        <v>0</v>
      </c>
      <c r="DL150">
        <v>7273.3220000000001</v>
      </c>
    </row>
    <row r="151" spans="1:116" x14ac:dyDescent="0.45">
      <c r="A151">
        <v>2023</v>
      </c>
      <c r="B151" t="s">
        <v>114</v>
      </c>
      <c r="C151">
        <v>7264</v>
      </c>
      <c r="D151" t="s">
        <v>698</v>
      </c>
      <c r="E151" t="s">
        <v>689</v>
      </c>
      <c r="F151" t="s">
        <v>244</v>
      </c>
      <c r="G151">
        <v>1.9139999999999999</v>
      </c>
      <c r="H151">
        <v>1.407</v>
      </c>
      <c r="I151" t="s">
        <v>324</v>
      </c>
      <c r="J151" t="s">
        <v>324</v>
      </c>
      <c r="K151">
        <v>3.3210000000000002</v>
      </c>
      <c r="L151">
        <v>221</v>
      </c>
      <c r="M151">
        <v>10</v>
      </c>
      <c r="N151" t="s">
        <v>324</v>
      </c>
      <c r="O151" t="s">
        <v>324</v>
      </c>
      <c r="P151">
        <v>231</v>
      </c>
      <c r="Q151">
        <v>1246</v>
      </c>
      <c r="R151">
        <v>310</v>
      </c>
      <c r="S151" t="s">
        <v>324</v>
      </c>
      <c r="T151" t="s">
        <v>324</v>
      </c>
      <c r="U151">
        <v>1556</v>
      </c>
      <c r="V151" t="s">
        <v>324</v>
      </c>
      <c r="W151">
        <v>0</v>
      </c>
      <c r="X151" t="s">
        <v>324</v>
      </c>
      <c r="Y151" t="s">
        <v>324</v>
      </c>
      <c r="Z151">
        <v>0</v>
      </c>
      <c r="AA151" t="s">
        <v>324</v>
      </c>
      <c r="AB151">
        <v>0</v>
      </c>
      <c r="AC151" t="s">
        <v>324</v>
      </c>
      <c r="AD151" t="s">
        <v>324</v>
      </c>
      <c r="AE151">
        <v>0</v>
      </c>
      <c r="AF151" t="s">
        <v>324</v>
      </c>
      <c r="AG151" t="s">
        <v>324</v>
      </c>
      <c r="AH151" t="s">
        <v>324</v>
      </c>
      <c r="AI151" t="s">
        <v>324</v>
      </c>
      <c r="AJ151">
        <v>0</v>
      </c>
      <c r="AK151" t="s">
        <v>324</v>
      </c>
      <c r="AL151" t="s">
        <v>324</v>
      </c>
      <c r="AM151" t="s">
        <v>324</v>
      </c>
      <c r="AN151" t="s">
        <v>324</v>
      </c>
      <c r="AO151">
        <v>0</v>
      </c>
      <c r="AP151" t="s">
        <v>324</v>
      </c>
      <c r="AQ151" t="s">
        <v>324</v>
      </c>
      <c r="AR151" t="s">
        <v>324</v>
      </c>
      <c r="AS151" t="s">
        <v>324</v>
      </c>
      <c r="AT151">
        <v>0</v>
      </c>
      <c r="AU151" t="s">
        <v>324</v>
      </c>
      <c r="AV151" t="s">
        <v>324</v>
      </c>
      <c r="AW151" t="s">
        <v>324</v>
      </c>
      <c r="AX151" t="s">
        <v>324</v>
      </c>
      <c r="AY151">
        <v>0</v>
      </c>
      <c r="AZ151" t="s">
        <v>324</v>
      </c>
      <c r="BA151" t="s">
        <v>324</v>
      </c>
      <c r="BB151" t="s">
        <v>324</v>
      </c>
      <c r="BC151" t="s">
        <v>324</v>
      </c>
      <c r="BD151">
        <v>0</v>
      </c>
      <c r="BE151" t="s">
        <v>324</v>
      </c>
      <c r="BF151" t="s">
        <v>324</v>
      </c>
      <c r="BG151" t="s">
        <v>324</v>
      </c>
      <c r="BH151" t="s">
        <v>324</v>
      </c>
      <c r="BI151">
        <v>0</v>
      </c>
      <c r="BJ151" t="s">
        <v>324</v>
      </c>
      <c r="BK151" t="s">
        <v>324</v>
      </c>
      <c r="BL151" t="s">
        <v>324</v>
      </c>
      <c r="BM151" t="s">
        <v>324</v>
      </c>
      <c r="BN151">
        <v>0</v>
      </c>
      <c r="BO151" t="s">
        <v>324</v>
      </c>
      <c r="BP151" t="s">
        <v>324</v>
      </c>
      <c r="BQ151" t="s">
        <v>324</v>
      </c>
      <c r="BR151" t="s">
        <v>324</v>
      </c>
      <c r="BS151">
        <v>0</v>
      </c>
      <c r="BT151" t="s">
        <v>324</v>
      </c>
      <c r="BU151" t="s">
        <v>324</v>
      </c>
      <c r="BV151" t="s">
        <v>324</v>
      </c>
      <c r="BW151" t="s">
        <v>324</v>
      </c>
      <c r="BX151">
        <v>0</v>
      </c>
      <c r="BY151" t="s">
        <v>324</v>
      </c>
      <c r="BZ151" t="s">
        <v>324</v>
      </c>
      <c r="CA151" t="s">
        <v>324</v>
      </c>
      <c r="CB151" t="s">
        <v>324</v>
      </c>
      <c r="CC151">
        <v>0</v>
      </c>
      <c r="CD151" t="s">
        <v>324</v>
      </c>
      <c r="CE151" t="s">
        <v>324</v>
      </c>
      <c r="CF151" t="s">
        <v>324</v>
      </c>
      <c r="CG151" t="s">
        <v>324</v>
      </c>
      <c r="CH151">
        <v>0</v>
      </c>
      <c r="CI151" t="s">
        <v>324</v>
      </c>
      <c r="CJ151" t="s">
        <v>324</v>
      </c>
      <c r="CK151" t="s">
        <v>324</v>
      </c>
      <c r="CL151" t="s">
        <v>324</v>
      </c>
      <c r="CM151">
        <v>0</v>
      </c>
      <c r="CN151" t="s">
        <v>324</v>
      </c>
      <c r="CO151" t="s">
        <v>324</v>
      </c>
      <c r="CP151" t="s">
        <v>324</v>
      </c>
      <c r="CQ151" t="s">
        <v>324</v>
      </c>
      <c r="CR151">
        <v>0</v>
      </c>
      <c r="CS151" t="s">
        <v>324</v>
      </c>
      <c r="CT151" t="s">
        <v>324</v>
      </c>
      <c r="CU151" t="s">
        <v>324</v>
      </c>
      <c r="CV151" t="s">
        <v>324</v>
      </c>
      <c r="CW151">
        <v>0</v>
      </c>
      <c r="CX151">
        <v>1.9139999999999999</v>
      </c>
      <c r="CY151">
        <v>1.407</v>
      </c>
      <c r="CZ151">
        <v>0</v>
      </c>
      <c r="DA151">
        <v>0</v>
      </c>
      <c r="DB151">
        <v>3.3210000000000002</v>
      </c>
      <c r="DC151">
        <v>221</v>
      </c>
      <c r="DD151">
        <v>10</v>
      </c>
      <c r="DE151">
        <v>0</v>
      </c>
      <c r="DF151">
        <v>0</v>
      </c>
      <c r="DG151">
        <v>231</v>
      </c>
      <c r="DH151">
        <v>1246</v>
      </c>
      <c r="DI151">
        <v>310</v>
      </c>
      <c r="DJ151">
        <v>0</v>
      </c>
      <c r="DK151">
        <v>0</v>
      </c>
      <c r="DL151">
        <v>1556</v>
      </c>
    </row>
    <row r="152" spans="1:116" x14ac:dyDescent="0.45">
      <c r="A152">
        <v>2023</v>
      </c>
      <c r="B152" t="s">
        <v>114</v>
      </c>
      <c r="C152">
        <v>7785</v>
      </c>
      <c r="D152" t="s">
        <v>699</v>
      </c>
      <c r="E152" t="s">
        <v>601</v>
      </c>
      <c r="F152" t="s">
        <v>244</v>
      </c>
      <c r="G152">
        <v>2.2519999999999998</v>
      </c>
      <c r="H152">
        <v>3.9E-2</v>
      </c>
      <c r="I152" t="s">
        <v>324</v>
      </c>
      <c r="J152" t="s">
        <v>324</v>
      </c>
      <c r="K152">
        <v>2.2909999999999999</v>
      </c>
      <c r="L152">
        <v>247</v>
      </c>
      <c r="M152">
        <v>1</v>
      </c>
      <c r="N152" t="s">
        <v>324</v>
      </c>
      <c r="O152" t="s">
        <v>324</v>
      </c>
      <c r="P152">
        <v>248</v>
      </c>
      <c r="Q152" t="s">
        <v>324</v>
      </c>
      <c r="R152" t="s">
        <v>324</v>
      </c>
      <c r="S152" t="s">
        <v>324</v>
      </c>
      <c r="T152" t="s">
        <v>324</v>
      </c>
      <c r="U152">
        <v>0</v>
      </c>
      <c r="V152" t="s">
        <v>324</v>
      </c>
      <c r="W152" t="s">
        <v>324</v>
      </c>
      <c r="X152" t="s">
        <v>324</v>
      </c>
      <c r="Y152" t="s">
        <v>324</v>
      </c>
      <c r="Z152">
        <v>0</v>
      </c>
      <c r="AA152" t="s">
        <v>324</v>
      </c>
      <c r="AB152" t="s">
        <v>324</v>
      </c>
      <c r="AC152" t="s">
        <v>324</v>
      </c>
      <c r="AD152" t="s">
        <v>324</v>
      </c>
      <c r="AE152">
        <v>0</v>
      </c>
      <c r="AF152" t="s">
        <v>324</v>
      </c>
      <c r="AG152" t="s">
        <v>324</v>
      </c>
      <c r="AH152" t="s">
        <v>324</v>
      </c>
      <c r="AI152" t="s">
        <v>324</v>
      </c>
      <c r="AJ152">
        <v>0</v>
      </c>
      <c r="AK152" t="s">
        <v>324</v>
      </c>
      <c r="AL152" t="s">
        <v>324</v>
      </c>
      <c r="AM152" t="s">
        <v>324</v>
      </c>
      <c r="AN152" t="s">
        <v>324</v>
      </c>
      <c r="AO152">
        <v>0</v>
      </c>
      <c r="AP152" t="s">
        <v>324</v>
      </c>
      <c r="AQ152" t="s">
        <v>324</v>
      </c>
      <c r="AR152" t="s">
        <v>324</v>
      </c>
      <c r="AS152" t="s">
        <v>324</v>
      </c>
      <c r="AT152">
        <v>0</v>
      </c>
      <c r="AU152" t="s">
        <v>324</v>
      </c>
      <c r="AV152" t="s">
        <v>324</v>
      </c>
      <c r="AW152" t="s">
        <v>324</v>
      </c>
      <c r="AX152" t="s">
        <v>324</v>
      </c>
      <c r="AY152">
        <v>0</v>
      </c>
      <c r="AZ152" t="s">
        <v>324</v>
      </c>
      <c r="BA152" t="s">
        <v>324</v>
      </c>
      <c r="BB152" t="s">
        <v>324</v>
      </c>
      <c r="BC152" t="s">
        <v>324</v>
      </c>
      <c r="BD152">
        <v>0</v>
      </c>
      <c r="BE152" t="s">
        <v>324</v>
      </c>
      <c r="BF152" t="s">
        <v>324</v>
      </c>
      <c r="BG152" t="s">
        <v>324</v>
      </c>
      <c r="BH152" t="s">
        <v>324</v>
      </c>
      <c r="BI152">
        <v>0</v>
      </c>
      <c r="BJ152" t="s">
        <v>324</v>
      </c>
      <c r="BK152" t="s">
        <v>324</v>
      </c>
      <c r="BL152" t="s">
        <v>324</v>
      </c>
      <c r="BM152" t="s">
        <v>324</v>
      </c>
      <c r="BN152">
        <v>0</v>
      </c>
      <c r="BO152" t="s">
        <v>324</v>
      </c>
      <c r="BP152" t="s">
        <v>324</v>
      </c>
      <c r="BQ152" t="s">
        <v>324</v>
      </c>
      <c r="BR152" t="s">
        <v>324</v>
      </c>
      <c r="BS152">
        <v>0</v>
      </c>
      <c r="BT152" t="s">
        <v>324</v>
      </c>
      <c r="BU152" t="s">
        <v>324</v>
      </c>
      <c r="BV152" t="s">
        <v>324</v>
      </c>
      <c r="BW152" t="s">
        <v>324</v>
      </c>
      <c r="BX152">
        <v>0</v>
      </c>
      <c r="BY152" t="s">
        <v>324</v>
      </c>
      <c r="BZ152" t="s">
        <v>324</v>
      </c>
      <c r="CA152" t="s">
        <v>324</v>
      </c>
      <c r="CB152" t="s">
        <v>324</v>
      </c>
      <c r="CC152">
        <v>0</v>
      </c>
      <c r="CD152" t="s">
        <v>324</v>
      </c>
      <c r="CE152" t="s">
        <v>324</v>
      </c>
      <c r="CF152" t="s">
        <v>324</v>
      </c>
      <c r="CG152" t="s">
        <v>324</v>
      </c>
      <c r="CH152">
        <v>0</v>
      </c>
      <c r="CI152" t="s">
        <v>324</v>
      </c>
      <c r="CJ152" t="s">
        <v>324</v>
      </c>
      <c r="CK152" t="s">
        <v>324</v>
      </c>
      <c r="CL152" t="s">
        <v>324</v>
      </c>
      <c r="CM152">
        <v>0</v>
      </c>
      <c r="CN152" t="s">
        <v>324</v>
      </c>
      <c r="CO152" t="s">
        <v>324</v>
      </c>
      <c r="CP152" t="s">
        <v>324</v>
      </c>
      <c r="CQ152" t="s">
        <v>324</v>
      </c>
      <c r="CR152">
        <v>0</v>
      </c>
      <c r="CS152" t="s">
        <v>324</v>
      </c>
      <c r="CT152" t="s">
        <v>324</v>
      </c>
      <c r="CU152" t="s">
        <v>324</v>
      </c>
      <c r="CV152" t="s">
        <v>324</v>
      </c>
      <c r="CW152">
        <v>0</v>
      </c>
      <c r="CX152">
        <v>2.2519999999999998</v>
      </c>
      <c r="CY152">
        <v>3.9E-2</v>
      </c>
      <c r="CZ152">
        <v>0</v>
      </c>
      <c r="DA152">
        <v>0</v>
      </c>
      <c r="DB152">
        <v>2.2909999999999999</v>
      </c>
      <c r="DC152">
        <v>247</v>
      </c>
      <c r="DD152">
        <v>1</v>
      </c>
      <c r="DE152">
        <v>0</v>
      </c>
      <c r="DF152">
        <v>0</v>
      </c>
      <c r="DG152">
        <v>248</v>
      </c>
      <c r="DH152">
        <v>0</v>
      </c>
      <c r="DI152">
        <v>0</v>
      </c>
      <c r="DJ152">
        <v>0</v>
      </c>
      <c r="DK152">
        <v>0</v>
      </c>
      <c r="DL152">
        <v>0</v>
      </c>
    </row>
    <row r="153" spans="1:116" x14ac:dyDescent="0.45">
      <c r="A153">
        <v>2023</v>
      </c>
      <c r="B153" t="s">
        <v>114</v>
      </c>
      <c r="C153">
        <v>8795</v>
      </c>
      <c r="D153" t="s">
        <v>700</v>
      </c>
      <c r="E153" t="s">
        <v>701</v>
      </c>
      <c r="F153" t="s">
        <v>247</v>
      </c>
      <c r="G153">
        <v>2.355</v>
      </c>
      <c r="H153">
        <v>7.4999999999999997E-2</v>
      </c>
      <c r="I153" t="s">
        <v>324</v>
      </c>
      <c r="J153" t="s">
        <v>324</v>
      </c>
      <c r="K153">
        <v>2.4300000000000002</v>
      </c>
      <c r="L153">
        <v>291</v>
      </c>
      <c r="M153">
        <v>3</v>
      </c>
      <c r="N153" t="s">
        <v>324</v>
      </c>
      <c r="O153" t="s">
        <v>324</v>
      </c>
      <c r="P153">
        <v>294</v>
      </c>
      <c r="Q153">
        <v>1474.164</v>
      </c>
      <c r="R153">
        <v>36.322000000000003</v>
      </c>
      <c r="S153" t="s">
        <v>324</v>
      </c>
      <c r="T153" t="s">
        <v>324</v>
      </c>
      <c r="U153">
        <v>1510.4860000000001</v>
      </c>
      <c r="V153" t="s">
        <v>324</v>
      </c>
      <c r="W153" t="s">
        <v>324</v>
      </c>
      <c r="X153" t="s">
        <v>324</v>
      </c>
      <c r="Y153" t="s">
        <v>324</v>
      </c>
      <c r="Z153">
        <v>0</v>
      </c>
      <c r="AA153" t="s">
        <v>324</v>
      </c>
      <c r="AB153" t="s">
        <v>324</v>
      </c>
      <c r="AC153" t="s">
        <v>324</v>
      </c>
      <c r="AD153" t="s">
        <v>324</v>
      </c>
      <c r="AE153">
        <v>0</v>
      </c>
      <c r="AF153" t="s">
        <v>324</v>
      </c>
      <c r="AG153" t="s">
        <v>324</v>
      </c>
      <c r="AH153" t="s">
        <v>324</v>
      </c>
      <c r="AI153" t="s">
        <v>324</v>
      </c>
      <c r="AJ153">
        <v>0</v>
      </c>
      <c r="AK153" t="s">
        <v>324</v>
      </c>
      <c r="AL153" t="s">
        <v>324</v>
      </c>
      <c r="AM153" t="s">
        <v>324</v>
      </c>
      <c r="AN153" t="s">
        <v>324</v>
      </c>
      <c r="AO153">
        <v>0</v>
      </c>
      <c r="AP153">
        <v>1.7000000000000001E-2</v>
      </c>
      <c r="AQ153" t="s">
        <v>324</v>
      </c>
      <c r="AR153" t="s">
        <v>324</v>
      </c>
      <c r="AS153" t="s">
        <v>324</v>
      </c>
      <c r="AT153">
        <v>1.7000000000000001E-2</v>
      </c>
      <c r="AU153">
        <v>2</v>
      </c>
      <c r="AV153" t="s">
        <v>324</v>
      </c>
      <c r="AW153" t="s">
        <v>324</v>
      </c>
      <c r="AX153" t="s">
        <v>324</v>
      </c>
      <c r="AY153">
        <v>2</v>
      </c>
      <c r="AZ153" t="s">
        <v>324</v>
      </c>
      <c r="BA153" t="s">
        <v>324</v>
      </c>
      <c r="BB153" t="s">
        <v>324</v>
      </c>
      <c r="BC153" t="s">
        <v>324</v>
      </c>
      <c r="BD153">
        <v>0</v>
      </c>
      <c r="BE153" t="s">
        <v>324</v>
      </c>
      <c r="BF153" t="s">
        <v>324</v>
      </c>
      <c r="BG153" t="s">
        <v>324</v>
      </c>
      <c r="BH153" t="s">
        <v>324</v>
      </c>
      <c r="BI153">
        <v>0</v>
      </c>
      <c r="BJ153" t="s">
        <v>324</v>
      </c>
      <c r="BK153" t="s">
        <v>324</v>
      </c>
      <c r="BL153" t="s">
        <v>324</v>
      </c>
      <c r="BM153" t="s">
        <v>324</v>
      </c>
      <c r="BN153">
        <v>0</v>
      </c>
      <c r="BO153" t="s">
        <v>324</v>
      </c>
      <c r="BP153" t="s">
        <v>324</v>
      </c>
      <c r="BQ153" t="s">
        <v>324</v>
      </c>
      <c r="BR153" t="s">
        <v>324</v>
      </c>
      <c r="BS153">
        <v>0</v>
      </c>
      <c r="BT153" t="s">
        <v>324</v>
      </c>
      <c r="BU153" t="s">
        <v>324</v>
      </c>
      <c r="BV153" t="s">
        <v>324</v>
      </c>
      <c r="BW153" t="s">
        <v>324</v>
      </c>
      <c r="BX153">
        <v>0</v>
      </c>
      <c r="BY153" t="s">
        <v>324</v>
      </c>
      <c r="BZ153" t="s">
        <v>324</v>
      </c>
      <c r="CA153" t="s">
        <v>324</v>
      </c>
      <c r="CB153" t="s">
        <v>324</v>
      </c>
      <c r="CC153">
        <v>0</v>
      </c>
      <c r="CD153" t="s">
        <v>324</v>
      </c>
      <c r="CE153" t="s">
        <v>324</v>
      </c>
      <c r="CF153" t="s">
        <v>324</v>
      </c>
      <c r="CG153" t="s">
        <v>324</v>
      </c>
      <c r="CH153">
        <v>0</v>
      </c>
      <c r="CI153" t="s">
        <v>324</v>
      </c>
      <c r="CJ153" t="s">
        <v>324</v>
      </c>
      <c r="CK153" t="s">
        <v>324</v>
      </c>
      <c r="CL153" t="s">
        <v>324</v>
      </c>
      <c r="CM153">
        <v>0</v>
      </c>
      <c r="CN153" t="s">
        <v>324</v>
      </c>
      <c r="CO153" t="s">
        <v>324</v>
      </c>
      <c r="CP153" t="s">
        <v>324</v>
      </c>
      <c r="CQ153" t="s">
        <v>324</v>
      </c>
      <c r="CR153">
        <v>0</v>
      </c>
      <c r="CS153" t="s">
        <v>324</v>
      </c>
      <c r="CT153" t="s">
        <v>324</v>
      </c>
      <c r="CU153" t="s">
        <v>324</v>
      </c>
      <c r="CV153" t="s">
        <v>324</v>
      </c>
      <c r="CW153">
        <v>0</v>
      </c>
      <c r="CX153">
        <v>2.355</v>
      </c>
      <c r="CY153">
        <v>7.4999999999999997E-2</v>
      </c>
      <c r="CZ153">
        <v>0</v>
      </c>
      <c r="DA153">
        <v>0</v>
      </c>
      <c r="DB153">
        <v>2.4300000000000002</v>
      </c>
      <c r="DC153">
        <v>291</v>
      </c>
      <c r="DD153">
        <v>3</v>
      </c>
      <c r="DE153">
        <v>0</v>
      </c>
      <c r="DF153">
        <v>0</v>
      </c>
      <c r="DG153">
        <v>294</v>
      </c>
      <c r="DH153">
        <v>1474.164</v>
      </c>
      <c r="DI153">
        <v>36.322000000000003</v>
      </c>
      <c r="DJ153">
        <v>0</v>
      </c>
      <c r="DK153">
        <v>0</v>
      </c>
      <c r="DL153">
        <v>1510.4860000000001</v>
      </c>
    </row>
    <row r="154" spans="1:116" x14ac:dyDescent="0.45">
      <c r="A154">
        <v>2023</v>
      </c>
      <c r="B154" t="s">
        <v>114</v>
      </c>
      <c r="C154">
        <v>9616</v>
      </c>
      <c r="D154" t="s">
        <v>702</v>
      </c>
      <c r="E154" t="s">
        <v>693</v>
      </c>
      <c r="F154" t="s">
        <v>247</v>
      </c>
      <c r="G154">
        <v>3.28</v>
      </c>
      <c r="H154">
        <v>0.6</v>
      </c>
      <c r="I154" t="s">
        <v>324</v>
      </c>
      <c r="J154" t="s">
        <v>324</v>
      </c>
      <c r="K154">
        <v>3.88</v>
      </c>
      <c r="L154">
        <v>298</v>
      </c>
      <c r="M154">
        <v>20</v>
      </c>
      <c r="N154" t="s">
        <v>324</v>
      </c>
      <c r="O154" t="s">
        <v>324</v>
      </c>
      <c r="P154">
        <v>318</v>
      </c>
      <c r="Q154" t="s">
        <v>324</v>
      </c>
      <c r="R154" t="s">
        <v>324</v>
      </c>
      <c r="S154" t="s">
        <v>324</v>
      </c>
      <c r="T154" t="s">
        <v>324</v>
      </c>
      <c r="U154">
        <v>0</v>
      </c>
      <c r="V154" t="s">
        <v>324</v>
      </c>
      <c r="W154" t="s">
        <v>324</v>
      </c>
      <c r="X154" t="s">
        <v>324</v>
      </c>
      <c r="Y154" t="s">
        <v>324</v>
      </c>
      <c r="Z154">
        <v>0</v>
      </c>
      <c r="AA154" t="s">
        <v>324</v>
      </c>
      <c r="AB154" t="s">
        <v>324</v>
      </c>
      <c r="AC154" t="s">
        <v>324</v>
      </c>
      <c r="AD154" t="s">
        <v>324</v>
      </c>
      <c r="AE154">
        <v>0</v>
      </c>
      <c r="AF154" t="s">
        <v>324</v>
      </c>
      <c r="AG154" t="s">
        <v>324</v>
      </c>
      <c r="AH154" t="s">
        <v>324</v>
      </c>
      <c r="AI154" t="s">
        <v>324</v>
      </c>
      <c r="AJ154">
        <v>0</v>
      </c>
      <c r="AK154" t="s">
        <v>324</v>
      </c>
      <c r="AL154" t="s">
        <v>324</v>
      </c>
      <c r="AM154" t="s">
        <v>324</v>
      </c>
      <c r="AN154" t="s">
        <v>324</v>
      </c>
      <c r="AO154">
        <v>0</v>
      </c>
      <c r="AP154" t="s">
        <v>324</v>
      </c>
      <c r="AQ154" t="s">
        <v>324</v>
      </c>
      <c r="AR154" t="s">
        <v>324</v>
      </c>
      <c r="AS154" t="s">
        <v>324</v>
      </c>
      <c r="AT154">
        <v>0</v>
      </c>
      <c r="AU154" t="s">
        <v>324</v>
      </c>
      <c r="AV154" t="s">
        <v>324</v>
      </c>
      <c r="AW154" t="s">
        <v>324</v>
      </c>
      <c r="AX154" t="s">
        <v>324</v>
      </c>
      <c r="AY154">
        <v>0</v>
      </c>
      <c r="AZ154" t="s">
        <v>324</v>
      </c>
      <c r="BA154" t="s">
        <v>324</v>
      </c>
      <c r="BB154" t="s">
        <v>324</v>
      </c>
      <c r="BC154" t="s">
        <v>324</v>
      </c>
      <c r="BD154">
        <v>0</v>
      </c>
      <c r="BE154" t="s">
        <v>324</v>
      </c>
      <c r="BF154" t="s">
        <v>324</v>
      </c>
      <c r="BG154" t="s">
        <v>324</v>
      </c>
      <c r="BH154" t="s">
        <v>324</v>
      </c>
      <c r="BI154">
        <v>0</v>
      </c>
      <c r="BJ154" t="s">
        <v>324</v>
      </c>
      <c r="BK154" t="s">
        <v>324</v>
      </c>
      <c r="BL154" t="s">
        <v>324</v>
      </c>
      <c r="BM154" t="s">
        <v>324</v>
      </c>
      <c r="BN154">
        <v>0</v>
      </c>
      <c r="BO154" t="s">
        <v>324</v>
      </c>
      <c r="BP154" t="s">
        <v>324</v>
      </c>
      <c r="BQ154" t="s">
        <v>324</v>
      </c>
      <c r="BR154" t="s">
        <v>324</v>
      </c>
      <c r="BS154">
        <v>0</v>
      </c>
      <c r="BT154" t="s">
        <v>324</v>
      </c>
      <c r="BU154" t="s">
        <v>324</v>
      </c>
      <c r="BV154" t="s">
        <v>324</v>
      </c>
      <c r="BW154" t="s">
        <v>324</v>
      </c>
      <c r="BX154">
        <v>0</v>
      </c>
      <c r="BY154" t="s">
        <v>324</v>
      </c>
      <c r="BZ154" t="s">
        <v>324</v>
      </c>
      <c r="CA154" t="s">
        <v>324</v>
      </c>
      <c r="CB154" t="s">
        <v>324</v>
      </c>
      <c r="CC154">
        <v>0</v>
      </c>
      <c r="CD154" t="s">
        <v>324</v>
      </c>
      <c r="CE154" t="s">
        <v>324</v>
      </c>
      <c r="CF154" t="s">
        <v>324</v>
      </c>
      <c r="CG154" t="s">
        <v>324</v>
      </c>
      <c r="CH154">
        <v>0</v>
      </c>
      <c r="CI154" t="s">
        <v>324</v>
      </c>
      <c r="CJ154" t="s">
        <v>324</v>
      </c>
      <c r="CK154" t="s">
        <v>324</v>
      </c>
      <c r="CL154" t="s">
        <v>324</v>
      </c>
      <c r="CM154">
        <v>0</v>
      </c>
      <c r="CN154" t="s">
        <v>324</v>
      </c>
      <c r="CO154" t="s">
        <v>324</v>
      </c>
      <c r="CP154" t="s">
        <v>324</v>
      </c>
      <c r="CQ154" t="s">
        <v>324</v>
      </c>
      <c r="CR154">
        <v>0</v>
      </c>
      <c r="CS154" t="s">
        <v>324</v>
      </c>
      <c r="CT154" t="s">
        <v>324</v>
      </c>
      <c r="CU154" t="s">
        <v>324</v>
      </c>
      <c r="CV154" t="s">
        <v>324</v>
      </c>
      <c r="CW154">
        <v>0</v>
      </c>
      <c r="CX154">
        <v>3.28</v>
      </c>
      <c r="CY154">
        <v>0.6</v>
      </c>
      <c r="CZ154">
        <v>0</v>
      </c>
      <c r="DA154">
        <v>0</v>
      </c>
      <c r="DB154">
        <v>3.88</v>
      </c>
      <c r="DC154">
        <v>298</v>
      </c>
      <c r="DD154">
        <v>20</v>
      </c>
      <c r="DE154">
        <v>0</v>
      </c>
      <c r="DF154">
        <v>0</v>
      </c>
      <c r="DG154">
        <v>318</v>
      </c>
      <c r="DH154">
        <v>0</v>
      </c>
      <c r="DI154">
        <v>0</v>
      </c>
      <c r="DJ154">
        <v>0</v>
      </c>
      <c r="DK154">
        <v>0</v>
      </c>
      <c r="DL154">
        <v>0</v>
      </c>
    </row>
    <row r="155" spans="1:116" x14ac:dyDescent="0.45">
      <c r="A155">
        <v>2023</v>
      </c>
      <c r="B155" t="s">
        <v>114</v>
      </c>
      <c r="C155">
        <v>9617</v>
      </c>
      <c r="D155" t="s">
        <v>383</v>
      </c>
      <c r="E155" t="s">
        <v>383</v>
      </c>
      <c r="F155" t="s">
        <v>247</v>
      </c>
      <c r="G155">
        <v>47.238</v>
      </c>
      <c r="H155">
        <v>9.3550000000000004</v>
      </c>
      <c r="I155" t="s">
        <v>324</v>
      </c>
      <c r="J155" t="s">
        <v>324</v>
      </c>
      <c r="K155">
        <v>56.593000000000004</v>
      </c>
      <c r="L155">
        <v>5419</v>
      </c>
      <c r="M155">
        <v>118</v>
      </c>
      <c r="N155" t="s">
        <v>324</v>
      </c>
      <c r="O155" t="s">
        <v>324</v>
      </c>
      <c r="P155">
        <v>5537</v>
      </c>
      <c r="Q155" t="s">
        <v>324</v>
      </c>
      <c r="R155" t="s">
        <v>324</v>
      </c>
      <c r="S155" t="s">
        <v>324</v>
      </c>
      <c r="T155" t="s">
        <v>324</v>
      </c>
      <c r="U155">
        <v>0</v>
      </c>
      <c r="V155" t="s">
        <v>324</v>
      </c>
      <c r="W155" t="s">
        <v>324</v>
      </c>
      <c r="X155" t="s">
        <v>324</v>
      </c>
      <c r="Y155" t="s">
        <v>324</v>
      </c>
      <c r="Z155">
        <v>0</v>
      </c>
      <c r="AA155" t="s">
        <v>324</v>
      </c>
      <c r="AB155" t="s">
        <v>324</v>
      </c>
      <c r="AC155" t="s">
        <v>324</v>
      </c>
      <c r="AD155" t="s">
        <v>324</v>
      </c>
      <c r="AE155">
        <v>0</v>
      </c>
      <c r="AF155" t="s">
        <v>324</v>
      </c>
      <c r="AG155" t="s">
        <v>324</v>
      </c>
      <c r="AH155" t="s">
        <v>324</v>
      </c>
      <c r="AI155" t="s">
        <v>324</v>
      </c>
      <c r="AJ155">
        <v>0</v>
      </c>
      <c r="AK155" t="s">
        <v>324</v>
      </c>
      <c r="AL155" t="s">
        <v>324</v>
      </c>
      <c r="AM155" t="s">
        <v>324</v>
      </c>
      <c r="AN155" t="s">
        <v>324</v>
      </c>
      <c r="AO155">
        <v>0</v>
      </c>
      <c r="AP155" t="s">
        <v>324</v>
      </c>
      <c r="AQ155" t="s">
        <v>324</v>
      </c>
      <c r="AR155" t="s">
        <v>324</v>
      </c>
      <c r="AS155" t="s">
        <v>324</v>
      </c>
      <c r="AT155">
        <v>0</v>
      </c>
      <c r="AU155" t="s">
        <v>324</v>
      </c>
      <c r="AV155" t="s">
        <v>324</v>
      </c>
      <c r="AW155" t="s">
        <v>324</v>
      </c>
      <c r="AX155" t="s">
        <v>324</v>
      </c>
      <c r="AY155">
        <v>0</v>
      </c>
      <c r="AZ155" t="s">
        <v>324</v>
      </c>
      <c r="BA155" t="s">
        <v>324</v>
      </c>
      <c r="BB155" t="s">
        <v>324</v>
      </c>
      <c r="BC155" t="s">
        <v>324</v>
      </c>
      <c r="BD155">
        <v>0</v>
      </c>
      <c r="BE155" t="s">
        <v>324</v>
      </c>
      <c r="BF155" t="s">
        <v>324</v>
      </c>
      <c r="BG155" t="s">
        <v>324</v>
      </c>
      <c r="BH155" t="s">
        <v>324</v>
      </c>
      <c r="BI155">
        <v>0</v>
      </c>
      <c r="BJ155" t="s">
        <v>324</v>
      </c>
      <c r="BK155" t="s">
        <v>324</v>
      </c>
      <c r="BL155" t="s">
        <v>324</v>
      </c>
      <c r="BM155" t="s">
        <v>324</v>
      </c>
      <c r="BN155">
        <v>0</v>
      </c>
      <c r="BO155" t="s">
        <v>324</v>
      </c>
      <c r="BP155" t="s">
        <v>324</v>
      </c>
      <c r="BQ155" t="s">
        <v>324</v>
      </c>
      <c r="BR155" t="s">
        <v>324</v>
      </c>
      <c r="BS155">
        <v>0</v>
      </c>
      <c r="BT155" t="s">
        <v>324</v>
      </c>
      <c r="BU155" t="s">
        <v>324</v>
      </c>
      <c r="BV155" t="s">
        <v>324</v>
      </c>
      <c r="BW155" t="s">
        <v>324</v>
      </c>
      <c r="BX155">
        <v>0</v>
      </c>
      <c r="BY155" t="s">
        <v>324</v>
      </c>
      <c r="BZ155" t="s">
        <v>324</v>
      </c>
      <c r="CA155" t="s">
        <v>324</v>
      </c>
      <c r="CB155" t="s">
        <v>324</v>
      </c>
      <c r="CC155">
        <v>0</v>
      </c>
      <c r="CD155" t="s">
        <v>324</v>
      </c>
      <c r="CE155" t="s">
        <v>324</v>
      </c>
      <c r="CF155" t="s">
        <v>324</v>
      </c>
      <c r="CG155" t="s">
        <v>324</v>
      </c>
      <c r="CH155">
        <v>0</v>
      </c>
      <c r="CI155" t="s">
        <v>324</v>
      </c>
      <c r="CJ155" t="s">
        <v>324</v>
      </c>
      <c r="CK155" t="s">
        <v>324</v>
      </c>
      <c r="CL155" t="s">
        <v>324</v>
      </c>
      <c r="CM155">
        <v>0</v>
      </c>
      <c r="CN155" t="s">
        <v>324</v>
      </c>
      <c r="CO155" t="s">
        <v>324</v>
      </c>
      <c r="CP155" t="s">
        <v>324</v>
      </c>
      <c r="CQ155" t="s">
        <v>324</v>
      </c>
      <c r="CR155">
        <v>0</v>
      </c>
      <c r="CS155" t="s">
        <v>324</v>
      </c>
      <c r="CT155" t="s">
        <v>324</v>
      </c>
      <c r="CU155" t="s">
        <v>324</v>
      </c>
      <c r="CV155" t="s">
        <v>324</v>
      </c>
      <c r="CW155">
        <v>0</v>
      </c>
      <c r="CX155">
        <v>47.238</v>
      </c>
      <c r="CY155">
        <v>9.3550000000000004</v>
      </c>
      <c r="CZ155">
        <v>0</v>
      </c>
      <c r="DA155">
        <v>0</v>
      </c>
      <c r="DB155">
        <v>56.593000000000004</v>
      </c>
      <c r="DC155">
        <v>5419</v>
      </c>
      <c r="DD155">
        <v>118</v>
      </c>
      <c r="DE155">
        <v>0</v>
      </c>
      <c r="DF155">
        <v>0</v>
      </c>
      <c r="DG155">
        <v>5537</v>
      </c>
      <c r="DH155">
        <v>0</v>
      </c>
      <c r="DI155">
        <v>0</v>
      </c>
      <c r="DJ155">
        <v>0</v>
      </c>
      <c r="DK155">
        <v>0</v>
      </c>
      <c r="DL155">
        <v>0</v>
      </c>
    </row>
    <row r="156" spans="1:116" x14ac:dyDescent="0.45">
      <c r="A156">
        <v>2023</v>
      </c>
      <c r="B156" t="s">
        <v>114</v>
      </c>
      <c r="C156">
        <v>10226</v>
      </c>
      <c r="D156" t="s">
        <v>703</v>
      </c>
      <c r="E156" t="s">
        <v>695</v>
      </c>
      <c r="F156" t="s">
        <v>244</v>
      </c>
      <c r="G156">
        <v>1.44</v>
      </c>
      <c r="H156">
        <v>3.7189999999999999</v>
      </c>
      <c r="I156" t="s">
        <v>324</v>
      </c>
      <c r="J156" t="s">
        <v>324</v>
      </c>
      <c r="K156">
        <v>5.1589999999999998</v>
      </c>
      <c r="L156">
        <v>158</v>
      </c>
      <c r="M156">
        <v>522</v>
      </c>
      <c r="N156" t="s">
        <v>324</v>
      </c>
      <c r="O156" t="s">
        <v>324</v>
      </c>
      <c r="P156">
        <v>680</v>
      </c>
      <c r="Q156">
        <v>544.41</v>
      </c>
      <c r="R156">
        <v>255.34</v>
      </c>
      <c r="S156" t="s">
        <v>324</v>
      </c>
      <c r="T156" t="s">
        <v>324</v>
      </c>
      <c r="U156">
        <v>799.75</v>
      </c>
      <c r="V156" t="s">
        <v>324</v>
      </c>
      <c r="W156" t="s">
        <v>324</v>
      </c>
      <c r="X156" t="s">
        <v>324</v>
      </c>
      <c r="Y156" t="s">
        <v>324</v>
      </c>
      <c r="Z156">
        <v>0</v>
      </c>
      <c r="AA156" t="s">
        <v>324</v>
      </c>
      <c r="AB156" t="s">
        <v>324</v>
      </c>
      <c r="AC156" t="s">
        <v>324</v>
      </c>
      <c r="AD156" t="s">
        <v>324</v>
      </c>
      <c r="AE156">
        <v>0</v>
      </c>
      <c r="AF156" t="s">
        <v>324</v>
      </c>
      <c r="AG156" t="s">
        <v>324</v>
      </c>
      <c r="AH156" t="s">
        <v>324</v>
      </c>
      <c r="AI156" t="s">
        <v>324</v>
      </c>
      <c r="AJ156">
        <v>0</v>
      </c>
      <c r="AK156" t="s">
        <v>324</v>
      </c>
      <c r="AL156" t="s">
        <v>324</v>
      </c>
      <c r="AM156" t="s">
        <v>324</v>
      </c>
      <c r="AN156" t="s">
        <v>324</v>
      </c>
      <c r="AO156">
        <v>0</v>
      </c>
      <c r="AP156" t="s">
        <v>324</v>
      </c>
      <c r="AQ156" t="s">
        <v>324</v>
      </c>
      <c r="AR156" t="s">
        <v>324</v>
      </c>
      <c r="AS156" t="s">
        <v>324</v>
      </c>
      <c r="AT156">
        <v>0</v>
      </c>
      <c r="AU156" t="s">
        <v>324</v>
      </c>
      <c r="AV156" t="s">
        <v>324</v>
      </c>
      <c r="AW156" t="s">
        <v>324</v>
      </c>
      <c r="AX156" t="s">
        <v>324</v>
      </c>
      <c r="AY156">
        <v>0</v>
      </c>
      <c r="AZ156" t="s">
        <v>324</v>
      </c>
      <c r="BA156" t="s">
        <v>324</v>
      </c>
      <c r="BB156" t="s">
        <v>324</v>
      </c>
      <c r="BC156" t="s">
        <v>324</v>
      </c>
      <c r="BD156">
        <v>0</v>
      </c>
      <c r="BE156" t="s">
        <v>324</v>
      </c>
      <c r="BF156" t="s">
        <v>324</v>
      </c>
      <c r="BG156" t="s">
        <v>324</v>
      </c>
      <c r="BH156" t="s">
        <v>324</v>
      </c>
      <c r="BI156">
        <v>0</v>
      </c>
      <c r="BJ156" t="s">
        <v>324</v>
      </c>
      <c r="BK156" t="s">
        <v>324</v>
      </c>
      <c r="BL156" t="s">
        <v>324</v>
      </c>
      <c r="BM156" t="s">
        <v>324</v>
      </c>
      <c r="BN156">
        <v>0</v>
      </c>
      <c r="BO156" t="s">
        <v>324</v>
      </c>
      <c r="BP156" t="s">
        <v>324</v>
      </c>
      <c r="BQ156" t="s">
        <v>324</v>
      </c>
      <c r="BR156" t="s">
        <v>324</v>
      </c>
      <c r="BS156">
        <v>0</v>
      </c>
      <c r="BT156" t="s">
        <v>324</v>
      </c>
      <c r="BU156" t="s">
        <v>324</v>
      </c>
      <c r="BV156" t="s">
        <v>324</v>
      </c>
      <c r="BW156" t="s">
        <v>324</v>
      </c>
      <c r="BX156">
        <v>0</v>
      </c>
      <c r="BY156" t="s">
        <v>324</v>
      </c>
      <c r="BZ156" t="s">
        <v>324</v>
      </c>
      <c r="CA156" t="s">
        <v>324</v>
      </c>
      <c r="CB156" t="s">
        <v>324</v>
      </c>
      <c r="CC156">
        <v>0</v>
      </c>
      <c r="CD156" t="s">
        <v>324</v>
      </c>
      <c r="CE156" t="s">
        <v>324</v>
      </c>
      <c r="CF156" t="s">
        <v>324</v>
      </c>
      <c r="CG156" t="s">
        <v>324</v>
      </c>
      <c r="CH156">
        <v>0</v>
      </c>
      <c r="CI156" t="s">
        <v>324</v>
      </c>
      <c r="CJ156" t="s">
        <v>324</v>
      </c>
      <c r="CK156" t="s">
        <v>324</v>
      </c>
      <c r="CL156" t="s">
        <v>324</v>
      </c>
      <c r="CM156">
        <v>0</v>
      </c>
      <c r="CN156" t="s">
        <v>324</v>
      </c>
      <c r="CO156" t="s">
        <v>324</v>
      </c>
      <c r="CP156" t="s">
        <v>324</v>
      </c>
      <c r="CQ156" t="s">
        <v>324</v>
      </c>
      <c r="CR156">
        <v>0</v>
      </c>
      <c r="CS156" t="s">
        <v>324</v>
      </c>
      <c r="CT156" t="s">
        <v>324</v>
      </c>
      <c r="CU156" t="s">
        <v>324</v>
      </c>
      <c r="CV156" t="s">
        <v>324</v>
      </c>
      <c r="CW156">
        <v>0</v>
      </c>
      <c r="CX156">
        <v>1.44</v>
      </c>
      <c r="CY156">
        <v>3.7189999999999999</v>
      </c>
      <c r="CZ156">
        <v>0</v>
      </c>
      <c r="DA156">
        <v>0</v>
      </c>
      <c r="DB156">
        <v>5.1589999999999998</v>
      </c>
      <c r="DC156">
        <v>158</v>
      </c>
      <c r="DD156">
        <v>522</v>
      </c>
      <c r="DE156">
        <v>0</v>
      </c>
      <c r="DF156">
        <v>0</v>
      </c>
      <c r="DG156">
        <v>680</v>
      </c>
      <c r="DH156">
        <v>544.41</v>
      </c>
      <c r="DI156">
        <v>255.34</v>
      </c>
      <c r="DJ156">
        <v>0</v>
      </c>
      <c r="DK156">
        <v>0</v>
      </c>
      <c r="DL156">
        <v>799.75</v>
      </c>
    </row>
    <row r="157" spans="1:116" x14ac:dyDescent="0.45">
      <c r="A157">
        <v>2023</v>
      </c>
      <c r="B157" t="s">
        <v>114</v>
      </c>
      <c r="C157">
        <v>10376</v>
      </c>
      <c r="D157" t="s">
        <v>704</v>
      </c>
      <c r="E157" t="s">
        <v>695</v>
      </c>
      <c r="F157" t="s">
        <v>247</v>
      </c>
      <c r="G157">
        <v>38.305999999999997</v>
      </c>
      <c r="H157">
        <v>1.6579999999999999</v>
      </c>
      <c r="I157">
        <v>0.96099999999999997</v>
      </c>
      <c r="J157">
        <v>0</v>
      </c>
      <c r="K157">
        <v>40.924999999999997</v>
      </c>
      <c r="L157">
        <v>3763</v>
      </c>
      <c r="M157">
        <v>42</v>
      </c>
      <c r="N157">
        <v>1</v>
      </c>
      <c r="O157">
        <v>0</v>
      </c>
      <c r="P157">
        <v>3806</v>
      </c>
      <c r="Q157">
        <v>23325.200000000001</v>
      </c>
      <c r="R157">
        <v>276.39999999999998</v>
      </c>
      <c r="S157">
        <v>15.3</v>
      </c>
      <c r="T157">
        <v>0</v>
      </c>
      <c r="U157">
        <v>23616.9</v>
      </c>
      <c r="V157" t="s">
        <v>324</v>
      </c>
      <c r="W157" t="s">
        <v>324</v>
      </c>
      <c r="X157" t="s">
        <v>324</v>
      </c>
      <c r="Y157" t="s">
        <v>324</v>
      </c>
      <c r="Z157">
        <v>0</v>
      </c>
      <c r="AA157" t="s">
        <v>324</v>
      </c>
      <c r="AB157" t="s">
        <v>324</v>
      </c>
      <c r="AC157" t="s">
        <v>324</v>
      </c>
      <c r="AD157" t="s">
        <v>324</v>
      </c>
      <c r="AE157">
        <v>0</v>
      </c>
      <c r="AF157" t="s">
        <v>324</v>
      </c>
      <c r="AG157" t="s">
        <v>324</v>
      </c>
      <c r="AH157" t="s">
        <v>324</v>
      </c>
      <c r="AI157" t="s">
        <v>324</v>
      </c>
      <c r="AJ157">
        <v>0</v>
      </c>
      <c r="AK157" t="s">
        <v>324</v>
      </c>
      <c r="AL157" t="s">
        <v>324</v>
      </c>
      <c r="AM157" t="s">
        <v>324</v>
      </c>
      <c r="AN157" t="s">
        <v>324</v>
      </c>
      <c r="AO157">
        <v>0</v>
      </c>
      <c r="AP157" t="s">
        <v>324</v>
      </c>
      <c r="AQ157" t="s">
        <v>324</v>
      </c>
      <c r="AR157" t="s">
        <v>324</v>
      </c>
      <c r="AS157" t="s">
        <v>324</v>
      </c>
      <c r="AT157">
        <v>0</v>
      </c>
      <c r="AU157" t="s">
        <v>324</v>
      </c>
      <c r="AV157" t="s">
        <v>324</v>
      </c>
      <c r="AW157" t="s">
        <v>324</v>
      </c>
      <c r="AX157" t="s">
        <v>324</v>
      </c>
      <c r="AY157">
        <v>0</v>
      </c>
      <c r="AZ157" t="s">
        <v>324</v>
      </c>
      <c r="BA157" t="s">
        <v>324</v>
      </c>
      <c r="BB157" t="s">
        <v>324</v>
      </c>
      <c r="BC157" t="s">
        <v>324</v>
      </c>
      <c r="BD157">
        <v>0</v>
      </c>
      <c r="BE157" t="s">
        <v>324</v>
      </c>
      <c r="BF157" t="s">
        <v>324</v>
      </c>
      <c r="BG157" t="s">
        <v>324</v>
      </c>
      <c r="BH157" t="s">
        <v>324</v>
      </c>
      <c r="BI157">
        <v>0</v>
      </c>
      <c r="BJ157" t="s">
        <v>324</v>
      </c>
      <c r="BK157" t="s">
        <v>324</v>
      </c>
      <c r="BL157" t="s">
        <v>324</v>
      </c>
      <c r="BM157" t="s">
        <v>324</v>
      </c>
      <c r="BN157">
        <v>0</v>
      </c>
      <c r="BO157" t="s">
        <v>324</v>
      </c>
      <c r="BP157" t="s">
        <v>324</v>
      </c>
      <c r="BQ157" t="s">
        <v>324</v>
      </c>
      <c r="BR157" t="s">
        <v>324</v>
      </c>
      <c r="BS157">
        <v>0</v>
      </c>
      <c r="BT157" t="s">
        <v>324</v>
      </c>
      <c r="BU157" t="s">
        <v>324</v>
      </c>
      <c r="BV157" t="s">
        <v>324</v>
      </c>
      <c r="BW157" t="s">
        <v>324</v>
      </c>
      <c r="BX157">
        <v>0</v>
      </c>
      <c r="BY157" t="s">
        <v>324</v>
      </c>
      <c r="BZ157" t="s">
        <v>324</v>
      </c>
      <c r="CA157" t="s">
        <v>324</v>
      </c>
      <c r="CB157" t="s">
        <v>324</v>
      </c>
      <c r="CC157">
        <v>0</v>
      </c>
      <c r="CD157" t="s">
        <v>324</v>
      </c>
      <c r="CE157" t="s">
        <v>324</v>
      </c>
      <c r="CF157" t="s">
        <v>324</v>
      </c>
      <c r="CG157" t="s">
        <v>324</v>
      </c>
      <c r="CH157">
        <v>0</v>
      </c>
      <c r="CI157" t="s">
        <v>324</v>
      </c>
      <c r="CJ157" t="s">
        <v>324</v>
      </c>
      <c r="CK157" t="s">
        <v>324</v>
      </c>
      <c r="CL157" t="s">
        <v>324</v>
      </c>
      <c r="CM157">
        <v>0</v>
      </c>
      <c r="CN157" t="s">
        <v>324</v>
      </c>
      <c r="CO157" t="s">
        <v>324</v>
      </c>
      <c r="CP157" t="s">
        <v>324</v>
      </c>
      <c r="CQ157" t="s">
        <v>324</v>
      </c>
      <c r="CR157">
        <v>0</v>
      </c>
      <c r="CS157" t="s">
        <v>324</v>
      </c>
      <c r="CT157" t="s">
        <v>324</v>
      </c>
      <c r="CU157" t="s">
        <v>324</v>
      </c>
      <c r="CV157" t="s">
        <v>324</v>
      </c>
      <c r="CW157">
        <v>0</v>
      </c>
      <c r="CX157">
        <v>38.305999999999997</v>
      </c>
      <c r="CY157">
        <v>1.6579999999999999</v>
      </c>
      <c r="CZ157">
        <v>0.96099999999999997</v>
      </c>
      <c r="DA157">
        <v>0</v>
      </c>
      <c r="DB157">
        <v>40.924999999999997</v>
      </c>
      <c r="DC157">
        <v>3763</v>
      </c>
      <c r="DD157">
        <v>42</v>
      </c>
      <c r="DE157">
        <v>1</v>
      </c>
      <c r="DF157">
        <v>0</v>
      </c>
      <c r="DG157">
        <v>3806</v>
      </c>
      <c r="DH157">
        <v>23325.200000000001</v>
      </c>
      <c r="DI157">
        <v>276.39999999999998</v>
      </c>
      <c r="DJ157">
        <v>15.3</v>
      </c>
      <c r="DK157">
        <v>0</v>
      </c>
      <c r="DL157">
        <v>23616.9</v>
      </c>
    </row>
    <row r="158" spans="1:116" x14ac:dyDescent="0.45">
      <c r="A158">
        <v>2023</v>
      </c>
      <c r="B158" t="s">
        <v>114</v>
      </c>
      <c r="C158">
        <v>10620</v>
      </c>
      <c r="D158" t="s">
        <v>705</v>
      </c>
      <c r="E158" t="s">
        <v>695</v>
      </c>
      <c r="F158" t="s">
        <v>244</v>
      </c>
      <c r="G158">
        <v>2.4249999999999998</v>
      </c>
      <c r="H158">
        <v>0.36399999999999999</v>
      </c>
      <c r="I158" t="s">
        <v>324</v>
      </c>
      <c r="J158" t="s">
        <v>324</v>
      </c>
      <c r="K158">
        <v>2.7890000000000001</v>
      </c>
      <c r="L158">
        <v>285</v>
      </c>
      <c r="M158">
        <v>10</v>
      </c>
      <c r="N158" t="s">
        <v>324</v>
      </c>
      <c r="O158" t="s">
        <v>324</v>
      </c>
      <c r="P158">
        <v>295</v>
      </c>
      <c r="Q158">
        <v>25.393999999999998</v>
      </c>
      <c r="R158">
        <v>15.292999999999999</v>
      </c>
      <c r="S158" t="s">
        <v>324</v>
      </c>
      <c r="T158" t="s">
        <v>324</v>
      </c>
      <c r="U158">
        <v>40.686999999999998</v>
      </c>
      <c r="V158" t="s">
        <v>324</v>
      </c>
      <c r="W158" t="s">
        <v>324</v>
      </c>
      <c r="X158" t="s">
        <v>324</v>
      </c>
      <c r="Y158" t="s">
        <v>324</v>
      </c>
      <c r="Z158">
        <v>0</v>
      </c>
      <c r="AA158" t="s">
        <v>324</v>
      </c>
      <c r="AB158" t="s">
        <v>324</v>
      </c>
      <c r="AC158" t="s">
        <v>324</v>
      </c>
      <c r="AD158" t="s">
        <v>324</v>
      </c>
      <c r="AE158">
        <v>0</v>
      </c>
      <c r="AF158" t="s">
        <v>324</v>
      </c>
      <c r="AG158" t="s">
        <v>324</v>
      </c>
      <c r="AH158" t="s">
        <v>324</v>
      </c>
      <c r="AI158" t="s">
        <v>324</v>
      </c>
      <c r="AJ158">
        <v>0</v>
      </c>
      <c r="AK158" t="s">
        <v>324</v>
      </c>
      <c r="AL158" t="s">
        <v>324</v>
      </c>
      <c r="AM158" t="s">
        <v>324</v>
      </c>
      <c r="AN158" t="s">
        <v>324</v>
      </c>
      <c r="AO158">
        <v>0</v>
      </c>
      <c r="AP158" t="s">
        <v>324</v>
      </c>
      <c r="AQ158" t="s">
        <v>324</v>
      </c>
      <c r="AR158" t="s">
        <v>324</v>
      </c>
      <c r="AS158" t="s">
        <v>324</v>
      </c>
      <c r="AT158">
        <v>0</v>
      </c>
      <c r="AU158" t="s">
        <v>324</v>
      </c>
      <c r="AV158" t="s">
        <v>324</v>
      </c>
      <c r="AW158" t="s">
        <v>324</v>
      </c>
      <c r="AX158" t="s">
        <v>324</v>
      </c>
      <c r="AY158">
        <v>0</v>
      </c>
      <c r="AZ158" t="s">
        <v>324</v>
      </c>
      <c r="BA158" t="s">
        <v>324</v>
      </c>
      <c r="BB158" t="s">
        <v>324</v>
      </c>
      <c r="BC158" t="s">
        <v>324</v>
      </c>
      <c r="BD158">
        <v>0</v>
      </c>
      <c r="BE158" t="s">
        <v>324</v>
      </c>
      <c r="BF158" t="s">
        <v>324</v>
      </c>
      <c r="BG158" t="s">
        <v>324</v>
      </c>
      <c r="BH158" t="s">
        <v>324</v>
      </c>
      <c r="BI158">
        <v>0</v>
      </c>
      <c r="BJ158" t="s">
        <v>324</v>
      </c>
      <c r="BK158" t="s">
        <v>324</v>
      </c>
      <c r="BL158" t="s">
        <v>324</v>
      </c>
      <c r="BM158" t="s">
        <v>324</v>
      </c>
      <c r="BN158">
        <v>0</v>
      </c>
      <c r="BO158" t="s">
        <v>324</v>
      </c>
      <c r="BP158" t="s">
        <v>324</v>
      </c>
      <c r="BQ158" t="s">
        <v>324</v>
      </c>
      <c r="BR158" t="s">
        <v>324</v>
      </c>
      <c r="BS158">
        <v>0</v>
      </c>
      <c r="BT158" t="s">
        <v>324</v>
      </c>
      <c r="BU158" t="s">
        <v>324</v>
      </c>
      <c r="BV158" t="s">
        <v>324</v>
      </c>
      <c r="BW158" t="s">
        <v>324</v>
      </c>
      <c r="BX158">
        <v>0</v>
      </c>
      <c r="BY158" t="s">
        <v>324</v>
      </c>
      <c r="BZ158" t="s">
        <v>324</v>
      </c>
      <c r="CA158" t="s">
        <v>324</v>
      </c>
      <c r="CB158" t="s">
        <v>324</v>
      </c>
      <c r="CC158">
        <v>0</v>
      </c>
      <c r="CD158" t="s">
        <v>324</v>
      </c>
      <c r="CE158" t="s">
        <v>324</v>
      </c>
      <c r="CF158" t="s">
        <v>324</v>
      </c>
      <c r="CG158" t="s">
        <v>324</v>
      </c>
      <c r="CH158">
        <v>0</v>
      </c>
      <c r="CI158" t="s">
        <v>324</v>
      </c>
      <c r="CJ158" t="s">
        <v>324</v>
      </c>
      <c r="CK158" t="s">
        <v>324</v>
      </c>
      <c r="CL158" t="s">
        <v>324</v>
      </c>
      <c r="CM158">
        <v>0</v>
      </c>
      <c r="CN158" t="s">
        <v>324</v>
      </c>
      <c r="CO158" t="s">
        <v>324</v>
      </c>
      <c r="CP158" t="s">
        <v>324</v>
      </c>
      <c r="CQ158" t="s">
        <v>324</v>
      </c>
      <c r="CR158">
        <v>0</v>
      </c>
      <c r="CS158" t="s">
        <v>324</v>
      </c>
      <c r="CT158" t="s">
        <v>324</v>
      </c>
      <c r="CU158" t="s">
        <v>324</v>
      </c>
      <c r="CV158" t="s">
        <v>324</v>
      </c>
      <c r="CW158">
        <v>0</v>
      </c>
      <c r="CX158">
        <v>2.4249999999999998</v>
      </c>
      <c r="CY158">
        <v>0.36399999999999999</v>
      </c>
      <c r="CZ158">
        <v>0</v>
      </c>
      <c r="DA158">
        <v>0</v>
      </c>
      <c r="DB158">
        <v>2.7890000000000001</v>
      </c>
      <c r="DC158">
        <v>285</v>
      </c>
      <c r="DD158">
        <v>10</v>
      </c>
      <c r="DE158">
        <v>0</v>
      </c>
      <c r="DF158">
        <v>0</v>
      </c>
      <c r="DG158">
        <v>295</v>
      </c>
      <c r="DH158">
        <v>25.393999999999998</v>
      </c>
      <c r="DI158">
        <v>15.292999999999999</v>
      </c>
      <c r="DJ158">
        <v>0</v>
      </c>
      <c r="DK158">
        <v>0</v>
      </c>
      <c r="DL158">
        <v>40.686999999999998</v>
      </c>
    </row>
    <row r="159" spans="1:116" x14ac:dyDescent="0.45">
      <c r="A159">
        <v>2023</v>
      </c>
      <c r="B159" t="s">
        <v>114</v>
      </c>
      <c r="C159">
        <v>10623</v>
      </c>
      <c r="D159" t="s">
        <v>706</v>
      </c>
      <c r="E159" t="s">
        <v>695</v>
      </c>
      <c r="F159" t="s">
        <v>247</v>
      </c>
      <c r="G159">
        <v>14.867000000000001</v>
      </c>
      <c r="H159">
        <v>1.833</v>
      </c>
      <c r="I159">
        <v>2.1000000000000001E-2</v>
      </c>
      <c r="J159">
        <v>0</v>
      </c>
      <c r="K159">
        <v>16.721</v>
      </c>
      <c r="L159">
        <v>1790</v>
      </c>
      <c r="M159">
        <v>70</v>
      </c>
      <c r="N159">
        <v>1</v>
      </c>
      <c r="O159">
        <v>0</v>
      </c>
      <c r="P159">
        <v>1861</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0.6</v>
      </c>
      <c r="AQ159">
        <v>0</v>
      </c>
      <c r="AR159">
        <v>0</v>
      </c>
      <c r="AS159">
        <v>0</v>
      </c>
      <c r="AT159">
        <v>0.6</v>
      </c>
      <c r="AU159">
        <v>47</v>
      </c>
      <c r="AV159">
        <v>0</v>
      </c>
      <c r="AW159">
        <v>0</v>
      </c>
      <c r="AX159">
        <v>0</v>
      </c>
      <c r="AY159">
        <v>47</v>
      </c>
      <c r="AZ159">
        <v>22.364000000000001</v>
      </c>
      <c r="BA159">
        <v>0</v>
      </c>
      <c r="BB159">
        <v>0</v>
      </c>
      <c r="BC159">
        <v>0</v>
      </c>
      <c r="BD159">
        <v>22.364000000000001</v>
      </c>
      <c r="BE159">
        <v>0</v>
      </c>
      <c r="BF159">
        <v>0</v>
      </c>
      <c r="BG159">
        <v>0</v>
      </c>
      <c r="BH159">
        <v>0</v>
      </c>
      <c r="BI159">
        <v>0</v>
      </c>
      <c r="BJ159">
        <v>0</v>
      </c>
      <c r="BK159">
        <v>0</v>
      </c>
      <c r="BL159">
        <v>0</v>
      </c>
      <c r="BM159">
        <v>0</v>
      </c>
      <c r="BN159">
        <v>0</v>
      </c>
      <c r="BO159">
        <v>0</v>
      </c>
      <c r="BP159">
        <v>0</v>
      </c>
      <c r="BQ159">
        <v>0</v>
      </c>
      <c r="BR159">
        <v>0</v>
      </c>
      <c r="BS159">
        <v>0</v>
      </c>
      <c r="BT159">
        <v>0</v>
      </c>
      <c r="BU159">
        <v>0</v>
      </c>
      <c r="BV159">
        <v>0</v>
      </c>
      <c r="BW159">
        <v>0</v>
      </c>
      <c r="BX159">
        <v>0</v>
      </c>
      <c r="BY159">
        <v>0</v>
      </c>
      <c r="BZ159">
        <v>0</v>
      </c>
      <c r="CA159">
        <v>0</v>
      </c>
      <c r="CB159">
        <v>0</v>
      </c>
      <c r="CC159">
        <v>0</v>
      </c>
      <c r="CD159">
        <v>0</v>
      </c>
      <c r="CE159">
        <v>0</v>
      </c>
      <c r="CF159">
        <v>0</v>
      </c>
      <c r="CG159">
        <v>0</v>
      </c>
      <c r="CH159">
        <v>0</v>
      </c>
      <c r="CI159">
        <v>0</v>
      </c>
      <c r="CJ159">
        <v>0</v>
      </c>
      <c r="CK159">
        <v>0</v>
      </c>
      <c r="CL159">
        <v>0</v>
      </c>
      <c r="CM159">
        <v>0</v>
      </c>
      <c r="CN159">
        <v>0</v>
      </c>
      <c r="CO159">
        <v>0</v>
      </c>
      <c r="CP159">
        <v>0</v>
      </c>
      <c r="CQ159">
        <v>0</v>
      </c>
      <c r="CR159">
        <v>0</v>
      </c>
      <c r="CS159">
        <v>0</v>
      </c>
      <c r="CT159">
        <v>0</v>
      </c>
      <c r="CU159">
        <v>0</v>
      </c>
      <c r="CV159">
        <v>0</v>
      </c>
      <c r="CW159">
        <v>0</v>
      </c>
      <c r="CX159">
        <v>14.867000000000001</v>
      </c>
      <c r="CY159">
        <v>1.833</v>
      </c>
      <c r="CZ159">
        <v>2.1000000000000001E-2</v>
      </c>
      <c r="DA159">
        <v>0</v>
      </c>
      <c r="DB159">
        <v>16.721</v>
      </c>
      <c r="DC159">
        <v>1790</v>
      </c>
      <c r="DD159">
        <v>70</v>
      </c>
      <c r="DE159">
        <v>1</v>
      </c>
      <c r="DF159">
        <v>0</v>
      </c>
      <c r="DG159">
        <v>1861</v>
      </c>
      <c r="DH159">
        <v>0</v>
      </c>
      <c r="DI159">
        <v>0</v>
      </c>
      <c r="DJ159">
        <v>0</v>
      </c>
      <c r="DK159">
        <v>0</v>
      </c>
      <c r="DL159">
        <v>0</v>
      </c>
    </row>
    <row r="160" spans="1:116" x14ac:dyDescent="0.45">
      <c r="A160">
        <v>2023</v>
      </c>
      <c r="B160" t="s">
        <v>114</v>
      </c>
      <c r="C160">
        <v>10857</v>
      </c>
      <c r="D160" t="s">
        <v>707</v>
      </c>
      <c r="E160" t="s">
        <v>693</v>
      </c>
      <c r="F160" t="s">
        <v>244</v>
      </c>
      <c r="G160">
        <v>68.227999999999994</v>
      </c>
      <c r="H160">
        <v>1.708</v>
      </c>
      <c r="I160" t="s">
        <v>324</v>
      </c>
      <c r="J160" t="s">
        <v>324</v>
      </c>
      <c r="K160">
        <v>69.936000000000007</v>
      </c>
      <c r="L160">
        <v>7796</v>
      </c>
      <c r="M160">
        <v>55</v>
      </c>
      <c r="N160" t="s">
        <v>324</v>
      </c>
      <c r="O160" t="s">
        <v>324</v>
      </c>
      <c r="P160">
        <v>7851</v>
      </c>
      <c r="Q160" t="s">
        <v>324</v>
      </c>
      <c r="R160" t="s">
        <v>324</v>
      </c>
      <c r="S160" t="s">
        <v>324</v>
      </c>
      <c r="T160" t="s">
        <v>324</v>
      </c>
      <c r="U160">
        <v>0</v>
      </c>
      <c r="V160" t="s">
        <v>324</v>
      </c>
      <c r="W160" t="s">
        <v>324</v>
      </c>
      <c r="X160" t="s">
        <v>324</v>
      </c>
      <c r="Y160" t="s">
        <v>324</v>
      </c>
      <c r="Z160">
        <v>0</v>
      </c>
      <c r="AA160" t="s">
        <v>324</v>
      </c>
      <c r="AB160" t="s">
        <v>324</v>
      </c>
      <c r="AC160" t="s">
        <v>324</v>
      </c>
      <c r="AD160" t="s">
        <v>324</v>
      </c>
      <c r="AE160">
        <v>0</v>
      </c>
      <c r="AF160" t="s">
        <v>324</v>
      </c>
      <c r="AG160" t="s">
        <v>324</v>
      </c>
      <c r="AH160" t="s">
        <v>324</v>
      </c>
      <c r="AI160" t="s">
        <v>324</v>
      </c>
      <c r="AJ160">
        <v>0</v>
      </c>
      <c r="AK160" t="s">
        <v>324</v>
      </c>
      <c r="AL160" t="s">
        <v>324</v>
      </c>
      <c r="AM160" t="s">
        <v>324</v>
      </c>
      <c r="AN160" t="s">
        <v>324</v>
      </c>
      <c r="AO160">
        <v>0</v>
      </c>
      <c r="AP160" t="s">
        <v>324</v>
      </c>
      <c r="AQ160" t="s">
        <v>324</v>
      </c>
      <c r="AR160" t="s">
        <v>324</v>
      </c>
      <c r="AS160" t="s">
        <v>324</v>
      </c>
      <c r="AT160">
        <v>0</v>
      </c>
      <c r="AU160" t="s">
        <v>324</v>
      </c>
      <c r="AV160" t="s">
        <v>324</v>
      </c>
      <c r="AW160" t="s">
        <v>324</v>
      </c>
      <c r="AX160" t="s">
        <v>324</v>
      </c>
      <c r="AY160">
        <v>0</v>
      </c>
      <c r="AZ160" t="s">
        <v>324</v>
      </c>
      <c r="BA160" t="s">
        <v>324</v>
      </c>
      <c r="BB160" t="s">
        <v>324</v>
      </c>
      <c r="BC160" t="s">
        <v>324</v>
      </c>
      <c r="BD160">
        <v>0</v>
      </c>
      <c r="BE160" t="s">
        <v>324</v>
      </c>
      <c r="BF160" t="s">
        <v>324</v>
      </c>
      <c r="BG160" t="s">
        <v>324</v>
      </c>
      <c r="BH160" t="s">
        <v>324</v>
      </c>
      <c r="BI160">
        <v>0</v>
      </c>
      <c r="BJ160" t="s">
        <v>324</v>
      </c>
      <c r="BK160" t="s">
        <v>324</v>
      </c>
      <c r="BL160" t="s">
        <v>324</v>
      </c>
      <c r="BM160" t="s">
        <v>324</v>
      </c>
      <c r="BN160">
        <v>0</v>
      </c>
      <c r="BO160" t="s">
        <v>324</v>
      </c>
      <c r="BP160" t="s">
        <v>324</v>
      </c>
      <c r="BQ160" t="s">
        <v>324</v>
      </c>
      <c r="BR160" t="s">
        <v>324</v>
      </c>
      <c r="BS160">
        <v>0</v>
      </c>
      <c r="BT160" t="s">
        <v>324</v>
      </c>
      <c r="BU160" t="s">
        <v>324</v>
      </c>
      <c r="BV160" t="s">
        <v>324</v>
      </c>
      <c r="BW160" t="s">
        <v>324</v>
      </c>
      <c r="BX160">
        <v>0</v>
      </c>
      <c r="BY160" t="s">
        <v>324</v>
      </c>
      <c r="BZ160" t="s">
        <v>324</v>
      </c>
      <c r="CA160" t="s">
        <v>324</v>
      </c>
      <c r="CB160" t="s">
        <v>324</v>
      </c>
      <c r="CC160">
        <v>0</v>
      </c>
      <c r="CD160" t="s">
        <v>324</v>
      </c>
      <c r="CE160" t="s">
        <v>324</v>
      </c>
      <c r="CF160" t="s">
        <v>324</v>
      </c>
      <c r="CG160" t="s">
        <v>324</v>
      </c>
      <c r="CH160">
        <v>0</v>
      </c>
      <c r="CI160" t="s">
        <v>324</v>
      </c>
      <c r="CJ160" t="s">
        <v>324</v>
      </c>
      <c r="CK160" t="s">
        <v>324</v>
      </c>
      <c r="CL160" t="s">
        <v>324</v>
      </c>
      <c r="CM160">
        <v>0</v>
      </c>
      <c r="CN160" t="s">
        <v>324</v>
      </c>
      <c r="CO160" t="s">
        <v>324</v>
      </c>
      <c r="CP160" t="s">
        <v>324</v>
      </c>
      <c r="CQ160" t="s">
        <v>324</v>
      </c>
      <c r="CR160">
        <v>0</v>
      </c>
      <c r="CS160" t="s">
        <v>324</v>
      </c>
      <c r="CT160" t="s">
        <v>324</v>
      </c>
      <c r="CU160" t="s">
        <v>324</v>
      </c>
      <c r="CV160" t="s">
        <v>324</v>
      </c>
      <c r="CW160">
        <v>0</v>
      </c>
      <c r="CX160">
        <v>68.227999999999994</v>
      </c>
      <c r="CY160">
        <v>1.708</v>
      </c>
      <c r="CZ160">
        <v>0</v>
      </c>
      <c r="DA160">
        <v>0</v>
      </c>
      <c r="DB160">
        <v>69.936000000000007</v>
      </c>
      <c r="DC160">
        <v>7796</v>
      </c>
      <c r="DD160">
        <v>55</v>
      </c>
      <c r="DE160">
        <v>0</v>
      </c>
      <c r="DF160">
        <v>0</v>
      </c>
      <c r="DG160">
        <v>7851</v>
      </c>
      <c r="DH160">
        <v>0</v>
      </c>
      <c r="DI160">
        <v>0</v>
      </c>
      <c r="DJ160">
        <v>0</v>
      </c>
      <c r="DK160">
        <v>0</v>
      </c>
      <c r="DL160">
        <v>0</v>
      </c>
    </row>
    <row r="161" spans="1:116" x14ac:dyDescent="0.45">
      <c r="A161">
        <v>2023</v>
      </c>
      <c r="B161" t="s">
        <v>114</v>
      </c>
      <c r="C161">
        <v>10868</v>
      </c>
      <c r="D161" t="s">
        <v>708</v>
      </c>
      <c r="E161" t="s">
        <v>687</v>
      </c>
      <c r="F161" t="s">
        <v>244</v>
      </c>
      <c r="G161">
        <v>3.1779999999999999</v>
      </c>
      <c r="H161" t="s">
        <v>324</v>
      </c>
      <c r="I161" t="s">
        <v>324</v>
      </c>
      <c r="J161" t="s">
        <v>324</v>
      </c>
      <c r="K161">
        <v>3.1779999999999999</v>
      </c>
      <c r="L161">
        <v>336</v>
      </c>
      <c r="M161" t="s">
        <v>324</v>
      </c>
      <c r="N161" t="s">
        <v>324</v>
      </c>
      <c r="O161" t="s">
        <v>324</v>
      </c>
      <c r="P161">
        <v>336</v>
      </c>
      <c r="Q161">
        <v>1713.998</v>
      </c>
      <c r="R161" t="s">
        <v>324</v>
      </c>
      <c r="S161" t="s">
        <v>324</v>
      </c>
      <c r="T161" t="s">
        <v>324</v>
      </c>
      <c r="U161">
        <v>1713.998</v>
      </c>
      <c r="V161" t="s">
        <v>324</v>
      </c>
      <c r="W161" t="s">
        <v>324</v>
      </c>
      <c r="X161" t="s">
        <v>324</v>
      </c>
      <c r="Y161" t="s">
        <v>324</v>
      </c>
      <c r="Z161">
        <v>0</v>
      </c>
      <c r="AA161" t="s">
        <v>324</v>
      </c>
      <c r="AB161" t="s">
        <v>324</v>
      </c>
      <c r="AC161" t="s">
        <v>324</v>
      </c>
      <c r="AD161" t="s">
        <v>324</v>
      </c>
      <c r="AE161">
        <v>0</v>
      </c>
      <c r="AF161" t="s">
        <v>324</v>
      </c>
      <c r="AG161" t="s">
        <v>324</v>
      </c>
      <c r="AH161" t="s">
        <v>324</v>
      </c>
      <c r="AI161" t="s">
        <v>324</v>
      </c>
      <c r="AJ161">
        <v>0</v>
      </c>
      <c r="AK161" t="s">
        <v>324</v>
      </c>
      <c r="AL161" t="s">
        <v>324</v>
      </c>
      <c r="AM161" t="s">
        <v>324</v>
      </c>
      <c r="AN161" t="s">
        <v>324</v>
      </c>
      <c r="AO161">
        <v>0</v>
      </c>
      <c r="AP161" t="s">
        <v>324</v>
      </c>
      <c r="AQ161" t="s">
        <v>324</v>
      </c>
      <c r="AR161" t="s">
        <v>324</v>
      </c>
      <c r="AS161" t="s">
        <v>324</v>
      </c>
      <c r="AT161">
        <v>0</v>
      </c>
      <c r="AU161" t="s">
        <v>324</v>
      </c>
      <c r="AV161" t="s">
        <v>324</v>
      </c>
      <c r="AW161" t="s">
        <v>324</v>
      </c>
      <c r="AX161" t="s">
        <v>324</v>
      </c>
      <c r="AY161">
        <v>0</v>
      </c>
      <c r="AZ161" t="s">
        <v>324</v>
      </c>
      <c r="BA161" t="s">
        <v>324</v>
      </c>
      <c r="BB161" t="s">
        <v>324</v>
      </c>
      <c r="BC161" t="s">
        <v>324</v>
      </c>
      <c r="BD161">
        <v>0</v>
      </c>
      <c r="BE161" t="s">
        <v>324</v>
      </c>
      <c r="BF161" t="s">
        <v>324</v>
      </c>
      <c r="BG161" t="s">
        <v>324</v>
      </c>
      <c r="BH161" t="s">
        <v>324</v>
      </c>
      <c r="BI161">
        <v>0</v>
      </c>
      <c r="BJ161" t="s">
        <v>324</v>
      </c>
      <c r="BK161" t="s">
        <v>324</v>
      </c>
      <c r="BL161" t="s">
        <v>324</v>
      </c>
      <c r="BM161" t="s">
        <v>324</v>
      </c>
      <c r="BN161">
        <v>0</v>
      </c>
      <c r="BO161" t="s">
        <v>324</v>
      </c>
      <c r="BP161" t="s">
        <v>324</v>
      </c>
      <c r="BQ161" t="s">
        <v>324</v>
      </c>
      <c r="BR161" t="s">
        <v>324</v>
      </c>
      <c r="BS161">
        <v>0</v>
      </c>
      <c r="BT161" t="s">
        <v>324</v>
      </c>
      <c r="BU161" t="s">
        <v>324</v>
      </c>
      <c r="BV161" t="s">
        <v>324</v>
      </c>
      <c r="BW161" t="s">
        <v>324</v>
      </c>
      <c r="BX161">
        <v>0</v>
      </c>
      <c r="BY161" t="s">
        <v>324</v>
      </c>
      <c r="BZ161" t="s">
        <v>324</v>
      </c>
      <c r="CA161" t="s">
        <v>324</v>
      </c>
      <c r="CB161" t="s">
        <v>324</v>
      </c>
      <c r="CC161">
        <v>0</v>
      </c>
      <c r="CD161" t="s">
        <v>324</v>
      </c>
      <c r="CE161" t="s">
        <v>324</v>
      </c>
      <c r="CF161" t="s">
        <v>324</v>
      </c>
      <c r="CG161" t="s">
        <v>324</v>
      </c>
      <c r="CH161">
        <v>0</v>
      </c>
      <c r="CI161" t="s">
        <v>324</v>
      </c>
      <c r="CJ161" t="s">
        <v>324</v>
      </c>
      <c r="CK161" t="s">
        <v>324</v>
      </c>
      <c r="CL161" t="s">
        <v>324</v>
      </c>
      <c r="CM161">
        <v>0</v>
      </c>
      <c r="CN161" t="s">
        <v>324</v>
      </c>
      <c r="CO161" t="s">
        <v>324</v>
      </c>
      <c r="CP161" t="s">
        <v>324</v>
      </c>
      <c r="CQ161" t="s">
        <v>324</v>
      </c>
      <c r="CR161">
        <v>0</v>
      </c>
      <c r="CS161" t="s">
        <v>324</v>
      </c>
      <c r="CT161" t="s">
        <v>324</v>
      </c>
      <c r="CU161" t="s">
        <v>324</v>
      </c>
      <c r="CV161" t="s">
        <v>324</v>
      </c>
      <c r="CW161">
        <v>0</v>
      </c>
      <c r="CX161">
        <v>3.1779999999999999</v>
      </c>
      <c r="CY161">
        <v>0</v>
      </c>
      <c r="CZ161">
        <v>0</v>
      </c>
      <c r="DA161">
        <v>0</v>
      </c>
      <c r="DB161">
        <v>3.1779999999999999</v>
      </c>
      <c r="DC161">
        <v>336</v>
      </c>
      <c r="DD161">
        <v>0</v>
      </c>
      <c r="DE161">
        <v>0</v>
      </c>
      <c r="DF161">
        <v>0</v>
      </c>
      <c r="DG161">
        <v>336</v>
      </c>
      <c r="DH161">
        <v>1713.998</v>
      </c>
      <c r="DI161">
        <v>0</v>
      </c>
      <c r="DJ161">
        <v>0</v>
      </c>
      <c r="DK161">
        <v>0</v>
      </c>
      <c r="DL161">
        <v>1713.998</v>
      </c>
    </row>
    <row r="162" spans="1:116" x14ac:dyDescent="0.45">
      <c r="A162">
        <v>2023</v>
      </c>
      <c r="B162" t="s">
        <v>114</v>
      </c>
      <c r="C162">
        <v>13485</v>
      </c>
      <c r="D162" t="s">
        <v>709</v>
      </c>
      <c r="E162" t="s">
        <v>693</v>
      </c>
      <c r="F162" t="s">
        <v>247</v>
      </c>
      <c r="G162">
        <v>2.0699999999999998</v>
      </c>
      <c r="H162">
        <v>9.5000000000000001E-2</v>
      </c>
      <c r="I162" t="s">
        <v>324</v>
      </c>
      <c r="J162" t="s">
        <v>324</v>
      </c>
      <c r="K162">
        <v>2.165</v>
      </c>
      <c r="L162">
        <v>237</v>
      </c>
      <c r="M162">
        <v>5</v>
      </c>
      <c r="N162" t="s">
        <v>324</v>
      </c>
      <c r="O162" t="s">
        <v>324</v>
      </c>
      <c r="P162">
        <v>242</v>
      </c>
      <c r="Q162" t="s">
        <v>324</v>
      </c>
      <c r="R162" t="s">
        <v>324</v>
      </c>
      <c r="S162" t="s">
        <v>324</v>
      </c>
      <c r="T162" t="s">
        <v>324</v>
      </c>
      <c r="U162">
        <v>0</v>
      </c>
      <c r="V162" t="s">
        <v>324</v>
      </c>
      <c r="W162" t="s">
        <v>324</v>
      </c>
      <c r="X162" t="s">
        <v>324</v>
      </c>
      <c r="Y162" t="s">
        <v>324</v>
      </c>
      <c r="Z162">
        <v>0</v>
      </c>
      <c r="AA162" t="s">
        <v>324</v>
      </c>
      <c r="AB162" t="s">
        <v>324</v>
      </c>
      <c r="AC162" t="s">
        <v>324</v>
      </c>
      <c r="AD162" t="s">
        <v>324</v>
      </c>
      <c r="AE162">
        <v>0</v>
      </c>
      <c r="AF162" t="s">
        <v>324</v>
      </c>
      <c r="AG162" t="s">
        <v>324</v>
      </c>
      <c r="AH162" t="s">
        <v>324</v>
      </c>
      <c r="AI162" t="s">
        <v>324</v>
      </c>
      <c r="AJ162">
        <v>0</v>
      </c>
      <c r="AK162" t="s">
        <v>324</v>
      </c>
      <c r="AL162" t="s">
        <v>324</v>
      </c>
      <c r="AM162" t="s">
        <v>324</v>
      </c>
      <c r="AN162" t="s">
        <v>324</v>
      </c>
      <c r="AO162">
        <v>0</v>
      </c>
      <c r="AP162" t="s">
        <v>324</v>
      </c>
      <c r="AQ162" t="s">
        <v>324</v>
      </c>
      <c r="AR162" t="s">
        <v>324</v>
      </c>
      <c r="AS162" t="s">
        <v>324</v>
      </c>
      <c r="AT162">
        <v>0</v>
      </c>
      <c r="AU162" t="s">
        <v>324</v>
      </c>
      <c r="AV162" t="s">
        <v>324</v>
      </c>
      <c r="AW162" t="s">
        <v>324</v>
      </c>
      <c r="AX162" t="s">
        <v>324</v>
      </c>
      <c r="AY162">
        <v>0</v>
      </c>
      <c r="AZ162" t="s">
        <v>324</v>
      </c>
      <c r="BA162" t="s">
        <v>324</v>
      </c>
      <c r="BB162" t="s">
        <v>324</v>
      </c>
      <c r="BC162" t="s">
        <v>324</v>
      </c>
      <c r="BD162">
        <v>0</v>
      </c>
      <c r="BE162" t="s">
        <v>324</v>
      </c>
      <c r="BF162" t="s">
        <v>324</v>
      </c>
      <c r="BG162" t="s">
        <v>324</v>
      </c>
      <c r="BH162" t="s">
        <v>324</v>
      </c>
      <c r="BI162">
        <v>0</v>
      </c>
      <c r="BJ162" t="s">
        <v>324</v>
      </c>
      <c r="BK162" t="s">
        <v>324</v>
      </c>
      <c r="BL162" t="s">
        <v>324</v>
      </c>
      <c r="BM162" t="s">
        <v>324</v>
      </c>
      <c r="BN162">
        <v>0</v>
      </c>
      <c r="BO162" t="s">
        <v>324</v>
      </c>
      <c r="BP162" t="s">
        <v>324</v>
      </c>
      <c r="BQ162" t="s">
        <v>324</v>
      </c>
      <c r="BR162" t="s">
        <v>324</v>
      </c>
      <c r="BS162">
        <v>0</v>
      </c>
      <c r="BT162" t="s">
        <v>324</v>
      </c>
      <c r="BU162" t="s">
        <v>324</v>
      </c>
      <c r="BV162" t="s">
        <v>324</v>
      </c>
      <c r="BW162" t="s">
        <v>324</v>
      </c>
      <c r="BX162">
        <v>0</v>
      </c>
      <c r="BY162" t="s">
        <v>324</v>
      </c>
      <c r="BZ162" t="s">
        <v>324</v>
      </c>
      <c r="CA162" t="s">
        <v>324</v>
      </c>
      <c r="CB162" t="s">
        <v>324</v>
      </c>
      <c r="CC162">
        <v>0</v>
      </c>
      <c r="CD162" t="s">
        <v>324</v>
      </c>
      <c r="CE162" t="s">
        <v>324</v>
      </c>
      <c r="CF162" t="s">
        <v>324</v>
      </c>
      <c r="CG162" t="s">
        <v>324</v>
      </c>
      <c r="CH162">
        <v>0</v>
      </c>
      <c r="CI162" t="s">
        <v>324</v>
      </c>
      <c r="CJ162" t="s">
        <v>324</v>
      </c>
      <c r="CK162" t="s">
        <v>324</v>
      </c>
      <c r="CL162" t="s">
        <v>324</v>
      </c>
      <c r="CM162">
        <v>0</v>
      </c>
      <c r="CN162" t="s">
        <v>324</v>
      </c>
      <c r="CO162" t="s">
        <v>324</v>
      </c>
      <c r="CP162" t="s">
        <v>324</v>
      </c>
      <c r="CQ162" t="s">
        <v>324</v>
      </c>
      <c r="CR162">
        <v>0</v>
      </c>
      <c r="CS162" t="s">
        <v>324</v>
      </c>
      <c r="CT162" t="s">
        <v>324</v>
      </c>
      <c r="CU162" t="s">
        <v>324</v>
      </c>
      <c r="CV162" t="s">
        <v>324</v>
      </c>
      <c r="CW162">
        <v>0</v>
      </c>
      <c r="CX162">
        <v>2.0699999999999998</v>
      </c>
      <c r="CY162">
        <v>9.5000000000000001E-2</v>
      </c>
      <c r="CZ162">
        <v>0</v>
      </c>
      <c r="DA162">
        <v>0</v>
      </c>
      <c r="DB162">
        <v>2.165</v>
      </c>
      <c r="DC162">
        <v>237</v>
      </c>
      <c r="DD162">
        <v>5</v>
      </c>
      <c r="DE162">
        <v>0</v>
      </c>
      <c r="DF162">
        <v>0</v>
      </c>
      <c r="DG162">
        <v>242</v>
      </c>
      <c r="DH162">
        <v>0</v>
      </c>
      <c r="DI162">
        <v>0</v>
      </c>
      <c r="DJ162">
        <v>0</v>
      </c>
      <c r="DK162">
        <v>0</v>
      </c>
      <c r="DL162">
        <v>0</v>
      </c>
    </row>
    <row r="163" spans="1:116" x14ac:dyDescent="0.45">
      <c r="A163">
        <v>2023</v>
      </c>
      <c r="B163" t="s">
        <v>114</v>
      </c>
      <c r="C163">
        <v>13955</v>
      </c>
      <c r="D163" t="s">
        <v>710</v>
      </c>
      <c r="E163" t="s">
        <v>695</v>
      </c>
      <c r="F163" t="s">
        <v>247</v>
      </c>
      <c r="G163">
        <v>5.1509999999999998</v>
      </c>
      <c r="H163">
        <v>1.9510000000000001</v>
      </c>
      <c r="I163" t="s">
        <v>324</v>
      </c>
      <c r="J163" t="s">
        <v>324</v>
      </c>
      <c r="K163">
        <v>7.1020000000000003</v>
      </c>
      <c r="L163">
        <v>613</v>
      </c>
      <c r="M163">
        <v>69</v>
      </c>
      <c r="N163" t="s">
        <v>324</v>
      </c>
      <c r="O163" t="s">
        <v>324</v>
      </c>
      <c r="P163">
        <v>682</v>
      </c>
      <c r="Q163" t="s">
        <v>324</v>
      </c>
      <c r="R163" t="s">
        <v>324</v>
      </c>
      <c r="S163" t="s">
        <v>324</v>
      </c>
      <c r="T163" t="s">
        <v>324</v>
      </c>
      <c r="U163">
        <v>0</v>
      </c>
      <c r="V163" t="s">
        <v>324</v>
      </c>
      <c r="W163" t="s">
        <v>324</v>
      </c>
      <c r="X163" t="s">
        <v>324</v>
      </c>
      <c r="Y163" t="s">
        <v>324</v>
      </c>
      <c r="Z163">
        <v>0</v>
      </c>
      <c r="AA163" t="s">
        <v>324</v>
      </c>
      <c r="AB163" t="s">
        <v>324</v>
      </c>
      <c r="AC163" t="s">
        <v>324</v>
      </c>
      <c r="AD163" t="s">
        <v>324</v>
      </c>
      <c r="AE163">
        <v>0</v>
      </c>
      <c r="AF163" t="s">
        <v>324</v>
      </c>
      <c r="AG163" t="s">
        <v>324</v>
      </c>
      <c r="AH163" t="s">
        <v>324</v>
      </c>
      <c r="AI163" t="s">
        <v>324</v>
      </c>
      <c r="AJ163">
        <v>0</v>
      </c>
      <c r="AK163" t="s">
        <v>324</v>
      </c>
      <c r="AL163" t="s">
        <v>324</v>
      </c>
      <c r="AM163" t="s">
        <v>324</v>
      </c>
      <c r="AN163" t="s">
        <v>324</v>
      </c>
      <c r="AO163">
        <v>0</v>
      </c>
      <c r="AP163" t="s">
        <v>324</v>
      </c>
      <c r="AQ163" t="s">
        <v>324</v>
      </c>
      <c r="AR163" t="s">
        <v>324</v>
      </c>
      <c r="AS163" t="s">
        <v>324</v>
      </c>
      <c r="AT163">
        <v>0</v>
      </c>
      <c r="AU163" t="s">
        <v>324</v>
      </c>
      <c r="AV163" t="s">
        <v>324</v>
      </c>
      <c r="AW163" t="s">
        <v>324</v>
      </c>
      <c r="AX163" t="s">
        <v>324</v>
      </c>
      <c r="AY163">
        <v>0</v>
      </c>
      <c r="AZ163" t="s">
        <v>324</v>
      </c>
      <c r="BA163" t="s">
        <v>324</v>
      </c>
      <c r="BB163" t="s">
        <v>324</v>
      </c>
      <c r="BC163" t="s">
        <v>324</v>
      </c>
      <c r="BD163">
        <v>0</v>
      </c>
      <c r="BE163" t="s">
        <v>324</v>
      </c>
      <c r="BF163" t="s">
        <v>324</v>
      </c>
      <c r="BG163" t="s">
        <v>324</v>
      </c>
      <c r="BH163" t="s">
        <v>324</v>
      </c>
      <c r="BI163">
        <v>0</v>
      </c>
      <c r="BJ163" t="s">
        <v>324</v>
      </c>
      <c r="BK163" t="s">
        <v>324</v>
      </c>
      <c r="BL163" t="s">
        <v>324</v>
      </c>
      <c r="BM163" t="s">
        <v>324</v>
      </c>
      <c r="BN163">
        <v>0</v>
      </c>
      <c r="BO163" t="s">
        <v>324</v>
      </c>
      <c r="BP163" t="s">
        <v>324</v>
      </c>
      <c r="BQ163" t="s">
        <v>324</v>
      </c>
      <c r="BR163" t="s">
        <v>324</v>
      </c>
      <c r="BS163">
        <v>0</v>
      </c>
      <c r="BT163" t="s">
        <v>324</v>
      </c>
      <c r="BU163" t="s">
        <v>324</v>
      </c>
      <c r="BV163" t="s">
        <v>324</v>
      </c>
      <c r="BW163" t="s">
        <v>324</v>
      </c>
      <c r="BX163">
        <v>0</v>
      </c>
      <c r="BY163" t="s">
        <v>324</v>
      </c>
      <c r="BZ163" t="s">
        <v>324</v>
      </c>
      <c r="CA163" t="s">
        <v>324</v>
      </c>
      <c r="CB163" t="s">
        <v>324</v>
      </c>
      <c r="CC163">
        <v>0</v>
      </c>
      <c r="CD163" t="s">
        <v>324</v>
      </c>
      <c r="CE163" t="s">
        <v>324</v>
      </c>
      <c r="CF163" t="s">
        <v>324</v>
      </c>
      <c r="CG163" t="s">
        <v>324</v>
      </c>
      <c r="CH163">
        <v>0</v>
      </c>
      <c r="CI163" t="s">
        <v>324</v>
      </c>
      <c r="CJ163" t="s">
        <v>324</v>
      </c>
      <c r="CK163" t="s">
        <v>324</v>
      </c>
      <c r="CL163" t="s">
        <v>324</v>
      </c>
      <c r="CM163">
        <v>0</v>
      </c>
      <c r="CN163" t="s">
        <v>324</v>
      </c>
      <c r="CO163" t="s">
        <v>324</v>
      </c>
      <c r="CP163" t="s">
        <v>324</v>
      </c>
      <c r="CQ163" t="s">
        <v>324</v>
      </c>
      <c r="CR163">
        <v>0</v>
      </c>
      <c r="CS163" t="s">
        <v>324</v>
      </c>
      <c r="CT163" t="s">
        <v>324</v>
      </c>
      <c r="CU163" t="s">
        <v>324</v>
      </c>
      <c r="CV163" t="s">
        <v>324</v>
      </c>
      <c r="CW163">
        <v>0</v>
      </c>
      <c r="CX163">
        <v>5.1509999999999998</v>
      </c>
      <c r="CY163">
        <v>1.9510000000000001</v>
      </c>
      <c r="CZ163">
        <v>0</v>
      </c>
      <c r="DA163">
        <v>0</v>
      </c>
      <c r="DB163">
        <v>7.1020000000000003</v>
      </c>
      <c r="DC163">
        <v>613</v>
      </c>
      <c r="DD163">
        <v>69</v>
      </c>
      <c r="DE163">
        <v>0</v>
      </c>
      <c r="DF163">
        <v>0</v>
      </c>
      <c r="DG163">
        <v>682</v>
      </c>
      <c r="DH163">
        <v>0</v>
      </c>
      <c r="DI163">
        <v>0</v>
      </c>
      <c r="DJ163">
        <v>0</v>
      </c>
      <c r="DK163">
        <v>0</v>
      </c>
      <c r="DL163">
        <v>0</v>
      </c>
    </row>
    <row r="164" spans="1:116" x14ac:dyDescent="0.45">
      <c r="A164">
        <v>2023</v>
      </c>
      <c r="B164" t="s">
        <v>114</v>
      </c>
      <c r="C164">
        <v>14606</v>
      </c>
      <c r="D164" t="s">
        <v>711</v>
      </c>
      <c r="E164" t="s">
        <v>689</v>
      </c>
      <c r="F164" t="s">
        <v>244</v>
      </c>
      <c r="G164">
        <v>9.0820000000000007</v>
      </c>
      <c r="H164">
        <v>1.2949999999999999</v>
      </c>
      <c r="I164" t="s">
        <v>324</v>
      </c>
      <c r="J164" t="s">
        <v>324</v>
      </c>
      <c r="K164">
        <v>10.377000000000001</v>
      </c>
      <c r="L164">
        <v>1315</v>
      </c>
      <c r="M164">
        <v>21</v>
      </c>
      <c r="N164" t="s">
        <v>324</v>
      </c>
      <c r="O164" t="s">
        <v>324</v>
      </c>
      <c r="P164">
        <v>1336</v>
      </c>
      <c r="Q164">
        <v>5138</v>
      </c>
      <c r="R164">
        <v>836</v>
      </c>
      <c r="S164" t="s">
        <v>324</v>
      </c>
      <c r="T164" t="s">
        <v>324</v>
      </c>
      <c r="U164">
        <v>5974</v>
      </c>
      <c r="V164" t="s">
        <v>324</v>
      </c>
      <c r="W164" t="s">
        <v>324</v>
      </c>
      <c r="X164" t="s">
        <v>324</v>
      </c>
      <c r="Y164" t="s">
        <v>324</v>
      </c>
      <c r="Z164">
        <v>0</v>
      </c>
      <c r="AA164" t="s">
        <v>324</v>
      </c>
      <c r="AB164" t="s">
        <v>324</v>
      </c>
      <c r="AC164" t="s">
        <v>324</v>
      </c>
      <c r="AD164" t="s">
        <v>324</v>
      </c>
      <c r="AE164">
        <v>0</v>
      </c>
      <c r="AF164" t="s">
        <v>324</v>
      </c>
      <c r="AG164" t="s">
        <v>324</v>
      </c>
      <c r="AH164" t="s">
        <v>324</v>
      </c>
      <c r="AI164" t="s">
        <v>324</v>
      </c>
      <c r="AJ164">
        <v>0</v>
      </c>
      <c r="AK164" t="s">
        <v>324</v>
      </c>
      <c r="AL164" t="s">
        <v>324</v>
      </c>
      <c r="AM164" t="s">
        <v>324</v>
      </c>
      <c r="AN164" t="s">
        <v>324</v>
      </c>
      <c r="AO164">
        <v>0</v>
      </c>
      <c r="AP164" t="s">
        <v>324</v>
      </c>
      <c r="AQ164" t="s">
        <v>324</v>
      </c>
      <c r="AR164" t="s">
        <v>324</v>
      </c>
      <c r="AS164" t="s">
        <v>324</v>
      </c>
      <c r="AT164">
        <v>0</v>
      </c>
      <c r="AU164" t="s">
        <v>324</v>
      </c>
      <c r="AV164" t="s">
        <v>324</v>
      </c>
      <c r="AW164" t="s">
        <v>324</v>
      </c>
      <c r="AX164" t="s">
        <v>324</v>
      </c>
      <c r="AY164">
        <v>0</v>
      </c>
      <c r="AZ164" t="s">
        <v>324</v>
      </c>
      <c r="BA164" t="s">
        <v>324</v>
      </c>
      <c r="BB164" t="s">
        <v>324</v>
      </c>
      <c r="BC164" t="s">
        <v>324</v>
      </c>
      <c r="BD164">
        <v>0</v>
      </c>
      <c r="BE164" t="s">
        <v>324</v>
      </c>
      <c r="BF164" t="s">
        <v>324</v>
      </c>
      <c r="BG164" t="s">
        <v>324</v>
      </c>
      <c r="BH164" t="s">
        <v>324</v>
      </c>
      <c r="BI164">
        <v>0</v>
      </c>
      <c r="BJ164" t="s">
        <v>324</v>
      </c>
      <c r="BK164" t="s">
        <v>324</v>
      </c>
      <c r="BL164" t="s">
        <v>324</v>
      </c>
      <c r="BM164" t="s">
        <v>324</v>
      </c>
      <c r="BN164">
        <v>0</v>
      </c>
      <c r="BO164" t="s">
        <v>324</v>
      </c>
      <c r="BP164" t="s">
        <v>324</v>
      </c>
      <c r="BQ164" t="s">
        <v>324</v>
      </c>
      <c r="BR164" t="s">
        <v>324</v>
      </c>
      <c r="BS164">
        <v>0</v>
      </c>
      <c r="BT164" t="s">
        <v>324</v>
      </c>
      <c r="BU164" t="s">
        <v>324</v>
      </c>
      <c r="BV164" t="s">
        <v>324</v>
      </c>
      <c r="BW164" t="s">
        <v>324</v>
      </c>
      <c r="BX164">
        <v>0</v>
      </c>
      <c r="BY164" t="s">
        <v>324</v>
      </c>
      <c r="BZ164" t="s">
        <v>324</v>
      </c>
      <c r="CA164" t="s">
        <v>324</v>
      </c>
      <c r="CB164" t="s">
        <v>324</v>
      </c>
      <c r="CC164">
        <v>0</v>
      </c>
      <c r="CD164" t="s">
        <v>324</v>
      </c>
      <c r="CE164" t="s">
        <v>324</v>
      </c>
      <c r="CF164" t="s">
        <v>324</v>
      </c>
      <c r="CG164" t="s">
        <v>324</v>
      </c>
      <c r="CH164">
        <v>0</v>
      </c>
      <c r="CI164" t="s">
        <v>324</v>
      </c>
      <c r="CJ164" t="s">
        <v>324</v>
      </c>
      <c r="CK164" t="s">
        <v>324</v>
      </c>
      <c r="CL164" t="s">
        <v>324</v>
      </c>
      <c r="CM164">
        <v>0</v>
      </c>
      <c r="CN164" t="s">
        <v>324</v>
      </c>
      <c r="CO164" t="s">
        <v>324</v>
      </c>
      <c r="CP164" t="s">
        <v>324</v>
      </c>
      <c r="CQ164" t="s">
        <v>324</v>
      </c>
      <c r="CR164">
        <v>0</v>
      </c>
      <c r="CS164" t="s">
        <v>324</v>
      </c>
      <c r="CT164" t="s">
        <v>324</v>
      </c>
      <c r="CU164" t="s">
        <v>324</v>
      </c>
      <c r="CV164" t="s">
        <v>324</v>
      </c>
      <c r="CW164">
        <v>0</v>
      </c>
      <c r="CX164">
        <v>9.0820000000000007</v>
      </c>
      <c r="CY164">
        <v>1.2949999999999999</v>
      </c>
      <c r="CZ164">
        <v>0</v>
      </c>
      <c r="DA164">
        <v>0</v>
      </c>
      <c r="DB164">
        <v>10.377000000000001</v>
      </c>
      <c r="DC164">
        <v>1315</v>
      </c>
      <c r="DD164">
        <v>21</v>
      </c>
      <c r="DE164">
        <v>0</v>
      </c>
      <c r="DF164">
        <v>0</v>
      </c>
      <c r="DG164">
        <v>1336</v>
      </c>
      <c r="DH164">
        <v>5138</v>
      </c>
      <c r="DI164">
        <v>836</v>
      </c>
      <c r="DJ164">
        <v>0</v>
      </c>
      <c r="DK164">
        <v>0</v>
      </c>
      <c r="DL164">
        <v>5974</v>
      </c>
    </row>
    <row r="165" spans="1:116" x14ac:dyDescent="0.45">
      <c r="A165">
        <v>2023</v>
      </c>
      <c r="B165" t="s">
        <v>114</v>
      </c>
      <c r="C165">
        <v>14610</v>
      </c>
      <c r="D165" t="s">
        <v>712</v>
      </c>
      <c r="E165" t="s">
        <v>695</v>
      </c>
      <c r="F165" t="s">
        <v>247</v>
      </c>
      <c r="G165">
        <v>92.39</v>
      </c>
      <c r="H165">
        <v>12.59</v>
      </c>
      <c r="I165" t="s">
        <v>324</v>
      </c>
      <c r="J165" t="s">
        <v>324</v>
      </c>
      <c r="K165">
        <v>104.98</v>
      </c>
      <c r="L165">
        <v>9273</v>
      </c>
      <c r="M165">
        <v>121</v>
      </c>
      <c r="N165" t="s">
        <v>324</v>
      </c>
      <c r="O165" t="s">
        <v>324</v>
      </c>
      <c r="P165">
        <v>9394</v>
      </c>
      <c r="Q165" t="s">
        <v>324</v>
      </c>
      <c r="R165" t="s">
        <v>324</v>
      </c>
      <c r="S165" t="s">
        <v>324</v>
      </c>
      <c r="T165" t="s">
        <v>324</v>
      </c>
      <c r="U165">
        <v>0</v>
      </c>
      <c r="V165" t="s">
        <v>324</v>
      </c>
      <c r="W165" t="s">
        <v>324</v>
      </c>
      <c r="X165" t="s">
        <v>324</v>
      </c>
      <c r="Y165" t="s">
        <v>324</v>
      </c>
      <c r="Z165">
        <v>0</v>
      </c>
      <c r="AA165" t="s">
        <v>324</v>
      </c>
      <c r="AB165" t="s">
        <v>324</v>
      </c>
      <c r="AC165" t="s">
        <v>324</v>
      </c>
      <c r="AD165" t="s">
        <v>324</v>
      </c>
      <c r="AE165">
        <v>0</v>
      </c>
      <c r="AF165" t="s">
        <v>324</v>
      </c>
      <c r="AG165" t="s">
        <v>324</v>
      </c>
      <c r="AH165" t="s">
        <v>324</v>
      </c>
      <c r="AI165" t="s">
        <v>324</v>
      </c>
      <c r="AJ165">
        <v>0</v>
      </c>
      <c r="AK165" t="s">
        <v>324</v>
      </c>
      <c r="AL165" t="s">
        <v>324</v>
      </c>
      <c r="AM165" t="s">
        <v>324</v>
      </c>
      <c r="AN165" t="s">
        <v>324</v>
      </c>
      <c r="AO165">
        <v>0</v>
      </c>
      <c r="AP165">
        <v>2.6</v>
      </c>
      <c r="AQ165">
        <v>1.2E-2</v>
      </c>
      <c r="AR165" t="s">
        <v>324</v>
      </c>
      <c r="AS165" t="s">
        <v>324</v>
      </c>
      <c r="AT165">
        <v>2.6120000000000001</v>
      </c>
      <c r="AU165">
        <v>841</v>
      </c>
      <c r="AV165">
        <v>4</v>
      </c>
      <c r="AW165" t="s">
        <v>324</v>
      </c>
      <c r="AX165" t="s">
        <v>324</v>
      </c>
      <c r="AY165">
        <v>845</v>
      </c>
      <c r="AZ165">
        <v>6.32</v>
      </c>
      <c r="BA165">
        <v>0.03</v>
      </c>
      <c r="BB165" t="s">
        <v>324</v>
      </c>
      <c r="BC165" t="s">
        <v>324</v>
      </c>
      <c r="BD165">
        <v>6.35</v>
      </c>
      <c r="BE165">
        <v>3.0000000000000001E-3</v>
      </c>
      <c r="BF165" t="s">
        <v>324</v>
      </c>
      <c r="BG165" t="s">
        <v>324</v>
      </c>
      <c r="BH165" t="s">
        <v>324</v>
      </c>
      <c r="BI165">
        <v>3.0000000000000001E-3</v>
      </c>
      <c r="BJ165">
        <v>1</v>
      </c>
      <c r="BK165" t="s">
        <v>324</v>
      </c>
      <c r="BL165" t="s">
        <v>324</v>
      </c>
      <c r="BM165" t="s">
        <v>324</v>
      </c>
      <c r="BN165">
        <v>1</v>
      </c>
      <c r="BO165">
        <v>0.01</v>
      </c>
      <c r="BP165" t="s">
        <v>324</v>
      </c>
      <c r="BQ165" t="s">
        <v>324</v>
      </c>
      <c r="BR165" t="s">
        <v>324</v>
      </c>
      <c r="BS165">
        <v>0.01</v>
      </c>
      <c r="BT165" t="s">
        <v>324</v>
      </c>
      <c r="BU165" t="s">
        <v>324</v>
      </c>
      <c r="BV165" t="s">
        <v>324</v>
      </c>
      <c r="BW165" t="s">
        <v>324</v>
      </c>
      <c r="BX165">
        <v>0</v>
      </c>
      <c r="BY165" t="s">
        <v>324</v>
      </c>
      <c r="BZ165" t="s">
        <v>324</v>
      </c>
      <c r="CA165" t="s">
        <v>324</v>
      </c>
      <c r="CB165" t="s">
        <v>324</v>
      </c>
      <c r="CC165">
        <v>0</v>
      </c>
      <c r="CD165" t="s">
        <v>324</v>
      </c>
      <c r="CE165" t="s">
        <v>324</v>
      </c>
      <c r="CF165" t="s">
        <v>324</v>
      </c>
      <c r="CG165" t="s">
        <v>324</v>
      </c>
      <c r="CH165">
        <v>0</v>
      </c>
      <c r="CI165" t="s">
        <v>324</v>
      </c>
      <c r="CJ165" t="s">
        <v>324</v>
      </c>
      <c r="CK165" t="s">
        <v>324</v>
      </c>
      <c r="CL165" t="s">
        <v>324</v>
      </c>
      <c r="CM165">
        <v>0</v>
      </c>
      <c r="CN165" t="s">
        <v>324</v>
      </c>
      <c r="CO165" t="s">
        <v>324</v>
      </c>
      <c r="CP165" t="s">
        <v>324</v>
      </c>
      <c r="CQ165" t="s">
        <v>324</v>
      </c>
      <c r="CR165">
        <v>0</v>
      </c>
      <c r="CS165" t="s">
        <v>324</v>
      </c>
      <c r="CT165" t="s">
        <v>324</v>
      </c>
      <c r="CU165" t="s">
        <v>324</v>
      </c>
      <c r="CV165" t="s">
        <v>324</v>
      </c>
      <c r="CW165">
        <v>0</v>
      </c>
      <c r="CX165">
        <v>92.39</v>
      </c>
      <c r="CY165">
        <v>12.59</v>
      </c>
      <c r="CZ165">
        <v>0</v>
      </c>
      <c r="DA165">
        <v>0</v>
      </c>
      <c r="DB165">
        <v>104.98</v>
      </c>
      <c r="DC165">
        <v>9273</v>
      </c>
      <c r="DD165">
        <v>121</v>
      </c>
      <c r="DE165">
        <v>0</v>
      </c>
      <c r="DF165">
        <v>0</v>
      </c>
      <c r="DG165">
        <v>9394</v>
      </c>
      <c r="DH165">
        <v>0</v>
      </c>
      <c r="DI165">
        <v>0</v>
      </c>
      <c r="DJ165">
        <v>0</v>
      </c>
      <c r="DK165">
        <v>0</v>
      </c>
      <c r="DL165">
        <v>0</v>
      </c>
    </row>
    <row r="166" spans="1:116" x14ac:dyDescent="0.45">
      <c r="A166">
        <v>2023</v>
      </c>
      <c r="B166" t="s">
        <v>114</v>
      </c>
      <c r="C166">
        <v>15776</v>
      </c>
      <c r="D166" t="s">
        <v>713</v>
      </c>
      <c r="E166" t="s">
        <v>687</v>
      </c>
      <c r="F166" t="s">
        <v>244</v>
      </c>
      <c r="G166" t="s">
        <v>324</v>
      </c>
      <c r="H166">
        <v>0.373</v>
      </c>
      <c r="I166" t="s">
        <v>324</v>
      </c>
      <c r="J166" t="s">
        <v>324</v>
      </c>
      <c r="K166">
        <v>0.373</v>
      </c>
      <c r="L166" t="s">
        <v>324</v>
      </c>
      <c r="M166">
        <v>1</v>
      </c>
      <c r="N166" t="s">
        <v>324</v>
      </c>
      <c r="O166" t="s">
        <v>324</v>
      </c>
      <c r="P166">
        <v>1</v>
      </c>
      <c r="Q166" t="s">
        <v>324</v>
      </c>
      <c r="R166">
        <v>785.04</v>
      </c>
      <c r="S166" t="s">
        <v>324</v>
      </c>
      <c r="T166" t="s">
        <v>324</v>
      </c>
      <c r="U166">
        <v>785.04</v>
      </c>
      <c r="V166" t="s">
        <v>324</v>
      </c>
      <c r="W166" t="s">
        <v>324</v>
      </c>
      <c r="X166" t="s">
        <v>324</v>
      </c>
      <c r="Y166" t="s">
        <v>324</v>
      </c>
      <c r="Z166">
        <v>0</v>
      </c>
      <c r="AA166" t="s">
        <v>324</v>
      </c>
      <c r="AB166" t="s">
        <v>324</v>
      </c>
      <c r="AC166" t="s">
        <v>324</v>
      </c>
      <c r="AD166" t="s">
        <v>324</v>
      </c>
      <c r="AE166">
        <v>0</v>
      </c>
      <c r="AF166" t="s">
        <v>324</v>
      </c>
      <c r="AG166" t="s">
        <v>324</v>
      </c>
      <c r="AH166" t="s">
        <v>324</v>
      </c>
      <c r="AI166" t="s">
        <v>324</v>
      </c>
      <c r="AJ166">
        <v>0</v>
      </c>
      <c r="AK166" t="s">
        <v>324</v>
      </c>
      <c r="AL166" t="s">
        <v>324</v>
      </c>
      <c r="AM166" t="s">
        <v>324</v>
      </c>
      <c r="AN166" t="s">
        <v>324</v>
      </c>
      <c r="AO166">
        <v>0</v>
      </c>
      <c r="AP166" t="s">
        <v>324</v>
      </c>
      <c r="AQ166" t="s">
        <v>324</v>
      </c>
      <c r="AR166" t="s">
        <v>324</v>
      </c>
      <c r="AS166" t="s">
        <v>324</v>
      </c>
      <c r="AT166">
        <v>0</v>
      </c>
      <c r="AU166" t="s">
        <v>324</v>
      </c>
      <c r="AV166" t="s">
        <v>324</v>
      </c>
      <c r="AW166" t="s">
        <v>324</v>
      </c>
      <c r="AX166" t="s">
        <v>324</v>
      </c>
      <c r="AY166">
        <v>0</v>
      </c>
      <c r="AZ166" t="s">
        <v>324</v>
      </c>
      <c r="BA166" t="s">
        <v>324</v>
      </c>
      <c r="BB166" t="s">
        <v>324</v>
      </c>
      <c r="BC166" t="s">
        <v>324</v>
      </c>
      <c r="BD166">
        <v>0</v>
      </c>
      <c r="BE166" t="s">
        <v>324</v>
      </c>
      <c r="BF166" t="s">
        <v>324</v>
      </c>
      <c r="BG166" t="s">
        <v>324</v>
      </c>
      <c r="BH166" t="s">
        <v>324</v>
      </c>
      <c r="BI166">
        <v>0</v>
      </c>
      <c r="BJ166" t="s">
        <v>324</v>
      </c>
      <c r="BK166" t="s">
        <v>324</v>
      </c>
      <c r="BL166" t="s">
        <v>324</v>
      </c>
      <c r="BM166" t="s">
        <v>324</v>
      </c>
      <c r="BN166">
        <v>0</v>
      </c>
      <c r="BO166" t="s">
        <v>324</v>
      </c>
      <c r="BP166" t="s">
        <v>324</v>
      </c>
      <c r="BQ166" t="s">
        <v>324</v>
      </c>
      <c r="BR166" t="s">
        <v>324</v>
      </c>
      <c r="BS166">
        <v>0</v>
      </c>
      <c r="BT166" t="s">
        <v>324</v>
      </c>
      <c r="BU166" t="s">
        <v>324</v>
      </c>
      <c r="BV166" t="s">
        <v>324</v>
      </c>
      <c r="BW166" t="s">
        <v>324</v>
      </c>
      <c r="BX166">
        <v>0</v>
      </c>
      <c r="BY166" t="s">
        <v>324</v>
      </c>
      <c r="BZ166" t="s">
        <v>324</v>
      </c>
      <c r="CA166" t="s">
        <v>324</v>
      </c>
      <c r="CB166" t="s">
        <v>324</v>
      </c>
      <c r="CC166">
        <v>0</v>
      </c>
      <c r="CD166" t="s">
        <v>324</v>
      </c>
      <c r="CE166" t="s">
        <v>324</v>
      </c>
      <c r="CF166" t="s">
        <v>324</v>
      </c>
      <c r="CG166" t="s">
        <v>324</v>
      </c>
      <c r="CH166">
        <v>0</v>
      </c>
      <c r="CI166" t="s">
        <v>324</v>
      </c>
      <c r="CJ166" t="s">
        <v>324</v>
      </c>
      <c r="CK166" t="s">
        <v>324</v>
      </c>
      <c r="CL166" t="s">
        <v>324</v>
      </c>
      <c r="CM166">
        <v>0</v>
      </c>
      <c r="CN166" t="s">
        <v>324</v>
      </c>
      <c r="CO166" t="s">
        <v>324</v>
      </c>
      <c r="CP166" t="s">
        <v>324</v>
      </c>
      <c r="CQ166" t="s">
        <v>324</v>
      </c>
      <c r="CR166">
        <v>0</v>
      </c>
      <c r="CS166" t="s">
        <v>324</v>
      </c>
      <c r="CT166" t="s">
        <v>324</v>
      </c>
      <c r="CU166" t="s">
        <v>324</v>
      </c>
      <c r="CV166" t="s">
        <v>324</v>
      </c>
      <c r="CW166">
        <v>0</v>
      </c>
      <c r="CX166">
        <v>0</v>
      </c>
      <c r="CY166">
        <v>0.373</v>
      </c>
      <c r="CZ166">
        <v>0</v>
      </c>
      <c r="DA166">
        <v>0</v>
      </c>
      <c r="DB166">
        <v>0.373</v>
      </c>
      <c r="DC166">
        <v>0</v>
      </c>
      <c r="DD166">
        <v>1</v>
      </c>
      <c r="DE166">
        <v>0</v>
      </c>
      <c r="DF166">
        <v>0</v>
      </c>
      <c r="DG166">
        <v>1</v>
      </c>
      <c r="DH166">
        <v>0</v>
      </c>
      <c r="DI166">
        <v>785.04</v>
      </c>
      <c r="DJ166">
        <v>0</v>
      </c>
      <c r="DK166">
        <v>0</v>
      </c>
      <c r="DL166">
        <v>785.04</v>
      </c>
    </row>
    <row r="167" spans="1:116" x14ac:dyDescent="0.45">
      <c r="A167">
        <v>2023</v>
      </c>
      <c r="B167" t="s">
        <v>114</v>
      </c>
      <c r="C167">
        <v>18304</v>
      </c>
      <c r="D167" t="s">
        <v>714</v>
      </c>
      <c r="E167" t="s">
        <v>689</v>
      </c>
      <c r="F167" t="s">
        <v>247</v>
      </c>
      <c r="G167">
        <v>30.736000000000001</v>
      </c>
      <c r="H167">
        <v>1.2949999999999999</v>
      </c>
      <c r="I167" t="s">
        <v>324</v>
      </c>
      <c r="J167" t="s">
        <v>324</v>
      </c>
      <c r="K167">
        <v>32.030999999999999</v>
      </c>
      <c r="L167">
        <v>5613</v>
      </c>
      <c r="M167">
        <v>109</v>
      </c>
      <c r="N167" t="s">
        <v>324</v>
      </c>
      <c r="O167" t="s">
        <v>324</v>
      </c>
      <c r="P167">
        <v>5722</v>
      </c>
      <c r="Q167">
        <v>30736</v>
      </c>
      <c r="R167">
        <v>1295</v>
      </c>
      <c r="S167" t="s">
        <v>324</v>
      </c>
      <c r="T167" t="s">
        <v>324</v>
      </c>
      <c r="U167">
        <v>32031</v>
      </c>
      <c r="V167" t="s">
        <v>324</v>
      </c>
      <c r="W167" t="s">
        <v>324</v>
      </c>
      <c r="X167" t="s">
        <v>324</v>
      </c>
      <c r="Y167" t="s">
        <v>324</v>
      </c>
      <c r="Z167">
        <v>0</v>
      </c>
      <c r="AA167" t="s">
        <v>324</v>
      </c>
      <c r="AB167" t="s">
        <v>324</v>
      </c>
      <c r="AC167" t="s">
        <v>324</v>
      </c>
      <c r="AD167" t="s">
        <v>324</v>
      </c>
      <c r="AE167">
        <v>0</v>
      </c>
      <c r="AF167" t="s">
        <v>324</v>
      </c>
      <c r="AG167" t="s">
        <v>324</v>
      </c>
      <c r="AH167" t="s">
        <v>324</v>
      </c>
      <c r="AI167" t="s">
        <v>324</v>
      </c>
      <c r="AJ167">
        <v>0</v>
      </c>
      <c r="AK167" t="s">
        <v>324</v>
      </c>
      <c r="AL167" t="s">
        <v>324</v>
      </c>
      <c r="AM167" t="s">
        <v>324</v>
      </c>
      <c r="AN167" t="s">
        <v>324</v>
      </c>
      <c r="AO167">
        <v>0</v>
      </c>
      <c r="AP167" t="s">
        <v>324</v>
      </c>
      <c r="AQ167" t="s">
        <v>324</v>
      </c>
      <c r="AR167" t="s">
        <v>324</v>
      </c>
      <c r="AS167" t="s">
        <v>324</v>
      </c>
      <c r="AT167">
        <v>0</v>
      </c>
      <c r="AU167" t="s">
        <v>324</v>
      </c>
      <c r="AV167" t="s">
        <v>324</v>
      </c>
      <c r="AW167" t="s">
        <v>324</v>
      </c>
      <c r="AX167" t="s">
        <v>324</v>
      </c>
      <c r="AY167">
        <v>0</v>
      </c>
      <c r="AZ167" t="s">
        <v>324</v>
      </c>
      <c r="BA167" t="s">
        <v>324</v>
      </c>
      <c r="BB167" t="s">
        <v>324</v>
      </c>
      <c r="BC167" t="s">
        <v>324</v>
      </c>
      <c r="BD167">
        <v>0</v>
      </c>
      <c r="BE167" t="s">
        <v>324</v>
      </c>
      <c r="BF167" t="s">
        <v>324</v>
      </c>
      <c r="BG167" t="s">
        <v>324</v>
      </c>
      <c r="BH167" t="s">
        <v>324</v>
      </c>
      <c r="BI167">
        <v>0</v>
      </c>
      <c r="BJ167" t="s">
        <v>324</v>
      </c>
      <c r="BK167" t="s">
        <v>324</v>
      </c>
      <c r="BL167" t="s">
        <v>324</v>
      </c>
      <c r="BM167" t="s">
        <v>324</v>
      </c>
      <c r="BN167">
        <v>0</v>
      </c>
      <c r="BO167" t="s">
        <v>324</v>
      </c>
      <c r="BP167" t="s">
        <v>324</v>
      </c>
      <c r="BQ167" t="s">
        <v>324</v>
      </c>
      <c r="BR167" t="s">
        <v>324</v>
      </c>
      <c r="BS167">
        <v>0</v>
      </c>
      <c r="BT167">
        <v>7.0000000000000001E-3</v>
      </c>
      <c r="BU167" t="s">
        <v>324</v>
      </c>
      <c r="BV167" t="s">
        <v>324</v>
      </c>
      <c r="BW167" t="s">
        <v>324</v>
      </c>
      <c r="BX167">
        <v>7.0000000000000001E-3</v>
      </c>
      <c r="BY167">
        <v>2</v>
      </c>
      <c r="BZ167" t="s">
        <v>324</v>
      </c>
      <c r="CA167" t="s">
        <v>324</v>
      </c>
      <c r="CB167" t="s">
        <v>324</v>
      </c>
      <c r="CC167">
        <v>2</v>
      </c>
      <c r="CD167">
        <v>7.0810000000000004</v>
      </c>
      <c r="CE167" t="s">
        <v>324</v>
      </c>
      <c r="CF167" t="s">
        <v>324</v>
      </c>
      <c r="CG167" t="s">
        <v>324</v>
      </c>
      <c r="CH167">
        <v>7.0810000000000004</v>
      </c>
      <c r="CI167" t="s">
        <v>324</v>
      </c>
      <c r="CJ167" t="s">
        <v>324</v>
      </c>
      <c r="CK167" t="s">
        <v>324</v>
      </c>
      <c r="CL167" t="s">
        <v>324</v>
      </c>
      <c r="CM167">
        <v>0</v>
      </c>
      <c r="CN167" t="s">
        <v>324</v>
      </c>
      <c r="CO167" t="s">
        <v>324</v>
      </c>
      <c r="CP167" t="s">
        <v>324</v>
      </c>
      <c r="CQ167" t="s">
        <v>324</v>
      </c>
      <c r="CR167">
        <v>0</v>
      </c>
      <c r="CS167" t="s">
        <v>324</v>
      </c>
      <c r="CT167" t="s">
        <v>324</v>
      </c>
      <c r="CU167" t="s">
        <v>324</v>
      </c>
      <c r="CV167" t="s">
        <v>324</v>
      </c>
      <c r="CW167">
        <v>0</v>
      </c>
      <c r="CX167">
        <v>30.742999999999999</v>
      </c>
      <c r="CY167">
        <v>1.2949999999999999</v>
      </c>
      <c r="CZ167">
        <v>0</v>
      </c>
      <c r="DA167">
        <v>0</v>
      </c>
      <c r="DB167">
        <v>32.037999999999997</v>
      </c>
      <c r="DC167">
        <v>5615</v>
      </c>
      <c r="DD167">
        <v>109</v>
      </c>
      <c r="DE167">
        <v>0</v>
      </c>
      <c r="DF167">
        <v>0</v>
      </c>
      <c r="DG167">
        <v>5724</v>
      </c>
      <c r="DH167">
        <v>30743.080999999998</v>
      </c>
      <c r="DI167">
        <v>1295</v>
      </c>
      <c r="DJ167">
        <v>0</v>
      </c>
      <c r="DK167">
        <v>0</v>
      </c>
      <c r="DL167">
        <v>32038.080999999998</v>
      </c>
    </row>
    <row r="168" spans="1:116" x14ac:dyDescent="0.45">
      <c r="A168">
        <v>2023</v>
      </c>
      <c r="B168" t="s">
        <v>114</v>
      </c>
      <c r="C168">
        <v>18360</v>
      </c>
      <c r="D168" t="s">
        <v>715</v>
      </c>
      <c r="E168" t="s">
        <v>689</v>
      </c>
      <c r="F168" t="s">
        <v>244</v>
      </c>
      <c r="G168">
        <v>1.73</v>
      </c>
      <c r="H168">
        <v>4.5999999999999999E-2</v>
      </c>
      <c r="I168" t="s">
        <v>324</v>
      </c>
      <c r="J168" t="s">
        <v>324</v>
      </c>
      <c r="K168">
        <v>1.776</v>
      </c>
      <c r="L168">
        <v>188</v>
      </c>
      <c r="M168">
        <v>1</v>
      </c>
      <c r="N168" t="s">
        <v>324</v>
      </c>
      <c r="O168" t="s">
        <v>324</v>
      </c>
      <c r="P168">
        <v>189</v>
      </c>
      <c r="Q168" t="s">
        <v>324</v>
      </c>
      <c r="R168" t="s">
        <v>324</v>
      </c>
      <c r="S168" t="s">
        <v>324</v>
      </c>
      <c r="T168" t="s">
        <v>324</v>
      </c>
      <c r="U168">
        <v>0</v>
      </c>
      <c r="V168" t="s">
        <v>324</v>
      </c>
      <c r="W168" t="s">
        <v>324</v>
      </c>
      <c r="X168" t="s">
        <v>324</v>
      </c>
      <c r="Y168" t="s">
        <v>324</v>
      </c>
      <c r="Z168">
        <v>0</v>
      </c>
      <c r="AA168" t="s">
        <v>324</v>
      </c>
      <c r="AB168" t="s">
        <v>324</v>
      </c>
      <c r="AC168" t="s">
        <v>324</v>
      </c>
      <c r="AD168" t="s">
        <v>324</v>
      </c>
      <c r="AE168">
        <v>0</v>
      </c>
      <c r="AF168" t="s">
        <v>324</v>
      </c>
      <c r="AG168" t="s">
        <v>324</v>
      </c>
      <c r="AH168" t="s">
        <v>324</v>
      </c>
      <c r="AI168" t="s">
        <v>324</v>
      </c>
      <c r="AJ168">
        <v>0</v>
      </c>
      <c r="AK168" t="s">
        <v>324</v>
      </c>
      <c r="AL168" t="s">
        <v>324</v>
      </c>
      <c r="AM168" t="s">
        <v>324</v>
      </c>
      <c r="AN168" t="s">
        <v>324</v>
      </c>
      <c r="AO168">
        <v>0</v>
      </c>
      <c r="AP168" t="s">
        <v>324</v>
      </c>
      <c r="AQ168" t="s">
        <v>324</v>
      </c>
      <c r="AR168" t="s">
        <v>324</v>
      </c>
      <c r="AS168" t="s">
        <v>324</v>
      </c>
      <c r="AT168">
        <v>0</v>
      </c>
      <c r="AU168" t="s">
        <v>324</v>
      </c>
      <c r="AV168" t="s">
        <v>324</v>
      </c>
      <c r="AW168" t="s">
        <v>324</v>
      </c>
      <c r="AX168" t="s">
        <v>324</v>
      </c>
      <c r="AY168">
        <v>0</v>
      </c>
      <c r="AZ168" t="s">
        <v>324</v>
      </c>
      <c r="BA168" t="s">
        <v>324</v>
      </c>
      <c r="BB168" t="s">
        <v>324</v>
      </c>
      <c r="BC168" t="s">
        <v>324</v>
      </c>
      <c r="BD168">
        <v>0</v>
      </c>
      <c r="BE168" t="s">
        <v>324</v>
      </c>
      <c r="BF168" t="s">
        <v>324</v>
      </c>
      <c r="BG168" t="s">
        <v>324</v>
      </c>
      <c r="BH168" t="s">
        <v>324</v>
      </c>
      <c r="BI168">
        <v>0</v>
      </c>
      <c r="BJ168" t="s">
        <v>324</v>
      </c>
      <c r="BK168" t="s">
        <v>324</v>
      </c>
      <c r="BL168" t="s">
        <v>324</v>
      </c>
      <c r="BM168" t="s">
        <v>324</v>
      </c>
      <c r="BN168">
        <v>0</v>
      </c>
      <c r="BO168" t="s">
        <v>324</v>
      </c>
      <c r="BP168" t="s">
        <v>324</v>
      </c>
      <c r="BQ168" t="s">
        <v>324</v>
      </c>
      <c r="BR168" t="s">
        <v>324</v>
      </c>
      <c r="BS168">
        <v>0</v>
      </c>
      <c r="BT168" t="s">
        <v>324</v>
      </c>
      <c r="BU168" t="s">
        <v>324</v>
      </c>
      <c r="BV168" t="s">
        <v>324</v>
      </c>
      <c r="BW168" t="s">
        <v>324</v>
      </c>
      <c r="BX168">
        <v>0</v>
      </c>
      <c r="BY168" t="s">
        <v>324</v>
      </c>
      <c r="BZ168" t="s">
        <v>324</v>
      </c>
      <c r="CA168" t="s">
        <v>324</v>
      </c>
      <c r="CB168" t="s">
        <v>324</v>
      </c>
      <c r="CC168">
        <v>0</v>
      </c>
      <c r="CD168" t="s">
        <v>324</v>
      </c>
      <c r="CE168" t="s">
        <v>324</v>
      </c>
      <c r="CF168" t="s">
        <v>324</v>
      </c>
      <c r="CG168" t="s">
        <v>324</v>
      </c>
      <c r="CH168">
        <v>0</v>
      </c>
      <c r="CI168" t="s">
        <v>324</v>
      </c>
      <c r="CJ168" t="s">
        <v>324</v>
      </c>
      <c r="CK168" t="s">
        <v>324</v>
      </c>
      <c r="CL168" t="s">
        <v>324</v>
      </c>
      <c r="CM168">
        <v>0</v>
      </c>
      <c r="CN168" t="s">
        <v>324</v>
      </c>
      <c r="CO168" t="s">
        <v>324</v>
      </c>
      <c r="CP168" t="s">
        <v>324</v>
      </c>
      <c r="CQ168" t="s">
        <v>324</v>
      </c>
      <c r="CR168">
        <v>0</v>
      </c>
      <c r="CS168" t="s">
        <v>324</v>
      </c>
      <c r="CT168" t="s">
        <v>324</v>
      </c>
      <c r="CU168" t="s">
        <v>324</v>
      </c>
      <c r="CV168" t="s">
        <v>324</v>
      </c>
      <c r="CW168">
        <v>0</v>
      </c>
      <c r="CX168">
        <v>1.73</v>
      </c>
      <c r="CY168">
        <v>4.5999999999999999E-2</v>
      </c>
      <c r="CZ168">
        <v>0</v>
      </c>
      <c r="DA168">
        <v>0</v>
      </c>
      <c r="DB168">
        <v>1.776</v>
      </c>
      <c r="DC168">
        <v>188</v>
      </c>
      <c r="DD168">
        <v>1</v>
      </c>
      <c r="DE168">
        <v>0</v>
      </c>
      <c r="DF168">
        <v>0</v>
      </c>
      <c r="DG168">
        <v>189</v>
      </c>
      <c r="DH168">
        <v>0</v>
      </c>
      <c r="DI168">
        <v>0</v>
      </c>
      <c r="DJ168">
        <v>0</v>
      </c>
      <c r="DK168">
        <v>0</v>
      </c>
      <c r="DL168">
        <v>0</v>
      </c>
    </row>
    <row r="169" spans="1:116" x14ac:dyDescent="0.45">
      <c r="A169">
        <v>2023</v>
      </c>
      <c r="B169" t="s">
        <v>114</v>
      </c>
      <c r="C169">
        <v>18445</v>
      </c>
      <c r="D169" t="s">
        <v>716</v>
      </c>
      <c r="E169" t="s">
        <v>717</v>
      </c>
      <c r="F169" t="s">
        <v>247</v>
      </c>
      <c r="G169">
        <v>10.086</v>
      </c>
      <c r="H169">
        <v>2.052</v>
      </c>
      <c r="I169" t="s">
        <v>324</v>
      </c>
      <c r="J169" t="s">
        <v>324</v>
      </c>
      <c r="K169">
        <v>12.138</v>
      </c>
      <c r="L169">
        <v>1121</v>
      </c>
      <c r="M169">
        <v>194</v>
      </c>
      <c r="N169" t="s">
        <v>324</v>
      </c>
      <c r="O169" t="s">
        <v>324</v>
      </c>
      <c r="P169">
        <v>1315</v>
      </c>
      <c r="Q169" t="s">
        <v>324</v>
      </c>
      <c r="R169" t="s">
        <v>324</v>
      </c>
      <c r="S169" t="s">
        <v>324</v>
      </c>
      <c r="T169" t="s">
        <v>324</v>
      </c>
      <c r="U169">
        <v>0</v>
      </c>
      <c r="V169" t="s">
        <v>324</v>
      </c>
      <c r="W169" t="s">
        <v>324</v>
      </c>
      <c r="X169" t="s">
        <v>324</v>
      </c>
      <c r="Y169" t="s">
        <v>324</v>
      </c>
      <c r="Z169">
        <v>0</v>
      </c>
      <c r="AA169" t="s">
        <v>324</v>
      </c>
      <c r="AB169" t="s">
        <v>324</v>
      </c>
      <c r="AC169" t="s">
        <v>324</v>
      </c>
      <c r="AD169" t="s">
        <v>324</v>
      </c>
      <c r="AE169">
        <v>0</v>
      </c>
      <c r="AF169" t="s">
        <v>324</v>
      </c>
      <c r="AG169" t="s">
        <v>324</v>
      </c>
      <c r="AH169" t="s">
        <v>324</v>
      </c>
      <c r="AI169" t="s">
        <v>324</v>
      </c>
      <c r="AJ169">
        <v>0</v>
      </c>
      <c r="AK169" t="s">
        <v>324</v>
      </c>
      <c r="AL169" t="s">
        <v>324</v>
      </c>
      <c r="AM169" t="s">
        <v>324</v>
      </c>
      <c r="AN169" t="s">
        <v>324</v>
      </c>
      <c r="AO169">
        <v>0</v>
      </c>
      <c r="AP169" t="s">
        <v>324</v>
      </c>
      <c r="AQ169" t="s">
        <v>324</v>
      </c>
      <c r="AR169" t="s">
        <v>324</v>
      </c>
      <c r="AS169" t="s">
        <v>324</v>
      </c>
      <c r="AT169">
        <v>0</v>
      </c>
      <c r="AU169" t="s">
        <v>324</v>
      </c>
      <c r="AV169" t="s">
        <v>324</v>
      </c>
      <c r="AW169" t="s">
        <v>324</v>
      </c>
      <c r="AX169" t="s">
        <v>324</v>
      </c>
      <c r="AY169">
        <v>0</v>
      </c>
      <c r="AZ169" t="s">
        <v>324</v>
      </c>
      <c r="BA169" t="s">
        <v>324</v>
      </c>
      <c r="BB169" t="s">
        <v>324</v>
      </c>
      <c r="BC169" t="s">
        <v>324</v>
      </c>
      <c r="BD169">
        <v>0</v>
      </c>
      <c r="BE169" t="s">
        <v>324</v>
      </c>
      <c r="BF169" t="s">
        <v>324</v>
      </c>
      <c r="BG169" t="s">
        <v>324</v>
      </c>
      <c r="BH169" t="s">
        <v>324</v>
      </c>
      <c r="BI169">
        <v>0</v>
      </c>
      <c r="BJ169" t="s">
        <v>324</v>
      </c>
      <c r="BK169" t="s">
        <v>324</v>
      </c>
      <c r="BL169" t="s">
        <v>324</v>
      </c>
      <c r="BM169" t="s">
        <v>324</v>
      </c>
      <c r="BN169">
        <v>0</v>
      </c>
      <c r="BO169" t="s">
        <v>324</v>
      </c>
      <c r="BP169" t="s">
        <v>324</v>
      </c>
      <c r="BQ169" t="s">
        <v>324</v>
      </c>
      <c r="BR169" t="s">
        <v>324</v>
      </c>
      <c r="BS169">
        <v>0</v>
      </c>
      <c r="BT169" t="s">
        <v>324</v>
      </c>
      <c r="BU169" t="s">
        <v>324</v>
      </c>
      <c r="BV169" t="s">
        <v>324</v>
      </c>
      <c r="BW169" t="s">
        <v>324</v>
      </c>
      <c r="BX169">
        <v>0</v>
      </c>
      <c r="BY169" t="s">
        <v>324</v>
      </c>
      <c r="BZ169" t="s">
        <v>324</v>
      </c>
      <c r="CA169" t="s">
        <v>324</v>
      </c>
      <c r="CB169" t="s">
        <v>324</v>
      </c>
      <c r="CC169">
        <v>0</v>
      </c>
      <c r="CD169" t="s">
        <v>324</v>
      </c>
      <c r="CE169" t="s">
        <v>324</v>
      </c>
      <c r="CF169" t="s">
        <v>324</v>
      </c>
      <c r="CG169" t="s">
        <v>324</v>
      </c>
      <c r="CH169">
        <v>0</v>
      </c>
      <c r="CI169" t="s">
        <v>324</v>
      </c>
      <c r="CJ169" t="s">
        <v>324</v>
      </c>
      <c r="CK169" t="s">
        <v>324</v>
      </c>
      <c r="CL169" t="s">
        <v>324</v>
      </c>
      <c r="CM169">
        <v>0</v>
      </c>
      <c r="CN169" t="s">
        <v>324</v>
      </c>
      <c r="CO169" t="s">
        <v>324</v>
      </c>
      <c r="CP169" t="s">
        <v>324</v>
      </c>
      <c r="CQ169" t="s">
        <v>324</v>
      </c>
      <c r="CR169">
        <v>0</v>
      </c>
      <c r="CS169" t="s">
        <v>324</v>
      </c>
      <c r="CT169" t="s">
        <v>324</v>
      </c>
      <c r="CU169" t="s">
        <v>324</v>
      </c>
      <c r="CV169" t="s">
        <v>324</v>
      </c>
      <c r="CW169">
        <v>0</v>
      </c>
      <c r="CX169">
        <v>10.086</v>
      </c>
      <c r="CY169">
        <v>2.052</v>
      </c>
      <c r="CZ169">
        <v>0</v>
      </c>
      <c r="DA169">
        <v>0</v>
      </c>
      <c r="DB169">
        <v>12.138</v>
      </c>
      <c r="DC169">
        <v>1121</v>
      </c>
      <c r="DD169">
        <v>194</v>
      </c>
      <c r="DE169">
        <v>0</v>
      </c>
      <c r="DF169">
        <v>0</v>
      </c>
      <c r="DG169">
        <v>1315</v>
      </c>
      <c r="DH169">
        <v>0</v>
      </c>
      <c r="DI169">
        <v>0</v>
      </c>
      <c r="DJ169">
        <v>0</v>
      </c>
      <c r="DK169">
        <v>0</v>
      </c>
      <c r="DL169">
        <v>0</v>
      </c>
    </row>
    <row r="170" spans="1:116" x14ac:dyDescent="0.45">
      <c r="A170">
        <v>2023</v>
      </c>
      <c r="B170" t="s">
        <v>114</v>
      </c>
      <c r="C170">
        <v>18449</v>
      </c>
      <c r="D170" t="s">
        <v>718</v>
      </c>
      <c r="E170" t="s">
        <v>689</v>
      </c>
      <c r="F170" t="s">
        <v>244</v>
      </c>
      <c r="G170">
        <v>7.5679999999999996</v>
      </c>
      <c r="H170">
        <v>8.9999999999999993E-3</v>
      </c>
      <c r="I170" t="s">
        <v>324</v>
      </c>
      <c r="J170" t="s">
        <v>324</v>
      </c>
      <c r="K170">
        <v>7.577</v>
      </c>
      <c r="L170">
        <v>949</v>
      </c>
      <c r="M170">
        <v>1</v>
      </c>
      <c r="N170" t="s">
        <v>324</v>
      </c>
      <c r="O170" t="s">
        <v>324</v>
      </c>
      <c r="P170">
        <v>950</v>
      </c>
      <c r="Q170" t="s">
        <v>324</v>
      </c>
      <c r="R170" t="s">
        <v>324</v>
      </c>
      <c r="S170" t="s">
        <v>324</v>
      </c>
      <c r="T170" t="s">
        <v>324</v>
      </c>
      <c r="U170">
        <v>0</v>
      </c>
      <c r="V170" t="s">
        <v>324</v>
      </c>
      <c r="W170" t="s">
        <v>324</v>
      </c>
      <c r="X170" t="s">
        <v>324</v>
      </c>
      <c r="Y170" t="s">
        <v>324</v>
      </c>
      <c r="Z170">
        <v>0</v>
      </c>
      <c r="AA170" t="s">
        <v>324</v>
      </c>
      <c r="AB170" t="s">
        <v>324</v>
      </c>
      <c r="AC170" t="s">
        <v>324</v>
      </c>
      <c r="AD170" t="s">
        <v>324</v>
      </c>
      <c r="AE170">
        <v>0</v>
      </c>
      <c r="AF170" t="s">
        <v>324</v>
      </c>
      <c r="AG170" t="s">
        <v>324</v>
      </c>
      <c r="AH170" t="s">
        <v>324</v>
      </c>
      <c r="AI170" t="s">
        <v>324</v>
      </c>
      <c r="AJ170">
        <v>0</v>
      </c>
      <c r="AK170" t="s">
        <v>324</v>
      </c>
      <c r="AL170" t="s">
        <v>324</v>
      </c>
      <c r="AM170" t="s">
        <v>324</v>
      </c>
      <c r="AN170" t="s">
        <v>324</v>
      </c>
      <c r="AO170">
        <v>0</v>
      </c>
      <c r="AP170" t="s">
        <v>324</v>
      </c>
      <c r="AQ170" t="s">
        <v>324</v>
      </c>
      <c r="AR170" t="s">
        <v>324</v>
      </c>
      <c r="AS170" t="s">
        <v>324</v>
      </c>
      <c r="AT170">
        <v>0</v>
      </c>
      <c r="AU170" t="s">
        <v>324</v>
      </c>
      <c r="AV170" t="s">
        <v>324</v>
      </c>
      <c r="AW170" t="s">
        <v>324</v>
      </c>
      <c r="AX170" t="s">
        <v>324</v>
      </c>
      <c r="AY170">
        <v>0</v>
      </c>
      <c r="AZ170" t="s">
        <v>324</v>
      </c>
      <c r="BA170" t="s">
        <v>324</v>
      </c>
      <c r="BB170" t="s">
        <v>324</v>
      </c>
      <c r="BC170" t="s">
        <v>324</v>
      </c>
      <c r="BD170">
        <v>0</v>
      </c>
      <c r="BE170" t="s">
        <v>324</v>
      </c>
      <c r="BF170" t="s">
        <v>324</v>
      </c>
      <c r="BG170" t="s">
        <v>324</v>
      </c>
      <c r="BH170" t="s">
        <v>324</v>
      </c>
      <c r="BI170">
        <v>0</v>
      </c>
      <c r="BJ170" t="s">
        <v>324</v>
      </c>
      <c r="BK170" t="s">
        <v>324</v>
      </c>
      <c r="BL170" t="s">
        <v>324</v>
      </c>
      <c r="BM170" t="s">
        <v>324</v>
      </c>
      <c r="BN170">
        <v>0</v>
      </c>
      <c r="BO170" t="s">
        <v>324</v>
      </c>
      <c r="BP170" t="s">
        <v>324</v>
      </c>
      <c r="BQ170" t="s">
        <v>324</v>
      </c>
      <c r="BR170" t="s">
        <v>324</v>
      </c>
      <c r="BS170">
        <v>0</v>
      </c>
      <c r="BT170" t="s">
        <v>324</v>
      </c>
      <c r="BU170" t="s">
        <v>324</v>
      </c>
      <c r="BV170" t="s">
        <v>324</v>
      </c>
      <c r="BW170" t="s">
        <v>324</v>
      </c>
      <c r="BX170">
        <v>0</v>
      </c>
      <c r="BY170" t="s">
        <v>324</v>
      </c>
      <c r="BZ170" t="s">
        <v>324</v>
      </c>
      <c r="CA170" t="s">
        <v>324</v>
      </c>
      <c r="CB170" t="s">
        <v>324</v>
      </c>
      <c r="CC170">
        <v>0</v>
      </c>
      <c r="CD170" t="s">
        <v>324</v>
      </c>
      <c r="CE170" t="s">
        <v>324</v>
      </c>
      <c r="CF170" t="s">
        <v>324</v>
      </c>
      <c r="CG170" t="s">
        <v>324</v>
      </c>
      <c r="CH170">
        <v>0</v>
      </c>
      <c r="CI170" t="s">
        <v>324</v>
      </c>
      <c r="CJ170" t="s">
        <v>324</v>
      </c>
      <c r="CK170" t="s">
        <v>324</v>
      </c>
      <c r="CL170" t="s">
        <v>324</v>
      </c>
      <c r="CM170">
        <v>0</v>
      </c>
      <c r="CN170" t="s">
        <v>324</v>
      </c>
      <c r="CO170" t="s">
        <v>324</v>
      </c>
      <c r="CP170" t="s">
        <v>324</v>
      </c>
      <c r="CQ170" t="s">
        <v>324</v>
      </c>
      <c r="CR170">
        <v>0</v>
      </c>
      <c r="CS170" t="s">
        <v>324</v>
      </c>
      <c r="CT170" t="s">
        <v>324</v>
      </c>
      <c r="CU170" t="s">
        <v>324</v>
      </c>
      <c r="CV170" t="s">
        <v>324</v>
      </c>
      <c r="CW170">
        <v>0</v>
      </c>
      <c r="CX170">
        <v>7.5679999999999996</v>
      </c>
      <c r="CY170">
        <v>8.9999999999999993E-3</v>
      </c>
      <c r="CZ170">
        <v>0</v>
      </c>
      <c r="DA170">
        <v>0</v>
      </c>
      <c r="DB170">
        <v>7.577</v>
      </c>
      <c r="DC170">
        <v>949</v>
      </c>
      <c r="DD170">
        <v>1</v>
      </c>
      <c r="DE170">
        <v>0</v>
      </c>
      <c r="DF170">
        <v>0</v>
      </c>
      <c r="DG170">
        <v>950</v>
      </c>
      <c r="DH170">
        <v>0</v>
      </c>
      <c r="DI170">
        <v>0</v>
      </c>
      <c r="DJ170">
        <v>0</v>
      </c>
      <c r="DK170">
        <v>0</v>
      </c>
      <c r="DL170">
        <v>0</v>
      </c>
    </row>
    <row r="171" spans="1:116" x14ac:dyDescent="0.45">
      <c r="A171">
        <v>2023</v>
      </c>
      <c r="B171" t="s">
        <v>114</v>
      </c>
      <c r="C171">
        <v>18454</v>
      </c>
      <c r="D171" t="s">
        <v>384</v>
      </c>
      <c r="E171" t="s">
        <v>719</v>
      </c>
      <c r="F171" t="s">
        <v>247</v>
      </c>
      <c r="G171">
        <v>273.036</v>
      </c>
      <c r="H171">
        <v>27.68</v>
      </c>
      <c r="I171">
        <v>0.74</v>
      </c>
      <c r="J171">
        <v>0</v>
      </c>
      <c r="K171">
        <v>301.45600000000002</v>
      </c>
      <c r="L171">
        <v>24481</v>
      </c>
      <c r="M171">
        <v>266</v>
      </c>
      <c r="N171">
        <v>3</v>
      </c>
      <c r="O171">
        <v>0</v>
      </c>
      <c r="P171">
        <v>24750</v>
      </c>
      <c r="Q171">
        <v>158949</v>
      </c>
      <c r="R171">
        <v>7720</v>
      </c>
      <c r="S171">
        <v>422</v>
      </c>
      <c r="T171">
        <v>0</v>
      </c>
      <c r="U171">
        <v>167091</v>
      </c>
      <c r="V171" t="s">
        <v>324</v>
      </c>
      <c r="W171" t="s">
        <v>324</v>
      </c>
      <c r="X171" t="s">
        <v>324</v>
      </c>
      <c r="Y171" t="s">
        <v>324</v>
      </c>
      <c r="Z171">
        <v>0</v>
      </c>
      <c r="AA171" t="s">
        <v>324</v>
      </c>
      <c r="AB171" t="s">
        <v>324</v>
      </c>
      <c r="AC171" t="s">
        <v>324</v>
      </c>
      <c r="AD171" t="s">
        <v>324</v>
      </c>
      <c r="AE171">
        <v>0</v>
      </c>
      <c r="AF171">
        <v>30.8</v>
      </c>
      <c r="AG171">
        <v>1</v>
      </c>
      <c r="AH171">
        <v>0</v>
      </c>
      <c r="AI171">
        <v>0</v>
      </c>
      <c r="AJ171">
        <v>31.8</v>
      </c>
      <c r="AK171">
        <v>1005</v>
      </c>
      <c r="AL171">
        <v>41</v>
      </c>
      <c r="AM171">
        <v>0</v>
      </c>
      <c r="AN171">
        <v>0</v>
      </c>
      <c r="AO171">
        <v>1046</v>
      </c>
      <c r="AP171">
        <v>9.9019999999999992</v>
      </c>
      <c r="AQ171">
        <v>2.9000000000000001E-2</v>
      </c>
      <c r="AR171">
        <v>0</v>
      </c>
      <c r="AS171">
        <v>0</v>
      </c>
      <c r="AT171">
        <v>9.9309999999999992</v>
      </c>
      <c r="AU171">
        <v>1083</v>
      </c>
      <c r="AV171">
        <v>1</v>
      </c>
      <c r="AW171">
        <v>0</v>
      </c>
      <c r="AX171">
        <v>0</v>
      </c>
      <c r="AY171">
        <v>1084</v>
      </c>
      <c r="AZ171">
        <v>0</v>
      </c>
      <c r="BA171">
        <v>0</v>
      </c>
      <c r="BB171">
        <v>0</v>
      </c>
      <c r="BC171">
        <v>0</v>
      </c>
      <c r="BD171">
        <v>0</v>
      </c>
      <c r="BE171" t="s">
        <v>324</v>
      </c>
      <c r="BF171" t="s">
        <v>324</v>
      </c>
      <c r="BG171" t="s">
        <v>324</v>
      </c>
      <c r="BH171" t="s">
        <v>324</v>
      </c>
      <c r="BI171">
        <v>0</v>
      </c>
      <c r="BJ171" t="s">
        <v>324</v>
      </c>
      <c r="BK171" t="s">
        <v>324</v>
      </c>
      <c r="BL171" t="s">
        <v>324</v>
      </c>
      <c r="BM171" t="s">
        <v>324</v>
      </c>
      <c r="BN171">
        <v>0</v>
      </c>
      <c r="BO171" t="s">
        <v>324</v>
      </c>
      <c r="BP171" t="s">
        <v>324</v>
      </c>
      <c r="BQ171" t="s">
        <v>324</v>
      </c>
      <c r="BR171" t="s">
        <v>324</v>
      </c>
      <c r="BS171">
        <v>0</v>
      </c>
      <c r="BT171" t="s">
        <v>324</v>
      </c>
      <c r="BU171" t="s">
        <v>324</v>
      </c>
      <c r="BV171" t="s">
        <v>324</v>
      </c>
      <c r="BW171" t="s">
        <v>324</v>
      </c>
      <c r="BX171">
        <v>0</v>
      </c>
      <c r="BY171" t="s">
        <v>324</v>
      </c>
      <c r="BZ171" t="s">
        <v>324</v>
      </c>
      <c r="CA171" t="s">
        <v>324</v>
      </c>
      <c r="CB171" t="s">
        <v>324</v>
      </c>
      <c r="CC171">
        <v>0</v>
      </c>
      <c r="CD171" t="s">
        <v>324</v>
      </c>
      <c r="CE171" t="s">
        <v>324</v>
      </c>
      <c r="CF171" t="s">
        <v>324</v>
      </c>
      <c r="CG171" t="s">
        <v>324</v>
      </c>
      <c r="CH171">
        <v>0</v>
      </c>
      <c r="CI171">
        <v>0</v>
      </c>
      <c r="CJ171">
        <v>0.05</v>
      </c>
      <c r="CK171">
        <v>0</v>
      </c>
      <c r="CL171">
        <v>0</v>
      </c>
      <c r="CM171">
        <v>0.05</v>
      </c>
      <c r="CN171">
        <v>0</v>
      </c>
      <c r="CO171">
        <v>1</v>
      </c>
      <c r="CP171">
        <v>0</v>
      </c>
      <c r="CQ171">
        <v>0</v>
      </c>
      <c r="CR171">
        <v>1</v>
      </c>
      <c r="CS171">
        <v>0</v>
      </c>
      <c r="CT171">
        <v>0</v>
      </c>
      <c r="CU171">
        <v>0</v>
      </c>
      <c r="CV171">
        <v>0</v>
      </c>
      <c r="CW171">
        <v>0</v>
      </c>
      <c r="CX171">
        <v>303.83600000000001</v>
      </c>
      <c r="CY171">
        <v>28.73</v>
      </c>
      <c r="CZ171">
        <v>0.74</v>
      </c>
      <c r="DA171">
        <v>0</v>
      </c>
      <c r="DB171">
        <v>333.30599999999998</v>
      </c>
      <c r="DC171">
        <v>25486</v>
      </c>
      <c r="DD171">
        <v>308</v>
      </c>
      <c r="DE171">
        <v>3</v>
      </c>
      <c r="DF171">
        <v>0</v>
      </c>
      <c r="DG171">
        <v>25797</v>
      </c>
      <c r="DH171">
        <v>158949</v>
      </c>
      <c r="DI171">
        <v>7720</v>
      </c>
      <c r="DJ171">
        <v>422</v>
      </c>
      <c r="DK171">
        <v>0</v>
      </c>
      <c r="DL171">
        <v>167091</v>
      </c>
    </row>
    <row r="172" spans="1:116" x14ac:dyDescent="0.45">
      <c r="A172">
        <v>2023</v>
      </c>
      <c r="B172" t="s">
        <v>114</v>
      </c>
      <c r="C172">
        <v>19161</v>
      </c>
      <c r="D172" t="s">
        <v>720</v>
      </c>
      <c r="E172" t="s">
        <v>689</v>
      </c>
      <c r="F172" t="s">
        <v>247</v>
      </c>
      <c r="G172">
        <v>1.2330000000000001</v>
      </c>
      <c r="H172">
        <v>1.2709999999999999</v>
      </c>
      <c r="I172" t="s">
        <v>324</v>
      </c>
      <c r="J172" t="s">
        <v>324</v>
      </c>
      <c r="K172">
        <v>2.504</v>
      </c>
      <c r="L172">
        <v>126</v>
      </c>
      <c r="M172">
        <v>4</v>
      </c>
      <c r="N172" t="s">
        <v>324</v>
      </c>
      <c r="O172" t="s">
        <v>324</v>
      </c>
      <c r="P172">
        <v>130</v>
      </c>
      <c r="Q172" t="s">
        <v>324</v>
      </c>
      <c r="R172" t="s">
        <v>324</v>
      </c>
      <c r="S172" t="s">
        <v>324</v>
      </c>
      <c r="T172" t="s">
        <v>324</v>
      </c>
      <c r="U172">
        <v>0</v>
      </c>
      <c r="V172" t="s">
        <v>324</v>
      </c>
      <c r="W172" t="s">
        <v>324</v>
      </c>
      <c r="X172" t="s">
        <v>324</v>
      </c>
      <c r="Y172" t="s">
        <v>324</v>
      </c>
      <c r="Z172">
        <v>0</v>
      </c>
      <c r="AA172" t="s">
        <v>324</v>
      </c>
      <c r="AB172" t="s">
        <v>324</v>
      </c>
      <c r="AC172" t="s">
        <v>324</v>
      </c>
      <c r="AD172" t="s">
        <v>324</v>
      </c>
      <c r="AE172">
        <v>0</v>
      </c>
      <c r="AF172" t="s">
        <v>324</v>
      </c>
      <c r="AG172" t="s">
        <v>324</v>
      </c>
      <c r="AH172" t="s">
        <v>324</v>
      </c>
      <c r="AI172" t="s">
        <v>324</v>
      </c>
      <c r="AJ172">
        <v>0</v>
      </c>
      <c r="AK172" t="s">
        <v>324</v>
      </c>
      <c r="AL172" t="s">
        <v>324</v>
      </c>
      <c r="AM172" t="s">
        <v>324</v>
      </c>
      <c r="AN172" t="s">
        <v>324</v>
      </c>
      <c r="AO172">
        <v>0</v>
      </c>
      <c r="AP172" t="s">
        <v>324</v>
      </c>
      <c r="AQ172" t="s">
        <v>324</v>
      </c>
      <c r="AR172" t="s">
        <v>324</v>
      </c>
      <c r="AS172" t="s">
        <v>324</v>
      </c>
      <c r="AT172">
        <v>0</v>
      </c>
      <c r="AU172" t="s">
        <v>324</v>
      </c>
      <c r="AV172" t="s">
        <v>324</v>
      </c>
      <c r="AW172" t="s">
        <v>324</v>
      </c>
      <c r="AX172" t="s">
        <v>324</v>
      </c>
      <c r="AY172">
        <v>0</v>
      </c>
      <c r="AZ172" t="s">
        <v>324</v>
      </c>
      <c r="BA172" t="s">
        <v>324</v>
      </c>
      <c r="BB172" t="s">
        <v>324</v>
      </c>
      <c r="BC172" t="s">
        <v>324</v>
      </c>
      <c r="BD172">
        <v>0</v>
      </c>
      <c r="BE172" t="s">
        <v>324</v>
      </c>
      <c r="BF172" t="s">
        <v>324</v>
      </c>
      <c r="BG172" t="s">
        <v>324</v>
      </c>
      <c r="BH172" t="s">
        <v>324</v>
      </c>
      <c r="BI172">
        <v>0</v>
      </c>
      <c r="BJ172" t="s">
        <v>324</v>
      </c>
      <c r="BK172" t="s">
        <v>324</v>
      </c>
      <c r="BL172" t="s">
        <v>324</v>
      </c>
      <c r="BM172" t="s">
        <v>324</v>
      </c>
      <c r="BN172">
        <v>0</v>
      </c>
      <c r="BO172" t="s">
        <v>324</v>
      </c>
      <c r="BP172" t="s">
        <v>324</v>
      </c>
      <c r="BQ172" t="s">
        <v>324</v>
      </c>
      <c r="BR172" t="s">
        <v>324</v>
      </c>
      <c r="BS172">
        <v>0</v>
      </c>
      <c r="BT172" t="s">
        <v>324</v>
      </c>
      <c r="BU172" t="s">
        <v>324</v>
      </c>
      <c r="BV172" t="s">
        <v>324</v>
      </c>
      <c r="BW172" t="s">
        <v>324</v>
      </c>
      <c r="BX172">
        <v>0</v>
      </c>
      <c r="BY172" t="s">
        <v>324</v>
      </c>
      <c r="BZ172" t="s">
        <v>324</v>
      </c>
      <c r="CA172" t="s">
        <v>324</v>
      </c>
      <c r="CB172" t="s">
        <v>324</v>
      </c>
      <c r="CC172">
        <v>0</v>
      </c>
      <c r="CD172" t="s">
        <v>324</v>
      </c>
      <c r="CE172" t="s">
        <v>324</v>
      </c>
      <c r="CF172" t="s">
        <v>324</v>
      </c>
      <c r="CG172" t="s">
        <v>324</v>
      </c>
      <c r="CH172">
        <v>0</v>
      </c>
      <c r="CI172" t="s">
        <v>324</v>
      </c>
      <c r="CJ172" t="s">
        <v>324</v>
      </c>
      <c r="CK172" t="s">
        <v>324</v>
      </c>
      <c r="CL172" t="s">
        <v>324</v>
      </c>
      <c r="CM172">
        <v>0</v>
      </c>
      <c r="CN172" t="s">
        <v>324</v>
      </c>
      <c r="CO172" t="s">
        <v>324</v>
      </c>
      <c r="CP172" t="s">
        <v>324</v>
      </c>
      <c r="CQ172" t="s">
        <v>324</v>
      </c>
      <c r="CR172">
        <v>0</v>
      </c>
      <c r="CS172" t="s">
        <v>324</v>
      </c>
      <c r="CT172" t="s">
        <v>324</v>
      </c>
      <c r="CU172" t="s">
        <v>324</v>
      </c>
      <c r="CV172" t="s">
        <v>324</v>
      </c>
      <c r="CW172">
        <v>0</v>
      </c>
      <c r="CX172">
        <v>1.2330000000000001</v>
      </c>
      <c r="CY172">
        <v>1.2709999999999999</v>
      </c>
      <c r="CZ172">
        <v>0</v>
      </c>
      <c r="DA172">
        <v>0</v>
      </c>
      <c r="DB172">
        <v>2.504</v>
      </c>
      <c r="DC172">
        <v>126</v>
      </c>
      <c r="DD172">
        <v>4</v>
      </c>
      <c r="DE172">
        <v>0</v>
      </c>
      <c r="DF172">
        <v>0</v>
      </c>
      <c r="DG172">
        <v>130</v>
      </c>
      <c r="DH172">
        <v>0</v>
      </c>
      <c r="DI172">
        <v>0</v>
      </c>
      <c r="DJ172">
        <v>0</v>
      </c>
      <c r="DK172">
        <v>0</v>
      </c>
      <c r="DL172">
        <v>0</v>
      </c>
    </row>
    <row r="173" spans="1:116" x14ac:dyDescent="0.45">
      <c r="A173">
        <v>2023</v>
      </c>
      <c r="B173" t="s">
        <v>114</v>
      </c>
      <c r="C173">
        <v>20371</v>
      </c>
      <c r="D173" t="s">
        <v>721</v>
      </c>
      <c r="E173" t="s">
        <v>601</v>
      </c>
      <c r="F173" t="s">
        <v>244</v>
      </c>
      <c r="G173">
        <v>1.764</v>
      </c>
      <c r="H173" t="s">
        <v>324</v>
      </c>
      <c r="I173" t="s">
        <v>324</v>
      </c>
      <c r="J173" t="s">
        <v>324</v>
      </c>
      <c r="K173">
        <v>1.764</v>
      </c>
      <c r="L173">
        <v>218</v>
      </c>
      <c r="M173" t="s">
        <v>324</v>
      </c>
      <c r="N173" t="s">
        <v>324</v>
      </c>
      <c r="O173" t="s">
        <v>324</v>
      </c>
      <c r="P173">
        <v>218</v>
      </c>
      <c r="Q173">
        <v>1145.5630000000001</v>
      </c>
      <c r="R173" t="s">
        <v>324</v>
      </c>
      <c r="S173" t="s">
        <v>324</v>
      </c>
      <c r="T173" t="s">
        <v>324</v>
      </c>
      <c r="U173">
        <v>1145.5630000000001</v>
      </c>
      <c r="V173" t="s">
        <v>324</v>
      </c>
      <c r="W173" t="s">
        <v>324</v>
      </c>
      <c r="X173" t="s">
        <v>324</v>
      </c>
      <c r="Y173" t="s">
        <v>324</v>
      </c>
      <c r="Z173">
        <v>0</v>
      </c>
      <c r="AA173" t="s">
        <v>324</v>
      </c>
      <c r="AB173" t="s">
        <v>324</v>
      </c>
      <c r="AC173" t="s">
        <v>324</v>
      </c>
      <c r="AD173" t="s">
        <v>324</v>
      </c>
      <c r="AE173">
        <v>0</v>
      </c>
      <c r="AF173" t="s">
        <v>324</v>
      </c>
      <c r="AG173" t="s">
        <v>324</v>
      </c>
      <c r="AH173" t="s">
        <v>324</v>
      </c>
      <c r="AI173" t="s">
        <v>324</v>
      </c>
      <c r="AJ173">
        <v>0</v>
      </c>
      <c r="AK173" t="s">
        <v>324</v>
      </c>
      <c r="AL173" t="s">
        <v>324</v>
      </c>
      <c r="AM173" t="s">
        <v>324</v>
      </c>
      <c r="AN173" t="s">
        <v>324</v>
      </c>
      <c r="AO173">
        <v>0</v>
      </c>
      <c r="AP173" t="s">
        <v>324</v>
      </c>
      <c r="AQ173" t="s">
        <v>324</v>
      </c>
      <c r="AR173" t="s">
        <v>324</v>
      </c>
      <c r="AS173" t="s">
        <v>324</v>
      </c>
      <c r="AT173">
        <v>0</v>
      </c>
      <c r="AU173" t="s">
        <v>324</v>
      </c>
      <c r="AV173" t="s">
        <v>324</v>
      </c>
      <c r="AW173" t="s">
        <v>324</v>
      </c>
      <c r="AX173" t="s">
        <v>324</v>
      </c>
      <c r="AY173">
        <v>0</v>
      </c>
      <c r="AZ173" t="s">
        <v>324</v>
      </c>
      <c r="BA173" t="s">
        <v>324</v>
      </c>
      <c r="BB173" t="s">
        <v>324</v>
      </c>
      <c r="BC173" t="s">
        <v>324</v>
      </c>
      <c r="BD173">
        <v>0</v>
      </c>
      <c r="BE173" t="s">
        <v>324</v>
      </c>
      <c r="BF173" t="s">
        <v>324</v>
      </c>
      <c r="BG173" t="s">
        <v>324</v>
      </c>
      <c r="BH173" t="s">
        <v>324</v>
      </c>
      <c r="BI173">
        <v>0</v>
      </c>
      <c r="BJ173" t="s">
        <v>324</v>
      </c>
      <c r="BK173" t="s">
        <v>324</v>
      </c>
      <c r="BL173" t="s">
        <v>324</v>
      </c>
      <c r="BM173" t="s">
        <v>324</v>
      </c>
      <c r="BN173">
        <v>0</v>
      </c>
      <c r="BO173" t="s">
        <v>324</v>
      </c>
      <c r="BP173" t="s">
        <v>324</v>
      </c>
      <c r="BQ173" t="s">
        <v>324</v>
      </c>
      <c r="BR173" t="s">
        <v>324</v>
      </c>
      <c r="BS173">
        <v>0</v>
      </c>
      <c r="BT173" t="s">
        <v>324</v>
      </c>
      <c r="BU173" t="s">
        <v>324</v>
      </c>
      <c r="BV173" t="s">
        <v>324</v>
      </c>
      <c r="BW173" t="s">
        <v>324</v>
      </c>
      <c r="BX173">
        <v>0</v>
      </c>
      <c r="BY173" t="s">
        <v>324</v>
      </c>
      <c r="BZ173" t="s">
        <v>324</v>
      </c>
      <c r="CA173" t="s">
        <v>324</v>
      </c>
      <c r="CB173" t="s">
        <v>324</v>
      </c>
      <c r="CC173">
        <v>0</v>
      </c>
      <c r="CD173" t="s">
        <v>324</v>
      </c>
      <c r="CE173" t="s">
        <v>324</v>
      </c>
      <c r="CF173" t="s">
        <v>324</v>
      </c>
      <c r="CG173" t="s">
        <v>324</v>
      </c>
      <c r="CH173">
        <v>0</v>
      </c>
      <c r="CI173" t="s">
        <v>324</v>
      </c>
      <c r="CJ173" t="s">
        <v>324</v>
      </c>
      <c r="CK173" t="s">
        <v>324</v>
      </c>
      <c r="CL173" t="s">
        <v>324</v>
      </c>
      <c r="CM173">
        <v>0</v>
      </c>
      <c r="CN173" t="s">
        <v>324</v>
      </c>
      <c r="CO173" t="s">
        <v>324</v>
      </c>
      <c r="CP173" t="s">
        <v>324</v>
      </c>
      <c r="CQ173" t="s">
        <v>324</v>
      </c>
      <c r="CR173">
        <v>0</v>
      </c>
      <c r="CS173" t="s">
        <v>324</v>
      </c>
      <c r="CT173" t="s">
        <v>324</v>
      </c>
      <c r="CU173" t="s">
        <v>324</v>
      </c>
      <c r="CV173" t="s">
        <v>324</v>
      </c>
      <c r="CW173">
        <v>0</v>
      </c>
      <c r="CX173">
        <v>1.764</v>
      </c>
      <c r="CY173">
        <v>0</v>
      </c>
      <c r="CZ173">
        <v>0</v>
      </c>
      <c r="DA173">
        <v>0</v>
      </c>
      <c r="DB173">
        <v>1.764</v>
      </c>
      <c r="DC173">
        <v>218</v>
      </c>
      <c r="DD173">
        <v>0</v>
      </c>
      <c r="DE173">
        <v>0</v>
      </c>
      <c r="DF173">
        <v>0</v>
      </c>
      <c r="DG173">
        <v>218</v>
      </c>
      <c r="DH173">
        <v>1145.5630000000001</v>
      </c>
      <c r="DI173">
        <v>0</v>
      </c>
      <c r="DJ173">
        <v>0</v>
      </c>
      <c r="DK173">
        <v>0</v>
      </c>
      <c r="DL173">
        <v>1145.5630000000001</v>
      </c>
    </row>
    <row r="174" spans="1:116" x14ac:dyDescent="0.45">
      <c r="A174">
        <v>2023</v>
      </c>
      <c r="B174" t="s">
        <v>114</v>
      </c>
      <c r="C174">
        <v>20885</v>
      </c>
      <c r="D174" t="s">
        <v>722</v>
      </c>
      <c r="E174" t="s">
        <v>689</v>
      </c>
      <c r="F174" t="s">
        <v>244</v>
      </c>
      <c r="G174">
        <v>43.145000000000003</v>
      </c>
      <c r="H174">
        <v>0.76600000000000001</v>
      </c>
      <c r="I174">
        <v>0.313</v>
      </c>
      <c r="J174">
        <v>0</v>
      </c>
      <c r="K174">
        <v>44.223999999999997</v>
      </c>
      <c r="L174">
        <v>5146</v>
      </c>
      <c r="M174">
        <v>55</v>
      </c>
      <c r="N174">
        <v>12</v>
      </c>
      <c r="O174">
        <v>0</v>
      </c>
      <c r="P174">
        <v>5213</v>
      </c>
      <c r="Q174">
        <v>0</v>
      </c>
      <c r="R174">
        <v>0</v>
      </c>
      <c r="S174">
        <v>0</v>
      </c>
      <c r="T174">
        <v>0</v>
      </c>
      <c r="U174">
        <v>0</v>
      </c>
      <c r="V174">
        <v>0</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0</v>
      </c>
      <c r="AP174">
        <v>0.745</v>
      </c>
      <c r="AQ174">
        <v>6.0000000000000001E-3</v>
      </c>
      <c r="AR174">
        <v>0</v>
      </c>
      <c r="AS174">
        <v>0</v>
      </c>
      <c r="AT174">
        <v>0.751</v>
      </c>
      <c r="AU174">
        <v>65</v>
      </c>
      <c r="AV174">
        <v>3</v>
      </c>
      <c r="AW174">
        <v>0</v>
      </c>
      <c r="AX174">
        <v>0</v>
      </c>
      <c r="AY174">
        <v>68</v>
      </c>
      <c r="AZ174">
        <v>0.75</v>
      </c>
      <c r="BA174">
        <v>0</v>
      </c>
      <c r="BB174">
        <v>0</v>
      </c>
      <c r="BC174">
        <v>0</v>
      </c>
      <c r="BD174">
        <v>0.75</v>
      </c>
      <c r="BE174">
        <v>0</v>
      </c>
      <c r="BF174">
        <v>0</v>
      </c>
      <c r="BG174">
        <v>0</v>
      </c>
      <c r="BH174">
        <v>0</v>
      </c>
      <c r="BI174">
        <v>0</v>
      </c>
      <c r="BJ174">
        <v>0</v>
      </c>
      <c r="BK174">
        <v>0</v>
      </c>
      <c r="BL174">
        <v>0</v>
      </c>
      <c r="BM174">
        <v>0</v>
      </c>
      <c r="BN174">
        <v>0</v>
      </c>
      <c r="BO174">
        <v>0</v>
      </c>
      <c r="BP174">
        <v>0</v>
      </c>
      <c r="BQ174">
        <v>0</v>
      </c>
      <c r="BR174">
        <v>0</v>
      </c>
      <c r="BS174">
        <v>0</v>
      </c>
      <c r="BT174">
        <v>5.0000000000000001E-3</v>
      </c>
      <c r="BU174">
        <v>0</v>
      </c>
      <c r="BV174">
        <v>0</v>
      </c>
      <c r="BW174">
        <v>0</v>
      </c>
      <c r="BX174">
        <v>5.0000000000000001E-3</v>
      </c>
      <c r="BY174">
        <v>1</v>
      </c>
      <c r="BZ174">
        <v>0</v>
      </c>
      <c r="CA174">
        <v>0</v>
      </c>
      <c r="CB174">
        <v>0</v>
      </c>
      <c r="CC174">
        <v>1</v>
      </c>
      <c r="CD174">
        <v>0</v>
      </c>
      <c r="CE174">
        <v>0</v>
      </c>
      <c r="CF174">
        <v>0</v>
      </c>
      <c r="CG174">
        <v>0</v>
      </c>
      <c r="CH174">
        <v>0</v>
      </c>
      <c r="CI174">
        <v>0</v>
      </c>
      <c r="CJ174">
        <v>0</v>
      </c>
      <c r="CK174">
        <v>0</v>
      </c>
      <c r="CL174">
        <v>0</v>
      </c>
      <c r="CM174">
        <v>0</v>
      </c>
      <c r="CN174">
        <v>0</v>
      </c>
      <c r="CO174">
        <v>0</v>
      </c>
      <c r="CP174">
        <v>0</v>
      </c>
      <c r="CQ174">
        <v>0</v>
      </c>
      <c r="CR174">
        <v>0</v>
      </c>
      <c r="CS174">
        <v>0</v>
      </c>
      <c r="CT174">
        <v>0</v>
      </c>
      <c r="CU174">
        <v>0</v>
      </c>
      <c r="CV174">
        <v>0</v>
      </c>
      <c r="CW174">
        <v>0</v>
      </c>
      <c r="CX174">
        <v>43.15</v>
      </c>
      <c r="CY174">
        <v>0.76600000000000001</v>
      </c>
      <c r="CZ174">
        <v>0.313</v>
      </c>
      <c r="DA174">
        <v>0</v>
      </c>
      <c r="DB174">
        <v>44.228999999999999</v>
      </c>
      <c r="DC174">
        <v>5147</v>
      </c>
      <c r="DD174">
        <v>55</v>
      </c>
      <c r="DE174">
        <v>12</v>
      </c>
      <c r="DF174">
        <v>0</v>
      </c>
      <c r="DG174">
        <v>5214</v>
      </c>
      <c r="DH174">
        <v>0</v>
      </c>
      <c r="DI174">
        <v>0</v>
      </c>
      <c r="DJ174">
        <v>0</v>
      </c>
      <c r="DK174">
        <v>0</v>
      </c>
      <c r="DL174">
        <v>0</v>
      </c>
    </row>
    <row r="175" spans="1:116" x14ac:dyDescent="0.45">
      <c r="A175">
        <v>2023</v>
      </c>
      <c r="B175" t="s">
        <v>114</v>
      </c>
      <c r="C175">
        <v>31833</v>
      </c>
      <c r="D175" t="s">
        <v>723</v>
      </c>
      <c r="E175" t="s">
        <v>601</v>
      </c>
      <c r="F175" t="s">
        <v>244</v>
      </c>
      <c r="G175">
        <v>0.60899999999999999</v>
      </c>
      <c r="H175">
        <v>1.4999999999999999E-2</v>
      </c>
      <c r="I175" t="s">
        <v>324</v>
      </c>
      <c r="J175" t="s">
        <v>324</v>
      </c>
      <c r="K175">
        <v>0.624</v>
      </c>
      <c r="L175">
        <v>67</v>
      </c>
      <c r="M175">
        <v>1</v>
      </c>
      <c r="N175" t="s">
        <v>324</v>
      </c>
      <c r="O175" t="s">
        <v>324</v>
      </c>
      <c r="P175">
        <v>68</v>
      </c>
      <c r="Q175">
        <v>283.48</v>
      </c>
      <c r="R175" t="s">
        <v>324</v>
      </c>
      <c r="S175" t="s">
        <v>324</v>
      </c>
      <c r="T175" t="s">
        <v>324</v>
      </c>
      <c r="U175">
        <v>283.48</v>
      </c>
      <c r="V175" t="s">
        <v>324</v>
      </c>
      <c r="W175" t="s">
        <v>324</v>
      </c>
      <c r="X175" t="s">
        <v>324</v>
      </c>
      <c r="Y175" t="s">
        <v>324</v>
      </c>
      <c r="Z175">
        <v>0</v>
      </c>
      <c r="AA175" t="s">
        <v>324</v>
      </c>
      <c r="AB175" t="s">
        <v>324</v>
      </c>
      <c r="AC175" t="s">
        <v>324</v>
      </c>
      <c r="AD175" t="s">
        <v>324</v>
      </c>
      <c r="AE175">
        <v>0</v>
      </c>
      <c r="AF175">
        <v>0.108</v>
      </c>
      <c r="AG175" t="s">
        <v>324</v>
      </c>
      <c r="AH175" t="s">
        <v>324</v>
      </c>
      <c r="AI175" t="s">
        <v>324</v>
      </c>
      <c r="AJ175">
        <v>0.108</v>
      </c>
      <c r="AK175">
        <v>45</v>
      </c>
      <c r="AL175" t="s">
        <v>324</v>
      </c>
      <c r="AM175" t="s">
        <v>324</v>
      </c>
      <c r="AN175" t="s">
        <v>324</v>
      </c>
      <c r="AO175">
        <v>45</v>
      </c>
      <c r="AP175" t="s">
        <v>324</v>
      </c>
      <c r="AQ175" t="s">
        <v>324</v>
      </c>
      <c r="AR175" t="s">
        <v>324</v>
      </c>
      <c r="AS175" t="s">
        <v>324</v>
      </c>
      <c r="AT175">
        <v>0</v>
      </c>
      <c r="AU175" t="s">
        <v>324</v>
      </c>
      <c r="AV175" t="s">
        <v>324</v>
      </c>
      <c r="AW175" t="s">
        <v>324</v>
      </c>
      <c r="AX175" t="s">
        <v>324</v>
      </c>
      <c r="AY175">
        <v>0</v>
      </c>
      <c r="AZ175" t="s">
        <v>324</v>
      </c>
      <c r="BA175" t="s">
        <v>324</v>
      </c>
      <c r="BB175" t="s">
        <v>324</v>
      </c>
      <c r="BC175" t="s">
        <v>324</v>
      </c>
      <c r="BD175">
        <v>0</v>
      </c>
      <c r="BE175" t="s">
        <v>324</v>
      </c>
      <c r="BF175" t="s">
        <v>324</v>
      </c>
      <c r="BG175" t="s">
        <v>324</v>
      </c>
      <c r="BH175" t="s">
        <v>324</v>
      </c>
      <c r="BI175">
        <v>0</v>
      </c>
      <c r="BJ175" t="s">
        <v>324</v>
      </c>
      <c r="BK175" t="s">
        <v>324</v>
      </c>
      <c r="BL175" t="s">
        <v>324</v>
      </c>
      <c r="BM175" t="s">
        <v>324</v>
      </c>
      <c r="BN175">
        <v>0</v>
      </c>
      <c r="BO175" t="s">
        <v>324</v>
      </c>
      <c r="BP175" t="s">
        <v>324</v>
      </c>
      <c r="BQ175" t="s">
        <v>324</v>
      </c>
      <c r="BR175" t="s">
        <v>324</v>
      </c>
      <c r="BS175">
        <v>0</v>
      </c>
      <c r="BT175" t="s">
        <v>324</v>
      </c>
      <c r="BU175" t="s">
        <v>324</v>
      </c>
      <c r="BV175" t="s">
        <v>324</v>
      </c>
      <c r="BW175" t="s">
        <v>324</v>
      </c>
      <c r="BX175">
        <v>0</v>
      </c>
      <c r="BY175" t="s">
        <v>324</v>
      </c>
      <c r="BZ175" t="s">
        <v>324</v>
      </c>
      <c r="CA175" t="s">
        <v>324</v>
      </c>
      <c r="CB175" t="s">
        <v>324</v>
      </c>
      <c r="CC175">
        <v>0</v>
      </c>
      <c r="CD175" t="s">
        <v>324</v>
      </c>
      <c r="CE175" t="s">
        <v>324</v>
      </c>
      <c r="CF175" t="s">
        <v>324</v>
      </c>
      <c r="CG175" t="s">
        <v>324</v>
      </c>
      <c r="CH175">
        <v>0</v>
      </c>
      <c r="CI175" t="s">
        <v>324</v>
      </c>
      <c r="CJ175" t="s">
        <v>324</v>
      </c>
      <c r="CK175" t="s">
        <v>324</v>
      </c>
      <c r="CL175" t="s">
        <v>324</v>
      </c>
      <c r="CM175">
        <v>0</v>
      </c>
      <c r="CN175" t="s">
        <v>324</v>
      </c>
      <c r="CO175" t="s">
        <v>324</v>
      </c>
      <c r="CP175" t="s">
        <v>324</v>
      </c>
      <c r="CQ175" t="s">
        <v>324</v>
      </c>
      <c r="CR175">
        <v>0</v>
      </c>
      <c r="CS175" t="s">
        <v>324</v>
      </c>
      <c r="CT175" t="s">
        <v>324</v>
      </c>
      <c r="CU175" t="s">
        <v>324</v>
      </c>
      <c r="CV175" t="s">
        <v>324</v>
      </c>
      <c r="CW175">
        <v>0</v>
      </c>
      <c r="CX175">
        <v>0.71699999999999997</v>
      </c>
      <c r="CY175">
        <v>1.4999999999999999E-2</v>
      </c>
      <c r="CZ175">
        <v>0</v>
      </c>
      <c r="DA175">
        <v>0</v>
      </c>
      <c r="DB175">
        <v>0.73199999999999998</v>
      </c>
      <c r="DC175">
        <v>112</v>
      </c>
      <c r="DD175">
        <v>1</v>
      </c>
      <c r="DE175">
        <v>0</v>
      </c>
      <c r="DF175">
        <v>0</v>
      </c>
      <c r="DG175">
        <v>113</v>
      </c>
      <c r="DH175">
        <v>283.48</v>
      </c>
      <c r="DI175">
        <v>0</v>
      </c>
      <c r="DJ175">
        <v>0</v>
      </c>
      <c r="DK175">
        <v>0</v>
      </c>
      <c r="DL175">
        <v>283.48</v>
      </c>
    </row>
    <row r="176" spans="1:116" x14ac:dyDescent="0.45">
      <c r="A176">
        <v>2023</v>
      </c>
      <c r="B176" t="s">
        <v>114</v>
      </c>
      <c r="C176">
        <v>58124</v>
      </c>
      <c r="D176" t="s">
        <v>724</v>
      </c>
      <c r="E176" t="s">
        <v>687</v>
      </c>
      <c r="F176" t="s">
        <v>244</v>
      </c>
      <c r="G176">
        <v>2.085</v>
      </c>
      <c r="H176">
        <v>0.105</v>
      </c>
      <c r="I176" t="s">
        <v>324</v>
      </c>
      <c r="J176" t="s">
        <v>324</v>
      </c>
      <c r="K176">
        <v>2.19</v>
      </c>
      <c r="L176">
        <v>201</v>
      </c>
      <c r="M176">
        <v>6</v>
      </c>
      <c r="N176" t="s">
        <v>324</v>
      </c>
      <c r="O176" t="s">
        <v>324</v>
      </c>
      <c r="P176">
        <v>207</v>
      </c>
      <c r="Q176" t="s">
        <v>324</v>
      </c>
      <c r="R176" t="s">
        <v>324</v>
      </c>
      <c r="S176" t="s">
        <v>324</v>
      </c>
      <c r="T176" t="s">
        <v>324</v>
      </c>
      <c r="U176">
        <v>0</v>
      </c>
      <c r="V176" t="s">
        <v>324</v>
      </c>
      <c r="W176" t="s">
        <v>324</v>
      </c>
      <c r="X176" t="s">
        <v>324</v>
      </c>
      <c r="Y176" t="s">
        <v>324</v>
      </c>
      <c r="Z176">
        <v>0</v>
      </c>
      <c r="AA176" t="s">
        <v>324</v>
      </c>
      <c r="AB176" t="s">
        <v>324</v>
      </c>
      <c r="AC176" t="s">
        <v>324</v>
      </c>
      <c r="AD176" t="s">
        <v>324</v>
      </c>
      <c r="AE176">
        <v>0</v>
      </c>
      <c r="AF176" t="s">
        <v>324</v>
      </c>
      <c r="AG176" t="s">
        <v>324</v>
      </c>
      <c r="AH176" t="s">
        <v>324</v>
      </c>
      <c r="AI176" t="s">
        <v>324</v>
      </c>
      <c r="AJ176">
        <v>0</v>
      </c>
      <c r="AK176" t="s">
        <v>324</v>
      </c>
      <c r="AL176" t="s">
        <v>324</v>
      </c>
      <c r="AM176" t="s">
        <v>324</v>
      </c>
      <c r="AN176" t="s">
        <v>324</v>
      </c>
      <c r="AO176">
        <v>0</v>
      </c>
      <c r="AP176" t="s">
        <v>324</v>
      </c>
      <c r="AQ176" t="s">
        <v>324</v>
      </c>
      <c r="AR176" t="s">
        <v>324</v>
      </c>
      <c r="AS176" t="s">
        <v>324</v>
      </c>
      <c r="AT176">
        <v>0</v>
      </c>
      <c r="AU176" t="s">
        <v>324</v>
      </c>
      <c r="AV176" t="s">
        <v>324</v>
      </c>
      <c r="AW176" t="s">
        <v>324</v>
      </c>
      <c r="AX176" t="s">
        <v>324</v>
      </c>
      <c r="AY176">
        <v>0</v>
      </c>
      <c r="AZ176" t="s">
        <v>324</v>
      </c>
      <c r="BA176" t="s">
        <v>324</v>
      </c>
      <c r="BB176" t="s">
        <v>324</v>
      </c>
      <c r="BC176" t="s">
        <v>324</v>
      </c>
      <c r="BD176">
        <v>0</v>
      </c>
      <c r="BE176" t="s">
        <v>324</v>
      </c>
      <c r="BF176" t="s">
        <v>324</v>
      </c>
      <c r="BG176" t="s">
        <v>324</v>
      </c>
      <c r="BH176" t="s">
        <v>324</v>
      </c>
      <c r="BI176">
        <v>0</v>
      </c>
      <c r="BJ176" t="s">
        <v>324</v>
      </c>
      <c r="BK176" t="s">
        <v>324</v>
      </c>
      <c r="BL176" t="s">
        <v>324</v>
      </c>
      <c r="BM176" t="s">
        <v>324</v>
      </c>
      <c r="BN176">
        <v>0</v>
      </c>
      <c r="BO176" t="s">
        <v>324</v>
      </c>
      <c r="BP176" t="s">
        <v>324</v>
      </c>
      <c r="BQ176" t="s">
        <v>324</v>
      </c>
      <c r="BR176" t="s">
        <v>324</v>
      </c>
      <c r="BS176">
        <v>0</v>
      </c>
      <c r="BT176" t="s">
        <v>324</v>
      </c>
      <c r="BU176" t="s">
        <v>324</v>
      </c>
      <c r="BV176" t="s">
        <v>324</v>
      </c>
      <c r="BW176" t="s">
        <v>324</v>
      </c>
      <c r="BX176">
        <v>0</v>
      </c>
      <c r="BY176" t="s">
        <v>324</v>
      </c>
      <c r="BZ176" t="s">
        <v>324</v>
      </c>
      <c r="CA176" t="s">
        <v>324</v>
      </c>
      <c r="CB176" t="s">
        <v>324</v>
      </c>
      <c r="CC176">
        <v>0</v>
      </c>
      <c r="CD176" t="s">
        <v>324</v>
      </c>
      <c r="CE176" t="s">
        <v>324</v>
      </c>
      <c r="CF176" t="s">
        <v>324</v>
      </c>
      <c r="CG176" t="s">
        <v>324</v>
      </c>
      <c r="CH176">
        <v>0</v>
      </c>
      <c r="CI176" t="s">
        <v>324</v>
      </c>
      <c r="CJ176" t="s">
        <v>324</v>
      </c>
      <c r="CK176" t="s">
        <v>324</v>
      </c>
      <c r="CL176" t="s">
        <v>324</v>
      </c>
      <c r="CM176">
        <v>0</v>
      </c>
      <c r="CN176" t="s">
        <v>324</v>
      </c>
      <c r="CO176" t="s">
        <v>324</v>
      </c>
      <c r="CP176" t="s">
        <v>324</v>
      </c>
      <c r="CQ176" t="s">
        <v>324</v>
      </c>
      <c r="CR176">
        <v>0</v>
      </c>
      <c r="CS176" t="s">
        <v>324</v>
      </c>
      <c r="CT176" t="s">
        <v>324</v>
      </c>
      <c r="CU176" t="s">
        <v>324</v>
      </c>
      <c r="CV176" t="s">
        <v>324</v>
      </c>
      <c r="CW176">
        <v>0</v>
      </c>
      <c r="CX176">
        <v>2.085</v>
      </c>
      <c r="CY176">
        <v>0.105</v>
      </c>
      <c r="CZ176">
        <v>0</v>
      </c>
      <c r="DA176">
        <v>0</v>
      </c>
      <c r="DB176">
        <v>2.19</v>
      </c>
      <c r="DC176">
        <v>201</v>
      </c>
      <c r="DD176">
        <v>6</v>
      </c>
      <c r="DE176">
        <v>0</v>
      </c>
      <c r="DF176">
        <v>0</v>
      </c>
      <c r="DG176">
        <v>207</v>
      </c>
      <c r="DH176">
        <v>0</v>
      </c>
      <c r="DI176">
        <v>0</v>
      </c>
      <c r="DJ176">
        <v>0</v>
      </c>
      <c r="DK176">
        <v>0</v>
      </c>
      <c r="DL176">
        <v>0</v>
      </c>
    </row>
    <row r="177" spans="1:116" x14ac:dyDescent="0.45">
      <c r="A177">
        <v>2023</v>
      </c>
      <c r="B177" t="s">
        <v>114</v>
      </c>
      <c r="C177">
        <v>99999</v>
      </c>
      <c r="D177" t="s">
        <v>599</v>
      </c>
      <c r="E177" t="s">
        <v>695</v>
      </c>
      <c r="G177">
        <v>-26.198</v>
      </c>
      <c r="H177">
        <v>-3.0640000000000001</v>
      </c>
      <c r="I177">
        <v>-0.17100000000000001</v>
      </c>
      <c r="J177" t="s">
        <v>324</v>
      </c>
      <c r="K177">
        <v>-29.433</v>
      </c>
      <c r="L177" t="s">
        <v>324</v>
      </c>
      <c r="M177" t="s">
        <v>324</v>
      </c>
      <c r="N177" t="s">
        <v>324</v>
      </c>
      <c r="O177" t="s">
        <v>324</v>
      </c>
      <c r="P177" t="s">
        <v>324</v>
      </c>
      <c r="Q177" t="s">
        <v>324</v>
      </c>
      <c r="R177" t="s">
        <v>324</v>
      </c>
      <c r="S177" t="s">
        <v>324</v>
      </c>
      <c r="T177" t="s">
        <v>324</v>
      </c>
      <c r="U177" t="s">
        <v>324</v>
      </c>
      <c r="V177" t="s">
        <v>324</v>
      </c>
      <c r="W177" t="s">
        <v>324</v>
      </c>
      <c r="X177" t="s">
        <v>324</v>
      </c>
      <c r="Y177" t="s">
        <v>324</v>
      </c>
      <c r="Z177" t="s">
        <v>324</v>
      </c>
      <c r="AA177" t="s">
        <v>324</v>
      </c>
      <c r="AB177" t="s">
        <v>324</v>
      </c>
      <c r="AC177" t="s">
        <v>324</v>
      </c>
      <c r="AD177" t="s">
        <v>324</v>
      </c>
      <c r="AE177" t="s">
        <v>324</v>
      </c>
      <c r="AF177" t="s">
        <v>324</v>
      </c>
      <c r="AG177" t="s">
        <v>324</v>
      </c>
      <c r="AH177" t="s">
        <v>324</v>
      </c>
      <c r="AI177" t="s">
        <v>324</v>
      </c>
      <c r="AJ177" t="s">
        <v>324</v>
      </c>
      <c r="AK177" t="s">
        <v>324</v>
      </c>
      <c r="AL177" t="s">
        <v>324</v>
      </c>
      <c r="AM177" t="s">
        <v>324</v>
      </c>
      <c r="AN177" t="s">
        <v>324</v>
      </c>
      <c r="AO177" t="s">
        <v>324</v>
      </c>
      <c r="AP177" t="s">
        <v>324</v>
      </c>
      <c r="AQ177" t="s">
        <v>324</v>
      </c>
      <c r="AR177" t="s">
        <v>324</v>
      </c>
      <c r="AS177" t="s">
        <v>324</v>
      </c>
      <c r="AT177" t="s">
        <v>324</v>
      </c>
      <c r="AU177" t="s">
        <v>324</v>
      </c>
      <c r="AV177" t="s">
        <v>324</v>
      </c>
      <c r="AW177" t="s">
        <v>324</v>
      </c>
      <c r="AX177" t="s">
        <v>324</v>
      </c>
      <c r="AY177" t="s">
        <v>324</v>
      </c>
      <c r="AZ177" t="s">
        <v>324</v>
      </c>
      <c r="BA177" t="s">
        <v>324</v>
      </c>
      <c r="BB177" t="s">
        <v>324</v>
      </c>
      <c r="BC177" t="s">
        <v>324</v>
      </c>
      <c r="BD177" t="s">
        <v>324</v>
      </c>
      <c r="BE177" t="s">
        <v>324</v>
      </c>
      <c r="BF177" t="s">
        <v>324</v>
      </c>
      <c r="BG177" t="s">
        <v>324</v>
      </c>
      <c r="BH177" t="s">
        <v>324</v>
      </c>
      <c r="BI177" t="s">
        <v>324</v>
      </c>
      <c r="BJ177" t="s">
        <v>324</v>
      </c>
      <c r="BK177" t="s">
        <v>324</v>
      </c>
      <c r="BL177" t="s">
        <v>324</v>
      </c>
      <c r="BM177" t="s">
        <v>324</v>
      </c>
      <c r="BN177" t="s">
        <v>324</v>
      </c>
      <c r="BO177" t="s">
        <v>324</v>
      </c>
      <c r="BP177" t="s">
        <v>324</v>
      </c>
      <c r="BQ177" t="s">
        <v>324</v>
      </c>
      <c r="BR177" t="s">
        <v>324</v>
      </c>
      <c r="BS177" t="s">
        <v>324</v>
      </c>
      <c r="BT177" t="s">
        <v>324</v>
      </c>
      <c r="BU177" t="s">
        <v>324</v>
      </c>
      <c r="BV177" t="s">
        <v>324</v>
      </c>
      <c r="BW177" t="s">
        <v>324</v>
      </c>
      <c r="BX177" t="s">
        <v>324</v>
      </c>
      <c r="BY177" t="s">
        <v>324</v>
      </c>
      <c r="BZ177" t="s">
        <v>324</v>
      </c>
      <c r="CA177" t="s">
        <v>324</v>
      </c>
      <c r="CB177" t="s">
        <v>324</v>
      </c>
      <c r="CC177" t="s">
        <v>324</v>
      </c>
      <c r="CD177" t="s">
        <v>324</v>
      </c>
      <c r="CE177" t="s">
        <v>324</v>
      </c>
      <c r="CF177" t="s">
        <v>324</v>
      </c>
      <c r="CG177" t="s">
        <v>324</v>
      </c>
      <c r="CH177" t="s">
        <v>324</v>
      </c>
      <c r="CI177" t="s">
        <v>324</v>
      </c>
      <c r="CJ177" t="s">
        <v>324</v>
      </c>
      <c r="CK177" t="s">
        <v>324</v>
      </c>
      <c r="CL177" t="s">
        <v>324</v>
      </c>
      <c r="CM177" t="s">
        <v>324</v>
      </c>
      <c r="CN177" t="s">
        <v>324</v>
      </c>
      <c r="CO177" t="s">
        <v>324</v>
      </c>
      <c r="CP177" t="s">
        <v>324</v>
      </c>
      <c r="CQ177" t="s">
        <v>324</v>
      </c>
      <c r="CR177" t="s">
        <v>324</v>
      </c>
      <c r="CS177" t="s">
        <v>324</v>
      </c>
      <c r="CT177" t="s">
        <v>324</v>
      </c>
      <c r="CU177" t="s">
        <v>324</v>
      </c>
      <c r="CV177" t="s">
        <v>324</v>
      </c>
      <c r="CW177" t="s">
        <v>324</v>
      </c>
      <c r="CX177">
        <v>-26.198</v>
      </c>
      <c r="CY177">
        <v>-3.0640000000000001</v>
      </c>
      <c r="CZ177">
        <v>-0.17100000000000001</v>
      </c>
      <c r="DA177" t="s">
        <v>324</v>
      </c>
      <c r="DB177">
        <v>-29.433</v>
      </c>
      <c r="DC177" t="s">
        <v>324</v>
      </c>
      <c r="DD177" t="s">
        <v>324</v>
      </c>
      <c r="DE177" t="s">
        <v>324</v>
      </c>
      <c r="DF177" t="s">
        <v>324</v>
      </c>
      <c r="DG177" t="s">
        <v>324</v>
      </c>
      <c r="DH177" t="s">
        <v>324</v>
      </c>
      <c r="DI177" t="s">
        <v>324</v>
      </c>
      <c r="DJ177" t="s">
        <v>324</v>
      </c>
      <c r="DK177" t="s">
        <v>324</v>
      </c>
      <c r="DL177" t="s">
        <v>324</v>
      </c>
    </row>
    <row r="178" spans="1:116" x14ac:dyDescent="0.45">
      <c r="A178">
        <v>2023</v>
      </c>
      <c r="B178" t="s">
        <v>114</v>
      </c>
      <c r="C178">
        <v>99999</v>
      </c>
      <c r="D178" t="s">
        <v>599</v>
      </c>
      <c r="E178" t="s">
        <v>687</v>
      </c>
      <c r="G178">
        <v>-0.23699999999999999</v>
      </c>
      <c r="H178">
        <v>1.175</v>
      </c>
      <c r="I178">
        <v>-8.0000000000000002E-3</v>
      </c>
      <c r="J178" t="s">
        <v>324</v>
      </c>
      <c r="K178">
        <v>0.93</v>
      </c>
      <c r="L178" t="s">
        <v>324</v>
      </c>
      <c r="M178" t="s">
        <v>324</v>
      </c>
      <c r="N178" t="s">
        <v>324</v>
      </c>
      <c r="O178" t="s">
        <v>324</v>
      </c>
      <c r="P178" t="s">
        <v>324</v>
      </c>
      <c r="Q178" t="s">
        <v>324</v>
      </c>
      <c r="R178" t="s">
        <v>324</v>
      </c>
      <c r="S178" t="s">
        <v>324</v>
      </c>
      <c r="T178" t="s">
        <v>324</v>
      </c>
      <c r="U178" t="s">
        <v>324</v>
      </c>
      <c r="V178" t="s">
        <v>324</v>
      </c>
      <c r="W178" t="s">
        <v>324</v>
      </c>
      <c r="X178" t="s">
        <v>324</v>
      </c>
      <c r="Y178" t="s">
        <v>324</v>
      </c>
      <c r="Z178" t="s">
        <v>324</v>
      </c>
      <c r="AA178" t="s">
        <v>324</v>
      </c>
      <c r="AB178" t="s">
        <v>324</v>
      </c>
      <c r="AC178" t="s">
        <v>324</v>
      </c>
      <c r="AD178" t="s">
        <v>324</v>
      </c>
      <c r="AE178" t="s">
        <v>324</v>
      </c>
      <c r="AF178" t="s">
        <v>324</v>
      </c>
      <c r="AG178" t="s">
        <v>324</v>
      </c>
      <c r="AH178" t="s">
        <v>324</v>
      </c>
      <c r="AI178" t="s">
        <v>324</v>
      </c>
      <c r="AJ178" t="s">
        <v>324</v>
      </c>
      <c r="AK178" t="s">
        <v>324</v>
      </c>
      <c r="AL178" t="s">
        <v>324</v>
      </c>
      <c r="AM178" t="s">
        <v>324</v>
      </c>
      <c r="AN178" t="s">
        <v>324</v>
      </c>
      <c r="AO178" t="s">
        <v>324</v>
      </c>
      <c r="AP178" t="s">
        <v>324</v>
      </c>
      <c r="AQ178" t="s">
        <v>324</v>
      </c>
      <c r="AR178" t="s">
        <v>324</v>
      </c>
      <c r="AS178" t="s">
        <v>324</v>
      </c>
      <c r="AT178" t="s">
        <v>324</v>
      </c>
      <c r="AU178" t="s">
        <v>324</v>
      </c>
      <c r="AV178" t="s">
        <v>324</v>
      </c>
      <c r="AW178" t="s">
        <v>324</v>
      </c>
      <c r="AX178" t="s">
        <v>324</v>
      </c>
      <c r="AY178" t="s">
        <v>324</v>
      </c>
      <c r="AZ178" t="s">
        <v>324</v>
      </c>
      <c r="BA178" t="s">
        <v>324</v>
      </c>
      <c r="BB178" t="s">
        <v>324</v>
      </c>
      <c r="BC178" t="s">
        <v>324</v>
      </c>
      <c r="BD178" t="s">
        <v>324</v>
      </c>
      <c r="BE178" t="s">
        <v>324</v>
      </c>
      <c r="BF178" t="s">
        <v>324</v>
      </c>
      <c r="BG178" t="s">
        <v>324</v>
      </c>
      <c r="BH178" t="s">
        <v>324</v>
      </c>
      <c r="BI178" t="s">
        <v>324</v>
      </c>
      <c r="BJ178" t="s">
        <v>324</v>
      </c>
      <c r="BK178" t="s">
        <v>324</v>
      </c>
      <c r="BL178" t="s">
        <v>324</v>
      </c>
      <c r="BM178" t="s">
        <v>324</v>
      </c>
      <c r="BN178" t="s">
        <v>324</v>
      </c>
      <c r="BO178" t="s">
        <v>324</v>
      </c>
      <c r="BP178" t="s">
        <v>324</v>
      </c>
      <c r="BQ178" t="s">
        <v>324</v>
      </c>
      <c r="BR178" t="s">
        <v>324</v>
      </c>
      <c r="BS178" t="s">
        <v>324</v>
      </c>
      <c r="BT178" t="s">
        <v>324</v>
      </c>
      <c r="BU178" t="s">
        <v>324</v>
      </c>
      <c r="BV178" t="s">
        <v>324</v>
      </c>
      <c r="BW178" t="s">
        <v>324</v>
      </c>
      <c r="BX178" t="s">
        <v>324</v>
      </c>
      <c r="BY178" t="s">
        <v>324</v>
      </c>
      <c r="BZ178" t="s">
        <v>324</v>
      </c>
      <c r="CA178" t="s">
        <v>324</v>
      </c>
      <c r="CB178" t="s">
        <v>324</v>
      </c>
      <c r="CC178" t="s">
        <v>324</v>
      </c>
      <c r="CD178" t="s">
        <v>324</v>
      </c>
      <c r="CE178" t="s">
        <v>324</v>
      </c>
      <c r="CF178" t="s">
        <v>324</v>
      </c>
      <c r="CG178" t="s">
        <v>324</v>
      </c>
      <c r="CH178" t="s">
        <v>324</v>
      </c>
      <c r="CI178" t="s">
        <v>324</v>
      </c>
      <c r="CJ178" t="s">
        <v>324</v>
      </c>
      <c r="CK178" t="s">
        <v>324</v>
      </c>
      <c r="CL178" t="s">
        <v>324</v>
      </c>
      <c r="CM178" t="s">
        <v>324</v>
      </c>
      <c r="CN178" t="s">
        <v>324</v>
      </c>
      <c r="CO178" t="s">
        <v>324</v>
      </c>
      <c r="CP178" t="s">
        <v>324</v>
      </c>
      <c r="CQ178" t="s">
        <v>324</v>
      </c>
      <c r="CR178" t="s">
        <v>324</v>
      </c>
      <c r="CS178" t="s">
        <v>324</v>
      </c>
      <c r="CT178" t="s">
        <v>324</v>
      </c>
      <c r="CU178" t="s">
        <v>324</v>
      </c>
      <c r="CV178" t="s">
        <v>324</v>
      </c>
      <c r="CW178" t="s">
        <v>324</v>
      </c>
      <c r="CX178">
        <v>-0.23699999999999999</v>
      </c>
      <c r="CY178">
        <v>1.175</v>
      </c>
      <c r="CZ178">
        <v>-8.0000000000000002E-3</v>
      </c>
      <c r="DA178" t="s">
        <v>324</v>
      </c>
      <c r="DB178">
        <v>0.93</v>
      </c>
      <c r="DC178" t="s">
        <v>324</v>
      </c>
      <c r="DD178" t="s">
        <v>324</v>
      </c>
      <c r="DE178" t="s">
        <v>324</v>
      </c>
      <c r="DF178" t="s">
        <v>324</v>
      </c>
      <c r="DG178" t="s">
        <v>324</v>
      </c>
      <c r="DH178" t="s">
        <v>324</v>
      </c>
      <c r="DI178" t="s">
        <v>324</v>
      </c>
      <c r="DJ178" t="s">
        <v>324</v>
      </c>
      <c r="DK178" t="s">
        <v>324</v>
      </c>
      <c r="DL178" t="s">
        <v>324</v>
      </c>
    </row>
    <row r="179" spans="1:116" x14ac:dyDescent="0.45">
      <c r="A179">
        <v>2023</v>
      </c>
      <c r="B179" t="s">
        <v>114</v>
      </c>
      <c r="C179">
        <v>99999</v>
      </c>
      <c r="D179" t="s">
        <v>599</v>
      </c>
      <c r="E179" t="s">
        <v>693</v>
      </c>
      <c r="G179">
        <v>-0.9</v>
      </c>
      <c r="H179">
        <v>-9.6000000000000002E-2</v>
      </c>
      <c r="I179" t="s">
        <v>324</v>
      </c>
      <c r="J179" t="s">
        <v>324</v>
      </c>
      <c r="K179">
        <v>-0.996</v>
      </c>
      <c r="L179" t="s">
        <v>324</v>
      </c>
      <c r="M179" t="s">
        <v>324</v>
      </c>
      <c r="N179" t="s">
        <v>324</v>
      </c>
      <c r="O179" t="s">
        <v>324</v>
      </c>
      <c r="P179" t="s">
        <v>324</v>
      </c>
      <c r="Q179" t="s">
        <v>324</v>
      </c>
      <c r="R179" t="s">
        <v>324</v>
      </c>
      <c r="S179" t="s">
        <v>324</v>
      </c>
      <c r="T179" t="s">
        <v>324</v>
      </c>
      <c r="U179" t="s">
        <v>324</v>
      </c>
      <c r="V179" t="s">
        <v>324</v>
      </c>
      <c r="W179" t="s">
        <v>324</v>
      </c>
      <c r="X179" t="s">
        <v>324</v>
      </c>
      <c r="Y179" t="s">
        <v>324</v>
      </c>
      <c r="Z179" t="s">
        <v>324</v>
      </c>
      <c r="AA179" t="s">
        <v>324</v>
      </c>
      <c r="AB179" t="s">
        <v>324</v>
      </c>
      <c r="AC179" t="s">
        <v>324</v>
      </c>
      <c r="AD179" t="s">
        <v>324</v>
      </c>
      <c r="AE179" t="s">
        <v>324</v>
      </c>
      <c r="AF179" t="s">
        <v>324</v>
      </c>
      <c r="AG179" t="s">
        <v>324</v>
      </c>
      <c r="AH179" t="s">
        <v>324</v>
      </c>
      <c r="AI179" t="s">
        <v>324</v>
      </c>
      <c r="AJ179" t="s">
        <v>324</v>
      </c>
      <c r="AK179" t="s">
        <v>324</v>
      </c>
      <c r="AL179" t="s">
        <v>324</v>
      </c>
      <c r="AM179" t="s">
        <v>324</v>
      </c>
      <c r="AN179" t="s">
        <v>324</v>
      </c>
      <c r="AO179" t="s">
        <v>324</v>
      </c>
      <c r="AP179" t="s">
        <v>324</v>
      </c>
      <c r="AQ179" t="s">
        <v>324</v>
      </c>
      <c r="AR179" t="s">
        <v>324</v>
      </c>
      <c r="AS179" t="s">
        <v>324</v>
      </c>
      <c r="AT179" t="s">
        <v>324</v>
      </c>
      <c r="AU179" t="s">
        <v>324</v>
      </c>
      <c r="AV179" t="s">
        <v>324</v>
      </c>
      <c r="AW179" t="s">
        <v>324</v>
      </c>
      <c r="AX179" t="s">
        <v>324</v>
      </c>
      <c r="AY179" t="s">
        <v>324</v>
      </c>
      <c r="AZ179" t="s">
        <v>324</v>
      </c>
      <c r="BA179" t="s">
        <v>324</v>
      </c>
      <c r="BB179" t="s">
        <v>324</v>
      </c>
      <c r="BC179" t="s">
        <v>324</v>
      </c>
      <c r="BD179" t="s">
        <v>324</v>
      </c>
      <c r="BE179" t="s">
        <v>324</v>
      </c>
      <c r="BF179" t="s">
        <v>324</v>
      </c>
      <c r="BG179" t="s">
        <v>324</v>
      </c>
      <c r="BH179" t="s">
        <v>324</v>
      </c>
      <c r="BI179" t="s">
        <v>324</v>
      </c>
      <c r="BJ179" t="s">
        <v>324</v>
      </c>
      <c r="BK179" t="s">
        <v>324</v>
      </c>
      <c r="BL179" t="s">
        <v>324</v>
      </c>
      <c r="BM179" t="s">
        <v>324</v>
      </c>
      <c r="BN179" t="s">
        <v>324</v>
      </c>
      <c r="BO179" t="s">
        <v>324</v>
      </c>
      <c r="BP179" t="s">
        <v>324</v>
      </c>
      <c r="BQ179" t="s">
        <v>324</v>
      </c>
      <c r="BR179" t="s">
        <v>324</v>
      </c>
      <c r="BS179" t="s">
        <v>324</v>
      </c>
      <c r="BT179" t="s">
        <v>324</v>
      </c>
      <c r="BU179" t="s">
        <v>324</v>
      </c>
      <c r="BV179" t="s">
        <v>324</v>
      </c>
      <c r="BW179" t="s">
        <v>324</v>
      </c>
      <c r="BX179" t="s">
        <v>324</v>
      </c>
      <c r="BY179" t="s">
        <v>324</v>
      </c>
      <c r="BZ179" t="s">
        <v>324</v>
      </c>
      <c r="CA179" t="s">
        <v>324</v>
      </c>
      <c r="CB179" t="s">
        <v>324</v>
      </c>
      <c r="CC179" t="s">
        <v>324</v>
      </c>
      <c r="CD179" t="s">
        <v>324</v>
      </c>
      <c r="CE179" t="s">
        <v>324</v>
      </c>
      <c r="CF179" t="s">
        <v>324</v>
      </c>
      <c r="CG179" t="s">
        <v>324</v>
      </c>
      <c r="CH179" t="s">
        <v>324</v>
      </c>
      <c r="CI179" t="s">
        <v>324</v>
      </c>
      <c r="CJ179" t="s">
        <v>324</v>
      </c>
      <c r="CK179" t="s">
        <v>324</v>
      </c>
      <c r="CL179" t="s">
        <v>324</v>
      </c>
      <c r="CM179" t="s">
        <v>324</v>
      </c>
      <c r="CN179" t="s">
        <v>324</v>
      </c>
      <c r="CO179" t="s">
        <v>324</v>
      </c>
      <c r="CP179" t="s">
        <v>324</v>
      </c>
      <c r="CQ179" t="s">
        <v>324</v>
      </c>
      <c r="CR179" t="s">
        <v>324</v>
      </c>
      <c r="CS179" t="s">
        <v>324</v>
      </c>
      <c r="CT179" t="s">
        <v>324</v>
      </c>
      <c r="CU179" t="s">
        <v>324</v>
      </c>
      <c r="CV179" t="s">
        <v>324</v>
      </c>
      <c r="CW179" t="s">
        <v>324</v>
      </c>
      <c r="CX179">
        <v>-0.9</v>
      </c>
      <c r="CY179">
        <v>-9.6000000000000002E-2</v>
      </c>
      <c r="CZ179" t="s">
        <v>324</v>
      </c>
      <c r="DA179" t="s">
        <v>324</v>
      </c>
      <c r="DB179">
        <v>-0.996</v>
      </c>
      <c r="DC179" t="s">
        <v>324</v>
      </c>
      <c r="DD179" t="s">
        <v>324</v>
      </c>
      <c r="DE179" t="s">
        <v>324</v>
      </c>
      <c r="DF179" t="s">
        <v>324</v>
      </c>
      <c r="DG179" t="s">
        <v>324</v>
      </c>
      <c r="DH179" t="s">
        <v>324</v>
      </c>
      <c r="DI179" t="s">
        <v>324</v>
      </c>
      <c r="DJ179" t="s">
        <v>324</v>
      </c>
      <c r="DK179" t="s">
        <v>324</v>
      </c>
      <c r="DL179" t="s">
        <v>324</v>
      </c>
    </row>
    <row r="180" spans="1:116" x14ac:dyDescent="0.45">
      <c r="A180">
        <v>2023</v>
      </c>
      <c r="B180" t="s">
        <v>114</v>
      </c>
      <c r="C180">
        <v>99999</v>
      </c>
      <c r="D180" t="s">
        <v>599</v>
      </c>
      <c r="E180" t="s">
        <v>697</v>
      </c>
      <c r="G180">
        <v>-2.0699999999999998</v>
      </c>
      <c r="H180">
        <v>-1.4970000000000001</v>
      </c>
      <c r="I180" t="s">
        <v>324</v>
      </c>
      <c r="J180" t="s">
        <v>324</v>
      </c>
      <c r="K180">
        <v>-3.5670000000000002</v>
      </c>
      <c r="L180" t="s">
        <v>324</v>
      </c>
      <c r="M180" t="s">
        <v>324</v>
      </c>
      <c r="N180" t="s">
        <v>324</v>
      </c>
      <c r="O180" t="s">
        <v>324</v>
      </c>
      <c r="P180" t="s">
        <v>324</v>
      </c>
      <c r="Q180" t="s">
        <v>324</v>
      </c>
      <c r="R180" t="s">
        <v>324</v>
      </c>
      <c r="S180" t="s">
        <v>324</v>
      </c>
      <c r="T180" t="s">
        <v>324</v>
      </c>
      <c r="U180" t="s">
        <v>324</v>
      </c>
      <c r="V180" t="s">
        <v>324</v>
      </c>
      <c r="W180" t="s">
        <v>324</v>
      </c>
      <c r="X180" t="s">
        <v>324</v>
      </c>
      <c r="Y180" t="s">
        <v>324</v>
      </c>
      <c r="Z180" t="s">
        <v>324</v>
      </c>
      <c r="AA180" t="s">
        <v>324</v>
      </c>
      <c r="AB180" t="s">
        <v>324</v>
      </c>
      <c r="AC180" t="s">
        <v>324</v>
      </c>
      <c r="AD180" t="s">
        <v>324</v>
      </c>
      <c r="AE180" t="s">
        <v>324</v>
      </c>
      <c r="AF180" t="s">
        <v>324</v>
      </c>
      <c r="AG180" t="s">
        <v>324</v>
      </c>
      <c r="AH180" t="s">
        <v>324</v>
      </c>
      <c r="AI180" t="s">
        <v>324</v>
      </c>
      <c r="AJ180" t="s">
        <v>324</v>
      </c>
      <c r="AK180" t="s">
        <v>324</v>
      </c>
      <c r="AL180" t="s">
        <v>324</v>
      </c>
      <c r="AM180" t="s">
        <v>324</v>
      </c>
      <c r="AN180" t="s">
        <v>324</v>
      </c>
      <c r="AO180" t="s">
        <v>324</v>
      </c>
      <c r="AP180" t="s">
        <v>324</v>
      </c>
      <c r="AQ180" t="s">
        <v>324</v>
      </c>
      <c r="AR180" t="s">
        <v>324</v>
      </c>
      <c r="AS180" t="s">
        <v>324</v>
      </c>
      <c r="AT180" t="s">
        <v>324</v>
      </c>
      <c r="AU180" t="s">
        <v>324</v>
      </c>
      <c r="AV180" t="s">
        <v>324</v>
      </c>
      <c r="AW180" t="s">
        <v>324</v>
      </c>
      <c r="AX180" t="s">
        <v>324</v>
      </c>
      <c r="AY180" t="s">
        <v>324</v>
      </c>
      <c r="AZ180" t="s">
        <v>324</v>
      </c>
      <c r="BA180" t="s">
        <v>324</v>
      </c>
      <c r="BB180" t="s">
        <v>324</v>
      </c>
      <c r="BC180" t="s">
        <v>324</v>
      </c>
      <c r="BD180" t="s">
        <v>324</v>
      </c>
      <c r="BE180" t="s">
        <v>324</v>
      </c>
      <c r="BF180" t="s">
        <v>324</v>
      </c>
      <c r="BG180" t="s">
        <v>324</v>
      </c>
      <c r="BH180" t="s">
        <v>324</v>
      </c>
      <c r="BI180" t="s">
        <v>324</v>
      </c>
      <c r="BJ180" t="s">
        <v>324</v>
      </c>
      <c r="BK180" t="s">
        <v>324</v>
      </c>
      <c r="BL180" t="s">
        <v>324</v>
      </c>
      <c r="BM180" t="s">
        <v>324</v>
      </c>
      <c r="BN180" t="s">
        <v>324</v>
      </c>
      <c r="BO180" t="s">
        <v>324</v>
      </c>
      <c r="BP180" t="s">
        <v>324</v>
      </c>
      <c r="BQ180" t="s">
        <v>324</v>
      </c>
      <c r="BR180" t="s">
        <v>324</v>
      </c>
      <c r="BS180" t="s">
        <v>324</v>
      </c>
      <c r="BT180" t="s">
        <v>324</v>
      </c>
      <c r="BU180" t="s">
        <v>324</v>
      </c>
      <c r="BV180" t="s">
        <v>324</v>
      </c>
      <c r="BW180" t="s">
        <v>324</v>
      </c>
      <c r="BX180" t="s">
        <v>324</v>
      </c>
      <c r="BY180" t="s">
        <v>324</v>
      </c>
      <c r="BZ180" t="s">
        <v>324</v>
      </c>
      <c r="CA180" t="s">
        <v>324</v>
      </c>
      <c r="CB180" t="s">
        <v>324</v>
      </c>
      <c r="CC180" t="s">
        <v>324</v>
      </c>
      <c r="CD180" t="s">
        <v>324</v>
      </c>
      <c r="CE180" t="s">
        <v>324</v>
      </c>
      <c r="CF180" t="s">
        <v>324</v>
      </c>
      <c r="CG180" t="s">
        <v>324</v>
      </c>
      <c r="CH180" t="s">
        <v>324</v>
      </c>
      <c r="CI180" t="s">
        <v>324</v>
      </c>
      <c r="CJ180" t="s">
        <v>324</v>
      </c>
      <c r="CK180" t="s">
        <v>324</v>
      </c>
      <c r="CL180" t="s">
        <v>324</v>
      </c>
      <c r="CM180" t="s">
        <v>324</v>
      </c>
      <c r="CN180" t="s">
        <v>324</v>
      </c>
      <c r="CO180" t="s">
        <v>324</v>
      </c>
      <c r="CP180" t="s">
        <v>324</v>
      </c>
      <c r="CQ180" t="s">
        <v>324</v>
      </c>
      <c r="CR180" t="s">
        <v>324</v>
      </c>
      <c r="CS180" t="s">
        <v>324</v>
      </c>
      <c r="CT180" t="s">
        <v>324</v>
      </c>
      <c r="CU180" t="s">
        <v>324</v>
      </c>
      <c r="CV180" t="s">
        <v>324</v>
      </c>
      <c r="CW180" t="s">
        <v>324</v>
      </c>
      <c r="CX180">
        <v>-2.0699999999999998</v>
      </c>
      <c r="CY180">
        <v>-1.4970000000000001</v>
      </c>
      <c r="CZ180" t="s">
        <v>324</v>
      </c>
      <c r="DA180" t="s">
        <v>324</v>
      </c>
      <c r="DB180">
        <v>-3.5670000000000002</v>
      </c>
      <c r="DC180" t="s">
        <v>324</v>
      </c>
      <c r="DD180" t="s">
        <v>324</v>
      </c>
      <c r="DE180" t="s">
        <v>324</v>
      </c>
      <c r="DF180" t="s">
        <v>324</v>
      </c>
      <c r="DG180" t="s">
        <v>324</v>
      </c>
      <c r="DH180" t="s">
        <v>324</v>
      </c>
      <c r="DI180" t="s">
        <v>324</v>
      </c>
      <c r="DJ180" t="s">
        <v>324</v>
      </c>
      <c r="DK180" t="s">
        <v>324</v>
      </c>
      <c r="DL180" t="s">
        <v>324</v>
      </c>
    </row>
    <row r="181" spans="1:116" x14ac:dyDescent="0.45">
      <c r="A181">
        <v>2023</v>
      </c>
      <c r="B181" t="s">
        <v>114</v>
      </c>
      <c r="C181">
        <v>99999</v>
      </c>
      <c r="D181" t="s">
        <v>599</v>
      </c>
      <c r="E181" t="s">
        <v>701</v>
      </c>
      <c r="G181">
        <v>-0.41099999999999998</v>
      </c>
      <c r="H181">
        <v>-1.2999999999999999E-2</v>
      </c>
      <c r="I181" t="s">
        <v>324</v>
      </c>
      <c r="J181" t="s">
        <v>324</v>
      </c>
      <c r="K181">
        <v>-0.42399999999999999</v>
      </c>
      <c r="L181" t="s">
        <v>324</v>
      </c>
      <c r="M181" t="s">
        <v>324</v>
      </c>
      <c r="N181" t="s">
        <v>324</v>
      </c>
      <c r="O181" t="s">
        <v>324</v>
      </c>
      <c r="P181" t="s">
        <v>324</v>
      </c>
      <c r="Q181" t="s">
        <v>324</v>
      </c>
      <c r="R181" t="s">
        <v>324</v>
      </c>
      <c r="S181" t="s">
        <v>324</v>
      </c>
      <c r="T181" t="s">
        <v>324</v>
      </c>
      <c r="U181" t="s">
        <v>324</v>
      </c>
      <c r="V181" t="s">
        <v>324</v>
      </c>
      <c r="W181" t="s">
        <v>324</v>
      </c>
      <c r="X181" t="s">
        <v>324</v>
      </c>
      <c r="Y181" t="s">
        <v>324</v>
      </c>
      <c r="Z181" t="s">
        <v>324</v>
      </c>
      <c r="AA181" t="s">
        <v>324</v>
      </c>
      <c r="AB181" t="s">
        <v>324</v>
      </c>
      <c r="AC181" t="s">
        <v>324</v>
      </c>
      <c r="AD181" t="s">
        <v>324</v>
      </c>
      <c r="AE181" t="s">
        <v>324</v>
      </c>
      <c r="AF181" t="s">
        <v>324</v>
      </c>
      <c r="AG181" t="s">
        <v>324</v>
      </c>
      <c r="AH181" t="s">
        <v>324</v>
      </c>
      <c r="AI181" t="s">
        <v>324</v>
      </c>
      <c r="AJ181" t="s">
        <v>324</v>
      </c>
      <c r="AK181" t="s">
        <v>324</v>
      </c>
      <c r="AL181" t="s">
        <v>324</v>
      </c>
      <c r="AM181" t="s">
        <v>324</v>
      </c>
      <c r="AN181" t="s">
        <v>324</v>
      </c>
      <c r="AO181" t="s">
        <v>324</v>
      </c>
      <c r="AP181" t="s">
        <v>324</v>
      </c>
      <c r="AQ181" t="s">
        <v>324</v>
      </c>
      <c r="AR181" t="s">
        <v>324</v>
      </c>
      <c r="AS181" t="s">
        <v>324</v>
      </c>
      <c r="AT181" t="s">
        <v>324</v>
      </c>
      <c r="AU181" t="s">
        <v>324</v>
      </c>
      <c r="AV181" t="s">
        <v>324</v>
      </c>
      <c r="AW181" t="s">
        <v>324</v>
      </c>
      <c r="AX181" t="s">
        <v>324</v>
      </c>
      <c r="AY181" t="s">
        <v>324</v>
      </c>
      <c r="AZ181" t="s">
        <v>324</v>
      </c>
      <c r="BA181" t="s">
        <v>324</v>
      </c>
      <c r="BB181" t="s">
        <v>324</v>
      </c>
      <c r="BC181" t="s">
        <v>324</v>
      </c>
      <c r="BD181" t="s">
        <v>324</v>
      </c>
      <c r="BE181" t="s">
        <v>324</v>
      </c>
      <c r="BF181" t="s">
        <v>324</v>
      </c>
      <c r="BG181" t="s">
        <v>324</v>
      </c>
      <c r="BH181" t="s">
        <v>324</v>
      </c>
      <c r="BI181" t="s">
        <v>324</v>
      </c>
      <c r="BJ181" t="s">
        <v>324</v>
      </c>
      <c r="BK181" t="s">
        <v>324</v>
      </c>
      <c r="BL181" t="s">
        <v>324</v>
      </c>
      <c r="BM181" t="s">
        <v>324</v>
      </c>
      <c r="BN181" t="s">
        <v>324</v>
      </c>
      <c r="BO181" t="s">
        <v>324</v>
      </c>
      <c r="BP181" t="s">
        <v>324</v>
      </c>
      <c r="BQ181" t="s">
        <v>324</v>
      </c>
      <c r="BR181" t="s">
        <v>324</v>
      </c>
      <c r="BS181" t="s">
        <v>324</v>
      </c>
      <c r="BT181" t="s">
        <v>324</v>
      </c>
      <c r="BU181" t="s">
        <v>324</v>
      </c>
      <c r="BV181" t="s">
        <v>324</v>
      </c>
      <c r="BW181" t="s">
        <v>324</v>
      </c>
      <c r="BX181" t="s">
        <v>324</v>
      </c>
      <c r="BY181" t="s">
        <v>324</v>
      </c>
      <c r="BZ181" t="s">
        <v>324</v>
      </c>
      <c r="CA181" t="s">
        <v>324</v>
      </c>
      <c r="CB181" t="s">
        <v>324</v>
      </c>
      <c r="CC181" t="s">
        <v>324</v>
      </c>
      <c r="CD181" t="s">
        <v>324</v>
      </c>
      <c r="CE181" t="s">
        <v>324</v>
      </c>
      <c r="CF181" t="s">
        <v>324</v>
      </c>
      <c r="CG181" t="s">
        <v>324</v>
      </c>
      <c r="CH181" t="s">
        <v>324</v>
      </c>
      <c r="CI181" t="s">
        <v>324</v>
      </c>
      <c r="CJ181" t="s">
        <v>324</v>
      </c>
      <c r="CK181" t="s">
        <v>324</v>
      </c>
      <c r="CL181" t="s">
        <v>324</v>
      </c>
      <c r="CM181" t="s">
        <v>324</v>
      </c>
      <c r="CN181" t="s">
        <v>324</v>
      </c>
      <c r="CO181" t="s">
        <v>324</v>
      </c>
      <c r="CP181" t="s">
        <v>324</v>
      </c>
      <c r="CQ181" t="s">
        <v>324</v>
      </c>
      <c r="CR181" t="s">
        <v>324</v>
      </c>
      <c r="CS181" t="s">
        <v>324</v>
      </c>
      <c r="CT181" t="s">
        <v>324</v>
      </c>
      <c r="CU181" t="s">
        <v>324</v>
      </c>
      <c r="CV181" t="s">
        <v>324</v>
      </c>
      <c r="CW181" t="s">
        <v>324</v>
      </c>
      <c r="CX181">
        <v>-0.41099999999999998</v>
      </c>
      <c r="CY181">
        <v>-1.2999999999999999E-2</v>
      </c>
      <c r="CZ181" t="s">
        <v>324</v>
      </c>
      <c r="DA181" t="s">
        <v>324</v>
      </c>
      <c r="DB181">
        <v>-0.42399999999999999</v>
      </c>
      <c r="DC181" t="s">
        <v>324</v>
      </c>
      <c r="DD181" t="s">
        <v>324</v>
      </c>
      <c r="DE181" t="s">
        <v>324</v>
      </c>
      <c r="DF181" t="s">
        <v>324</v>
      </c>
      <c r="DG181" t="s">
        <v>324</v>
      </c>
      <c r="DH181" t="s">
        <v>324</v>
      </c>
      <c r="DI181" t="s">
        <v>324</v>
      </c>
      <c r="DJ181" t="s">
        <v>324</v>
      </c>
      <c r="DK181" t="s">
        <v>324</v>
      </c>
      <c r="DL181" t="s">
        <v>324</v>
      </c>
    </row>
    <row r="182" spans="1:116" x14ac:dyDescent="0.45">
      <c r="A182">
        <v>2023</v>
      </c>
      <c r="B182" t="s">
        <v>114</v>
      </c>
      <c r="C182">
        <v>99999</v>
      </c>
      <c r="D182" t="s">
        <v>599</v>
      </c>
      <c r="E182" t="s">
        <v>383</v>
      </c>
      <c r="G182">
        <v>-8.2379999999999995</v>
      </c>
      <c r="H182">
        <v>-1.6319999999999999</v>
      </c>
      <c r="I182" t="s">
        <v>324</v>
      </c>
      <c r="J182" t="s">
        <v>324</v>
      </c>
      <c r="K182">
        <v>-9.8699999999999992</v>
      </c>
      <c r="L182" t="s">
        <v>324</v>
      </c>
      <c r="M182" t="s">
        <v>324</v>
      </c>
      <c r="N182" t="s">
        <v>324</v>
      </c>
      <c r="O182" t="s">
        <v>324</v>
      </c>
      <c r="P182" t="s">
        <v>324</v>
      </c>
      <c r="Q182" t="s">
        <v>324</v>
      </c>
      <c r="R182" t="s">
        <v>324</v>
      </c>
      <c r="S182" t="s">
        <v>324</v>
      </c>
      <c r="T182" t="s">
        <v>324</v>
      </c>
      <c r="U182" t="s">
        <v>324</v>
      </c>
      <c r="V182" t="s">
        <v>324</v>
      </c>
      <c r="W182" t="s">
        <v>324</v>
      </c>
      <c r="X182" t="s">
        <v>324</v>
      </c>
      <c r="Y182" t="s">
        <v>324</v>
      </c>
      <c r="Z182" t="s">
        <v>324</v>
      </c>
      <c r="AA182" t="s">
        <v>324</v>
      </c>
      <c r="AB182" t="s">
        <v>324</v>
      </c>
      <c r="AC182" t="s">
        <v>324</v>
      </c>
      <c r="AD182" t="s">
        <v>324</v>
      </c>
      <c r="AE182" t="s">
        <v>324</v>
      </c>
      <c r="AF182" t="s">
        <v>324</v>
      </c>
      <c r="AG182" t="s">
        <v>324</v>
      </c>
      <c r="AH182" t="s">
        <v>324</v>
      </c>
      <c r="AI182" t="s">
        <v>324</v>
      </c>
      <c r="AJ182" t="s">
        <v>324</v>
      </c>
      <c r="AK182" t="s">
        <v>324</v>
      </c>
      <c r="AL182" t="s">
        <v>324</v>
      </c>
      <c r="AM182" t="s">
        <v>324</v>
      </c>
      <c r="AN182" t="s">
        <v>324</v>
      </c>
      <c r="AO182" t="s">
        <v>324</v>
      </c>
      <c r="AP182" t="s">
        <v>324</v>
      </c>
      <c r="AQ182" t="s">
        <v>324</v>
      </c>
      <c r="AR182" t="s">
        <v>324</v>
      </c>
      <c r="AS182" t="s">
        <v>324</v>
      </c>
      <c r="AT182" t="s">
        <v>324</v>
      </c>
      <c r="AU182" t="s">
        <v>324</v>
      </c>
      <c r="AV182" t="s">
        <v>324</v>
      </c>
      <c r="AW182" t="s">
        <v>324</v>
      </c>
      <c r="AX182" t="s">
        <v>324</v>
      </c>
      <c r="AY182" t="s">
        <v>324</v>
      </c>
      <c r="AZ182" t="s">
        <v>324</v>
      </c>
      <c r="BA182" t="s">
        <v>324</v>
      </c>
      <c r="BB182" t="s">
        <v>324</v>
      </c>
      <c r="BC182" t="s">
        <v>324</v>
      </c>
      <c r="BD182" t="s">
        <v>324</v>
      </c>
      <c r="BE182" t="s">
        <v>324</v>
      </c>
      <c r="BF182" t="s">
        <v>324</v>
      </c>
      <c r="BG182" t="s">
        <v>324</v>
      </c>
      <c r="BH182" t="s">
        <v>324</v>
      </c>
      <c r="BI182" t="s">
        <v>324</v>
      </c>
      <c r="BJ182" t="s">
        <v>324</v>
      </c>
      <c r="BK182" t="s">
        <v>324</v>
      </c>
      <c r="BL182" t="s">
        <v>324</v>
      </c>
      <c r="BM182" t="s">
        <v>324</v>
      </c>
      <c r="BN182" t="s">
        <v>324</v>
      </c>
      <c r="BO182" t="s">
        <v>324</v>
      </c>
      <c r="BP182" t="s">
        <v>324</v>
      </c>
      <c r="BQ182" t="s">
        <v>324</v>
      </c>
      <c r="BR182" t="s">
        <v>324</v>
      </c>
      <c r="BS182" t="s">
        <v>324</v>
      </c>
      <c r="BT182" t="s">
        <v>324</v>
      </c>
      <c r="BU182" t="s">
        <v>324</v>
      </c>
      <c r="BV182" t="s">
        <v>324</v>
      </c>
      <c r="BW182" t="s">
        <v>324</v>
      </c>
      <c r="BX182" t="s">
        <v>324</v>
      </c>
      <c r="BY182" t="s">
        <v>324</v>
      </c>
      <c r="BZ182" t="s">
        <v>324</v>
      </c>
      <c r="CA182" t="s">
        <v>324</v>
      </c>
      <c r="CB182" t="s">
        <v>324</v>
      </c>
      <c r="CC182" t="s">
        <v>324</v>
      </c>
      <c r="CD182" t="s">
        <v>324</v>
      </c>
      <c r="CE182" t="s">
        <v>324</v>
      </c>
      <c r="CF182" t="s">
        <v>324</v>
      </c>
      <c r="CG182" t="s">
        <v>324</v>
      </c>
      <c r="CH182" t="s">
        <v>324</v>
      </c>
      <c r="CI182" t="s">
        <v>324</v>
      </c>
      <c r="CJ182" t="s">
        <v>324</v>
      </c>
      <c r="CK182" t="s">
        <v>324</v>
      </c>
      <c r="CL182" t="s">
        <v>324</v>
      </c>
      <c r="CM182" t="s">
        <v>324</v>
      </c>
      <c r="CN182" t="s">
        <v>324</v>
      </c>
      <c r="CO182" t="s">
        <v>324</v>
      </c>
      <c r="CP182" t="s">
        <v>324</v>
      </c>
      <c r="CQ182" t="s">
        <v>324</v>
      </c>
      <c r="CR182" t="s">
        <v>324</v>
      </c>
      <c r="CS182" t="s">
        <v>324</v>
      </c>
      <c r="CT182" t="s">
        <v>324</v>
      </c>
      <c r="CU182" t="s">
        <v>324</v>
      </c>
      <c r="CV182" t="s">
        <v>324</v>
      </c>
      <c r="CW182" t="s">
        <v>324</v>
      </c>
      <c r="CX182">
        <v>-8.2379999999999995</v>
      </c>
      <c r="CY182">
        <v>-1.6319999999999999</v>
      </c>
      <c r="CZ182" t="s">
        <v>324</v>
      </c>
      <c r="DA182" t="s">
        <v>324</v>
      </c>
      <c r="DB182">
        <v>-9.8699999999999992</v>
      </c>
      <c r="DC182" t="s">
        <v>324</v>
      </c>
      <c r="DD182" t="s">
        <v>324</v>
      </c>
      <c r="DE182" t="s">
        <v>324</v>
      </c>
      <c r="DF182" t="s">
        <v>324</v>
      </c>
      <c r="DG182" t="s">
        <v>324</v>
      </c>
      <c r="DH182" t="s">
        <v>324</v>
      </c>
      <c r="DI182" t="s">
        <v>324</v>
      </c>
      <c r="DJ182" t="s">
        <v>324</v>
      </c>
      <c r="DK182" t="s">
        <v>324</v>
      </c>
      <c r="DL182" t="s">
        <v>324</v>
      </c>
    </row>
    <row r="183" spans="1:116" x14ac:dyDescent="0.45">
      <c r="A183">
        <v>2023</v>
      </c>
      <c r="B183" t="s">
        <v>114</v>
      </c>
      <c r="C183">
        <v>99999</v>
      </c>
      <c r="D183" t="s">
        <v>599</v>
      </c>
      <c r="E183" t="s">
        <v>689</v>
      </c>
      <c r="G183">
        <v>-5.5750000000000002</v>
      </c>
      <c r="H183">
        <v>-0.44800000000000001</v>
      </c>
      <c r="I183" t="s">
        <v>324</v>
      </c>
      <c r="J183" t="s">
        <v>324</v>
      </c>
      <c r="K183">
        <v>-6.0229999999999997</v>
      </c>
      <c r="L183" t="s">
        <v>324</v>
      </c>
      <c r="M183" t="s">
        <v>324</v>
      </c>
      <c r="N183" t="s">
        <v>324</v>
      </c>
      <c r="O183" t="s">
        <v>324</v>
      </c>
      <c r="P183" t="s">
        <v>324</v>
      </c>
      <c r="Q183" t="s">
        <v>324</v>
      </c>
      <c r="R183" t="s">
        <v>324</v>
      </c>
      <c r="S183" t="s">
        <v>324</v>
      </c>
      <c r="T183" t="s">
        <v>324</v>
      </c>
      <c r="U183" t="s">
        <v>324</v>
      </c>
      <c r="V183" t="s">
        <v>324</v>
      </c>
      <c r="W183" t="s">
        <v>324</v>
      </c>
      <c r="X183" t="s">
        <v>324</v>
      </c>
      <c r="Y183" t="s">
        <v>324</v>
      </c>
      <c r="Z183" t="s">
        <v>324</v>
      </c>
      <c r="AA183" t="s">
        <v>324</v>
      </c>
      <c r="AB183" t="s">
        <v>324</v>
      </c>
      <c r="AC183" t="s">
        <v>324</v>
      </c>
      <c r="AD183" t="s">
        <v>324</v>
      </c>
      <c r="AE183" t="s">
        <v>324</v>
      </c>
      <c r="AF183" t="s">
        <v>324</v>
      </c>
      <c r="AG183" t="s">
        <v>324</v>
      </c>
      <c r="AH183" t="s">
        <v>324</v>
      </c>
      <c r="AI183" t="s">
        <v>324</v>
      </c>
      <c r="AJ183" t="s">
        <v>324</v>
      </c>
      <c r="AK183" t="s">
        <v>324</v>
      </c>
      <c r="AL183" t="s">
        <v>324</v>
      </c>
      <c r="AM183" t="s">
        <v>324</v>
      </c>
      <c r="AN183" t="s">
        <v>324</v>
      </c>
      <c r="AO183" t="s">
        <v>324</v>
      </c>
      <c r="AP183" t="s">
        <v>324</v>
      </c>
      <c r="AQ183" t="s">
        <v>324</v>
      </c>
      <c r="AR183" t="s">
        <v>324</v>
      </c>
      <c r="AS183" t="s">
        <v>324</v>
      </c>
      <c r="AT183" t="s">
        <v>324</v>
      </c>
      <c r="AU183" t="s">
        <v>324</v>
      </c>
      <c r="AV183" t="s">
        <v>324</v>
      </c>
      <c r="AW183" t="s">
        <v>324</v>
      </c>
      <c r="AX183" t="s">
        <v>324</v>
      </c>
      <c r="AY183" t="s">
        <v>324</v>
      </c>
      <c r="AZ183" t="s">
        <v>324</v>
      </c>
      <c r="BA183" t="s">
        <v>324</v>
      </c>
      <c r="BB183" t="s">
        <v>324</v>
      </c>
      <c r="BC183" t="s">
        <v>324</v>
      </c>
      <c r="BD183" t="s">
        <v>324</v>
      </c>
      <c r="BE183" t="s">
        <v>324</v>
      </c>
      <c r="BF183" t="s">
        <v>324</v>
      </c>
      <c r="BG183" t="s">
        <v>324</v>
      </c>
      <c r="BH183" t="s">
        <v>324</v>
      </c>
      <c r="BI183" t="s">
        <v>324</v>
      </c>
      <c r="BJ183" t="s">
        <v>324</v>
      </c>
      <c r="BK183" t="s">
        <v>324</v>
      </c>
      <c r="BL183" t="s">
        <v>324</v>
      </c>
      <c r="BM183" t="s">
        <v>324</v>
      </c>
      <c r="BN183" t="s">
        <v>324</v>
      </c>
      <c r="BO183" t="s">
        <v>324</v>
      </c>
      <c r="BP183" t="s">
        <v>324</v>
      </c>
      <c r="BQ183" t="s">
        <v>324</v>
      </c>
      <c r="BR183" t="s">
        <v>324</v>
      </c>
      <c r="BS183" t="s">
        <v>324</v>
      </c>
      <c r="BT183" t="s">
        <v>324</v>
      </c>
      <c r="BU183" t="s">
        <v>324</v>
      </c>
      <c r="BV183" t="s">
        <v>324</v>
      </c>
      <c r="BW183" t="s">
        <v>324</v>
      </c>
      <c r="BX183" t="s">
        <v>324</v>
      </c>
      <c r="BY183" t="s">
        <v>324</v>
      </c>
      <c r="BZ183" t="s">
        <v>324</v>
      </c>
      <c r="CA183" t="s">
        <v>324</v>
      </c>
      <c r="CB183" t="s">
        <v>324</v>
      </c>
      <c r="CC183" t="s">
        <v>324</v>
      </c>
      <c r="CD183" t="s">
        <v>324</v>
      </c>
      <c r="CE183" t="s">
        <v>324</v>
      </c>
      <c r="CF183" t="s">
        <v>324</v>
      </c>
      <c r="CG183" t="s">
        <v>324</v>
      </c>
      <c r="CH183" t="s">
        <v>324</v>
      </c>
      <c r="CI183" t="s">
        <v>324</v>
      </c>
      <c r="CJ183" t="s">
        <v>324</v>
      </c>
      <c r="CK183" t="s">
        <v>324</v>
      </c>
      <c r="CL183" t="s">
        <v>324</v>
      </c>
      <c r="CM183" t="s">
        <v>324</v>
      </c>
      <c r="CN183" t="s">
        <v>324</v>
      </c>
      <c r="CO183" t="s">
        <v>324</v>
      </c>
      <c r="CP183" t="s">
        <v>324</v>
      </c>
      <c r="CQ183" t="s">
        <v>324</v>
      </c>
      <c r="CR183" t="s">
        <v>324</v>
      </c>
      <c r="CS183" t="s">
        <v>324</v>
      </c>
      <c r="CT183" t="s">
        <v>324</v>
      </c>
      <c r="CU183" t="s">
        <v>324</v>
      </c>
      <c r="CV183" t="s">
        <v>324</v>
      </c>
      <c r="CW183" t="s">
        <v>324</v>
      </c>
      <c r="CX183">
        <v>-5.5750000000000002</v>
      </c>
      <c r="CY183">
        <v>-0.44800000000000001</v>
      </c>
      <c r="CZ183" t="s">
        <v>324</v>
      </c>
      <c r="DA183" t="s">
        <v>324</v>
      </c>
      <c r="DB183">
        <v>-6.0229999999999997</v>
      </c>
      <c r="DC183" t="s">
        <v>324</v>
      </c>
      <c r="DD183" t="s">
        <v>324</v>
      </c>
      <c r="DE183" t="s">
        <v>324</v>
      </c>
      <c r="DF183" t="s">
        <v>324</v>
      </c>
      <c r="DG183" t="s">
        <v>324</v>
      </c>
      <c r="DH183" t="s">
        <v>324</v>
      </c>
      <c r="DI183" t="s">
        <v>324</v>
      </c>
      <c r="DJ183" t="s">
        <v>324</v>
      </c>
      <c r="DK183" t="s">
        <v>324</v>
      </c>
      <c r="DL183" t="s">
        <v>324</v>
      </c>
    </row>
    <row r="184" spans="1:116" x14ac:dyDescent="0.45">
      <c r="A184">
        <v>2023</v>
      </c>
      <c r="B184" t="s">
        <v>114</v>
      </c>
      <c r="C184">
        <v>99999</v>
      </c>
      <c r="D184" t="s">
        <v>599</v>
      </c>
      <c r="E184" t="s">
        <v>601</v>
      </c>
      <c r="G184">
        <v>0.31900000000000001</v>
      </c>
      <c r="H184" t="s">
        <v>324</v>
      </c>
      <c r="I184" t="s">
        <v>324</v>
      </c>
      <c r="J184" t="s">
        <v>324</v>
      </c>
      <c r="K184">
        <v>0.31900000000000001</v>
      </c>
      <c r="L184" t="s">
        <v>324</v>
      </c>
      <c r="M184" t="s">
        <v>324</v>
      </c>
      <c r="N184" t="s">
        <v>324</v>
      </c>
      <c r="O184" t="s">
        <v>324</v>
      </c>
      <c r="P184" t="s">
        <v>324</v>
      </c>
      <c r="Q184" t="s">
        <v>324</v>
      </c>
      <c r="R184" t="s">
        <v>324</v>
      </c>
      <c r="S184" t="s">
        <v>324</v>
      </c>
      <c r="T184" t="s">
        <v>324</v>
      </c>
      <c r="U184" t="s">
        <v>324</v>
      </c>
      <c r="V184" t="s">
        <v>324</v>
      </c>
      <c r="W184" t="s">
        <v>324</v>
      </c>
      <c r="X184" t="s">
        <v>324</v>
      </c>
      <c r="Y184" t="s">
        <v>324</v>
      </c>
      <c r="Z184" t="s">
        <v>324</v>
      </c>
      <c r="AA184" t="s">
        <v>324</v>
      </c>
      <c r="AB184" t="s">
        <v>324</v>
      </c>
      <c r="AC184" t="s">
        <v>324</v>
      </c>
      <c r="AD184" t="s">
        <v>324</v>
      </c>
      <c r="AE184" t="s">
        <v>324</v>
      </c>
      <c r="AF184" t="s">
        <v>324</v>
      </c>
      <c r="AG184" t="s">
        <v>324</v>
      </c>
      <c r="AH184" t="s">
        <v>324</v>
      </c>
      <c r="AI184" t="s">
        <v>324</v>
      </c>
      <c r="AJ184" t="s">
        <v>324</v>
      </c>
      <c r="AK184" t="s">
        <v>324</v>
      </c>
      <c r="AL184" t="s">
        <v>324</v>
      </c>
      <c r="AM184" t="s">
        <v>324</v>
      </c>
      <c r="AN184" t="s">
        <v>324</v>
      </c>
      <c r="AO184" t="s">
        <v>324</v>
      </c>
      <c r="AP184" t="s">
        <v>324</v>
      </c>
      <c r="AQ184" t="s">
        <v>324</v>
      </c>
      <c r="AR184" t="s">
        <v>324</v>
      </c>
      <c r="AS184" t="s">
        <v>324</v>
      </c>
      <c r="AT184" t="s">
        <v>324</v>
      </c>
      <c r="AU184" t="s">
        <v>324</v>
      </c>
      <c r="AV184" t="s">
        <v>324</v>
      </c>
      <c r="AW184" t="s">
        <v>324</v>
      </c>
      <c r="AX184" t="s">
        <v>324</v>
      </c>
      <c r="AY184" t="s">
        <v>324</v>
      </c>
      <c r="AZ184" t="s">
        <v>324</v>
      </c>
      <c r="BA184" t="s">
        <v>324</v>
      </c>
      <c r="BB184" t="s">
        <v>324</v>
      </c>
      <c r="BC184" t="s">
        <v>324</v>
      </c>
      <c r="BD184" t="s">
        <v>324</v>
      </c>
      <c r="BE184" t="s">
        <v>324</v>
      </c>
      <c r="BF184" t="s">
        <v>324</v>
      </c>
      <c r="BG184" t="s">
        <v>324</v>
      </c>
      <c r="BH184" t="s">
        <v>324</v>
      </c>
      <c r="BI184" t="s">
        <v>324</v>
      </c>
      <c r="BJ184" t="s">
        <v>324</v>
      </c>
      <c r="BK184" t="s">
        <v>324</v>
      </c>
      <c r="BL184" t="s">
        <v>324</v>
      </c>
      <c r="BM184" t="s">
        <v>324</v>
      </c>
      <c r="BN184" t="s">
        <v>324</v>
      </c>
      <c r="BO184" t="s">
        <v>324</v>
      </c>
      <c r="BP184" t="s">
        <v>324</v>
      </c>
      <c r="BQ184" t="s">
        <v>324</v>
      </c>
      <c r="BR184" t="s">
        <v>324</v>
      </c>
      <c r="BS184" t="s">
        <v>324</v>
      </c>
      <c r="BT184" t="s">
        <v>324</v>
      </c>
      <c r="BU184" t="s">
        <v>324</v>
      </c>
      <c r="BV184" t="s">
        <v>324</v>
      </c>
      <c r="BW184" t="s">
        <v>324</v>
      </c>
      <c r="BX184" t="s">
        <v>324</v>
      </c>
      <c r="BY184" t="s">
        <v>324</v>
      </c>
      <c r="BZ184" t="s">
        <v>324</v>
      </c>
      <c r="CA184" t="s">
        <v>324</v>
      </c>
      <c r="CB184" t="s">
        <v>324</v>
      </c>
      <c r="CC184" t="s">
        <v>324</v>
      </c>
      <c r="CD184" t="s">
        <v>324</v>
      </c>
      <c r="CE184" t="s">
        <v>324</v>
      </c>
      <c r="CF184" t="s">
        <v>324</v>
      </c>
      <c r="CG184" t="s">
        <v>324</v>
      </c>
      <c r="CH184" t="s">
        <v>324</v>
      </c>
      <c r="CI184" t="s">
        <v>324</v>
      </c>
      <c r="CJ184" t="s">
        <v>324</v>
      </c>
      <c r="CK184" t="s">
        <v>324</v>
      </c>
      <c r="CL184" t="s">
        <v>324</v>
      </c>
      <c r="CM184" t="s">
        <v>324</v>
      </c>
      <c r="CN184" t="s">
        <v>324</v>
      </c>
      <c r="CO184" t="s">
        <v>324</v>
      </c>
      <c r="CP184" t="s">
        <v>324</v>
      </c>
      <c r="CQ184" t="s">
        <v>324</v>
      </c>
      <c r="CR184" t="s">
        <v>324</v>
      </c>
      <c r="CS184" t="s">
        <v>324</v>
      </c>
      <c r="CT184" t="s">
        <v>324</v>
      </c>
      <c r="CU184" t="s">
        <v>324</v>
      </c>
      <c r="CV184" t="s">
        <v>324</v>
      </c>
      <c r="CW184" t="s">
        <v>324</v>
      </c>
      <c r="CX184">
        <v>0.31900000000000001</v>
      </c>
      <c r="CY184" t="s">
        <v>324</v>
      </c>
      <c r="CZ184" t="s">
        <v>324</v>
      </c>
      <c r="DA184" t="s">
        <v>324</v>
      </c>
      <c r="DB184">
        <v>0.31900000000000001</v>
      </c>
      <c r="DC184" t="s">
        <v>324</v>
      </c>
      <c r="DD184" t="s">
        <v>324</v>
      </c>
      <c r="DE184" t="s">
        <v>324</v>
      </c>
      <c r="DF184" t="s">
        <v>324</v>
      </c>
      <c r="DG184" t="s">
        <v>324</v>
      </c>
      <c r="DH184" t="s">
        <v>324</v>
      </c>
      <c r="DI184" t="s">
        <v>324</v>
      </c>
      <c r="DJ184" t="s">
        <v>324</v>
      </c>
      <c r="DK184" t="s">
        <v>324</v>
      </c>
      <c r="DL184" t="s">
        <v>324</v>
      </c>
    </row>
    <row r="185" spans="1:116" x14ac:dyDescent="0.45">
      <c r="A185">
        <v>2023</v>
      </c>
      <c r="B185" t="s">
        <v>114</v>
      </c>
      <c r="C185">
        <v>99999</v>
      </c>
      <c r="D185" t="s">
        <v>599</v>
      </c>
      <c r="E185" t="s">
        <v>717</v>
      </c>
      <c r="G185">
        <v>-1.7589999999999999</v>
      </c>
      <c r="H185">
        <v>-0.35799999999999998</v>
      </c>
      <c r="I185" t="s">
        <v>324</v>
      </c>
      <c r="J185" t="s">
        <v>324</v>
      </c>
      <c r="K185">
        <v>-2.117</v>
      </c>
      <c r="L185" t="s">
        <v>324</v>
      </c>
      <c r="M185" t="s">
        <v>324</v>
      </c>
      <c r="N185" t="s">
        <v>324</v>
      </c>
      <c r="O185" t="s">
        <v>324</v>
      </c>
      <c r="P185" t="s">
        <v>324</v>
      </c>
      <c r="Q185" t="s">
        <v>324</v>
      </c>
      <c r="R185" t="s">
        <v>324</v>
      </c>
      <c r="S185" t="s">
        <v>324</v>
      </c>
      <c r="T185" t="s">
        <v>324</v>
      </c>
      <c r="U185" t="s">
        <v>324</v>
      </c>
      <c r="V185" t="s">
        <v>324</v>
      </c>
      <c r="W185" t="s">
        <v>324</v>
      </c>
      <c r="X185" t="s">
        <v>324</v>
      </c>
      <c r="Y185" t="s">
        <v>324</v>
      </c>
      <c r="Z185" t="s">
        <v>324</v>
      </c>
      <c r="AA185" t="s">
        <v>324</v>
      </c>
      <c r="AB185" t="s">
        <v>324</v>
      </c>
      <c r="AC185" t="s">
        <v>324</v>
      </c>
      <c r="AD185" t="s">
        <v>324</v>
      </c>
      <c r="AE185" t="s">
        <v>324</v>
      </c>
      <c r="AF185" t="s">
        <v>324</v>
      </c>
      <c r="AG185" t="s">
        <v>324</v>
      </c>
      <c r="AH185" t="s">
        <v>324</v>
      </c>
      <c r="AI185" t="s">
        <v>324</v>
      </c>
      <c r="AJ185" t="s">
        <v>324</v>
      </c>
      <c r="AK185" t="s">
        <v>324</v>
      </c>
      <c r="AL185" t="s">
        <v>324</v>
      </c>
      <c r="AM185" t="s">
        <v>324</v>
      </c>
      <c r="AN185" t="s">
        <v>324</v>
      </c>
      <c r="AO185" t="s">
        <v>324</v>
      </c>
      <c r="AP185" t="s">
        <v>324</v>
      </c>
      <c r="AQ185" t="s">
        <v>324</v>
      </c>
      <c r="AR185" t="s">
        <v>324</v>
      </c>
      <c r="AS185" t="s">
        <v>324</v>
      </c>
      <c r="AT185" t="s">
        <v>324</v>
      </c>
      <c r="AU185" t="s">
        <v>324</v>
      </c>
      <c r="AV185" t="s">
        <v>324</v>
      </c>
      <c r="AW185" t="s">
        <v>324</v>
      </c>
      <c r="AX185" t="s">
        <v>324</v>
      </c>
      <c r="AY185" t="s">
        <v>324</v>
      </c>
      <c r="AZ185" t="s">
        <v>324</v>
      </c>
      <c r="BA185" t="s">
        <v>324</v>
      </c>
      <c r="BB185" t="s">
        <v>324</v>
      </c>
      <c r="BC185" t="s">
        <v>324</v>
      </c>
      <c r="BD185" t="s">
        <v>324</v>
      </c>
      <c r="BE185" t="s">
        <v>324</v>
      </c>
      <c r="BF185" t="s">
        <v>324</v>
      </c>
      <c r="BG185" t="s">
        <v>324</v>
      </c>
      <c r="BH185" t="s">
        <v>324</v>
      </c>
      <c r="BI185" t="s">
        <v>324</v>
      </c>
      <c r="BJ185" t="s">
        <v>324</v>
      </c>
      <c r="BK185" t="s">
        <v>324</v>
      </c>
      <c r="BL185" t="s">
        <v>324</v>
      </c>
      <c r="BM185" t="s">
        <v>324</v>
      </c>
      <c r="BN185" t="s">
        <v>324</v>
      </c>
      <c r="BO185" t="s">
        <v>324</v>
      </c>
      <c r="BP185" t="s">
        <v>324</v>
      </c>
      <c r="BQ185" t="s">
        <v>324</v>
      </c>
      <c r="BR185" t="s">
        <v>324</v>
      </c>
      <c r="BS185" t="s">
        <v>324</v>
      </c>
      <c r="BT185" t="s">
        <v>324</v>
      </c>
      <c r="BU185" t="s">
        <v>324</v>
      </c>
      <c r="BV185" t="s">
        <v>324</v>
      </c>
      <c r="BW185" t="s">
        <v>324</v>
      </c>
      <c r="BX185" t="s">
        <v>324</v>
      </c>
      <c r="BY185" t="s">
        <v>324</v>
      </c>
      <c r="BZ185" t="s">
        <v>324</v>
      </c>
      <c r="CA185" t="s">
        <v>324</v>
      </c>
      <c r="CB185" t="s">
        <v>324</v>
      </c>
      <c r="CC185" t="s">
        <v>324</v>
      </c>
      <c r="CD185" t="s">
        <v>324</v>
      </c>
      <c r="CE185" t="s">
        <v>324</v>
      </c>
      <c r="CF185" t="s">
        <v>324</v>
      </c>
      <c r="CG185" t="s">
        <v>324</v>
      </c>
      <c r="CH185" t="s">
        <v>324</v>
      </c>
      <c r="CI185" t="s">
        <v>324</v>
      </c>
      <c r="CJ185" t="s">
        <v>324</v>
      </c>
      <c r="CK185" t="s">
        <v>324</v>
      </c>
      <c r="CL185" t="s">
        <v>324</v>
      </c>
      <c r="CM185" t="s">
        <v>324</v>
      </c>
      <c r="CN185" t="s">
        <v>324</v>
      </c>
      <c r="CO185" t="s">
        <v>324</v>
      </c>
      <c r="CP185" t="s">
        <v>324</v>
      </c>
      <c r="CQ185" t="s">
        <v>324</v>
      </c>
      <c r="CR185" t="s">
        <v>324</v>
      </c>
      <c r="CS185" t="s">
        <v>324</v>
      </c>
      <c r="CT185" t="s">
        <v>324</v>
      </c>
      <c r="CU185" t="s">
        <v>324</v>
      </c>
      <c r="CV185" t="s">
        <v>324</v>
      </c>
      <c r="CW185" t="s">
        <v>324</v>
      </c>
      <c r="CX185">
        <v>-1.7589999999999999</v>
      </c>
      <c r="CY185">
        <v>-0.35799999999999998</v>
      </c>
      <c r="CZ185" t="s">
        <v>324</v>
      </c>
      <c r="DA185" t="s">
        <v>324</v>
      </c>
      <c r="DB185">
        <v>-2.117</v>
      </c>
      <c r="DC185" t="s">
        <v>324</v>
      </c>
      <c r="DD185" t="s">
        <v>324</v>
      </c>
      <c r="DE185" t="s">
        <v>324</v>
      </c>
      <c r="DF185" t="s">
        <v>324</v>
      </c>
      <c r="DG185" t="s">
        <v>324</v>
      </c>
      <c r="DH185" t="s">
        <v>324</v>
      </c>
      <c r="DI185" t="s">
        <v>324</v>
      </c>
      <c r="DJ185" t="s">
        <v>324</v>
      </c>
      <c r="DK185" t="s">
        <v>324</v>
      </c>
      <c r="DL185" t="s">
        <v>324</v>
      </c>
    </row>
    <row r="186" spans="1:116" x14ac:dyDescent="0.45">
      <c r="A186">
        <v>2023</v>
      </c>
      <c r="B186" t="s">
        <v>114</v>
      </c>
      <c r="C186">
        <v>99999</v>
      </c>
      <c r="D186" t="s">
        <v>599</v>
      </c>
      <c r="E186" t="s">
        <v>719</v>
      </c>
      <c r="G186">
        <v>-47.616999999999997</v>
      </c>
      <c r="H186">
        <v>-4.827</v>
      </c>
      <c r="I186">
        <v>-0.129</v>
      </c>
      <c r="J186" t="s">
        <v>324</v>
      </c>
      <c r="K186">
        <v>-52.573999999999998</v>
      </c>
      <c r="L186" t="s">
        <v>324</v>
      </c>
      <c r="M186" t="s">
        <v>324</v>
      </c>
      <c r="N186" t="s">
        <v>324</v>
      </c>
      <c r="O186" t="s">
        <v>324</v>
      </c>
      <c r="P186" t="s">
        <v>324</v>
      </c>
      <c r="Q186" t="s">
        <v>324</v>
      </c>
      <c r="R186" t="s">
        <v>324</v>
      </c>
      <c r="S186" t="s">
        <v>324</v>
      </c>
      <c r="T186" t="s">
        <v>324</v>
      </c>
      <c r="U186" t="s">
        <v>324</v>
      </c>
      <c r="V186" t="s">
        <v>324</v>
      </c>
      <c r="W186" t="s">
        <v>324</v>
      </c>
      <c r="X186" t="s">
        <v>324</v>
      </c>
      <c r="Y186" t="s">
        <v>324</v>
      </c>
      <c r="Z186" t="s">
        <v>324</v>
      </c>
      <c r="AA186" t="s">
        <v>324</v>
      </c>
      <c r="AB186" t="s">
        <v>324</v>
      </c>
      <c r="AC186" t="s">
        <v>324</v>
      </c>
      <c r="AD186" t="s">
        <v>324</v>
      </c>
      <c r="AE186" t="s">
        <v>324</v>
      </c>
      <c r="AF186" t="s">
        <v>324</v>
      </c>
      <c r="AG186" t="s">
        <v>324</v>
      </c>
      <c r="AH186" t="s">
        <v>324</v>
      </c>
      <c r="AI186" t="s">
        <v>324</v>
      </c>
      <c r="AJ186" t="s">
        <v>324</v>
      </c>
      <c r="AK186" t="s">
        <v>324</v>
      </c>
      <c r="AL186" t="s">
        <v>324</v>
      </c>
      <c r="AM186" t="s">
        <v>324</v>
      </c>
      <c r="AN186" t="s">
        <v>324</v>
      </c>
      <c r="AO186" t="s">
        <v>324</v>
      </c>
      <c r="AP186" t="s">
        <v>324</v>
      </c>
      <c r="AQ186" t="s">
        <v>324</v>
      </c>
      <c r="AR186" t="s">
        <v>324</v>
      </c>
      <c r="AS186" t="s">
        <v>324</v>
      </c>
      <c r="AT186" t="s">
        <v>324</v>
      </c>
      <c r="AU186" t="s">
        <v>324</v>
      </c>
      <c r="AV186" t="s">
        <v>324</v>
      </c>
      <c r="AW186" t="s">
        <v>324</v>
      </c>
      <c r="AX186" t="s">
        <v>324</v>
      </c>
      <c r="AY186" t="s">
        <v>324</v>
      </c>
      <c r="AZ186" t="s">
        <v>324</v>
      </c>
      <c r="BA186" t="s">
        <v>324</v>
      </c>
      <c r="BB186" t="s">
        <v>324</v>
      </c>
      <c r="BC186" t="s">
        <v>324</v>
      </c>
      <c r="BD186" t="s">
        <v>324</v>
      </c>
      <c r="BE186" t="s">
        <v>324</v>
      </c>
      <c r="BF186" t="s">
        <v>324</v>
      </c>
      <c r="BG186" t="s">
        <v>324</v>
      </c>
      <c r="BH186" t="s">
        <v>324</v>
      </c>
      <c r="BI186" t="s">
        <v>324</v>
      </c>
      <c r="BJ186" t="s">
        <v>324</v>
      </c>
      <c r="BK186" t="s">
        <v>324</v>
      </c>
      <c r="BL186" t="s">
        <v>324</v>
      </c>
      <c r="BM186" t="s">
        <v>324</v>
      </c>
      <c r="BN186" t="s">
        <v>324</v>
      </c>
      <c r="BO186" t="s">
        <v>324</v>
      </c>
      <c r="BP186" t="s">
        <v>324</v>
      </c>
      <c r="BQ186" t="s">
        <v>324</v>
      </c>
      <c r="BR186" t="s">
        <v>324</v>
      </c>
      <c r="BS186" t="s">
        <v>324</v>
      </c>
      <c r="BT186" t="s">
        <v>324</v>
      </c>
      <c r="BU186" t="s">
        <v>324</v>
      </c>
      <c r="BV186" t="s">
        <v>324</v>
      </c>
      <c r="BW186" t="s">
        <v>324</v>
      </c>
      <c r="BX186" t="s">
        <v>324</v>
      </c>
      <c r="BY186" t="s">
        <v>324</v>
      </c>
      <c r="BZ186" t="s">
        <v>324</v>
      </c>
      <c r="CA186" t="s">
        <v>324</v>
      </c>
      <c r="CB186" t="s">
        <v>324</v>
      </c>
      <c r="CC186" t="s">
        <v>324</v>
      </c>
      <c r="CD186" t="s">
        <v>324</v>
      </c>
      <c r="CE186" t="s">
        <v>324</v>
      </c>
      <c r="CF186" t="s">
        <v>324</v>
      </c>
      <c r="CG186" t="s">
        <v>324</v>
      </c>
      <c r="CH186" t="s">
        <v>324</v>
      </c>
      <c r="CI186" t="s">
        <v>324</v>
      </c>
      <c r="CJ186" t="s">
        <v>324</v>
      </c>
      <c r="CK186" t="s">
        <v>324</v>
      </c>
      <c r="CL186" t="s">
        <v>324</v>
      </c>
      <c r="CM186" t="s">
        <v>324</v>
      </c>
      <c r="CN186" t="s">
        <v>324</v>
      </c>
      <c r="CO186" t="s">
        <v>324</v>
      </c>
      <c r="CP186" t="s">
        <v>324</v>
      </c>
      <c r="CQ186" t="s">
        <v>324</v>
      </c>
      <c r="CR186" t="s">
        <v>324</v>
      </c>
      <c r="CS186" t="s">
        <v>324</v>
      </c>
      <c r="CT186" t="s">
        <v>324</v>
      </c>
      <c r="CU186" t="s">
        <v>324</v>
      </c>
      <c r="CV186" t="s">
        <v>324</v>
      </c>
      <c r="CW186" t="s">
        <v>324</v>
      </c>
      <c r="CX186">
        <v>-47.616999999999997</v>
      </c>
      <c r="CY186">
        <v>-4.827</v>
      </c>
      <c r="CZ186">
        <v>-0.129</v>
      </c>
      <c r="DA186" t="s">
        <v>324</v>
      </c>
      <c r="DB186">
        <v>-52.573999999999998</v>
      </c>
      <c r="DC186" t="s">
        <v>324</v>
      </c>
      <c r="DD186" t="s">
        <v>324</v>
      </c>
      <c r="DE186" t="s">
        <v>324</v>
      </c>
      <c r="DF186" t="s">
        <v>324</v>
      </c>
      <c r="DG186" t="s">
        <v>324</v>
      </c>
      <c r="DH186" t="s">
        <v>324</v>
      </c>
      <c r="DI186" t="s">
        <v>324</v>
      </c>
      <c r="DJ186" t="s">
        <v>324</v>
      </c>
      <c r="DK186" t="s">
        <v>324</v>
      </c>
      <c r="DL186" t="s">
        <v>324</v>
      </c>
    </row>
    <row r="187" spans="1:116" x14ac:dyDescent="0.45">
      <c r="A187">
        <v>2023</v>
      </c>
      <c r="B187" t="s">
        <v>117</v>
      </c>
      <c r="C187">
        <v>230</v>
      </c>
      <c r="D187" t="s">
        <v>725</v>
      </c>
      <c r="E187" t="s">
        <v>601</v>
      </c>
      <c r="F187" t="s">
        <v>244</v>
      </c>
      <c r="G187">
        <v>0.17199999999999999</v>
      </c>
      <c r="H187" t="s">
        <v>324</v>
      </c>
      <c r="I187" t="s">
        <v>324</v>
      </c>
      <c r="J187" t="s">
        <v>324</v>
      </c>
      <c r="K187">
        <v>0.17199999999999999</v>
      </c>
      <c r="L187">
        <v>27</v>
      </c>
      <c r="M187" t="s">
        <v>324</v>
      </c>
      <c r="N187" t="s">
        <v>324</v>
      </c>
      <c r="O187" t="s">
        <v>324</v>
      </c>
      <c r="P187">
        <v>27</v>
      </c>
      <c r="Q187" t="s">
        <v>324</v>
      </c>
      <c r="R187" t="s">
        <v>324</v>
      </c>
      <c r="S187" t="s">
        <v>324</v>
      </c>
      <c r="T187" t="s">
        <v>324</v>
      </c>
      <c r="U187">
        <v>0</v>
      </c>
      <c r="V187" t="s">
        <v>324</v>
      </c>
      <c r="W187" t="s">
        <v>324</v>
      </c>
      <c r="X187" t="s">
        <v>324</v>
      </c>
      <c r="Y187" t="s">
        <v>324</v>
      </c>
      <c r="Z187">
        <v>0</v>
      </c>
      <c r="AA187" t="s">
        <v>324</v>
      </c>
      <c r="AB187" t="s">
        <v>324</v>
      </c>
      <c r="AC187" t="s">
        <v>324</v>
      </c>
      <c r="AD187" t="s">
        <v>324</v>
      </c>
      <c r="AE187">
        <v>0</v>
      </c>
      <c r="AF187" t="s">
        <v>324</v>
      </c>
      <c r="AG187" t="s">
        <v>324</v>
      </c>
      <c r="AH187" t="s">
        <v>324</v>
      </c>
      <c r="AI187" t="s">
        <v>324</v>
      </c>
      <c r="AJ187">
        <v>0</v>
      </c>
      <c r="AK187" t="s">
        <v>324</v>
      </c>
      <c r="AL187" t="s">
        <v>324</v>
      </c>
      <c r="AM187" t="s">
        <v>324</v>
      </c>
      <c r="AN187" t="s">
        <v>324</v>
      </c>
      <c r="AO187">
        <v>0</v>
      </c>
      <c r="AP187">
        <v>0.122</v>
      </c>
      <c r="AQ187" t="s">
        <v>324</v>
      </c>
      <c r="AR187" t="s">
        <v>324</v>
      </c>
      <c r="AS187" t="s">
        <v>324</v>
      </c>
      <c r="AT187">
        <v>0.122</v>
      </c>
      <c r="AU187">
        <v>22</v>
      </c>
      <c r="AV187" t="s">
        <v>324</v>
      </c>
      <c r="AW187" t="s">
        <v>324</v>
      </c>
      <c r="AX187" t="s">
        <v>324</v>
      </c>
      <c r="AY187">
        <v>22</v>
      </c>
      <c r="AZ187" t="s">
        <v>324</v>
      </c>
      <c r="BA187" t="s">
        <v>324</v>
      </c>
      <c r="BB187" t="s">
        <v>324</v>
      </c>
      <c r="BC187" t="s">
        <v>324</v>
      </c>
      <c r="BD187">
        <v>0</v>
      </c>
      <c r="BE187" t="s">
        <v>324</v>
      </c>
      <c r="BF187" t="s">
        <v>324</v>
      </c>
      <c r="BG187" t="s">
        <v>324</v>
      </c>
      <c r="BH187" t="s">
        <v>324</v>
      </c>
      <c r="BI187">
        <v>0</v>
      </c>
      <c r="BJ187" t="s">
        <v>324</v>
      </c>
      <c r="BK187" t="s">
        <v>324</v>
      </c>
      <c r="BL187" t="s">
        <v>324</v>
      </c>
      <c r="BM187" t="s">
        <v>324</v>
      </c>
      <c r="BN187">
        <v>0</v>
      </c>
      <c r="BO187" t="s">
        <v>324</v>
      </c>
      <c r="BP187" t="s">
        <v>324</v>
      </c>
      <c r="BQ187" t="s">
        <v>324</v>
      </c>
      <c r="BR187" t="s">
        <v>324</v>
      </c>
      <c r="BS187">
        <v>0</v>
      </c>
      <c r="BT187" t="s">
        <v>324</v>
      </c>
      <c r="BU187" t="s">
        <v>324</v>
      </c>
      <c r="BV187" t="s">
        <v>324</v>
      </c>
      <c r="BW187" t="s">
        <v>324</v>
      </c>
      <c r="BX187">
        <v>0</v>
      </c>
      <c r="BY187" t="s">
        <v>324</v>
      </c>
      <c r="BZ187" t="s">
        <v>324</v>
      </c>
      <c r="CA187" t="s">
        <v>324</v>
      </c>
      <c r="CB187" t="s">
        <v>324</v>
      </c>
      <c r="CC187">
        <v>0</v>
      </c>
      <c r="CD187" t="s">
        <v>324</v>
      </c>
      <c r="CE187" t="s">
        <v>324</v>
      </c>
      <c r="CF187" t="s">
        <v>324</v>
      </c>
      <c r="CG187" t="s">
        <v>324</v>
      </c>
      <c r="CH187">
        <v>0</v>
      </c>
      <c r="CI187" t="s">
        <v>324</v>
      </c>
      <c r="CJ187" t="s">
        <v>324</v>
      </c>
      <c r="CK187" t="s">
        <v>324</v>
      </c>
      <c r="CL187" t="s">
        <v>324</v>
      </c>
      <c r="CM187">
        <v>0</v>
      </c>
      <c r="CN187" t="s">
        <v>324</v>
      </c>
      <c r="CO187" t="s">
        <v>324</v>
      </c>
      <c r="CP187" t="s">
        <v>324</v>
      </c>
      <c r="CQ187" t="s">
        <v>324</v>
      </c>
      <c r="CR187">
        <v>0</v>
      </c>
      <c r="CS187" t="s">
        <v>324</v>
      </c>
      <c r="CT187" t="s">
        <v>324</v>
      </c>
      <c r="CU187" t="s">
        <v>324</v>
      </c>
      <c r="CV187" t="s">
        <v>324</v>
      </c>
      <c r="CW187">
        <v>0</v>
      </c>
      <c r="CX187">
        <v>0.17199999999999999</v>
      </c>
      <c r="CY187">
        <v>0</v>
      </c>
      <c r="CZ187">
        <v>0</v>
      </c>
      <c r="DA187">
        <v>0</v>
      </c>
      <c r="DB187">
        <v>0.17199999999999999</v>
      </c>
      <c r="DC187">
        <v>27</v>
      </c>
      <c r="DD187">
        <v>0</v>
      </c>
      <c r="DE187">
        <v>0</v>
      </c>
      <c r="DF187">
        <v>0</v>
      </c>
      <c r="DG187">
        <v>27</v>
      </c>
      <c r="DH187">
        <v>0</v>
      </c>
      <c r="DI187">
        <v>0</v>
      </c>
      <c r="DJ187">
        <v>0</v>
      </c>
      <c r="DK187">
        <v>0</v>
      </c>
      <c r="DL187">
        <v>0</v>
      </c>
    </row>
    <row r="188" spans="1:116" x14ac:dyDescent="0.45">
      <c r="A188">
        <v>2023</v>
      </c>
      <c r="B188" t="s">
        <v>117</v>
      </c>
      <c r="C188">
        <v>407</v>
      </c>
      <c r="D188" t="s">
        <v>726</v>
      </c>
      <c r="E188" t="s">
        <v>601</v>
      </c>
      <c r="F188" t="s">
        <v>244</v>
      </c>
      <c r="G188">
        <v>0.35799999999999998</v>
      </c>
      <c r="H188">
        <v>0.19500000000000001</v>
      </c>
      <c r="I188" t="s">
        <v>324</v>
      </c>
      <c r="J188" t="s">
        <v>324</v>
      </c>
      <c r="K188">
        <v>0.55300000000000005</v>
      </c>
      <c r="L188">
        <v>42</v>
      </c>
      <c r="M188">
        <v>7</v>
      </c>
      <c r="N188" t="s">
        <v>324</v>
      </c>
      <c r="O188" t="s">
        <v>324</v>
      </c>
      <c r="P188">
        <v>49</v>
      </c>
      <c r="Q188" t="s">
        <v>324</v>
      </c>
      <c r="R188" t="s">
        <v>324</v>
      </c>
      <c r="S188" t="s">
        <v>324</v>
      </c>
      <c r="T188" t="s">
        <v>324</v>
      </c>
      <c r="U188">
        <v>0</v>
      </c>
      <c r="V188" t="s">
        <v>324</v>
      </c>
      <c r="W188" t="s">
        <v>324</v>
      </c>
      <c r="X188" t="s">
        <v>324</v>
      </c>
      <c r="Y188" t="s">
        <v>324</v>
      </c>
      <c r="Z188">
        <v>0</v>
      </c>
      <c r="AA188" t="s">
        <v>324</v>
      </c>
      <c r="AB188" t="s">
        <v>324</v>
      </c>
      <c r="AC188" t="s">
        <v>324</v>
      </c>
      <c r="AD188" t="s">
        <v>324</v>
      </c>
      <c r="AE188">
        <v>0</v>
      </c>
      <c r="AF188" t="s">
        <v>324</v>
      </c>
      <c r="AG188" t="s">
        <v>324</v>
      </c>
      <c r="AH188" t="s">
        <v>324</v>
      </c>
      <c r="AI188" t="s">
        <v>324</v>
      </c>
      <c r="AJ188">
        <v>0</v>
      </c>
      <c r="AK188" t="s">
        <v>324</v>
      </c>
      <c r="AL188" t="s">
        <v>324</v>
      </c>
      <c r="AM188" t="s">
        <v>324</v>
      </c>
      <c r="AN188" t="s">
        <v>324</v>
      </c>
      <c r="AO188">
        <v>0</v>
      </c>
      <c r="AP188" t="s">
        <v>324</v>
      </c>
      <c r="AQ188" t="s">
        <v>324</v>
      </c>
      <c r="AR188" t="s">
        <v>324</v>
      </c>
      <c r="AS188" t="s">
        <v>324</v>
      </c>
      <c r="AT188">
        <v>0</v>
      </c>
      <c r="AU188" t="s">
        <v>324</v>
      </c>
      <c r="AV188" t="s">
        <v>324</v>
      </c>
      <c r="AW188" t="s">
        <v>324</v>
      </c>
      <c r="AX188" t="s">
        <v>324</v>
      </c>
      <c r="AY188">
        <v>0</v>
      </c>
      <c r="AZ188" t="s">
        <v>324</v>
      </c>
      <c r="BA188" t="s">
        <v>324</v>
      </c>
      <c r="BB188" t="s">
        <v>324</v>
      </c>
      <c r="BC188" t="s">
        <v>324</v>
      </c>
      <c r="BD188">
        <v>0</v>
      </c>
      <c r="BE188" t="s">
        <v>324</v>
      </c>
      <c r="BF188" t="s">
        <v>324</v>
      </c>
      <c r="BG188" t="s">
        <v>324</v>
      </c>
      <c r="BH188" t="s">
        <v>324</v>
      </c>
      <c r="BI188">
        <v>0</v>
      </c>
      <c r="BJ188" t="s">
        <v>324</v>
      </c>
      <c r="BK188" t="s">
        <v>324</v>
      </c>
      <c r="BL188" t="s">
        <v>324</v>
      </c>
      <c r="BM188" t="s">
        <v>324</v>
      </c>
      <c r="BN188">
        <v>0</v>
      </c>
      <c r="BO188" t="s">
        <v>324</v>
      </c>
      <c r="BP188" t="s">
        <v>324</v>
      </c>
      <c r="BQ188" t="s">
        <v>324</v>
      </c>
      <c r="BR188" t="s">
        <v>324</v>
      </c>
      <c r="BS188">
        <v>0</v>
      </c>
      <c r="BT188" t="s">
        <v>324</v>
      </c>
      <c r="BU188" t="s">
        <v>324</v>
      </c>
      <c r="BV188" t="s">
        <v>324</v>
      </c>
      <c r="BW188" t="s">
        <v>324</v>
      </c>
      <c r="BX188">
        <v>0</v>
      </c>
      <c r="BY188" t="s">
        <v>324</v>
      </c>
      <c r="BZ188" t="s">
        <v>324</v>
      </c>
      <c r="CA188" t="s">
        <v>324</v>
      </c>
      <c r="CB188" t="s">
        <v>324</v>
      </c>
      <c r="CC188">
        <v>0</v>
      </c>
      <c r="CD188" t="s">
        <v>324</v>
      </c>
      <c r="CE188" t="s">
        <v>324</v>
      </c>
      <c r="CF188" t="s">
        <v>324</v>
      </c>
      <c r="CG188" t="s">
        <v>324</v>
      </c>
      <c r="CH188">
        <v>0</v>
      </c>
      <c r="CI188" t="s">
        <v>324</v>
      </c>
      <c r="CJ188" t="s">
        <v>324</v>
      </c>
      <c r="CK188" t="s">
        <v>324</v>
      </c>
      <c r="CL188" t="s">
        <v>324</v>
      </c>
      <c r="CM188">
        <v>0</v>
      </c>
      <c r="CN188" t="s">
        <v>324</v>
      </c>
      <c r="CO188" t="s">
        <v>324</v>
      </c>
      <c r="CP188" t="s">
        <v>324</v>
      </c>
      <c r="CQ188" t="s">
        <v>324</v>
      </c>
      <c r="CR188">
        <v>0</v>
      </c>
      <c r="CS188" t="s">
        <v>324</v>
      </c>
      <c r="CT188" t="s">
        <v>324</v>
      </c>
      <c r="CU188" t="s">
        <v>324</v>
      </c>
      <c r="CV188" t="s">
        <v>324</v>
      </c>
      <c r="CW188">
        <v>0</v>
      </c>
      <c r="CX188">
        <v>0.35799999999999998</v>
      </c>
      <c r="CY188">
        <v>0.19500000000000001</v>
      </c>
      <c r="CZ188">
        <v>0</v>
      </c>
      <c r="DA188">
        <v>0</v>
      </c>
      <c r="DB188">
        <v>0.55300000000000005</v>
      </c>
      <c r="DC188">
        <v>42</v>
      </c>
      <c r="DD188">
        <v>7</v>
      </c>
      <c r="DE188">
        <v>0</v>
      </c>
      <c r="DF188">
        <v>0</v>
      </c>
      <c r="DG188">
        <v>49</v>
      </c>
      <c r="DH188">
        <v>0</v>
      </c>
      <c r="DI188">
        <v>0</v>
      </c>
      <c r="DJ188">
        <v>0</v>
      </c>
      <c r="DK188">
        <v>0</v>
      </c>
      <c r="DL188">
        <v>0</v>
      </c>
    </row>
    <row r="189" spans="1:116" x14ac:dyDescent="0.45">
      <c r="A189">
        <v>2023</v>
      </c>
      <c r="B189" t="s">
        <v>117</v>
      </c>
      <c r="C189">
        <v>562</v>
      </c>
      <c r="D189" t="s">
        <v>727</v>
      </c>
      <c r="E189" t="s">
        <v>601</v>
      </c>
      <c r="F189" t="s">
        <v>244</v>
      </c>
      <c r="G189">
        <v>1.161</v>
      </c>
      <c r="H189">
        <v>0.19600000000000001</v>
      </c>
      <c r="I189" t="s">
        <v>324</v>
      </c>
      <c r="J189" t="s">
        <v>324</v>
      </c>
      <c r="K189">
        <v>1.357</v>
      </c>
      <c r="L189">
        <v>164</v>
      </c>
      <c r="M189">
        <v>7</v>
      </c>
      <c r="N189" t="s">
        <v>324</v>
      </c>
      <c r="O189" t="s">
        <v>324</v>
      </c>
      <c r="P189">
        <v>171</v>
      </c>
      <c r="Q189">
        <v>61.408000000000001</v>
      </c>
      <c r="R189">
        <v>17.181000000000001</v>
      </c>
      <c r="S189" t="s">
        <v>324</v>
      </c>
      <c r="T189" t="s">
        <v>324</v>
      </c>
      <c r="U189">
        <v>78.588999999999999</v>
      </c>
      <c r="V189" t="s">
        <v>324</v>
      </c>
      <c r="W189" t="s">
        <v>324</v>
      </c>
      <c r="X189" t="s">
        <v>324</v>
      </c>
      <c r="Y189" t="s">
        <v>324</v>
      </c>
      <c r="Z189">
        <v>0</v>
      </c>
      <c r="AA189" t="s">
        <v>324</v>
      </c>
      <c r="AB189" t="s">
        <v>324</v>
      </c>
      <c r="AC189" t="s">
        <v>324</v>
      </c>
      <c r="AD189" t="s">
        <v>324</v>
      </c>
      <c r="AE189">
        <v>0</v>
      </c>
      <c r="AF189" t="s">
        <v>324</v>
      </c>
      <c r="AG189" t="s">
        <v>324</v>
      </c>
      <c r="AH189" t="s">
        <v>324</v>
      </c>
      <c r="AI189" t="s">
        <v>324</v>
      </c>
      <c r="AJ189">
        <v>0</v>
      </c>
      <c r="AK189" t="s">
        <v>324</v>
      </c>
      <c r="AL189" t="s">
        <v>324</v>
      </c>
      <c r="AM189" t="s">
        <v>324</v>
      </c>
      <c r="AN189" t="s">
        <v>324</v>
      </c>
      <c r="AO189">
        <v>0</v>
      </c>
      <c r="AP189" t="s">
        <v>324</v>
      </c>
      <c r="AQ189" t="s">
        <v>324</v>
      </c>
      <c r="AR189" t="s">
        <v>324</v>
      </c>
      <c r="AS189" t="s">
        <v>324</v>
      </c>
      <c r="AT189">
        <v>0</v>
      </c>
      <c r="AU189" t="s">
        <v>324</v>
      </c>
      <c r="AV189" t="s">
        <v>324</v>
      </c>
      <c r="AW189" t="s">
        <v>324</v>
      </c>
      <c r="AX189" t="s">
        <v>324</v>
      </c>
      <c r="AY189">
        <v>0</v>
      </c>
      <c r="AZ189" t="s">
        <v>324</v>
      </c>
      <c r="BA189" t="s">
        <v>324</v>
      </c>
      <c r="BB189" t="s">
        <v>324</v>
      </c>
      <c r="BC189" t="s">
        <v>324</v>
      </c>
      <c r="BD189">
        <v>0</v>
      </c>
      <c r="BE189" t="s">
        <v>324</v>
      </c>
      <c r="BF189" t="s">
        <v>324</v>
      </c>
      <c r="BG189" t="s">
        <v>324</v>
      </c>
      <c r="BH189" t="s">
        <v>324</v>
      </c>
      <c r="BI189">
        <v>0</v>
      </c>
      <c r="BJ189" t="s">
        <v>324</v>
      </c>
      <c r="BK189" t="s">
        <v>324</v>
      </c>
      <c r="BL189" t="s">
        <v>324</v>
      </c>
      <c r="BM189" t="s">
        <v>324</v>
      </c>
      <c r="BN189">
        <v>0</v>
      </c>
      <c r="BO189" t="s">
        <v>324</v>
      </c>
      <c r="BP189" t="s">
        <v>324</v>
      </c>
      <c r="BQ189" t="s">
        <v>324</v>
      </c>
      <c r="BR189" t="s">
        <v>324</v>
      </c>
      <c r="BS189">
        <v>0</v>
      </c>
      <c r="BT189" t="s">
        <v>324</v>
      </c>
      <c r="BU189" t="s">
        <v>324</v>
      </c>
      <c r="BV189" t="s">
        <v>324</v>
      </c>
      <c r="BW189" t="s">
        <v>324</v>
      </c>
      <c r="BX189">
        <v>0</v>
      </c>
      <c r="BY189" t="s">
        <v>324</v>
      </c>
      <c r="BZ189" t="s">
        <v>324</v>
      </c>
      <c r="CA189" t="s">
        <v>324</v>
      </c>
      <c r="CB189" t="s">
        <v>324</v>
      </c>
      <c r="CC189">
        <v>0</v>
      </c>
      <c r="CD189" t="s">
        <v>324</v>
      </c>
      <c r="CE189" t="s">
        <v>324</v>
      </c>
      <c r="CF189" t="s">
        <v>324</v>
      </c>
      <c r="CG189" t="s">
        <v>324</v>
      </c>
      <c r="CH189">
        <v>0</v>
      </c>
      <c r="CI189" t="s">
        <v>324</v>
      </c>
      <c r="CJ189" t="s">
        <v>324</v>
      </c>
      <c r="CK189" t="s">
        <v>324</v>
      </c>
      <c r="CL189" t="s">
        <v>324</v>
      </c>
      <c r="CM189">
        <v>0</v>
      </c>
      <c r="CN189" t="s">
        <v>324</v>
      </c>
      <c r="CO189" t="s">
        <v>324</v>
      </c>
      <c r="CP189" t="s">
        <v>324</v>
      </c>
      <c r="CQ189" t="s">
        <v>324</v>
      </c>
      <c r="CR189">
        <v>0</v>
      </c>
      <c r="CS189" t="s">
        <v>324</v>
      </c>
      <c r="CT189" t="s">
        <v>324</v>
      </c>
      <c r="CU189" t="s">
        <v>324</v>
      </c>
      <c r="CV189" t="s">
        <v>324</v>
      </c>
      <c r="CW189">
        <v>0</v>
      </c>
      <c r="CX189">
        <v>1.161</v>
      </c>
      <c r="CY189">
        <v>0.19600000000000001</v>
      </c>
      <c r="CZ189">
        <v>0</v>
      </c>
      <c r="DA189">
        <v>0</v>
      </c>
      <c r="DB189">
        <v>1.357</v>
      </c>
      <c r="DC189">
        <v>164</v>
      </c>
      <c r="DD189">
        <v>7</v>
      </c>
      <c r="DE189">
        <v>0</v>
      </c>
      <c r="DF189">
        <v>0</v>
      </c>
      <c r="DG189">
        <v>171</v>
      </c>
      <c r="DH189">
        <v>61.408000000000001</v>
      </c>
      <c r="DI189">
        <v>17.181000000000001</v>
      </c>
      <c r="DJ189">
        <v>0</v>
      </c>
      <c r="DK189">
        <v>0</v>
      </c>
      <c r="DL189">
        <v>78.588999999999999</v>
      </c>
    </row>
    <row r="190" spans="1:116" x14ac:dyDescent="0.45">
      <c r="A190">
        <v>2023</v>
      </c>
      <c r="B190" t="s">
        <v>117</v>
      </c>
      <c r="C190">
        <v>2487</v>
      </c>
      <c r="D190" t="s">
        <v>728</v>
      </c>
      <c r="E190" t="s">
        <v>601</v>
      </c>
      <c r="F190" t="s">
        <v>247</v>
      </c>
      <c r="G190">
        <v>5.5E-2</v>
      </c>
      <c r="H190">
        <v>1.2E-2</v>
      </c>
      <c r="I190" t="s">
        <v>324</v>
      </c>
      <c r="J190" t="s">
        <v>324</v>
      </c>
      <c r="K190">
        <v>6.7000000000000004E-2</v>
      </c>
      <c r="L190">
        <v>7</v>
      </c>
      <c r="M190">
        <v>1</v>
      </c>
      <c r="N190" t="s">
        <v>324</v>
      </c>
      <c r="O190" t="s">
        <v>324</v>
      </c>
      <c r="P190">
        <v>8</v>
      </c>
      <c r="Q190">
        <v>18.891999999999999</v>
      </c>
      <c r="R190">
        <v>2.52</v>
      </c>
      <c r="S190" t="s">
        <v>324</v>
      </c>
      <c r="T190" t="s">
        <v>324</v>
      </c>
      <c r="U190">
        <v>21.411999999999999</v>
      </c>
      <c r="V190" t="s">
        <v>324</v>
      </c>
      <c r="W190" t="s">
        <v>324</v>
      </c>
      <c r="X190" t="s">
        <v>324</v>
      </c>
      <c r="Y190" t="s">
        <v>324</v>
      </c>
      <c r="Z190">
        <v>0</v>
      </c>
      <c r="AA190" t="s">
        <v>324</v>
      </c>
      <c r="AB190" t="s">
        <v>324</v>
      </c>
      <c r="AC190" t="s">
        <v>324</v>
      </c>
      <c r="AD190" t="s">
        <v>324</v>
      </c>
      <c r="AE190">
        <v>0</v>
      </c>
      <c r="AF190" t="s">
        <v>324</v>
      </c>
      <c r="AG190" t="s">
        <v>324</v>
      </c>
      <c r="AH190" t="s">
        <v>324</v>
      </c>
      <c r="AI190" t="s">
        <v>324</v>
      </c>
      <c r="AJ190">
        <v>0</v>
      </c>
      <c r="AK190" t="s">
        <v>324</v>
      </c>
      <c r="AL190" t="s">
        <v>324</v>
      </c>
      <c r="AM190" t="s">
        <v>324</v>
      </c>
      <c r="AN190" t="s">
        <v>324</v>
      </c>
      <c r="AO190">
        <v>0</v>
      </c>
      <c r="AP190" t="s">
        <v>324</v>
      </c>
      <c r="AQ190" t="s">
        <v>324</v>
      </c>
      <c r="AR190" t="s">
        <v>324</v>
      </c>
      <c r="AS190" t="s">
        <v>324</v>
      </c>
      <c r="AT190">
        <v>0</v>
      </c>
      <c r="AU190" t="s">
        <v>324</v>
      </c>
      <c r="AV190" t="s">
        <v>324</v>
      </c>
      <c r="AW190" t="s">
        <v>324</v>
      </c>
      <c r="AX190" t="s">
        <v>324</v>
      </c>
      <c r="AY190">
        <v>0</v>
      </c>
      <c r="AZ190" t="s">
        <v>324</v>
      </c>
      <c r="BA190" t="s">
        <v>324</v>
      </c>
      <c r="BB190" t="s">
        <v>324</v>
      </c>
      <c r="BC190" t="s">
        <v>324</v>
      </c>
      <c r="BD190">
        <v>0</v>
      </c>
      <c r="BE190" t="s">
        <v>324</v>
      </c>
      <c r="BF190" t="s">
        <v>324</v>
      </c>
      <c r="BG190" t="s">
        <v>324</v>
      </c>
      <c r="BH190" t="s">
        <v>324</v>
      </c>
      <c r="BI190">
        <v>0</v>
      </c>
      <c r="BJ190" t="s">
        <v>324</v>
      </c>
      <c r="BK190" t="s">
        <v>324</v>
      </c>
      <c r="BL190" t="s">
        <v>324</v>
      </c>
      <c r="BM190" t="s">
        <v>324</v>
      </c>
      <c r="BN190">
        <v>0</v>
      </c>
      <c r="BO190" t="s">
        <v>324</v>
      </c>
      <c r="BP190" t="s">
        <v>324</v>
      </c>
      <c r="BQ190" t="s">
        <v>324</v>
      </c>
      <c r="BR190" t="s">
        <v>324</v>
      </c>
      <c r="BS190">
        <v>0</v>
      </c>
      <c r="BT190" t="s">
        <v>324</v>
      </c>
      <c r="BU190" t="s">
        <v>324</v>
      </c>
      <c r="BV190" t="s">
        <v>324</v>
      </c>
      <c r="BW190" t="s">
        <v>324</v>
      </c>
      <c r="BX190">
        <v>0</v>
      </c>
      <c r="BY190" t="s">
        <v>324</v>
      </c>
      <c r="BZ190" t="s">
        <v>324</v>
      </c>
      <c r="CA190" t="s">
        <v>324</v>
      </c>
      <c r="CB190" t="s">
        <v>324</v>
      </c>
      <c r="CC190">
        <v>0</v>
      </c>
      <c r="CD190" t="s">
        <v>324</v>
      </c>
      <c r="CE190" t="s">
        <v>324</v>
      </c>
      <c r="CF190" t="s">
        <v>324</v>
      </c>
      <c r="CG190" t="s">
        <v>324</v>
      </c>
      <c r="CH190">
        <v>0</v>
      </c>
      <c r="CI190" t="s">
        <v>324</v>
      </c>
      <c r="CJ190" t="s">
        <v>324</v>
      </c>
      <c r="CK190" t="s">
        <v>324</v>
      </c>
      <c r="CL190" t="s">
        <v>324</v>
      </c>
      <c r="CM190">
        <v>0</v>
      </c>
      <c r="CN190" t="s">
        <v>324</v>
      </c>
      <c r="CO190" t="s">
        <v>324</v>
      </c>
      <c r="CP190" t="s">
        <v>324</v>
      </c>
      <c r="CQ190" t="s">
        <v>324</v>
      </c>
      <c r="CR190">
        <v>0</v>
      </c>
      <c r="CS190" t="s">
        <v>324</v>
      </c>
      <c r="CT190" t="s">
        <v>324</v>
      </c>
      <c r="CU190" t="s">
        <v>324</v>
      </c>
      <c r="CV190" t="s">
        <v>324</v>
      </c>
      <c r="CW190">
        <v>0</v>
      </c>
      <c r="CX190">
        <v>5.5E-2</v>
      </c>
      <c r="CY190">
        <v>1.2E-2</v>
      </c>
      <c r="CZ190">
        <v>0</v>
      </c>
      <c r="DA190">
        <v>0</v>
      </c>
      <c r="DB190">
        <v>6.7000000000000004E-2</v>
      </c>
      <c r="DC190">
        <v>7</v>
      </c>
      <c r="DD190">
        <v>1</v>
      </c>
      <c r="DE190">
        <v>0</v>
      </c>
      <c r="DF190">
        <v>0</v>
      </c>
      <c r="DG190">
        <v>8</v>
      </c>
      <c r="DH190">
        <v>18.891999999999999</v>
      </c>
      <c r="DI190">
        <v>2.52</v>
      </c>
      <c r="DJ190">
        <v>0</v>
      </c>
      <c r="DK190">
        <v>0</v>
      </c>
      <c r="DL190">
        <v>21.411999999999999</v>
      </c>
    </row>
    <row r="191" spans="1:116" x14ac:dyDescent="0.45">
      <c r="A191">
        <v>2023</v>
      </c>
      <c r="B191" t="s">
        <v>117</v>
      </c>
      <c r="C191">
        <v>2812</v>
      </c>
      <c r="D191" t="s">
        <v>729</v>
      </c>
      <c r="E191" t="s">
        <v>601</v>
      </c>
      <c r="F191" t="s">
        <v>244</v>
      </c>
      <c r="G191">
        <v>7.5999999999999998E-2</v>
      </c>
      <c r="H191">
        <v>8.1000000000000003E-2</v>
      </c>
      <c r="I191" t="s">
        <v>324</v>
      </c>
      <c r="J191" t="s">
        <v>324</v>
      </c>
      <c r="K191">
        <v>0.157</v>
      </c>
      <c r="L191">
        <v>10</v>
      </c>
      <c r="M191">
        <v>2</v>
      </c>
      <c r="N191" t="s">
        <v>324</v>
      </c>
      <c r="O191" t="s">
        <v>324</v>
      </c>
      <c r="P191">
        <v>12</v>
      </c>
      <c r="Q191">
        <v>31</v>
      </c>
      <c r="R191">
        <v>87.2</v>
      </c>
      <c r="S191" t="s">
        <v>324</v>
      </c>
      <c r="T191" t="s">
        <v>324</v>
      </c>
      <c r="U191">
        <v>118.2</v>
      </c>
      <c r="V191" t="s">
        <v>324</v>
      </c>
      <c r="W191" t="s">
        <v>324</v>
      </c>
      <c r="X191" t="s">
        <v>324</v>
      </c>
      <c r="Y191" t="s">
        <v>324</v>
      </c>
      <c r="Z191">
        <v>0</v>
      </c>
      <c r="AA191" t="s">
        <v>324</v>
      </c>
      <c r="AB191" t="s">
        <v>324</v>
      </c>
      <c r="AC191" t="s">
        <v>324</v>
      </c>
      <c r="AD191" t="s">
        <v>324</v>
      </c>
      <c r="AE191">
        <v>0</v>
      </c>
      <c r="AF191" t="s">
        <v>324</v>
      </c>
      <c r="AG191" t="s">
        <v>324</v>
      </c>
      <c r="AH191" t="s">
        <v>324</v>
      </c>
      <c r="AI191" t="s">
        <v>324</v>
      </c>
      <c r="AJ191">
        <v>0</v>
      </c>
      <c r="AK191" t="s">
        <v>324</v>
      </c>
      <c r="AL191" t="s">
        <v>324</v>
      </c>
      <c r="AM191" t="s">
        <v>324</v>
      </c>
      <c r="AN191" t="s">
        <v>324</v>
      </c>
      <c r="AO191">
        <v>0</v>
      </c>
      <c r="AP191" t="s">
        <v>324</v>
      </c>
      <c r="AQ191" t="s">
        <v>324</v>
      </c>
      <c r="AR191" t="s">
        <v>324</v>
      </c>
      <c r="AS191" t="s">
        <v>324</v>
      </c>
      <c r="AT191">
        <v>0</v>
      </c>
      <c r="AU191" t="s">
        <v>324</v>
      </c>
      <c r="AV191" t="s">
        <v>324</v>
      </c>
      <c r="AW191" t="s">
        <v>324</v>
      </c>
      <c r="AX191" t="s">
        <v>324</v>
      </c>
      <c r="AY191">
        <v>0</v>
      </c>
      <c r="AZ191" t="s">
        <v>324</v>
      </c>
      <c r="BA191" t="s">
        <v>324</v>
      </c>
      <c r="BB191" t="s">
        <v>324</v>
      </c>
      <c r="BC191" t="s">
        <v>324</v>
      </c>
      <c r="BD191">
        <v>0</v>
      </c>
      <c r="BE191" t="s">
        <v>324</v>
      </c>
      <c r="BF191" t="s">
        <v>324</v>
      </c>
      <c r="BG191" t="s">
        <v>324</v>
      </c>
      <c r="BH191" t="s">
        <v>324</v>
      </c>
      <c r="BI191">
        <v>0</v>
      </c>
      <c r="BJ191" t="s">
        <v>324</v>
      </c>
      <c r="BK191" t="s">
        <v>324</v>
      </c>
      <c r="BL191" t="s">
        <v>324</v>
      </c>
      <c r="BM191" t="s">
        <v>324</v>
      </c>
      <c r="BN191">
        <v>0</v>
      </c>
      <c r="BO191" t="s">
        <v>324</v>
      </c>
      <c r="BP191" t="s">
        <v>324</v>
      </c>
      <c r="BQ191" t="s">
        <v>324</v>
      </c>
      <c r="BR191" t="s">
        <v>324</v>
      </c>
      <c r="BS191">
        <v>0</v>
      </c>
      <c r="BT191" t="s">
        <v>324</v>
      </c>
      <c r="BU191" t="s">
        <v>324</v>
      </c>
      <c r="BV191" t="s">
        <v>324</v>
      </c>
      <c r="BW191" t="s">
        <v>324</v>
      </c>
      <c r="BX191">
        <v>0</v>
      </c>
      <c r="BY191" t="s">
        <v>324</v>
      </c>
      <c r="BZ191" t="s">
        <v>324</v>
      </c>
      <c r="CA191" t="s">
        <v>324</v>
      </c>
      <c r="CB191" t="s">
        <v>324</v>
      </c>
      <c r="CC191">
        <v>0</v>
      </c>
      <c r="CD191" t="s">
        <v>324</v>
      </c>
      <c r="CE191" t="s">
        <v>324</v>
      </c>
      <c r="CF191" t="s">
        <v>324</v>
      </c>
      <c r="CG191" t="s">
        <v>324</v>
      </c>
      <c r="CH191">
        <v>0</v>
      </c>
      <c r="CI191" t="s">
        <v>324</v>
      </c>
      <c r="CJ191" t="s">
        <v>324</v>
      </c>
      <c r="CK191" t="s">
        <v>324</v>
      </c>
      <c r="CL191" t="s">
        <v>324</v>
      </c>
      <c r="CM191">
        <v>0</v>
      </c>
      <c r="CN191" t="s">
        <v>324</v>
      </c>
      <c r="CO191" t="s">
        <v>324</v>
      </c>
      <c r="CP191" t="s">
        <v>324</v>
      </c>
      <c r="CQ191" t="s">
        <v>324</v>
      </c>
      <c r="CR191">
        <v>0</v>
      </c>
      <c r="CS191" t="s">
        <v>324</v>
      </c>
      <c r="CT191" t="s">
        <v>324</v>
      </c>
      <c r="CU191" t="s">
        <v>324</v>
      </c>
      <c r="CV191" t="s">
        <v>324</v>
      </c>
      <c r="CW191">
        <v>0</v>
      </c>
      <c r="CX191">
        <v>7.5999999999999998E-2</v>
      </c>
      <c r="CY191">
        <v>8.1000000000000003E-2</v>
      </c>
      <c r="CZ191">
        <v>0</v>
      </c>
      <c r="DA191">
        <v>0</v>
      </c>
      <c r="DB191">
        <v>0.157</v>
      </c>
      <c r="DC191">
        <v>10</v>
      </c>
      <c r="DD191">
        <v>2</v>
      </c>
      <c r="DE191">
        <v>0</v>
      </c>
      <c r="DF191">
        <v>0</v>
      </c>
      <c r="DG191">
        <v>12</v>
      </c>
      <c r="DH191">
        <v>31</v>
      </c>
      <c r="DI191">
        <v>87.2</v>
      </c>
      <c r="DJ191">
        <v>0</v>
      </c>
      <c r="DK191">
        <v>0</v>
      </c>
      <c r="DL191">
        <v>118.2</v>
      </c>
    </row>
    <row r="192" spans="1:116" x14ac:dyDescent="0.45">
      <c r="A192">
        <v>2023</v>
      </c>
      <c r="B192" t="s">
        <v>117</v>
      </c>
      <c r="C192">
        <v>2903</v>
      </c>
      <c r="D192" t="s">
        <v>730</v>
      </c>
      <c r="E192" t="s">
        <v>601</v>
      </c>
      <c r="F192" t="s">
        <v>244</v>
      </c>
      <c r="G192">
        <v>1.51</v>
      </c>
      <c r="H192" t="s">
        <v>324</v>
      </c>
      <c r="I192">
        <v>0.42499999999999999</v>
      </c>
      <c r="J192" t="s">
        <v>324</v>
      </c>
      <c r="K192">
        <v>1.9350000000000001</v>
      </c>
      <c r="L192">
        <v>189</v>
      </c>
      <c r="M192" t="s">
        <v>324</v>
      </c>
      <c r="N192">
        <v>17</v>
      </c>
      <c r="O192" t="s">
        <v>324</v>
      </c>
      <c r="P192">
        <v>206</v>
      </c>
      <c r="Q192" t="s">
        <v>324</v>
      </c>
      <c r="R192" t="s">
        <v>324</v>
      </c>
      <c r="S192" t="s">
        <v>324</v>
      </c>
      <c r="T192" t="s">
        <v>324</v>
      </c>
      <c r="U192">
        <v>0</v>
      </c>
      <c r="V192" t="s">
        <v>324</v>
      </c>
      <c r="W192" t="s">
        <v>324</v>
      </c>
      <c r="X192" t="s">
        <v>324</v>
      </c>
      <c r="Y192" t="s">
        <v>324</v>
      </c>
      <c r="Z192">
        <v>0</v>
      </c>
      <c r="AA192" t="s">
        <v>324</v>
      </c>
      <c r="AB192" t="s">
        <v>324</v>
      </c>
      <c r="AC192" t="s">
        <v>324</v>
      </c>
      <c r="AD192" t="s">
        <v>324</v>
      </c>
      <c r="AE192">
        <v>0</v>
      </c>
      <c r="AF192" t="s">
        <v>324</v>
      </c>
      <c r="AG192" t="s">
        <v>324</v>
      </c>
      <c r="AH192" t="s">
        <v>324</v>
      </c>
      <c r="AI192" t="s">
        <v>324</v>
      </c>
      <c r="AJ192">
        <v>0</v>
      </c>
      <c r="AK192" t="s">
        <v>324</v>
      </c>
      <c r="AL192" t="s">
        <v>324</v>
      </c>
      <c r="AM192" t="s">
        <v>324</v>
      </c>
      <c r="AN192" t="s">
        <v>324</v>
      </c>
      <c r="AO192">
        <v>0</v>
      </c>
      <c r="AP192" t="s">
        <v>324</v>
      </c>
      <c r="AQ192" t="s">
        <v>324</v>
      </c>
      <c r="AR192" t="s">
        <v>324</v>
      </c>
      <c r="AS192" t="s">
        <v>324</v>
      </c>
      <c r="AT192">
        <v>0</v>
      </c>
      <c r="AU192" t="s">
        <v>324</v>
      </c>
      <c r="AV192" t="s">
        <v>324</v>
      </c>
      <c r="AW192" t="s">
        <v>324</v>
      </c>
      <c r="AX192" t="s">
        <v>324</v>
      </c>
      <c r="AY192">
        <v>0</v>
      </c>
      <c r="AZ192" t="s">
        <v>324</v>
      </c>
      <c r="BA192" t="s">
        <v>324</v>
      </c>
      <c r="BB192" t="s">
        <v>324</v>
      </c>
      <c r="BC192" t="s">
        <v>324</v>
      </c>
      <c r="BD192">
        <v>0</v>
      </c>
      <c r="BE192" t="s">
        <v>324</v>
      </c>
      <c r="BF192" t="s">
        <v>324</v>
      </c>
      <c r="BG192" t="s">
        <v>324</v>
      </c>
      <c r="BH192" t="s">
        <v>324</v>
      </c>
      <c r="BI192">
        <v>0</v>
      </c>
      <c r="BJ192" t="s">
        <v>324</v>
      </c>
      <c r="BK192" t="s">
        <v>324</v>
      </c>
      <c r="BL192" t="s">
        <v>324</v>
      </c>
      <c r="BM192" t="s">
        <v>324</v>
      </c>
      <c r="BN192">
        <v>0</v>
      </c>
      <c r="BO192" t="s">
        <v>324</v>
      </c>
      <c r="BP192" t="s">
        <v>324</v>
      </c>
      <c r="BQ192" t="s">
        <v>324</v>
      </c>
      <c r="BR192" t="s">
        <v>324</v>
      </c>
      <c r="BS192">
        <v>0</v>
      </c>
      <c r="BT192" t="s">
        <v>324</v>
      </c>
      <c r="BU192" t="s">
        <v>324</v>
      </c>
      <c r="BV192" t="s">
        <v>324</v>
      </c>
      <c r="BW192" t="s">
        <v>324</v>
      </c>
      <c r="BX192">
        <v>0</v>
      </c>
      <c r="BY192" t="s">
        <v>324</v>
      </c>
      <c r="BZ192" t="s">
        <v>324</v>
      </c>
      <c r="CA192" t="s">
        <v>324</v>
      </c>
      <c r="CB192" t="s">
        <v>324</v>
      </c>
      <c r="CC192">
        <v>0</v>
      </c>
      <c r="CD192" t="s">
        <v>324</v>
      </c>
      <c r="CE192" t="s">
        <v>324</v>
      </c>
      <c r="CF192" t="s">
        <v>324</v>
      </c>
      <c r="CG192" t="s">
        <v>324</v>
      </c>
      <c r="CH192">
        <v>0</v>
      </c>
      <c r="CI192" t="s">
        <v>324</v>
      </c>
      <c r="CJ192" t="s">
        <v>324</v>
      </c>
      <c r="CK192" t="s">
        <v>324</v>
      </c>
      <c r="CL192" t="s">
        <v>324</v>
      </c>
      <c r="CM192">
        <v>0</v>
      </c>
      <c r="CN192" t="s">
        <v>324</v>
      </c>
      <c r="CO192" t="s">
        <v>324</v>
      </c>
      <c r="CP192" t="s">
        <v>324</v>
      </c>
      <c r="CQ192" t="s">
        <v>324</v>
      </c>
      <c r="CR192">
        <v>0</v>
      </c>
      <c r="CS192" t="s">
        <v>324</v>
      </c>
      <c r="CT192" t="s">
        <v>324</v>
      </c>
      <c r="CU192" t="s">
        <v>324</v>
      </c>
      <c r="CV192" t="s">
        <v>324</v>
      </c>
      <c r="CW192">
        <v>0</v>
      </c>
      <c r="CX192">
        <v>1.51</v>
      </c>
      <c r="CY192">
        <v>0</v>
      </c>
      <c r="CZ192">
        <v>0.42499999999999999</v>
      </c>
      <c r="DA192">
        <v>0</v>
      </c>
      <c r="DB192">
        <v>1.9350000000000001</v>
      </c>
      <c r="DC192">
        <v>189</v>
      </c>
      <c r="DD192">
        <v>0</v>
      </c>
      <c r="DE192">
        <v>17</v>
      </c>
      <c r="DF192">
        <v>0</v>
      </c>
      <c r="DG192">
        <v>206</v>
      </c>
      <c r="DH192">
        <v>0</v>
      </c>
      <c r="DI192">
        <v>0</v>
      </c>
      <c r="DJ192">
        <v>0</v>
      </c>
      <c r="DK192">
        <v>0</v>
      </c>
      <c r="DL192">
        <v>0</v>
      </c>
    </row>
    <row r="193" spans="1:116" x14ac:dyDescent="0.45">
      <c r="A193">
        <v>2023</v>
      </c>
      <c r="B193" t="s">
        <v>117</v>
      </c>
      <c r="C193">
        <v>3081</v>
      </c>
      <c r="D193" t="s">
        <v>731</v>
      </c>
      <c r="E193" t="s">
        <v>601</v>
      </c>
      <c r="F193" t="s">
        <v>247</v>
      </c>
      <c r="G193">
        <v>1.6339999999999999</v>
      </c>
      <c r="H193">
        <v>0.30399999999999999</v>
      </c>
      <c r="I193" t="s">
        <v>324</v>
      </c>
      <c r="J193" t="s">
        <v>324</v>
      </c>
      <c r="K193">
        <v>1.9379999999999999</v>
      </c>
      <c r="L193">
        <v>196</v>
      </c>
      <c r="M193">
        <v>3</v>
      </c>
      <c r="N193" t="s">
        <v>324</v>
      </c>
      <c r="O193" t="s">
        <v>324</v>
      </c>
      <c r="P193">
        <v>199</v>
      </c>
      <c r="Q193" t="s">
        <v>324</v>
      </c>
      <c r="R193" t="s">
        <v>324</v>
      </c>
      <c r="S193" t="s">
        <v>324</v>
      </c>
      <c r="T193" t="s">
        <v>324</v>
      </c>
      <c r="U193">
        <v>0</v>
      </c>
      <c r="V193" t="s">
        <v>324</v>
      </c>
      <c r="W193" t="s">
        <v>324</v>
      </c>
      <c r="X193" t="s">
        <v>324</v>
      </c>
      <c r="Y193" t="s">
        <v>324</v>
      </c>
      <c r="Z193">
        <v>0</v>
      </c>
      <c r="AA193" t="s">
        <v>324</v>
      </c>
      <c r="AB193" t="s">
        <v>324</v>
      </c>
      <c r="AC193" t="s">
        <v>324</v>
      </c>
      <c r="AD193" t="s">
        <v>324</v>
      </c>
      <c r="AE193">
        <v>0</v>
      </c>
      <c r="AF193" t="s">
        <v>324</v>
      </c>
      <c r="AG193" t="s">
        <v>324</v>
      </c>
      <c r="AH193" t="s">
        <v>324</v>
      </c>
      <c r="AI193" t="s">
        <v>324</v>
      </c>
      <c r="AJ193">
        <v>0</v>
      </c>
      <c r="AK193" t="s">
        <v>324</v>
      </c>
      <c r="AL193" t="s">
        <v>324</v>
      </c>
      <c r="AM193" t="s">
        <v>324</v>
      </c>
      <c r="AN193" t="s">
        <v>324</v>
      </c>
      <c r="AO193">
        <v>0</v>
      </c>
      <c r="AP193">
        <v>0.64900000000000002</v>
      </c>
      <c r="AQ193" t="s">
        <v>324</v>
      </c>
      <c r="AR193" t="s">
        <v>324</v>
      </c>
      <c r="AS193" t="s">
        <v>324</v>
      </c>
      <c r="AT193">
        <v>0.64900000000000002</v>
      </c>
      <c r="AU193">
        <v>71</v>
      </c>
      <c r="AV193" t="s">
        <v>324</v>
      </c>
      <c r="AW193" t="s">
        <v>324</v>
      </c>
      <c r="AX193" t="s">
        <v>324</v>
      </c>
      <c r="AY193">
        <v>71</v>
      </c>
      <c r="AZ193" t="s">
        <v>324</v>
      </c>
      <c r="BA193" t="s">
        <v>324</v>
      </c>
      <c r="BB193" t="s">
        <v>324</v>
      </c>
      <c r="BC193" t="s">
        <v>324</v>
      </c>
      <c r="BD193">
        <v>0</v>
      </c>
      <c r="BE193" t="s">
        <v>324</v>
      </c>
      <c r="BF193" t="s">
        <v>324</v>
      </c>
      <c r="BG193" t="s">
        <v>324</v>
      </c>
      <c r="BH193" t="s">
        <v>324</v>
      </c>
      <c r="BI193">
        <v>0</v>
      </c>
      <c r="BJ193" t="s">
        <v>324</v>
      </c>
      <c r="BK193" t="s">
        <v>324</v>
      </c>
      <c r="BL193" t="s">
        <v>324</v>
      </c>
      <c r="BM193" t="s">
        <v>324</v>
      </c>
      <c r="BN193">
        <v>0</v>
      </c>
      <c r="BO193" t="s">
        <v>324</v>
      </c>
      <c r="BP193" t="s">
        <v>324</v>
      </c>
      <c r="BQ193" t="s">
        <v>324</v>
      </c>
      <c r="BR193" t="s">
        <v>324</v>
      </c>
      <c r="BS193">
        <v>0</v>
      </c>
      <c r="BT193" t="s">
        <v>324</v>
      </c>
      <c r="BU193" t="s">
        <v>324</v>
      </c>
      <c r="BV193" t="s">
        <v>324</v>
      </c>
      <c r="BW193" t="s">
        <v>324</v>
      </c>
      <c r="BX193">
        <v>0</v>
      </c>
      <c r="BY193" t="s">
        <v>324</v>
      </c>
      <c r="BZ193" t="s">
        <v>324</v>
      </c>
      <c r="CA193" t="s">
        <v>324</v>
      </c>
      <c r="CB193" t="s">
        <v>324</v>
      </c>
      <c r="CC193">
        <v>0</v>
      </c>
      <c r="CD193" t="s">
        <v>324</v>
      </c>
      <c r="CE193" t="s">
        <v>324</v>
      </c>
      <c r="CF193" t="s">
        <v>324</v>
      </c>
      <c r="CG193" t="s">
        <v>324</v>
      </c>
      <c r="CH193">
        <v>0</v>
      </c>
      <c r="CI193" t="s">
        <v>324</v>
      </c>
      <c r="CJ193" t="s">
        <v>324</v>
      </c>
      <c r="CK193" t="s">
        <v>324</v>
      </c>
      <c r="CL193" t="s">
        <v>324</v>
      </c>
      <c r="CM193">
        <v>0</v>
      </c>
      <c r="CN193" t="s">
        <v>324</v>
      </c>
      <c r="CO193" t="s">
        <v>324</v>
      </c>
      <c r="CP193" t="s">
        <v>324</v>
      </c>
      <c r="CQ193" t="s">
        <v>324</v>
      </c>
      <c r="CR193">
        <v>0</v>
      </c>
      <c r="CS193" t="s">
        <v>324</v>
      </c>
      <c r="CT193" t="s">
        <v>324</v>
      </c>
      <c r="CU193" t="s">
        <v>324</v>
      </c>
      <c r="CV193" t="s">
        <v>324</v>
      </c>
      <c r="CW193">
        <v>0</v>
      </c>
      <c r="CX193">
        <v>1.6339999999999999</v>
      </c>
      <c r="CY193">
        <v>0.30399999999999999</v>
      </c>
      <c r="CZ193">
        <v>0</v>
      </c>
      <c r="DA193">
        <v>0</v>
      </c>
      <c r="DB193">
        <v>1.9379999999999999</v>
      </c>
      <c r="DC193">
        <v>196</v>
      </c>
      <c r="DD193">
        <v>3</v>
      </c>
      <c r="DE193">
        <v>0</v>
      </c>
      <c r="DF193">
        <v>0</v>
      </c>
      <c r="DG193">
        <v>199</v>
      </c>
      <c r="DH193">
        <v>0</v>
      </c>
      <c r="DI193">
        <v>0</v>
      </c>
      <c r="DJ193">
        <v>0</v>
      </c>
      <c r="DK193">
        <v>0</v>
      </c>
      <c r="DL193">
        <v>0</v>
      </c>
    </row>
    <row r="194" spans="1:116" x14ac:dyDescent="0.45">
      <c r="A194">
        <v>2023</v>
      </c>
      <c r="B194" t="s">
        <v>117</v>
      </c>
      <c r="C194">
        <v>3108</v>
      </c>
      <c r="D194" t="s">
        <v>732</v>
      </c>
      <c r="E194" t="s">
        <v>601</v>
      </c>
      <c r="F194" t="s">
        <v>244</v>
      </c>
      <c r="G194" t="s">
        <v>324</v>
      </c>
      <c r="H194" t="s">
        <v>324</v>
      </c>
      <c r="I194">
        <v>0.42299999999999999</v>
      </c>
      <c r="J194" t="s">
        <v>324</v>
      </c>
      <c r="K194">
        <v>0.42299999999999999</v>
      </c>
      <c r="L194" t="s">
        <v>324</v>
      </c>
      <c r="M194" t="s">
        <v>324</v>
      </c>
      <c r="N194">
        <v>3</v>
      </c>
      <c r="O194" t="s">
        <v>324</v>
      </c>
      <c r="P194">
        <v>3</v>
      </c>
      <c r="Q194" t="s">
        <v>324</v>
      </c>
      <c r="R194" t="s">
        <v>324</v>
      </c>
      <c r="S194" t="s">
        <v>324</v>
      </c>
      <c r="T194" t="s">
        <v>324</v>
      </c>
      <c r="U194">
        <v>0</v>
      </c>
      <c r="V194" t="s">
        <v>324</v>
      </c>
      <c r="W194" t="s">
        <v>324</v>
      </c>
      <c r="X194" t="s">
        <v>324</v>
      </c>
      <c r="Y194" t="s">
        <v>324</v>
      </c>
      <c r="Z194">
        <v>0</v>
      </c>
      <c r="AA194" t="s">
        <v>324</v>
      </c>
      <c r="AB194" t="s">
        <v>324</v>
      </c>
      <c r="AC194" t="s">
        <v>324</v>
      </c>
      <c r="AD194" t="s">
        <v>324</v>
      </c>
      <c r="AE194">
        <v>0</v>
      </c>
      <c r="AF194" t="s">
        <v>324</v>
      </c>
      <c r="AG194" t="s">
        <v>324</v>
      </c>
      <c r="AH194" t="s">
        <v>324</v>
      </c>
      <c r="AI194" t="s">
        <v>324</v>
      </c>
      <c r="AJ194">
        <v>0</v>
      </c>
      <c r="AK194" t="s">
        <v>324</v>
      </c>
      <c r="AL194" t="s">
        <v>324</v>
      </c>
      <c r="AM194" t="s">
        <v>324</v>
      </c>
      <c r="AN194" t="s">
        <v>324</v>
      </c>
      <c r="AO194">
        <v>0</v>
      </c>
      <c r="AP194" t="s">
        <v>324</v>
      </c>
      <c r="AQ194" t="s">
        <v>324</v>
      </c>
      <c r="AR194" t="s">
        <v>324</v>
      </c>
      <c r="AS194" t="s">
        <v>324</v>
      </c>
      <c r="AT194">
        <v>0</v>
      </c>
      <c r="AU194" t="s">
        <v>324</v>
      </c>
      <c r="AV194" t="s">
        <v>324</v>
      </c>
      <c r="AW194" t="s">
        <v>324</v>
      </c>
      <c r="AX194" t="s">
        <v>324</v>
      </c>
      <c r="AY194">
        <v>0</v>
      </c>
      <c r="AZ194" t="s">
        <v>324</v>
      </c>
      <c r="BA194" t="s">
        <v>324</v>
      </c>
      <c r="BB194" t="s">
        <v>324</v>
      </c>
      <c r="BC194" t="s">
        <v>324</v>
      </c>
      <c r="BD194">
        <v>0</v>
      </c>
      <c r="BE194" t="s">
        <v>324</v>
      </c>
      <c r="BF194" t="s">
        <v>324</v>
      </c>
      <c r="BG194" t="s">
        <v>324</v>
      </c>
      <c r="BH194" t="s">
        <v>324</v>
      </c>
      <c r="BI194">
        <v>0</v>
      </c>
      <c r="BJ194" t="s">
        <v>324</v>
      </c>
      <c r="BK194" t="s">
        <v>324</v>
      </c>
      <c r="BL194" t="s">
        <v>324</v>
      </c>
      <c r="BM194" t="s">
        <v>324</v>
      </c>
      <c r="BN194">
        <v>0</v>
      </c>
      <c r="BO194" t="s">
        <v>324</v>
      </c>
      <c r="BP194" t="s">
        <v>324</v>
      </c>
      <c r="BQ194" t="s">
        <v>324</v>
      </c>
      <c r="BR194" t="s">
        <v>324</v>
      </c>
      <c r="BS194">
        <v>0</v>
      </c>
      <c r="BT194" t="s">
        <v>324</v>
      </c>
      <c r="BU194" t="s">
        <v>324</v>
      </c>
      <c r="BV194" t="s">
        <v>324</v>
      </c>
      <c r="BW194" t="s">
        <v>324</v>
      </c>
      <c r="BX194">
        <v>0</v>
      </c>
      <c r="BY194" t="s">
        <v>324</v>
      </c>
      <c r="BZ194" t="s">
        <v>324</v>
      </c>
      <c r="CA194" t="s">
        <v>324</v>
      </c>
      <c r="CB194" t="s">
        <v>324</v>
      </c>
      <c r="CC194">
        <v>0</v>
      </c>
      <c r="CD194" t="s">
        <v>324</v>
      </c>
      <c r="CE194" t="s">
        <v>324</v>
      </c>
      <c r="CF194" t="s">
        <v>324</v>
      </c>
      <c r="CG194" t="s">
        <v>324</v>
      </c>
      <c r="CH194">
        <v>0</v>
      </c>
      <c r="CI194" t="s">
        <v>324</v>
      </c>
      <c r="CJ194" t="s">
        <v>324</v>
      </c>
      <c r="CK194" t="s">
        <v>324</v>
      </c>
      <c r="CL194" t="s">
        <v>324</v>
      </c>
      <c r="CM194">
        <v>0</v>
      </c>
      <c r="CN194" t="s">
        <v>324</v>
      </c>
      <c r="CO194" t="s">
        <v>324</v>
      </c>
      <c r="CP194" t="s">
        <v>324</v>
      </c>
      <c r="CQ194" t="s">
        <v>324</v>
      </c>
      <c r="CR194">
        <v>0</v>
      </c>
      <c r="CS194" t="s">
        <v>324</v>
      </c>
      <c r="CT194" t="s">
        <v>324</v>
      </c>
      <c r="CU194" t="s">
        <v>324</v>
      </c>
      <c r="CV194" t="s">
        <v>324</v>
      </c>
      <c r="CW194">
        <v>0</v>
      </c>
      <c r="CX194">
        <v>0</v>
      </c>
      <c r="CY194">
        <v>0</v>
      </c>
      <c r="CZ194">
        <v>0.42299999999999999</v>
      </c>
      <c r="DA194">
        <v>0</v>
      </c>
      <c r="DB194">
        <v>0.42299999999999999</v>
      </c>
      <c r="DC194">
        <v>0</v>
      </c>
      <c r="DD194">
        <v>0</v>
      </c>
      <c r="DE194">
        <v>3</v>
      </c>
      <c r="DF194">
        <v>0</v>
      </c>
      <c r="DG194">
        <v>3</v>
      </c>
      <c r="DH194">
        <v>0</v>
      </c>
      <c r="DI194">
        <v>0</v>
      </c>
      <c r="DJ194">
        <v>0</v>
      </c>
      <c r="DK194">
        <v>0</v>
      </c>
      <c r="DL194">
        <v>0</v>
      </c>
    </row>
    <row r="195" spans="1:116" x14ac:dyDescent="0.45">
      <c r="A195">
        <v>2023</v>
      </c>
      <c r="B195" t="s">
        <v>117</v>
      </c>
      <c r="C195">
        <v>3248</v>
      </c>
      <c r="D195" t="s">
        <v>733</v>
      </c>
      <c r="E195" t="s">
        <v>601</v>
      </c>
      <c r="F195" t="s">
        <v>244</v>
      </c>
      <c r="G195">
        <v>1.861</v>
      </c>
      <c r="H195">
        <v>0.112</v>
      </c>
      <c r="I195" t="s">
        <v>324</v>
      </c>
      <c r="J195" t="s">
        <v>324</v>
      </c>
      <c r="K195">
        <v>1.9730000000000001</v>
      </c>
      <c r="L195">
        <v>253</v>
      </c>
      <c r="M195">
        <v>4</v>
      </c>
      <c r="N195" t="s">
        <v>324</v>
      </c>
      <c r="O195" t="s">
        <v>324</v>
      </c>
      <c r="P195">
        <v>257</v>
      </c>
      <c r="Q195">
        <v>743.83</v>
      </c>
      <c r="R195">
        <v>0.746</v>
      </c>
      <c r="S195" t="s">
        <v>324</v>
      </c>
      <c r="T195" t="s">
        <v>324</v>
      </c>
      <c r="U195">
        <v>744.57600000000002</v>
      </c>
      <c r="V195" t="s">
        <v>324</v>
      </c>
      <c r="W195" t="s">
        <v>324</v>
      </c>
      <c r="X195" t="s">
        <v>324</v>
      </c>
      <c r="Y195" t="s">
        <v>324</v>
      </c>
      <c r="Z195">
        <v>0</v>
      </c>
      <c r="AA195" t="s">
        <v>324</v>
      </c>
      <c r="AB195" t="s">
        <v>324</v>
      </c>
      <c r="AC195" t="s">
        <v>324</v>
      </c>
      <c r="AD195" t="s">
        <v>324</v>
      </c>
      <c r="AE195">
        <v>0</v>
      </c>
      <c r="AF195">
        <v>0.501</v>
      </c>
      <c r="AG195">
        <v>2E-3</v>
      </c>
      <c r="AH195" t="s">
        <v>324</v>
      </c>
      <c r="AI195" t="s">
        <v>324</v>
      </c>
      <c r="AJ195">
        <v>0.503</v>
      </c>
      <c r="AK195">
        <v>250</v>
      </c>
      <c r="AL195">
        <v>2</v>
      </c>
      <c r="AM195" t="s">
        <v>324</v>
      </c>
      <c r="AN195" t="s">
        <v>324</v>
      </c>
      <c r="AO195">
        <v>252</v>
      </c>
      <c r="AP195">
        <v>0.35499999999999998</v>
      </c>
      <c r="AQ195" t="s">
        <v>324</v>
      </c>
      <c r="AR195" t="s">
        <v>324</v>
      </c>
      <c r="AS195" t="s">
        <v>324</v>
      </c>
      <c r="AT195">
        <v>0.35499999999999998</v>
      </c>
      <c r="AU195">
        <v>63</v>
      </c>
      <c r="AV195" t="s">
        <v>324</v>
      </c>
      <c r="AW195" t="s">
        <v>324</v>
      </c>
      <c r="AX195" t="s">
        <v>324</v>
      </c>
      <c r="AY195">
        <v>63</v>
      </c>
      <c r="AZ195">
        <v>0.72</v>
      </c>
      <c r="BA195" t="s">
        <v>324</v>
      </c>
      <c r="BB195" t="s">
        <v>324</v>
      </c>
      <c r="BC195" t="s">
        <v>324</v>
      </c>
      <c r="BD195">
        <v>0.72</v>
      </c>
      <c r="BE195" t="s">
        <v>324</v>
      </c>
      <c r="BF195" t="s">
        <v>324</v>
      </c>
      <c r="BG195" t="s">
        <v>324</v>
      </c>
      <c r="BH195" t="s">
        <v>324</v>
      </c>
      <c r="BI195">
        <v>0</v>
      </c>
      <c r="BJ195" t="s">
        <v>324</v>
      </c>
      <c r="BK195" t="s">
        <v>324</v>
      </c>
      <c r="BL195" t="s">
        <v>324</v>
      </c>
      <c r="BM195" t="s">
        <v>324</v>
      </c>
      <c r="BN195">
        <v>0</v>
      </c>
      <c r="BO195" t="s">
        <v>324</v>
      </c>
      <c r="BP195" t="s">
        <v>324</v>
      </c>
      <c r="BQ195" t="s">
        <v>324</v>
      </c>
      <c r="BR195" t="s">
        <v>324</v>
      </c>
      <c r="BS195">
        <v>0</v>
      </c>
      <c r="BT195" t="s">
        <v>324</v>
      </c>
      <c r="BU195" t="s">
        <v>324</v>
      </c>
      <c r="BV195" t="s">
        <v>324</v>
      </c>
      <c r="BW195" t="s">
        <v>324</v>
      </c>
      <c r="BX195">
        <v>0</v>
      </c>
      <c r="BY195" t="s">
        <v>324</v>
      </c>
      <c r="BZ195" t="s">
        <v>324</v>
      </c>
      <c r="CA195" t="s">
        <v>324</v>
      </c>
      <c r="CB195" t="s">
        <v>324</v>
      </c>
      <c r="CC195">
        <v>0</v>
      </c>
      <c r="CD195" t="s">
        <v>324</v>
      </c>
      <c r="CE195" t="s">
        <v>324</v>
      </c>
      <c r="CF195" t="s">
        <v>324</v>
      </c>
      <c r="CG195" t="s">
        <v>324</v>
      </c>
      <c r="CH195">
        <v>0</v>
      </c>
      <c r="CI195" t="s">
        <v>324</v>
      </c>
      <c r="CJ195" t="s">
        <v>324</v>
      </c>
      <c r="CK195" t="s">
        <v>324</v>
      </c>
      <c r="CL195" t="s">
        <v>324</v>
      </c>
      <c r="CM195">
        <v>0</v>
      </c>
      <c r="CN195" t="s">
        <v>324</v>
      </c>
      <c r="CO195" t="s">
        <v>324</v>
      </c>
      <c r="CP195" t="s">
        <v>324</v>
      </c>
      <c r="CQ195" t="s">
        <v>324</v>
      </c>
      <c r="CR195">
        <v>0</v>
      </c>
      <c r="CS195" t="s">
        <v>324</v>
      </c>
      <c r="CT195" t="s">
        <v>324</v>
      </c>
      <c r="CU195" t="s">
        <v>324</v>
      </c>
      <c r="CV195" t="s">
        <v>324</v>
      </c>
      <c r="CW195">
        <v>0</v>
      </c>
      <c r="CX195">
        <v>2.3620000000000001</v>
      </c>
      <c r="CY195">
        <v>0.114</v>
      </c>
      <c r="CZ195">
        <v>0</v>
      </c>
      <c r="DA195">
        <v>0</v>
      </c>
      <c r="DB195">
        <v>2.476</v>
      </c>
      <c r="DC195">
        <v>503</v>
      </c>
      <c r="DD195">
        <v>6</v>
      </c>
      <c r="DE195">
        <v>0</v>
      </c>
      <c r="DF195">
        <v>0</v>
      </c>
      <c r="DG195">
        <v>509</v>
      </c>
      <c r="DH195">
        <v>743.83</v>
      </c>
      <c r="DI195">
        <v>0.746</v>
      </c>
      <c r="DJ195">
        <v>0</v>
      </c>
      <c r="DK195">
        <v>0</v>
      </c>
      <c r="DL195">
        <v>744.57600000000002</v>
      </c>
    </row>
    <row r="196" spans="1:116" x14ac:dyDescent="0.45">
      <c r="A196">
        <v>2023</v>
      </c>
      <c r="B196" t="s">
        <v>117</v>
      </c>
      <c r="C196">
        <v>3843</v>
      </c>
      <c r="D196" t="s">
        <v>734</v>
      </c>
      <c r="E196" t="s">
        <v>601</v>
      </c>
      <c r="F196" t="s">
        <v>244</v>
      </c>
      <c r="G196">
        <v>1.9</v>
      </c>
      <c r="H196">
        <v>0</v>
      </c>
      <c r="I196">
        <v>0</v>
      </c>
      <c r="J196">
        <v>0</v>
      </c>
      <c r="K196">
        <v>1.9</v>
      </c>
      <c r="L196">
        <v>226</v>
      </c>
      <c r="M196">
        <v>0</v>
      </c>
      <c r="N196">
        <v>0</v>
      </c>
      <c r="O196">
        <v>0</v>
      </c>
      <c r="P196">
        <v>226</v>
      </c>
      <c r="Q196" t="s">
        <v>324</v>
      </c>
      <c r="R196" t="s">
        <v>324</v>
      </c>
      <c r="S196" t="s">
        <v>324</v>
      </c>
      <c r="T196" t="s">
        <v>324</v>
      </c>
      <c r="U196">
        <v>0</v>
      </c>
      <c r="V196">
        <v>1.101</v>
      </c>
      <c r="W196">
        <v>0</v>
      </c>
      <c r="X196">
        <v>3.16</v>
      </c>
      <c r="Y196">
        <v>0</v>
      </c>
      <c r="Z196">
        <v>4.2610000000000001</v>
      </c>
      <c r="AA196">
        <v>616</v>
      </c>
      <c r="AB196" t="s">
        <v>324</v>
      </c>
      <c r="AC196">
        <v>3</v>
      </c>
      <c r="AD196" t="s">
        <v>324</v>
      </c>
      <c r="AE196">
        <v>619</v>
      </c>
      <c r="AF196" t="s">
        <v>324</v>
      </c>
      <c r="AG196" t="s">
        <v>324</v>
      </c>
      <c r="AH196" t="s">
        <v>324</v>
      </c>
      <c r="AI196" t="s">
        <v>324</v>
      </c>
      <c r="AJ196">
        <v>0</v>
      </c>
      <c r="AK196" t="s">
        <v>324</v>
      </c>
      <c r="AL196">
        <v>0</v>
      </c>
      <c r="AM196">
        <v>0</v>
      </c>
      <c r="AN196">
        <v>0</v>
      </c>
      <c r="AO196">
        <v>0</v>
      </c>
      <c r="AP196" t="s">
        <v>324</v>
      </c>
      <c r="AQ196" t="s">
        <v>324</v>
      </c>
      <c r="AR196" t="s">
        <v>324</v>
      </c>
      <c r="AS196" t="s">
        <v>324</v>
      </c>
      <c r="AT196">
        <v>0</v>
      </c>
      <c r="AU196" t="s">
        <v>324</v>
      </c>
      <c r="AV196" t="s">
        <v>324</v>
      </c>
      <c r="AW196" t="s">
        <v>324</v>
      </c>
      <c r="AX196" t="s">
        <v>324</v>
      </c>
      <c r="AY196">
        <v>0</v>
      </c>
      <c r="AZ196" t="s">
        <v>324</v>
      </c>
      <c r="BA196" t="s">
        <v>324</v>
      </c>
      <c r="BB196" t="s">
        <v>324</v>
      </c>
      <c r="BC196" t="s">
        <v>324</v>
      </c>
      <c r="BD196">
        <v>0</v>
      </c>
      <c r="BE196" t="s">
        <v>324</v>
      </c>
      <c r="BF196" t="s">
        <v>324</v>
      </c>
      <c r="BG196" t="s">
        <v>324</v>
      </c>
      <c r="BH196" t="s">
        <v>324</v>
      </c>
      <c r="BI196">
        <v>0</v>
      </c>
      <c r="BJ196" t="s">
        <v>324</v>
      </c>
      <c r="BK196" t="s">
        <v>324</v>
      </c>
      <c r="BL196" t="s">
        <v>324</v>
      </c>
      <c r="BM196" t="s">
        <v>324</v>
      </c>
      <c r="BN196">
        <v>0</v>
      </c>
      <c r="BO196" t="s">
        <v>324</v>
      </c>
      <c r="BP196" t="s">
        <v>324</v>
      </c>
      <c r="BQ196" t="s">
        <v>324</v>
      </c>
      <c r="BR196" t="s">
        <v>324</v>
      </c>
      <c r="BS196">
        <v>0</v>
      </c>
      <c r="BT196" t="s">
        <v>324</v>
      </c>
      <c r="BU196" t="s">
        <v>324</v>
      </c>
      <c r="BV196" t="s">
        <v>324</v>
      </c>
      <c r="BW196" t="s">
        <v>324</v>
      </c>
      <c r="BX196">
        <v>0</v>
      </c>
      <c r="BY196" t="s">
        <v>324</v>
      </c>
      <c r="BZ196" t="s">
        <v>324</v>
      </c>
      <c r="CA196" t="s">
        <v>324</v>
      </c>
      <c r="CB196" t="s">
        <v>324</v>
      </c>
      <c r="CC196">
        <v>0</v>
      </c>
      <c r="CD196" t="s">
        <v>324</v>
      </c>
      <c r="CE196" t="s">
        <v>324</v>
      </c>
      <c r="CF196" t="s">
        <v>324</v>
      </c>
      <c r="CG196" t="s">
        <v>324</v>
      </c>
      <c r="CH196">
        <v>0</v>
      </c>
      <c r="CI196" t="s">
        <v>324</v>
      </c>
      <c r="CJ196" t="s">
        <v>324</v>
      </c>
      <c r="CK196" t="s">
        <v>324</v>
      </c>
      <c r="CL196" t="s">
        <v>324</v>
      </c>
      <c r="CM196">
        <v>0</v>
      </c>
      <c r="CN196" t="s">
        <v>324</v>
      </c>
      <c r="CO196" t="s">
        <v>324</v>
      </c>
      <c r="CP196" t="s">
        <v>324</v>
      </c>
      <c r="CQ196" t="s">
        <v>324</v>
      </c>
      <c r="CR196">
        <v>0</v>
      </c>
      <c r="CS196" t="s">
        <v>324</v>
      </c>
      <c r="CT196" t="s">
        <v>324</v>
      </c>
      <c r="CU196" t="s">
        <v>324</v>
      </c>
      <c r="CV196" t="s">
        <v>324</v>
      </c>
      <c r="CW196">
        <v>0</v>
      </c>
      <c r="CX196">
        <v>3.0009999999999999</v>
      </c>
      <c r="CY196">
        <v>0</v>
      </c>
      <c r="CZ196">
        <v>3.16</v>
      </c>
      <c r="DA196">
        <v>0</v>
      </c>
      <c r="DB196">
        <v>6.1609999999999996</v>
      </c>
      <c r="DC196">
        <v>842</v>
      </c>
      <c r="DD196">
        <v>0</v>
      </c>
      <c r="DE196">
        <v>3</v>
      </c>
      <c r="DF196">
        <v>0</v>
      </c>
      <c r="DG196">
        <v>845</v>
      </c>
      <c r="DH196">
        <v>0</v>
      </c>
      <c r="DI196">
        <v>0</v>
      </c>
      <c r="DJ196">
        <v>0</v>
      </c>
      <c r="DK196">
        <v>0</v>
      </c>
      <c r="DL196">
        <v>0</v>
      </c>
    </row>
    <row r="197" spans="1:116" x14ac:dyDescent="0.45">
      <c r="A197">
        <v>2023</v>
      </c>
      <c r="B197" t="s">
        <v>117</v>
      </c>
      <c r="C197">
        <v>3916</v>
      </c>
      <c r="D197" t="s">
        <v>385</v>
      </c>
      <c r="E197" t="s">
        <v>601</v>
      </c>
      <c r="F197" t="s">
        <v>244</v>
      </c>
      <c r="G197">
        <v>3.6240000000000001</v>
      </c>
      <c r="H197">
        <v>3.5409999999999999</v>
      </c>
      <c r="I197" t="s">
        <v>324</v>
      </c>
      <c r="J197" t="s">
        <v>324</v>
      </c>
      <c r="K197">
        <v>7.165</v>
      </c>
      <c r="L197">
        <v>563</v>
      </c>
      <c r="M197">
        <v>43</v>
      </c>
      <c r="N197" t="s">
        <v>324</v>
      </c>
      <c r="O197" t="s">
        <v>324</v>
      </c>
      <c r="P197">
        <v>606</v>
      </c>
      <c r="Q197">
        <v>237.06800000000001</v>
      </c>
      <c r="R197">
        <v>79.722999999999999</v>
      </c>
      <c r="S197" t="s">
        <v>324</v>
      </c>
      <c r="T197" t="s">
        <v>324</v>
      </c>
      <c r="U197">
        <v>316.791</v>
      </c>
      <c r="V197" t="s">
        <v>324</v>
      </c>
      <c r="W197" t="s">
        <v>324</v>
      </c>
      <c r="X197" t="s">
        <v>324</v>
      </c>
      <c r="Y197" t="s">
        <v>324</v>
      </c>
      <c r="Z197">
        <v>0</v>
      </c>
      <c r="AA197" t="s">
        <v>324</v>
      </c>
      <c r="AB197" t="s">
        <v>324</v>
      </c>
      <c r="AC197" t="s">
        <v>324</v>
      </c>
      <c r="AD197" t="s">
        <v>324</v>
      </c>
      <c r="AE197">
        <v>0</v>
      </c>
      <c r="AF197" t="s">
        <v>324</v>
      </c>
      <c r="AG197" t="s">
        <v>324</v>
      </c>
      <c r="AH197" t="s">
        <v>324</v>
      </c>
      <c r="AI197" t="s">
        <v>324</v>
      </c>
      <c r="AJ197">
        <v>0</v>
      </c>
      <c r="AK197" t="s">
        <v>324</v>
      </c>
      <c r="AL197" t="s">
        <v>324</v>
      </c>
      <c r="AM197" t="s">
        <v>324</v>
      </c>
      <c r="AN197" t="s">
        <v>324</v>
      </c>
      <c r="AO197">
        <v>0</v>
      </c>
      <c r="AP197" t="s">
        <v>324</v>
      </c>
      <c r="AQ197">
        <v>1</v>
      </c>
      <c r="AR197" t="s">
        <v>324</v>
      </c>
      <c r="AS197" t="s">
        <v>324</v>
      </c>
      <c r="AT197">
        <v>1</v>
      </c>
      <c r="AU197" t="s">
        <v>324</v>
      </c>
      <c r="AV197">
        <v>1</v>
      </c>
      <c r="AW197" t="s">
        <v>324</v>
      </c>
      <c r="AX197" t="s">
        <v>324</v>
      </c>
      <c r="AY197">
        <v>1</v>
      </c>
      <c r="AZ197" t="s">
        <v>324</v>
      </c>
      <c r="BA197">
        <v>4</v>
      </c>
      <c r="BB197" t="s">
        <v>324</v>
      </c>
      <c r="BC197" t="s">
        <v>324</v>
      </c>
      <c r="BD197">
        <v>4</v>
      </c>
      <c r="BE197" t="s">
        <v>324</v>
      </c>
      <c r="BF197" t="s">
        <v>324</v>
      </c>
      <c r="BG197" t="s">
        <v>324</v>
      </c>
      <c r="BH197" t="s">
        <v>324</v>
      </c>
      <c r="BI197">
        <v>0</v>
      </c>
      <c r="BJ197" t="s">
        <v>324</v>
      </c>
      <c r="BK197" t="s">
        <v>324</v>
      </c>
      <c r="BL197" t="s">
        <v>324</v>
      </c>
      <c r="BM197" t="s">
        <v>324</v>
      </c>
      <c r="BN197">
        <v>0</v>
      </c>
      <c r="BO197" t="s">
        <v>324</v>
      </c>
      <c r="BP197" t="s">
        <v>324</v>
      </c>
      <c r="BQ197" t="s">
        <v>324</v>
      </c>
      <c r="BR197" t="s">
        <v>324</v>
      </c>
      <c r="BS197">
        <v>0</v>
      </c>
      <c r="BT197" t="s">
        <v>324</v>
      </c>
      <c r="BU197" t="s">
        <v>324</v>
      </c>
      <c r="BV197" t="s">
        <v>324</v>
      </c>
      <c r="BW197" t="s">
        <v>324</v>
      </c>
      <c r="BX197">
        <v>0</v>
      </c>
      <c r="BY197" t="s">
        <v>324</v>
      </c>
      <c r="BZ197" t="s">
        <v>324</v>
      </c>
      <c r="CA197" t="s">
        <v>324</v>
      </c>
      <c r="CB197" t="s">
        <v>324</v>
      </c>
      <c r="CC197">
        <v>0</v>
      </c>
      <c r="CD197" t="s">
        <v>324</v>
      </c>
      <c r="CE197" t="s">
        <v>324</v>
      </c>
      <c r="CF197" t="s">
        <v>324</v>
      </c>
      <c r="CG197" t="s">
        <v>324</v>
      </c>
      <c r="CH197">
        <v>0</v>
      </c>
      <c r="CI197" t="s">
        <v>324</v>
      </c>
      <c r="CJ197" t="s">
        <v>324</v>
      </c>
      <c r="CK197" t="s">
        <v>324</v>
      </c>
      <c r="CL197" t="s">
        <v>324</v>
      </c>
      <c r="CM197">
        <v>0</v>
      </c>
      <c r="CN197" t="s">
        <v>324</v>
      </c>
      <c r="CO197" t="s">
        <v>324</v>
      </c>
      <c r="CP197" t="s">
        <v>324</v>
      </c>
      <c r="CQ197" t="s">
        <v>324</v>
      </c>
      <c r="CR197">
        <v>0</v>
      </c>
      <c r="CS197" t="s">
        <v>324</v>
      </c>
      <c r="CT197" t="s">
        <v>324</v>
      </c>
      <c r="CU197" t="s">
        <v>324</v>
      </c>
      <c r="CV197" t="s">
        <v>324</v>
      </c>
      <c r="CW197">
        <v>0</v>
      </c>
      <c r="CX197">
        <v>3.6240000000000001</v>
      </c>
      <c r="CY197">
        <v>3.5409999999999999</v>
      </c>
      <c r="CZ197">
        <v>0</v>
      </c>
      <c r="DA197">
        <v>0</v>
      </c>
      <c r="DB197">
        <v>7.165</v>
      </c>
      <c r="DC197">
        <v>563</v>
      </c>
      <c r="DD197">
        <v>43</v>
      </c>
      <c r="DE197">
        <v>0</v>
      </c>
      <c r="DF197">
        <v>0</v>
      </c>
      <c r="DG197">
        <v>606</v>
      </c>
      <c r="DH197">
        <v>237.06800000000001</v>
      </c>
      <c r="DI197">
        <v>79.722999999999999</v>
      </c>
      <c r="DJ197">
        <v>0</v>
      </c>
      <c r="DK197">
        <v>0</v>
      </c>
      <c r="DL197">
        <v>316.791</v>
      </c>
    </row>
    <row r="198" spans="1:116" x14ac:dyDescent="0.45">
      <c r="A198">
        <v>2023</v>
      </c>
      <c r="B198" t="s">
        <v>117</v>
      </c>
      <c r="C198">
        <v>4432</v>
      </c>
      <c r="D198" t="s">
        <v>735</v>
      </c>
      <c r="E198" t="s">
        <v>601</v>
      </c>
      <c r="F198" t="s">
        <v>244</v>
      </c>
      <c r="G198">
        <v>2.0089999999999999</v>
      </c>
      <c r="H198">
        <v>0.61499999999999999</v>
      </c>
      <c r="I198" t="s">
        <v>324</v>
      </c>
      <c r="J198" t="s">
        <v>324</v>
      </c>
      <c r="K198">
        <v>2.6240000000000001</v>
      </c>
      <c r="L198">
        <v>250</v>
      </c>
      <c r="M198">
        <v>2</v>
      </c>
      <c r="N198" t="s">
        <v>324</v>
      </c>
      <c r="O198" t="s">
        <v>324</v>
      </c>
      <c r="P198">
        <v>252</v>
      </c>
      <c r="Q198">
        <v>760.03099999999995</v>
      </c>
      <c r="R198">
        <v>287.13600000000002</v>
      </c>
      <c r="S198" t="s">
        <v>324</v>
      </c>
      <c r="T198" t="s">
        <v>324</v>
      </c>
      <c r="U198">
        <v>1047.1669999999999</v>
      </c>
      <c r="V198" t="s">
        <v>324</v>
      </c>
      <c r="W198" t="s">
        <v>324</v>
      </c>
      <c r="X198" t="s">
        <v>324</v>
      </c>
      <c r="Y198" t="s">
        <v>324</v>
      </c>
      <c r="Z198">
        <v>0</v>
      </c>
      <c r="AA198" t="s">
        <v>324</v>
      </c>
      <c r="AB198" t="s">
        <v>324</v>
      </c>
      <c r="AC198" t="s">
        <v>324</v>
      </c>
      <c r="AD198" t="s">
        <v>324</v>
      </c>
      <c r="AE198">
        <v>0</v>
      </c>
      <c r="AF198" t="s">
        <v>324</v>
      </c>
      <c r="AG198" t="s">
        <v>324</v>
      </c>
      <c r="AH198" t="s">
        <v>324</v>
      </c>
      <c r="AI198" t="s">
        <v>324</v>
      </c>
      <c r="AJ198">
        <v>0</v>
      </c>
      <c r="AK198" t="s">
        <v>324</v>
      </c>
      <c r="AL198" t="s">
        <v>324</v>
      </c>
      <c r="AM198" t="s">
        <v>324</v>
      </c>
      <c r="AN198" t="s">
        <v>324</v>
      </c>
      <c r="AO198">
        <v>0</v>
      </c>
      <c r="AP198">
        <v>0.88</v>
      </c>
      <c r="AQ198" t="s">
        <v>324</v>
      </c>
      <c r="AR198" t="s">
        <v>324</v>
      </c>
      <c r="AS198" t="s">
        <v>324</v>
      </c>
      <c r="AT198">
        <v>0.88</v>
      </c>
      <c r="AU198">
        <v>77</v>
      </c>
      <c r="AV198" t="s">
        <v>324</v>
      </c>
      <c r="AW198" t="s">
        <v>324</v>
      </c>
      <c r="AX198" t="s">
        <v>324</v>
      </c>
      <c r="AY198">
        <v>77</v>
      </c>
      <c r="AZ198" t="s">
        <v>324</v>
      </c>
      <c r="BA198" t="s">
        <v>324</v>
      </c>
      <c r="BB198" t="s">
        <v>324</v>
      </c>
      <c r="BC198" t="s">
        <v>324</v>
      </c>
      <c r="BD198">
        <v>0</v>
      </c>
      <c r="BE198" t="s">
        <v>324</v>
      </c>
      <c r="BF198" t="s">
        <v>324</v>
      </c>
      <c r="BG198" t="s">
        <v>324</v>
      </c>
      <c r="BH198" t="s">
        <v>324</v>
      </c>
      <c r="BI198">
        <v>0</v>
      </c>
      <c r="BJ198" t="s">
        <v>324</v>
      </c>
      <c r="BK198" t="s">
        <v>324</v>
      </c>
      <c r="BL198" t="s">
        <v>324</v>
      </c>
      <c r="BM198" t="s">
        <v>324</v>
      </c>
      <c r="BN198">
        <v>0</v>
      </c>
      <c r="BO198" t="s">
        <v>324</v>
      </c>
      <c r="BP198" t="s">
        <v>324</v>
      </c>
      <c r="BQ198" t="s">
        <v>324</v>
      </c>
      <c r="BR198" t="s">
        <v>324</v>
      </c>
      <c r="BS198">
        <v>0</v>
      </c>
      <c r="BT198" t="s">
        <v>324</v>
      </c>
      <c r="BU198" t="s">
        <v>324</v>
      </c>
      <c r="BV198" t="s">
        <v>324</v>
      </c>
      <c r="BW198" t="s">
        <v>324</v>
      </c>
      <c r="BX198">
        <v>0</v>
      </c>
      <c r="BY198" t="s">
        <v>324</v>
      </c>
      <c r="BZ198" t="s">
        <v>324</v>
      </c>
      <c r="CA198" t="s">
        <v>324</v>
      </c>
      <c r="CB198" t="s">
        <v>324</v>
      </c>
      <c r="CC198">
        <v>0</v>
      </c>
      <c r="CD198" t="s">
        <v>324</v>
      </c>
      <c r="CE198" t="s">
        <v>324</v>
      </c>
      <c r="CF198" t="s">
        <v>324</v>
      </c>
      <c r="CG198" t="s">
        <v>324</v>
      </c>
      <c r="CH198">
        <v>0</v>
      </c>
      <c r="CI198" t="s">
        <v>324</v>
      </c>
      <c r="CJ198" t="s">
        <v>324</v>
      </c>
      <c r="CK198" t="s">
        <v>324</v>
      </c>
      <c r="CL198" t="s">
        <v>324</v>
      </c>
      <c r="CM198">
        <v>0</v>
      </c>
      <c r="CN198" t="s">
        <v>324</v>
      </c>
      <c r="CO198" t="s">
        <v>324</v>
      </c>
      <c r="CP198" t="s">
        <v>324</v>
      </c>
      <c r="CQ198" t="s">
        <v>324</v>
      </c>
      <c r="CR198">
        <v>0</v>
      </c>
      <c r="CS198" t="s">
        <v>324</v>
      </c>
      <c r="CT198" t="s">
        <v>324</v>
      </c>
      <c r="CU198" t="s">
        <v>324</v>
      </c>
      <c r="CV198" t="s">
        <v>324</v>
      </c>
      <c r="CW198">
        <v>0</v>
      </c>
      <c r="CX198">
        <v>2.0089999999999999</v>
      </c>
      <c r="CY198">
        <v>0.61499999999999999</v>
      </c>
      <c r="CZ198">
        <v>0</v>
      </c>
      <c r="DA198">
        <v>0</v>
      </c>
      <c r="DB198">
        <v>2.6240000000000001</v>
      </c>
      <c r="DC198">
        <v>250</v>
      </c>
      <c r="DD198">
        <v>2</v>
      </c>
      <c r="DE198">
        <v>0</v>
      </c>
      <c r="DF198">
        <v>0</v>
      </c>
      <c r="DG198">
        <v>252</v>
      </c>
      <c r="DH198">
        <v>760.03099999999995</v>
      </c>
      <c r="DI198">
        <v>287.13600000000002</v>
      </c>
      <c r="DJ198">
        <v>0</v>
      </c>
      <c r="DK198">
        <v>0</v>
      </c>
      <c r="DL198">
        <v>1047.1669999999999</v>
      </c>
    </row>
    <row r="199" spans="1:116" x14ac:dyDescent="0.45">
      <c r="A199">
        <v>2023</v>
      </c>
      <c r="B199" t="s">
        <v>117</v>
      </c>
      <c r="C199">
        <v>4433</v>
      </c>
      <c r="D199" t="s">
        <v>736</v>
      </c>
      <c r="E199" t="s">
        <v>601</v>
      </c>
      <c r="F199" t="s">
        <v>244</v>
      </c>
      <c r="G199">
        <v>0.1</v>
      </c>
      <c r="H199" t="s">
        <v>324</v>
      </c>
      <c r="I199" t="s">
        <v>324</v>
      </c>
      <c r="J199" t="s">
        <v>324</v>
      </c>
      <c r="K199">
        <v>0.1</v>
      </c>
      <c r="L199">
        <v>12</v>
      </c>
      <c r="M199" t="s">
        <v>324</v>
      </c>
      <c r="N199" t="s">
        <v>324</v>
      </c>
      <c r="O199" t="s">
        <v>324</v>
      </c>
      <c r="P199">
        <v>12</v>
      </c>
      <c r="Q199" t="s">
        <v>324</v>
      </c>
      <c r="R199" t="s">
        <v>324</v>
      </c>
      <c r="S199" t="s">
        <v>324</v>
      </c>
      <c r="T199" t="s">
        <v>324</v>
      </c>
      <c r="U199">
        <v>0</v>
      </c>
      <c r="V199" t="s">
        <v>324</v>
      </c>
      <c r="W199" t="s">
        <v>324</v>
      </c>
      <c r="X199" t="s">
        <v>324</v>
      </c>
      <c r="Y199" t="s">
        <v>324</v>
      </c>
      <c r="Z199">
        <v>0</v>
      </c>
      <c r="AA199" t="s">
        <v>324</v>
      </c>
      <c r="AB199" t="s">
        <v>324</v>
      </c>
      <c r="AC199" t="s">
        <v>324</v>
      </c>
      <c r="AD199" t="s">
        <v>324</v>
      </c>
      <c r="AE199">
        <v>0</v>
      </c>
      <c r="AF199" t="s">
        <v>324</v>
      </c>
      <c r="AG199" t="s">
        <v>324</v>
      </c>
      <c r="AH199" t="s">
        <v>324</v>
      </c>
      <c r="AI199" t="s">
        <v>324</v>
      </c>
      <c r="AJ199">
        <v>0</v>
      </c>
      <c r="AK199" t="s">
        <v>324</v>
      </c>
      <c r="AL199" t="s">
        <v>324</v>
      </c>
      <c r="AM199" t="s">
        <v>324</v>
      </c>
      <c r="AN199" t="s">
        <v>324</v>
      </c>
      <c r="AO199">
        <v>0</v>
      </c>
      <c r="AP199" t="s">
        <v>324</v>
      </c>
      <c r="AQ199" t="s">
        <v>324</v>
      </c>
      <c r="AR199" t="s">
        <v>324</v>
      </c>
      <c r="AS199" t="s">
        <v>324</v>
      </c>
      <c r="AT199">
        <v>0</v>
      </c>
      <c r="AU199" t="s">
        <v>324</v>
      </c>
      <c r="AV199" t="s">
        <v>324</v>
      </c>
      <c r="AW199" t="s">
        <v>324</v>
      </c>
      <c r="AX199" t="s">
        <v>324</v>
      </c>
      <c r="AY199">
        <v>0</v>
      </c>
      <c r="AZ199" t="s">
        <v>324</v>
      </c>
      <c r="BA199" t="s">
        <v>324</v>
      </c>
      <c r="BB199" t="s">
        <v>324</v>
      </c>
      <c r="BC199" t="s">
        <v>324</v>
      </c>
      <c r="BD199">
        <v>0</v>
      </c>
      <c r="BE199" t="s">
        <v>324</v>
      </c>
      <c r="BF199" t="s">
        <v>324</v>
      </c>
      <c r="BG199" t="s">
        <v>324</v>
      </c>
      <c r="BH199" t="s">
        <v>324</v>
      </c>
      <c r="BI199">
        <v>0</v>
      </c>
      <c r="BJ199" t="s">
        <v>324</v>
      </c>
      <c r="BK199" t="s">
        <v>324</v>
      </c>
      <c r="BL199" t="s">
        <v>324</v>
      </c>
      <c r="BM199" t="s">
        <v>324</v>
      </c>
      <c r="BN199">
        <v>0</v>
      </c>
      <c r="BO199" t="s">
        <v>324</v>
      </c>
      <c r="BP199" t="s">
        <v>324</v>
      </c>
      <c r="BQ199" t="s">
        <v>324</v>
      </c>
      <c r="BR199" t="s">
        <v>324</v>
      </c>
      <c r="BS199">
        <v>0</v>
      </c>
      <c r="BT199" t="s">
        <v>324</v>
      </c>
      <c r="BU199" t="s">
        <v>324</v>
      </c>
      <c r="BV199" t="s">
        <v>324</v>
      </c>
      <c r="BW199" t="s">
        <v>324</v>
      </c>
      <c r="BX199">
        <v>0</v>
      </c>
      <c r="BY199" t="s">
        <v>324</v>
      </c>
      <c r="BZ199" t="s">
        <v>324</v>
      </c>
      <c r="CA199" t="s">
        <v>324</v>
      </c>
      <c r="CB199" t="s">
        <v>324</v>
      </c>
      <c r="CC199">
        <v>0</v>
      </c>
      <c r="CD199" t="s">
        <v>324</v>
      </c>
      <c r="CE199" t="s">
        <v>324</v>
      </c>
      <c r="CF199" t="s">
        <v>324</v>
      </c>
      <c r="CG199" t="s">
        <v>324</v>
      </c>
      <c r="CH199">
        <v>0</v>
      </c>
      <c r="CI199" t="s">
        <v>324</v>
      </c>
      <c r="CJ199" t="s">
        <v>324</v>
      </c>
      <c r="CK199" t="s">
        <v>324</v>
      </c>
      <c r="CL199" t="s">
        <v>324</v>
      </c>
      <c r="CM199">
        <v>0</v>
      </c>
      <c r="CN199" t="s">
        <v>324</v>
      </c>
      <c r="CO199" t="s">
        <v>324</v>
      </c>
      <c r="CP199" t="s">
        <v>324</v>
      </c>
      <c r="CQ199" t="s">
        <v>324</v>
      </c>
      <c r="CR199">
        <v>0</v>
      </c>
      <c r="CS199" t="s">
        <v>324</v>
      </c>
      <c r="CT199" t="s">
        <v>324</v>
      </c>
      <c r="CU199" t="s">
        <v>324</v>
      </c>
      <c r="CV199" t="s">
        <v>324</v>
      </c>
      <c r="CW199">
        <v>0</v>
      </c>
      <c r="CX199">
        <v>0.1</v>
      </c>
      <c r="CY199">
        <v>0</v>
      </c>
      <c r="CZ199">
        <v>0</v>
      </c>
      <c r="DA199">
        <v>0</v>
      </c>
      <c r="DB199">
        <v>0.1</v>
      </c>
      <c r="DC199">
        <v>12</v>
      </c>
      <c r="DD199">
        <v>0</v>
      </c>
      <c r="DE199">
        <v>0</v>
      </c>
      <c r="DF199">
        <v>0</v>
      </c>
      <c r="DG199">
        <v>12</v>
      </c>
      <c r="DH199">
        <v>0</v>
      </c>
      <c r="DI199">
        <v>0</v>
      </c>
      <c r="DJ199">
        <v>0</v>
      </c>
      <c r="DK199">
        <v>0</v>
      </c>
      <c r="DL199">
        <v>0</v>
      </c>
    </row>
    <row r="200" spans="1:116" x14ac:dyDescent="0.45">
      <c r="A200">
        <v>2023</v>
      </c>
      <c r="B200" t="s">
        <v>117</v>
      </c>
      <c r="C200">
        <v>4538</v>
      </c>
      <c r="D200" t="s">
        <v>737</v>
      </c>
      <c r="E200" t="s">
        <v>601</v>
      </c>
      <c r="F200" t="s">
        <v>244</v>
      </c>
      <c r="G200">
        <v>4.4999999999999998E-2</v>
      </c>
      <c r="H200">
        <v>0.03</v>
      </c>
      <c r="I200" t="s">
        <v>324</v>
      </c>
      <c r="J200" t="s">
        <v>324</v>
      </c>
      <c r="K200">
        <v>7.4999999999999997E-2</v>
      </c>
      <c r="L200">
        <v>6</v>
      </c>
      <c r="M200">
        <v>1</v>
      </c>
      <c r="N200" t="s">
        <v>324</v>
      </c>
      <c r="O200" t="s">
        <v>324</v>
      </c>
      <c r="P200">
        <v>7</v>
      </c>
      <c r="Q200">
        <v>36.234999999999999</v>
      </c>
      <c r="R200">
        <v>0.56699999999999995</v>
      </c>
      <c r="S200" t="s">
        <v>324</v>
      </c>
      <c r="T200" t="s">
        <v>324</v>
      </c>
      <c r="U200">
        <v>36.802</v>
      </c>
      <c r="V200" t="s">
        <v>324</v>
      </c>
      <c r="W200" t="s">
        <v>324</v>
      </c>
      <c r="X200" t="s">
        <v>324</v>
      </c>
      <c r="Y200" t="s">
        <v>324</v>
      </c>
      <c r="Z200">
        <v>0</v>
      </c>
      <c r="AA200" t="s">
        <v>324</v>
      </c>
      <c r="AB200" t="s">
        <v>324</v>
      </c>
      <c r="AC200" t="s">
        <v>324</v>
      </c>
      <c r="AD200" t="s">
        <v>324</v>
      </c>
      <c r="AE200">
        <v>0</v>
      </c>
      <c r="AF200" t="s">
        <v>324</v>
      </c>
      <c r="AG200" t="s">
        <v>324</v>
      </c>
      <c r="AH200" t="s">
        <v>324</v>
      </c>
      <c r="AI200" t="s">
        <v>324</v>
      </c>
      <c r="AJ200">
        <v>0</v>
      </c>
      <c r="AK200" t="s">
        <v>324</v>
      </c>
      <c r="AL200" t="s">
        <v>324</v>
      </c>
      <c r="AM200" t="s">
        <v>324</v>
      </c>
      <c r="AN200" t="s">
        <v>324</v>
      </c>
      <c r="AO200">
        <v>0</v>
      </c>
      <c r="AP200" t="s">
        <v>324</v>
      </c>
      <c r="AQ200" t="s">
        <v>324</v>
      </c>
      <c r="AR200" t="s">
        <v>324</v>
      </c>
      <c r="AS200" t="s">
        <v>324</v>
      </c>
      <c r="AT200">
        <v>0</v>
      </c>
      <c r="AU200" t="s">
        <v>324</v>
      </c>
      <c r="AV200" t="s">
        <v>324</v>
      </c>
      <c r="AW200" t="s">
        <v>324</v>
      </c>
      <c r="AX200" t="s">
        <v>324</v>
      </c>
      <c r="AY200">
        <v>0</v>
      </c>
      <c r="AZ200" t="s">
        <v>324</v>
      </c>
      <c r="BA200" t="s">
        <v>324</v>
      </c>
      <c r="BB200" t="s">
        <v>324</v>
      </c>
      <c r="BC200" t="s">
        <v>324</v>
      </c>
      <c r="BD200">
        <v>0</v>
      </c>
      <c r="BE200" t="s">
        <v>324</v>
      </c>
      <c r="BF200" t="s">
        <v>324</v>
      </c>
      <c r="BG200" t="s">
        <v>324</v>
      </c>
      <c r="BH200" t="s">
        <v>324</v>
      </c>
      <c r="BI200">
        <v>0</v>
      </c>
      <c r="BJ200" t="s">
        <v>324</v>
      </c>
      <c r="BK200" t="s">
        <v>324</v>
      </c>
      <c r="BL200" t="s">
        <v>324</v>
      </c>
      <c r="BM200" t="s">
        <v>324</v>
      </c>
      <c r="BN200">
        <v>0</v>
      </c>
      <c r="BO200" t="s">
        <v>324</v>
      </c>
      <c r="BP200" t="s">
        <v>324</v>
      </c>
      <c r="BQ200" t="s">
        <v>324</v>
      </c>
      <c r="BR200" t="s">
        <v>324</v>
      </c>
      <c r="BS200">
        <v>0</v>
      </c>
      <c r="BT200" t="s">
        <v>324</v>
      </c>
      <c r="BU200" t="s">
        <v>324</v>
      </c>
      <c r="BV200" t="s">
        <v>324</v>
      </c>
      <c r="BW200" t="s">
        <v>324</v>
      </c>
      <c r="BX200">
        <v>0</v>
      </c>
      <c r="BY200" t="s">
        <v>324</v>
      </c>
      <c r="BZ200" t="s">
        <v>324</v>
      </c>
      <c r="CA200" t="s">
        <v>324</v>
      </c>
      <c r="CB200" t="s">
        <v>324</v>
      </c>
      <c r="CC200">
        <v>0</v>
      </c>
      <c r="CD200" t="s">
        <v>324</v>
      </c>
      <c r="CE200" t="s">
        <v>324</v>
      </c>
      <c r="CF200" t="s">
        <v>324</v>
      </c>
      <c r="CG200" t="s">
        <v>324</v>
      </c>
      <c r="CH200">
        <v>0</v>
      </c>
      <c r="CI200" t="s">
        <v>324</v>
      </c>
      <c r="CJ200" t="s">
        <v>324</v>
      </c>
      <c r="CK200" t="s">
        <v>324</v>
      </c>
      <c r="CL200" t="s">
        <v>324</v>
      </c>
      <c r="CM200">
        <v>0</v>
      </c>
      <c r="CN200" t="s">
        <v>324</v>
      </c>
      <c r="CO200" t="s">
        <v>324</v>
      </c>
      <c r="CP200" t="s">
        <v>324</v>
      </c>
      <c r="CQ200" t="s">
        <v>324</v>
      </c>
      <c r="CR200">
        <v>0</v>
      </c>
      <c r="CS200" t="s">
        <v>324</v>
      </c>
      <c r="CT200" t="s">
        <v>324</v>
      </c>
      <c r="CU200" t="s">
        <v>324</v>
      </c>
      <c r="CV200" t="s">
        <v>324</v>
      </c>
      <c r="CW200">
        <v>0</v>
      </c>
      <c r="CX200">
        <v>4.4999999999999998E-2</v>
      </c>
      <c r="CY200">
        <v>0.03</v>
      </c>
      <c r="CZ200">
        <v>0</v>
      </c>
      <c r="DA200">
        <v>0</v>
      </c>
      <c r="DB200">
        <v>7.4999999999999997E-2</v>
      </c>
      <c r="DC200">
        <v>6</v>
      </c>
      <c r="DD200">
        <v>1</v>
      </c>
      <c r="DE200">
        <v>0</v>
      </c>
      <c r="DF200">
        <v>0</v>
      </c>
      <c r="DG200">
        <v>7</v>
      </c>
      <c r="DH200">
        <v>36.234999999999999</v>
      </c>
      <c r="DI200">
        <v>0.56699999999999995</v>
      </c>
      <c r="DJ200">
        <v>0</v>
      </c>
      <c r="DK200">
        <v>0</v>
      </c>
      <c r="DL200">
        <v>36.802</v>
      </c>
    </row>
    <row r="201" spans="1:116" x14ac:dyDescent="0.45">
      <c r="A201">
        <v>2023</v>
      </c>
      <c r="B201" t="s">
        <v>117</v>
      </c>
      <c r="C201">
        <v>5905</v>
      </c>
      <c r="D201" t="s">
        <v>738</v>
      </c>
      <c r="E201" t="s">
        <v>601</v>
      </c>
      <c r="F201" t="s">
        <v>244</v>
      </c>
      <c r="G201">
        <v>0.749</v>
      </c>
      <c r="H201">
        <v>7.0000000000000007E-2</v>
      </c>
      <c r="I201">
        <v>0</v>
      </c>
      <c r="J201">
        <v>0</v>
      </c>
      <c r="K201">
        <v>0.81899999999999995</v>
      </c>
      <c r="L201">
        <v>73</v>
      </c>
      <c r="M201">
        <v>2</v>
      </c>
      <c r="N201">
        <v>0</v>
      </c>
      <c r="O201">
        <v>0</v>
      </c>
      <c r="P201">
        <v>75</v>
      </c>
      <c r="Q201">
        <v>328.5</v>
      </c>
      <c r="R201">
        <v>7</v>
      </c>
      <c r="S201">
        <v>0</v>
      </c>
      <c r="T201">
        <v>0</v>
      </c>
      <c r="U201">
        <v>335.5</v>
      </c>
      <c r="V201">
        <v>0</v>
      </c>
      <c r="W201">
        <v>0</v>
      </c>
      <c r="X201">
        <v>0</v>
      </c>
      <c r="Y201">
        <v>0</v>
      </c>
      <c r="Z201">
        <v>0</v>
      </c>
      <c r="AA201">
        <v>0</v>
      </c>
      <c r="AB201">
        <v>0</v>
      </c>
      <c r="AC201">
        <v>0</v>
      </c>
      <c r="AD201">
        <v>0</v>
      </c>
      <c r="AE201">
        <v>0</v>
      </c>
      <c r="AF201">
        <v>0</v>
      </c>
      <c r="AG201">
        <v>0</v>
      </c>
      <c r="AH201">
        <v>0</v>
      </c>
      <c r="AI201">
        <v>0</v>
      </c>
      <c r="AJ201">
        <v>0</v>
      </c>
      <c r="AK201">
        <v>0</v>
      </c>
      <c r="AL201">
        <v>0</v>
      </c>
      <c r="AM201">
        <v>0</v>
      </c>
      <c r="AN201">
        <v>0</v>
      </c>
      <c r="AO201">
        <v>0</v>
      </c>
      <c r="AP201">
        <v>0.216</v>
      </c>
      <c r="AQ201" t="s">
        <v>324</v>
      </c>
      <c r="AR201">
        <v>0</v>
      </c>
      <c r="AS201">
        <v>0</v>
      </c>
      <c r="AT201">
        <v>0.216</v>
      </c>
      <c r="AU201">
        <v>34</v>
      </c>
      <c r="AV201" t="s">
        <v>324</v>
      </c>
      <c r="AW201">
        <v>0</v>
      </c>
      <c r="AX201">
        <v>0</v>
      </c>
      <c r="AY201">
        <v>34</v>
      </c>
      <c r="AZ201">
        <v>0.41699999999999998</v>
      </c>
      <c r="BA201" t="s">
        <v>324</v>
      </c>
      <c r="BB201">
        <v>0</v>
      </c>
      <c r="BC201">
        <v>0</v>
      </c>
      <c r="BD201">
        <v>0.41699999999999998</v>
      </c>
      <c r="BE201" t="s">
        <v>324</v>
      </c>
      <c r="BF201" t="s">
        <v>324</v>
      </c>
      <c r="BG201" t="s">
        <v>324</v>
      </c>
      <c r="BH201" t="s">
        <v>324</v>
      </c>
      <c r="BI201">
        <v>0</v>
      </c>
      <c r="BJ201" t="s">
        <v>324</v>
      </c>
      <c r="BK201" t="s">
        <v>324</v>
      </c>
      <c r="BL201" t="s">
        <v>324</v>
      </c>
      <c r="BM201" t="s">
        <v>324</v>
      </c>
      <c r="BN201">
        <v>0</v>
      </c>
      <c r="BO201" t="s">
        <v>324</v>
      </c>
      <c r="BP201" t="s">
        <v>324</v>
      </c>
      <c r="BQ201" t="s">
        <v>324</v>
      </c>
      <c r="BR201" t="s">
        <v>324</v>
      </c>
      <c r="BS201">
        <v>0</v>
      </c>
      <c r="BT201" t="s">
        <v>324</v>
      </c>
      <c r="BU201" t="s">
        <v>324</v>
      </c>
      <c r="BV201" t="s">
        <v>324</v>
      </c>
      <c r="BW201" t="s">
        <v>324</v>
      </c>
      <c r="BX201">
        <v>0</v>
      </c>
      <c r="BY201" t="s">
        <v>324</v>
      </c>
      <c r="BZ201" t="s">
        <v>324</v>
      </c>
      <c r="CA201" t="s">
        <v>324</v>
      </c>
      <c r="CB201" t="s">
        <v>324</v>
      </c>
      <c r="CC201">
        <v>0</v>
      </c>
      <c r="CD201" t="s">
        <v>324</v>
      </c>
      <c r="CE201" t="s">
        <v>324</v>
      </c>
      <c r="CF201" t="s">
        <v>324</v>
      </c>
      <c r="CG201" t="s">
        <v>324</v>
      </c>
      <c r="CH201">
        <v>0</v>
      </c>
      <c r="CI201" t="s">
        <v>324</v>
      </c>
      <c r="CJ201" t="s">
        <v>324</v>
      </c>
      <c r="CK201" t="s">
        <v>324</v>
      </c>
      <c r="CL201" t="s">
        <v>324</v>
      </c>
      <c r="CM201">
        <v>0</v>
      </c>
      <c r="CN201" t="s">
        <v>324</v>
      </c>
      <c r="CO201" t="s">
        <v>324</v>
      </c>
      <c r="CP201" t="s">
        <v>324</v>
      </c>
      <c r="CQ201" t="s">
        <v>324</v>
      </c>
      <c r="CR201">
        <v>0</v>
      </c>
      <c r="CS201" t="s">
        <v>324</v>
      </c>
      <c r="CT201" t="s">
        <v>324</v>
      </c>
      <c r="CU201" t="s">
        <v>324</v>
      </c>
      <c r="CV201" t="s">
        <v>324</v>
      </c>
      <c r="CW201">
        <v>0</v>
      </c>
      <c r="CX201">
        <v>0.749</v>
      </c>
      <c r="CY201">
        <v>7.0000000000000007E-2</v>
      </c>
      <c r="CZ201">
        <v>0</v>
      </c>
      <c r="DA201">
        <v>0</v>
      </c>
      <c r="DB201">
        <v>0.81899999999999995</v>
      </c>
      <c r="DC201">
        <v>73</v>
      </c>
      <c r="DD201">
        <v>2</v>
      </c>
      <c r="DE201">
        <v>0</v>
      </c>
      <c r="DF201">
        <v>0</v>
      </c>
      <c r="DG201">
        <v>75</v>
      </c>
      <c r="DH201">
        <v>328.5</v>
      </c>
      <c r="DI201">
        <v>7</v>
      </c>
      <c r="DJ201">
        <v>0</v>
      </c>
      <c r="DK201">
        <v>0</v>
      </c>
      <c r="DL201">
        <v>335.5</v>
      </c>
    </row>
    <row r="202" spans="1:116" x14ac:dyDescent="0.45">
      <c r="A202">
        <v>2023</v>
      </c>
      <c r="B202" t="s">
        <v>117</v>
      </c>
      <c r="C202">
        <v>6411</v>
      </c>
      <c r="D202" t="s">
        <v>739</v>
      </c>
      <c r="E202" t="s">
        <v>601</v>
      </c>
      <c r="F202" t="s">
        <v>244</v>
      </c>
      <c r="G202">
        <v>4.7290000000000001</v>
      </c>
      <c r="H202">
        <v>0.57599999999999996</v>
      </c>
      <c r="I202" t="s">
        <v>324</v>
      </c>
      <c r="J202" t="s">
        <v>324</v>
      </c>
      <c r="K202">
        <v>5.3049999999999997</v>
      </c>
      <c r="L202">
        <v>550</v>
      </c>
      <c r="M202">
        <v>23</v>
      </c>
      <c r="N202" t="s">
        <v>324</v>
      </c>
      <c r="O202" t="s">
        <v>324</v>
      </c>
      <c r="P202">
        <v>573</v>
      </c>
      <c r="Q202">
        <v>1202.5999999999999</v>
      </c>
      <c r="R202">
        <v>192.6</v>
      </c>
      <c r="S202" t="s">
        <v>324</v>
      </c>
      <c r="T202" t="s">
        <v>324</v>
      </c>
      <c r="U202">
        <v>1395.2</v>
      </c>
      <c r="V202" t="s">
        <v>324</v>
      </c>
      <c r="W202" t="s">
        <v>324</v>
      </c>
      <c r="X202" t="s">
        <v>324</v>
      </c>
      <c r="Y202" t="s">
        <v>324</v>
      </c>
      <c r="Z202">
        <v>0</v>
      </c>
      <c r="AA202" t="s">
        <v>324</v>
      </c>
      <c r="AB202" t="s">
        <v>324</v>
      </c>
      <c r="AC202" t="s">
        <v>324</v>
      </c>
      <c r="AD202" t="s">
        <v>324</v>
      </c>
      <c r="AE202">
        <v>0</v>
      </c>
      <c r="AF202" t="s">
        <v>324</v>
      </c>
      <c r="AG202" t="s">
        <v>324</v>
      </c>
      <c r="AH202" t="s">
        <v>324</v>
      </c>
      <c r="AI202" t="s">
        <v>324</v>
      </c>
      <c r="AJ202">
        <v>0</v>
      </c>
      <c r="AK202" t="s">
        <v>324</v>
      </c>
      <c r="AL202" t="s">
        <v>324</v>
      </c>
      <c r="AM202" t="s">
        <v>324</v>
      </c>
      <c r="AN202" t="s">
        <v>324</v>
      </c>
      <c r="AO202">
        <v>0</v>
      </c>
      <c r="AP202" t="s">
        <v>324</v>
      </c>
      <c r="AQ202" t="s">
        <v>324</v>
      </c>
      <c r="AR202" t="s">
        <v>324</v>
      </c>
      <c r="AS202" t="s">
        <v>324</v>
      </c>
      <c r="AT202">
        <v>0</v>
      </c>
      <c r="AU202" t="s">
        <v>324</v>
      </c>
      <c r="AV202" t="s">
        <v>324</v>
      </c>
      <c r="AW202" t="s">
        <v>324</v>
      </c>
      <c r="AX202" t="s">
        <v>324</v>
      </c>
      <c r="AY202">
        <v>0</v>
      </c>
      <c r="AZ202" t="s">
        <v>324</v>
      </c>
      <c r="BA202" t="s">
        <v>324</v>
      </c>
      <c r="BB202" t="s">
        <v>324</v>
      </c>
      <c r="BC202" t="s">
        <v>324</v>
      </c>
      <c r="BD202">
        <v>0</v>
      </c>
      <c r="BE202" t="s">
        <v>324</v>
      </c>
      <c r="BF202" t="s">
        <v>324</v>
      </c>
      <c r="BG202" t="s">
        <v>324</v>
      </c>
      <c r="BH202" t="s">
        <v>324</v>
      </c>
      <c r="BI202">
        <v>0</v>
      </c>
      <c r="BJ202" t="s">
        <v>324</v>
      </c>
      <c r="BK202" t="s">
        <v>324</v>
      </c>
      <c r="BL202" t="s">
        <v>324</v>
      </c>
      <c r="BM202" t="s">
        <v>324</v>
      </c>
      <c r="BN202">
        <v>0</v>
      </c>
      <c r="BO202" t="s">
        <v>324</v>
      </c>
      <c r="BP202" t="s">
        <v>324</v>
      </c>
      <c r="BQ202" t="s">
        <v>324</v>
      </c>
      <c r="BR202" t="s">
        <v>324</v>
      </c>
      <c r="BS202">
        <v>0</v>
      </c>
      <c r="BT202" t="s">
        <v>324</v>
      </c>
      <c r="BU202" t="s">
        <v>324</v>
      </c>
      <c r="BV202" t="s">
        <v>324</v>
      </c>
      <c r="BW202" t="s">
        <v>324</v>
      </c>
      <c r="BX202">
        <v>0</v>
      </c>
      <c r="BY202" t="s">
        <v>324</v>
      </c>
      <c r="BZ202" t="s">
        <v>324</v>
      </c>
      <c r="CA202" t="s">
        <v>324</v>
      </c>
      <c r="CB202" t="s">
        <v>324</v>
      </c>
      <c r="CC202">
        <v>0</v>
      </c>
      <c r="CD202" t="s">
        <v>324</v>
      </c>
      <c r="CE202" t="s">
        <v>324</v>
      </c>
      <c r="CF202" t="s">
        <v>324</v>
      </c>
      <c r="CG202" t="s">
        <v>324</v>
      </c>
      <c r="CH202">
        <v>0</v>
      </c>
      <c r="CI202" t="s">
        <v>324</v>
      </c>
      <c r="CJ202" t="s">
        <v>324</v>
      </c>
      <c r="CK202" t="s">
        <v>324</v>
      </c>
      <c r="CL202" t="s">
        <v>324</v>
      </c>
      <c r="CM202">
        <v>0</v>
      </c>
      <c r="CN202" t="s">
        <v>324</v>
      </c>
      <c r="CO202" t="s">
        <v>324</v>
      </c>
      <c r="CP202" t="s">
        <v>324</v>
      </c>
      <c r="CQ202" t="s">
        <v>324</v>
      </c>
      <c r="CR202">
        <v>0</v>
      </c>
      <c r="CS202" t="s">
        <v>324</v>
      </c>
      <c r="CT202" t="s">
        <v>324</v>
      </c>
      <c r="CU202" t="s">
        <v>324</v>
      </c>
      <c r="CV202" t="s">
        <v>324</v>
      </c>
      <c r="CW202">
        <v>0</v>
      </c>
      <c r="CX202">
        <v>4.7290000000000001</v>
      </c>
      <c r="CY202">
        <v>0.57599999999999996</v>
      </c>
      <c r="CZ202">
        <v>0</v>
      </c>
      <c r="DA202">
        <v>0</v>
      </c>
      <c r="DB202">
        <v>5.3049999999999997</v>
      </c>
      <c r="DC202">
        <v>550</v>
      </c>
      <c r="DD202">
        <v>23</v>
      </c>
      <c r="DE202">
        <v>0</v>
      </c>
      <c r="DF202">
        <v>0</v>
      </c>
      <c r="DG202">
        <v>573</v>
      </c>
      <c r="DH202">
        <v>1202.5999999999999</v>
      </c>
      <c r="DI202">
        <v>192.6</v>
      </c>
      <c r="DJ202">
        <v>0</v>
      </c>
      <c r="DK202">
        <v>0</v>
      </c>
      <c r="DL202">
        <v>1395.2</v>
      </c>
    </row>
    <row r="203" spans="1:116" x14ac:dyDescent="0.45">
      <c r="A203">
        <v>2023</v>
      </c>
      <c r="B203" t="s">
        <v>117</v>
      </c>
      <c r="C203">
        <v>7090</v>
      </c>
      <c r="D203" t="s">
        <v>740</v>
      </c>
      <c r="E203" t="s">
        <v>601</v>
      </c>
      <c r="F203" t="s">
        <v>247</v>
      </c>
      <c r="G203">
        <v>3.3</v>
      </c>
      <c r="H203">
        <v>0.39</v>
      </c>
      <c r="I203" t="s">
        <v>324</v>
      </c>
      <c r="J203" t="s">
        <v>324</v>
      </c>
      <c r="K203">
        <v>3.69</v>
      </c>
      <c r="L203">
        <v>516</v>
      </c>
      <c r="M203">
        <v>10</v>
      </c>
      <c r="N203" t="s">
        <v>324</v>
      </c>
      <c r="O203" t="s">
        <v>324</v>
      </c>
      <c r="P203">
        <v>526</v>
      </c>
      <c r="Q203">
        <v>2388.59</v>
      </c>
      <c r="R203" t="s">
        <v>324</v>
      </c>
      <c r="S203" t="s">
        <v>324</v>
      </c>
      <c r="T203" t="s">
        <v>324</v>
      </c>
      <c r="U203">
        <v>2388.59</v>
      </c>
      <c r="V203">
        <v>2</v>
      </c>
      <c r="W203" t="s">
        <v>324</v>
      </c>
      <c r="X203" t="s">
        <v>324</v>
      </c>
      <c r="Y203" t="s">
        <v>324</v>
      </c>
      <c r="Z203">
        <v>2</v>
      </c>
      <c r="AA203">
        <v>632</v>
      </c>
      <c r="AB203" t="s">
        <v>324</v>
      </c>
      <c r="AC203" t="s">
        <v>324</v>
      </c>
      <c r="AD203" t="s">
        <v>324</v>
      </c>
      <c r="AE203">
        <v>632</v>
      </c>
      <c r="AF203" t="s">
        <v>324</v>
      </c>
      <c r="AG203" t="s">
        <v>324</v>
      </c>
      <c r="AH203" t="s">
        <v>324</v>
      </c>
      <c r="AI203" t="s">
        <v>324</v>
      </c>
      <c r="AJ203">
        <v>0</v>
      </c>
      <c r="AK203" t="s">
        <v>324</v>
      </c>
      <c r="AL203" t="s">
        <v>324</v>
      </c>
      <c r="AM203" t="s">
        <v>324</v>
      </c>
      <c r="AN203" t="s">
        <v>324</v>
      </c>
      <c r="AO203">
        <v>0</v>
      </c>
      <c r="AP203">
        <v>0.44</v>
      </c>
      <c r="AQ203" t="s">
        <v>324</v>
      </c>
      <c r="AR203" t="s">
        <v>324</v>
      </c>
      <c r="AS203" t="s">
        <v>324</v>
      </c>
      <c r="AT203">
        <v>0.44</v>
      </c>
      <c r="AU203">
        <v>66</v>
      </c>
      <c r="AV203" t="s">
        <v>324</v>
      </c>
      <c r="AW203" t="s">
        <v>324</v>
      </c>
      <c r="AX203" t="s">
        <v>324</v>
      </c>
      <c r="AY203">
        <v>66</v>
      </c>
      <c r="AZ203" t="s">
        <v>324</v>
      </c>
      <c r="BA203" t="s">
        <v>324</v>
      </c>
      <c r="BB203" t="s">
        <v>324</v>
      </c>
      <c r="BC203" t="s">
        <v>324</v>
      </c>
      <c r="BD203">
        <v>0</v>
      </c>
      <c r="BE203" t="s">
        <v>324</v>
      </c>
      <c r="BF203" t="s">
        <v>324</v>
      </c>
      <c r="BG203" t="s">
        <v>324</v>
      </c>
      <c r="BH203" t="s">
        <v>324</v>
      </c>
      <c r="BI203">
        <v>0</v>
      </c>
      <c r="BJ203" t="s">
        <v>324</v>
      </c>
      <c r="BK203" t="s">
        <v>324</v>
      </c>
      <c r="BL203" t="s">
        <v>324</v>
      </c>
      <c r="BM203" t="s">
        <v>324</v>
      </c>
      <c r="BN203">
        <v>0</v>
      </c>
      <c r="BO203" t="s">
        <v>324</v>
      </c>
      <c r="BP203" t="s">
        <v>324</v>
      </c>
      <c r="BQ203" t="s">
        <v>324</v>
      </c>
      <c r="BR203" t="s">
        <v>324</v>
      </c>
      <c r="BS203">
        <v>0</v>
      </c>
      <c r="BT203" t="s">
        <v>324</v>
      </c>
      <c r="BU203" t="s">
        <v>324</v>
      </c>
      <c r="BV203" t="s">
        <v>324</v>
      </c>
      <c r="BW203" t="s">
        <v>324</v>
      </c>
      <c r="BX203">
        <v>0</v>
      </c>
      <c r="BY203" t="s">
        <v>324</v>
      </c>
      <c r="BZ203" t="s">
        <v>324</v>
      </c>
      <c r="CA203" t="s">
        <v>324</v>
      </c>
      <c r="CB203" t="s">
        <v>324</v>
      </c>
      <c r="CC203">
        <v>0</v>
      </c>
      <c r="CD203" t="s">
        <v>324</v>
      </c>
      <c r="CE203" t="s">
        <v>324</v>
      </c>
      <c r="CF203" t="s">
        <v>324</v>
      </c>
      <c r="CG203" t="s">
        <v>324</v>
      </c>
      <c r="CH203">
        <v>0</v>
      </c>
      <c r="CI203" t="s">
        <v>324</v>
      </c>
      <c r="CJ203" t="s">
        <v>324</v>
      </c>
      <c r="CK203" t="s">
        <v>324</v>
      </c>
      <c r="CL203" t="s">
        <v>324</v>
      </c>
      <c r="CM203">
        <v>0</v>
      </c>
      <c r="CN203" t="s">
        <v>324</v>
      </c>
      <c r="CO203" t="s">
        <v>324</v>
      </c>
      <c r="CP203" t="s">
        <v>324</v>
      </c>
      <c r="CQ203" t="s">
        <v>324</v>
      </c>
      <c r="CR203">
        <v>0</v>
      </c>
      <c r="CS203" t="s">
        <v>324</v>
      </c>
      <c r="CT203" t="s">
        <v>324</v>
      </c>
      <c r="CU203" t="s">
        <v>324</v>
      </c>
      <c r="CV203" t="s">
        <v>324</v>
      </c>
      <c r="CW203">
        <v>0</v>
      </c>
      <c r="CX203">
        <v>5.3</v>
      </c>
      <c r="CY203">
        <v>0.39</v>
      </c>
      <c r="CZ203">
        <v>0</v>
      </c>
      <c r="DA203">
        <v>0</v>
      </c>
      <c r="DB203">
        <v>5.69</v>
      </c>
      <c r="DC203">
        <v>1148</v>
      </c>
      <c r="DD203">
        <v>10</v>
      </c>
      <c r="DE203">
        <v>0</v>
      </c>
      <c r="DF203">
        <v>0</v>
      </c>
      <c r="DG203">
        <v>1158</v>
      </c>
      <c r="DH203">
        <v>2388.59</v>
      </c>
      <c r="DI203">
        <v>0</v>
      </c>
      <c r="DJ203">
        <v>0</v>
      </c>
      <c r="DK203">
        <v>0</v>
      </c>
      <c r="DL203">
        <v>2388.59</v>
      </c>
    </row>
    <row r="204" spans="1:116" x14ac:dyDescent="0.45">
      <c r="A204">
        <v>2023</v>
      </c>
      <c r="B204" t="s">
        <v>117</v>
      </c>
      <c r="C204">
        <v>7140</v>
      </c>
      <c r="D204" t="s">
        <v>386</v>
      </c>
      <c r="E204" t="s">
        <v>601</v>
      </c>
      <c r="F204" t="s">
        <v>244</v>
      </c>
      <c r="G204">
        <v>30.919</v>
      </c>
      <c r="H204">
        <v>14.788</v>
      </c>
      <c r="I204">
        <v>2.3079999999999998</v>
      </c>
      <c r="J204" t="s">
        <v>324</v>
      </c>
      <c r="K204">
        <v>48.015000000000001</v>
      </c>
      <c r="L204">
        <v>4475</v>
      </c>
      <c r="M204">
        <v>309</v>
      </c>
      <c r="N204">
        <v>25</v>
      </c>
      <c r="O204" t="s">
        <v>324</v>
      </c>
      <c r="P204">
        <v>4809</v>
      </c>
      <c r="Q204" t="s">
        <v>324</v>
      </c>
      <c r="R204" t="s">
        <v>324</v>
      </c>
      <c r="S204" t="s">
        <v>324</v>
      </c>
      <c r="T204" t="s">
        <v>324</v>
      </c>
      <c r="U204">
        <v>0</v>
      </c>
      <c r="V204" t="s">
        <v>324</v>
      </c>
      <c r="W204" t="s">
        <v>324</v>
      </c>
      <c r="X204" t="s">
        <v>324</v>
      </c>
      <c r="Y204" t="s">
        <v>324</v>
      </c>
      <c r="Z204">
        <v>0</v>
      </c>
      <c r="AA204" t="s">
        <v>324</v>
      </c>
      <c r="AB204" t="s">
        <v>324</v>
      </c>
      <c r="AC204" t="s">
        <v>324</v>
      </c>
      <c r="AD204" t="s">
        <v>324</v>
      </c>
      <c r="AE204">
        <v>0</v>
      </c>
      <c r="AF204" t="s">
        <v>324</v>
      </c>
      <c r="AG204" t="s">
        <v>324</v>
      </c>
      <c r="AH204" t="s">
        <v>324</v>
      </c>
      <c r="AI204" t="s">
        <v>324</v>
      </c>
      <c r="AJ204">
        <v>0</v>
      </c>
      <c r="AK204" t="s">
        <v>324</v>
      </c>
      <c r="AL204" t="s">
        <v>324</v>
      </c>
      <c r="AM204" t="s">
        <v>324</v>
      </c>
      <c r="AN204" t="s">
        <v>324</v>
      </c>
      <c r="AO204">
        <v>0</v>
      </c>
      <c r="AP204" t="s">
        <v>324</v>
      </c>
      <c r="AQ204" t="s">
        <v>324</v>
      </c>
      <c r="AR204" t="s">
        <v>324</v>
      </c>
      <c r="AS204" t="s">
        <v>324</v>
      </c>
      <c r="AT204">
        <v>0</v>
      </c>
      <c r="AU204" t="s">
        <v>324</v>
      </c>
      <c r="AV204" t="s">
        <v>324</v>
      </c>
      <c r="AW204" t="s">
        <v>324</v>
      </c>
      <c r="AX204" t="s">
        <v>324</v>
      </c>
      <c r="AY204">
        <v>0</v>
      </c>
      <c r="AZ204" t="s">
        <v>324</v>
      </c>
      <c r="BA204" t="s">
        <v>324</v>
      </c>
      <c r="BB204" t="s">
        <v>324</v>
      </c>
      <c r="BC204" t="s">
        <v>324</v>
      </c>
      <c r="BD204">
        <v>0</v>
      </c>
      <c r="BE204" t="s">
        <v>324</v>
      </c>
      <c r="BF204" t="s">
        <v>324</v>
      </c>
      <c r="BG204" t="s">
        <v>324</v>
      </c>
      <c r="BH204" t="s">
        <v>324</v>
      </c>
      <c r="BI204">
        <v>0</v>
      </c>
      <c r="BJ204" t="s">
        <v>324</v>
      </c>
      <c r="BK204" t="s">
        <v>324</v>
      </c>
      <c r="BL204" t="s">
        <v>324</v>
      </c>
      <c r="BM204" t="s">
        <v>324</v>
      </c>
      <c r="BN204">
        <v>0</v>
      </c>
      <c r="BO204" t="s">
        <v>324</v>
      </c>
      <c r="BP204" t="s">
        <v>324</v>
      </c>
      <c r="BQ204" t="s">
        <v>324</v>
      </c>
      <c r="BR204" t="s">
        <v>324</v>
      </c>
      <c r="BS204">
        <v>0</v>
      </c>
      <c r="BT204" t="s">
        <v>324</v>
      </c>
      <c r="BU204" t="s">
        <v>324</v>
      </c>
      <c r="BV204" t="s">
        <v>324</v>
      </c>
      <c r="BW204" t="s">
        <v>324</v>
      </c>
      <c r="BX204">
        <v>0</v>
      </c>
      <c r="BY204" t="s">
        <v>324</v>
      </c>
      <c r="BZ204" t="s">
        <v>324</v>
      </c>
      <c r="CA204" t="s">
        <v>324</v>
      </c>
      <c r="CB204" t="s">
        <v>324</v>
      </c>
      <c r="CC204">
        <v>0</v>
      </c>
      <c r="CD204" t="s">
        <v>324</v>
      </c>
      <c r="CE204" t="s">
        <v>324</v>
      </c>
      <c r="CF204" t="s">
        <v>324</v>
      </c>
      <c r="CG204" t="s">
        <v>324</v>
      </c>
      <c r="CH204">
        <v>0</v>
      </c>
      <c r="CI204" t="s">
        <v>324</v>
      </c>
      <c r="CJ204" t="s">
        <v>324</v>
      </c>
      <c r="CK204" t="s">
        <v>324</v>
      </c>
      <c r="CL204" t="s">
        <v>324</v>
      </c>
      <c r="CM204">
        <v>0</v>
      </c>
      <c r="CN204" t="s">
        <v>324</v>
      </c>
      <c r="CO204" t="s">
        <v>324</v>
      </c>
      <c r="CP204" t="s">
        <v>324</v>
      </c>
      <c r="CQ204" t="s">
        <v>324</v>
      </c>
      <c r="CR204">
        <v>0</v>
      </c>
      <c r="CS204" t="s">
        <v>324</v>
      </c>
      <c r="CT204" t="s">
        <v>324</v>
      </c>
      <c r="CU204" t="s">
        <v>324</v>
      </c>
      <c r="CV204" t="s">
        <v>324</v>
      </c>
      <c r="CW204">
        <v>0</v>
      </c>
      <c r="CX204">
        <v>30.919</v>
      </c>
      <c r="CY204">
        <v>14.788</v>
      </c>
      <c r="CZ204">
        <v>2.3079999999999998</v>
      </c>
      <c r="DA204">
        <v>0</v>
      </c>
      <c r="DB204">
        <v>48.015000000000001</v>
      </c>
      <c r="DC204">
        <v>4475</v>
      </c>
      <c r="DD204">
        <v>309</v>
      </c>
      <c r="DE204">
        <v>25</v>
      </c>
      <c r="DF204">
        <v>0</v>
      </c>
      <c r="DG204">
        <v>4809</v>
      </c>
      <c r="DH204">
        <v>0</v>
      </c>
      <c r="DI204">
        <v>0</v>
      </c>
      <c r="DJ204">
        <v>0</v>
      </c>
      <c r="DK204">
        <v>0</v>
      </c>
      <c r="DL204">
        <v>0</v>
      </c>
    </row>
    <row r="205" spans="1:116" x14ac:dyDescent="0.45">
      <c r="A205">
        <v>2023</v>
      </c>
      <c r="B205" t="s">
        <v>117</v>
      </c>
      <c r="C205">
        <v>7450</v>
      </c>
      <c r="D205" t="s">
        <v>741</v>
      </c>
      <c r="E205" t="s">
        <v>601</v>
      </c>
      <c r="F205" t="s">
        <v>244</v>
      </c>
      <c r="G205">
        <v>0.7</v>
      </c>
      <c r="H205">
        <v>0.1</v>
      </c>
      <c r="I205" t="s">
        <v>324</v>
      </c>
      <c r="J205" t="s">
        <v>324</v>
      </c>
      <c r="K205">
        <v>0.8</v>
      </c>
      <c r="L205">
        <v>70</v>
      </c>
      <c r="M205">
        <v>1</v>
      </c>
      <c r="N205" t="s">
        <v>324</v>
      </c>
      <c r="O205" t="s">
        <v>324</v>
      </c>
      <c r="P205">
        <v>71</v>
      </c>
      <c r="Q205" t="s">
        <v>324</v>
      </c>
      <c r="R205" t="s">
        <v>324</v>
      </c>
      <c r="S205" t="s">
        <v>324</v>
      </c>
      <c r="T205" t="s">
        <v>324</v>
      </c>
      <c r="U205">
        <v>0</v>
      </c>
      <c r="V205" t="s">
        <v>324</v>
      </c>
      <c r="W205" t="s">
        <v>324</v>
      </c>
      <c r="X205" t="s">
        <v>324</v>
      </c>
      <c r="Y205" t="s">
        <v>324</v>
      </c>
      <c r="Z205">
        <v>0</v>
      </c>
      <c r="AA205" t="s">
        <v>324</v>
      </c>
      <c r="AB205" t="s">
        <v>324</v>
      </c>
      <c r="AC205" t="s">
        <v>324</v>
      </c>
      <c r="AD205" t="s">
        <v>324</v>
      </c>
      <c r="AE205">
        <v>0</v>
      </c>
      <c r="AF205" t="s">
        <v>324</v>
      </c>
      <c r="AG205" t="s">
        <v>324</v>
      </c>
      <c r="AH205" t="s">
        <v>324</v>
      </c>
      <c r="AI205" t="s">
        <v>324</v>
      </c>
      <c r="AJ205">
        <v>0</v>
      </c>
      <c r="AK205" t="s">
        <v>324</v>
      </c>
      <c r="AL205" t="s">
        <v>324</v>
      </c>
      <c r="AM205" t="s">
        <v>324</v>
      </c>
      <c r="AN205" t="s">
        <v>324</v>
      </c>
      <c r="AO205">
        <v>0</v>
      </c>
      <c r="AP205" t="s">
        <v>324</v>
      </c>
      <c r="AQ205" t="s">
        <v>324</v>
      </c>
      <c r="AR205" t="s">
        <v>324</v>
      </c>
      <c r="AS205" t="s">
        <v>324</v>
      </c>
      <c r="AT205">
        <v>0</v>
      </c>
      <c r="AU205" t="s">
        <v>324</v>
      </c>
      <c r="AV205" t="s">
        <v>324</v>
      </c>
      <c r="AW205" t="s">
        <v>324</v>
      </c>
      <c r="AX205" t="s">
        <v>324</v>
      </c>
      <c r="AY205">
        <v>0</v>
      </c>
      <c r="AZ205" t="s">
        <v>324</v>
      </c>
      <c r="BA205" t="s">
        <v>324</v>
      </c>
      <c r="BB205" t="s">
        <v>324</v>
      </c>
      <c r="BC205" t="s">
        <v>324</v>
      </c>
      <c r="BD205">
        <v>0</v>
      </c>
      <c r="BE205" t="s">
        <v>324</v>
      </c>
      <c r="BF205" t="s">
        <v>324</v>
      </c>
      <c r="BG205" t="s">
        <v>324</v>
      </c>
      <c r="BH205" t="s">
        <v>324</v>
      </c>
      <c r="BI205">
        <v>0</v>
      </c>
      <c r="BJ205" t="s">
        <v>324</v>
      </c>
      <c r="BK205" t="s">
        <v>324</v>
      </c>
      <c r="BL205" t="s">
        <v>324</v>
      </c>
      <c r="BM205" t="s">
        <v>324</v>
      </c>
      <c r="BN205">
        <v>0</v>
      </c>
      <c r="BO205" t="s">
        <v>324</v>
      </c>
      <c r="BP205" t="s">
        <v>324</v>
      </c>
      <c r="BQ205" t="s">
        <v>324</v>
      </c>
      <c r="BR205" t="s">
        <v>324</v>
      </c>
      <c r="BS205">
        <v>0</v>
      </c>
      <c r="BT205" t="s">
        <v>324</v>
      </c>
      <c r="BU205" t="s">
        <v>324</v>
      </c>
      <c r="BV205" t="s">
        <v>324</v>
      </c>
      <c r="BW205" t="s">
        <v>324</v>
      </c>
      <c r="BX205">
        <v>0</v>
      </c>
      <c r="BY205" t="s">
        <v>324</v>
      </c>
      <c r="BZ205" t="s">
        <v>324</v>
      </c>
      <c r="CA205" t="s">
        <v>324</v>
      </c>
      <c r="CB205" t="s">
        <v>324</v>
      </c>
      <c r="CC205">
        <v>0</v>
      </c>
      <c r="CD205" t="s">
        <v>324</v>
      </c>
      <c r="CE205" t="s">
        <v>324</v>
      </c>
      <c r="CF205" t="s">
        <v>324</v>
      </c>
      <c r="CG205" t="s">
        <v>324</v>
      </c>
      <c r="CH205">
        <v>0</v>
      </c>
      <c r="CI205" t="s">
        <v>324</v>
      </c>
      <c r="CJ205" t="s">
        <v>324</v>
      </c>
      <c r="CK205" t="s">
        <v>324</v>
      </c>
      <c r="CL205" t="s">
        <v>324</v>
      </c>
      <c r="CM205">
        <v>0</v>
      </c>
      <c r="CN205" t="s">
        <v>324</v>
      </c>
      <c r="CO205" t="s">
        <v>324</v>
      </c>
      <c r="CP205" t="s">
        <v>324</v>
      </c>
      <c r="CQ205" t="s">
        <v>324</v>
      </c>
      <c r="CR205">
        <v>0</v>
      </c>
      <c r="CS205" t="s">
        <v>324</v>
      </c>
      <c r="CT205" t="s">
        <v>324</v>
      </c>
      <c r="CU205" t="s">
        <v>324</v>
      </c>
      <c r="CV205" t="s">
        <v>324</v>
      </c>
      <c r="CW205">
        <v>0</v>
      </c>
      <c r="CX205">
        <v>0.7</v>
      </c>
      <c r="CY205">
        <v>0.1</v>
      </c>
      <c r="CZ205">
        <v>0</v>
      </c>
      <c r="DA205">
        <v>0</v>
      </c>
      <c r="DB205">
        <v>0.8</v>
      </c>
      <c r="DC205">
        <v>70</v>
      </c>
      <c r="DD205">
        <v>1</v>
      </c>
      <c r="DE205">
        <v>0</v>
      </c>
      <c r="DF205">
        <v>0</v>
      </c>
      <c r="DG205">
        <v>71</v>
      </c>
      <c r="DH205">
        <v>0</v>
      </c>
      <c r="DI205">
        <v>0</v>
      </c>
      <c r="DJ205">
        <v>0</v>
      </c>
      <c r="DK205">
        <v>0</v>
      </c>
      <c r="DL205">
        <v>0</v>
      </c>
    </row>
    <row r="206" spans="1:116" x14ac:dyDescent="0.45">
      <c r="A206">
        <v>2023</v>
      </c>
      <c r="B206" t="s">
        <v>117</v>
      </c>
      <c r="C206">
        <v>7887</v>
      </c>
      <c r="D206" t="s">
        <v>742</v>
      </c>
      <c r="E206" t="s">
        <v>601</v>
      </c>
      <c r="F206" t="s">
        <v>244</v>
      </c>
      <c r="G206">
        <v>2.06</v>
      </c>
      <c r="H206">
        <v>0.36199999999999999</v>
      </c>
      <c r="I206" t="s">
        <v>324</v>
      </c>
      <c r="J206" t="s">
        <v>324</v>
      </c>
      <c r="K206">
        <v>2.4220000000000002</v>
      </c>
      <c r="L206">
        <v>112</v>
      </c>
      <c r="M206">
        <v>9</v>
      </c>
      <c r="N206" t="s">
        <v>324</v>
      </c>
      <c r="O206" t="s">
        <v>324</v>
      </c>
      <c r="P206">
        <v>121</v>
      </c>
      <c r="Q206" t="s">
        <v>324</v>
      </c>
      <c r="R206" t="s">
        <v>324</v>
      </c>
      <c r="S206" t="s">
        <v>324</v>
      </c>
      <c r="T206" t="s">
        <v>324</v>
      </c>
      <c r="U206">
        <v>0</v>
      </c>
      <c r="V206" t="s">
        <v>324</v>
      </c>
      <c r="W206" t="s">
        <v>324</v>
      </c>
      <c r="X206" t="s">
        <v>324</v>
      </c>
      <c r="Y206" t="s">
        <v>324</v>
      </c>
      <c r="Z206">
        <v>0</v>
      </c>
      <c r="AA206" t="s">
        <v>324</v>
      </c>
      <c r="AB206" t="s">
        <v>324</v>
      </c>
      <c r="AC206" t="s">
        <v>324</v>
      </c>
      <c r="AD206" t="s">
        <v>324</v>
      </c>
      <c r="AE206">
        <v>0</v>
      </c>
      <c r="AF206" t="s">
        <v>324</v>
      </c>
      <c r="AG206" t="s">
        <v>324</v>
      </c>
      <c r="AH206" t="s">
        <v>324</v>
      </c>
      <c r="AI206" t="s">
        <v>324</v>
      </c>
      <c r="AJ206">
        <v>0</v>
      </c>
      <c r="AK206" t="s">
        <v>324</v>
      </c>
      <c r="AL206" t="s">
        <v>324</v>
      </c>
      <c r="AM206" t="s">
        <v>324</v>
      </c>
      <c r="AN206" t="s">
        <v>324</v>
      </c>
      <c r="AO206">
        <v>0</v>
      </c>
      <c r="AP206" t="s">
        <v>324</v>
      </c>
      <c r="AQ206" t="s">
        <v>324</v>
      </c>
      <c r="AR206" t="s">
        <v>324</v>
      </c>
      <c r="AS206" t="s">
        <v>324</v>
      </c>
      <c r="AT206">
        <v>0</v>
      </c>
      <c r="AU206" t="s">
        <v>324</v>
      </c>
      <c r="AV206" t="s">
        <v>324</v>
      </c>
      <c r="AW206" t="s">
        <v>324</v>
      </c>
      <c r="AX206" t="s">
        <v>324</v>
      </c>
      <c r="AY206">
        <v>0</v>
      </c>
      <c r="AZ206" t="s">
        <v>324</v>
      </c>
      <c r="BA206" t="s">
        <v>324</v>
      </c>
      <c r="BB206" t="s">
        <v>324</v>
      </c>
      <c r="BC206" t="s">
        <v>324</v>
      </c>
      <c r="BD206">
        <v>0</v>
      </c>
      <c r="BE206" t="s">
        <v>324</v>
      </c>
      <c r="BF206" t="s">
        <v>324</v>
      </c>
      <c r="BG206" t="s">
        <v>324</v>
      </c>
      <c r="BH206" t="s">
        <v>324</v>
      </c>
      <c r="BI206">
        <v>0</v>
      </c>
      <c r="BJ206" t="s">
        <v>324</v>
      </c>
      <c r="BK206" t="s">
        <v>324</v>
      </c>
      <c r="BL206" t="s">
        <v>324</v>
      </c>
      <c r="BM206" t="s">
        <v>324</v>
      </c>
      <c r="BN206">
        <v>0</v>
      </c>
      <c r="BO206" t="s">
        <v>324</v>
      </c>
      <c r="BP206" t="s">
        <v>324</v>
      </c>
      <c r="BQ206" t="s">
        <v>324</v>
      </c>
      <c r="BR206" t="s">
        <v>324</v>
      </c>
      <c r="BS206">
        <v>0</v>
      </c>
      <c r="BT206" t="s">
        <v>324</v>
      </c>
      <c r="BU206" t="s">
        <v>324</v>
      </c>
      <c r="BV206" t="s">
        <v>324</v>
      </c>
      <c r="BW206" t="s">
        <v>324</v>
      </c>
      <c r="BX206">
        <v>0</v>
      </c>
      <c r="BY206" t="s">
        <v>324</v>
      </c>
      <c r="BZ206" t="s">
        <v>324</v>
      </c>
      <c r="CA206" t="s">
        <v>324</v>
      </c>
      <c r="CB206" t="s">
        <v>324</v>
      </c>
      <c r="CC206">
        <v>0</v>
      </c>
      <c r="CD206" t="s">
        <v>324</v>
      </c>
      <c r="CE206" t="s">
        <v>324</v>
      </c>
      <c r="CF206" t="s">
        <v>324</v>
      </c>
      <c r="CG206" t="s">
        <v>324</v>
      </c>
      <c r="CH206">
        <v>0</v>
      </c>
      <c r="CI206" t="s">
        <v>324</v>
      </c>
      <c r="CJ206" t="s">
        <v>324</v>
      </c>
      <c r="CK206" t="s">
        <v>324</v>
      </c>
      <c r="CL206" t="s">
        <v>324</v>
      </c>
      <c r="CM206">
        <v>0</v>
      </c>
      <c r="CN206" t="s">
        <v>324</v>
      </c>
      <c r="CO206" t="s">
        <v>324</v>
      </c>
      <c r="CP206" t="s">
        <v>324</v>
      </c>
      <c r="CQ206" t="s">
        <v>324</v>
      </c>
      <c r="CR206">
        <v>0</v>
      </c>
      <c r="CS206" t="s">
        <v>324</v>
      </c>
      <c r="CT206" t="s">
        <v>324</v>
      </c>
      <c r="CU206" t="s">
        <v>324</v>
      </c>
      <c r="CV206" t="s">
        <v>324</v>
      </c>
      <c r="CW206">
        <v>0</v>
      </c>
      <c r="CX206">
        <v>2.06</v>
      </c>
      <c r="CY206">
        <v>0.36199999999999999</v>
      </c>
      <c r="CZ206">
        <v>0</v>
      </c>
      <c r="DA206">
        <v>0</v>
      </c>
      <c r="DB206">
        <v>2.4220000000000002</v>
      </c>
      <c r="DC206">
        <v>112</v>
      </c>
      <c r="DD206">
        <v>9</v>
      </c>
      <c r="DE206">
        <v>0</v>
      </c>
      <c r="DF206">
        <v>0</v>
      </c>
      <c r="DG206">
        <v>121</v>
      </c>
      <c r="DH206">
        <v>0</v>
      </c>
      <c r="DI206">
        <v>0</v>
      </c>
      <c r="DJ206">
        <v>0</v>
      </c>
      <c r="DK206">
        <v>0</v>
      </c>
      <c r="DL206">
        <v>0</v>
      </c>
    </row>
    <row r="207" spans="1:116" x14ac:dyDescent="0.45">
      <c r="A207">
        <v>2023</v>
      </c>
      <c r="B207" t="s">
        <v>117</v>
      </c>
      <c r="C207">
        <v>8210</v>
      </c>
      <c r="D207" t="s">
        <v>743</v>
      </c>
      <c r="E207" t="s">
        <v>601</v>
      </c>
      <c r="F207" t="s">
        <v>244</v>
      </c>
      <c r="G207">
        <v>1.1990000000000001</v>
      </c>
      <c r="H207">
        <v>0.16700000000000001</v>
      </c>
      <c r="I207" t="s">
        <v>324</v>
      </c>
      <c r="J207" t="s">
        <v>324</v>
      </c>
      <c r="K207">
        <v>1.3660000000000001</v>
      </c>
      <c r="L207">
        <v>121</v>
      </c>
      <c r="M207">
        <v>3</v>
      </c>
      <c r="N207" t="s">
        <v>324</v>
      </c>
      <c r="O207" t="s">
        <v>324</v>
      </c>
      <c r="P207">
        <v>124</v>
      </c>
      <c r="Q207">
        <v>0.59699999999999998</v>
      </c>
      <c r="R207">
        <v>7.4999999999999997E-2</v>
      </c>
      <c r="S207" t="s">
        <v>324</v>
      </c>
      <c r="T207" t="s">
        <v>324</v>
      </c>
      <c r="U207">
        <v>0.67200000000000004</v>
      </c>
      <c r="V207" t="s">
        <v>324</v>
      </c>
      <c r="W207" t="s">
        <v>324</v>
      </c>
      <c r="X207" t="s">
        <v>324</v>
      </c>
      <c r="Y207" t="s">
        <v>324</v>
      </c>
      <c r="Z207">
        <v>0</v>
      </c>
      <c r="AA207" t="s">
        <v>324</v>
      </c>
      <c r="AB207" t="s">
        <v>324</v>
      </c>
      <c r="AC207" t="s">
        <v>324</v>
      </c>
      <c r="AD207" t="s">
        <v>324</v>
      </c>
      <c r="AE207">
        <v>0</v>
      </c>
      <c r="AF207" t="s">
        <v>324</v>
      </c>
      <c r="AG207" t="s">
        <v>324</v>
      </c>
      <c r="AH207" t="s">
        <v>324</v>
      </c>
      <c r="AI207" t="s">
        <v>324</v>
      </c>
      <c r="AJ207">
        <v>0</v>
      </c>
      <c r="AK207" t="s">
        <v>324</v>
      </c>
      <c r="AL207" t="s">
        <v>324</v>
      </c>
      <c r="AM207" t="s">
        <v>324</v>
      </c>
      <c r="AN207" t="s">
        <v>324</v>
      </c>
      <c r="AO207">
        <v>0</v>
      </c>
      <c r="AP207" t="s">
        <v>324</v>
      </c>
      <c r="AQ207" t="s">
        <v>324</v>
      </c>
      <c r="AR207" t="s">
        <v>324</v>
      </c>
      <c r="AS207" t="s">
        <v>324</v>
      </c>
      <c r="AT207">
        <v>0</v>
      </c>
      <c r="AU207" t="s">
        <v>324</v>
      </c>
      <c r="AV207" t="s">
        <v>324</v>
      </c>
      <c r="AW207" t="s">
        <v>324</v>
      </c>
      <c r="AX207" t="s">
        <v>324</v>
      </c>
      <c r="AY207">
        <v>0</v>
      </c>
      <c r="AZ207" t="s">
        <v>324</v>
      </c>
      <c r="BA207" t="s">
        <v>324</v>
      </c>
      <c r="BB207" t="s">
        <v>324</v>
      </c>
      <c r="BC207" t="s">
        <v>324</v>
      </c>
      <c r="BD207">
        <v>0</v>
      </c>
      <c r="BE207" t="s">
        <v>324</v>
      </c>
      <c r="BF207" t="s">
        <v>324</v>
      </c>
      <c r="BG207" t="s">
        <v>324</v>
      </c>
      <c r="BH207" t="s">
        <v>324</v>
      </c>
      <c r="BI207">
        <v>0</v>
      </c>
      <c r="BJ207" t="s">
        <v>324</v>
      </c>
      <c r="BK207" t="s">
        <v>324</v>
      </c>
      <c r="BL207" t="s">
        <v>324</v>
      </c>
      <c r="BM207" t="s">
        <v>324</v>
      </c>
      <c r="BN207">
        <v>0</v>
      </c>
      <c r="BO207" t="s">
        <v>324</v>
      </c>
      <c r="BP207" t="s">
        <v>324</v>
      </c>
      <c r="BQ207" t="s">
        <v>324</v>
      </c>
      <c r="BR207" t="s">
        <v>324</v>
      </c>
      <c r="BS207">
        <v>0</v>
      </c>
      <c r="BT207" t="s">
        <v>324</v>
      </c>
      <c r="BU207" t="s">
        <v>324</v>
      </c>
      <c r="BV207" t="s">
        <v>324</v>
      </c>
      <c r="BW207" t="s">
        <v>324</v>
      </c>
      <c r="BX207">
        <v>0</v>
      </c>
      <c r="BY207" t="s">
        <v>324</v>
      </c>
      <c r="BZ207" t="s">
        <v>324</v>
      </c>
      <c r="CA207" t="s">
        <v>324</v>
      </c>
      <c r="CB207" t="s">
        <v>324</v>
      </c>
      <c r="CC207">
        <v>0</v>
      </c>
      <c r="CD207" t="s">
        <v>324</v>
      </c>
      <c r="CE207" t="s">
        <v>324</v>
      </c>
      <c r="CF207" t="s">
        <v>324</v>
      </c>
      <c r="CG207" t="s">
        <v>324</v>
      </c>
      <c r="CH207">
        <v>0</v>
      </c>
      <c r="CI207" t="s">
        <v>324</v>
      </c>
      <c r="CJ207" t="s">
        <v>324</v>
      </c>
      <c r="CK207" t="s">
        <v>324</v>
      </c>
      <c r="CL207" t="s">
        <v>324</v>
      </c>
      <c r="CM207">
        <v>0</v>
      </c>
      <c r="CN207" t="s">
        <v>324</v>
      </c>
      <c r="CO207" t="s">
        <v>324</v>
      </c>
      <c r="CP207" t="s">
        <v>324</v>
      </c>
      <c r="CQ207" t="s">
        <v>324</v>
      </c>
      <c r="CR207">
        <v>0</v>
      </c>
      <c r="CS207" t="s">
        <v>324</v>
      </c>
      <c r="CT207" t="s">
        <v>324</v>
      </c>
      <c r="CU207" t="s">
        <v>324</v>
      </c>
      <c r="CV207" t="s">
        <v>324</v>
      </c>
      <c r="CW207">
        <v>0</v>
      </c>
      <c r="CX207">
        <v>1.1990000000000001</v>
      </c>
      <c r="CY207">
        <v>0.16700000000000001</v>
      </c>
      <c r="CZ207">
        <v>0</v>
      </c>
      <c r="DA207">
        <v>0</v>
      </c>
      <c r="DB207">
        <v>1.3660000000000001</v>
      </c>
      <c r="DC207">
        <v>121</v>
      </c>
      <c r="DD207">
        <v>3</v>
      </c>
      <c r="DE207">
        <v>0</v>
      </c>
      <c r="DF207">
        <v>0</v>
      </c>
      <c r="DG207">
        <v>124</v>
      </c>
      <c r="DH207">
        <v>0.59699999999999998</v>
      </c>
      <c r="DI207">
        <v>7.4999999999999997E-2</v>
      </c>
      <c r="DJ207">
        <v>0</v>
      </c>
      <c r="DK207">
        <v>0</v>
      </c>
      <c r="DL207">
        <v>0.67200000000000004</v>
      </c>
    </row>
    <row r="208" spans="1:116" x14ac:dyDescent="0.45">
      <c r="A208">
        <v>2023</v>
      </c>
      <c r="B208" t="s">
        <v>117</v>
      </c>
      <c r="C208">
        <v>9431</v>
      </c>
      <c r="D208" t="s">
        <v>744</v>
      </c>
      <c r="E208" t="s">
        <v>601</v>
      </c>
      <c r="F208" t="s">
        <v>244</v>
      </c>
      <c r="G208">
        <v>0.52800000000000002</v>
      </c>
      <c r="H208">
        <v>0.15</v>
      </c>
      <c r="I208" t="s">
        <v>324</v>
      </c>
      <c r="J208" t="s">
        <v>324</v>
      </c>
      <c r="K208">
        <v>0.67800000000000005</v>
      </c>
      <c r="L208">
        <v>66</v>
      </c>
      <c r="M208">
        <v>3</v>
      </c>
      <c r="N208" t="s">
        <v>324</v>
      </c>
      <c r="O208" t="s">
        <v>324</v>
      </c>
      <c r="P208">
        <v>69</v>
      </c>
      <c r="Q208" t="s">
        <v>324</v>
      </c>
      <c r="R208" t="s">
        <v>324</v>
      </c>
      <c r="S208" t="s">
        <v>324</v>
      </c>
      <c r="T208" t="s">
        <v>324</v>
      </c>
      <c r="U208">
        <v>0</v>
      </c>
      <c r="V208" t="s">
        <v>324</v>
      </c>
      <c r="W208" t="s">
        <v>324</v>
      </c>
      <c r="X208" t="s">
        <v>324</v>
      </c>
      <c r="Y208" t="s">
        <v>324</v>
      </c>
      <c r="Z208">
        <v>0</v>
      </c>
      <c r="AA208" t="s">
        <v>324</v>
      </c>
      <c r="AB208" t="s">
        <v>324</v>
      </c>
      <c r="AC208" t="s">
        <v>324</v>
      </c>
      <c r="AD208" t="s">
        <v>324</v>
      </c>
      <c r="AE208">
        <v>0</v>
      </c>
      <c r="AF208" t="s">
        <v>324</v>
      </c>
      <c r="AG208" t="s">
        <v>324</v>
      </c>
      <c r="AH208" t="s">
        <v>324</v>
      </c>
      <c r="AI208" t="s">
        <v>324</v>
      </c>
      <c r="AJ208">
        <v>0</v>
      </c>
      <c r="AK208" t="s">
        <v>324</v>
      </c>
      <c r="AL208" t="s">
        <v>324</v>
      </c>
      <c r="AM208" t="s">
        <v>324</v>
      </c>
      <c r="AN208" t="s">
        <v>324</v>
      </c>
      <c r="AO208">
        <v>0</v>
      </c>
      <c r="AP208" t="s">
        <v>324</v>
      </c>
      <c r="AQ208" t="s">
        <v>324</v>
      </c>
      <c r="AR208" t="s">
        <v>324</v>
      </c>
      <c r="AS208" t="s">
        <v>324</v>
      </c>
      <c r="AT208">
        <v>0</v>
      </c>
      <c r="AU208" t="s">
        <v>324</v>
      </c>
      <c r="AV208" t="s">
        <v>324</v>
      </c>
      <c r="AW208" t="s">
        <v>324</v>
      </c>
      <c r="AX208" t="s">
        <v>324</v>
      </c>
      <c r="AY208">
        <v>0</v>
      </c>
      <c r="AZ208" t="s">
        <v>324</v>
      </c>
      <c r="BA208" t="s">
        <v>324</v>
      </c>
      <c r="BB208" t="s">
        <v>324</v>
      </c>
      <c r="BC208" t="s">
        <v>324</v>
      </c>
      <c r="BD208">
        <v>0</v>
      </c>
      <c r="BE208" t="s">
        <v>324</v>
      </c>
      <c r="BF208" t="s">
        <v>324</v>
      </c>
      <c r="BG208" t="s">
        <v>324</v>
      </c>
      <c r="BH208" t="s">
        <v>324</v>
      </c>
      <c r="BI208">
        <v>0</v>
      </c>
      <c r="BJ208" t="s">
        <v>324</v>
      </c>
      <c r="BK208" t="s">
        <v>324</v>
      </c>
      <c r="BL208" t="s">
        <v>324</v>
      </c>
      <c r="BM208" t="s">
        <v>324</v>
      </c>
      <c r="BN208">
        <v>0</v>
      </c>
      <c r="BO208" t="s">
        <v>324</v>
      </c>
      <c r="BP208" t="s">
        <v>324</v>
      </c>
      <c r="BQ208" t="s">
        <v>324</v>
      </c>
      <c r="BR208" t="s">
        <v>324</v>
      </c>
      <c r="BS208">
        <v>0</v>
      </c>
      <c r="BT208" t="s">
        <v>324</v>
      </c>
      <c r="BU208" t="s">
        <v>324</v>
      </c>
      <c r="BV208" t="s">
        <v>324</v>
      </c>
      <c r="BW208" t="s">
        <v>324</v>
      </c>
      <c r="BX208">
        <v>0</v>
      </c>
      <c r="BY208" t="s">
        <v>324</v>
      </c>
      <c r="BZ208" t="s">
        <v>324</v>
      </c>
      <c r="CA208" t="s">
        <v>324</v>
      </c>
      <c r="CB208" t="s">
        <v>324</v>
      </c>
      <c r="CC208">
        <v>0</v>
      </c>
      <c r="CD208" t="s">
        <v>324</v>
      </c>
      <c r="CE208" t="s">
        <v>324</v>
      </c>
      <c r="CF208" t="s">
        <v>324</v>
      </c>
      <c r="CG208" t="s">
        <v>324</v>
      </c>
      <c r="CH208">
        <v>0</v>
      </c>
      <c r="CI208" t="s">
        <v>324</v>
      </c>
      <c r="CJ208" t="s">
        <v>324</v>
      </c>
      <c r="CK208" t="s">
        <v>324</v>
      </c>
      <c r="CL208" t="s">
        <v>324</v>
      </c>
      <c r="CM208">
        <v>0</v>
      </c>
      <c r="CN208" t="s">
        <v>324</v>
      </c>
      <c r="CO208" t="s">
        <v>324</v>
      </c>
      <c r="CP208" t="s">
        <v>324</v>
      </c>
      <c r="CQ208" t="s">
        <v>324</v>
      </c>
      <c r="CR208">
        <v>0</v>
      </c>
      <c r="CS208" t="s">
        <v>324</v>
      </c>
      <c r="CT208" t="s">
        <v>324</v>
      </c>
      <c r="CU208" t="s">
        <v>324</v>
      </c>
      <c r="CV208" t="s">
        <v>324</v>
      </c>
      <c r="CW208">
        <v>0</v>
      </c>
      <c r="CX208">
        <v>0.52800000000000002</v>
      </c>
      <c r="CY208">
        <v>0.15</v>
      </c>
      <c r="CZ208">
        <v>0</v>
      </c>
      <c r="DA208">
        <v>0</v>
      </c>
      <c r="DB208">
        <v>0.67800000000000005</v>
      </c>
      <c r="DC208">
        <v>66</v>
      </c>
      <c r="DD208">
        <v>3</v>
      </c>
      <c r="DE208">
        <v>0</v>
      </c>
      <c r="DF208">
        <v>0</v>
      </c>
      <c r="DG208">
        <v>69</v>
      </c>
      <c r="DH208">
        <v>0</v>
      </c>
      <c r="DI208">
        <v>0</v>
      </c>
      <c r="DJ208">
        <v>0</v>
      </c>
      <c r="DK208">
        <v>0</v>
      </c>
      <c r="DL208">
        <v>0</v>
      </c>
    </row>
    <row r="209" spans="1:116" x14ac:dyDescent="0.45">
      <c r="A209">
        <v>2023</v>
      </c>
      <c r="B209" t="s">
        <v>117</v>
      </c>
      <c r="C209">
        <v>9601</v>
      </c>
      <c r="D209" t="s">
        <v>387</v>
      </c>
      <c r="E209" t="s">
        <v>601</v>
      </c>
      <c r="F209" t="s">
        <v>247</v>
      </c>
      <c r="G209">
        <v>7.9180000000000001</v>
      </c>
      <c r="H209">
        <v>3.5569999999999999</v>
      </c>
      <c r="I209" t="s">
        <v>324</v>
      </c>
      <c r="J209" t="s">
        <v>324</v>
      </c>
      <c r="K209">
        <v>11.475</v>
      </c>
      <c r="L209">
        <v>1006</v>
      </c>
      <c r="M209">
        <v>29</v>
      </c>
      <c r="N209" t="s">
        <v>324</v>
      </c>
      <c r="O209" t="s">
        <v>324</v>
      </c>
      <c r="P209">
        <v>1035</v>
      </c>
      <c r="Q209">
        <v>217.322</v>
      </c>
      <c r="R209">
        <v>50.46</v>
      </c>
      <c r="S209" t="s">
        <v>324</v>
      </c>
      <c r="T209" t="s">
        <v>324</v>
      </c>
      <c r="U209">
        <v>267.78199999999998</v>
      </c>
      <c r="V209" t="s">
        <v>324</v>
      </c>
      <c r="W209" t="s">
        <v>324</v>
      </c>
      <c r="X209" t="s">
        <v>324</v>
      </c>
      <c r="Y209" t="s">
        <v>324</v>
      </c>
      <c r="Z209">
        <v>0</v>
      </c>
      <c r="AA209" t="s">
        <v>324</v>
      </c>
      <c r="AB209" t="s">
        <v>324</v>
      </c>
      <c r="AC209" t="s">
        <v>324</v>
      </c>
      <c r="AD209" t="s">
        <v>324</v>
      </c>
      <c r="AE209">
        <v>0</v>
      </c>
      <c r="AF209" t="s">
        <v>324</v>
      </c>
      <c r="AG209" t="s">
        <v>324</v>
      </c>
      <c r="AH209" t="s">
        <v>324</v>
      </c>
      <c r="AI209" t="s">
        <v>324</v>
      </c>
      <c r="AJ209">
        <v>0</v>
      </c>
      <c r="AK209" t="s">
        <v>324</v>
      </c>
      <c r="AL209" t="s">
        <v>324</v>
      </c>
      <c r="AM209" t="s">
        <v>324</v>
      </c>
      <c r="AN209" t="s">
        <v>324</v>
      </c>
      <c r="AO209">
        <v>0</v>
      </c>
      <c r="AP209" t="s">
        <v>324</v>
      </c>
      <c r="AQ209" t="s">
        <v>324</v>
      </c>
      <c r="AR209" t="s">
        <v>324</v>
      </c>
      <c r="AS209" t="s">
        <v>324</v>
      </c>
      <c r="AT209">
        <v>0</v>
      </c>
      <c r="AU209" t="s">
        <v>324</v>
      </c>
      <c r="AV209" t="s">
        <v>324</v>
      </c>
      <c r="AW209" t="s">
        <v>324</v>
      </c>
      <c r="AX209" t="s">
        <v>324</v>
      </c>
      <c r="AY209">
        <v>0</v>
      </c>
      <c r="AZ209" t="s">
        <v>324</v>
      </c>
      <c r="BA209" t="s">
        <v>324</v>
      </c>
      <c r="BB209" t="s">
        <v>324</v>
      </c>
      <c r="BC209" t="s">
        <v>324</v>
      </c>
      <c r="BD209">
        <v>0</v>
      </c>
      <c r="BE209" t="s">
        <v>324</v>
      </c>
      <c r="BF209" t="s">
        <v>324</v>
      </c>
      <c r="BG209" t="s">
        <v>324</v>
      </c>
      <c r="BH209" t="s">
        <v>324</v>
      </c>
      <c r="BI209">
        <v>0</v>
      </c>
      <c r="BJ209" t="s">
        <v>324</v>
      </c>
      <c r="BK209" t="s">
        <v>324</v>
      </c>
      <c r="BL209" t="s">
        <v>324</v>
      </c>
      <c r="BM209" t="s">
        <v>324</v>
      </c>
      <c r="BN209">
        <v>0</v>
      </c>
      <c r="BO209" t="s">
        <v>324</v>
      </c>
      <c r="BP209" t="s">
        <v>324</v>
      </c>
      <c r="BQ209" t="s">
        <v>324</v>
      </c>
      <c r="BR209" t="s">
        <v>324</v>
      </c>
      <c r="BS209">
        <v>0</v>
      </c>
      <c r="BT209" t="s">
        <v>324</v>
      </c>
      <c r="BU209" t="s">
        <v>324</v>
      </c>
      <c r="BV209" t="s">
        <v>324</v>
      </c>
      <c r="BW209" t="s">
        <v>324</v>
      </c>
      <c r="BX209">
        <v>0</v>
      </c>
      <c r="BY209" t="s">
        <v>324</v>
      </c>
      <c r="BZ209" t="s">
        <v>324</v>
      </c>
      <c r="CA209" t="s">
        <v>324</v>
      </c>
      <c r="CB209" t="s">
        <v>324</v>
      </c>
      <c r="CC209">
        <v>0</v>
      </c>
      <c r="CD209" t="s">
        <v>324</v>
      </c>
      <c r="CE209" t="s">
        <v>324</v>
      </c>
      <c r="CF209" t="s">
        <v>324</v>
      </c>
      <c r="CG209" t="s">
        <v>324</v>
      </c>
      <c r="CH209">
        <v>0</v>
      </c>
      <c r="CI209" t="s">
        <v>324</v>
      </c>
      <c r="CJ209" t="s">
        <v>324</v>
      </c>
      <c r="CK209" t="s">
        <v>324</v>
      </c>
      <c r="CL209" t="s">
        <v>324</v>
      </c>
      <c r="CM209">
        <v>0</v>
      </c>
      <c r="CN209" t="s">
        <v>324</v>
      </c>
      <c r="CO209" t="s">
        <v>324</v>
      </c>
      <c r="CP209" t="s">
        <v>324</v>
      </c>
      <c r="CQ209" t="s">
        <v>324</v>
      </c>
      <c r="CR209">
        <v>0</v>
      </c>
      <c r="CS209" t="s">
        <v>324</v>
      </c>
      <c r="CT209" t="s">
        <v>324</v>
      </c>
      <c r="CU209" t="s">
        <v>324</v>
      </c>
      <c r="CV209" t="s">
        <v>324</v>
      </c>
      <c r="CW209">
        <v>0</v>
      </c>
      <c r="CX209">
        <v>7.9180000000000001</v>
      </c>
      <c r="CY209">
        <v>3.5569999999999999</v>
      </c>
      <c r="CZ209">
        <v>0</v>
      </c>
      <c r="DA209">
        <v>0</v>
      </c>
      <c r="DB209">
        <v>11.475</v>
      </c>
      <c r="DC209">
        <v>1006</v>
      </c>
      <c r="DD209">
        <v>29</v>
      </c>
      <c r="DE209">
        <v>0</v>
      </c>
      <c r="DF209">
        <v>0</v>
      </c>
      <c r="DG209">
        <v>1035</v>
      </c>
      <c r="DH209">
        <v>217.322</v>
      </c>
      <c r="DI209">
        <v>50.46</v>
      </c>
      <c r="DJ209">
        <v>0</v>
      </c>
      <c r="DK209">
        <v>0</v>
      </c>
      <c r="DL209">
        <v>267.78199999999998</v>
      </c>
    </row>
    <row r="210" spans="1:116" x14ac:dyDescent="0.45">
      <c r="A210">
        <v>2023</v>
      </c>
      <c r="B210" t="s">
        <v>117</v>
      </c>
      <c r="C210">
        <v>9689</v>
      </c>
      <c r="D210" t="s">
        <v>745</v>
      </c>
      <c r="E210" t="s">
        <v>601</v>
      </c>
      <c r="F210" t="s">
        <v>244</v>
      </c>
      <c r="G210">
        <v>0.12</v>
      </c>
      <c r="H210">
        <v>0.15</v>
      </c>
      <c r="I210" t="s">
        <v>324</v>
      </c>
      <c r="J210" t="s">
        <v>324</v>
      </c>
      <c r="K210">
        <v>0.27</v>
      </c>
      <c r="L210">
        <v>178</v>
      </c>
      <c r="M210">
        <v>9</v>
      </c>
      <c r="N210" t="s">
        <v>324</v>
      </c>
      <c r="O210" t="s">
        <v>324</v>
      </c>
      <c r="P210">
        <v>187</v>
      </c>
      <c r="Q210">
        <v>21</v>
      </c>
      <c r="R210">
        <v>43</v>
      </c>
      <c r="S210" t="s">
        <v>324</v>
      </c>
      <c r="T210" t="s">
        <v>324</v>
      </c>
      <c r="U210">
        <v>64</v>
      </c>
      <c r="V210" t="s">
        <v>324</v>
      </c>
      <c r="W210" t="s">
        <v>324</v>
      </c>
      <c r="X210" t="s">
        <v>324</v>
      </c>
      <c r="Y210" t="s">
        <v>324</v>
      </c>
      <c r="Z210">
        <v>0</v>
      </c>
      <c r="AA210" t="s">
        <v>324</v>
      </c>
      <c r="AB210" t="s">
        <v>324</v>
      </c>
      <c r="AC210" t="s">
        <v>324</v>
      </c>
      <c r="AD210" t="s">
        <v>324</v>
      </c>
      <c r="AE210">
        <v>0</v>
      </c>
      <c r="AF210" t="s">
        <v>324</v>
      </c>
      <c r="AG210" t="s">
        <v>324</v>
      </c>
      <c r="AH210" t="s">
        <v>324</v>
      </c>
      <c r="AI210" t="s">
        <v>324</v>
      </c>
      <c r="AJ210">
        <v>0</v>
      </c>
      <c r="AK210" t="s">
        <v>324</v>
      </c>
      <c r="AL210" t="s">
        <v>324</v>
      </c>
      <c r="AM210" t="s">
        <v>324</v>
      </c>
      <c r="AN210" t="s">
        <v>324</v>
      </c>
      <c r="AO210">
        <v>0</v>
      </c>
      <c r="AP210" t="s">
        <v>324</v>
      </c>
      <c r="AQ210" t="s">
        <v>324</v>
      </c>
      <c r="AR210" t="s">
        <v>324</v>
      </c>
      <c r="AS210" t="s">
        <v>324</v>
      </c>
      <c r="AT210">
        <v>0</v>
      </c>
      <c r="AU210" t="s">
        <v>324</v>
      </c>
      <c r="AV210" t="s">
        <v>324</v>
      </c>
      <c r="AW210" t="s">
        <v>324</v>
      </c>
      <c r="AX210" t="s">
        <v>324</v>
      </c>
      <c r="AY210">
        <v>0</v>
      </c>
      <c r="AZ210" t="s">
        <v>324</v>
      </c>
      <c r="BA210" t="s">
        <v>324</v>
      </c>
      <c r="BB210" t="s">
        <v>324</v>
      </c>
      <c r="BC210" t="s">
        <v>324</v>
      </c>
      <c r="BD210">
        <v>0</v>
      </c>
      <c r="BE210" t="s">
        <v>324</v>
      </c>
      <c r="BF210" t="s">
        <v>324</v>
      </c>
      <c r="BG210" t="s">
        <v>324</v>
      </c>
      <c r="BH210" t="s">
        <v>324</v>
      </c>
      <c r="BI210">
        <v>0</v>
      </c>
      <c r="BJ210" t="s">
        <v>324</v>
      </c>
      <c r="BK210" t="s">
        <v>324</v>
      </c>
      <c r="BL210" t="s">
        <v>324</v>
      </c>
      <c r="BM210" t="s">
        <v>324</v>
      </c>
      <c r="BN210">
        <v>0</v>
      </c>
      <c r="BO210" t="s">
        <v>324</v>
      </c>
      <c r="BP210" t="s">
        <v>324</v>
      </c>
      <c r="BQ210" t="s">
        <v>324</v>
      </c>
      <c r="BR210" t="s">
        <v>324</v>
      </c>
      <c r="BS210">
        <v>0</v>
      </c>
      <c r="BT210" t="s">
        <v>324</v>
      </c>
      <c r="BU210" t="s">
        <v>324</v>
      </c>
      <c r="BV210" t="s">
        <v>324</v>
      </c>
      <c r="BW210" t="s">
        <v>324</v>
      </c>
      <c r="BX210">
        <v>0</v>
      </c>
      <c r="BY210" t="s">
        <v>324</v>
      </c>
      <c r="BZ210" t="s">
        <v>324</v>
      </c>
      <c r="CA210" t="s">
        <v>324</v>
      </c>
      <c r="CB210" t="s">
        <v>324</v>
      </c>
      <c r="CC210">
        <v>0</v>
      </c>
      <c r="CD210" t="s">
        <v>324</v>
      </c>
      <c r="CE210" t="s">
        <v>324</v>
      </c>
      <c r="CF210" t="s">
        <v>324</v>
      </c>
      <c r="CG210" t="s">
        <v>324</v>
      </c>
      <c r="CH210">
        <v>0</v>
      </c>
      <c r="CI210" t="s">
        <v>324</v>
      </c>
      <c r="CJ210" t="s">
        <v>324</v>
      </c>
      <c r="CK210" t="s">
        <v>324</v>
      </c>
      <c r="CL210" t="s">
        <v>324</v>
      </c>
      <c r="CM210">
        <v>0</v>
      </c>
      <c r="CN210" t="s">
        <v>324</v>
      </c>
      <c r="CO210" t="s">
        <v>324</v>
      </c>
      <c r="CP210" t="s">
        <v>324</v>
      </c>
      <c r="CQ210" t="s">
        <v>324</v>
      </c>
      <c r="CR210">
        <v>0</v>
      </c>
      <c r="CS210" t="s">
        <v>324</v>
      </c>
      <c r="CT210" t="s">
        <v>324</v>
      </c>
      <c r="CU210" t="s">
        <v>324</v>
      </c>
      <c r="CV210" t="s">
        <v>324</v>
      </c>
      <c r="CW210">
        <v>0</v>
      </c>
      <c r="CX210">
        <v>0.12</v>
      </c>
      <c r="CY210">
        <v>0.15</v>
      </c>
      <c r="CZ210">
        <v>0</v>
      </c>
      <c r="DA210">
        <v>0</v>
      </c>
      <c r="DB210">
        <v>0.27</v>
      </c>
      <c r="DC210">
        <v>178</v>
      </c>
      <c r="DD210">
        <v>9</v>
      </c>
      <c r="DE210">
        <v>0</v>
      </c>
      <c r="DF210">
        <v>0</v>
      </c>
      <c r="DG210">
        <v>187</v>
      </c>
      <c r="DH210">
        <v>21</v>
      </c>
      <c r="DI210">
        <v>43</v>
      </c>
      <c r="DJ210">
        <v>0</v>
      </c>
      <c r="DK210">
        <v>0</v>
      </c>
      <c r="DL210">
        <v>64</v>
      </c>
    </row>
    <row r="211" spans="1:116" x14ac:dyDescent="0.45">
      <c r="A211">
        <v>2023</v>
      </c>
      <c r="B211" t="s">
        <v>117</v>
      </c>
      <c r="C211">
        <v>10624</v>
      </c>
      <c r="D211" t="s">
        <v>746</v>
      </c>
      <c r="E211" t="s">
        <v>601</v>
      </c>
      <c r="F211" t="s">
        <v>244</v>
      </c>
      <c r="G211">
        <v>1.125</v>
      </c>
      <c r="H211">
        <v>0.28399999999999997</v>
      </c>
      <c r="I211" t="s">
        <v>324</v>
      </c>
      <c r="J211" t="s">
        <v>324</v>
      </c>
      <c r="K211">
        <v>1.409</v>
      </c>
      <c r="L211">
        <v>120</v>
      </c>
      <c r="M211">
        <v>3</v>
      </c>
      <c r="N211" t="s">
        <v>324</v>
      </c>
      <c r="O211" t="s">
        <v>324</v>
      </c>
      <c r="P211">
        <v>123</v>
      </c>
      <c r="Q211" t="s">
        <v>324</v>
      </c>
      <c r="R211" t="s">
        <v>324</v>
      </c>
      <c r="S211" t="s">
        <v>324</v>
      </c>
      <c r="T211" t="s">
        <v>324</v>
      </c>
      <c r="U211">
        <v>0</v>
      </c>
      <c r="V211" t="s">
        <v>324</v>
      </c>
      <c r="W211" t="s">
        <v>324</v>
      </c>
      <c r="X211" t="s">
        <v>324</v>
      </c>
      <c r="Y211" t="s">
        <v>324</v>
      </c>
      <c r="Z211">
        <v>0</v>
      </c>
      <c r="AA211" t="s">
        <v>324</v>
      </c>
      <c r="AB211" t="s">
        <v>324</v>
      </c>
      <c r="AC211" t="s">
        <v>324</v>
      </c>
      <c r="AD211" t="s">
        <v>324</v>
      </c>
      <c r="AE211">
        <v>0</v>
      </c>
      <c r="AF211" t="s">
        <v>324</v>
      </c>
      <c r="AG211" t="s">
        <v>324</v>
      </c>
      <c r="AH211" t="s">
        <v>324</v>
      </c>
      <c r="AI211" t="s">
        <v>324</v>
      </c>
      <c r="AJ211">
        <v>0</v>
      </c>
      <c r="AK211" t="s">
        <v>324</v>
      </c>
      <c r="AL211" t="s">
        <v>324</v>
      </c>
      <c r="AM211" t="s">
        <v>324</v>
      </c>
      <c r="AN211" t="s">
        <v>324</v>
      </c>
      <c r="AO211">
        <v>0</v>
      </c>
      <c r="AP211" t="s">
        <v>324</v>
      </c>
      <c r="AQ211" t="s">
        <v>324</v>
      </c>
      <c r="AR211" t="s">
        <v>324</v>
      </c>
      <c r="AS211" t="s">
        <v>324</v>
      </c>
      <c r="AT211">
        <v>0</v>
      </c>
      <c r="AU211" t="s">
        <v>324</v>
      </c>
      <c r="AV211" t="s">
        <v>324</v>
      </c>
      <c r="AW211" t="s">
        <v>324</v>
      </c>
      <c r="AX211" t="s">
        <v>324</v>
      </c>
      <c r="AY211">
        <v>0</v>
      </c>
      <c r="AZ211" t="s">
        <v>324</v>
      </c>
      <c r="BA211" t="s">
        <v>324</v>
      </c>
      <c r="BB211" t="s">
        <v>324</v>
      </c>
      <c r="BC211" t="s">
        <v>324</v>
      </c>
      <c r="BD211">
        <v>0</v>
      </c>
      <c r="BE211" t="s">
        <v>324</v>
      </c>
      <c r="BF211" t="s">
        <v>324</v>
      </c>
      <c r="BG211" t="s">
        <v>324</v>
      </c>
      <c r="BH211" t="s">
        <v>324</v>
      </c>
      <c r="BI211">
        <v>0</v>
      </c>
      <c r="BJ211" t="s">
        <v>324</v>
      </c>
      <c r="BK211" t="s">
        <v>324</v>
      </c>
      <c r="BL211" t="s">
        <v>324</v>
      </c>
      <c r="BM211" t="s">
        <v>324</v>
      </c>
      <c r="BN211">
        <v>0</v>
      </c>
      <c r="BO211" t="s">
        <v>324</v>
      </c>
      <c r="BP211" t="s">
        <v>324</v>
      </c>
      <c r="BQ211" t="s">
        <v>324</v>
      </c>
      <c r="BR211" t="s">
        <v>324</v>
      </c>
      <c r="BS211">
        <v>0</v>
      </c>
      <c r="BT211" t="s">
        <v>324</v>
      </c>
      <c r="BU211" t="s">
        <v>324</v>
      </c>
      <c r="BV211" t="s">
        <v>324</v>
      </c>
      <c r="BW211" t="s">
        <v>324</v>
      </c>
      <c r="BX211">
        <v>0</v>
      </c>
      <c r="BY211" t="s">
        <v>324</v>
      </c>
      <c r="BZ211" t="s">
        <v>324</v>
      </c>
      <c r="CA211" t="s">
        <v>324</v>
      </c>
      <c r="CB211" t="s">
        <v>324</v>
      </c>
      <c r="CC211">
        <v>0</v>
      </c>
      <c r="CD211" t="s">
        <v>324</v>
      </c>
      <c r="CE211" t="s">
        <v>324</v>
      </c>
      <c r="CF211" t="s">
        <v>324</v>
      </c>
      <c r="CG211" t="s">
        <v>324</v>
      </c>
      <c r="CH211">
        <v>0</v>
      </c>
      <c r="CI211">
        <v>1.0999999999999999E-2</v>
      </c>
      <c r="CJ211" t="s">
        <v>324</v>
      </c>
      <c r="CK211" t="s">
        <v>324</v>
      </c>
      <c r="CL211" t="s">
        <v>324</v>
      </c>
      <c r="CM211">
        <v>1.0999999999999999E-2</v>
      </c>
      <c r="CN211">
        <v>2</v>
      </c>
      <c r="CO211" t="s">
        <v>324</v>
      </c>
      <c r="CP211" t="s">
        <v>324</v>
      </c>
      <c r="CQ211" t="s">
        <v>324</v>
      </c>
      <c r="CR211">
        <v>2</v>
      </c>
      <c r="CS211" t="s">
        <v>324</v>
      </c>
      <c r="CT211" t="s">
        <v>324</v>
      </c>
      <c r="CU211" t="s">
        <v>324</v>
      </c>
      <c r="CV211" t="s">
        <v>324</v>
      </c>
      <c r="CW211">
        <v>0</v>
      </c>
      <c r="CX211">
        <v>1.1359999999999999</v>
      </c>
      <c r="CY211">
        <v>0.28399999999999997</v>
      </c>
      <c r="CZ211">
        <v>0</v>
      </c>
      <c r="DA211">
        <v>0</v>
      </c>
      <c r="DB211">
        <v>1.42</v>
      </c>
      <c r="DC211">
        <v>122</v>
      </c>
      <c r="DD211">
        <v>3</v>
      </c>
      <c r="DE211">
        <v>0</v>
      </c>
      <c r="DF211">
        <v>0</v>
      </c>
      <c r="DG211">
        <v>125</v>
      </c>
      <c r="DH211">
        <v>0</v>
      </c>
      <c r="DI211">
        <v>0</v>
      </c>
      <c r="DJ211">
        <v>0</v>
      </c>
      <c r="DK211">
        <v>0</v>
      </c>
      <c r="DL211">
        <v>0</v>
      </c>
    </row>
    <row r="212" spans="1:116" x14ac:dyDescent="0.45">
      <c r="A212">
        <v>2023</v>
      </c>
      <c r="B212" t="s">
        <v>117</v>
      </c>
      <c r="C212">
        <v>10800</v>
      </c>
      <c r="D212" t="s">
        <v>747</v>
      </c>
      <c r="E212" t="s">
        <v>601</v>
      </c>
      <c r="F212" t="s">
        <v>244</v>
      </c>
      <c r="G212">
        <v>5.0999999999999997E-2</v>
      </c>
      <c r="H212" t="s">
        <v>324</v>
      </c>
      <c r="I212" t="s">
        <v>324</v>
      </c>
      <c r="J212" t="s">
        <v>324</v>
      </c>
      <c r="K212">
        <v>5.0999999999999997E-2</v>
      </c>
      <c r="L212">
        <v>19</v>
      </c>
      <c r="M212" t="s">
        <v>324</v>
      </c>
      <c r="N212" t="s">
        <v>324</v>
      </c>
      <c r="O212" t="s">
        <v>324</v>
      </c>
      <c r="P212">
        <v>19</v>
      </c>
      <c r="Q212">
        <v>0.63700000000000001</v>
      </c>
      <c r="R212" t="s">
        <v>324</v>
      </c>
      <c r="S212" t="s">
        <v>324</v>
      </c>
      <c r="T212" t="s">
        <v>324</v>
      </c>
      <c r="U212">
        <v>0.63700000000000001</v>
      </c>
      <c r="V212" t="s">
        <v>324</v>
      </c>
      <c r="W212" t="s">
        <v>324</v>
      </c>
      <c r="X212" t="s">
        <v>324</v>
      </c>
      <c r="Y212" t="s">
        <v>324</v>
      </c>
      <c r="Z212">
        <v>0</v>
      </c>
      <c r="AA212" t="s">
        <v>324</v>
      </c>
      <c r="AB212" t="s">
        <v>324</v>
      </c>
      <c r="AC212" t="s">
        <v>324</v>
      </c>
      <c r="AD212" t="s">
        <v>324</v>
      </c>
      <c r="AE212">
        <v>0</v>
      </c>
      <c r="AF212" t="s">
        <v>324</v>
      </c>
      <c r="AG212" t="s">
        <v>324</v>
      </c>
      <c r="AH212" t="s">
        <v>324</v>
      </c>
      <c r="AI212" t="s">
        <v>324</v>
      </c>
      <c r="AJ212">
        <v>0</v>
      </c>
      <c r="AK212" t="s">
        <v>324</v>
      </c>
      <c r="AL212" t="s">
        <v>324</v>
      </c>
      <c r="AM212" t="s">
        <v>324</v>
      </c>
      <c r="AN212" t="s">
        <v>324</v>
      </c>
      <c r="AO212">
        <v>0</v>
      </c>
      <c r="AP212" t="s">
        <v>324</v>
      </c>
      <c r="AQ212" t="s">
        <v>324</v>
      </c>
      <c r="AR212" t="s">
        <v>324</v>
      </c>
      <c r="AS212" t="s">
        <v>324</v>
      </c>
      <c r="AT212">
        <v>0</v>
      </c>
      <c r="AU212" t="s">
        <v>324</v>
      </c>
      <c r="AV212" t="s">
        <v>324</v>
      </c>
      <c r="AW212" t="s">
        <v>324</v>
      </c>
      <c r="AX212" t="s">
        <v>324</v>
      </c>
      <c r="AY212">
        <v>0</v>
      </c>
      <c r="AZ212" t="s">
        <v>324</v>
      </c>
      <c r="BA212" t="s">
        <v>324</v>
      </c>
      <c r="BB212" t="s">
        <v>324</v>
      </c>
      <c r="BC212" t="s">
        <v>324</v>
      </c>
      <c r="BD212">
        <v>0</v>
      </c>
      <c r="BE212" t="s">
        <v>324</v>
      </c>
      <c r="BF212" t="s">
        <v>324</v>
      </c>
      <c r="BG212" t="s">
        <v>324</v>
      </c>
      <c r="BH212" t="s">
        <v>324</v>
      </c>
      <c r="BI212">
        <v>0</v>
      </c>
      <c r="BJ212" t="s">
        <v>324</v>
      </c>
      <c r="BK212" t="s">
        <v>324</v>
      </c>
      <c r="BL212" t="s">
        <v>324</v>
      </c>
      <c r="BM212" t="s">
        <v>324</v>
      </c>
      <c r="BN212">
        <v>0</v>
      </c>
      <c r="BO212" t="s">
        <v>324</v>
      </c>
      <c r="BP212" t="s">
        <v>324</v>
      </c>
      <c r="BQ212" t="s">
        <v>324</v>
      </c>
      <c r="BR212" t="s">
        <v>324</v>
      </c>
      <c r="BS212">
        <v>0</v>
      </c>
      <c r="BT212" t="s">
        <v>324</v>
      </c>
      <c r="BU212" t="s">
        <v>324</v>
      </c>
      <c r="BV212" t="s">
        <v>324</v>
      </c>
      <c r="BW212" t="s">
        <v>324</v>
      </c>
      <c r="BX212">
        <v>0</v>
      </c>
      <c r="BY212" t="s">
        <v>324</v>
      </c>
      <c r="BZ212" t="s">
        <v>324</v>
      </c>
      <c r="CA212" t="s">
        <v>324</v>
      </c>
      <c r="CB212" t="s">
        <v>324</v>
      </c>
      <c r="CC212">
        <v>0</v>
      </c>
      <c r="CD212" t="s">
        <v>324</v>
      </c>
      <c r="CE212" t="s">
        <v>324</v>
      </c>
      <c r="CF212" t="s">
        <v>324</v>
      </c>
      <c r="CG212" t="s">
        <v>324</v>
      </c>
      <c r="CH212">
        <v>0</v>
      </c>
      <c r="CI212" t="s">
        <v>324</v>
      </c>
      <c r="CJ212" t="s">
        <v>324</v>
      </c>
      <c r="CK212" t="s">
        <v>324</v>
      </c>
      <c r="CL212" t="s">
        <v>324</v>
      </c>
      <c r="CM212">
        <v>0</v>
      </c>
      <c r="CN212" t="s">
        <v>324</v>
      </c>
      <c r="CO212" t="s">
        <v>324</v>
      </c>
      <c r="CP212" t="s">
        <v>324</v>
      </c>
      <c r="CQ212" t="s">
        <v>324</v>
      </c>
      <c r="CR212">
        <v>0</v>
      </c>
      <c r="CS212" t="s">
        <v>324</v>
      </c>
      <c r="CT212" t="s">
        <v>324</v>
      </c>
      <c r="CU212" t="s">
        <v>324</v>
      </c>
      <c r="CV212" t="s">
        <v>324</v>
      </c>
      <c r="CW212">
        <v>0</v>
      </c>
      <c r="CX212">
        <v>5.0999999999999997E-2</v>
      </c>
      <c r="CY212">
        <v>0</v>
      </c>
      <c r="CZ212">
        <v>0</v>
      </c>
      <c r="DA212">
        <v>0</v>
      </c>
      <c r="DB212">
        <v>5.0999999999999997E-2</v>
      </c>
      <c r="DC212">
        <v>19</v>
      </c>
      <c r="DD212">
        <v>0</v>
      </c>
      <c r="DE212">
        <v>0</v>
      </c>
      <c r="DF212">
        <v>0</v>
      </c>
      <c r="DG212">
        <v>19</v>
      </c>
      <c r="DH212">
        <v>0.63700000000000001</v>
      </c>
      <c r="DI212">
        <v>0</v>
      </c>
      <c r="DJ212">
        <v>0</v>
      </c>
      <c r="DK212">
        <v>0</v>
      </c>
      <c r="DL212">
        <v>0.63700000000000001</v>
      </c>
    </row>
    <row r="213" spans="1:116" x14ac:dyDescent="0.45">
      <c r="A213">
        <v>2023</v>
      </c>
      <c r="B213" t="s">
        <v>117</v>
      </c>
      <c r="C213">
        <v>11646</v>
      </c>
      <c r="D213" t="s">
        <v>748</v>
      </c>
      <c r="E213" t="s">
        <v>601</v>
      </c>
      <c r="F213" t="s">
        <v>244</v>
      </c>
      <c r="G213">
        <v>0.20200000000000001</v>
      </c>
      <c r="H213">
        <v>0.107</v>
      </c>
      <c r="I213" t="s">
        <v>324</v>
      </c>
      <c r="J213" t="s">
        <v>324</v>
      </c>
      <c r="K213">
        <v>0.309</v>
      </c>
      <c r="L213">
        <v>36</v>
      </c>
      <c r="M213">
        <v>2</v>
      </c>
      <c r="N213" t="s">
        <v>324</v>
      </c>
      <c r="O213" t="s">
        <v>324</v>
      </c>
      <c r="P213">
        <v>38</v>
      </c>
      <c r="Q213">
        <v>88.614999999999995</v>
      </c>
      <c r="R213">
        <v>50.680999999999997</v>
      </c>
      <c r="S213" t="s">
        <v>324</v>
      </c>
      <c r="T213" t="s">
        <v>324</v>
      </c>
      <c r="U213">
        <v>139.29599999999999</v>
      </c>
      <c r="V213" t="s">
        <v>324</v>
      </c>
      <c r="W213" t="s">
        <v>324</v>
      </c>
      <c r="X213" t="s">
        <v>324</v>
      </c>
      <c r="Y213" t="s">
        <v>324</v>
      </c>
      <c r="Z213">
        <v>0</v>
      </c>
      <c r="AA213" t="s">
        <v>324</v>
      </c>
      <c r="AB213" t="s">
        <v>324</v>
      </c>
      <c r="AC213" t="s">
        <v>324</v>
      </c>
      <c r="AD213" t="s">
        <v>324</v>
      </c>
      <c r="AE213">
        <v>0</v>
      </c>
      <c r="AF213" t="s">
        <v>324</v>
      </c>
      <c r="AG213" t="s">
        <v>324</v>
      </c>
      <c r="AH213" t="s">
        <v>324</v>
      </c>
      <c r="AI213" t="s">
        <v>324</v>
      </c>
      <c r="AJ213">
        <v>0</v>
      </c>
      <c r="AK213" t="s">
        <v>324</v>
      </c>
      <c r="AL213" t="s">
        <v>324</v>
      </c>
      <c r="AM213" t="s">
        <v>324</v>
      </c>
      <c r="AN213" t="s">
        <v>324</v>
      </c>
      <c r="AO213">
        <v>0</v>
      </c>
      <c r="AP213" t="s">
        <v>324</v>
      </c>
      <c r="AQ213" t="s">
        <v>324</v>
      </c>
      <c r="AR213" t="s">
        <v>324</v>
      </c>
      <c r="AS213" t="s">
        <v>324</v>
      </c>
      <c r="AT213">
        <v>0</v>
      </c>
      <c r="AU213" t="s">
        <v>324</v>
      </c>
      <c r="AV213" t="s">
        <v>324</v>
      </c>
      <c r="AW213" t="s">
        <v>324</v>
      </c>
      <c r="AX213" t="s">
        <v>324</v>
      </c>
      <c r="AY213">
        <v>0</v>
      </c>
      <c r="AZ213" t="s">
        <v>324</v>
      </c>
      <c r="BA213" t="s">
        <v>324</v>
      </c>
      <c r="BB213" t="s">
        <v>324</v>
      </c>
      <c r="BC213" t="s">
        <v>324</v>
      </c>
      <c r="BD213">
        <v>0</v>
      </c>
      <c r="BE213" t="s">
        <v>324</v>
      </c>
      <c r="BF213" t="s">
        <v>324</v>
      </c>
      <c r="BG213" t="s">
        <v>324</v>
      </c>
      <c r="BH213" t="s">
        <v>324</v>
      </c>
      <c r="BI213">
        <v>0</v>
      </c>
      <c r="BJ213" t="s">
        <v>324</v>
      </c>
      <c r="BK213" t="s">
        <v>324</v>
      </c>
      <c r="BL213" t="s">
        <v>324</v>
      </c>
      <c r="BM213" t="s">
        <v>324</v>
      </c>
      <c r="BN213">
        <v>0</v>
      </c>
      <c r="BO213" t="s">
        <v>324</v>
      </c>
      <c r="BP213" t="s">
        <v>324</v>
      </c>
      <c r="BQ213" t="s">
        <v>324</v>
      </c>
      <c r="BR213" t="s">
        <v>324</v>
      </c>
      <c r="BS213">
        <v>0</v>
      </c>
      <c r="BT213" t="s">
        <v>324</v>
      </c>
      <c r="BU213" t="s">
        <v>324</v>
      </c>
      <c r="BV213" t="s">
        <v>324</v>
      </c>
      <c r="BW213" t="s">
        <v>324</v>
      </c>
      <c r="BX213">
        <v>0</v>
      </c>
      <c r="BY213" t="s">
        <v>324</v>
      </c>
      <c r="BZ213" t="s">
        <v>324</v>
      </c>
      <c r="CA213" t="s">
        <v>324</v>
      </c>
      <c r="CB213" t="s">
        <v>324</v>
      </c>
      <c r="CC213">
        <v>0</v>
      </c>
      <c r="CD213" t="s">
        <v>324</v>
      </c>
      <c r="CE213" t="s">
        <v>324</v>
      </c>
      <c r="CF213" t="s">
        <v>324</v>
      </c>
      <c r="CG213" t="s">
        <v>324</v>
      </c>
      <c r="CH213">
        <v>0</v>
      </c>
      <c r="CI213" t="s">
        <v>324</v>
      </c>
      <c r="CJ213" t="s">
        <v>324</v>
      </c>
      <c r="CK213" t="s">
        <v>324</v>
      </c>
      <c r="CL213" t="s">
        <v>324</v>
      </c>
      <c r="CM213">
        <v>0</v>
      </c>
      <c r="CN213" t="s">
        <v>324</v>
      </c>
      <c r="CO213" t="s">
        <v>324</v>
      </c>
      <c r="CP213" t="s">
        <v>324</v>
      </c>
      <c r="CQ213" t="s">
        <v>324</v>
      </c>
      <c r="CR213">
        <v>0</v>
      </c>
      <c r="CS213" t="s">
        <v>324</v>
      </c>
      <c r="CT213" t="s">
        <v>324</v>
      </c>
      <c r="CU213" t="s">
        <v>324</v>
      </c>
      <c r="CV213" t="s">
        <v>324</v>
      </c>
      <c r="CW213">
        <v>0</v>
      </c>
      <c r="CX213">
        <v>0.20200000000000001</v>
      </c>
      <c r="CY213">
        <v>0.107</v>
      </c>
      <c r="CZ213">
        <v>0</v>
      </c>
      <c r="DA213">
        <v>0</v>
      </c>
      <c r="DB213">
        <v>0.309</v>
      </c>
      <c r="DC213">
        <v>36</v>
      </c>
      <c r="DD213">
        <v>2</v>
      </c>
      <c r="DE213">
        <v>0</v>
      </c>
      <c r="DF213">
        <v>0</v>
      </c>
      <c r="DG213">
        <v>38</v>
      </c>
      <c r="DH213">
        <v>88.614999999999995</v>
      </c>
      <c r="DI213">
        <v>50.680999999999997</v>
      </c>
      <c r="DJ213">
        <v>0</v>
      </c>
      <c r="DK213">
        <v>0</v>
      </c>
      <c r="DL213">
        <v>139.29599999999999</v>
      </c>
    </row>
    <row r="214" spans="1:116" x14ac:dyDescent="0.45">
      <c r="A214">
        <v>2023</v>
      </c>
      <c r="B214" t="s">
        <v>117</v>
      </c>
      <c r="C214">
        <v>12706</v>
      </c>
      <c r="D214" t="s">
        <v>749</v>
      </c>
      <c r="E214" t="s">
        <v>601</v>
      </c>
      <c r="F214" t="s">
        <v>244</v>
      </c>
      <c r="G214">
        <v>0.35099999999999998</v>
      </c>
      <c r="H214">
        <v>0.39600000000000002</v>
      </c>
      <c r="I214" t="s">
        <v>324</v>
      </c>
      <c r="J214" t="s">
        <v>324</v>
      </c>
      <c r="K214">
        <v>0.747</v>
      </c>
      <c r="L214">
        <v>85</v>
      </c>
      <c r="M214">
        <v>11</v>
      </c>
      <c r="N214" t="s">
        <v>324</v>
      </c>
      <c r="O214" t="s">
        <v>324</v>
      </c>
      <c r="P214">
        <v>96</v>
      </c>
      <c r="Q214" t="s">
        <v>324</v>
      </c>
      <c r="R214" t="s">
        <v>324</v>
      </c>
      <c r="S214" t="s">
        <v>324</v>
      </c>
      <c r="T214" t="s">
        <v>324</v>
      </c>
      <c r="U214">
        <v>0</v>
      </c>
      <c r="V214" t="s">
        <v>324</v>
      </c>
      <c r="W214" t="s">
        <v>324</v>
      </c>
      <c r="X214" t="s">
        <v>324</v>
      </c>
      <c r="Y214" t="s">
        <v>324</v>
      </c>
      <c r="Z214">
        <v>0</v>
      </c>
      <c r="AA214" t="s">
        <v>324</v>
      </c>
      <c r="AB214" t="s">
        <v>324</v>
      </c>
      <c r="AC214" t="s">
        <v>324</v>
      </c>
      <c r="AD214" t="s">
        <v>324</v>
      </c>
      <c r="AE214">
        <v>0</v>
      </c>
      <c r="AF214" t="s">
        <v>324</v>
      </c>
      <c r="AG214" t="s">
        <v>324</v>
      </c>
      <c r="AH214" t="s">
        <v>324</v>
      </c>
      <c r="AI214" t="s">
        <v>324</v>
      </c>
      <c r="AJ214">
        <v>0</v>
      </c>
      <c r="AK214" t="s">
        <v>324</v>
      </c>
      <c r="AL214" t="s">
        <v>324</v>
      </c>
      <c r="AM214" t="s">
        <v>324</v>
      </c>
      <c r="AN214" t="s">
        <v>324</v>
      </c>
      <c r="AO214">
        <v>0</v>
      </c>
      <c r="AP214" t="s">
        <v>324</v>
      </c>
      <c r="AQ214" t="s">
        <v>324</v>
      </c>
      <c r="AR214" t="s">
        <v>324</v>
      </c>
      <c r="AS214" t="s">
        <v>324</v>
      </c>
      <c r="AT214">
        <v>0</v>
      </c>
      <c r="AU214" t="s">
        <v>324</v>
      </c>
      <c r="AV214" t="s">
        <v>324</v>
      </c>
      <c r="AW214" t="s">
        <v>324</v>
      </c>
      <c r="AX214" t="s">
        <v>324</v>
      </c>
      <c r="AY214">
        <v>0</v>
      </c>
      <c r="AZ214" t="s">
        <v>324</v>
      </c>
      <c r="BA214" t="s">
        <v>324</v>
      </c>
      <c r="BB214" t="s">
        <v>324</v>
      </c>
      <c r="BC214" t="s">
        <v>324</v>
      </c>
      <c r="BD214">
        <v>0</v>
      </c>
      <c r="BE214" t="s">
        <v>324</v>
      </c>
      <c r="BF214" t="s">
        <v>324</v>
      </c>
      <c r="BG214" t="s">
        <v>324</v>
      </c>
      <c r="BH214" t="s">
        <v>324</v>
      </c>
      <c r="BI214">
        <v>0</v>
      </c>
      <c r="BJ214" t="s">
        <v>324</v>
      </c>
      <c r="BK214" t="s">
        <v>324</v>
      </c>
      <c r="BL214" t="s">
        <v>324</v>
      </c>
      <c r="BM214" t="s">
        <v>324</v>
      </c>
      <c r="BN214">
        <v>0</v>
      </c>
      <c r="BO214" t="s">
        <v>324</v>
      </c>
      <c r="BP214" t="s">
        <v>324</v>
      </c>
      <c r="BQ214" t="s">
        <v>324</v>
      </c>
      <c r="BR214" t="s">
        <v>324</v>
      </c>
      <c r="BS214">
        <v>0</v>
      </c>
      <c r="BT214" t="s">
        <v>324</v>
      </c>
      <c r="BU214" t="s">
        <v>324</v>
      </c>
      <c r="BV214" t="s">
        <v>324</v>
      </c>
      <c r="BW214" t="s">
        <v>324</v>
      </c>
      <c r="BX214">
        <v>0</v>
      </c>
      <c r="BY214" t="s">
        <v>324</v>
      </c>
      <c r="BZ214" t="s">
        <v>324</v>
      </c>
      <c r="CA214" t="s">
        <v>324</v>
      </c>
      <c r="CB214" t="s">
        <v>324</v>
      </c>
      <c r="CC214">
        <v>0</v>
      </c>
      <c r="CD214" t="s">
        <v>324</v>
      </c>
      <c r="CE214" t="s">
        <v>324</v>
      </c>
      <c r="CF214" t="s">
        <v>324</v>
      </c>
      <c r="CG214" t="s">
        <v>324</v>
      </c>
      <c r="CH214">
        <v>0</v>
      </c>
      <c r="CI214" t="s">
        <v>324</v>
      </c>
      <c r="CJ214" t="s">
        <v>324</v>
      </c>
      <c r="CK214" t="s">
        <v>324</v>
      </c>
      <c r="CL214" t="s">
        <v>324</v>
      </c>
      <c r="CM214">
        <v>0</v>
      </c>
      <c r="CN214" t="s">
        <v>324</v>
      </c>
      <c r="CO214" t="s">
        <v>324</v>
      </c>
      <c r="CP214" t="s">
        <v>324</v>
      </c>
      <c r="CQ214" t="s">
        <v>324</v>
      </c>
      <c r="CR214">
        <v>0</v>
      </c>
      <c r="CS214" t="s">
        <v>324</v>
      </c>
      <c r="CT214" t="s">
        <v>324</v>
      </c>
      <c r="CU214" t="s">
        <v>324</v>
      </c>
      <c r="CV214" t="s">
        <v>324</v>
      </c>
      <c r="CW214">
        <v>0</v>
      </c>
      <c r="CX214">
        <v>0.35099999999999998</v>
      </c>
      <c r="CY214">
        <v>0.39600000000000002</v>
      </c>
      <c r="CZ214">
        <v>0</v>
      </c>
      <c r="DA214">
        <v>0</v>
      </c>
      <c r="DB214">
        <v>0.747</v>
      </c>
      <c r="DC214">
        <v>85</v>
      </c>
      <c r="DD214">
        <v>11</v>
      </c>
      <c r="DE214">
        <v>0</v>
      </c>
      <c r="DF214">
        <v>0</v>
      </c>
      <c r="DG214">
        <v>96</v>
      </c>
      <c r="DH214">
        <v>0</v>
      </c>
      <c r="DI214">
        <v>0</v>
      </c>
      <c r="DJ214">
        <v>0</v>
      </c>
      <c r="DK214">
        <v>0</v>
      </c>
      <c r="DL214">
        <v>0</v>
      </c>
    </row>
    <row r="215" spans="1:116" x14ac:dyDescent="0.45">
      <c r="A215">
        <v>2023</v>
      </c>
      <c r="B215" t="s">
        <v>117</v>
      </c>
      <c r="C215">
        <v>13962</v>
      </c>
      <c r="D215" t="s">
        <v>750</v>
      </c>
      <c r="E215" t="s">
        <v>601</v>
      </c>
      <c r="F215" t="s">
        <v>244</v>
      </c>
      <c r="G215">
        <v>0.254</v>
      </c>
      <c r="H215" t="s">
        <v>324</v>
      </c>
      <c r="I215" t="s">
        <v>324</v>
      </c>
      <c r="J215" t="s">
        <v>324</v>
      </c>
      <c r="K215">
        <v>0.254</v>
      </c>
      <c r="L215">
        <v>36</v>
      </c>
      <c r="M215" t="s">
        <v>324</v>
      </c>
      <c r="N215" t="s">
        <v>324</v>
      </c>
      <c r="O215" t="s">
        <v>324</v>
      </c>
      <c r="P215">
        <v>36</v>
      </c>
      <c r="Q215" t="s">
        <v>324</v>
      </c>
      <c r="R215" t="s">
        <v>324</v>
      </c>
      <c r="S215" t="s">
        <v>324</v>
      </c>
      <c r="T215" t="s">
        <v>324</v>
      </c>
      <c r="U215">
        <v>0</v>
      </c>
      <c r="V215" t="s">
        <v>324</v>
      </c>
      <c r="W215" t="s">
        <v>324</v>
      </c>
      <c r="X215" t="s">
        <v>324</v>
      </c>
      <c r="Y215" t="s">
        <v>324</v>
      </c>
      <c r="Z215">
        <v>0</v>
      </c>
      <c r="AA215" t="s">
        <v>324</v>
      </c>
      <c r="AB215" t="s">
        <v>324</v>
      </c>
      <c r="AC215" t="s">
        <v>324</v>
      </c>
      <c r="AD215" t="s">
        <v>324</v>
      </c>
      <c r="AE215">
        <v>0</v>
      </c>
      <c r="AF215" t="s">
        <v>324</v>
      </c>
      <c r="AG215" t="s">
        <v>324</v>
      </c>
      <c r="AH215" t="s">
        <v>324</v>
      </c>
      <c r="AI215" t="s">
        <v>324</v>
      </c>
      <c r="AJ215">
        <v>0</v>
      </c>
      <c r="AK215" t="s">
        <v>324</v>
      </c>
      <c r="AL215" t="s">
        <v>324</v>
      </c>
      <c r="AM215" t="s">
        <v>324</v>
      </c>
      <c r="AN215" t="s">
        <v>324</v>
      </c>
      <c r="AO215">
        <v>0</v>
      </c>
      <c r="AP215">
        <v>4.7E-2</v>
      </c>
      <c r="AQ215" t="s">
        <v>324</v>
      </c>
      <c r="AR215" t="s">
        <v>324</v>
      </c>
      <c r="AS215" t="s">
        <v>324</v>
      </c>
      <c r="AT215">
        <v>4.7E-2</v>
      </c>
      <c r="AU215">
        <v>9</v>
      </c>
      <c r="AV215" t="s">
        <v>324</v>
      </c>
      <c r="AW215" t="s">
        <v>324</v>
      </c>
      <c r="AX215" t="s">
        <v>324</v>
      </c>
      <c r="AY215">
        <v>9</v>
      </c>
      <c r="AZ215" t="s">
        <v>324</v>
      </c>
      <c r="BA215" t="s">
        <v>324</v>
      </c>
      <c r="BB215" t="s">
        <v>324</v>
      </c>
      <c r="BC215" t="s">
        <v>324</v>
      </c>
      <c r="BD215">
        <v>0</v>
      </c>
      <c r="BE215" t="s">
        <v>324</v>
      </c>
      <c r="BF215" t="s">
        <v>324</v>
      </c>
      <c r="BG215" t="s">
        <v>324</v>
      </c>
      <c r="BH215" t="s">
        <v>324</v>
      </c>
      <c r="BI215">
        <v>0</v>
      </c>
      <c r="BJ215" t="s">
        <v>324</v>
      </c>
      <c r="BK215" t="s">
        <v>324</v>
      </c>
      <c r="BL215" t="s">
        <v>324</v>
      </c>
      <c r="BM215" t="s">
        <v>324</v>
      </c>
      <c r="BN215">
        <v>0</v>
      </c>
      <c r="BO215" t="s">
        <v>324</v>
      </c>
      <c r="BP215" t="s">
        <v>324</v>
      </c>
      <c r="BQ215" t="s">
        <v>324</v>
      </c>
      <c r="BR215" t="s">
        <v>324</v>
      </c>
      <c r="BS215">
        <v>0</v>
      </c>
      <c r="BT215" t="s">
        <v>324</v>
      </c>
      <c r="BU215" t="s">
        <v>324</v>
      </c>
      <c r="BV215" t="s">
        <v>324</v>
      </c>
      <c r="BW215" t="s">
        <v>324</v>
      </c>
      <c r="BX215">
        <v>0</v>
      </c>
      <c r="BY215" t="s">
        <v>324</v>
      </c>
      <c r="BZ215" t="s">
        <v>324</v>
      </c>
      <c r="CA215" t="s">
        <v>324</v>
      </c>
      <c r="CB215" t="s">
        <v>324</v>
      </c>
      <c r="CC215">
        <v>0</v>
      </c>
      <c r="CD215" t="s">
        <v>324</v>
      </c>
      <c r="CE215" t="s">
        <v>324</v>
      </c>
      <c r="CF215" t="s">
        <v>324</v>
      </c>
      <c r="CG215" t="s">
        <v>324</v>
      </c>
      <c r="CH215">
        <v>0</v>
      </c>
      <c r="CI215" t="s">
        <v>324</v>
      </c>
      <c r="CJ215" t="s">
        <v>324</v>
      </c>
      <c r="CK215" t="s">
        <v>324</v>
      </c>
      <c r="CL215" t="s">
        <v>324</v>
      </c>
      <c r="CM215">
        <v>0</v>
      </c>
      <c r="CN215" t="s">
        <v>324</v>
      </c>
      <c r="CO215" t="s">
        <v>324</v>
      </c>
      <c r="CP215" t="s">
        <v>324</v>
      </c>
      <c r="CQ215" t="s">
        <v>324</v>
      </c>
      <c r="CR215">
        <v>0</v>
      </c>
      <c r="CS215" t="s">
        <v>324</v>
      </c>
      <c r="CT215" t="s">
        <v>324</v>
      </c>
      <c r="CU215" t="s">
        <v>324</v>
      </c>
      <c r="CV215" t="s">
        <v>324</v>
      </c>
      <c r="CW215">
        <v>0</v>
      </c>
      <c r="CX215">
        <v>0.254</v>
      </c>
      <c r="CY215">
        <v>0</v>
      </c>
      <c r="CZ215">
        <v>0</v>
      </c>
      <c r="DA215">
        <v>0</v>
      </c>
      <c r="DB215">
        <v>0.254</v>
      </c>
      <c r="DC215">
        <v>36</v>
      </c>
      <c r="DD215">
        <v>0</v>
      </c>
      <c r="DE215">
        <v>0</v>
      </c>
      <c r="DF215">
        <v>0</v>
      </c>
      <c r="DG215">
        <v>36</v>
      </c>
      <c r="DH215">
        <v>0</v>
      </c>
      <c r="DI215">
        <v>0</v>
      </c>
      <c r="DJ215">
        <v>0</v>
      </c>
      <c r="DK215">
        <v>0</v>
      </c>
      <c r="DL215">
        <v>0</v>
      </c>
    </row>
    <row r="216" spans="1:116" x14ac:dyDescent="0.45">
      <c r="A216">
        <v>2023</v>
      </c>
      <c r="B216" t="s">
        <v>117</v>
      </c>
      <c r="C216">
        <v>15700</v>
      </c>
      <c r="D216" t="s">
        <v>751</v>
      </c>
      <c r="E216" t="s">
        <v>601</v>
      </c>
      <c r="F216" t="s">
        <v>244</v>
      </c>
      <c r="G216">
        <v>0.60399999999999998</v>
      </c>
      <c r="H216" t="s">
        <v>324</v>
      </c>
      <c r="I216" t="s">
        <v>324</v>
      </c>
      <c r="J216" t="s">
        <v>324</v>
      </c>
      <c r="K216">
        <v>0.60399999999999998</v>
      </c>
      <c r="L216">
        <v>79</v>
      </c>
      <c r="M216" t="s">
        <v>324</v>
      </c>
      <c r="N216" t="s">
        <v>324</v>
      </c>
      <c r="O216" t="s">
        <v>324</v>
      </c>
      <c r="P216">
        <v>79</v>
      </c>
      <c r="Q216">
        <v>251.24</v>
      </c>
      <c r="R216" t="s">
        <v>324</v>
      </c>
      <c r="S216" t="s">
        <v>324</v>
      </c>
      <c r="T216" t="s">
        <v>324</v>
      </c>
      <c r="U216">
        <v>251.24</v>
      </c>
      <c r="V216" t="s">
        <v>324</v>
      </c>
      <c r="W216" t="s">
        <v>324</v>
      </c>
      <c r="X216" t="s">
        <v>324</v>
      </c>
      <c r="Y216" t="s">
        <v>324</v>
      </c>
      <c r="Z216">
        <v>0</v>
      </c>
      <c r="AA216" t="s">
        <v>324</v>
      </c>
      <c r="AB216" t="s">
        <v>324</v>
      </c>
      <c r="AC216" t="s">
        <v>324</v>
      </c>
      <c r="AD216" t="s">
        <v>324</v>
      </c>
      <c r="AE216">
        <v>0</v>
      </c>
      <c r="AF216" t="s">
        <v>324</v>
      </c>
      <c r="AG216" t="s">
        <v>324</v>
      </c>
      <c r="AH216" t="s">
        <v>324</v>
      </c>
      <c r="AI216" t="s">
        <v>324</v>
      </c>
      <c r="AJ216">
        <v>0</v>
      </c>
      <c r="AK216" t="s">
        <v>324</v>
      </c>
      <c r="AL216" t="s">
        <v>324</v>
      </c>
      <c r="AM216" t="s">
        <v>324</v>
      </c>
      <c r="AN216" t="s">
        <v>324</v>
      </c>
      <c r="AO216">
        <v>0</v>
      </c>
      <c r="AP216">
        <v>1.2E-2</v>
      </c>
      <c r="AQ216" t="s">
        <v>324</v>
      </c>
      <c r="AR216" t="s">
        <v>324</v>
      </c>
      <c r="AS216" t="s">
        <v>324</v>
      </c>
      <c r="AT216">
        <v>1.2E-2</v>
      </c>
      <c r="AU216">
        <v>1</v>
      </c>
      <c r="AV216" t="s">
        <v>324</v>
      </c>
      <c r="AW216" t="s">
        <v>324</v>
      </c>
      <c r="AX216" t="s">
        <v>324</v>
      </c>
      <c r="AY216">
        <v>1</v>
      </c>
      <c r="AZ216" t="s">
        <v>324</v>
      </c>
      <c r="BA216" t="s">
        <v>324</v>
      </c>
      <c r="BB216" t="s">
        <v>324</v>
      </c>
      <c r="BC216" t="s">
        <v>324</v>
      </c>
      <c r="BD216">
        <v>0</v>
      </c>
      <c r="BE216" t="s">
        <v>324</v>
      </c>
      <c r="BF216" t="s">
        <v>324</v>
      </c>
      <c r="BG216" t="s">
        <v>324</v>
      </c>
      <c r="BH216" t="s">
        <v>324</v>
      </c>
      <c r="BI216">
        <v>0</v>
      </c>
      <c r="BJ216" t="s">
        <v>324</v>
      </c>
      <c r="BK216" t="s">
        <v>324</v>
      </c>
      <c r="BL216" t="s">
        <v>324</v>
      </c>
      <c r="BM216" t="s">
        <v>324</v>
      </c>
      <c r="BN216">
        <v>0</v>
      </c>
      <c r="BO216" t="s">
        <v>324</v>
      </c>
      <c r="BP216" t="s">
        <v>324</v>
      </c>
      <c r="BQ216" t="s">
        <v>324</v>
      </c>
      <c r="BR216" t="s">
        <v>324</v>
      </c>
      <c r="BS216">
        <v>0</v>
      </c>
      <c r="BT216" t="s">
        <v>324</v>
      </c>
      <c r="BU216" t="s">
        <v>324</v>
      </c>
      <c r="BV216" t="s">
        <v>324</v>
      </c>
      <c r="BW216" t="s">
        <v>324</v>
      </c>
      <c r="BX216">
        <v>0</v>
      </c>
      <c r="BY216" t="s">
        <v>324</v>
      </c>
      <c r="BZ216" t="s">
        <v>324</v>
      </c>
      <c r="CA216" t="s">
        <v>324</v>
      </c>
      <c r="CB216" t="s">
        <v>324</v>
      </c>
      <c r="CC216">
        <v>0</v>
      </c>
      <c r="CD216" t="s">
        <v>324</v>
      </c>
      <c r="CE216" t="s">
        <v>324</v>
      </c>
      <c r="CF216" t="s">
        <v>324</v>
      </c>
      <c r="CG216" t="s">
        <v>324</v>
      </c>
      <c r="CH216">
        <v>0</v>
      </c>
      <c r="CI216" t="s">
        <v>324</v>
      </c>
      <c r="CJ216" t="s">
        <v>324</v>
      </c>
      <c r="CK216" t="s">
        <v>324</v>
      </c>
      <c r="CL216" t="s">
        <v>324</v>
      </c>
      <c r="CM216">
        <v>0</v>
      </c>
      <c r="CN216" t="s">
        <v>324</v>
      </c>
      <c r="CO216" t="s">
        <v>324</v>
      </c>
      <c r="CP216" t="s">
        <v>324</v>
      </c>
      <c r="CQ216" t="s">
        <v>324</v>
      </c>
      <c r="CR216">
        <v>0</v>
      </c>
      <c r="CS216" t="s">
        <v>324</v>
      </c>
      <c r="CT216" t="s">
        <v>324</v>
      </c>
      <c r="CU216" t="s">
        <v>324</v>
      </c>
      <c r="CV216" t="s">
        <v>324</v>
      </c>
      <c r="CW216">
        <v>0</v>
      </c>
      <c r="CX216">
        <v>0.60399999999999998</v>
      </c>
      <c r="CY216">
        <v>0</v>
      </c>
      <c r="CZ216">
        <v>0</v>
      </c>
      <c r="DA216">
        <v>0</v>
      </c>
      <c r="DB216">
        <v>0.60399999999999998</v>
      </c>
      <c r="DC216">
        <v>79</v>
      </c>
      <c r="DD216">
        <v>0</v>
      </c>
      <c r="DE216">
        <v>0</v>
      </c>
      <c r="DF216">
        <v>0</v>
      </c>
      <c r="DG216">
        <v>79</v>
      </c>
      <c r="DH216">
        <v>251.24</v>
      </c>
      <c r="DI216">
        <v>0</v>
      </c>
      <c r="DJ216">
        <v>0</v>
      </c>
      <c r="DK216">
        <v>0</v>
      </c>
      <c r="DL216">
        <v>251.24</v>
      </c>
    </row>
    <row r="217" spans="1:116" x14ac:dyDescent="0.45">
      <c r="A217">
        <v>2023</v>
      </c>
      <c r="B217" t="s">
        <v>117</v>
      </c>
      <c r="C217">
        <v>16674</v>
      </c>
      <c r="D217" t="s">
        <v>752</v>
      </c>
      <c r="E217" t="s">
        <v>601</v>
      </c>
      <c r="F217" t="s">
        <v>244</v>
      </c>
      <c r="G217">
        <v>1.038</v>
      </c>
      <c r="H217">
        <v>1.99</v>
      </c>
      <c r="I217" t="s">
        <v>324</v>
      </c>
      <c r="J217" t="s">
        <v>324</v>
      </c>
      <c r="K217">
        <v>3.028</v>
      </c>
      <c r="L217">
        <v>111</v>
      </c>
      <c r="M217">
        <v>29</v>
      </c>
      <c r="N217" t="s">
        <v>324</v>
      </c>
      <c r="O217" t="s">
        <v>324</v>
      </c>
      <c r="P217">
        <v>140</v>
      </c>
      <c r="Q217">
        <v>479</v>
      </c>
      <c r="R217">
        <v>957</v>
      </c>
      <c r="S217" t="s">
        <v>324</v>
      </c>
      <c r="T217" t="s">
        <v>324</v>
      </c>
      <c r="U217">
        <v>1436</v>
      </c>
      <c r="V217">
        <v>1</v>
      </c>
      <c r="W217" t="s">
        <v>324</v>
      </c>
      <c r="X217" t="s">
        <v>324</v>
      </c>
      <c r="Y217" t="s">
        <v>324</v>
      </c>
      <c r="Z217">
        <v>1</v>
      </c>
      <c r="AA217">
        <v>191</v>
      </c>
      <c r="AB217" t="s">
        <v>324</v>
      </c>
      <c r="AC217" t="s">
        <v>324</v>
      </c>
      <c r="AD217" t="s">
        <v>324</v>
      </c>
      <c r="AE217">
        <v>191</v>
      </c>
      <c r="AF217" t="s">
        <v>324</v>
      </c>
      <c r="AG217" t="s">
        <v>324</v>
      </c>
      <c r="AH217" t="s">
        <v>324</v>
      </c>
      <c r="AI217" t="s">
        <v>324</v>
      </c>
      <c r="AJ217">
        <v>0</v>
      </c>
      <c r="AK217" t="s">
        <v>324</v>
      </c>
      <c r="AL217" t="s">
        <v>324</v>
      </c>
      <c r="AM217" t="s">
        <v>324</v>
      </c>
      <c r="AN217" t="s">
        <v>324</v>
      </c>
      <c r="AO217">
        <v>0</v>
      </c>
      <c r="AP217" t="s">
        <v>324</v>
      </c>
      <c r="AQ217" t="s">
        <v>324</v>
      </c>
      <c r="AR217" t="s">
        <v>324</v>
      </c>
      <c r="AS217" t="s">
        <v>324</v>
      </c>
      <c r="AT217">
        <v>0</v>
      </c>
      <c r="AU217" t="s">
        <v>324</v>
      </c>
      <c r="AV217" t="s">
        <v>324</v>
      </c>
      <c r="AW217" t="s">
        <v>324</v>
      </c>
      <c r="AX217" t="s">
        <v>324</v>
      </c>
      <c r="AY217">
        <v>0</v>
      </c>
      <c r="AZ217" t="s">
        <v>324</v>
      </c>
      <c r="BA217" t="s">
        <v>324</v>
      </c>
      <c r="BB217" t="s">
        <v>324</v>
      </c>
      <c r="BC217" t="s">
        <v>324</v>
      </c>
      <c r="BD217">
        <v>0</v>
      </c>
      <c r="BE217" t="s">
        <v>324</v>
      </c>
      <c r="BF217" t="s">
        <v>324</v>
      </c>
      <c r="BG217" t="s">
        <v>324</v>
      </c>
      <c r="BH217" t="s">
        <v>324</v>
      </c>
      <c r="BI217">
        <v>0</v>
      </c>
      <c r="BJ217" t="s">
        <v>324</v>
      </c>
      <c r="BK217" t="s">
        <v>324</v>
      </c>
      <c r="BL217" t="s">
        <v>324</v>
      </c>
      <c r="BM217" t="s">
        <v>324</v>
      </c>
      <c r="BN217">
        <v>0</v>
      </c>
      <c r="BO217" t="s">
        <v>324</v>
      </c>
      <c r="BP217" t="s">
        <v>324</v>
      </c>
      <c r="BQ217" t="s">
        <v>324</v>
      </c>
      <c r="BR217" t="s">
        <v>324</v>
      </c>
      <c r="BS217">
        <v>0</v>
      </c>
      <c r="BT217" t="s">
        <v>324</v>
      </c>
      <c r="BU217" t="s">
        <v>324</v>
      </c>
      <c r="BV217" t="s">
        <v>324</v>
      </c>
      <c r="BW217" t="s">
        <v>324</v>
      </c>
      <c r="BX217">
        <v>0</v>
      </c>
      <c r="BY217" t="s">
        <v>324</v>
      </c>
      <c r="BZ217" t="s">
        <v>324</v>
      </c>
      <c r="CA217" t="s">
        <v>324</v>
      </c>
      <c r="CB217" t="s">
        <v>324</v>
      </c>
      <c r="CC217">
        <v>0</v>
      </c>
      <c r="CD217" t="s">
        <v>324</v>
      </c>
      <c r="CE217" t="s">
        <v>324</v>
      </c>
      <c r="CF217" t="s">
        <v>324</v>
      </c>
      <c r="CG217" t="s">
        <v>324</v>
      </c>
      <c r="CH217">
        <v>0</v>
      </c>
      <c r="CI217" t="s">
        <v>324</v>
      </c>
      <c r="CJ217" t="s">
        <v>324</v>
      </c>
      <c r="CK217" t="s">
        <v>324</v>
      </c>
      <c r="CL217" t="s">
        <v>324</v>
      </c>
      <c r="CM217">
        <v>0</v>
      </c>
      <c r="CN217" t="s">
        <v>324</v>
      </c>
      <c r="CO217" t="s">
        <v>324</v>
      </c>
      <c r="CP217" t="s">
        <v>324</v>
      </c>
      <c r="CQ217" t="s">
        <v>324</v>
      </c>
      <c r="CR217">
        <v>0</v>
      </c>
      <c r="CS217" t="s">
        <v>324</v>
      </c>
      <c r="CT217" t="s">
        <v>324</v>
      </c>
      <c r="CU217" t="s">
        <v>324</v>
      </c>
      <c r="CV217" t="s">
        <v>324</v>
      </c>
      <c r="CW217">
        <v>0</v>
      </c>
      <c r="CX217">
        <v>2.0379999999999998</v>
      </c>
      <c r="CY217">
        <v>1.99</v>
      </c>
      <c r="CZ217">
        <v>0</v>
      </c>
      <c r="DA217">
        <v>0</v>
      </c>
      <c r="DB217">
        <v>4.0279999999999996</v>
      </c>
      <c r="DC217">
        <v>302</v>
      </c>
      <c r="DD217">
        <v>29</v>
      </c>
      <c r="DE217">
        <v>0</v>
      </c>
      <c r="DF217">
        <v>0</v>
      </c>
      <c r="DG217">
        <v>331</v>
      </c>
      <c r="DH217">
        <v>479</v>
      </c>
      <c r="DI217">
        <v>957</v>
      </c>
      <c r="DJ217">
        <v>0</v>
      </c>
      <c r="DK217">
        <v>0</v>
      </c>
      <c r="DL217">
        <v>1436</v>
      </c>
    </row>
    <row r="218" spans="1:116" x14ac:dyDescent="0.45">
      <c r="A218">
        <v>2023</v>
      </c>
      <c r="B218" t="s">
        <v>117</v>
      </c>
      <c r="C218">
        <v>16865</v>
      </c>
      <c r="D218" t="s">
        <v>753</v>
      </c>
      <c r="E218" t="s">
        <v>601</v>
      </c>
      <c r="F218" t="s">
        <v>244</v>
      </c>
      <c r="G218">
        <v>3.5840000000000001</v>
      </c>
      <c r="H218">
        <v>1.109</v>
      </c>
      <c r="I218">
        <v>0.89900000000000002</v>
      </c>
      <c r="J218" t="s">
        <v>324</v>
      </c>
      <c r="K218">
        <v>5.5919999999999996</v>
      </c>
      <c r="L218">
        <v>581</v>
      </c>
      <c r="M218">
        <v>31</v>
      </c>
      <c r="N218">
        <v>4</v>
      </c>
      <c r="O218" t="s">
        <v>324</v>
      </c>
      <c r="P218">
        <v>616</v>
      </c>
      <c r="Q218" t="s">
        <v>324</v>
      </c>
      <c r="R218" t="s">
        <v>324</v>
      </c>
      <c r="S218" t="s">
        <v>324</v>
      </c>
      <c r="T218" t="s">
        <v>324</v>
      </c>
      <c r="U218">
        <v>0</v>
      </c>
      <c r="V218">
        <v>2.6469999999999998</v>
      </c>
      <c r="W218">
        <v>0.219</v>
      </c>
      <c r="X218" t="s">
        <v>324</v>
      </c>
      <c r="Y218" t="s">
        <v>324</v>
      </c>
      <c r="Z218">
        <v>2.8660000000000001</v>
      </c>
      <c r="AA218">
        <v>261</v>
      </c>
      <c r="AB218">
        <v>12</v>
      </c>
      <c r="AC218" t="s">
        <v>324</v>
      </c>
      <c r="AD218" t="s">
        <v>324</v>
      </c>
      <c r="AE218">
        <v>273</v>
      </c>
      <c r="AF218" t="s">
        <v>324</v>
      </c>
      <c r="AG218" t="s">
        <v>324</v>
      </c>
      <c r="AH218" t="s">
        <v>324</v>
      </c>
      <c r="AI218" t="s">
        <v>324</v>
      </c>
      <c r="AJ218">
        <v>0</v>
      </c>
      <c r="AK218" t="s">
        <v>324</v>
      </c>
      <c r="AL218" t="s">
        <v>324</v>
      </c>
      <c r="AM218" t="s">
        <v>324</v>
      </c>
      <c r="AN218" t="s">
        <v>324</v>
      </c>
      <c r="AO218">
        <v>0</v>
      </c>
      <c r="AP218" t="s">
        <v>324</v>
      </c>
      <c r="AQ218" t="s">
        <v>324</v>
      </c>
      <c r="AR218" t="s">
        <v>324</v>
      </c>
      <c r="AS218" t="s">
        <v>324</v>
      </c>
      <c r="AT218">
        <v>0</v>
      </c>
      <c r="AU218" t="s">
        <v>324</v>
      </c>
      <c r="AV218" t="s">
        <v>324</v>
      </c>
      <c r="AW218" t="s">
        <v>324</v>
      </c>
      <c r="AX218" t="s">
        <v>324</v>
      </c>
      <c r="AY218">
        <v>0</v>
      </c>
      <c r="AZ218" t="s">
        <v>324</v>
      </c>
      <c r="BA218" t="s">
        <v>324</v>
      </c>
      <c r="BB218" t="s">
        <v>324</v>
      </c>
      <c r="BC218" t="s">
        <v>324</v>
      </c>
      <c r="BD218">
        <v>0</v>
      </c>
      <c r="BE218" t="s">
        <v>324</v>
      </c>
      <c r="BF218" t="s">
        <v>324</v>
      </c>
      <c r="BG218" t="s">
        <v>324</v>
      </c>
      <c r="BH218" t="s">
        <v>324</v>
      </c>
      <c r="BI218">
        <v>0</v>
      </c>
      <c r="BJ218" t="s">
        <v>324</v>
      </c>
      <c r="BK218" t="s">
        <v>324</v>
      </c>
      <c r="BL218" t="s">
        <v>324</v>
      </c>
      <c r="BM218" t="s">
        <v>324</v>
      </c>
      <c r="BN218">
        <v>0</v>
      </c>
      <c r="BO218" t="s">
        <v>324</v>
      </c>
      <c r="BP218" t="s">
        <v>324</v>
      </c>
      <c r="BQ218" t="s">
        <v>324</v>
      </c>
      <c r="BR218" t="s">
        <v>324</v>
      </c>
      <c r="BS218">
        <v>0</v>
      </c>
      <c r="BT218" t="s">
        <v>324</v>
      </c>
      <c r="BU218" t="s">
        <v>324</v>
      </c>
      <c r="BV218" t="s">
        <v>324</v>
      </c>
      <c r="BW218" t="s">
        <v>324</v>
      </c>
      <c r="BX218">
        <v>0</v>
      </c>
      <c r="BY218" t="s">
        <v>324</v>
      </c>
      <c r="BZ218" t="s">
        <v>324</v>
      </c>
      <c r="CA218" t="s">
        <v>324</v>
      </c>
      <c r="CB218" t="s">
        <v>324</v>
      </c>
      <c r="CC218">
        <v>0</v>
      </c>
      <c r="CD218" t="s">
        <v>324</v>
      </c>
      <c r="CE218" t="s">
        <v>324</v>
      </c>
      <c r="CF218" t="s">
        <v>324</v>
      </c>
      <c r="CG218" t="s">
        <v>324</v>
      </c>
      <c r="CH218">
        <v>0</v>
      </c>
      <c r="CI218" t="s">
        <v>324</v>
      </c>
      <c r="CJ218" t="s">
        <v>324</v>
      </c>
      <c r="CK218" t="s">
        <v>324</v>
      </c>
      <c r="CL218" t="s">
        <v>324</v>
      </c>
      <c r="CM218">
        <v>0</v>
      </c>
      <c r="CN218" t="s">
        <v>324</v>
      </c>
      <c r="CO218" t="s">
        <v>324</v>
      </c>
      <c r="CP218" t="s">
        <v>324</v>
      </c>
      <c r="CQ218" t="s">
        <v>324</v>
      </c>
      <c r="CR218">
        <v>0</v>
      </c>
      <c r="CS218" t="s">
        <v>324</v>
      </c>
      <c r="CT218" t="s">
        <v>324</v>
      </c>
      <c r="CU218" t="s">
        <v>324</v>
      </c>
      <c r="CV218" t="s">
        <v>324</v>
      </c>
      <c r="CW218">
        <v>0</v>
      </c>
      <c r="CX218">
        <v>6.2309999999999999</v>
      </c>
      <c r="CY218">
        <v>1.3280000000000001</v>
      </c>
      <c r="CZ218">
        <v>0.89900000000000002</v>
      </c>
      <c r="DA218">
        <v>0</v>
      </c>
      <c r="DB218">
        <v>8.4580000000000002</v>
      </c>
      <c r="DC218">
        <v>842</v>
      </c>
      <c r="DD218">
        <v>43</v>
      </c>
      <c r="DE218">
        <v>4</v>
      </c>
      <c r="DF218">
        <v>0</v>
      </c>
      <c r="DG218">
        <v>889</v>
      </c>
      <c r="DH218">
        <v>0</v>
      </c>
      <c r="DI218">
        <v>0</v>
      </c>
      <c r="DJ218">
        <v>0</v>
      </c>
      <c r="DK218">
        <v>0</v>
      </c>
      <c r="DL218">
        <v>0</v>
      </c>
    </row>
    <row r="219" spans="1:116" x14ac:dyDescent="0.45">
      <c r="A219">
        <v>2023</v>
      </c>
      <c r="B219" t="s">
        <v>117</v>
      </c>
      <c r="C219">
        <v>18305</v>
      </c>
      <c r="D219" t="s">
        <v>754</v>
      </c>
      <c r="E219" t="s">
        <v>601</v>
      </c>
      <c r="F219" t="s">
        <v>244</v>
      </c>
      <c r="G219">
        <v>0.46800000000000003</v>
      </c>
      <c r="H219">
        <v>0.52500000000000002</v>
      </c>
      <c r="I219" t="s">
        <v>324</v>
      </c>
      <c r="J219" t="s">
        <v>324</v>
      </c>
      <c r="K219">
        <v>0.99299999999999999</v>
      </c>
      <c r="L219">
        <v>61</v>
      </c>
      <c r="M219">
        <v>6</v>
      </c>
      <c r="N219" t="s">
        <v>324</v>
      </c>
      <c r="O219" t="s">
        <v>324</v>
      </c>
      <c r="P219">
        <v>67</v>
      </c>
      <c r="Q219">
        <v>186.5</v>
      </c>
      <c r="R219">
        <v>133.30000000000001</v>
      </c>
      <c r="S219" t="s">
        <v>324</v>
      </c>
      <c r="T219" t="s">
        <v>324</v>
      </c>
      <c r="U219">
        <v>319.8</v>
      </c>
      <c r="V219" t="s">
        <v>324</v>
      </c>
      <c r="W219" t="s">
        <v>324</v>
      </c>
      <c r="X219" t="s">
        <v>324</v>
      </c>
      <c r="Y219" t="s">
        <v>324</v>
      </c>
      <c r="Z219">
        <v>0</v>
      </c>
      <c r="AA219" t="s">
        <v>324</v>
      </c>
      <c r="AB219" t="s">
        <v>324</v>
      </c>
      <c r="AC219" t="s">
        <v>324</v>
      </c>
      <c r="AD219" t="s">
        <v>324</v>
      </c>
      <c r="AE219">
        <v>0</v>
      </c>
      <c r="AF219" t="s">
        <v>324</v>
      </c>
      <c r="AG219" t="s">
        <v>324</v>
      </c>
      <c r="AH219" t="s">
        <v>324</v>
      </c>
      <c r="AI219" t="s">
        <v>324</v>
      </c>
      <c r="AJ219">
        <v>0</v>
      </c>
      <c r="AK219" t="s">
        <v>324</v>
      </c>
      <c r="AL219" t="s">
        <v>324</v>
      </c>
      <c r="AM219" t="s">
        <v>324</v>
      </c>
      <c r="AN219" t="s">
        <v>324</v>
      </c>
      <c r="AO219">
        <v>0</v>
      </c>
      <c r="AP219">
        <v>0.14000000000000001</v>
      </c>
      <c r="AQ219">
        <v>0</v>
      </c>
      <c r="AR219" t="s">
        <v>324</v>
      </c>
      <c r="AS219" t="s">
        <v>324</v>
      </c>
      <c r="AT219">
        <v>0.14000000000000001</v>
      </c>
      <c r="AU219">
        <v>20</v>
      </c>
      <c r="AV219">
        <v>0</v>
      </c>
      <c r="AW219" t="s">
        <v>324</v>
      </c>
      <c r="AX219" t="s">
        <v>324</v>
      </c>
      <c r="AY219">
        <v>20</v>
      </c>
      <c r="AZ219">
        <v>0.27100000000000002</v>
      </c>
      <c r="BA219">
        <v>0</v>
      </c>
      <c r="BB219" t="s">
        <v>324</v>
      </c>
      <c r="BC219" t="s">
        <v>324</v>
      </c>
      <c r="BD219">
        <v>0.27100000000000002</v>
      </c>
      <c r="BE219" t="s">
        <v>324</v>
      </c>
      <c r="BF219" t="s">
        <v>324</v>
      </c>
      <c r="BG219" t="s">
        <v>324</v>
      </c>
      <c r="BH219" t="s">
        <v>324</v>
      </c>
      <c r="BI219">
        <v>0</v>
      </c>
      <c r="BJ219" t="s">
        <v>324</v>
      </c>
      <c r="BK219" t="s">
        <v>324</v>
      </c>
      <c r="BL219" t="s">
        <v>324</v>
      </c>
      <c r="BM219" t="s">
        <v>324</v>
      </c>
      <c r="BN219">
        <v>0</v>
      </c>
      <c r="BO219" t="s">
        <v>324</v>
      </c>
      <c r="BP219" t="s">
        <v>324</v>
      </c>
      <c r="BQ219" t="s">
        <v>324</v>
      </c>
      <c r="BR219" t="s">
        <v>324</v>
      </c>
      <c r="BS219">
        <v>0</v>
      </c>
      <c r="BT219" t="s">
        <v>324</v>
      </c>
      <c r="BU219" t="s">
        <v>324</v>
      </c>
      <c r="BV219" t="s">
        <v>324</v>
      </c>
      <c r="BW219" t="s">
        <v>324</v>
      </c>
      <c r="BX219">
        <v>0</v>
      </c>
      <c r="BY219" t="s">
        <v>324</v>
      </c>
      <c r="BZ219" t="s">
        <v>324</v>
      </c>
      <c r="CA219" t="s">
        <v>324</v>
      </c>
      <c r="CB219" t="s">
        <v>324</v>
      </c>
      <c r="CC219">
        <v>0</v>
      </c>
      <c r="CD219" t="s">
        <v>324</v>
      </c>
      <c r="CE219" t="s">
        <v>324</v>
      </c>
      <c r="CF219" t="s">
        <v>324</v>
      </c>
      <c r="CG219" t="s">
        <v>324</v>
      </c>
      <c r="CH219">
        <v>0</v>
      </c>
      <c r="CI219" t="s">
        <v>324</v>
      </c>
      <c r="CJ219" t="s">
        <v>324</v>
      </c>
      <c r="CK219" t="s">
        <v>324</v>
      </c>
      <c r="CL219" t="s">
        <v>324</v>
      </c>
      <c r="CM219">
        <v>0</v>
      </c>
      <c r="CN219" t="s">
        <v>324</v>
      </c>
      <c r="CO219" t="s">
        <v>324</v>
      </c>
      <c r="CP219" t="s">
        <v>324</v>
      </c>
      <c r="CQ219" t="s">
        <v>324</v>
      </c>
      <c r="CR219">
        <v>0</v>
      </c>
      <c r="CS219" t="s">
        <v>324</v>
      </c>
      <c r="CT219" t="s">
        <v>324</v>
      </c>
      <c r="CU219" t="s">
        <v>324</v>
      </c>
      <c r="CV219" t="s">
        <v>324</v>
      </c>
      <c r="CW219">
        <v>0</v>
      </c>
      <c r="CX219">
        <v>0.46800000000000003</v>
      </c>
      <c r="CY219">
        <v>0.52500000000000002</v>
      </c>
      <c r="CZ219">
        <v>0</v>
      </c>
      <c r="DA219">
        <v>0</v>
      </c>
      <c r="DB219">
        <v>0.99299999999999999</v>
      </c>
      <c r="DC219">
        <v>61</v>
      </c>
      <c r="DD219">
        <v>6</v>
      </c>
      <c r="DE219">
        <v>0</v>
      </c>
      <c r="DF219">
        <v>0</v>
      </c>
      <c r="DG219">
        <v>67</v>
      </c>
      <c r="DH219">
        <v>186.5</v>
      </c>
      <c r="DI219">
        <v>133.30000000000001</v>
      </c>
      <c r="DJ219">
        <v>0</v>
      </c>
      <c r="DK219">
        <v>0</v>
      </c>
      <c r="DL219">
        <v>319.8</v>
      </c>
    </row>
    <row r="220" spans="1:116" x14ac:dyDescent="0.45">
      <c r="A220">
        <v>2023</v>
      </c>
      <c r="B220" t="s">
        <v>117</v>
      </c>
      <c r="C220">
        <v>18499</v>
      </c>
      <c r="D220" t="s">
        <v>755</v>
      </c>
      <c r="E220" t="s">
        <v>756</v>
      </c>
      <c r="F220" t="s">
        <v>244</v>
      </c>
      <c r="G220">
        <v>0.375</v>
      </c>
      <c r="H220">
        <v>0.25</v>
      </c>
      <c r="I220" t="s">
        <v>324</v>
      </c>
      <c r="J220" t="s">
        <v>324</v>
      </c>
      <c r="K220">
        <v>0.625</v>
      </c>
      <c r="L220">
        <v>48</v>
      </c>
      <c r="M220">
        <v>4</v>
      </c>
      <c r="N220" t="s">
        <v>324</v>
      </c>
      <c r="O220" t="s">
        <v>324</v>
      </c>
      <c r="P220">
        <v>52</v>
      </c>
      <c r="Q220" t="s">
        <v>324</v>
      </c>
      <c r="R220" t="s">
        <v>324</v>
      </c>
      <c r="S220" t="s">
        <v>324</v>
      </c>
      <c r="T220" t="s">
        <v>324</v>
      </c>
      <c r="U220">
        <v>0</v>
      </c>
      <c r="V220" t="s">
        <v>324</v>
      </c>
      <c r="W220" t="s">
        <v>324</v>
      </c>
      <c r="X220" t="s">
        <v>324</v>
      </c>
      <c r="Y220" t="s">
        <v>324</v>
      </c>
      <c r="Z220">
        <v>0</v>
      </c>
      <c r="AA220" t="s">
        <v>324</v>
      </c>
      <c r="AB220" t="s">
        <v>324</v>
      </c>
      <c r="AC220" t="s">
        <v>324</v>
      </c>
      <c r="AD220" t="s">
        <v>324</v>
      </c>
      <c r="AE220">
        <v>0</v>
      </c>
      <c r="AF220" t="s">
        <v>324</v>
      </c>
      <c r="AG220" t="s">
        <v>324</v>
      </c>
      <c r="AH220" t="s">
        <v>324</v>
      </c>
      <c r="AI220" t="s">
        <v>324</v>
      </c>
      <c r="AJ220">
        <v>0</v>
      </c>
      <c r="AK220" t="s">
        <v>324</v>
      </c>
      <c r="AL220" t="s">
        <v>324</v>
      </c>
      <c r="AM220" t="s">
        <v>324</v>
      </c>
      <c r="AN220" t="s">
        <v>324</v>
      </c>
      <c r="AO220">
        <v>0</v>
      </c>
      <c r="AP220" t="s">
        <v>324</v>
      </c>
      <c r="AQ220" t="s">
        <v>324</v>
      </c>
      <c r="AR220" t="s">
        <v>324</v>
      </c>
      <c r="AS220" t="s">
        <v>324</v>
      </c>
      <c r="AT220">
        <v>0</v>
      </c>
      <c r="AU220" t="s">
        <v>324</v>
      </c>
      <c r="AV220" t="s">
        <v>324</v>
      </c>
      <c r="AW220" t="s">
        <v>324</v>
      </c>
      <c r="AX220" t="s">
        <v>324</v>
      </c>
      <c r="AY220">
        <v>0</v>
      </c>
      <c r="AZ220" t="s">
        <v>324</v>
      </c>
      <c r="BA220" t="s">
        <v>324</v>
      </c>
      <c r="BB220" t="s">
        <v>324</v>
      </c>
      <c r="BC220" t="s">
        <v>324</v>
      </c>
      <c r="BD220">
        <v>0</v>
      </c>
      <c r="BE220" t="s">
        <v>324</v>
      </c>
      <c r="BF220" t="s">
        <v>324</v>
      </c>
      <c r="BG220" t="s">
        <v>324</v>
      </c>
      <c r="BH220" t="s">
        <v>324</v>
      </c>
      <c r="BI220">
        <v>0</v>
      </c>
      <c r="BJ220" t="s">
        <v>324</v>
      </c>
      <c r="BK220" t="s">
        <v>324</v>
      </c>
      <c r="BL220" t="s">
        <v>324</v>
      </c>
      <c r="BM220" t="s">
        <v>324</v>
      </c>
      <c r="BN220">
        <v>0</v>
      </c>
      <c r="BO220" t="s">
        <v>324</v>
      </c>
      <c r="BP220" t="s">
        <v>324</v>
      </c>
      <c r="BQ220" t="s">
        <v>324</v>
      </c>
      <c r="BR220" t="s">
        <v>324</v>
      </c>
      <c r="BS220">
        <v>0</v>
      </c>
      <c r="BT220" t="s">
        <v>324</v>
      </c>
      <c r="BU220" t="s">
        <v>324</v>
      </c>
      <c r="BV220" t="s">
        <v>324</v>
      </c>
      <c r="BW220" t="s">
        <v>324</v>
      </c>
      <c r="BX220">
        <v>0</v>
      </c>
      <c r="BY220" t="s">
        <v>324</v>
      </c>
      <c r="BZ220" t="s">
        <v>324</v>
      </c>
      <c r="CA220" t="s">
        <v>324</v>
      </c>
      <c r="CB220" t="s">
        <v>324</v>
      </c>
      <c r="CC220">
        <v>0</v>
      </c>
      <c r="CD220" t="s">
        <v>324</v>
      </c>
      <c r="CE220" t="s">
        <v>324</v>
      </c>
      <c r="CF220" t="s">
        <v>324</v>
      </c>
      <c r="CG220" t="s">
        <v>324</v>
      </c>
      <c r="CH220">
        <v>0</v>
      </c>
      <c r="CI220" t="s">
        <v>324</v>
      </c>
      <c r="CJ220" t="s">
        <v>324</v>
      </c>
      <c r="CK220" t="s">
        <v>324</v>
      </c>
      <c r="CL220" t="s">
        <v>324</v>
      </c>
      <c r="CM220">
        <v>0</v>
      </c>
      <c r="CN220" t="s">
        <v>324</v>
      </c>
      <c r="CO220" t="s">
        <v>324</v>
      </c>
      <c r="CP220" t="s">
        <v>324</v>
      </c>
      <c r="CQ220" t="s">
        <v>324</v>
      </c>
      <c r="CR220">
        <v>0</v>
      </c>
      <c r="CS220" t="s">
        <v>324</v>
      </c>
      <c r="CT220" t="s">
        <v>324</v>
      </c>
      <c r="CU220" t="s">
        <v>324</v>
      </c>
      <c r="CV220" t="s">
        <v>324</v>
      </c>
      <c r="CW220">
        <v>0</v>
      </c>
      <c r="CX220">
        <v>0.375</v>
      </c>
      <c r="CY220">
        <v>0.25</v>
      </c>
      <c r="CZ220">
        <v>0</v>
      </c>
      <c r="DA220">
        <v>0</v>
      </c>
      <c r="DB220">
        <v>0.625</v>
      </c>
      <c r="DC220">
        <v>48</v>
      </c>
      <c r="DD220">
        <v>4</v>
      </c>
      <c r="DE220">
        <v>0</v>
      </c>
      <c r="DF220">
        <v>0</v>
      </c>
      <c r="DG220">
        <v>52</v>
      </c>
      <c r="DH220">
        <v>0</v>
      </c>
      <c r="DI220">
        <v>0</v>
      </c>
      <c r="DJ220">
        <v>0</v>
      </c>
      <c r="DK220">
        <v>0</v>
      </c>
      <c r="DL220">
        <v>0</v>
      </c>
    </row>
    <row r="221" spans="1:116" x14ac:dyDescent="0.45">
      <c r="A221">
        <v>2023</v>
      </c>
      <c r="B221" t="s">
        <v>117</v>
      </c>
      <c r="C221">
        <v>18848</v>
      </c>
      <c r="D221" t="s">
        <v>757</v>
      </c>
      <c r="E221" t="s">
        <v>601</v>
      </c>
      <c r="F221" t="s">
        <v>244</v>
      </c>
      <c r="G221">
        <v>7.6999999999999999E-2</v>
      </c>
      <c r="H221">
        <v>0.3</v>
      </c>
      <c r="I221" t="s">
        <v>324</v>
      </c>
      <c r="J221" t="s">
        <v>324</v>
      </c>
      <c r="K221">
        <v>0.377</v>
      </c>
      <c r="L221">
        <v>6</v>
      </c>
      <c r="M221">
        <v>2</v>
      </c>
      <c r="N221" t="s">
        <v>324</v>
      </c>
      <c r="O221" t="s">
        <v>324</v>
      </c>
      <c r="P221">
        <v>8</v>
      </c>
      <c r="Q221" t="s">
        <v>324</v>
      </c>
      <c r="R221" t="s">
        <v>324</v>
      </c>
      <c r="S221" t="s">
        <v>324</v>
      </c>
      <c r="T221" t="s">
        <v>324</v>
      </c>
      <c r="U221">
        <v>0</v>
      </c>
      <c r="V221" t="s">
        <v>324</v>
      </c>
      <c r="W221" t="s">
        <v>324</v>
      </c>
      <c r="X221" t="s">
        <v>324</v>
      </c>
      <c r="Y221" t="s">
        <v>324</v>
      </c>
      <c r="Z221">
        <v>0</v>
      </c>
      <c r="AA221" t="s">
        <v>324</v>
      </c>
      <c r="AB221" t="s">
        <v>324</v>
      </c>
      <c r="AC221" t="s">
        <v>324</v>
      </c>
      <c r="AD221" t="s">
        <v>324</v>
      </c>
      <c r="AE221">
        <v>0</v>
      </c>
      <c r="AF221" t="s">
        <v>324</v>
      </c>
      <c r="AG221" t="s">
        <v>324</v>
      </c>
      <c r="AH221" t="s">
        <v>324</v>
      </c>
      <c r="AI221" t="s">
        <v>324</v>
      </c>
      <c r="AJ221">
        <v>0</v>
      </c>
      <c r="AK221" t="s">
        <v>324</v>
      </c>
      <c r="AL221" t="s">
        <v>324</v>
      </c>
      <c r="AM221" t="s">
        <v>324</v>
      </c>
      <c r="AN221" t="s">
        <v>324</v>
      </c>
      <c r="AO221">
        <v>0</v>
      </c>
      <c r="AP221" t="s">
        <v>324</v>
      </c>
      <c r="AQ221" t="s">
        <v>324</v>
      </c>
      <c r="AR221" t="s">
        <v>324</v>
      </c>
      <c r="AS221" t="s">
        <v>324</v>
      </c>
      <c r="AT221">
        <v>0</v>
      </c>
      <c r="AU221" t="s">
        <v>324</v>
      </c>
      <c r="AV221" t="s">
        <v>324</v>
      </c>
      <c r="AW221" t="s">
        <v>324</v>
      </c>
      <c r="AX221" t="s">
        <v>324</v>
      </c>
      <c r="AY221">
        <v>0</v>
      </c>
      <c r="AZ221" t="s">
        <v>324</v>
      </c>
      <c r="BA221" t="s">
        <v>324</v>
      </c>
      <c r="BB221" t="s">
        <v>324</v>
      </c>
      <c r="BC221" t="s">
        <v>324</v>
      </c>
      <c r="BD221">
        <v>0</v>
      </c>
      <c r="BE221" t="s">
        <v>324</v>
      </c>
      <c r="BF221" t="s">
        <v>324</v>
      </c>
      <c r="BG221" t="s">
        <v>324</v>
      </c>
      <c r="BH221" t="s">
        <v>324</v>
      </c>
      <c r="BI221">
        <v>0</v>
      </c>
      <c r="BJ221" t="s">
        <v>324</v>
      </c>
      <c r="BK221" t="s">
        <v>324</v>
      </c>
      <c r="BL221" t="s">
        <v>324</v>
      </c>
      <c r="BM221" t="s">
        <v>324</v>
      </c>
      <c r="BN221">
        <v>0</v>
      </c>
      <c r="BO221" t="s">
        <v>324</v>
      </c>
      <c r="BP221" t="s">
        <v>324</v>
      </c>
      <c r="BQ221" t="s">
        <v>324</v>
      </c>
      <c r="BR221" t="s">
        <v>324</v>
      </c>
      <c r="BS221">
        <v>0</v>
      </c>
      <c r="BT221" t="s">
        <v>324</v>
      </c>
      <c r="BU221" t="s">
        <v>324</v>
      </c>
      <c r="BV221" t="s">
        <v>324</v>
      </c>
      <c r="BW221" t="s">
        <v>324</v>
      </c>
      <c r="BX221">
        <v>0</v>
      </c>
      <c r="BY221" t="s">
        <v>324</v>
      </c>
      <c r="BZ221" t="s">
        <v>324</v>
      </c>
      <c r="CA221" t="s">
        <v>324</v>
      </c>
      <c r="CB221" t="s">
        <v>324</v>
      </c>
      <c r="CC221">
        <v>0</v>
      </c>
      <c r="CD221" t="s">
        <v>324</v>
      </c>
      <c r="CE221" t="s">
        <v>324</v>
      </c>
      <c r="CF221" t="s">
        <v>324</v>
      </c>
      <c r="CG221" t="s">
        <v>324</v>
      </c>
      <c r="CH221">
        <v>0</v>
      </c>
      <c r="CI221" t="s">
        <v>324</v>
      </c>
      <c r="CJ221" t="s">
        <v>324</v>
      </c>
      <c r="CK221" t="s">
        <v>324</v>
      </c>
      <c r="CL221" t="s">
        <v>324</v>
      </c>
      <c r="CM221">
        <v>0</v>
      </c>
      <c r="CN221" t="s">
        <v>324</v>
      </c>
      <c r="CO221" t="s">
        <v>324</v>
      </c>
      <c r="CP221" t="s">
        <v>324</v>
      </c>
      <c r="CQ221" t="s">
        <v>324</v>
      </c>
      <c r="CR221">
        <v>0</v>
      </c>
      <c r="CS221" t="s">
        <v>324</v>
      </c>
      <c r="CT221" t="s">
        <v>324</v>
      </c>
      <c r="CU221" t="s">
        <v>324</v>
      </c>
      <c r="CV221" t="s">
        <v>324</v>
      </c>
      <c r="CW221">
        <v>0</v>
      </c>
      <c r="CX221">
        <v>7.6999999999999999E-2</v>
      </c>
      <c r="CY221">
        <v>0.3</v>
      </c>
      <c r="CZ221">
        <v>0</v>
      </c>
      <c r="DA221">
        <v>0</v>
      </c>
      <c r="DB221">
        <v>0.377</v>
      </c>
      <c r="DC221">
        <v>6</v>
      </c>
      <c r="DD221">
        <v>2</v>
      </c>
      <c r="DE221">
        <v>0</v>
      </c>
      <c r="DF221">
        <v>0</v>
      </c>
      <c r="DG221">
        <v>8</v>
      </c>
      <c r="DH221">
        <v>0</v>
      </c>
      <c r="DI221">
        <v>0</v>
      </c>
      <c r="DJ221">
        <v>0</v>
      </c>
      <c r="DK221">
        <v>0</v>
      </c>
      <c r="DL221">
        <v>0</v>
      </c>
    </row>
    <row r="222" spans="1:116" x14ac:dyDescent="0.45">
      <c r="A222">
        <v>2023</v>
      </c>
      <c r="B222" t="s">
        <v>117</v>
      </c>
      <c r="C222">
        <v>18956</v>
      </c>
      <c r="D222" t="s">
        <v>758</v>
      </c>
      <c r="E222" t="s">
        <v>601</v>
      </c>
      <c r="F222" t="s">
        <v>244</v>
      </c>
      <c r="G222">
        <v>0.36799999999999999</v>
      </c>
      <c r="H222" t="s">
        <v>324</v>
      </c>
      <c r="I222" t="s">
        <v>324</v>
      </c>
      <c r="J222" t="s">
        <v>324</v>
      </c>
      <c r="K222">
        <v>0.36799999999999999</v>
      </c>
      <c r="L222">
        <v>54</v>
      </c>
      <c r="M222" t="s">
        <v>324</v>
      </c>
      <c r="N222" t="s">
        <v>324</v>
      </c>
      <c r="O222" t="s">
        <v>324</v>
      </c>
      <c r="P222">
        <v>54</v>
      </c>
      <c r="Q222">
        <v>183.494</v>
      </c>
      <c r="R222" t="s">
        <v>324</v>
      </c>
      <c r="S222" t="s">
        <v>324</v>
      </c>
      <c r="T222" t="s">
        <v>324</v>
      </c>
      <c r="U222">
        <v>183.494</v>
      </c>
      <c r="V222" t="s">
        <v>324</v>
      </c>
      <c r="W222" t="s">
        <v>324</v>
      </c>
      <c r="X222" t="s">
        <v>324</v>
      </c>
      <c r="Y222" t="s">
        <v>324</v>
      </c>
      <c r="Z222">
        <v>0</v>
      </c>
      <c r="AA222" t="s">
        <v>324</v>
      </c>
      <c r="AB222" t="s">
        <v>324</v>
      </c>
      <c r="AC222" t="s">
        <v>324</v>
      </c>
      <c r="AD222" t="s">
        <v>324</v>
      </c>
      <c r="AE222">
        <v>0</v>
      </c>
      <c r="AF222" t="s">
        <v>324</v>
      </c>
      <c r="AG222" t="s">
        <v>324</v>
      </c>
      <c r="AH222" t="s">
        <v>324</v>
      </c>
      <c r="AI222" t="s">
        <v>324</v>
      </c>
      <c r="AJ222">
        <v>0</v>
      </c>
      <c r="AK222" t="s">
        <v>324</v>
      </c>
      <c r="AL222" t="s">
        <v>324</v>
      </c>
      <c r="AM222" t="s">
        <v>324</v>
      </c>
      <c r="AN222" t="s">
        <v>324</v>
      </c>
      <c r="AO222">
        <v>0</v>
      </c>
      <c r="AP222" t="s">
        <v>324</v>
      </c>
      <c r="AQ222" t="s">
        <v>324</v>
      </c>
      <c r="AR222" t="s">
        <v>324</v>
      </c>
      <c r="AS222" t="s">
        <v>324</v>
      </c>
      <c r="AT222">
        <v>0</v>
      </c>
      <c r="AU222" t="s">
        <v>324</v>
      </c>
      <c r="AV222" t="s">
        <v>324</v>
      </c>
      <c r="AW222" t="s">
        <v>324</v>
      </c>
      <c r="AX222" t="s">
        <v>324</v>
      </c>
      <c r="AY222">
        <v>0</v>
      </c>
      <c r="AZ222" t="s">
        <v>324</v>
      </c>
      <c r="BA222" t="s">
        <v>324</v>
      </c>
      <c r="BB222" t="s">
        <v>324</v>
      </c>
      <c r="BC222" t="s">
        <v>324</v>
      </c>
      <c r="BD222">
        <v>0</v>
      </c>
      <c r="BE222" t="s">
        <v>324</v>
      </c>
      <c r="BF222" t="s">
        <v>324</v>
      </c>
      <c r="BG222" t="s">
        <v>324</v>
      </c>
      <c r="BH222" t="s">
        <v>324</v>
      </c>
      <c r="BI222">
        <v>0</v>
      </c>
      <c r="BJ222" t="s">
        <v>324</v>
      </c>
      <c r="BK222" t="s">
        <v>324</v>
      </c>
      <c r="BL222" t="s">
        <v>324</v>
      </c>
      <c r="BM222" t="s">
        <v>324</v>
      </c>
      <c r="BN222">
        <v>0</v>
      </c>
      <c r="BO222" t="s">
        <v>324</v>
      </c>
      <c r="BP222" t="s">
        <v>324</v>
      </c>
      <c r="BQ222" t="s">
        <v>324</v>
      </c>
      <c r="BR222" t="s">
        <v>324</v>
      </c>
      <c r="BS222">
        <v>0</v>
      </c>
      <c r="BT222" t="s">
        <v>324</v>
      </c>
      <c r="BU222" t="s">
        <v>324</v>
      </c>
      <c r="BV222" t="s">
        <v>324</v>
      </c>
      <c r="BW222" t="s">
        <v>324</v>
      </c>
      <c r="BX222">
        <v>0</v>
      </c>
      <c r="BY222" t="s">
        <v>324</v>
      </c>
      <c r="BZ222" t="s">
        <v>324</v>
      </c>
      <c r="CA222" t="s">
        <v>324</v>
      </c>
      <c r="CB222" t="s">
        <v>324</v>
      </c>
      <c r="CC222">
        <v>0</v>
      </c>
      <c r="CD222" t="s">
        <v>324</v>
      </c>
      <c r="CE222" t="s">
        <v>324</v>
      </c>
      <c r="CF222" t="s">
        <v>324</v>
      </c>
      <c r="CG222" t="s">
        <v>324</v>
      </c>
      <c r="CH222">
        <v>0</v>
      </c>
      <c r="CI222" t="s">
        <v>324</v>
      </c>
      <c r="CJ222" t="s">
        <v>324</v>
      </c>
      <c r="CK222" t="s">
        <v>324</v>
      </c>
      <c r="CL222" t="s">
        <v>324</v>
      </c>
      <c r="CM222">
        <v>0</v>
      </c>
      <c r="CN222" t="s">
        <v>324</v>
      </c>
      <c r="CO222" t="s">
        <v>324</v>
      </c>
      <c r="CP222" t="s">
        <v>324</v>
      </c>
      <c r="CQ222" t="s">
        <v>324</v>
      </c>
      <c r="CR222">
        <v>0</v>
      </c>
      <c r="CS222" t="s">
        <v>324</v>
      </c>
      <c r="CT222" t="s">
        <v>324</v>
      </c>
      <c r="CU222" t="s">
        <v>324</v>
      </c>
      <c r="CV222" t="s">
        <v>324</v>
      </c>
      <c r="CW222">
        <v>0</v>
      </c>
      <c r="CX222">
        <v>0.36799999999999999</v>
      </c>
      <c r="CY222">
        <v>0</v>
      </c>
      <c r="CZ222">
        <v>0</v>
      </c>
      <c r="DA222">
        <v>0</v>
      </c>
      <c r="DB222">
        <v>0.36799999999999999</v>
      </c>
      <c r="DC222">
        <v>54</v>
      </c>
      <c r="DD222">
        <v>0</v>
      </c>
      <c r="DE222">
        <v>0</v>
      </c>
      <c r="DF222">
        <v>0</v>
      </c>
      <c r="DG222">
        <v>54</v>
      </c>
      <c r="DH222">
        <v>183.494</v>
      </c>
      <c r="DI222">
        <v>0</v>
      </c>
      <c r="DJ222">
        <v>0</v>
      </c>
      <c r="DK222">
        <v>0</v>
      </c>
      <c r="DL222">
        <v>183.494</v>
      </c>
    </row>
    <row r="223" spans="1:116" x14ac:dyDescent="0.45">
      <c r="A223">
        <v>2023</v>
      </c>
      <c r="B223" t="s">
        <v>117</v>
      </c>
      <c r="C223">
        <v>19219</v>
      </c>
      <c r="D223" t="s">
        <v>759</v>
      </c>
      <c r="E223" t="s">
        <v>601</v>
      </c>
      <c r="F223" t="s">
        <v>244</v>
      </c>
      <c r="G223">
        <v>0.499</v>
      </c>
      <c r="H223" t="s">
        <v>324</v>
      </c>
      <c r="I223" t="s">
        <v>324</v>
      </c>
      <c r="J223" t="s">
        <v>324</v>
      </c>
      <c r="K223">
        <v>0.499</v>
      </c>
      <c r="L223">
        <v>64</v>
      </c>
      <c r="M223" t="s">
        <v>324</v>
      </c>
      <c r="N223" t="s">
        <v>324</v>
      </c>
      <c r="O223" t="s">
        <v>324</v>
      </c>
      <c r="P223">
        <v>64</v>
      </c>
      <c r="Q223">
        <v>228.434</v>
      </c>
      <c r="R223" t="s">
        <v>324</v>
      </c>
      <c r="S223" t="s">
        <v>324</v>
      </c>
      <c r="T223" t="s">
        <v>324</v>
      </c>
      <c r="U223">
        <v>228.434</v>
      </c>
      <c r="V223" t="s">
        <v>324</v>
      </c>
      <c r="W223" t="s">
        <v>324</v>
      </c>
      <c r="X223" t="s">
        <v>324</v>
      </c>
      <c r="Y223" t="s">
        <v>324</v>
      </c>
      <c r="Z223">
        <v>0</v>
      </c>
      <c r="AA223" t="s">
        <v>324</v>
      </c>
      <c r="AB223" t="s">
        <v>324</v>
      </c>
      <c r="AC223" t="s">
        <v>324</v>
      </c>
      <c r="AD223" t="s">
        <v>324</v>
      </c>
      <c r="AE223">
        <v>0</v>
      </c>
      <c r="AF223" t="s">
        <v>324</v>
      </c>
      <c r="AG223" t="s">
        <v>324</v>
      </c>
      <c r="AH223" t="s">
        <v>324</v>
      </c>
      <c r="AI223" t="s">
        <v>324</v>
      </c>
      <c r="AJ223">
        <v>0</v>
      </c>
      <c r="AK223" t="s">
        <v>324</v>
      </c>
      <c r="AL223" t="s">
        <v>324</v>
      </c>
      <c r="AM223" t="s">
        <v>324</v>
      </c>
      <c r="AN223" t="s">
        <v>324</v>
      </c>
      <c r="AO223">
        <v>0</v>
      </c>
      <c r="AP223" t="s">
        <v>324</v>
      </c>
      <c r="AQ223" t="s">
        <v>324</v>
      </c>
      <c r="AR223" t="s">
        <v>324</v>
      </c>
      <c r="AS223" t="s">
        <v>324</v>
      </c>
      <c r="AT223">
        <v>0</v>
      </c>
      <c r="AU223" t="s">
        <v>324</v>
      </c>
      <c r="AV223" t="s">
        <v>324</v>
      </c>
      <c r="AW223" t="s">
        <v>324</v>
      </c>
      <c r="AX223" t="s">
        <v>324</v>
      </c>
      <c r="AY223">
        <v>0</v>
      </c>
      <c r="AZ223" t="s">
        <v>324</v>
      </c>
      <c r="BA223" t="s">
        <v>324</v>
      </c>
      <c r="BB223" t="s">
        <v>324</v>
      </c>
      <c r="BC223" t="s">
        <v>324</v>
      </c>
      <c r="BD223">
        <v>0</v>
      </c>
      <c r="BE223" t="s">
        <v>324</v>
      </c>
      <c r="BF223" t="s">
        <v>324</v>
      </c>
      <c r="BG223" t="s">
        <v>324</v>
      </c>
      <c r="BH223" t="s">
        <v>324</v>
      </c>
      <c r="BI223">
        <v>0</v>
      </c>
      <c r="BJ223" t="s">
        <v>324</v>
      </c>
      <c r="BK223" t="s">
        <v>324</v>
      </c>
      <c r="BL223" t="s">
        <v>324</v>
      </c>
      <c r="BM223" t="s">
        <v>324</v>
      </c>
      <c r="BN223">
        <v>0</v>
      </c>
      <c r="BO223" t="s">
        <v>324</v>
      </c>
      <c r="BP223" t="s">
        <v>324</v>
      </c>
      <c r="BQ223" t="s">
        <v>324</v>
      </c>
      <c r="BR223" t="s">
        <v>324</v>
      </c>
      <c r="BS223">
        <v>0</v>
      </c>
      <c r="BT223" t="s">
        <v>324</v>
      </c>
      <c r="BU223" t="s">
        <v>324</v>
      </c>
      <c r="BV223" t="s">
        <v>324</v>
      </c>
      <c r="BW223" t="s">
        <v>324</v>
      </c>
      <c r="BX223">
        <v>0</v>
      </c>
      <c r="BY223" t="s">
        <v>324</v>
      </c>
      <c r="BZ223" t="s">
        <v>324</v>
      </c>
      <c r="CA223" t="s">
        <v>324</v>
      </c>
      <c r="CB223" t="s">
        <v>324</v>
      </c>
      <c r="CC223">
        <v>0</v>
      </c>
      <c r="CD223" t="s">
        <v>324</v>
      </c>
      <c r="CE223" t="s">
        <v>324</v>
      </c>
      <c r="CF223" t="s">
        <v>324</v>
      </c>
      <c r="CG223" t="s">
        <v>324</v>
      </c>
      <c r="CH223">
        <v>0</v>
      </c>
      <c r="CI223" t="s">
        <v>324</v>
      </c>
      <c r="CJ223" t="s">
        <v>324</v>
      </c>
      <c r="CK223" t="s">
        <v>324</v>
      </c>
      <c r="CL223" t="s">
        <v>324</v>
      </c>
      <c r="CM223">
        <v>0</v>
      </c>
      <c r="CN223" t="s">
        <v>324</v>
      </c>
      <c r="CO223" t="s">
        <v>324</v>
      </c>
      <c r="CP223" t="s">
        <v>324</v>
      </c>
      <c r="CQ223" t="s">
        <v>324</v>
      </c>
      <c r="CR223">
        <v>0</v>
      </c>
      <c r="CS223" t="s">
        <v>324</v>
      </c>
      <c r="CT223" t="s">
        <v>324</v>
      </c>
      <c r="CU223" t="s">
        <v>324</v>
      </c>
      <c r="CV223" t="s">
        <v>324</v>
      </c>
      <c r="CW223">
        <v>0</v>
      </c>
      <c r="CX223">
        <v>0.499</v>
      </c>
      <c r="CY223">
        <v>0</v>
      </c>
      <c r="CZ223">
        <v>0</v>
      </c>
      <c r="DA223">
        <v>0</v>
      </c>
      <c r="DB223">
        <v>0.499</v>
      </c>
      <c r="DC223">
        <v>64</v>
      </c>
      <c r="DD223">
        <v>0</v>
      </c>
      <c r="DE223">
        <v>0</v>
      </c>
      <c r="DF223">
        <v>0</v>
      </c>
      <c r="DG223">
        <v>64</v>
      </c>
      <c r="DH223">
        <v>228.434</v>
      </c>
      <c r="DI223">
        <v>0</v>
      </c>
      <c r="DJ223">
        <v>0</v>
      </c>
      <c r="DK223">
        <v>0</v>
      </c>
      <c r="DL223">
        <v>228.434</v>
      </c>
    </row>
    <row r="224" spans="1:116" x14ac:dyDescent="0.45">
      <c r="A224">
        <v>2023</v>
      </c>
      <c r="B224" t="s">
        <v>117</v>
      </c>
      <c r="C224">
        <v>20065</v>
      </c>
      <c r="D224" t="s">
        <v>760</v>
      </c>
      <c r="E224" t="s">
        <v>601</v>
      </c>
      <c r="F224" t="s">
        <v>244</v>
      </c>
      <c r="G224">
        <v>5.4489999999999998</v>
      </c>
      <c r="H224">
        <v>0.36899999999999999</v>
      </c>
      <c r="I224" t="s">
        <v>324</v>
      </c>
      <c r="J224" t="s">
        <v>324</v>
      </c>
      <c r="K224">
        <v>5.8179999999999996</v>
      </c>
      <c r="L224">
        <v>638</v>
      </c>
      <c r="M224">
        <v>5</v>
      </c>
      <c r="N224" t="s">
        <v>324</v>
      </c>
      <c r="O224" t="s">
        <v>324</v>
      </c>
      <c r="P224">
        <v>643</v>
      </c>
      <c r="Q224" t="s">
        <v>324</v>
      </c>
      <c r="R224" t="s">
        <v>324</v>
      </c>
      <c r="S224" t="s">
        <v>324</v>
      </c>
      <c r="T224" t="s">
        <v>324</v>
      </c>
      <c r="U224">
        <v>0</v>
      </c>
      <c r="V224">
        <v>6.5</v>
      </c>
      <c r="W224" t="s">
        <v>324</v>
      </c>
      <c r="X224" t="s">
        <v>324</v>
      </c>
      <c r="Y224" t="s">
        <v>324</v>
      </c>
      <c r="Z224">
        <v>6.5</v>
      </c>
      <c r="AA224">
        <v>1866</v>
      </c>
      <c r="AB224" t="s">
        <v>324</v>
      </c>
      <c r="AC224" t="s">
        <v>324</v>
      </c>
      <c r="AD224" t="s">
        <v>324</v>
      </c>
      <c r="AE224">
        <v>1866</v>
      </c>
      <c r="AF224" t="s">
        <v>324</v>
      </c>
      <c r="AG224" t="s">
        <v>324</v>
      </c>
      <c r="AH224" t="s">
        <v>324</v>
      </c>
      <c r="AI224" t="s">
        <v>324</v>
      </c>
      <c r="AJ224">
        <v>0</v>
      </c>
      <c r="AK224" t="s">
        <v>324</v>
      </c>
      <c r="AL224" t="s">
        <v>324</v>
      </c>
      <c r="AM224" t="s">
        <v>324</v>
      </c>
      <c r="AN224" t="s">
        <v>324</v>
      </c>
      <c r="AO224">
        <v>0</v>
      </c>
      <c r="AP224" t="s">
        <v>324</v>
      </c>
      <c r="AQ224" t="s">
        <v>324</v>
      </c>
      <c r="AR224" t="s">
        <v>324</v>
      </c>
      <c r="AS224" t="s">
        <v>324</v>
      </c>
      <c r="AT224">
        <v>0</v>
      </c>
      <c r="AU224" t="s">
        <v>324</v>
      </c>
      <c r="AV224" t="s">
        <v>324</v>
      </c>
      <c r="AW224" t="s">
        <v>324</v>
      </c>
      <c r="AX224" t="s">
        <v>324</v>
      </c>
      <c r="AY224">
        <v>0</v>
      </c>
      <c r="AZ224" t="s">
        <v>324</v>
      </c>
      <c r="BA224" t="s">
        <v>324</v>
      </c>
      <c r="BB224" t="s">
        <v>324</v>
      </c>
      <c r="BC224" t="s">
        <v>324</v>
      </c>
      <c r="BD224">
        <v>0</v>
      </c>
      <c r="BE224" t="s">
        <v>324</v>
      </c>
      <c r="BF224" t="s">
        <v>324</v>
      </c>
      <c r="BG224" t="s">
        <v>324</v>
      </c>
      <c r="BH224" t="s">
        <v>324</v>
      </c>
      <c r="BI224">
        <v>0</v>
      </c>
      <c r="BJ224" t="s">
        <v>324</v>
      </c>
      <c r="BK224" t="s">
        <v>324</v>
      </c>
      <c r="BL224" t="s">
        <v>324</v>
      </c>
      <c r="BM224" t="s">
        <v>324</v>
      </c>
      <c r="BN224">
        <v>0</v>
      </c>
      <c r="BO224" t="s">
        <v>324</v>
      </c>
      <c r="BP224" t="s">
        <v>324</v>
      </c>
      <c r="BQ224" t="s">
        <v>324</v>
      </c>
      <c r="BR224" t="s">
        <v>324</v>
      </c>
      <c r="BS224">
        <v>0</v>
      </c>
      <c r="BT224" t="s">
        <v>324</v>
      </c>
      <c r="BU224" t="s">
        <v>324</v>
      </c>
      <c r="BV224" t="s">
        <v>324</v>
      </c>
      <c r="BW224" t="s">
        <v>324</v>
      </c>
      <c r="BX224">
        <v>0</v>
      </c>
      <c r="BY224" t="s">
        <v>324</v>
      </c>
      <c r="BZ224" t="s">
        <v>324</v>
      </c>
      <c r="CA224" t="s">
        <v>324</v>
      </c>
      <c r="CB224" t="s">
        <v>324</v>
      </c>
      <c r="CC224">
        <v>0</v>
      </c>
      <c r="CD224" t="s">
        <v>324</v>
      </c>
      <c r="CE224" t="s">
        <v>324</v>
      </c>
      <c r="CF224" t="s">
        <v>324</v>
      </c>
      <c r="CG224" t="s">
        <v>324</v>
      </c>
      <c r="CH224">
        <v>0</v>
      </c>
      <c r="CI224" t="s">
        <v>324</v>
      </c>
      <c r="CJ224" t="s">
        <v>324</v>
      </c>
      <c r="CK224" t="s">
        <v>324</v>
      </c>
      <c r="CL224" t="s">
        <v>324</v>
      </c>
      <c r="CM224">
        <v>0</v>
      </c>
      <c r="CN224" t="s">
        <v>324</v>
      </c>
      <c r="CO224" t="s">
        <v>324</v>
      </c>
      <c r="CP224" t="s">
        <v>324</v>
      </c>
      <c r="CQ224" t="s">
        <v>324</v>
      </c>
      <c r="CR224">
        <v>0</v>
      </c>
      <c r="CS224" t="s">
        <v>324</v>
      </c>
      <c r="CT224" t="s">
        <v>324</v>
      </c>
      <c r="CU224" t="s">
        <v>324</v>
      </c>
      <c r="CV224" t="s">
        <v>324</v>
      </c>
      <c r="CW224">
        <v>0</v>
      </c>
      <c r="CX224">
        <v>11.949</v>
      </c>
      <c r="CY224">
        <v>0.36899999999999999</v>
      </c>
      <c r="CZ224">
        <v>0</v>
      </c>
      <c r="DA224">
        <v>0</v>
      </c>
      <c r="DB224">
        <v>12.318</v>
      </c>
      <c r="DC224">
        <v>2504</v>
      </c>
      <c r="DD224">
        <v>5</v>
      </c>
      <c r="DE224">
        <v>0</v>
      </c>
      <c r="DF224">
        <v>0</v>
      </c>
      <c r="DG224">
        <v>2509</v>
      </c>
      <c r="DH224">
        <v>0</v>
      </c>
      <c r="DI224">
        <v>0</v>
      </c>
      <c r="DJ224">
        <v>0</v>
      </c>
      <c r="DK224">
        <v>0</v>
      </c>
      <c r="DL224">
        <v>0</v>
      </c>
    </row>
    <row r="225" spans="1:116" x14ac:dyDescent="0.45">
      <c r="A225">
        <v>2023</v>
      </c>
      <c r="B225" t="s">
        <v>117</v>
      </c>
      <c r="C225">
        <v>20146</v>
      </c>
      <c r="D225" t="s">
        <v>761</v>
      </c>
      <c r="E225" t="s">
        <v>601</v>
      </c>
      <c r="F225" t="s">
        <v>247</v>
      </c>
      <c r="G225">
        <v>0.28000000000000003</v>
      </c>
      <c r="H225" t="s">
        <v>324</v>
      </c>
      <c r="I225" t="s">
        <v>324</v>
      </c>
      <c r="J225" t="s">
        <v>324</v>
      </c>
      <c r="K225">
        <v>0.28000000000000003</v>
      </c>
      <c r="L225">
        <v>28</v>
      </c>
      <c r="M225" t="s">
        <v>324</v>
      </c>
      <c r="N225" t="s">
        <v>324</v>
      </c>
      <c r="O225" t="s">
        <v>324</v>
      </c>
      <c r="P225">
        <v>28</v>
      </c>
      <c r="Q225">
        <v>120.81399999999999</v>
      </c>
      <c r="R225" t="s">
        <v>324</v>
      </c>
      <c r="S225" t="s">
        <v>324</v>
      </c>
      <c r="T225" t="s">
        <v>324</v>
      </c>
      <c r="U225">
        <v>120.81399999999999</v>
      </c>
      <c r="V225" t="s">
        <v>324</v>
      </c>
      <c r="W225" t="s">
        <v>324</v>
      </c>
      <c r="X225" t="s">
        <v>324</v>
      </c>
      <c r="Y225" t="s">
        <v>324</v>
      </c>
      <c r="Z225">
        <v>0</v>
      </c>
      <c r="AA225" t="s">
        <v>324</v>
      </c>
      <c r="AB225" t="s">
        <v>324</v>
      </c>
      <c r="AC225" t="s">
        <v>324</v>
      </c>
      <c r="AD225" t="s">
        <v>324</v>
      </c>
      <c r="AE225">
        <v>0</v>
      </c>
      <c r="AF225" t="s">
        <v>324</v>
      </c>
      <c r="AG225" t="s">
        <v>324</v>
      </c>
      <c r="AH225" t="s">
        <v>324</v>
      </c>
      <c r="AI225" t="s">
        <v>324</v>
      </c>
      <c r="AJ225">
        <v>0</v>
      </c>
      <c r="AK225" t="s">
        <v>324</v>
      </c>
      <c r="AL225" t="s">
        <v>324</v>
      </c>
      <c r="AM225" t="s">
        <v>324</v>
      </c>
      <c r="AN225" t="s">
        <v>324</v>
      </c>
      <c r="AO225">
        <v>0</v>
      </c>
      <c r="AP225" t="s">
        <v>324</v>
      </c>
      <c r="AQ225" t="s">
        <v>324</v>
      </c>
      <c r="AR225" t="s">
        <v>324</v>
      </c>
      <c r="AS225" t="s">
        <v>324</v>
      </c>
      <c r="AT225">
        <v>0</v>
      </c>
      <c r="AU225" t="s">
        <v>324</v>
      </c>
      <c r="AV225" t="s">
        <v>324</v>
      </c>
      <c r="AW225" t="s">
        <v>324</v>
      </c>
      <c r="AX225" t="s">
        <v>324</v>
      </c>
      <c r="AY225">
        <v>0</v>
      </c>
      <c r="AZ225" t="s">
        <v>324</v>
      </c>
      <c r="BA225" t="s">
        <v>324</v>
      </c>
      <c r="BB225" t="s">
        <v>324</v>
      </c>
      <c r="BC225" t="s">
        <v>324</v>
      </c>
      <c r="BD225">
        <v>0</v>
      </c>
      <c r="BE225" t="s">
        <v>324</v>
      </c>
      <c r="BF225" t="s">
        <v>324</v>
      </c>
      <c r="BG225" t="s">
        <v>324</v>
      </c>
      <c r="BH225" t="s">
        <v>324</v>
      </c>
      <c r="BI225">
        <v>0</v>
      </c>
      <c r="BJ225" t="s">
        <v>324</v>
      </c>
      <c r="BK225" t="s">
        <v>324</v>
      </c>
      <c r="BL225" t="s">
        <v>324</v>
      </c>
      <c r="BM225" t="s">
        <v>324</v>
      </c>
      <c r="BN225">
        <v>0</v>
      </c>
      <c r="BO225" t="s">
        <v>324</v>
      </c>
      <c r="BP225" t="s">
        <v>324</v>
      </c>
      <c r="BQ225" t="s">
        <v>324</v>
      </c>
      <c r="BR225" t="s">
        <v>324</v>
      </c>
      <c r="BS225">
        <v>0</v>
      </c>
      <c r="BT225" t="s">
        <v>324</v>
      </c>
      <c r="BU225" t="s">
        <v>324</v>
      </c>
      <c r="BV225" t="s">
        <v>324</v>
      </c>
      <c r="BW225" t="s">
        <v>324</v>
      </c>
      <c r="BX225">
        <v>0</v>
      </c>
      <c r="BY225" t="s">
        <v>324</v>
      </c>
      <c r="BZ225" t="s">
        <v>324</v>
      </c>
      <c r="CA225" t="s">
        <v>324</v>
      </c>
      <c r="CB225" t="s">
        <v>324</v>
      </c>
      <c r="CC225">
        <v>0</v>
      </c>
      <c r="CD225" t="s">
        <v>324</v>
      </c>
      <c r="CE225" t="s">
        <v>324</v>
      </c>
      <c r="CF225" t="s">
        <v>324</v>
      </c>
      <c r="CG225" t="s">
        <v>324</v>
      </c>
      <c r="CH225">
        <v>0</v>
      </c>
      <c r="CI225" t="s">
        <v>324</v>
      </c>
      <c r="CJ225">
        <v>7.4999999999999997E-2</v>
      </c>
      <c r="CK225" t="s">
        <v>324</v>
      </c>
      <c r="CL225" t="s">
        <v>324</v>
      </c>
      <c r="CM225">
        <v>7.4999999999999997E-2</v>
      </c>
      <c r="CN225" t="s">
        <v>324</v>
      </c>
      <c r="CO225">
        <v>1</v>
      </c>
      <c r="CP225" t="s">
        <v>324</v>
      </c>
      <c r="CQ225" t="s">
        <v>324</v>
      </c>
      <c r="CR225">
        <v>1</v>
      </c>
      <c r="CS225" t="s">
        <v>324</v>
      </c>
      <c r="CT225">
        <v>0</v>
      </c>
      <c r="CU225" t="s">
        <v>324</v>
      </c>
      <c r="CV225" t="s">
        <v>324</v>
      </c>
      <c r="CW225">
        <v>0</v>
      </c>
      <c r="CX225">
        <v>0.28000000000000003</v>
      </c>
      <c r="CY225">
        <v>7.4999999999999997E-2</v>
      </c>
      <c r="CZ225">
        <v>0</v>
      </c>
      <c r="DA225">
        <v>0</v>
      </c>
      <c r="DB225">
        <v>0.35499999999999998</v>
      </c>
      <c r="DC225">
        <v>28</v>
      </c>
      <c r="DD225">
        <v>1</v>
      </c>
      <c r="DE225">
        <v>0</v>
      </c>
      <c r="DF225">
        <v>0</v>
      </c>
      <c r="DG225">
        <v>29</v>
      </c>
      <c r="DH225">
        <v>120.81399999999999</v>
      </c>
      <c r="DI225">
        <v>0</v>
      </c>
      <c r="DJ225">
        <v>0</v>
      </c>
      <c r="DK225">
        <v>0</v>
      </c>
      <c r="DL225">
        <v>120.81399999999999</v>
      </c>
    </row>
    <row r="226" spans="1:116" x14ac:dyDescent="0.45">
      <c r="A226">
        <v>2023</v>
      </c>
      <c r="B226" t="s">
        <v>117</v>
      </c>
      <c r="C226">
        <v>31833</v>
      </c>
      <c r="D226" t="s">
        <v>723</v>
      </c>
      <c r="E226" t="s">
        <v>601</v>
      </c>
      <c r="F226" t="s">
        <v>244</v>
      </c>
      <c r="G226">
        <v>1.081</v>
      </c>
      <c r="H226">
        <v>5.6000000000000001E-2</v>
      </c>
      <c r="I226" t="s">
        <v>324</v>
      </c>
      <c r="J226" t="s">
        <v>324</v>
      </c>
      <c r="K226">
        <v>1.137</v>
      </c>
      <c r="L226">
        <v>129</v>
      </c>
      <c r="M226">
        <v>2</v>
      </c>
      <c r="N226" t="s">
        <v>324</v>
      </c>
      <c r="O226" t="s">
        <v>324</v>
      </c>
      <c r="P226">
        <v>131</v>
      </c>
      <c r="Q226">
        <v>412.6</v>
      </c>
      <c r="R226" t="s">
        <v>324</v>
      </c>
      <c r="S226" t="s">
        <v>324</v>
      </c>
      <c r="T226" t="s">
        <v>324</v>
      </c>
      <c r="U226">
        <v>412.6</v>
      </c>
      <c r="V226">
        <v>1.968</v>
      </c>
      <c r="W226" t="s">
        <v>324</v>
      </c>
      <c r="X226" t="s">
        <v>324</v>
      </c>
      <c r="Y226" t="s">
        <v>324</v>
      </c>
      <c r="Z226">
        <v>1.968</v>
      </c>
      <c r="AA226">
        <v>165</v>
      </c>
      <c r="AB226" t="s">
        <v>324</v>
      </c>
      <c r="AC226" t="s">
        <v>324</v>
      </c>
      <c r="AD226" t="s">
        <v>324</v>
      </c>
      <c r="AE226">
        <v>165</v>
      </c>
      <c r="AF226" t="s">
        <v>324</v>
      </c>
      <c r="AG226" t="s">
        <v>324</v>
      </c>
      <c r="AH226" t="s">
        <v>324</v>
      </c>
      <c r="AI226" t="s">
        <v>324</v>
      </c>
      <c r="AJ226">
        <v>0</v>
      </c>
      <c r="AK226" t="s">
        <v>324</v>
      </c>
      <c r="AL226" t="s">
        <v>324</v>
      </c>
      <c r="AM226" t="s">
        <v>324</v>
      </c>
      <c r="AN226" t="s">
        <v>324</v>
      </c>
      <c r="AO226">
        <v>0</v>
      </c>
      <c r="AP226" t="s">
        <v>324</v>
      </c>
      <c r="AQ226" t="s">
        <v>324</v>
      </c>
      <c r="AR226" t="s">
        <v>324</v>
      </c>
      <c r="AS226" t="s">
        <v>324</v>
      </c>
      <c r="AT226">
        <v>0</v>
      </c>
      <c r="AU226" t="s">
        <v>324</v>
      </c>
      <c r="AV226" t="s">
        <v>324</v>
      </c>
      <c r="AW226" t="s">
        <v>324</v>
      </c>
      <c r="AX226" t="s">
        <v>324</v>
      </c>
      <c r="AY226">
        <v>0</v>
      </c>
      <c r="AZ226" t="s">
        <v>324</v>
      </c>
      <c r="BA226" t="s">
        <v>324</v>
      </c>
      <c r="BB226" t="s">
        <v>324</v>
      </c>
      <c r="BC226" t="s">
        <v>324</v>
      </c>
      <c r="BD226">
        <v>0</v>
      </c>
      <c r="BE226" t="s">
        <v>324</v>
      </c>
      <c r="BF226" t="s">
        <v>324</v>
      </c>
      <c r="BG226" t="s">
        <v>324</v>
      </c>
      <c r="BH226" t="s">
        <v>324</v>
      </c>
      <c r="BI226">
        <v>0</v>
      </c>
      <c r="BJ226" t="s">
        <v>324</v>
      </c>
      <c r="BK226" t="s">
        <v>324</v>
      </c>
      <c r="BL226" t="s">
        <v>324</v>
      </c>
      <c r="BM226" t="s">
        <v>324</v>
      </c>
      <c r="BN226">
        <v>0</v>
      </c>
      <c r="BO226" t="s">
        <v>324</v>
      </c>
      <c r="BP226" t="s">
        <v>324</v>
      </c>
      <c r="BQ226" t="s">
        <v>324</v>
      </c>
      <c r="BR226" t="s">
        <v>324</v>
      </c>
      <c r="BS226">
        <v>0</v>
      </c>
      <c r="BT226" t="s">
        <v>324</v>
      </c>
      <c r="BU226" t="s">
        <v>324</v>
      </c>
      <c r="BV226" t="s">
        <v>324</v>
      </c>
      <c r="BW226" t="s">
        <v>324</v>
      </c>
      <c r="BX226">
        <v>0</v>
      </c>
      <c r="BY226" t="s">
        <v>324</v>
      </c>
      <c r="BZ226" t="s">
        <v>324</v>
      </c>
      <c r="CA226" t="s">
        <v>324</v>
      </c>
      <c r="CB226" t="s">
        <v>324</v>
      </c>
      <c r="CC226">
        <v>0</v>
      </c>
      <c r="CD226" t="s">
        <v>324</v>
      </c>
      <c r="CE226" t="s">
        <v>324</v>
      </c>
      <c r="CF226" t="s">
        <v>324</v>
      </c>
      <c r="CG226" t="s">
        <v>324</v>
      </c>
      <c r="CH226">
        <v>0</v>
      </c>
      <c r="CI226" t="s">
        <v>324</v>
      </c>
      <c r="CJ226" t="s">
        <v>324</v>
      </c>
      <c r="CK226" t="s">
        <v>324</v>
      </c>
      <c r="CL226" t="s">
        <v>324</v>
      </c>
      <c r="CM226">
        <v>0</v>
      </c>
      <c r="CN226" t="s">
        <v>324</v>
      </c>
      <c r="CO226" t="s">
        <v>324</v>
      </c>
      <c r="CP226" t="s">
        <v>324</v>
      </c>
      <c r="CQ226" t="s">
        <v>324</v>
      </c>
      <c r="CR226">
        <v>0</v>
      </c>
      <c r="CS226" t="s">
        <v>324</v>
      </c>
      <c r="CT226" t="s">
        <v>324</v>
      </c>
      <c r="CU226" t="s">
        <v>324</v>
      </c>
      <c r="CV226" t="s">
        <v>324</v>
      </c>
      <c r="CW226">
        <v>0</v>
      </c>
      <c r="CX226">
        <v>3.0489999999999999</v>
      </c>
      <c r="CY226">
        <v>5.6000000000000001E-2</v>
      </c>
      <c r="CZ226">
        <v>0</v>
      </c>
      <c r="DA226">
        <v>0</v>
      </c>
      <c r="DB226">
        <v>3.105</v>
      </c>
      <c r="DC226">
        <v>294</v>
      </c>
      <c r="DD226">
        <v>2</v>
      </c>
      <c r="DE226">
        <v>0</v>
      </c>
      <c r="DF226">
        <v>0</v>
      </c>
      <c r="DG226">
        <v>296</v>
      </c>
      <c r="DH226">
        <v>412.6</v>
      </c>
      <c r="DI226">
        <v>0</v>
      </c>
      <c r="DJ226">
        <v>0</v>
      </c>
      <c r="DK226">
        <v>0</v>
      </c>
      <c r="DL226">
        <v>412.6</v>
      </c>
    </row>
    <row r="227" spans="1:116" x14ac:dyDescent="0.45">
      <c r="A227">
        <v>2023</v>
      </c>
      <c r="B227" t="s">
        <v>117</v>
      </c>
      <c r="C227">
        <v>40212</v>
      </c>
      <c r="D227" t="s">
        <v>762</v>
      </c>
      <c r="E227" t="s">
        <v>601</v>
      </c>
      <c r="F227" t="s">
        <v>244</v>
      </c>
      <c r="G227">
        <v>1.829</v>
      </c>
      <c r="H227">
        <v>0.66</v>
      </c>
      <c r="I227" t="s">
        <v>324</v>
      </c>
      <c r="J227" t="s">
        <v>324</v>
      </c>
      <c r="K227">
        <v>2.4889999999999999</v>
      </c>
      <c r="L227">
        <v>255</v>
      </c>
      <c r="M227">
        <v>7</v>
      </c>
      <c r="N227" t="s">
        <v>324</v>
      </c>
      <c r="O227" t="s">
        <v>324</v>
      </c>
      <c r="P227">
        <v>262</v>
      </c>
      <c r="Q227">
        <v>754.78800000000001</v>
      </c>
      <c r="R227">
        <v>272.36700000000002</v>
      </c>
      <c r="S227" t="s">
        <v>324</v>
      </c>
      <c r="T227" t="s">
        <v>324</v>
      </c>
      <c r="U227">
        <v>1027.155</v>
      </c>
      <c r="V227" t="s">
        <v>324</v>
      </c>
      <c r="W227" t="s">
        <v>324</v>
      </c>
      <c r="X227" t="s">
        <v>324</v>
      </c>
      <c r="Y227" t="s">
        <v>324</v>
      </c>
      <c r="Z227">
        <v>0</v>
      </c>
      <c r="AA227" t="s">
        <v>324</v>
      </c>
      <c r="AB227" t="s">
        <v>324</v>
      </c>
      <c r="AC227" t="s">
        <v>324</v>
      </c>
      <c r="AD227" t="s">
        <v>324</v>
      </c>
      <c r="AE227">
        <v>0</v>
      </c>
      <c r="AF227" t="s">
        <v>324</v>
      </c>
      <c r="AG227" t="s">
        <v>324</v>
      </c>
      <c r="AH227" t="s">
        <v>324</v>
      </c>
      <c r="AI227" t="s">
        <v>324</v>
      </c>
      <c r="AJ227">
        <v>0</v>
      </c>
      <c r="AK227" t="s">
        <v>324</v>
      </c>
      <c r="AL227" t="s">
        <v>324</v>
      </c>
      <c r="AM227" t="s">
        <v>324</v>
      </c>
      <c r="AN227" t="s">
        <v>324</v>
      </c>
      <c r="AO227">
        <v>0</v>
      </c>
      <c r="AP227" t="s">
        <v>324</v>
      </c>
      <c r="AQ227" t="s">
        <v>324</v>
      </c>
      <c r="AR227" t="s">
        <v>324</v>
      </c>
      <c r="AS227" t="s">
        <v>324</v>
      </c>
      <c r="AT227">
        <v>0</v>
      </c>
      <c r="AU227" t="s">
        <v>324</v>
      </c>
      <c r="AV227" t="s">
        <v>324</v>
      </c>
      <c r="AW227" t="s">
        <v>324</v>
      </c>
      <c r="AX227" t="s">
        <v>324</v>
      </c>
      <c r="AY227">
        <v>0</v>
      </c>
      <c r="AZ227" t="s">
        <v>324</v>
      </c>
      <c r="BA227" t="s">
        <v>324</v>
      </c>
      <c r="BB227" t="s">
        <v>324</v>
      </c>
      <c r="BC227" t="s">
        <v>324</v>
      </c>
      <c r="BD227">
        <v>0</v>
      </c>
      <c r="BE227" t="s">
        <v>324</v>
      </c>
      <c r="BF227" t="s">
        <v>324</v>
      </c>
      <c r="BG227" t="s">
        <v>324</v>
      </c>
      <c r="BH227" t="s">
        <v>324</v>
      </c>
      <c r="BI227">
        <v>0</v>
      </c>
      <c r="BJ227" t="s">
        <v>324</v>
      </c>
      <c r="BK227" t="s">
        <v>324</v>
      </c>
      <c r="BL227" t="s">
        <v>324</v>
      </c>
      <c r="BM227" t="s">
        <v>324</v>
      </c>
      <c r="BN227">
        <v>0</v>
      </c>
      <c r="BO227" t="s">
        <v>324</v>
      </c>
      <c r="BP227" t="s">
        <v>324</v>
      </c>
      <c r="BQ227" t="s">
        <v>324</v>
      </c>
      <c r="BR227" t="s">
        <v>324</v>
      </c>
      <c r="BS227">
        <v>0</v>
      </c>
      <c r="BT227" t="s">
        <v>324</v>
      </c>
      <c r="BU227" t="s">
        <v>324</v>
      </c>
      <c r="BV227" t="s">
        <v>324</v>
      </c>
      <c r="BW227" t="s">
        <v>324</v>
      </c>
      <c r="BX227">
        <v>0</v>
      </c>
      <c r="BY227" t="s">
        <v>324</v>
      </c>
      <c r="BZ227" t="s">
        <v>324</v>
      </c>
      <c r="CA227" t="s">
        <v>324</v>
      </c>
      <c r="CB227" t="s">
        <v>324</v>
      </c>
      <c r="CC227">
        <v>0</v>
      </c>
      <c r="CD227" t="s">
        <v>324</v>
      </c>
      <c r="CE227" t="s">
        <v>324</v>
      </c>
      <c r="CF227" t="s">
        <v>324</v>
      </c>
      <c r="CG227" t="s">
        <v>324</v>
      </c>
      <c r="CH227">
        <v>0</v>
      </c>
      <c r="CI227" t="s">
        <v>324</v>
      </c>
      <c r="CJ227" t="s">
        <v>324</v>
      </c>
      <c r="CK227" t="s">
        <v>324</v>
      </c>
      <c r="CL227" t="s">
        <v>324</v>
      </c>
      <c r="CM227">
        <v>0</v>
      </c>
      <c r="CN227" t="s">
        <v>324</v>
      </c>
      <c r="CO227" t="s">
        <v>324</v>
      </c>
      <c r="CP227" t="s">
        <v>324</v>
      </c>
      <c r="CQ227" t="s">
        <v>324</v>
      </c>
      <c r="CR227">
        <v>0</v>
      </c>
      <c r="CS227" t="s">
        <v>324</v>
      </c>
      <c r="CT227" t="s">
        <v>324</v>
      </c>
      <c r="CU227" t="s">
        <v>324</v>
      </c>
      <c r="CV227" t="s">
        <v>324</v>
      </c>
      <c r="CW227">
        <v>0</v>
      </c>
      <c r="CX227">
        <v>1.829</v>
      </c>
      <c r="CY227">
        <v>0.66</v>
      </c>
      <c r="CZ227">
        <v>0</v>
      </c>
      <c r="DA227">
        <v>0</v>
      </c>
      <c r="DB227">
        <v>2.4889999999999999</v>
      </c>
      <c r="DC227">
        <v>255</v>
      </c>
      <c r="DD227">
        <v>7</v>
      </c>
      <c r="DE227">
        <v>0</v>
      </c>
      <c r="DF227">
        <v>0</v>
      </c>
      <c r="DG227">
        <v>262</v>
      </c>
      <c r="DH227">
        <v>754.78800000000001</v>
      </c>
      <c r="DI227">
        <v>272.36700000000002</v>
      </c>
      <c r="DJ227">
        <v>0</v>
      </c>
      <c r="DK227">
        <v>0</v>
      </c>
      <c r="DL227">
        <v>1027.155</v>
      </c>
    </row>
    <row r="228" spans="1:116" x14ac:dyDescent="0.45">
      <c r="A228">
        <v>2023</v>
      </c>
      <c r="B228" t="s">
        <v>117</v>
      </c>
      <c r="C228">
        <v>99999</v>
      </c>
      <c r="D228" t="s">
        <v>599</v>
      </c>
      <c r="E228" t="s">
        <v>601</v>
      </c>
      <c r="G228">
        <v>-1.546</v>
      </c>
      <c r="H228">
        <v>-0.68799999999999994</v>
      </c>
      <c r="I228" t="s">
        <v>324</v>
      </c>
      <c r="J228" t="s">
        <v>324</v>
      </c>
      <c r="K228">
        <v>-2.234</v>
      </c>
      <c r="L228" t="s">
        <v>324</v>
      </c>
      <c r="M228" t="s">
        <v>324</v>
      </c>
      <c r="N228" t="s">
        <v>324</v>
      </c>
      <c r="O228" t="s">
        <v>324</v>
      </c>
      <c r="P228" t="s">
        <v>324</v>
      </c>
      <c r="Q228" t="s">
        <v>324</v>
      </c>
      <c r="R228" t="s">
        <v>324</v>
      </c>
      <c r="S228" t="s">
        <v>324</v>
      </c>
      <c r="T228" t="s">
        <v>324</v>
      </c>
      <c r="U228" t="s">
        <v>324</v>
      </c>
      <c r="V228" t="s">
        <v>324</v>
      </c>
      <c r="W228" t="s">
        <v>324</v>
      </c>
      <c r="X228" t="s">
        <v>324</v>
      </c>
      <c r="Y228" t="s">
        <v>324</v>
      </c>
      <c r="Z228" t="s">
        <v>324</v>
      </c>
      <c r="AA228" t="s">
        <v>324</v>
      </c>
      <c r="AB228" t="s">
        <v>324</v>
      </c>
      <c r="AC228" t="s">
        <v>324</v>
      </c>
      <c r="AD228" t="s">
        <v>324</v>
      </c>
      <c r="AE228" t="s">
        <v>324</v>
      </c>
      <c r="AF228" t="s">
        <v>324</v>
      </c>
      <c r="AG228" t="s">
        <v>324</v>
      </c>
      <c r="AH228" t="s">
        <v>324</v>
      </c>
      <c r="AI228" t="s">
        <v>324</v>
      </c>
      <c r="AJ228" t="s">
        <v>324</v>
      </c>
      <c r="AK228" t="s">
        <v>324</v>
      </c>
      <c r="AL228" t="s">
        <v>324</v>
      </c>
      <c r="AM228" t="s">
        <v>324</v>
      </c>
      <c r="AN228" t="s">
        <v>324</v>
      </c>
      <c r="AO228" t="s">
        <v>324</v>
      </c>
      <c r="AP228" t="s">
        <v>324</v>
      </c>
      <c r="AQ228" t="s">
        <v>324</v>
      </c>
      <c r="AR228" t="s">
        <v>324</v>
      </c>
      <c r="AS228" t="s">
        <v>324</v>
      </c>
      <c r="AT228" t="s">
        <v>324</v>
      </c>
      <c r="AU228" t="s">
        <v>324</v>
      </c>
      <c r="AV228" t="s">
        <v>324</v>
      </c>
      <c r="AW228" t="s">
        <v>324</v>
      </c>
      <c r="AX228" t="s">
        <v>324</v>
      </c>
      <c r="AY228" t="s">
        <v>324</v>
      </c>
      <c r="AZ228" t="s">
        <v>324</v>
      </c>
      <c r="BA228" t="s">
        <v>324</v>
      </c>
      <c r="BB228" t="s">
        <v>324</v>
      </c>
      <c r="BC228" t="s">
        <v>324</v>
      </c>
      <c r="BD228" t="s">
        <v>324</v>
      </c>
      <c r="BE228" t="s">
        <v>324</v>
      </c>
      <c r="BF228" t="s">
        <v>324</v>
      </c>
      <c r="BG228" t="s">
        <v>324</v>
      </c>
      <c r="BH228" t="s">
        <v>324</v>
      </c>
      <c r="BI228" t="s">
        <v>324</v>
      </c>
      <c r="BJ228" t="s">
        <v>324</v>
      </c>
      <c r="BK228" t="s">
        <v>324</v>
      </c>
      <c r="BL228" t="s">
        <v>324</v>
      </c>
      <c r="BM228" t="s">
        <v>324</v>
      </c>
      <c r="BN228" t="s">
        <v>324</v>
      </c>
      <c r="BO228" t="s">
        <v>324</v>
      </c>
      <c r="BP228" t="s">
        <v>324</v>
      </c>
      <c r="BQ228" t="s">
        <v>324</v>
      </c>
      <c r="BR228" t="s">
        <v>324</v>
      </c>
      <c r="BS228" t="s">
        <v>324</v>
      </c>
      <c r="BT228" t="s">
        <v>324</v>
      </c>
      <c r="BU228" t="s">
        <v>324</v>
      </c>
      <c r="BV228" t="s">
        <v>324</v>
      </c>
      <c r="BW228" t="s">
        <v>324</v>
      </c>
      <c r="BX228" t="s">
        <v>324</v>
      </c>
      <c r="BY228" t="s">
        <v>324</v>
      </c>
      <c r="BZ228" t="s">
        <v>324</v>
      </c>
      <c r="CA228" t="s">
        <v>324</v>
      </c>
      <c r="CB228" t="s">
        <v>324</v>
      </c>
      <c r="CC228" t="s">
        <v>324</v>
      </c>
      <c r="CD228" t="s">
        <v>324</v>
      </c>
      <c r="CE228" t="s">
        <v>324</v>
      </c>
      <c r="CF228" t="s">
        <v>324</v>
      </c>
      <c r="CG228" t="s">
        <v>324</v>
      </c>
      <c r="CH228" t="s">
        <v>324</v>
      </c>
      <c r="CI228" t="s">
        <v>324</v>
      </c>
      <c r="CJ228" t="s">
        <v>324</v>
      </c>
      <c r="CK228" t="s">
        <v>324</v>
      </c>
      <c r="CL228" t="s">
        <v>324</v>
      </c>
      <c r="CM228" t="s">
        <v>324</v>
      </c>
      <c r="CN228" t="s">
        <v>324</v>
      </c>
      <c r="CO228" t="s">
        <v>324</v>
      </c>
      <c r="CP228" t="s">
        <v>324</v>
      </c>
      <c r="CQ228" t="s">
        <v>324</v>
      </c>
      <c r="CR228" t="s">
        <v>324</v>
      </c>
      <c r="CS228" t="s">
        <v>324</v>
      </c>
      <c r="CT228" t="s">
        <v>324</v>
      </c>
      <c r="CU228" t="s">
        <v>324</v>
      </c>
      <c r="CV228" t="s">
        <v>324</v>
      </c>
      <c r="CW228" t="s">
        <v>324</v>
      </c>
      <c r="CX228">
        <v>-1.546</v>
      </c>
      <c r="CY228">
        <v>-0.68799999999999994</v>
      </c>
      <c r="CZ228" t="s">
        <v>324</v>
      </c>
      <c r="DA228" t="s">
        <v>324</v>
      </c>
      <c r="DB228">
        <v>-2.234</v>
      </c>
      <c r="DC228" t="s">
        <v>324</v>
      </c>
      <c r="DD228" t="s">
        <v>324</v>
      </c>
      <c r="DE228" t="s">
        <v>324</v>
      </c>
      <c r="DF228" t="s">
        <v>324</v>
      </c>
      <c r="DG228" t="s">
        <v>324</v>
      </c>
      <c r="DH228" t="s">
        <v>324</v>
      </c>
      <c r="DI228" t="s">
        <v>324</v>
      </c>
      <c r="DJ228" t="s">
        <v>324</v>
      </c>
      <c r="DK228" t="s">
        <v>324</v>
      </c>
      <c r="DL228" t="s">
        <v>324</v>
      </c>
    </row>
    <row r="229" spans="1:116" x14ac:dyDescent="0.45">
      <c r="A229">
        <v>2023</v>
      </c>
      <c r="B229" t="s">
        <v>388</v>
      </c>
      <c r="C229">
        <v>8287</v>
      </c>
      <c r="D229" t="s">
        <v>389</v>
      </c>
      <c r="E229" t="s">
        <v>597</v>
      </c>
      <c r="F229" t="s">
        <v>244</v>
      </c>
      <c r="G229">
        <v>76.3</v>
      </c>
      <c r="H229">
        <v>21.876999999999999</v>
      </c>
      <c r="I229">
        <v>1.431</v>
      </c>
      <c r="J229" t="s">
        <v>324</v>
      </c>
      <c r="K229">
        <v>99.608000000000004</v>
      </c>
      <c r="L229">
        <v>13607</v>
      </c>
      <c r="M229">
        <v>749</v>
      </c>
      <c r="N229">
        <v>31</v>
      </c>
      <c r="O229" t="s">
        <v>324</v>
      </c>
      <c r="P229">
        <v>14387</v>
      </c>
      <c r="Q229" t="s">
        <v>324</v>
      </c>
      <c r="R229" t="s">
        <v>324</v>
      </c>
      <c r="S229" t="s">
        <v>324</v>
      </c>
      <c r="T229" t="s">
        <v>324</v>
      </c>
      <c r="U229">
        <v>0</v>
      </c>
      <c r="V229" t="s">
        <v>324</v>
      </c>
      <c r="W229" t="s">
        <v>324</v>
      </c>
      <c r="X229" t="s">
        <v>324</v>
      </c>
      <c r="Y229" t="s">
        <v>324</v>
      </c>
      <c r="Z229">
        <v>0</v>
      </c>
      <c r="AA229" t="s">
        <v>324</v>
      </c>
      <c r="AB229" t="s">
        <v>324</v>
      </c>
      <c r="AC229" t="s">
        <v>324</v>
      </c>
      <c r="AD229" t="s">
        <v>324</v>
      </c>
      <c r="AE229">
        <v>0</v>
      </c>
      <c r="AF229" t="s">
        <v>324</v>
      </c>
      <c r="AG229" t="s">
        <v>324</v>
      </c>
      <c r="AH229" t="s">
        <v>324</v>
      </c>
      <c r="AI229" t="s">
        <v>324</v>
      </c>
      <c r="AJ229">
        <v>0</v>
      </c>
      <c r="AK229" t="s">
        <v>324</v>
      </c>
      <c r="AL229" t="s">
        <v>324</v>
      </c>
      <c r="AM229" t="s">
        <v>324</v>
      </c>
      <c r="AN229" t="s">
        <v>324</v>
      </c>
      <c r="AO229">
        <v>0</v>
      </c>
      <c r="AP229">
        <v>14.473000000000001</v>
      </c>
      <c r="AQ229">
        <v>1.23</v>
      </c>
      <c r="AR229">
        <v>3.0000000000000001E-3</v>
      </c>
      <c r="AS229" t="s">
        <v>324</v>
      </c>
      <c r="AT229">
        <v>15.706</v>
      </c>
      <c r="AU229">
        <v>1962</v>
      </c>
      <c r="AV229">
        <v>34</v>
      </c>
      <c r="AW229">
        <v>1</v>
      </c>
      <c r="AX229" t="s">
        <v>324</v>
      </c>
      <c r="AY229">
        <v>1997</v>
      </c>
      <c r="AZ229">
        <v>34.567</v>
      </c>
      <c r="BA229">
        <v>1.93</v>
      </c>
      <c r="BB229">
        <v>0</v>
      </c>
      <c r="BC229" t="s">
        <v>324</v>
      </c>
      <c r="BD229">
        <v>36.497</v>
      </c>
      <c r="BE229" t="s">
        <v>324</v>
      </c>
      <c r="BF229" t="s">
        <v>324</v>
      </c>
      <c r="BG229" t="s">
        <v>324</v>
      </c>
      <c r="BH229" t="s">
        <v>324</v>
      </c>
      <c r="BI229">
        <v>0</v>
      </c>
      <c r="BJ229" t="s">
        <v>324</v>
      </c>
      <c r="BK229" t="s">
        <v>324</v>
      </c>
      <c r="BL229" t="s">
        <v>324</v>
      </c>
      <c r="BM229" t="s">
        <v>324</v>
      </c>
      <c r="BN229">
        <v>0</v>
      </c>
      <c r="BO229" t="s">
        <v>324</v>
      </c>
      <c r="BP229" t="s">
        <v>324</v>
      </c>
      <c r="BQ229" t="s">
        <v>324</v>
      </c>
      <c r="BR229" t="s">
        <v>324</v>
      </c>
      <c r="BS229">
        <v>0</v>
      </c>
      <c r="BT229">
        <v>0.05</v>
      </c>
      <c r="BU229" t="s">
        <v>324</v>
      </c>
      <c r="BV229">
        <v>0.16700000000000001</v>
      </c>
      <c r="BW229" t="s">
        <v>324</v>
      </c>
      <c r="BX229">
        <v>0.217</v>
      </c>
      <c r="BY229">
        <v>15</v>
      </c>
      <c r="BZ229" t="s">
        <v>324</v>
      </c>
      <c r="CA229">
        <v>3</v>
      </c>
      <c r="CB229" t="s">
        <v>324</v>
      </c>
      <c r="CC229">
        <v>18</v>
      </c>
      <c r="CD229" t="s">
        <v>324</v>
      </c>
      <c r="CE229" t="s">
        <v>324</v>
      </c>
      <c r="CF229" t="s">
        <v>324</v>
      </c>
      <c r="CG229" t="s">
        <v>324</v>
      </c>
      <c r="CH229">
        <v>0</v>
      </c>
      <c r="CI229" t="s">
        <v>324</v>
      </c>
      <c r="CJ229" t="s">
        <v>324</v>
      </c>
      <c r="CK229">
        <v>4.9000000000000002E-2</v>
      </c>
      <c r="CL229" t="s">
        <v>324</v>
      </c>
      <c r="CM229">
        <v>4.9000000000000002E-2</v>
      </c>
      <c r="CN229" t="s">
        <v>324</v>
      </c>
      <c r="CO229" t="s">
        <v>324</v>
      </c>
      <c r="CP229">
        <v>1</v>
      </c>
      <c r="CQ229" t="s">
        <v>324</v>
      </c>
      <c r="CR229">
        <v>1</v>
      </c>
      <c r="CS229" t="s">
        <v>324</v>
      </c>
      <c r="CT229" t="s">
        <v>324</v>
      </c>
      <c r="CU229" t="s">
        <v>324</v>
      </c>
      <c r="CV229" t="s">
        <v>324</v>
      </c>
      <c r="CW229">
        <v>0</v>
      </c>
      <c r="CX229">
        <v>76.349999999999994</v>
      </c>
      <c r="CY229">
        <v>21.876999999999999</v>
      </c>
      <c r="CZ229">
        <v>1.647</v>
      </c>
      <c r="DA229">
        <v>0</v>
      </c>
      <c r="DB229">
        <v>99.873999999999995</v>
      </c>
      <c r="DC229">
        <v>13622</v>
      </c>
      <c r="DD229">
        <v>749</v>
      </c>
      <c r="DE229">
        <v>35</v>
      </c>
      <c r="DF229">
        <v>0</v>
      </c>
      <c r="DG229">
        <v>14406</v>
      </c>
      <c r="DH229">
        <v>0</v>
      </c>
      <c r="DI229">
        <v>0</v>
      </c>
      <c r="DJ229">
        <v>0</v>
      </c>
      <c r="DK229">
        <v>0</v>
      </c>
      <c r="DL229">
        <v>0</v>
      </c>
    </row>
    <row r="230" spans="1:116" x14ac:dyDescent="0.45">
      <c r="A230">
        <v>2023</v>
      </c>
      <c r="B230" t="s">
        <v>388</v>
      </c>
      <c r="C230">
        <v>10071</v>
      </c>
      <c r="D230" t="s">
        <v>390</v>
      </c>
      <c r="E230" t="s">
        <v>597</v>
      </c>
      <c r="F230" t="s">
        <v>244</v>
      </c>
      <c r="G230">
        <v>24.82</v>
      </c>
      <c r="H230">
        <v>10.792</v>
      </c>
      <c r="I230">
        <v>0</v>
      </c>
      <c r="J230">
        <v>0</v>
      </c>
      <c r="K230">
        <v>35.612000000000002</v>
      </c>
      <c r="L230">
        <v>5543</v>
      </c>
      <c r="M230">
        <v>412</v>
      </c>
      <c r="N230">
        <v>0</v>
      </c>
      <c r="O230">
        <v>0</v>
      </c>
      <c r="P230">
        <v>5955</v>
      </c>
      <c r="Q230">
        <v>17355</v>
      </c>
      <c r="R230">
        <v>5330</v>
      </c>
      <c r="S230">
        <v>0</v>
      </c>
      <c r="T230">
        <v>0</v>
      </c>
      <c r="U230">
        <v>22685</v>
      </c>
      <c r="V230">
        <v>0</v>
      </c>
      <c r="W230">
        <v>0</v>
      </c>
      <c r="X230">
        <v>0</v>
      </c>
      <c r="Y230">
        <v>0</v>
      </c>
      <c r="Z230">
        <v>0</v>
      </c>
      <c r="AA230">
        <v>0</v>
      </c>
      <c r="AB230">
        <v>0</v>
      </c>
      <c r="AC230">
        <v>0</v>
      </c>
      <c r="AD230">
        <v>0</v>
      </c>
      <c r="AE230">
        <v>0</v>
      </c>
      <c r="AF230">
        <v>0</v>
      </c>
      <c r="AG230">
        <v>0</v>
      </c>
      <c r="AH230">
        <v>0</v>
      </c>
      <c r="AI230">
        <v>0</v>
      </c>
      <c r="AJ230">
        <v>0</v>
      </c>
      <c r="AK230">
        <v>0</v>
      </c>
      <c r="AL230">
        <v>0</v>
      </c>
      <c r="AM230">
        <v>0</v>
      </c>
      <c r="AN230">
        <v>0</v>
      </c>
      <c r="AO230">
        <v>0</v>
      </c>
      <c r="AP230">
        <v>12.581</v>
      </c>
      <c r="AQ230">
        <v>1.234</v>
      </c>
      <c r="AR230">
        <v>0</v>
      </c>
      <c r="AS230">
        <v>0</v>
      </c>
      <c r="AT230">
        <v>13.815</v>
      </c>
      <c r="AU230">
        <v>1766</v>
      </c>
      <c r="AV230">
        <v>38</v>
      </c>
      <c r="AW230">
        <v>0</v>
      </c>
      <c r="AX230">
        <v>0</v>
      </c>
      <c r="AY230">
        <v>1804</v>
      </c>
      <c r="AZ230">
        <v>32.412999999999997</v>
      </c>
      <c r="BA230">
        <v>3.0649999999999999</v>
      </c>
      <c r="BB230">
        <v>0</v>
      </c>
      <c r="BC230">
        <v>0</v>
      </c>
      <c r="BD230">
        <v>35.478000000000002</v>
      </c>
      <c r="BE230">
        <v>0</v>
      </c>
      <c r="BF230">
        <v>0</v>
      </c>
      <c r="BG230">
        <v>0</v>
      </c>
      <c r="BH230">
        <v>0</v>
      </c>
      <c r="BI230">
        <v>0</v>
      </c>
      <c r="BJ230">
        <v>0</v>
      </c>
      <c r="BK230">
        <v>0</v>
      </c>
      <c r="BL230">
        <v>0</v>
      </c>
      <c r="BM230">
        <v>0</v>
      </c>
      <c r="BN230">
        <v>0</v>
      </c>
      <c r="BO230">
        <v>0</v>
      </c>
      <c r="BP230">
        <v>0</v>
      </c>
      <c r="BQ230">
        <v>0</v>
      </c>
      <c r="BR230">
        <v>0</v>
      </c>
      <c r="BS230">
        <v>0</v>
      </c>
      <c r="BT230">
        <v>0.01</v>
      </c>
      <c r="BU230">
        <v>1E-3</v>
      </c>
      <c r="BV230">
        <v>0</v>
      </c>
      <c r="BW230">
        <v>0</v>
      </c>
      <c r="BX230">
        <v>1.0999999999999999E-2</v>
      </c>
      <c r="BY230">
        <v>6</v>
      </c>
      <c r="BZ230">
        <v>1</v>
      </c>
      <c r="CA230">
        <v>0</v>
      </c>
      <c r="CB230">
        <v>0</v>
      </c>
      <c r="CC230">
        <v>7</v>
      </c>
      <c r="CD230">
        <v>3.105</v>
      </c>
      <c r="CE230">
        <v>0</v>
      </c>
      <c r="CF230">
        <v>0</v>
      </c>
      <c r="CG230">
        <v>0</v>
      </c>
      <c r="CH230">
        <v>3.105</v>
      </c>
      <c r="CI230" t="s">
        <v>324</v>
      </c>
      <c r="CJ230" t="s">
        <v>324</v>
      </c>
      <c r="CK230" t="s">
        <v>324</v>
      </c>
      <c r="CL230" t="s">
        <v>324</v>
      </c>
      <c r="CM230">
        <v>0</v>
      </c>
      <c r="CN230" t="s">
        <v>324</v>
      </c>
      <c r="CO230" t="s">
        <v>324</v>
      </c>
      <c r="CP230" t="s">
        <v>324</v>
      </c>
      <c r="CQ230" t="s">
        <v>324</v>
      </c>
      <c r="CR230">
        <v>0</v>
      </c>
      <c r="CS230" t="s">
        <v>324</v>
      </c>
      <c r="CT230" t="s">
        <v>324</v>
      </c>
      <c r="CU230" t="s">
        <v>324</v>
      </c>
      <c r="CV230" t="s">
        <v>324</v>
      </c>
      <c r="CW230">
        <v>0</v>
      </c>
      <c r="CX230">
        <v>24.83</v>
      </c>
      <c r="CY230">
        <v>10.792999999999999</v>
      </c>
      <c r="CZ230">
        <v>0</v>
      </c>
      <c r="DA230">
        <v>0</v>
      </c>
      <c r="DB230">
        <v>35.622999999999998</v>
      </c>
      <c r="DC230">
        <v>5549</v>
      </c>
      <c r="DD230">
        <v>413</v>
      </c>
      <c r="DE230">
        <v>0</v>
      </c>
      <c r="DF230">
        <v>0</v>
      </c>
      <c r="DG230">
        <v>5962</v>
      </c>
      <c r="DH230">
        <v>17358.105</v>
      </c>
      <c r="DI230">
        <v>5330</v>
      </c>
      <c r="DJ230">
        <v>0</v>
      </c>
      <c r="DK230">
        <v>0</v>
      </c>
      <c r="DL230">
        <v>22688.105</v>
      </c>
    </row>
    <row r="231" spans="1:116" x14ac:dyDescent="0.45">
      <c r="A231">
        <v>2023</v>
      </c>
      <c r="B231" t="s">
        <v>388</v>
      </c>
      <c r="C231">
        <v>11843</v>
      </c>
      <c r="D231" t="s">
        <v>391</v>
      </c>
      <c r="E231" t="s">
        <v>597</v>
      </c>
      <c r="F231" t="s">
        <v>244</v>
      </c>
      <c r="G231">
        <v>68.600999999999999</v>
      </c>
      <c r="H231">
        <v>29.126999999999999</v>
      </c>
      <c r="I231" t="s">
        <v>324</v>
      </c>
      <c r="J231" t="s">
        <v>324</v>
      </c>
      <c r="K231">
        <v>97.727999999999994</v>
      </c>
      <c r="L231">
        <v>12684</v>
      </c>
      <c r="M231">
        <v>1031</v>
      </c>
      <c r="N231" t="s">
        <v>324</v>
      </c>
      <c r="O231" t="s">
        <v>324</v>
      </c>
      <c r="P231">
        <v>13715</v>
      </c>
      <c r="Q231" t="s">
        <v>324</v>
      </c>
      <c r="R231" t="s">
        <v>324</v>
      </c>
      <c r="S231" t="s">
        <v>324</v>
      </c>
      <c r="T231" t="s">
        <v>324</v>
      </c>
      <c r="U231">
        <v>0</v>
      </c>
      <c r="V231" t="s">
        <v>324</v>
      </c>
      <c r="W231" t="s">
        <v>324</v>
      </c>
      <c r="X231" t="s">
        <v>324</v>
      </c>
      <c r="Y231" t="s">
        <v>324</v>
      </c>
      <c r="Z231">
        <v>0</v>
      </c>
      <c r="AA231" t="s">
        <v>324</v>
      </c>
      <c r="AB231" t="s">
        <v>324</v>
      </c>
      <c r="AC231" t="s">
        <v>324</v>
      </c>
      <c r="AD231" t="s">
        <v>324</v>
      </c>
      <c r="AE231">
        <v>0</v>
      </c>
      <c r="AF231" t="s">
        <v>324</v>
      </c>
      <c r="AG231" t="s">
        <v>324</v>
      </c>
      <c r="AH231" t="s">
        <v>324</v>
      </c>
      <c r="AI231" t="s">
        <v>324</v>
      </c>
      <c r="AJ231">
        <v>0</v>
      </c>
      <c r="AK231" t="s">
        <v>324</v>
      </c>
      <c r="AL231" t="s">
        <v>324</v>
      </c>
      <c r="AM231" t="s">
        <v>324</v>
      </c>
      <c r="AN231" t="s">
        <v>324</v>
      </c>
      <c r="AO231">
        <v>0</v>
      </c>
      <c r="AP231">
        <v>14.413</v>
      </c>
      <c r="AQ231">
        <v>1.0840000000000001</v>
      </c>
      <c r="AR231" t="s">
        <v>324</v>
      </c>
      <c r="AS231" t="s">
        <v>324</v>
      </c>
      <c r="AT231">
        <v>15.497</v>
      </c>
      <c r="AU231">
        <v>1815</v>
      </c>
      <c r="AV231">
        <v>37</v>
      </c>
      <c r="AW231" t="s">
        <v>324</v>
      </c>
      <c r="AX231" t="s">
        <v>324</v>
      </c>
      <c r="AY231">
        <v>1852</v>
      </c>
      <c r="AZ231">
        <v>37.764000000000003</v>
      </c>
      <c r="BA231">
        <v>2.6150000000000002</v>
      </c>
      <c r="BB231" t="s">
        <v>324</v>
      </c>
      <c r="BC231" t="s">
        <v>324</v>
      </c>
      <c r="BD231">
        <v>40.378999999999998</v>
      </c>
      <c r="BE231" t="s">
        <v>324</v>
      </c>
      <c r="BF231" t="s">
        <v>324</v>
      </c>
      <c r="BG231" t="s">
        <v>324</v>
      </c>
      <c r="BH231" t="s">
        <v>324</v>
      </c>
      <c r="BI231">
        <v>0</v>
      </c>
      <c r="BJ231" t="s">
        <v>324</v>
      </c>
      <c r="BK231" t="s">
        <v>324</v>
      </c>
      <c r="BL231" t="s">
        <v>324</v>
      </c>
      <c r="BM231" t="s">
        <v>324</v>
      </c>
      <c r="BN231">
        <v>0</v>
      </c>
      <c r="BO231" t="s">
        <v>324</v>
      </c>
      <c r="BP231" t="s">
        <v>324</v>
      </c>
      <c r="BQ231" t="s">
        <v>324</v>
      </c>
      <c r="BR231" t="s">
        <v>324</v>
      </c>
      <c r="BS231">
        <v>0</v>
      </c>
      <c r="BT231">
        <v>2.1000000000000001E-2</v>
      </c>
      <c r="BU231">
        <v>5.7000000000000002E-2</v>
      </c>
      <c r="BV231" t="s">
        <v>324</v>
      </c>
      <c r="BW231" t="s">
        <v>324</v>
      </c>
      <c r="BX231">
        <v>7.8E-2</v>
      </c>
      <c r="BY231">
        <v>7</v>
      </c>
      <c r="BZ231">
        <v>5</v>
      </c>
      <c r="CA231" t="s">
        <v>324</v>
      </c>
      <c r="CB231" t="s">
        <v>324</v>
      </c>
      <c r="CC231">
        <v>12</v>
      </c>
      <c r="CD231" t="s">
        <v>324</v>
      </c>
      <c r="CE231" t="s">
        <v>324</v>
      </c>
      <c r="CF231" t="s">
        <v>324</v>
      </c>
      <c r="CG231" t="s">
        <v>324</v>
      </c>
      <c r="CH231">
        <v>0</v>
      </c>
      <c r="CI231" t="s">
        <v>324</v>
      </c>
      <c r="CJ231" t="s">
        <v>324</v>
      </c>
      <c r="CK231" t="s">
        <v>324</v>
      </c>
      <c r="CL231" t="s">
        <v>324</v>
      </c>
      <c r="CM231">
        <v>0</v>
      </c>
      <c r="CN231" t="s">
        <v>324</v>
      </c>
      <c r="CO231" t="s">
        <v>324</v>
      </c>
      <c r="CP231" t="s">
        <v>324</v>
      </c>
      <c r="CQ231" t="s">
        <v>324</v>
      </c>
      <c r="CR231">
        <v>0</v>
      </c>
      <c r="CS231" t="s">
        <v>324</v>
      </c>
      <c r="CT231" t="s">
        <v>324</v>
      </c>
      <c r="CU231" t="s">
        <v>324</v>
      </c>
      <c r="CV231" t="s">
        <v>324</v>
      </c>
      <c r="CW231">
        <v>0</v>
      </c>
      <c r="CX231">
        <v>68.622</v>
      </c>
      <c r="CY231">
        <v>29.184000000000001</v>
      </c>
      <c r="CZ231">
        <v>0</v>
      </c>
      <c r="DA231">
        <v>0</v>
      </c>
      <c r="DB231">
        <v>97.805999999999997</v>
      </c>
      <c r="DC231">
        <v>12691</v>
      </c>
      <c r="DD231">
        <v>1036</v>
      </c>
      <c r="DE231">
        <v>0</v>
      </c>
      <c r="DF231">
        <v>0</v>
      </c>
      <c r="DG231">
        <v>13727</v>
      </c>
      <c r="DH231">
        <v>0</v>
      </c>
      <c r="DI231">
        <v>0</v>
      </c>
      <c r="DJ231">
        <v>0</v>
      </c>
      <c r="DK231">
        <v>0</v>
      </c>
      <c r="DL231">
        <v>0</v>
      </c>
    </row>
    <row r="232" spans="1:116" x14ac:dyDescent="0.45">
      <c r="A232">
        <v>2023</v>
      </c>
      <c r="B232" t="s">
        <v>388</v>
      </c>
      <c r="C232">
        <v>19547</v>
      </c>
      <c r="D232" t="s">
        <v>392</v>
      </c>
      <c r="E232" t="s">
        <v>763</v>
      </c>
      <c r="F232" t="s">
        <v>244</v>
      </c>
      <c r="G232">
        <v>318.07400000000001</v>
      </c>
      <c r="H232">
        <v>66.546000000000006</v>
      </c>
      <c r="I232" t="s">
        <v>324</v>
      </c>
      <c r="J232" t="s">
        <v>324</v>
      </c>
      <c r="K232">
        <v>384.62</v>
      </c>
      <c r="L232">
        <v>61808</v>
      </c>
      <c r="M232">
        <v>1794</v>
      </c>
      <c r="N232" t="s">
        <v>324</v>
      </c>
      <c r="O232" t="s">
        <v>324</v>
      </c>
      <c r="P232">
        <v>63602</v>
      </c>
      <c r="Q232" t="s">
        <v>324</v>
      </c>
      <c r="R232" t="s">
        <v>324</v>
      </c>
      <c r="S232" t="s">
        <v>324</v>
      </c>
      <c r="T232" t="s">
        <v>324</v>
      </c>
      <c r="U232">
        <v>0</v>
      </c>
      <c r="V232" t="s">
        <v>324</v>
      </c>
      <c r="W232" t="s">
        <v>324</v>
      </c>
      <c r="X232" t="s">
        <v>324</v>
      </c>
      <c r="Y232" t="s">
        <v>324</v>
      </c>
      <c r="Z232">
        <v>0</v>
      </c>
      <c r="AA232" t="s">
        <v>324</v>
      </c>
      <c r="AB232" t="s">
        <v>324</v>
      </c>
      <c r="AC232" t="s">
        <v>324</v>
      </c>
      <c r="AD232" t="s">
        <v>324</v>
      </c>
      <c r="AE232">
        <v>0</v>
      </c>
      <c r="AF232" t="s">
        <v>324</v>
      </c>
      <c r="AG232" t="s">
        <v>324</v>
      </c>
      <c r="AH232" t="s">
        <v>324</v>
      </c>
      <c r="AI232" t="s">
        <v>324</v>
      </c>
      <c r="AJ232">
        <v>0</v>
      </c>
      <c r="AK232" t="s">
        <v>324</v>
      </c>
      <c r="AL232" t="s">
        <v>324</v>
      </c>
      <c r="AM232" t="s">
        <v>324</v>
      </c>
      <c r="AN232" t="s">
        <v>324</v>
      </c>
      <c r="AO232">
        <v>0</v>
      </c>
      <c r="AP232">
        <v>76.980999999999995</v>
      </c>
      <c r="AQ232">
        <v>0.73599999999999999</v>
      </c>
      <c r="AR232" t="s">
        <v>324</v>
      </c>
      <c r="AS232" t="s">
        <v>324</v>
      </c>
      <c r="AT232">
        <v>77.716999999999999</v>
      </c>
      <c r="AU232">
        <v>9948</v>
      </c>
      <c r="AV232">
        <v>33</v>
      </c>
      <c r="AW232" t="s">
        <v>324</v>
      </c>
      <c r="AX232" t="s">
        <v>324</v>
      </c>
      <c r="AY232">
        <v>9981</v>
      </c>
      <c r="AZ232">
        <v>207.71899999999999</v>
      </c>
      <c r="BA232">
        <v>2.5179999999999998</v>
      </c>
      <c r="BB232" t="s">
        <v>324</v>
      </c>
      <c r="BC232" t="s">
        <v>324</v>
      </c>
      <c r="BD232">
        <v>210.23699999999999</v>
      </c>
      <c r="BE232" t="s">
        <v>324</v>
      </c>
      <c r="BF232" t="s">
        <v>324</v>
      </c>
      <c r="BG232" t="s">
        <v>324</v>
      </c>
      <c r="BH232" t="s">
        <v>324</v>
      </c>
      <c r="BI232">
        <v>0</v>
      </c>
      <c r="BJ232" t="s">
        <v>324</v>
      </c>
      <c r="BK232" t="s">
        <v>324</v>
      </c>
      <c r="BL232" t="s">
        <v>324</v>
      </c>
      <c r="BM232" t="s">
        <v>324</v>
      </c>
      <c r="BN232">
        <v>0</v>
      </c>
      <c r="BO232" t="s">
        <v>324</v>
      </c>
      <c r="BP232" t="s">
        <v>324</v>
      </c>
      <c r="BQ232" t="s">
        <v>324</v>
      </c>
      <c r="BR232" t="s">
        <v>324</v>
      </c>
      <c r="BS232">
        <v>0</v>
      </c>
      <c r="BT232">
        <v>1E-3</v>
      </c>
      <c r="BU232">
        <v>2.4E-2</v>
      </c>
      <c r="BV232" t="s">
        <v>324</v>
      </c>
      <c r="BW232" t="s">
        <v>324</v>
      </c>
      <c r="BX232">
        <v>2.5000000000000001E-2</v>
      </c>
      <c r="BY232">
        <v>1</v>
      </c>
      <c r="BZ232">
        <v>3</v>
      </c>
      <c r="CA232" t="s">
        <v>324</v>
      </c>
      <c r="CB232" t="s">
        <v>324</v>
      </c>
      <c r="CC232">
        <v>4</v>
      </c>
      <c r="CD232" t="s">
        <v>324</v>
      </c>
      <c r="CE232" t="s">
        <v>324</v>
      </c>
      <c r="CF232" t="s">
        <v>324</v>
      </c>
      <c r="CG232" t="s">
        <v>324</v>
      </c>
      <c r="CH232">
        <v>0</v>
      </c>
      <c r="CI232" t="s">
        <v>324</v>
      </c>
      <c r="CJ232" t="s">
        <v>324</v>
      </c>
      <c r="CK232" t="s">
        <v>324</v>
      </c>
      <c r="CL232" t="s">
        <v>324</v>
      </c>
      <c r="CM232">
        <v>0</v>
      </c>
      <c r="CN232" t="s">
        <v>324</v>
      </c>
      <c r="CO232" t="s">
        <v>324</v>
      </c>
      <c r="CP232" t="s">
        <v>324</v>
      </c>
      <c r="CQ232" t="s">
        <v>324</v>
      </c>
      <c r="CR232">
        <v>0</v>
      </c>
      <c r="CS232" t="s">
        <v>324</v>
      </c>
      <c r="CT232" t="s">
        <v>324</v>
      </c>
      <c r="CU232" t="s">
        <v>324</v>
      </c>
      <c r="CV232" t="s">
        <v>324</v>
      </c>
      <c r="CW232">
        <v>0</v>
      </c>
      <c r="CX232">
        <v>318.07499999999999</v>
      </c>
      <c r="CY232">
        <v>66.569999999999993</v>
      </c>
      <c r="CZ232">
        <v>0</v>
      </c>
      <c r="DA232">
        <v>0</v>
      </c>
      <c r="DB232">
        <v>384.64499999999998</v>
      </c>
      <c r="DC232">
        <v>61809</v>
      </c>
      <c r="DD232">
        <v>1797</v>
      </c>
      <c r="DE232">
        <v>0</v>
      </c>
      <c r="DF232">
        <v>0</v>
      </c>
      <c r="DG232">
        <v>63606</v>
      </c>
      <c r="DH232">
        <v>0</v>
      </c>
      <c r="DI232">
        <v>0</v>
      </c>
      <c r="DJ232">
        <v>0</v>
      </c>
      <c r="DK232">
        <v>0</v>
      </c>
      <c r="DL232">
        <v>0</v>
      </c>
    </row>
    <row r="233" spans="1:116" x14ac:dyDescent="0.45">
      <c r="A233">
        <v>2023</v>
      </c>
      <c r="B233" t="s">
        <v>130</v>
      </c>
      <c r="C233">
        <v>554</v>
      </c>
      <c r="D233" t="s">
        <v>764</v>
      </c>
      <c r="E233" t="s">
        <v>606</v>
      </c>
      <c r="F233" t="s">
        <v>244</v>
      </c>
      <c r="G233">
        <v>0.77100000000000002</v>
      </c>
      <c r="H233">
        <v>0.754</v>
      </c>
      <c r="I233" t="s">
        <v>324</v>
      </c>
      <c r="J233" t="s">
        <v>324</v>
      </c>
      <c r="K233">
        <v>1.5249999999999999</v>
      </c>
      <c r="L233">
        <v>200</v>
      </c>
      <c r="M233">
        <v>19</v>
      </c>
      <c r="N233" t="s">
        <v>324</v>
      </c>
      <c r="O233" t="s">
        <v>324</v>
      </c>
      <c r="P233">
        <v>219</v>
      </c>
      <c r="Q233">
        <v>385.608</v>
      </c>
      <c r="R233">
        <v>250.774</v>
      </c>
      <c r="S233">
        <v>636.38199999999995</v>
      </c>
      <c r="T233" t="s">
        <v>324</v>
      </c>
      <c r="U233">
        <v>1272.7639999999999</v>
      </c>
      <c r="V233" t="s">
        <v>324</v>
      </c>
      <c r="W233" t="s">
        <v>324</v>
      </c>
      <c r="X233" t="s">
        <v>324</v>
      </c>
      <c r="Y233" t="s">
        <v>324</v>
      </c>
      <c r="Z233">
        <v>0</v>
      </c>
      <c r="AA233" t="s">
        <v>324</v>
      </c>
      <c r="AB233" t="s">
        <v>324</v>
      </c>
      <c r="AC233" t="s">
        <v>324</v>
      </c>
      <c r="AD233" t="s">
        <v>324</v>
      </c>
      <c r="AE233">
        <v>0</v>
      </c>
      <c r="AF233">
        <v>0.40400000000000003</v>
      </c>
      <c r="AG233">
        <v>0.26400000000000001</v>
      </c>
      <c r="AH233">
        <v>1.7999999999999999E-2</v>
      </c>
      <c r="AI233" t="s">
        <v>324</v>
      </c>
      <c r="AJ233">
        <v>0.68600000000000005</v>
      </c>
      <c r="AK233">
        <v>640</v>
      </c>
      <c r="AL233">
        <v>28</v>
      </c>
      <c r="AM233">
        <v>1</v>
      </c>
      <c r="AN233" t="s">
        <v>324</v>
      </c>
      <c r="AO233">
        <v>669</v>
      </c>
      <c r="AP233">
        <v>4.8000000000000001E-2</v>
      </c>
      <c r="AQ233" t="s">
        <v>324</v>
      </c>
      <c r="AR233" t="s">
        <v>324</v>
      </c>
      <c r="AS233" t="s">
        <v>324</v>
      </c>
      <c r="AT233">
        <v>4.8000000000000001E-2</v>
      </c>
      <c r="AU233">
        <v>9</v>
      </c>
      <c r="AV233" t="s">
        <v>324</v>
      </c>
      <c r="AW233" t="s">
        <v>324</v>
      </c>
      <c r="AX233" t="s">
        <v>324</v>
      </c>
      <c r="AY233">
        <v>9</v>
      </c>
      <c r="AZ233">
        <v>0.16900000000000001</v>
      </c>
      <c r="BA233" t="s">
        <v>324</v>
      </c>
      <c r="BB233" t="s">
        <v>324</v>
      </c>
      <c r="BC233" t="s">
        <v>324</v>
      </c>
      <c r="BD233">
        <v>0.16900000000000001</v>
      </c>
      <c r="BE233" t="s">
        <v>324</v>
      </c>
      <c r="BF233" t="s">
        <v>324</v>
      </c>
      <c r="BG233" t="s">
        <v>324</v>
      </c>
      <c r="BH233" t="s">
        <v>324</v>
      </c>
      <c r="BI233">
        <v>0</v>
      </c>
      <c r="BJ233" t="s">
        <v>324</v>
      </c>
      <c r="BK233" t="s">
        <v>324</v>
      </c>
      <c r="BL233" t="s">
        <v>324</v>
      </c>
      <c r="BM233" t="s">
        <v>324</v>
      </c>
      <c r="BN233">
        <v>0</v>
      </c>
      <c r="BO233" t="s">
        <v>324</v>
      </c>
      <c r="BP233" t="s">
        <v>324</v>
      </c>
      <c r="BQ233" t="s">
        <v>324</v>
      </c>
      <c r="BR233" t="s">
        <v>324</v>
      </c>
      <c r="BS233">
        <v>0</v>
      </c>
      <c r="BT233" t="s">
        <v>324</v>
      </c>
      <c r="BU233" t="s">
        <v>324</v>
      </c>
      <c r="BV233" t="s">
        <v>324</v>
      </c>
      <c r="BW233" t="s">
        <v>324</v>
      </c>
      <c r="BX233">
        <v>0</v>
      </c>
      <c r="BY233" t="s">
        <v>324</v>
      </c>
      <c r="BZ233" t="s">
        <v>324</v>
      </c>
      <c r="CA233" t="s">
        <v>324</v>
      </c>
      <c r="CB233" t="s">
        <v>324</v>
      </c>
      <c r="CC233">
        <v>0</v>
      </c>
      <c r="CD233" t="s">
        <v>324</v>
      </c>
      <c r="CE233" t="s">
        <v>324</v>
      </c>
      <c r="CF233" t="s">
        <v>324</v>
      </c>
      <c r="CG233" t="s">
        <v>324</v>
      </c>
      <c r="CH233">
        <v>0</v>
      </c>
      <c r="CI233" t="s">
        <v>324</v>
      </c>
      <c r="CJ233" t="s">
        <v>324</v>
      </c>
      <c r="CK233" t="s">
        <v>324</v>
      </c>
      <c r="CL233" t="s">
        <v>324</v>
      </c>
      <c r="CM233">
        <v>0</v>
      </c>
      <c r="CN233" t="s">
        <v>324</v>
      </c>
      <c r="CO233" t="s">
        <v>324</v>
      </c>
      <c r="CP233" t="s">
        <v>324</v>
      </c>
      <c r="CQ233" t="s">
        <v>324</v>
      </c>
      <c r="CR233">
        <v>0</v>
      </c>
      <c r="CS233" t="s">
        <v>324</v>
      </c>
      <c r="CT233" t="s">
        <v>324</v>
      </c>
      <c r="CU233" t="s">
        <v>324</v>
      </c>
      <c r="CV233" t="s">
        <v>324</v>
      </c>
      <c r="CW233">
        <v>0</v>
      </c>
      <c r="CX233">
        <v>1.175</v>
      </c>
      <c r="CY233">
        <v>1.018</v>
      </c>
      <c r="CZ233">
        <v>1.7999999999999999E-2</v>
      </c>
      <c r="DA233">
        <v>0</v>
      </c>
      <c r="DB233">
        <v>2.2109999999999999</v>
      </c>
      <c r="DC233">
        <v>840</v>
      </c>
      <c r="DD233">
        <v>47</v>
      </c>
      <c r="DE233">
        <v>1</v>
      </c>
      <c r="DF233">
        <v>0</v>
      </c>
      <c r="DG233">
        <v>888</v>
      </c>
      <c r="DH233">
        <v>385.608</v>
      </c>
      <c r="DI233">
        <v>250.774</v>
      </c>
      <c r="DJ233">
        <v>636.38199999999995</v>
      </c>
      <c r="DK233">
        <v>0</v>
      </c>
      <c r="DL233">
        <v>1272.7639999999999</v>
      </c>
    </row>
    <row r="234" spans="1:116" x14ac:dyDescent="0.45">
      <c r="A234">
        <v>2023</v>
      </c>
      <c r="B234" t="s">
        <v>130</v>
      </c>
      <c r="C234">
        <v>2652</v>
      </c>
      <c r="D234" t="s">
        <v>765</v>
      </c>
      <c r="E234" t="s">
        <v>607</v>
      </c>
      <c r="F234" t="s">
        <v>244</v>
      </c>
      <c r="G234">
        <v>1.4E-2</v>
      </c>
      <c r="H234" t="s">
        <v>324</v>
      </c>
      <c r="I234" t="s">
        <v>324</v>
      </c>
      <c r="J234" t="s">
        <v>324</v>
      </c>
      <c r="K234">
        <v>1.4E-2</v>
      </c>
      <c r="L234">
        <v>2</v>
      </c>
      <c r="M234" t="s">
        <v>324</v>
      </c>
      <c r="N234" t="s">
        <v>324</v>
      </c>
      <c r="O234" t="s">
        <v>324</v>
      </c>
      <c r="P234">
        <v>2</v>
      </c>
      <c r="Q234" t="s">
        <v>324</v>
      </c>
      <c r="R234" t="s">
        <v>324</v>
      </c>
      <c r="S234" t="s">
        <v>324</v>
      </c>
      <c r="T234" t="s">
        <v>324</v>
      </c>
      <c r="U234">
        <v>0</v>
      </c>
      <c r="V234" t="s">
        <v>324</v>
      </c>
      <c r="W234" t="s">
        <v>324</v>
      </c>
      <c r="X234" t="s">
        <v>324</v>
      </c>
      <c r="Y234" t="s">
        <v>324</v>
      </c>
      <c r="Z234">
        <v>0</v>
      </c>
      <c r="AA234" t="s">
        <v>324</v>
      </c>
      <c r="AB234" t="s">
        <v>324</v>
      </c>
      <c r="AC234" t="s">
        <v>324</v>
      </c>
      <c r="AD234" t="s">
        <v>324</v>
      </c>
      <c r="AE234">
        <v>0</v>
      </c>
      <c r="AF234" t="s">
        <v>324</v>
      </c>
      <c r="AG234" t="s">
        <v>324</v>
      </c>
      <c r="AH234" t="s">
        <v>324</v>
      </c>
      <c r="AI234" t="s">
        <v>324</v>
      </c>
      <c r="AJ234">
        <v>0</v>
      </c>
      <c r="AK234" t="s">
        <v>324</v>
      </c>
      <c r="AL234" t="s">
        <v>324</v>
      </c>
      <c r="AM234" t="s">
        <v>324</v>
      </c>
      <c r="AN234" t="s">
        <v>324</v>
      </c>
      <c r="AO234">
        <v>0</v>
      </c>
      <c r="AP234" t="s">
        <v>324</v>
      </c>
      <c r="AQ234" t="s">
        <v>324</v>
      </c>
      <c r="AR234" t="s">
        <v>324</v>
      </c>
      <c r="AS234" t="s">
        <v>324</v>
      </c>
      <c r="AT234">
        <v>0</v>
      </c>
      <c r="AU234" t="s">
        <v>324</v>
      </c>
      <c r="AV234" t="s">
        <v>324</v>
      </c>
      <c r="AW234" t="s">
        <v>324</v>
      </c>
      <c r="AX234" t="s">
        <v>324</v>
      </c>
      <c r="AY234">
        <v>0</v>
      </c>
      <c r="AZ234" t="s">
        <v>324</v>
      </c>
      <c r="BA234" t="s">
        <v>324</v>
      </c>
      <c r="BB234" t="s">
        <v>324</v>
      </c>
      <c r="BC234" t="s">
        <v>324</v>
      </c>
      <c r="BD234">
        <v>0</v>
      </c>
      <c r="BE234" t="s">
        <v>324</v>
      </c>
      <c r="BF234" t="s">
        <v>324</v>
      </c>
      <c r="BG234" t="s">
        <v>324</v>
      </c>
      <c r="BH234" t="s">
        <v>324</v>
      </c>
      <c r="BI234">
        <v>0</v>
      </c>
      <c r="BJ234" t="s">
        <v>324</v>
      </c>
      <c r="BK234" t="s">
        <v>324</v>
      </c>
      <c r="BL234" t="s">
        <v>324</v>
      </c>
      <c r="BM234" t="s">
        <v>324</v>
      </c>
      <c r="BN234">
        <v>0</v>
      </c>
      <c r="BO234" t="s">
        <v>324</v>
      </c>
      <c r="BP234" t="s">
        <v>324</v>
      </c>
      <c r="BQ234" t="s">
        <v>324</v>
      </c>
      <c r="BR234" t="s">
        <v>324</v>
      </c>
      <c r="BS234">
        <v>0</v>
      </c>
      <c r="BT234">
        <v>1.4E-2</v>
      </c>
      <c r="BU234" t="s">
        <v>324</v>
      </c>
      <c r="BV234" t="s">
        <v>324</v>
      </c>
      <c r="BW234" t="s">
        <v>324</v>
      </c>
      <c r="BX234">
        <v>1.4E-2</v>
      </c>
      <c r="BY234">
        <v>2</v>
      </c>
      <c r="BZ234" t="s">
        <v>324</v>
      </c>
      <c r="CA234" t="s">
        <v>324</v>
      </c>
      <c r="CB234" t="s">
        <v>324</v>
      </c>
      <c r="CC234">
        <v>2</v>
      </c>
      <c r="CD234" t="s">
        <v>324</v>
      </c>
      <c r="CE234" t="s">
        <v>324</v>
      </c>
      <c r="CF234" t="s">
        <v>324</v>
      </c>
      <c r="CG234" t="s">
        <v>324</v>
      </c>
      <c r="CH234">
        <v>0</v>
      </c>
      <c r="CI234" t="s">
        <v>324</v>
      </c>
      <c r="CJ234" t="s">
        <v>324</v>
      </c>
      <c r="CK234" t="s">
        <v>324</v>
      </c>
      <c r="CL234" t="s">
        <v>324</v>
      </c>
      <c r="CM234">
        <v>0</v>
      </c>
      <c r="CN234" t="s">
        <v>324</v>
      </c>
      <c r="CO234" t="s">
        <v>324</v>
      </c>
      <c r="CP234" t="s">
        <v>324</v>
      </c>
      <c r="CQ234" t="s">
        <v>324</v>
      </c>
      <c r="CR234">
        <v>0</v>
      </c>
      <c r="CS234" t="s">
        <v>324</v>
      </c>
      <c r="CT234" t="s">
        <v>324</v>
      </c>
      <c r="CU234" t="s">
        <v>324</v>
      </c>
      <c r="CV234" t="s">
        <v>324</v>
      </c>
      <c r="CW234">
        <v>0</v>
      </c>
      <c r="CX234">
        <v>2.8000000000000001E-2</v>
      </c>
      <c r="CY234">
        <v>0</v>
      </c>
      <c r="CZ234">
        <v>0</v>
      </c>
      <c r="DA234">
        <v>0</v>
      </c>
      <c r="DB234">
        <v>2.8000000000000001E-2</v>
      </c>
      <c r="DC234">
        <v>4</v>
      </c>
      <c r="DD234">
        <v>0</v>
      </c>
      <c r="DE234">
        <v>0</v>
      </c>
      <c r="DF234">
        <v>0</v>
      </c>
      <c r="DG234">
        <v>4</v>
      </c>
      <c r="DH234">
        <v>0</v>
      </c>
      <c r="DI234">
        <v>0</v>
      </c>
      <c r="DJ234">
        <v>0</v>
      </c>
      <c r="DK234">
        <v>0</v>
      </c>
      <c r="DL234">
        <v>0</v>
      </c>
    </row>
    <row r="235" spans="1:116" x14ac:dyDescent="0.45">
      <c r="A235">
        <v>2023</v>
      </c>
      <c r="B235" t="s">
        <v>130</v>
      </c>
      <c r="C235">
        <v>3203</v>
      </c>
      <c r="D235" t="s">
        <v>766</v>
      </c>
      <c r="E235" t="s">
        <v>606</v>
      </c>
      <c r="F235" t="s">
        <v>244</v>
      </c>
      <c r="G235">
        <v>0.48199999999999998</v>
      </c>
      <c r="H235">
        <v>0.125</v>
      </c>
      <c r="I235">
        <v>0</v>
      </c>
      <c r="J235">
        <v>0</v>
      </c>
      <c r="K235">
        <v>0.60699999999999998</v>
      </c>
      <c r="L235">
        <v>58</v>
      </c>
      <c r="M235">
        <v>5</v>
      </c>
      <c r="N235">
        <v>0</v>
      </c>
      <c r="O235">
        <v>0</v>
      </c>
      <c r="P235">
        <v>63</v>
      </c>
      <c r="Q235">
        <v>1101.4760000000001</v>
      </c>
      <c r="R235">
        <v>494.93</v>
      </c>
      <c r="S235">
        <v>105.012</v>
      </c>
      <c r="T235" t="s">
        <v>324</v>
      </c>
      <c r="U235">
        <v>1701.4179999999999</v>
      </c>
      <c r="V235">
        <v>0.94499999999999995</v>
      </c>
      <c r="W235">
        <v>0.46899999999999997</v>
      </c>
      <c r="X235">
        <v>8.5999999999999993E-2</v>
      </c>
      <c r="Y235">
        <v>0</v>
      </c>
      <c r="Z235">
        <v>1.5</v>
      </c>
      <c r="AA235">
        <v>1190</v>
      </c>
      <c r="AB235">
        <v>51</v>
      </c>
      <c r="AC235">
        <v>3</v>
      </c>
      <c r="AD235">
        <v>0</v>
      </c>
      <c r="AE235">
        <v>1244</v>
      </c>
      <c r="AF235" t="s">
        <v>324</v>
      </c>
      <c r="AG235" t="s">
        <v>324</v>
      </c>
      <c r="AH235" t="s">
        <v>324</v>
      </c>
      <c r="AI235" t="s">
        <v>324</v>
      </c>
      <c r="AJ235">
        <v>0</v>
      </c>
      <c r="AK235" t="s">
        <v>324</v>
      </c>
      <c r="AL235" t="s">
        <v>324</v>
      </c>
      <c r="AM235" t="s">
        <v>324</v>
      </c>
      <c r="AN235" t="s">
        <v>324</v>
      </c>
      <c r="AO235">
        <v>0</v>
      </c>
      <c r="AP235">
        <v>1.9E-2</v>
      </c>
      <c r="AQ235" t="s">
        <v>324</v>
      </c>
      <c r="AR235" t="s">
        <v>324</v>
      </c>
      <c r="AS235" t="s">
        <v>324</v>
      </c>
      <c r="AT235">
        <v>1.9E-2</v>
      </c>
      <c r="AU235">
        <v>2</v>
      </c>
      <c r="AV235">
        <v>0</v>
      </c>
      <c r="AW235">
        <v>0</v>
      </c>
      <c r="AX235" t="s">
        <v>324</v>
      </c>
      <c r="AY235">
        <v>2</v>
      </c>
      <c r="AZ235">
        <v>5.3999999999999999E-2</v>
      </c>
      <c r="BA235" t="s">
        <v>324</v>
      </c>
      <c r="BB235" t="s">
        <v>324</v>
      </c>
      <c r="BC235" t="s">
        <v>324</v>
      </c>
      <c r="BD235">
        <v>5.3999999999999999E-2</v>
      </c>
      <c r="BE235" t="s">
        <v>324</v>
      </c>
      <c r="BF235" t="s">
        <v>324</v>
      </c>
      <c r="BG235" t="s">
        <v>324</v>
      </c>
      <c r="BH235" t="s">
        <v>324</v>
      </c>
      <c r="BI235">
        <v>0</v>
      </c>
      <c r="BJ235" t="s">
        <v>324</v>
      </c>
      <c r="BK235" t="s">
        <v>324</v>
      </c>
      <c r="BL235" t="s">
        <v>324</v>
      </c>
      <c r="BM235" t="s">
        <v>324</v>
      </c>
      <c r="BN235">
        <v>0</v>
      </c>
      <c r="BO235" t="s">
        <v>324</v>
      </c>
      <c r="BP235" t="s">
        <v>324</v>
      </c>
      <c r="BQ235" t="s">
        <v>324</v>
      </c>
      <c r="BR235" t="s">
        <v>324</v>
      </c>
      <c r="BS235">
        <v>0</v>
      </c>
      <c r="BT235">
        <v>2E-3</v>
      </c>
      <c r="BU235" t="s">
        <v>324</v>
      </c>
      <c r="BV235" t="s">
        <v>324</v>
      </c>
      <c r="BW235" t="s">
        <v>324</v>
      </c>
      <c r="BX235">
        <v>2E-3</v>
      </c>
      <c r="BY235">
        <v>1</v>
      </c>
      <c r="BZ235" t="s">
        <v>324</v>
      </c>
      <c r="CA235" t="s">
        <v>324</v>
      </c>
      <c r="CB235" t="s">
        <v>324</v>
      </c>
      <c r="CC235">
        <v>1</v>
      </c>
      <c r="CD235" t="s">
        <v>324</v>
      </c>
      <c r="CE235" t="s">
        <v>324</v>
      </c>
      <c r="CF235" t="s">
        <v>324</v>
      </c>
      <c r="CG235" t="s">
        <v>324</v>
      </c>
      <c r="CH235">
        <v>0</v>
      </c>
      <c r="CI235" t="s">
        <v>324</v>
      </c>
      <c r="CJ235" t="s">
        <v>324</v>
      </c>
      <c r="CK235" t="s">
        <v>324</v>
      </c>
      <c r="CL235" t="s">
        <v>324</v>
      </c>
      <c r="CM235">
        <v>0</v>
      </c>
      <c r="CN235" t="s">
        <v>324</v>
      </c>
      <c r="CO235" t="s">
        <v>324</v>
      </c>
      <c r="CP235" t="s">
        <v>324</v>
      </c>
      <c r="CQ235" t="s">
        <v>324</v>
      </c>
      <c r="CR235">
        <v>0</v>
      </c>
      <c r="CS235" t="s">
        <v>324</v>
      </c>
      <c r="CT235" t="s">
        <v>324</v>
      </c>
      <c r="CU235" t="s">
        <v>324</v>
      </c>
      <c r="CV235" t="s">
        <v>324</v>
      </c>
      <c r="CW235">
        <v>0</v>
      </c>
      <c r="CX235">
        <v>1.429</v>
      </c>
      <c r="CY235">
        <v>0.59399999999999997</v>
      </c>
      <c r="CZ235">
        <v>8.5999999999999993E-2</v>
      </c>
      <c r="DA235">
        <v>0</v>
      </c>
      <c r="DB235">
        <v>2.109</v>
      </c>
      <c r="DC235">
        <v>1249</v>
      </c>
      <c r="DD235">
        <v>56</v>
      </c>
      <c r="DE235">
        <v>3</v>
      </c>
      <c r="DF235">
        <v>0</v>
      </c>
      <c r="DG235">
        <v>1308</v>
      </c>
      <c r="DH235">
        <v>1101.4760000000001</v>
      </c>
      <c r="DI235">
        <v>494.93</v>
      </c>
      <c r="DJ235">
        <v>105.012</v>
      </c>
      <c r="DK235">
        <v>0</v>
      </c>
      <c r="DL235">
        <v>1701.4179999999999</v>
      </c>
    </row>
    <row r="236" spans="1:116" x14ac:dyDescent="0.45">
      <c r="A236">
        <v>2023</v>
      </c>
      <c r="B236" t="s">
        <v>130</v>
      </c>
      <c r="C236">
        <v>5588</v>
      </c>
      <c r="D236" t="s">
        <v>767</v>
      </c>
      <c r="E236" t="s">
        <v>606</v>
      </c>
      <c r="F236" t="s">
        <v>244</v>
      </c>
      <c r="G236">
        <v>7.1999999999999995E-2</v>
      </c>
      <c r="H236">
        <v>0.11799999999999999</v>
      </c>
      <c r="I236" t="s">
        <v>324</v>
      </c>
      <c r="J236" t="s">
        <v>324</v>
      </c>
      <c r="K236">
        <v>0.19</v>
      </c>
      <c r="L236">
        <v>6</v>
      </c>
      <c r="M236">
        <v>3</v>
      </c>
      <c r="N236" t="s">
        <v>324</v>
      </c>
      <c r="O236" t="s">
        <v>324</v>
      </c>
      <c r="P236">
        <v>9</v>
      </c>
      <c r="Q236">
        <v>2.0539999999999998</v>
      </c>
      <c r="R236">
        <v>0</v>
      </c>
      <c r="S236" t="s">
        <v>324</v>
      </c>
      <c r="T236" t="s">
        <v>324</v>
      </c>
      <c r="U236">
        <v>2.0539999999999998</v>
      </c>
      <c r="V236" t="s">
        <v>324</v>
      </c>
      <c r="W236" t="s">
        <v>324</v>
      </c>
      <c r="X236" t="s">
        <v>324</v>
      </c>
      <c r="Y236" t="s">
        <v>324</v>
      </c>
      <c r="Z236">
        <v>0</v>
      </c>
      <c r="AA236" t="s">
        <v>324</v>
      </c>
      <c r="AB236" t="s">
        <v>324</v>
      </c>
      <c r="AC236" t="s">
        <v>324</v>
      </c>
      <c r="AD236" t="s">
        <v>324</v>
      </c>
      <c r="AE236">
        <v>0</v>
      </c>
      <c r="AF236" t="s">
        <v>324</v>
      </c>
      <c r="AG236" t="s">
        <v>324</v>
      </c>
      <c r="AH236" t="s">
        <v>324</v>
      </c>
      <c r="AI236" t="s">
        <v>324</v>
      </c>
      <c r="AJ236">
        <v>0</v>
      </c>
      <c r="AK236" t="s">
        <v>324</v>
      </c>
      <c r="AL236" t="s">
        <v>324</v>
      </c>
      <c r="AM236" t="s">
        <v>324</v>
      </c>
      <c r="AN236" t="s">
        <v>324</v>
      </c>
      <c r="AO236">
        <v>0</v>
      </c>
      <c r="AP236" t="s">
        <v>324</v>
      </c>
      <c r="AQ236" t="s">
        <v>324</v>
      </c>
      <c r="AR236" t="s">
        <v>324</v>
      </c>
      <c r="AS236" t="s">
        <v>324</v>
      </c>
      <c r="AT236">
        <v>0</v>
      </c>
      <c r="AU236" t="s">
        <v>324</v>
      </c>
      <c r="AV236" t="s">
        <v>324</v>
      </c>
      <c r="AW236" t="s">
        <v>324</v>
      </c>
      <c r="AX236" t="s">
        <v>324</v>
      </c>
      <c r="AY236">
        <v>0</v>
      </c>
      <c r="AZ236" t="s">
        <v>324</v>
      </c>
      <c r="BA236" t="s">
        <v>324</v>
      </c>
      <c r="BB236" t="s">
        <v>324</v>
      </c>
      <c r="BC236" t="s">
        <v>324</v>
      </c>
      <c r="BD236">
        <v>0</v>
      </c>
      <c r="BE236" t="s">
        <v>324</v>
      </c>
      <c r="BF236" t="s">
        <v>324</v>
      </c>
      <c r="BG236" t="s">
        <v>324</v>
      </c>
      <c r="BH236" t="s">
        <v>324</v>
      </c>
      <c r="BI236">
        <v>0</v>
      </c>
      <c r="BJ236" t="s">
        <v>324</v>
      </c>
      <c r="BK236" t="s">
        <v>324</v>
      </c>
      <c r="BL236" t="s">
        <v>324</v>
      </c>
      <c r="BM236" t="s">
        <v>324</v>
      </c>
      <c r="BN236">
        <v>0</v>
      </c>
      <c r="BO236" t="s">
        <v>324</v>
      </c>
      <c r="BP236" t="s">
        <v>324</v>
      </c>
      <c r="BQ236" t="s">
        <v>324</v>
      </c>
      <c r="BR236" t="s">
        <v>324</v>
      </c>
      <c r="BS236">
        <v>0</v>
      </c>
      <c r="BT236">
        <v>6.2E-2</v>
      </c>
      <c r="BU236" t="s">
        <v>324</v>
      </c>
      <c r="BV236" t="s">
        <v>324</v>
      </c>
      <c r="BW236" t="s">
        <v>324</v>
      </c>
      <c r="BX236">
        <v>6.2E-2</v>
      </c>
      <c r="BY236">
        <v>5</v>
      </c>
      <c r="BZ236" t="s">
        <v>324</v>
      </c>
      <c r="CA236" t="s">
        <v>324</v>
      </c>
      <c r="CB236" t="s">
        <v>324</v>
      </c>
      <c r="CC236">
        <v>5</v>
      </c>
      <c r="CD236">
        <v>11.1</v>
      </c>
      <c r="CE236" t="s">
        <v>324</v>
      </c>
      <c r="CF236" t="s">
        <v>324</v>
      </c>
      <c r="CG236" t="s">
        <v>324</v>
      </c>
      <c r="CH236">
        <v>11.1</v>
      </c>
      <c r="CI236" t="s">
        <v>324</v>
      </c>
      <c r="CJ236" t="s">
        <v>324</v>
      </c>
      <c r="CK236" t="s">
        <v>324</v>
      </c>
      <c r="CL236" t="s">
        <v>324</v>
      </c>
      <c r="CM236">
        <v>0</v>
      </c>
      <c r="CN236" t="s">
        <v>324</v>
      </c>
      <c r="CO236" t="s">
        <v>324</v>
      </c>
      <c r="CP236" t="s">
        <v>324</v>
      </c>
      <c r="CQ236" t="s">
        <v>324</v>
      </c>
      <c r="CR236">
        <v>0</v>
      </c>
      <c r="CS236" t="s">
        <v>324</v>
      </c>
      <c r="CT236" t="s">
        <v>324</v>
      </c>
      <c r="CU236" t="s">
        <v>324</v>
      </c>
      <c r="CV236" t="s">
        <v>324</v>
      </c>
      <c r="CW236">
        <v>0</v>
      </c>
      <c r="CX236">
        <v>0.13400000000000001</v>
      </c>
      <c r="CY236">
        <v>0.11799999999999999</v>
      </c>
      <c r="CZ236">
        <v>0</v>
      </c>
      <c r="DA236">
        <v>0</v>
      </c>
      <c r="DB236">
        <v>0.252</v>
      </c>
      <c r="DC236">
        <v>11</v>
      </c>
      <c r="DD236">
        <v>3</v>
      </c>
      <c r="DE236">
        <v>0</v>
      </c>
      <c r="DF236">
        <v>0</v>
      </c>
      <c r="DG236">
        <v>14</v>
      </c>
      <c r="DH236">
        <v>13.154</v>
      </c>
      <c r="DI236">
        <v>0</v>
      </c>
      <c r="DJ236">
        <v>0</v>
      </c>
      <c r="DK236">
        <v>0</v>
      </c>
      <c r="DL236">
        <v>13.154</v>
      </c>
    </row>
    <row r="237" spans="1:116" x14ac:dyDescent="0.45">
      <c r="A237">
        <v>2023</v>
      </c>
      <c r="B237" t="s">
        <v>130</v>
      </c>
      <c r="C237">
        <v>5605</v>
      </c>
      <c r="D237" t="s">
        <v>768</v>
      </c>
      <c r="E237" t="s">
        <v>606</v>
      </c>
      <c r="F237" t="s">
        <v>244</v>
      </c>
      <c r="G237">
        <v>2.9990000000000001</v>
      </c>
      <c r="H237">
        <v>1.556</v>
      </c>
      <c r="I237" t="s">
        <v>324</v>
      </c>
      <c r="J237" t="s">
        <v>324</v>
      </c>
      <c r="K237">
        <v>4.5549999999999997</v>
      </c>
      <c r="L237">
        <v>282</v>
      </c>
      <c r="M237">
        <v>67</v>
      </c>
      <c r="N237" t="s">
        <v>324</v>
      </c>
      <c r="O237" t="s">
        <v>324</v>
      </c>
      <c r="P237">
        <v>349</v>
      </c>
      <c r="Q237" t="s">
        <v>324</v>
      </c>
      <c r="R237" t="s">
        <v>324</v>
      </c>
      <c r="S237" t="s">
        <v>324</v>
      </c>
      <c r="T237" t="s">
        <v>324</v>
      </c>
      <c r="U237">
        <v>0</v>
      </c>
      <c r="V237" t="s">
        <v>324</v>
      </c>
      <c r="W237" t="s">
        <v>324</v>
      </c>
      <c r="X237" t="s">
        <v>324</v>
      </c>
      <c r="Y237" t="s">
        <v>324</v>
      </c>
      <c r="Z237">
        <v>0</v>
      </c>
      <c r="AA237" t="s">
        <v>324</v>
      </c>
      <c r="AB237" t="s">
        <v>324</v>
      </c>
      <c r="AC237" t="s">
        <v>324</v>
      </c>
      <c r="AD237" t="s">
        <v>324</v>
      </c>
      <c r="AE237">
        <v>0</v>
      </c>
      <c r="AF237" t="s">
        <v>324</v>
      </c>
      <c r="AG237" t="s">
        <v>324</v>
      </c>
      <c r="AH237" t="s">
        <v>324</v>
      </c>
      <c r="AI237" t="s">
        <v>324</v>
      </c>
      <c r="AJ237">
        <v>0</v>
      </c>
      <c r="AK237" t="s">
        <v>324</v>
      </c>
      <c r="AL237" t="s">
        <v>324</v>
      </c>
      <c r="AM237" t="s">
        <v>324</v>
      </c>
      <c r="AN237" t="s">
        <v>324</v>
      </c>
      <c r="AO237">
        <v>0</v>
      </c>
      <c r="AP237">
        <v>0.183</v>
      </c>
      <c r="AQ237" t="s">
        <v>324</v>
      </c>
      <c r="AR237" t="s">
        <v>324</v>
      </c>
      <c r="AS237" t="s">
        <v>324</v>
      </c>
      <c r="AT237">
        <v>0.183</v>
      </c>
      <c r="AU237">
        <v>20</v>
      </c>
      <c r="AV237" t="s">
        <v>324</v>
      </c>
      <c r="AW237" t="s">
        <v>324</v>
      </c>
      <c r="AX237" t="s">
        <v>324</v>
      </c>
      <c r="AY237">
        <v>20</v>
      </c>
      <c r="AZ237" t="s">
        <v>324</v>
      </c>
      <c r="BA237" t="s">
        <v>324</v>
      </c>
      <c r="BB237" t="s">
        <v>324</v>
      </c>
      <c r="BC237" t="s">
        <v>324</v>
      </c>
      <c r="BD237">
        <v>0</v>
      </c>
      <c r="BE237" t="s">
        <v>324</v>
      </c>
      <c r="BF237" t="s">
        <v>324</v>
      </c>
      <c r="BG237" t="s">
        <v>324</v>
      </c>
      <c r="BH237" t="s">
        <v>324</v>
      </c>
      <c r="BI237">
        <v>0</v>
      </c>
      <c r="BJ237" t="s">
        <v>324</v>
      </c>
      <c r="BK237" t="s">
        <v>324</v>
      </c>
      <c r="BL237" t="s">
        <v>324</v>
      </c>
      <c r="BM237" t="s">
        <v>324</v>
      </c>
      <c r="BN237">
        <v>0</v>
      </c>
      <c r="BO237" t="s">
        <v>324</v>
      </c>
      <c r="BP237" t="s">
        <v>324</v>
      </c>
      <c r="BQ237" t="s">
        <v>324</v>
      </c>
      <c r="BR237" t="s">
        <v>324</v>
      </c>
      <c r="BS237">
        <v>0</v>
      </c>
      <c r="BT237">
        <v>4.7E-2</v>
      </c>
      <c r="BU237">
        <v>0.01</v>
      </c>
      <c r="BV237" t="s">
        <v>324</v>
      </c>
      <c r="BW237" t="s">
        <v>324</v>
      </c>
      <c r="BX237">
        <v>5.7000000000000002E-2</v>
      </c>
      <c r="BY237">
        <v>5</v>
      </c>
      <c r="BZ237">
        <v>2</v>
      </c>
      <c r="CA237" t="s">
        <v>324</v>
      </c>
      <c r="CB237" t="s">
        <v>324</v>
      </c>
      <c r="CC237">
        <v>7</v>
      </c>
      <c r="CD237" t="s">
        <v>324</v>
      </c>
      <c r="CE237" t="s">
        <v>324</v>
      </c>
      <c r="CF237" t="s">
        <v>324</v>
      </c>
      <c r="CG237" t="s">
        <v>324</v>
      </c>
      <c r="CH237">
        <v>0</v>
      </c>
      <c r="CI237" t="s">
        <v>324</v>
      </c>
      <c r="CJ237" t="s">
        <v>324</v>
      </c>
      <c r="CK237" t="s">
        <v>324</v>
      </c>
      <c r="CL237" t="s">
        <v>324</v>
      </c>
      <c r="CM237">
        <v>0</v>
      </c>
      <c r="CN237" t="s">
        <v>324</v>
      </c>
      <c r="CO237" t="s">
        <v>324</v>
      </c>
      <c r="CP237" t="s">
        <v>324</v>
      </c>
      <c r="CQ237" t="s">
        <v>324</v>
      </c>
      <c r="CR237">
        <v>0</v>
      </c>
      <c r="CS237" t="s">
        <v>324</v>
      </c>
      <c r="CT237" t="s">
        <v>324</v>
      </c>
      <c r="CU237" t="s">
        <v>324</v>
      </c>
      <c r="CV237" t="s">
        <v>324</v>
      </c>
      <c r="CW237">
        <v>0</v>
      </c>
      <c r="CX237">
        <v>3.0459999999999998</v>
      </c>
      <c r="CY237">
        <v>1.5660000000000001</v>
      </c>
      <c r="CZ237">
        <v>0</v>
      </c>
      <c r="DA237">
        <v>0</v>
      </c>
      <c r="DB237">
        <v>4.6120000000000001</v>
      </c>
      <c r="DC237">
        <v>287</v>
      </c>
      <c r="DD237">
        <v>69</v>
      </c>
      <c r="DE237">
        <v>0</v>
      </c>
      <c r="DF237">
        <v>0</v>
      </c>
      <c r="DG237">
        <v>356</v>
      </c>
      <c r="DH237">
        <v>0</v>
      </c>
      <c r="DI237">
        <v>0</v>
      </c>
      <c r="DJ237">
        <v>0</v>
      </c>
      <c r="DK237">
        <v>0</v>
      </c>
      <c r="DL237">
        <v>0</v>
      </c>
    </row>
    <row r="238" spans="1:116" x14ac:dyDescent="0.45">
      <c r="A238">
        <v>2023</v>
      </c>
      <c r="B238" t="s">
        <v>130</v>
      </c>
      <c r="C238">
        <v>8319</v>
      </c>
      <c r="D238" t="s">
        <v>769</v>
      </c>
      <c r="E238" t="s">
        <v>606</v>
      </c>
      <c r="F238" t="s">
        <v>244</v>
      </c>
      <c r="G238">
        <v>3.5999999999999997E-2</v>
      </c>
      <c r="H238" t="s">
        <v>324</v>
      </c>
      <c r="I238" t="s">
        <v>324</v>
      </c>
      <c r="J238" t="s">
        <v>324</v>
      </c>
      <c r="K238">
        <v>3.5999999999999997E-2</v>
      </c>
      <c r="L238">
        <v>4</v>
      </c>
      <c r="M238" t="s">
        <v>324</v>
      </c>
      <c r="N238" t="s">
        <v>324</v>
      </c>
      <c r="O238" t="s">
        <v>324</v>
      </c>
      <c r="P238">
        <v>4</v>
      </c>
      <c r="Q238">
        <v>276.26400000000001</v>
      </c>
      <c r="R238" t="s">
        <v>324</v>
      </c>
      <c r="S238">
        <v>906.61800000000005</v>
      </c>
      <c r="T238" t="s">
        <v>324</v>
      </c>
      <c r="U238">
        <v>1182.8820000000001</v>
      </c>
      <c r="V238" t="s">
        <v>324</v>
      </c>
      <c r="W238" t="s">
        <v>324</v>
      </c>
      <c r="X238">
        <v>1.5</v>
      </c>
      <c r="Y238" t="s">
        <v>324</v>
      </c>
      <c r="Z238">
        <v>1.5</v>
      </c>
      <c r="AA238" t="s">
        <v>324</v>
      </c>
      <c r="AB238" t="s">
        <v>324</v>
      </c>
      <c r="AC238">
        <v>1</v>
      </c>
      <c r="AD238" t="s">
        <v>324</v>
      </c>
      <c r="AE238">
        <v>1</v>
      </c>
      <c r="AF238">
        <v>0.85199999999999998</v>
      </c>
      <c r="AG238" t="s">
        <v>324</v>
      </c>
      <c r="AH238" t="s">
        <v>324</v>
      </c>
      <c r="AI238" t="s">
        <v>324</v>
      </c>
      <c r="AJ238">
        <v>0.85199999999999998</v>
      </c>
      <c r="AK238">
        <v>144</v>
      </c>
      <c r="AL238" t="s">
        <v>324</v>
      </c>
      <c r="AM238" t="s">
        <v>324</v>
      </c>
      <c r="AN238" t="s">
        <v>324</v>
      </c>
      <c r="AO238">
        <v>144</v>
      </c>
      <c r="AP238" t="s">
        <v>324</v>
      </c>
      <c r="AQ238" t="s">
        <v>324</v>
      </c>
      <c r="AR238" t="s">
        <v>324</v>
      </c>
      <c r="AS238" t="s">
        <v>324</v>
      </c>
      <c r="AT238">
        <v>0</v>
      </c>
      <c r="AU238" t="s">
        <v>324</v>
      </c>
      <c r="AV238" t="s">
        <v>324</v>
      </c>
      <c r="AW238" t="s">
        <v>324</v>
      </c>
      <c r="AX238" t="s">
        <v>324</v>
      </c>
      <c r="AY238">
        <v>0</v>
      </c>
      <c r="AZ238" t="s">
        <v>324</v>
      </c>
      <c r="BA238" t="s">
        <v>324</v>
      </c>
      <c r="BB238" t="s">
        <v>324</v>
      </c>
      <c r="BC238" t="s">
        <v>324</v>
      </c>
      <c r="BD238">
        <v>0</v>
      </c>
      <c r="BE238" t="s">
        <v>324</v>
      </c>
      <c r="BF238" t="s">
        <v>324</v>
      </c>
      <c r="BG238" t="s">
        <v>324</v>
      </c>
      <c r="BH238" t="s">
        <v>324</v>
      </c>
      <c r="BI238">
        <v>0</v>
      </c>
      <c r="BJ238" t="s">
        <v>324</v>
      </c>
      <c r="BK238" t="s">
        <v>324</v>
      </c>
      <c r="BL238" t="s">
        <v>324</v>
      </c>
      <c r="BM238" t="s">
        <v>324</v>
      </c>
      <c r="BN238">
        <v>0</v>
      </c>
      <c r="BO238" t="s">
        <v>324</v>
      </c>
      <c r="BP238" t="s">
        <v>324</v>
      </c>
      <c r="BQ238" t="s">
        <v>324</v>
      </c>
      <c r="BR238" t="s">
        <v>324</v>
      </c>
      <c r="BS238">
        <v>0</v>
      </c>
      <c r="BT238">
        <v>0.02</v>
      </c>
      <c r="BU238" t="s">
        <v>324</v>
      </c>
      <c r="BV238" t="s">
        <v>324</v>
      </c>
      <c r="BW238" t="s">
        <v>324</v>
      </c>
      <c r="BX238">
        <v>0.02</v>
      </c>
      <c r="BY238">
        <v>2</v>
      </c>
      <c r="BZ238" t="s">
        <v>324</v>
      </c>
      <c r="CA238" t="s">
        <v>324</v>
      </c>
      <c r="CB238" t="s">
        <v>324</v>
      </c>
      <c r="CC238">
        <v>2</v>
      </c>
      <c r="CD238" t="s">
        <v>324</v>
      </c>
      <c r="CE238" t="s">
        <v>324</v>
      </c>
      <c r="CF238" t="s">
        <v>324</v>
      </c>
      <c r="CG238" t="s">
        <v>324</v>
      </c>
      <c r="CH238">
        <v>0</v>
      </c>
      <c r="CI238" t="s">
        <v>324</v>
      </c>
      <c r="CJ238" t="s">
        <v>324</v>
      </c>
      <c r="CK238" t="s">
        <v>324</v>
      </c>
      <c r="CL238" t="s">
        <v>324</v>
      </c>
      <c r="CM238">
        <v>0</v>
      </c>
      <c r="CN238" t="s">
        <v>324</v>
      </c>
      <c r="CO238" t="s">
        <v>324</v>
      </c>
      <c r="CP238" t="s">
        <v>324</v>
      </c>
      <c r="CQ238" t="s">
        <v>324</v>
      </c>
      <c r="CR238">
        <v>0</v>
      </c>
      <c r="CS238" t="s">
        <v>324</v>
      </c>
      <c r="CT238" t="s">
        <v>324</v>
      </c>
      <c r="CU238" t="s">
        <v>324</v>
      </c>
      <c r="CV238" t="s">
        <v>324</v>
      </c>
      <c r="CW238">
        <v>0</v>
      </c>
      <c r="CX238">
        <v>0.90800000000000003</v>
      </c>
      <c r="CY238">
        <v>0</v>
      </c>
      <c r="CZ238">
        <v>1.5</v>
      </c>
      <c r="DA238">
        <v>0</v>
      </c>
      <c r="DB238">
        <v>2.4079999999999999</v>
      </c>
      <c r="DC238">
        <v>150</v>
      </c>
      <c r="DD238">
        <v>0</v>
      </c>
      <c r="DE238">
        <v>1</v>
      </c>
      <c r="DF238">
        <v>0</v>
      </c>
      <c r="DG238">
        <v>151</v>
      </c>
      <c r="DH238">
        <v>276.26400000000001</v>
      </c>
      <c r="DI238">
        <v>0</v>
      </c>
      <c r="DJ238">
        <v>906.61800000000005</v>
      </c>
      <c r="DK238">
        <v>0</v>
      </c>
      <c r="DL238">
        <v>1182.8820000000001</v>
      </c>
    </row>
    <row r="239" spans="1:116" x14ac:dyDescent="0.45">
      <c r="A239">
        <v>2023</v>
      </c>
      <c r="B239" t="s">
        <v>130</v>
      </c>
      <c r="C239">
        <v>9230</v>
      </c>
      <c r="D239" t="s">
        <v>770</v>
      </c>
      <c r="E239" t="s">
        <v>606</v>
      </c>
      <c r="F239" t="s">
        <v>247</v>
      </c>
      <c r="G239">
        <v>3.2000000000000001E-2</v>
      </c>
      <c r="H239">
        <v>1.7000000000000001E-2</v>
      </c>
      <c r="I239">
        <v>0</v>
      </c>
      <c r="J239">
        <v>0</v>
      </c>
      <c r="K239">
        <v>4.9000000000000002E-2</v>
      </c>
      <c r="L239">
        <v>7</v>
      </c>
      <c r="M239">
        <v>3</v>
      </c>
      <c r="N239">
        <v>0</v>
      </c>
      <c r="O239">
        <v>0</v>
      </c>
      <c r="P239">
        <v>10</v>
      </c>
      <c r="Q239">
        <v>0</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t="s">
        <v>324</v>
      </c>
      <c r="AQ239" t="s">
        <v>324</v>
      </c>
      <c r="AR239" t="s">
        <v>324</v>
      </c>
      <c r="AS239" t="s">
        <v>324</v>
      </c>
      <c r="AT239">
        <v>0</v>
      </c>
      <c r="AU239" t="s">
        <v>324</v>
      </c>
      <c r="AV239" t="s">
        <v>324</v>
      </c>
      <c r="AW239" t="s">
        <v>324</v>
      </c>
      <c r="AX239" t="s">
        <v>324</v>
      </c>
      <c r="AY239">
        <v>0</v>
      </c>
      <c r="AZ239" t="s">
        <v>324</v>
      </c>
      <c r="BA239" t="s">
        <v>324</v>
      </c>
      <c r="BB239" t="s">
        <v>324</v>
      </c>
      <c r="BC239" t="s">
        <v>324</v>
      </c>
      <c r="BD239">
        <v>0</v>
      </c>
      <c r="BE239" t="s">
        <v>324</v>
      </c>
      <c r="BF239" t="s">
        <v>324</v>
      </c>
      <c r="BG239" t="s">
        <v>324</v>
      </c>
      <c r="BH239" t="s">
        <v>324</v>
      </c>
      <c r="BI239">
        <v>0</v>
      </c>
      <c r="BJ239" t="s">
        <v>324</v>
      </c>
      <c r="BK239" t="s">
        <v>324</v>
      </c>
      <c r="BL239" t="s">
        <v>324</v>
      </c>
      <c r="BM239" t="s">
        <v>324</v>
      </c>
      <c r="BN239">
        <v>0</v>
      </c>
      <c r="BO239" t="s">
        <v>324</v>
      </c>
      <c r="BP239" t="s">
        <v>324</v>
      </c>
      <c r="BQ239" t="s">
        <v>324</v>
      </c>
      <c r="BR239" t="s">
        <v>324</v>
      </c>
      <c r="BS239">
        <v>0</v>
      </c>
      <c r="BT239">
        <v>0</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0</v>
      </c>
      <c r="CP239">
        <v>0</v>
      </c>
      <c r="CQ239">
        <v>0</v>
      </c>
      <c r="CR239">
        <v>0</v>
      </c>
      <c r="CS239">
        <v>0</v>
      </c>
      <c r="CT239">
        <v>0</v>
      </c>
      <c r="CU239">
        <v>0</v>
      </c>
      <c r="CV239">
        <v>0</v>
      </c>
      <c r="CW239">
        <v>0</v>
      </c>
      <c r="CX239">
        <v>3.2000000000000001E-2</v>
      </c>
      <c r="CY239">
        <v>1.7000000000000001E-2</v>
      </c>
      <c r="CZ239">
        <v>0</v>
      </c>
      <c r="DA239">
        <v>0</v>
      </c>
      <c r="DB239">
        <v>4.9000000000000002E-2</v>
      </c>
      <c r="DC239">
        <v>7</v>
      </c>
      <c r="DD239">
        <v>3</v>
      </c>
      <c r="DE239">
        <v>0</v>
      </c>
      <c r="DF239">
        <v>0</v>
      </c>
      <c r="DG239">
        <v>10</v>
      </c>
      <c r="DH239">
        <v>0</v>
      </c>
      <c r="DI239">
        <v>0</v>
      </c>
      <c r="DJ239">
        <v>0</v>
      </c>
      <c r="DK239">
        <v>0</v>
      </c>
      <c r="DL239">
        <v>0</v>
      </c>
    </row>
    <row r="240" spans="1:116" x14ac:dyDescent="0.45">
      <c r="A240">
        <v>2023</v>
      </c>
      <c r="B240" t="s">
        <v>130</v>
      </c>
      <c r="C240">
        <v>9417</v>
      </c>
      <c r="D240" t="s">
        <v>393</v>
      </c>
      <c r="E240" t="s">
        <v>606</v>
      </c>
      <c r="F240" t="s">
        <v>244</v>
      </c>
      <c r="G240">
        <v>68.959999999999994</v>
      </c>
      <c r="H240">
        <v>96.194000000000003</v>
      </c>
      <c r="I240">
        <v>1.6930000000000001</v>
      </c>
      <c r="J240" t="s">
        <v>324</v>
      </c>
      <c r="K240">
        <v>166.84700000000001</v>
      </c>
      <c r="L240">
        <v>8341</v>
      </c>
      <c r="M240">
        <v>2772</v>
      </c>
      <c r="N240">
        <v>14</v>
      </c>
      <c r="O240" t="s">
        <v>324</v>
      </c>
      <c r="P240">
        <v>11127</v>
      </c>
      <c r="Q240" t="s">
        <v>324</v>
      </c>
      <c r="R240" t="s">
        <v>324</v>
      </c>
      <c r="S240" t="s">
        <v>324</v>
      </c>
      <c r="T240" t="s">
        <v>324</v>
      </c>
      <c r="U240">
        <v>0</v>
      </c>
      <c r="V240" t="s">
        <v>324</v>
      </c>
      <c r="W240" t="s">
        <v>324</v>
      </c>
      <c r="X240" t="s">
        <v>324</v>
      </c>
      <c r="Y240" t="s">
        <v>324</v>
      </c>
      <c r="Z240">
        <v>0</v>
      </c>
      <c r="AA240" t="s">
        <v>324</v>
      </c>
      <c r="AB240" t="s">
        <v>324</v>
      </c>
      <c r="AC240" t="s">
        <v>324</v>
      </c>
      <c r="AD240" t="s">
        <v>324</v>
      </c>
      <c r="AE240">
        <v>0</v>
      </c>
      <c r="AF240" t="s">
        <v>324</v>
      </c>
      <c r="AG240" t="s">
        <v>324</v>
      </c>
      <c r="AH240" t="s">
        <v>324</v>
      </c>
      <c r="AI240" t="s">
        <v>324</v>
      </c>
      <c r="AJ240">
        <v>0</v>
      </c>
      <c r="AK240" t="s">
        <v>324</v>
      </c>
      <c r="AL240" t="s">
        <v>324</v>
      </c>
      <c r="AM240" t="s">
        <v>324</v>
      </c>
      <c r="AN240" t="s">
        <v>324</v>
      </c>
      <c r="AO240">
        <v>0</v>
      </c>
      <c r="AP240" t="s">
        <v>324</v>
      </c>
      <c r="AQ240" t="s">
        <v>324</v>
      </c>
      <c r="AR240" t="s">
        <v>324</v>
      </c>
      <c r="AS240" t="s">
        <v>324</v>
      </c>
      <c r="AT240">
        <v>0</v>
      </c>
      <c r="AU240" t="s">
        <v>324</v>
      </c>
      <c r="AV240" t="s">
        <v>324</v>
      </c>
      <c r="AW240" t="s">
        <v>324</v>
      </c>
      <c r="AX240" t="s">
        <v>324</v>
      </c>
      <c r="AY240">
        <v>0</v>
      </c>
      <c r="AZ240" t="s">
        <v>324</v>
      </c>
      <c r="BA240" t="s">
        <v>324</v>
      </c>
      <c r="BB240" t="s">
        <v>324</v>
      </c>
      <c r="BC240" t="s">
        <v>324</v>
      </c>
      <c r="BD240">
        <v>0</v>
      </c>
      <c r="BE240" t="s">
        <v>324</v>
      </c>
      <c r="BF240" t="s">
        <v>324</v>
      </c>
      <c r="BG240" t="s">
        <v>324</v>
      </c>
      <c r="BH240" t="s">
        <v>324</v>
      </c>
      <c r="BI240">
        <v>0</v>
      </c>
      <c r="BJ240" t="s">
        <v>324</v>
      </c>
      <c r="BK240" t="s">
        <v>324</v>
      </c>
      <c r="BL240" t="s">
        <v>324</v>
      </c>
      <c r="BM240" t="s">
        <v>324</v>
      </c>
      <c r="BN240">
        <v>0</v>
      </c>
      <c r="BO240" t="s">
        <v>324</v>
      </c>
      <c r="BP240" t="s">
        <v>324</v>
      </c>
      <c r="BQ240" t="s">
        <v>324</v>
      </c>
      <c r="BR240" t="s">
        <v>324</v>
      </c>
      <c r="BS240">
        <v>0</v>
      </c>
      <c r="BT240">
        <v>0.30399999999999999</v>
      </c>
      <c r="BU240">
        <v>3.907</v>
      </c>
      <c r="BV240">
        <v>0.01</v>
      </c>
      <c r="BW240" t="s">
        <v>324</v>
      </c>
      <c r="BX240">
        <v>4.2210000000000001</v>
      </c>
      <c r="BY240">
        <v>41</v>
      </c>
      <c r="BZ240">
        <v>61</v>
      </c>
      <c r="CA240">
        <v>1</v>
      </c>
      <c r="CB240" t="s">
        <v>324</v>
      </c>
      <c r="CC240">
        <v>103</v>
      </c>
      <c r="CD240" t="s">
        <v>324</v>
      </c>
      <c r="CE240" t="s">
        <v>324</v>
      </c>
      <c r="CF240" t="s">
        <v>324</v>
      </c>
      <c r="CG240" t="s">
        <v>324</v>
      </c>
      <c r="CH240">
        <v>0</v>
      </c>
      <c r="CI240" t="s">
        <v>324</v>
      </c>
      <c r="CJ240">
        <v>0.4</v>
      </c>
      <c r="CK240" t="s">
        <v>324</v>
      </c>
      <c r="CL240" t="s">
        <v>324</v>
      </c>
      <c r="CM240">
        <v>0.4</v>
      </c>
      <c r="CN240" t="s">
        <v>324</v>
      </c>
      <c r="CO240">
        <v>1</v>
      </c>
      <c r="CP240" t="s">
        <v>324</v>
      </c>
      <c r="CQ240" t="s">
        <v>324</v>
      </c>
      <c r="CR240">
        <v>1</v>
      </c>
      <c r="CS240" t="s">
        <v>324</v>
      </c>
      <c r="CT240" t="s">
        <v>324</v>
      </c>
      <c r="CU240" t="s">
        <v>324</v>
      </c>
      <c r="CV240" t="s">
        <v>324</v>
      </c>
      <c r="CW240">
        <v>0</v>
      </c>
      <c r="CX240">
        <v>69.263999999999996</v>
      </c>
      <c r="CY240">
        <v>100.501</v>
      </c>
      <c r="CZ240">
        <v>1.7030000000000001</v>
      </c>
      <c r="DA240">
        <v>0</v>
      </c>
      <c r="DB240">
        <v>171.46799999999999</v>
      </c>
      <c r="DC240">
        <v>8382</v>
      </c>
      <c r="DD240">
        <v>2834</v>
      </c>
      <c r="DE240">
        <v>15</v>
      </c>
      <c r="DF240">
        <v>0</v>
      </c>
      <c r="DG240">
        <v>11231</v>
      </c>
      <c r="DH240">
        <v>0</v>
      </c>
      <c r="DI240">
        <v>0</v>
      </c>
      <c r="DJ240">
        <v>0</v>
      </c>
      <c r="DK240">
        <v>0</v>
      </c>
      <c r="DL240">
        <v>0</v>
      </c>
    </row>
    <row r="241" spans="1:116" x14ac:dyDescent="0.45">
      <c r="A241">
        <v>2023</v>
      </c>
      <c r="B241" t="s">
        <v>130</v>
      </c>
      <c r="C241">
        <v>9425</v>
      </c>
      <c r="D241" t="s">
        <v>771</v>
      </c>
      <c r="E241" t="s">
        <v>607</v>
      </c>
      <c r="F241" t="s">
        <v>244</v>
      </c>
      <c r="G241">
        <v>0.375</v>
      </c>
      <c r="H241">
        <v>3.121</v>
      </c>
      <c r="I241" t="s">
        <v>324</v>
      </c>
      <c r="J241" t="s">
        <v>324</v>
      </c>
      <c r="K241">
        <v>3.496</v>
      </c>
      <c r="L241">
        <v>30</v>
      </c>
      <c r="M241">
        <v>83</v>
      </c>
      <c r="N241" t="s">
        <v>324</v>
      </c>
      <c r="O241" t="s">
        <v>324</v>
      </c>
      <c r="P241">
        <v>113</v>
      </c>
      <c r="Q241" t="s">
        <v>324</v>
      </c>
      <c r="R241" t="s">
        <v>324</v>
      </c>
      <c r="S241" t="s">
        <v>324</v>
      </c>
      <c r="T241" t="s">
        <v>324</v>
      </c>
      <c r="U241">
        <v>0</v>
      </c>
      <c r="V241" t="s">
        <v>324</v>
      </c>
      <c r="W241" t="s">
        <v>324</v>
      </c>
      <c r="X241" t="s">
        <v>324</v>
      </c>
      <c r="Y241" t="s">
        <v>324</v>
      </c>
      <c r="Z241">
        <v>0</v>
      </c>
      <c r="AA241" t="s">
        <v>324</v>
      </c>
      <c r="AB241" t="s">
        <v>324</v>
      </c>
      <c r="AC241" t="s">
        <v>324</v>
      </c>
      <c r="AD241" t="s">
        <v>324</v>
      </c>
      <c r="AE241">
        <v>0</v>
      </c>
      <c r="AF241" t="s">
        <v>324</v>
      </c>
      <c r="AG241" t="s">
        <v>324</v>
      </c>
      <c r="AH241" t="s">
        <v>324</v>
      </c>
      <c r="AI241" t="s">
        <v>324</v>
      </c>
      <c r="AJ241">
        <v>0</v>
      </c>
      <c r="AK241" t="s">
        <v>324</v>
      </c>
      <c r="AL241" t="s">
        <v>324</v>
      </c>
      <c r="AM241" t="s">
        <v>324</v>
      </c>
      <c r="AN241" t="s">
        <v>324</v>
      </c>
      <c r="AO241">
        <v>0</v>
      </c>
      <c r="AP241" t="s">
        <v>324</v>
      </c>
      <c r="AQ241" t="s">
        <v>324</v>
      </c>
      <c r="AR241" t="s">
        <v>324</v>
      </c>
      <c r="AS241" t="s">
        <v>324</v>
      </c>
      <c r="AT241">
        <v>0</v>
      </c>
      <c r="AU241" t="s">
        <v>324</v>
      </c>
      <c r="AV241" t="s">
        <v>324</v>
      </c>
      <c r="AW241" t="s">
        <v>324</v>
      </c>
      <c r="AX241" t="s">
        <v>324</v>
      </c>
      <c r="AY241">
        <v>0</v>
      </c>
      <c r="AZ241" t="s">
        <v>324</v>
      </c>
      <c r="BA241" t="s">
        <v>324</v>
      </c>
      <c r="BB241" t="s">
        <v>324</v>
      </c>
      <c r="BC241" t="s">
        <v>324</v>
      </c>
      <c r="BD241">
        <v>0</v>
      </c>
      <c r="BE241" t="s">
        <v>324</v>
      </c>
      <c r="BF241" t="s">
        <v>324</v>
      </c>
      <c r="BG241" t="s">
        <v>324</v>
      </c>
      <c r="BH241" t="s">
        <v>324</v>
      </c>
      <c r="BI241">
        <v>0</v>
      </c>
      <c r="BJ241" t="s">
        <v>324</v>
      </c>
      <c r="BK241" t="s">
        <v>324</v>
      </c>
      <c r="BL241" t="s">
        <v>324</v>
      </c>
      <c r="BM241" t="s">
        <v>324</v>
      </c>
      <c r="BN241">
        <v>0</v>
      </c>
      <c r="BO241" t="s">
        <v>324</v>
      </c>
      <c r="BP241" t="s">
        <v>324</v>
      </c>
      <c r="BQ241" t="s">
        <v>324</v>
      </c>
      <c r="BR241" t="s">
        <v>324</v>
      </c>
      <c r="BS241">
        <v>0</v>
      </c>
      <c r="BT241">
        <v>4.9000000000000002E-2</v>
      </c>
      <c r="BU241">
        <v>4.4999999999999998E-2</v>
      </c>
      <c r="BV241" t="s">
        <v>324</v>
      </c>
      <c r="BW241" t="s">
        <v>324</v>
      </c>
      <c r="BX241">
        <v>9.4E-2</v>
      </c>
      <c r="BY241">
        <v>6</v>
      </c>
      <c r="BZ241">
        <v>3</v>
      </c>
      <c r="CA241" t="s">
        <v>324</v>
      </c>
      <c r="CB241" t="s">
        <v>324</v>
      </c>
      <c r="CC241">
        <v>9</v>
      </c>
      <c r="CD241" t="s">
        <v>324</v>
      </c>
      <c r="CE241" t="s">
        <v>324</v>
      </c>
      <c r="CF241" t="s">
        <v>324</v>
      </c>
      <c r="CG241" t="s">
        <v>324</v>
      </c>
      <c r="CH241">
        <v>0</v>
      </c>
      <c r="CI241" t="s">
        <v>324</v>
      </c>
      <c r="CJ241" t="s">
        <v>324</v>
      </c>
      <c r="CK241" t="s">
        <v>324</v>
      </c>
      <c r="CL241" t="s">
        <v>324</v>
      </c>
      <c r="CM241">
        <v>0</v>
      </c>
      <c r="CN241" t="s">
        <v>324</v>
      </c>
      <c r="CO241" t="s">
        <v>324</v>
      </c>
      <c r="CP241" t="s">
        <v>324</v>
      </c>
      <c r="CQ241" t="s">
        <v>324</v>
      </c>
      <c r="CR241">
        <v>0</v>
      </c>
      <c r="CS241" t="s">
        <v>324</v>
      </c>
      <c r="CT241" t="s">
        <v>324</v>
      </c>
      <c r="CU241" t="s">
        <v>324</v>
      </c>
      <c r="CV241" t="s">
        <v>324</v>
      </c>
      <c r="CW241">
        <v>0</v>
      </c>
      <c r="CX241">
        <v>0.42399999999999999</v>
      </c>
      <c r="CY241">
        <v>3.1659999999999999</v>
      </c>
      <c r="CZ241">
        <v>0</v>
      </c>
      <c r="DA241">
        <v>0</v>
      </c>
      <c r="DB241">
        <v>3.59</v>
      </c>
      <c r="DC241">
        <v>36</v>
      </c>
      <c r="DD241">
        <v>86</v>
      </c>
      <c r="DE241">
        <v>0</v>
      </c>
      <c r="DF241">
        <v>0</v>
      </c>
      <c r="DG241">
        <v>122</v>
      </c>
      <c r="DH241">
        <v>0</v>
      </c>
      <c r="DI241">
        <v>0</v>
      </c>
      <c r="DJ241">
        <v>0</v>
      </c>
      <c r="DK241">
        <v>0</v>
      </c>
      <c r="DL241">
        <v>0</v>
      </c>
    </row>
    <row r="242" spans="1:116" x14ac:dyDescent="0.45">
      <c r="A242">
        <v>2023</v>
      </c>
      <c r="B242" t="s">
        <v>130</v>
      </c>
      <c r="C242">
        <v>11053</v>
      </c>
      <c r="D242" t="s">
        <v>772</v>
      </c>
      <c r="E242" t="s">
        <v>606</v>
      </c>
      <c r="F242" t="s">
        <v>244</v>
      </c>
      <c r="G242">
        <v>4.8780000000000001</v>
      </c>
      <c r="H242">
        <v>1.0669999999999999</v>
      </c>
      <c r="I242">
        <v>4.0000000000000001E-3</v>
      </c>
      <c r="J242" t="s">
        <v>324</v>
      </c>
      <c r="K242">
        <v>5.9489999999999998</v>
      </c>
      <c r="L242">
        <v>609</v>
      </c>
      <c r="M242">
        <v>55</v>
      </c>
      <c r="N242">
        <v>6</v>
      </c>
      <c r="O242" t="s">
        <v>324</v>
      </c>
      <c r="P242">
        <v>670</v>
      </c>
      <c r="Q242" t="s">
        <v>324</v>
      </c>
      <c r="R242" t="s">
        <v>324</v>
      </c>
      <c r="S242" t="s">
        <v>324</v>
      </c>
      <c r="T242" t="s">
        <v>324</v>
      </c>
      <c r="U242">
        <v>0</v>
      </c>
      <c r="V242" t="s">
        <v>324</v>
      </c>
      <c r="W242" t="s">
        <v>324</v>
      </c>
      <c r="X242" t="s">
        <v>324</v>
      </c>
      <c r="Y242" t="s">
        <v>324</v>
      </c>
      <c r="Z242">
        <v>0</v>
      </c>
      <c r="AA242" t="s">
        <v>324</v>
      </c>
      <c r="AB242" t="s">
        <v>324</v>
      </c>
      <c r="AC242" t="s">
        <v>324</v>
      </c>
      <c r="AD242" t="s">
        <v>324</v>
      </c>
      <c r="AE242">
        <v>0</v>
      </c>
      <c r="AF242" t="s">
        <v>324</v>
      </c>
      <c r="AG242" t="s">
        <v>324</v>
      </c>
      <c r="AH242" t="s">
        <v>324</v>
      </c>
      <c r="AI242" t="s">
        <v>324</v>
      </c>
      <c r="AJ242">
        <v>0</v>
      </c>
      <c r="AK242" t="s">
        <v>324</v>
      </c>
      <c r="AL242" t="s">
        <v>324</v>
      </c>
      <c r="AM242" t="s">
        <v>324</v>
      </c>
      <c r="AN242" t="s">
        <v>324</v>
      </c>
      <c r="AO242">
        <v>0</v>
      </c>
      <c r="AP242" t="s">
        <v>324</v>
      </c>
      <c r="AQ242" t="s">
        <v>324</v>
      </c>
      <c r="AR242" t="s">
        <v>324</v>
      </c>
      <c r="AS242" t="s">
        <v>324</v>
      </c>
      <c r="AT242">
        <v>0</v>
      </c>
      <c r="AU242" t="s">
        <v>324</v>
      </c>
      <c r="AV242" t="s">
        <v>324</v>
      </c>
      <c r="AW242" t="s">
        <v>324</v>
      </c>
      <c r="AX242" t="s">
        <v>324</v>
      </c>
      <c r="AY242">
        <v>0</v>
      </c>
      <c r="AZ242" t="s">
        <v>324</v>
      </c>
      <c r="BA242" t="s">
        <v>324</v>
      </c>
      <c r="BB242" t="s">
        <v>324</v>
      </c>
      <c r="BC242" t="s">
        <v>324</v>
      </c>
      <c r="BD242">
        <v>0</v>
      </c>
      <c r="BE242" t="s">
        <v>324</v>
      </c>
      <c r="BF242" t="s">
        <v>324</v>
      </c>
      <c r="BG242" t="s">
        <v>324</v>
      </c>
      <c r="BH242" t="s">
        <v>324</v>
      </c>
      <c r="BI242">
        <v>0</v>
      </c>
      <c r="BJ242" t="s">
        <v>324</v>
      </c>
      <c r="BK242" t="s">
        <v>324</v>
      </c>
      <c r="BL242" t="s">
        <v>324</v>
      </c>
      <c r="BM242" t="s">
        <v>324</v>
      </c>
      <c r="BN242">
        <v>0</v>
      </c>
      <c r="BO242" t="s">
        <v>324</v>
      </c>
      <c r="BP242" t="s">
        <v>324</v>
      </c>
      <c r="BQ242" t="s">
        <v>324</v>
      </c>
      <c r="BR242" t="s">
        <v>324</v>
      </c>
      <c r="BS242">
        <v>0</v>
      </c>
      <c r="BT242">
        <v>0.03</v>
      </c>
      <c r="BU242">
        <v>0</v>
      </c>
      <c r="BV242">
        <v>4.0000000000000001E-3</v>
      </c>
      <c r="BW242" t="s">
        <v>324</v>
      </c>
      <c r="BX242">
        <v>3.4000000000000002E-2</v>
      </c>
      <c r="BY242">
        <v>2</v>
      </c>
      <c r="BZ242">
        <v>0</v>
      </c>
      <c r="CA242">
        <v>1</v>
      </c>
      <c r="CB242" t="s">
        <v>324</v>
      </c>
      <c r="CC242">
        <v>3</v>
      </c>
      <c r="CD242" t="s">
        <v>324</v>
      </c>
      <c r="CE242" t="s">
        <v>324</v>
      </c>
      <c r="CF242" t="s">
        <v>324</v>
      </c>
      <c r="CG242" t="s">
        <v>324</v>
      </c>
      <c r="CH242">
        <v>0</v>
      </c>
      <c r="CI242" t="s">
        <v>324</v>
      </c>
      <c r="CJ242" t="s">
        <v>324</v>
      </c>
      <c r="CK242" t="s">
        <v>324</v>
      </c>
      <c r="CL242" t="s">
        <v>324</v>
      </c>
      <c r="CM242">
        <v>0</v>
      </c>
      <c r="CN242" t="s">
        <v>324</v>
      </c>
      <c r="CO242" t="s">
        <v>324</v>
      </c>
      <c r="CP242" t="s">
        <v>324</v>
      </c>
      <c r="CQ242" t="s">
        <v>324</v>
      </c>
      <c r="CR242">
        <v>0</v>
      </c>
      <c r="CS242" t="s">
        <v>324</v>
      </c>
      <c r="CT242" t="s">
        <v>324</v>
      </c>
      <c r="CU242" t="s">
        <v>324</v>
      </c>
      <c r="CV242" t="s">
        <v>324</v>
      </c>
      <c r="CW242">
        <v>0</v>
      </c>
      <c r="CX242">
        <v>4.9080000000000004</v>
      </c>
      <c r="CY242">
        <v>1.0669999999999999</v>
      </c>
      <c r="CZ242">
        <v>8.0000000000000002E-3</v>
      </c>
      <c r="DA242">
        <v>0</v>
      </c>
      <c r="DB242">
        <v>5.9829999999999997</v>
      </c>
      <c r="DC242">
        <v>611</v>
      </c>
      <c r="DD242">
        <v>55</v>
      </c>
      <c r="DE242">
        <v>7</v>
      </c>
      <c r="DF242">
        <v>0</v>
      </c>
      <c r="DG242">
        <v>673</v>
      </c>
      <c r="DH242">
        <v>0</v>
      </c>
      <c r="DI242">
        <v>0</v>
      </c>
      <c r="DJ242">
        <v>0</v>
      </c>
      <c r="DK242">
        <v>0</v>
      </c>
      <c r="DL242">
        <v>0</v>
      </c>
    </row>
    <row r="243" spans="1:116" x14ac:dyDescent="0.45">
      <c r="A243">
        <v>2023</v>
      </c>
      <c r="B243" t="s">
        <v>130</v>
      </c>
      <c r="C243">
        <v>11611</v>
      </c>
      <c r="D243" t="s">
        <v>773</v>
      </c>
      <c r="E243" t="s">
        <v>606</v>
      </c>
      <c r="F243" t="s">
        <v>247</v>
      </c>
      <c r="G243">
        <v>2.4E-2</v>
      </c>
      <c r="H243">
        <v>0.223</v>
      </c>
      <c r="I243">
        <v>0</v>
      </c>
      <c r="J243">
        <v>0</v>
      </c>
      <c r="K243">
        <v>0.247</v>
      </c>
      <c r="L243">
        <v>4</v>
      </c>
      <c r="M243">
        <v>4</v>
      </c>
      <c r="N243">
        <v>0</v>
      </c>
      <c r="O243">
        <v>0</v>
      </c>
      <c r="P243">
        <v>8</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v>0</v>
      </c>
      <c r="AM243">
        <v>0</v>
      </c>
      <c r="AN243">
        <v>0</v>
      </c>
      <c r="AO243">
        <v>0</v>
      </c>
      <c r="AP243" t="s">
        <v>324</v>
      </c>
      <c r="AQ243" t="s">
        <v>324</v>
      </c>
      <c r="AR243" t="s">
        <v>324</v>
      </c>
      <c r="AS243" t="s">
        <v>324</v>
      </c>
      <c r="AT243">
        <v>0</v>
      </c>
      <c r="AU243" t="s">
        <v>324</v>
      </c>
      <c r="AV243" t="s">
        <v>324</v>
      </c>
      <c r="AW243" t="s">
        <v>324</v>
      </c>
      <c r="AX243" t="s">
        <v>324</v>
      </c>
      <c r="AY243">
        <v>0</v>
      </c>
      <c r="AZ243" t="s">
        <v>324</v>
      </c>
      <c r="BA243" t="s">
        <v>324</v>
      </c>
      <c r="BB243" t="s">
        <v>324</v>
      </c>
      <c r="BC243" t="s">
        <v>324</v>
      </c>
      <c r="BD243">
        <v>0</v>
      </c>
      <c r="BE243" t="s">
        <v>324</v>
      </c>
      <c r="BF243" t="s">
        <v>324</v>
      </c>
      <c r="BG243" t="s">
        <v>324</v>
      </c>
      <c r="BH243" t="s">
        <v>324</v>
      </c>
      <c r="BI243">
        <v>0</v>
      </c>
      <c r="BJ243" t="s">
        <v>324</v>
      </c>
      <c r="BK243" t="s">
        <v>324</v>
      </c>
      <c r="BL243" t="s">
        <v>324</v>
      </c>
      <c r="BM243" t="s">
        <v>324</v>
      </c>
      <c r="BN243">
        <v>0</v>
      </c>
      <c r="BO243" t="s">
        <v>324</v>
      </c>
      <c r="BP243" t="s">
        <v>324</v>
      </c>
      <c r="BQ243" t="s">
        <v>324</v>
      </c>
      <c r="BR243" t="s">
        <v>324</v>
      </c>
      <c r="BS243">
        <v>0</v>
      </c>
      <c r="BT243">
        <v>0</v>
      </c>
      <c r="BU243">
        <v>0</v>
      </c>
      <c r="BV243">
        <v>0</v>
      </c>
      <c r="BW243">
        <v>0</v>
      </c>
      <c r="BX243">
        <v>0</v>
      </c>
      <c r="BY243">
        <v>0</v>
      </c>
      <c r="BZ243">
        <v>0</v>
      </c>
      <c r="CA243">
        <v>0</v>
      </c>
      <c r="CB243">
        <v>0</v>
      </c>
      <c r="CC243">
        <v>0</v>
      </c>
      <c r="CD243">
        <v>0</v>
      </c>
      <c r="CE243">
        <v>0</v>
      </c>
      <c r="CF243">
        <v>0</v>
      </c>
      <c r="CG243">
        <v>0</v>
      </c>
      <c r="CH243">
        <v>0</v>
      </c>
      <c r="CI243">
        <v>0</v>
      </c>
      <c r="CJ243">
        <v>0</v>
      </c>
      <c r="CK243">
        <v>0</v>
      </c>
      <c r="CL243">
        <v>0</v>
      </c>
      <c r="CM243">
        <v>0</v>
      </c>
      <c r="CN243">
        <v>0</v>
      </c>
      <c r="CO243">
        <v>0</v>
      </c>
      <c r="CP243">
        <v>0</v>
      </c>
      <c r="CQ243">
        <v>0</v>
      </c>
      <c r="CR243">
        <v>0</v>
      </c>
      <c r="CS243">
        <v>0</v>
      </c>
      <c r="CT243">
        <v>0</v>
      </c>
      <c r="CU243">
        <v>0</v>
      </c>
      <c r="CV243">
        <v>0</v>
      </c>
      <c r="CW243">
        <v>0</v>
      </c>
      <c r="CX243">
        <v>2.4E-2</v>
      </c>
      <c r="CY243">
        <v>0.223</v>
      </c>
      <c r="CZ243">
        <v>0</v>
      </c>
      <c r="DA243">
        <v>0</v>
      </c>
      <c r="DB243">
        <v>0.247</v>
      </c>
      <c r="DC243">
        <v>4</v>
      </c>
      <c r="DD243">
        <v>4</v>
      </c>
      <c r="DE243">
        <v>0</v>
      </c>
      <c r="DF243">
        <v>0</v>
      </c>
      <c r="DG243">
        <v>8</v>
      </c>
      <c r="DH243">
        <v>0</v>
      </c>
      <c r="DI243">
        <v>0</v>
      </c>
      <c r="DJ243">
        <v>0</v>
      </c>
      <c r="DK243">
        <v>0</v>
      </c>
      <c r="DL243">
        <v>0</v>
      </c>
    </row>
    <row r="244" spans="1:116" x14ac:dyDescent="0.45">
      <c r="A244">
        <v>2023</v>
      </c>
      <c r="B244" t="s">
        <v>130</v>
      </c>
      <c r="C244">
        <v>11788</v>
      </c>
      <c r="D244" t="s">
        <v>774</v>
      </c>
      <c r="E244" t="s">
        <v>606</v>
      </c>
      <c r="F244" t="s">
        <v>244</v>
      </c>
      <c r="G244">
        <v>0.18099999999999999</v>
      </c>
      <c r="H244" t="s">
        <v>324</v>
      </c>
      <c r="I244" t="s">
        <v>324</v>
      </c>
      <c r="J244" t="s">
        <v>324</v>
      </c>
      <c r="K244">
        <v>0.18099999999999999</v>
      </c>
      <c r="L244">
        <v>16</v>
      </c>
      <c r="M244" t="s">
        <v>324</v>
      </c>
      <c r="N244" t="s">
        <v>324</v>
      </c>
      <c r="O244" t="s">
        <v>324</v>
      </c>
      <c r="P244">
        <v>16</v>
      </c>
      <c r="Q244">
        <v>140.68299999999999</v>
      </c>
      <c r="R244" t="s">
        <v>324</v>
      </c>
      <c r="S244" t="s">
        <v>324</v>
      </c>
      <c r="T244" t="s">
        <v>324</v>
      </c>
      <c r="U244">
        <v>140.68299999999999</v>
      </c>
      <c r="V244" t="s">
        <v>324</v>
      </c>
      <c r="W244" t="s">
        <v>324</v>
      </c>
      <c r="X244" t="s">
        <v>324</v>
      </c>
      <c r="Y244" t="s">
        <v>324</v>
      </c>
      <c r="Z244">
        <v>0</v>
      </c>
      <c r="AA244" t="s">
        <v>324</v>
      </c>
      <c r="AB244" t="s">
        <v>324</v>
      </c>
      <c r="AC244" t="s">
        <v>324</v>
      </c>
      <c r="AD244" t="s">
        <v>324</v>
      </c>
      <c r="AE244">
        <v>0</v>
      </c>
      <c r="AF244" t="s">
        <v>324</v>
      </c>
      <c r="AG244" t="s">
        <v>324</v>
      </c>
      <c r="AH244" t="s">
        <v>324</v>
      </c>
      <c r="AI244" t="s">
        <v>324</v>
      </c>
      <c r="AJ244">
        <v>0</v>
      </c>
      <c r="AK244" t="s">
        <v>324</v>
      </c>
      <c r="AL244" t="s">
        <v>324</v>
      </c>
      <c r="AM244" t="s">
        <v>324</v>
      </c>
      <c r="AN244" t="s">
        <v>324</v>
      </c>
      <c r="AO244">
        <v>0</v>
      </c>
      <c r="AP244" t="s">
        <v>324</v>
      </c>
      <c r="AQ244" t="s">
        <v>324</v>
      </c>
      <c r="AR244" t="s">
        <v>324</v>
      </c>
      <c r="AS244" t="s">
        <v>324</v>
      </c>
      <c r="AT244">
        <v>0</v>
      </c>
      <c r="AU244" t="s">
        <v>324</v>
      </c>
      <c r="AV244" t="s">
        <v>324</v>
      </c>
      <c r="AW244" t="s">
        <v>324</v>
      </c>
      <c r="AX244" t="s">
        <v>324</v>
      </c>
      <c r="AY244">
        <v>0</v>
      </c>
      <c r="AZ244" t="s">
        <v>324</v>
      </c>
      <c r="BA244" t="s">
        <v>324</v>
      </c>
      <c r="BB244" t="s">
        <v>324</v>
      </c>
      <c r="BC244" t="s">
        <v>324</v>
      </c>
      <c r="BD244">
        <v>0</v>
      </c>
      <c r="BE244" t="s">
        <v>324</v>
      </c>
      <c r="BF244" t="s">
        <v>324</v>
      </c>
      <c r="BG244" t="s">
        <v>324</v>
      </c>
      <c r="BH244" t="s">
        <v>324</v>
      </c>
      <c r="BI244">
        <v>0</v>
      </c>
      <c r="BJ244" t="s">
        <v>324</v>
      </c>
      <c r="BK244" t="s">
        <v>324</v>
      </c>
      <c r="BL244" t="s">
        <v>324</v>
      </c>
      <c r="BM244" t="s">
        <v>324</v>
      </c>
      <c r="BN244">
        <v>0</v>
      </c>
      <c r="BO244" t="s">
        <v>324</v>
      </c>
      <c r="BP244" t="s">
        <v>324</v>
      </c>
      <c r="BQ244" t="s">
        <v>324</v>
      </c>
      <c r="BR244" t="s">
        <v>324</v>
      </c>
      <c r="BS244">
        <v>0</v>
      </c>
      <c r="BT244">
        <v>6.3E-2</v>
      </c>
      <c r="BU244" t="s">
        <v>324</v>
      </c>
      <c r="BV244" t="s">
        <v>324</v>
      </c>
      <c r="BW244" t="s">
        <v>324</v>
      </c>
      <c r="BX244">
        <v>6.3E-2</v>
      </c>
      <c r="BY244">
        <v>8</v>
      </c>
      <c r="BZ244" t="s">
        <v>324</v>
      </c>
      <c r="CA244" t="s">
        <v>324</v>
      </c>
      <c r="CB244" t="s">
        <v>324</v>
      </c>
      <c r="CC244">
        <v>8</v>
      </c>
      <c r="CD244">
        <v>13.893000000000001</v>
      </c>
      <c r="CE244" t="s">
        <v>324</v>
      </c>
      <c r="CF244" t="s">
        <v>324</v>
      </c>
      <c r="CG244" t="s">
        <v>324</v>
      </c>
      <c r="CH244">
        <v>13.893000000000001</v>
      </c>
      <c r="CI244" t="s">
        <v>324</v>
      </c>
      <c r="CJ244" t="s">
        <v>324</v>
      </c>
      <c r="CK244" t="s">
        <v>324</v>
      </c>
      <c r="CL244" t="s">
        <v>324</v>
      </c>
      <c r="CM244">
        <v>0</v>
      </c>
      <c r="CN244" t="s">
        <v>324</v>
      </c>
      <c r="CO244" t="s">
        <v>324</v>
      </c>
      <c r="CP244" t="s">
        <v>324</v>
      </c>
      <c r="CQ244" t="s">
        <v>324</v>
      </c>
      <c r="CR244">
        <v>0</v>
      </c>
      <c r="CS244" t="s">
        <v>324</v>
      </c>
      <c r="CT244" t="s">
        <v>324</v>
      </c>
      <c r="CU244" t="s">
        <v>324</v>
      </c>
      <c r="CV244" t="s">
        <v>324</v>
      </c>
      <c r="CW244">
        <v>0</v>
      </c>
      <c r="CX244">
        <v>0.24399999999999999</v>
      </c>
      <c r="CY244">
        <v>0</v>
      </c>
      <c r="CZ244">
        <v>0</v>
      </c>
      <c r="DA244">
        <v>0</v>
      </c>
      <c r="DB244">
        <v>0.24399999999999999</v>
      </c>
      <c r="DC244">
        <v>24</v>
      </c>
      <c r="DD244">
        <v>0</v>
      </c>
      <c r="DE244">
        <v>0</v>
      </c>
      <c r="DF244">
        <v>0</v>
      </c>
      <c r="DG244">
        <v>24</v>
      </c>
      <c r="DH244">
        <v>154.57599999999999</v>
      </c>
      <c r="DI244">
        <v>0</v>
      </c>
      <c r="DJ244">
        <v>0</v>
      </c>
      <c r="DK244">
        <v>0</v>
      </c>
      <c r="DL244">
        <v>154.57599999999999</v>
      </c>
    </row>
    <row r="245" spans="1:116" x14ac:dyDescent="0.45">
      <c r="A245">
        <v>2023</v>
      </c>
      <c r="B245" t="s">
        <v>130</v>
      </c>
      <c r="C245">
        <v>12341</v>
      </c>
      <c r="D245" t="s">
        <v>394</v>
      </c>
      <c r="E245" t="s">
        <v>606</v>
      </c>
      <c r="F245" t="s">
        <v>244</v>
      </c>
      <c r="G245">
        <v>31.559000000000001</v>
      </c>
      <c r="H245">
        <v>21.893000000000001</v>
      </c>
      <c r="I245">
        <v>6.5019999999999998</v>
      </c>
      <c r="J245" t="s">
        <v>324</v>
      </c>
      <c r="K245">
        <v>59.954000000000001</v>
      </c>
      <c r="L245">
        <v>3896</v>
      </c>
      <c r="M245">
        <v>510</v>
      </c>
      <c r="N245">
        <v>23</v>
      </c>
      <c r="O245" t="s">
        <v>324</v>
      </c>
      <c r="P245">
        <v>4429</v>
      </c>
      <c r="Q245">
        <v>17096.185000000001</v>
      </c>
      <c r="R245">
        <v>6264.2420000000002</v>
      </c>
      <c r="S245">
        <v>802.98800000000006</v>
      </c>
      <c r="T245" t="s">
        <v>324</v>
      </c>
      <c r="U245">
        <v>24163.415000000001</v>
      </c>
      <c r="V245" t="s">
        <v>324</v>
      </c>
      <c r="W245" t="s">
        <v>324</v>
      </c>
      <c r="X245" t="s">
        <v>324</v>
      </c>
      <c r="Y245" t="s">
        <v>324</v>
      </c>
      <c r="Z245">
        <v>0</v>
      </c>
      <c r="AA245" t="s">
        <v>324</v>
      </c>
      <c r="AB245" t="s">
        <v>324</v>
      </c>
      <c r="AC245" t="s">
        <v>324</v>
      </c>
      <c r="AD245" t="s">
        <v>324</v>
      </c>
      <c r="AE245">
        <v>0</v>
      </c>
      <c r="AF245" t="s">
        <v>324</v>
      </c>
      <c r="AG245" t="s">
        <v>324</v>
      </c>
      <c r="AH245" t="s">
        <v>324</v>
      </c>
      <c r="AI245" t="s">
        <v>324</v>
      </c>
      <c r="AJ245">
        <v>0</v>
      </c>
      <c r="AK245" t="s">
        <v>324</v>
      </c>
      <c r="AL245" t="s">
        <v>324</v>
      </c>
      <c r="AM245" t="s">
        <v>324</v>
      </c>
      <c r="AN245" t="s">
        <v>324</v>
      </c>
      <c r="AO245">
        <v>0</v>
      </c>
      <c r="AP245" t="s">
        <v>324</v>
      </c>
      <c r="AQ245" t="s">
        <v>324</v>
      </c>
      <c r="AR245" t="s">
        <v>324</v>
      </c>
      <c r="AS245" t="s">
        <v>324</v>
      </c>
      <c r="AT245">
        <v>0</v>
      </c>
      <c r="AU245" t="s">
        <v>324</v>
      </c>
      <c r="AV245" t="s">
        <v>324</v>
      </c>
      <c r="AW245" t="s">
        <v>324</v>
      </c>
      <c r="AX245" t="s">
        <v>324</v>
      </c>
      <c r="AY245">
        <v>0</v>
      </c>
      <c r="AZ245" t="s">
        <v>324</v>
      </c>
      <c r="BA245" t="s">
        <v>324</v>
      </c>
      <c r="BB245" t="s">
        <v>324</v>
      </c>
      <c r="BC245" t="s">
        <v>324</v>
      </c>
      <c r="BD245">
        <v>0</v>
      </c>
      <c r="BE245" t="s">
        <v>324</v>
      </c>
      <c r="BF245" t="s">
        <v>324</v>
      </c>
      <c r="BG245" t="s">
        <v>324</v>
      </c>
      <c r="BH245" t="s">
        <v>324</v>
      </c>
      <c r="BI245">
        <v>0</v>
      </c>
      <c r="BJ245" t="s">
        <v>324</v>
      </c>
      <c r="BK245" t="s">
        <v>324</v>
      </c>
      <c r="BL245" t="s">
        <v>324</v>
      </c>
      <c r="BM245" t="s">
        <v>324</v>
      </c>
      <c r="BN245">
        <v>0</v>
      </c>
      <c r="BO245" t="s">
        <v>324</v>
      </c>
      <c r="BP245" t="s">
        <v>324</v>
      </c>
      <c r="BQ245" t="s">
        <v>324</v>
      </c>
      <c r="BR245" t="s">
        <v>324</v>
      </c>
      <c r="BS245">
        <v>0</v>
      </c>
      <c r="BT245">
        <v>0.40300000000000002</v>
      </c>
      <c r="BU245">
        <v>0.78</v>
      </c>
      <c r="BV245">
        <v>0.114</v>
      </c>
      <c r="BW245" t="s">
        <v>324</v>
      </c>
      <c r="BX245">
        <v>1.2969999999999999</v>
      </c>
      <c r="BY245">
        <v>42</v>
      </c>
      <c r="BZ245">
        <v>19</v>
      </c>
      <c r="CA245">
        <v>2</v>
      </c>
      <c r="CB245" t="s">
        <v>324</v>
      </c>
      <c r="CC245">
        <v>63</v>
      </c>
      <c r="CD245">
        <v>42.970999999999997</v>
      </c>
      <c r="CE245">
        <v>26.48</v>
      </c>
      <c r="CF245" t="s">
        <v>324</v>
      </c>
      <c r="CG245" t="s">
        <v>324</v>
      </c>
      <c r="CH245">
        <v>69.450999999999993</v>
      </c>
      <c r="CI245" t="s">
        <v>324</v>
      </c>
      <c r="CJ245" t="s">
        <v>324</v>
      </c>
      <c r="CK245">
        <v>2</v>
      </c>
      <c r="CL245" t="s">
        <v>324</v>
      </c>
      <c r="CM245">
        <v>2</v>
      </c>
      <c r="CN245" t="s">
        <v>324</v>
      </c>
      <c r="CO245" t="s">
        <v>324</v>
      </c>
      <c r="CP245">
        <v>1</v>
      </c>
      <c r="CQ245" t="s">
        <v>324</v>
      </c>
      <c r="CR245">
        <v>1</v>
      </c>
      <c r="CS245" t="s">
        <v>324</v>
      </c>
      <c r="CT245" t="s">
        <v>324</v>
      </c>
      <c r="CU245" t="s">
        <v>324</v>
      </c>
      <c r="CV245" t="s">
        <v>324</v>
      </c>
      <c r="CW245">
        <v>0</v>
      </c>
      <c r="CX245">
        <v>31.962</v>
      </c>
      <c r="CY245">
        <v>22.672999999999998</v>
      </c>
      <c r="CZ245">
        <v>8.6159999999999997</v>
      </c>
      <c r="DA245">
        <v>0</v>
      </c>
      <c r="DB245">
        <v>63.250999999999998</v>
      </c>
      <c r="DC245">
        <v>3938</v>
      </c>
      <c r="DD245">
        <v>529</v>
      </c>
      <c r="DE245">
        <v>26</v>
      </c>
      <c r="DF245">
        <v>0</v>
      </c>
      <c r="DG245">
        <v>4493</v>
      </c>
      <c r="DH245">
        <v>17139.155999999999</v>
      </c>
      <c r="DI245">
        <v>6290.7219999999998</v>
      </c>
      <c r="DJ245">
        <v>802.98800000000006</v>
      </c>
      <c r="DK245">
        <v>0</v>
      </c>
      <c r="DL245">
        <v>24232.866000000002</v>
      </c>
    </row>
    <row r="246" spans="1:116" x14ac:dyDescent="0.45">
      <c r="A246">
        <v>2023</v>
      </c>
      <c r="B246" t="s">
        <v>130</v>
      </c>
      <c r="C246">
        <v>12450</v>
      </c>
      <c r="D246" t="s">
        <v>775</v>
      </c>
      <c r="E246" t="s">
        <v>606</v>
      </c>
      <c r="F246" t="s">
        <v>244</v>
      </c>
      <c r="G246">
        <v>0.19900000000000001</v>
      </c>
      <c r="H246" t="s">
        <v>324</v>
      </c>
      <c r="I246" t="s">
        <v>324</v>
      </c>
      <c r="J246" t="s">
        <v>324</v>
      </c>
      <c r="K246">
        <v>0.19900000000000001</v>
      </c>
      <c r="L246">
        <v>18</v>
      </c>
      <c r="M246" t="s">
        <v>324</v>
      </c>
      <c r="N246" t="s">
        <v>324</v>
      </c>
      <c r="O246" t="s">
        <v>324</v>
      </c>
      <c r="P246">
        <v>18</v>
      </c>
      <c r="Q246">
        <v>118.004</v>
      </c>
      <c r="R246" t="s">
        <v>324</v>
      </c>
      <c r="S246" t="s">
        <v>324</v>
      </c>
      <c r="T246" t="s">
        <v>324</v>
      </c>
      <c r="U246">
        <v>118.004</v>
      </c>
      <c r="V246" t="s">
        <v>324</v>
      </c>
      <c r="W246" t="s">
        <v>324</v>
      </c>
      <c r="X246" t="s">
        <v>324</v>
      </c>
      <c r="Y246" t="s">
        <v>324</v>
      </c>
      <c r="Z246">
        <v>0</v>
      </c>
      <c r="AA246" t="s">
        <v>324</v>
      </c>
      <c r="AB246" t="s">
        <v>324</v>
      </c>
      <c r="AC246" t="s">
        <v>324</v>
      </c>
      <c r="AD246" t="s">
        <v>324</v>
      </c>
      <c r="AE246">
        <v>0</v>
      </c>
      <c r="AF246" t="s">
        <v>324</v>
      </c>
      <c r="AG246" t="s">
        <v>324</v>
      </c>
      <c r="AH246" t="s">
        <v>324</v>
      </c>
      <c r="AI246" t="s">
        <v>324</v>
      </c>
      <c r="AJ246">
        <v>0</v>
      </c>
      <c r="AK246" t="s">
        <v>324</v>
      </c>
      <c r="AL246" t="s">
        <v>324</v>
      </c>
      <c r="AM246" t="s">
        <v>324</v>
      </c>
      <c r="AN246" t="s">
        <v>324</v>
      </c>
      <c r="AO246">
        <v>0</v>
      </c>
      <c r="AP246" t="s">
        <v>324</v>
      </c>
      <c r="AQ246" t="s">
        <v>324</v>
      </c>
      <c r="AR246" t="s">
        <v>324</v>
      </c>
      <c r="AS246" t="s">
        <v>324</v>
      </c>
      <c r="AT246">
        <v>0</v>
      </c>
      <c r="AU246" t="s">
        <v>324</v>
      </c>
      <c r="AV246" t="s">
        <v>324</v>
      </c>
      <c r="AW246" t="s">
        <v>324</v>
      </c>
      <c r="AX246" t="s">
        <v>324</v>
      </c>
      <c r="AY246">
        <v>0</v>
      </c>
      <c r="AZ246" t="s">
        <v>324</v>
      </c>
      <c r="BA246" t="s">
        <v>324</v>
      </c>
      <c r="BB246" t="s">
        <v>324</v>
      </c>
      <c r="BC246" t="s">
        <v>324</v>
      </c>
      <c r="BD246">
        <v>0</v>
      </c>
      <c r="BE246" t="s">
        <v>324</v>
      </c>
      <c r="BF246" t="s">
        <v>324</v>
      </c>
      <c r="BG246" t="s">
        <v>324</v>
      </c>
      <c r="BH246" t="s">
        <v>324</v>
      </c>
      <c r="BI246">
        <v>0</v>
      </c>
      <c r="BJ246" t="s">
        <v>324</v>
      </c>
      <c r="BK246" t="s">
        <v>324</v>
      </c>
      <c r="BL246" t="s">
        <v>324</v>
      </c>
      <c r="BM246" t="s">
        <v>324</v>
      </c>
      <c r="BN246">
        <v>0</v>
      </c>
      <c r="BO246" t="s">
        <v>324</v>
      </c>
      <c r="BP246" t="s">
        <v>324</v>
      </c>
      <c r="BQ246" t="s">
        <v>324</v>
      </c>
      <c r="BR246" t="s">
        <v>324</v>
      </c>
      <c r="BS246">
        <v>0</v>
      </c>
      <c r="BT246">
        <v>4.2000000000000003E-2</v>
      </c>
      <c r="BU246" t="s">
        <v>324</v>
      </c>
      <c r="BV246" t="s">
        <v>324</v>
      </c>
      <c r="BW246" t="s">
        <v>324</v>
      </c>
      <c r="BX246">
        <v>4.2000000000000003E-2</v>
      </c>
      <c r="BY246">
        <v>5</v>
      </c>
      <c r="BZ246" t="s">
        <v>324</v>
      </c>
      <c r="CA246" t="s">
        <v>324</v>
      </c>
      <c r="CB246" t="s">
        <v>324</v>
      </c>
      <c r="CC246">
        <v>5</v>
      </c>
      <c r="CD246">
        <v>37.921999999999997</v>
      </c>
      <c r="CE246" t="s">
        <v>324</v>
      </c>
      <c r="CF246" t="s">
        <v>324</v>
      </c>
      <c r="CG246" t="s">
        <v>324</v>
      </c>
      <c r="CH246">
        <v>37.921999999999997</v>
      </c>
      <c r="CI246" t="s">
        <v>324</v>
      </c>
      <c r="CJ246" t="s">
        <v>324</v>
      </c>
      <c r="CK246" t="s">
        <v>324</v>
      </c>
      <c r="CL246" t="s">
        <v>324</v>
      </c>
      <c r="CM246">
        <v>0</v>
      </c>
      <c r="CN246" t="s">
        <v>324</v>
      </c>
      <c r="CO246" t="s">
        <v>324</v>
      </c>
      <c r="CP246" t="s">
        <v>324</v>
      </c>
      <c r="CQ246" t="s">
        <v>324</v>
      </c>
      <c r="CR246">
        <v>0</v>
      </c>
      <c r="CS246" t="s">
        <v>324</v>
      </c>
      <c r="CT246" t="s">
        <v>324</v>
      </c>
      <c r="CU246" t="s">
        <v>324</v>
      </c>
      <c r="CV246" t="s">
        <v>324</v>
      </c>
      <c r="CW246">
        <v>0</v>
      </c>
      <c r="CX246">
        <v>0.24099999999999999</v>
      </c>
      <c r="CY246">
        <v>0</v>
      </c>
      <c r="CZ246">
        <v>0</v>
      </c>
      <c r="DA246">
        <v>0</v>
      </c>
      <c r="DB246">
        <v>0.24099999999999999</v>
      </c>
      <c r="DC246">
        <v>23</v>
      </c>
      <c r="DD246">
        <v>0</v>
      </c>
      <c r="DE246">
        <v>0</v>
      </c>
      <c r="DF246">
        <v>0</v>
      </c>
      <c r="DG246">
        <v>23</v>
      </c>
      <c r="DH246">
        <v>155.92599999999999</v>
      </c>
      <c r="DI246">
        <v>0</v>
      </c>
      <c r="DJ246">
        <v>0</v>
      </c>
      <c r="DK246">
        <v>0</v>
      </c>
      <c r="DL246">
        <v>155.92599999999999</v>
      </c>
    </row>
    <row r="247" spans="1:116" x14ac:dyDescent="0.45">
      <c r="A247">
        <v>2023</v>
      </c>
      <c r="B247" t="s">
        <v>130</v>
      </c>
      <c r="C247">
        <v>13143</v>
      </c>
      <c r="D247" t="s">
        <v>776</v>
      </c>
      <c r="E247" t="s">
        <v>606</v>
      </c>
      <c r="F247" t="s">
        <v>244</v>
      </c>
      <c r="G247">
        <v>0.17199999999999999</v>
      </c>
      <c r="H247">
        <v>0.32200000000000001</v>
      </c>
      <c r="I247">
        <v>1.0169999999999999</v>
      </c>
      <c r="J247" t="s">
        <v>324</v>
      </c>
      <c r="K247">
        <v>1.5109999999999999</v>
      </c>
      <c r="L247">
        <v>22</v>
      </c>
      <c r="M247">
        <v>10</v>
      </c>
      <c r="N247">
        <v>3</v>
      </c>
      <c r="O247" t="s">
        <v>324</v>
      </c>
      <c r="P247">
        <v>35</v>
      </c>
      <c r="Q247" t="s">
        <v>324</v>
      </c>
      <c r="R247" t="s">
        <v>324</v>
      </c>
      <c r="S247" t="s">
        <v>324</v>
      </c>
      <c r="T247" t="s">
        <v>324</v>
      </c>
      <c r="U247">
        <v>0</v>
      </c>
      <c r="V247" t="s">
        <v>324</v>
      </c>
      <c r="W247" t="s">
        <v>324</v>
      </c>
      <c r="X247" t="s">
        <v>324</v>
      </c>
      <c r="Y247" t="s">
        <v>324</v>
      </c>
      <c r="Z247">
        <v>0</v>
      </c>
      <c r="AA247" t="s">
        <v>324</v>
      </c>
      <c r="AB247" t="s">
        <v>324</v>
      </c>
      <c r="AC247" t="s">
        <v>324</v>
      </c>
      <c r="AD247" t="s">
        <v>324</v>
      </c>
      <c r="AE247">
        <v>0</v>
      </c>
      <c r="AF247" t="s">
        <v>324</v>
      </c>
      <c r="AG247" t="s">
        <v>324</v>
      </c>
      <c r="AH247" t="s">
        <v>324</v>
      </c>
      <c r="AI247" t="s">
        <v>324</v>
      </c>
      <c r="AJ247">
        <v>0</v>
      </c>
      <c r="AK247" t="s">
        <v>324</v>
      </c>
      <c r="AL247" t="s">
        <v>324</v>
      </c>
      <c r="AM247" t="s">
        <v>324</v>
      </c>
      <c r="AN247" t="s">
        <v>324</v>
      </c>
      <c r="AO247">
        <v>0</v>
      </c>
      <c r="AP247" t="s">
        <v>324</v>
      </c>
      <c r="AQ247" t="s">
        <v>324</v>
      </c>
      <c r="AR247" t="s">
        <v>324</v>
      </c>
      <c r="AS247" t="s">
        <v>324</v>
      </c>
      <c r="AT247">
        <v>0</v>
      </c>
      <c r="AU247" t="s">
        <v>324</v>
      </c>
      <c r="AV247" t="s">
        <v>324</v>
      </c>
      <c r="AW247" t="s">
        <v>324</v>
      </c>
      <c r="AX247" t="s">
        <v>324</v>
      </c>
      <c r="AY247">
        <v>0</v>
      </c>
      <c r="AZ247" t="s">
        <v>324</v>
      </c>
      <c r="BA247" t="s">
        <v>324</v>
      </c>
      <c r="BB247" t="s">
        <v>324</v>
      </c>
      <c r="BC247" t="s">
        <v>324</v>
      </c>
      <c r="BD247">
        <v>0</v>
      </c>
      <c r="BE247" t="s">
        <v>324</v>
      </c>
      <c r="BF247" t="s">
        <v>324</v>
      </c>
      <c r="BG247" t="s">
        <v>324</v>
      </c>
      <c r="BH247" t="s">
        <v>324</v>
      </c>
      <c r="BI247">
        <v>0</v>
      </c>
      <c r="BJ247" t="s">
        <v>324</v>
      </c>
      <c r="BK247" t="s">
        <v>324</v>
      </c>
      <c r="BL247" t="s">
        <v>324</v>
      </c>
      <c r="BM247" t="s">
        <v>324</v>
      </c>
      <c r="BN247">
        <v>0</v>
      </c>
      <c r="BO247" t="s">
        <v>324</v>
      </c>
      <c r="BP247" t="s">
        <v>324</v>
      </c>
      <c r="BQ247" t="s">
        <v>324</v>
      </c>
      <c r="BR247" t="s">
        <v>324</v>
      </c>
      <c r="BS247">
        <v>0</v>
      </c>
      <c r="BT247" t="s">
        <v>324</v>
      </c>
      <c r="BU247" t="s">
        <v>324</v>
      </c>
      <c r="BV247" t="s">
        <v>324</v>
      </c>
      <c r="BW247" t="s">
        <v>324</v>
      </c>
      <c r="BX247">
        <v>0</v>
      </c>
      <c r="BY247" t="s">
        <v>324</v>
      </c>
      <c r="BZ247" t="s">
        <v>324</v>
      </c>
      <c r="CA247" t="s">
        <v>324</v>
      </c>
      <c r="CB247" t="s">
        <v>324</v>
      </c>
      <c r="CC247">
        <v>0</v>
      </c>
      <c r="CD247" t="s">
        <v>324</v>
      </c>
      <c r="CE247" t="s">
        <v>324</v>
      </c>
      <c r="CF247" t="s">
        <v>324</v>
      </c>
      <c r="CG247" t="s">
        <v>324</v>
      </c>
      <c r="CH247">
        <v>0</v>
      </c>
      <c r="CI247" t="s">
        <v>324</v>
      </c>
      <c r="CJ247" t="s">
        <v>324</v>
      </c>
      <c r="CK247" t="s">
        <v>324</v>
      </c>
      <c r="CL247" t="s">
        <v>324</v>
      </c>
      <c r="CM247">
        <v>0</v>
      </c>
      <c r="CN247" t="s">
        <v>324</v>
      </c>
      <c r="CO247" t="s">
        <v>324</v>
      </c>
      <c r="CP247" t="s">
        <v>324</v>
      </c>
      <c r="CQ247" t="s">
        <v>324</v>
      </c>
      <c r="CR247">
        <v>0</v>
      </c>
      <c r="CS247" t="s">
        <v>324</v>
      </c>
      <c r="CT247" t="s">
        <v>324</v>
      </c>
      <c r="CU247" t="s">
        <v>324</v>
      </c>
      <c r="CV247" t="s">
        <v>324</v>
      </c>
      <c r="CW247">
        <v>0</v>
      </c>
      <c r="CX247">
        <v>0.17199999999999999</v>
      </c>
      <c r="CY247">
        <v>0.32200000000000001</v>
      </c>
      <c r="CZ247">
        <v>1.0169999999999999</v>
      </c>
      <c r="DA247">
        <v>0</v>
      </c>
      <c r="DB247">
        <v>1.5109999999999999</v>
      </c>
      <c r="DC247">
        <v>22</v>
      </c>
      <c r="DD247">
        <v>10</v>
      </c>
      <c r="DE247">
        <v>3</v>
      </c>
      <c r="DF247">
        <v>0</v>
      </c>
      <c r="DG247">
        <v>35</v>
      </c>
      <c r="DH247">
        <v>0</v>
      </c>
      <c r="DI247">
        <v>0</v>
      </c>
      <c r="DJ247">
        <v>0</v>
      </c>
      <c r="DK247">
        <v>0</v>
      </c>
      <c r="DL247">
        <v>0</v>
      </c>
    </row>
    <row r="248" spans="1:116" x14ac:dyDescent="0.45">
      <c r="A248">
        <v>2023</v>
      </c>
      <c r="B248" t="s">
        <v>130</v>
      </c>
      <c r="C248">
        <v>15291</v>
      </c>
      <c r="D248" t="s">
        <v>777</v>
      </c>
      <c r="E248" t="s">
        <v>607</v>
      </c>
      <c r="F248" t="s">
        <v>244</v>
      </c>
      <c r="G248">
        <v>2.9000000000000001E-2</v>
      </c>
      <c r="H248" t="s">
        <v>324</v>
      </c>
      <c r="I248">
        <v>2.1000000000000001E-2</v>
      </c>
      <c r="J248" t="s">
        <v>324</v>
      </c>
      <c r="K248">
        <v>0.05</v>
      </c>
      <c r="L248">
        <v>3</v>
      </c>
      <c r="M248" t="s">
        <v>324</v>
      </c>
      <c r="N248">
        <v>1</v>
      </c>
      <c r="O248" t="s">
        <v>324</v>
      </c>
      <c r="P248">
        <v>4</v>
      </c>
      <c r="Q248">
        <v>199.57</v>
      </c>
      <c r="R248" t="s">
        <v>324</v>
      </c>
      <c r="S248">
        <v>3.04</v>
      </c>
      <c r="T248" t="s">
        <v>324</v>
      </c>
      <c r="U248">
        <v>202.61</v>
      </c>
      <c r="V248" t="s">
        <v>324</v>
      </c>
      <c r="W248" t="s">
        <v>324</v>
      </c>
      <c r="X248" t="s">
        <v>324</v>
      </c>
      <c r="Y248" t="s">
        <v>324</v>
      </c>
      <c r="Z248">
        <v>0</v>
      </c>
      <c r="AA248" t="s">
        <v>324</v>
      </c>
      <c r="AB248" t="s">
        <v>324</v>
      </c>
      <c r="AC248" t="s">
        <v>324</v>
      </c>
      <c r="AD248" t="s">
        <v>324</v>
      </c>
      <c r="AE248">
        <v>0</v>
      </c>
      <c r="AF248">
        <v>0.13900000000000001</v>
      </c>
      <c r="AG248" t="s">
        <v>324</v>
      </c>
      <c r="AH248" t="s">
        <v>324</v>
      </c>
      <c r="AI248" t="s">
        <v>324</v>
      </c>
      <c r="AJ248">
        <v>0.13900000000000001</v>
      </c>
      <c r="AK248">
        <v>9</v>
      </c>
      <c r="AL248" t="s">
        <v>324</v>
      </c>
      <c r="AM248" t="s">
        <v>324</v>
      </c>
      <c r="AN248" t="s">
        <v>324</v>
      </c>
      <c r="AO248">
        <v>9</v>
      </c>
      <c r="AP248" t="s">
        <v>324</v>
      </c>
      <c r="AQ248" t="s">
        <v>324</v>
      </c>
      <c r="AR248" t="s">
        <v>324</v>
      </c>
      <c r="AS248" t="s">
        <v>324</v>
      </c>
      <c r="AT248">
        <v>0</v>
      </c>
      <c r="AU248" t="s">
        <v>324</v>
      </c>
      <c r="AV248" t="s">
        <v>324</v>
      </c>
      <c r="AW248" t="s">
        <v>324</v>
      </c>
      <c r="AX248" t="s">
        <v>324</v>
      </c>
      <c r="AY248">
        <v>0</v>
      </c>
      <c r="AZ248" t="s">
        <v>324</v>
      </c>
      <c r="BA248" t="s">
        <v>324</v>
      </c>
      <c r="BB248" t="s">
        <v>324</v>
      </c>
      <c r="BC248" t="s">
        <v>324</v>
      </c>
      <c r="BD248">
        <v>0</v>
      </c>
      <c r="BE248" t="s">
        <v>324</v>
      </c>
      <c r="BF248" t="s">
        <v>324</v>
      </c>
      <c r="BG248" t="s">
        <v>324</v>
      </c>
      <c r="BH248" t="s">
        <v>324</v>
      </c>
      <c r="BI248">
        <v>0</v>
      </c>
      <c r="BJ248" t="s">
        <v>324</v>
      </c>
      <c r="BK248" t="s">
        <v>324</v>
      </c>
      <c r="BL248" t="s">
        <v>324</v>
      </c>
      <c r="BM248" t="s">
        <v>324</v>
      </c>
      <c r="BN248">
        <v>0</v>
      </c>
      <c r="BO248" t="s">
        <v>324</v>
      </c>
      <c r="BP248" t="s">
        <v>324</v>
      </c>
      <c r="BQ248" t="s">
        <v>324</v>
      </c>
      <c r="BR248" t="s">
        <v>324</v>
      </c>
      <c r="BS248">
        <v>0</v>
      </c>
      <c r="BT248" t="s">
        <v>324</v>
      </c>
      <c r="BU248" t="s">
        <v>324</v>
      </c>
      <c r="BV248">
        <v>0.02</v>
      </c>
      <c r="BW248" t="s">
        <v>324</v>
      </c>
      <c r="BX248">
        <v>0.02</v>
      </c>
      <c r="BY248" t="s">
        <v>324</v>
      </c>
      <c r="BZ248" t="s">
        <v>324</v>
      </c>
      <c r="CA248">
        <v>1</v>
      </c>
      <c r="CB248" t="s">
        <v>324</v>
      </c>
      <c r="CC248">
        <v>1</v>
      </c>
      <c r="CD248" t="s">
        <v>324</v>
      </c>
      <c r="CE248" t="s">
        <v>324</v>
      </c>
      <c r="CF248">
        <v>0</v>
      </c>
      <c r="CG248" t="s">
        <v>324</v>
      </c>
      <c r="CH248">
        <v>0</v>
      </c>
      <c r="CI248" t="s">
        <v>324</v>
      </c>
      <c r="CJ248" t="s">
        <v>324</v>
      </c>
      <c r="CK248" t="s">
        <v>324</v>
      </c>
      <c r="CL248" t="s">
        <v>324</v>
      </c>
      <c r="CM248">
        <v>0</v>
      </c>
      <c r="CN248" t="s">
        <v>324</v>
      </c>
      <c r="CO248" t="s">
        <v>324</v>
      </c>
      <c r="CP248" t="s">
        <v>324</v>
      </c>
      <c r="CQ248" t="s">
        <v>324</v>
      </c>
      <c r="CR248">
        <v>0</v>
      </c>
      <c r="CS248" t="s">
        <v>324</v>
      </c>
      <c r="CT248" t="s">
        <v>324</v>
      </c>
      <c r="CU248" t="s">
        <v>324</v>
      </c>
      <c r="CV248" t="s">
        <v>324</v>
      </c>
      <c r="CW248">
        <v>0</v>
      </c>
      <c r="CX248">
        <v>0.16800000000000001</v>
      </c>
      <c r="CY248">
        <v>0</v>
      </c>
      <c r="CZ248">
        <v>4.1000000000000002E-2</v>
      </c>
      <c r="DA248">
        <v>0</v>
      </c>
      <c r="DB248">
        <v>0.20899999999999999</v>
      </c>
      <c r="DC248">
        <v>12</v>
      </c>
      <c r="DD248">
        <v>0</v>
      </c>
      <c r="DE248">
        <v>2</v>
      </c>
      <c r="DF248">
        <v>0</v>
      </c>
      <c r="DG248">
        <v>14</v>
      </c>
      <c r="DH248">
        <v>199.57</v>
      </c>
      <c r="DI248">
        <v>0</v>
      </c>
      <c r="DJ248">
        <v>3.04</v>
      </c>
      <c r="DK248">
        <v>0</v>
      </c>
      <c r="DL248">
        <v>202.61</v>
      </c>
    </row>
    <row r="249" spans="1:116" x14ac:dyDescent="0.45">
      <c r="A249">
        <v>2023</v>
      </c>
      <c r="B249" t="s">
        <v>130</v>
      </c>
      <c r="C249">
        <v>15349</v>
      </c>
      <c r="D249" t="s">
        <v>778</v>
      </c>
      <c r="E249" t="s">
        <v>606</v>
      </c>
      <c r="F249" t="s">
        <v>247</v>
      </c>
      <c r="G249">
        <v>1.4E-2</v>
      </c>
      <c r="H249">
        <v>0</v>
      </c>
      <c r="I249">
        <v>0</v>
      </c>
      <c r="J249">
        <v>0</v>
      </c>
      <c r="K249">
        <v>1.4E-2</v>
      </c>
      <c r="L249">
        <v>2</v>
      </c>
      <c r="M249">
        <v>0</v>
      </c>
      <c r="N249">
        <v>0</v>
      </c>
      <c r="O249">
        <v>0</v>
      </c>
      <c r="P249">
        <v>2</v>
      </c>
      <c r="Q249">
        <v>0</v>
      </c>
      <c r="R249">
        <v>0</v>
      </c>
      <c r="S249">
        <v>0</v>
      </c>
      <c r="T249">
        <v>0</v>
      </c>
      <c r="U249">
        <v>0</v>
      </c>
      <c r="V249">
        <v>0</v>
      </c>
      <c r="W249">
        <v>0</v>
      </c>
      <c r="X249">
        <v>0</v>
      </c>
      <c r="Y249">
        <v>0</v>
      </c>
      <c r="Z249">
        <v>0</v>
      </c>
      <c r="AA249">
        <v>0</v>
      </c>
      <c r="AB249">
        <v>0</v>
      </c>
      <c r="AC249">
        <v>0</v>
      </c>
      <c r="AD249">
        <v>0</v>
      </c>
      <c r="AE249">
        <v>0</v>
      </c>
      <c r="AF249">
        <v>0</v>
      </c>
      <c r="AG249">
        <v>0</v>
      </c>
      <c r="AH249">
        <v>0</v>
      </c>
      <c r="AI249">
        <v>0</v>
      </c>
      <c r="AJ249">
        <v>0</v>
      </c>
      <c r="AK249">
        <v>0</v>
      </c>
      <c r="AL249">
        <v>0</v>
      </c>
      <c r="AM249">
        <v>0</v>
      </c>
      <c r="AN249">
        <v>0</v>
      </c>
      <c r="AO249">
        <v>0</v>
      </c>
      <c r="AP249" t="s">
        <v>324</v>
      </c>
      <c r="AQ249" t="s">
        <v>324</v>
      </c>
      <c r="AR249" t="s">
        <v>324</v>
      </c>
      <c r="AS249" t="s">
        <v>324</v>
      </c>
      <c r="AT249">
        <v>0</v>
      </c>
      <c r="AU249" t="s">
        <v>324</v>
      </c>
      <c r="AV249" t="s">
        <v>324</v>
      </c>
      <c r="AW249" t="s">
        <v>324</v>
      </c>
      <c r="AX249" t="s">
        <v>324</v>
      </c>
      <c r="AY249">
        <v>0</v>
      </c>
      <c r="AZ249" t="s">
        <v>324</v>
      </c>
      <c r="BA249" t="s">
        <v>324</v>
      </c>
      <c r="BB249" t="s">
        <v>324</v>
      </c>
      <c r="BC249" t="s">
        <v>324</v>
      </c>
      <c r="BD249">
        <v>0</v>
      </c>
      <c r="BE249" t="s">
        <v>324</v>
      </c>
      <c r="BF249" t="s">
        <v>324</v>
      </c>
      <c r="BG249" t="s">
        <v>324</v>
      </c>
      <c r="BH249" t="s">
        <v>324</v>
      </c>
      <c r="BI249">
        <v>0</v>
      </c>
      <c r="BJ249" t="s">
        <v>324</v>
      </c>
      <c r="BK249" t="s">
        <v>324</v>
      </c>
      <c r="BL249" t="s">
        <v>324</v>
      </c>
      <c r="BM249" t="s">
        <v>324</v>
      </c>
      <c r="BN249">
        <v>0</v>
      </c>
      <c r="BO249" t="s">
        <v>324</v>
      </c>
      <c r="BP249" t="s">
        <v>324</v>
      </c>
      <c r="BQ249" t="s">
        <v>324</v>
      </c>
      <c r="BR249" t="s">
        <v>324</v>
      </c>
      <c r="BS249">
        <v>0</v>
      </c>
      <c r="BT249">
        <v>0</v>
      </c>
      <c r="BU249">
        <v>0</v>
      </c>
      <c r="BV249">
        <v>0</v>
      </c>
      <c r="BW249">
        <v>0</v>
      </c>
      <c r="BX249">
        <v>0</v>
      </c>
      <c r="BY249">
        <v>0</v>
      </c>
      <c r="BZ249">
        <v>0</v>
      </c>
      <c r="CA249">
        <v>0</v>
      </c>
      <c r="CB249">
        <v>0</v>
      </c>
      <c r="CC249">
        <v>0</v>
      </c>
      <c r="CD249">
        <v>0</v>
      </c>
      <c r="CE249">
        <v>0</v>
      </c>
      <c r="CF249">
        <v>0</v>
      </c>
      <c r="CG249">
        <v>0</v>
      </c>
      <c r="CH249">
        <v>0</v>
      </c>
      <c r="CI249">
        <v>0</v>
      </c>
      <c r="CJ249">
        <v>0</v>
      </c>
      <c r="CK249">
        <v>0</v>
      </c>
      <c r="CL249">
        <v>0</v>
      </c>
      <c r="CM249">
        <v>0</v>
      </c>
      <c r="CN249">
        <v>0</v>
      </c>
      <c r="CO249">
        <v>0</v>
      </c>
      <c r="CP249">
        <v>0</v>
      </c>
      <c r="CQ249">
        <v>0</v>
      </c>
      <c r="CR249">
        <v>0</v>
      </c>
      <c r="CS249">
        <v>0</v>
      </c>
      <c r="CT249">
        <v>0</v>
      </c>
      <c r="CU249">
        <v>0</v>
      </c>
      <c r="CV249">
        <v>0</v>
      </c>
      <c r="CW249">
        <v>0</v>
      </c>
      <c r="CX249">
        <v>1.4E-2</v>
      </c>
      <c r="CY249">
        <v>0</v>
      </c>
      <c r="CZ249">
        <v>0</v>
      </c>
      <c r="DA249">
        <v>0</v>
      </c>
      <c r="DB249">
        <v>1.4E-2</v>
      </c>
      <c r="DC249">
        <v>2</v>
      </c>
      <c r="DD249">
        <v>0</v>
      </c>
      <c r="DE249">
        <v>0</v>
      </c>
      <c r="DF249">
        <v>0</v>
      </c>
      <c r="DG249">
        <v>2</v>
      </c>
      <c r="DH249">
        <v>0</v>
      </c>
      <c r="DI249">
        <v>0</v>
      </c>
      <c r="DJ249">
        <v>0</v>
      </c>
      <c r="DK249">
        <v>0</v>
      </c>
      <c r="DL249">
        <v>0</v>
      </c>
    </row>
    <row r="250" spans="1:116" x14ac:dyDescent="0.45">
      <c r="A250">
        <v>2023</v>
      </c>
      <c r="B250" t="s">
        <v>130</v>
      </c>
      <c r="C250">
        <v>17260</v>
      </c>
      <c r="D250" t="s">
        <v>779</v>
      </c>
      <c r="E250" t="s">
        <v>607</v>
      </c>
      <c r="F250" t="s">
        <v>244</v>
      </c>
      <c r="G250">
        <v>0.17299999999999999</v>
      </c>
      <c r="H250">
        <v>7.5999999999999998E-2</v>
      </c>
      <c r="I250" t="s">
        <v>324</v>
      </c>
      <c r="J250" t="s">
        <v>324</v>
      </c>
      <c r="K250">
        <v>0.249</v>
      </c>
      <c r="L250">
        <v>13</v>
      </c>
      <c r="M250">
        <v>2</v>
      </c>
      <c r="N250" t="s">
        <v>324</v>
      </c>
      <c r="O250" t="s">
        <v>324</v>
      </c>
      <c r="P250">
        <v>15</v>
      </c>
      <c r="Q250" t="s">
        <v>324</v>
      </c>
      <c r="R250" t="s">
        <v>324</v>
      </c>
      <c r="S250" t="s">
        <v>324</v>
      </c>
      <c r="T250" t="s">
        <v>324</v>
      </c>
      <c r="U250">
        <v>0</v>
      </c>
      <c r="V250" t="s">
        <v>324</v>
      </c>
      <c r="W250" t="s">
        <v>324</v>
      </c>
      <c r="X250" t="s">
        <v>324</v>
      </c>
      <c r="Y250" t="s">
        <v>324</v>
      </c>
      <c r="Z250">
        <v>0</v>
      </c>
      <c r="AA250" t="s">
        <v>324</v>
      </c>
      <c r="AB250" t="s">
        <v>324</v>
      </c>
      <c r="AC250" t="s">
        <v>324</v>
      </c>
      <c r="AD250" t="s">
        <v>324</v>
      </c>
      <c r="AE250">
        <v>0</v>
      </c>
      <c r="AF250" t="s">
        <v>324</v>
      </c>
      <c r="AG250" t="s">
        <v>324</v>
      </c>
      <c r="AH250" t="s">
        <v>324</v>
      </c>
      <c r="AI250" t="s">
        <v>324</v>
      </c>
      <c r="AJ250">
        <v>0</v>
      </c>
      <c r="AK250" t="s">
        <v>324</v>
      </c>
      <c r="AL250" t="s">
        <v>324</v>
      </c>
      <c r="AM250" t="s">
        <v>324</v>
      </c>
      <c r="AN250" t="s">
        <v>324</v>
      </c>
      <c r="AO250">
        <v>0</v>
      </c>
      <c r="AP250" t="s">
        <v>324</v>
      </c>
      <c r="AQ250" t="s">
        <v>324</v>
      </c>
      <c r="AR250" t="s">
        <v>324</v>
      </c>
      <c r="AS250" t="s">
        <v>324</v>
      </c>
      <c r="AT250">
        <v>0</v>
      </c>
      <c r="AU250" t="s">
        <v>324</v>
      </c>
      <c r="AV250" t="s">
        <v>324</v>
      </c>
      <c r="AW250" t="s">
        <v>324</v>
      </c>
      <c r="AX250" t="s">
        <v>324</v>
      </c>
      <c r="AY250">
        <v>0</v>
      </c>
      <c r="AZ250" t="s">
        <v>324</v>
      </c>
      <c r="BA250" t="s">
        <v>324</v>
      </c>
      <c r="BB250" t="s">
        <v>324</v>
      </c>
      <c r="BC250" t="s">
        <v>324</v>
      </c>
      <c r="BD250">
        <v>0</v>
      </c>
      <c r="BE250" t="s">
        <v>324</v>
      </c>
      <c r="BF250" t="s">
        <v>324</v>
      </c>
      <c r="BG250" t="s">
        <v>324</v>
      </c>
      <c r="BH250" t="s">
        <v>324</v>
      </c>
      <c r="BI250">
        <v>0</v>
      </c>
      <c r="BJ250" t="s">
        <v>324</v>
      </c>
      <c r="BK250" t="s">
        <v>324</v>
      </c>
      <c r="BL250" t="s">
        <v>324</v>
      </c>
      <c r="BM250" t="s">
        <v>324</v>
      </c>
      <c r="BN250">
        <v>0</v>
      </c>
      <c r="BO250" t="s">
        <v>324</v>
      </c>
      <c r="BP250" t="s">
        <v>324</v>
      </c>
      <c r="BQ250" t="s">
        <v>324</v>
      </c>
      <c r="BR250" t="s">
        <v>324</v>
      </c>
      <c r="BS250">
        <v>0</v>
      </c>
      <c r="BT250">
        <v>0</v>
      </c>
      <c r="BU250">
        <v>0</v>
      </c>
      <c r="BV250" t="s">
        <v>324</v>
      </c>
      <c r="BW250" t="s">
        <v>324</v>
      </c>
      <c r="BX250">
        <v>0</v>
      </c>
      <c r="BY250">
        <v>0</v>
      </c>
      <c r="BZ250">
        <v>0</v>
      </c>
      <c r="CA250" t="s">
        <v>324</v>
      </c>
      <c r="CB250" t="s">
        <v>324</v>
      </c>
      <c r="CC250">
        <v>0</v>
      </c>
      <c r="CD250" t="s">
        <v>324</v>
      </c>
      <c r="CE250" t="s">
        <v>324</v>
      </c>
      <c r="CF250" t="s">
        <v>324</v>
      </c>
      <c r="CG250" t="s">
        <v>324</v>
      </c>
      <c r="CH250">
        <v>0</v>
      </c>
      <c r="CI250" t="s">
        <v>324</v>
      </c>
      <c r="CJ250" t="s">
        <v>324</v>
      </c>
      <c r="CK250" t="s">
        <v>324</v>
      </c>
      <c r="CL250" t="s">
        <v>324</v>
      </c>
      <c r="CM250">
        <v>0</v>
      </c>
      <c r="CN250" t="s">
        <v>324</v>
      </c>
      <c r="CO250" t="s">
        <v>324</v>
      </c>
      <c r="CP250" t="s">
        <v>324</v>
      </c>
      <c r="CQ250" t="s">
        <v>324</v>
      </c>
      <c r="CR250">
        <v>0</v>
      </c>
      <c r="CS250" t="s">
        <v>324</v>
      </c>
      <c r="CT250" t="s">
        <v>324</v>
      </c>
      <c r="CU250" t="s">
        <v>324</v>
      </c>
      <c r="CV250" t="s">
        <v>324</v>
      </c>
      <c r="CW250">
        <v>0</v>
      </c>
      <c r="CX250">
        <v>0.17299999999999999</v>
      </c>
      <c r="CY250">
        <v>7.5999999999999998E-2</v>
      </c>
      <c r="CZ250">
        <v>0</v>
      </c>
      <c r="DA250">
        <v>0</v>
      </c>
      <c r="DB250">
        <v>0.249</v>
      </c>
      <c r="DC250">
        <v>13</v>
      </c>
      <c r="DD250">
        <v>2</v>
      </c>
      <c r="DE250">
        <v>0</v>
      </c>
      <c r="DF250">
        <v>0</v>
      </c>
      <c r="DG250">
        <v>15</v>
      </c>
      <c r="DH250">
        <v>0</v>
      </c>
      <c r="DI250">
        <v>0</v>
      </c>
      <c r="DJ250">
        <v>0</v>
      </c>
      <c r="DK250">
        <v>0</v>
      </c>
      <c r="DL250">
        <v>0</v>
      </c>
    </row>
    <row r="251" spans="1:116" x14ac:dyDescent="0.45">
      <c r="A251">
        <v>2023</v>
      </c>
      <c r="B251" t="s">
        <v>130</v>
      </c>
      <c r="C251">
        <v>19157</v>
      </c>
      <c r="D251" t="s">
        <v>780</v>
      </c>
      <c r="E251" t="s">
        <v>606</v>
      </c>
      <c r="F251" t="s">
        <v>244</v>
      </c>
      <c r="G251">
        <v>4.8460000000000001</v>
      </c>
      <c r="H251">
        <v>2.44</v>
      </c>
      <c r="I251" t="s">
        <v>324</v>
      </c>
      <c r="J251" t="s">
        <v>324</v>
      </c>
      <c r="K251">
        <v>7.2859999999999996</v>
      </c>
      <c r="L251">
        <v>391</v>
      </c>
      <c r="M251">
        <v>83</v>
      </c>
      <c r="N251" t="s">
        <v>324</v>
      </c>
      <c r="O251" t="s">
        <v>324</v>
      </c>
      <c r="P251">
        <v>474</v>
      </c>
      <c r="Q251">
        <v>2036.4380000000001</v>
      </c>
      <c r="R251">
        <v>779.67399999999998</v>
      </c>
      <c r="S251" t="s">
        <v>324</v>
      </c>
      <c r="T251" t="s">
        <v>324</v>
      </c>
      <c r="U251">
        <v>2816.1120000000001</v>
      </c>
      <c r="V251" t="s">
        <v>324</v>
      </c>
      <c r="W251" t="s">
        <v>324</v>
      </c>
      <c r="X251" t="s">
        <v>324</v>
      </c>
      <c r="Y251" t="s">
        <v>324</v>
      </c>
      <c r="Z251">
        <v>0</v>
      </c>
      <c r="AA251" t="s">
        <v>324</v>
      </c>
      <c r="AB251" t="s">
        <v>324</v>
      </c>
      <c r="AC251" t="s">
        <v>324</v>
      </c>
      <c r="AD251" t="s">
        <v>324</v>
      </c>
      <c r="AE251">
        <v>0</v>
      </c>
      <c r="AF251">
        <v>1.0999999999999999E-2</v>
      </c>
      <c r="AG251" t="s">
        <v>324</v>
      </c>
      <c r="AH251" t="s">
        <v>324</v>
      </c>
      <c r="AI251" t="s">
        <v>324</v>
      </c>
      <c r="AJ251">
        <v>1.0999999999999999E-2</v>
      </c>
      <c r="AK251">
        <v>28</v>
      </c>
      <c r="AL251" t="s">
        <v>324</v>
      </c>
      <c r="AM251" t="s">
        <v>324</v>
      </c>
      <c r="AN251" t="s">
        <v>324</v>
      </c>
      <c r="AO251">
        <v>28</v>
      </c>
      <c r="AP251">
        <v>6.0999999999999999E-2</v>
      </c>
      <c r="AQ251" t="s">
        <v>324</v>
      </c>
      <c r="AR251" t="s">
        <v>324</v>
      </c>
      <c r="AS251" t="s">
        <v>324</v>
      </c>
      <c r="AT251">
        <v>6.0999999999999999E-2</v>
      </c>
      <c r="AU251">
        <v>6</v>
      </c>
      <c r="AV251" t="s">
        <v>324</v>
      </c>
      <c r="AW251" t="s">
        <v>324</v>
      </c>
      <c r="AX251" t="s">
        <v>324</v>
      </c>
      <c r="AY251">
        <v>6</v>
      </c>
      <c r="AZ251">
        <v>0.114</v>
      </c>
      <c r="BA251" t="s">
        <v>324</v>
      </c>
      <c r="BB251" t="s">
        <v>324</v>
      </c>
      <c r="BC251" t="s">
        <v>324</v>
      </c>
      <c r="BD251">
        <v>0.114</v>
      </c>
      <c r="BE251" t="s">
        <v>324</v>
      </c>
      <c r="BF251" t="s">
        <v>324</v>
      </c>
      <c r="BG251" t="s">
        <v>324</v>
      </c>
      <c r="BH251" t="s">
        <v>324</v>
      </c>
      <c r="BI251">
        <v>0</v>
      </c>
      <c r="BJ251" t="s">
        <v>324</v>
      </c>
      <c r="BK251" t="s">
        <v>324</v>
      </c>
      <c r="BL251" t="s">
        <v>324</v>
      </c>
      <c r="BM251" t="s">
        <v>324</v>
      </c>
      <c r="BN251">
        <v>0</v>
      </c>
      <c r="BO251" t="s">
        <v>324</v>
      </c>
      <c r="BP251" t="s">
        <v>324</v>
      </c>
      <c r="BQ251" t="s">
        <v>324</v>
      </c>
      <c r="BR251" t="s">
        <v>324</v>
      </c>
      <c r="BS251">
        <v>0</v>
      </c>
      <c r="BT251">
        <v>0.08</v>
      </c>
      <c r="BU251" t="s">
        <v>324</v>
      </c>
      <c r="BV251" t="s">
        <v>324</v>
      </c>
      <c r="BW251" t="s">
        <v>324</v>
      </c>
      <c r="BX251">
        <v>0.08</v>
      </c>
      <c r="BY251">
        <v>8</v>
      </c>
      <c r="BZ251" t="s">
        <v>324</v>
      </c>
      <c r="CA251" t="s">
        <v>324</v>
      </c>
      <c r="CB251" t="s">
        <v>324</v>
      </c>
      <c r="CC251">
        <v>8</v>
      </c>
      <c r="CD251">
        <v>6.4619999999999997</v>
      </c>
      <c r="CE251" t="s">
        <v>324</v>
      </c>
      <c r="CF251" t="s">
        <v>324</v>
      </c>
      <c r="CG251" t="s">
        <v>324</v>
      </c>
      <c r="CH251">
        <v>6.4619999999999997</v>
      </c>
      <c r="CI251" t="s">
        <v>324</v>
      </c>
      <c r="CJ251" t="s">
        <v>324</v>
      </c>
      <c r="CK251" t="s">
        <v>324</v>
      </c>
      <c r="CL251" t="s">
        <v>324</v>
      </c>
      <c r="CM251">
        <v>0</v>
      </c>
      <c r="CN251" t="s">
        <v>324</v>
      </c>
      <c r="CO251" t="s">
        <v>324</v>
      </c>
      <c r="CP251" t="s">
        <v>324</v>
      </c>
      <c r="CQ251" t="s">
        <v>324</v>
      </c>
      <c r="CR251">
        <v>0</v>
      </c>
      <c r="CS251" t="s">
        <v>324</v>
      </c>
      <c r="CT251" t="s">
        <v>324</v>
      </c>
      <c r="CU251" t="s">
        <v>324</v>
      </c>
      <c r="CV251" t="s">
        <v>324</v>
      </c>
      <c r="CW251">
        <v>0</v>
      </c>
      <c r="CX251">
        <v>4.9370000000000003</v>
      </c>
      <c r="CY251">
        <v>2.44</v>
      </c>
      <c r="CZ251">
        <v>0</v>
      </c>
      <c r="DA251">
        <v>0</v>
      </c>
      <c r="DB251">
        <v>7.3769999999999998</v>
      </c>
      <c r="DC251">
        <v>427</v>
      </c>
      <c r="DD251">
        <v>83</v>
      </c>
      <c r="DE251">
        <v>0</v>
      </c>
      <c r="DF251">
        <v>0</v>
      </c>
      <c r="DG251">
        <v>510</v>
      </c>
      <c r="DH251">
        <v>2042.9</v>
      </c>
      <c r="DI251">
        <v>779.67399999999998</v>
      </c>
      <c r="DJ251">
        <v>0</v>
      </c>
      <c r="DK251">
        <v>0</v>
      </c>
      <c r="DL251">
        <v>2822.5740000000001</v>
      </c>
    </row>
    <row r="252" spans="1:116" x14ac:dyDescent="0.45">
      <c r="A252">
        <v>2023</v>
      </c>
      <c r="B252" t="s">
        <v>130</v>
      </c>
      <c r="C252">
        <v>99999</v>
      </c>
      <c r="D252" t="s">
        <v>599</v>
      </c>
      <c r="E252" t="s">
        <v>781</v>
      </c>
      <c r="G252">
        <v>3.4000000000000002E-2</v>
      </c>
      <c r="H252" t="s">
        <v>324</v>
      </c>
      <c r="I252" t="s">
        <v>324</v>
      </c>
      <c r="J252" t="s">
        <v>324</v>
      </c>
      <c r="K252">
        <v>3.4000000000000002E-2</v>
      </c>
      <c r="L252" t="s">
        <v>324</v>
      </c>
      <c r="M252" t="s">
        <v>324</v>
      </c>
      <c r="N252" t="s">
        <v>324</v>
      </c>
      <c r="O252" t="s">
        <v>324</v>
      </c>
      <c r="P252" t="s">
        <v>324</v>
      </c>
      <c r="Q252" t="s">
        <v>324</v>
      </c>
      <c r="R252" t="s">
        <v>324</v>
      </c>
      <c r="S252" t="s">
        <v>324</v>
      </c>
      <c r="T252" t="s">
        <v>324</v>
      </c>
      <c r="U252" t="s">
        <v>324</v>
      </c>
      <c r="V252" t="s">
        <v>324</v>
      </c>
      <c r="W252" t="s">
        <v>324</v>
      </c>
      <c r="X252" t="s">
        <v>324</v>
      </c>
      <c r="Y252" t="s">
        <v>324</v>
      </c>
      <c r="Z252" t="s">
        <v>324</v>
      </c>
      <c r="AA252" t="s">
        <v>324</v>
      </c>
      <c r="AB252" t="s">
        <v>324</v>
      </c>
      <c r="AC252" t="s">
        <v>324</v>
      </c>
      <c r="AD252" t="s">
        <v>324</v>
      </c>
      <c r="AE252" t="s">
        <v>324</v>
      </c>
      <c r="AF252" t="s">
        <v>324</v>
      </c>
      <c r="AG252" t="s">
        <v>324</v>
      </c>
      <c r="AH252" t="s">
        <v>324</v>
      </c>
      <c r="AI252" t="s">
        <v>324</v>
      </c>
      <c r="AJ252" t="s">
        <v>324</v>
      </c>
      <c r="AK252" t="s">
        <v>324</v>
      </c>
      <c r="AL252" t="s">
        <v>324</v>
      </c>
      <c r="AM252" t="s">
        <v>324</v>
      </c>
      <c r="AN252" t="s">
        <v>324</v>
      </c>
      <c r="AO252" t="s">
        <v>324</v>
      </c>
      <c r="AP252" t="s">
        <v>324</v>
      </c>
      <c r="AQ252" t="s">
        <v>324</v>
      </c>
      <c r="AR252" t="s">
        <v>324</v>
      </c>
      <c r="AS252" t="s">
        <v>324</v>
      </c>
      <c r="AT252" t="s">
        <v>324</v>
      </c>
      <c r="AU252" t="s">
        <v>324</v>
      </c>
      <c r="AV252" t="s">
        <v>324</v>
      </c>
      <c r="AW252" t="s">
        <v>324</v>
      </c>
      <c r="AX252" t="s">
        <v>324</v>
      </c>
      <c r="AY252" t="s">
        <v>324</v>
      </c>
      <c r="AZ252" t="s">
        <v>324</v>
      </c>
      <c r="BA252" t="s">
        <v>324</v>
      </c>
      <c r="BB252" t="s">
        <v>324</v>
      </c>
      <c r="BC252" t="s">
        <v>324</v>
      </c>
      <c r="BD252" t="s">
        <v>324</v>
      </c>
      <c r="BE252" t="s">
        <v>324</v>
      </c>
      <c r="BF252" t="s">
        <v>324</v>
      </c>
      <c r="BG252" t="s">
        <v>324</v>
      </c>
      <c r="BH252" t="s">
        <v>324</v>
      </c>
      <c r="BI252" t="s">
        <v>324</v>
      </c>
      <c r="BJ252" t="s">
        <v>324</v>
      </c>
      <c r="BK252" t="s">
        <v>324</v>
      </c>
      <c r="BL252" t="s">
        <v>324</v>
      </c>
      <c r="BM252" t="s">
        <v>324</v>
      </c>
      <c r="BN252" t="s">
        <v>324</v>
      </c>
      <c r="BO252" t="s">
        <v>324</v>
      </c>
      <c r="BP252" t="s">
        <v>324</v>
      </c>
      <c r="BQ252" t="s">
        <v>324</v>
      </c>
      <c r="BR252" t="s">
        <v>324</v>
      </c>
      <c r="BS252" t="s">
        <v>324</v>
      </c>
      <c r="BT252" t="s">
        <v>324</v>
      </c>
      <c r="BU252" t="s">
        <v>324</v>
      </c>
      <c r="BV252" t="s">
        <v>324</v>
      </c>
      <c r="BW252" t="s">
        <v>324</v>
      </c>
      <c r="BX252" t="s">
        <v>324</v>
      </c>
      <c r="BY252" t="s">
        <v>324</v>
      </c>
      <c r="BZ252" t="s">
        <v>324</v>
      </c>
      <c r="CA252" t="s">
        <v>324</v>
      </c>
      <c r="CB252" t="s">
        <v>324</v>
      </c>
      <c r="CC252" t="s">
        <v>324</v>
      </c>
      <c r="CD252" t="s">
        <v>324</v>
      </c>
      <c r="CE252" t="s">
        <v>324</v>
      </c>
      <c r="CF252" t="s">
        <v>324</v>
      </c>
      <c r="CG252" t="s">
        <v>324</v>
      </c>
      <c r="CH252" t="s">
        <v>324</v>
      </c>
      <c r="CI252" t="s">
        <v>324</v>
      </c>
      <c r="CJ252" t="s">
        <v>324</v>
      </c>
      <c r="CK252" t="s">
        <v>324</v>
      </c>
      <c r="CL252" t="s">
        <v>324</v>
      </c>
      <c r="CM252" t="s">
        <v>324</v>
      </c>
      <c r="CN252" t="s">
        <v>324</v>
      </c>
      <c r="CO252" t="s">
        <v>324</v>
      </c>
      <c r="CP252" t="s">
        <v>324</v>
      </c>
      <c r="CQ252" t="s">
        <v>324</v>
      </c>
      <c r="CR252" t="s">
        <v>324</v>
      </c>
      <c r="CS252" t="s">
        <v>324</v>
      </c>
      <c r="CT252" t="s">
        <v>324</v>
      </c>
      <c r="CU252" t="s">
        <v>324</v>
      </c>
      <c r="CV252" t="s">
        <v>324</v>
      </c>
      <c r="CW252" t="s">
        <v>324</v>
      </c>
      <c r="CX252">
        <v>3.4000000000000002E-2</v>
      </c>
      <c r="CY252" t="s">
        <v>324</v>
      </c>
      <c r="CZ252" t="s">
        <v>324</v>
      </c>
      <c r="DA252" t="s">
        <v>324</v>
      </c>
      <c r="DB252">
        <v>3.4000000000000002E-2</v>
      </c>
      <c r="DC252" t="s">
        <v>324</v>
      </c>
      <c r="DD252" t="s">
        <v>324</v>
      </c>
      <c r="DE252" t="s">
        <v>324</v>
      </c>
      <c r="DF252" t="s">
        <v>324</v>
      </c>
      <c r="DG252" t="s">
        <v>324</v>
      </c>
      <c r="DH252" t="s">
        <v>324</v>
      </c>
      <c r="DI252" t="s">
        <v>324</v>
      </c>
      <c r="DJ252" t="s">
        <v>324</v>
      </c>
      <c r="DK252" t="s">
        <v>324</v>
      </c>
      <c r="DL252" t="s">
        <v>324</v>
      </c>
    </row>
    <row r="253" spans="1:116" x14ac:dyDescent="0.45">
      <c r="A253">
        <v>2023</v>
      </c>
      <c r="B253" t="s">
        <v>130</v>
      </c>
      <c r="C253">
        <v>99999</v>
      </c>
      <c r="D253" t="s">
        <v>599</v>
      </c>
      <c r="E253" t="s">
        <v>606</v>
      </c>
      <c r="G253">
        <v>2.8050000000000002</v>
      </c>
      <c r="H253">
        <v>1.1599999999999999</v>
      </c>
      <c r="I253">
        <v>0</v>
      </c>
      <c r="J253" t="s">
        <v>324</v>
      </c>
      <c r="K253">
        <v>3.9649999999999999</v>
      </c>
      <c r="L253" t="s">
        <v>324</v>
      </c>
      <c r="M253" t="s">
        <v>324</v>
      </c>
      <c r="N253" t="s">
        <v>324</v>
      </c>
      <c r="O253" t="s">
        <v>324</v>
      </c>
      <c r="P253" t="s">
        <v>324</v>
      </c>
      <c r="Q253" t="s">
        <v>324</v>
      </c>
      <c r="R253" t="s">
        <v>324</v>
      </c>
      <c r="S253" t="s">
        <v>324</v>
      </c>
      <c r="T253" t="s">
        <v>324</v>
      </c>
      <c r="U253" t="s">
        <v>324</v>
      </c>
      <c r="V253" t="s">
        <v>324</v>
      </c>
      <c r="W253" t="s">
        <v>324</v>
      </c>
      <c r="X253" t="s">
        <v>324</v>
      </c>
      <c r="Y253" t="s">
        <v>324</v>
      </c>
      <c r="Z253" t="s">
        <v>324</v>
      </c>
      <c r="AA253" t="s">
        <v>324</v>
      </c>
      <c r="AB253" t="s">
        <v>324</v>
      </c>
      <c r="AC253" t="s">
        <v>324</v>
      </c>
      <c r="AD253" t="s">
        <v>324</v>
      </c>
      <c r="AE253" t="s">
        <v>324</v>
      </c>
      <c r="AF253" t="s">
        <v>324</v>
      </c>
      <c r="AG253" t="s">
        <v>324</v>
      </c>
      <c r="AH253" t="s">
        <v>324</v>
      </c>
      <c r="AI253" t="s">
        <v>324</v>
      </c>
      <c r="AJ253" t="s">
        <v>324</v>
      </c>
      <c r="AK253" t="s">
        <v>324</v>
      </c>
      <c r="AL253" t="s">
        <v>324</v>
      </c>
      <c r="AM253" t="s">
        <v>324</v>
      </c>
      <c r="AN253" t="s">
        <v>324</v>
      </c>
      <c r="AO253" t="s">
        <v>324</v>
      </c>
      <c r="AP253" t="s">
        <v>324</v>
      </c>
      <c r="AQ253" t="s">
        <v>324</v>
      </c>
      <c r="AR253" t="s">
        <v>324</v>
      </c>
      <c r="AS253" t="s">
        <v>324</v>
      </c>
      <c r="AT253" t="s">
        <v>324</v>
      </c>
      <c r="AU253" t="s">
        <v>324</v>
      </c>
      <c r="AV253" t="s">
        <v>324</v>
      </c>
      <c r="AW253" t="s">
        <v>324</v>
      </c>
      <c r="AX253" t="s">
        <v>324</v>
      </c>
      <c r="AY253" t="s">
        <v>324</v>
      </c>
      <c r="AZ253" t="s">
        <v>324</v>
      </c>
      <c r="BA253" t="s">
        <v>324</v>
      </c>
      <c r="BB253" t="s">
        <v>324</v>
      </c>
      <c r="BC253" t="s">
        <v>324</v>
      </c>
      <c r="BD253" t="s">
        <v>324</v>
      </c>
      <c r="BE253" t="s">
        <v>324</v>
      </c>
      <c r="BF253" t="s">
        <v>324</v>
      </c>
      <c r="BG253" t="s">
        <v>324</v>
      </c>
      <c r="BH253" t="s">
        <v>324</v>
      </c>
      <c r="BI253" t="s">
        <v>324</v>
      </c>
      <c r="BJ253" t="s">
        <v>324</v>
      </c>
      <c r="BK253" t="s">
        <v>324</v>
      </c>
      <c r="BL253" t="s">
        <v>324</v>
      </c>
      <c r="BM253" t="s">
        <v>324</v>
      </c>
      <c r="BN253" t="s">
        <v>324</v>
      </c>
      <c r="BO253" t="s">
        <v>324</v>
      </c>
      <c r="BP253" t="s">
        <v>324</v>
      </c>
      <c r="BQ253" t="s">
        <v>324</v>
      </c>
      <c r="BR253" t="s">
        <v>324</v>
      </c>
      <c r="BS253" t="s">
        <v>324</v>
      </c>
      <c r="BT253" t="s">
        <v>324</v>
      </c>
      <c r="BU253" t="s">
        <v>324</v>
      </c>
      <c r="BV253" t="s">
        <v>324</v>
      </c>
      <c r="BW253" t="s">
        <v>324</v>
      </c>
      <c r="BX253" t="s">
        <v>324</v>
      </c>
      <c r="BY253" t="s">
        <v>324</v>
      </c>
      <c r="BZ253" t="s">
        <v>324</v>
      </c>
      <c r="CA253" t="s">
        <v>324</v>
      </c>
      <c r="CB253" t="s">
        <v>324</v>
      </c>
      <c r="CC253" t="s">
        <v>324</v>
      </c>
      <c r="CD253" t="s">
        <v>324</v>
      </c>
      <c r="CE253" t="s">
        <v>324</v>
      </c>
      <c r="CF253" t="s">
        <v>324</v>
      </c>
      <c r="CG253" t="s">
        <v>324</v>
      </c>
      <c r="CH253" t="s">
        <v>324</v>
      </c>
      <c r="CI253" t="s">
        <v>324</v>
      </c>
      <c r="CJ253" t="s">
        <v>324</v>
      </c>
      <c r="CK253" t="s">
        <v>324</v>
      </c>
      <c r="CL253" t="s">
        <v>324</v>
      </c>
      <c r="CM253" t="s">
        <v>324</v>
      </c>
      <c r="CN253" t="s">
        <v>324</v>
      </c>
      <c r="CO253" t="s">
        <v>324</v>
      </c>
      <c r="CP253" t="s">
        <v>324</v>
      </c>
      <c r="CQ253" t="s">
        <v>324</v>
      </c>
      <c r="CR253" t="s">
        <v>324</v>
      </c>
      <c r="CS253" t="s">
        <v>324</v>
      </c>
      <c r="CT253" t="s">
        <v>324</v>
      </c>
      <c r="CU253" t="s">
        <v>324</v>
      </c>
      <c r="CV253" t="s">
        <v>324</v>
      </c>
      <c r="CW253" t="s">
        <v>324</v>
      </c>
      <c r="CX253">
        <v>2.8050000000000002</v>
      </c>
      <c r="CY253">
        <v>1.1599999999999999</v>
      </c>
      <c r="CZ253">
        <v>0</v>
      </c>
      <c r="DA253" t="s">
        <v>324</v>
      </c>
      <c r="DB253">
        <v>3.9649999999999999</v>
      </c>
      <c r="DC253" t="s">
        <v>324</v>
      </c>
      <c r="DD253" t="s">
        <v>324</v>
      </c>
      <c r="DE253" t="s">
        <v>324</v>
      </c>
      <c r="DF253" t="s">
        <v>324</v>
      </c>
      <c r="DG253" t="s">
        <v>324</v>
      </c>
      <c r="DH253" t="s">
        <v>324</v>
      </c>
      <c r="DI253" t="s">
        <v>324</v>
      </c>
      <c r="DJ253" t="s">
        <v>324</v>
      </c>
      <c r="DK253" t="s">
        <v>324</v>
      </c>
      <c r="DL253" t="s">
        <v>324</v>
      </c>
    </row>
    <row r="254" spans="1:116" x14ac:dyDescent="0.45">
      <c r="A254">
        <v>2023</v>
      </c>
      <c r="B254" t="s">
        <v>130</v>
      </c>
      <c r="C254">
        <v>99999</v>
      </c>
      <c r="D254" t="s">
        <v>599</v>
      </c>
      <c r="E254" t="s">
        <v>607</v>
      </c>
      <c r="G254">
        <v>0.626</v>
      </c>
      <c r="H254">
        <v>0.14799999999999999</v>
      </c>
      <c r="I254">
        <v>1.6E-2</v>
      </c>
      <c r="J254" t="s">
        <v>324</v>
      </c>
      <c r="K254">
        <v>0.79</v>
      </c>
      <c r="L254" t="s">
        <v>324</v>
      </c>
      <c r="M254" t="s">
        <v>324</v>
      </c>
      <c r="N254" t="s">
        <v>324</v>
      </c>
      <c r="O254" t="s">
        <v>324</v>
      </c>
      <c r="P254" t="s">
        <v>324</v>
      </c>
      <c r="Q254" t="s">
        <v>324</v>
      </c>
      <c r="R254" t="s">
        <v>324</v>
      </c>
      <c r="S254" t="s">
        <v>324</v>
      </c>
      <c r="T254" t="s">
        <v>324</v>
      </c>
      <c r="U254" t="s">
        <v>324</v>
      </c>
      <c r="V254" t="s">
        <v>324</v>
      </c>
      <c r="W254" t="s">
        <v>324</v>
      </c>
      <c r="X254" t="s">
        <v>324</v>
      </c>
      <c r="Y254" t="s">
        <v>324</v>
      </c>
      <c r="Z254" t="s">
        <v>324</v>
      </c>
      <c r="AA254" t="s">
        <v>324</v>
      </c>
      <c r="AB254" t="s">
        <v>324</v>
      </c>
      <c r="AC254" t="s">
        <v>324</v>
      </c>
      <c r="AD254" t="s">
        <v>324</v>
      </c>
      <c r="AE254" t="s">
        <v>324</v>
      </c>
      <c r="AF254" t="s">
        <v>324</v>
      </c>
      <c r="AG254" t="s">
        <v>324</v>
      </c>
      <c r="AH254" t="s">
        <v>324</v>
      </c>
      <c r="AI254" t="s">
        <v>324</v>
      </c>
      <c r="AJ254" t="s">
        <v>324</v>
      </c>
      <c r="AK254" t="s">
        <v>324</v>
      </c>
      <c r="AL254" t="s">
        <v>324</v>
      </c>
      <c r="AM254" t="s">
        <v>324</v>
      </c>
      <c r="AN254" t="s">
        <v>324</v>
      </c>
      <c r="AO254" t="s">
        <v>324</v>
      </c>
      <c r="AP254" t="s">
        <v>324</v>
      </c>
      <c r="AQ254" t="s">
        <v>324</v>
      </c>
      <c r="AR254" t="s">
        <v>324</v>
      </c>
      <c r="AS254" t="s">
        <v>324</v>
      </c>
      <c r="AT254" t="s">
        <v>324</v>
      </c>
      <c r="AU254" t="s">
        <v>324</v>
      </c>
      <c r="AV254" t="s">
        <v>324</v>
      </c>
      <c r="AW254" t="s">
        <v>324</v>
      </c>
      <c r="AX254" t="s">
        <v>324</v>
      </c>
      <c r="AY254" t="s">
        <v>324</v>
      </c>
      <c r="AZ254" t="s">
        <v>324</v>
      </c>
      <c r="BA254" t="s">
        <v>324</v>
      </c>
      <c r="BB254" t="s">
        <v>324</v>
      </c>
      <c r="BC254" t="s">
        <v>324</v>
      </c>
      <c r="BD254" t="s">
        <v>324</v>
      </c>
      <c r="BE254" t="s">
        <v>324</v>
      </c>
      <c r="BF254" t="s">
        <v>324</v>
      </c>
      <c r="BG254" t="s">
        <v>324</v>
      </c>
      <c r="BH254" t="s">
        <v>324</v>
      </c>
      <c r="BI254" t="s">
        <v>324</v>
      </c>
      <c r="BJ254" t="s">
        <v>324</v>
      </c>
      <c r="BK254" t="s">
        <v>324</v>
      </c>
      <c r="BL254" t="s">
        <v>324</v>
      </c>
      <c r="BM254" t="s">
        <v>324</v>
      </c>
      <c r="BN254" t="s">
        <v>324</v>
      </c>
      <c r="BO254" t="s">
        <v>324</v>
      </c>
      <c r="BP254" t="s">
        <v>324</v>
      </c>
      <c r="BQ254" t="s">
        <v>324</v>
      </c>
      <c r="BR254" t="s">
        <v>324</v>
      </c>
      <c r="BS254" t="s">
        <v>324</v>
      </c>
      <c r="BT254" t="s">
        <v>324</v>
      </c>
      <c r="BU254" t="s">
        <v>324</v>
      </c>
      <c r="BV254" t="s">
        <v>324</v>
      </c>
      <c r="BW254" t="s">
        <v>324</v>
      </c>
      <c r="BX254" t="s">
        <v>324</v>
      </c>
      <c r="BY254" t="s">
        <v>324</v>
      </c>
      <c r="BZ254" t="s">
        <v>324</v>
      </c>
      <c r="CA254" t="s">
        <v>324</v>
      </c>
      <c r="CB254" t="s">
        <v>324</v>
      </c>
      <c r="CC254" t="s">
        <v>324</v>
      </c>
      <c r="CD254" t="s">
        <v>324</v>
      </c>
      <c r="CE254" t="s">
        <v>324</v>
      </c>
      <c r="CF254" t="s">
        <v>324</v>
      </c>
      <c r="CG254" t="s">
        <v>324</v>
      </c>
      <c r="CH254" t="s">
        <v>324</v>
      </c>
      <c r="CI254" t="s">
        <v>324</v>
      </c>
      <c r="CJ254" t="s">
        <v>324</v>
      </c>
      <c r="CK254" t="s">
        <v>324</v>
      </c>
      <c r="CL254" t="s">
        <v>324</v>
      </c>
      <c r="CM254" t="s">
        <v>324</v>
      </c>
      <c r="CN254" t="s">
        <v>324</v>
      </c>
      <c r="CO254" t="s">
        <v>324</v>
      </c>
      <c r="CP254" t="s">
        <v>324</v>
      </c>
      <c r="CQ254" t="s">
        <v>324</v>
      </c>
      <c r="CR254" t="s">
        <v>324</v>
      </c>
      <c r="CS254" t="s">
        <v>324</v>
      </c>
      <c r="CT254" t="s">
        <v>324</v>
      </c>
      <c r="CU254" t="s">
        <v>324</v>
      </c>
      <c r="CV254" t="s">
        <v>324</v>
      </c>
      <c r="CW254" t="s">
        <v>324</v>
      </c>
      <c r="CX254">
        <v>0.626</v>
      </c>
      <c r="CY254">
        <v>0.14799999999999999</v>
      </c>
      <c r="CZ254">
        <v>1.6E-2</v>
      </c>
      <c r="DA254" t="s">
        <v>324</v>
      </c>
      <c r="DB254">
        <v>0.79</v>
      </c>
      <c r="DC254" t="s">
        <v>324</v>
      </c>
      <c r="DD254" t="s">
        <v>324</v>
      </c>
      <c r="DE254" t="s">
        <v>324</v>
      </c>
      <c r="DF254" t="s">
        <v>324</v>
      </c>
      <c r="DG254" t="s">
        <v>324</v>
      </c>
      <c r="DH254" t="s">
        <v>324</v>
      </c>
      <c r="DI254" t="s">
        <v>324</v>
      </c>
      <c r="DJ254" t="s">
        <v>324</v>
      </c>
      <c r="DK254" t="s">
        <v>324</v>
      </c>
      <c r="DL254" t="s">
        <v>324</v>
      </c>
    </row>
    <row r="255" spans="1:116" x14ac:dyDescent="0.45">
      <c r="A255">
        <v>2023</v>
      </c>
      <c r="B255" t="s">
        <v>120</v>
      </c>
      <c r="C255">
        <v>6169</v>
      </c>
      <c r="D255" t="s">
        <v>782</v>
      </c>
      <c r="E255" t="s">
        <v>783</v>
      </c>
      <c r="F255" t="s">
        <v>244</v>
      </c>
      <c r="G255">
        <v>1.343</v>
      </c>
      <c r="H255">
        <v>0.21299999999999999</v>
      </c>
      <c r="I255" t="s">
        <v>324</v>
      </c>
      <c r="J255" t="s">
        <v>324</v>
      </c>
      <c r="K255">
        <v>1.556</v>
      </c>
      <c r="L255">
        <v>187</v>
      </c>
      <c r="M255">
        <v>9</v>
      </c>
      <c r="N255" t="s">
        <v>324</v>
      </c>
      <c r="O255" t="s">
        <v>324</v>
      </c>
      <c r="P255">
        <v>196</v>
      </c>
      <c r="Q255" t="s">
        <v>324</v>
      </c>
      <c r="R255" t="s">
        <v>324</v>
      </c>
      <c r="S255" t="s">
        <v>324</v>
      </c>
      <c r="T255" t="s">
        <v>324</v>
      </c>
      <c r="U255">
        <v>0</v>
      </c>
      <c r="V255" t="s">
        <v>324</v>
      </c>
      <c r="W255" t="s">
        <v>324</v>
      </c>
      <c r="X255" t="s">
        <v>324</v>
      </c>
      <c r="Y255" t="s">
        <v>324</v>
      </c>
      <c r="Z255">
        <v>0</v>
      </c>
      <c r="AA255" t="s">
        <v>324</v>
      </c>
      <c r="AB255" t="s">
        <v>324</v>
      </c>
      <c r="AC255" t="s">
        <v>324</v>
      </c>
      <c r="AD255" t="s">
        <v>324</v>
      </c>
      <c r="AE255">
        <v>0</v>
      </c>
      <c r="AF255" t="s">
        <v>324</v>
      </c>
      <c r="AG255" t="s">
        <v>324</v>
      </c>
      <c r="AH255" t="s">
        <v>324</v>
      </c>
      <c r="AI255" t="s">
        <v>324</v>
      </c>
      <c r="AJ255">
        <v>0</v>
      </c>
      <c r="AK255" t="s">
        <v>324</v>
      </c>
      <c r="AL255" t="s">
        <v>324</v>
      </c>
      <c r="AM255" t="s">
        <v>324</v>
      </c>
      <c r="AN255" t="s">
        <v>324</v>
      </c>
      <c r="AO255">
        <v>0</v>
      </c>
      <c r="AP255" t="s">
        <v>324</v>
      </c>
      <c r="AQ255" t="s">
        <v>324</v>
      </c>
      <c r="AR255" t="s">
        <v>324</v>
      </c>
      <c r="AS255" t="s">
        <v>324</v>
      </c>
      <c r="AT255">
        <v>0</v>
      </c>
      <c r="AU255" t="s">
        <v>324</v>
      </c>
      <c r="AV255" t="s">
        <v>324</v>
      </c>
      <c r="AW255" t="s">
        <v>324</v>
      </c>
      <c r="AX255" t="s">
        <v>324</v>
      </c>
      <c r="AY255">
        <v>0</v>
      </c>
      <c r="AZ255" t="s">
        <v>324</v>
      </c>
      <c r="BA255" t="s">
        <v>324</v>
      </c>
      <c r="BB255" t="s">
        <v>324</v>
      </c>
      <c r="BC255" t="s">
        <v>324</v>
      </c>
      <c r="BD255">
        <v>0</v>
      </c>
      <c r="BE255" t="s">
        <v>324</v>
      </c>
      <c r="BF255" t="s">
        <v>324</v>
      </c>
      <c r="BG255" t="s">
        <v>324</v>
      </c>
      <c r="BH255" t="s">
        <v>324</v>
      </c>
      <c r="BI255">
        <v>0</v>
      </c>
      <c r="BJ255" t="s">
        <v>324</v>
      </c>
      <c r="BK255" t="s">
        <v>324</v>
      </c>
      <c r="BL255" t="s">
        <v>324</v>
      </c>
      <c r="BM255" t="s">
        <v>324</v>
      </c>
      <c r="BN255">
        <v>0</v>
      </c>
      <c r="BO255" t="s">
        <v>324</v>
      </c>
      <c r="BP255" t="s">
        <v>324</v>
      </c>
      <c r="BQ255" t="s">
        <v>324</v>
      </c>
      <c r="BR255" t="s">
        <v>324</v>
      </c>
      <c r="BS255">
        <v>0</v>
      </c>
      <c r="BT255">
        <v>2.8000000000000001E-2</v>
      </c>
      <c r="BU255">
        <v>6.0000000000000001E-3</v>
      </c>
      <c r="BV255" t="s">
        <v>324</v>
      </c>
      <c r="BW255" t="s">
        <v>324</v>
      </c>
      <c r="BX255">
        <v>3.4000000000000002E-2</v>
      </c>
      <c r="BY255">
        <v>10</v>
      </c>
      <c r="BZ255">
        <v>3</v>
      </c>
      <c r="CA255" t="s">
        <v>324</v>
      </c>
      <c r="CB255" t="s">
        <v>324</v>
      </c>
      <c r="CC255">
        <v>13</v>
      </c>
      <c r="CD255" t="s">
        <v>324</v>
      </c>
      <c r="CE255" t="s">
        <v>324</v>
      </c>
      <c r="CF255" t="s">
        <v>324</v>
      </c>
      <c r="CG255" t="s">
        <v>324</v>
      </c>
      <c r="CH255">
        <v>0</v>
      </c>
      <c r="CI255" t="s">
        <v>324</v>
      </c>
      <c r="CJ255" t="s">
        <v>324</v>
      </c>
      <c r="CK255" t="s">
        <v>324</v>
      </c>
      <c r="CL255" t="s">
        <v>324</v>
      </c>
      <c r="CM255">
        <v>0</v>
      </c>
      <c r="CN255" t="s">
        <v>324</v>
      </c>
      <c r="CO255" t="s">
        <v>324</v>
      </c>
      <c r="CP255" t="s">
        <v>324</v>
      </c>
      <c r="CQ255" t="s">
        <v>324</v>
      </c>
      <c r="CR255">
        <v>0</v>
      </c>
      <c r="CS255" t="s">
        <v>324</v>
      </c>
      <c r="CT255" t="s">
        <v>324</v>
      </c>
      <c r="CU255" t="s">
        <v>324</v>
      </c>
      <c r="CV255" t="s">
        <v>324</v>
      </c>
      <c r="CW255">
        <v>0</v>
      </c>
      <c r="CX255">
        <v>1.371</v>
      </c>
      <c r="CY255">
        <v>0.219</v>
      </c>
      <c r="CZ255">
        <v>0</v>
      </c>
      <c r="DA255">
        <v>0</v>
      </c>
      <c r="DB255">
        <v>1.59</v>
      </c>
      <c r="DC255">
        <v>197</v>
      </c>
      <c r="DD255">
        <v>12</v>
      </c>
      <c r="DE255">
        <v>0</v>
      </c>
      <c r="DF255">
        <v>0</v>
      </c>
      <c r="DG255">
        <v>209</v>
      </c>
      <c r="DH255">
        <v>0</v>
      </c>
      <c r="DI255">
        <v>0</v>
      </c>
      <c r="DJ255">
        <v>0</v>
      </c>
      <c r="DK255">
        <v>0</v>
      </c>
      <c r="DL255">
        <v>0</v>
      </c>
    </row>
    <row r="256" spans="1:116" x14ac:dyDescent="0.45">
      <c r="A256">
        <v>2023</v>
      </c>
      <c r="B256" t="s">
        <v>120</v>
      </c>
      <c r="C256">
        <v>8699</v>
      </c>
      <c r="D256" t="s">
        <v>784</v>
      </c>
      <c r="E256" t="s">
        <v>783</v>
      </c>
      <c r="F256" t="s">
        <v>244</v>
      </c>
      <c r="G256">
        <v>2.8000000000000001E-2</v>
      </c>
      <c r="H256" t="s">
        <v>324</v>
      </c>
      <c r="I256" t="s">
        <v>324</v>
      </c>
      <c r="J256" t="s">
        <v>324</v>
      </c>
      <c r="K256">
        <v>2.8000000000000001E-2</v>
      </c>
      <c r="L256">
        <v>4</v>
      </c>
      <c r="M256" t="s">
        <v>324</v>
      </c>
      <c r="N256" t="s">
        <v>324</v>
      </c>
      <c r="O256" t="s">
        <v>324</v>
      </c>
      <c r="P256">
        <v>4</v>
      </c>
      <c r="Q256" t="s">
        <v>324</v>
      </c>
      <c r="R256" t="s">
        <v>324</v>
      </c>
      <c r="S256" t="s">
        <v>324</v>
      </c>
      <c r="T256" t="s">
        <v>324</v>
      </c>
      <c r="U256">
        <v>0</v>
      </c>
      <c r="V256" t="s">
        <v>324</v>
      </c>
      <c r="W256" t="s">
        <v>324</v>
      </c>
      <c r="X256" t="s">
        <v>324</v>
      </c>
      <c r="Y256" t="s">
        <v>324</v>
      </c>
      <c r="Z256">
        <v>0</v>
      </c>
      <c r="AA256" t="s">
        <v>324</v>
      </c>
      <c r="AB256" t="s">
        <v>324</v>
      </c>
      <c r="AC256" t="s">
        <v>324</v>
      </c>
      <c r="AD256" t="s">
        <v>324</v>
      </c>
      <c r="AE256">
        <v>0</v>
      </c>
      <c r="AF256" t="s">
        <v>324</v>
      </c>
      <c r="AG256" t="s">
        <v>324</v>
      </c>
      <c r="AH256" t="s">
        <v>324</v>
      </c>
      <c r="AI256" t="s">
        <v>324</v>
      </c>
      <c r="AJ256">
        <v>0</v>
      </c>
      <c r="AK256" t="s">
        <v>324</v>
      </c>
      <c r="AL256" t="s">
        <v>324</v>
      </c>
      <c r="AM256" t="s">
        <v>324</v>
      </c>
      <c r="AN256" t="s">
        <v>324</v>
      </c>
      <c r="AO256">
        <v>0</v>
      </c>
      <c r="AP256" t="s">
        <v>324</v>
      </c>
      <c r="AQ256" t="s">
        <v>324</v>
      </c>
      <c r="AR256" t="s">
        <v>324</v>
      </c>
      <c r="AS256" t="s">
        <v>324</v>
      </c>
      <c r="AT256">
        <v>0</v>
      </c>
      <c r="AU256" t="s">
        <v>324</v>
      </c>
      <c r="AV256" t="s">
        <v>324</v>
      </c>
      <c r="AW256" t="s">
        <v>324</v>
      </c>
      <c r="AX256" t="s">
        <v>324</v>
      </c>
      <c r="AY256">
        <v>0</v>
      </c>
      <c r="AZ256" t="s">
        <v>324</v>
      </c>
      <c r="BA256" t="s">
        <v>324</v>
      </c>
      <c r="BB256" t="s">
        <v>324</v>
      </c>
      <c r="BC256" t="s">
        <v>324</v>
      </c>
      <c r="BD256">
        <v>0</v>
      </c>
      <c r="BE256" t="s">
        <v>324</v>
      </c>
      <c r="BF256" t="s">
        <v>324</v>
      </c>
      <c r="BG256" t="s">
        <v>324</v>
      </c>
      <c r="BH256" t="s">
        <v>324</v>
      </c>
      <c r="BI256">
        <v>0</v>
      </c>
      <c r="BJ256" t="s">
        <v>324</v>
      </c>
      <c r="BK256" t="s">
        <v>324</v>
      </c>
      <c r="BL256" t="s">
        <v>324</v>
      </c>
      <c r="BM256" t="s">
        <v>324</v>
      </c>
      <c r="BN256">
        <v>0</v>
      </c>
      <c r="BO256" t="s">
        <v>324</v>
      </c>
      <c r="BP256" t="s">
        <v>324</v>
      </c>
      <c r="BQ256" t="s">
        <v>324</v>
      </c>
      <c r="BR256" t="s">
        <v>324</v>
      </c>
      <c r="BS256">
        <v>0</v>
      </c>
      <c r="BT256" t="s">
        <v>324</v>
      </c>
      <c r="BU256" t="s">
        <v>324</v>
      </c>
      <c r="BV256" t="s">
        <v>324</v>
      </c>
      <c r="BW256" t="s">
        <v>324</v>
      </c>
      <c r="BX256">
        <v>0</v>
      </c>
      <c r="BY256" t="s">
        <v>324</v>
      </c>
      <c r="BZ256" t="s">
        <v>324</v>
      </c>
      <c r="CA256" t="s">
        <v>324</v>
      </c>
      <c r="CB256" t="s">
        <v>324</v>
      </c>
      <c r="CC256">
        <v>0</v>
      </c>
      <c r="CD256" t="s">
        <v>324</v>
      </c>
      <c r="CE256" t="s">
        <v>324</v>
      </c>
      <c r="CF256" t="s">
        <v>324</v>
      </c>
      <c r="CG256" t="s">
        <v>324</v>
      </c>
      <c r="CH256">
        <v>0</v>
      </c>
      <c r="CI256" t="s">
        <v>324</v>
      </c>
      <c r="CJ256" t="s">
        <v>324</v>
      </c>
      <c r="CK256" t="s">
        <v>324</v>
      </c>
      <c r="CL256" t="s">
        <v>324</v>
      </c>
      <c r="CM256">
        <v>0</v>
      </c>
      <c r="CN256" t="s">
        <v>324</v>
      </c>
      <c r="CO256" t="s">
        <v>324</v>
      </c>
      <c r="CP256" t="s">
        <v>324</v>
      </c>
      <c r="CQ256" t="s">
        <v>324</v>
      </c>
      <c r="CR256">
        <v>0</v>
      </c>
      <c r="CS256" t="s">
        <v>324</v>
      </c>
      <c r="CT256" t="s">
        <v>324</v>
      </c>
      <c r="CU256" t="s">
        <v>324</v>
      </c>
      <c r="CV256" t="s">
        <v>324</v>
      </c>
      <c r="CW256">
        <v>0</v>
      </c>
      <c r="CX256">
        <v>2.8000000000000001E-2</v>
      </c>
      <c r="CY256">
        <v>0</v>
      </c>
      <c r="CZ256">
        <v>0</v>
      </c>
      <c r="DA256">
        <v>0</v>
      </c>
      <c r="DB256">
        <v>2.8000000000000001E-2</v>
      </c>
      <c r="DC256">
        <v>4</v>
      </c>
      <c r="DD256">
        <v>0</v>
      </c>
      <c r="DE256">
        <v>0</v>
      </c>
      <c r="DF256">
        <v>0</v>
      </c>
      <c r="DG256">
        <v>4</v>
      </c>
      <c r="DH256">
        <v>0</v>
      </c>
      <c r="DI256">
        <v>0</v>
      </c>
      <c r="DJ256">
        <v>0</v>
      </c>
      <c r="DK256">
        <v>0</v>
      </c>
      <c r="DL256">
        <v>0</v>
      </c>
    </row>
    <row r="257" spans="1:116" x14ac:dyDescent="0.45">
      <c r="A257">
        <v>2023</v>
      </c>
      <c r="B257" t="s">
        <v>120</v>
      </c>
      <c r="C257">
        <v>9187</v>
      </c>
      <c r="D257" t="s">
        <v>395</v>
      </c>
      <c r="E257" t="s">
        <v>634</v>
      </c>
      <c r="F257" t="s">
        <v>244</v>
      </c>
      <c r="G257">
        <v>1.073</v>
      </c>
      <c r="H257">
        <v>0.09</v>
      </c>
      <c r="I257">
        <v>0</v>
      </c>
      <c r="J257">
        <v>0</v>
      </c>
      <c r="K257">
        <v>1.163</v>
      </c>
      <c r="L257">
        <v>149</v>
      </c>
      <c r="M257">
        <v>5</v>
      </c>
      <c r="N257">
        <v>0</v>
      </c>
      <c r="O257">
        <v>0</v>
      </c>
      <c r="P257">
        <v>154</v>
      </c>
      <c r="Q257">
        <v>0.56899999999999995</v>
      </c>
      <c r="R257">
        <v>0</v>
      </c>
      <c r="S257">
        <v>0</v>
      </c>
      <c r="T257">
        <v>0</v>
      </c>
      <c r="U257">
        <v>0.56899999999999995</v>
      </c>
      <c r="V257">
        <v>0</v>
      </c>
      <c r="W257">
        <v>0</v>
      </c>
      <c r="X257">
        <v>0</v>
      </c>
      <c r="Y257">
        <v>0</v>
      </c>
      <c r="Z257">
        <v>0</v>
      </c>
      <c r="AA257">
        <v>0</v>
      </c>
      <c r="AB257">
        <v>0</v>
      </c>
      <c r="AC257">
        <v>0</v>
      </c>
      <c r="AD257">
        <v>0</v>
      </c>
      <c r="AE257">
        <v>0</v>
      </c>
      <c r="AF257">
        <v>0</v>
      </c>
      <c r="AG257">
        <v>0</v>
      </c>
      <c r="AH257">
        <v>0</v>
      </c>
      <c r="AI257">
        <v>0</v>
      </c>
      <c r="AJ257">
        <v>0</v>
      </c>
      <c r="AK257">
        <v>0</v>
      </c>
      <c r="AL257">
        <v>0</v>
      </c>
      <c r="AM257">
        <v>0</v>
      </c>
      <c r="AN257">
        <v>0</v>
      </c>
      <c r="AO257">
        <v>0</v>
      </c>
      <c r="AP257">
        <v>0</v>
      </c>
      <c r="AQ257">
        <v>0</v>
      </c>
      <c r="AR257">
        <v>0</v>
      </c>
      <c r="AS257">
        <v>0</v>
      </c>
      <c r="AT257">
        <v>0</v>
      </c>
      <c r="AU257">
        <v>0</v>
      </c>
      <c r="AV257">
        <v>0</v>
      </c>
      <c r="AW257">
        <v>0</v>
      </c>
      <c r="AX257">
        <v>0</v>
      </c>
      <c r="AY257">
        <v>0</v>
      </c>
      <c r="AZ257">
        <v>0</v>
      </c>
      <c r="BA257">
        <v>0</v>
      </c>
      <c r="BB257">
        <v>0</v>
      </c>
      <c r="BC257">
        <v>0</v>
      </c>
      <c r="BD257">
        <v>0</v>
      </c>
      <c r="BE257">
        <v>0</v>
      </c>
      <c r="BF257">
        <v>0</v>
      </c>
      <c r="BG257">
        <v>0</v>
      </c>
      <c r="BH257">
        <v>0</v>
      </c>
      <c r="BI257">
        <v>0</v>
      </c>
      <c r="BJ257">
        <v>0</v>
      </c>
      <c r="BK257">
        <v>0</v>
      </c>
      <c r="BL257">
        <v>0</v>
      </c>
      <c r="BM257">
        <v>0</v>
      </c>
      <c r="BN257">
        <v>0</v>
      </c>
      <c r="BO257">
        <v>0</v>
      </c>
      <c r="BP257">
        <v>0</v>
      </c>
      <c r="BQ257">
        <v>0</v>
      </c>
      <c r="BR257">
        <v>0</v>
      </c>
      <c r="BS257">
        <v>0</v>
      </c>
      <c r="BT257">
        <v>0</v>
      </c>
      <c r="BU257">
        <v>0</v>
      </c>
      <c r="BV257">
        <v>0</v>
      </c>
      <c r="BW257">
        <v>0</v>
      </c>
      <c r="BX257">
        <v>0</v>
      </c>
      <c r="BY257">
        <v>0</v>
      </c>
      <c r="BZ257">
        <v>0</v>
      </c>
      <c r="CA257">
        <v>0</v>
      </c>
      <c r="CB257">
        <v>0</v>
      </c>
      <c r="CC257">
        <v>0</v>
      </c>
      <c r="CD257">
        <v>0</v>
      </c>
      <c r="CE257">
        <v>0</v>
      </c>
      <c r="CF257">
        <v>0</v>
      </c>
      <c r="CG257">
        <v>0</v>
      </c>
      <c r="CH257">
        <v>0</v>
      </c>
      <c r="CI257">
        <v>0</v>
      </c>
      <c r="CJ257">
        <v>0</v>
      </c>
      <c r="CK257">
        <v>0</v>
      </c>
      <c r="CL257">
        <v>0</v>
      </c>
      <c r="CM257">
        <v>0</v>
      </c>
      <c r="CN257">
        <v>0</v>
      </c>
      <c r="CO257">
        <v>0</v>
      </c>
      <c r="CP257">
        <v>0</v>
      </c>
      <c r="CQ257">
        <v>0</v>
      </c>
      <c r="CR257">
        <v>0</v>
      </c>
      <c r="CS257">
        <v>0</v>
      </c>
      <c r="CT257">
        <v>0</v>
      </c>
      <c r="CU257">
        <v>0</v>
      </c>
      <c r="CV257">
        <v>0</v>
      </c>
      <c r="CW257">
        <v>0</v>
      </c>
      <c r="CX257">
        <v>1.073</v>
      </c>
      <c r="CY257">
        <v>0.09</v>
      </c>
      <c r="CZ257">
        <v>0</v>
      </c>
      <c r="DA257">
        <v>0</v>
      </c>
      <c r="DB257">
        <v>1.163</v>
      </c>
      <c r="DC257">
        <v>149</v>
      </c>
      <c r="DD257">
        <v>5</v>
      </c>
      <c r="DE257">
        <v>0</v>
      </c>
      <c r="DF257">
        <v>0</v>
      </c>
      <c r="DG257">
        <v>154</v>
      </c>
      <c r="DH257">
        <v>0.56899999999999995</v>
      </c>
      <c r="DI257">
        <v>0</v>
      </c>
      <c r="DJ257">
        <v>0</v>
      </c>
      <c r="DK257">
        <v>0</v>
      </c>
      <c r="DL257">
        <v>0.56899999999999995</v>
      </c>
    </row>
    <row r="258" spans="1:116" x14ac:dyDescent="0.45">
      <c r="A258">
        <v>2023</v>
      </c>
      <c r="B258" t="s">
        <v>120</v>
      </c>
      <c r="C258">
        <v>9191</v>
      </c>
      <c r="D258" t="s">
        <v>396</v>
      </c>
      <c r="E258" t="s">
        <v>785</v>
      </c>
      <c r="F258" t="s">
        <v>247</v>
      </c>
      <c r="G258">
        <v>126.99</v>
      </c>
      <c r="H258">
        <v>8.3800000000000008</v>
      </c>
      <c r="I258">
        <v>20.805</v>
      </c>
      <c r="J258">
        <v>0</v>
      </c>
      <c r="K258">
        <v>156.17500000000001</v>
      </c>
      <c r="L258">
        <v>16693</v>
      </c>
      <c r="M258">
        <v>296</v>
      </c>
      <c r="N258">
        <v>225</v>
      </c>
      <c r="O258">
        <v>0</v>
      </c>
      <c r="P258">
        <v>17214</v>
      </c>
      <c r="Q258" t="s">
        <v>324</v>
      </c>
      <c r="R258" t="s">
        <v>324</v>
      </c>
      <c r="S258" t="s">
        <v>324</v>
      </c>
      <c r="T258" t="s">
        <v>324</v>
      </c>
      <c r="U258">
        <v>0</v>
      </c>
      <c r="V258" t="s">
        <v>324</v>
      </c>
      <c r="W258" t="s">
        <v>324</v>
      </c>
      <c r="X258" t="s">
        <v>324</v>
      </c>
      <c r="Y258" t="s">
        <v>324</v>
      </c>
      <c r="Z258">
        <v>0</v>
      </c>
      <c r="AA258" t="s">
        <v>324</v>
      </c>
      <c r="AB258" t="s">
        <v>324</v>
      </c>
      <c r="AC258" t="s">
        <v>324</v>
      </c>
      <c r="AD258" t="s">
        <v>324</v>
      </c>
      <c r="AE258">
        <v>0</v>
      </c>
      <c r="AF258" t="s">
        <v>324</v>
      </c>
      <c r="AG258" t="s">
        <v>324</v>
      </c>
      <c r="AH258" t="s">
        <v>324</v>
      </c>
      <c r="AI258" t="s">
        <v>324</v>
      </c>
      <c r="AJ258">
        <v>0</v>
      </c>
      <c r="AK258" t="s">
        <v>324</v>
      </c>
      <c r="AL258" t="s">
        <v>324</v>
      </c>
      <c r="AM258" t="s">
        <v>324</v>
      </c>
      <c r="AN258" t="s">
        <v>324</v>
      </c>
      <c r="AO258">
        <v>0</v>
      </c>
      <c r="AP258" t="s">
        <v>324</v>
      </c>
      <c r="AQ258" t="s">
        <v>324</v>
      </c>
      <c r="AR258" t="s">
        <v>324</v>
      </c>
      <c r="AS258" t="s">
        <v>324</v>
      </c>
      <c r="AT258">
        <v>0</v>
      </c>
      <c r="AU258" t="s">
        <v>324</v>
      </c>
      <c r="AV258" t="s">
        <v>324</v>
      </c>
      <c r="AW258" t="s">
        <v>324</v>
      </c>
      <c r="AX258" t="s">
        <v>324</v>
      </c>
      <c r="AY258">
        <v>0</v>
      </c>
      <c r="AZ258" t="s">
        <v>324</v>
      </c>
      <c r="BA258" t="s">
        <v>324</v>
      </c>
      <c r="BB258" t="s">
        <v>324</v>
      </c>
      <c r="BC258" t="s">
        <v>324</v>
      </c>
      <c r="BD258">
        <v>0</v>
      </c>
      <c r="BE258" t="s">
        <v>324</v>
      </c>
      <c r="BF258" t="s">
        <v>324</v>
      </c>
      <c r="BG258" t="s">
        <v>324</v>
      </c>
      <c r="BH258" t="s">
        <v>324</v>
      </c>
      <c r="BI258">
        <v>0</v>
      </c>
      <c r="BJ258" t="s">
        <v>324</v>
      </c>
      <c r="BK258" t="s">
        <v>324</v>
      </c>
      <c r="BL258" t="s">
        <v>324</v>
      </c>
      <c r="BM258" t="s">
        <v>324</v>
      </c>
      <c r="BN258">
        <v>0</v>
      </c>
      <c r="BO258" t="s">
        <v>324</v>
      </c>
      <c r="BP258" t="s">
        <v>324</v>
      </c>
      <c r="BQ258" t="s">
        <v>324</v>
      </c>
      <c r="BR258" t="s">
        <v>324</v>
      </c>
      <c r="BS258">
        <v>0</v>
      </c>
      <c r="BT258">
        <v>0.106</v>
      </c>
      <c r="BU258" t="s">
        <v>324</v>
      </c>
      <c r="BV258" t="s">
        <v>324</v>
      </c>
      <c r="BW258" t="s">
        <v>324</v>
      </c>
      <c r="BX258">
        <v>0.106</v>
      </c>
      <c r="BY258">
        <v>24</v>
      </c>
      <c r="BZ258" t="s">
        <v>324</v>
      </c>
      <c r="CA258" t="s">
        <v>324</v>
      </c>
      <c r="CB258" t="s">
        <v>324</v>
      </c>
      <c r="CC258">
        <v>24</v>
      </c>
      <c r="CD258" t="s">
        <v>324</v>
      </c>
      <c r="CE258" t="s">
        <v>324</v>
      </c>
      <c r="CF258" t="s">
        <v>324</v>
      </c>
      <c r="CG258" t="s">
        <v>324</v>
      </c>
      <c r="CH258">
        <v>0</v>
      </c>
      <c r="CI258">
        <v>7.5999999999999998E-2</v>
      </c>
      <c r="CJ258">
        <v>8.5000000000000006E-2</v>
      </c>
      <c r="CK258" t="s">
        <v>324</v>
      </c>
      <c r="CL258" t="s">
        <v>324</v>
      </c>
      <c r="CM258">
        <v>0.161</v>
      </c>
      <c r="CN258">
        <v>7</v>
      </c>
      <c r="CO258">
        <v>4</v>
      </c>
      <c r="CP258" t="s">
        <v>324</v>
      </c>
      <c r="CQ258" t="s">
        <v>324</v>
      </c>
      <c r="CR258">
        <v>11</v>
      </c>
      <c r="CS258" t="s">
        <v>324</v>
      </c>
      <c r="CT258" t="s">
        <v>324</v>
      </c>
      <c r="CU258" t="s">
        <v>324</v>
      </c>
      <c r="CV258" t="s">
        <v>324</v>
      </c>
      <c r="CW258">
        <v>0</v>
      </c>
      <c r="CX258">
        <v>127.172</v>
      </c>
      <c r="CY258">
        <v>8.4649999999999999</v>
      </c>
      <c r="CZ258">
        <v>20.805</v>
      </c>
      <c r="DA258">
        <v>0</v>
      </c>
      <c r="DB258">
        <v>156.44200000000001</v>
      </c>
      <c r="DC258">
        <v>16724</v>
      </c>
      <c r="DD258">
        <v>300</v>
      </c>
      <c r="DE258">
        <v>225</v>
      </c>
      <c r="DF258">
        <v>0</v>
      </c>
      <c r="DG258">
        <v>17249</v>
      </c>
      <c r="DH258">
        <v>0</v>
      </c>
      <c r="DI258">
        <v>0</v>
      </c>
      <c r="DJ258">
        <v>0</v>
      </c>
      <c r="DK258">
        <v>0</v>
      </c>
      <c r="DL258">
        <v>0</v>
      </c>
    </row>
    <row r="259" spans="1:116" x14ac:dyDescent="0.45">
      <c r="A259">
        <v>2023</v>
      </c>
      <c r="B259" t="s">
        <v>120</v>
      </c>
      <c r="C259">
        <v>10454</v>
      </c>
      <c r="D259" t="s">
        <v>397</v>
      </c>
      <c r="E259" t="s">
        <v>786</v>
      </c>
      <c r="F259" t="s">
        <v>247</v>
      </c>
      <c r="G259">
        <v>1.2669999999999999</v>
      </c>
      <c r="H259" t="s">
        <v>324</v>
      </c>
      <c r="I259" t="s">
        <v>324</v>
      </c>
      <c r="J259" t="s">
        <v>324</v>
      </c>
      <c r="K259">
        <v>1.2669999999999999</v>
      </c>
      <c r="L259">
        <v>172</v>
      </c>
      <c r="M259" t="s">
        <v>324</v>
      </c>
      <c r="N259" t="s">
        <v>324</v>
      </c>
      <c r="O259" t="s">
        <v>324</v>
      </c>
      <c r="P259">
        <v>172</v>
      </c>
      <c r="Q259" t="s">
        <v>324</v>
      </c>
      <c r="R259" t="s">
        <v>324</v>
      </c>
      <c r="S259" t="s">
        <v>324</v>
      </c>
      <c r="T259" t="s">
        <v>324</v>
      </c>
      <c r="U259">
        <v>0</v>
      </c>
      <c r="V259" t="s">
        <v>324</v>
      </c>
      <c r="W259" t="s">
        <v>324</v>
      </c>
      <c r="X259" t="s">
        <v>324</v>
      </c>
      <c r="Y259" t="s">
        <v>324</v>
      </c>
      <c r="Z259">
        <v>0</v>
      </c>
      <c r="AA259" t="s">
        <v>324</v>
      </c>
      <c r="AB259" t="s">
        <v>324</v>
      </c>
      <c r="AC259" t="s">
        <v>324</v>
      </c>
      <c r="AD259" t="s">
        <v>324</v>
      </c>
      <c r="AE259">
        <v>0</v>
      </c>
      <c r="AF259">
        <v>5.1999999999999998E-2</v>
      </c>
      <c r="AG259" t="s">
        <v>324</v>
      </c>
      <c r="AH259" t="s">
        <v>324</v>
      </c>
      <c r="AI259" t="s">
        <v>324</v>
      </c>
      <c r="AJ259">
        <v>5.1999999999999998E-2</v>
      </c>
      <c r="AK259">
        <v>53</v>
      </c>
      <c r="AL259" t="s">
        <v>324</v>
      </c>
      <c r="AM259" t="s">
        <v>324</v>
      </c>
      <c r="AN259" t="s">
        <v>324</v>
      </c>
      <c r="AO259">
        <v>53</v>
      </c>
      <c r="AP259" t="s">
        <v>324</v>
      </c>
      <c r="AQ259" t="s">
        <v>324</v>
      </c>
      <c r="AR259" t="s">
        <v>324</v>
      </c>
      <c r="AS259" t="s">
        <v>324</v>
      </c>
      <c r="AT259">
        <v>0</v>
      </c>
      <c r="AU259" t="s">
        <v>324</v>
      </c>
      <c r="AV259" t="s">
        <v>324</v>
      </c>
      <c r="AW259" t="s">
        <v>324</v>
      </c>
      <c r="AX259" t="s">
        <v>324</v>
      </c>
      <c r="AY259">
        <v>0</v>
      </c>
      <c r="AZ259" t="s">
        <v>324</v>
      </c>
      <c r="BA259" t="s">
        <v>324</v>
      </c>
      <c r="BB259" t="s">
        <v>324</v>
      </c>
      <c r="BC259" t="s">
        <v>324</v>
      </c>
      <c r="BD259">
        <v>0</v>
      </c>
      <c r="BE259" t="s">
        <v>324</v>
      </c>
      <c r="BF259" t="s">
        <v>324</v>
      </c>
      <c r="BG259" t="s">
        <v>324</v>
      </c>
      <c r="BH259" t="s">
        <v>324</v>
      </c>
      <c r="BI259">
        <v>0</v>
      </c>
      <c r="BJ259" t="s">
        <v>324</v>
      </c>
      <c r="BK259" t="s">
        <v>324</v>
      </c>
      <c r="BL259" t="s">
        <v>324</v>
      </c>
      <c r="BM259" t="s">
        <v>324</v>
      </c>
      <c r="BN259">
        <v>0</v>
      </c>
      <c r="BO259" t="s">
        <v>324</v>
      </c>
      <c r="BP259" t="s">
        <v>324</v>
      </c>
      <c r="BQ259" t="s">
        <v>324</v>
      </c>
      <c r="BR259" t="s">
        <v>324</v>
      </c>
      <c r="BS259">
        <v>0</v>
      </c>
      <c r="BT259">
        <v>1.7999999999999999E-2</v>
      </c>
      <c r="BU259" t="s">
        <v>324</v>
      </c>
      <c r="BV259" t="s">
        <v>324</v>
      </c>
      <c r="BW259" t="s">
        <v>324</v>
      </c>
      <c r="BX259">
        <v>1.7999999999999999E-2</v>
      </c>
      <c r="BY259">
        <v>5</v>
      </c>
      <c r="BZ259" t="s">
        <v>324</v>
      </c>
      <c r="CA259" t="s">
        <v>324</v>
      </c>
      <c r="CB259" t="s">
        <v>324</v>
      </c>
      <c r="CC259">
        <v>5</v>
      </c>
      <c r="CD259" t="s">
        <v>324</v>
      </c>
      <c r="CE259" t="s">
        <v>324</v>
      </c>
      <c r="CF259" t="s">
        <v>324</v>
      </c>
      <c r="CG259" t="s">
        <v>324</v>
      </c>
      <c r="CH259">
        <v>0</v>
      </c>
      <c r="CI259" t="s">
        <v>324</v>
      </c>
      <c r="CJ259" t="s">
        <v>324</v>
      </c>
      <c r="CK259" t="s">
        <v>324</v>
      </c>
      <c r="CL259" t="s">
        <v>324</v>
      </c>
      <c r="CM259">
        <v>0</v>
      </c>
      <c r="CN259" t="s">
        <v>324</v>
      </c>
      <c r="CO259" t="s">
        <v>324</v>
      </c>
      <c r="CP259" t="s">
        <v>324</v>
      </c>
      <c r="CQ259" t="s">
        <v>324</v>
      </c>
      <c r="CR259">
        <v>0</v>
      </c>
      <c r="CS259" t="s">
        <v>324</v>
      </c>
      <c r="CT259" t="s">
        <v>324</v>
      </c>
      <c r="CU259" t="s">
        <v>324</v>
      </c>
      <c r="CV259" t="s">
        <v>324</v>
      </c>
      <c r="CW259">
        <v>0</v>
      </c>
      <c r="CX259">
        <v>1.337</v>
      </c>
      <c r="CY259">
        <v>0</v>
      </c>
      <c r="CZ259">
        <v>0</v>
      </c>
      <c r="DA259">
        <v>0</v>
      </c>
      <c r="DB259">
        <v>1.337</v>
      </c>
      <c r="DC259">
        <v>230</v>
      </c>
      <c r="DD259">
        <v>0</v>
      </c>
      <c r="DE259">
        <v>0</v>
      </c>
      <c r="DF259">
        <v>0</v>
      </c>
      <c r="DG259">
        <v>230</v>
      </c>
      <c r="DH259">
        <v>0</v>
      </c>
      <c r="DI259">
        <v>0</v>
      </c>
      <c r="DJ259">
        <v>0</v>
      </c>
      <c r="DK259">
        <v>0</v>
      </c>
      <c r="DL259">
        <v>0</v>
      </c>
    </row>
    <row r="260" spans="1:116" x14ac:dyDescent="0.45">
      <c r="A260">
        <v>2023</v>
      </c>
      <c r="B260" t="s">
        <v>120</v>
      </c>
      <c r="C260">
        <v>11273</v>
      </c>
      <c r="D260" t="s">
        <v>398</v>
      </c>
      <c r="E260" t="s">
        <v>783</v>
      </c>
      <c r="F260" t="s">
        <v>244</v>
      </c>
      <c r="G260">
        <v>2.1999999999999999E-2</v>
      </c>
      <c r="H260" t="s">
        <v>324</v>
      </c>
      <c r="I260" t="s">
        <v>324</v>
      </c>
      <c r="J260" t="s">
        <v>324</v>
      </c>
      <c r="K260">
        <v>2.1999999999999999E-2</v>
      </c>
      <c r="L260">
        <v>2</v>
      </c>
      <c r="M260" t="s">
        <v>324</v>
      </c>
      <c r="N260" t="s">
        <v>324</v>
      </c>
      <c r="O260" t="s">
        <v>324</v>
      </c>
      <c r="P260">
        <v>2</v>
      </c>
      <c r="Q260" t="s">
        <v>324</v>
      </c>
      <c r="R260" t="s">
        <v>324</v>
      </c>
      <c r="S260" t="s">
        <v>324</v>
      </c>
      <c r="T260" t="s">
        <v>324</v>
      </c>
      <c r="U260">
        <v>0</v>
      </c>
      <c r="V260" t="s">
        <v>324</v>
      </c>
      <c r="W260" t="s">
        <v>324</v>
      </c>
      <c r="X260" t="s">
        <v>324</v>
      </c>
      <c r="Y260" t="s">
        <v>324</v>
      </c>
      <c r="Z260">
        <v>0</v>
      </c>
      <c r="AA260" t="s">
        <v>324</v>
      </c>
      <c r="AB260" t="s">
        <v>324</v>
      </c>
      <c r="AC260" t="s">
        <v>324</v>
      </c>
      <c r="AD260" t="s">
        <v>324</v>
      </c>
      <c r="AE260">
        <v>0</v>
      </c>
      <c r="AF260" t="s">
        <v>324</v>
      </c>
      <c r="AG260" t="s">
        <v>324</v>
      </c>
      <c r="AH260" t="s">
        <v>324</v>
      </c>
      <c r="AI260" t="s">
        <v>324</v>
      </c>
      <c r="AJ260">
        <v>0</v>
      </c>
      <c r="AK260" t="s">
        <v>324</v>
      </c>
      <c r="AL260" t="s">
        <v>324</v>
      </c>
      <c r="AM260" t="s">
        <v>324</v>
      </c>
      <c r="AN260" t="s">
        <v>324</v>
      </c>
      <c r="AO260">
        <v>0</v>
      </c>
      <c r="AP260" t="s">
        <v>324</v>
      </c>
      <c r="AQ260" t="s">
        <v>324</v>
      </c>
      <c r="AR260" t="s">
        <v>324</v>
      </c>
      <c r="AS260" t="s">
        <v>324</v>
      </c>
      <c r="AT260">
        <v>0</v>
      </c>
      <c r="AU260" t="s">
        <v>324</v>
      </c>
      <c r="AV260" t="s">
        <v>324</v>
      </c>
      <c r="AW260" t="s">
        <v>324</v>
      </c>
      <c r="AX260" t="s">
        <v>324</v>
      </c>
      <c r="AY260">
        <v>0</v>
      </c>
      <c r="AZ260" t="s">
        <v>324</v>
      </c>
      <c r="BA260" t="s">
        <v>324</v>
      </c>
      <c r="BB260" t="s">
        <v>324</v>
      </c>
      <c r="BC260" t="s">
        <v>324</v>
      </c>
      <c r="BD260">
        <v>0</v>
      </c>
      <c r="BE260" t="s">
        <v>324</v>
      </c>
      <c r="BF260" t="s">
        <v>324</v>
      </c>
      <c r="BG260" t="s">
        <v>324</v>
      </c>
      <c r="BH260" t="s">
        <v>324</v>
      </c>
      <c r="BI260">
        <v>0</v>
      </c>
      <c r="BJ260" t="s">
        <v>324</v>
      </c>
      <c r="BK260" t="s">
        <v>324</v>
      </c>
      <c r="BL260" t="s">
        <v>324</v>
      </c>
      <c r="BM260" t="s">
        <v>324</v>
      </c>
      <c r="BN260">
        <v>0</v>
      </c>
      <c r="BO260" t="s">
        <v>324</v>
      </c>
      <c r="BP260" t="s">
        <v>324</v>
      </c>
      <c r="BQ260" t="s">
        <v>324</v>
      </c>
      <c r="BR260" t="s">
        <v>324</v>
      </c>
      <c r="BS260">
        <v>0</v>
      </c>
      <c r="BT260">
        <v>2E-3</v>
      </c>
      <c r="BU260" t="s">
        <v>324</v>
      </c>
      <c r="BV260" t="s">
        <v>324</v>
      </c>
      <c r="BW260" t="s">
        <v>324</v>
      </c>
      <c r="BX260">
        <v>2E-3</v>
      </c>
      <c r="BY260">
        <v>1</v>
      </c>
      <c r="BZ260" t="s">
        <v>324</v>
      </c>
      <c r="CA260" t="s">
        <v>324</v>
      </c>
      <c r="CB260" t="s">
        <v>324</v>
      </c>
      <c r="CC260">
        <v>1</v>
      </c>
      <c r="CD260" t="s">
        <v>324</v>
      </c>
      <c r="CE260" t="s">
        <v>324</v>
      </c>
      <c r="CF260" t="s">
        <v>324</v>
      </c>
      <c r="CG260" t="s">
        <v>324</v>
      </c>
      <c r="CH260">
        <v>0</v>
      </c>
      <c r="CI260" t="s">
        <v>324</v>
      </c>
      <c r="CJ260" t="s">
        <v>324</v>
      </c>
      <c r="CK260" t="s">
        <v>324</v>
      </c>
      <c r="CL260" t="s">
        <v>324</v>
      </c>
      <c r="CM260">
        <v>0</v>
      </c>
      <c r="CN260" t="s">
        <v>324</v>
      </c>
      <c r="CO260" t="s">
        <v>324</v>
      </c>
      <c r="CP260" t="s">
        <v>324</v>
      </c>
      <c r="CQ260" t="s">
        <v>324</v>
      </c>
      <c r="CR260">
        <v>0</v>
      </c>
      <c r="CS260" t="s">
        <v>324</v>
      </c>
      <c r="CT260" t="s">
        <v>324</v>
      </c>
      <c r="CU260" t="s">
        <v>324</v>
      </c>
      <c r="CV260" t="s">
        <v>324</v>
      </c>
      <c r="CW260">
        <v>0</v>
      </c>
      <c r="CX260">
        <v>2.4E-2</v>
      </c>
      <c r="CY260">
        <v>0</v>
      </c>
      <c r="CZ260">
        <v>0</v>
      </c>
      <c r="DA260">
        <v>0</v>
      </c>
      <c r="DB260">
        <v>2.4E-2</v>
      </c>
      <c r="DC260">
        <v>3</v>
      </c>
      <c r="DD260">
        <v>0</v>
      </c>
      <c r="DE260">
        <v>0</v>
      </c>
      <c r="DF260">
        <v>0</v>
      </c>
      <c r="DG260">
        <v>3</v>
      </c>
      <c r="DH260">
        <v>0</v>
      </c>
      <c r="DI260">
        <v>0</v>
      </c>
      <c r="DJ260">
        <v>0</v>
      </c>
      <c r="DK260">
        <v>0</v>
      </c>
      <c r="DL260">
        <v>0</v>
      </c>
    </row>
    <row r="261" spans="1:116" x14ac:dyDescent="0.45">
      <c r="A261">
        <v>2023</v>
      </c>
      <c r="B261" t="s">
        <v>120</v>
      </c>
      <c r="C261">
        <v>14354</v>
      </c>
      <c r="D261" t="s">
        <v>351</v>
      </c>
      <c r="E261" t="s">
        <v>634</v>
      </c>
      <c r="F261" t="s">
        <v>247</v>
      </c>
      <c r="G261">
        <v>21.161000000000001</v>
      </c>
      <c r="H261">
        <v>1.22</v>
      </c>
      <c r="I261">
        <v>0.39900000000000002</v>
      </c>
      <c r="J261">
        <v>0</v>
      </c>
      <c r="K261">
        <v>22.78</v>
      </c>
      <c r="L261">
        <v>2546</v>
      </c>
      <c r="M261">
        <v>62</v>
      </c>
      <c r="N261">
        <v>7</v>
      </c>
      <c r="O261">
        <v>0</v>
      </c>
      <c r="P261">
        <v>2615</v>
      </c>
      <c r="Q261" t="s">
        <v>324</v>
      </c>
      <c r="R261" t="s">
        <v>324</v>
      </c>
      <c r="S261" t="s">
        <v>324</v>
      </c>
      <c r="T261" t="s">
        <v>324</v>
      </c>
      <c r="U261">
        <v>0</v>
      </c>
      <c r="V261" t="s">
        <v>324</v>
      </c>
      <c r="W261" t="s">
        <v>324</v>
      </c>
      <c r="X261" t="s">
        <v>324</v>
      </c>
      <c r="Y261" t="s">
        <v>324</v>
      </c>
      <c r="Z261">
        <v>0</v>
      </c>
      <c r="AA261" t="s">
        <v>324</v>
      </c>
      <c r="AB261" t="s">
        <v>324</v>
      </c>
      <c r="AC261" t="s">
        <v>324</v>
      </c>
      <c r="AD261" t="s">
        <v>324</v>
      </c>
      <c r="AE261">
        <v>0</v>
      </c>
      <c r="AF261" t="s">
        <v>324</v>
      </c>
      <c r="AG261" t="s">
        <v>324</v>
      </c>
      <c r="AH261" t="s">
        <v>324</v>
      </c>
      <c r="AI261" t="s">
        <v>324</v>
      </c>
      <c r="AJ261">
        <v>0</v>
      </c>
      <c r="AK261" t="s">
        <v>324</v>
      </c>
      <c r="AL261" t="s">
        <v>324</v>
      </c>
      <c r="AM261" t="s">
        <v>324</v>
      </c>
      <c r="AN261" t="s">
        <v>324</v>
      </c>
      <c r="AO261">
        <v>0</v>
      </c>
      <c r="AP261">
        <v>2.73</v>
      </c>
      <c r="AQ261">
        <v>3.1E-2</v>
      </c>
      <c r="AR261">
        <v>0</v>
      </c>
      <c r="AS261">
        <v>0</v>
      </c>
      <c r="AT261">
        <v>2.7610000000000001</v>
      </c>
      <c r="AU261">
        <v>292</v>
      </c>
      <c r="AV261">
        <v>2</v>
      </c>
      <c r="AW261">
        <v>0</v>
      </c>
      <c r="AX261">
        <v>0</v>
      </c>
      <c r="AY261">
        <v>294</v>
      </c>
      <c r="AZ261">
        <v>3.5739999999999998</v>
      </c>
      <c r="BA261">
        <v>6.2E-2</v>
      </c>
      <c r="BB261">
        <v>0</v>
      </c>
      <c r="BC261">
        <v>0</v>
      </c>
      <c r="BD261">
        <v>3.6360000000000001</v>
      </c>
      <c r="BE261" t="s">
        <v>324</v>
      </c>
      <c r="BF261" t="s">
        <v>324</v>
      </c>
      <c r="BG261" t="s">
        <v>324</v>
      </c>
      <c r="BH261" t="s">
        <v>324</v>
      </c>
      <c r="BI261">
        <v>0</v>
      </c>
      <c r="BJ261" t="s">
        <v>324</v>
      </c>
      <c r="BK261" t="s">
        <v>324</v>
      </c>
      <c r="BL261" t="s">
        <v>324</v>
      </c>
      <c r="BM261" t="s">
        <v>324</v>
      </c>
      <c r="BN261">
        <v>0</v>
      </c>
      <c r="BO261" t="s">
        <v>324</v>
      </c>
      <c r="BP261" t="s">
        <v>324</v>
      </c>
      <c r="BQ261" t="s">
        <v>324</v>
      </c>
      <c r="BR261" t="s">
        <v>324</v>
      </c>
      <c r="BS261">
        <v>0</v>
      </c>
      <c r="BT261">
        <v>0.222</v>
      </c>
      <c r="BU261">
        <v>5.7000000000000002E-2</v>
      </c>
      <c r="BV261">
        <v>0</v>
      </c>
      <c r="BW261">
        <v>0</v>
      </c>
      <c r="BX261">
        <v>0.27900000000000003</v>
      </c>
      <c r="BY261">
        <v>65</v>
      </c>
      <c r="BZ261">
        <v>8</v>
      </c>
      <c r="CA261">
        <v>0</v>
      </c>
      <c r="CB261">
        <v>0</v>
      </c>
      <c r="CC261">
        <v>73</v>
      </c>
      <c r="CD261" t="s">
        <v>324</v>
      </c>
      <c r="CE261" t="s">
        <v>324</v>
      </c>
      <c r="CF261" t="s">
        <v>324</v>
      </c>
      <c r="CG261" t="s">
        <v>324</v>
      </c>
      <c r="CH261">
        <v>0</v>
      </c>
      <c r="CI261">
        <v>8.0000000000000002E-3</v>
      </c>
      <c r="CJ261">
        <v>0</v>
      </c>
      <c r="CK261">
        <v>0</v>
      </c>
      <c r="CL261">
        <v>0</v>
      </c>
      <c r="CM261">
        <v>8.0000000000000002E-3</v>
      </c>
      <c r="CN261">
        <v>2</v>
      </c>
      <c r="CO261">
        <v>0</v>
      </c>
      <c r="CP261">
        <v>0</v>
      </c>
      <c r="CQ261">
        <v>0</v>
      </c>
      <c r="CR261">
        <v>2</v>
      </c>
      <c r="CS261" t="s">
        <v>324</v>
      </c>
      <c r="CT261" t="s">
        <v>324</v>
      </c>
      <c r="CU261" t="s">
        <v>324</v>
      </c>
      <c r="CV261" t="s">
        <v>324</v>
      </c>
      <c r="CW261">
        <v>0</v>
      </c>
      <c r="CX261">
        <v>21.390999999999998</v>
      </c>
      <c r="CY261">
        <v>1.2769999999999999</v>
      </c>
      <c r="CZ261">
        <v>0.39900000000000002</v>
      </c>
      <c r="DA261">
        <v>0</v>
      </c>
      <c r="DB261">
        <v>23.067</v>
      </c>
      <c r="DC261">
        <v>2613</v>
      </c>
      <c r="DD261">
        <v>70</v>
      </c>
      <c r="DE261">
        <v>7</v>
      </c>
      <c r="DF261">
        <v>0</v>
      </c>
      <c r="DG261">
        <v>2690</v>
      </c>
      <c r="DH261">
        <v>0</v>
      </c>
      <c r="DI261">
        <v>0</v>
      </c>
      <c r="DJ261">
        <v>0</v>
      </c>
      <c r="DK261">
        <v>0</v>
      </c>
      <c r="DL261">
        <v>0</v>
      </c>
    </row>
    <row r="262" spans="1:116" x14ac:dyDescent="0.45">
      <c r="A262">
        <v>2023</v>
      </c>
      <c r="B262" t="s">
        <v>120</v>
      </c>
      <c r="C262">
        <v>19502</v>
      </c>
      <c r="D262" t="s">
        <v>787</v>
      </c>
      <c r="E262" t="s">
        <v>783</v>
      </c>
      <c r="F262" t="s">
        <v>244</v>
      </c>
      <c r="G262">
        <v>0.36</v>
      </c>
      <c r="H262">
        <v>0.12</v>
      </c>
      <c r="I262" t="s">
        <v>324</v>
      </c>
      <c r="J262" t="s">
        <v>324</v>
      </c>
      <c r="K262">
        <v>0.48</v>
      </c>
      <c r="L262">
        <v>18</v>
      </c>
      <c r="M262">
        <v>6</v>
      </c>
      <c r="N262" t="s">
        <v>324</v>
      </c>
      <c r="O262" t="s">
        <v>324</v>
      </c>
      <c r="P262">
        <v>24</v>
      </c>
      <c r="Q262" t="s">
        <v>324</v>
      </c>
      <c r="R262" t="s">
        <v>324</v>
      </c>
      <c r="S262" t="s">
        <v>324</v>
      </c>
      <c r="T262" t="s">
        <v>324</v>
      </c>
      <c r="U262">
        <v>0</v>
      </c>
      <c r="V262" t="s">
        <v>324</v>
      </c>
      <c r="W262" t="s">
        <v>324</v>
      </c>
      <c r="X262" t="s">
        <v>324</v>
      </c>
      <c r="Y262" t="s">
        <v>324</v>
      </c>
      <c r="Z262">
        <v>0</v>
      </c>
      <c r="AA262" t="s">
        <v>324</v>
      </c>
      <c r="AB262" t="s">
        <v>324</v>
      </c>
      <c r="AC262" t="s">
        <v>324</v>
      </c>
      <c r="AD262" t="s">
        <v>324</v>
      </c>
      <c r="AE262">
        <v>0</v>
      </c>
      <c r="AF262" t="s">
        <v>324</v>
      </c>
      <c r="AG262" t="s">
        <v>324</v>
      </c>
      <c r="AH262" t="s">
        <v>324</v>
      </c>
      <c r="AI262" t="s">
        <v>324</v>
      </c>
      <c r="AJ262">
        <v>0</v>
      </c>
      <c r="AK262" t="s">
        <v>324</v>
      </c>
      <c r="AL262" t="s">
        <v>324</v>
      </c>
      <c r="AM262" t="s">
        <v>324</v>
      </c>
      <c r="AN262" t="s">
        <v>324</v>
      </c>
      <c r="AO262">
        <v>0</v>
      </c>
      <c r="AP262" t="s">
        <v>324</v>
      </c>
      <c r="AQ262" t="s">
        <v>324</v>
      </c>
      <c r="AR262" t="s">
        <v>324</v>
      </c>
      <c r="AS262" t="s">
        <v>324</v>
      </c>
      <c r="AT262">
        <v>0</v>
      </c>
      <c r="AU262" t="s">
        <v>324</v>
      </c>
      <c r="AV262" t="s">
        <v>324</v>
      </c>
      <c r="AW262" t="s">
        <v>324</v>
      </c>
      <c r="AX262" t="s">
        <v>324</v>
      </c>
      <c r="AY262">
        <v>0</v>
      </c>
      <c r="AZ262" t="s">
        <v>324</v>
      </c>
      <c r="BA262" t="s">
        <v>324</v>
      </c>
      <c r="BB262" t="s">
        <v>324</v>
      </c>
      <c r="BC262" t="s">
        <v>324</v>
      </c>
      <c r="BD262">
        <v>0</v>
      </c>
      <c r="BE262" t="s">
        <v>324</v>
      </c>
      <c r="BF262" t="s">
        <v>324</v>
      </c>
      <c r="BG262" t="s">
        <v>324</v>
      </c>
      <c r="BH262" t="s">
        <v>324</v>
      </c>
      <c r="BI262">
        <v>0</v>
      </c>
      <c r="BJ262" t="s">
        <v>324</v>
      </c>
      <c r="BK262" t="s">
        <v>324</v>
      </c>
      <c r="BL262" t="s">
        <v>324</v>
      </c>
      <c r="BM262" t="s">
        <v>324</v>
      </c>
      <c r="BN262">
        <v>0</v>
      </c>
      <c r="BO262" t="s">
        <v>324</v>
      </c>
      <c r="BP262" t="s">
        <v>324</v>
      </c>
      <c r="BQ262" t="s">
        <v>324</v>
      </c>
      <c r="BR262" t="s">
        <v>324</v>
      </c>
      <c r="BS262">
        <v>0</v>
      </c>
      <c r="BT262" t="s">
        <v>324</v>
      </c>
      <c r="BU262" t="s">
        <v>324</v>
      </c>
      <c r="BV262" t="s">
        <v>324</v>
      </c>
      <c r="BW262" t="s">
        <v>324</v>
      </c>
      <c r="BX262">
        <v>0</v>
      </c>
      <c r="BY262" t="s">
        <v>324</v>
      </c>
      <c r="BZ262" t="s">
        <v>324</v>
      </c>
      <c r="CA262" t="s">
        <v>324</v>
      </c>
      <c r="CB262" t="s">
        <v>324</v>
      </c>
      <c r="CC262">
        <v>0</v>
      </c>
      <c r="CD262" t="s">
        <v>324</v>
      </c>
      <c r="CE262" t="s">
        <v>324</v>
      </c>
      <c r="CF262" t="s">
        <v>324</v>
      </c>
      <c r="CG262" t="s">
        <v>324</v>
      </c>
      <c r="CH262">
        <v>0</v>
      </c>
      <c r="CI262" t="s">
        <v>324</v>
      </c>
      <c r="CJ262" t="s">
        <v>324</v>
      </c>
      <c r="CK262" t="s">
        <v>324</v>
      </c>
      <c r="CL262" t="s">
        <v>324</v>
      </c>
      <c r="CM262">
        <v>0</v>
      </c>
      <c r="CN262" t="s">
        <v>324</v>
      </c>
      <c r="CO262" t="s">
        <v>324</v>
      </c>
      <c r="CP262" t="s">
        <v>324</v>
      </c>
      <c r="CQ262" t="s">
        <v>324</v>
      </c>
      <c r="CR262">
        <v>0</v>
      </c>
      <c r="CS262" t="s">
        <v>324</v>
      </c>
      <c r="CT262" t="s">
        <v>324</v>
      </c>
      <c r="CU262" t="s">
        <v>324</v>
      </c>
      <c r="CV262" t="s">
        <v>324</v>
      </c>
      <c r="CW262">
        <v>0</v>
      </c>
      <c r="CX262">
        <v>0.36</v>
      </c>
      <c r="CY262">
        <v>0.12</v>
      </c>
      <c r="CZ262">
        <v>0</v>
      </c>
      <c r="DA262">
        <v>0</v>
      </c>
      <c r="DB262">
        <v>0.48</v>
      </c>
      <c r="DC262">
        <v>18</v>
      </c>
      <c r="DD262">
        <v>6</v>
      </c>
      <c r="DE262">
        <v>0</v>
      </c>
      <c r="DF262">
        <v>0</v>
      </c>
      <c r="DG262">
        <v>24</v>
      </c>
      <c r="DH262">
        <v>0</v>
      </c>
      <c r="DI262">
        <v>0</v>
      </c>
      <c r="DJ262">
        <v>0</v>
      </c>
      <c r="DK262">
        <v>0</v>
      </c>
      <c r="DL262">
        <v>0</v>
      </c>
    </row>
    <row r="263" spans="1:116" x14ac:dyDescent="0.45">
      <c r="A263">
        <v>2023</v>
      </c>
      <c r="B263" t="s">
        <v>120</v>
      </c>
      <c r="C263">
        <v>20169</v>
      </c>
      <c r="D263" t="s">
        <v>399</v>
      </c>
      <c r="E263" t="s">
        <v>786</v>
      </c>
      <c r="F263" t="s">
        <v>244</v>
      </c>
      <c r="G263">
        <v>3.0649999999999999</v>
      </c>
      <c r="H263">
        <v>0.59799999999999998</v>
      </c>
      <c r="I263">
        <v>0</v>
      </c>
      <c r="J263">
        <v>0</v>
      </c>
      <c r="K263">
        <v>3.6629999999999998</v>
      </c>
      <c r="L263">
        <v>497</v>
      </c>
      <c r="M263">
        <v>30</v>
      </c>
      <c r="N263">
        <v>0</v>
      </c>
      <c r="O263">
        <v>0</v>
      </c>
      <c r="P263">
        <v>527</v>
      </c>
      <c r="Q263" t="s">
        <v>324</v>
      </c>
      <c r="R263" t="s">
        <v>324</v>
      </c>
      <c r="S263" t="s">
        <v>324</v>
      </c>
      <c r="T263" t="s">
        <v>324</v>
      </c>
      <c r="U263">
        <v>0</v>
      </c>
      <c r="V263" t="s">
        <v>324</v>
      </c>
      <c r="W263" t="s">
        <v>324</v>
      </c>
      <c r="X263" t="s">
        <v>324</v>
      </c>
      <c r="Y263" t="s">
        <v>324</v>
      </c>
      <c r="Z263">
        <v>0</v>
      </c>
      <c r="AA263" t="s">
        <v>324</v>
      </c>
      <c r="AB263" t="s">
        <v>324</v>
      </c>
      <c r="AC263" t="s">
        <v>324</v>
      </c>
      <c r="AD263" t="s">
        <v>324</v>
      </c>
      <c r="AE263">
        <v>0</v>
      </c>
      <c r="AF263" t="s">
        <v>324</v>
      </c>
      <c r="AG263" t="s">
        <v>324</v>
      </c>
      <c r="AH263" t="s">
        <v>324</v>
      </c>
      <c r="AI263" t="s">
        <v>324</v>
      </c>
      <c r="AJ263">
        <v>0</v>
      </c>
      <c r="AK263" t="s">
        <v>324</v>
      </c>
      <c r="AL263" t="s">
        <v>324</v>
      </c>
      <c r="AM263" t="s">
        <v>324</v>
      </c>
      <c r="AN263" t="s">
        <v>324</v>
      </c>
      <c r="AO263">
        <v>0</v>
      </c>
      <c r="AP263" t="s">
        <v>324</v>
      </c>
      <c r="AQ263" t="s">
        <v>324</v>
      </c>
      <c r="AR263" t="s">
        <v>324</v>
      </c>
      <c r="AS263" t="s">
        <v>324</v>
      </c>
      <c r="AT263">
        <v>0</v>
      </c>
      <c r="AU263" t="s">
        <v>324</v>
      </c>
      <c r="AV263" t="s">
        <v>324</v>
      </c>
      <c r="AW263" t="s">
        <v>324</v>
      </c>
      <c r="AX263" t="s">
        <v>324</v>
      </c>
      <c r="AY263">
        <v>0</v>
      </c>
      <c r="AZ263" t="s">
        <v>324</v>
      </c>
      <c r="BA263" t="s">
        <v>324</v>
      </c>
      <c r="BB263" t="s">
        <v>324</v>
      </c>
      <c r="BC263" t="s">
        <v>324</v>
      </c>
      <c r="BD263">
        <v>0</v>
      </c>
      <c r="BE263" t="s">
        <v>324</v>
      </c>
      <c r="BF263" t="s">
        <v>324</v>
      </c>
      <c r="BG263" t="s">
        <v>324</v>
      </c>
      <c r="BH263" t="s">
        <v>324</v>
      </c>
      <c r="BI263">
        <v>0</v>
      </c>
      <c r="BJ263" t="s">
        <v>324</v>
      </c>
      <c r="BK263" t="s">
        <v>324</v>
      </c>
      <c r="BL263" t="s">
        <v>324</v>
      </c>
      <c r="BM263" t="s">
        <v>324</v>
      </c>
      <c r="BN263">
        <v>0</v>
      </c>
      <c r="BO263" t="s">
        <v>324</v>
      </c>
      <c r="BP263" t="s">
        <v>324</v>
      </c>
      <c r="BQ263" t="s">
        <v>324</v>
      </c>
      <c r="BR263" t="s">
        <v>324</v>
      </c>
      <c r="BS263">
        <v>0</v>
      </c>
      <c r="BT263">
        <v>1.2999999999999999E-2</v>
      </c>
      <c r="BU263">
        <v>2E-3</v>
      </c>
      <c r="BV263" t="s">
        <v>324</v>
      </c>
      <c r="BW263" t="s">
        <v>324</v>
      </c>
      <c r="BX263">
        <v>1.4999999999999999E-2</v>
      </c>
      <c r="BY263">
        <v>4</v>
      </c>
      <c r="BZ263">
        <v>1</v>
      </c>
      <c r="CA263" t="s">
        <v>324</v>
      </c>
      <c r="CB263" t="s">
        <v>324</v>
      </c>
      <c r="CC263">
        <v>5</v>
      </c>
      <c r="CD263" t="s">
        <v>324</v>
      </c>
      <c r="CE263" t="s">
        <v>324</v>
      </c>
      <c r="CF263" t="s">
        <v>324</v>
      </c>
      <c r="CG263" t="s">
        <v>324</v>
      </c>
      <c r="CH263">
        <v>0</v>
      </c>
      <c r="CI263">
        <v>1.0999999999999999E-2</v>
      </c>
      <c r="CJ263">
        <v>6.5000000000000002E-2</v>
      </c>
      <c r="CK263" t="s">
        <v>324</v>
      </c>
      <c r="CL263" t="s">
        <v>324</v>
      </c>
      <c r="CM263">
        <v>7.5999999999999998E-2</v>
      </c>
      <c r="CN263">
        <v>3</v>
      </c>
      <c r="CO263">
        <v>1</v>
      </c>
      <c r="CP263" t="s">
        <v>324</v>
      </c>
      <c r="CQ263" t="s">
        <v>324</v>
      </c>
      <c r="CR263">
        <v>4</v>
      </c>
      <c r="CS263" t="s">
        <v>324</v>
      </c>
      <c r="CT263" t="s">
        <v>324</v>
      </c>
      <c r="CU263" t="s">
        <v>324</v>
      </c>
      <c r="CV263" t="s">
        <v>324</v>
      </c>
      <c r="CW263">
        <v>0</v>
      </c>
      <c r="CX263">
        <v>3.089</v>
      </c>
      <c r="CY263">
        <v>0.66500000000000004</v>
      </c>
      <c r="CZ263">
        <v>0</v>
      </c>
      <c r="DA263">
        <v>0</v>
      </c>
      <c r="DB263">
        <v>3.754</v>
      </c>
      <c r="DC263">
        <v>504</v>
      </c>
      <c r="DD263">
        <v>32</v>
      </c>
      <c r="DE263">
        <v>0</v>
      </c>
      <c r="DF263">
        <v>0</v>
      </c>
      <c r="DG263">
        <v>536</v>
      </c>
      <c r="DH263">
        <v>0</v>
      </c>
      <c r="DI263">
        <v>0</v>
      </c>
      <c r="DJ263">
        <v>0</v>
      </c>
      <c r="DK263">
        <v>0</v>
      </c>
      <c r="DL263">
        <v>0</v>
      </c>
    </row>
    <row r="264" spans="1:116" x14ac:dyDescent="0.45">
      <c r="A264">
        <v>2023</v>
      </c>
      <c r="B264" t="s">
        <v>120</v>
      </c>
      <c r="C264">
        <v>99999</v>
      </c>
      <c r="D264" t="s">
        <v>599</v>
      </c>
      <c r="E264" t="s">
        <v>786</v>
      </c>
      <c r="G264">
        <v>2.4E-2</v>
      </c>
      <c r="H264">
        <v>1.0999999999999999E-2</v>
      </c>
      <c r="I264" t="s">
        <v>324</v>
      </c>
      <c r="J264" t="s">
        <v>324</v>
      </c>
      <c r="K264">
        <v>3.5000000000000003E-2</v>
      </c>
      <c r="L264" t="s">
        <v>324</v>
      </c>
      <c r="M264" t="s">
        <v>324</v>
      </c>
      <c r="N264" t="s">
        <v>324</v>
      </c>
      <c r="O264" t="s">
        <v>324</v>
      </c>
      <c r="P264" t="s">
        <v>324</v>
      </c>
      <c r="Q264" t="s">
        <v>324</v>
      </c>
      <c r="R264" t="s">
        <v>324</v>
      </c>
      <c r="S264" t="s">
        <v>324</v>
      </c>
      <c r="T264" t="s">
        <v>324</v>
      </c>
      <c r="U264" t="s">
        <v>324</v>
      </c>
      <c r="V264" t="s">
        <v>324</v>
      </c>
      <c r="W264" t="s">
        <v>324</v>
      </c>
      <c r="X264" t="s">
        <v>324</v>
      </c>
      <c r="Y264" t="s">
        <v>324</v>
      </c>
      <c r="Z264" t="s">
        <v>324</v>
      </c>
      <c r="AA264" t="s">
        <v>324</v>
      </c>
      <c r="AB264" t="s">
        <v>324</v>
      </c>
      <c r="AC264" t="s">
        <v>324</v>
      </c>
      <c r="AD264" t="s">
        <v>324</v>
      </c>
      <c r="AE264" t="s">
        <v>324</v>
      </c>
      <c r="AF264" t="s">
        <v>324</v>
      </c>
      <c r="AG264" t="s">
        <v>324</v>
      </c>
      <c r="AH264" t="s">
        <v>324</v>
      </c>
      <c r="AI264" t="s">
        <v>324</v>
      </c>
      <c r="AJ264" t="s">
        <v>324</v>
      </c>
      <c r="AK264" t="s">
        <v>324</v>
      </c>
      <c r="AL264" t="s">
        <v>324</v>
      </c>
      <c r="AM264" t="s">
        <v>324</v>
      </c>
      <c r="AN264" t="s">
        <v>324</v>
      </c>
      <c r="AO264" t="s">
        <v>324</v>
      </c>
      <c r="AP264" t="s">
        <v>324</v>
      </c>
      <c r="AQ264" t="s">
        <v>324</v>
      </c>
      <c r="AR264" t="s">
        <v>324</v>
      </c>
      <c r="AS264" t="s">
        <v>324</v>
      </c>
      <c r="AT264" t="s">
        <v>324</v>
      </c>
      <c r="AU264" t="s">
        <v>324</v>
      </c>
      <c r="AV264" t="s">
        <v>324</v>
      </c>
      <c r="AW264" t="s">
        <v>324</v>
      </c>
      <c r="AX264" t="s">
        <v>324</v>
      </c>
      <c r="AY264" t="s">
        <v>324</v>
      </c>
      <c r="AZ264" t="s">
        <v>324</v>
      </c>
      <c r="BA264" t="s">
        <v>324</v>
      </c>
      <c r="BB264" t="s">
        <v>324</v>
      </c>
      <c r="BC264" t="s">
        <v>324</v>
      </c>
      <c r="BD264" t="s">
        <v>324</v>
      </c>
      <c r="BE264" t="s">
        <v>324</v>
      </c>
      <c r="BF264" t="s">
        <v>324</v>
      </c>
      <c r="BG264" t="s">
        <v>324</v>
      </c>
      <c r="BH264" t="s">
        <v>324</v>
      </c>
      <c r="BI264" t="s">
        <v>324</v>
      </c>
      <c r="BJ264" t="s">
        <v>324</v>
      </c>
      <c r="BK264" t="s">
        <v>324</v>
      </c>
      <c r="BL264" t="s">
        <v>324</v>
      </c>
      <c r="BM264" t="s">
        <v>324</v>
      </c>
      <c r="BN264" t="s">
        <v>324</v>
      </c>
      <c r="BO264" t="s">
        <v>324</v>
      </c>
      <c r="BP264" t="s">
        <v>324</v>
      </c>
      <c r="BQ264" t="s">
        <v>324</v>
      </c>
      <c r="BR264" t="s">
        <v>324</v>
      </c>
      <c r="BS264" t="s">
        <v>324</v>
      </c>
      <c r="BT264" t="s">
        <v>324</v>
      </c>
      <c r="BU264" t="s">
        <v>324</v>
      </c>
      <c r="BV264" t="s">
        <v>324</v>
      </c>
      <c r="BW264" t="s">
        <v>324</v>
      </c>
      <c r="BX264" t="s">
        <v>324</v>
      </c>
      <c r="BY264" t="s">
        <v>324</v>
      </c>
      <c r="BZ264" t="s">
        <v>324</v>
      </c>
      <c r="CA264" t="s">
        <v>324</v>
      </c>
      <c r="CB264" t="s">
        <v>324</v>
      </c>
      <c r="CC264" t="s">
        <v>324</v>
      </c>
      <c r="CD264" t="s">
        <v>324</v>
      </c>
      <c r="CE264" t="s">
        <v>324</v>
      </c>
      <c r="CF264" t="s">
        <v>324</v>
      </c>
      <c r="CG264" t="s">
        <v>324</v>
      </c>
      <c r="CH264" t="s">
        <v>324</v>
      </c>
      <c r="CI264" t="s">
        <v>324</v>
      </c>
      <c r="CJ264" t="s">
        <v>324</v>
      </c>
      <c r="CK264" t="s">
        <v>324</v>
      </c>
      <c r="CL264" t="s">
        <v>324</v>
      </c>
      <c r="CM264" t="s">
        <v>324</v>
      </c>
      <c r="CN264" t="s">
        <v>324</v>
      </c>
      <c r="CO264" t="s">
        <v>324</v>
      </c>
      <c r="CP264" t="s">
        <v>324</v>
      </c>
      <c r="CQ264" t="s">
        <v>324</v>
      </c>
      <c r="CR264" t="s">
        <v>324</v>
      </c>
      <c r="CS264" t="s">
        <v>324</v>
      </c>
      <c r="CT264" t="s">
        <v>324</v>
      </c>
      <c r="CU264" t="s">
        <v>324</v>
      </c>
      <c r="CV264" t="s">
        <v>324</v>
      </c>
      <c r="CW264" t="s">
        <v>324</v>
      </c>
      <c r="CX264">
        <v>2.4E-2</v>
      </c>
      <c r="CY264">
        <v>1.0999999999999999E-2</v>
      </c>
      <c r="CZ264" t="s">
        <v>324</v>
      </c>
      <c r="DA264" t="s">
        <v>324</v>
      </c>
      <c r="DB264">
        <v>3.5000000000000003E-2</v>
      </c>
      <c r="DC264" t="s">
        <v>324</v>
      </c>
      <c r="DD264" t="s">
        <v>324</v>
      </c>
      <c r="DE264" t="s">
        <v>324</v>
      </c>
      <c r="DF264" t="s">
        <v>324</v>
      </c>
      <c r="DG264" t="s">
        <v>324</v>
      </c>
      <c r="DH264" t="s">
        <v>324</v>
      </c>
      <c r="DI264" t="s">
        <v>324</v>
      </c>
      <c r="DJ264" t="s">
        <v>324</v>
      </c>
      <c r="DK264" t="s">
        <v>324</v>
      </c>
      <c r="DL264" t="s">
        <v>324</v>
      </c>
    </row>
    <row r="265" spans="1:116" x14ac:dyDescent="0.45">
      <c r="A265">
        <v>2023</v>
      </c>
      <c r="B265" t="s">
        <v>120</v>
      </c>
      <c r="C265">
        <v>99999</v>
      </c>
      <c r="D265" t="s">
        <v>599</v>
      </c>
      <c r="E265" t="s">
        <v>785</v>
      </c>
      <c r="G265">
        <v>-22.146999999999998</v>
      </c>
      <c r="H265">
        <v>-1.4610000000000001</v>
      </c>
      <c r="I265">
        <v>-3.6280000000000001</v>
      </c>
      <c r="J265" t="s">
        <v>324</v>
      </c>
      <c r="K265">
        <v>-27.236999999999998</v>
      </c>
      <c r="L265" t="s">
        <v>324</v>
      </c>
      <c r="M265" t="s">
        <v>324</v>
      </c>
      <c r="N265" t="s">
        <v>324</v>
      </c>
      <c r="O265" t="s">
        <v>324</v>
      </c>
      <c r="P265" t="s">
        <v>324</v>
      </c>
      <c r="Q265" t="s">
        <v>324</v>
      </c>
      <c r="R265" t="s">
        <v>324</v>
      </c>
      <c r="S265" t="s">
        <v>324</v>
      </c>
      <c r="T265" t="s">
        <v>324</v>
      </c>
      <c r="U265" t="s">
        <v>324</v>
      </c>
      <c r="V265" t="s">
        <v>324</v>
      </c>
      <c r="W265" t="s">
        <v>324</v>
      </c>
      <c r="X265" t="s">
        <v>324</v>
      </c>
      <c r="Y265" t="s">
        <v>324</v>
      </c>
      <c r="Z265" t="s">
        <v>324</v>
      </c>
      <c r="AA265" t="s">
        <v>324</v>
      </c>
      <c r="AB265" t="s">
        <v>324</v>
      </c>
      <c r="AC265" t="s">
        <v>324</v>
      </c>
      <c r="AD265" t="s">
        <v>324</v>
      </c>
      <c r="AE265" t="s">
        <v>324</v>
      </c>
      <c r="AF265" t="s">
        <v>324</v>
      </c>
      <c r="AG265" t="s">
        <v>324</v>
      </c>
      <c r="AH265" t="s">
        <v>324</v>
      </c>
      <c r="AI265" t="s">
        <v>324</v>
      </c>
      <c r="AJ265" t="s">
        <v>324</v>
      </c>
      <c r="AK265" t="s">
        <v>324</v>
      </c>
      <c r="AL265" t="s">
        <v>324</v>
      </c>
      <c r="AM265" t="s">
        <v>324</v>
      </c>
      <c r="AN265" t="s">
        <v>324</v>
      </c>
      <c r="AO265" t="s">
        <v>324</v>
      </c>
      <c r="AP265" t="s">
        <v>324</v>
      </c>
      <c r="AQ265" t="s">
        <v>324</v>
      </c>
      <c r="AR265" t="s">
        <v>324</v>
      </c>
      <c r="AS265" t="s">
        <v>324</v>
      </c>
      <c r="AT265" t="s">
        <v>324</v>
      </c>
      <c r="AU265" t="s">
        <v>324</v>
      </c>
      <c r="AV265" t="s">
        <v>324</v>
      </c>
      <c r="AW265" t="s">
        <v>324</v>
      </c>
      <c r="AX265" t="s">
        <v>324</v>
      </c>
      <c r="AY265" t="s">
        <v>324</v>
      </c>
      <c r="AZ265" t="s">
        <v>324</v>
      </c>
      <c r="BA265" t="s">
        <v>324</v>
      </c>
      <c r="BB265" t="s">
        <v>324</v>
      </c>
      <c r="BC265" t="s">
        <v>324</v>
      </c>
      <c r="BD265" t="s">
        <v>324</v>
      </c>
      <c r="BE265" t="s">
        <v>324</v>
      </c>
      <c r="BF265" t="s">
        <v>324</v>
      </c>
      <c r="BG265" t="s">
        <v>324</v>
      </c>
      <c r="BH265" t="s">
        <v>324</v>
      </c>
      <c r="BI265" t="s">
        <v>324</v>
      </c>
      <c r="BJ265" t="s">
        <v>324</v>
      </c>
      <c r="BK265" t="s">
        <v>324</v>
      </c>
      <c r="BL265" t="s">
        <v>324</v>
      </c>
      <c r="BM265" t="s">
        <v>324</v>
      </c>
      <c r="BN265" t="s">
        <v>324</v>
      </c>
      <c r="BO265" t="s">
        <v>324</v>
      </c>
      <c r="BP265" t="s">
        <v>324</v>
      </c>
      <c r="BQ265" t="s">
        <v>324</v>
      </c>
      <c r="BR265" t="s">
        <v>324</v>
      </c>
      <c r="BS265" t="s">
        <v>324</v>
      </c>
      <c r="BT265" t="s">
        <v>324</v>
      </c>
      <c r="BU265" t="s">
        <v>324</v>
      </c>
      <c r="BV265" t="s">
        <v>324</v>
      </c>
      <c r="BW265" t="s">
        <v>324</v>
      </c>
      <c r="BX265" t="s">
        <v>324</v>
      </c>
      <c r="BY265" t="s">
        <v>324</v>
      </c>
      <c r="BZ265" t="s">
        <v>324</v>
      </c>
      <c r="CA265" t="s">
        <v>324</v>
      </c>
      <c r="CB265" t="s">
        <v>324</v>
      </c>
      <c r="CC265" t="s">
        <v>324</v>
      </c>
      <c r="CD265" t="s">
        <v>324</v>
      </c>
      <c r="CE265" t="s">
        <v>324</v>
      </c>
      <c r="CF265" t="s">
        <v>324</v>
      </c>
      <c r="CG265" t="s">
        <v>324</v>
      </c>
      <c r="CH265" t="s">
        <v>324</v>
      </c>
      <c r="CI265" t="s">
        <v>324</v>
      </c>
      <c r="CJ265" t="s">
        <v>324</v>
      </c>
      <c r="CK265" t="s">
        <v>324</v>
      </c>
      <c r="CL265" t="s">
        <v>324</v>
      </c>
      <c r="CM265" t="s">
        <v>324</v>
      </c>
      <c r="CN265" t="s">
        <v>324</v>
      </c>
      <c r="CO265" t="s">
        <v>324</v>
      </c>
      <c r="CP265" t="s">
        <v>324</v>
      </c>
      <c r="CQ265" t="s">
        <v>324</v>
      </c>
      <c r="CR265" t="s">
        <v>324</v>
      </c>
      <c r="CS265" t="s">
        <v>324</v>
      </c>
      <c r="CT265" t="s">
        <v>324</v>
      </c>
      <c r="CU265" t="s">
        <v>324</v>
      </c>
      <c r="CV265" t="s">
        <v>324</v>
      </c>
      <c r="CW265" t="s">
        <v>324</v>
      </c>
      <c r="CX265">
        <v>-22.146999999999998</v>
      </c>
      <c r="CY265">
        <v>-1.4610000000000001</v>
      </c>
      <c r="CZ265">
        <v>-3.6280000000000001</v>
      </c>
      <c r="DA265" t="s">
        <v>324</v>
      </c>
      <c r="DB265">
        <v>-27.236999999999998</v>
      </c>
      <c r="DC265" t="s">
        <v>324</v>
      </c>
      <c r="DD265" t="s">
        <v>324</v>
      </c>
      <c r="DE265" t="s">
        <v>324</v>
      </c>
      <c r="DF265" t="s">
        <v>324</v>
      </c>
      <c r="DG265" t="s">
        <v>324</v>
      </c>
      <c r="DH265" t="s">
        <v>324</v>
      </c>
      <c r="DI265" t="s">
        <v>324</v>
      </c>
      <c r="DJ265" t="s">
        <v>324</v>
      </c>
      <c r="DK265" t="s">
        <v>324</v>
      </c>
      <c r="DL265" t="s">
        <v>324</v>
      </c>
    </row>
    <row r="266" spans="1:116" x14ac:dyDescent="0.45">
      <c r="A266">
        <v>2023</v>
      </c>
      <c r="B266" t="s">
        <v>120</v>
      </c>
      <c r="C266">
        <v>99999</v>
      </c>
      <c r="D266" t="s">
        <v>599</v>
      </c>
      <c r="E266" t="s">
        <v>634</v>
      </c>
      <c r="G266">
        <v>-3.69</v>
      </c>
      <c r="H266">
        <v>-0.21299999999999999</v>
      </c>
      <c r="I266">
        <v>-7.0000000000000007E-2</v>
      </c>
      <c r="J266" t="s">
        <v>324</v>
      </c>
      <c r="K266">
        <v>-3.9729999999999999</v>
      </c>
      <c r="L266" t="s">
        <v>324</v>
      </c>
      <c r="M266" t="s">
        <v>324</v>
      </c>
      <c r="N266" t="s">
        <v>324</v>
      </c>
      <c r="O266" t="s">
        <v>324</v>
      </c>
      <c r="P266" t="s">
        <v>324</v>
      </c>
      <c r="Q266" t="s">
        <v>324</v>
      </c>
      <c r="R266" t="s">
        <v>324</v>
      </c>
      <c r="S266" t="s">
        <v>324</v>
      </c>
      <c r="T266" t="s">
        <v>324</v>
      </c>
      <c r="U266" t="s">
        <v>324</v>
      </c>
      <c r="V266" t="s">
        <v>324</v>
      </c>
      <c r="W266" t="s">
        <v>324</v>
      </c>
      <c r="X266" t="s">
        <v>324</v>
      </c>
      <c r="Y266" t="s">
        <v>324</v>
      </c>
      <c r="Z266" t="s">
        <v>324</v>
      </c>
      <c r="AA266" t="s">
        <v>324</v>
      </c>
      <c r="AB266" t="s">
        <v>324</v>
      </c>
      <c r="AC266" t="s">
        <v>324</v>
      </c>
      <c r="AD266" t="s">
        <v>324</v>
      </c>
      <c r="AE266" t="s">
        <v>324</v>
      </c>
      <c r="AF266" t="s">
        <v>324</v>
      </c>
      <c r="AG266" t="s">
        <v>324</v>
      </c>
      <c r="AH266" t="s">
        <v>324</v>
      </c>
      <c r="AI266" t="s">
        <v>324</v>
      </c>
      <c r="AJ266" t="s">
        <v>324</v>
      </c>
      <c r="AK266" t="s">
        <v>324</v>
      </c>
      <c r="AL266" t="s">
        <v>324</v>
      </c>
      <c r="AM266" t="s">
        <v>324</v>
      </c>
      <c r="AN266" t="s">
        <v>324</v>
      </c>
      <c r="AO266" t="s">
        <v>324</v>
      </c>
      <c r="AP266" t="s">
        <v>324</v>
      </c>
      <c r="AQ266" t="s">
        <v>324</v>
      </c>
      <c r="AR266" t="s">
        <v>324</v>
      </c>
      <c r="AS266" t="s">
        <v>324</v>
      </c>
      <c r="AT266" t="s">
        <v>324</v>
      </c>
      <c r="AU266" t="s">
        <v>324</v>
      </c>
      <c r="AV266" t="s">
        <v>324</v>
      </c>
      <c r="AW266" t="s">
        <v>324</v>
      </c>
      <c r="AX266" t="s">
        <v>324</v>
      </c>
      <c r="AY266" t="s">
        <v>324</v>
      </c>
      <c r="AZ266" t="s">
        <v>324</v>
      </c>
      <c r="BA266" t="s">
        <v>324</v>
      </c>
      <c r="BB266" t="s">
        <v>324</v>
      </c>
      <c r="BC266" t="s">
        <v>324</v>
      </c>
      <c r="BD266" t="s">
        <v>324</v>
      </c>
      <c r="BE266" t="s">
        <v>324</v>
      </c>
      <c r="BF266" t="s">
        <v>324</v>
      </c>
      <c r="BG266" t="s">
        <v>324</v>
      </c>
      <c r="BH266" t="s">
        <v>324</v>
      </c>
      <c r="BI266" t="s">
        <v>324</v>
      </c>
      <c r="BJ266" t="s">
        <v>324</v>
      </c>
      <c r="BK266" t="s">
        <v>324</v>
      </c>
      <c r="BL266" t="s">
        <v>324</v>
      </c>
      <c r="BM266" t="s">
        <v>324</v>
      </c>
      <c r="BN266" t="s">
        <v>324</v>
      </c>
      <c r="BO266" t="s">
        <v>324</v>
      </c>
      <c r="BP266" t="s">
        <v>324</v>
      </c>
      <c r="BQ266" t="s">
        <v>324</v>
      </c>
      <c r="BR266" t="s">
        <v>324</v>
      </c>
      <c r="BS266" t="s">
        <v>324</v>
      </c>
      <c r="BT266" t="s">
        <v>324</v>
      </c>
      <c r="BU266" t="s">
        <v>324</v>
      </c>
      <c r="BV266" t="s">
        <v>324</v>
      </c>
      <c r="BW266" t="s">
        <v>324</v>
      </c>
      <c r="BX266" t="s">
        <v>324</v>
      </c>
      <c r="BY266" t="s">
        <v>324</v>
      </c>
      <c r="BZ266" t="s">
        <v>324</v>
      </c>
      <c r="CA266" t="s">
        <v>324</v>
      </c>
      <c r="CB266" t="s">
        <v>324</v>
      </c>
      <c r="CC266" t="s">
        <v>324</v>
      </c>
      <c r="CD266" t="s">
        <v>324</v>
      </c>
      <c r="CE266" t="s">
        <v>324</v>
      </c>
      <c r="CF266" t="s">
        <v>324</v>
      </c>
      <c r="CG266" t="s">
        <v>324</v>
      </c>
      <c r="CH266" t="s">
        <v>324</v>
      </c>
      <c r="CI266" t="s">
        <v>324</v>
      </c>
      <c r="CJ266" t="s">
        <v>324</v>
      </c>
      <c r="CK266" t="s">
        <v>324</v>
      </c>
      <c r="CL266" t="s">
        <v>324</v>
      </c>
      <c r="CM266" t="s">
        <v>324</v>
      </c>
      <c r="CN266" t="s">
        <v>324</v>
      </c>
      <c r="CO266" t="s">
        <v>324</v>
      </c>
      <c r="CP266" t="s">
        <v>324</v>
      </c>
      <c r="CQ266" t="s">
        <v>324</v>
      </c>
      <c r="CR266" t="s">
        <v>324</v>
      </c>
      <c r="CS266" t="s">
        <v>324</v>
      </c>
      <c r="CT266" t="s">
        <v>324</v>
      </c>
      <c r="CU266" t="s">
        <v>324</v>
      </c>
      <c r="CV266" t="s">
        <v>324</v>
      </c>
      <c r="CW266" t="s">
        <v>324</v>
      </c>
      <c r="CX266">
        <v>-3.69</v>
      </c>
      <c r="CY266">
        <v>-0.21299999999999999</v>
      </c>
      <c r="CZ266">
        <v>-7.0000000000000007E-2</v>
      </c>
      <c r="DA266" t="s">
        <v>324</v>
      </c>
      <c r="DB266">
        <v>-3.9729999999999999</v>
      </c>
      <c r="DC266" t="s">
        <v>324</v>
      </c>
      <c r="DD266" t="s">
        <v>324</v>
      </c>
      <c r="DE266" t="s">
        <v>324</v>
      </c>
      <c r="DF266" t="s">
        <v>324</v>
      </c>
      <c r="DG266" t="s">
        <v>324</v>
      </c>
      <c r="DH266" t="s">
        <v>324</v>
      </c>
      <c r="DI266" t="s">
        <v>324</v>
      </c>
      <c r="DJ266" t="s">
        <v>324</v>
      </c>
      <c r="DK266" t="s">
        <v>324</v>
      </c>
      <c r="DL266" t="s">
        <v>324</v>
      </c>
    </row>
    <row r="267" spans="1:116" x14ac:dyDescent="0.45">
      <c r="A267">
        <v>2023</v>
      </c>
      <c r="B267" t="s">
        <v>123</v>
      </c>
      <c r="C267">
        <v>3931</v>
      </c>
      <c r="D267" t="s">
        <v>788</v>
      </c>
      <c r="E267" t="s">
        <v>606</v>
      </c>
      <c r="F267" t="s">
        <v>247</v>
      </c>
      <c r="G267">
        <v>0.89300000000000002</v>
      </c>
      <c r="H267">
        <v>0.75900000000000001</v>
      </c>
      <c r="I267" t="s">
        <v>324</v>
      </c>
      <c r="J267" t="s">
        <v>324</v>
      </c>
      <c r="K267">
        <v>1.6519999999999999</v>
      </c>
      <c r="L267">
        <v>89</v>
      </c>
      <c r="M267">
        <v>7</v>
      </c>
      <c r="N267" t="s">
        <v>324</v>
      </c>
      <c r="O267" t="s">
        <v>324</v>
      </c>
      <c r="P267">
        <v>96</v>
      </c>
      <c r="Q267" t="s">
        <v>324</v>
      </c>
      <c r="R267" t="s">
        <v>324</v>
      </c>
      <c r="S267" t="s">
        <v>324</v>
      </c>
      <c r="T267" t="s">
        <v>324</v>
      </c>
      <c r="U267">
        <v>0</v>
      </c>
      <c r="V267" t="s">
        <v>324</v>
      </c>
      <c r="W267" t="s">
        <v>324</v>
      </c>
      <c r="X267" t="s">
        <v>324</v>
      </c>
      <c r="Y267" t="s">
        <v>324</v>
      </c>
      <c r="Z267">
        <v>0</v>
      </c>
      <c r="AA267" t="s">
        <v>324</v>
      </c>
      <c r="AB267" t="s">
        <v>324</v>
      </c>
      <c r="AC267" t="s">
        <v>324</v>
      </c>
      <c r="AD267" t="s">
        <v>324</v>
      </c>
      <c r="AE267">
        <v>0</v>
      </c>
      <c r="AF267" t="s">
        <v>324</v>
      </c>
      <c r="AG267" t="s">
        <v>324</v>
      </c>
      <c r="AH267" t="s">
        <v>324</v>
      </c>
      <c r="AI267" t="s">
        <v>324</v>
      </c>
      <c r="AJ267">
        <v>0</v>
      </c>
      <c r="AK267" t="s">
        <v>324</v>
      </c>
      <c r="AL267" t="s">
        <v>324</v>
      </c>
      <c r="AM267" t="s">
        <v>324</v>
      </c>
      <c r="AN267" t="s">
        <v>324</v>
      </c>
      <c r="AO267">
        <v>0</v>
      </c>
      <c r="AP267" t="s">
        <v>324</v>
      </c>
      <c r="AQ267" t="s">
        <v>324</v>
      </c>
      <c r="AR267" t="s">
        <v>324</v>
      </c>
      <c r="AS267" t="s">
        <v>324</v>
      </c>
      <c r="AT267">
        <v>0</v>
      </c>
      <c r="AU267" t="s">
        <v>324</v>
      </c>
      <c r="AV267" t="s">
        <v>324</v>
      </c>
      <c r="AW267" t="s">
        <v>324</v>
      </c>
      <c r="AX267" t="s">
        <v>324</v>
      </c>
      <c r="AY267">
        <v>0</v>
      </c>
      <c r="AZ267" t="s">
        <v>324</v>
      </c>
      <c r="BA267" t="s">
        <v>324</v>
      </c>
      <c r="BB267" t="s">
        <v>324</v>
      </c>
      <c r="BC267" t="s">
        <v>324</v>
      </c>
      <c r="BD267">
        <v>0</v>
      </c>
      <c r="BE267" t="s">
        <v>324</v>
      </c>
      <c r="BF267" t="s">
        <v>324</v>
      </c>
      <c r="BG267" t="s">
        <v>324</v>
      </c>
      <c r="BH267" t="s">
        <v>324</v>
      </c>
      <c r="BI267">
        <v>0</v>
      </c>
      <c r="BJ267" t="s">
        <v>324</v>
      </c>
      <c r="BK267" t="s">
        <v>324</v>
      </c>
      <c r="BL267" t="s">
        <v>324</v>
      </c>
      <c r="BM267" t="s">
        <v>324</v>
      </c>
      <c r="BN267">
        <v>0</v>
      </c>
      <c r="BO267" t="s">
        <v>324</v>
      </c>
      <c r="BP267" t="s">
        <v>324</v>
      </c>
      <c r="BQ267" t="s">
        <v>324</v>
      </c>
      <c r="BR267" t="s">
        <v>324</v>
      </c>
      <c r="BS267">
        <v>0</v>
      </c>
      <c r="BT267">
        <v>0.01</v>
      </c>
      <c r="BU267" t="s">
        <v>324</v>
      </c>
      <c r="BV267" t="s">
        <v>324</v>
      </c>
      <c r="BW267" t="s">
        <v>324</v>
      </c>
      <c r="BX267">
        <v>0.01</v>
      </c>
      <c r="BY267">
        <v>1</v>
      </c>
      <c r="BZ267" t="s">
        <v>324</v>
      </c>
      <c r="CA267" t="s">
        <v>324</v>
      </c>
      <c r="CB267" t="s">
        <v>324</v>
      </c>
      <c r="CC267">
        <v>1</v>
      </c>
      <c r="CD267" t="s">
        <v>324</v>
      </c>
      <c r="CE267" t="s">
        <v>324</v>
      </c>
      <c r="CF267" t="s">
        <v>324</v>
      </c>
      <c r="CG267" t="s">
        <v>324</v>
      </c>
      <c r="CH267">
        <v>0</v>
      </c>
      <c r="CI267" t="s">
        <v>324</v>
      </c>
      <c r="CJ267" t="s">
        <v>324</v>
      </c>
      <c r="CK267" t="s">
        <v>324</v>
      </c>
      <c r="CL267" t="s">
        <v>324</v>
      </c>
      <c r="CM267">
        <v>0</v>
      </c>
      <c r="CN267" t="s">
        <v>324</v>
      </c>
      <c r="CO267" t="s">
        <v>324</v>
      </c>
      <c r="CP267" t="s">
        <v>324</v>
      </c>
      <c r="CQ267" t="s">
        <v>324</v>
      </c>
      <c r="CR267">
        <v>0</v>
      </c>
      <c r="CS267" t="s">
        <v>324</v>
      </c>
      <c r="CT267" t="s">
        <v>324</v>
      </c>
      <c r="CU267" t="s">
        <v>324</v>
      </c>
      <c r="CV267" t="s">
        <v>324</v>
      </c>
      <c r="CW267">
        <v>0</v>
      </c>
      <c r="CX267">
        <v>0.90300000000000002</v>
      </c>
      <c r="CY267">
        <v>0.75900000000000001</v>
      </c>
      <c r="CZ267">
        <v>0</v>
      </c>
      <c r="DA267">
        <v>0</v>
      </c>
      <c r="DB267">
        <v>1.6619999999999999</v>
      </c>
      <c r="DC267">
        <v>90</v>
      </c>
      <c r="DD267">
        <v>7</v>
      </c>
      <c r="DE267">
        <v>0</v>
      </c>
      <c r="DF267">
        <v>0</v>
      </c>
      <c r="DG267">
        <v>97</v>
      </c>
      <c r="DH267">
        <v>0</v>
      </c>
      <c r="DI267">
        <v>0</v>
      </c>
      <c r="DJ267">
        <v>0</v>
      </c>
      <c r="DK267">
        <v>0</v>
      </c>
      <c r="DL267">
        <v>0</v>
      </c>
    </row>
    <row r="268" spans="1:116" x14ac:dyDescent="0.45">
      <c r="A268">
        <v>2023</v>
      </c>
      <c r="B268" t="s">
        <v>123</v>
      </c>
      <c r="C268">
        <v>4110</v>
      </c>
      <c r="D268" t="s">
        <v>400</v>
      </c>
      <c r="E268" t="s">
        <v>683</v>
      </c>
      <c r="F268" t="s">
        <v>244</v>
      </c>
      <c r="G268">
        <v>358.63600000000002</v>
      </c>
      <c r="H268">
        <v>197.935</v>
      </c>
      <c r="I268" t="s">
        <v>324</v>
      </c>
      <c r="J268" t="s">
        <v>324</v>
      </c>
      <c r="K268">
        <v>556.57100000000003</v>
      </c>
      <c r="L268">
        <v>49854</v>
      </c>
      <c r="M268">
        <v>1178</v>
      </c>
      <c r="N268" t="s">
        <v>324</v>
      </c>
      <c r="O268" t="s">
        <v>324</v>
      </c>
      <c r="P268">
        <v>51032</v>
      </c>
      <c r="Q268" t="s">
        <v>324</v>
      </c>
      <c r="R268" t="s">
        <v>324</v>
      </c>
      <c r="S268" t="s">
        <v>324</v>
      </c>
      <c r="T268" t="s">
        <v>324</v>
      </c>
      <c r="U268">
        <v>0</v>
      </c>
      <c r="V268">
        <v>88.412000000000006</v>
      </c>
      <c r="W268">
        <v>65.531999999999996</v>
      </c>
      <c r="X268" t="s">
        <v>324</v>
      </c>
      <c r="Y268" t="s">
        <v>324</v>
      </c>
      <c r="Z268">
        <v>153.94399999999999</v>
      </c>
      <c r="AA268">
        <v>18984</v>
      </c>
      <c r="AB268">
        <v>3573</v>
      </c>
      <c r="AC268" t="s">
        <v>324</v>
      </c>
      <c r="AD268" t="s">
        <v>324</v>
      </c>
      <c r="AE268">
        <v>22557</v>
      </c>
      <c r="AF268" t="s">
        <v>324</v>
      </c>
      <c r="AG268" t="s">
        <v>324</v>
      </c>
      <c r="AH268" t="s">
        <v>324</v>
      </c>
      <c r="AI268" t="s">
        <v>324</v>
      </c>
      <c r="AJ268">
        <v>0</v>
      </c>
      <c r="AK268" t="s">
        <v>324</v>
      </c>
      <c r="AL268" t="s">
        <v>324</v>
      </c>
      <c r="AM268" t="s">
        <v>324</v>
      </c>
      <c r="AN268" t="s">
        <v>324</v>
      </c>
      <c r="AO268">
        <v>0</v>
      </c>
      <c r="AP268" t="s">
        <v>324</v>
      </c>
      <c r="AQ268" t="s">
        <v>324</v>
      </c>
      <c r="AR268" t="s">
        <v>324</v>
      </c>
      <c r="AS268" t="s">
        <v>324</v>
      </c>
      <c r="AT268">
        <v>0</v>
      </c>
      <c r="AU268" t="s">
        <v>324</v>
      </c>
      <c r="AV268" t="s">
        <v>324</v>
      </c>
      <c r="AW268" t="s">
        <v>324</v>
      </c>
      <c r="AX268" t="s">
        <v>324</v>
      </c>
      <c r="AY268">
        <v>0</v>
      </c>
      <c r="AZ268" t="s">
        <v>324</v>
      </c>
      <c r="BA268" t="s">
        <v>324</v>
      </c>
      <c r="BB268" t="s">
        <v>324</v>
      </c>
      <c r="BC268" t="s">
        <v>324</v>
      </c>
      <c r="BD268">
        <v>0</v>
      </c>
      <c r="BE268" t="s">
        <v>324</v>
      </c>
      <c r="BF268" t="s">
        <v>324</v>
      </c>
      <c r="BG268" t="s">
        <v>324</v>
      </c>
      <c r="BH268" t="s">
        <v>324</v>
      </c>
      <c r="BI268">
        <v>0</v>
      </c>
      <c r="BJ268" t="s">
        <v>324</v>
      </c>
      <c r="BK268" t="s">
        <v>324</v>
      </c>
      <c r="BL268" t="s">
        <v>324</v>
      </c>
      <c r="BM268" t="s">
        <v>324</v>
      </c>
      <c r="BN268">
        <v>0</v>
      </c>
      <c r="BO268" t="s">
        <v>324</v>
      </c>
      <c r="BP268" t="s">
        <v>324</v>
      </c>
      <c r="BQ268" t="s">
        <v>324</v>
      </c>
      <c r="BR268" t="s">
        <v>324</v>
      </c>
      <c r="BS268">
        <v>0</v>
      </c>
      <c r="BT268">
        <v>0.18</v>
      </c>
      <c r="BU268">
        <v>2.4180000000000001</v>
      </c>
      <c r="BV268" t="s">
        <v>324</v>
      </c>
      <c r="BW268" t="s">
        <v>324</v>
      </c>
      <c r="BX268">
        <v>2.5979999999999999</v>
      </c>
      <c r="BY268">
        <v>32</v>
      </c>
      <c r="BZ268">
        <v>12</v>
      </c>
      <c r="CA268" t="s">
        <v>324</v>
      </c>
      <c r="CB268" t="s">
        <v>324</v>
      </c>
      <c r="CC268">
        <v>44</v>
      </c>
      <c r="CD268" t="s">
        <v>324</v>
      </c>
      <c r="CE268" t="s">
        <v>324</v>
      </c>
      <c r="CF268" t="s">
        <v>324</v>
      </c>
      <c r="CG268" t="s">
        <v>324</v>
      </c>
      <c r="CH268">
        <v>0</v>
      </c>
      <c r="CI268" t="s">
        <v>324</v>
      </c>
      <c r="CJ268">
        <v>0.375</v>
      </c>
      <c r="CK268" t="s">
        <v>324</v>
      </c>
      <c r="CL268" t="s">
        <v>324</v>
      </c>
      <c r="CM268">
        <v>0.375</v>
      </c>
      <c r="CN268" t="s">
        <v>324</v>
      </c>
      <c r="CO268">
        <v>1</v>
      </c>
      <c r="CP268" t="s">
        <v>324</v>
      </c>
      <c r="CQ268" t="s">
        <v>324</v>
      </c>
      <c r="CR268">
        <v>1</v>
      </c>
      <c r="CS268" t="s">
        <v>324</v>
      </c>
      <c r="CT268" t="s">
        <v>324</v>
      </c>
      <c r="CU268" t="s">
        <v>324</v>
      </c>
      <c r="CV268" t="s">
        <v>324</v>
      </c>
      <c r="CW268">
        <v>0</v>
      </c>
      <c r="CX268">
        <v>447.22800000000001</v>
      </c>
      <c r="CY268">
        <v>266.26</v>
      </c>
      <c r="CZ268">
        <v>0</v>
      </c>
      <c r="DA268">
        <v>0</v>
      </c>
      <c r="DB268">
        <v>713.48800000000006</v>
      </c>
      <c r="DC268">
        <v>68870</v>
      </c>
      <c r="DD268">
        <v>4764</v>
      </c>
      <c r="DE268">
        <v>0</v>
      </c>
      <c r="DF268">
        <v>0</v>
      </c>
      <c r="DG268">
        <v>73634</v>
      </c>
      <c r="DH268">
        <v>0</v>
      </c>
      <c r="DI268">
        <v>0</v>
      </c>
      <c r="DJ268">
        <v>0</v>
      </c>
      <c r="DK268">
        <v>0</v>
      </c>
      <c r="DL268">
        <v>0</v>
      </c>
    </row>
    <row r="269" spans="1:116" x14ac:dyDescent="0.45">
      <c r="A269">
        <v>2023</v>
      </c>
      <c r="B269" t="s">
        <v>123</v>
      </c>
      <c r="C269">
        <v>4362</v>
      </c>
      <c r="D269" t="s">
        <v>789</v>
      </c>
      <c r="E269" t="s">
        <v>606</v>
      </c>
      <c r="F269" t="s">
        <v>244</v>
      </c>
      <c r="G269">
        <v>8.2249999999999996</v>
      </c>
      <c r="H269">
        <v>4.0999999999999996</v>
      </c>
      <c r="I269">
        <v>0.2</v>
      </c>
      <c r="J269">
        <v>0</v>
      </c>
      <c r="K269">
        <v>12.525</v>
      </c>
      <c r="L269">
        <v>658</v>
      </c>
      <c r="M269">
        <v>33</v>
      </c>
      <c r="N269">
        <v>1</v>
      </c>
      <c r="O269">
        <v>0</v>
      </c>
      <c r="P269">
        <v>692</v>
      </c>
      <c r="Q269" t="s">
        <v>324</v>
      </c>
      <c r="R269" t="s">
        <v>324</v>
      </c>
      <c r="S269" t="s">
        <v>324</v>
      </c>
      <c r="T269" t="s">
        <v>324</v>
      </c>
      <c r="U269">
        <v>0</v>
      </c>
      <c r="V269" t="s">
        <v>324</v>
      </c>
      <c r="W269" t="s">
        <v>324</v>
      </c>
      <c r="X269" t="s">
        <v>324</v>
      </c>
      <c r="Y269" t="s">
        <v>324</v>
      </c>
      <c r="Z269">
        <v>0</v>
      </c>
      <c r="AA269" t="s">
        <v>324</v>
      </c>
      <c r="AB269" t="s">
        <v>324</v>
      </c>
      <c r="AC269" t="s">
        <v>324</v>
      </c>
      <c r="AD269" t="s">
        <v>324</v>
      </c>
      <c r="AE269">
        <v>0</v>
      </c>
      <c r="AF269" t="s">
        <v>324</v>
      </c>
      <c r="AG269" t="s">
        <v>324</v>
      </c>
      <c r="AH269" t="s">
        <v>324</v>
      </c>
      <c r="AI269" t="s">
        <v>324</v>
      </c>
      <c r="AJ269">
        <v>0</v>
      </c>
      <c r="AK269" t="s">
        <v>324</v>
      </c>
      <c r="AL269" t="s">
        <v>324</v>
      </c>
      <c r="AM269" t="s">
        <v>324</v>
      </c>
      <c r="AN269" t="s">
        <v>324</v>
      </c>
      <c r="AO269">
        <v>0</v>
      </c>
      <c r="AP269">
        <v>7.3999999999999996E-2</v>
      </c>
      <c r="AQ269" t="s">
        <v>324</v>
      </c>
      <c r="AR269" t="s">
        <v>324</v>
      </c>
      <c r="AS269" t="s">
        <v>324</v>
      </c>
      <c r="AT269">
        <v>7.3999999999999996E-2</v>
      </c>
      <c r="AU269">
        <v>13</v>
      </c>
      <c r="AV269" t="s">
        <v>324</v>
      </c>
      <c r="AW269" t="s">
        <v>324</v>
      </c>
      <c r="AX269" t="s">
        <v>324</v>
      </c>
      <c r="AY269">
        <v>13</v>
      </c>
      <c r="AZ269" t="s">
        <v>324</v>
      </c>
      <c r="BA269" t="s">
        <v>324</v>
      </c>
      <c r="BB269" t="s">
        <v>324</v>
      </c>
      <c r="BC269" t="s">
        <v>324</v>
      </c>
      <c r="BD269">
        <v>0</v>
      </c>
      <c r="BE269" t="s">
        <v>324</v>
      </c>
      <c r="BF269" t="s">
        <v>324</v>
      </c>
      <c r="BG269" t="s">
        <v>324</v>
      </c>
      <c r="BH269" t="s">
        <v>324</v>
      </c>
      <c r="BI269">
        <v>0</v>
      </c>
      <c r="BJ269" t="s">
        <v>324</v>
      </c>
      <c r="BK269" t="s">
        <v>324</v>
      </c>
      <c r="BL269" t="s">
        <v>324</v>
      </c>
      <c r="BM269" t="s">
        <v>324</v>
      </c>
      <c r="BN269">
        <v>0</v>
      </c>
      <c r="BO269" t="s">
        <v>324</v>
      </c>
      <c r="BP269" t="s">
        <v>324</v>
      </c>
      <c r="BQ269" t="s">
        <v>324</v>
      </c>
      <c r="BR269" t="s">
        <v>324</v>
      </c>
      <c r="BS269">
        <v>0</v>
      </c>
      <c r="BT269" t="s">
        <v>324</v>
      </c>
      <c r="BU269" t="s">
        <v>324</v>
      </c>
      <c r="BV269" t="s">
        <v>324</v>
      </c>
      <c r="BW269" t="s">
        <v>324</v>
      </c>
      <c r="BX269">
        <v>0</v>
      </c>
      <c r="BY269" t="s">
        <v>324</v>
      </c>
      <c r="BZ269" t="s">
        <v>324</v>
      </c>
      <c r="CA269" t="s">
        <v>324</v>
      </c>
      <c r="CB269" t="s">
        <v>324</v>
      </c>
      <c r="CC269">
        <v>0</v>
      </c>
      <c r="CD269" t="s">
        <v>324</v>
      </c>
      <c r="CE269" t="s">
        <v>324</v>
      </c>
      <c r="CF269" t="s">
        <v>324</v>
      </c>
      <c r="CG269" t="s">
        <v>324</v>
      </c>
      <c r="CH269">
        <v>0</v>
      </c>
      <c r="CI269" t="s">
        <v>324</v>
      </c>
      <c r="CJ269" t="s">
        <v>324</v>
      </c>
      <c r="CK269">
        <v>2.62</v>
      </c>
      <c r="CL269" t="s">
        <v>324</v>
      </c>
      <c r="CM269">
        <v>2.62</v>
      </c>
      <c r="CN269" t="s">
        <v>324</v>
      </c>
      <c r="CO269" t="s">
        <v>324</v>
      </c>
      <c r="CP269">
        <v>1</v>
      </c>
      <c r="CQ269" t="s">
        <v>324</v>
      </c>
      <c r="CR269">
        <v>1</v>
      </c>
      <c r="CS269" t="s">
        <v>324</v>
      </c>
      <c r="CT269" t="s">
        <v>324</v>
      </c>
      <c r="CU269" t="s">
        <v>324</v>
      </c>
      <c r="CV269" t="s">
        <v>324</v>
      </c>
      <c r="CW269">
        <v>0</v>
      </c>
      <c r="CX269">
        <v>8.2249999999999996</v>
      </c>
      <c r="CY269">
        <v>4.0999999999999996</v>
      </c>
      <c r="CZ269">
        <v>2.82</v>
      </c>
      <c r="DA269">
        <v>0</v>
      </c>
      <c r="DB269">
        <v>15.145</v>
      </c>
      <c r="DC269">
        <v>658</v>
      </c>
      <c r="DD269">
        <v>33</v>
      </c>
      <c r="DE269">
        <v>2</v>
      </c>
      <c r="DF269">
        <v>0</v>
      </c>
      <c r="DG269">
        <v>693</v>
      </c>
      <c r="DH269">
        <v>0</v>
      </c>
      <c r="DI269">
        <v>0</v>
      </c>
      <c r="DJ269">
        <v>0</v>
      </c>
      <c r="DK269">
        <v>0</v>
      </c>
      <c r="DL269">
        <v>0</v>
      </c>
    </row>
    <row r="270" spans="1:116" x14ac:dyDescent="0.45">
      <c r="A270">
        <v>2023</v>
      </c>
      <c r="B270" t="s">
        <v>123</v>
      </c>
      <c r="C270">
        <v>5535</v>
      </c>
      <c r="D270" t="s">
        <v>790</v>
      </c>
      <c r="E270" t="s">
        <v>606</v>
      </c>
      <c r="F270" t="s">
        <v>244</v>
      </c>
      <c r="G270">
        <v>3.8340000000000001</v>
      </c>
      <c r="H270" t="s">
        <v>324</v>
      </c>
      <c r="I270" t="s">
        <v>324</v>
      </c>
      <c r="J270" t="s">
        <v>324</v>
      </c>
      <c r="K270">
        <v>3.8340000000000001</v>
      </c>
      <c r="L270">
        <v>365</v>
      </c>
      <c r="M270" t="s">
        <v>324</v>
      </c>
      <c r="N270" t="s">
        <v>324</v>
      </c>
      <c r="O270" t="s">
        <v>324</v>
      </c>
      <c r="P270">
        <v>365</v>
      </c>
      <c r="Q270" t="s">
        <v>324</v>
      </c>
      <c r="R270" t="s">
        <v>324</v>
      </c>
      <c r="S270" t="s">
        <v>324</v>
      </c>
      <c r="T270" t="s">
        <v>324</v>
      </c>
      <c r="U270">
        <v>0</v>
      </c>
      <c r="V270" t="s">
        <v>324</v>
      </c>
      <c r="W270" t="s">
        <v>324</v>
      </c>
      <c r="X270" t="s">
        <v>324</v>
      </c>
      <c r="Y270" t="s">
        <v>324</v>
      </c>
      <c r="Z270">
        <v>0</v>
      </c>
      <c r="AA270" t="s">
        <v>324</v>
      </c>
      <c r="AB270" t="s">
        <v>324</v>
      </c>
      <c r="AC270" t="s">
        <v>324</v>
      </c>
      <c r="AD270" t="s">
        <v>324</v>
      </c>
      <c r="AE270">
        <v>0</v>
      </c>
      <c r="AF270" t="s">
        <v>324</v>
      </c>
      <c r="AG270" t="s">
        <v>324</v>
      </c>
      <c r="AH270" t="s">
        <v>324</v>
      </c>
      <c r="AI270" t="s">
        <v>324</v>
      </c>
      <c r="AJ270">
        <v>0</v>
      </c>
      <c r="AK270" t="s">
        <v>324</v>
      </c>
      <c r="AL270" t="s">
        <v>324</v>
      </c>
      <c r="AM270" t="s">
        <v>324</v>
      </c>
      <c r="AN270" t="s">
        <v>324</v>
      </c>
      <c r="AO270">
        <v>0</v>
      </c>
      <c r="AP270" t="s">
        <v>324</v>
      </c>
      <c r="AQ270" t="s">
        <v>324</v>
      </c>
      <c r="AR270" t="s">
        <v>324</v>
      </c>
      <c r="AS270" t="s">
        <v>324</v>
      </c>
      <c r="AT270">
        <v>0</v>
      </c>
      <c r="AU270" t="s">
        <v>324</v>
      </c>
      <c r="AV270" t="s">
        <v>324</v>
      </c>
      <c r="AW270" t="s">
        <v>324</v>
      </c>
      <c r="AX270" t="s">
        <v>324</v>
      </c>
      <c r="AY270">
        <v>0</v>
      </c>
      <c r="AZ270" t="s">
        <v>324</v>
      </c>
      <c r="BA270" t="s">
        <v>324</v>
      </c>
      <c r="BB270" t="s">
        <v>324</v>
      </c>
      <c r="BC270" t="s">
        <v>324</v>
      </c>
      <c r="BD270">
        <v>0</v>
      </c>
      <c r="BE270" t="s">
        <v>324</v>
      </c>
      <c r="BF270" t="s">
        <v>324</v>
      </c>
      <c r="BG270" t="s">
        <v>324</v>
      </c>
      <c r="BH270" t="s">
        <v>324</v>
      </c>
      <c r="BI270">
        <v>0</v>
      </c>
      <c r="BJ270" t="s">
        <v>324</v>
      </c>
      <c r="BK270" t="s">
        <v>324</v>
      </c>
      <c r="BL270" t="s">
        <v>324</v>
      </c>
      <c r="BM270" t="s">
        <v>324</v>
      </c>
      <c r="BN270">
        <v>0</v>
      </c>
      <c r="BO270" t="s">
        <v>324</v>
      </c>
      <c r="BP270" t="s">
        <v>324</v>
      </c>
      <c r="BQ270" t="s">
        <v>324</v>
      </c>
      <c r="BR270" t="s">
        <v>324</v>
      </c>
      <c r="BS270">
        <v>0</v>
      </c>
      <c r="BT270" t="s">
        <v>324</v>
      </c>
      <c r="BU270" t="s">
        <v>324</v>
      </c>
      <c r="BV270" t="s">
        <v>324</v>
      </c>
      <c r="BW270" t="s">
        <v>324</v>
      </c>
      <c r="BX270">
        <v>0</v>
      </c>
      <c r="BY270" t="s">
        <v>324</v>
      </c>
      <c r="BZ270" t="s">
        <v>324</v>
      </c>
      <c r="CA270" t="s">
        <v>324</v>
      </c>
      <c r="CB270" t="s">
        <v>324</v>
      </c>
      <c r="CC270">
        <v>0</v>
      </c>
      <c r="CD270" t="s">
        <v>324</v>
      </c>
      <c r="CE270" t="s">
        <v>324</v>
      </c>
      <c r="CF270" t="s">
        <v>324</v>
      </c>
      <c r="CG270" t="s">
        <v>324</v>
      </c>
      <c r="CH270">
        <v>0</v>
      </c>
      <c r="CI270" t="s">
        <v>324</v>
      </c>
      <c r="CJ270" t="s">
        <v>324</v>
      </c>
      <c r="CK270" t="s">
        <v>324</v>
      </c>
      <c r="CL270" t="s">
        <v>324</v>
      </c>
      <c r="CM270">
        <v>0</v>
      </c>
      <c r="CN270" t="s">
        <v>324</v>
      </c>
      <c r="CO270" t="s">
        <v>324</v>
      </c>
      <c r="CP270" t="s">
        <v>324</v>
      </c>
      <c r="CQ270" t="s">
        <v>324</v>
      </c>
      <c r="CR270">
        <v>0</v>
      </c>
      <c r="CS270" t="s">
        <v>324</v>
      </c>
      <c r="CT270" t="s">
        <v>324</v>
      </c>
      <c r="CU270" t="s">
        <v>324</v>
      </c>
      <c r="CV270" t="s">
        <v>324</v>
      </c>
      <c r="CW270">
        <v>0</v>
      </c>
      <c r="CX270">
        <v>3.8340000000000001</v>
      </c>
      <c r="CY270">
        <v>0</v>
      </c>
      <c r="CZ270">
        <v>0</v>
      </c>
      <c r="DA270">
        <v>0</v>
      </c>
      <c r="DB270">
        <v>3.8340000000000001</v>
      </c>
      <c r="DC270">
        <v>365</v>
      </c>
      <c r="DD270">
        <v>0</v>
      </c>
      <c r="DE270">
        <v>0</v>
      </c>
      <c r="DF270">
        <v>0</v>
      </c>
      <c r="DG270">
        <v>365</v>
      </c>
      <c r="DH270">
        <v>0</v>
      </c>
      <c r="DI270">
        <v>0</v>
      </c>
      <c r="DJ270">
        <v>0</v>
      </c>
      <c r="DK270">
        <v>0</v>
      </c>
      <c r="DL270">
        <v>0</v>
      </c>
    </row>
    <row r="271" spans="1:116" x14ac:dyDescent="0.45">
      <c r="A271">
        <v>2023</v>
      </c>
      <c r="B271" t="s">
        <v>123</v>
      </c>
      <c r="C271">
        <v>5585</v>
      </c>
      <c r="D271" t="s">
        <v>791</v>
      </c>
      <c r="E271" t="s">
        <v>606</v>
      </c>
      <c r="F271" t="s">
        <v>244</v>
      </c>
      <c r="G271">
        <v>4.4800000000000004</v>
      </c>
      <c r="H271">
        <v>1</v>
      </c>
      <c r="I271" t="s">
        <v>324</v>
      </c>
      <c r="J271" t="s">
        <v>324</v>
      </c>
      <c r="K271">
        <v>5.48</v>
      </c>
      <c r="L271">
        <v>420</v>
      </c>
      <c r="M271">
        <v>5</v>
      </c>
      <c r="N271" t="s">
        <v>324</v>
      </c>
      <c r="O271" t="s">
        <v>324</v>
      </c>
      <c r="P271">
        <v>425</v>
      </c>
      <c r="Q271">
        <v>2018</v>
      </c>
      <c r="R271">
        <v>363</v>
      </c>
      <c r="S271" t="s">
        <v>324</v>
      </c>
      <c r="T271" t="s">
        <v>324</v>
      </c>
      <c r="U271">
        <v>2381</v>
      </c>
      <c r="V271" t="s">
        <v>324</v>
      </c>
      <c r="W271" t="s">
        <v>324</v>
      </c>
      <c r="X271" t="s">
        <v>324</v>
      </c>
      <c r="Y271" t="s">
        <v>324</v>
      </c>
      <c r="Z271">
        <v>0</v>
      </c>
      <c r="AA271" t="s">
        <v>324</v>
      </c>
      <c r="AB271" t="s">
        <v>324</v>
      </c>
      <c r="AC271" t="s">
        <v>324</v>
      </c>
      <c r="AD271" t="s">
        <v>324</v>
      </c>
      <c r="AE271">
        <v>0</v>
      </c>
      <c r="AF271" t="s">
        <v>324</v>
      </c>
      <c r="AG271" t="s">
        <v>324</v>
      </c>
      <c r="AH271" t="s">
        <v>324</v>
      </c>
      <c r="AI271" t="s">
        <v>324</v>
      </c>
      <c r="AJ271">
        <v>0</v>
      </c>
      <c r="AK271" t="s">
        <v>324</v>
      </c>
      <c r="AL271" t="s">
        <v>324</v>
      </c>
      <c r="AM271" t="s">
        <v>324</v>
      </c>
      <c r="AN271" t="s">
        <v>324</v>
      </c>
      <c r="AO271">
        <v>0</v>
      </c>
      <c r="AP271" t="s">
        <v>324</v>
      </c>
      <c r="AQ271" t="s">
        <v>324</v>
      </c>
      <c r="AR271" t="s">
        <v>324</v>
      </c>
      <c r="AS271" t="s">
        <v>324</v>
      </c>
      <c r="AT271">
        <v>0</v>
      </c>
      <c r="AU271" t="s">
        <v>324</v>
      </c>
      <c r="AV271" t="s">
        <v>324</v>
      </c>
      <c r="AW271" t="s">
        <v>324</v>
      </c>
      <c r="AX271" t="s">
        <v>324</v>
      </c>
      <c r="AY271">
        <v>0</v>
      </c>
      <c r="AZ271" t="s">
        <v>324</v>
      </c>
      <c r="BA271" t="s">
        <v>324</v>
      </c>
      <c r="BB271" t="s">
        <v>324</v>
      </c>
      <c r="BC271" t="s">
        <v>324</v>
      </c>
      <c r="BD271">
        <v>0</v>
      </c>
      <c r="BE271" t="s">
        <v>324</v>
      </c>
      <c r="BF271" t="s">
        <v>324</v>
      </c>
      <c r="BG271" t="s">
        <v>324</v>
      </c>
      <c r="BH271" t="s">
        <v>324</v>
      </c>
      <c r="BI271">
        <v>0</v>
      </c>
      <c r="BJ271" t="s">
        <v>324</v>
      </c>
      <c r="BK271" t="s">
        <v>324</v>
      </c>
      <c r="BL271" t="s">
        <v>324</v>
      </c>
      <c r="BM271" t="s">
        <v>324</v>
      </c>
      <c r="BN271">
        <v>0</v>
      </c>
      <c r="BO271" t="s">
        <v>324</v>
      </c>
      <c r="BP271" t="s">
        <v>324</v>
      </c>
      <c r="BQ271" t="s">
        <v>324</v>
      </c>
      <c r="BR271" t="s">
        <v>324</v>
      </c>
      <c r="BS271">
        <v>0</v>
      </c>
      <c r="BT271">
        <v>1E-3</v>
      </c>
      <c r="BU271">
        <v>1E-3</v>
      </c>
      <c r="BV271" t="s">
        <v>324</v>
      </c>
      <c r="BW271" t="s">
        <v>324</v>
      </c>
      <c r="BX271">
        <v>2E-3</v>
      </c>
      <c r="BY271">
        <v>3</v>
      </c>
      <c r="BZ271">
        <v>1</v>
      </c>
      <c r="CA271" t="s">
        <v>324</v>
      </c>
      <c r="CB271" t="s">
        <v>324</v>
      </c>
      <c r="CC271">
        <v>4</v>
      </c>
      <c r="CD271">
        <v>0.02</v>
      </c>
      <c r="CE271">
        <v>0</v>
      </c>
      <c r="CF271" t="s">
        <v>324</v>
      </c>
      <c r="CG271" t="s">
        <v>324</v>
      </c>
      <c r="CH271">
        <v>0.02</v>
      </c>
      <c r="CI271" t="s">
        <v>324</v>
      </c>
      <c r="CJ271" t="s">
        <v>324</v>
      </c>
      <c r="CK271" t="s">
        <v>324</v>
      </c>
      <c r="CL271" t="s">
        <v>324</v>
      </c>
      <c r="CM271">
        <v>0</v>
      </c>
      <c r="CN271" t="s">
        <v>324</v>
      </c>
      <c r="CO271" t="s">
        <v>324</v>
      </c>
      <c r="CP271" t="s">
        <v>324</v>
      </c>
      <c r="CQ271" t="s">
        <v>324</v>
      </c>
      <c r="CR271">
        <v>0</v>
      </c>
      <c r="CS271" t="s">
        <v>324</v>
      </c>
      <c r="CT271" t="s">
        <v>324</v>
      </c>
      <c r="CU271" t="s">
        <v>324</v>
      </c>
      <c r="CV271" t="s">
        <v>324</v>
      </c>
      <c r="CW271">
        <v>0</v>
      </c>
      <c r="CX271">
        <v>4.4809999999999999</v>
      </c>
      <c r="CY271">
        <v>1.0009999999999999</v>
      </c>
      <c r="CZ271">
        <v>0</v>
      </c>
      <c r="DA271">
        <v>0</v>
      </c>
      <c r="DB271">
        <v>5.4820000000000002</v>
      </c>
      <c r="DC271">
        <v>423</v>
      </c>
      <c r="DD271">
        <v>6</v>
      </c>
      <c r="DE271">
        <v>0</v>
      </c>
      <c r="DF271">
        <v>0</v>
      </c>
      <c r="DG271">
        <v>429</v>
      </c>
      <c r="DH271">
        <v>2018.02</v>
      </c>
      <c r="DI271">
        <v>363</v>
      </c>
      <c r="DJ271">
        <v>0</v>
      </c>
      <c r="DK271">
        <v>0</v>
      </c>
      <c r="DL271">
        <v>2381.02</v>
      </c>
    </row>
    <row r="272" spans="1:116" x14ac:dyDescent="0.45">
      <c r="A272">
        <v>2023</v>
      </c>
      <c r="B272" t="s">
        <v>123</v>
      </c>
      <c r="C272">
        <v>7096</v>
      </c>
      <c r="D272" t="s">
        <v>792</v>
      </c>
      <c r="E272" t="s">
        <v>683</v>
      </c>
      <c r="F272" t="s">
        <v>244</v>
      </c>
      <c r="G272">
        <v>0.28599999999999998</v>
      </c>
      <c r="H272">
        <v>0.82</v>
      </c>
      <c r="I272" t="s">
        <v>324</v>
      </c>
      <c r="J272" t="s">
        <v>324</v>
      </c>
      <c r="K272">
        <v>1.1060000000000001</v>
      </c>
      <c r="L272">
        <v>36</v>
      </c>
      <c r="M272">
        <v>3</v>
      </c>
      <c r="N272" t="s">
        <v>324</v>
      </c>
      <c r="O272" t="s">
        <v>324</v>
      </c>
      <c r="P272">
        <v>39</v>
      </c>
      <c r="Q272" t="s">
        <v>324</v>
      </c>
      <c r="R272" t="s">
        <v>324</v>
      </c>
      <c r="S272" t="s">
        <v>324</v>
      </c>
      <c r="T272" t="s">
        <v>324</v>
      </c>
      <c r="U272">
        <v>0</v>
      </c>
      <c r="V272" t="s">
        <v>324</v>
      </c>
      <c r="W272" t="s">
        <v>324</v>
      </c>
      <c r="X272" t="s">
        <v>324</v>
      </c>
      <c r="Y272" t="s">
        <v>324</v>
      </c>
      <c r="Z272">
        <v>0</v>
      </c>
      <c r="AA272" t="s">
        <v>324</v>
      </c>
      <c r="AB272" t="s">
        <v>324</v>
      </c>
      <c r="AC272" t="s">
        <v>324</v>
      </c>
      <c r="AD272" t="s">
        <v>324</v>
      </c>
      <c r="AE272">
        <v>0</v>
      </c>
      <c r="AF272" t="s">
        <v>324</v>
      </c>
      <c r="AG272" t="s">
        <v>324</v>
      </c>
      <c r="AH272" t="s">
        <v>324</v>
      </c>
      <c r="AI272" t="s">
        <v>324</v>
      </c>
      <c r="AJ272">
        <v>0</v>
      </c>
      <c r="AK272" t="s">
        <v>324</v>
      </c>
      <c r="AL272" t="s">
        <v>324</v>
      </c>
      <c r="AM272" t="s">
        <v>324</v>
      </c>
      <c r="AN272" t="s">
        <v>324</v>
      </c>
      <c r="AO272">
        <v>0</v>
      </c>
      <c r="AP272" t="s">
        <v>324</v>
      </c>
      <c r="AQ272" t="s">
        <v>324</v>
      </c>
      <c r="AR272" t="s">
        <v>324</v>
      </c>
      <c r="AS272" t="s">
        <v>324</v>
      </c>
      <c r="AT272">
        <v>0</v>
      </c>
      <c r="AU272" t="s">
        <v>324</v>
      </c>
      <c r="AV272" t="s">
        <v>324</v>
      </c>
      <c r="AW272" t="s">
        <v>324</v>
      </c>
      <c r="AX272" t="s">
        <v>324</v>
      </c>
      <c r="AY272">
        <v>0</v>
      </c>
      <c r="AZ272" t="s">
        <v>324</v>
      </c>
      <c r="BA272" t="s">
        <v>324</v>
      </c>
      <c r="BB272" t="s">
        <v>324</v>
      </c>
      <c r="BC272" t="s">
        <v>324</v>
      </c>
      <c r="BD272">
        <v>0</v>
      </c>
      <c r="BE272" t="s">
        <v>324</v>
      </c>
      <c r="BF272" t="s">
        <v>324</v>
      </c>
      <c r="BG272" t="s">
        <v>324</v>
      </c>
      <c r="BH272" t="s">
        <v>324</v>
      </c>
      <c r="BI272">
        <v>0</v>
      </c>
      <c r="BJ272" t="s">
        <v>324</v>
      </c>
      <c r="BK272" t="s">
        <v>324</v>
      </c>
      <c r="BL272" t="s">
        <v>324</v>
      </c>
      <c r="BM272" t="s">
        <v>324</v>
      </c>
      <c r="BN272">
        <v>0</v>
      </c>
      <c r="BO272" t="s">
        <v>324</v>
      </c>
      <c r="BP272" t="s">
        <v>324</v>
      </c>
      <c r="BQ272" t="s">
        <v>324</v>
      </c>
      <c r="BR272" t="s">
        <v>324</v>
      </c>
      <c r="BS272">
        <v>0</v>
      </c>
      <c r="BT272" t="s">
        <v>324</v>
      </c>
      <c r="BU272" t="s">
        <v>324</v>
      </c>
      <c r="BV272" t="s">
        <v>324</v>
      </c>
      <c r="BW272" t="s">
        <v>324</v>
      </c>
      <c r="BX272">
        <v>0</v>
      </c>
      <c r="BY272" t="s">
        <v>324</v>
      </c>
      <c r="BZ272" t="s">
        <v>324</v>
      </c>
      <c r="CA272" t="s">
        <v>324</v>
      </c>
      <c r="CB272" t="s">
        <v>324</v>
      </c>
      <c r="CC272">
        <v>0</v>
      </c>
      <c r="CD272" t="s">
        <v>324</v>
      </c>
      <c r="CE272" t="s">
        <v>324</v>
      </c>
      <c r="CF272" t="s">
        <v>324</v>
      </c>
      <c r="CG272" t="s">
        <v>324</v>
      </c>
      <c r="CH272">
        <v>0</v>
      </c>
      <c r="CI272" t="s">
        <v>324</v>
      </c>
      <c r="CJ272" t="s">
        <v>324</v>
      </c>
      <c r="CK272" t="s">
        <v>324</v>
      </c>
      <c r="CL272" t="s">
        <v>324</v>
      </c>
      <c r="CM272">
        <v>0</v>
      </c>
      <c r="CN272" t="s">
        <v>324</v>
      </c>
      <c r="CO272" t="s">
        <v>324</v>
      </c>
      <c r="CP272" t="s">
        <v>324</v>
      </c>
      <c r="CQ272" t="s">
        <v>324</v>
      </c>
      <c r="CR272">
        <v>0</v>
      </c>
      <c r="CS272" t="s">
        <v>324</v>
      </c>
      <c r="CT272" t="s">
        <v>324</v>
      </c>
      <c r="CU272" t="s">
        <v>324</v>
      </c>
      <c r="CV272" t="s">
        <v>324</v>
      </c>
      <c r="CW272">
        <v>0</v>
      </c>
      <c r="CX272">
        <v>0.28599999999999998</v>
      </c>
      <c r="CY272">
        <v>0.82</v>
      </c>
      <c r="CZ272">
        <v>0</v>
      </c>
      <c r="DA272">
        <v>0</v>
      </c>
      <c r="DB272">
        <v>1.1060000000000001</v>
      </c>
      <c r="DC272">
        <v>36</v>
      </c>
      <c r="DD272">
        <v>3</v>
      </c>
      <c r="DE272">
        <v>0</v>
      </c>
      <c r="DF272">
        <v>0</v>
      </c>
      <c r="DG272">
        <v>39</v>
      </c>
      <c r="DH272">
        <v>0</v>
      </c>
      <c r="DI272">
        <v>0</v>
      </c>
      <c r="DJ272">
        <v>0</v>
      </c>
      <c r="DK272">
        <v>0</v>
      </c>
      <c r="DL272">
        <v>0</v>
      </c>
    </row>
    <row r="273" spans="1:116" x14ac:dyDescent="0.45">
      <c r="A273">
        <v>2023</v>
      </c>
      <c r="B273" t="s">
        <v>123</v>
      </c>
      <c r="C273">
        <v>9750</v>
      </c>
      <c r="D273" t="s">
        <v>793</v>
      </c>
      <c r="E273" t="s">
        <v>606</v>
      </c>
      <c r="F273" t="s">
        <v>244</v>
      </c>
      <c r="G273">
        <v>7.5140000000000002</v>
      </c>
      <c r="H273">
        <v>0.50900000000000001</v>
      </c>
      <c r="I273" t="s">
        <v>324</v>
      </c>
      <c r="J273" t="s">
        <v>324</v>
      </c>
      <c r="K273">
        <v>8.0229999999999997</v>
      </c>
      <c r="L273">
        <v>755</v>
      </c>
      <c r="M273">
        <v>33</v>
      </c>
      <c r="N273" t="s">
        <v>324</v>
      </c>
      <c r="O273" t="s">
        <v>324</v>
      </c>
      <c r="P273">
        <v>788</v>
      </c>
      <c r="Q273" t="s">
        <v>324</v>
      </c>
      <c r="R273" t="s">
        <v>324</v>
      </c>
      <c r="S273" t="s">
        <v>324</v>
      </c>
      <c r="T273" t="s">
        <v>324</v>
      </c>
      <c r="U273">
        <v>0</v>
      </c>
      <c r="V273" t="s">
        <v>324</v>
      </c>
      <c r="W273" t="s">
        <v>324</v>
      </c>
      <c r="X273" t="s">
        <v>324</v>
      </c>
      <c r="Y273" t="s">
        <v>324</v>
      </c>
      <c r="Z273">
        <v>0</v>
      </c>
      <c r="AA273" t="s">
        <v>324</v>
      </c>
      <c r="AB273" t="s">
        <v>324</v>
      </c>
      <c r="AC273" t="s">
        <v>324</v>
      </c>
      <c r="AD273" t="s">
        <v>324</v>
      </c>
      <c r="AE273">
        <v>0</v>
      </c>
      <c r="AF273" t="s">
        <v>324</v>
      </c>
      <c r="AG273" t="s">
        <v>324</v>
      </c>
      <c r="AH273" t="s">
        <v>324</v>
      </c>
      <c r="AI273" t="s">
        <v>324</v>
      </c>
      <c r="AJ273">
        <v>0</v>
      </c>
      <c r="AK273" t="s">
        <v>324</v>
      </c>
      <c r="AL273" t="s">
        <v>324</v>
      </c>
      <c r="AM273" t="s">
        <v>324</v>
      </c>
      <c r="AN273" t="s">
        <v>324</v>
      </c>
      <c r="AO273">
        <v>0</v>
      </c>
      <c r="AP273" t="s">
        <v>324</v>
      </c>
      <c r="AQ273" t="s">
        <v>324</v>
      </c>
      <c r="AR273" t="s">
        <v>324</v>
      </c>
      <c r="AS273" t="s">
        <v>324</v>
      </c>
      <c r="AT273">
        <v>0</v>
      </c>
      <c r="AU273" t="s">
        <v>324</v>
      </c>
      <c r="AV273" t="s">
        <v>324</v>
      </c>
      <c r="AW273" t="s">
        <v>324</v>
      </c>
      <c r="AX273" t="s">
        <v>324</v>
      </c>
      <c r="AY273">
        <v>0</v>
      </c>
      <c r="AZ273" t="s">
        <v>324</v>
      </c>
      <c r="BA273" t="s">
        <v>324</v>
      </c>
      <c r="BB273" t="s">
        <v>324</v>
      </c>
      <c r="BC273" t="s">
        <v>324</v>
      </c>
      <c r="BD273">
        <v>0</v>
      </c>
      <c r="BE273" t="s">
        <v>324</v>
      </c>
      <c r="BF273" t="s">
        <v>324</v>
      </c>
      <c r="BG273" t="s">
        <v>324</v>
      </c>
      <c r="BH273" t="s">
        <v>324</v>
      </c>
      <c r="BI273">
        <v>0</v>
      </c>
      <c r="BJ273" t="s">
        <v>324</v>
      </c>
      <c r="BK273" t="s">
        <v>324</v>
      </c>
      <c r="BL273" t="s">
        <v>324</v>
      </c>
      <c r="BM273" t="s">
        <v>324</v>
      </c>
      <c r="BN273">
        <v>0</v>
      </c>
      <c r="BO273" t="s">
        <v>324</v>
      </c>
      <c r="BP273" t="s">
        <v>324</v>
      </c>
      <c r="BQ273" t="s">
        <v>324</v>
      </c>
      <c r="BR273" t="s">
        <v>324</v>
      </c>
      <c r="BS273">
        <v>0</v>
      </c>
      <c r="BT273">
        <v>1.7000000000000001E-2</v>
      </c>
      <c r="BU273" t="s">
        <v>324</v>
      </c>
      <c r="BV273" t="s">
        <v>324</v>
      </c>
      <c r="BW273" t="s">
        <v>324</v>
      </c>
      <c r="BX273">
        <v>1.7000000000000001E-2</v>
      </c>
      <c r="BY273">
        <v>7</v>
      </c>
      <c r="BZ273" t="s">
        <v>324</v>
      </c>
      <c r="CA273" t="s">
        <v>324</v>
      </c>
      <c r="CB273" t="s">
        <v>324</v>
      </c>
      <c r="CC273">
        <v>7</v>
      </c>
      <c r="CD273" t="s">
        <v>324</v>
      </c>
      <c r="CE273" t="s">
        <v>324</v>
      </c>
      <c r="CF273" t="s">
        <v>324</v>
      </c>
      <c r="CG273" t="s">
        <v>324</v>
      </c>
      <c r="CH273">
        <v>0</v>
      </c>
      <c r="CI273" t="s">
        <v>324</v>
      </c>
      <c r="CJ273" t="s">
        <v>324</v>
      </c>
      <c r="CK273" t="s">
        <v>324</v>
      </c>
      <c r="CL273" t="s">
        <v>324</v>
      </c>
      <c r="CM273">
        <v>0</v>
      </c>
      <c r="CN273" t="s">
        <v>324</v>
      </c>
      <c r="CO273" t="s">
        <v>324</v>
      </c>
      <c r="CP273" t="s">
        <v>324</v>
      </c>
      <c r="CQ273" t="s">
        <v>324</v>
      </c>
      <c r="CR273">
        <v>0</v>
      </c>
      <c r="CS273" t="s">
        <v>324</v>
      </c>
      <c r="CT273" t="s">
        <v>324</v>
      </c>
      <c r="CU273" t="s">
        <v>324</v>
      </c>
      <c r="CV273" t="s">
        <v>324</v>
      </c>
      <c r="CW273">
        <v>0</v>
      </c>
      <c r="CX273">
        <v>7.5309999999999997</v>
      </c>
      <c r="CY273">
        <v>0.50900000000000001</v>
      </c>
      <c r="CZ273">
        <v>0</v>
      </c>
      <c r="DA273">
        <v>0</v>
      </c>
      <c r="DB273">
        <v>8.0399999999999991</v>
      </c>
      <c r="DC273">
        <v>762</v>
      </c>
      <c r="DD273">
        <v>33</v>
      </c>
      <c r="DE273">
        <v>0</v>
      </c>
      <c r="DF273">
        <v>0</v>
      </c>
      <c r="DG273">
        <v>795</v>
      </c>
      <c r="DH273">
        <v>0</v>
      </c>
      <c r="DI273">
        <v>0</v>
      </c>
      <c r="DJ273">
        <v>0</v>
      </c>
      <c r="DK273">
        <v>0</v>
      </c>
      <c r="DL273">
        <v>0</v>
      </c>
    </row>
    <row r="274" spans="1:116" x14ac:dyDescent="0.45">
      <c r="A274">
        <v>2023</v>
      </c>
      <c r="B274" t="s">
        <v>123</v>
      </c>
      <c r="C274">
        <v>12341</v>
      </c>
      <c r="D274" t="s">
        <v>394</v>
      </c>
      <c r="E274" t="s">
        <v>606</v>
      </c>
      <c r="F274" t="s">
        <v>244</v>
      </c>
      <c r="G274">
        <v>3.399</v>
      </c>
      <c r="H274">
        <v>5.2130000000000001</v>
      </c>
      <c r="I274">
        <v>2.1800000000000002</v>
      </c>
      <c r="J274" t="s">
        <v>324</v>
      </c>
      <c r="K274">
        <v>10.792</v>
      </c>
      <c r="L274">
        <v>403</v>
      </c>
      <c r="M274">
        <v>87</v>
      </c>
      <c r="N274">
        <v>4</v>
      </c>
      <c r="O274" t="s">
        <v>324</v>
      </c>
      <c r="P274">
        <v>494</v>
      </c>
      <c r="Q274">
        <v>715.92</v>
      </c>
      <c r="R274">
        <v>1041.126</v>
      </c>
      <c r="S274">
        <v>11.215999999999999</v>
      </c>
      <c r="T274" t="s">
        <v>324</v>
      </c>
      <c r="U274">
        <v>1768.2619999999999</v>
      </c>
      <c r="V274" t="s">
        <v>324</v>
      </c>
      <c r="W274" t="s">
        <v>324</v>
      </c>
      <c r="X274" t="s">
        <v>324</v>
      </c>
      <c r="Y274" t="s">
        <v>324</v>
      </c>
      <c r="Z274">
        <v>0</v>
      </c>
      <c r="AA274" t="s">
        <v>324</v>
      </c>
      <c r="AB274" t="s">
        <v>324</v>
      </c>
      <c r="AC274" t="s">
        <v>324</v>
      </c>
      <c r="AD274" t="s">
        <v>324</v>
      </c>
      <c r="AE274">
        <v>0</v>
      </c>
      <c r="AF274" t="s">
        <v>324</v>
      </c>
      <c r="AG274" t="s">
        <v>324</v>
      </c>
      <c r="AH274" t="s">
        <v>324</v>
      </c>
      <c r="AI274" t="s">
        <v>324</v>
      </c>
      <c r="AJ274">
        <v>0</v>
      </c>
      <c r="AK274" t="s">
        <v>324</v>
      </c>
      <c r="AL274" t="s">
        <v>324</v>
      </c>
      <c r="AM274" t="s">
        <v>324</v>
      </c>
      <c r="AN274" t="s">
        <v>324</v>
      </c>
      <c r="AO274">
        <v>0</v>
      </c>
      <c r="AP274" t="s">
        <v>324</v>
      </c>
      <c r="AQ274" t="s">
        <v>324</v>
      </c>
      <c r="AR274" t="s">
        <v>324</v>
      </c>
      <c r="AS274" t="s">
        <v>324</v>
      </c>
      <c r="AT274">
        <v>0</v>
      </c>
      <c r="AU274" t="s">
        <v>324</v>
      </c>
      <c r="AV274" t="s">
        <v>324</v>
      </c>
      <c r="AW274" t="s">
        <v>324</v>
      </c>
      <c r="AX274" t="s">
        <v>324</v>
      </c>
      <c r="AY274">
        <v>0</v>
      </c>
      <c r="AZ274" t="s">
        <v>324</v>
      </c>
      <c r="BA274" t="s">
        <v>324</v>
      </c>
      <c r="BB274" t="s">
        <v>324</v>
      </c>
      <c r="BC274" t="s">
        <v>324</v>
      </c>
      <c r="BD274">
        <v>0</v>
      </c>
      <c r="BE274" t="s">
        <v>324</v>
      </c>
      <c r="BF274" t="s">
        <v>324</v>
      </c>
      <c r="BG274" t="s">
        <v>324</v>
      </c>
      <c r="BH274" t="s">
        <v>324</v>
      </c>
      <c r="BI274">
        <v>0</v>
      </c>
      <c r="BJ274" t="s">
        <v>324</v>
      </c>
      <c r="BK274" t="s">
        <v>324</v>
      </c>
      <c r="BL274" t="s">
        <v>324</v>
      </c>
      <c r="BM274" t="s">
        <v>324</v>
      </c>
      <c r="BN274">
        <v>0</v>
      </c>
      <c r="BO274" t="s">
        <v>324</v>
      </c>
      <c r="BP274" t="s">
        <v>324</v>
      </c>
      <c r="BQ274" t="s">
        <v>324</v>
      </c>
      <c r="BR274" t="s">
        <v>324</v>
      </c>
      <c r="BS274">
        <v>0</v>
      </c>
      <c r="BT274">
        <v>2E-3</v>
      </c>
      <c r="BU274">
        <v>0.62</v>
      </c>
      <c r="BV274" t="s">
        <v>324</v>
      </c>
      <c r="BW274" t="s">
        <v>324</v>
      </c>
      <c r="BX274">
        <v>0.622</v>
      </c>
      <c r="BY274">
        <v>1</v>
      </c>
      <c r="BZ274">
        <v>2</v>
      </c>
      <c r="CA274" t="s">
        <v>324</v>
      </c>
      <c r="CB274" t="s">
        <v>324</v>
      </c>
      <c r="CC274">
        <v>3</v>
      </c>
      <c r="CD274" t="s">
        <v>324</v>
      </c>
      <c r="CE274" t="s">
        <v>324</v>
      </c>
      <c r="CF274" t="s">
        <v>324</v>
      </c>
      <c r="CG274" t="s">
        <v>324</v>
      </c>
      <c r="CH274">
        <v>0</v>
      </c>
      <c r="CI274" t="s">
        <v>324</v>
      </c>
      <c r="CJ274" t="s">
        <v>324</v>
      </c>
      <c r="CK274" t="s">
        <v>324</v>
      </c>
      <c r="CL274" t="s">
        <v>324</v>
      </c>
      <c r="CM274">
        <v>0</v>
      </c>
      <c r="CN274" t="s">
        <v>324</v>
      </c>
      <c r="CO274" t="s">
        <v>324</v>
      </c>
      <c r="CP274" t="s">
        <v>324</v>
      </c>
      <c r="CQ274" t="s">
        <v>324</v>
      </c>
      <c r="CR274">
        <v>0</v>
      </c>
      <c r="CS274" t="s">
        <v>324</v>
      </c>
      <c r="CT274" t="s">
        <v>324</v>
      </c>
      <c r="CU274" t="s">
        <v>324</v>
      </c>
      <c r="CV274" t="s">
        <v>324</v>
      </c>
      <c r="CW274">
        <v>0</v>
      </c>
      <c r="CX274">
        <v>3.4009999999999998</v>
      </c>
      <c r="CY274">
        <v>5.8330000000000002</v>
      </c>
      <c r="CZ274">
        <v>2.1800000000000002</v>
      </c>
      <c r="DA274">
        <v>0</v>
      </c>
      <c r="DB274">
        <v>11.414</v>
      </c>
      <c r="DC274">
        <v>404</v>
      </c>
      <c r="DD274">
        <v>89</v>
      </c>
      <c r="DE274">
        <v>4</v>
      </c>
      <c r="DF274">
        <v>0</v>
      </c>
      <c r="DG274">
        <v>497</v>
      </c>
      <c r="DH274">
        <v>715.92</v>
      </c>
      <c r="DI274">
        <v>1041.126</v>
      </c>
      <c r="DJ274">
        <v>11.215999999999999</v>
      </c>
      <c r="DK274">
        <v>0</v>
      </c>
      <c r="DL274">
        <v>1768.2619999999999</v>
      </c>
    </row>
    <row r="275" spans="1:116" x14ac:dyDescent="0.45">
      <c r="A275">
        <v>2023</v>
      </c>
      <c r="B275" t="s">
        <v>123</v>
      </c>
      <c r="C275">
        <v>12395</v>
      </c>
      <c r="D275" t="s">
        <v>794</v>
      </c>
      <c r="E275" t="s">
        <v>606</v>
      </c>
      <c r="F275" t="s">
        <v>247</v>
      </c>
      <c r="G275">
        <v>2.1320000000000001</v>
      </c>
      <c r="H275" t="s">
        <v>324</v>
      </c>
      <c r="I275" t="s">
        <v>324</v>
      </c>
      <c r="J275" t="s">
        <v>324</v>
      </c>
      <c r="K275">
        <v>2.1320000000000001</v>
      </c>
      <c r="L275">
        <v>221</v>
      </c>
      <c r="M275" t="s">
        <v>324</v>
      </c>
      <c r="N275" t="s">
        <v>324</v>
      </c>
      <c r="O275" t="s">
        <v>324</v>
      </c>
      <c r="P275">
        <v>221</v>
      </c>
      <c r="Q275">
        <v>1352.8710000000001</v>
      </c>
      <c r="R275" t="s">
        <v>324</v>
      </c>
      <c r="S275" t="s">
        <v>324</v>
      </c>
      <c r="T275" t="s">
        <v>324</v>
      </c>
      <c r="U275">
        <v>1352.8710000000001</v>
      </c>
      <c r="V275" t="s">
        <v>324</v>
      </c>
      <c r="W275" t="s">
        <v>324</v>
      </c>
      <c r="X275" t="s">
        <v>324</v>
      </c>
      <c r="Y275" t="s">
        <v>324</v>
      </c>
      <c r="Z275">
        <v>0</v>
      </c>
      <c r="AA275" t="s">
        <v>324</v>
      </c>
      <c r="AB275" t="s">
        <v>324</v>
      </c>
      <c r="AC275" t="s">
        <v>324</v>
      </c>
      <c r="AD275" t="s">
        <v>324</v>
      </c>
      <c r="AE275">
        <v>0</v>
      </c>
      <c r="AF275" t="s">
        <v>324</v>
      </c>
      <c r="AG275" t="s">
        <v>324</v>
      </c>
      <c r="AH275" t="s">
        <v>324</v>
      </c>
      <c r="AI275" t="s">
        <v>324</v>
      </c>
      <c r="AJ275">
        <v>0</v>
      </c>
      <c r="AK275" t="s">
        <v>324</v>
      </c>
      <c r="AL275" t="s">
        <v>324</v>
      </c>
      <c r="AM275" t="s">
        <v>324</v>
      </c>
      <c r="AN275" t="s">
        <v>324</v>
      </c>
      <c r="AO275">
        <v>0</v>
      </c>
      <c r="AP275" t="s">
        <v>324</v>
      </c>
      <c r="AQ275" t="s">
        <v>324</v>
      </c>
      <c r="AR275" t="s">
        <v>324</v>
      </c>
      <c r="AS275" t="s">
        <v>324</v>
      </c>
      <c r="AT275">
        <v>0</v>
      </c>
      <c r="AU275" t="s">
        <v>324</v>
      </c>
      <c r="AV275" t="s">
        <v>324</v>
      </c>
      <c r="AW275" t="s">
        <v>324</v>
      </c>
      <c r="AX275" t="s">
        <v>324</v>
      </c>
      <c r="AY275">
        <v>0</v>
      </c>
      <c r="AZ275" t="s">
        <v>324</v>
      </c>
      <c r="BA275" t="s">
        <v>324</v>
      </c>
      <c r="BB275" t="s">
        <v>324</v>
      </c>
      <c r="BC275" t="s">
        <v>324</v>
      </c>
      <c r="BD275">
        <v>0</v>
      </c>
      <c r="BE275" t="s">
        <v>324</v>
      </c>
      <c r="BF275" t="s">
        <v>324</v>
      </c>
      <c r="BG275" t="s">
        <v>324</v>
      </c>
      <c r="BH275" t="s">
        <v>324</v>
      </c>
      <c r="BI275">
        <v>0</v>
      </c>
      <c r="BJ275" t="s">
        <v>324</v>
      </c>
      <c r="BK275" t="s">
        <v>324</v>
      </c>
      <c r="BL275" t="s">
        <v>324</v>
      </c>
      <c r="BM275" t="s">
        <v>324</v>
      </c>
      <c r="BN275">
        <v>0</v>
      </c>
      <c r="BO275" t="s">
        <v>324</v>
      </c>
      <c r="BP275" t="s">
        <v>324</v>
      </c>
      <c r="BQ275" t="s">
        <v>324</v>
      </c>
      <c r="BR275" t="s">
        <v>324</v>
      </c>
      <c r="BS275">
        <v>0</v>
      </c>
      <c r="BT275">
        <v>1.2E-2</v>
      </c>
      <c r="BU275" t="s">
        <v>324</v>
      </c>
      <c r="BV275" t="s">
        <v>324</v>
      </c>
      <c r="BW275" t="s">
        <v>324</v>
      </c>
      <c r="BX275">
        <v>1.2E-2</v>
      </c>
      <c r="BY275">
        <v>2</v>
      </c>
      <c r="BZ275" t="s">
        <v>324</v>
      </c>
      <c r="CA275" t="s">
        <v>324</v>
      </c>
      <c r="CB275" t="s">
        <v>324</v>
      </c>
      <c r="CC275">
        <v>2</v>
      </c>
      <c r="CD275">
        <v>6.2</v>
      </c>
      <c r="CE275" t="s">
        <v>324</v>
      </c>
      <c r="CF275" t="s">
        <v>324</v>
      </c>
      <c r="CG275" t="s">
        <v>324</v>
      </c>
      <c r="CH275">
        <v>6.2</v>
      </c>
      <c r="CI275" t="s">
        <v>324</v>
      </c>
      <c r="CJ275" t="s">
        <v>324</v>
      </c>
      <c r="CK275" t="s">
        <v>324</v>
      </c>
      <c r="CL275" t="s">
        <v>324</v>
      </c>
      <c r="CM275">
        <v>0</v>
      </c>
      <c r="CN275" t="s">
        <v>324</v>
      </c>
      <c r="CO275" t="s">
        <v>324</v>
      </c>
      <c r="CP275" t="s">
        <v>324</v>
      </c>
      <c r="CQ275" t="s">
        <v>324</v>
      </c>
      <c r="CR275">
        <v>0</v>
      </c>
      <c r="CS275" t="s">
        <v>324</v>
      </c>
      <c r="CT275" t="s">
        <v>324</v>
      </c>
      <c r="CU275" t="s">
        <v>324</v>
      </c>
      <c r="CV275" t="s">
        <v>324</v>
      </c>
      <c r="CW275">
        <v>0</v>
      </c>
      <c r="CX275">
        <v>2.1440000000000001</v>
      </c>
      <c r="CY275">
        <v>0</v>
      </c>
      <c r="CZ275">
        <v>0</v>
      </c>
      <c r="DA275">
        <v>0</v>
      </c>
      <c r="DB275">
        <v>2.1440000000000001</v>
      </c>
      <c r="DC275">
        <v>223</v>
      </c>
      <c r="DD275">
        <v>0</v>
      </c>
      <c r="DE275">
        <v>0</v>
      </c>
      <c r="DF275">
        <v>0</v>
      </c>
      <c r="DG275">
        <v>223</v>
      </c>
      <c r="DH275">
        <v>1359.0709999999999</v>
      </c>
      <c r="DI275">
        <v>0</v>
      </c>
      <c r="DJ275">
        <v>0</v>
      </c>
      <c r="DK275">
        <v>0</v>
      </c>
      <c r="DL275">
        <v>1359.0709999999999</v>
      </c>
    </row>
    <row r="276" spans="1:116" x14ac:dyDescent="0.45">
      <c r="A276">
        <v>2023</v>
      </c>
      <c r="B276" t="s">
        <v>123</v>
      </c>
      <c r="C276">
        <v>13032</v>
      </c>
      <c r="D276" t="s">
        <v>401</v>
      </c>
      <c r="E276" t="s">
        <v>606</v>
      </c>
      <c r="F276" t="s">
        <v>244</v>
      </c>
      <c r="G276">
        <v>0.47899999999999998</v>
      </c>
      <c r="H276">
        <v>0.22</v>
      </c>
      <c r="I276" t="s">
        <v>324</v>
      </c>
      <c r="J276" t="s">
        <v>324</v>
      </c>
      <c r="K276">
        <v>0.69899999999999995</v>
      </c>
      <c r="L276">
        <v>43</v>
      </c>
      <c r="M276">
        <v>8</v>
      </c>
      <c r="N276" t="s">
        <v>324</v>
      </c>
      <c r="O276" t="s">
        <v>324</v>
      </c>
      <c r="P276">
        <v>51</v>
      </c>
      <c r="Q276">
        <v>18.844999999999999</v>
      </c>
      <c r="R276">
        <v>4.0830000000000002</v>
      </c>
      <c r="S276" t="s">
        <v>324</v>
      </c>
      <c r="T276" t="s">
        <v>324</v>
      </c>
      <c r="U276">
        <v>22.928000000000001</v>
      </c>
      <c r="V276" t="s">
        <v>324</v>
      </c>
      <c r="W276" t="s">
        <v>324</v>
      </c>
      <c r="X276" t="s">
        <v>324</v>
      </c>
      <c r="Y276" t="s">
        <v>324</v>
      </c>
      <c r="Z276">
        <v>0</v>
      </c>
      <c r="AA276" t="s">
        <v>324</v>
      </c>
      <c r="AB276" t="s">
        <v>324</v>
      </c>
      <c r="AC276" t="s">
        <v>324</v>
      </c>
      <c r="AD276" t="s">
        <v>324</v>
      </c>
      <c r="AE276">
        <v>0</v>
      </c>
      <c r="AF276" t="s">
        <v>324</v>
      </c>
      <c r="AG276" t="s">
        <v>324</v>
      </c>
      <c r="AH276" t="s">
        <v>324</v>
      </c>
      <c r="AI276" t="s">
        <v>324</v>
      </c>
      <c r="AJ276">
        <v>0</v>
      </c>
      <c r="AK276" t="s">
        <v>324</v>
      </c>
      <c r="AL276" t="s">
        <v>324</v>
      </c>
      <c r="AM276" t="s">
        <v>324</v>
      </c>
      <c r="AN276" t="s">
        <v>324</v>
      </c>
      <c r="AO276">
        <v>0</v>
      </c>
      <c r="AP276" t="s">
        <v>324</v>
      </c>
      <c r="AQ276" t="s">
        <v>324</v>
      </c>
      <c r="AR276" t="s">
        <v>324</v>
      </c>
      <c r="AS276" t="s">
        <v>324</v>
      </c>
      <c r="AT276">
        <v>0</v>
      </c>
      <c r="AU276" t="s">
        <v>324</v>
      </c>
      <c r="AV276" t="s">
        <v>324</v>
      </c>
      <c r="AW276" t="s">
        <v>324</v>
      </c>
      <c r="AX276" t="s">
        <v>324</v>
      </c>
      <c r="AY276">
        <v>0</v>
      </c>
      <c r="AZ276" t="s">
        <v>324</v>
      </c>
      <c r="BA276" t="s">
        <v>324</v>
      </c>
      <c r="BB276" t="s">
        <v>324</v>
      </c>
      <c r="BC276" t="s">
        <v>324</v>
      </c>
      <c r="BD276">
        <v>0</v>
      </c>
      <c r="BE276" t="s">
        <v>324</v>
      </c>
      <c r="BF276" t="s">
        <v>324</v>
      </c>
      <c r="BG276" t="s">
        <v>324</v>
      </c>
      <c r="BH276" t="s">
        <v>324</v>
      </c>
      <c r="BI276">
        <v>0</v>
      </c>
      <c r="BJ276" t="s">
        <v>324</v>
      </c>
      <c r="BK276" t="s">
        <v>324</v>
      </c>
      <c r="BL276" t="s">
        <v>324</v>
      </c>
      <c r="BM276" t="s">
        <v>324</v>
      </c>
      <c r="BN276">
        <v>0</v>
      </c>
      <c r="BO276" t="s">
        <v>324</v>
      </c>
      <c r="BP276" t="s">
        <v>324</v>
      </c>
      <c r="BQ276" t="s">
        <v>324</v>
      </c>
      <c r="BR276" t="s">
        <v>324</v>
      </c>
      <c r="BS276">
        <v>0</v>
      </c>
      <c r="BT276" t="s">
        <v>324</v>
      </c>
      <c r="BU276" t="s">
        <v>324</v>
      </c>
      <c r="BV276" t="s">
        <v>324</v>
      </c>
      <c r="BW276" t="s">
        <v>324</v>
      </c>
      <c r="BX276">
        <v>0</v>
      </c>
      <c r="BY276" t="s">
        <v>324</v>
      </c>
      <c r="BZ276" t="s">
        <v>324</v>
      </c>
      <c r="CA276" t="s">
        <v>324</v>
      </c>
      <c r="CB276" t="s">
        <v>324</v>
      </c>
      <c r="CC276">
        <v>0</v>
      </c>
      <c r="CD276" t="s">
        <v>324</v>
      </c>
      <c r="CE276" t="s">
        <v>324</v>
      </c>
      <c r="CF276" t="s">
        <v>324</v>
      </c>
      <c r="CG276" t="s">
        <v>324</v>
      </c>
      <c r="CH276">
        <v>0</v>
      </c>
      <c r="CI276" t="s">
        <v>324</v>
      </c>
      <c r="CJ276" t="s">
        <v>324</v>
      </c>
      <c r="CK276" t="s">
        <v>324</v>
      </c>
      <c r="CL276" t="s">
        <v>324</v>
      </c>
      <c r="CM276">
        <v>0</v>
      </c>
      <c r="CN276" t="s">
        <v>324</v>
      </c>
      <c r="CO276" t="s">
        <v>324</v>
      </c>
      <c r="CP276" t="s">
        <v>324</v>
      </c>
      <c r="CQ276" t="s">
        <v>324</v>
      </c>
      <c r="CR276">
        <v>0</v>
      </c>
      <c r="CS276" t="s">
        <v>324</v>
      </c>
      <c r="CT276" t="s">
        <v>324</v>
      </c>
      <c r="CU276" t="s">
        <v>324</v>
      </c>
      <c r="CV276" t="s">
        <v>324</v>
      </c>
      <c r="CW276">
        <v>0</v>
      </c>
      <c r="CX276">
        <v>0.47899999999999998</v>
      </c>
      <c r="CY276">
        <v>0.22</v>
      </c>
      <c r="CZ276">
        <v>0</v>
      </c>
      <c r="DA276">
        <v>0</v>
      </c>
      <c r="DB276">
        <v>0.69899999999999995</v>
      </c>
      <c r="DC276">
        <v>43</v>
      </c>
      <c r="DD276">
        <v>8</v>
      </c>
      <c r="DE276">
        <v>0</v>
      </c>
      <c r="DF276">
        <v>0</v>
      </c>
      <c r="DG276">
        <v>51</v>
      </c>
      <c r="DH276">
        <v>18.844999999999999</v>
      </c>
      <c r="DI276">
        <v>4.0830000000000002</v>
      </c>
      <c r="DJ276">
        <v>0</v>
      </c>
      <c r="DK276">
        <v>0</v>
      </c>
      <c r="DL276">
        <v>22.928000000000001</v>
      </c>
    </row>
    <row r="277" spans="1:116" x14ac:dyDescent="0.45">
      <c r="A277">
        <v>2023</v>
      </c>
      <c r="B277" t="s">
        <v>123</v>
      </c>
      <c r="C277">
        <v>13208</v>
      </c>
      <c r="D277" t="s">
        <v>795</v>
      </c>
      <c r="E277" t="s">
        <v>683</v>
      </c>
      <c r="F277" t="s">
        <v>244</v>
      </c>
      <c r="G277">
        <v>6.516</v>
      </c>
      <c r="H277">
        <v>1.4530000000000001</v>
      </c>
      <c r="I277">
        <v>0</v>
      </c>
      <c r="J277">
        <v>0</v>
      </c>
      <c r="K277">
        <v>7.9690000000000003</v>
      </c>
      <c r="L277">
        <v>841</v>
      </c>
      <c r="M277">
        <v>20</v>
      </c>
      <c r="N277">
        <v>0</v>
      </c>
      <c r="O277">
        <v>0</v>
      </c>
      <c r="P277">
        <v>861</v>
      </c>
      <c r="Q277" t="s">
        <v>324</v>
      </c>
      <c r="R277" t="s">
        <v>324</v>
      </c>
      <c r="S277" t="s">
        <v>324</v>
      </c>
      <c r="T277" t="s">
        <v>324</v>
      </c>
      <c r="U277">
        <v>0</v>
      </c>
      <c r="V277" t="s">
        <v>324</v>
      </c>
      <c r="W277" t="s">
        <v>324</v>
      </c>
      <c r="X277" t="s">
        <v>324</v>
      </c>
      <c r="Y277" t="s">
        <v>324</v>
      </c>
      <c r="Z277">
        <v>0</v>
      </c>
      <c r="AA277" t="s">
        <v>324</v>
      </c>
      <c r="AB277" t="s">
        <v>324</v>
      </c>
      <c r="AC277" t="s">
        <v>324</v>
      </c>
      <c r="AD277" t="s">
        <v>324</v>
      </c>
      <c r="AE277">
        <v>0</v>
      </c>
      <c r="AF277" t="s">
        <v>324</v>
      </c>
      <c r="AG277" t="s">
        <v>324</v>
      </c>
      <c r="AH277" t="s">
        <v>324</v>
      </c>
      <c r="AI277" t="s">
        <v>324</v>
      </c>
      <c r="AJ277">
        <v>0</v>
      </c>
      <c r="AK277" t="s">
        <v>324</v>
      </c>
      <c r="AL277" t="s">
        <v>324</v>
      </c>
      <c r="AM277" t="s">
        <v>324</v>
      </c>
      <c r="AN277" t="s">
        <v>324</v>
      </c>
      <c r="AO277">
        <v>0</v>
      </c>
      <c r="AP277" t="s">
        <v>324</v>
      </c>
      <c r="AQ277" t="s">
        <v>324</v>
      </c>
      <c r="AR277" t="s">
        <v>324</v>
      </c>
      <c r="AS277" t="s">
        <v>324</v>
      </c>
      <c r="AT277">
        <v>0</v>
      </c>
      <c r="AU277" t="s">
        <v>324</v>
      </c>
      <c r="AV277" t="s">
        <v>324</v>
      </c>
      <c r="AW277" t="s">
        <v>324</v>
      </c>
      <c r="AX277" t="s">
        <v>324</v>
      </c>
      <c r="AY277">
        <v>0</v>
      </c>
      <c r="AZ277" t="s">
        <v>324</v>
      </c>
      <c r="BA277" t="s">
        <v>324</v>
      </c>
      <c r="BB277" t="s">
        <v>324</v>
      </c>
      <c r="BC277" t="s">
        <v>324</v>
      </c>
      <c r="BD277">
        <v>0</v>
      </c>
      <c r="BE277" t="s">
        <v>324</v>
      </c>
      <c r="BF277" t="s">
        <v>324</v>
      </c>
      <c r="BG277" t="s">
        <v>324</v>
      </c>
      <c r="BH277" t="s">
        <v>324</v>
      </c>
      <c r="BI277">
        <v>0</v>
      </c>
      <c r="BJ277" t="s">
        <v>324</v>
      </c>
      <c r="BK277" t="s">
        <v>324</v>
      </c>
      <c r="BL277" t="s">
        <v>324</v>
      </c>
      <c r="BM277" t="s">
        <v>324</v>
      </c>
      <c r="BN277">
        <v>0</v>
      </c>
      <c r="BO277" t="s">
        <v>324</v>
      </c>
      <c r="BP277" t="s">
        <v>324</v>
      </c>
      <c r="BQ277" t="s">
        <v>324</v>
      </c>
      <c r="BR277" t="s">
        <v>324</v>
      </c>
      <c r="BS277">
        <v>0</v>
      </c>
      <c r="BT277" t="s">
        <v>324</v>
      </c>
      <c r="BU277" t="s">
        <v>324</v>
      </c>
      <c r="BV277" t="s">
        <v>324</v>
      </c>
      <c r="BW277" t="s">
        <v>324</v>
      </c>
      <c r="BX277">
        <v>0</v>
      </c>
      <c r="BY277" t="s">
        <v>324</v>
      </c>
      <c r="BZ277" t="s">
        <v>324</v>
      </c>
      <c r="CA277" t="s">
        <v>324</v>
      </c>
      <c r="CB277" t="s">
        <v>324</v>
      </c>
      <c r="CC277">
        <v>0</v>
      </c>
      <c r="CD277" t="s">
        <v>324</v>
      </c>
      <c r="CE277" t="s">
        <v>324</v>
      </c>
      <c r="CF277" t="s">
        <v>324</v>
      </c>
      <c r="CG277" t="s">
        <v>324</v>
      </c>
      <c r="CH277">
        <v>0</v>
      </c>
      <c r="CI277" t="s">
        <v>324</v>
      </c>
      <c r="CJ277" t="s">
        <v>324</v>
      </c>
      <c r="CK277" t="s">
        <v>324</v>
      </c>
      <c r="CL277" t="s">
        <v>324</v>
      </c>
      <c r="CM277">
        <v>0</v>
      </c>
      <c r="CN277" t="s">
        <v>324</v>
      </c>
      <c r="CO277" t="s">
        <v>324</v>
      </c>
      <c r="CP277" t="s">
        <v>324</v>
      </c>
      <c r="CQ277" t="s">
        <v>324</v>
      </c>
      <c r="CR277">
        <v>0</v>
      </c>
      <c r="CS277" t="s">
        <v>324</v>
      </c>
      <c r="CT277" t="s">
        <v>324</v>
      </c>
      <c r="CU277" t="s">
        <v>324</v>
      </c>
      <c r="CV277" t="s">
        <v>324</v>
      </c>
      <c r="CW277">
        <v>0</v>
      </c>
      <c r="CX277">
        <v>6.516</v>
      </c>
      <c r="CY277">
        <v>1.4530000000000001</v>
      </c>
      <c r="CZ277">
        <v>0</v>
      </c>
      <c r="DA277">
        <v>0</v>
      </c>
      <c r="DB277">
        <v>7.9690000000000003</v>
      </c>
      <c r="DC277">
        <v>841</v>
      </c>
      <c r="DD277">
        <v>20</v>
      </c>
      <c r="DE277">
        <v>0</v>
      </c>
      <c r="DF277">
        <v>0</v>
      </c>
      <c r="DG277">
        <v>861</v>
      </c>
      <c r="DH277">
        <v>0</v>
      </c>
      <c r="DI277">
        <v>0</v>
      </c>
      <c r="DJ277">
        <v>0</v>
      </c>
      <c r="DK277">
        <v>0</v>
      </c>
      <c r="DL277">
        <v>0</v>
      </c>
    </row>
    <row r="278" spans="1:116" x14ac:dyDescent="0.45">
      <c r="A278">
        <v>2023</v>
      </c>
      <c r="B278" t="s">
        <v>123</v>
      </c>
      <c r="C278">
        <v>13292</v>
      </c>
      <c r="D278" t="s">
        <v>796</v>
      </c>
      <c r="E278" t="s">
        <v>606</v>
      </c>
      <c r="F278" t="s">
        <v>247</v>
      </c>
      <c r="G278">
        <v>2.4390000000000001</v>
      </c>
      <c r="H278">
        <v>0.67900000000000005</v>
      </c>
      <c r="I278" t="s">
        <v>324</v>
      </c>
      <c r="J278" t="s">
        <v>324</v>
      </c>
      <c r="K278">
        <v>3.1179999999999999</v>
      </c>
      <c r="L278">
        <v>190</v>
      </c>
      <c r="M278">
        <v>8</v>
      </c>
      <c r="N278" t="s">
        <v>324</v>
      </c>
      <c r="O278" t="s">
        <v>324</v>
      </c>
      <c r="P278">
        <v>198</v>
      </c>
      <c r="Q278" t="s">
        <v>324</v>
      </c>
      <c r="R278" t="s">
        <v>324</v>
      </c>
      <c r="S278" t="s">
        <v>324</v>
      </c>
      <c r="T278" t="s">
        <v>324</v>
      </c>
      <c r="U278">
        <v>0</v>
      </c>
      <c r="V278" t="s">
        <v>324</v>
      </c>
      <c r="W278" t="s">
        <v>324</v>
      </c>
      <c r="X278" t="s">
        <v>324</v>
      </c>
      <c r="Y278" t="s">
        <v>324</v>
      </c>
      <c r="Z278">
        <v>0</v>
      </c>
      <c r="AA278" t="s">
        <v>324</v>
      </c>
      <c r="AB278" t="s">
        <v>324</v>
      </c>
      <c r="AC278" t="s">
        <v>324</v>
      </c>
      <c r="AD278" t="s">
        <v>324</v>
      </c>
      <c r="AE278">
        <v>0</v>
      </c>
      <c r="AF278" t="s">
        <v>324</v>
      </c>
      <c r="AG278" t="s">
        <v>324</v>
      </c>
      <c r="AH278" t="s">
        <v>324</v>
      </c>
      <c r="AI278" t="s">
        <v>324</v>
      </c>
      <c r="AJ278">
        <v>0</v>
      </c>
      <c r="AK278" t="s">
        <v>324</v>
      </c>
      <c r="AL278" t="s">
        <v>324</v>
      </c>
      <c r="AM278" t="s">
        <v>324</v>
      </c>
      <c r="AN278" t="s">
        <v>324</v>
      </c>
      <c r="AO278">
        <v>0</v>
      </c>
      <c r="AP278" t="s">
        <v>324</v>
      </c>
      <c r="AQ278" t="s">
        <v>324</v>
      </c>
      <c r="AR278" t="s">
        <v>324</v>
      </c>
      <c r="AS278" t="s">
        <v>324</v>
      </c>
      <c r="AT278">
        <v>0</v>
      </c>
      <c r="AU278" t="s">
        <v>324</v>
      </c>
      <c r="AV278" t="s">
        <v>324</v>
      </c>
      <c r="AW278" t="s">
        <v>324</v>
      </c>
      <c r="AX278" t="s">
        <v>324</v>
      </c>
      <c r="AY278">
        <v>0</v>
      </c>
      <c r="AZ278" t="s">
        <v>324</v>
      </c>
      <c r="BA278" t="s">
        <v>324</v>
      </c>
      <c r="BB278" t="s">
        <v>324</v>
      </c>
      <c r="BC278" t="s">
        <v>324</v>
      </c>
      <c r="BD278">
        <v>0</v>
      </c>
      <c r="BE278" t="s">
        <v>324</v>
      </c>
      <c r="BF278" t="s">
        <v>324</v>
      </c>
      <c r="BG278" t="s">
        <v>324</v>
      </c>
      <c r="BH278" t="s">
        <v>324</v>
      </c>
      <c r="BI278">
        <v>0</v>
      </c>
      <c r="BJ278" t="s">
        <v>324</v>
      </c>
      <c r="BK278" t="s">
        <v>324</v>
      </c>
      <c r="BL278" t="s">
        <v>324</v>
      </c>
      <c r="BM278" t="s">
        <v>324</v>
      </c>
      <c r="BN278">
        <v>0</v>
      </c>
      <c r="BO278" t="s">
        <v>324</v>
      </c>
      <c r="BP278" t="s">
        <v>324</v>
      </c>
      <c r="BQ278" t="s">
        <v>324</v>
      </c>
      <c r="BR278" t="s">
        <v>324</v>
      </c>
      <c r="BS278">
        <v>0</v>
      </c>
      <c r="BT278">
        <v>2.1999999999999999E-2</v>
      </c>
      <c r="BU278" t="s">
        <v>324</v>
      </c>
      <c r="BV278" t="s">
        <v>324</v>
      </c>
      <c r="BW278" t="s">
        <v>324</v>
      </c>
      <c r="BX278">
        <v>2.1999999999999999E-2</v>
      </c>
      <c r="BY278">
        <v>2</v>
      </c>
      <c r="BZ278" t="s">
        <v>324</v>
      </c>
      <c r="CA278" t="s">
        <v>324</v>
      </c>
      <c r="CB278" t="s">
        <v>324</v>
      </c>
      <c r="CC278">
        <v>2</v>
      </c>
      <c r="CD278" t="s">
        <v>324</v>
      </c>
      <c r="CE278" t="s">
        <v>324</v>
      </c>
      <c r="CF278" t="s">
        <v>324</v>
      </c>
      <c r="CG278" t="s">
        <v>324</v>
      </c>
      <c r="CH278">
        <v>0</v>
      </c>
      <c r="CI278" t="s">
        <v>324</v>
      </c>
      <c r="CJ278" t="s">
        <v>324</v>
      </c>
      <c r="CK278" t="s">
        <v>324</v>
      </c>
      <c r="CL278" t="s">
        <v>324</v>
      </c>
      <c r="CM278">
        <v>0</v>
      </c>
      <c r="CN278" t="s">
        <v>324</v>
      </c>
      <c r="CO278" t="s">
        <v>324</v>
      </c>
      <c r="CP278" t="s">
        <v>324</v>
      </c>
      <c r="CQ278" t="s">
        <v>324</v>
      </c>
      <c r="CR278">
        <v>0</v>
      </c>
      <c r="CS278" t="s">
        <v>324</v>
      </c>
      <c r="CT278" t="s">
        <v>324</v>
      </c>
      <c r="CU278" t="s">
        <v>324</v>
      </c>
      <c r="CV278" t="s">
        <v>324</v>
      </c>
      <c r="CW278">
        <v>0</v>
      </c>
      <c r="CX278">
        <v>2.4609999999999999</v>
      </c>
      <c r="CY278">
        <v>0.67900000000000005</v>
      </c>
      <c r="CZ278">
        <v>0</v>
      </c>
      <c r="DA278">
        <v>0</v>
      </c>
      <c r="DB278">
        <v>3.14</v>
      </c>
      <c r="DC278">
        <v>192</v>
      </c>
      <c r="DD278">
        <v>8</v>
      </c>
      <c r="DE278">
        <v>0</v>
      </c>
      <c r="DF278">
        <v>0</v>
      </c>
      <c r="DG278">
        <v>200</v>
      </c>
      <c r="DH278">
        <v>0</v>
      </c>
      <c r="DI278">
        <v>0</v>
      </c>
      <c r="DJ278">
        <v>0</v>
      </c>
      <c r="DK278">
        <v>0</v>
      </c>
      <c r="DL278">
        <v>0</v>
      </c>
    </row>
    <row r="279" spans="1:116" x14ac:dyDescent="0.45">
      <c r="A279">
        <v>2023</v>
      </c>
      <c r="B279" t="s">
        <v>123</v>
      </c>
      <c r="C279">
        <v>14840</v>
      </c>
      <c r="D279" t="s">
        <v>797</v>
      </c>
      <c r="E279" t="s">
        <v>606</v>
      </c>
      <c r="F279" t="s">
        <v>244</v>
      </c>
      <c r="G279">
        <v>4.8000000000000001E-2</v>
      </c>
      <c r="H279">
        <v>0.32100000000000001</v>
      </c>
      <c r="I279" t="s">
        <v>324</v>
      </c>
      <c r="J279" t="s">
        <v>324</v>
      </c>
      <c r="K279">
        <v>0.36899999999999999</v>
      </c>
      <c r="L279">
        <v>8</v>
      </c>
      <c r="M279">
        <v>3</v>
      </c>
      <c r="N279" t="s">
        <v>324</v>
      </c>
      <c r="O279" t="s">
        <v>324</v>
      </c>
      <c r="P279">
        <v>11</v>
      </c>
      <c r="Q279" t="s">
        <v>324</v>
      </c>
      <c r="R279" t="s">
        <v>324</v>
      </c>
      <c r="S279" t="s">
        <v>324</v>
      </c>
      <c r="T279" t="s">
        <v>324</v>
      </c>
      <c r="U279">
        <v>0</v>
      </c>
      <c r="V279" t="s">
        <v>324</v>
      </c>
      <c r="W279" t="s">
        <v>324</v>
      </c>
      <c r="X279" t="s">
        <v>324</v>
      </c>
      <c r="Y279" t="s">
        <v>324</v>
      </c>
      <c r="Z279">
        <v>0</v>
      </c>
      <c r="AA279" t="s">
        <v>324</v>
      </c>
      <c r="AB279" t="s">
        <v>324</v>
      </c>
      <c r="AC279" t="s">
        <v>324</v>
      </c>
      <c r="AD279" t="s">
        <v>324</v>
      </c>
      <c r="AE279">
        <v>0</v>
      </c>
      <c r="AF279" t="s">
        <v>324</v>
      </c>
      <c r="AG279" t="s">
        <v>324</v>
      </c>
      <c r="AH279" t="s">
        <v>324</v>
      </c>
      <c r="AI279" t="s">
        <v>324</v>
      </c>
      <c r="AJ279">
        <v>0</v>
      </c>
      <c r="AK279" t="s">
        <v>324</v>
      </c>
      <c r="AL279" t="s">
        <v>324</v>
      </c>
      <c r="AM279" t="s">
        <v>324</v>
      </c>
      <c r="AN279" t="s">
        <v>324</v>
      </c>
      <c r="AO279">
        <v>0</v>
      </c>
      <c r="AP279" t="s">
        <v>324</v>
      </c>
      <c r="AQ279" t="s">
        <v>324</v>
      </c>
      <c r="AR279" t="s">
        <v>324</v>
      </c>
      <c r="AS279" t="s">
        <v>324</v>
      </c>
      <c r="AT279">
        <v>0</v>
      </c>
      <c r="AU279" t="s">
        <v>324</v>
      </c>
      <c r="AV279" t="s">
        <v>324</v>
      </c>
      <c r="AW279" t="s">
        <v>324</v>
      </c>
      <c r="AX279" t="s">
        <v>324</v>
      </c>
      <c r="AY279">
        <v>0</v>
      </c>
      <c r="AZ279" t="s">
        <v>324</v>
      </c>
      <c r="BA279" t="s">
        <v>324</v>
      </c>
      <c r="BB279" t="s">
        <v>324</v>
      </c>
      <c r="BC279" t="s">
        <v>324</v>
      </c>
      <c r="BD279">
        <v>0</v>
      </c>
      <c r="BE279" t="s">
        <v>324</v>
      </c>
      <c r="BF279" t="s">
        <v>324</v>
      </c>
      <c r="BG279" t="s">
        <v>324</v>
      </c>
      <c r="BH279" t="s">
        <v>324</v>
      </c>
      <c r="BI279">
        <v>0</v>
      </c>
      <c r="BJ279" t="s">
        <v>324</v>
      </c>
      <c r="BK279" t="s">
        <v>324</v>
      </c>
      <c r="BL279" t="s">
        <v>324</v>
      </c>
      <c r="BM279" t="s">
        <v>324</v>
      </c>
      <c r="BN279">
        <v>0</v>
      </c>
      <c r="BO279" t="s">
        <v>324</v>
      </c>
      <c r="BP279" t="s">
        <v>324</v>
      </c>
      <c r="BQ279" t="s">
        <v>324</v>
      </c>
      <c r="BR279" t="s">
        <v>324</v>
      </c>
      <c r="BS279">
        <v>0</v>
      </c>
      <c r="BT279" t="s">
        <v>324</v>
      </c>
      <c r="BU279" t="s">
        <v>324</v>
      </c>
      <c r="BV279" t="s">
        <v>324</v>
      </c>
      <c r="BW279" t="s">
        <v>324</v>
      </c>
      <c r="BX279">
        <v>0</v>
      </c>
      <c r="BY279" t="s">
        <v>324</v>
      </c>
      <c r="BZ279" t="s">
        <v>324</v>
      </c>
      <c r="CA279" t="s">
        <v>324</v>
      </c>
      <c r="CB279" t="s">
        <v>324</v>
      </c>
      <c r="CC279">
        <v>0</v>
      </c>
      <c r="CD279" t="s">
        <v>324</v>
      </c>
      <c r="CE279" t="s">
        <v>324</v>
      </c>
      <c r="CF279" t="s">
        <v>324</v>
      </c>
      <c r="CG279" t="s">
        <v>324</v>
      </c>
      <c r="CH279">
        <v>0</v>
      </c>
      <c r="CI279" t="s">
        <v>324</v>
      </c>
      <c r="CJ279" t="s">
        <v>324</v>
      </c>
      <c r="CK279" t="s">
        <v>324</v>
      </c>
      <c r="CL279" t="s">
        <v>324</v>
      </c>
      <c r="CM279">
        <v>0</v>
      </c>
      <c r="CN279" t="s">
        <v>324</v>
      </c>
      <c r="CO279" t="s">
        <v>324</v>
      </c>
      <c r="CP279" t="s">
        <v>324</v>
      </c>
      <c r="CQ279" t="s">
        <v>324</v>
      </c>
      <c r="CR279">
        <v>0</v>
      </c>
      <c r="CS279" t="s">
        <v>324</v>
      </c>
      <c r="CT279" t="s">
        <v>324</v>
      </c>
      <c r="CU279" t="s">
        <v>324</v>
      </c>
      <c r="CV279" t="s">
        <v>324</v>
      </c>
      <c r="CW279">
        <v>0</v>
      </c>
      <c r="CX279">
        <v>4.8000000000000001E-2</v>
      </c>
      <c r="CY279">
        <v>0.32100000000000001</v>
      </c>
      <c r="CZ279">
        <v>0</v>
      </c>
      <c r="DA279">
        <v>0</v>
      </c>
      <c r="DB279">
        <v>0.36899999999999999</v>
      </c>
      <c r="DC279">
        <v>8</v>
      </c>
      <c r="DD279">
        <v>3</v>
      </c>
      <c r="DE279">
        <v>0</v>
      </c>
      <c r="DF279">
        <v>0</v>
      </c>
      <c r="DG279">
        <v>11</v>
      </c>
      <c r="DH279">
        <v>0</v>
      </c>
      <c r="DI279">
        <v>0</v>
      </c>
      <c r="DJ279">
        <v>0</v>
      </c>
      <c r="DK279">
        <v>0</v>
      </c>
      <c r="DL279">
        <v>0</v>
      </c>
    </row>
    <row r="280" spans="1:116" x14ac:dyDescent="0.45">
      <c r="A280">
        <v>2023</v>
      </c>
      <c r="B280" t="s">
        <v>123</v>
      </c>
      <c r="C280">
        <v>16179</v>
      </c>
      <c r="D280" t="s">
        <v>798</v>
      </c>
      <c r="E280" t="s">
        <v>683</v>
      </c>
      <c r="F280" t="s">
        <v>244</v>
      </c>
      <c r="G280">
        <v>0.17499999999999999</v>
      </c>
      <c r="H280">
        <v>0.69499999999999995</v>
      </c>
      <c r="I280" t="s">
        <v>324</v>
      </c>
      <c r="J280" t="s">
        <v>324</v>
      </c>
      <c r="K280">
        <v>0.87</v>
      </c>
      <c r="L280">
        <v>18</v>
      </c>
      <c r="M280">
        <v>9</v>
      </c>
      <c r="N280" t="s">
        <v>324</v>
      </c>
      <c r="O280" t="s">
        <v>324</v>
      </c>
      <c r="P280">
        <v>27</v>
      </c>
      <c r="Q280" t="s">
        <v>324</v>
      </c>
      <c r="R280" t="s">
        <v>324</v>
      </c>
      <c r="S280" t="s">
        <v>324</v>
      </c>
      <c r="T280" t="s">
        <v>324</v>
      </c>
      <c r="U280">
        <v>0</v>
      </c>
      <c r="V280" t="s">
        <v>324</v>
      </c>
      <c r="W280" t="s">
        <v>324</v>
      </c>
      <c r="X280" t="s">
        <v>324</v>
      </c>
      <c r="Y280" t="s">
        <v>324</v>
      </c>
      <c r="Z280">
        <v>0</v>
      </c>
      <c r="AA280" t="s">
        <v>324</v>
      </c>
      <c r="AB280" t="s">
        <v>324</v>
      </c>
      <c r="AC280" t="s">
        <v>324</v>
      </c>
      <c r="AD280" t="s">
        <v>324</v>
      </c>
      <c r="AE280">
        <v>0</v>
      </c>
      <c r="AF280" t="s">
        <v>324</v>
      </c>
      <c r="AG280" t="s">
        <v>324</v>
      </c>
      <c r="AH280" t="s">
        <v>324</v>
      </c>
      <c r="AI280" t="s">
        <v>324</v>
      </c>
      <c r="AJ280">
        <v>0</v>
      </c>
      <c r="AK280" t="s">
        <v>324</v>
      </c>
      <c r="AL280" t="s">
        <v>324</v>
      </c>
      <c r="AM280" t="s">
        <v>324</v>
      </c>
      <c r="AN280" t="s">
        <v>324</v>
      </c>
      <c r="AO280">
        <v>0</v>
      </c>
      <c r="AP280">
        <v>6.6000000000000003E-2</v>
      </c>
      <c r="AQ280" t="s">
        <v>324</v>
      </c>
      <c r="AR280" t="s">
        <v>324</v>
      </c>
      <c r="AS280" t="s">
        <v>324</v>
      </c>
      <c r="AT280">
        <v>6.6000000000000003E-2</v>
      </c>
      <c r="AU280">
        <v>5</v>
      </c>
      <c r="AV280" t="s">
        <v>324</v>
      </c>
      <c r="AW280" t="s">
        <v>324</v>
      </c>
      <c r="AX280" t="s">
        <v>324</v>
      </c>
      <c r="AY280">
        <v>5</v>
      </c>
      <c r="AZ280" t="s">
        <v>324</v>
      </c>
      <c r="BA280" t="s">
        <v>324</v>
      </c>
      <c r="BB280" t="s">
        <v>324</v>
      </c>
      <c r="BC280" t="s">
        <v>324</v>
      </c>
      <c r="BD280">
        <v>0</v>
      </c>
      <c r="BE280" t="s">
        <v>324</v>
      </c>
      <c r="BF280" t="s">
        <v>324</v>
      </c>
      <c r="BG280" t="s">
        <v>324</v>
      </c>
      <c r="BH280" t="s">
        <v>324</v>
      </c>
      <c r="BI280">
        <v>0</v>
      </c>
      <c r="BJ280" t="s">
        <v>324</v>
      </c>
      <c r="BK280" t="s">
        <v>324</v>
      </c>
      <c r="BL280" t="s">
        <v>324</v>
      </c>
      <c r="BM280" t="s">
        <v>324</v>
      </c>
      <c r="BN280">
        <v>0</v>
      </c>
      <c r="BO280" t="s">
        <v>324</v>
      </c>
      <c r="BP280" t="s">
        <v>324</v>
      </c>
      <c r="BQ280" t="s">
        <v>324</v>
      </c>
      <c r="BR280" t="s">
        <v>324</v>
      </c>
      <c r="BS280">
        <v>0</v>
      </c>
      <c r="BT280" t="s">
        <v>324</v>
      </c>
      <c r="BU280" t="s">
        <v>324</v>
      </c>
      <c r="BV280" t="s">
        <v>324</v>
      </c>
      <c r="BW280" t="s">
        <v>324</v>
      </c>
      <c r="BX280">
        <v>0</v>
      </c>
      <c r="BY280" t="s">
        <v>324</v>
      </c>
      <c r="BZ280" t="s">
        <v>324</v>
      </c>
      <c r="CA280" t="s">
        <v>324</v>
      </c>
      <c r="CB280" t="s">
        <v>324</v>
      </c>
      <c r="CC280">
        <v>0</v>
      </c>
      <c r="CD280" t="s">
        <v>324</v>
      </c>
      <c r="CE280" t="s">
        <v>324</v>
      </c>
      <c r="CF280" t="s">
        <v>324</v>
      </c>
      <c r="CG280" t="s">
        <v>324</v>
      </c>
      <c r="CH280">
        <v>0</v>
      </c>
      <c r="CI280" t="s">
        <v>324</v>
      </c>
      <c r="CJ280" t="s">
        <v>324</v>
      </c>
      <c r="CK280" t="s">
        <v>324</v>
      </c>
      <c r="CL280" t="s">
        <v>324</v>
      </c>
      <c r="CM280">
        <v>0</v>
      </c>
      <c r="CN280" t="s">
        <v>324</v>
      </c>
      <c r="CO280" t="s">
        <v>324</v>
      </c>
      <c r="CP280" t="s">
        <v>324</v>
      </c>
      <c r="CQ280" t="s">
        <v>324</v>
      </c>
      <c r="CR280">
        <v>0</v>
      </c>
      <c r="CS280" t="s">
        <v>324</v>
      </c>
      <c r="CT280" t="s">
        <v>324</v>
      </c>
      <c r="CU280" t="s">
        <v>324</v>
      </c>
      <c r="CV280" t="s">
        <v>324</v>
      </c>
      <c r="CW280">
        <v>0</v>
      </c>
      <c r="CX280">
        <v>0.17499999999999999</v>
      </c>
      <c r="CY280">
        <v>0.69499999999999995</v>
      </c>
      <c r="CZ280">
        <v>0</v>
      </c>
      <c r="DA280">
        <v>0</v>
      </c>
      <c r="DB280">
        <v>0.87</v>
      </c>
      <c r="DC280">
        <v>18</v>
      </c>
      <c r="DD280">
        <v>9</v>
      </c>
      <c r="DE280">
        <v>0</v>
      </c>
      <c r="DF280">
        <v>0</v>
      </c>
      <c r="DG280">
        <v>27</v>
      </c>
      <c r="DH280">
        <v>0</v>
      </c>
      <c r="DI280">
        <v>0</v>
      </c>
      <c r="DJ280">
        <v>0</v>
      </c>
      <c r="DK280">
        <v>0</v>
      </c>
      <c r="DL280">
        <v>0</v>
      </c>
    </row>
    <row r="281" spans="1:116" x14ac:dyDescent="0.45">
      <c r="A281">
        <v>2023</v>
      </c>
      <c r="B281" t="s">
        <v>123</v>
      </c>
      <c r="C281">
        <v>16196</v>
      </c>
      <c r="D281" t="s">
        <v>799</v>
      </c>
      <c r="E281" t="s">
        <v>606</v>
      </c>
      <c r="F281" t="s">
        <v>244</v>
      </c>
      <c r="G281">
        <v>0.47399999999999998</v>
      </c>
      <c r="H281" t="s">
        <v>324</v>
      </c>
      <c r="I281" t="s">
        <v>324</v>
      </c>
      <c r="J281" t="s">
        <v>324</v>
      </c>
      <c r="K281">
        <v>0.47399999999999998</v>
      </c>
      <c r="L281">
        <v>59</v>
      </c>
      <c r="M281" t="s">
        <v>324</v>
      </c>
      <c r="N281" t="s">
        <v>324</v>
      </c>
      <c r="O281" t="s">
        <v>324</v>
      </c>
      <c r="P281">
        <v>59</v>
      </c>
      <c r="Q281" t="s">
        <v>324</v>
      </c>
      <c r="R281" t="s">
        <v>324</v>
      </c>
      <c r="S281" t="s">
        <v>324</v>
      </c>
      <c r="T281" t="s">
        <v>324</v>
      </c>
      <c r="U281">
        <v>0</v>
      </c>
      <c r="V281" t="s">
        <v>324</v>
      </c>
      <c r="W281" t="s">
        <v>324</v>
      </c>
      <c r="X281" t="s">
        <v>324</v>
      </c>
      <c r="Y281" t="s">
        <v>324</v>
      </c>
      <c r="Z281">
        <v>0</v>
      </c>
      <c r="AA281" t="s">
        <v>324</v>
      </c>
      <c r="AB281" t="s">
        <v>324</v>
      </c>
      <c r="AC281" t="s">
        <v>324</v>
      </c>
      <c r="AD281" t="s">
        <v>324</v>
      </c>
      <c r="AE281">
        <v>0</v>
      </c>
      <c r="AF281" t="s">
        <v>324</v>
      </c>
      <c r="AG281" t="s">
        <v>324</v>
      </c>
      <c r="AH281" t="s">
        <v>324</v>
      </c>
      <c r="AI281" t="s">
        <v>324</v>
      </c>
      <c r="AJ281">
        <v>0</v>
      </c>
      <c r="AK281" t="s">
        <v>324</v>
      </c>
      <c r="AL281" t="s">
        <v>324</v>
      </c>
      <c r="AM281" t="s">
        <v>324</v>
      </c>
      <c r="AN281" t="s">
        <v>324</v>
      </c>
      <c r="AO281">
        <v>0</v>
      </c>
      <c r="AP281" t="s">
        <v>324</v>
      </c>
      <c r="AQ281" t="s">
        <v>324</v>
      </c>
      <c r="AR281" t="s">
        <v>324</v>
      </c>
      <c r="AS281" t="s">
        <v>324</v>
      </c>
      <c r="AT281">
        <v>0</v>
      </c>
      <c r="AU281" t="s">
        <v>324</v>
      </c>
      <c r="AV281" t="s">
        <v>324</v>
      </c>
      <c r="AW281" t="s">
        <v>324</v>
      </c>
      <c r="AX281" t="s">
        <v>324</v>
      </c>
      <c r="AY281">
        <v>0</v>
      </c>
      <c r="AZ281" t="s">
        <v>324</v>
      </c>
      <c r="BA281" t="s">
        <v>324</v>
      </c>
      <c r="BB281" t="s">
        <v>324</v>
      </c>
      <c r="BC281" t="s">
        <v>324</v>
      </c>
      <c r="BD281">
        <v>0</v>
      </c>
      <c r="BE281" t="s">
        <v>324</v>
      </c>
      <c r="BF281" t="s">
        <v>324</v>
      </c>
      <c r="BG281" t="s">
        <v>324</v>
      </c>
      <c r="BH281" t="s">
        <v>324</v>
      </c>
      <c r="BI281">
        <v>0</v>
      </c>
      <c r="BJ281" t="s">
        <v>324</v>
      </c>
      <c r="BK281" t="s">
        <v>324</v>
      </c>
      <c r="BL281" t="s">
        <v>324</v>
      </c>
      <c r="BM281" t="s">
        <v>324</v>
      </c>
      <c r="BN281">
        <v>0</v>
      </c>
      <c r="BO281" t="s">
        <v>324</v>
      </c>
      <c r="BP281" t="s">
        <v>324</v>
      </c>
      <c r="BQ281" t="s">
        <v>324</v>
      </c>
      <c r="BR281" t="s">
        <v>324</v>
      </c>
      <c r="BS281">
        <v>0</v>
      </c>
      <c r="BT281" t="s">
        <v>324</v>
      </c>
      <c r="BU281" t="s">
        <v>324</v>
      </c>
      <c r="BV281" t="s">
        <v>324</v>
      </c>
      <c r="BW281" t="s">
        <v>324</v>
      </c>
      <c r="BX281">
        <v>0</v>
      </c>
      <c r="BY281" t="s">
        <v>324</v>
      </c>
      <c r="BZ281" t="s">
        <v>324</v>
      </c>
      <c r="CA281" t="s">
        <v>324</v>
      </c>
      <c r="CB281" t="s">
        <v>324</v>
      </c>
      <c r="CC281">
        <v>0</v>
      </c>
      <c r="CD281" t="s">
        <v>324</v>
      </c>
      <c r="CE281" t="s">
        <v>324</v>
      </c>
      <c r="CF281" t="s">
        <v>324</v>
      </c>
      <c r="CG281" t="s">
        <v>324</v>
      </c>
      <c r="CH281">
        <v>0</v>
      </c>
      <c r="CI281" t="s">
        <v>324</v>
      </c>
      <c r="CJ281" t="s">
        <v>324</v>
      </c>
      <c r="CK281" t="s">
        <v>324</v>
      </c>
      <c r="CL281" t="s">
        <v>324</v>
      </c>
      <c r="CM281">
        <v>0</v>
      </c>
      <c r="CN281" t="s">
        <v>324</v>
      </c>
      <c r="CO281" t="s">
        <v>324</v>
      </c>
      <c r="CP281" t="s">
        <v>324</v>
      </c>
      <c r="CQ281" t="s">
        <v>324</v>
      </c>
      <c r="CR281">
        <v>0</v>
      </c>
      <c r="CS281" t="s">
        <v>324</v>
      </c>
      <c r="CT281" t="s">
        <v>324</v>
      </c>
      <c r="CU281" t="s">
        <v>324</v>
      </c>
      <c r="CV281" t="s">
        <v>324</v>
      </c>
      <c r="CW281">
        <v>0</v>
      </c>
      <c r="CX281">
        <v>0.47399999999999998</v>
      </c>
      <c r="CY281">
        <v>0</v>
      </c>
      <c r="CZ281">
        <v>0</v>
      </c>
      <c r="DA281">
        <v>0</v>
      </c>
      <c r="DB281">
        <v>0.47399999999999998</v>
      </c>
      <c r="DC281">
        <v>59</v>
      </c>
      <c r="DD281">
        <v>0</v>
      </c>
      <c r="DE281">
        <v>0</v>
      </c>
      <c r="DF281">
        <v>0</v>
      </c>
      <c r="DG281">
        <v>59</v>
      </c>
      <c r="DH281">
        <v>0</v>
      </c>
      <c r="DI281">
        <v>0</v>
      </c>
      <c r="DJ281">
        <v>0</v>
      </c>
      <c r="DK281">
        <v>0</v>
      </c>
      <c r="DL281">
        <v>0</v>
      </c>
    </row>
    <row r="282" spans="1:116" x14ac:dyDescent="0.45">
      <c r="A282">
        <v>2023</v>
      </c>
      <c r="B282" t="s">
        <v>123</v>
      </c>
      <c r="C282">
        <v>16740</v>
      </c>
      <c r="D282" t="s">
        <v>800</v>
      </c>
      <c r="E282" t="s">
        <v>606</v>
      </c>
      <c r="F282" t="s">
        <v>244</v>
      </c>
      <c r="G282">
        <v>1.9E-2</v>
      </c>
      <c r="H282" t="s">
        <v>324</v>
      </c>
      <c r="I282" t="s">
        <v>324</v>
      </c>
      <c r="J282" t="s">
        <v>324</v>
      </c>
      <c r="K282">
        <v>1.9E-2</v>
      </c>
      <c r="L282">
        <v>1</v>
      </c>
      <c r="M282" t="s">
        <v>324</v>
      </c>
      <c r="N282" t="s">
        <v>324</v>
      </c>
      <c r="O282" t="s">
        <v>324</v>
      </c>
      <c r="P282">
        <v>1</v>
      </c>
      <c r="Q282">
        <v>9.1199999999999992</v>
      </c>
      <c r="R282" t="s">
        <v>324</v>
      </c>
      <c r="S282" t="s">
        <v>324</v>
      </c>
      <c r="T282" t="s">
        <v>324</v>
      </c>
      <c r="U282">
        <v>9.1199999999999992</v>
      </c>
      <c r="V282" t="s">
        <v>324</v>
      </c>
      <c r="W282" t="s">
        <v>324</v>
      </c>
      <c r="X282" t="s">
        <v>324</v>
      </c>
      <c r="Y282" t="s">
        <v>324</v>
      </c>
      <c r="Z282">
        <v>0</v>
      </c>
      <c r="AA282" t="s">
        <v>324</v>
      </c>
      <c r="AB282" t="s">
        <v>324</v>
      </c>
      <c r="AC282" t="s">
        <v>324</v>
      </c>
      <c r="AD282" t="s">
        <v>324</v>
      </c>
      <c r="AE282">
        <v>0</v>
      </c>
      <c r="AF282" t="s">
        <v>324</v>
      </c>
      <c r="AG282" t="s">
        <v>324</v>
      </c>
      <c r="AH282" t="s">
        <v>324</v>
      </c>
      <c r="AI282" t="s">
        <v>324</v>
      </c>
      <c r="AJ282">
        <v>0</v>
      </c>
      <c r="AK282" t="s">
        <v>324</v>
      </c>
      <c r="AL282" t="s">
        <v>324</v>
      </c>
      <c r="AM282" t="s">
        <v>324</v>
      </c>
      <c r="AN282" t="s">
        <v>324</v>
      </c>
      <c r="AO282">
        <v>0</v>
      </c>
      <c r="AP282" t="s">
        <v>324</v>
      </c>
      <c r="AQ282" t="s">
        <v>324</v>
      </c>
      <c r="AR282" t="s">
        <v>324</v>
      </c>
      <c r="AS282" t="s">
        <v>324</v>
      </c>
      <c r="AT282">
        <v>0</v>
      </c>
      <c r="AU282" t="s">
        <v>324</v>
      </c>
      <c r="AV282" t="s">
        <v>324</v>
      </c>
      <c r="AW282" t="s">
        <v>324</v>
      </c>
      <c r="AX282" t="s">
        <v>324</v>
      </c>
      <c r="AY282">
        <v>0</v>
      </c>
      <c r="AZ282" t="s">
        <v>324</v>
      </c>
      <c r="BA282" t="s">
        <v>324</v>
      </c>
      <c r="BB282" t="s">
        <v>324</v>
      </c>
      <c r="BC282" t="s">
        <v>324</v>
      </c>
      <c r="BD282">
        <v>0</v>
      </c>
      <c r="BE282" t="s">
        <v>324</v>
      </c>
      <c r="BF282" t="s">
        <v>324</v>
      </c>
      <c r="BG282" t="s">
        <v>324</v>
      </c>
      <c r="BH282" t="s">
        <v>324</v>
      </c>
      <c r="BI282">
        <v>0</v>
      </c>
      <c r="BJ282" t="s">
        <v>324</v>
      </c>
      <c r="BK282" t="s">
        <v>324</v>
      </c>
      <c r="BL282" t="s">
        <v>324</v>
      </c>
      <c r="BM282" t="s">
        <v>324</v>
      </c>
      <c r="BN282">
        <v>0</v>
      </c>
      <c r="BO282" t="s">
        <v>324</v>
      </c>
      <c r="BP282" t="s">
        <v>324</v>
      </c>
      <c r="BQ282" t="s">
        <v>324</v>
      </c>
      <c r="BR282" t="s">
        <v>324</v>
      </c>
      <c r="BS282">
        <v>0</v>
      </c>
      <c r="BT282" t="s">
        <v>324</v>
      </c>
      <c r="BU282" t="s">
        <v>324</v>
      </c>
      <c r="BV282" t="s">
        <v>324</v>
      </c>
      <c r="BW282" t="s">
        <v>324</v>
      </c>
      <c r="BX282">
        <v>0</v>
      </c>
      <c r="BY282" t="s">
        <v>324</v>
      </c>
      <c r="BZ282" t="s">
        <v>324</v>
      </c>
      <c r="CA282" t="s">
        <v>324</v>
      </c>
      <c r="CB282" t="s">
        <v>324</v>
      </c>
      <c r="CC282">
        <v>0</v>
      </c>
      <c r="CD282" t="s">
        <v>324</v>
      </c>
      <c r="CE282" t="s">
        <v>324</v>
      </c>
      <c r="CF282" t="s">
        <v>324</v>
      </c>
      <c r="CG282" t="s">
        <v>324</v>
      </c>
      <c r="CH282">
        <v>0</v>
      </c>
      <c r="CI282" t="s">
        <v>324</v>
      </c>
      <c r="CJ282" t="s">
        <v>324</v>
      </c>
      <c r="CK282" t="s">
        <v>324</v>
      </c>
      <c r="CL282" t="s">
        <v>324</v>
      </c>
      <c r="CM282">
        <v>0</v>
      </c>
      <c r="CN282" t="s">
        <v>324</v>
      </c>
      <c r="CO282" t="s">
        <v>324</v>
      </c>
      <c r="CP282" t="s">
        <v>324</v>
      </c>
      <c r="CQ282" t="s">
        <v>324</v>
      </c>
      <c r="CR282">
        <v>0</v>
      </c>
      <c r="CS282" t="s">
        <v>324</v>
      </c>
      <c r="CT282" t="s">
        <v>324</v>
      </c>
      <c r="CU282" t="s">
        <v>324</v>
      </c>
      <c r="CV282" t="s">
        <v>324</v>
      </c>
      <c r="CW282">
        <v>0</v>
      </c>
      <c r="CX282">
        <v>1.9E-2</v>
      </c>
      <c r="CY282">
        <v>0</v>
      </c>
      <c r="CZ282">
        <v>0</v>
      </c>
      <c r="DA282">
        <v>0</v>
      </c>
      <c r="DB282">
        <v>1.9E-2</v>
      </c>
      <c r="DC282">
        <v>1</v>
      </c>
      <c r="DD282">
        <v>0</v>
      </c>
      <c r="DE282">
        <v>0</v>
      </c>
      <c r="DF282">
        <v>0</v>
      </c>
      <c r="DG282">
        <v>1</v>
      </c>
      <c r="DH282">
        <v>9.1199999999999992</v>
      </c>
      <c r="DI282">
        <v>0</v>
      </c>
      <c r="DJ282">
        <v>0</v>
      </c>
      <c r="DK282">
        <v>0</v>
      </c>
      <c r="DL282">
        <v>9.1199999999999992</v>
      </c>
    </row>
    <row r="283" spans="1:116" x14ac:dyDescent="0.45">
      <c r="A283">
        <v>2023</v>
      </c>
      <c r="B283" t="s">
        <v>123</v>
      </c>
      <c r="C283">
        <v>17040</v>
      </c>
      <c r="D283" t="s">
        <v>801</v>
      </c>
      <c r="E283" t="s">
        <v>606</v>
      </c>
      <c r="F283" t="s">
        <v>247</v>
      </c>
      <c r="G283">
        <v>2.08</v>
      </c>
      <c r="H283" t="s">
        <v>324</v>
      </c>
      <c r="I283" t="s">
        <v>324</v>
      </c>
      <c r="J283" t="s">
        <v>324</v>
      </c>
      <c r="K283">
        <v>2.08</v>
      </c>
      <c r="L283">
        <v>192</v>
      </c>
      <c r="M283" t="s">
        <v>324</v>
      </c>
      <c r="N283" t="s">
        <v>324</v>
      </c>
      <c r="O283" t="s">
        <v>324</v>
      </c>
      <c r="P283">
        <v>192</v>
      </c>
      <c r="Q283">
        <v>1214.5</v>
      </c>
      <c r="R283" t="s">
        <v>324</v>
      </c>
      <c r="S283" t="s">
        <v>324</v>
      </c>
      <c r="T283" t="s">
        <v>324</v>
      </c>
      <c r="U283">
        <v>1214.5</v>
      </c>
      <c r="V283" t="s">
        <v>324</v>
      </c>
      <c r="W283" t="s">
        <v>324</v>
      </c>
      <c r="X283" t="s">
        <v>324</v>
      </c>
      <c r="Y283" t="s">
        <v>324</v>
      </c>
      <c r="Z283">
        <v>0</v>
      </c>
      <c r="AA283" t="s">
        <v>324</v>
      </c>
      <c r="AB283" t="s">
        <v>324</v>
      </c>
      <c r="AC283" t="s">
        <v>324</v>
      </c>
      <c r="AD283" t="s">
        <v>324</v>
      </c>
      <c r="AE283">
        <v>0</v>
      </c>
      <c r="AF283" t="s">
        <v>324</v>
      </c>
      <c r="AG283" t="s">
        <v>324</v>
      </c>
      <c r="AH283" t="s">
        <v>324</v>
      </c>
      <c r="AI283" t="s">
        <v>324</v>
      </c>
      <c r="AJ283">
        <v>0</v>
      </c>
      <c r="AK283" t="s">
        <v>324</v>
      </c>
      <c r="AL283" t="s">
        <v>324</v>
      </c>
      <c r="AM283" t="s">
        <v>324</v>
      </c>
      <c r="AN283" t="s">
        <v>324</v>
      </c>
      <c r="AO283">
        <v>0</v>
      </c>
      <c r="AP283" t="s">
        <v>324</v>
      </c>
      <c r="AQ283" t="s">
        <v>324</v>
      </c>
      <c r="AR283" t="s">
        <v>324</v>
      </c>
      <c r="AS283" t="s">
        <v>324</v>
      </c>
      <c r="AT283">
        <v>0</v>
      </c>
      <c r="AU283" t="s">
        <v>324</v>
      </c>
      <c r="AV283" t="s">
        <v>324</v>
      </c>
      <c r="AW283" t="s">
        <v>324</v>
      </c>
      <c r="AX283" t="s">
        <v>324</v>
      </c>
      <c r="AY283">
        <v>0</v>
      </c>
      <c r="AZ283" t="s">
        <v>324</v>
      </c>
      <c r="BA283" t="s">
        <v>324</v>
      </c>
      <c r="BB283" t="s">
        <v>324</v>
      </c>
      <c r="BC283" t="s">
        <v>324</v>
      </c>
      <c r="BD283">
        <v>0</v>
      </c>
      <c r="BE283" t="s">
        <v>324</v>
      </c>
      <c r="BF283" t="s">
        <v>324</v>
      </c>
      <c r="BG283" t="s">
        <v>324</v>
      </c>
      <c r="BH283" t="s">
        <v>324</v>
      </c>
      <c r="BI283">
        <v>0</v>
      </c>
      <c r="BJ283" t="s">
        <v>324</v>
      </c>
      <c r="BK283" t="s">
        <v>324</v>
      </c>
      <c r="BL283" t="s">
        <v>324</v>
      </c>
      <c r="BM283" t="s">
        <v>324</v>
      </c>
      <c r="BN283">
        <v>0</v>
      </c>
      <c r="BO283" t="s">
        <v>324</v>
      </c>
      <c r="BP283" t="s">
        <v>324</v>
      </c>
      <c r="BQ283" t="s">
        <v>324</v>
      </c>
      <c r="BR283" t="s">
        <v>324</v>
      </c>
      <c r="BS283">
        <v>0</v>
      </c>
      <c r="BT283">
        <v>1.2999999999999999E-2</v>
      </c>
      <c r="BU283" t="s">
        <v>324</v>
      </c>
      <c r="BV283" t="s">
        <v>324</v>
      </c>
      <c r="BW283" t="s">
        <v>324</v>
      </c>
      <c r="BX283">
        <v>1.2999999999999999E-2</v>
      </c>
      <c r="BY283">
        <v>2</v>
      </c>
      <c r="BZ283" t="s">
        <v>324</v>
      </c>
      <c r="CA283" t="s">
        <v>324</v>
      </c>
      <c r="CB283" t="s">
        <v>324</v>
      </c>
      <c r="CC283">
        <v>2</v>
      </c>
      <c r="CD283" t="s">
        <v>324</v>
      </c>
      <c r="CE283" t="s">
        <v>324</v>
      </c>
      <c r="CF283" t="s">
        <v>324</v>
      </c>
      <c r="CG283" t="s">
        <v>324</v>
      </c>
      <c r="CH283">
        <v>0</v>
      </c>
      <c r="CI283" t="s">
        <v>324</v>
      </c>
      <c r="CJ283" t="s">
        <v>324</v>
      </c>
      <c r="CK283" t="s">
        <v>324</v>
      </c>
      <c r="CL283" t="s">
        <v>324</v>
      </c>
      <c r="CM283">
        <v>0</v>
      </c>
      <c r="CN283" t="s">
        <v>324</v>
      </c>
      <c r="CO283" t="s">
        <v>324</v>
      </c>
      <c r="CP283" t="s">
        <v>324</v>
      </c>
      <c r="CQ283" t="s">
        <v>324</v>
      </c>
      <c r="CR283">
        <v>0</v>
      </c>
      <c r="CS283" t="s">
        <v>324</v>
      </c>
      <c r="CT283" t="s">
        <v>324</v>
      </c>
      <c r="CU283" t="s">
        <v>324</v>
      </c>
      <c r="CV283" t="s">
        <v>324</v>
      </c>
      <c r="CW283">
        <v>0</v>
      </c>
      <c r="CX283">
        <v>2.093</v>
      </c>
      <c r="CY283">
        <v>0</v>
      </c>
      <c r="CZ283">
        <v>0</v>
      </c>
      <c r="DA283">
        <v>0</v>
      </c>
      <c r="DB283">
        <v>2.093</v>
      </c>
      <c r="DC283">
        <v>194</v>
      </c>
      <c r="DD283">
        <v>0</v>
      </c>
      <c r="DE283">
        <v>0</v>
      </c>
      <c r="DF283">
        <v>0</v>
      </c>
      <c r="DG283">
        <v>194</v>
      </c>
      <c r="DH283">
        <v>1214.5</v>
      </c>
      <c r="DI283">
        <v>0</v>
      </c>
      <c r="DJ283">
        <v>0</v>
      </c>
      <c r="DK283">
        <v>0</v>
      </c>
      <c r="DL283">
        <v>1214.5</v>
      </c>
    </row>
    <row r="284" spans="1:116" x14ac:dyDescent="0.45">
      <c r="A284">
        <v>2023</v>
      </c>
      <c r="B284" t="s">
        <v>123</v>
      </c>
      <c r="C284">
        <v>17585</v>
      </c>
      <c r="D284" t="s">
        <v>802</v>
      </c>
      <c r="E284" t="s">
        <v>606</v>
      </c>
      <c r="F284" t="s">
        <v>244</v>
      </c>
      <c r="G284">
        <v>2.9209999999999998</v>
      </c>
      <c r="H284">
        <v>0.222</v>
      </c>
      <c r="I284" t="s">
        <v>324</v>
      </c>
      <c r="J284" t="s">
        <v>324</v>
      </c>
      <c r="K284">
        <v>3.1429999999999998</v>
      </c>
      <c r="L284">
        <v>246</v>
      </c>
      <c r="M284">
        <v>10</v>
      </c>
      <c r="N284" t="s">
        <v>324</v>
      </c>
      <c r="O284" t="s">
        <v>324</v>
      </c>
      <c r="P284">
        <v>256</v>
      </c>
      <c r="Q284" t="s">
        <v>324</v>
      </c>
      <c r="R284" t="s">
        <v>324</v>
      </c>
      <c r="S284" t="s">
        <v>324</v>
      </c>
      <c r="T284" t="s">
        <v>324</v>
      </c>
      <c r="U284">
        <v>0</v>
      </c>
      <c r="V284" t="s">
        <v>324</v>
      </c>
      <c r="W284" t="s">
        <v>324</v>
      </c>
      <c r="X284" t="s">
        <v>324</v>
      </c>
      <c r="Y284" t="s">
        <v>324</v>
      </c>
      <c r="Z284">
        <v>0</v>
      </c>
      <c r="AA284" t="s">
        <v>324</v>
      </c>
      <c r="AB284" t="s">
        <v>324</v>
      </c>
      <c r="AC284" t="s">
        <v>324</v>
      </c>
      <c r="AD284" t="s">
        <v>324</v>
      </c>
      <c r="AE284">
        <v>0</v>
      </c>
      <c r="AF284" t="s">
        <v>324</v>
      </c>
      <c r="AG284" t="s">
        <v>324</v>
      </c>
      <c r="AH284" t="s">
        <v>324</v>
      </c>
      <c r="AI284" t="s">
        <v>324</v>
      </c>
      <c r="AJ284">
        <v>0</v>
      </c>
      <c r="AK284" t="s">
        <v>324</v>
      </c>
      <c r="AL284" t="s">
        <v>324</v>
      </c>
      <c r="AM284" t="s">
        <v>324</v>
      </c>
      <c r="AN284" t="s">
        <v>324</v>
      </c>
      <c r="AO284">
        <v>0</v>
      </c>
      <c r="AP284" t="s">
        <v>324</v>
      </c>
      <c r="AQ284" t="s">
        <v>324</v>
      </c>
      <c r="AR284" t="s">
        <v>324</v>
      </c>
      <c r="AS284" t="s">
        <v>324</v>
      </c>
      <c r="AT284">
        <v>0</v>
      </c>
      <c r="AU284" t="s">
        <v>324</v>
      </c>
      <c r="AV284" t="s">
        <v>324</v>
      </c>
      <c r="AW284" t="s">
        <v>324</v>
      </c>
      <c r="AX284" t="s">
        <v>324</v>
      </c>
      <c r="AY284">
        <v>0</v>
      </c>
      <c r="AZ284" t="s">
        <v>324</v>
      </c>
      <c r="BA284" t="s">
        <v>324</v>
      </c>
      <c r="BB284" t="s">
        <v>324</v>
      </c>
      <c r="BC284" t="s">
        <v>324</v>
      </c>
      <c r="BD284">
        <v>0</v>
      </c>
      <c r="BE284" t="s">
        <v>324</v>
      </c>
      <c r="BF284" t="s">
        <v>324</v>
      </c>
      <c r="BG284" t="s">
        <v>324</v>
      </c>
      <c r="BH284" t="s">
        <v>324</v>
      </c>
      <c r="BI284">
        <v>0</v>
      </c>
      <c r="BJ284" t="s">
        <v>324</v>
      </c>
      <c r="BK284" t="s">
        <v>324</v>
      </c>
      <c r="BL284" t="s">
        <v>324</v>
      </c>
      <c r="BM284" t="s">
        <v>324</v>
      </c>
      <c r="BN284">
        <v>0</v>
      </c>
      <c r="BO284" t="s">
        <v>324</v>
      </c>
      <c r="BP284" t="s">
        <v>324</v>
      </c>
      <c r="BQ284" t="s">
        <v>324</v>
      </c>
      <c r="BR284" t="s">
        <v>324</v>
      </c>
      <c r="BS284">
        <v>0</v>
      </c>
      <c r="BT284" t="s">
        <v>324</v>
      </c>
      <c r="BU284" t="s">
        <v>324</v>
      </c>
      <c r="BV284" t="s">
        <v>324</v>
      </c>
      <c r="BW284" t="s">
        <v>324</v>
      </c>
      <c r="BX284">
        <v>0</v>
      </c>
      <c r="BY284" t="s">
        <v>324</v>
      </c>
      <c r="BZ284" t="s">
        <v>324</v>
      </c>
      <c r="CA284" t="s">
        <v>324</v>
      </c>
      <c r="CB284" t="s">
        <v>324</v>
      </c>
      <c r="CC284">
        <v>0</v>
      </c>
      <c r="CD284" t="s">
        <v>324</v>
      </c>
      <c r="CE284" t="s">
        <v>324</v>
      </c>
      <c r="CF284" t="s">
        <v>324</v>
      </c>
      <c r="CG284" t="s">
        <v>324</v>
      </c>
      <c r="CH284">
        <v>0</v>
      </c>
      <c r="CI284" t="s">
        <v>324</v>
      </c>
      <c r="CJ284" t="s">
        <v>324</v>
      </c>
      <c r="CK284" t="s">
        <v>324</v>
      </c>
      <c r="CL284" t="s">
        <v>324</v>
      </c>
      <c r="CM284">
        <v>0</v>
      </c>
      <c r="CN284" t="s">
        <v>324</v>
      </c>
      <c r="CO284" t="s">
        <v>324</v>
      </c>
      <c r="CP284" t="s">
        <v>324</v>
      </c>
      <c r="CQ284" t="s">
        <v>324</v>
      </c>
      <c r="CR284">
        <v>0</v>
      </c>
      <c r="CS284" t="s">
        <v>324</v>
      </c>
      <c r="CT284" t="s">
        <v>324</v>
      </c>
      <c r="CU284" t="s">
        <v>324</v>
      </c>
      <c r="CV284" t="s">
        <v>324</v>
      </c>
      <c r="CW284">
        <v>0</v>
      </c>
      <c r="CX284">
        <v>2.9209999999999998</v>
      </c>
      <c r="CY284">
        <v>0.222</v>
      </c>
      <c r="CZ284">
        <v>0</v>
      </c>
      <c r="DA284">
        <v>0</v>
      </c>
      <c r="DB284">
        <v>3.1429999999999998</v>
      </c>
      <c r="DC284">
        <v>246</v>
      </c>
      <c r="DD284">
        <v>10</v>
      </c>
      <c r="DE284">
        <v>0</v>
      </c>
      <c r="DF284">
        <v>0</v>
      </c>
      <c r="DG284">
        <v>256</v>
      </c>
      <c r="DH284">
        <v>0</v>
      </c>
      <c r="DI284">
        <v>0</v>
      </c>
      <c r="DJ284">
        <v>0</v>
      </c>
      <c r="DK284">
        <v>0</v>
      </c>
      <c r="DL284">
        <v>0</v>
      </c>
    </row>
    <row r="285" spans="1:116" x14ac:dyDescent="0.45">
      <c r="A285">
        <v>2023</v>
      </c>
      <c r="B285" t="s">
        <v>123</v>
      </c>
      <c r="C285">
        <v>17828</v>
      </c>
      <c r="D285" t="s">
        <v>803</v>
      </c>
      <c r="E285" t="s">
        <v>606</v>
      </c>
      <c r="F285" t="s">
        <v>244</v>
      </c>
      <c r="G285">
        <v>3.9969999999999999</v>
      </c>
      <c r="H285">
        <v>5.3959999999999999</v>
      </c>
      <c r="I285" t="s">
        <v>324</v>
      </c>
      <c r="J285" t="s">
        <v>324</v>
      </c>
      <c r="K285">
        <v>9.3930000000000007</v>
      </c>
      <c r="L285">
        <v>412</v>
      </c>
      <c r="M285">
        <v>73</v>
      </c>
      <c r="N285" t="s">
        <v>324</v>
      </c>
      <c r="O285" t="s">
        <v>324</v>
      </c>
      <c r="P285">
        <v>485</v>
      </c>
      <c r="Q285" t="s">
        <v>324</v>
      </c>
      <c r="R285" t="s">
        <v>324</v>
      </c>
      <c r="S285" t="s">
        <v>324</v>
      </c>
      <c r="T285" t="s">
        <v>324</v>
      </c>
      <c r="U285">
        <v>0</v>
      </c>
      <c r="V285" t="s">
        <v>324</v>
      </c>
      <c r="W285" t="s">
        <v>324</v>
      </c>
      <c r="X285" t="s">
        <v>324</v>
      </c>
      <c r="Y285" t="s">
        <v>324</v>
      </c>
      <c r="Z285">
        <v>0</v>
      </c>
      <c r="AA285" t="s">
        <v>324</v>
      </c>
      <c r="AB285" t="s">
        <v>324</v>
      </c>
      <c r="AC285" t="s">
        <v>324</v>
      </c>
      <c r="AD285" t="s">
        <v>324</v>
      </c>
      <c r="AE285">
        <v>0</v>
      </c>
      <c r="AF285" t="s">
        <v>324</v>
      </c>
      <c r="AG285" t="s">
        <v>324</v>
      </c>
      <c r="AH285" t="s">
        <v>324</v>
      </c>
      <c r="AI285" t="s">
        <v>324</v>
      </c>
      <c r="AJ285">
        <v>0</v>
      </c>
      <c r="AK285" t="s">
        <v>324</v>
      </c>
      <c r="AL285" t="s">
        <v>324</v>
      </c>
      <c r="AM285" t="s">
        <v>324</v>
      </c>
      <c r="AN285" t="s">
        <v>324</v>
      </c>
      <c r="AO285">
        <v>0</v>
      </c>
      <c r="AP285" t="s">
        <v>324</v>
      </c>
      <c r="AQ285" t="s">
        <v>324</v>
      </c>
      <c r="AR285" t="s">
        <v>324</v>
      </c>
      <c r="AS285" t="s">
        <v>324</v>
      </c>
      <c r="AT285">
        <v>0</v>
      </c>
      <c r="AU285" t="s">
        <v>324</v>
      </c>
      <c r="AV285" t="s">
        <v>324</v>
      </c>
      <c r="AW285" t="s">
        <v>324</v>
      </c>
      <c r="AX285" t="s">
        <v>324</v>
      </c>
      <c r="AY285">
        <v>0</v>
      </c>
      <c r="AZ285" t="s">
        <v>324</v>
      </c>
      <c r="BA285" t="s">
        <v>324</v>
      </c>
      <c r="BB285" t="s">
        <v>324</v>
      </c>
      <c r="BC285" t="s">
        <v>324</v>
      </c>
      <c r="BD285">
        <v>0</v>
      </c>
      <c r="BE285" t="s">
        <v>324</v>
      </c>
      <c r="BF285" t="s">
        <v>324</v>
      </c>
      <c r="BG285" t="s">
        <v>324</v>
      </c>
      <c r="BH285" t="s">
        <v>324</v>
      </c>
      <c r="BI285">
        <v>0</v>
      </c>
      <c r="BJ285" t="s">
        <v>324</v>
      </c>
      <c r="BK285" t="s">
        <v>324</v>
      </c>
      <c r="BL285" t="s">
        <v>324</v>
      </c>
      <c r="BM285" t="s">
        <v>324</v>
      </c>
      <c r="BN285">
        <v>0</v>
      </c>
      <c r="BO285" t="s">
        <v>324</v>
      </c>
      <c r="BP285" t="s">
        <v>324</v>
      </c>
      <c r="BQ285" t="s">
        <v>324</v>
      </c>
      <c r="BR285" t="s">
        <v>324</v>
      </c>
      <c r="BS285">
        <v>0</v>
      </c>
      <c r="BT285" t="s">
        <v>324</v>
      </c>
      <c r="BU285" t="s">
        <v>324</v>
      </c>
      <c r="BV285" t="s">
        <v>324</v>
      </c>
      <c r="BW285" t="s">
        <v>324</v>
      </c>
      <c r="BX285">
        <v>0</v>
      </c>
      <c r="BY285" t="s">
        <v>324</v>
      </c>
      <c r="BZ285" t="s">
        <v>324</v>
      </c>
      <c r="CA285" t="s">
        <v>324</v>
      </c>
      <c r="CB285" t="s">
        <v>324</v>
      </c>
      <c r="CC285">
        <v>0</v>
      </c>
      <c r="CD285" t="s">
        <v>324</v>
      </c>
      <c r="CE285" t="s">
        <v>324</v>
      </c>
      <c r="CF285" t="s">
        <v>324</v>
      </c>
      <c r="CG285" t="s">
        <v>324</v>
      </c>
      <c r="CH285">
        <v>0</v>
      </c>
      <c r="CI285" t="s">
        <v>324</v>
      </c>
      <c r="CJ285" t="s">
        <v>324</v>
      </c>
      <c r="CK285" t="s">
        <v>324</v>
      </c>
      <c r="CL285" t="s">
        <v>324</v>
      </c>
      <c r="CM285">
        <v>0</v>
      </c>
      <c r="CN285" t="s">
        <v>324</v>
      </c>
      <c r="CO285" t="s">
        <v>324</v>
      </c>
      <c r="CP285" t="s">
        <v>324</v>
      </c>
      <c r="CQ285" t="s">
        <v>324</v>
      </c>
      <c r="CR285">
        <v>0</v>
      </c>
      <c r="CS285" t="s">
        <v>324</v>
      </c>
      <c r="CT285" t="s">
        <v>324</v>
      </c>
      <c r="CU285" t="s">
        <v>324</v>
      </c>
      <c r="CV285" t="s">
        <v>324</v>
      </c>
      <c r="CW285">
        <v>0</v>
      </c>
      <c r="CX285">
        <v>3.9969999999999999</v>
      </c>
      <c r="CY285">
        <v>5.3959999999999999</v>
      </c>
      <c r="CZ285">
        <v>0</v>
      </c>
      <c r="DA285">
        <v>0</v>
      </c>
      <c r="DB285">
        <v>9.3930000000000007</v>
      </c>
      <c r="DC285">
        <v>412</v>
      </c>
      <c r="DD285">
        <v>73</v>
      </c>
      <c r="DE285">
        <v>0</v>
      </c>
      <c r="DF285">
        <v>0</v>
      </c>
      <c r="DG285">
        <v>485</v>
      </c>
      <c r="DH285">
        <v>0</v>
      </c>
      <c r="DI285">
        <v>0</v>
      </c>
      <c r="DJ285">
        <v>0</v>
      </c>
      <c r="DK285">
        <v>0</v>
      </c>
      <c r="DL285">
        <v>0</v>
      </c>
    </row>
    <row r="286" spans="1:116" x14ac:dyDescent="0.45">
      <c r="A286">
        <v>2023</v>
      </c>
      <c r="B286" t="s">
        <v>123</v>
      </c>
      <c r="C286">
        <v>17860</v>
      </c>
      <c r="D286" t="s">
        <v>804</v>
      </c>
      <c r="E286" t="s">
        <v>683</v>
      </c>
      <c r="F286" t="s">
        <v>244</v>
      </c>
      <c r="G286">
        <v>0.23599999999999999</v>
      </c>
      <c r="H286">
        <v>0.189</v>
      </c>
      <c r="I286">
        <v>1.3759999999999999</v>
      </c>
      <c r="J286">
        <v>0</v>
      </c>
      <c r="K286">
        <v>1.8009999999999999</v>
      </c>
      <c r="L286">
        <v>32</v>
      </c>
      <c r="M286">
        <v>3</v>
      </c>
      <c r="N286">
        <v>2</v>
      </c>
      <c r="O286">
        <v>0</v>
      </c>
      <c r="P286">
        <v>37</v>
      </c>
      <c r="Q286">
        <v>84.501999999999995</v>
      </c>
      <c r="R286">
        <v>11.811</v>
      </c>
      <c r="S286">
        <v>20.018000000000001</v>
      </c>
      <c r="T286">
        <v>0</v>
      </c>
      <c r="U286">
        <v>116.331</v>
      </c>
      <c r="V286">
        <v>0</v>
      </c>
      <c r="W286">
        <v>0</v>
      </c>
      <c r="X286">
        <v>0</v>
      </c>
      <c r="Y286">
        <v>0</v>
      </c>
      <c r="Z286">
        <v>0</v>
      </c>
      <c r="AA286">
        <v>0</v>
      </c>
      <c r="AB286">
        <v>0</v>
      </c>
      <c r="AC286">
        <v>0</v>
      </c>
      <c r="AD286">
        <v>0</v>
      </c>
      <c r="AE286">
        <v>0</v>
      </c>
      <c r="AF286">
        <v>0</v>
      </c>
      <c r="AG286">
        <v>0</v>
      </c>
      <c r="AH286">
        <v>0</v>
      </c>
      <c r="AI286">
        <v>0</v>
      </c>
      <c r="AJ286">
        <v>0</v>
      </c>
      <c r="AK286">
        <v>0</v>
      </c>
      <c r="AL286">
        <v>0</v>
      </c>
      <c r="AM286">
        <v>0</v>
      </c>
      <c r="AN286">
        <v>0</v>
      </c>
      <c r="AO286">
        <v>0</v>
      </c>
      <c r="AP286">
        <v>8.4000000000000005E-2</v>
      </c>
      <c r="AQ286">
        <v>0</v>
      </c>
      <c r="AR286">
        <v>0</v>
      </c>
      <c r="AS286">
        <v>0</v>
      </c>
      <c r="AT286">
        <v>8.4000000000000005E-2</v>
      </c>
      <c r="AU286">
        <v>4</v>
      </c>
      <c r="AV286">
        <v>0</v>
      </c>
      <c r="AW286">
        <v>0</v>
      </c>
      <c r="AX286">
        <v>0</v>
      </c>
      <c r="AY286">
        <v>4</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0</v>
      </c>
      <c r="BT286">
        <v>0</v>
      </c>
      <c r="BU286">
        <v>0</v>
      </c>
      <c r="BV286">
        <v>0</v>
      </c>
      <c r="BW286">
        <v>0</v>
      </c>
      <c r="BX286">
        <v>0</v>
      </c>
      <c r="BY286">
        <v>0</v>
      </c>
      <c r="BZ286">
        <v>0</v>
      </c>
      <c r="CA286">
        <v>0</v>
      </c>
      <c r="CB286">
        <v>0</v>
      </c>
      <c r="CC286">
        <v>0</v>
      </c>
      <c r="CD286">
        <v>0</v>
      </c>
      <c r="CE286">
        <v>0</v>
      </c>
      <c r="CF286">
        <v>0</v>
      </c>
      <c r="CG286">
        <v>0</v>
      </c>
      <c r="CH286">
        <v>0</v>
      </c>
      <c r="CI286">
        <v>0</v>
      </c>
      <c r="CJ286">
        <v>0</v>
      </c>
      <c r="CK286">
        <v>0</v>
      </c>
      <c r="CL286">
        <v>0</v>
      </c>
      <c r="CM286">
        <v>0</v>
      </c>
      <c r="CN286">
        <v>0</v>
      </c>
      <c r="CO286">
        <v>0</v>
      </c>
      <c r="CP286">
        <v>0</v>
      </c>
      <c r="CQ286">
        <v>0</v>
      </c>
      <c r="CR286">
        <v>0</v>
      </c>
      <c r="CS286">
        <v>0</v>
      </c>
      <c r="CT286">
        <v>0</v>
      </c>
      <c r="CU286">
        <v>0</v>
      </c>
      <c r="CV286">
        <v>0</v>
      </c>
      <c r="CW286">
        <v>0</v>
      </c>
      <c r="CX286">
        <v>0.23599999999999999</v>
      </c>
      <c r="CY286">
        <v>0.189</v>
      </c>
      <c r="CZ286">
        <v>1.3759999999999999</v>
      </c>
      <c r="DA286">
        <v>0</v>
      </c>
      <c r="DB286">
        <v>1.8009999999999999</v>
      </c>
      <c r="DC286">
        <v>32</v>
      </c>
      <c r="DD286">
        <v>3</v>
      </c>
      <c r="DE286">
        <v>2</v>
      </c>
      <c r="DF286">
        <v>0</v>
      </c>
      <c r="DG286">
        <v>37</v>
      </c>
      <c r="DH286">
        <v>84.501999999999995</v>
      </c>
      <c r="DI286">
        <v>11.811</v>
      </c>
      <c r="DJ286">
        <v>20.018000000000001</v>
      </c>
      <c r="DK286">
        <v>0</v>
      </c>
      <c r="DL286">
        <v>116.331</v>
      </c>
    </row>
    <row r="287" spans="1:116" x14ac:dyDescent="0.45">
      <c r="A287">
        <v>2023</v>
      </c>
      <c r="B287" t="s">
        <v>123</v>
      </c>
      <c r="C287">
        <v>18955</v>
      </c>
      <c r="D287" t="s">
        <v>805</v>
      </c>
      <c r="E287" t="s">
        <v>606</v>
      </c>
      <c r="F287" t="s">
        <v>244</v>
      </c>
      <c r="G287">
        <v>0.84799999999999998</v>
      </c>
      <c r="H287" t="s">
        <v>324</v>
      </c>
      <c r="I287" t="s">
        <v>324</v>
      </c>
      <c r="J287" t="s">
        <v>324</v>
      </c>
      <c r="K287">
        <v>0.84799999999999998</v>
      </c>
      <c r="L287">
        <v>97</v>
      </c>
      <c r="M287" t="s">
        <v>324</v>
      </c>
      <c r="N287" t="s">
        <v>324</v>
      </c>
      <c r="O287" t="s">
        <v>324</v>
      </c>
      <c r="P287">
        <v>97</v>
      </c>
      <c r="Q287" t="s">
        <v>324</v>
      </c>
      <c r="R287" t="s">
        <v>324</v>
      </c>
      <c r="S287" t="s">
        <v>324</v>
      </c>
      <c r="T287" t="s">
        <v>324</v>
      </c>
      <c r="U287">
        <v>0</v>
      </c>
      <c r="V287" t="s">
        <v>324</v>
      </c>
      <c r="W287" t="s">
        <v>324</v>
      </c>
      <c r="X287" t="s">
        <v>324</v>
      </c>
      <c r="Y287" t="s">
        <v>324</v>
      </c>
      <c r="Z287">
        <v>0</v>
      </c>
      <c r="AA287" t="s">
        <v>324</v>
      </c>
      <c r="AB287" t="s">
        <v>324</v>
      </c>
      <c r="AC287" t="s">
        <v>324</v>
      </c>
      <c r="AD287" t="s">
        <v>324</v>
      </c>
      <c r="AE287">
        <v>0</v>
      </c>
      <c r="AF287" t="s">
        <v>324</v>
      </c>
      <c r="AG287" t="s">
        <v>324</v>
      </c>
      <c r="AH287" t="s">
        <v>324</v>
      </c>
      <c r="AI287" t="s">
        <v>324</v>
      </c>
      <c r="AJ287">
        <v>0</v>
      </c>
      <c r="AK287" t="s">
        <v>324</v>
      </c>
      <c r="AL287" t="s">
        <v>324</v>
      </c>
      <c r="AM287" t="s">
        <v>324</v>
      </c>
      <c r="AN287" t="s">
        <v>324</v>
      </c>
      <c r="AO287">
        <v>0</v>
      </c>
      <c r="AP287" t="s">
        <v>324</v>
      </c>
      <c r="AQ287" t="s">
        <v>324</v>
      </c>
      <c r="AR287" t="s">
        <v>324</v>
      </c>
      <c r="AS287" t="s">
        <v>324</v>
      </c>
      <c r="AT287">
        <v>0</v>
      </c>
      <c r="AU287" t="s">
        <v>324</v>
      </c>
      <c r="AV287" t="s">
        <v>324</v>
      </c>
      <c r="AW287" t="s">
        <v>324</v>
      </c>
      <c r="AX287" t="s">
        <v>324</v>
      </c>
      <c r="AY287">
        <v>0</v>
      </c>
      <c r="AZ287">
        <v>8.9999999999999993E-3</v>
      </c>
      <c r="BA287" t="s">
        <v>324</v>
      </c>
      <c r="BB287" t="s">
        <v>324</v>
      </c>
      <c r="BC287" t="s">
        <v>324</v>
      </c>
      <c r="BD287">
        <v>8.9999999999999993E-3</v>
      </c>
      <c r="BE287" t="s">
        <v>324</v>
      </c>
      <c r="BF287" t="s">
        <v>324</v>
      </c>
      <c r="BG287" t="s">
        <v>324</v>
      </c>
      <c r="BH287" t="s">
        <v>324</v>
      </c>
      <c r="BI287">
        <v>0</v>
      </c>
      <c r="BJ287" t="s">
        <v>324</v>
      </c>
      <c r="BK287" t="s">
        <v>324</v>
      </c>
      <c r="BL287" t="s">
        <v>324</v>
      </c>
      <c r="BM287" t="s">
        <v>324</v>
      </c>
      <c r="BN287">
        <v>0</v>
      </c>
      <c r="BO287" t="s">
        <v>324</v>
      </c>
      <c r="BP287" t="s">
        <v>324</v>
      </c>
      <c r="BQ287" t="s">
        <v>324</v>
      </c>
      <c r="BR287" t="s">
        <v>324</v>
      </c>
      <c r="BS287">
        <v>0</v>
      </c>
      <c r="BT287" t="s">
        <v>324</v>
      </c>
      <c r="BU287" t="s">
        <v>324</v>
      </c>
      <c r="BV287" t="s">
        <v>324</v>
      </c>
      <c r="BW287" t="s">
        <v>324</v>
      </c>
      <c r="BX287">
        <v>0</v>
      </c>
      <c r="BY287" t="s">
        <v>324</v>
      </c>
      <c r="BZ287" t="s">
        <v>324</v>
      </c>
      <c r="CA287" t="s">
        <v>324</v>
      </c>
      <c r="CB287" t="s">
        <v>324</v>
      </c>
      <c r="CC287">
        <v>0</v>
      </c>
      <c r="CD287" t="s">
        <v>324</v>
      </c>
      <c r="CE287" t="s">
        <v>324</v>
      </c>
      <c r="CF287" t="s">
        <v>324</v>
      </c>
      <c r="CG287" t="s">
        <v>324</v>
      </c>
      <c r="CH287">
        <v>0</v>
      </c>
      <c r="CI287" t="s">
        <v>324</v>
      </c>
      <c r="CJ287" t="s">
        <v>324</v>
      </c>
      <c r="CK287" t="s">
        <v>324</v>
      </c>
      <c r="CL287" t="s">
        <v>324</v>
      </c>
      <c r="CM287">
        <v>0</v>
      </c>
      <c r="CN287" t="s">
        <v>324</v>
      </c>
      <c r="CO287" t="s">
        <v>324</v>
      </c>
      <c r="CP287" t="s">
        <v>324</v>
      </c>
      <c r="CQ287" t="s">
        <v>324</v>
      </c>
      <c r="CR287">
        <v>0</v>
      </c>
      <c r="CS287" t="s">
        <v>324</v>
      </c>
      <c r="CT287" t="s">
        <v>324</v>
      </c>
      <c r="CU287" t="s">
        <v>324</v>
      </c>
      <c r="CV287" t="s">
        <v>324</v>
      </c>
      <c r="CW287">
        <v>0</v>
      </c>
      <c r="CX287">
        <v>0.84799999999999998</v>
      </c>
      <c r="CY287">
        <v>0</v>
      </c>
      <c r="CZ287">
        <v>0</v>
      </c>
      <c r="DA287">
        <v>0</v>
      </c>
      <c r="DB287">
        <v>0.84799999999999998</v>
      </c>
      <c r="DC287">
        <v>97</v>
      </c>
      <c r="DD287">
        <v>0</v>
      </c>
      <c r="DE287">
        <v>0</v>
      </c>
      <c r="DF287">
        <v>0</v>
      </c>
      <c r="DG287">
        <v>97</v>
      </c>
      <c r="DH287">
        <v>0</v>
      </c>
      <c r="DI287">
        <v>0</v>
      </c>
      <c r="DJ287">
        <v>0</v>
      </c>
      <c r="DK287">
        <v>0</v>
      </c>
      <c r="DL287">
        <v>0</v>
      </c>
    </row>
    <row r="288" spans="1:116" x14ac:dyDescent="0.45">
      <c r="A288">
        <v>2023</v>
      </c>
      <c r="B288" t="s">
        <v>123</v>
      </c>
      <c r="C288">
        <v>20222</v>
      </c>
      <c r="D288" t="s">
        <v>806</v>
      </c>
      <c r="E288" t="s">
        <v>606</v>
      </c>
      <c r="F288" t="s">
        <v>244</v>
      </c>
      <c r="G288">
        <v>1.24</v>
      </c>
      <c r="H288" t="s">
        <v>324</v>
      </c>
      <c r="I288" t="s">
        <v>324</v>
      </c>
      <c r="J288" t="s">
        <v>324</v>
      </c>
      <c r="K288">
        <v>1.24</v>
      </c>
      <c r="L288">
        <v>92</v>
      </c>
      <c r="M288" t="s">
        <v>324</v>
      </c>
      <c r="N288" t="s">
        <v>324</v>
      </c>
      <c r="O288" t="s">
        <v>324</v>
      </c>
      <c r="P288">
        <v>92</v>
      </c>
      <c r="Q288">
        <v>847.75199999999995</v>
      </c>
      <c r="R288" t="s">
        <v>324</v>
      </c>
      <c r="S288" t="s">
        <v>324</v>
      </c>
      <c r="T288" t="s">
        <v>324</v>
      </c>
      <c r="U288">
        <v>847.75199999999995</v>
      </c>
      <c r="V288" t="s">
        <v>324</v>
      </c>
      <c r="W288" t="s">
        <v>324</v>
      </c>
      <c r="X288" t="s">
        <v>324</v>
      </c>
      <c r="Y288" t="s">
        <v>324</v>
      </c>
      <c r="Z288">
        <v>0</v>
      </c>
      <c r="AA288" t="s">
        <v>324</v>
      </c>
      <c r="AB288" t="s">
        <v>324</v>
      </c>
      <c r="AC288" t="s">
        <v>324</v>
      </c>
      <c r="AD288" t="s">
        <v>324</v>
      </c>
      <c r="AE288">
        <v>0</v>
      </c>
      <c r="AF288" t="s">
        <v>324</v>
      </c>
      <c r="AG288" t="s">
        <v>324</v>
      </c>
      <c r="AH288" t="s">
        <v>324</v>
      </c>
      <c r="AI288" t="s">
        <v>324</v>
      </c>
      <c r="AJ288">
        <v>0</v>
      </c>
      <c r="AK288" t="s">
        <v>324</v>
      </c>
      <c r="AL288" t="s">
        <v>324</v>
      </c>
      <c r="AM288" t="s">
        <v>324</v>
      </c>
      <c r="AN288" t="s">
        <v>324</v>
      </c>
      <c r="AO288">
        <v>0</v>
      </c>
      <c r="AP288" t="s">
        <v>324</v>
      </c>
      <c r="AQ288" t="s">
        <v>324</v>
      </c>
      <c r="AR288" t="s">
        <v>324</v>
      </c>
      <c r="AS288" t="s">
        <v>324</v>
      </c>
      <c r="AT288">
        <v>0</v>
      </c>
      <c r="AU288" t="s">
        <v>324</v>
      </c>
      <c r="AV288" t="s">
        <v>324</v>
      </c>
      <c r="AW288" t="s">
        <v>324</v>
      </c>
      <c r="AX288" t="s">
        <v>324</v>
      </c>
      <c r="AY288">
        <v>0</v>
      </c>
      <c r="AZ288" t="s">
        <v>324</v>
      </c>
      <c r="BA288" t="s">
        <v>324</v>
      </c>
      <c r="BB288" t="s">
        <v>324</v>
      </c>
      <c r="BC288" t="s">
        <v>324</v>
      </c>
      <c r="BD288">
        <v>0</v>
      </c>
      <c r="BE288" t="s">
        <v>324</v>
      </c>
      <c r="BF288" t="s">
        <v>324</v>
      </c>
      <c r="BG288" t="s">
        <v>324</v>
      </c>
      <c r="BH288" t="s">
        <v>324</v>
      </c>
      <c r="BI288">
        <v>0</v>
      </c>
      <c r="BJ288" t="s">
        <v>324</v>
      </c>
      <c r="BK288" t="s">
        <v>324</v>
      </c>
      <c r="BL288" t="s">
        <v>324</v>
      </c>
      <c r="BM288" t="s">
        <v>324</v>
      </c>
      <c r="BN288">
        <v>0</v>
      </c>
      <c r="BO288" t="s">
        <v>324</v>
      </c>
      <c r="BP288" t="s">
        <v>324</v>
      </c>
      <c r="BQ288" t="s">
        <v>324</v>
      </c>
      <c r="BR288" t="s">
        <v>324</v>
      </c>
      <c r="BS288">
        <v>0</v>
      </c>
      <c r="BT288" t="s">
        <v>324</v>
      </c>
      <c r="BU288" t="s">
        <v>324</v>
      </c>
      <c r="BV288" t="s">
        <v>324</v>
      </c>
      <c r="BW288" t="s">
        <v>324</v>
      </c>
      <c r="BX288">
        <v>0</v>
      </c>
      <c r="BY288" t="s">
        <v>324</v>
      </c>
      <c r="BZ288" t="s">
        <v>324</v>
      </c>
      <c r="CA288" t="s">
        <v>324</v>
      </c>
      <c r="CB288" t="s">
        <v>324</v>
      </c>
      <c r="CC288">
        <v>0</v>
      </c>
      <c r="CD288" t="s">
        <v>324</v>
      </c>
      <c r="CE288" t="s">
        <v>324</v>
      </c>
      <c r="CF288" t="s">
        <v>324</v>
      </c>
      <c r="CG288" t="s">
        <v>324</v>
      </c>
      <c r="CH288">
        <v>0</v>
      </c>
      <c r="CI288" t="s">
        <v>324</v>
      </c>
      <c r="CJ288" t="s">
        <v>324</v>
      </c>
      <c r="CK288" t="s">
        <v>324</v>
      </c>
      <c r="CL288" t="s">
        <v>324</v>
      </c>
      <c r="CM288">
        <v>0</v>
      </c>
      <c r="CN288" t="s">
        <v>324</v>
      </c>
      <c r="CO288" t="s">
        <v>324</v>
      </c>
      <c r="CP288" t="s">
        <v>324</v>
      </c>
      <c r="CQ288" t="s">
        <v>324</v>
      </c>
      <c r="CR288">
        <v>0</v>
      </c>
      <c r="CS288" t="s">
        <v>324</v>
      </c>
      <c r="CT288" t="s">
        <v>324</v>
      </c>
      <c r="CU288" t="s">
        <v>324</v>
      </c>
      <c r="CV288" t="s">
        <v>324</v>
      </c>
      <c r="CW288">
        <v>0</v>
      </c>
      <c r="CX288">
        <v>1.24</v>
      </c>
      <c r="CY288">
        <v>0</v>
      </c>
      <c r="CZ288">
        <v>0</v>
      </c>
      <c r="DA288">
        <v>0</v>
      </c>
      <c r="DB288">
        <v>1.24</v>
      </c>
      <c r="DC288">
        <v>92</v>
      </c>
      <c r="DD288">
        <v>0</v>
      </c>
      <c r="DE288">
        <v>0</v>
      </c>
      <c r="DF288">
        <v>0</v>
      </c>
      <c r="DG288">
        <v>92</v>
      </c>
      <c r="DH288">
        <v>847.75199999999995</v>
      </c>
      <c r="DI288">
        <v>0</v>
      </c>
      <c r="DJ288">
        <v>0</v>
      </c>
      <c r="DK288">
        <v>0</v>
      </c>
      <c r="DL288">
        <v>847.75199999999995</v>
      </c>
    </row>
    <row r="289" spans="1:116" x14ac:dyDescent="0.45">
      <c r="A289">
        <v>2023</v>
      </c>
      <c r="B289" t="s">
        <v>123</v>
      </c>
      <c r="C289">
        <v>56697</v>
      </c>
      <c r="D289" t="s">
        <v>402</v>
      </c>
      <c r="E289" t="s">
        <v>606</v>
      </c>
      <c r="F289" t="s">
        <v>247</v>
      </c>
      <c r="G289">
        <v>175.148</v>
      </c>
      <c r="H289">
        <v>148.92599999999999</v>
      </c>
      <c r="I289" t="s">
        <v>324</v>
      </c>
      <c r="J289" t="s">
        <v>324</v>
      </c>
      <c r="K289">
        <v>324.07400000000001</v>
      </c>
      <c r="L289">
        <v>17712</v>
      </c>
      <c r="M289">
        <v>2036</v>
      </c>
      <c r="N289" t="s">
        <v>324</v>
      </c>
      <c r="O289" t="s">
        <v>324</v>
      </c>
      <c r="P289">
        <v>19748</v>
      </c>
      <c r="Q289" t="s">
        <v>324</v>
      </c>
      <c r="R289" t="s">
        <v>324</v>
      </c>
      <c r="S289" t="s">
        <v>324</v>
      </c>
      <c r="T289" t="s">
        <v>324</v>
      </c>
      <c r="U289">
        <v>0</v>
      </c>
      <c r="V289" t="s">
        <v>324</v>
      </c>
      <c r="W289" t="s">
        <v>324</v>
      </c>
      <c r="X289" t="s">
        <v>324</v>
      </c>
      <c r="Y289" t="s">
        <v>324</v>
      </c>
      <c r="Z289">
        <v>0</v>
      </c>
      <c r="AA289" t="s">
        <v>324</v>
      </c>
      <c r="AB289" t="s">
        <v>324</v>
      </c>
      <c r="AC289" t="s">
        <v>324</v>
      </c>
      <c r="AD289" t="s">
        <v>324</v>
      </c>
      <c r="AE289">
        <v>0</v>
      </c>
      <c r="AF289">
        <v>37.414000000000001</v>
      </c>
      <c r="AG289">
        <v>56.798000000000002</v>
      </c>
      <c r="AH289" t="s">
        <v>324</v>
      </c>
      <c r="AI289" t="s">
        <v>324</v>
      </c>
      <c r="AJ289">
        <v>94.212000000000003</v>
      </c>
      <c r="AK289">
        <v>7240</v>
      </c>
      <c r="AL289">
        <v>1485</v>
      </c>
      <c r="AM289" t="s">
        <v>324</v>
      </c>
      <c r="AN289" t="s">
        <v>324</v>
      </c>
      <c r="AO289">
        <v>8725</v>
      </c>
      <c r="AP289" t="s">
        <v>324</v>
      </c>
      <c r="AQ289" t="s">
        <v>324</v>
      </c>
      <c r="AR289" t="s">
        <v>324</v>
      </c>
      <c r="AS289" t="s">
        <v>324</v>
      </c>
      <c r="AT289">
        <v>0</v>
      </c>
      <c r="AU289" t="s">
        <v>324</v>
      </c>
      <c r="AV289" t="s">
        <v>324</v>
      </c>
      <c r="AW289" t="s">
        <v>324</v>
      </c>
      <c r="AX289" t="s">
        <v>324</v>
      </c>
      <c r="AY289">
        <v>0</v>
      </c>
      <c r="AZ289" t="s">
        <v>324</v>
      </c>
      <c r="BA289" t="s">
        <v>324</v>
      </c>
      <c r="BB289" t="s">
        <v>324</v>
      </c>
      <c r="BC289" t="s">
        <v>324</v>
      </c>
      <c r="BD289">
        <v>0</v>
      </c>
      <c r="BE289" t="s">
        <v>324</v>
      </c>
      <c r="BF289" t="s">
        <v>324</v>
      </c>
      <c r="BG289" t="s">
        <v>324</v>
      </c>
      <c r="BH289" t="s">
        <v>324</v>
      </c>
      <c r="BI289">
        <v>0</v>
      </c>
      <c r="BJ289" t="s">
        <v>324</v>
      </c>
      <c r="BK289" t="s">
        <v>324</v>
      </c>
      <c r="BL289" t="s">
        <v>324</v>
      </c>
      <c r="BM289" t="s">
        <v>324</v>
      </c>
      <c r="BN289">
        <v>0</v>
      </c>
      <c r="BO289" t="s">
        <v>324</v>
      </c>
      <c r="BP289" t="s">
        <v>324</v>
      </c>
      <c r="BQ289" t="s">
        <v>324</v>
      </c>
      <c r="BR289" t="s">
        <v>324</v>
      </c>
      <c r="BS289">
        <v>0</v>
      </c>
      <c r="BT289">
        <v>0.35299999999999998</v>
      </c>
      <c r="BU289">
        <v>0.126</v>
      </c>
      <c r="BV289" t="s">
        <v>324</v>
      </c>
      <c r="BW289" t="s">
        <v>324</v>
      </c>
      <c r="BX289">
        <v>0.47899999999999998</v>
      </c>
      <c r="BY289">
        <v>73</v>
      </c>
      <c r="BZ289">
        <v>20</v>
      </c>
      <c r="CA289" t="s">
        <v>324</v>
      </c>
      <c r="CB289" t="s">
        <v>324</v>
      </c>
      <c r="CC289">
        <v>93</v>
      </c>
      <c r="CD289" t="s">
        <v>324</v>
      </c>
      <c r="CE289" t="s">
        <v>324</v>
      </c>
      <c r="CF289" t="s">
        <v>324</v>
      </c>
      <c r="CG289" t="s">
        <v>324</v>
      </c>
      <c r="CH289">
        <v>0</v>
      </c>
      <c r="CI289" t="s">
        <v>324</v>
      </c>
      <c r="CJ289" t="s">
        <v>324</v>
      </c>
      <c r="CK289" t="s">
        <v>324</v>
      </c>
      <c r="CL289" t="s">
        <v>324</v>
      </c>
      <c r="CM289">
        <v>0</v>
      </c>
      <c r="CN289" t="s">
        <v>324</v>
      </c>
      <c r="CO289" t="s">
        <v>324</v>
      </c>
      <c r="CP289" t="s">
        <v>324</v>
      </c>
      <c r="CQ289" t="s">
        <v>324</v>
      </c>
      <c r="CR289">
        <v>0</v>
      </c>
      <c r="CS289" t="s">
        <v>324</v>
      </c>
      <c r="CT289" t="s">
        <v>324</v>
      </c>
      <c r="CU289" t="s">
        <v>324</v>
      </c>
      <c r="CV289" t="s">
        <v>324</v>
      </c>
      <c r="CW289">
        <v>0</v>
      </c>
      <c r="CX289">
        <v>212.91499999999999</v>
      </c>
      <c r="CY289">
        <v>205.85</v>
      </c>
      <c r="CZ289">
        <v>0</v>
      </c>
      <c r="DA289">
        <v>0</v>
      </c>
      <c r="DB289">
        <v>418.76499999999999</v>
      </c>
      <c r="DC289">
        <v>25025</v>
      </c>
      <c r="DD289">
        <v>3541</v>
      </c>
      <c r="DE289">
        <v>0</v>
      </c>
      <c r="DF289">
        <v>0</v>
      </c>
      <c r="DG289">
        <v>28566</v>
      </c>
      <c r="DH289">
        <v>0</v>
      </c>
      <c r="DI289">
        <v>0</v>
      </c>
      <c r="DJ289">
        <v>0</v>
      </c>
      <c r="DK289">
        <v>0</v>
      </c>
      <c r="DL289">
        <v>0</v>
      </c>
    </row>
    <row r="290" spans="1:116" x14ac:dyDescent="0.45">
      <c r="A290">
        <v>2023</v>
      </c>
      <c r="B290" t="s">
        <v>123</v>
      </c>
      <c r="C290">
        <v>99999</v>
      </c>
      <c r="D290" t="s">
        <v>599</v>
      </c>
      <c r="E290" t="s">
        <v>606</v>
      </c>
      <c r="G290">
        <v>-28.466999999999999</v>
      </c>
      <c r="H290">
        <v>-23.602</v>
      </c>
      <c r="I290">
        <v>3.5999999999999997E-2</v>
      </c>
      <c r="J290" t="s">
        <v>324</v>
      </c>
      <c r="K290">
        <v>-52.033999999999999</v>
      </c>
      <c r="L290" t="s">
        <v>324</v>
      </c>
      <c r="M290" t="s">
        <v>324</v>
      </c>
      <c r="N290" t="s">
        <v>324</v>
      </c>
      <c r="O290" t="s">
        <v>324</v>
      </c>
      <c r="P290" t="s">
        <v>324</v>
      </c>
      <c r="Q290" t="s">
        <v>324</v>
      </c>
      <c r="R290" t="s">
        <v>324</v>
      </c>
      <c r="S290" t="s">
        <v>324</v>
      </c>
      <c r="T290" t="s">
        <v>324</v>
      </c>
      <c r="U290" t="s">
        <v>324</v>
      </c>
      <c r="V290" t="s">
        <v>324</v>
      </c>
      <c r="W290" t="s">
        <v>324</v>
      </c>
      <c r="X290" t="s">
        <v>324</v>
      </c>
      <c r="Y290" t="s">
        <v>324</v>
      </c>
      <c r="Z290" t="s">
        <v>324</v>
      </c>
      <c r="AA290" t="s">
        <v>324</v>
      </c>
      <c r="AB290" t="s">
        <v>324</v>
      </c>
      <c r="AC290" t="s">
        <v>324</v>
      </c>
      <c r="AD290" t="s">
        <v>324</v>
      </c>
      <c r="AE290" t="s">
        <v>324</v>
      </c>
      <c r="AF290" t="s">
        <v>324</v>
      </c>
      <c r="AG290" t="s">
        <v>324</v>
      </c>
      <c r="AH290" t="s">
        <v>324</v>
      </c>
      <c r="AI290" t="s">
        <v>324</v>
      </c>
      <c r="AJ290" t="s">
        <v>324</v>
      </c>
      <c r="AK290" t="s">
        <v>324</v>
      </c>
      <c r="AL290" t="s">
        <v>324</v>
      </c>
      <c r="AM290" t="s">
        <v>324</v>
      </c>
      <c r="AN290" t="s">
        <v>324</v>
      </c>
      <c r="AO290" t="s">
        <v>324</v>
      </c>
      <c r="AP290" t="s">
        <v>324</v>
      </c>
      <c r="AQ290" t="s">
        <v>324</v>
      </c>
      <c r="AR290" t="s">
        <v>324</v>
      </c>
      <c r="AS290" t="s">
        <v>324</v>
      </c>
      <c r="AT290" t="s">
        <v>324</v>
      </c>
      <c r="AU290" t="s">
        <v>324</v>
      </c>
      <c r="AV290" t="s">
        <v>324</v>
      </c>
      <c r="AW290" t="s">
        <v>324</v>
      </c>
      <c r="AX290" t="s">
        <v>324</v>
      </c>
      <c r="AY290" t="s">
        <v>324</v>
      </c>
      <c r="AZ290" t="s">
        <v>324</v>
      </c>
      <c r="BA290" t="s">
        <v>324</v>
      </c>
      <c r="BB290" t="s">
        <v>324</v>
      </c>
      <c r="BC290" t="s">
        <v>324</v>
      </c>
      <c r="BD290" t="s">
        <v>324</v>
      </c>
      <c r="BE290" t="s">
        <v>324</v>
      </c>
      <c r="BF290" t="s">
        <v>324</v>
      </c>
      <c r="BG290" t="s">
        <v>324</v>
      </c>
      <c r="BH290" t="s">
        <v>324</v>
      </c>
      <c r="BI290" t="s">
        <v>324</v>
      </c>
      <c r="BJ290" t="s">
        <v>324</v>
      </c>
      <c r="BK290" t="s">
        <v>324</v>
      </c>
      <c r="BL290" t="s">
        <v>324</v>
      </c>
      <c r="BM290" t="s">
        <v>324</v>
      </c>
      <c r="BN290" t="s">
        <v>324</v>
      </c>
      <c r="BO290" t="s">
        <v>324</v>
      </c>
      <c r="BP290" t="s">
        <v>324</v>
      </c>
      <c r="BQ290" t="s">
        <v>324</v>
      </c>
      <c r="BR290" t="s">
        <v>324</v>
      </c>
      <c r="BS290" t="s">
        <v>324</v>
      </c>
      <c r="BT290" t="s">
        <v>324</v>
      </c>
      <c r="BU290" t="s">
        <v>324</v>
      </c>
      <c r="BV290" t="s">
        <v>324</v>
      </c>
      <c r="BW290" t="s">
        <v>324</v>
      </c>
      <c r="BX290" t="s">
        <v>324</v>
      </c>
      <c r="BY290" t="s">
        <v>324</v>
      </c>
      <c r="BZ290" t="s">
        <v>324</v>
      </c>
      <c r="CA290" t="s">
        <v>324</v>
      </c>
      <c r="CB290" t="s">
        <v>324</v>
      </c>
      <c r="CC290" t="s">
        <v>324</v>
      </c>
      <c r="CD290" t="s">
        <v>324</v>
      </c>
      <c r="CE290" t="s">
        <v>324</v>
      </c>
      <c r="CF290" t="s">
        <v>324</v>
      </c>
      <c r="CG290" t="s">
        <v>324</v>
      </c>
      <c r="CH290" t="s">
        <v>324</v>
      </c>
      <c r="CI290" t="s">
        <v>324</v>
      </c>
      <c r="CJ290" t="s">
        <v>324</v>
      </c>
      <c r="CK290" t="s">
        <v>324</v>
      </c>
      <c r="CL290" t="s">
        <v>324</v>
      </c>
      <c r="CM290" t="s">
        <v>324</v>
      </c>
      <c r="CN290" t="s">
        <v>324</v>
      </c>
      <c r="CO290" t="s">
        <v>324</v>
      </c>
      <c r="CP290" t="s">
        <v>324</v>
      </c>
      <c r="CQ290" t="s">
        <v>324</v>
      </c>
      <c r="CR290" t="s">
        <v>324</v>
      </c>
      <c r="CS290" t="s">
        <v>324</v>
      </c>
      <c r="CT290" t="s">
        <v>324</v>
      </c>
      <c r="CU290" t="s">
        <v>324</v>
      </c>
      <c r="CV290" t="s">
        <v>324</v>
      </c>
      <c r="CW290" t="s">
        <v>324</v>
      </c>
      <c r="CX290">
        <v>-28.466999999999999</v>
      </c>
      <c r="CY290">
        <v>-23.602</v>
      </c>
      <c r="CZ290">
        <v>3.5999999999999997E-2</v>
      </c>
      <c r="DA290" t="s">
        <v>324</v>
      </c>
      <c r="DB290">
        <v>-52.033999999999999</v>
      </c>
      <c r="DC290" t="s">
        <v>324</v>
      </c>
      <c r="DD290" t="s">
        <v>324</v>
      </c>
      <c r="DE290" t="s">
        <v>324</v>
      </c>
      <c r="DF290" t="s">
        <v>324</v>
      </c>
      <c r="DG290" t="s">
        <v>324</v>
      </c>
      <c r="DH290" t="s">
        <v>324</v>
      </c>
      <c r="DI290" t="s">
        <v>324</v>
      </c>
      <c r="DJ290" t="s">
        <v>324</v>
      </c>
      <c r="DK290" t="s">
        <v>324</v>
      </c>
      <c r="DL290" t="s">
        <v>324</v>
      </c>
    </row>
    <row r="291" spans="1:116" x14ac:dyDescent="0.45">
      <c r="A291">
        <v>2023</v>
      </c>
      <c r="B291" t="s">
        <v>123</v>
      </c>
      <c r="C291">
        <v>99999</v>
      </c>
      <c r="D291" t="s">
        <v>599</v>
      </c>
      <c r="E291" t="s">
        <v>683</v>
      </c>
      <c r="G291">
        <v>3.1E-2</v>
      </c>
      <c r="H291" t="s">
        <v>324</v>
      </c>
      <c r="I291" t="s">
        <v>324</v>
      </c>
      <c r="J291" t="s">
        <v>324</v>
      </c>
      <c r="K291">
        <v>3.1E-2</v>
      </c>
      <c r="L291" t="s">
        <v>324</v>
      </c>
      <c r="M291" t="s">
        <v>324</v>
      </c>
      <c r="N291" t="s">
        <v>324</v>
      </c>
      <c r="O291" t="s">
        <v>324</v>
      </c>
      <c r="P291" t="s">
        <v>324</v>
      </c>
      <c r="Q291" t="s">
        <v>324</v>
      </c>
      <c r="R291" t="s">
        <v>324</v>
      </c>
      <c r="S291" t="s">
        <v>324</v>
      </c>
      <c r="T291" t="s">
        <v>324</v>
      </c>
      <c r="U291" t="s">
        <v>324</v>
      </c>
      <c r="V291" t="s">
        <v>324</v>
      </c>
      <c r="W291" t="s">
        <v>324</v>
      </c>
      <c r="X291" t="s">
        <v>324</v>
      </c>
      <c r="Y291" t="s">
        <v>324</v>
      </c>
      <c r="Z291" t="s">
        <v>324</v>
      </c>
      <c r="AA291" t="s">
        <v>324</v>
      </c>
      <c r="AB291" t="s">
        <v>324</v>
      </c>
      <c r="AC291" t="s">
        <v>324</v>
      </c>
      <c r="AD291" t="s">
        <v>324</v>
      </c>
      <c r="AE291" t="s">
        <v>324</v>
      </c>
      <c r="AF291" t="s">
        <v>324</v>
      </c>
      <c r="AG291" t="s">
        <v>324</v>
      </c>
      <c r="AH291" t="s">
        <v>324</v>
      </c>
      <c r="AI291" t="s">
        <v>324</v>
      </c>
      <c r="AJ291" t="s">
        <v>324</v>
      </c>
      <c r="AK291" t="s">
        <v>324</v>
      </c>
      <c r="AL291" t="s">
        <v>324</v>
      </c>
      <c r="AM291" t="s">
        <v>324</v>
      </c>
      <c r="AN291" t="s">
        <v>324</v>
      </c>
      <c r="AO291" t="s">
        <v>324</v>
      </c>
      <c r="AP291" t="s">
        <v>324</v>
      </c>
      <c r="AQ291" t="s">
        <v>324</v>
      </c>
      <c r="AR291" t="s">
        <v>324</v>
      </c>
      <c r="AS291" t="s">
        <v>324</v>
      </c>
      <c r="AT291" t="s">
        <v>324</v>
      </c>
      <c r="AU291" t="s">
        <v>324</v>
      </c>
      <c r="AV291" t="s">
        <v>324</v>
      </c>
      <c r="AW291" t="s">
        <v>324</v>
      </c>
      <c r="AX291" t="s">
        <v>324</v>
      </c>
      <c r="AY291" t="s">
        <v>324</v>
      </c>
      <c r="AZ291" t="s">
        <v>324</v>
      </c>
      <c r="BA291" t="s">
        <v>324</v>
      </c>
      <c r="BB291" t="s">
        <v>324</v>
      </c>
      <c r="BC291" t="s">
        <v>324</v>
      </c>
      <c r="BD291" t="s">
        <v>324</v>
      </c>
      <c r="BE291" t="s">
        <v>324</v>
      </c>
      <c r="BF291" t="s">
        <v>324</v>
      </c>
      <c r="BG291" t="s">
        <v>324</v>
      </c>
      <c r="BH291" t="s">
        <v>324</v>
      </c>
      <c r="BI291" t="s">
        <v>324</v>
      </c>
      <c r="BJ291" t="s">
        <v>324</v>
      </c>
      <c r="BK291" t="s">
        <v>324</v>
      </c>
      <c r="BL291" t="s">
        <v>324</v>
      </c>
      <c r="BM291" t="s">
        <v>324</v>
      </c>
      <c r="BN291" t="s">
        <v>324</v>
      </c>
      <c r="BO291" t="s">
        <v>324</v>
      </c>
      <c r="BP291" t="s">
        <v>324</v>
      </c>
      <c r="BQ291" t="s">
        <v>324</v>
      </c>
      <c r="BR291" t="s">
        <v>324</v>
      </c>
      <c r="BS291" t="s">
        <v>324</v>
      </c>
      <c r="BT291" t="s">
        <v>324</v>
      </c>
      <c r="BU291" t="s">
        <v>324</v>
      </c>
      <c r="BV291" t="s">
        <v>324</v>
      </c>
      <c r="BW291" t="s">
        <v>324</v>
      </c>
      <c r="BX291" t="s">
        <v>324</v>
      </c>
      <c r="BY291" t="s">
        <v>324</v>
      </c>
      <c r="BZ291" t="s">
        <v>324</v>
      </c>
      <c r="CA291" t="s">
        <v>324</v>
      </c>
      <c r="CB291" t="s">
        <v>324</v>
      </c>
      <c r="CC291" t="s">
        <v>324</v>
      </c>
      <c r="CD291" t="s">
        <v>324</v>
      </c>
      <c r="CE291" t="s">
        <v>324</v>
      </c>
      <c r="CF291" t="s">
        <v>324</v>
      </c>
      <c r="CG291" t="s">
        <v>324</v>
      </c>
      <c r="CH291" t="s">
        <v>324</v>
      </c>
      <c r="CI291" t="s">
        <v>324</v>
      </c>
      <c r="CJ291" t="s">
        <v>324</v>
      </c>
      <c r="CK291" t="s">
        <v>324</v>
      </c>
      <c r="CL291" t="s">
        <v>324</v>
      </c>
      <c r="CM291" t="s">
        <v>324</v>
      </c>
      <c r="CN291" t="s">
        <v>324</v>
      </c>
      <c r="CO291" t="s">
        <v>324</v>
      </c>
      <c r="CP291" t="s">
        <v>324</v>
      </c>
      <c r="CQ291" t="s">
        <v>324</v>
      </c>
      <c r="CR291" t="s">
        <v>324</v>
      </c>
      <c r="CS291" t="s">
        <v>324</v>
      </c>
      <c r="CT291" t="s">
        <v>324</v>
      </c>
      <c r="CU291" t="s">
        <v>324</v>
      </c>
      <c r="CV291" t="s">
        <v>324</v>
      </c>
      <c r="CW291" t="s">
        <v>324</v>
      </c>
      <c r="CX291">
        <v>3.1E-2</v>
      </c>
      <c r="CY291" t="s">
        <v>324</v>
      </c>
      <c r="CZ291" t="s">
        <v>324</v>
      </c>
      <c r="DA291" t="s">
        <v>324</v>
      </c>
      <c r="DB291">
        <v>3.1E-2</v>
      </c>
      <c r="DC291" t="s">
        <v>324</v>
      </c>
      <c r="DD291" t="s">
        <v>324</v>
      </c>
      <c r="DE291" t="s">
        <v>324</v>
      </c>
      <c r="DF291" t="s">
        <v>324</v>
      </c>
      <c r="DG291" t="s">
        <v>324</v>
      </c>
      <c r="DH291" t="s">
        <v>324</v>
      </c>
      <c r="DI291" t="s">
        <v>324</v>
      </c>
      <c r="DJ291" t="s">
        <v>324</v>
      </c>
      <c r="DK291" t="s">
        <v>324</v>
      </c>
      <c r="DL291" t="s">
        <v>324</v>
      </c>
    </row>
    <row r="292" spans="1:116" x14ac:dyDescent="0.45">
      <c r="A292">
        <v>2023</v>
      </c>
      <c r="B292" t="s">
        <v>127</v>
      </c>
      <c r="C292">
        <v>636</v>
      </c>
      <c r="D292" t="s">
        <v>807</v>
      </c>
      <c r="E292" t="s">
        <v>683</v>
      </c>
      <c r="F292" t="s">
        <v>244</v>
      </c>
      <c r="G292">
        <v>0.16700000000000001</v>
      </c>
      <c r="H292" t="s">
        <v>324</v>
      </c>
      <c r="I292" t="s">
        <v>324</v>
      </c>
      <c r="J292" t="s">
        <v>324</v>
      </c>
      <c r="K292">
        <v>0.16700000000000001</v>
      </c>
      <c r="L292">
        <v>24</v>
      </c>
      <c r="M292" t="s">
        <v>324</v>
      </c>
      <c r="N292" t="s">
        <v>324</v>
      </c>
      <c r="O292" t="s">
        <v>324</v>
      </c>
      <c r="P292">
        <v>24</v>
      </c>
      <c r="Q292">
        <v>66</v>
      </c>
      <c r="R292" t="s">
        <v>324</v>
      </c>
      <c r="S292" t="s">
        <v>324</v>
      </c>
      <c r="T292" t="s">
        <v>324</v>
      </c>
      <c r="U292">
        <v>66</v>
      </c>
      <c r="V292" t="s">
        <v>324</v>
      </c>
      <c r="W292" t="s">
        <v>324</v>
      </c>
      <c r="X292" t="s">
        <v>324</v>
      </c>
      <c r="Y292" t="s">
        <v>324</v>
      </c>
      <c r="Z292">
        <v>0</v>
      </c>
      <c r="AA292" t="s">
        <v>324</v>
      </c>
      <c r="AB292" t="s">
        <v>324</v>
      </c>
      <c r="AC292" t="s">
        <v>324</v>
      </c>
      <c r="AD292" t="s">
        <v>324</v>
      </c>
      <c r="AE292">
        <v>0</v>
      </c>
      <c r="AF292" t="s">
        <v>324</v>
      </c>
      <c r="AG292" t="s">
        <v>324</v>
      </c>
      <c r="AH292" t="s">
        <v>324</v>
      </c>
      <c r="AI292" t="s">
        <v>324</v>
      </c>
      <c r="AJ292">
        <v>0</v>
      </c>
      <c r="AK292" t="s">
        <v>324</v>
      </c>
      <c r="AL292" t="s">
        <v>324</v>
      </c>
      <c r="AM292" t="s">
        <v>324</v>
      </c>
      <c r="AN292" t="s">
        <v>324</v>
      </c>
      <c r="AO292">
        <v>0</v>
      </c>
      <c r="AP292" t="s">
        <v>324</v>
      </c>
      <c r="AQ292" t="s">
        <v>324</v>
      </c>
      <c r="AR292" t="s">
        <v>324</v>
      </c>
      <c r="AS292" t="s">
        <v>324</v>
      </c>
      <c r="AT292">
        <v>0</v>
      </c>
      <c r="AU292" t="s">
        <v>324</v>
      </c>
      <c r="AV292" t="s">
        <v>324</v>
      </c>
      <c r="AW292" t="s">
        <v>324</v>
      </c>
      <c r="AX292" t="s">
        <v>324</v>
      </c>
      <c r="AY292">
        <v>0</v>
      </c>
      <c r="AZ292" t="s">
        <v>324</v>
      </c>
      <c r="BA292" t="s">
        <v>324</v>
      </c>
      <c r="BB292" t="s">
        <v>324</v>
      </c>
      <c r="BC292" t="s">
        <v>324</v>
      </c>
      <c r="BD292">
        <v>0</v>
      </c>
      <c r="BE292" t="s">
        <v>324</v>
      </c>
      <c r="BF292" t="s">
        <v>324</v>
      </c>
      <c r="BG292" t="s">
        <v>324</v>
      </c>
      <c r="BH292" t="s">
        <v>324</v>
      </c>
      <c r="BI292">
        <v>0</v>
      </c>
      <c r="BJ292" t="s">
        <v>324</v>
      </c>
      <c r="BK292" t="s">
        <v>324</v>
      </c>
      <c r="BL292" t="s">
        <v>324</v>
      </c>
      <c r="BM292" t="s">
        <v>324</v>
      </c>
      <c r="BN292">
        <v>0</v>
      </c>
      <c r="BO292" t="s">
        <v>324</v>
      </c>
      <c r="BP292" t="s">
        <v>324</v>
      </c>
      <c r="BQ292" t="s">
        <v>324</v>
      </c>
      <c r="BR292" t="s">
        <v>324</v>
      </c>
      <c r="BS292">
        <v>0</v>
      </c>
      <c r="BT292" t="s">
        <v>324</v>
      </c>
      <c r="BU292" t="s">
        <v>324</v>
      </c>
      <c r="BV292" t="s">
        <v>324</v>
      </c>
      <c r="BW292" t="s">
        <v>324</v>
      </c>
      <c r="BX292">
        <v>0</v>
      </c>
      <c r="BY292" t="s">
        <v>324</v>
      </c>
      <c r="BZ292" t="s">
        <v>324</v>
      </c>
      <c r="CA292" t="s">
        <v>324</v>
      </c>
      <c r="CB292" t="s">
        <v>324</v>
      </c>
      <c r="CC292">
        <v>0</v>
      </c>
      <c r="CD292" t="s">
        <v>324</v>
      </c>
      <c r="CE292" t="s">
        <v>324</v>
      </c>
      <c r="CF292" t="s">
        <v>324</v>
      </c>
      <c r="CG292" t="s">
        <v>324</v>
      </c>
      <c r="CH292">
        <v>0</v>
      </c>
      <c r="CI292" t="s">
        <v>324</v>
      </c>
      <c r="CJ292" t="s">
        <v>324</v>
      </c>
      <c r="CK292" t="s">
        <v>324</v>
      </c>
      <c r="CL292" t="s">
        <v>324</v>
      </c>
      <c r="CM292">
        <v>0</v>
      </c>
      <c r="CN292" t="s">
        <v>324</v>
      </c>
      <c r="CO292" t="s">
        <v>324</v>
      </c>
      <c r="CP292" t="s">
        <v>324</v>
      </c>
      <c r="CQ292" t="s">
        <v>324</v>
      </c>
      <c r="CR292">
        <v>0</v>
      </c>
      <c r="CS292" t="s">
        <v>324</v>
      </c>
      <c r="CT292" t="s">
        <v>324</v>
      </c>
      <c r="CU292" t="s">
        <v>324</v>
      </c>
      <c r="CV292" t="s">
        <v>324</v>
      </c>
      <c r="CW292">
        <v>0</v>
      </c>
      <c r="CX292">
        <v>0.16700000000000001</v>
      </c>
      <c r="CY292">
        <v>0</v>
      </c>
      <c r="CZ292">
        <v>0</v>
      </c>
      <c r="DA292">
        <v>0</v>
      </c>
      <c r="DB292">
        <v>0.16700000000000001</v>
      </c>
      <c r="DC292">
        <v>24</v>
      </c>
      <c r="DD292">
        <v>0</v>
      </c>
      <c r="DE292">
        <v>0</v>
      </c>
      <c r="DF292">
        <v>0</v>
      </c>
      <c r="DG292">
        <v>24</v>
      </c>
      <c r="DH292">
        <v>66</v>
      </c>
      <c r="DI292">
        <v>0</v>
      </c>
      <c r="DJ292">
        <v>0</v>
      </c>
      <c r="DK292">
        <v>0</v>
      </c>
      <c r="DL292">
        <v>66</v>
      </c>
    </row>
    <row r="293" spans="1:116" x14ac:dyDescent="0.45">
      <c r="A293">
        <v>2023</v>
      </c>
      <c r="B293" t="s">
        <v>127</v>
      </c>
      <c r="C293">
        <v>1283</v>
      </c>
      <c r="D293" t="s">
        <v>808</v>
      </c>
      <c r="E293" t="s">
        <v>606</v>
      </c>
      <c r="F293" t="s">
        <v>244</v>
      </c>
      <c r="G293">
        <v>0.47699999999999998</v>
      </c>
      <c r="H293" t="s">
        <v>324</v>
      </c>
      <c r="I293" t="s">
        <v>324</v>
      </c>
      <c r="J293" t="s">
        <v>324</v>
      </c>
      <c r="K293">
        <v>0.47699999999999998</v>
      </c>
      <c r="L293">
        <v>50</v>
      </c>
      <c r="M293" t="s">
        <v>324</v>
      </c>
      <c r="N293" t="s">
        <v>324</v>
      </c>
      <c r="O293" t="s">
        <v>324</v>
      </c>
      <c r="P293">
        <v>50</v>
      </c>
      <c r="Q293" t="s">
        <v>324</v>
      </c>
      <c r="R293" t="s">
        <v>324</v>
      </c>
      <c r="S293" t="s">
        <v>324</v>
      </c>
      <c r="T293" t="s">
        <v>324</v>
      </c>
      <c r="U293">
        <v>0</v>
      </c>
      <c r="V293" t="s">
        <v>324</v>
      </c>
      <c r="W293" t="s">
        <v>324</v>
      </c>
      <c r="X293" t="s">
        <v>324</v>
      </c>
      <c r="Y293" t="s">
        <v>324</v>
      </c>
      <c r="Z293">
        <v>0</v>
      </c>
      <c r="AA293" t="s">
        <v>324</v>
      </c>
      <c r="AB293" t="s">
        <v>324</v>
      </c>
      <c r="AC293" t="s">
        <v>324</v>
      </c>
      <c r="AD293" t="s">
        <v>324</v>
      </c>
      <c r="AE293">
        <v>0</v>
      </c>
      <c r="AF293" t="s">
        <v>324</v>
      </c>
      <c r="AG293" t="s">
        <v>324</v>
      </c>
      <c r="AH293" t="s">
        <v>324</v>
      </c>
      <c r="AI293" t="s">
        <v>324</v>
      </c>
      <c r="AJ293">
        <v>0</v>
      </c>
      <c r="AK293" t="s">
        <v>324</v>
      </c>
      <c r="AL293" t="s">
        <v>324</v>
      </c>
      <c r="AM293" t="s">
        <v>324</v>
      </c>
      <c r="AN293" t="s">
        <v>324</v>
      </c>
      <c r="AO293">
        <v>0</v>
      </c>
      <c r="AP293">
        <v>0.104</v>
      </c>
      <c r="AQ293" t="s">
        <v>324</v>
      </c>
      <c r="AR293" t="s">
        <v>324</v>
      </c>
      <c r="AS293" t="s">
        <v>324</v>
      </c>
      <c r="AT293">
        <v>0.104</v>
      </c>
      <c r="AU293">
        <v>20</v>
      </c>
      <c r="AV293" t="s">
        <v>324</v>
      </c>
      <c r="AW293" t="s">
        <v>324</v>
      </c>
      <c r="AX293" t="s">
        <v>324</v>
      </c>
      <c r="AY293">
        <v>20</v>
      </c>
      <c r="AZ293" t="s">
        <v>324</v>
      </c>
      <c r="BA293" t="s">
        <v>324</v>
      </c>
      <c r="BB293" t="s">
        <v>324</v>
      </c>
      <c r="BC293" t="s">
        <v>324</v>
      </c>
      <c r="BD293">
        <v>0</v>
      </c>
      <c r="BE293" t="s">
        <v>324</v>
      </c>
      <c r="BF293" t="s">
        <v>324</v>
      </c>
      <c r="BG293" t="s">
        <v>324</v>
      </c>
      <c r="BH293" t="s">
        <v>324</v>
      </c>
      <c r="BI293">
        <v>0</v>
      </c>
      <c r="BJ293" t="s">
        <v>324</v>
      </c>
      <c r="BK293" t="s">
        <v>324</v>
      </c>
      <c r="BL293" t="s">
        <v>324</v>
      </c>
      <c r="BM293" t="s">
        <v>324</v>
      </c>
      <c r="BN293">
        <v>0</v>
      </c>
      <c r="BO293" t="s">
        <v>324</v>
      </c>
      <c r="BP293" t="s">
        <v>324</v>
      </c>
      <c r="BQ293" t="s">
        <v>324</v>
      </c>
      <c r="BR293" t="s">
        <v>324</v>
      </c>
      <c r="BS293">
        <v>0</v>
      </c>
      <c r="BT293">
        <v>2E-3</v>
      </c>
      <c r="BU293" t="s">
        <v>324</v>
      </c>
      <c r="BV293" t="s">
        <v>324</v>
      </c>
      <c r="BW293" t="s">
        <v>324</v>
      </c>
      <c r="BX293">
        <v>2E-3</v>
      </c>
      <c r="BY293">
        <v>2</v>
      </c>
      <c r="BZ293" t="s">
        <v>324</v>
      </c>
      <c r="CA293" t="s">
        <v>324</v>
      </c>
      <c r="CB293" t="s">
        <v>324</v>
      </c>
      <c r="CC293">
        <v>2</v>
      </c>
      <c r="CD293" t="s">
        <v>324</v>
      </c>
      <c r="CE293" t="s">
        <v>324</v>
      </c>
      <c r="CF293" t="s">
        <v>324</v>
      </c>
      <c r="CG293" t="s">
        <v>324</v>
      </c>
      <c r="CH293">
        <v>0</v>
      </c>
      <c r="CI293" t="s">
        <v>324</v>
      </c>
      <c r="CJ293" t="s">
        <v>324</v>
      </c>
      <c r="CK293" t="s">
        <v>324</v>
      </c>
      <c r="CL293" t="s">
        <v>324</v>
      </c>
      <c r="CM293">
        <v>0</v>
      </c>
      <c r="CN293" t="s">
        <v>324</v>
      </c>
      <c r="CO293" t="s">
        <v>324</v>
      </c>
      <c r="CP293" t="s">
        <v>324</v>
      </c>
      <c r="CQ293" t="s">
        <v>324</v>
      </c>
      <c r="CR293">
        <v>0</v>
      </c>
      <c r="CS293" t="s">
        <v>324</v>
      </c>
      <c r="CT293" t="s">
        <v>324</v>
      </c>
      <c r="CU293" t="s">
        <v>324</v>
      </c>
      <c r="CV293" t="s">
        <v>324</v>
      </c>
      <c r="CW293">
        <v>0</v>
      </c>
      <c r="CX293">
        <v>0.47899999999999998</v>
      </c>
      <c r="CY293">
        <v>0</v>
      </c>
      <c r="CZ293">
        <v>0</v>
      </c>
      <c r="DA293">
        <v>0</v>
      </c>
      <c r="DB293">
        <v>0.47899999999999998</v>
      </c>
      <c r="DC293">
        <v>52</v>
      </c>
      <c r="DD293">
        <v>0</v>
      </c>
      <c r="DE293">
        <v>0</v>
      </c>
      <c r="DF293">
        <v>0</v>
      </c>
      <c r="DG293">
        <v>52</v>
      </c>
      <c r="DH293">
        <v>0</v>
      </c>
      <c r="DI293">
        <v>0</v>
      </c>
      <c r="DJ293">
        <v>0</v>
      </c>
      <c r="DK293">
        <v>0</v>
      </c>
      <c r="DL293">
        <v>0</v>
      </c>
    </row>
    <row r="294" spans="1:116" x14ac:dyDescent="0.45">
      <c r="A294">
        <v>2023</v>
      </c>
      <c r="B294" t="s">
        <v>127</v>
      </c>
      <c r="C294">
        <v>4508</v>
      </c>
      <c r="D294" t="s">
        <v>809</v>
      </c>
      <c r="E294" t="s">
        <v>606</v>
      </c>
      <c r="F294" t="s">
        <v>244</v>
      </c>
      <c r="G294">
        <v>8.5999999999999993E-2</v>
      </c>
      <c r="H294" t="s">
        <v>324</v>
      </c>
      <c r="I294" t="s">
        <v>324</v>
      </c>
      <c r="J294" t="s">
        <v>324</v>
      </c>
      <c r="K294">
        <v>8.5999999999999993E-2</v>
      </c>
      <c r="L294">
        <v>11</v>
      </c>
      <c r="M294" t="s">
        <v>324</v>
      </c>
      <c r="N294" t="s">
        <v>324</v>
      </c>
      <c r="O294" t="s">
        <v>324</v>
      </c>
      <c r="P294">
        <v>11</v>
      </c>
      <c r="Q294" t="s">
        <v>324</v>
      </c>
      <c r="R294" t="s">
        <v>324</v>
      </c>
      <c r="S294" t="s">
        <v>324</v>
      </c>
      <c r="T294" t="s">
        <v>324</v>
      </c>
      <c r="U294">
        <v>0</v>
      </c>
      <c r="V294" t="s">
        <v>324</v>
      </c>
      <c r="W294" t="s">
        <v>324</v>
      </c>
      <c r="X294" t="s">
        <v>324</v>
      </c>
      <c r="Y294" t="s">
        <v>324</v>
      </c>
      <c r="Z294">
        <v>0</v>
      </c>
      <c r="AA294" t="s">
        <v>324</v>
      </c>
      <c r="AB294" t="s">
        <v>324</v>
      </c>
      <c r="AC294" t="s">
        <v>324</v>
      </c>
      <c r="AD294" t="s">
        <v>324</v>
      </c>
      <c r="AE294">
        <v>0</v>
      </c>
      <c r="AF294" t="s">
        <v>324</v>
      </c>
      <c r="AG294" t="s">
        <v>324</v>
      </c>
      <c r="AH294" t="s">
        <v>324</v>
      </c>
      <c r="AI294" t="s">
        <v>324</v>
      </c>
      <c r="AJ294">
        <v>0</v>
      </c>
      <c r="AK294" t="s">
        <v>324</v>
      </c>
      <c r="AL294" t="s">
        <v>324</v>
      </c>
      <c r="AM294" t="s">
        <v>324</v>
      </c>
      <c r="AN294" t="s">
        <v>324</v>
      </c>
      <c r="AO294">
        <v>0</v>
      </c>
      <c r="AP294" t="s">
        <v>324</v>
      </c>
      <c r="AQ294" t="s">
        <v>324</v>
      </c>
      <c r="AR294" t="s">
        <v>324</v>
      </c>
      <c r="AS294" t="s">
        <v>324</v>
      </c>
      <c r="AT294">
        <v>0</v>
      </c>
      <c r="AU294" t="s">
        <v>324</v>
      </c>
      <c r="AV294" t="s">
        <v>324</v>
      </c>
      <c r="AW294" t="s">
        <v>324</v>
      </c>
      <c r="AX294" t="s">
        <v>324</v>
      </c>
      <c r="AY294">
        <v>0</v>
      </c>
      <c r="AZ294" t="s">
        <v>324</v>
      </c>
      <c r="BA294" t="s">
        <v>324</v>
      </c>
      <c r="BB294" t="s">
        <v>324</v>
      </c>
      <c r="BC294" t="s">
        <v>324</v>
      </c>
      <c r="BD294">
        <v>0</v>
      </c>
      <c r="BE294" t="s">
        <v>324</v>
      </c>
      <c r="BF294" t="s">
        <v>324</v>
      </c>
      <c r="BG294" t="s">
        <v>324</v>
      </c>
      <c r="BH294" t="s">
        <v>324</v>
      </c>
      <c r="BI294">
        <v>0</v>
      </c>
      <c r="BJ294" t="s">
        <v>324</v>
      </c>
      <c r="BK294" t="s">
        <v>324</v>
      </c>
      <c r="BL294" t="s">
        <v>324</v>
      </c>
      <c r="BM294" t="s">
        <v>324</v>
      </c>
      <c r="BN294">
        <v>0</v>
      </c>
      <c r="BO294" t="s">
        <v>324</v>
      </c>
      <c r="BP294" t="s">
        <v>324</v>
      </c>
      <c r="BQ294" t="s">
        <v>324</v>
      </c>
      <c r="BR294" t="s">
        <v>324</v>
      </c>
      <c r="BS294">
        <v>0</v>
      </c>
      <c r="BT294" t="s">
        <v>324</v>
      </c>
      <c r="BU294" t="s">
        <v>324</v>
      </c>
      <c r="BV294" t="s">
        <v>324</v>
      </c>
      <c r="BW294" t="s">
        <v>324</v>
      </c>
      <c r="BX294">
        <v>0</v>
      </c>
      <c r="BY294" t="s">
        <v>324</v>
      </c>
      <c r="BZ294" t="s">
        <v>324</v>
      </c>
      <c r="CA294" t="s">
        <v>324</v>
      </c>
      <c r="CB294" t="s">
        <v>324</v>
      </c>
      <c r="CC294">
        <v>0</v>
      </c>
      <c r="CD294" t="s">
        <v>324</v>
      </c>
      <c r="CE294" t="s">
        <v>324</v>
      </c>
      <c r="CF294" t="s">
        <v>324</v>
      </c>
      <c r="CG294" t="s">
        <v>324</v>
      </c>
      <c r="CH294">
        <v>0</v>
      </c>
      <c r="CI294" t="s">
        <v>324</v>
      </c>
      <c r="CJ294" t="s">
        <v>324</v>
      </c>
      <c r="CK294" t="s">
        <v>324</v>
      </c>
      <c r="CL294" t="s">
        <v>324</v>
      </c>
      <c r="CM294">
        <v>0</v>
      </c>
      <c r="CN294" t="s">
        <v>324</v>
      </c>
      <c r="CO294" t="s">
        <v>324</v>
      </c>
      <c r="CP294" t="s">
        <v>324</v>
      </c>
      <c r="CQ294" t="s">
        <v>324</v>
      </c>
      <c r="CR294">
        <v>0</v>
      </c>
      <c r="CS294" t="s">
        <v>324</v>
      </c>
      <c r="CT294" t="s">
        <v>324</v>
      </c>
      <c r="CU294" t="s">
        <v>324</v>
      </c>
      <c r="CV294" t="s">
        <v>324</v>
      </c>
      <c r="CW294">
        <v>0</v>
      </c>
      <c r="CX294">
        <v>8.5999999999999993E-2</v>
      </c>
      <c r="CY294">
        <v>0</v>
      </c>
      <c r="CZ294">
        <v>0</v>
      </c>
      <c r="DA294">
        <v>0</v>
      </c>
      <c r="DB294">
        <v>8.5999999999999993E-2</v>
      </c>
      <c r="DC294">
        <v>11</v>
      </c>
      <c r="DD294">
        <v>0</v>
      </c>
      <c r="DE294">
        <v>0</v>
      </c>
      <c r="DF294">
        <v>0</v>
      </c>
      <c r="DG294">
        <v>11</v>
      </c>
      <c r="DH294">
        <v>0</v>
      </c>
      <c r="DI294">
        <v>0</v>
      </c>
      <c r="DJ294">
        <v>0</v>
      </c>
      <c r="DK294">
        <v>0</v>
      </c>
      <c r="DL294">
        <v>0</v>
      </c>
    </row>
    <row r="295" spans="1:116" x14ac:dyDescent="0.45">
      <c r="A295">
        <v>2023</v>
      </c>
      <c r="B295" t="s">
        <v>127</v>
      </c>
      <c r="C295">
        <v>4848</v>
      </c>
      <c r="D295" t="s">
        <v>810</v>
      </c>
      <c r="E295" t="s">
        <v>606</v>
      </c>
      <c r="F295" t="s">
        <v>244</v>
      </c>
      <c r="G295">
        <v>0.30099999999999999</v>
      </c>
      <c r="H295">
        <v>0.02</v>
      </c>
      <c r="I295">
        <v>0</v>
      </c>
      <c r="J295">
        <v>0</v>
      </c>
      <c r="K295">
        <v>0.32100000000000001</v>
      </c>
      <c r="L295">
        <v>35</v>
      </c>
      <c r="M295">
        <v>4</v>
      </c>
      <c r="N295">
        <v>0</v>
      </c>
      <c r="O295">
        <v>0</v>
      </c>
      <c r="P295">
        <v>39</v>
      </c>
      <c r="Q295">
        <v>15.613</v>
      </c>
      <c r="R295">
        <v>1.7529999999999999</v>
      </c>
      <c r="S295">
        <v>0</v>
      </c>
      <c r="T295">
        <v>0</v>
      </c>
      <c r="U295">
        <v>17.366</v>
      </c>
      <c r="V295">
        <v>0</v>
      </c>
      <c r="W295">
        <v>0</v>
      </c>
      <c r="X295">
        <v>0</v>
      </c>
      <c r="Y295">
        <v>0</v>
      </c>
      <c r="Z295">
        <v>0</v>
      </c>
      <c r="AA295">
        <v>0</v>
      </c>
      <c r="AB295">
        <v>0</v>
      </c>
      <c r="AC295">
        <v>0</v>
      </c>
      <c r="AD295">
        <v>0</v>
      </c>
      <c r="AE295">
        <v>0</v>
      </c>
      <c r="AF295">
        <v>0</v>
      </c>
      <c r="AG295">
        <v>0</v>
      </c>
      <c r="AH295">
        <v>0</v>
      </c>
      <c r="AI295">
        <v>0</v>
      </c>
      <c r="AJ295">
        <v>0</v>
      </c>
      <c r="AK295">
        <v>0</v>
      </c>
      <c r="AL295">
        <v>0</v>
      </c>
      <c r="AM295">
        <v>0</v>
      </c>
      <c r="AN295">
        <v>0</v>
      </c>
      <c r="AO295">
        <v>0</v>
      </c>
      <c r="AP295">
        <v>0</v>
      </c>
      <c r="AQ295">
        <v>0</v>
      </c>
      <c r="AR295">
        <v>0</v>
      </c>
      <c r="AS295">
        <v>0</v>
      </c>
      <c r="AT295">
        <v>0</v>
      </c>
      <c r="AU295">
        <v>0</v>
      </c>
      <c r="AV295">
        <v>0</v>
      </c>
      <c r="AW295">
        <v>0</v>
      </c>
      <c r="AX295">
        <v>0</v>
      </c>
      <c r="AY295">
        <v>0</v>
      </c>
      <c r="AZ295">
        <v>0</v>
      </c>
      <c r="BA295">
        <v>0</v>
      </c>
      <c r="BB295">
        <v>0</v>
      </c>
      <c r="BC295">
        <v>0</v>
      </c>
      <c r="BD295">
        <v>0</v>
      </c>
      <c r="BE295">
        <v>0</v>
      </c>
      <c r="BF295">
        <v>0</v>
      </c>
      <c r="BG295">
        <v>0</v>
      </c>
      <c r="BH295">
        <v>0</v>
      </c>
      <c r="BI295">
        <v>0</v>
      </c>
      <c r="BJ295">
        <v>0</v>
      </c>
      <c r="BK295">
        <v>0</v>
      </c>
      <c r="BL295">
        <v>0</v>
      </c>
      <c r="BM295">
        <v>0</v>
      </c>
      <c r="BN295">
        <v>0</v>
      </c>
      <c r="BO295">
        <v>0</v>
      </c>
      <c r="BP295">
        <v>0</v>
      </c>
      <c r="BQ295">
        <v>0</v>
      </c>
      <c r="BR295">
        <v>0</v>
      </c>
      <c r="BS295">
        <v>0</v>
      </c>
      <c r="BT295">
        <v>0.05</v>
      </c>
      <c r="BU295" t="s">
        <v>324</v>
      </c>
      <c r="BV295" t="s">
        <v>324</v>
      </c>
      <c r="BW295" t="s">
        <v>324</v>
      </c>
      <c r="BX295">
        <v>0.05</v>
      </c>
      <c r="BY295">
        <v>1</v>
      </c>
      <c r="BZ295" t="s">
        <v>324</v>
      </c>
      <c r="CA295" t="s">
        <v>324</v>
      </c>
      <c r="CB295" t="s">
        <v>324</v>
      </c>
      <c r="CC295">
        <v>1</v>
      </c>
      <c r="CD295" t="s">
        <v>324</v>
      </c>
      <c r="CE295" t="s">
        <v>324</v>
      </c>
      <c r="CF295" t="s">
        <v>324</v>
      </c>
      <c r="CG295" t="s">
        <v>324</v>
      </c>
      <c r="CH295">
        <v>0</v>
      </c>
      <c r="CI295">
        <v>0</v>
      </c>
      <c r="CJ295">
        <v>0</v>
      </c>
      <c r="CK295">
        <v>0</v>
      </c>
      <c r="CL295">
        <v>0</v>
      </c>
      <c r="CM295">
        <v>0</v>
      </c>
      <c r="CN295">
        <v>0</v>
      </c>
      <c r="CO295">
        <v>0</v>
      </c>
      <c r="CP295">
        <v>0</v>
      </c>
      <c r="CQ295">
        <v>0</v>
      </c>
      <c r="CR295">
        <v>0</v>
      </c>
      <c r="CS295">
        <v>0</v>
      </c>
      <c r="CT295">
        <v>0</v>
      </c>
      <c r="CU295">
        <v>0</v>
      </c>
      <c r="CV295">
        <v>0</v>
      </c>
      <c r="CW295">
        <v>0</v>
      </c>
      <c r="CX295">
        <v>0.35099999999999998</v>
      </c>
      <c r="CY295">
        <v>0.02</v>
      </c>
      <c r="CZ295">
        <v>0</v>
      </c>
      <c r="DA295">
        <v>0</v>
      </c>
      <c r="DB295">
        <v>0.371</v>
      </c>
      <c r="DC295">
        <v>36</v>
      </c>
      <c r="DD295">
        <v>4</v>
      </c>
      <c r="DE295">
        <v>0</v>
      </c>
      <c r="DF295">
        <v>0</v>
      </c>
      <c r="DG295">
        <v>40</v>
      </c>
      <c r="DH295">
        <v>15.613</v>
      </c>
      <c r="DI295">
        <v>1.7529999999999999</v>
      </c>
      <c r="DJ295">
        <v>0</v>
      </c>
      <c r="DK295">
        <v>0</v>
      </c>
      <c r="DL295">
        <v>17.366</v>
      </c>
    </row>
    <row r="296" spans="1:116" x14ac:dyDescent="0.45">
      <c r="A296">
        <v>2023</v>
      </c>
      <c r="B296" t="s">
        <v>127</v>
      </c>
      <c r="C296">
        <v>4960</v>
      </c>
      <c r="D296" t="s">
        <v>811</v>
      </c>
      <c r="E296" t="s">
        <v>606</v>
      </c>
      <c r="F296" t="s">
        <v>244</v>
      </c>
      <c r="G296">
        <v>1.1040000000000001</v>
      </c>
      <c r="H296">
        <v>1.0999999999999999E-2</v>
      </c>
      <c r="I296" t="s">
        <v>324</v>
      </c>
      <c r="J296" t="s">
        <v>324</v>
      </c>
      <c r="K296">
        <v>1.115</v>
      </c>
      <c r="L296">
        <v>99</v>
      </c>
      <c r="M296">
        <v>1</v>
      </c>
      <c r="N296" t="s">
        <v>324</v>
      </c>
      <c r="O296" t="s">
        <v>324</v>
      </c>
      <c r="P296">
        <v>100</v>
      </c>
      <c r="Q296">
        <v>948.63099999999997</v>
      </c>
      <c r="R296">
        <v>1.44</v>
      </c>
      <c r="S296" t="s">
        <v>324</v>
      </c>
      <c r="T296" t="s">
        <v>324</v>
      </c>
      <c r="U296">
        <v>950.07100000000003</v>
      </c>
      <c r="V296" t="s">
        <v>324</v>
      </c>
      <c r="W296" t="s">
        <v>324</v>
      </c>
      <c r="X296" t="s">
        <v>324</v>
      </c>
      <c r="Y296" t="s">
        <v>324</v>
      </c>
      <c r="Z296">
        <v>0</v>
      </c>
      <c r="AA296" t="s">
        <v>324</v>
      </c>
      <c r="AB296" t="s">
        <v>324</v>
      </c>
      <c r="AC296" t="s">
        <v>324</v>
      </c>
      <c r="AD296" t="s">
        <v>324</v>
      </c>
      <c r="AE296">
        <v>0</v>
      </c>
      <c r="AF296" t="s">
        <v>324</v>
      </c>
      <c r="AG296" t="s">
        <v>324</v>
      </c>
      <c r="AH296" t="s">
        <v>324</v>
      </c>
      <c r="AI296" t="s">
        <v>324</v>
      </c>
      <c r="AJ296">
        <v>0</v>
      </c>
      <c r="AK296" t="s">
        <v>324</v>
      </c>
      <c r="AL296" t="s">
        <v>324</v>
      </c>
      <c r="AM296" t="s">
        <v>324</v>
      </c>
      <c r="AN296" t="s">
        <v>324</v>
      </c>
      <c r="AO296">
        <v>0</v>
      </c>
      <c r="AP296" t="s">
        <v>324</v>
      </c>
      <c r="AQ296" t="s">
        <v>324</v>
      </c>
      <c r="AR296" t="s">
        <v>324</v>
      </c>
      <c r="AS296" t="s">
        <v>324</v>
      </c>
      <c r="AT296">
        <v>0</v>
      </c>
      <c r="AU296" t="s">
        <v>324</v>
      </c>
      <c r="AV296" t="s">
        <v>324</v>
      </c>
      <c r="AW296" t="s">
        <v>324</v>
      </c>
      <c r="AX296" t="s">
        <v>324</v>
      </c>
      <c r="AY296">
        <v>0</v>
      </c>
      <c r="AZ296" t="s">
        <v>324</v>
      </c>
      <c r="BA296" t="s">
        <v>324</v>
      </c>
      <c r="BB296" t="s">
        <v>324</v>
      </c>
      <c r="BC296" t="s">
        <v>324</v>
      </c>
      <c r="BD296">
        <v>0</v>
      </c>
      <c r="BE296" t="s">
        <v>324</v>
      </c>
      <c r="BF296" t="s">
        <v>324</v>
      </c>
      <c r="BG296" t="s">
        <v>324</v>
      </c>
      <c r="BH296" t="s">
        <v>324</v>
      </c>
      <c r="BI296">
        <v>0</v>
      </c>
      <c r="BJ296" t="s">
        <v>324</v>
      </c>
      <c r="BK296" t="s">
        <v>324</v>
      </c>
      <c r="BL296" t="s">
        <v>324</v>
      </c>
      <c r="BM296" t="s">
        <v>324</v>
      </c>
      <c r="BN296">
        <v>0</v>
      </c>
      <c r="BO296" t="s">
        <v>324</v>
      </c>
      <c r="BP296" t="s">
        <v>324</v>
      </c>
      <c r="BQ296" t="s">
        <v>324</v>
      </c>
      <c r="BR296" t="s">
        <v>324</v>
      </c>
      <c r="BS296">
        <v>0</v>
      </c>
      <c r="BT296">
        <v>2E-3</v>
      </c>
      <c r="BU296" t="s">
        <v>324</v>
      </c>
      <c r="BV296" t="s">
        <v>324</v>
      </c>
      <c r="BW296" t="s">
        <v>324</v>
      </c>
      <c r="BX296">
        <v>2E-3</v>
      </c>
      <c r="BY296">
        <v>1</v>
      </c>
      <c r="BZ296" t="s">
        <v>324</v>
      </c>
      <c r="CA296" t="s">
        <v>324</v>
      </c>
      <c r="CB296" t="s">
        <v>324</v>
      </c>
      <c r="CC296">
        <v>1</v>
      </c>
      <c r="CD296">
        <v>0</v>
      </c>
      <c r="CE296" t="s">
        <v>324</v>
      </c>
      <c r="CF296" t="s">
        <v>324</v>
      </c>
      <c r="CG296" t="s">
        <v>324</v>
      </c>
      <c r="CH296">
        <v>0</v>
      </c>
      <c r="CI296" t="s">
        <v>324</v>
      </c>
      <c r="CJ296" t="s">
        <v>324</v>
      </c>
      <c r="CK296" t="s">
        <v>324</v>
      </c>
      <c r="CL296" t="s">
        <v>324</v>
      </c>
      <c r="CM296">
        <v>0</v>
      </c>
      <c r="CN296" t="s">
        <v>324</v>
      </c>
      <c r="CO296" t="s">
        <v>324</v>
      </c>
      <c r="CP296" t="s">
        <v>324</v>
      </c>
      <c r="CQ296" t="s">
        <v>324</v>
      </c>
      <c r="CR296">
        <v>0</v>
      </c>
      <c r="CS296" t="s">
        <v>324</v>
      </c>
      <c r="CT296" t="s">
        <v>324</v>
      </c>
      <c r="CU296" t="s">
        <v>324</v>
      </c>
      <c r="CV296" t="s">
        <v>324</v>
      </c>
      <c r="CW296">
        <v>0</v>
      </c>
      <c r="CX296">
        <v>1.1060000000000001</v>
      </c>
      <c r="CY296">
        <v>1.0999999999999999E-2</v>
      </c>
      <c r="CZ296">
        <v>0</v>
      </c>
      <c r="DA296">
        <v>0</v>
      </c>
      <c r="DB296">
        <v>1.117</v>
      </c>
      <c r="DC296">
        <v>100</v>
      </c>
      <c r="DD296">
        <v>1</v>
      </c>
      <c r="DE296">
        <v>0</v>
      </c>
      <c r="DF296">
        <v>0</v>
      </c>
      <c r="DG296">
        <v>101</v>
      </c>
      <c r="DH296">
        <v>948.63099999999997</v>
      </c>
      <c r="DI296">
        <v>1.44</v>
      </c>
      <c r="DJ296">
        <v>0</v>
      </c>
      <c r="DK296">
        <v>0</v>
      </c>
      <c r="DL296">
        <v>950.07100000000003</v>
      </c>
    </row>
    <row r="297" spans="1:116" x14ac:dyDescent="0.45">
      <c r="A297">
        <v>2023</v>
      </c>
      <c r="B297" t="s">
        <v>127</v>
      </c>
      <c r="C297">
        <v>5394</v>
      </c>
      <c r="D297" t="s">
        <v>812</v>
      </c>
      <c r="E297" t="s">
        <v>606</v>
      </c>
      <c r="F297" t="s">
        <v>244</v>
      </c>
      <c r="G297">
        <v>0.24399999999999999</v>
      </c>
      <c r="H297">
        <v>0.159</v>
      </c>
      <c r="I297" t="s">
        <v>324</v>
      </c>
      <c r="J297" t="s">
        <v>324</v>
      </c>
      <c r="K297">
        <v>0.40300000000000002</v>
      </c>
      <c r="L297">
        <v>35</v>
      </c>
      <c r="M297">
        <v>4</v>
      </c>
      <c r="N297" t="s">
        <v>324</v>
      </c>
      <c r="O297" t="s">
        <v>324</v>
      </c>
      <c r="P297">
        <v>39</v>
      </c>
      <c r="Q297">
        <v>111.7</v>
      </c>
      <c r="R297">
        <v>71.400000000000006</v>
      </c>
      <c r="S297" t="s">
        <v>324</v>
      </c>
      <c r="T297" t="s">
        <v>324</v>
      </c>
      <c r="U297">
        <v>183.1</v>
      </c>
      <c r="V297" t="s">
        <v>324</v>
      </c>
      <c r="W297" t="s">
        <v>324</v>
      </c>
      <c r="X297" t="s">
        <v>324</v>
      </c>
      <c r="Y297" t="s">
        <v>324</v>
      </c>
      <c r="Z297">
        <v>0</v>
      </c>
      <c r="AA297" t="s">
        <v>324</v>
      </c>
      <c r="AB297" t="s">
        <v>324</v>
      </c>
      <c r="AC297" t="s">
        <v>324</v>
      </c>
      <c r="AD297" t="s">
        <v>324</v>
      </c>
      <c r="AE297">
        <v>0</v>
      </c>
      <c r="AF297" t="s">
        <v>324</v>
      </c>
      <c r="AG297" t="s">
        <v>324</v>
      </c>
      <c r="AH297" t="s">
        <v>324</v>
      </c>
      <c r="AI297" t="s">
        <v>324</v>
      </c>
      <c r="AJ297">
        <v>0</v>
      </c>
      <c r="AK297" t="s">
        <v>324</v>
      </c>
      <c r="AL297" t="s">
        <v>324</v>
      </c>
      <c r="AM297" t="s">
        <v>324</v>
      </c>
      <c r="AN297" t="s">
        <v>324</v>
      </c>
      <c r="AO297">
        <v>0</v>
      </c>
      <c r="AP297" t="s">
        <v>324</v>
      </c>
      <c r="AQ297" t="s">
        <v>324</v>
      </c>
      <c r="AR297" t="s">
        <v>324</v>
      </c>
      <c r="AS297" t="s">
        <v>324</v>
      </c>
      <c r="AT297">
        <v>0</v>
      </c>
      <c r="AU297" t="s">
        <v>324</v>
      </c>
      <c r="AV297" t="s">
        <v>324</v>
      </c>
      <c r="AW297" t="s">
        <v>324</v>
      </c>
      <c r="AX297" t="s">
        <v>324</v>
      </c>
      <c r="AY297">
        <v>0</v>
      </c>
      <c r="AZ297" t="s">
        <v>324</v>
      </c>
      <c r="BA297" t="s">
        <v>324</v>
      </c>
      <c r="BB297" t="s">
        <v>324</v>
      </c>
      <c r="BC297" t="s">
        <v>324</v>
      </c>
      <c r="BD297">
        <v>0</v>
      </c>
      <c r="BE297" t="s">
        <v>324</v>
      </c>
      <c r="BF297" t="s">
        <v>324</v>
      </c>
      <c r="BG297" t="s">
        <v>324</v>
      </c>
      <c r="BH297" t="s">
        <v>324</v>
      </c>
      <c r="BI297">
        <v>0</v>
      </c>
      <c r="BJ297" t="s">
        <v>324</v>
      </c>
      <c r="BK297" t="s">
        <v>324</v>
      </c>
      <c r="BL297" t="s">
        <v>324</v>
      </c>
      <c r="BM297" t="s">
        <v>324</v>
      </c>
      <c r="BN297">
        <v>0</v>
      </c>
      <c r="BO297" t="s">
        <v>324</v>
      </c>
      <c r="BP297" t="s">
        <v>324</v>
      </c>
      <c r="BQ297" t="s">
        <v>324</v>
      </c>
      <c r="BR297" t="s">
        <v>324</v>
      </c>
      <c r="BS297">
        <v>0</v>
      </c>
      <c r="BT297" t="s">
        <v>324</v>
      </c>
      <c r="BU297" t="s">
        <v>324</v>
      </c>
      <c r="BV297" t="s">
        <v>324</v>
      </c>
      <c r="BW297" t="s">
        <v>324</v>
      </c>
      <c r="BX297">
        <v>0</v>
      </c>
      <c r="BY297" t="s">
        <v>324</v>
      </c>
      <c r="BZ297" t="s">
        <v>324</v>
      </c>
      <c r="CA297" t="s">
        <v>324</v>
      </c>
      <c r="CB297" t="s">
        <v>324</v>
      </c>
      <c r="CC297">
        <v>0</v>
      </c>
      <c r="CD297" t="s">
        <v>324</v>
      </c>
      <c r="CE297" t="s">
        <v>324</v>
      </c>
      <c r="CF297" t="s">
        <v>324</v>
      </c>
      <c r="CG297" t="s">
        <v>324</v>
      </c>
      <c r="CH297">
        <v>0</v>
      </c>
      <c r="CI297" t="s">
        <v>324</v>
      </c>
      <c r="CJ297" t="s">
        <v>324</v>
      </c>
      <c r="CK297" t="s">
        <v>324</v>
      </c>
      <c r="CL297" t="s">
        <v>324</v>
      </c>
      <c r="CM297">
        <v>0</v>
      </c>
      <c r="CN297" t="s">
        <v>324</v>
      </c>
      <c r="CO297" t="s">
        <v>324</v>
      </c>
      <c r="CP297" t="s">
        <v>324</v>
      </c>
      <c r="CQ297" t="s">
        <v>324</v>
      </c>
      <c r="CR297">
        <v>0</v>
      </c>
      <c r="CS297" t="s">
        <v>324</v>
      </c>
      <c r="CT297" t="s">
        <v>324</v>
      </c>
      <c r="CU297" t="s">
        <v>324</v>
      </c>
      <c r="CV297" t="s">
        <v>324</v>
      </c>
      <c r="CW297">
        <v>0</v>
      </c>
      <c r="CX297">
        <v>0.24399999999999999</v>
      </c>
      <c r="CY297">
        <v>0.159</v>
      </c>
      <c r="CZ297">
        <v>0</v>
      </c>
      <c r="DA297">
        <v>0</v>
      </c>
      <c r="DB297">
        <v>0.40300000000000002</v>
      </c>
      <c r="DC297">
        <v>35</v>
      </c>
      <c r="DD297">
        <v>4</v>
      </c>
      <c r="DE297">
        <v>0</v>
      </c>
      <c r="DF297">
        <v>0</v>
      </c>
      <c r="DG297">
        <v>39</v>
      </c>
      <c r="DH297">
        <v>111.7</v>
      </c>
      <c r="DI297">
        <v>71.400000000000006</v>
      </c>
      <c r="DJ297">
        <v>0</v>
      </c>
      <c r="DK297">
        <v>0</v>
      </c>
      <c r="DL297">
        <v>183.1</v>
      </c>
    </row>
    <row r="298" spans="1:116" x14ac:dyDescent="0.45">
      <c r="A298">
        <v>2023</v>
      </c>
      <c r="B298" t="s">
        <v>127</v>
      </c>
      <c r="C298">
        <v>8000</v>
      </c>
      <c r="D298" t="s">
        <v>813</v>
      </c>
      <c r="E298" t="s">
        <v>606</v>
      </c>
      <c r="F298" t="s">
        <v>244</v>
      </c>
      <c r="G298" t="s">
        <v>324</v>
      </c>
      <c r="H298" t="s">
        <v>324</v>
      </c>
      <c r="I298" t="s">
        <v>324</v>
      </c>
      <c r="J298" t="s">
        <v>324</v>
      </c>
      <c r="K298">
        <v>0</v>
      </c>
      <c r="L298" t="s">
        <v>324</v>
      </c>
      <c r="M298" t="s">
        <v>324</v>
      </c>
      <c r="N298" t="s">
        <v>324</v>
      </c>
      <c r="O298" t="s">
        <v>324</v>
      </c>
      <c r="P298">
        <v>0</v>
      </c>
      <c r="Q298" t="s">
        <v>324</v>
      </c>
      <c r="R298" t="s">
        <v>324</v>
      </c>
      <c r="S298" t="s">
        <v>324</v>
      </c>
      <c r="T298" t="s">
        <v>324</v>
      </c>
      <c r="U298">
        <v>0</v>
      </c>
      <c r="V298" t="s">
        <v>324</v>
      </c>
      <c r="W298" t="s">
        <v>324</v>
      </c>
      <c r="X298" t="s">
        <v>324</v>
      </c>
      <c r="Y298" t="s">
        <v>324</v>
      </c>
      <c r="Z298">
        <v>0</v>
      </c>
      <c r="AA298" t="s">
        <v>324</v>
      </c>
      <c r="AB298" t="s">
        <v>324</v>
      </c>
      <c r="AC298" t="s">
        <v>324</v>
      </c>
      <c r="AD298" t="s">
        <v>324</v>
      </c>
      <c r="AE298">
        <v>0</v>
      </c>
      <c r="AF298">
        <v>0.36</v>
      </c>
      <c r="AG298" t="s">
        <v>324</v>
      </c>
      <c r="AH298" t="s">
        <v>324</v>
      </c>
      <c r="AI298" t="s">
        <v>324</v>
      </c>
      <c r="AJ298">
        <v>0.36</v>
      </c>
      <c r="AK298">
        <v>12</v>
      </c>
      <c r="AL298" t="s">
        <v>324</v>
      </c>
      <c r="AM298" t="s">
        <v>324</v>
      </c>
      <c r="AN298" t="s">
        <v>324</v>
      </c>
      <c r="AO298">
        <v>12</v>
      </c>
      <c r="AP298" t="s">
        <v>324</v>
      </c>
      <c r="AQ298" t="s">
        <v>324</v>
      </c>
      <c r="AR298" t="s">
        <v>324</v>
      </c>
      <c r="AS298" t="s">
        <v>324</v>
      </c>
      <c r="AT298">
        <v>0</v>
      </c>
      <c r="AU298" t="s">
        <v>324</v>
      </c>
      <c r="AV298" t="s">
        <v>324</v>
      </c>
      <c r="AW298" t="s">
        <v>324</v>
      </c>
      <c r="AX298" t="s">
        <v>324</v>
      </c>
      <c r="AY298">
        <v>0</v>
      </c>
      <c r="AZ298" t="s">
        <v>324</v>
      </c>
      <c r="BA298" t="s">
        <v>324</v>
      </c>
      <c r="BB298" t="s">
        <v>324</v>
      </c>
      <c r="BC298" t="s">
        <v>324</v>
      </c>
      <c r="BD298">
        <v>0</v>
      </c>
      <c r="BE298" t="s">
        <v>324</v>
      </c>
      <c r="BF298" t="s">
        <v>324</v>
      </c>
      <c r="BG298" t="s">
        <v>324</v>
      </c>
      <c r="BH298" t="s">
        <v>324</v>
      </c>
      <c r="BI298">
        <v>0</v>
      </c>
      <c r="BJ298" t="s">
        <v>324</v>
      </c>
      <c r="BK298" t="s">
        <v>324</v>
      </c>
      <c r="BL298" t="s">
        <v>324</v>
      </c>
      <c r="BM298" t="s">
        <v>324</v>
      </c>
      <c r="BN298">
        <v>0</v>
      </c>
      <c r="BO298" t="s">
        <v>324</v>
      </c>
      <c r="BP298" t="s">
        <v>324</v>
      </c>
      <c r="BQ298" t="s">
        <v>324</v>
      </c>
      <c r="BR298" t="s">
        <v>324</v>
      </c>
      <c r="BS298">
        <v>0</v>
      </c>
      <c r="BT298" t="s">
        <v>324</v>
      </c>
      <c r="BU298" t="s">
        <v>324</v>
      </c>
      <c r="BV298" t="s">
        <v>324</v>
      </c>
      <c r="BW298" t="s">
        <v>324</v>
      </c>
      <c r="BX298">
        <v>0</v>
      </c>
      <c r="BY298" t="s">
        <v>324</v>
      </c>
      <c r="BZ298" t="s">
        <v>324</v>
      </c>
      <c r="CA298" t="s">
        <v>324</v>
      </c>
      <c r="CB298" t="s">
        <v>324</v>
      </c>
      <c r="CC298">
        <v>0</v>
      </c>
      <c r="CD298" t="s">
        <v>324</v>
      </c>
      <c r="CE298" t="s">
        <v>324</v>
      </c>
      <c r="CF298" t="s">
        <v>324</v>
      </c>
      <c r="CG298" t="s">
        <v>324</v>
      </c>
      <c r="CH298">
        <v>0</v>
      </c>
      <c r="CI298" t="s">
        <v>324</v>
      </c>
      <c r="CJ298" t="s">
        <v>324</v>
      </c>
      <c r="CK298" t="s">
        <v>324</v>
      </c>
      <c r="CL298" t="s">
        <v>324</v>
      </c>
      <c r="CM298">
        <v>0</v>
      </c>
      <c r="CN298" t="s">
        <v>324</v>
      </c>
      <c r="CO298" t="s">
        <v>324</v>
      </c>
      <c r="CP298" t="s">
        <v>324</v>
      </c>
      <c r="CQ298" t="s">
        <v>324</v>
      </c>
      <c r="CR298">
        <v>0</v>
      </c>
      <c r="CS298" t="s">
        <v>324</v>
      </c>
      <c r="CT298" t="s">
        <v>324</v>
      </c>
      <c r="CU298" t="s">
        <v>324</v>
      </c>
      <c r="CV298" t="s">
        <v>324</v>
      </c>
      <c r="CW298">
        <v>0</v>
      </c>
      <c r="CX298">
        <v>0.36</v>
      </c>
      <c r="CY298">
        <v>0</v>
      </c>
      <c r="CZ298">
        <v>0</v>
      </c>
      <c r="DA298">
        <v>0</v>
      </c>
      <c r="DB298">
        <v>0.36</v>
      </c>
      <c r="DC298">
        <v>12</v>
      </c>
      <c r="DD298">
        <v>0</v>
      </c>
      <c r="DE298">
        <v>0</v>
      </c>
      <c r="DF298">
        <v>0</v>
      </c>
      <c r="DG298">
        <v>12</v>
      </c>
      <c r="DH298">
        <v>0</v>
      </c>
      <c r="DI298">
        <v>0</v>
      </c>
      <c r="DJ298">
        <v>0</v>
      </c>
      <c r="DK298">
        <v>0</v>
      </c>
      <c r="DL298">
        <v>0</v>
      </c>
    </row>
    <row r="299" spans="1:116" x14ac:dyDescent="0.45">
      <c r="A299">
        <v>2023</v>
      </c>
      <c r="B299" t="s">
        <v>127</v>
      </c>
      <c r="C299">
        <v>8179</v>
      </c>
      <c r="D299" t="s">
        <v>814</v>
      </c>
      <c r="E299" t="s">
        <v>606</v>
      </c>
      <c r="F299" t="s">
        <v>244</v>
      </c>
      <c r="G299">
        <v>0.69199999999999995</v>
      </c>
      <c r="H299">
        <v>0.22500000000000001</v>
      </c>
      <c r="I299" t="s">
        <v>324</v>
      </c>
      <c r="J299" t="s">
        <v>324</v>
      </c>
      <c r="K299">
        <v>0.91700000000000004</v>
      </c>
      <c r="L299">
        <v>82</v>
      </c>
      <c r="M299">
        <v>7</v>
      </c>
      <c r="N299" t="s">
        <v>324</v>
      </c>
      <c r="O299" t="s">
        <v>324</v>
      </c>
      <c r="P299">
        <v>89</v>
      </c>
      <c r="Q299">
        <v>346.279</v>
      </c>
      <c r="R299">
        <v>30.382999999999999</v>
      </c>
      <c r="S299" t="s">
        <v>324</v>
      </c>
      <c r="T299" t="s">
        <v>324</v>
      </c>
      <c r="U299">
        <v>376.66199999999998</v>
      </c>
      <c r="V299" t="s">
        <v>324</v>
      </c>
      <c r="W299" t="s">
        <v>324</v>
      </c>
      <c r="X299" t="s">
        <v>324</v>
      </c>
      <c r="Y299" t="s">
        <v>324</v>
      </c>
      <c r="Z299">
        <v>0</v>
      </c>
      <c r="AA299" t="s">
        <v>324</v>
      </c>
      <c r="AB299" t="s">
        <v>324</v>
      </c>
      <c r="AC299" t="s">
        <v>324</v>
      </c>
      <c r="AD299" t="s">
        <v>324</v>
      </c>
      <c r="AE299">
        <v>0</v>
      </c>
      <c r="AF299" t="s">
        <v>324</v>
      </c>
      <c r="AG299" t="s">
        <v>324</v>
      </c>
      <c r="AH299" t="s">
        <v>324</v>
      </c>
      <c r="AI299" t="s">
        <v>324</v>
      </c>
      <c r="AJ299">
        <v>0</v>
      </c>
      <c r="AK299" t="s">
        <v>324</v>
      </c>
      <c r="AL299" t="s">
        <v>324</v>
      </c>
      <c r="AM299" t="s">
        <v>324</v>
      </c>
      <c r="AN299" t="s">
        <v>324</v>
      </c>
      <c r="AO299">
        <v>0</v>
      </c>
      <c r="AP299">
        <v>0.152</v>
      </c>
      <c r="AQ299" t="s">
        <v>324</v>
      </c>
      <c r="AR299" t="s">
        <v>324</v>
      </c>
      <c r="AS299" t="s">
        <v>324</v>
      </c>
      <c r="AT299">
        <v>0.152</v>
      </c>
      <c r="AU299">
        <v>26</v>
      </c>
      <c r="AV299" t="s">
        <v>324</v>
      </c>
      <c r="AW299" t="s">
        <v>324</v>
      </c>
      <c r="AX299" t="s">
        <v>324</v>
      </c>
      <c r="AY299">
        <v>26</v>
      </c>
      <c r="AZ299" t="s">
        <v>324</v>
      </c>
      <c r="BA299" t="s">
        <v>324</v>
      </c>
      <c r="BB299" t="s">
        <v>324</v>
      </c>
      <c r="BC299" t="s">
        <v>324</v>
      </c>
      <c r="BD299">
        <v>0</v>
      </c>
      <c r="BE299" t="s">
        <v>324</v>
      </c>
      <c r="BF299" t="s">
        <v>324</v>
      </c>
      <c r="BG299" t="s">
        <v>324</v>
      </c>
      <c r="BH299" t="s">
        <v>324</v>
      </c>
      <c r="BI299">
        <v>0</v>
      </c>
      <c r="BJ299" t="s">
        <v>324</v>
      </c>
      <c r="BK299" t="s">
        <v>324</v>
      </c>
      <c r="BL299" t="s">
        <v>324</v>
      </c>
      <c r="BM299" t="s">
        <v>324</v>
      </c>
      <c r="BN299">
        <v>0</v>
      </c>
      <c r="BO299" t="s">
        <v>324</v>
      </c>
      <c r="BP299" t="s">
        <v>324</v>
      </c>
      <c r="BQ299" t="s">
        <v>324</v>
      </c>
      <c r="BR299" t="s">
        <v>324</v>
      </c>
      <c r="BS299">
        <v>0</v>
      </c>
      <c r="BT299" t="s">
        <v>324</v>
      </c>
      <c r="BU299" t="s">
        <v>324</v>
      </c>
      <c r="BV299" t="s">
        <v>324</v>
      </c>
      <c r="BW299" t="s">
        <v>324</v>
      </c>
      <c r="BX299">
        <v>0</v>
      </c>
      <c r="BY299" t="s">
        <v>324</v>
      </c>
      <c r="BZ299" t="s">
        <v>324</v>
      </c>
      <c r="CA299" t="s">
        <v>324</v>
      </c>
      <c r="CB299" t="s">
        <v>324</v>
      </c>
      <c r="CC299">
        <v>0</v>
      </c>
      <c r="CD299" t="s">
        <v>324</v>
      </c>
      <c r="CE299" t="s">
        <v>324</v>
      </c>
      <c r="CF299" t="s">
        <v>324</v>
      </c>
      <c r="CG299" t="s">
        <v>324</v>
      </c>
      <c r="CH299">
        <v>0</v>
      </c>
      <c r="CI299" t="s">
        <v>324</v>
      </c>
      <c r="CJ299" t="s">
        <v>324</v>
      </c>
      <c r="CK299" t="s">
        <v>324</v>
      </c>
      <c r="CL299" t="s">
        <v>324</v>
      </c>
      <c r="CM299">
        <v>0</v>
      </c>
      <c r="CN299" t="s">
        <v>324</v>
      </c>
      <c r="CO299" t="s">
        <v>324</v>
      </c>
      <c r="CP299" t="s">
        <v>324</v>
      </c>
      <c r="CQ299" t="s">
        <v>324</v>
      </c>
      <c r="CR299">
        <v>0</v>
      </c>
      <c r="CS299" t="s">
        <v>324</v>
      </c>
      <c r="CT299" t="s">
        <v>324</v>
      </c>
      <c r="CU299" t="s">
        <v>324</v>
      </c>
      <c r="CV299" t="s">
        <v>324</v>
      </c>
      <c r="CW299">
        <v>0</v>
      </c>
      <c r="CX299">
        <v>0.69199999999999995</v>
      </c>
      <c r="CY299">
        <v>0.22500000000000001</v>
      </c>
      <c r="CZ299">
        <v>0</v>
      </c>
      <c r="DA299">
        <v>0</v>
      </c>
      <c r="DB299">
        <v>0.91700000000000004</v>
      </c>
      <c r="DC299">
        <v>82</v>
      </c>
      <c r="DD299">
        <v>7</v>
      </c>
      <c r="DE299">
        <v>0</v>
      </c>
      <c r="DF299">
        <v>0</v>
      </c>
      <c r="DG299">
        <v>89</v>
      </c>
      <c r="DH299">
        <v>346.279</v>
      </c>
      <c r="DI299">
        <v>30.382999999999999</v>
      </c>
      <c r="DJ299">
        <v>0</v>
      </c>
      <c r="DK299">
        <v>0</v>
      </c>
      <c r="DL299">
        <v>376.66199999999998</v>
      </c>
    </row>
    <row r="300" spans="1:116" x14ac:dyDescent="0.45">
      <c r="A300">
        <v>2023</v>
      </c>
      <c r="B300" t="s">
        <v>127</v>
      </c>
      <c r="C300">
        <v>8447</v>
      </c>
      <c r="D300" t="s">
        <v>815</v>
      </c>
      <c r="E300" t="s">
        <v>606</v>
      </c>
      <c r="F300" t="s">
        <v>244</v>
      </c>
      <c r="G300">
        <v>0.85</v>
      </c>
      <c r="H300">
        <v>0.2</v>
      </c>
      <c r="I300" t="s">
        <v>324</v>
      </c>
      <c r="J300" t="s">
        <v>324</v>
      </c>
      <c r="K300">
        <v>1.05</v>
      </c>
      <c r="L300">
        <v>78</v>
      </c>
      <c r="M300">
        <v>2</v>
      </c>
      <c r="N300" t="s">
        <v>324</v>
      </c>
      <c r="O300" t="s">
        <v>324</v>
      </c>
      <c r="P300">
        <v>80</v>
      </c>
      <c r="Q300" t="s">
        <v>324</v>
      </c>
      <c r="R300" t="s">
        <v>324</v>
      </c>
      <c r="S300" t="s">
        <v>324</v>
      </c>
      <c r="T300" t="s">
        <v>324</v>
      </c>
      <c r="U300">
        <v>0</v>
      </c>
      <c r="V300" t="s">
        <v>324</v>
      </c>
      <c r="W300" t="s">
        <v>324</v>
      </c>
      <c r="X300" t="s">
        <v>324</v>
      </c>
      <c r="Y300" t="s">
        <v>324</v>
      </c>
      <c r="Z300">
        <v>0</v>
      </c>
      <c r="AA300" t="s">
        <v>324</v>
      </c>
      <c r="AB300" t="s">
        <v>324</v>
      </c>
      <c r="AC300" t="s">
        <v>324</v>
      </c>
      <c r="AD300" t="s">
        <v>324</v>
      </c>
      <c r="AE300">
        <v>0</v>
      </c>
      <c r="AF300" t="s">
        <v>324</v>
      </c>
      <c r="AG300" t="s">
        <v>324</v>
      </c>
      <c r="AH300" t="s">
        <v>324</v>
      </c>
      <c r="AI300" t="s">
        <v>324</v>
      </c>
      <c r="AJ300">
        <v>0</v>
      </c>
      <c r="AK300" t="s">
        <v>324</v>
      </c>
      <c r="AL300" t="s">
        <v>324</v>
      </c>
      <c r="AM300" t="s">
        <v>324</v>
      </c>
      <c r="AN300" t="s">
        <v>324</v>
      </c>
      <c r="AO300">
        <v>0</v>
      </c>
      <c r="AP300" t="s">
        <v>324</v>
      </c>
      <c r="AQ300" t="s">
        <v>324</v>
      </c>
      <c r="AR300" t="s">
        <v>324</v>
      </c>
      <c r="AS300" t="s">
        <v>324</v>
      </c>
      <c r="AT300">
        <v>0</v>
      </c>
      <c r="AU300" t="s">
        <v>324</v>
      </c>
      <c r="AV300" t="s">
        <v>324</v>
      </c>
      <c r="AW300" t="s">
        <v>324</v>
      </c>
      <c r="AX300" t="s">
        <v>324</v>
      </c>
      <c r="AY300">
        <v>0</v>
      </c>
      <c r="AZ300" t="s">
        <v>324</v>
      </c>
      <c r="BA300" t="s">
        <v>324</v>
      </c>
      <c r="BB300" t="s">
        <v>324</v>
      </c>
      <c r="BC300" t="s">
        <v>324</v>
      </c>
      <c r="BD300">
        <v>0</v>
      </c>
      <c r="BE300" t="s">
        <v>324</v>
      </c>
      <c r="BF300" t="s">
        <v>324</v>
      </c>
      <c r="BG300" t="s">
        <v>324</v>
      </c>
      <c r="BH300" t="s">
        <v>324</v>
      </c>
      <c r="BI300">
        <v>0</v>
      </c>
      <c r="BJ300" t="s">
        <v>324</v>
      </c>
      <c r="BK300" t="s">
        <v>324</v>
      </c>
      <c r="BL300" t="s">
        <v>324</v>
      </c>
      <c r="BM300" t="s">
        <v>324</v>
      </c>
      <c r="BN300">
        <v>0</v>
      </c>
      <c r="BO300" t="s">
        <v>324</v>
      </c>
      <c r="BP300" t="s">
        <v>324</v>
      </c>
      <c r="BQ300" t="s">
        <v>324</v>
      </c>
      <c r="BR300" t="s">
        <v>324</v>
      </c>
      <c r="BS300">
        <v>0</v>
      </c>
      <c r="BT300">
        <v>3.0000000000000001E-3</v>
      </c>
      <c r="BU300" t="s">
        <v>324</v>
      </c>
      <c r="BV300" t="s">
        <v>324</v>
      </c>
      <c r="BW300" t="s">
        <v>324</v>
      </c>
      <c r="BX300">
        <v>3.0000000000000001E-3</v>
      </c>
      <c r="BY300">
        <v>1</v>
      </c>
      <c r="BZ300" t="s">
        <v>324</v>
      </c>
      <c r="CA300" t="s">
        <v>324</v>
      </c>
      <c r="CB300" t="s">
        <v>324</v>
      </c>
      <c r="CC300">
        <v>1</v>
      </c>
      <c r="CD300" t="s">
        <v>324</v>
      </c>
      <c r="CE300" t="s">
        <v>324</v>
      </c>
      <c r="CF300" t="s">
        <v>324</v>
      </c>
      <c r="CG300" t="s">
        <v>324</v>
      </c>
      <c r="CH300">
        <v>0</v>
      </c>
      <c r="CI300" t="s">
        <v>324</v>
      </c>
      <c r="CJ300" t="s">
        <v>324</v>
      </c>
      <c r="CK300" t="s">
        <v>324</v>
      </c>
      <c r="CL300" t="s">
        <v>324</v>
      </c>
      <c r="CM300">
        <v>0</v>
      </c>
      <c r="CN300" t="s">
        <v>324</v>
      </c>
      <c r="CO300" t="s">
        <v>324</v>
      </c>
      <c r="CP300" t="s">
        <v>324</v>
      </c>
      <c r="CQ300" t="s">
        <v>324</v>
      </c>
      <c r="CR300">
        <v>0</v>
      </c>
      <c r="CS300" t="s">
        <v>324</v>
      </c>
      <c r="CT300" t="s">
        <v>324</v>
      </c>
      <c r="CU300" t="s">
        <v>324</v>
      </c>
      <c r="CV300" t="s">
        <v>324</v>
      </c>
      <c r="CW300">
        <v>0</v>
      </c>
      <c r="CX300">
        <v>0.85299999999999998</v>
      </c>
      <c r="CY300">
        <v>0.2</v>
      </c>
      <c r="CZ300">
        <v>0</v>
      </c>
      <c r="DA300">
        <v>0</v>
      </c>
      <c r="DB300">
        <v>1.0529999999999999</v>
      </c>
      <c r="DC300">
        <v>79</v>
      </c>
      <c r="DD300">
        <v>2</v>
      </c>
      <c r="DE300">
        <v>0</v>
      </c>
      <c r="DF300">
        <v>0</v>
      </c>
      <c r="DG300">
        <v>81</v>
      </c>
      <c r="DH300">
        <v>0</v>
      </c>
      <c r="DI300">
        <v>0</v>
      </c>
      <c r="DJ300">
        <v>0</v>
      </c>
      <c r="DK300">
        <v>0</v>
      </c>
      <c r="DL300">
        <v>0</v>
      </c>
    </row>
    <row r="301" spans="1:116" x14ac:dyDescent="0.45">
      <c r="A301">
        <v>2023</v>
      </c>
      <c r="B301" t="s">
        <v>127</v>
      </c>
      <c r="C301">
        <v>9273</v>
      </c>
      <c r="D301" t="s">
        <v>816</v>
      </c>
      <c r="E301" t="s">
        <v>606</v>
      </c>
      <c r="F301" t="s">
        <v>244</v>
      </c>
      <c r="G301">
        <v>7.4290000000000003</v>
      </c>
      <c r="H301">
        <v>5.2190000000000003</v>
      </c>
      <c r="I301" t="s">
        <v>324</v>
      </c>
      <c r="J301" t="s">
        <v>324</v>
      </c>
      <c r="K301">
        <v>12.648</v>
      </c>
      <c r="L301">
        <v>1020</v>
      </c>
      <c r="M301">
        <v>89</v>
      </c>
      <c r="N301" t="s">
        <v>324</v>
      </c>
      <c r="O301" t="s">
        <v>324</v>
      </c>
      <c r="P301">
        <v>1109</v>
      </c>
      <c r="Q301" t="s">
        <v>324</v>
      </c>
      <c r="R301" t="s">
        <v>324</v>
      </c>
      <c r="S301" t="s">
        <v>324</v>
      </c>
      <c r="T301" t="s">
        <v>324</v>
      </c>
      <c r="U301">
        <v>0</v>
      </c>
      <c r="V301" t="s">
        <v>324</v>
      </c>
      <c r="W301" t="s">
        <v>324</v>
      </c>
      <c r="X301" t="s">
        <v>324</v>
      </c>
      <c r="Y301" t="s">
        <v>324</v>
      </c>
      <c r="Z301">
        <v>0</v>
      </c>
      <c r="AA301" t="s">
        <v>324</v>
      </c>
      <c r="AB301" t="s">
        <v>324</v>
      </c>
      <c r="AC301" t="s">
        <v>324</v>
      </c>
      <c r="AD301" t="s">
        <v>324</v>
      </c>
      <c r="AE301">
        <v>0</v>
      </c>
      <c r="AF301" t="s">
        <v>324</v>
      </c>
      <c r="AG301" t="s">
        <v>324</v>
      </c>
      <c r="AH301" t="s">
        <v>324</v>
      </c>
      <c r="AI301" t="s">
        <v>324</v>
      </c>
      <c r="AJ301">
        <v>0</v>
      </c>
      <c r="AK301" t="s">
        <v>324</v>
      </c>
      <c r="AL301" t="s">
        <v>324</v>
      </c>
      <c r="AM301" t="s">
        <v>324</v>
      </c>
      <c r="AN301" t="s">
        <v>324</v>
      </c>
      <c r="AO301">
        <v>0</v>
      </c>
      <c r="AP301" t="s">
        <v>324</v>
      </c>
      <c r="AQ301" t="s">
        <v>324</v>
      </c>
      <c r="AR301" t="s">
        <v>324</v>
      </c>
      <c r="AS301" t="s">
        <v>324</v>
      </c>
      <c r="AT301">
        <v>0</v>
      </c>
      <c r="AU301" t="s">
        <v>324</v>
      </c>
      <c r="AV301" t="s">
        <v>324</v>
      </c>
      <c r="AW301" t="s">
        <v>324</v>
      </c>
      <c r="AX301" t="s">
        <v>324</v>
      </c>
      <c r="AY301">
        <v>0</v>
      </c>
      <c r="AZ301" t="s">
        <v>324</v>
      </c>
      <c r="BA301" t="s">
        <v>324</v>
      </c>
      <c r="BB301" t="s">
        <v>324</v>
      </c>
      <c r="BC301" t="s">
        <v>324</v>
      </c>
      <c r="BD301">
        <v>0</v>
      </c>
      <c r="BE301" t="s">
        <v>324</v>
      </c>
      <c r="BF301" t="s">
        <v>324</v>
      </c>
      <c r="BG301" t="s">
        <v>324</v>
      </c>
      <c r="BH301" t="s">
        <v>324</v>
      </c>
      <c r="BI301">
        <v>0</v>
      </c>
      <c r="BJ301" t="s">
        <v>324</v>
      </c>
      <c r="BK301" t="s">
        <v>324</v>
      </c>
      <c r="BL301" t="s">
        <v>324</v>
      </c>
      <c r="BM301" t="s">
        <v>324</v>
      </c>
      <c r="BN301">
        <v>0</v>
      </c>
      <c r="BO301" t="s">
        <v>324</v>
      </c>
      <c r="BP301" t="s">
        <v>324</v>
      </c>
      <c r="BQ301" t="s">
        <v>324</v>
      </c>
      <c r="BR301" t="s">
        <v>324</v>
      </c>
      <c r="BS301">
        <v>0</v>
      </c>
      <c r="BT301" t="s">
        <v>324</v>
      </c>
      <c r="BU301">
        <v>0.05</v>
      </c>
      <c r="BV301" t="s">
        <v>324</v>
      </c>
      <c r="BW301" t="s">
        <v>324</v>
      </c>
      <c r="BX301">
        <v>0.05</v>
      </c>
      <c r="BY301" t="s">
        <v>324</v>
      </c>
      <c r="BZ301">
        <v>1</v>
      </c>
      <c r="CA301" t="s">
        <v>324</v>
      </c>
      <c r="CB301" t="s">
        <v>324</v>
      </c>
      <c r="CC301">
        <v>1</v>
      </c>
      <c r="CD301" t="s">
        <v>324</v>
      </c>
      <c r="CE301" t="s">
        <v>324</v>
      </c>
      <c r="CF301" t="s">
        <v>324</v>
      </c>
      <c r="CG301" t="s">
        <v>324</v>
      </c>
      <c r="CH301">
        <v>0</v>
      </c>
      <c r="CI301" t="s">
        <v>324</v>
      </c>
      <c r="CJ301" t="s">
        <v>324</v>
      </c>
      <c r="CK301" t="s">
        <v>324</v>
      </c>
      <c r="CL301" t="s">
        <v>324</v>
      </c>
      <c r="CM301">
        <v>0</v>
      </c>
      <c r="CN301" t="s">
        <v>324</v>
      </c>
      <c r="CO301" t="s">
        <v>324</v>
      </c>
      <c r="CP301" t="s">
        <v>324</v>
      </c>
      <c r="CQ301" t="s">
        <v>324</v>
      </c>
      <c r="CR301">
        <v>0</v>
      </c>
      <c r="CS301" t="s">
        <v>324</v>
      </c>
      <c r="CT301" t="s">
        <v>324</v>
      </c>
      <c r="CU301" t="s">
        <v>324</v>
      </c>
      <c r="CV301" t="s">
        <v>324</v>
      </c>
      <c r="CW301">
        <v>0</v>
      </c>
      <c r="CX301">
        <v>7.4290000000000003</v>
      </c>
      <c r="CY301">
        <v>5.2690000000000001</v>
      </c>
      <c r="CZ301">
        <v>0</v>
      </c>
      <c r="DA301">
        <v>0</v>
      </c>
      <c r="DB301">
        <v>12.698</v>
      </c>
      <c r="DC301">
        <v>1020</v>
      </c>
      <c r="DD301">
        <v>90</v>
      </c>
      <c r="DE301">
        <v>0</v>
      </c>
      <c r="DF301">
        <v>0</v>
      </c>
      <c r="DG301">
        <v>1110</v>
      </c>
      <c r="DH301">
        <v>0</v>
      </c>
      <c r="DI301">
        <v>0</v>
      </c>
      <c r="DJ301">
        <v>0</v>
      </c>
      <c r="DK301">
        <v>0</v>
      </c>
      <c r="DL301">
        <v>0</v>
      </c>
    </row>
    <row r="302" spans="1:116" x14ac:dyDescent="0.45">
      <c r="A302">
        <v>2023</v>
      </c>
      <c r="B302" t="s">
        <v>127</v>
      </c>
      <c r="C302">
        <v>9324</v>
      </c>
      <c r="D302" t="s">
        <v>404</v>
      </c>
      <c r="E302" t="s">
        <v>683</v>
      </c>
      <c r="F302" t="s">
        <v>244</v>
      </c>
      <c r="G302">
        <v>13.057</v>
      </c>
      <c r="H302">
        <v>16.274000000000001</v>
      </c>
      <c r="I302">
        <v>5.0960000000000001</v>
      </c>
      <c r="J302">
        <v>0</v>
      </c>
      <c r="K302">
        <v>34.427</v>
      </c>
      <c r="L302">
        <v>1458</v>
      </c>
      <c r="M302">
        <v>214</v>
      </c>
      <c r="N302">
        <v>21</v>
      </c>
      <c r="O302">
        <v>0</v>
      </c>
      <c r="P302">
        <v>1693</v>
      </c>
      <c r="Q302">
        <v>8992.2819999999992</v>
      </c>
      <c r="R302">
        <v>8452.15</v>
      </c>
      <c r="S302">
        <v>2155.183</v>
      </c>
      <c r="T302">
        <v>0</v>
      </c>
      <c r="U302">
        <v>19599.615000000002</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1.48</v>
      </c>
      <c r="AQ302">
        <v>0</v>
      </c>
      <c r="AR302">
        <v>0.05</v>
      </c>
      <c r="AS302">
        <v>0</v>
      </c>
      <c r="AT302">
        <v>1.53</v>
      </c>
      <c r="AU302">
        <v>311</v>
      </c>
      <c r="AV302">
        <v>0</v>
      </c>
      <c r="AW302">
        <v>1</v>
      </c>
      <c r="AX302">
        <v>0</v>
      </c>
      <c r="AY302">
        <v>312</v>
      </c>
      <c r="AZ302">
        <v>3.629</v>
      </c>
      <c r="BA302">
        <v>0</v>
      </c>
      <c r="BB302">
        <v>3.7999999999999999E-2</v>
      </c>
      <c r="BC302">
        <v>0</v>
      </c>
      <c r="BD302">
        <v>3.6669999999999998</v>
      </c>
      <c r="BE302">
        <v>0</v>
      </c>
      <c r="BF302">
        <v>0</v>
      </c>
      <c r="BG302">
        <v>0</v>
      </c>
      <c r="BH302">
        <v>0</v>
      </c>
      <c r="BI302">
        <v>0</v>
      </c>
      <c r="BJ302">
        <v>0</v>
      </c>
      <c r="BK302">
        <v>0</v>
      </c>
      <c r="BL302">
        <v>0</v>
      </c>
      <c r="BM302">
        <v>0</v>
      </c>
      <c r="BN302">
        <v>0</v>
      </c>
      <c r="BO302">
        <v>0</v>
      </c>
      <c r="BP302">
        <v>0</v>
      </c>
      <c r="BQ302">
        <v>0</v>
      </c>
      <c r="BR302">
        <v>0</v>
      </c>
      <c r="BS302">
        <v>0</v>
      </c>
      <c r="BT302">
        <v>9.5000000000000001E-2</v>
      </c>
      <c r="BU302">
        <v>2.5000000000000001E-2</v>
      </c>
      <c r="BV302">
        <v>0.01</v>
      </c>
      <c r="BW302">
        <v>0</v>
      </c>
      <c r="BX302">
        <v>0.13</v>
      </c>
      <c r="BY302">
        <v>23</v>
      </c>
      <c r="BZ302">
        <v>6</v>
      </c>
      <c r="CA302">
        <v>1</v>
      </c>
      <c r="CB302">
        <v>0</v>
      </c>
      <c r="CC302">
        <v>30</v>
      </c>
      <c r="CD302">
        <v>8.8819999999999997</v>
      </c>
      <c r="CE302">
        <v>0</v>
      </c>
      <c r="CF302">
        <v>0</v>
      </c>
      <c r="CG302">
        <v>0</v>
      </c>
      <c r="CH302">
        <v>8.8819999999999997</v>
      </c>
      <c r="CI302">
        <v>0</v>
      </c>
      <c r="CJ302">
        <v>0.24</v>
      </c>
      <c r="CK302">
        <v>0</v>
      </c>
      <c r="CL302">
        <v>0</v>
      </c>
      <c r="CM302">
        <v>0.24</v>
      </c>
      <c r="CN302">
        <v>0</v>
      </c>
      <c r="CO302">
        <v>1</v>
      </c>
      <c r="CP302">
        <v>0</v>
      </c>
      <c r="CQ302">
        <v>0</v>
      </c>
      <c r="CR302">
        <v>1</v>
      </c>
      <c r="CS302">
        <v>0</v>
      </c>
      <c r="CT302">
        <v>0</v>
      </c>
      <c r="CU302">
        <v>0</v>
      </c>
      <c r="CV302">
        <v>0</v>
      </c>
      <c r="CW302">
        <v>0</v>
      </c>
      <c r="CX302">
        <v>13.151999999999999</v>
      </c>
      <c r="CY302">
        <v>16.539000000000001</v>
      </c>
      <c r="CZ302">
        <v>5.1059999999999999</v>
      </c>
      <c r="DA302">
        <v>0</v>
      </c>
      <c r="DB302">
        <v>34.796999999999997</v>
      </c>
      <c r="DC302">
        <v>1481</v>
      </c>
      <c r="DD302">
        <v>221</v>
      </c>
      <c r="DE302">
        <v>22</v>
      </c>
      <c r="DF302">
        <v>0</v>
      </c>
      <c r="DG302">
        <v>1724</v>
      </c>
      <c r="DH302">
        <v>9001.1640000000007</v>
      </c>
      <c r="DI302">
        <v>8452.15</v>
      </c>
      <c r="DJ302">
        <v>2155.183</v>
      </c>
      <c r="DK302">
        <v>0</v>
      </c>
      <c r="DL302">
        <v>19608.496999999999</v>
      </c>
    </row>
    <row r="303" spans="1:116" x14ac:dyDescent="0.45">
      <c r="A303">
        <v>2023</v>
      </c>
      <c r="B303" t="s">
        <v>127</v>
      </c>
      <c r="C303">
        <v>9576</v>
      </c>
      <c r="D303" t="s">
        <v>817</v>
      </c>
      <c r="E303" t="s">
        <v>606</v>
      </c>
      <c r="F303" t="s">
        <v>244</v>
      </c>
      <c r="G303">
        <v>0.89</v>
      </c>
      <c r="H303" t="s">
        <v>324</v>
      </c>
      <c r="I303" t="s">
        <v>324</v>
      </c>
      <c r="J303" t="s">
        <v>324</v>
      </c>
      <c r="K303">
        <v>0.89</v>
      </c>
      <c r="L303">
        <v>90</v>
      </c>
      <c r="M303" t="s">
        <v>324</v>
      </c>
      <c r="N303" t="s">
        <v>324</v>
      </c>
      <c r="O303" t="s">
        <v>324</v>
      </c>
      <c r="P303">
        <v>90</v>
      </c>
      <c r="Q303">
        <v>379</v>
      </c>
      <c r="R303" t="s">
        <v>324</v>
      </c>
      <c r="S303" t="s">
        <v>324</v>
      </c>
      <c r="T303" t="s">
        <v>324</v>
      </c>
      <c r="U303">
        <v>379</v>
      </c>
      <c r="V303" t="s">
        <v>324</v>
      </c>
      <c r="W303" t="s">
        <v>324</v>
      </c>
      <c r="X303" t="s">
        <v>324</v>
      </c>
      <c r="Y303" t="s">
        <v>324</v>
      </c>
      <c r="Z303">
        <v>0</v>
      </c>
      <c r="AA303" t="s">
        <v>324</v>
      </c>
      <c r="AB303" t="s">
        <v>324</v>
      </c>
      <c r="AC303" t="s">
        <v>324</v>
      </c>
      <c r="AD303" t="s">
        <v>324</v>
      </c>
      <c r="AE303">
        <v>0</v>
      </c>
      <c r="AF303" t="s">
        <v>324</v>
      </c>
      <c r="AG303" t="s">
        <v>324</v>
      </c>
      <c r="AH303" t="s">
        <v>324</v>
      </c>
      <c r="AI303" t="s">
        <v>324</v>
      </c>
      <c r="AJ303">
        <v>0</v>
      </c>
      <c r="AK303" t="s">
        <v>324</v>
      </c>
      <c r="AL303" t="s">
        <v>324</v>
      </c>
      <c r="AM303" t="s">
        <v>324</v>
      </c>
      <c r="AN303" t="s">
        <v>324</v>
      </c>
      <c r="AO303">
        <v>0</v>
      </c>
      <c r="AP303" t="s">
        <v>324</v>
      </c>
      <c r="AQ303" t="s">
        <v>324</v>
      </c>
      <c r="AR303" t="s">
        <v>324</v>
      </c>
      <c r="AS303" t="s">
        <v>324</v>
      </c>
      <c r="AT303">
        <v>0</v>
      </c>
      <c r="AU303" t="s">
        <v>324</v>
      </c>
      <c r="AV303" t="s">
        <v>324</v>
      </c>
      <c r="AW303" t="s">
        <v>324</v>
      </c>
      <c r="AX303" t="s">
        <v>324</v>
      </c>
      <c r="AY303">
        <v>0</v>
      </c>
      <c r="AZ303" t="s">
        <v>324</v>
      </c>
      <c r="BA303" t="s">
        <v>324</v>
      </c>
      <c r="BB303" t="s">
        <v>324</v>
      </c>
      <c r="BC303" t="s">
        <v>324</v>
      </c>
      <c r="BD303">
        <v>0</v>
      </c>
      <c r="BE303" t="s">
        <v>324</v>
      </c>
      <c r="BF303" t="s">
        <v>324</v>
      </c>
      <c r="BG303" t="s">
        <v>324</v>
      </c>
      <c r="BH303" t="s">
        <v>324</v>
      </c>
      <c r="BI303">
        <v>0</v>
      </c>
      <c r="BJ303" t="s">
        <v>324</v>
      </c>
      <c r="BK303" t="s">
        <v>324</v>
      </c>
      <c r="BL303" t="s">
        <v>324</v>
      </c>
      <c r="BM303" t="s">
        <v>324</v>
      </c>
      <c r="BN303">
        <v>0</v>
      </c>
      <c r="BO303" t="s">
        <v>324</v>
      </c>
      <c r="BP303" t="s">
        <v>324</v>
      </c>
      <c r="BQ303" t="s">
        <v>324</v>
      </c>
      <c r="BR303" t="s">
        <v>324</v>
      </c>
      <c r="BS303">
        <v>0</v>
      </c>
      <c r="BT303">
        <v>5.0000000000000001E-3</v>
      </c>
      <c r="BU303" t="s">
        <v>324</v>
      </c>
      <c r="BV303" t="s">
        <v>324</v>
      </c>
      <c r="BW303" t="s">
        <v>324</v>
      </c>
      <c r="BX303">
        <v>5.0000000000000001E-3</v>
      </c>
      <c r="BY303">
        <v>2</v>
      </c>
      <c r="BZ303" t="s">
        <v>324</v>
      </c>
      <c r="CA303" t="s">
        <v>324</v>
      </c>
      <c r="CB303" t="s">
        <v>324</v>
      </c>
      <c r="CC303">
        <v>2</v>
      </c>
      <c r="CD303">
        <v>0.14899999999999999</v>
      </c>
      <c r="CE303" t="s">
        <v>324</v>
      </c>
      <c r="CF303" t="s">
        <v>324</v>
      </c>
      <c r="CG303" t="s">
        <v>324</v>
      </c>
      <c r="CH303">
        <v>0.14899999999999999</v>
      </c>
      <c r="CI303">
        <v>2E-3</v>
      </c>
      <c r="CJ303" t="s">
        <v>324</v>
      </c>
      <c r="CK303" t="s">
        <v>324</v>
      </c>
      <c r="CL303" t="s">
        <v>324</v>
      </c>
      <c r="CM303">
        <v>2E-3</v>
      </c>
      <c r="CN303">
        <v>2</v>
      </c>
      <c r="CO303" t="s">
        <v>324</v>
      </c>
      <c r="CP303" t="s">
        <v>324</v>
      </c>
      <c r="CQ303" t="s">
        <v>324</v>
      </c>
      <c r="CR303">
        <v>2</v>
      </c>
      <c r="CS303">
        <v>0</v>
      </c>
      <c r="CT303" t="s">
        <v>324</v>
      </c>
      <c r="CU303" t="s">
        <v>324</v>
      </c>
      <c r="CV303" t="s">
        <v>324</v>
      </c>
      <c r="CW303">
        <v>0</v>
      </c>
      <c r="CX303">
        <v>0.89700000000000002</v>
      </c>
      <c r="CY303">
        <v>0</v>
      </c>
      <c r="CZ303">
        <v>0</v>
      </c>
      <c r="DA303">
        <v>0</v>
      </c>
      <c r="DB303">
        <v>0.89700000000000002</v>
      </c>
      <c r="DC303">
        <v>94</v>
      </c>
      <c r="DD303">
        <v>0</v>
      </c>
      <c r="DE303">
        <v>0</v>
      </c>
      <c r="DF303">
        <v>0</v>
      </c>
      <c r="DG303">
        <v>94</v>
      </c>
      <c r="DH303">
        <v>379.149</v>
      </c>
      <c r="DI303">
        <v>0</v>
      </c>
      <c r="DJ303">
        <v>0</v>
      </c>
      <c r="DK303">
        <v>0</v>
      </c>
      <c r="DL303">
        <v>379.149</v>
      </c>
    </row>
    <row r="304" spans="1:116" x14ac:dyDescent="0.45">
      <c r="A304">
        <v>2023</v>
      </c>
      <c r="B304" t="s">
        <v>127</v>
      </c>
      <c r="C304">
        <v>9665</v>
      </c>
      <c r="D304" t="s">
        <v>818</v>
      </c>
      <c r="E304" t="s">
        <v>606</v>
      </c>
      <c r="F304" t="s">
        <v>244</v>
      </c>
      <c r="G304">
        <v>0.254</v>
      </c>
      <c r="H304" t="s">
        <v>324</v>
      </c>
      <c r="I304" t="s">
        <v>324</v>
      </c>
      <c r="J304" t="s">
        <v>324</v>
      </c>
      <c r="K304">
        <v>0.254</v>
      </c>
      <c r="L304">
        <v>22</v>
      </c>
      <c r="M304" t="s">
        <v>324</v>
      </c>
      <c r="N304" t="s">
        <v>324</v>
      </c>
      <c r="O304" t="s">
        <v>324</v>
      </c>
      <c r="P304">
        <v>22</v>
      </c>
      <c r="Q304">
        <v>45.738999999999997</v>
      </c>
      <c r="R304" t="s">
        <v>324</v>
      </c>
      <c r="S304" t="s">
        <v>324</v>
      </c>
      <c r="T304" t="s">
        <v>324</v>
      </c>
      <c r="U304">
        <v>45.738999999999997</v>
      </c>
      <c r="V304" t="s">
        <v>324</v>
      </c>
      <c r="W304" t="s">
        <v>324</v>
      </c>
      <c r="X304" t="s">
        <v>324</v>
      </c>
      <c r="Y304" t="s">
        <v>324</v>
      </c>
      <c r="Z304">
        <v>0</v>
      </c>
      <c r="AA304" t="s">
        <v>324</v>
      </c>
      <c r="AB304" t="s">
        <v>324</v>
      </c>
      <c r="AC304" t="s">
        <v>324</v>
      </c>
      <c r="AD304" t="s">
        <v>324</v>
      </c>
      <c r="AE304">
        <v>0</v>
      </c>
      <c r="AF304" t="s">
        <v>324</v>
      </c>
      <c r="AG304" t="s">
        <v>324</v>
      </c>
      <c r="AH304" t="s">
        <v>324</v>
      </c>
      <c r="AI304" t="s">
        <v>324</v>
      </c>
      <c r="AJ304">
        <v>0</v>
      </c>
      <c r="AK304" t="s">
        <v>324</v>
      </c>
      <c r="AL304" t="s">
        <v>324</v>
      </c>
      <c r="AM304" t="s">
        <v>324</v>
      </c>
      <c r="AN304" t="s">
        <v>324</v>
      </c>
      <c r="AO304">
        <v>0</v>
      </c>
      <c r="AP304" t="s">
        <v>324</v>
      </c>
      <c r="AQ304" t="s">
        <v>324</v>
      </c>
      <c r="AR304" t="s">
        <v>324</v>
      </c>
      <c r="AS304" t="s">
        <v>324</v>
      </c>
      <c r="AT304">
        <v>0</v>
      </c>
      <c r="AU304" t="s">
        <v>324</v>
      </c>
      <c r="AV304" t="s">
        <v>324</v>
      </c>
      <c r="AW304" t="s">
        <v>324</v>
      </c>
      <c r="AX304" t="s">
        <v>324</v>
      </c>
      <c r="AY304">
        <v>0</v>
      </c>
      <c r="AZ304" t="s">
        <v>324</v>
      </c>
      <c r="BA304" t="s">
        <v>324</v>
      </c>
      <c r="BB304" t="s">
        <v>324</v>
      </c>
      <c r="BC304" t="s">
        <v>324</v>
      </c>
      <c r="BD304">
        <v>0</v>
      </c>
      <c r="BE304" t="s">
        <v>324</v>
      </c>
      <c r="BF304" t="s">
        <v>324</v>
      </c>
      <c r="BG304" t="s">
        <v>324</v>
      </c>
      <c r="BH304" t="s">
        <v>324</v>
      </c>
      <c r="BI304">
        <v>0</v>
      </c>
      <c r="BJ304" t="s">
        <v>324</v>
      </c>
      <c r="BK304" t="s">
        <v>324</v>
      </c>
      <c r="BL304" t="s">
        <v>324</v>
      </c>
      <c r="BM304" t="s">
        <v>324</v>
      </c>
      <c r="BN304">
        <v>0</v>
      </c>
      <c r="BO304" t="s">
        <v>324</v>
      </c>
      <c r="BP304" t="s">
        <v>324</v>
      </c>
      <c r="BQ304" t="s">
        <v>324</v>
      </c>
      <c r="BR304" t="s">
        <v>324</v>
      </c>
      <c r="BS304">
        <v>0</v>
      </c>
      <c r="BT304" t="s">
        <v>324</v>
      </c>
      <c r="BU304" t="s">
        <v>324</v>
      </c>
      <c r="BV304" t="s">
        <v>324</v>
      </c>
      <c r="BW304" t="s">
        <v>324</v>
      </c>
      <c r="BX304">
        <v>0</v>
      </c>
      <c r="BY304" t="s">
        <v>324</v>
      </c>
      <c r="BZ304" t="s">
        <v>324</v>
      </c>
      <c r="CA304" t="s">
        <v>324</v>
      </c>
      <c r="CB304" t="s">
        <v>324</v>
      </c>
      <c r="CC304">
        <v>0</v>
      </c>
      <c r="CD304" t="s">
        <v>324</v>
      </c>
      <c r="CE304" t="s">
        <v>324</v>
      </c>
      <c r="CF304" t="s">
        <v>324</v>
      </c>
      <c r="CG304" t="s">
        <v>324</v>
      </c>
      <c r="CH304">
        <v>0</v>
      </c>
      <c r="CI304" t="s">
        <v>324</v>
      </c>
      <c r="CJ304" t="s">
        <v>324</v>
      </c>
      <c r="CK304" t="s">
        <v>324</v>
      </c>
      <c r="CL304" t="s">
        <v>324</v>
      </c>
      <c r="CM304">
        <v>0</v>
      </c>
      <c r="CN304" t="s">
        <v>324</v>
      </c>
      <c r="CO304" t="s">
        <v>324</v>
      </c>
      <c r="CP304" t="s">
        <v>324</v>
      </c>
      <c r="CQ304" t="s">
        <v>324</v>
      </c>
      <c r="CR304">
        <v>0</v>
      </c>
      <c r="CS304" t="s">
        <v>324</v>
      </c>
      <c r="CT304" t="s">
        <v>324</v>
      </c>
      <c r="CU304" t="s">
        <v>324</v>
      </c>
      <c r="CV304" t="s">
        <v>324</v>
      </c>
      <c r="CW304">
        <v>0</v>
      </c>
      <c r="CX304">
        <v>0.254</v>
      </c>
      <c r="CY304">
        <v>0</v>
      </c>
      <c r="CZ304">
        <v>0</v>
      </c>
      <c r="DA304">
        <v>0</v>
      </c>
      <c r="DB304">
        <v>0.254</v>
      </c>
      <c r="DC304">
        <v>22</v>
      </c>
      <c r="DD304">
        <v>0</v>
      </c>
      <c r="DE304">
        <v>0</v>
      </c>
      <c r="DF304">
        <v>0</v>
      </c>
      <c r="DG304">
        <v>22</v>
      </c>
      <c r="DH304">
        <v>45.738999999999997</v>
      </c>
      <c r="DI304">
        <v>0</v>
      </c>
      <c r="DJ304">
        <v>0</v>
      </c>
      <c r="DK304">
        <v>0</v>
      </c>
      <c r="DL304">
        <v>45.738999999999997</v>
      </c>
    </row>
    <row r="305" spans="1:116" x14ac:dyDescent="0.45">
      <c r="A305">
        <v>2023</v>
      </c>
      <c r="B305" t="s">
        <v>127</v>
      </c>
      <c r="C305">
        <v>9667</v>
      </c>
      <c r="D305" t="s">
        <v>819</v>
      </c>
      <c r="E305" t="s">
        <v>606</v>
      </c>
      <c r="F305" t="s">
        <v>244</v>
      </c>
      <c r="G305">
        <v>1.2999999999999999E-2</v>
      </c>
      <c r="H305">
        <v>0.01</v>
      </c>
      <c r="I305" t="s">
        <v>324</v>
      </c>
      <c r="J305" t="s">
        <v>324</v>
      </c>
      <c r="K305">
        <v>2.3E-2</v>
      </c>
      <c r="L305">
        <v>3</v>
      </c>
      <c r="M305">
        <v>1</v>
      </c>
      <c r="N305" t="s">
        <v>324</v>
      </c>
      <c r="O305" t="s">
        <v>324</v>
      </c>
      <c r="P305">
        <v>4</v>
      </c>
      <c r="Q305" t="s">
        <v>324</v>
      </c>
      <c r="R305" t="s">
        <v>324</v>
      </c>
      <c r="S305" t="s">
        <v>324</v>
      </c>
      <c r="T305" t="s">
        <v>324</v>
      </c>
      <c r="U305">
        <v>0</v>
      </c>
      <c r="V305" t="s">
        <v>324</v>
      </c>
      <c r="W305" t="s">
        <v>324</v>
      </c>
      <c r="X305" t="s">
        <v>324</v>
      </c>
      <c r="Y305" t="s">
        <v>324</v>
      </c>
      <c r="Z305">
        <v>0</v>
      </c>
      <c r="AA305" t="s">
        <v>324</v>
      </c>
      <c r="AB305" t="s">
        <v>324</v>
      </c>
      <c r="AC305" t="s">
        <v>324</v>
      </c>
      <c r="AD305" t="s">
        <v>324</v>
      </c>
      <c r="AE305">
        <v>0</v>
      </c>
      <c r="AF305" t="s">
        <v>324</v>
      </c>
      <c r="AG305" t="s">
        <v>324</v>
      </c>
      <c r="AH305" t="s">
        <v>324</v>
      </c>
      <c r="AI305" t="s">
        <v>324</v>
      </c>
      <c r="AJ305">
        <v>0</v>
      </c>
      <c r="AK305" t="s">
        <v>324</v>
      </c>
      <c r="AL305" t="s">
        <v>324</v>
      </c>
      <c r="AM305" t="s">
        <v>324</v>
      </c>
      <c r="AN305" t="s">
        <v>324</v>
      </c>
      <c r="AO305">
        <v>0</v>
      </c>
      <c r="AP305" t="s">
        <v>324</v>
      </c>
      <c r="AQ305" t="s">
        <v>324</v>
      </c>
      <c r="AR305" t="s">
        <v>324</v>
      </c>
      <c r="AS305" t="s">
        <v>324</v>
      </c>
      <c r="AT305">
        <v>0</v>
      </c>
      <c r="AU305" t="s">
        <v>324</v>
      </c>
      <c r="AV305" t="s">
        <v>324</v>
      </c>
      <c r="AW305" t="s">
        <v>324</v>
      </c>
      <c r="AX305" t="s">
        <v>324</v>
      </c>
      <c r="AY305">
        <v>0</v>
      </c>
      <c r="AZ305" t="s">
        <v>324</v>
      </c>
      <c r="BA305" t="s">
        <v>324</v>
      </c>
      <c r="BB305" t="s">
        <v>324</v>
      </c>
      <c r="BC305" t="s">
        <v>324</v>
      </c>
      <c r="BD305">
        <v>0</v>
      </c>
      <c r="BE305" t="s">
        <v>324</v>
      </c>
      <c r="BF305" t="s">
        <v>324</v>
      </c>
      <c r="BG305" t="s">
        <v>324</v>
      </c>
      <c r="BH305" t="s">
        <v>324</v>
      </c>
      <c r="BI305">
        <v>0</v>
      </c>
      <c r="BJ305" t="s">
        <v>324</v>
      </c>
      <c r="BK305" t="s">
        <v>324</v>
      </c>
      <c r="BL305" t="s">
        <v>324</v>
      </c>
      <c r="BM305" t="s">
        <v>324</v>
      </c>
      <c r="BN305">
        <v>0</v>
      </c>
      <c r="BO305" t="s">
        <v>324</v>
      </c>
      <c r="BP305" t="s">
        <v>324</v>
      </c>
      <c r="BQ305" t="s">
        <v>324</v>
      </c>
      <c r="BR305" t="s">
        <v>324</v>
      </c>
      <c r="BS305">
        <v>0</v>
      </c>
      <c r="BT305" t="s">
        <v>324</v>
      </c>
      <c r="BU305" t="s">
        <v>324</v>
      </c>
      <c r="BV305" t="s">
        <v>324</v>
      </c>
      <c r="BW305" t="s">
        <v>324</v>
      </c>
      <c r="BX305">
        <v>0</v>
      </c>
      <c r="BY305" t="s">
        <v>324</v>
      </c>
      <c r="BZ305" t="s">
        <v>324</v>
      </c>
      <c r="CA305" t="s">
        <v>324</v>
      </c>
      <c r="CB305" t="s">
        <v>324</v>
      </c>
      <c r="CC305">
        <v>0</v>
      </c>
      <c r="CD305" t="s">
        <v>324</v>
      </c>
      <c r="CE305" t="s">
        <v>324</v>
      </c>
      <c r="CF305" t="s">
        <v>324</v>
      </c>
      <c r="CG305" t="s">
        <v>324</v>
      </c>
      <c r="CH305">
        <v>0</v>
      </c>
      <c r="CI305" t="s">
        <v>324</v>
      </c>
      <c r="CJ305" t="s">
        <v>324</v>
      </c>
      <c r="CK305" t="s">
        <v>324</v>
      </c>
      <c r="CL305" t="s">
        <v>324</v>
      </c>
      <c r="CM305">
        <v>0</v>
      </c>
      <c r="CN305" t="s">
        <v>324</v>
      </c>
      <c r="CO305" t="s">
        <v>324</v>
      </c>
      <c r="CP305" t="s">
        <v>324</v>
      </c>
      <c r="CQ305" t="s">
        <v>324</v>
      </c>
      <c r="CR305">
        <v>0</v>
      </c>
      <c r="CS305" t="s">
        <v>324</v>
      </c>
      <c r="CT305" t="s">
        <v>324</v>
      </c>
      <c r="CU305" t="s">
        <v>324</v>
      </c>
      <c r="CV305" t="s">
        <v>324</v>
      </c>
      <c r="CW305">
        <v>0</v>
      </c>
      <c r="CX305">
        <v>1.2999999999999999E-2</v>
      </c>
      <c r="CY305">
        <v>0.01</v>
      </c>
      <c r="CZ305">
        <v>0</v>
      </c>
      <c r="DA305">
        <v>0</v>
      </c>
      <c r="DB305">
        <v>2.3E-2</v>
      </c>
      <c r="DC305">
        <v>3</v>
      </c>
      <c r="DD305">
        <v>1</v>
      </c>
      <c r="DE305">
        <v>0</v>
      </c>
      <c r="DF305">
        <v>0</v>
      </c>
      <c r="DG305">
        <v>4</v>
      </c>
      <c r="DH305">
        <v>0</v>
      </c>
      <c r="DI305">
        <v>0</v>
      </c>
      <c r="DJ305">
        <v>0</v>
      </c>
      <c r="DK305">
        <v>0</v>
      </c>
      <c r="DL305">
        <v>0</v>
      </c>
    </row>
    <row r="306" spans="1:116" x14ac:dyDescent="0.45">
      <c r="A306">
        <v>2023</v>
      </c>
      <c r="B306" t="s">
        <v>127</v>
      </c>
      <c r="C306">
        <v>9778</v>
      </c>
      <c r="D306" t="s">
        <v>820</v>
      </c>
      <c r="E306" t="s">
        <v>606</v>
      </c>
      <c r="F306" t="s">
        <v>244</v>
      </c>
      <c r="G306">
        <v>0.51900000000000002</v>
      </c>
      <c r="H306">
        <v>0.24299999999999999</v>
      </c>
      <c r="I306" t="s">
        <v>324</v>
      </c>
      <c r="J306" t="s">
        <v>324</v>
      </c>
      <c r="K306">
        <v>0.76200000000000001</v>
      </c>
      <c r="L306">
        <v>60</v>
      </c>
      <c r="M306">
        <v>3</v>
      </c>
      <c r="N306" t="s">
        <v>324</v>
      </c>
      <c r="O306" t="s">
        <v>324</v>
      </c>
      <c r="P306">
        <v>63</v>
      </c>
      <c r="Q306">
        <v>0.27200000000000002</v>
      </c>
      <c r="R306">
        <v>2.8000000000000001E-2</v>
      </c>
      <c r="S306" t="s">
        <v>324</v>
      </c>
      <c r="T306" t="s">
        <v>324</v>
      </c>
      <c r="U306">
        <v>0.3</v>
      </c>
      <c r="V306" t="s">
        <v>324</v>
      </c>
      <c r="W306" t="s">
        <v>324</v>
      </c>
      <c r="X306" t="s">
        <v>324</v>
      </c>
      <c r="Y306" t="s">
        <v>324</v>
      </c>
      <c r="Z306">
        <v>0</v>
      </c>
      <c r="AA306" t="s">
        <v>324</v>
      </c>
      <c r="AB306" t="s">
        <v>324</v>
      </c>
      <c r="AC306" t="s">
        <v>324</v>
      </c>
      <c r="AD306" t="s">
        <v>324</v>
      </c>
      <c r="AE306">
        <v>0</v>
      </c>
      <c r="AF306" t="s">
        <v>324</v>
      </c>
      <c r="AG306" t="s">
        <v>324</v>
      </c>
      <c r="AH306" t="s">
        <v>324</v>
      </c>
      <c r="AI306" t="s">
        <v>324</v>
      </c>
      <c r="AJ306">
        <v>0</v>
      </c>
      <c r="AK306" t="s">
        <v>324</v>
      </c>
      <c r="AL306" t="s">
        <v>324</v>
      </c>
      <c r="AM306" t="s">
        <v>324</v>
      </c>
      <c r="AN306" t="s">
        <v>324</v>
      </c>
      <c r="AO306">
        <v>0</v>
      </c>
      <c r="AP306" t="s">
        <v>324</v>
      </c>
      <c r="AQ306" t="s">
        <v>324</v>
      </c>
      <c r="AR306" t="s">
        <v>324</v>
      </c>
      <c r="AS306" t="s">
        <v>324</v>
      </c>
      <c r="AT306">
        <v>0</v>
      </c>
      <c r="AU306" t="s">
        <v>324</v>
      </c>
      <c r="AV306" t="s">
        <v>324</v>
      </c>
      <c r="AW306" t="s">
        <v>324</v>
      </c>
      <c r="AX306" t="s">
        <v>324</v>
      </c>
      <c r="AY306">
        <v>0</v>
      </c>
      <c r="AZ306" t="s">
        <v>324</v>
      </c>
      <c r="BA306" t="s">
        <v>324</v>
      </c>
      <c r="BB306" t="s">
        <v>324</v>
      </c>
      <c r="BC306" t="s">
        <v>324</v>
      </c>
      <c r="BD306">
        <v>0</v>
      </c>
      <c r="BE306" t="s">
        <v>324</v>
      </c>
      <c r="BF306" t="s">
        <v>324</v>
      </c>
      <c r="BG306" t="s">
        <v>324</v>
      </c>
      <c r="BH306" t="s">
        <v>324</v>
      </c>
      <c r="BI306">
        <v>0</v>
      </c>
      <c r="BJ306" t="s">
        <v>324</v>
      </c>
      <c r="BK306" t="s">
        <v>324</v>
      </c>
      <c r="BL306" t="s">
        <v>324</v>
      </c>
      <c r="BM306" t="s">
        <v>324</v>
      </c>
      <c r="BN306">
        <v>0</v>
      </c>
      <c r="BO306" t="s">
        <v>324</v>
      </c>
      <c r="BP306" t="s">
        <v>324</v>
      </c>
      <c r="BQ306" t="s">
        <v>324</v>
      </c>
      <c r="BR306" t="s">
        <v>324</v>
      </c>
      <c r="BS306">
        <v>0</v>
      </c>
      <c r="BT306">
        <v>5.0000000000000001E-3</v>
      </c>
      <c r="BU306" t="s">
        <v>324</v>
      </c>
      <c r="BV306" t="s">
        <v>324</v>
      </c>
      <c r="BW306" t="s">
        <v>324</v>
      </c>
      <c r="BX306">
        <v>5.0000000000000001E-3</v>
      </c>
      <c r="BY306">
        <v>2</v>
      </c>
      <c r="BZ306" t="s">
        <v>324</v>
      </c>
      <c r="CA306" t="s">
        <v>324</v>
      </c>
      <c r="CB306" t="s">
        <v>324</v>
      </c>
      <c r="CC306">
        <v>2</v>
      </c>
      <c r="CD306">
        <v>2E-3</v>
      </c>
      <c r="CE306" t="s">
        <v>324</v>
      </c>
      <c r="CF306" t="s">
        <v>324</v>
      </c>
      <c r="CG306" t="s">
        <v>324</v>
      </c>
      <c r="CH306">
        <v>2E-3</v>
      </c>
      <c r="CI306" t="s">
        <v>324</v>
      </c>
      <c r="CJ306" t="s">
        <v>324</v>
      </c>
      <c r="CK306" t="s">
        <v>324</v>
      </c>
      <c r="CL306" t="s">
        <v>324</v>
      </c>
      <c r="CM306">
        <v>0</v>
      </c>
      <c r="CN306" t="s">
        <v>324</v>
      </c>
      <c r="CO306" t="s">
        <v>324</v>
      </c>
      <c r="CP306" t="s">
        <v>324</v>
      </c>
      <c r="CQ306" t="s">
        <v>324</v>
      </c>
      <c r="CR306">
        <v>0</v>
      </c>
      <c r="CS306" t="s">
        <v>324</v>
      </c>
      <c r="CT306" t="s">
        <v>324</v>
      </c>
      <c r="CU306" t="s">
        <v>324</v>
      </c>
      <c r="CV306" t="s">
        <v>324</v>
      </c>
      <c r="CW306">
        <v>0</v>
      </c>
      <c r="CX306">
        <v>0.52400000000000002</v>
      </c>
      <c r="CY306">
        <v>0.24299999999999999</v>
      </c>
      <c r="CZ306">
        <v>0</v>
      </c>
      <c r="DA306">
        <v>0</v>
      </c>
      <c r="DB306">
        <v>0.76700000000000002</v>
      </c>
      <c r="DC306">
        <v>62</v>
      </c>
      <c r="DD306">
        <v>3</v>
      </c>
      <c r="DE306">
        <v>0</v>
      </c>
      <c r="DF306">
        <v>0</v>
      </c>
      <c r="DG306">
        <v>65</v>
      </c>
      <c r="DH306">
        <v>0.27400000000000002</v>
      </c>
      <c r="DI306">
        <v>2.8000000000000001E-2</v>
      </c>
      <c r="DJ306">
        <v>0</v>
      </c>
      <c r="DK306">
        <v>0</v>
      </c>
      <c r="DL306">
        <v>0.30199999999999999</v>
      </c>
    </row>
    <row r="307" spans="1:116" x14ac:dyDescent="0.45">
      <c r="A307">
        <v>2023</v>
      </c>
      <c r="B307" t="s">
        <v>127</v>
      </c>
      <c r="C307">
        <v>10448</v>
      </c>
      <c r="D307" t="s">
        <v>821</v>
      </c>
      <c r="E307" t="s">
        <v>606</v>
      </c>
      <c r="F307" t="s">
        <v>244</v>
      </c>
      <c r="G307">
        <v>0.70599999999999996</v>
      </c>
      <c r="H307" t="s">
        <v>324</v>
      </c>
      <c r="I307">
        <v>3.1E-2</v>
      </c>
      <c r="J307" t="s">
        <v>324</v>
      </c>
      <c r="K307">
        <v>0.73699999999999999</v>
      </c>
      <c r="L307">
        <v>76</v>
      </c>
      <c r="M307" t="s">
        <v>324</v>
      </c>
      <c r="N307">
        <v>1</v>
      </c>
      <c r="O307" t="s">
        <v>324</v>
      </c>
      <c r="P307">
        <v>77</v>
      </c>
      <c r="Q307" t="s">
        <v>324</v>
      </c>
      <c r="R307" t="s">
        <v>324</v>
      </c>
      <c r="S307">
        <v>0</v>
      </c>
      <c r="T307" t="s">
        <v>324</v>
      </c>
      <c r="U307">
        <v>0</v>
      </c>
      <c r="V307" t="s">
        <v>324</v>
      </c>
      <c r="W307" t="s">
        <v>324</v>
      </c>
      <c r="X307" t="s">
        <v>324</v>
      </c>
      <c r="Y307" t="s">
        <v>324</v>
      </c>
      <c r="Z307">
        <v>0</v>
      </c>
      <c r="AA307" t="s">
        <v>324</v>
      </c>
      <c r="AB307" t="s">
        <v>324</v>
      </c>
      <c r="AC307" t="s">
        <v>324</v>
      </c>
      <c r="AD307" t="s">
        <v>324</v>
      </c>
      <c r="AE307">
        <v>0</v>
      </c>
      <c r="AF307" t="s">
        <v>324</v>
      </c>
      <c r="AG307" t="s">
        <v>324</v>
      </c>
      <c r="AH307" t="s">
        <v>324</v>
      </c>
      <c r="AI307" t="s">
        <v>324</v>
      </c>
      <c r="AJ307">
        <v>0</v>
      </c>
      <c r="AK307" t="s">
        <v>324</v>
      </c>
      <c r="AL307" t="s">
        <v>324</v>
      </c>
      <c r="AM307" t="s">
        <v>324</v>
      </c>
      <c r="AN307" t="s">
        <v>324</v>
      </c>
      <c r="AO307">
        <v>0</v>
      </c>
      <c r="AP307" t="s">
        <v>324</v>
      </c>
      <c r="AQ307" t="s">
        <v>324</v>
      </c>
      <c r="AR307" t="s">
        <v>324</v>
      </c>
      <c r="AS307" t="s">
        <v>324</v>
      </c>
      <c r="AT307">
        <v>0</v>
      </c>
      <c r="AU307" t="s">
        <v>324</v>
      </c>
      <c r="AV307" t="s">
        <v>324</v>
      </c>
      <c r="AW307" t="s">
        <v>324</v>
      </c>
      <c r="AX307" t="s">
        <v>324</v>
      </c>
      <c r="AY307">
        <v>0</v>
      </c>
      <c r="AZ307" t="s">
        <v>324</v>
      </c>
      <c r="BA307" t="s">
        <v>324</v>
      </c>
      <c r="BB307" t="s">
        <v>324</v>
      </c>
      <c r="BC307" t="s">
        <v>324</v>
      </c>
      <c r="BD307">
        <v>0</v>
      </c>
      <c r="BE307" t="s">
        <v>324</v>
      </c>
      <c r="BF307" t="s">
        <v>324</v>
      </c>
      <c r="BG307" t="s">
        <v>324</v>
      </c>
      <c r="BH307" t="s">
        <v>324</v>
      </c>
      <c r="BI307">
        <v>0</v>
      </c>
      <c r="BJ307" t="s">
        <v>324</v>
      </c>
      <c r="BK307" t="s">
        <v>324</v>
      </c>
      <c r="BL307" t="s">
        <v>324</v>
      </c>
      <c r="BM307" t="s">
        <v>324</v>
      </c>
      <c r="BN307">
        <v>0</v>
      </c>
      <c r="BO307" t="s">
        <v>324</v>
      </c>
      <c r="BP307" t="s">
        <v>324</v>
      </c>
      <c r="BQ307" t="s">
        <v>324</v>
      </c>
      <c r="BR307" t="s">
        <v>324</v>
      </c>
      <c r="BS307">
        <v>0</v>
      </c>
      <c r="BT307">
        <v>5.0000000000000001E-3</v>
      </c>
      <c r="BU307" t="s">
        <v>324</v>
      </c>
      <c r="BV307">
        <v>0</v>
      </c>
      <c r="BW307" t="s">
        <v>324</v>
      </c>
      <c r="BX307">
        <v>5.0000000000000001E-3</v>
      </c>
      <c r="BY307">
        <v>2</v>
      </c>
      <c r="BZ307" t="s">
        <v>324</v>
      </c>
      <c r="CA307">
        <v>0</v>
      </c>
      <c r="CB307" t="s">
        <v>324</v>
      </c>
      <c r="CC307">
        <v>2</v>
      </c>
      <c r="CD307">
        <v>5.7290000000000001</v>
      </c>
      <c r="CE307" t="s">
        <v>324</v>
      </c>
      <c r="CF307">
        <v>0</v>
      </c>
      <c r="CG307" t="s">
        <v>324</v>
      </c>
      <c r="CH307">
        <v>5.7290000000000001</v>
      </c>
      <c r="CI307" t="s">
        <v>324</v>
      </c>
      <c r="CJ307" t="s">
        <v>324</v>
      </c>
      <c r="CK307" t="s">
        <v>324</v>
      </c>
      <c r="CL307" t="s">
        <v>324</v>
      </c>
      <c r="CM307">
        <v>0</v>
      </c>
      <c r="CN307">
        <v>0</v>
      </c>
      <c r="CO307" t="s">
        <v>324</v>
      </c>
      <c r="CP307" t="s">
        <v>324</v>
      </c>
      <c r="CQ307" t="s">
        <v>324</v>
      </c>
      <c r="CR307">
        <v>0</v>
      </c>
      <c r="CS307">
        <v>0</v>
      </c>
      <c r="CT307" t="s">
        <v>324</v>
      </c>
      <c r="CU307" t="s">
        <v>324</v>
      </c>
      <c r="CV307" t="s">
        <v>324</v>
      </c>
      <c r="CW307">
        <v>0</v>
      </c>
      <c r="CX307">
        <v>0.71099999999999997</v>
      </c>
      <c r="CY307">
        <v>0</v>
      </c>
      <c r="CZ307">
        <v>3.1E-2</v>
      </c>
      <c r="DA307">
        <v>0</v>
      </c>
      <c r="DB307">
        <v>0.74199999999999999</v>
      </c>
      <c r="DC307">
        <v>78</v>
      </c>
      <c r="DD307">
        <v>0</v>
      </c>
      <c r="DE307">
        <v>1</v>
      </c>
      <c r="DF307">
        <v>0</v>
      </c>
      <c r="DG307">
        <v>79</v>
      </c>
      <c r="DH307">
        <v>5.7290000000000001</v>
      </c>
      <c r="DI307">
        <v>0</v>
      </c>
      <c r="DJ307">
        <v>0</v>
      </c>
      <c r="DK307">
        <v>0</v>
      </c>
      <c r="DL307">
        <v>5.7290000000000001</v>
      </c>
    </row>
    <row r="308" spans="1:116" x14ac:dyDescent="0.45">
      <c r="A308">
        <v>2023</v>
      </c>
      <c r="B308" t="s">
        <v>127</v>
      </c>
      <c r="C308">
        <v>12377</v>
      </c>
      <c r="D308" t="s">
        <v>822</v>
      </c>
      <c r="E308" t="s">
        <v>683</v>
      </c>
      <c r="F308" t="s">
        <v>244</v>
      </c>
      <c r="G308">
        <v>3.5000000000000003E-2</v>
      </c>
      <c r="H308" t="s">
        <v>324</v>
      </c>
      <c r="I308" t="s">
        <v>324</v>
      </c>
      <c r="J308" t="s">
        <v>324</v>
      </c>
      <c r="K308">
        <v>3.5000000000000003E-2</v>
      </c>
      <c r="L308">
        <v>3</v>
      </c>
      <c r="M308" t="s">
        <v>324</v>
      </c>
      <c r="N308" t="s">
        <v>324</v>
      </c>
      <c r="O308" t="s">
        <v>324</v>
      </c>
      <c r="P308">
        <v>3</v>
      </c>
      <c r="Q308">
        <v>47.996000000000002</v>
      </c>
      <c r="R308" t="s">
        <v>324</v>
      </c>
      <c r="S308" t="s">
        <v>324</v>
      </c>
      <c r="T308" t="s">
        <v>324</v>
      </c>
      <c r="U308">
        <v>47.996000000000002</v>
      </c>
      <c r="V308" t="s">
        <v>324</v>
      </c>
      <c r="W308" t="s">
        <v>324</v>
      </c>
      <c r="X308" t="s">
        <v>324</v>
      </c>
      <c r="Y308" t="s">
        <v>324</v>
      </c>
      <c r="Z308">
        <v>0</v>
      </c>
      <c r="AA308" t="s">
        <v>324</v>
      </c>
      <c r="AB308" t="s">
        <v>324</v>
      </c>
      <c r="AC308" t="s">
        <v>324</v>
      </c>
      <c r="AD308" t="s">
        <v>324</v>
      </c>
      <c r="AE308">
        <v>0</v>
      </c>
      <c r="AF308" t="s">
        <v>324</v>
      </c>
      <c r="AG308" t="s">
        <v>324</v>
      </c>
      <c r="AH308" t="s">
        <v>324</v>
      </c>
      <c r="AI308" t="s">
        <v>324</v>
      </c>
      <c r="AJ308">
        <v>0</v>
      </c>
      <c r="AK308" t="s">
        <v>324</v>
      </c>
      <c r="AL308" t="s">
        <v>324</v>
      </c>
      <c r="AM308" t="s">
        <v>324</v>
      </c>
      <c r="AN308" t="s">
        <v>324</v>
      </c>
      <c r="AO308">
        <v>0</v>
      </c>
      <c r="AP308" t="s">
        <v>324</v>
      </c>
      <c r="AQ308" t="s">
        <v>324</v>
      </c>
      <c r="AR308" t="s">
        <v>324</v>
      </c>
      <c r="AS308" t="s">
        <v>324</v>
      </c>
      <c r="AT308">
        <v>0</v>
      </c>
      <c r="AU308" t="s">
        <v>324</v>
      </c>
      <c r="AV308" t="s">
        <v>324</v>
      </c>
      <c r="AW308" t="s">
        <v>324</v>
      </c>
      <c r="AX308" t="s">
        <v>324</v>
      </c>
      <c r="AY308">
        <v>0</v>
      </c>
      <c r="AZ308" t="s">
        <v>324</v>
      </c>
      <c r="BA308" t="s">
        <v>324</v>
      </c>
      <c r="BB308" t="s">
        <v>324</v>
      </c>
      <c r="BC308" t="s">
        <v>324</v>
      </c>
      <c r="BD308">
        <v>0</v>
      </c>
      <c r="BE308" t="s">
        <v>324</v>
      </c>
      <c r="BF308" t="s">
        <v>324</v>
      </c>
      <c r="BG308" t="s">
        <v>324</v>
      </c>
      <c r="BH308" t="s">
        <v>324</v>
      </c>
      <c r="BI308">
        <v>0</v>
      </c>
      <c r="BJ308" t="s">
        <v>324</v>
      </c>
      <c r="BK308" t="s">
        <v>324</v>
      </c>
      <c r="BL308" t="s">
        <v>324</v>
      </c>
      <c r="BM308" t="s">
        <v>324</v>
      </c>
      <c r="BN308">
        <v>0</v>
      </c>
      <c r="BO308" t="s">
        <v>324</v>
      </c>
      <c r="BP308" t="s">
        <v>324</v>
      </c>
      <c r="BQ308" t="s">
        <v>324</v>
      </c>
      <c r="BR308" t="s">
        <v>324</v>
      </c>
      <c r="BS308">
        <v>0</v>
      </c>
      <c r="BT308" t="s">
        <v>324</v>
      </c>
      <c r="BU308" t="s">
        <v>324</v>
      </c>
      <c r="BV308" t="s">
        <v>324</v>
      </c>
      <c r="BW308" t="s">
        <v>324</v>
      </c>
      <c r="BX308">
        <v>0</v>
      </c>
      <c r="BY308" t="s">
        <v>324</v>
      </c>
      <c r="BZ308" t="s">
        <v>324</v>
      </c>
      <c r="CA308" t="s">
        <v>324</v>
      </c>
      <c r="CB308" t="s">
        <v>324</v>
      </c>
      <c r="CC308">
        <v>0</v>
      </c>
      <c r="CD308" t="s">
        <v>324</v>
      </c>
      <c r="CE308" t="s">
        <v>324</v>
      </c>
      <c r="CF308" t="s">
        <v>324</v>
      </c>
      <c r="CG308" t="s">
        <v>324</v>
      </c>
      <c r="CH308">
        <v>0</v>
      </c>
      <c r="CI308" t="s">
        <v>324</v>
      </c>
      <c r="CJ308" t="s">
        <v>324</v>
      </c>
      <c r="CK308" t="s">
        <v>324</v>
      </c>
      <c r="CL308" t="s">
        <v>324</v>
      </c>
      <c r="CM308">
        <v>0</v>
      </c>
      <c r="CN308" t="s">
        <v>324</v>
      </c>
      <c r="CO308" t="s">
        <v>324</v>
      </c>
      <c r="CP308" t="s">
        <v>324</v>
      </c>
      <c r="CQ308" t="s">
        <v>324</v>
      </c>
      <c r="CR308">
        <v>0</v>
      </c>
      <c r="CS308" t="s">
        <v>324</v>
      </c>
      <c r="CT308" t="s">
        <v>324</v>
      </c>
      <c r="CU308" t="s">
        <v>324</v>
      </c>
      <c r="CV308" t="s">
        <v>324</v>
      </c>
      <c r="CW308">
        <v>0</v>
      </c>
      <c r="CX308">
        <v>3.5000000000000003E-2</v>
      </c>
      <c r="CY308">
        <v>0</v>
      </c>
      <c r="CZ308">
        <v>0</v>
      </c>
      <c r="DA308">
        <v>0</v>
      </c>
      <c r="DB308">
        <v>3.5000000000000003E-2</v>
      </c>
      <c r="DC308">
        <v>3</v>
      </c>
      <c r="DD308">
        <v>0</v>
      </c>
      <c r="DE308">
        <v>0</v>
      </c>
      <c r="DF308">
        <v>0</v>
      </c>
      <c r="DG308">
        <v>3</v>
      </c>
      <c r="DH308">
        <v>47.996000000000002</v>
      </c>
      <c r="DI308">
        <v>0</v>
      </c>
      <c r="DJ308">
        <v>0</v>
      </c>
      <c r="DK308">
        <v>0</v>
      </c>
      <c r="DL308">
        <v>47.996000000000002</v>
      </c>
    </row>
    <row r="309" spans="1:116" x14ac:dyDescent="0.45">
      <c r="A309">
        <v>2023</v>
      </c>
      <c r="B309" t="s">
        <v>127</v>
      </c>
      <c r="C309">
        <v>12929</v>
      </c>
      <c r="D309" t="s">
        <v>823</v>
      </c>
      <c r="E309" t="s">
        <v>606</v>
      </c>
      <c r="F309" t="s">
        <v>244</v>
      </c>
      <c r="G309">
        <v>3</v>
      </c>
      <c r="H309">
        <v>0.26500000000000001</v>
      </c>
      <c r="I309" t="s">
        <v>324</v>
      </c>
      <c r="J309" t="s">
        <v>324</v>
      </c>
      <c r="K309">
        <v>3.2650000000000001</v>
      </c>
      <c r="L309">
        <v>269</v>
      </c>
      <c r="M309">
        <v>14</v>
      </c>
      <c r="N309" t="s">
        <v>324</v>
      </c>
      <c r="O309" t="s">
        <v>324</v>
      </c>
      <c r="P309">
        <v>283</v>
      </c>
      <c r="Q309">
        <v>1184.2</v>
      </c>
      <c r="R309" t="s">
        <v>324</v>
      </c>
      <c r="S309" t="s">
        <v>324</v>
      </c>
      <c r="T309" t="s">
        <v>324</v>
      </c>
      <c r="U309">
        <v>1184.2</v>
      </c>
      <c r="V309" t="s">
        <v>324</v>
      </c>
      <c r="W309" t="s">
        <v>324</v>
      </c>
      <c r="X309" t="s">
        <v>324</v>
      </c>
      <c r="Y309" t="s">
        <v>324</v>
      </c>
      <c r="Z309">
        <v>0</v>
      </c>
      <c r="AA309" t="s">
        <v>324</v>
      </c>
      <c r="AB309" t="s">
        <v>324</v>
      </c>
      <c r="AC309" t="s">
        <v>324</v>
      </c>
      <c r="AD309" t="s">
        <v>324</v>
      </c>
      <c r="AE309">
        <v>0</v>
      </c>
      <c r="AF309" t="s">
        <v>324</v>
      </c>
      <c r="AG309" t="s">
        <v>324</v>
      </c>
      <c r="AH309" t="s">
        <v>324</v>
      </c>
      <c r="AI309" t="s">
        <v>324</v>
      </c>
      <c r="AJ309">
        <v>0</v>
      </c>
      <c r="AK309" t="s">
        <v>324</v>
      </c>
      <c r="AL309" t="s">
        <v>324</v>
      </c>
      <c r="AM309" t="s">
        <v>324</v>
      </c>
      <c r="AN309" t="s">
        <v>324</v>
      </c>
      <c r="AO309">
        <v>0</v>
      </c>
      <c r="AP309">
        <v>0.77900000000000003</v>
      </c>
      <c r="AQ309" t="s">
        <v>324</v>
      </c>
      <c r="AR309" t="s">
        <v>324</v>
      </c>
      <c r="AS309" t="s">
        <v>324</v>
      </c>
      <c r="AT309">
        <v>0.77900000000000003</v>
      </c>
      <c r="AU309">
        <v>106</v>
      </c>
      <c r="AV309" t="s">
        <v>324</v>
      </c>
      <c r="AW309" t="s">
        <v>324</v>
      </c>
      <c r="AX309" t="s">
        <v>324</v>
      </c>
      <c r="AY309">
        <v>106</v>
      </c>
      <c r="AZ309">
        <v>1.2210000000000001</v>
      </c>
      <c r="BA309" t="s">
        <v>324</v>
      </c>
      <c r="BB309" t="s">
        <v>324</v>
      </c>
      <c r="BC309" t="s">
        <v>324</v>
      </c>
      <c r="BD309">
        <v>1.2210000000000001</v>
      </c>
      <c r="BE309" t="s">
        <v>324</v>
      </c>
      <c r="BF309" t="s">
        <v>324</v>
      </c>
      <c r="BG309" t="s">
        <v>324</v>
      </c>
      <c r="BH309" t="s">
        <v>324</v>
      </c>
      <c r="BI309">
        <v>0</v>
      </c>
      <c r="BJ309" t="s">
        <v>324</v>
      </c>
      <c r="BK309" t="s">
        <v>324</v>
      </c>
      <c r="BL309" t="s">
        <v>324</v>
      </c>
      <c r="BM309" t="s">
        <v>324</v>
      </c>
      <c r="BN309">
        <v>0</v>
      </c>
      <c r="BO309" t="s">
        <v>324</v>
      </c>
      <c r="BP309" t="s">
        <v>324</v>
      </c>
      <c r="BQ309" t="s">
        <v>324</v>
      </c>
      <c r="BR309" t="s">
        <v>324</v>
      </c>
      <c r="BS309">
        <v>0</v>
      </c>
      <c r="BT309" t="s">
        <v>324</v>
      </c>
      <c r="BU309" t="s">
        <v>324</v>
      </c>
      <c r="BV309" t="s">
        <v>324</v>
      </c>
      <c r="BW309" t="s">
        <v>324</v>
      </c>
      <c r="BX309">
        <v>0</v>
      </c>
      <c r="BY309" t="s">
        <v>324</v>
      </c>
      <c r="BZ309" t="s">
        <v>324</v>
      </c>
      <c r="CA309" t="s">
        <v>324</v>
      </c>
      <c r="CB309" t="s">
        <v>324</v>
      </c>
      <c r="CC309">
        <v>0</v>
      </c>
      <c r="CD309" t="s">
        <v>324</v>
      </c>
      <c r="CE309" t="s">
        <v>324</v>
      </c>
      <c r="CF309" t="s">
        <v>324</v>
      </c>
      <c r="CG309" t="s">
        <v>324</v>
      </c>
      <c r="CH309">
        <v>0</v>
      </c>
      <c r="CI309" t="s">
        <v>324</v>
      </c>
      <c r="CJ309" t="s">
        <v>324</v>
      </c>
      <c r="CK309" t="s">
        <v>324</v>
      </c>
      <c r="CL309" t="s">
        <v>324</v>
      </c>
      <c r="CM309">
        <v>0</v>
      </c>
      <c r="CN309" t="s">
        <v>324</v>
      </c>
      <c r="CO309" t="s">
        <v>324</v>
      </c>
      <c r="CP309" t="s">
        <v>324</v>
      </c>
      <c r="CQ309" t="s">
        <v>324</v>
      </c>
      <c r="CR309">
        <v>0</v>
      </c>
      <c r="CS309" t="s">
        <v>324</v>
      </c>
      <c r="CT309" t="s">
        <v>324</v>
      </c>
      <c r="CU309" t="s">
        <v>324</v>
      </c>
      <c r="CV309" t="s">
        <v>324</v>
      </c>
      <c r="CW309">
        <v>0</v>
      </c>
      <c r="CX309">
        <v>3</v>
      </c>
      <c r="CY309">
        <v>0.26500000000000001</v>
      </c>
      <c r="CZ309">
        <v>0</v>
      </c>
      <c r="DA309">
        <v>0</v>
      </c>
      <c r="DB309">
        <v>3.2650000000000001</v>
      </c>
      <c r="DC309">
        <v>269</v>
      </c>
      <c r="DD309">
        <v>14</v>
      </c>
      <c r="DE309">
        <v>0</v>
      </c>
      <c r="DF309">
        <v>0</v>
      </c>
      <c r="DG309">
        <v>283</v>
      </c>
      <c r="DH309">
        <v>1184.2</v>
      </c>
      <c r="DI309">
        <v>0</v>
      </c>
      <c r="DJ309">
        <v>0</v>
      </c>
      <c r="DK309">
        <v>0</v>
      </c>
      <c r="DL309">
        <v>1184.2</v>
      </c>
    </row>
    <row r="310" spans="1:116" x14ac:dyDescent="0.45">
      <c r="A310">
        <v>2023</v>
      </c>
      <c r="B310" t="s">
        <v>127</v>
      </c>
      <c r="C310">
        <v>13647</v>
      </c>
      <c r="D310" t="s">
        <v>824</v>
      </c>
      <c r="E310" t="s">
        <v>683</v>
      </c>
      <c r="F310" t="s">
        <v>244</v>
      </c>
      <c r="G310">
        <v>0.85099999999999998</v>
      </c>
      <c r="H310">
        <v>3.4000000000000002E-2</v>
      </c>
      <c r="I310" t="s">
        <v>324</v>
      </c>
      <c r="J310" t="s">
        <v>324</v>
      </c>
      <c r="K310">
        <v>0.88500000000000001</v>
      </c>
      <c r="L310">
        <v>68</v>
      </c>
      <c r="M310">
        <v>2</v>
      </c>
      <c r="N310" t="s">
        <v>324</v>
      </c>
      <c r="O310" t="s">
        <v>324</v>
      </c>
      <c r="P310">
        <v>70</v>
      </c>
      <c r="Q310">
        <v>0.65400000000000003</v>
      </c>
      <c r="R310">
        <v>1.4E-2</v>
      </c>
      <c r="S310" t="s">
        <v>324</v>
      </c>
      <c r="T310" t="s">
        <v>324</v>
      </c>
      <c r="U310">
        <v>0.66800000000000004</v>
      </c>
      <c r="V310" t="s">
        <v>324</v>
      </c>
      <c r="W310" t="s">
        <v>324</v>
      </c>
      <c r="X310" t="s">
        <v>324</v>
      </c>
      <c r="Y310" t="s">
        <v>324</v>
      </c>
      <c r="Z310">
        <v>0</v>
      </c>
      <c r="AA310" t="s">
        <v>324</v>
      </c>
      <c r="AB310" t="s">
        <v>324</v>
      </c>
      <c r="AC310" t="s">
        <v>324</v>
      </c>
      <c r="AD310" t="s">
        <v>324</v>
      </c>
      <c r="AE310">
        <v>0</v>
      </c>
      <c r="AF310" t="s">
        <v>324</v>
      </c>
      <c r="AG310" t="s">
        <v>324</v>
      </c>
      <c r="AH310" t="s">
        <v>324</v>
      </c>
      <c r="AI310" t="s">
        <v>324</v>
      </c>
      <c r="AJ310">
        <v>0</v>
      </c>
      <c r="AK310" t="s">
        <v>324</v>
      </c>
      <c r="AL310" t="s">
        <v>324</v>
      </c>
      <c r="AM310" t="s">
        <v>324</v>
      </c>
      <c r="AN310" t="s">
        <v>324</v>
      </c>
      <c r="AO310">
        <v>0</v>
      </c>
      <c r="AP310" t="s">
        <v>324</v>
      </c>
      <c r="AQ310" t="s">
        <v>324</v>
      </c>
      <c r="AR310" t="s">
        <v>324</v>
      </c>
      <c r="AS310" t="s">
        <v>324</v>
      </c>
      <c r="AT310">
        <v>0</v>
      </c>
      <c r="AU310" t="s">
        <v>324</v>
      </c>
      <c r="AV310" t="s">
        <v>324</v>
      </c>
      <c r="AW310" t="s">
        <v>324</v>
      </c>
      <c r="AX310" t="s">
        <v>324</v>
      </c>
      <c r="AY310">
        <v>0</v>
      </c>
      <c r="AZ310" t="s">
        <v>324</v>
      </c>
      <c r="BA310" t="s">
        <v>324</v>
      </c>
      <c r="BB310" t="s">
        <v>324</v>
      </c>
      <c r="BC310" t="s">
        <v>324</v>
      </c>
      <c r="BD310">
        <v>0</v>
      </c>
      <c r="BE310" t="s">
        <v>324</v>
      </c>
      <c r="BF310" t="s">
        <v>324</v>
      </c>
      <c r="BG310" t="s">
        <v>324</v>
      </c>
      <c r="BH310" t="s">
        <v>324</v>
      </c>
      <c r="BI310">
        <v>0</v>
      </c>
      <c r="BJ310" t="s">
        <v>324</v>
      </c>
      <c r="BK310" t="s">
        <v>324</v>
      </c>
      <c r="BL310" t="s">
        <v>324</v>
      </c>
      <c r="BM310" t="s">
        <v>324</v>
      </c>
      <c r="BN310">
        <v>0</v>
      </c>
      <c r="BO310" t="s">
        <v>324</v>
      </c>
      <c r="BP310" t="s">
        <v>324</v>
      </c>
      <c r="BQ310" t="s">
        <v>324</v>
      </c>
      <c r="BR310" t="s">
        <v>324</v>
      </c>
      <c r="BS310">
        <v>0</v>
      </c>
      <c r="BT310">
        <v>2E-3</v>
      </c>
      <c r="BU310" t="s">
        <v>324</v>
      </c>
      <c r="BV310" t="s">
        <v>324</v>
      </c>
      <c r="BW310" t="s">
        <v>324</v>
      </c>
      <c r="BX310">
        <v>2E-3</v>
      </c>
      <c r="BY310">
        <v>1</v>
      </c>
      <c r="BZ310" t="s">
        <v>324</v>
      </c>
      <c r="CA310" t="s">
        <v>324</v>
      </c>
      <c r="CB310" t="s">
        <v>324</v>
      </c>
      <c r="CC310">
        <v>1</v>
      </c>
      <c r="CD310" t="s">
        <v>324</v>
      </c>
      <c r="CE310" t="s">
        <v>324</v>
      </c>
      <c r="CF310" t="s">
        <v>324</v>
      </c>
      <c r="CG310" t="s">
        <v>324</v>
      </c>
      <c r="CH310">
        <v>0</v>
      </c>
      <c r="CI310" t="s">
        <v>324</v>
      </c>
      <c r="CJ310" t="s">
        <v>324</v>
      </c>
      <c r="CK310" t="s">
        <v>324</v>
      </c>
      <c r="CL310" t="s">
        <v>324</v>
      </c>
      <c r="CM310">
        <v>0</v>
      </c>
      <c r="CN310" t="s">
        <v>324</v>
      </c>
      <c r="CO310" t="s">
        <v>324</v>
      </c>
      <c r="CP310" t="s">
        <v>324</v>
      </c>
      <c r="CQ310" t="s">
        <v>324</v>
      </c>
      <c r="CR310">
        <v>0</v>
      </c>
      <c r="CS310" t="s">
        <v>324</v>
      </c>
      <c r="CT310" t="s">
        <v>324</v>
      </c>
      <c r="CU310" t="s">
        <v>324</v>
      </c>
      <c r="CV310" t="s">
        <v>324</v>
      </c>
      <c r="CW310">
        <v>0</v>
      </c>
      <c r="CX310">
        <v>0.85299999999999998</v>
      </c>
      <c r="CY310">
        <v>3.4000000000000002E-2</v>
      </c>
      <c r="CZ310">
        <v>0</v>
      </c>
      <c r="DA310">
        <v>0</v>
      </c>
      <c r="DB310">
        <v>0.88700000000000001</v>
      </c>
      <c r="DC310">
        <v>69</v>
      </c>
      <c r="DD310">
        <v>2</v>
      </c>
      <c r="DE310">
        <v>0</v>
      </c>
      <c r="DF310">
        <v>0</v>
      </c>
      <c r="DG310">
        <v>71</v>
      </c>
      <c r="DH310">
        <v>0.65400000000000003</v>
      </c>
      <c r="DI310">
        <v>1.4E-2</v>
      </c>
      <c r="DJ310">
        <v>0</v>
      </c>
      <c r="DK310">
        <v>0</v>
      </c>
      <c r="DL310">
        <v>0.66800000000000004</v>
      </c>
    </row>
    <row r="311" spans="1:116" x14ac:dyDescent="0.45">
      <c r="A311">
        <v>2023</v>
      </c>
      <c r="B311" t="s">
        <v>127</v>
      </c>
      <c r="C311">
        <v>13756</v>
      </c>
      <c r="D311" t="s">
        <v>405</v>
      </c>
      <c r="E311" t="s">
        <v>606</v>
      </c>
      <c r="F311" t="s">
        <v>244</v>
      </c>
      <c r="G311">
        <v>12.5</v>
      </c>
      <c r="H311">
        <v>43.055999999999997</v>
      </c>
      <c r="I311" t="s">
        <v>324</v>
      </c>
      <c r="J311" t="s">
        <v>324</v>
      </c>
      <c r="K311">
        <v>55.555999999999997</v>
      </c>
      <c r="L311">
        <v>1351</v>
      </c>
      <c r="M311">
        <v>174</v>
      </c>
      <c r="N311" t="s">
        <v>324</v>
      </c>
      <c r="O311" t="s">
        <v>324</v>
      </c>
      <c r="P311">
        <v>1525</v>
      </c>
      <c r="Q311">
        <v>10778.383</v>
      </c>
      <c r="R311">
        <v>33696.411999999997</v>
      </c>
      <c r="S311" t="s">
        <v>324</v>
      </c>
      <c r="T311" t="s">
        <v>324</v>
      </c>
      <c r="U311">
        <v>44474.794999999998</v>
      </c>
      <c r="V311" t="s">
        <v>324</v>
      </c>
      <c r="W311" t="s">
        <v>324</v>
      </c>
      <c r="X311" t="s">
        <v>324</v>
      </c>
      <c r="Y311" t="s">
        <v>324</v>
      </c>
      <c r="Z311">
        <v>0</v>
      </c>
      <c r="AA311" t="s">
        <v>324</v>
      </c>
      <c r="AB311" t="s">
        <v>324</v>
      </c>
      <c r="AC311" t="s">
        <v>324</v>
      </c>
      <c r="AD311" t="s">
        <v>324</v>
      </c>
      <c r="AE311">
        <v>0</v>
      </c>
      <c r="AF311" t="s">
        <v>324</v>
      </c>
      <c r="AG311" t="s">
        <v>324</v>
      </c>
      <c r="AH311" t="s">
        <v>324</v>
      </c>
      <c r="AI311" t="s">
        <v>324</v>
      </c>
      <c r="AJ311">
        <v>0</v>
      </c>
      <c r="AK311" t="s">
        <v>324</v>
      </c>
      <c r="AL311" t="s">
        <v>324</v>
      </c>
      <c r="AM311" t="s">
        <v>324</v>
      </c>
      <c r="AN311" t="s">
        <v>324</v>
      </c>
      <c r="AO311">
        <v>0</v>
      </c>
      <c r="AP311" t="s">
        <v>324</v>
      </c>
      <c r="AQ311" t="s">
        <v>324</v>
      </c>
      <c r="AR311" t="s">
        <v>324</v>
      </c>
      <c r="AS311" t="s">
        <v>324</v>
      </c>
      <c r="AT311">
        <v>0</v>
      </c>
      <c r="AU311" t="s">
        <v>324</v>
      </c>
      <c r="AV311" t="s">
        <v>324</v>
      </c>
      <c r="AW311" t="s">
        <v>324</v>
      </c>
      <c r="AX311" t="s">
        <v>324</v>
      </c>
      <c r="AY311">
        <v>0</v>
      </c>
      <c r="AZ311" t="s">
        <v>324</v>
      </c>
      <c r="BA311" t="s">
        <v>324</v>
      </c>
      <c r="BB311" t="s">
        <v>324</v>
      </c>
      <c r="BC311" t="s">
        <v>324</v>
      </c>
      <c r="BD311">
        <v>0</v>
      </c>
      <c r="BE311" t="s">
        <v>324</v>
      </c>
      <c r="BF311" t="s">
        <v>324</v>
      </c>
      <c r="BG311" t="s">
        <v>324</v>
      </c>
      <c r="BH311" t="s">
        <v>324</v>
      </c>
      <c r="BI311">
        <v>0</v>
      </c>
      <c r="BJ311" t="s">
        <v>324</v>
      </c>
      <c r="BK311" t="s">
        <v>324</v>
      </c>
      <c r="BL311" t="s">
        <v>324</v>
      </c>
      <c r="BM311" t="s">
        <v>324</v>
      </c>
      <c r="BN311">
        <v>0</v>
      </c>
      <c r="BO311" t="s">
        <v>324</v>
      </c>
      <c r="BP311" t="s">
        <v>324</v>
      </c>
      <c r="BQ311" t="s">
        <v>324</v>
      </c>
      <c r="BR311" t="s">
        <v>324</v>
      </c>
      <c r="BS311">
        <v>0</v>
      </c>
      <c r="BT311">
        <v>9.5000000000000001E-2</v>
      </c>
      <c r="BU311">
        <v>1.82</v>
      </c>
      <c r="BV311" t="s">
        <v>324</v>
      </c>
      <c r="BW311" t="s">
        <v>324</v>
      </c>
      <c r="BX311">
        <v>1.915</v>
      </c>
      <c r="BY311">
        <v>21</v>
      </c>
      <c r="BZ311">
        <v>6</v>
      </c>
      <c r="CA311" t="s">
        <v>324</v>
      </c>
      <c r="CB311" t="s">
        <v>324</v>
      </c>
      <c r="CC311">
        <v>27</v>
      </c>
      <c r="CD311">
        <v>5.8559999999999999</v>
      </c>
      <c r="CE311">
        <v>665.43299999999999</v>
      </c>
      <c r="CF311" t="s">
        <v>324</v>
      </c>
      <c r="CG311" t="s">
        <v>324</v>
      </c>
      <c r="CH311">
        <v>671.28899999999999</v>
      </c>
      <c r="CI311" t="s">
        <v>324</v>
      </c>
      <c r="CJ311" t="s">
        <v>324</v>
      </c>
      <c r="CK311" t="s">
        <v>324</v>
      </c>
      <c r="CL311" t="s">
        <v>324</v>
      </c>
      <c r="CM311">
        <v>0</v>
      </c>
      <c r="CN311" t="s">
        <v>324</v>
      </c>
      <c r="CO311" t="s">
        <v>324</v>
      </c>
      <c r="CP311" t="s">
        <v>324</v>
      </c>
      <c r="CQ311" t="s">
        <v>324</v>
      </c>
      <c r="CR311">
        <v>0</v>
      </c>
      <c r="CS311" t="s">
        <v>324</v>
      </c>
      <c r="CT311" t="s">
        <v>324</v>
      </c>
      <c r="CU311" t="s">
        <v>324</v>
      </c>
      <c r="CV311" t="s">
        <v>324</v>
      </c>
      <c r="CW311">
        <v>0</v>
      </c>
      <c r="CX311">
        <v>12.595000000000001</v>
      </c>
      <c r="CY311">
        <v>44.875999999999998</v>
      </c>
      <c r="CZ311">
        <v>0</v>
      </c>
      <c r="DA311">
        <v>0</v>
      </c>
      <c r="DB311">
        <v>57.470999999999997</v>
      </c>
      <c r="DC311">
        <v>1372</v>
      </c>
      <c r="DD311">
        <v>180</v>
      </c>
      <c r="DE311">
        <v>0</v>
      </c>
      <c r="DF311">
        <v>0</v>
      </c>
      <c r="DG311">
        <v>1552</v>
      </c>
      <c r="DH311">
        <v>10784.239</v>
      </c>
      <c r="DI311">
        <v>34361.845000000001</v>
      </c>
      <c r="DJ311">
        <v>0</v>
      </c>
      <c r="DK311">
        <v>0</v>
      </c>
      <c r="DL311">
        <v>45146.084000000003</v>
      </c>
    </row>
    <row r="312" spans="1:116" x14ac:dyDescent="0.45">
      <c r="A312">
        <v>2023</v>
      </c>
      <c r="B312" t="s">
        <v>127</v>
      </c>
      <c r="C312">
        <v>14839</v>
      </c>
      <c r="D312" t="s">
        <v>825</v>
      </c>
      <c r="E312" t="s">
        <v>606</v>
      </c>
      <c r="F312" t="s">
        <v>247</v>
      </c>
      <c r="G312">
        <v>9.6000000000000002E-2</v>
      </c>
      <c r="H312">
        <v>5.6000000000000001E-2</v>
      </c>
      <c r="I312" t="s">
        <v>324</v>
      </c>
      <c r="J312" t="s">
        <v>324</v>
      </c>
      <c r="K312">
        <v>0.152</v>
      </c>
      <c r="L312">
        <v>15</v>
      </c>
      <c r="M312">
        <v>2</v>
      </c>
      <c r="N312" t="s">
        <v>324</v>
      </c>
      <c r="O312" t="s">
        <v>324</v>
      </c>
      <c r="P312">
        <v>17</v>
      </c>
      <c r="Q312" t="s">
        <v>324</v>
      </c>
      <c r="R312" t="s">
        <v>324</v>
      </c>
      <c r="S312" t="s">
        <v>324</v>
      </c>
      <c r="T312" t="s">
        <v>324</v>
      </c>
      <c r="U312">
        <v>0</v>
      </c>
      <c r="V312" t="s">
        <v>324</v>
      </c>
      <c r="W312" t="s">
        <v>324</v>
      </c>
      <c r="X312" t="s">
        <v>324</v>
      </c>
      <c r="Y312" t="s">
        <v>324</v>
      </c>
      <c r="Z312">
        <v>0</v>
      </c>
      <c r="AA312" t="s">
        <v>324</v>
      </c>
      <c r="AB312" t="s">
        <v>324</v>
      </c>
      <c r="AC312" t="s">
        <v>324</v>
      </c>
      <c r="AD312" t="s">
        <v>324</v>
      </c>
      <c r="AE312">
        <v>0</v>
      </c>
      <c r="AF312" t="s">
        <v>324</v>
      </c>
      <c r="AG312" t="s">
        <v>324</v>
      </c>
      <c r="AH312" t="s">
        <v>324</v>
      </c>
      <c r="AI312" t="s">
        <v>324</v>
      </c>
      <c r="AJ312">
        <v>0</v>
      </c>
      <c r="AK312" t="s">
        <v>324</v>
      </c>
      <c r="AL312" t="s">
        <v>324</v>
      </c>
      <c r="AM312" t="s">
        <v>324</v>
      </c>
      <c r="AN312" t="s">
        <v>324</v>
      </c>
      <c r="AO312">
        <v>0</v>
      </c>
      <c r="AP312" t="s">
        <v>324</v>
      </c>
      <c r="AQ312" t="s">
        <v>324</v>
      </c>
      <c r="AR312" t="s">
        <v>324</v>
      </c>
      <c r="AS312" t="s">
        <v>324</v>
      </c>
      <c r="AT312">
        <v>0</v>
      </c>
      <c r="AU312" t="s">
        <v>324</v>
      </c>
      <c r="AV312" t="s">
        <v>324</v>
      </c>
      <c r="AW312" t="s">
        <v>324</v>
      </c>
      <c r="AX312" t="s">
        <v>324</v>
      </c>
      <c r="AY312">
        <v>0</v>
      </c>
      <c r="AZ312" t="s">
        <v>324</v>
      </c>
      <c r="BA312" t="s">
        <v>324</v>
      </c>
      <c r="BB312" t="s">
        <v>324</v>
      </c>
      <c r="BC312" t="s">
        <v>324</v>
      </c>
      <c r="BD312">
        <v>0</v>
      </c>
      <c r="BE312" t="s">
        <v>324</v>
      </c>
      <c r="BF312" t="s">
        <v>324</v>
      </c>
      <c r="BG312" t="s">
        <v>324</v>
      </c>
      <c r="BH312" t="s">
        <v>324</v>
      </c>
      <c r="BI312">
        <v>0</v>
      </c>
      <c r="BJ312" t="s">
        <v>324</v>
      </c>
      <c r="BK312" t="s">
        <v>324</v>
      </c>
      <c r="BL312" t="s">
        <v>324</v>
      </c>
      <c r="BM312" t="s">
        <v>324</v>
      </c>
      <c r="BN312">
        <v>0</v>
      </c>
      <c r="BO312" t="s">
        <v>324</v>
      </c>
      <c r="BP312" t="s">
        <v>324</v>
      </c>
      <c r="BQ312" t="s">
        <v>324</v>
      </c>
      <c r="BR312" t="s">
        <v>324</v>
      </c>
      <c r="BS312">
        <v>0</v>
      </c>
      <c r="BT312" t="s">
        <v>324</v>
      </c>
      <c r="BU312" t="s">
        <v>324</v>
      </c>
      <c r="BV312" t="s">
        <v>324</v>
      </c>
      <c r="BW312" t="s">
        <v>324</v>
      </c>
      <c r="BX312">
        <v>0</v>
      </c>
      <c r="BY312" t="s">
        <v>324</v>
      </c>
      <c r="BZ312" t="s">
        <v>324</v>
      </c>
      <c r="CA312" t="s">
        <v>324</v>
      </c>
      <c r="CB312" t="s">
        <v>324</v>
      </c>
      <c r="CC312">
        <v>0</v>
      </c>
      <c r="CD312" t="s">
        <v>324</v>
      </c>
      <c r="CE312" t="s">
        <v>324</v>
      </c>
      <c r="CF312" t="s">
        <v>324</v>
      </c>
      <c r="CG312" t="s">
        <v>324</v>
      </c>
      <c r="CH312">
        <v>0</v>
      </c>
      <c r="CI312" t="s">
        <v>324</v>
      </c>
      <c r="CJ312" t="s">
        <v>324</v>
      </c>
      <c r="CK312" t="s">
        <v>324</v>
      </c>
      <c r="CL312" t="s">
        <v>324</v>
      </c>
      <c r="CM312">
        <v>0</v>
      </c>
      <c r="CN312" t="s">
        <v>324</v>
      </c>
      <c r="CO312" t="s">
        <v>324</v>
      </c>
      <c r="CP312" t="s">
        <v>324</v>
      </c>
      <c r="CQ312" t="s">
        <v>324</v>
      </c>
      <c r="CR312">
        <v>0</v>
      </c>
      <c r="CS312" t="s">
        <v>324</v>
      </c>
      <c r="CT312" t="s">
        <v>324</v>
      </c>
      <c r="CU312" t="s">
        <v>324</v>
      </c>
      <c r="CV312" t="s">
        <v>324</v>
      </c>
      <c r="CW312">
        <v>0</v>
      </c>
      <c r="CX312">
        <v>9.6000000000000002E-2</v>
      </c>
      <c r="CY312">
        <v>5.6000000000000001E-2</v>
      </c>
      <c r="CZ312">
        <v>0</v>
      </c>
      <c r="DA312">
        <v>0</v>
      </c>
      <c r="DB312">
        <v>0.152</v>
      </c>
      <c r="DC312">
        <v>15</v>
      </c>
      <c r="DD312">
        <v>2</v>
      </c>
      <c r="DE312">
        <v>0</v>
      </c>
      <c r="DF312">
        <v>0</v>
      </c>
      <c r="DG312">
        <v>17</v>
      </c>
      <c r="DH312">
        <v>0</v>
      </c>
      <c r="DI312">
        <v>0</v>
      </c>
      <c r="DJ312">
        <v>0</v>
      </c>
      <c r="DK312">
        <v>0</v>
      </c>
      <c r="DL312">
        <v>0</v>
      </c>
    </row>
    <row r="313" spans="1:116" x14ac:dyDescent="0.45">
      <c r="A313">
        <v>2023</v>
      </c>
      <c r="B313" t="s">
        <v>127</v>
      </c>
      <c r="C313">
        <v>15470</v>
      </c>
      <c r="D313" t="s">
        <v>406</v>
      </c>
      <c r="E313" t="s">
        <v>606</v>
      </c>
      <c r="F313" t="s">
        <v>244</v>
      </c>
      <c r="G313">
        <v>29.928000000000001</v>
      </c>
      <c r="H313">
        <v>46.966000000000001</v>
      </c>
      <c r="I313">
        <v>3.3660000000000001</v>
      </c>
      <c r="J313">
        <v>0</v>
      </c>
      <c r="K313">
        <v>80.260000000000005</v>
      </c>
      <c r="L313">
        <v>3734</v>
      </c>
      <c r="M313">
        <v>431</v>
      </c>
      <c r="N313">
        <v>7</v>
      </c>
      <c r="O313">
        <v>0</v>
      </c>
      <c r="P313">
        <v>4172</v>
      </c>
      <c r="Q313" t="s">
        <v>324</v>
      </c>
      <c r="R313" t="s">
        <v>324</v>
      </c>
      <c r="S313" t="s">
        <v>324</v>
      </c>
      <c r="T313" t="s">
        <v>324</v>
      </c>
      <c r="U313">
        <v>0</v>
      </c>
      <c r="V313" t="s">
        <v>324</v>
      </c>
      <c r="W313" t="s">
        <v>324</v>
      </c>
      <c r="X313" t="s">
        <v>324</v>
      </c>
      <c r="Y313" t="s">
        <v>324</v>
      </c>
      <c r="Z313">
        <v>0</v>
      </c>
      <c r="AA313" t="s">
        <v>324</v>
      </c>
      <c r="AB313" t="s">
        <v>324</v>
      </c>
      <c r="AC313" t="s">
        <v>324</v>
      </c>
      <c r="AD313" t="s">
        <v>324</v>
      </c>
      <c r="AE313">
        <v>0</v>
      </c>
      <c r="AF313" t="s">
        <v>324</v>
      </c>
      <c r="AG313" t="s">
        <v>324</v>
      </c>
      <c r="AH313" t="s">
        <v>324</v>
      </c>
      <c r="AI313" t="s">
        <v>324</v>
      </c>
      <c r="AJ313">
        <v>0</v>
      </c>
      <c r="AK313" t="s">
        <v>324</v>
      </c>
      <c r="AL313" t="s">
        <v>324</v>
      </c>
      <c r="AM313" t="s">
        <v>324</v>
      </c>
      <c r="AN313" t="s">
        <v>324</v>
      </c>
      <c r="AO313">
        <v>0</v>
      </c>
      <c r="AP313" t="s">
        <v>324</v>
      </c>
      <c r="AQ313" t="s">
        <v>324</v>
      </c>
      <c r="AR313" t="s">
        <v>324</v>
      </c>
      <c r="AS313" t="s">
        <v>324</v>
      </c>
      <c r="AT313">
        <v>0</v>
      </c>
      <c r="AU313" t="s">
        <v>324</v>
      </c>
      <c r="AV313" t="s">
        <v>324</v>
      </c>
      <c r="AW313" t="s">
        <v>324</v>
      </c>
      <c r="AX313" t="s">
        <v>324</v>
      </c>
      <c r="AY313">
        <v>0</v>
      </c>
      <c r="AZ313" t="s">
        <v>324</v>
      </c>
      <c r="BA313" t="s">
        <v>324</v>
      </c>
      <c r="BB313" t="s">
        <v>324</v>
      </c>
      <c r="BC313" t="s">
        <v>324</v>
      </c>
      <c r="BD313">
        <v>0</v>
      </c>
      <c r="BE313" t="s">
        <v>324</v>
      </c>
      <c r="BF313" t="s">
        <v>324</v>
      </c>
      <c r="BG313" t="s">
        <v>324</v>
      </c>
      <c r="BH313" t="s">
        <v>324</v>
      </c>
      <c r="BI313">
        <v>0</v>
      </c>
      <c r="BJ313" t="s">
        <v>324</v>
      </c>
      <c r="BK313" t="s">
        <v>324</v>
      </c>
      <c r="BL313" t="s">
        <v>324</v>
      </c>
      <c r="BM313" t="s">
        <v>324</v>
      </c>
      <c r="BN313">
        <v>0</v>
      </c>
      <c r="BO313" t="s">
        <v>324</v>
      </c>
      <c r="BP313" t="s">
        <v>324</v>
      </c>
      <c r="BQ313" t="s">
        <v>324</v>
      </c>
      <c r="BR313" t="s">
        <v>324</v>
      </c>
      <c r="BS313">
        <v>0</v>
      </c>
      <c r="BT313">
        <v>6.0999999999999999E-2</v>
      </c>
      <c r="BU313">
        <v>2.13</v>
      </c>
      <c r="BV313">
        <v>0</v>
      </c>
      <c r="BW313">
        <v>0</v>
      </c>
      <c r="BX313">
        <v>2.1909999999999998</v>
      </c>
      <c r="BY313">
        <v>22</v>
      </c>
      <c r="BZ313">
        <v>10</v>
      </c>
      <c r="CA313">
        <v>0</v>
      </c>
      <c r="CB313">
        <v>0</v>
      </c>
      <c r="CC313">
        <v>32</v>
      </c>
      <c r="CD313" t="s">
        <v>324</v>
      </c>
      <c r="CE313" t="s">
        <v>324</v>
      </c>
      <c r="CF313" t="s">
        <v>324</v>
      </c>
      <c r="CG313" t="s">
        <v>324</v>
      </c>
      <c r="CH313">
        <v>0</v>
      </c>
      <c r="CI313" t="s">
        <v>324</v>
      </c>
      <c r="CJ313" t="s">
        <v>324</v>
      </c>
      <c r="CK313" t="s">
        <v>324</v>
      </c>
      <c r="CL313" t="s">
        <v>324</v>
      </c>
      <c r="CM313">
        <v>0</v>
      </c>
      <c r="CN313" t="s">
        <v>324</v>
      </c>
      <c r="CO313" t="s">
        <v>324</v>
      </c>
      <c r="CP313" t="s">
        <v>324</v>
      </c>
      <c r="CQ313" t="s">
        <v>324</v>
      </c>
      <c r="CR313">
        <v>0</v>
      </c>
      <c r="CS313" t="s">
        <v>324</v>
      </c>
      <c r="CT313" t="s">
        <v>324</v>
      </c>
      <c r="CU313" t="s">
        <v>324</v>
      </c>
      <c r="CV313" t="s">
        <v>324</v>
      </c>
      <c r="CW313">
        <v>0</v>
      </c>
      <c r="CX313">
        <v>29.989000000000001</v>
      </c>
      <c r="CY313">
        <v>49.095999999999997</v>
      </c>
      <c r="CZ313">
        <v>3.3660000000000001</v>
      </c>
      <c r="DA313">
        <v>0</v>
      </c>
      <c r="DB313">
        <v>82.450999999999993</v>
      </c>
      <c r="DC313">
        <v>3756</v>
      </c>
      <c r="DD313">
        <v>441</v>
      </c>
      <c r="DE313">
        <v>7</v>
      </c>
      <c r="DF313">
        <v>0</v>
      </c>
      <c r="DG313">
        <v>4204</v>
      </c>
      <c r="DH313">
        <v>0</v>
      </c>
      <c r="DI313">
        <v>0</v>
      </c>
      <c r="DJ313">
        <v>0</v>
      </c>
      <c r="DK313">
        <v>0</v>
      </c>
      <c r="DL313">
        <v>0</v>
      </c>
    </row>
    <row r="314" spans="1:116" x14ac:dyDescent="0.45">
      <c r="A314">
        <v>2023</v>
      </c>
      <c r="B314" t="s">
        <v>127</v>
      </c>
      <c r="C314">
        <v>15989</v>
      </c>
      <c r="D314" t="s">
        <v>826</v>
      </c>
      <c r="E314" t="s">
        <v>683</v>
      </c>
      <c r="F314" t="s">
        <v>244</v>
      </c>
      <c r="G314">
        <v>9.6000000000000002E-2</v>
      </c>
      <c r="H314" t="s">
        <v>324</v>
      </c>
      <c r="I314" t="s">
        <v>324</v>
      </c>
      <c r="J314" t="s">
        <v>324</v>
      </c>
      <c r="K314">
        <v>9.6000000000000002E-2</v>
      </c>
      <c r="L314">
        <v>13</v>
      </c>
      <c r="M314" t="s">
        <v>324</v>
      </c>
      <c r="N314" t="s">
        <v>324</v>
      </c>
      <c r="O314" t="s">
        <v>324</v>
      </c>
      <c r="P314">
        <v>13</v>
      </c>
      <c r="Q314" t="s">
        <v>324</v>
      </c>
      <c r="R314" t="s">
        <v>324</v>
      </c>
      <c r="S314" t="s">
        <v>324</v>
      </c>
      <c r="T314" t="s">
        <v>324</v>
      </c>
      <c r="U314">
        <v>0</v>
      </c>
      <c r="V314" t="s">
        <v>324</v>
      </c>
      <c r="W314" t="s">
        <v>324</v>
      </c>
      <c r="X314" t="s">
        <v>324</v>
      </c>
      <c r="Y314" t="s">
        <v>324</v>
      </c>
      <c r="Z314">
        <v>0</v>
      </c>
      <c r="AA314" t="s">
        <v>324</v>
      </c>
      <c r="AB314" t="s">
        <v>324</v>
      </c>
      <c r="AC314" t="s">
        <v>324</v>
      </c>
      <c r="AD314" t="s">
        <v>324</v>
      </c>
      <c r="AE314">
        <v>0</v>
      </c>
      <c r="AF314" t="s">
        <v>324</v>
      </c>
      <c r="AG314" t="s">
        <v>324</v>
      </c>
      <c r="AH314" t="s">
        <v>324</v>
      </c>
      <c r="AI314" t="s">
        <v>324</v>
      </c>
      <c r="AJ314">
        <v>0</v>
      </c>
      <c r="AK314" t="s">
        <v>324</v>
      </c>
      <c r="AL314" t="s">
        <v>324</v>
      </c>
      <c r="AM314" t="s">
        <v>324</v>
      </c>
      <c r="AN314" t="s">
        <v>324</v>
      </c>
      <c r="AO314">
        <v>0</v>
      </c>
      <c r="AP314" t="s">
        <v>324</v>
      </c>
      <c r="AQ314" t="s">
        <v>324</v>
      </c>
      <c r="AR314" t="s">
        <v>324</v>
      </c>
      <c r="AS314" t="s">
        <v>324</v>
      </c>
      <c r="AT314">
        <v>0</v>
      </c>
      <c r="AU314" t="s">
        <v>324</v>
      </c>
      <c r="AV314" t="s">
        <v>324</v>
      </c>
      <c r="AW314" t="s">
        <v>324</v>
      </c>
      <c r="AX314" t="s">
        <v>324</v>
      </c>
      <c r="AY314">
        <v>0</v>
      </c>
      <c r="AZ314" t="s">
        <v>324</v>
      </c>
      <c r="BA314" t="s">
        <v>324</v>
      </c>
      <c r="BB314" t="s">
        <v>324</v>
      </c>
      <c r="BC314" t="s">
        <v>324</v>
      </c>
      <c r="BD314">
        <v>0</v>
      </c>
      <c r="BE314" t="s">
        <v>324</v>
      </c>
      <c r="BF314" t="s">
        <v>324</v>
      </c>
      <c r="BG314" t="s">
        <v>324</v>
      </c>
      <c r="BH314" t="s">
        <v>324</v>
      </c>
      <c r="BI314">
        <v>0</v>
      </c>
      <c r="BJ314" t="s">
        <v>324</v>
      </c>
      <c r="BK314" t="s">
        <v>324</v>
      </c>
      <c r="BL314" t="s">
        <v>324</v>
      </c>
      <c r="BM314" t="s">
        <v>324</v>
      </c>
      <c r="BN314">
        <v>0</v>
      </c>
      <c r="BO314" t="s">
        <v>324</v>
      </c>
      <c r="BP314" t="s">
        <v>324</v>
      </c>
      <c r="BQ314" t="s">
        <v>324</v>
      </c>
      <c r="BR314" t="s">
        <v>324</v>
      </c>
      <c r="BS314">
        <v>0</v>
      </c>
      <c r="BT314" t="s">
        <v>324</v>
      </c>
      <c r="BU314" t="s">
        <v>324</v>
      </c>
      <c r="BV314" t="s">
        <v>324</v>
      </c>
      <c r="BW314" t="s">
        <v>324</v>
      </c>
      <c r="BX314">
        <v>0</v>
      </c>
      <c r="BY314" t="s">
        <v>324</v>
      </c>
      <c r="BZ314" t="s">
        <v>324</v>
      </c>
      <c r="CA314" t="s">
        <v>324</v>
      </c>
      <c r="CB314" t="s">
        <v>324</v>
      </c>
      <c r="CC314">
        <v>0</v>
      </c>
      <c r="CD314" t="s">
        <v>324</v>
      </c>
      <c r="CE314" t="s">
        <v>324</v>
      </c>
      <c r="CF314" t="s">
        <v>324</v>
      </c>
      <c r="CG314" t="s">
        <v>324</v>
      </c>
      <c r="CH314">
        <v>0</v>
      </c>
      <c r="CI314" t="s">
        <v>324</v>
      </c>
      <c r="CJ314" t="s">
        <v>324</v>
      </c>
      <c r="CK314" t="s">
        <v>324</v>
      </c>
      <c r="CL314" t="s">
        <v>324</v>
      </c>
      <c r="CM314">
        <v>0</v>
      </c>
      <c r="CN314" t="s">
        <v>324</v>
      </c>
      <c r="CO314" t="s">
        <v>324</v>
      </c>
      <c r="CP314" t="s">
        <v>324</v>
      </c>
      <c r="CQ314" t="s">
        <v>324</v>
      </c>
      <c r="CR314">
        <v>0</v>
      </c>
      <c r="CS314" t="s">
        <v>324</v>
      </c>
      <c r="CT314" t="s">
        <v>324</v>
      </c>
      <c r="CU314" t="s">
        <v>324</v>
      </c>
      <c r="CV314" t="s">
        <v>324</v>
      </c>
      <c r="CW314">
        <v>0</v>
      </c>
      <c r="CX314">
        <v>9.6000000000000002E-2</v>
      </c>
      <c r="CY314">
        <v>0</v>
      </c>
      <c r="CZ314">
        <v>0</v>
      </c>
      <c r="DA314">
        <v>0</v>
      </c>
      <c r="DB314">
        <v>9.6000000000000002E-2</v>
      </c>
      <c r="DC314">
        <v>13</v>
      </c>
      <c r="DD314">
        <v>0</v>
      </c>
      <c r="DE314">
        <v>0</v>
      </c>
      <c r="DF314">
        <v>0</v>
      </c>
      <c r="DG314">
        <v>13</v>
      </c>
      <c r="DH314">
        <v>0</v>
      </c>
      <c r="DI314">
        <v>0</v>
      </c>
      <c r="DJ314">
        <v>0</v>
      </c>
      <c r="DK314">
        <v>0</v>
      </c>
      <c r="DL314">
        <v>0</v>
      </c>
    </row>
    <row r="315" spans="1:116" x14ac:dyDescent="0.45">
      <c r="A315">
        <v>2023</v>
      </c>
      <c r="B315" t="s">
        <v>127</v>
      </c>
      <c r="C315">
        <v>17038</v>
      </c>
      <c r="D315" t="s">
        <v>827</v>
      </c>
      <c r="E315" t="s">
        <v>606</v>
      </c>
      <c r="F315" t="s">
        <v>244</v>
      </c>
      <c r="G315">
        <v>0.96</v>
      </c>
      <c r="H315">
        <v>8.2000000000000003E-2</v>
      </c>
      <c r="I315" t="s">
        <v>324</v>
      </c>
      <c r="J315" t="s">
        <v>324</v>
      </c>
      <c r="K315">
        <v>1.042</v>
      </c>
      <c r="L315">
        <v>82</v>
      </c>
      <c r="M315">
        <v>2</v>
      </c>
      <c r="N315" t="s">
        <v>324</v>
      </c>
      <c r="O315" t="s">
        <v>324</v>
      </c>
      <c r="P315">
        <v>84</v>
      </c>
      <c r="Q315" t="s">
        <v>324</v>
      </c>
      <c r="R315" t="s">
        <v>324</v>
      </c>
      <c r="S315" t="s">
        <v>324</v>
      </c>
      <c r="T315" t="s">
        <v>324</v>
      </c>
      <c r="U315">
        <v>0</v>
      </c>
      <c r="V315" t="s">
        <v>324</v>
      </c>
      <c r="W315" t="s">
        <v>324</v>
      </c>
      <c r="X315" t="s">
        <v>324</v>
      </c>
      <c r="Y315" t="s">
        <v>324</v>
      </c>
      <c r="Z315">
        <v>0</v>
      </c>
      <c r="AA315" t="s">
        <v>324</v>
      </c>
      <c r="AB315" t="s">
        <v>324</v>
      </c>
      <c r="AC315" t="s">
        <v>324</v>
      </c>
      <c r="AD315" t="s">
        <v>324</v>
      </c>
      <c r="AE315">
        <v>0</v>
      </c>
      <c r="AF315" t="s">
        <v>324</v>
      </c>
      <c r="AG315" t="s">
        <v>324</v>
      </c>
      <c r="AH315" t="s">
        <v>324</v>
      </c>
      <c r="AI315" t="s">
        <v>324</v>
      </c>
      <c r="AJ315">
        <v>0</v>
      </c>
      <c r="AK315" t="s">
        <v>324</v>
      </c>
      <c r="AL315" t="s">
        <v>324</v>
      </c>
      <c r="AM315" t="s">
        <v>324</v>
      </c>
      <c r="AN315" t="s">
        <v>324</v>
      </c>
      <c r="AO315">
        <v>0</v>
      </c>
      <c r="AP315" t="s">
        <v>324</v>
      </c>
      <c r="AQ315" t="s">
        <v>324</v>
      </c>
      <c r="AR315" t="s">
        <v>324</v>
      </c>
      <c r="AS315" t="s">
        <v>324</v>
      </c>
      <c r="AT315">
        <v>0</v>
      </c>
      <c r="AU315" t="s">
        <v>324</v>
      </c>
      <c r="AV315" t="s">
        <v>324</v>
      </c>
      <c r="AW315" t="s">
        <v>324</v>
      </c>
      <c r="AX315" t="s">
        <v>324</v>
      </c>
      <c r="AY315">
        <v>0</v>
      </c>
      <c r="AZ315" t="s">
        <v>324</v>
      </c>
      <c r="BA315" t="s">
        <v>324</v>
      </c>
      <c r="BB315" t="s">
        <v>324</v>
      </c>
      <c r="BC315" t="s">
        <v>324</v>
      </c>
      <c r="BD315">
        <v>0</v>
      </c>
      <c r="BE315" t="s">
        <v>324</v>
      </c>
      <c r="BF315" t="s">
        <v>324</v>
      </c>
      <c r="BG315" t="s">
        <v>324</v>
      </c>
      <c r="BH315" t="s">
        <v>324</v>
      </c>
      <c r="BI315">
        <v>0</v>
      </c>
      <c r="BJ315" t="s">
        <v>324</v>
      </c>
      <c r="BK315" t="s">
        <v>324</v>
      </c>
      <c r="BL315" t="s">
        <v>324</v>
      </c>
      <c r="BM315" t="s">
        <v>324</v>
      </c>
      <c r="BN315">
        <v>0</v>
      </c>
      <c r="BO315" t="s">
        <v>324</v>
      </c>
      <c r="BP315" t="s">
        <v>324</v>
      </c>
      <c r="BQ315" t="s">
        <v>324</v>
      </c>
      <c r="BR315" t="s">
        <v>324</v>
      </c>
      <c r="BS315">
        <v>0</v>
      </c>
      <c r="BT315" t="s">
        <v>324</v>
      </c>
      <c r="BU315" t="s">
        <v>324</v>
      </c>
      <c r="BV315" t="s">
        <v>324</v>
      </c>
      <c r="BW315" t="s">
        <v>324</v>
      </c>
      <c r="BX315">
        <v>0</v>
      </c>
      <c r="BY315" t="s">
        <v>324</v>
      </c>
      <c r="BZ315" t="s">
        <v>324</v>
      </c>
      <c r="CA315" t="s">
        <v>324</v>
      </c>
      <c r="CB315" t="s">
        <v>324</v>
      </c>
      <c r="CC315">
        <v>0</v>
      </c>
      <c r="CD315" t="s">
        <v>324</v>
      </c>
      <c r="CE315" t="s">
        <v>324</v>
      </c>
      <c r="CF315" t="s">
        <v>324</v>
      </c>
      <c r="CG315" t="s">
        <v>324</v>
      </c>
      <c r="CH315">
        <v>0</v>
      </c>
      <c r="CI315" t="s">
        <v>324</v>
      </c>
      <c r="CJ315" t="s">
        <v>324</v>
      </c>
      <c r="CK315" t="s">
        <v>324</v>
      </c>
      <c r="CL315" t="s">
        <v>324</v>
      </c>
      <c r="CM315">
        <v>0</v>
      </c>
      <c r="CN315" t="s">
        <v>324</v>
      </c>
      <c r="CO315" t="s">
        <v>324</v>
      </c>
      <c r="CP315" t="s">
        <v>324</v>
      </c>
      <c r="CQ315" t="s">
        <v>324</v>
      </c>
      <c r="CR315">
        <v>0</v>
      </c>
      <c r="CS315" t="s">
        <v>324</v>
      </c>
      <c r="CT315" t="s">
        <v>324</v>
      </c>
      <c r="CU315" t="s">
        <v>324</v>
      </c>
      <c r="CV315" t="s">
        <v>324</v>
      </c>
      <c r="CW315">
        <v>0</v>
      </c>
      <c r="CX315">
        <v>0.96</v>
      </c>
      <c r="CY315">
        <v>8.2000000000000003E-2</v>
      </c>
      <c r="CZ315">
        <v>0</v>
      </c>
      <c r="DA315">
        <v>0</v>
      </c>
      <c r="DB315">
        <v>1.042</v>
      </c>
      <c r="DC315">
        <v>82</v>
      </c>
      <c r="DD315">
        <v>2</v>
      </c>
      <c r="DE315">
        <v>0</v>
      </c>
      <c r="DF315">
        <v>0</v>
      </c>
      <c r="DG315">
        <v>84</v>
      </c>
      <c r="DH315">
        <v>0</v>
      </c>
      <c r="DI315">
        <v>0</v>
      </c>
      <c r="DJ315">
        <v>0</v>
      </c>
      <c r="DK315">
        <v>0</v>
      </c>
      <c r="DL315">
        <v>0</v>
      </c>
    </row>
    <row r="316" spans="1:116" x14ac:dyDescent="0.45">
      <c r="A316">
        <v>2023</v>
      </c>
      <c r="B316" t="s">
        <v>127</v>
      </c>
      <c r="C316">
        <v>17599</v>
      </c>
      <c r="D316" t="s">
        <v>828</v>
      </c>
      <c r="E316" t="s">
        <v>606</v>
      </c>
      <c r="F316" t="s">
        <v>244</v>
      </c>
      <c r="G316">
        <v>1.254</v>
      </c>
      <c r="H316" t="s">
        <v>324</v>
      </c>
      <c r="I316" t="s">
        <v>324</v>
      </c>
      <c r="J316" t="s">
        <v>324</v>
      </c>
      <c r="K316">
        <v>1.254</v>
      </c>
      <c r="L316">
        <v>149</v>
      </c>
      <c r="M316" t="s">
        <v>324</v>
      </c>
      <c r="N316" t="s">
        <v>324</v>
      </c>
      <c r="O316" t="s">
        <v>324</v>
      </c>
      <c r="P316">
        <v>149</v>
      </c>
      <c r="Q316" t="s">
        <v>324</v>
      </c>
      <c r="R316" t="s">
        <v>324</v>
      </c>
      <c r="S316" t="s">
        <v>324</v>
      </c>
      <c r="T316" t="s">
        <v>324</v>
      </c>
      <c r="U316">
        <v>0</v>
      </c>
      <c r="V316" t="s">
        <v>324</v>
      </c>
      <c r="W316" t="s">
        <v>324</v>
      </c>
      <c r="X316" t="s">
        <v>324</v>
      </c>
      <c r="Y316" t="s">
        <v>324</v>
      </c>
      <c r="Z316">
        <v>0</v>
      </c>
      <c r="AA316" t="s">
        <v>324</v>
      </c>
      <c r="AB316" t="s">
        <v>324</v>
      </c>
      <c r="AC316" t="s">
        <v>324</v>
      </c>
      <c r="AD316" t="s">
        <v>324</v>
      </c>
      <c r="AE316">
        <v>0</v>
      </c>
      <c r="AF316" t="s">
        <v>324</v>
      </c>
      <c r="AG316" t="s">
        <v>324</v>
      </c>
      <c r="AH316" t="s">
        <v>324</v>
      </c>
      <c r="AI316" t="s">
        <v>324</v>
      </c>
      <c r="AJ316">
        <v>0</v>
      </c>
      <c r="AK316" t="s">
        <v>324</v>
      </c>
      <c r="AL316" t="s">
        <v>324</v>
      </c>
      <c r="AM316" t="s">
        <v>324</v>
      </c>
      <c r="AN316" t="s">
        <v>324</v>
      </c>
      <c r="AO316">
        <v>0</v>
      </c>
      <c r="AP316" t="s">
        <v>324</v>
      </c>
      <c r="AQ316" t="s">
        <v>324</v>
      </c>
      <c r="AR316" t="s">
        <v>324</v>
      </c>
      <c r="AS316" t="s">
        <v>324</v>
      </c>
      <c r="AT316">
        <v>0</v>
      </c>
      <c r="AU316" t="s">
        <v>324</v>
      </c>
      <c r="AV316" t="s">
        <v>324</v>
      </c>
      <c r="AW316" t="s">
        <v>324</v>
      </c>
      <c r="AX316" t="s">
        <v>324</v>
      </c>
      <c r="AY316">
        <v>0</v>
      </c>
      <c r="AZ316" t="s">
        <v>324</v>
      </c>
      <c r="BA316" t="s">
        <v>324</v>
      </c>
      <c r="BB316" t="s">
        <v>324</v>
      </c>
      <c r="BC316" t="s">
        <v>324</v>
      </c>
      <c r="BD316">
        <v>0</v>
      </c>
      <c r="BE316" t="s">
        <v>324</v>
      </c>
      <c r="BF316" t="s">
        <v>324</v>
      </c>
      <c r="BG316" t="s">
        <v>324</v>
      </c>
      <c r="BH316" t="s">
        <v>324</v>
      </c>
      <c r="BI316">
        <v>0</v>
      </c>
      <c r="BJ316" t="s">
        <v>324</v>
      </c>
      <c r="BK316" t="s">
        <v>324</v>
      </c>
      <c r="BL316" t="s">
        <v>324</v>
      </c>
      <c r="BM316" t="s">
        <v>324</v>
      </c>
      <c r="BN316">
        <v>0</v>
      </c>
      <c r="BO316" t="s">
        <v>324</v>
      </c>
      <c r="BP316" t="s">
        <v>324</v>
      </c>
      <c r="BQ316" t="s">
        <v>324</v>
      </c>
      <c r="BR316" t="s">
        <v>324</v>
      </c>
      <c r="BS316">
        <v>0</v>
      </c>
      <c r="BT316">
        <v>2E-3</v>
      </c>
      <c r="BU316" t="s">
        <v>324</v>
      </c>
      <c r="BV316" t="s">
        <v>324</v>
      </c>
      <c r="BW316" t="s">
        <v>324</v>
      </c>
      <c r="BX316">
        <v>2E-3</v>
      </c>
      <c r="BY316">
        <v>1</v>
      </c>
      <c r="BZ316" t="s">
        <v>324</v>
      </c>
      <c r="CA316" t="s">
        <v>324</v>
      </c>
      <c r="CB316" t="s">
        <v>324</v>
      </c>
      <c r="CC316">
        <v>1</v>
      </c>
      <c r="CD316" t="s">
        <v>324</v>
      </c>
      <c r="CE316" t="s">
        <v>324</v>
      </c>
      <c r="CF316" t="s">
        <v>324</v>
      </c>
      <c r="CG316" t="s">
        <v>324</v>
      </c>
      <c r="CH316">
        <v>0</v>
      </c>
      <c r="CI316" t="s">
        <v>324</v>
      </c>
      <c r="CJ316" t="s">
        <v>324</v>
      </c>
      <c r="CK316" t="s">
        <v>324</v>
      </c>
      <c r="CL316" t="s">
        <v>324</v>
      </c>
      <c r="CM316">
        <v>0</v>
      </c>
      <c r="CN316" t="s">
        <v>324</v>
      </c>
      <c r="CO316" t="s">
        <v>324</v>
      </c>
      <c r="CP316" t="s">
        <v>324</v>
      </c>
      <c r="CQ316" t="s">
        <v>324</v>
      </c>
      <c r="CR316">
        <v>0</v>
      </c>
      <c r="CS316" t="s">
        <v>324</v>
      </c>
      <c r="CT316" t="s">
        <v>324</v>
      </c>
      <c r="CU316" t="s">
        <v>324</v>
      </c>
      <c r="CV316" t="s">
        <v>324</v>
      </c>
      <c r="CW316">
        <v>0</v>
      </c>
      <c r="CX316">
        <v>1.256</v>
      </c>
      <c r="CY316">
        <v>0</v>
      </c>
      <c r="CZ316">
        <v>0</v>
      </c>
      <c r="DA316">
        <v>0</v>
      </c>
      <c r="DB316">
        <v>1.256</v>
      </c>
      <c r="DC316">
        <v>150</v>
      </c>
      <c r="DD316">
        <v>0</v>
      </c>
      <c r="DE316">
        <v>0</v>
      </c>
      <c r="DF316">
        <v>0</v>
      </c>
      <c r="DG316">
        <v>150</v>
      </c>
      <c r="DH316">
        <v>0</v>
      </c>
      <c r="DI316">
        <v>0</v>
      </c>
      <c r="DJ316">
        <v>0</v>
      </c>
      <c r="DK316">
        <v>0</v>
      </c>
      <c r="DL316">
        <v>0</v>
      </c>
    </row>
    <row r="317" spans="1:116" x14ac:dyDescent="0.45">
      <c r="A317">
        <v>2023</v>
      </c>
      <c r="B317" t="s">
        <v>127</v>
      </c>
      <c r="C317">
        <v>17633</v>
      </c>
      <c r="D317" t="s">
        <v>407</v>
      </c>
      <c r="E317" t="s">
        <v>606</v>
      </c>
      <c r="F317" t="s">
        <v>244</v>
      </c>
      <c r="G317">
        <v>8.9209999999999994</v>
      </c>
      <c r="H317">
        <v>11.101000000000001</v>
      </c>
      <c r="I317" t="s">
        <v>324</v>
      </c>
      <c r="J317" t="s">
        <v>324</v>
      </c>
      <c r="K317">
        <v>20.021999999999998</v>
      </c>
      <c r="L317">
        <v>839</v>
      </c>
      <c r="M317">
        <v>126</v>
      </c>
      <c r="N317" t="s">
        <v>324</v>
      </c>
      <c r="O317" t="s">
        <v>324</v>
      </c>
      <c r="P317">
        <v>965</v>
      </c>
      <c r="Q317">
        <v>0</v>
      </c>
      <c r="R317">
        <v>0</v>
      </c>
      <c r="S317" t="s">
        <v>324</v>
      </c>
      <c r="T317" t="s">
        <v>324</v>
      </c>
      <c r="U317">
        <v>0</v>
      </c>
      <c r="V317" t="s">
        <v>324</v>
      </c>
      <c r="W317" t="s">
        <v>324</v>
      </c>
      <c r="X317" t="s">
        <v>324</v>
      </c>
      <c r="Y317" t="s">
        <v>324</v>
      </c>
      <c r="Z317">
        <v>0</v>
      </c>
      <c r="AA317" t="s">
        <v>324</v>
      </c>
      <c r="AB317" t="s">
        <v>324</v>
      </c>
      <c r="AC317" t="s">
        <v>324</v>
      </c>
      <c r="AD317" t="s">
        <v>324</v>
      </c>
      <c r="AE317">
        <v>0</v>
      </c>
      <c r="AF317" t="s">
        <v>324</v>
      </c>
      <c r="AG317" t="s">
        <v>324</v>
      </c>
      <c r="AH317" t="s">
        <v>324</v>
      </c>
      <c r="AI317" t="s">
        <v>324</v>
      </c>
      <c r="AJ317">
        <v>0</v>
      </c>
      <c r="AK317" t="s">
        <v>324</v>
      </c>
      <c r="AL317" t="s">
        <v>324</v>
      </c>
      <c r="AM317" t="s">
        <v>324</v>
      </c>
      <c r="AN317" t="s">
        <v>324</v>
      </c>
      <c r="AO317">
        <v>0</v>
      </c>
      <c r="AP317" t="s">
        <v>324</v>
      </c>
      <c r="AQ317" t="s">
        <v>324</v>
      </c>
      <c r="AR317" t="s">
        <v>324</v>
      </c>
      <c r="AS317" t="s">
        <v>324</v>
      </c>
      <c r="AT317">
        <v>0</v>
      </c>
      <c r="AU317" t="s">
        <v>324</v>
      </c>
      <c r="AV317" t="s">
        <v>324</v>
      </c>
      <c r="AW317" t="s">
        <v>324</v>
      </c>
      <c r="AX317" t="s">
        <v>324</v>
      </c>
      <c r="AY317">
        <v>0</v>
      </c>
      <c r="AZ317" t="s">
        <v>324</v>
      </c>
      <c r="BA317" t="s">
        <v>324</v>
      </c>
      <c r="BB317" t="s">
        <v>324</v>
      </c>
      <c r="BC317" t="s">
        <v>324</v>
      </c>
      <c r="BD317">
        <v>0</v>
      </c>
      <c r="BE317" t="s">
        <v>324</v>
      </c>
      <c r="BF317" t="s">
        <v>324</v>
      </c>
      <c r="BG317" t="s">
        <v>324</v>
      </c>
      <c r="BH317" t="s">
        <v>324</v>
      </c>
      <c r="BI317">
        <v>0</v>
      </c>
      <c r="BJ317" t="s">
        <v>324</v>
      </c>
      <c r="BK317" t="s">
        <v>324</v>
      </c>
      <c r="BL317" t="s">
        <v>324</v>
      </c>
      <c r="BM317" t="s">
        <v>324</v>
      </c>
      <c r="BN317">
        <v>0</v>
      </c>
      <c r="BO317" t="s">
        <v>324</v>
      </c>
      <c r="BP317" t="s">
        <v>324</v>
      </c>
      <c r="BQ317" t="s">
        <v>324</v>
      </c>
      <c r="BR317" t="s">
        <v>324</v>
      </c>
      <c r="BS317">
        <v>0</v>
      </c>
      <c r="BT317">
        <v>2E-3</v>
      </c>
      <c r="BU317">
        <v>2E-3</v>
      </c>
      <c r="BV317" t="s">
        <v>324</v>
      </c>
      <c r="BW317" t="s">
        <v>324</v>
      </c>
      <c r="BX317">
        <v>4.0000000000000001E-3</v>
      </c>
      <c r="BY317">
        <v>1</v>
      </c>
      <c r="BZ317">
        <v>1</v>
      </c>
      <c r="CA317" t="s">
        <v>324</v>
      </c>
      <c r="CB317" t="s">
        <v>324</v>
      </c>
      <c r="CC317">
        <v>2</v>
      </c>
      <c r="CD317">
        <v>0</v>
      </c>
      <c r="CE317">
        <v>0</v>
      </c>
      <c r="CF317" t="s">
        <v>324</v>
      </c>
      <c r="CG317" t="s">
        <v>324</v>
      </c>
      <c r="CH317">
        <v>0</v>
      </c>
      <c r="CI317" t="s">
        <v>324</v>
      </c>
      <c r="CJ317" t="s">
        <v>324</v>
      </c>
      <c r="CK317" t="s">
        <v>324</v>
      </c>
      <c r="CL317" t="s">
        <v>324</v>
      </c>
      <c r="CM317">
        <v>0</v>
      </c>
      <c r="CN317" t="s">
        <v>324</v>
      </c>
      <c r="CO317" t="s">
        <v>324</v>
      </c>
      <c r="CP317" t="s">
        <v>324</v>
      </c>
      <c r="CQ317" t="s">
        <v>324</v>
      </c>
      <c r="CR317">
        <v>0</v>
      </c>
      <c r="CS317" t="s">
        <v>324</v>
      </c>
      <c r="CT317" t="s">
        <v>324</v>
      </c>
      <c r="CU317" t="s">
        <v>324</v>
      </c>
      <c r="CV317" t="s">
        <v>324</v>
      </c>
      <c r="CW317">
        <v>0</v>
      </c>
      <c r="CX317">
        <v>8.923</v>
      </c>
      <c r="CY317">
        <v>11.103</v>
      </c>
      <c r="CZ317">
        <v>0</v>
      </c>
      <c r="DA317">
        <v>0</v>
      </c>
      <c r="DB317">
        <v>20.026</v>
      </c>
      <c r="DC317">
        <v>840</v>
      </c>
      <c r="DD317">
        <v>127</v>
      </c>
      <c r="DE317">
        <v>0</v>
      </c>
      <c r="DF317">
        <v>0</v>
      </c>
      <c r="DG317">
        <v>967</v>
      </c>
      <c r="DH317">
        <v>0</v>
      </c>
      <c r="DI317">
        <v>0</v>
      </c>
      <c r="DJ317">
        <v>0</v>
      </c>
      <c r="DK317">
        <v>0</v>
      </c>
      <c r="DL317">
        <v>0</v>
      </c>
    </row>
    <row r="318" spans="1:116" x14ac:dyDescent="0.45">
      <c r="A318">
        <v>2023</v>
      </c>
      <c r="B318" t="s">
        <v>127</v>
      </c>
      <c r="C318">
        <v>18940</v>
      </c>
      <c r="D318" t="s">
        <v>829</v>
      </c>
      <c r="E318" t="s">
        <v>606</v>
      </c>
      <c r="F318" t="s">
        <v>244</v>
      </c>
      <c r="G318">
        <v>1.0660000000000001</v>
      </c>
      <c r="H318" t="s">
        <v>324</v>
      </c>
      <c r="I318" t="s">
        <v>324</v>
      </c>
      <c r="J318" t="s">
        <v>324</v>
      </c>
      <c r="K318">
        <v>1.0660000000000001</v>
      </c>
      <c r="L318">
        <v>99</v>
      </c>
      <c r="M318" t="s">
        <v>324</v>
      </c>
      <c r="N318" t="s">
        <v>324</v>
      </c>
      <c r="O318" t="s">
        <v>324</v>
      </c>
      <c r="P318">
        <v>99</v>
      </c>
      <c r="Q318" t="s">
        <v>324</v>
      </c>
      <c r="R318" t="s">
        <v>324</v>
      </c>
      <c r="S318" t="s">
        <v>324</v>
      </c>
      <c r="T318" t="s">
        <v>324</v>
      </c>
      <c r="U318">
        <v>0</v>
      </c>
      <c r="V318" t="s">
        <v>324</v>
      </c>
      <c r="W318" t="s">
        <v>324</v>
      </c>
      <c r="X318" t="s">
        <v>324</v>
      </c>
      <c r="Y318" t="s">
        <v>324</v>
      </c>
      <c r="Z318">
        <v>0</v>
      </c>
      <c r="AA318" t="s">
        <v>324</v>
      </c>
      <c r="AB318" t="s">
        <v>324</v>
      </c>
      <c r="AC318" t="s">
        <v>324</v>
      </c>
      <c r="AD318" t="s">
        <v>324</v>
      </c>
      <c r="AE318">
        <v>0</v>
      </c>
      <c r="AF318" t="s">
        <v>324</v>
      </c>
      <c r="AG318" t="s">
        <v>324</v>
      </c>
      <c r="AH318" t="s">
        <v>324</v>
      </c>
      <c r="AI318" t="s">
        <v>324</v>
      </c>
      <c r="AJ318">
        <v>0</v>
      </c>
      <c r="AK318" t="s">
        <v>324</v>
      </c>
      <c r="AL318" t="s">
        <v>324</v>
      </c>
      <c r="AM318" t="s">
        <v>324</v>
      </c>
      <c r="AN318" t="s">
        <v>324</v>
      </c>
      <c r="AO318">
        <v>0</v>
      </c>
      <c r="AP318" t="s">
        <v>324</v>
      </c>
      <c r="AQ318" t="s">
        <v>324</v>
      </c>
      <c r="AR318" t="s">
        <v>324</v>
      </c>
      <c r="AS318" t="s">
        <v>324</v>
      </c>
      <c r="AT318">
        <v>0</v>
      </c>
      <c r="AU318" t="s">
        <v>324</v>
      </c>
      <c r="AV318" t="s">
        <v>324</v>
      </c>
      <c r="AW318" t="s">
        <v>324</v>
      </c>
      <c r="AX318" t="s">
        <v>324</v>
      </c>
      <c r="AY318">
        <v>0</v>
      </c>
      <c r="AZ318" t="s">
        <v>324</v>
      </c>
      <c r="BA318" t="s">
        <v>324</v>
      </c>
      <c r="BB318" t="s">
        <v>324</v>
      </c>
      <c r="BC318" t="s">
        <v>324</v>
      </c>
      <c r="BD318">
        <v>0</v>
      </c>
      <c r="BE318" t="s">
        <v>324</v>
      </c>
      <c r="BF318" t="s">
        <v>324</v>
      </c>
      <c r="BG318" t="s">
        <v>324</v>
      </c>
      <c r="BH318" t="s">
        <v>324</v>
      </c>
      <c r="BI318">
        <v>0</v>
      </c>
      <c r="BJ318" t="s">
        <v>324</v>
      </c>
      <c r="BK318" t="s">
        <v>324</v>
      </c>
      <c r="BL318" t="s">
        <v>324</v>
      </c>
      <c r="BM318" t="s">
        <v>324</v>
      </c>
      <c r="BN318">
        <v>0</v>
      </c>
      <c r="BO318" t="s">
        <v>324</v>
      </c>
      <c r="BP318" t="s">
        <v>324</v>
      </c>
      <c r="BQ318" t="s">
        <v>324</v>
      </c>
      <c r="BR318" t="s">
        <v>324</v>
      </c>
      <c r="BS318">
        <v>0</v>
      </c>
      <c r="BT318" t="s">
        <v>324</v>
      </c>
      <c r="BU318" t="s">
        <v>324</v>
      </c>
      <c r="BV318" t="s">
        <v>324</v>
      </c>
      <c r="BW318" t="s">
        <v>324</v>
      </c>
      <c r="BX318">
        <v>0</v>
      </c>
      <c r="BY318" t="s">
        <v>324</v>
      </c>
      <c r="BZ318" t="s">
        <v>324</v>
      </c>
      <c r="CA318" t="s">
        <v>324</v>
      </c>
      <c r="CB318" t="s">
        <v>324</v>
      </c>
      <c r="CC318">
        <v>0</v>
      </c>
      <c r="CD318" t="s">
        <v>324</v>
      </c>
      <c r="CE318" t="s">
        <v>324</v>
      </c>
      <c r="CF318" t="s">
        <v>324</v>
      </c>
      <c r="CG318" t="s">
        <v>324</v>
      </c>
      <c r="CH318">
        <v>0</v>
      </c>
      <c r="CI318" t="s">
        <v>324</v>
      </c>
      <c r="CJ318" t="s">
        <v>324</v>
      </c>
      <c r="CK318" t="s">
        <v>324</v>
      </c>
      <c r="CL318" t="s">
        <v>324</v>
      </c>
      <c r="CM318">
        <v>0</v>
      </c>
      <c r="CN318" t="s">
        <v>324</v>
      </c>
      <c r="CO318" t="s">
        <v>324</v>
      </c>
      <c r="CP318" t="s">
        <v>324</v>
      </c>
      <c r="CQ318" t="s">
        <v>324</v>
      </c>
      <c r="CR318">
        <v>0</v>
      </c>
      <c r="CS318" t="s">
        <v>324</v>
      </c>
      <c r="CT318" t="s">
        <v>324</v>
      </c>
      <c r="CU318" t="s">
        <v>324</v>
      </c>
      <c r="CV318" t="s">
        <v>324</v>
      </c>
      <c r="CW318">
        <v>0</v>
      </c>
      <c r="CX318">
        <v>1.0660000000000001</v>
      </c>
      <c r="CY318">
        <v>0</v>
      </c>
      <c r="CZ318">
        <v>0</v>
      </c>
      <c r="DA318">
        <v>0</v>
      </c>
      <c r="DB318">
        <v>1.0660000000000001</v>
      </c>
      <c r="DC318">
        <v>99</v>
      </c>
      <c r="DD318">
        <v>0</v>
      </c>
      <c r="DE318">
        <v>0</v>
      </c>
      <c r="DF318">
        <v>0</v>
      </c>
      <c r="DG318">
        <v>99</v>
      </c>
      <c r="DH318">
        <v>0</v>
      </c>
      <c r="DI318">
        <v>0</v>
      </c>
      <c r="DJ318">
        <v>0</v>
      </c>
      <c r="DK318">
        <v>0</v>
      </c>
      <c r="DL318">
        <v>0</v>
      </c>
    </row>
    <row r="319" spans="1:116" x14ac:dyDescent="0.45">
      <c r="A319">
        <v>2023</v>
      </c>
      <c r="B319" t="s">
        <v>127</v>
      </c>
      <c r="C319">
        <v>19445</v>
      </c>
      <c r="D319" t="s">
        <v>830</v>
      </c>
      <c r="E319" t="s">
        <v>606</v>
      </c>
      <c r="F319" t="s">
        <v>244</v>
      </c>
      <c r="G319">
        <v>0.498</v>
      </c>
      <c r="H319" t="s">
        <v>324</v>
      </c>
      <c r="I319" t="s">
        <v>324</v>
      </c>
      <c r="J319" t="s">
        <v>324</v>
      </c>
      <c r="K319">
        <v>0.498</v>
      </c>
      <c r="L319">
        <v>47</v>
      </c>
      <c r="M319" t="s">
        <v>324</v>
      </c>
      <c r="N319" t="s">
        <v>324</v>
      </c>
      <c r="O319" t="s">
        <v>324</v>
      </c>
      <c r="P319">
        <v>47</v>
      </c>
      <c r="Q319" t="s">
        <v>324</v>
      </c>
      <c r="R319" t="s">
        <v>324</v>
      </c>
      <c r="S319" t="s">
        <v>324</v>
      </c>
      <c r="T319" t="s">
        <v>324</v>
      </c>
      <c r="U319">
        <v>0</v>
      </c>
      <c r="V319" t="s">
        <v>324</v>
      </c>
      <c r="W319" t="s">
        <v>324</v>
      </c>
      <c r="X319" t="s">
        <v>324</v>
      </c>
      <c r="Y319" t="s">
        <v>324</v>
      </c>
      <c r="Z319">
        <v>0</v>
      </c>
      <c r="AA319" t="s">
        <v>324</v>
      </c>
      <c r="AB319" t="s">
        <v>324</v>
      </c>
      <c r="AC319" t="s">
        <v>324</v>
      </c>
      <c r="AD319" t="s">
        <v>324</v>
      </c>
      <c r="AE319">
        <v>0</v>
      </c>
      <c r="AF319" t="s">
        <v>324</v>
      </c>
      <c r="AG319" t="s">
        <v>324</v>
      </c>
      <c r="AH319" t="s">
        <v>324</v>
      </c>
      <c r="AI319" t="s">
        <v>324</v>
      </c>
      <c r="AJ319">
        <v>0</v>
      </c>
      <c r="AK319" t="s">
        <v>324</v>
      </c>
      <c r="AL319" t="s">
        <v>324</v>
      </c>
      <c r="AM319" t="s">
        <v>324</v>
      </c>
      <c r="AN319" t="s">
        <v>324</v>
      </c>
      <c r="AO319">
        <v>0</v>
      </c>
      <c r="AP319" t="s">
        <v>324</v>
      </c>
      <c r="AQ319" t="s">
        <v>324</v>
      </c>
      <c r="AR319" t="s">
        <v>324</v>
      </c>
      <c r="AS319" t="s">
        <v>324</v>
      </c>
      <c r="AT319">
        <v>0</v>
      </c>
      <c r="AU319" t="s">
        <v>324</v>
      </c>
      <c r="AV319" t="s">
        <v>324</v>
      </c>
      <c r="AW319" t="s">
        <v>324</v>
      </c>
      <c r="AX319" t="s">
        <v>324</v>
      </c>
      <c r="AY319">
        <v>0</v>
      </c>
      <c r="AZ319" t="s">
        <v>324</v>
      </c>
      <c r="BA319" t="s">
        <v>324</v>
      </c>
      <c r="BB319" t="s">
        <v>324</v>
      </c>
      <c r="BC319" t="s">
        <v>324</v>
      </c>
      <c r="BD319">
        <v>0</v>
      </c>
      <c r="BE319" t="s">
        <v>324</v>
      </c>
      <c r="BF319" t="s">
        <v>324</v>
      </c>
      <c r="BG319" t="s">
        <v>324</v>
      </c>
      <c r="BH319" t="s">
        <v>324</v>
      </c>
      <c r="BI319">
        <v>0</v>
      </c>
      <c r="BJ319" t="s">
        <v>324</v>
      </c>
      <c r="BK319" t="s">
        <v>324</v>
      </c>
      <c r="BL319" t="s">
        <v>324</v>
      </c>
      <c r="BM319" t="s">
        <v>324</v>
      </c>
      <c r="BN319">
        <v>0</v>
      </c>
      <c r="BO319" t="s">
        <v>324</v>
      </c>
      <c r="BP319" t="s">
        <v>324</v>
      </c>
      <c r="BQ319" t="s">
        <v>324</v>
      </c>
      <c r="BR319" t="s">
        <v>324</v>
      </c>
      <c r="BS319">
        <v>0</v>
      </c>
      <c r="BT319" t="s">
        <v>324</v>
      </c>
      <c r="BU319" t="s">
        <v>324</v>
      </c>
      <c r="BV319" t="s">
        <v>324</v>
      </c>
      <c r="BW319" t="s">
        <v>324</v>
      </c>
      <c r="BX319">
        <v>0</v>
      </c>
      <c r="BY319" t="s">
        <v>324</v>
      </c>
      <c r="BZ319" t="s">
        <v>324</v>
      </c>
      <c r="CA319" t="s">
        <v>324</v>
      </c>
      <c r="CB319" t="s">
        <v>324</v>
      </c>
      <c r="CC319">
        <v>0</v>
      </c>
      <c r="CD319" t="s">
        <v>324</v>
      </c>
      <c r="CE319" t="s">
        <v>324</v>
      </c>
      <c r="CF319" t="s">
        <v>324</v>
      </c>
      <c r="CG319" t="s">
        <v>324</v>
      </c>
      <c r="CH319">
        <v>0</v>
      </c>
      <c r="CI319" t="s">
        <v>324</v>
      </c>
      <c r="CJ319" t="s">
        <v>324</v>
      </c>
      <c r="CK319" t="s">
        <v>324</v>
      </c>
      <c r="CL319" t="s">
        <v>324</v>
      </c>
      <c r="CM319">
        <v>0</v>
      </c>
      <c r="CN319" t="s">
        <v>324</v>
      </c>
      <c r="CO319" t="s">
        <v>324</v>
      </c>
      <c r="CP319" t="s">
        <v>324</v>
      </c>
      <c r="CQ319" t="s">
        <v>324</v>
      </c>
      <c r="CR319">
        <v>0</v>
      </c>
      <c r="CS319" t="s">
        <v>324</v>
      </c>
      <c r="CT319" t="s">
        <v>324</v>
      </c>
      <c r="CU319" t="s">
        <v>324</v>
      </c>
      <c r="CV319" t="s">
        <v>324</v>
      </c>
      <c r="CW319">
        <v>0</v>
      </c>
      <c r="CX319">
        <v>0.498</v>
      </c>
      <c r="CY319">
        <v>0</v>
      </c>
      <c r="CZ319">
        <v>0</v>
      </c>
      <c r="DA319">
        <v>0</v>
      </c>
      <c r="DB319">
        <v>0.498</v>
      </c>
      <c r="DC319">
        <v>47</v>
      </c>
      <c r="DD319">
        <v>0</v>
      </c>
      <c r="DE319">
        <v>0</v>
      </c>
      <c r="DF319">
        <v>0</v>
      </c>
      <c r="DG319">
        <v>47</v>
      </c>
      <c r="DH319">
        <v>0</v>
      </c>
      <c r="DI319">
        <v>0</v>
      </c>
      <c r="DJ319">
        <v>0</v>
      </c>
      <c r="DK319">
        <v>0</v>
      </c>
      <c r="DL319">
        <v>0</v>
      </c>
    </row>
    <row r="320" spans="1:116" x14ac:dyDescent="0.45">
      <c r="A320">
        <v>2023</v>
      </c>
      <c r="B320" t="s">
        <v>127</v>
      </c>
      <c r="C320">
        <v>19667</v>
      </c>
      <c r="D320" t="s">
        <v>831</v>
      </c>
      <c r="E320" t="s">
        <v>606</v>
      </c>
      <c r="F320" t="s">
        <v>244</v>
      </c>
      <c r="G320">
        <v>1.0940000000000001</v>
      </c>
      <c r="H320">
        <v>7.0999999999999994E-2</v>
      </c>
      <c r="I320">
        <v>0</v>
      </c>
      <c r="J320">
        <v>0</v>
      </c>
      <c r="K320">
        <v>1.165</v>
      </c>
      <c r="L320">
        <v>132</v>
      </c>
      <c r="M320">
        <v>4</v>
      </c>
      <c r="N320">
        <v>0</v>
      </c>
      <c r="O320">
        <v>0</v>
      </c>
      <c r="P320">
        <v>136</v>
      </c>
      <c r="Q320">
        <v>673.60299999999995</v>
      </c>
      <c r="R320">
        <v>22.126999999999999</v>
      </c>
      <c r="S320">
        <v>0</v>
      </c>
      <c r="T320">
        <v>0</v>
      </c>
      <c r="U320">
        <v>695.73</v>
      </c>
      <c r="V320">
        <v>0</v>
      </c>
      <c r="W320">
        <v>0</v>
      </c>
      <c r="X320">
        <v>0</v>
      </c>
      <c r="Y320">
        <v>0</v>
      </c>
      <c r="Z320">
        <v>0</v>
      </c>
      <c r="AA320">
        <v>0</v>
      </c>
      <c r="AB320">
        <v>0</v>
      </c>
      <c r="AC320">
        <v>0</v>
      </c>
      <c r="AD320">
        <v>0</v>
      </c>
      <c r="AE320">
        <v>0</v>
      </c>
      <c r="AF320">
        <v>0</v>
      </c>
      <c r="AG320">
        <v>0</v>
      </c>
      <c r="AH320">
        <v>0</v>
      </c>
      <c r="AI320">
        <v>0</v>
      </c>
      <c r="AJ320">
        <v>0</v>
      </c>
      <c r="AK320">
        <v>0</v>
      </c>
      <c r="AL320">
        <v>0</v>
      </c>
      <c r="AM320">
        <v>0</v>
      </c>
      <c r="AN320">
        <v>0</v>
      </c>
      <c r="AO320">
        <v>0</v>
      </c>
      <c r="AP320">
        <v>0.27300000000000002</v>
      </c>
      <c r="AQ320">
        <v>0</v>
      </c>
      <c r="AR320">
        <v>0</v>
      </c>
      <c r="AS320">
        <v>0</v>
      </c>
      <c r="AT320">
        <v>0.27300000000000002</v>
      </c>
      <c r="AU320">
        <v>45</v>
      </c>
      <c r="AV320">
        <v>0</v>
      </c>
      <c r="AW320">
        <v>0</v>
      </c>
      <c r="AX320">
        <v>0</v>
      </c>
      <c r="AY320">
        <v>45</v>
      </c>
      <c r="AZ320">
        <v>0.82399999999999995</v>
      </c>
      <c r="BA320">
        <v>0</v>
      </c>
      <c r="BB320">
        <v>0</v>
      </c>
      <c r="BC320">
        <v>0</v>
      </c>
      <c r="BD320">
        <v>0.82399999999999995</v>
      </c>
      <c r="BE320">
        <v>0</v>
      </c>
      <c r="BF320">
        <v>0</v>
      </c>
      <c r="BG320">
        <v>0</v>
      </c>
      <c r="BH320">
        <v>0</v>
      </c>
      <c r="BI320">
        <v>0</v>
      </c>
      <c r="BJ320">
        <v>0</v>
      </c>
      <c r="BK320">
        <v>0</v>
      </c>
      <c r="BL320">
        <v>0</v>
      </c>
      <c r="BM320">
        <v>0</v>
      </c>
      <c r="BN320">
        <v>0</v>
      </c>
      <c r="BO320">
        <v>0</v>
      </c>
      <c r="BP320">
        <v>0</v>
      </c>
      <c r="BQ320">
        <v>0</v>
      </c>
      <c r="BR320">
        <v>0</v>
      </c>
      <c r="BS320">
        <v>0</v>
      </c>
      <c r="BT320">
        <v>2E-3</v>
      </c>
      <c r="BU320">
        <v>0</v>
      </c>
      <c r="BV320">
        <v>0</v>
      </c>
      <c r="BW320">
        <v>0</v>
      </c>
      <c r="BX320">
        <v>2E-3</v>
      </c>
      <c r="BY320">
        <v>1</v>
      </c>
      <c r="BZ320">
        <v>0</v>
      </c>
      <c r="CA320">
        <v>0</v>
      </c>
      <c r="CB320">
        <v>0</v>
      </c>
      <c r="CC320">
        <v>1</v>
      </c>
      <c r="CD320">
        <v>0</v>
      </c>
      <c r="CE320">
        <v>0</v>
      </c>
      <c r="CF320">
        <v>0</v>
      </c>
      <c r="CG320">
        <v>0</v>
      </c>
      <c r="CH320">
        <v>0</v>
      </c>
      <c r="CI320">
        <v>0</v>
      </c>
      <c r="CJ320">
        <v>0</v>
      </c>
      <c r="CK320">
        <v>0</v>
      </c>
      <c r="CL320">
        <v>0</v>
      </c>
      <c r="CM320">
        <v>0</v>
      </c>
      <c r="CN320">
        <v>0</v>
      </c>
      <c r="CO320">
        <v>0</v>
      </c>
      <c r="CP320">
        <v>0</v>
      </c>
      <c r="CQ320">
        <v>0</v>
      </c>
      <c r="CR320">
        <v>0</v>
      </c>
      <c r="CS320">
        <v>0</v>
      </c>
      <c r="CT320">
        <v>0</v>
      </c>
      <c r="CU320">
        <v>0</v>
      </c>
      <c r="CV320">
        <v>0</v>
      </c>
      <c r="CW320">
        <v>0</v>
      </c>
      <c r="CX320">
        <v>1.0960000000000001</v>
      </c>
      <c r="CY320">
        <v>7.0999999999999994E-2</v>
      </c>
      <c r="CZ320">
        <v>0</v>
      </c>
      <c r="DA320">
        <v>0</v>
      </c>
      <c r="DB320">
        <v>1.167</v>
      </c>
      <c r="DC320">
        <v>133</v>
      </c>
      <c r="DD320">
        <v>4</v>
      </c>
      <c r="DE320">
        <v>0</v>
      </c>
      <c r="DF320">
        <v>0</v>
      </c>
      <c r="DG320">
        <v>137</v>
      </c>
      <c r="DH320">
        <v>673.60299999999995</v>
      </c>
      <c r="DI320">
        <v>22.126999999999999</v>
      </c>
      <c r="DJ320">
        <v>0</v>
      </c>
      <c r="DK320">
        <v>0</v>
      </c>
      <c r="DL320">
        <v>695.73</v>
      </c>
    </row>
    <row r="321" spans="1:116" x14ac:dyDescent="0.45">
      <c r="A321">
        <v>2023</v>
      </c>
      <c r="B321" t="s">
        <v>127</v>
      </c>
      <c r="C321">
        <v>20216</v>
      </c>
      <c r="D321" t="s">
        <v>832</v>
      </c>
      <c r="E321" t="s">
        <v>606</v>
      </c>
      <c r="F321" t="s">
        <v>244</v>
      </c>
      <c r="G321">
        <v>0.59399999999999997</v>
      </c>
      <c r="H321" t="s">
        <v>324</v>
      </c>
      <c r="I321" t="s">
        <v>324</v>
      </c>
      <c r="J321" t="s">
        <v>324</v>
      </c>
      <c r="K321">
        <v>0.59399999999999997</v>
      </c>
      <c r="L321">
        <v>62</v>
      </c>
      <c r="M321" t="s">
        <v>324</v>
      </c>
      <c r="N321" t="s">
        <v>324</v>
      </c>
      <c r="O321" t="s">
        <v>324</v>
      </c>
      <c r="P321">
        <v>62</v>
      </c>
      <c r="Q321" t="s">
        <v>324</v>
      </c>
      <c r="R321" t="s">
        <v>324</v>
      </c>
      <c r="S321" t="s">
        <v>324</v>
      </c>
      <c r="T321" t="s">
        <v>324</v>
      </c>
      <c r="U321">
        <v>0</v>
      </c>
      <c r="V321" t="s">
        <v>324</v>
      </c>
      <c r="W321" t="s">
        <v>324</v>
      </c>
      <c r="X321" t="s">
        <v>324</v>
      </c>
      <c r="Y321" t="s">
        <v>324</v>
      </c>
      <c r="Z321">
        <v>0</v>
      </c>
      <c r="AA321" t="s">
        <v>324</v>
      </c>
      <c r="AB321" t="s">
        <v>324</v>
      </c>
      <c r="AC321" t="s">
        <v>324</v>
      </c>
      <c r="AD321" t="s">
        <v>324</v>
      </c>
      <c r="AE321">
        <v>0</v>
      </c>
      <c r="AF321" t="s">
        <v>324</v>
      </c>
      <c r="AG321" t="s">
        <v>324</v>
      </c>
      <c r="AH321" t="s">
        <v>324</v>
      </c>
      <c r="AI321" t="s">
        <v>324</v>
      </c>
      <c r="AJ321">
        <v>0</v>
      </c>
      <c r="AK321" t="s">
        <v>324</v>
      </c>
      <c r="AL321" t="s">
        <v>324</v>
      </c>
      <c r="AM321" t="s">
        <v>324</v>
      </c>
      <c r="AN321" t="s">
        <v>324</v>
      </c>
      <c r="AO321">
        <v>0</v>
      </c>
      <c r="AP321" t="s">
        <v>324</v>
      </c>
      <c r="AQ321" t="s">
        <v>324</v>
      </c>
      <c r="AR321" t="s">
        <v>324</v>
      </c>
      <c r="AS321" t="s">
        <v>324</v>
      </c>
      <c r="AT321">
        <v>0</v>
      </c>
      <c r="AU321" t="s">
        <v>324</v>
      </c>
      <c r="AV321" t="s">
        <v>324</v>
      </c>
      <c r="AW321" t="s">
        <v>324</v>
      </c>
      <c r="AX321" t="s">
        <v>324</v>
      </c>
      <c r="AY321">
        <v>0</v>
      </c>
      <c r="AZ321" t="s">
        <v>324</v>
      </c>
      <c r="BA321" t="s">
        <v>324</v>
      </c>
      <c r="BB321" t="s">
        <v>324</v>
      </c>
      <c r="BC321" t="s">
        <v>324</v>
      </c>
      <c r="BD321">
        <v>0</v>
      </c>
      <c r="BE321" t="s">
        <v>324</v>
      </c>
      <c r="BF321" t="s">
        <v>324</v>
      </c>
      <c r="BG321" t="s">
        <v>324</v>
      </c>
      <c r="BH321" t="s">
        <v>324</v>
      </c>
      <c r="BI321">
        <v>0</v>
      </c>
      <c r="BJ321" t="s">
        <v>324</v>
      </c>
      <c r="BK321" t="s">
        <v>324</v>
      </c>
      <c r="BL321" t="s">
        <v>324</v>
      </c>
      <c r="BM321" t="s">
        <v>324</v>
      </c>
      <c r="BN321">
        <v>0</v>
      </c>
      <c r="BO321" t="s">
        <v>324</v>
      </c>
      <c r="BP321" t="s">
        <v>324</v>
      </c>
      <c r="BQ321" t="s">
        <v>324</v>
      </c>
      <c r="BR321" t="s">
        <v>324</v>
      </c>
      <c r="BS321">
        <v>0</v>
      </c>
      <c r="BT321" t="s">
        <v>324</v>
      </c>
      <c r="BU321" t="s">
        <v>324</v>
      </c>
      <c r="BV321" t="s">
        <v>324</v>
      </c>
      <c r="BW321" t="s">
        <v>324</v>
      </c>
      <c r="BX321">
        <v>0</v>
      </c>
      <c r="BY321" t="s">
        <v>324</v>
      </c>
      <c r="BZ321" t="s">
        <v>324</v>
      </c>
      <c r="CA321" t="s">
        <v>324</v>
      </c>
      <c r="CB321" t="s">
        <v>324</v>
      </c>
      <c r="CC321">
        <v>0</v>
      </c>
      <c r="CD321" t="s">
        <v>324</v>
      </c>
      <c r="CE321" t="s">
        <v>324</v>
      </c>
      <c r="CF321" t="s">
        <v>324</v>
      </c>
      <c r="CG321" t="s">
        <v>324</v>
      </c>
      <c r="CH321">
        <v>0</v>
      </c>
      <c r="CI321" t="s">
        <v>324</v>
      </c>
      <c r="CJ321" t="s">
        <v>324</v>
      </c>
      <c r="CK321" t="s">
        <v>324</v>
      </c>
      <c r="CL321" t="s">
        <v>324</v>
      </c>
      <c r="CM321">
        <v>0</v>
      </c>
      <c r="CN321" t="s">
        <v>324</v>
      </c>
      <c r="CO321" t="s">
        <v>324</v>
      </c>
      <c r="CP321" t="s">
        <v>324</v>
      </c>
      <c r="CQ321" t="s">
        <v>324</v>
      </c>
      <c r="CR321">
        <v>0</v>
      </c>
      <c r="CS321" t="s">
        <v>324</v>
      </c>
      <c r="CT321" t="s">
        <v>324</v>
      </c>
      <c r="CU321" t="s">
        <v>324</v>
      </c>
      <c r="CV321" t="s">
        <v>324</v>
      </c>
      <c r="CW321">
        <v>0</v>
      </c>
      <c r="CX321">
        <v>0.59399999999999997</v>
      </c>
      <c r="CY321">
        <v>0</v>
      </c>
      <c r="CZ321">
        <v>0</v>
      </c>
      <c r="DA321">
        <v>0</v>
      </c>
      <c r="DB321">
        <v>0.59399999999999997</v>
      </c>
      <c r="DC321">
        <v>62</v>
      </c>
      <c r="DD321">
        <v>0</v>
      </c>
      <c r="DE321">
        <v>0</v>
      </c>
      <c r="DF321">
        <v>0</v>
      </c>
      <c r="DG321">
        <v>62</v>
      </c>
      <c r="DH321">
        <v>0</v>
      </c>
      <c r="DI321">
        <v>0</v>
      </c>
      <c r="DJ321">
        <v>0</v>
      </c>
      <c r="DK321">
        <v>0</v>
      </c>
      <c r="DL321">
        <v>0</v>
      </c>
    </row>
    <row r="322" spans="1:116" x14ac:dyDescent="0.45">
      <c r="A322">
        <v>2023</v>
      </c>
      <c r="B322" t="s">
        <v>127</v>
      </c>
      <c r="C322">
        <v>20603</v>
      </c>
      <c r="D322" t="s">
        <v>833</v>
      </c>
      <c r="E322" t="s">
        <v>683</v>
      </c>
      <c r="F322" t="s">
        <v>244</v>
      </c>
      <c r="G322">
        <v>0.62</v>
      </c>
      <c r="H322">
        <v>0.15</v>
      </c>
      <c r="I322">
        <v>1.7</v>
      </c>
      <c r="J322" t="s">
        <v>324</v>
      </c>
      <c r="K322">
        <v>2.4700000000000002</v>
      </c>
      <c r="L322">
        <v>48</v>
      </c>
      <c r="M322">
        <v>4</v>
      </c>
      <c r="N322">
        <v>2</v>
      </c>
      <c r="O322" t="s">
        <v>324</v>
      </c>
      <c r="P322">
        <v>54</v>
      </c>
      <c r="Q322" t="s">
        <v>324</v>
      </c>
      <c r="R322" t="s">
        <v>324</v>
      </c>
      <c r="S322" t="s">
        <v>324</v>
      </c>
      <c r="T322" t="s">
        <v>324</v>
      </c>
      <c r="U322">
        <v>0</v>
      </c>
      <c r="V322" t="s">
        <v>324</v>
      </c>
      <c r="W322" t="s">
        <v>324</v>
      </c>
      <c r="X322" t="s">
        <v>324</v>
      </c>
      <c r="Y322" t="s">
        <v>324</v>
      </c>
      <c r="Z322">
        <v>0</v>
      </c>
      <c r="AA322" t="s">
        <v>324</v>
      </c>
      <c r="AB322" t="s">
        <v>324</v>
      </c>
      <c r="AC322" t="s">
        <v>324</v>
      </c>
      <c r="AD322" t="s">
        <v>324</v>
      </c>
      <c r="AE322">
        <v>0</v>
      </c>
      <c r="AF322" t="s">
        <v>324</v>
      </c>
      <c r="AG322" t="s">
        <v>324</v>
      </c>
      <c r="AH322" t="s">
        <v>324</v>
      </c>
      <c r="AI322" t="s">
        <v>324</v>
      </c>
      <c r="AJ322">
        <v>0</v>
      </c>
      <c r="AK322" t="s">
        <v>324</v>
      </c>
      <c r="AL322" t="s">
        <v>324</v>
      </c>
      <c r="AM322" t="s">
        <v>324</v>
      </c>
      <c r="AN322" t="s">
        <v>324</v>
      </c>
      <c r="AO322">
        <v>0</v>
      </c>
      <c r="AP322" t="s">
        <v>324</v>
      </c>
      <c r="AQ322" t="s">
        <v>324</v>
      </c>
      <c r="AR322" t="s">
        <v>324</v>
      </c>
      <c r="AS322" t="s">
        <v>324</v>
      </c>
      <c r="AT322">
        <v>0</v>
      </c>
      <c r="AU322" t="s">
        <v>324</v>
      </c>
      <c r="AV322" t="s">
        <v>324</v>
      </c>
      <c r="AW322" t="s">
        <v>324</v>
      </c>
      <c r="AX322" t="s">
        <v>324</v>
      </c>
      <c r="AY322">
        <v>0</v>
      </c>
      <c r="AZ322" t="s">
        <v>324</v>
      </c>
      <c r="BA322" t="s">
        <v>324</v>
      </c>
      <c r="BB322" t="s">
        <v>324</v>
      </c>
      <c r="BC322" t="s">
        <v>324</v>
      </c>
      <c r="BD322">
        <v>0</v>
      </c>
      <c r="BE322" t="s">
        <v>324</v>
      </c>
      <c r="BF322" t="s">
        <v>324</v>
      </c>
      <c r="BG322" t="s">
        <v>324</v>
      </c>
      <c r="BH322" t="s">
        <v>324</v>
      </c>
      <c r="BI322">
        <v>0</v>
      </c>
      <c r="BJ322" t="s">
        <v>324</v>
      </c>
      <c r="BK322" t="s">
        <v>324</v>
      </c>
      <c r="BL322" t="s">
        <v>324</v>
      </c>
      <c r="BM322" t="s">
        <v>324</v>
      </c>
      <c r="BN322">
        <v>0</v>
      </c>
      <c r="BO322" t="s">
        <v>324</v>
      </c>
      <c r="BP322" t="s">
        <v>324</v>
      </c>
      <c r="BQ322" t="s">
        <v>324</v>
      </c>
      <c r="BR322" t="s">
        <v>324</v>
      </c>
      <c r="BS322">
        <v>0</v>
      </c>
      <c r="BT322" t="s">
        <v>324</v>
      </c>
      <c r="BU322" t="s">
        <v>324</v>
      </c>
      <c r="BV322" t="s">
        <v>324</v>
      </c>
      <c r="BW322" t="s">
        <v>324</v>
      </c>
      <c r="BX322">
        <v>0</v>
      </c>
      <c r="BY322" t="s">
        <v>324</v>
      </c>
      <c r="BZ322" t="s">
        <v>324</v>
      </c>
      <c r="CA322" t="s">
        <v>324</v>
      </c>
      <c r="CB322" t="s">
        <v>324</v>
      </c>
      <c r="CC322">
        <v>0</v>
      </c>
      <c r="CD322" t="s">
        <v>324</v>
      </c>
      <c r="CE322" t="s">
        <v>324</v>
      </c>
      <c r="CF322" t="s">
        <v>324</v>
      </c>
      <c r="CG322" t="s">
        <v>324</v>
      </c>
      <c r="CH322">
        <v>0</v>
      </c>
      <c r="CI322" t="s">
        <v>324</v>
      </c>
      <c r="CJ322" t="s">
        <v>324</v>
      </c>
      <c r="CK322" t="s">
        <v>324</v>
      </c>
      <c r="CL322" t="s">
        <v>324</v>
      </c>
      <c r="CM322">
        <v>0</v>
      </c>
      <c r="CN322" t="s">
        <v>324</v>
      </c>
      <c r="CO322" t="s">
        <v>324</v>
      </c>
      <c r="CP322" t="s">
        <v>324</v>
      </c>
      <c r="CQ322" t="s">
        <v>324</v>
      </c>
      <c r="CR322">
        <v>0</v>
      </c>
      <c r="CS322" t="s">
        <v>324</v>
      </c>
      <c r="CT322" t="s">
        <v>324</v>
      </c>
      <c r="CU322" t="s">
        <v>324</v>
      </c>
      <c r="CV322" t="s">
        <v>324</v>
      </c>
      <c r="CW322">
        <v>0</v>
      </c>
      <c r="CX322">
        <v>0.62</v>
      </c>
      <c r="CY322">
        <v>0.15</v>
      </c>
      <c r="CZ322">
        <v>1.7</v>
      </c>
      <c r="DA322">
        <v>0</v>
      </c>
      <c r="DB322">
        <v>2.4700000000000002</v>
      </c>
      <c r="DC322">
        <v>48</v>
      </c>
      <c r="DD322">
        <v>4</v>
      </c>
      <c r="DE322">
        <v>2</v>
      </c>
      <c r="DF322">
        <v>0</v>
      </c>
      <c r="DG322">
        <v>54</v>
      </c>
      <c r="DH322">
        <v>0</v>
      </c>
      <c r="DI322">
        <v>0</v>
      </c>
      <c r="DJ322">
        <v>0</v>
      </c>
      <c r="DK322">
        <v>0</v>
      </c>
      <c r="DL322">
        <v>0</v>
      </c>
    </row>
    <row r="323" spans="1:116" x14ac:dyDescent="0.45">
      <c r="A323">
        <v>2023</v>
      </c>
      <c r="B323" t="s">
        <v>127</v>
      </c>
      <c r="C323">
        <v>22822</v>
      </c>
      <c r="D323" t="s">
        <v>834</v>
      </c>
      <c r="E323" t="s">
        <v>606</v>
      </c>
      <c r="F323" t="s">
        <v>244</v>
      </c>
      <c r="G323">
        <v>0.73799999999999999</v>
      </c>
      <c r="H323" t="s">
        <v>324</v>
      </c>
      <c r="I323" t="s">
        <v>324</v>
      </c>
      <c r="J323" t="s">
        <v>324</v>
      </c>
      <c r="K323">
        <v>0.73799999999999999</v>
      </c>
      <c r="L323">
        <v>87</v>
      </c>
      <c r="M323" t="s">
        <v>324</v>
      </c>
      <c r="N323" t="s">
        <v>324</v>
      </c>
      <c r="O323" t="s">
        <v>324</v>
      </c>
      <c r="P323">
        <v>87</v>
      </c>
      <c r="Q323">
        <v>392.10700000000003</v>
      </c>
      <c r="R323" t="s">
        <v>324</v>
      </c>
      <c r="S323" t="s">
        <v>324</v>
      </c>
      <c r="T323" t="s">
        <v>324</v>
      </c>
      <c r="U323">
        <v>392.10700000000003</v>
      </c>
      <c r="V323" t="s">
        <v>324</v>
      </c>
      <c r="W323" t="s">
        <v>324</v>
      </c>
      <c r="X323" t="s">
        <v>324</v>
      </c>
      <c r="Y323" t="s">
        <v>324</v>
      </c>
      <c r="Z323">
        <v>0</v>
      </c>
      <c r="AA323" t="s">
        <v>324</v>
      </c>
      <c r="AB323" t="s">
        <v>324</v>
      </c>
      <c r="AC323" t="s">
        <v>324</v>
      </c>
      <c r="AD323" t="s">
        <v>324</v>
      </c>
      <c r="AE323">
        <v>0</v>
      </c>
      <c r="AF323" t="s">
        <v>324</v>
      </c>
      <c r="AG323" t="s">
        <v>324</v>
      </c>
      <c r="AH323" t="s">
        <v>324</v>
      </c>
      <c r="AI323" t="s">
        <v>324</v>
      </c>
      <c r="AJ323">
        <v>0</v>
      </c>
      <c r="AK323" t="s">
        <v>324</v>
      </c>
      <c r="AL323" t="s">
        <v>324</v>
      </c>
      <c r="AM323" t="s">
        <v>324</v>
      </c>
      <c r="AN323" t="s">
        <v>324</v>
      </c>
      <c r="AO323">
        <v>0</v>
      </c>
      <c r="AP323" t="s">
        <v>324</v>
      </c>
      <c r="AQ323" t="s">
        <v>324</v>
      </c>
      <c r="AR323" t="s">
        <v>324</v>
      </c>
      <c r="AS323" t="s">
        <v>324</v>
      </c>
      <c r="AT323">
        <v>0</v>
      </c>
      <c r="AU323" t="s">
        <v>324</v>
      </c>
      <c r="AV323" t="s">
        <v>324</v>
      </c>
      <c r="AW323" t="s">
        <v>324</v>
      </c>
      <c r="AX323" t="s">
        <v>324</v>
      </c>
      <c r="AY323">
        <v>0</v>
      </c>
      <c r="AZ323" t="s">
        <v>324</v>
      </c>
      <c r="BA323" t="s">
        <v>324</v>
      </c>
      <c r="BB323" t="s">
        <v>324</v>
      </c>
      <c r="BC323" t="s">
        <v>324</v>
      </c>
      <c r="BD323">
        <v>0</v>
      </c>
      <c r="BE323" t="s">
        <v>324</v>
      </c>
      <c r="BF323" t="s">
        <v>324</v>
      </c>
      <c r="BG323" t="s">
        <v>324</v>
      </c>
      <c r="BH323" t="s">
        <v>324</v>
      </c>
      <c r="BI323">
        <v>0</v>
      </c>
      <c r="BJ323" t="s">
        <v>324</v>
      </c>
      <c r="BK323" t="s">
        <v>324</v>
      </c>
      <c r="BL323" t="s">
        <v>324</v>
      </c>
      <c r="BM323" t="s">
        <v>324</v>
      </c>
      <c r="BN323">
        <v>0</v>
      </c>
      <c r="BO323" t="s">
        <v>324</v>
      </c>
      <c r="BP323" t="s">
        <v>324</v>
      </c>
      <c r="BQ323" t="s">
        <v>324</v>
      </c>
      <c r="BR323" t="s">
        <v>324</v>
      </c>
      <c r="BS323">
        <v>0</v>
      </c>
      <c r="BT323">
        <v>0.01</v>
      </c>
      <c r="BU323" t="s">
        <v>324</v>
      </c>
      <c r="BV323" t="s">
        <v>324</v>
      </c>
      <c r="BW323" t="s">
        <v>324</v>
      </c>
      <c r="BX323">
        <v>0.01</v>
      </c>
      <c r="BY323">
        <v>1</v>
      </c>
      <c r="BZ323" t="s">
        <v>324</v>
      </c>
      <c r="CA323" t="s">
        <v>324</v>
      </c>
      <c r="CB323" t="s">
        <v>324</v>
      </c>
      <c r="CC323">
        <v>1</v>
      </c>
      <c r="CD323">
        <v>2.7069999999999999</v>
      </c>
      <c r="CE323" t="s">
        <v>324</v>
      </c>
      <c r="CF323" t="s">
        <v>324</v>
      </c>
      <c r="CG323" t="s">
        <v>324</v>
      </c>
      <c r="CH323">
        <v>2.7069999999999999</v>
      </c>
      <c r="CI323" t="s">
        <v>324</v>
      </c>
      <c r="CJ323" t="s">
        <v>324</v>
      </c>
      <c r="CK323" t="s">
        <v>324</v>
      </c>
      <c r="CL323" t="s">
        <v>324</v>
      </c>
      <c r="CM323">
        <v>0</v>
      </c>
      <c r="CN323" t="s">
        <v>324</v>
      </c>
      <c r="CO323" t="s">
        <v>324</v>
      </c>
      <c r="CP323" t="s">
        <v>324</v>
      </c>
      <c r="CQ323" t="s">
        <v>324</v>
      </c>
      <c r="CR323">
        <v>0</v>
      </c>
      <c r="CS323" t="s">
        <v>324</v>
      </c>
      <c r="CT323" t="s">
        <v>324</v>
      </c>
      <c r="CU323" t="s">
        <v>324</v>
      </c>
      <c r="CV323" t="s">
        <v>324</v>
      </c>
      <c r="CW323">
        <v>0</v>
      </c>
      <c r="CX323">
        <v>0.748</v>
      </c>
      <c r="CY323">
        <v>0</v>
      </c>
      <c r="CZ323">
        <v>0</v>
      </c>
      <c r="DA323">
        <v>0</v>
      </c>
      <c r="DB323">
        <v>0.748</v>
      </c>
      <c r="DC323">
        <v>88</v>
      </c>
      <c r="DD323">
        <v>0</v>
      </c>
      <c r="DE323">
        <v>0</v>
      </c>
      <c r="DF323">
        <v>0</v>
      </c>
      <c r="DG323">
        <v>88</v>
      </c>
      <c r="DH323">
        <v>394.81400000000002</v>
      </c>
      <c r="DI323">
        <v>0</v>
      </c>
      <c r="DJ323">
        <v>0</v>
      </c>
      <c r="DK323">
        <v>0</v>
      </c>
      <c r="DL323">
        <v>394.81400000000002</v>
      </c>
    </row>
    <row r="324" spans="1:116" x14ac:dyDescent="0.45">
      <c r="A324">
        <v>2023</v>
      </c>
      <c r="B324" t="s">
        <v>127</v>
      </c>
      <c r="C324">
        <v>24753</v>
      </c>
      <c r="D324" t="s">
        <v>835</v>
      </c>
      <c r="E324" t="s">
        <v>606</v>
      </c>
      <c r="F324" t="s">
        <v>247</v>
      </c>
      <c r="G324">
        <v>1.2649999999999999</v>
      </c>
      <c r="H324" t="s">
        <v>324</v>
      </c>
      <c r="I324" t="s">
        <v>324</v>
      </c>
      <c r="J324" t="s">
        <v>324</v>
      </c>
      <c r="K324">
        <v>1.2649999999999999</v>
      </c>
      <c r="L324">
        <v>116</v>
      </c>
      <c r="M324" t="s">
        <v>324</v>
      </c>
      <c r="N324" t="s">
        <v>324</v>
      </c>
      <c r="O324" t="s">
        <v>324</v>
      </c>
      <c r="P324">
        <v>116</v>
      </c>
      <c r="Q324">
        <v>779.92200000000003</v>
      </c>
      <c r="R324" t="s">
        <v>324</v>
      </c>
      <c r="S324" t="s">
        <v>324</v>
      </c>
      <c r="T324" t="s">
        <v>324</v>
      </c>
      <c r="U324">
        <v>779.92200000000003</v>
      </c>
      <c r="V324" t="s">
        <v>324</v>
      </c>
      <c r="W324" t="s">
        <v>324</v>
      </c>
      <c r="X324" t="s">
        <v>324</v>
      </c>
      <c r="Y324" t="s">
        <v>324</v>
      </c>
      <c r="Z324">
        <v>0</v>
      </c>
      <c r="AA324" t="s">
        <v>324</v>
      </c>
      <c r="AB324" t="s">
        <v>324</v>
      </c>
      <c r="AC324" t="s">
        <v>324</v>
      </c>
      <c r="AD324" t="s">
        <v>324</v>
      </c>
      <c r="AE324">
        <v>0</v>
      </c>
      <c r="AF324" t="s">
        <v>324</v>
      </c>
      <c r="AG324" t="s">
        <v>324</v>
      </c>
      <c r="AH324" t="s">
        <v>324</v>
      </c>
      <c r="AI324" t="s">
        <v>324</v>
      </c>
      <c r="AJ324">
        <v>0</v>
      </c>
      <c r="AK324" t="s">
        <v>324</v>
      </c>
      <c r="AL324" t="s">
        <v>324</v>
      </c>
      <c r="AM324" t="s">
        <v>324</v>
      </c>
      <c r="AN324" t="s">
        <v>324</v>
      </c>
      <c r="AO324">
        <v>0</v>
      </c>
      <c r="AP324" t="s">
        <v>324</v>
      </c>
      <c r="AQ324" t="s">
        <v>324</v>
      </c>
      <c r="AR324" t="s">
        <v>324</v>
      </c>
      <c r="AS324" t="s">
        <v>324</v>
      </c>
      <c r="AT324">
        <v>0</v>
      </c>
      <c r="AU324" t="s">
        <v>324</v>
      </c>
      <c r="AV324" t="s">
        <v>324</v>
      </c>
      <c r="AW324" t="s">
        <v>324</v>
      </c>
      <c r="AX324" t="s">
        <v>324</v>
      </c>
      <c r="AY324">
        <v>0</v>
      </c>
      <c r="AZ324" t="s">
        <v>324</v>
      </c>
      <c r="BA324" t="s">
        <v>324</v>
      </c>
      <c r="BB324" t="s">
        <v>324</v>
      </c>
      <c r="BC324" t="s">
        <v>324</v>
      </c>
      <c r="BD324">
        <v>0</v>
      </c>
      <c r="BE324" t="s">
        <v>324</v>
      </c>
      <c r="BF324" t="s">
        <v>324</v>
      </c>
      <c r="BG324" t="s">
        <v>324</v>
      </c>
      <c r="BH324" t="s">
        <v>324</v>
      </c>
      <c r="BI324">
        <v>0</v>
      </c>
      <c r="BJ324" t="s">
        <v>324</v>
      </c>
      <c r="BK324" t="s">
        <v>324</v>
      </c>
      <c r="BL324" t="s">
        <v>324</v>
      </c>
      <c r="BM324" t="s">
        <v>324</v>
      </c>
      <c r="BN324">
        <v>0</v>
      </c>
      <c r="BO324" t="s">
        <v>324</v>
      </c>
      <c r="BP324" t="s">
        <v>324</v>
      </c>
      <c r="BQ324" t="s">
        <v>324</v>
      </c>
      <c r="BR324" t="s">
        <v>324</v>
      </c>
      <c r="BS324">
        <v>0</v>
      </c>
      <c r="BT324" t="s">
        <v>324</v>
      </c>
      <c r="BU324" t="s">
        <v>324</v>
      </c>
      <c r="BV324" t="s">
        <v>324</v>
      </c>
      <c r="BW324" t="s">
        <v>324</v>
      </c>
      <c r="BX324">
        <v>0</v>
      </c>
      <c r="BY324" t="s">
        <v>324</v>
      </c>
      <c r="BZ324" t="s">
        <v>324</v>
      </c>
      <c r="CA324" t="s">
        <v>324</v>
      </c>
      <c r="CB324" t="s">
        <v>324</v>
      </c>
      <c r="CC324">
        <v>0</v>
      </c>
      <c r="CD324" t="s">
        <v>324</v>
      </c>
      <c r="CE324" t="s">
        <v>324</v>
      </c>
      <c r="CF324" t="s">
        <v>324</v>
      </c>
      <c r="CG324" t="s">
        <v>324</v>
      </c>
      <c r="CH324">
        <v>0</v>
      </c>
      <c r="CI324" t="s">
        <v>324</v>
      </c>
      <c r="CJ324" t="s">
        <v>324</v>
      </c>
      <c r="CK324" t="s">
        <v>324</v>
      </c>
      <c r="CL324" t="s">
        <v>324</v>
      </c>
      <c r="CM324">
        <v>0</v>
      </c>
      <c r="CN324" t="s">
        <v>324</v>
      </c>
      <c r="CO324" t="s">
        <v>324</v>
      </c>
      <c r="CP324" t="s">
        <v>324</v>
      </c>
      <c r="CQ324" t="s">
        <v>324</v>
      </c>
      <c r="CR324">
        <v>0</v>
      </c>
      <c r="CS324" t="s">
        <v>324</v>
      </c>
      <c r="CT324" t="s">
        <v>324</v>
      </c>
      <c r="CU324" t="s">
        <v>324</v>
      </c>
      <c r="CV324" t="s">
        <v>324</v>
      </c>
      <c r="CW324">
        <v>0</v>
      </c>
      <c r="CX324">
        <v>1.2649999999999999</v>
      </c>
      <c r="CY324">
        <v>0</v>
      </c>
      <c r="CZ324">
        <v>0</v>
      </c>
      <c r="DA324">
        <v>0</v>
      </c>
      <c r="DB324">
        <v>1.2649999999999999</v>
      </c>
      <c r="DC324">
        <v>116</v>
      </c>
      <c r="DD324">
        <v>0</v>
      </c>
      <c r="DE324">
        <v>0</v>
      </c>
      <c r="DF324">
        <v>0</v>
      </c>
      <c r="DG324">
        <v>116</v>
      </c>
      <c r="DH324">
        <v>779.92200000000003</v>
      </c>
      <c r="DI324">
        <v>0</v>
      </c>
      <c r="DJ324">
        <v>0</v>
      </c>
      <c r="DK324">
        <v>0</v>
      </c>
      <c r="DL324">
        <v>779.92200000000003</v>
      </c>
    </row>
    <row r="325" spans="1:116" x14ac:dyDescent="0.45">
      <c r="A325">
        <v>2023</v>
      </c>
      <c r="B325" t="s">
        <v>127</v>
      </c>
      <c r="C325">
        <v>25295</v>
      </c>
      <c r="D325" t="s">
        <v>836</v>
      </c>
      <c r="E325" t="s">
        <v>606</v>
      </c>
      <c r="F325" t="s">
        <v>244</v>
      </c>
      <c r="G325">
        <v>0.55200000000000005</v>
      </c>
      <c r="H325">
        <v>2.4E-2</v>
      </c>
      <c r="I325" t="s">
        <v>324</v>
      </c>
      <c r="J325" t="s">
        <v>324</v>
      </c>
      <c r="K325">
        <v>0.57599999999999996</v>
      </c>
      <c r="L325">
        <v>58</v>
      </c>
      <c r="M325">
        <v>2</v>
      </c>
      <c r="N325" t="s">
        <v>324</v>
      </c>
      <c r="O325" t="s">
        <v>324</v>
      </c>
      <c r="P325">
        <v>60</v>
      </c>
      <c r="Q325">
        <v>238.185</v>
      </c>
      <c r="R325">
        <v>17.058</v>
      </c>
      <c r="S325" t="s">
        <v>324</v>
      </c>
      <c r="T325" t="s">
        <v>324</v>
      </c>
      <c r="U325">
        <v>255.24299999999999</v>
      </c>
      <c r="V325" t="s">
        <v>324</v>
      </c>
      <c r="W325" t="s">
        <v>324</v>
      </c>
      <c r="X325" t="s">
        <v>324</v>
      </c>
      <c r="Y325" t="s">
        <v>324</v>
      </c>
      <c r="Z325">
        <v>0</v>
      </c>
      <c r="AA325" t="s">
        <v>324</v>
      </c>
      <c r="AB325" t="s">
        <v>324</v>
      </c>
      <c r="AC325" t="s">
        <v>324</v>
      </c>
      <c r="AD325" t="s">
        <v>324</v>
      </c>
      <c r="AE325">
        <v>0</v>
      </c>
      <c r="AF325" t="s">
        <v>324</v>
      </c>
      <c r="AG325" t="s">
        <v>324</v>
      </c>
      <c r="AH325" t="s">
        <v>324</v>
      </c>
      <c r="AI325" t="s">
        <v>324</v>
      </c>
      <c r="AJ325">
        <v>0</v>
      </c>
      <c r="AK325" t="s">
        <v>324</v>
      </c>
      <c r="AL325" t="s">
        <v>324</v>
      </c>
      <c r="AM325" t="s">
        <v>324</v>
      </c>
      <c r="AN325" t="s">
        <v>324</v>
      </c>
      <c r="AO325">
        <v>0</v>
      </c>
      <c r="AP325" t="s">
        <v>324</v>
      </c>
      <c r="AQ325" t="s">
        <v>324</v>
      </c>
      <c r="AR325" t="s">
        <v>324</v>
      </c>
      <c r="AS325" t="s">
        <v>324</v>
      </c>
      <c r="AT325">
        <v>0</v>
      </c>
      <c r="AU325" t="s">
        <v>324</v>
      </c>
      <c r="AV325" t="s">
        <v>324</v>
      </c>
      <c r="AW325" t="s">
        <v>324</v>
      </c>
      <c r="AX325" t="s">
        <v>324</v>
      </c>
      <c r="AY325">
        <v>0</v>
      </c>
      <c r="AZ325" t="s">
        <v>324</v>
      </c>
      <c r="BA325" t="s">
        <v>324</v>
      </c>
      <c r="BB325" t="s">
        <v>324</v>
      </c>
      <c r="BC325" t="s">
        <v>324</v>
      </c>
      <c r="BD325">
        <v>0</v>
      </c>
      <c r="BE325" t="s">
        <v>324</v>
      </c>
      <c r="BF325" t="s">
        <v>324</v>
      </c>
      <c r="BG325" t="s">
        <v>324</v>
      </c>
      <c r="BH325" t="s">
        <v>324</v>
      </c>
      <c r="BI325">
        <v>0</v>
      </c>
      <c r="BJ325" t="s">
        <v>324</v>
      </c>
      <c r="BK325" t="s">
        <v>324</v>
      </c>
      <c r="BL325" t="s">
        <v>324</v>
      </c>
      <c r="BM325" t="s">
        <v>324</v>
      </c>
      <c r="BN325">
        <v>0</v>
      </c>
      <c r="BO325" t="s">
        <v>324</v>
      </c>
      <c r="BP325" t="s">
        <v>324</v>
      </c>
      <c r="BQ325" t="s">
        <v>324</v>
      </c>
      <c r="BR325" t="s">
        <v>324</v>
      </c>
      <c r="BS325">
        <v>0</v>
      </c>
      <c r="BT325" t="s">
        <v>324</v>
      </c>
      <c r="BU325">
        <v>1.4999999999999999E-2</v>
      </c>
      <c r="BV325" t="s">
        <v>324</v>
      </c>
      <c r="BW325" t="s">
        <v>324</v>
      </c>
      <c r="BX325">
        <v>1.4999999999999999E-2</v>
      </c>
      <c r="BY325" t="s">
        <v>324</v>
      </c>
      <c r="BZ325">
        <v>1</v>
      </c>
      <c r="CA325" t="s">
        <v>324</v>
      </c>
      <c r="CB325" t="s">
        <v>324</v>
      </c>
      <c r="CC325">
        <v>1</v>
      </c>
      <c r="CD325" t="s">
        <v>324</v>
      </c>
      <c r="CE325">
        <v>0</v>
      </c>
      <c r="CF325" t="s">
        <v>324</v>
      </c>
      <c r="CG325" t="s">
        <v>324</v>
      </c>
      <c r="CH325">
        <v>0</v>
      </c>
      <c r="CI325" t="s">
        <v>324</v>
      </c>
      <c r="CJ325" t="s">
        <v>324</v>
      </c>
      <c r="CK325" t="s">
        <v>324</v>
      </c>
      <c r="CL325" t="s">
        <v>324</v>
      </c>
      <c r="CM325">
        <v>0</v>
      </c>
      <c r="CN325" t="s">
        <v>324</v>
      </c>
      <c r="CO325" t="s">
        <v>324</v>
      </c>
      <c r="CP325" t="s">
        <v>324</v>
      </c>
      <c r="CQ325" t="s">
        <v>324</v>
      </c>
      <c r="CR325">
        <v>0</v>
      </c>
      <c r="CS325" t="s">
        <v>324</v>
      </c>
      <c r="CT325" t="s">
        <v>324</v>
      </c>
      <c r="CU325" t="s">
        <v>324</v>
      </c>
      <c r="CV325" t="s">
        <v>324</v>
      </c>
      <c r="CW325">
        <v>0</v>
      </c>
      <c r="CX325">
        <v>0.55200000000000005</v>
      </c>
      <c r="CY325">
        <v>3.9E-2</v>
      </c>
      <c r="CZ325">
        <v>0</v>
      </c>
      <c r="DA325">
        <v>0</v>
      </c>
      <c r="DB325">
        <v>0.59099999999999997</v>
      </c>
      <c r="DC325">
        <v>58</v>
      </c>
      <c r="DD325">
        <v>3</v>
      </c>
      <c r="DE325">
        <v>0</v>
      </c>
      <c r="DF325">
        <v>0</v>
      </c>
      <c r="DG325">
        <v>61</v>
      </c>
      <c r="DH325">
        <v>238.185</v>
      </c>
      <c r="DI325">
        <v>17.058</v>
      </c>
      <c r="DJ325">
        <v>0</v>
      </c>
      <c r="DK325">
        <v>0</v>
      </c>
      <c r="DL325">
        <v>255.24299999999999</v>
      </c>
    </row>
    <row r="326" spans="1:116" x14ac:dyDescent="0.45">
      <c r="A326">
        <v>2023</v>
      </c>
      <c r="B326" t="s">
        <v>127</v>
      </c>
      <c r="C326">
        <v>27599</v>
      </c>
      <c r="D326" t="s">
        <v>837</v>
      </c>
      <c r="E326" t="s">
        <v>606</v>
      </c>
      <c r="F326" t="s">
        <v>244</v>
      </c>
      <c r="G326">
        <v>0.70399999999999996</v>
      </c>
      <c r="H326" t="s">
        <v>324</v>
      </c>
      <c r="I326" t="s">
        <v>324</v>
      </c>
      <c r="J326" t="s">
        <v>324</v>
      </c>
      <c r="K326">
        <v>0.70399999999999996</v>
      </c>
      <c r="L326">
        <v>73</v>
      </c>
      <c r="M326" t="s">
        <v>324</v>
      </c>
      <c r="N326" t="s">
        <v>324</v>
      </c>
      <c r="O326" t="s">
        <v>324</v>
      </c>
      <c r="P326">
        <v>73</v>
      </c>
      <c r="Q326">
        <v>409.67099999999999</v>
      </c>
      <c r="R326" t="s">
        <v>324</v>
      </c>
      <c r="S326" t="s">
        <v>324</v>
      </c>
      <c r="T326" t="s">
        <v>324</v>
      </c>
      <c r="U326">
        <v>409.67099999999999</v>
      </c>
      <c r="V326" t="s">
        <v>324</v>
      </c>
      <c r="W326" t="s">
        <v>324</v>
      </c>
      <c r="X326" t="s">
        <v>324</v>
      </c>
      <c r="Y326" t="s">
        <v>324</v>
      </c>
      <c r="Z326">
        <v>0</v>
      </c>
      <c r="AA326" t="s">
        <v>324</v>
      </c>
      <c r="AB326" t="s">
        <v>324</v>
      </c>
      <c r="AC326" t="s">
        <v>324</v>
      </c>
      <c r="AD326" t="s">
        <v>324</v>
      </c>
      <c r="AE326">
        <v>0</v>
      </c>
      <c r="AF326" t="s">
        <v>324</v>
      </c>
      <c r="AG326" t="s">
        <v>324</v>
      </c>
      <c r="AH326" t="s">
        <v>324</v>
      </c>
      <c r="AI326" t="s">
        <v>324</v>
      </c>
      <c r="AJ326">
        <v>0</v>
      </c>
      <c r="AK326" t="s">
        <v>324</v>
      </c>
      <c r="AL326" t="s">
        <v>324</v>
      </c>
      <c r="AM326" t="s">
        <v>324</v>
      </c>
      <c r="AN326" t="s">
        <v>324</v>
      </c>
      <c r="AO326">
        <v>0</v>
      </c>
      <c r="AP326" t="s">
        <v>324</v>
      </c>
      <c r="AQ326" t="s">
        <v>324</v>
      </c>
      <c r="AR326" t="s">
        <v>324</v>
      </c>
      <c r="AS326" t="s">
        <v>324</v>
      </c>
      <c r="AT326">
        <v>0</v>
      </c>
      <c r="AU326" t="s">
        <v>324</v>
      </c>
      <c r="AV326" t="s">
        <v>324</v>
      </c>
      <c r="AW326" t="s">
        <v>324</v>
      </c>
      <c r="AX326" t="s">
        <v>324</v>
      </c>
      <c r="AY326">
        <v>0</v>
      </c>
      <c r="AZ326" t="s">
        <v>324</v>
      </c>
      <c r="BA326" t="s">
        <v>324</v>
      </c>
      <c r="BB326" t="s">
        <v>324</v>
      </c>
      <c r="BC326" t="s">
        <v>324</v>
      </c>
      <c r="BD326">
        <v>0</v>
      </c>
      <c r="BE326" t="s">
        <v>324</v>
      </c>
      <c r="BF326" t="s">
        <v>324</v>
      </c>
      <c r="BG326" t="s">
        <v>324</v>
      </c>
      <c r="BH326" t="s">
        <v>324</v>
      </c>
      <c r="BI326">
        <v>0</v>
      </c>
      <c r="BJ326" t="s">
        <v>324</v>
      </c>
      <c r="BK326" t="s">
        <v>324</v>
      </c>
      <c r="BL326" t="s">
        <v>324</v>
      </c>
      <c r="BM326" t="s">
        <v>324</v>
      </c>
      <c r="BN326">
        <v>0</v>
      </c>
      <c r="BO326" t="s">
        <v>324</v>
      </c>
      <c r="BP326" t="s">
        <v>324</v>
      </c>
      <c r="BQ326" t="s">
        <v>324</v>
      </c>
      <c r="BR326" t="s">
        <v>324</v>
      </c>
      <c r="BS326">
        <v>0</v>
      </c>
      <c r="BT326">
        <v>1E-3</v>
      </c>
      <c r="BU326" t="s">
        <v>324</v>
      </c>
      <c r="BV326" t="s">
        <v>324</v>
      </c>
      <c r="BW326" t="s">
        <v>324</v>
      </c>
      <c r="BX326">
        <v>1E-3</v>
      </c>
      <c r="BY326">
        <v>1</v>
      </c>
      <c r="BZ326" t="s">
        <v>324</v>
      </c>
      <c r="CA326" t="s">
        <v>324</v>
      </c>
      <c r="CB326" t="s">
        <v>324</v>
      </c>
      <c r="CC326">
        <v>1</v>
      </c>
      <c r="CD326" t="s">
        <v>324</v>
      </c>
      <c r="CE326" t="s">
        <v>324</v>
      </c>
      <c r="CF326" t="s">
        <v>324</v>
      </c>
      <c r="CG326" t="s">
        <v>324</v>
      </c>
      <c r="CH326">
        <v>0</v>
      </c>
      <c r="CI326" t="s">
        <v>324</v>
      </c>
      <c r="CJ326" t="s">
        <v>324</v>
      </c>
      <c r="CK326" t="s">
        <v>324</v>
      </c>
      <c r="CL326" t="s">
        <v>324</v>
      </c>
      <c r="CM326">
        <v>0</v>
      </c>
      <c r="CN326" t="s">
        <v>324</v>
      </c>
      <c r="CO326" t="s">
        <v>324</v>
      </c>
      <c r="CP326" t="s">
        <v>324</v>
      </c>
      <c r="CQ326" t="s">
        <v>324</v>
      </c>
      <c r="CR326">
        <v>0</v>
      </c>
      <c r="CS326" t="s">
        <v>324</v>
      </c>
      <c r="CT326" t="s">
        <v>324</v>
      </c>
      <c r="CU326" t="s">
        <v>324</v>
      </c>
      <c r="CV326" t="s">
        <v>324</v>
      </c>
      <c r="CW326">
        <v>0</v>
      </c>
      <c r="CX326">
        <v>0.70499999999999996</v>
      </c>
      <c r="CY326">
        <v>0</v>
      </c>
      <c r="CZ326">
        <v>0</v>
      </c>
      <c r="DA326">
        <v>0</v>
      </c>
      <c r="DB326">
        <v>0.70499999999999996</v>
      </c>
      <c r="DC326">
        <v>74</v>
      </c>
      <c r="DD326">
        <v>0</v>
      </c>
      <c r="DE326">
        <v>0</v>
      </c>
      <c r="DF326">
        <v>0</v>
      </c>
      <c r="DG326">
        <v>74</v>
      </c>
      <c r="DH326">
        <v>409.67099999999999</v>
      </c>
      <c r="DI326">
        <v>0</v>
      </c>
      <c r="DJ326">
        <v>0</v>
      </c>
      <c r="DK326">
        <v>0</v>
      </c>
      <c r="DL326">
        <v>409.67099999999999</v>
      </c>
    </row>
    <row r="327" spans="1:116" x14ac:dyDescent="0.45">
      <c r="A327">
        <v>2023</v>
      </c>
      <c r="B327" t="s">
        <v>127</v>
      </c>
      <c r="C327">
        <v>99999</v>
      </c>
      <c r="D327" t="s">
        <v>599</v>
      </c>
      <c r="E327" t="s">
        <v>606</v>
      </c>
      <c r="G327">
        <v>0.50800000000000001</v>
      </c>
      <c r="H327">
        <v>0.155</v>
      </c>
      <c r="I327">
        <v>0</v>
      </c>
      <c r="J327" t="s">
        <v>324</v>
      </c>
      <c r="K327">
        <v>0.66300000000000003</v>
      </c>
      <c r="L327" t="s">
        <v>324</v>
      </c>
      <c r="M327" t="s">
        <v>324</v>
      </c>
      <c r="N327" t="s">
        <v>324</v>
      </c>
      <c r="O327" t="s">
        <v>324</v>
      </c>
      <c r="P327" t="s">
        <v>324</v>
      </c>
      <c r="Q327" t="s">
        <v>324</v>
      </c>
      <c r="R327" t="s">
        <v>324</v>
      </c>
      <c r="S327" t="s">
        <v>324</v>
      </c>
      <c r="T327" t="s">
        <v>324</v>
      </c>
      <c r="U327" t="s">
        <v>324</v>
      </c>
      <c r="V327" t="s">
        <v>324</v>
      </c>
      <c r="W327" t="s">
        <v>324</v>
      </c>
      <c r="X327" t="s">
        <v>324</v>
      </c>
      <c r="Y327" t="s">
        <v>324</v>
      </c>
      <c r="Z327" t="s">
        <v>324</v>
      </c>
      <c r="AA327" t="s">
        <v>324</v>
      </c>
      <c r="AB327" t="s">
        <v>324</v>
      </c>
      <c r="AC327" t="s">
        <v>324</v>
      </c>
      <c r="AD327" t="s">
        <v>324</v>
      </c>
      <c r="AE327" t="s">
        <v>324</v>
      </c>
      <c r="AF327" t="s">
        <v>324</v>
      </c>
      <c r="AG327" t="s">
        <v>324</v>
      </c>
      <c r="AH327" t="s">
        <v>324</v>
      </c>
      <c r="AI327" t="s">
        <v>324</v>
      </c>
      <c r="AJ327" t="s">
        <v>324</v>
      </c>
      <c r="AK327" t="s">
        <v>324</v>
      </c>
      <c r="AL327" t="s">
        <v>324</v>
      </c>
      <c r="AM327" t="s">
        <v>324</v>
      </c>
      <c r="AN327" t="s">
        <v>324</v>
      </c>
      <c r="AO327" t="s">
        <v>324</v>
      </c>
      <c r="AP327" t="s">
        <v>324</v>
      </c>
      <c r="AQ327" t="s">
        <v>324</v>
      </c>
      <c r="AR327" t="s">
        <v>324</v>
      </c>
      <c r="AS327" t="s">
        <v>324</v>
      </c>
      <c r="AT327" t="s">
        <v>324</v>
      </c>
      <c r="AU327" t="s">
        <v>324</v>
      </c>
      <c r="AV327" t="s">
        <v>324</v>
      </c>
      <c r="AW327" t="s">
        <v>324</v>
      </c>
      <c r="AX327" t="s">
        <v>324</v>
      </c>
      <c r="AY327" t="s">
        <v>324</v>
      </c>
      <c r="AZ327" t="s">
        <v>324</v>
      </c>
      <c r="BA327" t="s">
        <v>324</v>
      </c>
      <c r="BB327" t="s">
        <v>324</v>
      </c>
      <c r="BC327" t="s">
        <v>324</v>
      </c>
      <c r="BD327" t="s">
        <v>324</v>
      </c>
      <c r="BE327" t="s">
        <v>324</v>
      </c>
      <c r="BF327" t="s">
        <v>324</v>
      </c>
      <c r="BG327" t="s">
        <v>324</v>
      </c>
      <c r="BH327" t="s">
        <v>324</v>
      </c>
      <c r="BI327" t="s">
        <v>324</v>
      </c>
      <c r="BJ327" t="s">
        <v>324</v>
      </c>
      <c r="BK327" t="s">
        <v>324</v>
      </c>
      <c r="BL327" t="s">
        <v>324</v>
      </c>
      <c r="BM327" t="s">
        <v>324</v>
      </c>
      <c r="BN327" t="s">
        <v>324</v>
      </c>
      <c r="BO327" t="s">
        <v>324</v>
      </c>
      <c r="BP327" t="s">
        <v>324</v>
      </c>
      <c r="BQ327" t="s">
        <v>324</v>
      </c>
      <c r="BR327" t="s">
        <v>324</v>
      </c>
      <c r="BS327" t="s">
        <v>324</v>
      </c>
      <c r="BT327" t="s">
        <v>324</v>
      </c>
      <c r="BU327" t="s">
        <v>324</v>
      </c>
      <c r="BV327" t="s">
        <v>324</v>
      </c>
      <c r="BW327" t="s">
        <v>324</v>
      </c>
      <c r="BX327" t="s">
        <v>324</v>
      </c>
      <c r="BY327" t="s">
        <v>324</v>
      </c>
      <c r="BZ327" t="s">
        <v>324</v>
      </c>
      <c r="CA327" t="s">
        <v>324</v>
      </c>
      <c r="CB327" t="s">
        <v>324</v>
      </c>
      <c r="CC327" t="s">
        <v>324</v>
      </c>
      <c r="CD327" t="s">
        <v>324</v>
      </c>
      <c r="CE327" t="s">
        <v>324</v>
      </c>
      <c r="CF327" t="s">
        <v>324</v>
      </c>
      <c r="CG327" t="s">
        <v>324</v>
      </c>
      <c r="CH327" t="s">
        <v>324</v>
      </c>
      <c r="CI327" t="s">
        <v>324</v>
      </c>
      <c r="CJ327" t="s">
        <v>324</v>
      </c>
      <c r="CK327" t="s">
        <v>324</v>
      </c>
      <c r="CL327" t="s">
        <v>324</v>
      </c>
      <c r="CM327" t="s">
        <v>324</v>
      </c>
      <c r="CN327" t="s">
        <v>324</v>
      </c>
      <c r="CO327" t="s">
        <v>324</v>
      </c>
      <c r="CP327" t="s">
        <v>324</v>
      </c>
      <c r="CQ327" t="s">
        <v>324</v>
      </c>
      <c r="CR327" t="s">
        <v>324</v>
      </c>
      <c r="CS327" t="s">
        <v>324</v>
      </c>
      <c r="CT327" t="s">
        <v>324</v>
      </c>
      <c r="CU327" t="s">
        <v>324</v>
      </c>
      <c r="CV327" t="s">
        <v>324</v>
      </c>
      <c r="CW327" t="s">
        <v>324</v>
      </c>
      <c r="CX327">
        <v>0.50800000000000001</v>
      </c>
      <c r="CY327">
        <v>0.155</v>
      </c>
      <c r="CZ327">
        <v>0</v>
      </c>
      <c r="DA327" t="s">
        <v>324</v>
      </c>
      <c r="DB327">
        <v>0.66300000000000003</v>
      </c>
      <c r="DC327" t="s">
        <v>324</v>
      </c>
      <c r="DD327" t="s">
        <v>324</v>
      </c>
      <c r="DE327" t="s">
        <v>324</v>
      </c>
      <c r="DF327" t="s">
        <v>324</v>
      </c>
      <c r="DG327" t="s">
        <v>324</v>
      </c>
      <c r="DH327" t="s">
        <v>324</v>
      </c>
      <c r="DI327" t="s">
        <v>324</v>
      </c>
      <c r="DJ327" t="s">
        <v>324</v>
      </c>
      <c r="DK327" t="s">
        <v>324</v>
      </c>
      <c r="DL327" t="s">
        <v>324</v>
      </c>
    </row>
    <row r="328" spans="1:116" x14ac:dyDescent="0.45">
      <c r="A328">
        <v>2023</v>
      </c>
      <c r="B328" t="s">
        <v>127</v>
      </c>
      <c r="C328">
        <v>99999</v>
      </c>
      <c r="D328" t="s">
        <v>599</v>
      </c>
      <c r="E328" t="s">
        <v>683</v>
      </c>
      <c r="G328">
        <v>4.0000000000000001E-3</v>
      </c>
      <c r="H328">
        <v>1.2E-2</v>
      </c>
      <c r="I328" t="s">
        <v>324</v>
      </c>
      <c r="J328" t="s">
        <v>324</v>
      </c>
      <c r="K328">
        <v>1.6E-2</v>
      </c>
      <c r="L328" t="s">
        <v>324</v>
      </c>
      <c r="M328" t="s">
        <v>324</v>
      </c>
      <c r="N328" t="s">
        <v>324</v>
      </c>
      <c r="O328" t="s">
        <v>324</v>
      </c>
      <c r="P328" t="s">
        <v>324</v>
      </c>
      <c r="Q328" t="s">
        <v>324</v>
      </c>
      <c r="R328" t="s">
        <v>324</v>
      </c>
      <c r="S328" t="s">
        <v>324</v>
      </c>
      <c r="T328" t="s">
        <v>324</v>
      </c>
      <c r="U328" t="s">
        <v>324</v>
      </c>
      <c r="V328" t="s">
        <v>324</v>
      </c>
      <c r="W328" t="s">
        <v>324</v>
      </c>
      <c r="X328" t="s">
        <v>324</v>
      </c>
      <c r="Y328" t="s">
        <v>324</v>
      </c>
      <c r="Z328" t="s">
        <v>324</v>
      </c>
      <c r="AA328" t="s">
        <v>324</v>
      </c>
      <c r="AB328" t="s">
        <v>324</v>
      </c>
      <c r="AC328" t="s">
        <v>324</v>
      </c>
      <c r="AD328" t="s">
        <v>324</v>
      </c>
      <c r="AE328" t="s">
        <v>324</v>
      </c>
      <c r="AF328" t="s">
        <v>324</v>
      </c>
      <c r="AG328" t="s">
        <v>324</v>
      </c>
      <c r="AH328" t="s">
        <v>324</v>
      </c>
      <c r="AI328" t="s">
        <v>324</v>
      </c>
      <c r="AJ328" t="s">
        <v>324</v>
      </c>
      <c r="AK328" t="s">
        <v>324</v>
      </c>
      <c r="AL328" t="s">
        <v>324</v>
      </c>
      <c r="AM328" t="s">
        <v>324</v>
      </c>
      <c r="AN328" t="s">
        <v>324</v>
      </c>
      <c r="AO328" t="s">
        <v>324</v>
      </c>
      <c r="AP328" t="s">
        <v>324</v>
      </c>
      <c r="AQ328" t="s">
        <v>324</v>
      </c>
      <c r="AR328" t="s">
        <v>324</v>
      </c>
      <c r="AS328" t="s">
        <v>324</v>
      </c>
      <c r="AT328" t="s">
        <v>324</v>
      </c>
      <c r="AU328" t="s">
        <v>324</v>
      </c>
      <c r="AV328" t="s">
        <v>324</v>
      </c>
      <c r="AW328" t="s">
        <v>324</v>
      </c>
      <c r="AX328" t="s">
        <v>324</v>
      </c>
      <c r="AY328" t="s">
        <v>324</v>
      </c>
      <c r="AZ328" t="s">
        <v>324</v>
      </c>
      <c r="BA328" t="s">
        <v>324</v>
      </c>
      <c r="BB328" t="s">
        <v>324</v>
      </c>
      <c r="BC328" t="s">
        <v>324</v>
      </c>
      <c r="BD328" t="s">
        <v>324</v>
      </c>
      <c r="BE328" t="s">
        <v>324</v>
      </c>
      <c r="BF328" t="s">
        <v>324</v>
      </c>
      <c r="BG328" t="s">
        <v>324</v>
      </c>
      <c r="BH328" t="s">
        <v>324</v>
      </c>
      <c r="BI328" t="s">
        <v>324</v>
      </c>
      <c r="BJ328" t="s">
        <v>324</v>
      </c>
      <c r="BK328" t="s">
        <v>324</v>
      </c>
      <c r="BL328" t="s">
        <v>324</v>
      </c>
      <c r="BM328" t="s">
        <v>324</v>
      </c>
      <c r="BN328" t="s">
        <v>324</v>
      </c>
      <c r="BO328" t="s">
        <v>324</v>
      </c>
      <c r="BP328" t="s">
        <v>324</v>
      </c>
      <c r="BQ328" t="s">
        <v>324</v>
      </c>
      <c r="BR328" t="s">
        <v>324</v>
      </c>
      <c r="BS328" t="s">
        <v>324</v>
      </c>
      <c r="BT328" t="s">
        <v>324</v>
      </c>
      <c r="BU328" t="s">
        <v>324</v>
      </c>
      <c r="BV328" t="s">
        <v>324</v>
      </c>
      <c r="BW328" t="s">
        <v>324</v>
      </c>
      <c r="BX328" t="s">
        <v>324</v>
      </c>
      <c r="BY328" t="s">
        <v>324</v>
      </c>
      <c r="BZ328" t="s">
        <v>324</v>
      </c>
      <c r="CA328" t="s">
        <v>324</v>
      </c>
      <c r="CB328" t="s">
        <v>324</v>
      </c>
      <c r="CC328" t="s">
        <v>324</v>
      </c>
      <c r="CD328" t="s">
        <v>324</v>
      </c>
      <c r="CE328" t="s">
        <v>324</v>
      </c>
      <c r="CF328" t="s">
        <v>324</v>
      </c>
      <c r="CG328" t="s">
        <v>324</v>
      </c>
      <c r="CH328" t="s">
        <v>324</v>
      </c>
      <c r="CI328" t="s">
        <v>324</v>
      </c>
      <c r="CJ328" t="s">
        <v>324</v>
      </c>
      <c r="CK328" t="s">
        <v>324</v>
      </c>
      <c r="CL328" t="s">
        <v>324</v>
      </c>
      <c r="CM328" t="s">
        <v>324</v>
      </c>
      <c r="CN328" t="s">
        <v>324</v>
      </c>
      <c r="CO328" t="s">
        <v>324</v>
      </c>
      <c r="CP328" t="s">
        <v>324</v>
      </c>
      <c r="CQ328" t="s">
        <v>324</v>
      </c>
      <c r="CR328" t="s">
        <v>324</v>
      </c>
      <c r="CS328" t="s">
        <v>324</v>
      </c>
      <c r="CT328" t="s">
        <v>324</v>
      </c>
      <c r="CU328" t="s">
        <v>324</v>
      </c>
      <c r="CV328" t="s">
        <v>324</v>
      </c>
      <c r="CW328" t="s">
        <v>324</v>
      </c>
      <c r="CX328">
        <v>4.0000000000000001E-3</v>
      </c>
      <c r="CY328">
        <v>1.2E-2</v>
      </c>
      <c r="CZ328" t="s">
        <v>324</v>
      </c>
      <c r="DA328" t="s">
        <v>324</v>
      </c>
      <c r="DB328">
        <v>1.6E-2</v>
      </c>
      <c r="DC328" t="s">
        <v>324</v>
      </c>
      <c r="DD328" t="s">
        <v>324</v>
      </c>
      <c r="DE328" t="s">
        <v>324</v>
      </c>
      <c r="DF328" t="s">
        <v>324</v>
      </c>
      <c r="DG328" t="s">
        <v>324</v>
      </c>
      <c r="DH328" t="s">
        <v>324</v>
      </c>
      <c r="DI328" t="s">
        <v>324</v>
      </c>
      <c r="DJ328" t="s">
        <v>324</v>
      </c>
      <c r="DK328" t="s">
        <v>324</v>
      </c>
      <c r="DL328" t="s">
        <v>324</v>
      </c>
    </row>
    <row r="329" spans="1:116" x14ac:dyDescent="0.45">
      <c r="A329">
        <v>2023</v>
      </c>
      <c r="B329" t="s">
        <v>134</v>
      </c>
      <c r="C329">
        <v>5860</v>
      </c>
      <c r="D329" t="s">
        <v>333</v>
      </c>
      <c r="E329" t="s">
        <v>607</v>
      </c>
      <c r="F329" t="s">
        <v>247</v>
      </c>
      <c r="G329">
        <v>0.78800000000000003</v>
      </c>
      <c r="H329">
        <v>0.41899999999999998</v>
      </c>
      <c r="I329" t="s">
        <v>324</v>
      </c>
      <c r="J329" t="s">
        <v>324</v>
      </c>
      <c r="K329">
        <v>1.2070000000000001</v>
      </c>
      <c r="L329">
        <v>79</v>
      </c>
      <c r="M329">
        <v>18</v>
      </c>
      <c r="N329" t="s">
        <v>324</v>
      </c>
      <c r="O329" t="s">
        <v>324</v>
      </c>
      <c r="P329">
        <v>97</v>
      </c>
      <c r="Q329" t="s">
        <v>324</v>
      </c>
      <c r="R329" t="s">
        <v>324</v>
      </c>
      <c r="S329" t="s">
        <v>324</v>
      </c>
      <c r="T329" t="s">
        <v>324</v>
      </c>
      <c r="U329">
        <v>0</v>
      </c>
      <c r="V329" t="s">
        <v>324</v>
      </c>
      <c r="W329" t="s">
        <v>324</v>
      </c>
      <c r="X329" t="s">
        <v>324</v>
      </c>
      <c r="Y329" t="s">
        <v>324</v>
      </c>
      <c r="Z329">
        <v>0</v>
      </c>
      <c r="AA329" t="s">
        <v>324</v>
      </c>
      <c r="AB329" t="s">
        <v>324</v>
      </c>
      <c r="AC329" t="s">
        <v>324</v>
      </c>
      <c r="AD329" t="s">
        <v>324</v>
      </c>
      <c r="AE329">
        <v>0</v>
      </c>
      <c r="AF329" t="s">
        <v>324</v>
      </c>
      <c r="AG329" t="s">
        <v>324</v>
      </c>
      <c r="AH329" t="s">
        <v>324</v>
      </c>
      <c r="AI329" t="s">
        <v>324</v>
      </c>
      <c r="AJ329">
        <v>0</v>
      </c>
      <c r="AK329" t="s">
        <v>324</v>
      </c>
      <c r="AL329" t="s">
        <v>324</v>
      </c>
      <c r="AM329" t="s">
        <v>324</v>
      </c>
      <c r="AN329" t="s">
        <v>324</v>
      </c>
      <c r="AO329">
        <v>0</v>
      </c>
      <c r="AP329" t="s">
        <v>324</v>
      </c>
      <c r="AQ329" t="s">
        <v>324</v>
      </c>
      <c r="AR329" t="s">
        <v>324</v>
      </c>
      <c r="AS329" t="s">
        <v>324</v>
      </c>
      <c r="AT329">
        <v>0</v>
      </c>
      <c r="AU329" t="s">
        <v>324</v>
      </c>
      <c r="AV329" t="s">
        <v>324</v>
      </c>
      <c r="AW329" t="s">
        <v>324</v>
      </c>
      <c r="AX329" t="s">
        <v>324</v>
      </c>
      <c r="AY329">
        <v>0</v>
      </c>
      <c r="AZ329" t="s">
        <v>324</v>
      </c>
      <c r="BA329" t="s">
        <v>324</v>
      </c>
      <c r="BB329" t="s">
        <v>324</v>
      </c>
      <c r="BC329" t="s">
        <v>324</v>
      </c>
      <c r="BD329">
        <v>0</v>
      </c>
      <c r="BE329" t="s">
        <v>324</v>
      </c>
      <c r="BF329" t="s">
        <v>324</v>
      </c>
      <c r="BG329" t="s">
        <v>324</v>
      </c>
      <c r="BH329" t="s">
        <v>324</v>
      </c>
      <c r="BI329">
        <v>0</v>
      </c>
      <c r="BJ329" t="s">
        <v>324</v>
      </c>
      <c r="BK329" t="s">
        <v>324</v>
      </c>
      <c r="BL329" t="s">
        <v>324</v>
      </c>
      <c r="BM329" t="s">
        <v>324</v>
      </c>
      <c r="BN329">
        <v>0</v>
      </c>
      <c r="BO329" t="s">
        <v>324</v>
      </c>
      <c r="BP329" t="s">
        <v>324</v>
      </c>
      <c r="BQ329" t="s">
        <v>324</v>
      </c>
      <c r="BR329" t="s">
        <v>324</v>
      </c>
      <c r="BS329">
        <v>0</v>
      </c>
      <c r="BT329" t="s">
        <v>324</v>
      </c>
      <c r="BU329" t="s">
        <v>324</v>
      </c>
      <c r="BV329" t="s">
        <v>324</v>
      </c>
      <c r="BW329" t="s">
        <v>324</v>
      </c>
      <c r="BX329">
        <v>0</v>
      </c>
      <c r="BY329" t="s">
        <v>324</v>
      </c>
      <c r="BZ329" t="s">
        <v>324</v>
      </c>
      <c r="CA329" t="s">
        <v>324</v>
      </c>
      <c r="CB329" t="s">
        <v>324</v>
      </c>
      <c r="CC329">
        <v>0</v>
      </c>
      <c r="CD329" t="s">
        <v>324</v>
      </c>
      <c r="CE329" t="s">
        <v>324</v>
      </c>
      <c r="CF329" t="s">
        <v>324</v>
      </c>
      <c r="CG329" t="s">
        <v>324</v>
      </c>
      <c r="CH329">
        <v>0</v>
      </c>
      <c r="CI329" t="s">
        <v>324</v>
      </c>
      <c r="CJ329" t="s">
        <v>324</v>
      </c>
      <c r="CK329" t="s">
        <v>324</v>
      </c>
      <c r="CL329" t="s">
        <v>324</v>
      </c>
      <c r="CM329">
        <v>0</v>
      </c>
      <c r="CN329" t="s">
        <v>324</v>
      </c>
      <c r="CO329" t="s">
        <v>324</v>
      </c>
      <c r="CP329" t="s">
        <v>324</v>
      </c>
      <c r="CQ329" t="s">
        <v>324</v>
      </c>
      <c r="CR329">
        <v>0</v>
      </c>
      <c r="CS329" t="s">
        <v>324</v>
      </c>
      <c r="CT329" t="s">
        <v>324</v>
      </c>
      <c r="CU329" t="s">
        <v>324</v>
      </c>
      <c r="CV329" t="s">
        <v>324</v>
      </c>
      <c r="CW329">
        <v>0</v>
      </c>
      <c r="CX329">
        <v>0.78800000000000003</v>
      </c>
      <c r="CY329">
        <v>0.41899999999999998</v>
      </c>
      <c r="CZ329">
        <v>0</v>
      </c>
      <c r="DA329">
        <v>0</v>
      </c>
      <c r="DB329">
        <v>1.2070000000000001</v>
      </c>
      <c r="DC329">
        <v>79</v>
      </c>
      <c r="DD329">
        <v>18</v>
      </c>
      <c r="DE329">
        <v>0</v>
      </c>
      <c r="DF329">
        <v>0</v>
      </c>
      <c r="DG329">
        <v>97</v>
      </c>
      <c r="DH329">
        <v>0</v>
      </c>
      <c r="DI329">
        <v>0</v>
      </c>
      <c r="DJ329">
        <v>0</v>
      </c>
      <c r="DK329">
        <v>0</v>
      </c>
      <c r="DL329">
        <v>0</v>
      </c>
    </row>
    <row r="330" spans="1:116" x14ac:dyDescent="0.45">
      <c r="A330">
        <v>2023</v>
      </c>
      <c r="B330" t="s">
        <v>134</v>
      </c>
      <c r="C330">
        <v>9996</v>
      </c>
      <c r="D330" t="s">
        <v>408</v>
      </c>
      <c r="E330" t="s">
        <v>607</v>
      </c>
      <c r="F330" t="s">
        <v>244</v>
      </c>
      <c r="G330">
        <v>1.8069999999999999</v>
      </c>
      <c r="H330">
        <v>1.0620000000000001</v>
      </c>
      <c r="I330">
        <v>0</v>
      </c>
      <c r="J330">
        <v>0</v>
      </c>
      <c r="K330">
        <v>2.8690000000000002</v>
      </c>
      <c r="L330">
        <v>272</v>
      </c>
      <c r="M330">
        <v>20</v>
      </c>
      <c r="N330">
        <v>0</v>
      </c>
      <c r="O330">
        <v>0</v>
      </c>
      <c r="P330">
        <v>292</v>
      </c>
      <c r="Q330">
        <v>1045.2139999999999</v>
      </c>
      <c r="R330">
        <v>211.672</v>
      </c>
      <c r="S330">
        <v>0</v>
      </c>
      <c r="T330">
        <v>0</v>
      </c>
      <c r="U330">
        <v>1256.886</v>
      </c>
      <c r="V330" t="s">
        <v>324</v>
      </c>
      <c r="W330" t="s">
        <v>324</v>
      </c>
      <c r="X330" t="s">
        <v>324</v>
      </c>
      <c r="Y330" t="s">
        <v>324</v>
      </c>
      <c r="Z330">
        <v>0</v>
      </c>
      <c r="AA330" t="s">
        <v>324</v>
      </c>
      <c r="AB330" t="s">
        <v>324</v>
      </c>
      <c r="AC330" t="s">
        <v>324</v>
      </c>
      <c r="AD330" t="s">
        <v>324</v>
      </c>
      <c r="AE330">
        <v>0</v>
      </c>
      <c r="AF330">
        <v>2.3E-2</v>
      </c>
      <c r="AG330">
        <v>0.40200000000000002</v>
      </c>
      <c r="AH330">
        <v>0</v>
      </c>
      <c r="AI330">
        <v>0</v>
      </c>
      <c r="AJ330">
        <v>0.42499999999999999</v>
      </c>
      <c r="AK330">
        <v>23</v>
      </c>
      <c r="AL330">
        <v>3</v>
      </c>
      <c r="AM330">
        <v>0</v>
      </c>
      <c r="AN330">
        <v>0</v>
      </c>
      <c r="AO330">
        <v>26</v>
      </c>
      <c r="AP330" t="s">
        <v>324</v>
      </c>
      <c r="AQ330" t="s">
        <v>324</v>
      </c>
      <c r="AR330" t="s">
        <v>324</v>
      </c>
      <c r="AS330" t="s">
        <v>324</v>
      </c>
      <c r="AT330">
        <v>0</v>
      </c>
      <c r="AU330" t="s">
        <v>324</v>
      </c>
      <c r="AV330" t="s">
        <v>324</v>
      </c>
      <c r="AW330" t="s">
        <v>324</v>
      </c>
      <c r="AX330" t="s">
        <v>324</v>
      </c>
      <c r="AY330">
        <v>0</v>
      </c>
      <c r="AZ330" t="s">
        <v>324</v>
      </c>
      <c r="BA330" t="s">
        <v>324</v>
      </c>
      <c r="BB330" t="s">
        <v>324</v>
      </c>
      <c r="BC330" t="s">
        <v>324</v>
      </c>
      <c r="BD330">
        <v>0</v>
      </c>
      <c r="BE330" t="s">
        <v>324</v>
      </c>
      <c r="BF330" t="s">
        <v>324</v>
      </c>
      <c r="BG330" t="s">
        <v>324</v>
      </c>
      <c r="BH330" t="s">
        <v>324</v>
      </c>
      <c r="BI330">
        <v>0</v>
      </c>
      <c r="BJ330" t="s">
        <v>324</v>
      </c>
      <c r="BK330" t="s">
        <v>324</v>
      </c>
      <c r="BL330" t="s">
        <v>324</v>
      </c>
      <c r="BM330" t="s">
        <v>324</v>
      </c>
      <c r="BN330">
        <v>0</v>
      </c>
      <c r="BO330" t="s">
        <v>324</v>
      </c>
      <c r="BP330" t="s">
        <v>324</v>
      </c>
      <c r="BQ330" t="s">
        <v>324</v>
      </c>
      <c r="BR330" t="s">
        <v>324</v>
      </c>
      <c r="BS330">
        <v>0</v>
      </c>
      <c r="BT330" t="s">
        <v>324</v>
      </c>
      <c r="BU330" t="s">
        <v>324</v>
      </c>
      <c r="BV330" t="s">
        <v>324</v>
      </c>
      <c r="BW330" t="s">
        <v>324</v>
      </c>
      <c r="BX330">
        <v>0</v>
      </c>
      <c r="BY330" t="s">
        <v>324</v>
      </c>
      <c r="BZ330" t="s">
        <v>324</v>
      </c>
      <c r="CA330" t="s">
        <v>324</v>
      </c>
      <c r="CB330" t="s">
        <v>324</v>
      </c>
      <c r="CC330">
        <v>0</v>
      </c>
      <c r="CD330" t="s">
        <v>324</v>
      </c>
      <c r="CE330" t="s">
        <v>324</v>
      </c>
      <c r="CF330" t="s">
        <v>324</v>
      </c>
      <c r="CG330" t="s">
        <v>324</v>
      </c>
      <c r="CH330">
        <v>0</v>
      </c>
      <c r="CI330" t="s">
        <v>324</v>
      </c>
      <c r="CJ330" t="s">
        <v>324</v>
      </c>
      <c r="CK330" t="s">
        <v>324</v>
      </c>
      <c r="CL330" t="s">
        <v>324</v>
      </c>
      <c r="CM330">
        <v>0</v>
      </c>
      <c r="CN330" t="s">
        <v>324</v>
      </c>
      <c r="CO330" t="s">
        <v>324</v>
      </c>
      <c r="CP330" t="s">
        <v>324</v>
      </c>
      <c r="CQ330" t="s">
        <v>324</v>
      </c>
      <c r="CR330">
        <v>0</v>
      </c>
      <c r="CS330" t="s">
        <v>324</v>
      </c>
      <c r="CT330" t="s">
        <v>324</v>
      </c>
      <c r="CU330" t="s">
        <v>324</v>
      </c>
      <c r="CV330" t="s">
        <v>324</v>
      </c>
      <c r="CW330">
        <v>0</v>
      </c>
      <c r="CX330">
        <v>1.83</v>
      </c>
      <c r="CY330">
        <v>1.464</v>
      </c>
      <c r="CZ330">
        <v>0</v>
      </c>
      <c r="DA330">
        <v>0</v>
      </c>
      <c r="DB330">
        <v>3.294</v>
      </c>
      <c r="DC330">
        <v>295</v>
      </c>
      <c r="DD330">
        <v>23</v>
      </c>
      <c r="DE330">
        <v>0</v>
      </c>
      <c r="DF330">
        <v>0</v>
      </c>
      <c r="DG330">
        <v>318</v>
      </c>
      <c r="DH330">
        <v>1045.2139999999999</v>
      </c>
      <c r="DI330">
        <v>211.672</v>
      </c>
      <c r="DJ330">
        <v>0</v>
      </c>
      <c r="DK330">
        <v>0</v>
      </c>
      <c r="DL330">
        <v>1256.886</v>
      </c>
    </row>
    <row r="331" spans="1:116" x14ac:dyDescent="0.45">
      <c r="A331">
        <v>2023</v>
      </c>
      <c r="B331" t="s">
        <v>134</v>
      </c>
      <c r="C331">
        <v>10000</v>
      </c>
      <c r="D331" t="s">
        <v>409</v>
      </c>
      <c r="E331" t="s">
        <v>607</v>
      </c>
      <c r="F331" t="s">
        <v>247</v>
      </c>
      <c r="G331">
        <v>11.682</v>
      </c>
      <c r="H331">
        <v>3.78</v>
      </c>
      <c r="I331">
        <v>0.33900000000000002</v>
      </c>
      <c r="J331" t="s">
        <v>324</v>
      </c>
      <c r="K331">
        <v>15.801</v>
      </c>
      <c r="L331">
        <v>1319</v>
      </c>
      <c r="M331">
        <v>93</v>
      </c>
      <c r="N331">
        <v>5</v>
      </c>
      <c r="O331" t="s">
        <v>324</v>
      </c>
      <c r="P331">
        <v>1417</v>
      </c>
      <c r="Q331">
        <v>6885.4840000000004</v>
      </c>
      <c r="R331">
        <v>1244.665</v>
      </c>
      <c r="S331">
        <v>164.03</v>
      </c>
      <c r="T331" t="s">
        <v>324</v>
      </c>
      <c r="U331">
        <v>8294.1790000000001</v>
      </c>
      <c r="V331">
        <v>1.95</v>
      </c>
      <c r="W331">
        <v>7.0000000000000001E-3</v>
      </c>
      <c r="X331" t="s">
        <v>324</v>
      </c>
      <c r="Y331" t="s">
        <v>324</v>
      </c>
      <c r="Z331">
        <v>1.9570000000000001</v>
      </c>
      <c r="AA331">
        <v>506</v>
      </c>
      <c r="AB331">
        <v>1</v>
      </c>
      <c r="AC331" t="s">
        <v>324</v>
      </c>
      <c r="AD331" t="s">
        <v>324</v>
      </c>
      <c r="AE331">
        <v>507</v>
      </c>
      <c r="AF331" t="s">
        <v>324</v>
      </c>
      <c r="AG331" t="s">
        <v>324</v>
      </c>
      <c r="AH331" t="s">
        <v>324</v>
      </c>
      <c r="AI331" t="s">
        <v>324</v>
      </c>
      <c r="AJ331">
        <v>0</v>
      </c>
      <c r="AK331" t="s">
        <v>324</v>
      </c>
      <c r="AL331" t="s">
        <v>324</v>
      </c>
      <c r="AM331" t="s">
        <v>324</v>
      </c>
      <c r="AN331" t="s">
        <v>324</v>
      </c>
      <c r="AO331">
        <v>0</v>
      </c>
      <c r="AP331" t="s">
        <v>324</v>
      </c>
      <c r="AQ331" t="s">
        <v>324</v>
      </c>
      <c r="AR331" t="s">
        <v>324</v>
      </c>
      <c r="AS331" t="s">
        <v>324</v>
      </c>
      <c r="AT331">
        <v>0</v>
      </c>
      <c r="AU331" t="s">
        <v>324</v>
      </c>
      <c r="AV331" t="s">
        <v>324</v>
      </c>
      <c r="AW331" t="s">
        <v>324</v>
      </c>
      <c r="AX331" t="s">
        <v>324</v>
      </c>
      <c r="AY331">
        <v>0</v>
      </c>
      <c r="AZ331" t="s">
        <v>324</v>
      </c>
      <c r="BA331" t="s">
        <v>324</v>
      </c>
      <c r="BB331" t="s">
        <v>324</v>
      </c>
      <c r="BC331" t="s">
        <v>324</v>
      </c>
      <c r="BD331">
        <v>0</v>
      </c>
      <c r="BE331" t="s">
        <v>324</v>
      </c>
      <c r="BF331" t="s">
        <v>324</v>
      </c>
      <c r="BG331" t="s">
        <v>324</v>
      </c>
      <c r="BH331" t="s">
        <v>324</v>
      </c>
      <c r="BI331">
        <v>0</v>
      </c>
      <c r="BJ331" t="s">
        <v>324</v>
      </c>
      <c r="BK331" t="s">
        <v>324</v>
      </c>
      <c r="BL331" t="s">
        <v>324</v>
      </c>
      <c r="BM331" t="s">
        <v>324</v>
      </c>
      <c r="BN331">
        <v>0</v>
      </c>
      <c r="BO331" t="s">
        <v>324</v>
      </c>
      <c r="BP331" t="s">
        <v>324</v>
      </c>
      <c r="BQ331" t="s">
        <v>324</v>
      </c>
      <c r="BR331" t="s">
        <v>324</v>
      </c>
      <c r="BS331">
        <v>0</v>
      </c>
      <c r="BT331">
        <v>0.01</v>
      </c>
      <c r="BU331">
        <v>2.1999999999999999E-2</v>
      </c>
      <c r="BV331" t="s">
        <v>324</v>
      </c>
      <c r="BW331" t="s">
        <v>324</v>
      </c>
      <c r="BX331">
        <v>3.2000000000000001E-2</v>
      </c>
      <c r="BY331">
        <v>3</v>
      </c>
      <c r="BZ331">
        <v>3</v>
      </c>
      <c r="CA331" t="s">
        <v>324</v>
      </c>
      <c r="CB331" t="s">
        <v>324</v>
      </c>
      <c r="CC331">
        <v>6</v>
      </c>
      <c r="CD331">
        <v>5.8979999999999997</v>
      </c>
      <c r="CE331">
        <v>15.244</v>
      </c>
      <c r="CF331" t="s">
        <v>324</v>
      </c>
      <c r="CG331" t="s">
        <v>324</v>
      </c>
      <c r="CH331">
        <v>21.141999999999999</v>
      </c>
      <c r="CI331" t="s">
        <v>324</v>
      </c>
      <c r="CJ331" t="s">
        <v>324</v>
      </c>
      <c r="CK331" t="s">
        <v>324</v>
      </c>
      <c r="CL331" t="s">
        <v>324</v>
      </c>
      <c r="CM331">
        <v>0</v>
      </c>
      <c r="CN331" t="s">
        <v>324</v>
      </c>
      <c r="CO331" t="s">
        <v>324</v>
      </c>
      <c r="CP331" t="s">
        <v>324</v>
      </c>
      <c r="CQ331" t="s">
        <v>324</v>
      </c>
      <c r="CR331">
        <v>0</v>
      </c>
      <c r="CS331" t="s">
        <v>324</v>
      </c>
      <c r="CT331" t="s">
        <v>324</v>
      </c>
      <c r="CU331" t="s">
        <v>324</v>
      </c>
      <c r="CV331" t="s">
        <v>324</v>
      </c>
      <c r="CW331">
        <v>0</v>
      </c>
      <c r="CX331">
        <v>13.641999999999999</v>
      </c>
      <c r="CY331">
        <v>3.8090000000000002</v>
      </c>
      <c r="CZ331">
        <v>0.33900000000000002</v>
      </c>
      <c r="DA331">
        <v>0</v>
      </c>
      <c r="DB331">
        <v>17.79</v>
      </c>
      <c r="DC331">
        <v>1828</v>
      </c>
      <c r="DD331">
        <v>97</v>
      </c>
      <c r="DE331">
        <v>5</v>
      </c>
      <c r="DF331">
        <v>0</v>
      </c>
      <c r="DG331">
        <v>1930</v>
      </c>
      <c r="DH331">
        <v>6891.3819999999996</v>
      </c>
      <c r="DI331">
        <v>1259.9090000000001</v>
      </c>
      <c r="DJ331">
        <v>164.03</v>
      </c>
      <c r="DK331">
        <v>0</v>
      </c>
      <c r="DL331">
        <v>8315.3209999999999</v>
      </c>
    </row>
    <row r="332" spans="1:116" x14ac:dyDescent="0.45">
      <c r="A332">
        <v>2023</v>
      </c>
      <c r="B332" t="s">
        <v>134</v>
      </c>
      <c r="C332">
        <v>10005</v>
      </c>
      <c r="D332" t="s">
        <v>410</v>
      </c>
      <c r="E332" t="s">
        <v>607</v>
      </c>
      <c r="F332" t="s">
        <v>244</v>
      </c>
      <c r="G332">
        <v>17.597000000000001</v>
      </c>
      <c r="H332">
        <v>4.0199999999999996</v>
      </c>
      <c r="I332">
        <v>0.14199999999999999</v>
      </c>
      <c r="J332" t="s">
        <v>324</v>
      </c>
      <c r="K332">
        <v>21.759</v>
      </c>
      <c r="L332">
        <v>2226</v>
      </c>
      <c r="M332">
        <v>81</v>
      </c>
      <c r="N332">
        <v>5</v>
      </c>
      <c r="O332" t="s">
        <v>324</v>
      </c>
      <c r="P332">
        <v>2312</v>
      </c>
      <c r="Q332">
        <v>10691.262000000001</v>
      </c>
      <c r="R332">
        <v>1221.8510000000001</v>
      </c>
      <c r="S332">
        <v>27</v>
      </c>
      <c r="T332" t="s">
        <v>324</v>
      </c>
      <c r="U332">
        <v>11940.112999999999</v>
      </c>
      <c r="V332" t="s">
        <v>324</v>
      </c>
      <c r="W332" t="s">
        <v>324</v>
      </c>
      <c r="X332" t="s">
        <v>324</v>
      </c>
      <c r="Y332" t="s">
        <v>324</v>
      </c>
      <c r="Z332">
        <v>0</v>
      </c>
      <c r="AA332" t="s">
        <v>324</v>
      </c>
      <c r="AB332" t="s">
        <v>324</v>
      </c>
      <c r="AC332" t="s">
        <v>324</v>
      </c>
      <c r="AD332" t="s">
        <v>324</v>
      </c>
      <c r="AE332">
        <v>0</v>
      </c>
      <c r="AF332">
        <v>0.34599999999999997</v>
      </c>
      <c r="AG332">
        <v>0.19800000000000001</v>
      </c>
      <c r="AH332" t="s">
        <v>324</v>
      </c>
      <c r="AI332" t="s">
        <v>324</v>
      </c>
      <c r="AJ332">
        <v>0.54400000000000004</v>
      </c>
      <c r="AK332">
        <v>200</v>
      </c>
      <c r="AL332">
        <v>8</v>
      </c>
      <c r="AM332" t="s">
        <v>324</v>
      </c>
      <c r="AN332" t="s">
        <v>324</v>
      </c>
      <c r="AO332">
        <v>208</v>
      </c>
      <c r="AP332" t="s">
        <v>324</v>
      </c>
      <c r="AQ332" t="s">
        <v>324</v>
      </c>
      <c r="AR332" t="s">
        <v>324</v>
      </c>
      <c r="AS332" t="s">
        <v>324</v>
      </c>
      <c r="AT332">
        <v>0</v>
      </c>
      <c r="AU332" t="s">
        <v>324</v>
      </c>
      <c r="AV332" t="s">
        <v>324</v>
      </c>
      <c r="AW332" t="s">
        <v>324</v>
      </c>
      <c r="AX332" t="s">
        <v>324</v>
      </c>
      <c r="AY332">
        <v>0</v>
      </c>
      <c r="AZ332" t="s">
        <v>324</v>
      </c>
      <c r="BA332" t="s">
        <v>324</v>
      </c>
      <c r="BB332" t="s">
        <v>324</v>
      </c>
      <c r="BC332" t="s">
        <v>324</v>
      </c>
      <c r="BD332">
        <v>0</v>
      </c>
      <c r="BE332" t="s">
        <v>324</v>
      </c>
      <c r="BF332" t="s">
        <v>324</v>
      </c>
      <c r="BG332" t="s">
        <v>324</v>
      </c>
      <c r="BH332" t="s">
        <v>324</v>
      </c>
      <c r="BI332">
        <v>0</v>
      </c>
      <c r="BJ332" t="s">
        <v>324</v>
      </c>
      <c r="BK332" t="s">
        <v>324</v>
      </c>
      <c r="BL332" t="s">
        <v>324</v>
      </c>
      <c r="BM332" t="s">
        <v>324</v>
      </c>
      <c r="BN332">
        <v>0</v>
      </c>
      <c r="BO332" t="s">
        <v>324</v>
      </c>
      <c r="BP332" t="s">
        <v>324</v>
      </c>
      <c r="BQ332" t="s">
        <v>324</v>
      </c>
      <c r="BR332" t="s">
        <v>324</v>
      </c>
      <c r="BS332">
        <v>0</v>
      </c>
      <c r="BT332">
        <v>3.2000000000000001E-2</v>
      </c>
      <c r="BU332">
        <v>2E-3</v>
      </c>
      <c r="BV332" t="s">
        <v>324</v>
      </c>
      <c r="BW332" t="s">
        <v>324</v>
      </c>
      <c r="BX332">
        <v>3.4000000000000002E-2</v>
      </c>
      <c r="BY332">
        <v>9</v>
      </c>
      <c r="BZ332">
        <v>1</v>
      </c>
      <c r="CA332" t="s">
        <v>324</v>
      </c>
      <c r="CB332" t="s">
        <v>324</v>
      </c>
      <c r="CC332">
        <v>10</v>
      </c>
      <c r="CD332">
        <v>17.099</v>
      </c>
      <c r="CE332">
        <v>0</v>
      </c>
      <c r="CF332" t="s">
        <v>324</v>
      </c>
      <c r="CG332" t="s">
        <v>324</v>
      </c>
      <c r="CH332">
        <v>17.099</v>
      </c>
      <c r="CI332">
        <v>1.4E-2</v>
      </c>
      <c r="CJ332" t="s">
        <v>324</v>
      </c>
      <c r="CK332" t="s">
        <v>324</v>
      </c>
      <c r="CL332" t="s">
        <v>324</v>
      </c>
      <c r="CM332">
        <v>1.4E-2</v>
      </c>
      <c r="CN332">
        <v>2</v>
      </c>
      <c r="CO332" t="s">
        <v>324</v>
      </c>
      <c r="CP332" t="s">
        <v>324</v>
      </c>
      <c r="CQ332" t="s">
        <v>324</v>
      </c>
      <c r="CR332">
        <v>2</v>
      </c>
      <c r="CS332">
        <v>13.215</v>
      </c>
      <c r="CT332" t="s">
        <v>324</v>
      </c>
      <c r="CU332" t="s">
        <v>324</v>
      </c>
      <c r="CV332" t="s">
        <v>324</v>
      </c>
      <c r="CW332">
        <v>13.215</v>
      </c>
      <c r="CX332">
        <v>17.989000000000001</v>
      </c>
      <c r="CY332">
        <v>4.22</v>
      </c>
      <c r="CZ332">
        <v>0.14199999999999999</v>
      </c>
      <c r="DA332">
        <v>0</v>
      </c>
      <c r="DB332">
        <v>22.350999999999999</v>
      </c>
      <c r="DC332">
        <v>2437</v>
      </c>
      <c r="DD332">
        <v>90</v>
      </c>
      <c r="DE332">
        <v>5</v>
      </c>
      <c r="DF332">
        <v>0</v>
      </c>
      <c r="DG332">
        <v>2532</v>
      </c>
      <c r="DH332">
        <v>10721.575999999999</v>
      </c>
      <c r="DI332">
        <v>1221.8510000000001</v>
      </c>
      <c r="DJ332">
        <v>27</v>
      </c>
      <c r="DK332">
        <v>0</v>
      </c>
      <c r="DL332">
        <v>11970.427</v>
      </c>
    </row>
    <row r="333" spans="1:116" x14ac:dyDescent="0.45">
      <c r="A333">
        <v>2023</v>
      </c>
      <c r="B333" t="s">
        <v>134</v>
      </c>
      <c r="C333">
        <v>10019</v>
      </c>
      <c r="D333" t="s">
        <v>838</v>
      </c>
      <c r="E333" t="s">
        <v>607</v>
      </c>
      <c r="F333" t="s">
        <v>247</v>
      </c>
      <c r="G333">
        <v>3.7989999999999999</v>
      </c>
      <c r="H333" t="s">
        <v>324</v>
      </c>
      <c r="I333" t="s">
        <v>324</v>
      </c>
      <c r="J333" t="s">
        <v>324</v>
      </c>
      <c r="K333">
        <v>3.7989999999999999</v>
      </c>
      <c r="L333">
        <v>431</v>
      </c>
      <c r="M333" t="s">
        <v>324</v>
      </c>
      <c r="N333" t="s">
        <v>324</v>
      </c>
      <c r="O333" t="s">
        <v>324</v>
      </c>
      <c r="P333">
        <v>431</v>
      </c>
      <c r="Q333" t="s">
        <v>324</v>
      </c>
      <c r="R333" t="s">
        <v>324</v>
      </c>
      <c r="S333" t="s">
        <v>324</v>
      </c>
      <c r="T333" t="s">
        <v>324</v>
      </c>
      <c r="U333">
        <v>0</v>
      </c>
      <c r="V333" t="s">
        <v>324</v>
      </c>
      <c r="W333" t="s">
        <v>324</v>
      </c>
      <c r="X333" t="s">
        <v>324</v>
      </c>
      <c r="Y333" t="s">
        <v>324</v>
      </c>
      <c r="Z333">
        <v>0</v>
      </c>
      <c r="AA333" t="s">
        <v>324</v>
      </c>
      <c r="AB333" t="s">
        <v>324</v>
      </c>
      <c r="AC333" t="s">
        <v>324</v>
      </c>
      <c r="AD333" t="s">
        <v>324</v>
      </c>
      <c r="AE333">
        <v>0</v>
      </c>
      <c r="AF333" t="s">
        <v>324</v>
      </c>
      <c r="AG333" t="s">
        <v>324</v>
      </c>
      <c r="AH333" t="s">
        <v>324</v>
      </c>
      <c r="AI333" t="s">
        <v>324</v>
      </c>
      <c r="AJ333">
        <v>0</v>
      </c>
      <c r="AK333" t="s">
        <v>324</v>
      </c>
      <c r="AL333" t="s">
        <v>324</v>
      </c>
      <c r="AM333" t="s">
        <v>324</v>
      </c>
      <c r="AN333" t="s">
        <v>324</v>
      </c>
      <c r="AO333">
        <v>0</v>
      </c>
      <c r="AP333" t="s">
        <v>324</v>
      </c>
      <c r="AQ333" t="s">
        <v>324</v>
      </c>
      <c r="AR333" t="s">
        <v>324</v>
      </c>
      <c r="AS333" t="s">
        <v>324</v>
      </c>
      <c r="AT333">
        <v>0</v>
      </c>
      <c r="AU333" t="s">
        <v>324</v>
      </c>
      <c r="AV333" t="s">
        <v>324</v>
      </c>
      <c r="AW333" t="s">
        <v>324</v>
      </c>
      <c r="AX333" t="s">
        <v>324</v>
      </c>
      <c r="AY333">
        <v>0</v>
      </c>
      <c r="AZ333" t="s">
        <v>324</v>
      </c>
      <c r="BA333" t="s">
        <v>324</v>
      </c>
      <c r="BB333" t="s">
        <v>324</v>
      </c>
      <c r="BC333" t="s">
        <v>324</v>
      </c>
      <c r="BD333">
        <v>0</v>
      </c>
      <c r="BE333" t="s">
        <v>324</v>
      </c>
      <c r="BF333" t="s">
        <v>324</v>
      </c>
      <c r="BG333" t="s">
        <v>324</v>
      </c>
      <c r="BH333" t="s">
        <v>324</v>
      </c>
      <c r="BI333">
        <v>0</v>
      </c>
      <c r="BJ333" t="s">
        <v>324</v>
      </c>
      <c r="BK333" t="s">
        <v>324</v>
      </c>
      <c r="BL333" t="s">
        <v>324</v>
      </c>
      <c r="BM333" t="s">
        <v>324</v>
      </c>
      <c r="BN333">
        <v>0</v>
      </c>
      <c r="BO333" t="s">
        <v>324</v>
      </c>
      <c r="BP333" t="s">
        <v>324</v>
      </c>
      <c r="BQ333" t="s">
        <v>324</v>
      </c>
      <c r="BR333" t="s">
        <v>324</v>
      </c>
      <c r="BS333">
        <v>0</v>
      </c>
      <c r="BT333">
        <v>3.1E-2</v>
      </c>
      <c r="BU333" t="s">
        <v>324</v>
      </c>
      <c r="BV333" t="s">
        <v>324</v>
      </c>
      <c r="BW333" t="s">
        <v>324</v>
      </c>
      <c r="BX333">
        <v>3.1E-2</v>
      </c>
      <c r="BY333">
        <v>12</v>
      </c>
      <c r="BZ333" t="s">
        <v>324</v>
      </c>
      <c r="CA333" t="s">
        <v>324</v>
      </c>
      <c r="CB333" t="s">
        <v>324</v>
      </c>
      <c r="CC333">
        <v>12</v>
      </c>
      <c r="CD333" t="s">
        <v>324</v>
      </c>
      <c r="CE333" t="s">
        <v>324</v>
      </c>
      <c r="CF333" t="s">
        <v>324</v>
      </c>
      <c r="CG333" t="s">
        <v>324</v>
      </c>
      <c r="CH333">
        <v>0</v>
      </c>
      <c r="CI333" t="s">
        <v>324</v>
      </c>
      <c r="CJ333" t="s">
        <v>324</v>
      </c>
      <c r="CK333" t="s">
        <v>324</v>
      </c>
      <c r="CL333" t="s">
        <v>324</v>
      </c>
      <c r="CM333">
        <v>0</v>
      </c>
      <c r="CN333" t="s">
        <v>324</v>
      </c>
      <c r="CO333" t="s">
        <v>324</v>
      </c>
      <c r="CP333" t="s">
        <v>324</v>
      </c>
      <c r="CQ333" t="s">
        <v>324</v>
      </c>
      <c r="CR333">
        <v>0</v>
      </c>
      <c r="CS333" t="s">
        <v>324</v>
      </c>
      <c r="CT333" t="s">
        <v>324</v>
      </c>
      <c r="CU333" t="s">
        <v>324</v>
      </c>
      <c r="CV333" t="s">
        <v>324</v>
      </c>
      <c r="CW333">
        <v>0</v>
      </c>
      <c r="CX333">
        <v>3.83</v>
      </c>
      <c r="CY333">
        <v>0</v>
      </c>
      <c r="CZ333">
        <v>0</v>
      </c>
      <c r="DA333">
        <v>0</v>
      </c>
      <c r="DB333">
        <v>3.83</v>
      </c>
      <c r="DC333">
        <v>443</v>
      </c>
      <c r="DD333">
        <v>0</v>
      </c>
      <c r="DE333">
        <v>0</v>
      </c>
      <c r="DF333">
        <v>0</v>
      </c>
      <c r="DG333">
        <v>443</v>
      </c>
      <c r="DH333">
        <v>0</v>
      </c>
      <c r="DI333">
        <v>0</v>
      </c>
      <c r="DJ333">
        <v>0</v>
      </c>
      <c r="DK333">
        <v>0</v>
      </c>
      <c r="DL333">
        <v>0</v>
      </c>
    </row>
    <row r="334" spans="1:116" x14ac:dyDescent="0.45">
      <c r="A334">
        <v>2023</v>
      </c>
      <c r="B334" t="s">
        <v>134</v>
      </c>
      <c r="C334">
        <v>12208</v>
      </c>
      <c r="D334" t="s">
        <v>839</v>
      </c>
      <c r="E334" t="s">
        <v>607</v>
      </c>
      <c r="F334" t="s">
        <v>244</v>
      </c>
      <c r="G334">
        <v>5.5E-2</v>
      </c>
      <c r="H334" t="s">
        <v>324</v>
      </c>
      <c r="I334" t="s">
        <v>324</v>
      </c>
      <c r="J334" t="s">
        <v>324</v>
      </c>
      <c r="K334">
        <v>5.5E-2</v>
      </c>
      <c r="L334">
        <v>9</v>
      </c>
      <c r="M334" t="s">
        <v>324</v>
      </c>
      <c r="N334" t="s">
        <v>324</v>
      </c>
      <c r="O334" t="s">
        <v>324</v>
      </c>
      <c r="P334">
        <v>9</v>
      </c>
      <c r="Q334">
        <v>28.22</v>
      </c>
      <c r="R334" t="s">
        <v>324</v>
      </c>
      <c r="S334" t="s">
        <v>324</v>
      </c>
      <c r="T334" t="s">
        <v>324</v>
      </c>
      <c r="U334">
        <v>28.22</v>
      </c>
      <c r="V334" t="s">
        <v>324</v>
      </c>
      <c r="W334" t="s">
        <v>324</v>
      </c>
      <c r="X334" t="s">
        <v>324</v>
      </c>
      <c r="Y334" t="s">
        <v>324</v>
      </c>
      <c r="Z334">
        <v>0</v>
      </c>
      <c r="AA334" t="s">
        <v>324</v>
      </c>
      <c r="AB334" t="s">
        <v>324</v>
      </c>
      <c r="AC334" t="s">
        <v>324</v>
      </c>
      <c r="AD334" t="s">
        <v>324</v>
      </c>
      <c r="AE334">
        <v>0</v>
      </c>
      <c r="AF334" t="s">
        <v>324</v>
      </c>
      <c r="AG334" t="s">
        <v>324</v>
      </c>
      <c r="AH334" t="s">
        <v>324</v>
      </c>
      <c r="AI334" t="s">
        <v>324</v>
      </c>
      <c r="AJ334">
        <v>0</v>
      </c>
      <c r="AK334" t="s">
        <v>324</v>
      </c>
      <c r="AL334" t="s">
        <v>324</v>
      </c>
      <c r="AM334" t="s">
        <v>324</v>
      </c>
      <c r="AN334" t="s">
        <v>324</v>
      </c>
      <c r="AO334">
        <v>0</v>
      </c>
      <c r="AP334" t="s">
        <v>324</v>
      </c>
      <c r="AQ334" t="s">
        <v>324</v>
      </c>
      <c r="AR334" t="s">
        <v>324</v>
      </c>
      <c r="AS334" t="s">
        <v>324</v>
      </c>
      <c r="AT334">
        <v>0</v>
      </c>
      <c r="AU334" t="s">
        <v>324</v>
      </c>
      <c r="AV334" t="s">
        <v>324</v>
      </c>
      <c r="AW334" t="s">
        <v>324</v>
      </c>
      <c r="AX334" t="s">
        <v>324</v>
      </c>
      <c r="AY334">
        <v>0</v>
      </c>
      <c r="AZ334" t="s">
        <v>324</v>
      </c>
      <c r="BA334" t="s">
        <v>324</v>
      </c>
      <c r="BB334" t="s">
        <v>324</v>
      </c>
      <c r="BC334" t="s">
        <v>324</v>
      </c>
      <c r="BD334">
        <v>0</v>
      </c>
      <c r="BE334" t="s">
        <v>324</v>
      </c>
      <c r="BF334" t="s">
        <v>324</v>
      </c>
      <c r="BG334" t="s">
        <v>324</v>
      </c>
      <c r="BH334" t="s">
        <v>324</v>
      </c>
      <c r="BI334">
        <v>0</v>
      </c>
      <c r="BJ334" t="s">
        <v>324</v>
      </c>
      <c r="BK334" t="s">
        <v>324</v>
      </c>
      <c r="BL334" t="s">
        <v>324</v>
      </c>
      <c r="BM334" t="s">
        <v>324</v>
      </c>
      <c r="BN334">
        <v>0</v>
      </c>
      <c r="BO334" t="s">
        <v>324</v>
      </c>
      <c r="BP334" t="s">
        <v>324</v>
      </c>
      <c r="BQ334" t="s">
        <v>324</v>
      </c>
      <c r="BR334" t="s">
        <v>324</v>
      </c>
      <c r="BS334">
        <v>0</v>
      </c>
      <c r="BT334" t="s">
        <v>324</v>
      </c>
      <c r="BU334" t="s">
        <v>324</v>
      </c>
      <c r="BV334" t="s">
        <v>324</v>
      </c>
      <c r="BW334" t="s">
        <v>324</v>
      </c>
      <c r="BX334">
        <v>0</v>
      </c>
      <c r="BY334" t="s">
        <v>324</v>
      </c>
      <c r="BZ334" t="s">
        <v>324</v>
      </c>
      <c r="CA334" t="s">
        <v>324</v>
      </c>
      <c r="CB334" t="s">
        <v>324</v>
      </c>
      <c r="CC334">
        <v>0</v>
      </c>
      <c r="CD334" t="s">
        <v>324</v>
      </c>
      <c r="CE334" t="s">
        <v>324</v>
      </c>
      <c r="CF334" t="s">
        <v>324</v>
      </c>
      <c r="CG334" t="s">
        <v>324</v>
      </c>
      <c r="CH334">
        <v>0</v>
      </c>
      <c r="CI334" t="s">
        <v>324</v>
      </c>
      <c r="CJ334" t="s">
        <v>324</v>
      </c>
      <c r="CK334" t="s">
        <v>324</v>
      </c>
      <c r="CL334" t="s">
        <v>324</v>
      </c>
      <c r="CM334">
        <v>0</v>
      </c>
      <c r="CN334" t="s">
        <v>324</v>
      </c>
      <c r="CO334" t="s">
        <v>324</v>
      </c>
      <c r="CP334" t="s">
        <v>324</v>
      </c>
      <c r="CQ334" t="s">
        <v>324</v>
      </c>
      <c r="CR334">
        <v>0</v>
      </c>
      <c r="CS334" t="s">
        <v>324</v>
      </c>
      <c r="CT334" t="s">
        <v>324</v>
      </c>
      <c r="CU334" t="s">
        <v>324</v>
      </c>
      <c r="CV334" t="s">
        <v>324</v>
      </c>
      <c r="CW334">
        <v>0</v>
      </c>
      <c r="CX334">
        <v>5.5E-2</v>
      </c>
      <c r="CY334">
        <v>0</v>
      </c>
      <c r="CZ334">
        <v>0</v>
      </c>
      <c r="DA334">
        <v>0</v>
      </c>
      <c r="DB334">
        <v>5.5E-2</v>
      </c>
      <c r="DC334">
        <v>9</v>
      </c>
      <c r="DD334">
        <v>0</v>
      </c>
      <c r="DE334">
        <v>0</v>
      </c>
      <c r="DF334">
        <v>0</v>
      </c>
      <c r="DG334">
        <v>9</v>
      </c>
      <c r="DH334">
        <v>28.22</v>
      </c>
      <c r="DI334">
        <v>0</v>
      </c>
      <c r="DJ334">
        <v>0</v>
      </c>
      <c r="DK334">
        <v>0</v>
      </c>
      <c r="DL334">
        <v>28.22</v>
      </c>
    </row>
    <row r="335" spans="1:116" x14ac:dyDescent="0.45">
      <c r="A335">
        <v>2023</v>
      </c>
      <c r="B335" t="s">
        <v>134</v>
      </c>
      <c r="C335">
        <v>13799</v>
      </c>
      <c r="D335" t="s">
        <v>840</v>
      </c>
      <c r="E335" t="s">
        <v>607</v>
      </c>
      <c r="F335" t="s">
        <v>244</v>
      </c>
      <c r="G335">
        <v>0.22</v>
      </c>
      <c r="H335">
        <v>0.04</v>
      </c>
      <c r="I335" t="s">
        <v>324</v>
      </c>
      <c r="J335" t="s">
        <v>324</v>
      </c>
      <c r="K335">
        <v>0.26</v>
      </c>
      <c r="L335">
        <v>26</v>
      </c>
      <c r="M335">
        <v>3</v>
      </c>
      <c r="N335" t="s">
        <v>324</v>
      </c>
      <c r="O335" t="s">
        <v>324</v>
      </c>
      <c r="P335">
        <v>29</v>
      </c>
      <c r="Q335" t="s">
        <v>324</v>
      </c>
      <c r="R335" t="s">
        <v>324</v>
      </c>
      <c r="S335" t="s">
        <v>324</v>
      </c>
      <c r="T335" t="s">
        <v>324</v>
      </c>
      <c r="U335">
        <v>0</v>
      </c>
      <c r="V335" t="s">
        <v>324</v>
      </c>
      <c r="W335" t="s">
        <v>324</v>
      </c>
      <c r="X335" t="s">
        <v>324</v>
      </c>
      <c r="Y335" t="s">
        <v>324</v>
      </c>
      <c r="Z335">
        <v>0</v>
      </c>
      <c r="AA335" t="s">
        <v>324</v>
      </c>
      <c r="AB335" t="s">
        <v>324</v>
      </c>
      <c r="AC335" t="s">
        <v>324</v>
      </c>
      <c r="AD335" t="s">
        <v>324</v>
      </c>
      <c r="AE335">
        <v>0</v>
      </c>
      <c r="AF335" t="s">
        <v>324</v>
      </c>
      <c r="AG335" t="s">
        <v>324</v>
      </c>
      <c r="AH335" t="s">
        <v>324</v>
      </c>
      <c r="AI335" t="s">
        <v>324</v>
      </c>
      <c r="AJ335">
        <v>0</v>
      </c>
      <c r="AK335" t="s">
        <v>324</v>
      </c>
      <c r="AL335" t="s">
        <v>324</v>
      </c>
      <c r="AM335" t="s">
        <v>324</v>
      </c>
      <c r="AN335" t="s">
        <v>324</v>
      </c>
      <c r="AO335">
        <v>0</v>
      </c>
      <c r="AP335" t="s">
        <v>324</v>
      </c>
      <c r="AQ335" t="s">
        <v>324</v>
      </c>
      <c r="AR335" t="s">
        <v>324</v>
      </c>
      <c r="AS335" t="s">
        <v>324</v>
      </c>
      <c r="AT335">
        <v>0</v>
      </c>
      <c r="AU335" t="s">
        <v>324</v>
      </c>
      <c r="AV335" t="s">
        <v>324</v>
      </c>
      <c r="AW335" t="s">
        <v>324</v>
      </c>
      <c r="AX335" t="s">
        <v>324</v>
      </c>
      <c r="AY335">
        <v>0</v>
      </c>
      <c r="AZ335" t="s">
        <v>324</v>
      </c>
      <c r="BA335" t="s">
        <v>324</v>
      </c>
      <c r="BB335" t="s">
        <v>324</v>
      </c>
      <c r="BC335" t="s">
        <v>324</v>
      </c>
      <c r="BD335">
        <v>0</v>
      </c>
      <c r="BE335" t="s">
        <v>324</v>
      </c>
      <c r="BF335" t="s">
        <v>324</v>
      </c>
      <c r="BG335" t="s">
        <v>324</v>
      </c>
      <c r="BH335" t="s">
        <v>324</v>
      </c>
      <c r="BI335">
        <v>0</v>
      </c>
      <c r="BJ335" t="s">
        <v>324</v>
      </c>
      <c r="BK335" t="s">
        <v>324</v>
      </c>
      <c r="BL335" t="s">
        <v>324</v>
      </c>
      <c r="BM335" t="s">
        <v>324</v>
      </c>
      <c r="BN335">
        <v>0</v>
      </c>
      <c r="BO335" t="s">
        <v>324</v>
      </c>
      <c r="BP335" t="s">
        <v>324</v>
      </c>
      <c r="BQ335" t="s">
        <v>324</v>
      </c>
      <c r="BR335" t="s">
        <v>324</v>
      </c>
      <c r="BS335">
        <v>0</v>
      </c>
      <c r="BT335">
        <v>6.4000000000000001E-2</v>
      </c>
      <c r="BU335">
        <v>0.10299999999999999</v>
      </c>
      <c r="BV335" t="s">
        <v>324</v>
      </c>
      <c r="BW335" t="s">
        <v>324</v>
      </c>
      <c r="BX335">
        <v>0.16700000000000001</v>
      </c>
      <c r="BY335">
        <v>3</v>
      </c>
      <c r="BZ335">
        <v>3</v>
      </c>
      <c r="CA335" t="s">
        <v>324</v>
      </c>
      <c r="CB335" t="s">
        <v>324</v>
      </c>
      <c r="CC335">
        <v>6</v>
      </c>
      <c r="CD335" t="s">
        <v>324</v>
      </c>
      <c r="CE335" t="s">
        <v>324</v>
      </c>
      <c r="CF335" t="s">
        <v>324</v>
      </c>
      <c r="CG335" t="s">
        <v>324</v>
      </c>
      <c r="CH335">
        <v>0</v>
      </c>
      <c r="CI335" t="s">
        <v>324</v>
      </c>
      <c r="CJ335" t="s">
        <v>324</v>
      </c>
      <c r="CK335" t="s">
        <v>324</v>
      </c>
      <c r="CL335" t="s">
        <v>324</v>
      </c>
      <c r="CM335">
        <v>0</v>
      </c>
      <c r="CN335" t="s">
        <v>324</v>
      </c>
      <c r="CO335" t="s">
        <v>324</v>
      </c>
      <c r="CP335" t="s">
        <v>324</v>
      </c>
      <c r="CQ335" t="s">
        <v>324</v>
      </c>
      <c r="CR335">
        <v>0</v>
      </c>
      <c r="CS335" t="s">
        <v>324</v>
      </c>
      <c r="CT335" t="s">
        <v>324</v>
      </c>
      <c r="CU335" t="s">
        <v>324</v>
      </c>
      <c r="CV335" t="s">
        <v>324</v>
      </c>
      <c r="CW335">
        <v>0</v>
      </c>
      <c r="CX335">
        <v>0.28399999999999997</v>
      </c>
      <c r="CY335">
        <v>0.14299999999999999</v>
      </c>
      <c r="CZ335">
        <v>0</v>
      </c>
      <c r="DA335">
        <v>0</v>
      </c>
      <c r="DB335">
        <v>0.42699999999999999</v>
      </c>
      <c r="DC335">
        <v>29</v>
      </c>
      <c r="DD335">
        <v>6</v>
      </c>
      <c r="DE335">
        <v>0</v>
      </c>
      <c r="DF335">
        <v>0</v>
      </c>
      <c r="DG335">
        <v>35</v>
      </c>
      <c r="DH335">
        <v>0</v>
      </c>
      <c r="DI335">
        <v>0</v>
      </c>
      <c r="DJ335">
        <v>0</v>
      </c>
      <c r="DK335">
        <v>0</v>
      </c>
      <c r="DL335">
        <v>0</v>
      </c>
    </row>
    <row r="336" spans="1:116" x14ac:dyDescent="0.45">
      <c r="A336">
        <v>2023</v>
      </c>
      <c r="B336" t="s">
        <v>134</v>
      </c>
      <c r="C336">
        <v>15073</v>
      </c>
      <c r="D336" t="s">
        <v>841</v>
      </c>
      <c r="E336" t="s">
        <v>607</v>
      </c>
      <c r="F336" t="s">
        <v>244</v>
      </c>
      <c r="G336">
        <v>7.2999999999999995E-2</v>
      </c>
      <c r="H336">
        <v>0.14899999999999999</v>
      </c>
      <c r="I336">
        <v>0</v>
      </c>
      <c r="J336">
        <v>0</v>
      </c>
      <c r="K336">
        <v>0.222</v>
      </c>
      <c r="L336">
        <v>26</v>
      </c>
      <c r="M336">
        <v>2</v>
      </c>
      <c r="N336">
        <v>0</v>
      </c>
      <c r="O336">
        <v>0</v>
      </c>
      <c r="P336">
        <v>28</v>
      </c>
      <c r="Q336">
        <v>62.095999999999997</v>
      </c>
      <c r="R336">
        <v>47.375999999999998</v>
      </c>
      <c r="S336">
        <v>0</v>
      </c>
      <c r="T336">
        <v>0</v>
      </c>
      <c r="U336">
        <v>109.47199999999999</v>
      </c>
      <c r="V336" t="s">
        <v>324</v>
      </c>
      <c r="W336" t="s">
        <v>324</v>
      </c>
      <c r="X336" t="s">
        <v>324</v>
      </c>
      <c r="Y336" t="s">
        <v>324</v>
      </c>
      <c r="Z336">
        <v>0</v>
      </c>
      <c r="AA336" t="s">
        <v>324</v>
      </c>
      <c r="AB336" t="s">
        <v>324</v>
      </c>
      <c r="AC336" t="s">
        <v>324</v>
      </c>
      <c r="AD336" t="s">
        <v>324</v>
      </c>
      <c r="AE336">
        <v>0</v>
      </c>
      <c r="AF336" t="s">
        <v>324</v>
      </c>
      <c r="AG336" t="s">
        <v>324</v>
      </c>
      <c r="AH336" t="s">
        <v>324</v>
      </c>
      <c r="AI336" t="s">
        <v>324</v>
      </c>
      <c r="AJ336">
        <v>0</v>
      </c>
      <c r="AK336" t="s">
        <v>324</v>
      </c>
      <c r="AL336" t="s">
        <v>324</v>
      </c>
      <c r="AM336" t="s">
        <v>324</v>
      </c>
      <c r="AN336" t="s">
        <v>324</v>
      </c>
      <c r="AO336">
        <v>0</v>
      </c>
      <c r="AP336" t="s">
        <v>324</v>
      </c>
      <c r="AQ336" t="s">
        <v>324</v>
      </c>
      <c r="AR336" t="s">
        <v>324</v>
      </c>
      <c r="AS336" t="s">
        <v>324</v>
      </c>
      <c r="AT336">
        <v>0</v>
      </c>
      <c r="AU336" t="s">
        <v>324</v>
      </c>
      <c r="AV336" t="s">
        <v>324</v>
      </c>
      <c r="AW336" t="s">
        <v>324</v>
      </c>
      <c r="AX336" t="s">
        <v>324</v>
      </c>
      <c r="AY336">
        <v>0</v>
      </c>
      <c r="AZ336" t="s">
        <v>324</v>
      </c>
      <c r="BA336" t="s">
        <v>324</v>
      </c>
      <c r="BB336" t="s">
        <v>324</v>
      </c>
      <c r="BC336" t="s">
        <v>324</v>
      </c>
      <c r="BD336">
        <v>0</v>
      </c>
      <c r="BE336" t="s">
        <v>324</v>
      </c>
      <c r="BF336" t="s">
        <v>324</v>
      </c>
      <c r="BG336" t="s">
        <v>324</v>
      </c>
      <c r="BH336" t="s">
        <v>324</v>
      </c>
      <c r="BI336">
        <v>0</v>
      </c>
      <c r="BJ336" t="s">
        <v>324</v>
      </c>
      <c r="BK336" t="s">
        <v>324</v>
      </c>
      <c r="BL336" t="s">
        <v>324</v>
      </c>
      <c r="BM336" t="s">
        <v>324</v>
      </c>
      <c r="BN336">
        <v>0</v>
      </c>
      <c r="BO336" t="s">
        <v>324</v>
      </c>
      <c r="BP336" t="s">
        <v>324</v>
      </c>
      <c r="BQ336" t="s">
        <v>324</v>
      </c>
      <c r="BR336" t="s">
        <v>324</v>
      </c>
      <c r="BS336">
        <v>0</v>
      </c>
      <c r="BT336">
        <v>1.4999999999999999E-2</v>
      </c>
      <c r="BU336">
        <v>0.04</v>
      </c>
      <c r="BV336">
        <v>0</v>
      </c>
      <c r="BW336">
        <v>0</v>
      </c>
      <c r="BX336">
        <v>5.5E-2</v>
      </c>
      <c r="BY336">
        <v>1</v>
      </c>
      <c r="BZ336">
        <v>2</v>
      </c>
      <c r="CA336">
        <v>0</v>
      </c>
      <c r="CB336">
        <v>0</v>
      </c>
      <c r="CC336">
        <v>3</v>
      </c>
      <c r="CD336">
        <v>19.366</v>
      </c>
      <c r="CE336">
        <v>39.976999999999997</v>
      </c>
      <c r="CF336">
        <v>0</v>
      </c>
      <c r="CG336">
        <v>0</v>
      </c>
      <c r="CH336">
        <v>59.343000000000004</v>
      </c>
      <c r="CI336" t="s">
        <v>324</v>
      </c>
      <c r="CJ336" t="s">
        <v>324</v>
      </c>
      <c r="CK336" t="s">
        <v>324</v>
      </c>
      <c r="CL336" t="s">
        <v>324</v>
      </c>
      <c r="CM336">
        <v>0</v>
      </c>
      <c r="CN336" t="s">
        <v>324</v>
      </c>
      <c r="CO336" t="s">
        <v>324</v>
      </c>
      <c r="CP336" t="s">
        <v>324</v>
      </c>
      <c r="CQ336" t="s">
        <v>324</v>
      </c>
      <c r="CR336">
        <v>0</v>
      </c>
      <c r="CS336" t="s">
        <v>324</v>
      </c>
      <c r="CT336" t="s">
        <v>324</v>
      </c>
      <c r="CU336" t="s">
        <v>324</v>
      </c>
      <c r="CV336" t="s">
        <v>324</v>
      </c>
      <c r="CW336">
        <v>0</v>
      </c>
      <c r="CX336">
        <v>8.7999999999999995E-2</v>
      </c>
      <c r="CY336">
        <v>0.189</v>
      </c>
      <c r="CZ336">
        <v>0</v>
      </c>
      <c r="DA336">
        <v>0</v>
      </c>
      <c r="DB336">
        <v>0.27700000000000002</v>
      </c>
      <c r="DC336">
        <v>27</v>
      </c>
      <c r="DD336">
        <v>4</v>
      </c>
      <c r="DE336">
        <v>0</v>
      </c>
      <c r="DF336">
        <v>0</v>
      </c>
      <c r="DG336">
        <v>31</v>
      </c>
      <c r="DH336">
        <v>81.462000000000003</v>
      </c>
      <c r="DI336">
        <v>87.352999999999994</v>
      </c>
      <c r="DJ336">
        <v>0</v>
      </c>
      <c r="DK336">
        <v>0</v>
      </c>
      <c r="DL336">
        <v>168.815</v>
      </c>
    </row>
    <row r="337" spans="1:116" x14ac:dyDescent="0.45">
      <c r="A337">
        <v>2023</v>
      </c>
      <c r="B337" t="s">
        <v>134</v>
      </c>
      <c r="C337">
        <v>19160</v>
      </c>
      <c r="D337" t="s">
        <v>842</v>
      </c>
      <c r="E337" t="s">
        <v>607</v>
      </c>
      <c r="F337" t="s">
        <v>247</v>
      </c>
      <c r="G337" t="s">
        <v>324</v>
      </c>
      <c r="H337" t="s">
        <v>324</v>
      </c>
      <c r="I337" t="s">
        <v>324</v>
      </c>
      <c r="J337" t="s">
        <v>324</v>
      </c>
      <c r="K337">
        <v>0</v>
      </c>
      <c r="L337" t="s">
        <v>324</v>
      </c>
      <c r="M337" t="s">
        <v>324</v>
      </c>
      <c r="N337" t="s">
        <v>324</v>
      </c>
      <c r="O337" t="s">
        <v>324</v>
      </c>
      <c r="P337">
        <v>0</v>
      </c>
      <c r="Q337" t="s">
        <v>324</v>
      </c>
      <c r="R337" t="s">
        <v>324</v>
      </c>
      <c r="S337" t="s">
        <v>324</v>
      </c>
      <c r="T337" t="s">
        <v>324</v>
      </c>
      <c r="U337">
        <v>0</v>
      </c>
      <c r="V337" t="s">
        <v>324</v>
      </c>
      <c r="W337" t="s">
        <v>324</v>
      </c>
      <c r="X337" t="s">
        <v>324</v>
      </c>
      <c r="Y337" t="s">
        <v>324</v>
      </c>
      <c r="Z337">
        <v>0</v>
      </c>
      <c r="AA337" t="s">
        <v>324</v>
      </c>
      <c r="AB337" t="s">
        <v>324</v>
      </c>
      <c r="AC337" t="s">
        <v>324</v>
      </c>
      <c r="AD337" t="s">
        <v>324</v>
      </c>
      <c r="AE337">
        <v>0</v>
      </c>
      <c r="AF337">
        <v>1.2E-2</v>
      </c>
      <c r="AG337">
        <v>1.9E-2</v>
      </c>
      <c r="AH337" t="s">
        <v>324</v>
      </c>
      <c r="AI337" t="s">
        <v>324</v>
      </c>
      <c r="AJ337">
        <v>3.1E-2</v>
      </c>
      <c r="AK337">
        <v>4</v>
      </c>
      <c r="AL337">
        <v>2</v>
      </c>
      <c r="AM337" t="s">
        <v>324</v>
      </c>
      <c r="AN337" t="s">
        <v>324</v>
      </c>
      <c r="AO337">
        <v>6</v>
      </c>
      <c r="AP337" t="s">
        <v>324</v>
      </c>
      <c r="AQ337" t="s">
        <v>324</v>
      </c>
      <c r="AR337" t="s">
        <v>324</v>
      </c>
      <c r="AS337" t="s">
        <v>324</v>
      </c>
      <c r="AT337">
        <v>0</v>
      </c>
      <c r="AU337" t="s">
        <v>324</v>
      </c>
      <c r="AV337" t="s">
        <v>324</v>
      </c>
      <c r="AW337" t="s">
        <v>324</v>
      </c>
      <c r="AX337" t="s">
        <v>324</v>
      </c>
      <c r="AY337">
        <v>0</v>
      </c>
      <c r="AZ337" t="s">
        <v>324</v>
      </c>
      <c r="BA337" t="s">
        <v>324</v>
      </c>
      <c r="BB337" t="s">
        <v>324</v>
      </c>
      <c r="BC337" t="s">
        <v>324</v>
      </c>
      <c r="BD337">
        <v>0</v>
      </c>
      <c r="BE337" t="s">
        <v>324</v>
      </c>
      <c r="BF337" t="s">
        <v>324</v>
      </c>
      <c r="BG337" t="s">
        <v>324</v>
      </c>
      <c r="BH337" t="s">
        <v>324</v>
      </c>
      <c r="BI337">
        <v>0</v>
      </c>
      <c r="BJ337" t="s">
        <v>324</v>
      </c>
      <c r="BK337" t="s">
        <v>324</v>
      </c>
      <c r="BL337" t="s">
        <v>324</v>
      </c>
      <c r="BM337" t="s">
        <v>324</v>
      </c>
      <c r="BN337">
        <v>0</v>
      </c>
      <c r="BO337" t="s">
        <v>324</v>
      </c>
      <c r="BP337" t="s">
        <v>324</v>
      </c>
      <c r="BQ337" t="s">
        <v>324</v>
      </c>
      <c r="BR337" t="s">
        <v>324</v>
      </c>
      <c r="BS337">
        <v>0</v>
      </c>
      <c r="BT337" t="s">
        <v>324</v>
      </c>
      <c r="BU337" t="s">
        <v>324</v>
      </c>
      <c r="BV337" t="s">
        <v>324</v>
      </c>
      <c r="BW337" t="s">
        <v>324</v>
      </c>
      <c r="BX337">
        <v>0</v>
      </c>
      <c r="BY337" t="s">
        <v>324</v>
      </c>
      <c r="BZ337" t="s">
        <v>324</v>
      </c>
      <c r="CA337" t="s">
        <v>324</v>
      </c>
      <c r="CB337" t="s">
        <v>324</v>
      </c>
      <c r="CC337">
        <v>0</v>
      </c>
      <c r="CD337" t="s">
        <v>324</v>
      </c>
      <c r="CE337" t="s">
        <v>324</v>
      </c>
      <c r="CF337" t="s">
        <v>324</v>
      </c>
      <c r="CG337" t="s">
        <v>324</v>
      </c>
      <c r="CH337">
        <v>0</v>
      </c>
      <c r="CI337" t="s">
        <v>324</v>
      </c>
      <c r="CJ337" t="s">
        <v>324</v>
      </c>
      <c r="CK337" t="s">
        <v>324</v>
      </c>
      <c r="CL337" t="s">
        <v>324</v>
      </c>
      <c r="CM337">
        <v>0</v>
      </c>
      <c r="CN337" t="s">
        <v>324</v>
      </c>
      <c r="CO337" t="s">
        <v>324</v>
      </c>
      <c r="CP337" t="s">
        <v>324</v>
      </c>
      <c r="CQ337" t="s">
        <v>324</v>
      </c>
      <c r="CR337">
        <v>0</v>
      </c>
      <c r="CS337" t="s">
        <v>324</v>
      </c>
      <c r="CT337" t="s">
        <v>324</v>
      </c>
      <c r="CU337" t="s">
        <v>324</v>
      </c>
      <c r="CV337" t="s">
        <v>324</v>
      </c>
      <c r="CW337">
        <v>0</v>
      </c>
      <c r="CX337">
        <v>1.2E-2</v>
      </c>
      <c r="CY337">
        <v>1.9E-2</v>
      </c>
      <c r="CZ337">
        <v>0</v>
      </c>
      <c r="DA337">
        <v>0</v>
      </c>
      <c r="DB337">
        <v>3.1E-2</v>
      </c>
      <c r="DC337">
        <v>4</v>
      </c>
      <c r="DD337">
        <v>2</v>
      </c>
      <c r="DE337">
        <v>0</v>
      </c>
      <c r="DF337">
        <v>0</v>
      </c>
      <c r="DG337">
        <v>6</v>
      </c>
      <c r="DH337">
        <v>0</v>
      </c>
      <c r="DI337">
        <v>0</v>
      </c>
      <c r="DJ337">
        <v>0</v>
      </c>
      <c r="DK337">
        <v>0</v>
      </c>
      <c r="DL337">
        <v>0</v>
      </c>
    </row>
    <row r="338" spans="1:116" x14ac:dyDescent="0.45">
      <c r="A338">
        <v>2023</v>
      </c>
      <c r="B338" t="s">
        <v>134</v>
      </c>
      <c r="C338">
        <v>19820</v>
      </c>
      <c r="D338" t="s">
        <v>843</v>
      </c>
      <c r="E338" t="s">
        <v>607</v>
      </c>
      <c r="F338" t="s">
        <v>247</v>
      </c>
      <c r="G338">
        <v>0.57899999999999996</v>
      </c>
      <c r="H338">
        <v>0.23499999999999999</v>
      </c>
      <c r="I338" t="s">
        <v>324</v>
      </c>
      <c r="J338" t="s">
        <v>324</v>
      </c>
      <c r="K338">
        <v>0.81399999999999995</v>
      </c>
      <c r="L338">
        <v>74</v>
      </c>
      <c r="M338">
        <v>6</v>
      </c>
      <c r="N338" t="s">
        <v>324</v>
      </c>
      <c r="O338" t="s">
        <v>324</v>
      </c>
      <c r="P338">
        <v>80</v>
      </c>
      <c r="Q338" t="s">
        <v>324</v>
      </c>
      <c r="R338" t="s">
        <v>324</v>
      </c>
      <c r="S338" t="s">
        <v>324</v>
      </c>
      <c r="T338" t="s">
        <v>324</v>
      </c>
      <c r="U338">
        <v>0</v>
      </c>
      <c r="V338" t="s">
        <v>324</v>
      </c>
      <c r="W338" t="s">
        <v>324</v>
      </c>
      <c r="X338" t="s">
        <v>324</v>
      </c>
      <c r="Y338" t="s">
        <v>324</v>
      </c>
      <c r="Z338">
        <v>0</v>
      </c>
      <c r="AA338" t="s">
        <v>324</v>
      </c>
      <c r="AB338" t="s">
        <v>324</v>
      </c>
      <c r="AC338" t="s">
        <v>324</v>
      </c>
      <c r="AD338" t="s">
        <v>324</v>
      </c>
      <c r="AE338">
        <v>0</v>
      </c>
      <c r="AF338" t="s">
        <v>324</v>
      </c>
      <c r="AG338" t="s">
        <v>324</v>
      </c>
      <c r="AH338" t="s">
        <v>324</v>
      </c>
      <c r="AI338" t="s">
        <v>324</v>
      </c>
      <c r="AJ338">
        <v>0</v>
      </c>
      <c r="AK338" t="s">
        <v>324</v>
      </c>
      <c r="AL338" t="s">
        <v>324</v>
      </c>
      <c r="AM338" t="s">
        <v>324</v>
      </c>
      <c r="AN338" t="s">
        <v>324</v>
      </c>
      <c r="AO338">
        <v>0</v>
      </c>
      <c r="AP338" t="s">
        <v>324</v>
      </c>
      <c r="AQ338" t="s">
        <v>324</v>
      </c>
      <c r="AR338" t="s">
        <v>324</v>
      </c>
      <c r="AS338" t="s">
        <v>324</v>
      </c>
      <c r="AT338">
        <v>0</v>
      </c>
      <c r="AU338" t="s">
        <v>324</v>
      </c>
      <c r="AV338" t="s">
        <v>324</v>
      </c>
      <c r="AW338" t="s">
        <v>324</v>
      </c>
      <c r="AX338" t="s">
        <v>324</v>
      </c>
      <c r="AY338">
        <v>0</v>
      </c>
      <c r="AZ338" t="s">
        <v>324</v>
      </c>
      <c r="BA338" t="s">
        <v>324</v>
      </c>
      <c r="BB338" t="s">
        <v>324</v>
      </c>
      <c r="BC338" t="s">
        <v>324</v>
      </c>
      <c r="BD338">
        <v>0</v>
      </c>
      <c r="BE338" t="s">
        <v>324</v>
      </c>
      <c r="BF338" t="s">
        <v>324</v>
      </c>
      <c r="BG338" t="s">
        <v>324</v>
      </c>
      <c r="BH338" t="s">
        <v>324</v>
      </c>
      <c r="BI338">
        <v>0</v>
      </c>
      <c r="BJ338" t="s">
        <v>324</v>
      </c>
      <c r="BK338" t="s">
        <v>324</v>
      </c>
      <c r="BL338" t="s">
        <v>324</v>
      </c>
      <c r="BM338" t="s">
        <v>324</v>
      </c>
      <c r="BN338">
        <v>0</v>
      </c>
      <c r="BO338" t="s">
        <v>324</v>
      </c>
      <c r="BP338" t="s">
        <v>324</v>
      </c>
      <c r="BQ338" t="s">
        <v>324</v>
      </c>
      <c r="BR338" t="s">
        <v>324</v>
      </c>
      <c r="BS338">
        <v>0</v>
      </c>
      <c r="BT338">
        <v>0.01</v>
      </c>
      <c r="BU338">
        <v>1.4999999999999999E-2</v>
      </c>
      <c r="BV338" t="s">
        <v>324</v>
      </c>
      <c r="BW338" t="s">
        <v>324</v>
      </c>
      <c r="BX338">
        <v>2.5000000000000001E-2</v>
      </c>
      <c r="BY338">
        <v>2</v>
      </c>
      <c r="BZ338">
        <v>1</v>
      </c>
      <c r="CA338" t="s">
        <v>324</v>
      </c>
      <c r="CB338" t="s">
        <v>324</v>
      </c>
      <c r="CC338">
        <v>3</v>
      </c>
      <c r="CD338" t="s">
        <v>324</v>
      </c>
      <c r="CE338" t="s">
        <v>324</v>
      </c>
      <c r="CF338" t="s">
        <v>324</v>
      </c>
      <c r="CG338" t="s">
        <v>324</v>
      </c>
      <c r="CH338">
        <v>0</v>
      </c>
      <c r="CI338" t="s">
        <v>324</v>
      </c>
      <c r="CJ338" t="s">
        <v>324</v>
      </c>
      <c r="CK338" t="s">
        <v>324</v>
      </c>
      <c r="CL338" t="s">
        <v>324</v>
      </c>
      <c r="CM338">
        <v>0</v>
      </c>
      <c r="CN338" t="s">
        <v>324</v>
      </c>
      <c r="CO338" t="s">
        <v>324</v>
      </c>
      <c r="CP338" t="s">
        <v>324</v>
      </c>
      <c r="CQ338" t="s">
        <v>324</v>
      </c>
      <c r="CR338">
        <v>0</v>
      </c>
      <c r="CS338" t="s">
        <v>324</v>
      </c>
      <c r="CT338" t="s">
        <v>324</v>
      </c>
      <c r="CU338" t="s">
        <v>324</v>
      </c>
      <c r="CV338" t="s">
        <v>324</v>
      </c>
      <c r="CW338">
        <v>0</v>
      </c>
      <c r="CX338">
        <v>0.58899999999999997</v>
      </c>
      <c r="CY338">
        <v>0.25</v>
      </c>
      <c r="CZ338">
        <v>0</v>
      </c>
      <c r="DA338">
        <v>0</v>
      </c>
      <c r="DB338">
        <v>0.83899999999999997</v>
      </c>
      <c r="DC338">
        <v>76</v>
      </c>
      <c r="DD338">
        <v>7</v>
      </c>
      <c r="DE338">
        <v>0</v>
      </c>
      <c r="DF338">
        <v>0</v>
      </c>
      <c r="DG338">
        <v>83</v>
      </c>
      <c r="DH338">
        <v>0</v>
      </c>
      <c r="DI338">
        <v>0</v>
      </c>
      <c r="DJ338">
        <v>0</v>
      </c>
      <c r="DK338">
        <v>0</v>
      </c>
      <c r="DL338">
        <v>0</v>
      </c>
    </row>
    <row r="339" spans="1:116" x14ac:dyDescent="0.45">
      <c r="A339">
        <v>2023</v>
      </c>
      <c r="B339" t="s">
        <v>134</v>
      </c>
      <c r="C339">
        <v>20476</v>
      </c>
      <c r="D339" t="s">
        <v>844</v>
      </c>
      <c r="E339" t="s">
        <v>607</v>
      </c>
      <c r="F339" t="s">
        <v>247</v>
      </c>
      <c r="G339">
        <v>0.13600000000000001</v>
      </c>
      <c r="H339">
        <v>0.16600000000000001</v>
      </c>
      <c r="I339" t="s">
        <v>324</v>
      </c>
      <c r="J339" t="s">
        <v>324</v>
      </c>
      <c r="K339">
        <v>0.30199999999999999</v>
      </c>
      <c r="L339">
        <v>17</v>
      </c>
      <c r="M339">
        <v>2</v>
      </c>
      <c r="N339" t="s">
        <v>324</v>
      </c>
      <c r="O339" t="s">
        <v>324</v>
      </c>
      <c r="P339">
        <v>19</v>
      </c>
      <c r="Q339" t="s">
        <v>324</v>
      </c>
      <c r="R339" t="s">
        <v>324</v>
      </c>
      <c r="S339" t="s">
        <v>324</v>
      </c>
      <c r="T339" t="s">
        <v>324</v>
      </c>
      <c r="U339">
        <v>0</v>
      </c>
      <c r="V339" t="s">
        <v>324</v>
      </c>
      <c r="W339" t="s">
        <v>324</v>
      </c>
      <c r="X339" t="s">
        <v>324</v>
      </c>
      <c r="Y339" t="s">
        <v>324</v>
      </c>
      <c r="Z339">
        <v>0</v>
      </c>
      <c r="AA339" t="s">
        <v>324</v>
      </c>
      <c r="AB339" t="s">
        <v>324</v>
      </c>
      <c r="AC339" t="s">
        <v>324</v>
      </c>
      <c r="AD339" t="s">
        <v>324</v>
      </c>
      <c r="AE339">
        <v>0</v>
      </c>
      <c r="AF339" t="s">
        <v>324</v>
      </c>
      <c r="AG339" t="s">
        <v>324</v>
      </c>
      <c r="AH339" t="s">
        <v>324</v>
      </c>
      <c r="AI339" t="s">
        <v>324</v>
      </c>
      <c r="AJ339">
        <v>0</v>
      </c>
      <c r="AK339" t="s">
        <v>324</v>
      </c>
      <c r="AL339" t="s">
        <v>324</v>
      </c>
      <c r="AM339" t="s">
        <v>324</v>
      </c>
      <c r="AN339" t="s">
        <v>324</v>
      </c>
      <c r="AO339">
        <v>0</v>
      </c>
      <c r="AP339" t="s">
        <v>324</v>
      </c>
      <c r="AQ339" t="s">
        <v>324</v>
      </c>
      <c r="AR339" t="s">
        <v>324</v>
      </c>
      <c r="AS339" t="s">
        <v>324</v>
      </c>
      <c r="AT339">
        <v>0</v>
      </c>
      <c r="AU339" t="s">
        <v>324</v>
      </c>
      <c r="AV339" t="s">
        <v>324</v>
      </c>
      <c r="AW339" t="s">
        <v>324</v>
      </c>
      <c r="AX339" t="s">
        <v>324</v>
      </c>
      <c r="AY339">
        <v>0</v>
      </c>
      <c r="AZ339" t="s">
        <v>324</v>
      </c>
      <c r="BA339" t="s">
        <v>324</v>
      </c>
      <c r="BB339" t="s">
        <v>324</v>
      </c>
      <c r="BC339" t="s">
        <v>324</v>
      </c>
      <c r="BD339">
        <v>0</v>
      </c>
      <c r="BE339" t="s">
        <v>324</v>
      </c>
      <c r="BF339" t="s">
        <v>324</v>
      </c>
      <c r="BG339" t="s">
        <v>324</v>
      </c>
      <c r="BH339" t="s">
        <v>324</v>
      </c>
      <c r="BI339">
        <v>0</v>
      </c>
      <c r="BJ339" t="s">
        <v>324</v>
      </c>
      <c r="BK339" t="s">
        <v>324</v>
      </c>
      <c r="BL339" t="s">
        <v>324</v>
      </c>
      <c r="BM339" t="s">
        <v>324</v>
      </c>
      <c r="BN339">
        <v>0</v>
      </c>
      <c r="BO339" t="s">
        <v>324</v>
      </c>
      <c r="BP339" t="s">
        <v>324</v>
      </c>
      <c r="BQ339" t="s">
        <v>324</v>
      </c>
      <c r="BR339" t="s">
        <v>324</v>
      </c>
      <c r="BS339">
        <v>0</v>
      </c>
      <c r="BT339">
        <v>0.01</v>
      </c>
      <c r="BU339" t="s">
        <v>324</v>
      </c>
      <c r="BV339" t="s">
        <v>324</v>
      </c>
      <c r="BW339" t="s">
        <v>324</v>
      </c>
      <c r="BX339">
        <v>0.01</v>
      </c>
      <c r="BY339">
        <v>2</v>
      </c>
      <c r="BZ339" t="s">
        <v>324</v>
      </c>
      <c r="CA339" t="s">
        <v>324</v>
      </c>
      <c r="CB339" t="s">
        <v>324</v>
      </c>
      <c r="CC339">
        <v>2</v>
      </c>
      <c r="CD339" t="s">
        <v>324</v>
      </c>
      <c r="CE339" t="s">
        <v>324</v>
      </c>
      <c r="CF339" t="s">
        <v>324</v>
      </c>
      <c r="CG339" t="s">
        <v>324</v>
      </c>
      <c r="CH339">
        <v>0</v>
      </c>
      <c r="CI339" t="s">
        <v>324</v>
      </c>
      <c r="CJ339" t="s">
        <v>324</v>
      </c>
      <c r="CK339" t="s">
        <v>324</v>
      </c>
      <c r="CL339" t="s">
        <v>324</v>
      </c>
      <c r="CM339">
        <v>0</v>
      </c>
      <c r="CN339" t="s">
        <v>324</v>
      </c>
      <c r="CO339" t="s">
        <v>324</v>
      </c>
      <c r="CP339" t="s">
        <v>324</v>
      </c>
      <c r="CQ339" t="s">
        <v>324</v>
      </c>
      <c r="CR339">
        <v>0</v>
      </c>
      <c r="CS339" t="s">
        <v>324</v>
      </c>
      <c r="CT339" t="s">
        <v>324</v>
      </c>
      <c r="CU339" t="s">
        <v>324</v>
      </c>
      <c r="CV339" t="s">
        <v>324</v>
      </c>
      <c r="CW339">
        <v>0</v>
      </c>
      <c r="CX339">
        <v>0.14599999999999999</v>
      </c>
      <c r="CY339">
        <v>0.16600000000000001</v>
      </c>
      <c r="CZ339">
        <v>0</v>
      </c>
      <c r="DA339">
        <v>0</v>
      </c>
      <c r="DB339">
        <v>0.312</v>
      </c>
      <c r="DC339">
        <v>19</v>
      </c>
      <c r="DD339">
        <v>2</v>
      </c>
      <c r="DE339">
        <v>0</v>
      </c>
      <c r="DF339">
        <v>0</v>
      </c>
      <c r="DG339">
        <v>21</v>
      </c>
      <c r="DH339">
        <v>0</v>
      </c>
      <c r="DI339">
        <v>0</v>
      </c>
      <c r="DJ339">
        <v>0</v>
      </c>
      <c r="DK339">
        <v>0</v>
      </c>
      <c r="DL339">
        <v>0</v>
      </c>
    </row>
    <row r="340" spans="1:116" x14ac:dyDescent="0.45">
      <c r="A340">
        <v>2023</v>
      </c>
      <c r="B340" t="s">
        <v>134</v>
      </c>
      <c r="C340">
        <v>20510</v>
      </c>
      <c r="D340" t="s">
        <v>845</v>
      </c>
      <c r="E340" t="s">
        <v>607</v>
      </c>
      <c r="F340" t="s">
        <v>244</v>
      </c>
      <c r="G340">
        <v>0.40600000000000003</v>
      </c>
      <c r="H340">
        <v>8.5000000000000006E-2</v>
      </c>
      <c r="I340">
        <v>0</v>
      </c>
      <c r="J340">
        <v>0</v>
      </c>
      <c r="K340">
        <v>0.49099999999999999</v>
      </c>
      <c r="L340">
        <v>48</v>
      </c>
      <c r="M340">
        <v>6</v>
      </c>
      <c r="N340">
        <v>0</v>
      </c>
      <c r="O340">
        <v>0</v>
      </c>
      <c r="P340">
        <v>54</v>
      </c>
      <c r="Q340">
        <v>283.60500000000002</v>
      </c>
      <c r="R340">
        <v>28.068999999999999</v>
      </c>
      <c r="S340">
        <v>0</v>
      </c>
      <c r="T340">
        <v>0</v>
      </c>
      <c r="U340">
        <v>311.67399999999998</v>
      </c>
      <c r="V340">
        <v>0</v>
      </c>
      <c r="W340">
        <v>0</v>
      </c>
      <c r="X340">
        <v>0</v>
      </c>
      <c r="Y340">
        <v>0</v>
      </c>
      <c r="Z340">
        <v>0</v>
      </c>
      <c r="AA340">
        <v>0</v>
      </c>
      <c r="AB340">
        <v>0</v>
      </c>
      <c r="AC340">
        <v>0</v>
      </c>
      <c r="AD340">
        <v>0</v>
      </c>
      <c r="AE340">
        <v>0</v>
      </c>
      <c r="AF340">
        <v>0</v>
      </c>
      <c r="AG340">
        <v>0</v>
      </c>
      <c r="AH340">
        <v>0</v>
      </c>
      <c r="AI340">
        <v>0</v>
      </c>
      <c r="AJ340">
        <v>0</v>
      </c>
      <c r="AK340">
        <v>0</v>
      </c>
      <c r="AL340">
        <v>0</v>
      </c>
      <c r="AM340">
        <v>0</v>
      </c>
      <c r="AN340">
        <v>0</v>
      </c>
      <c r="AO340">
        <v>0</v>
      </c>
      <c r="AP340">
        <v>0.01</v>
      </c>
      <c r="AQ340" t="s">
        <v>324</v>
      </c>
      <c r="AR340" t="s">
        <v>324</v>
      </c>
      <c r="AS340" t="s">
        <v>324</v>
      </c>
      <c r="AT340">
        <v>0.01</v>
      </c>
      <c r="AU340">
        <v>1</v>
      </c>
      <c r="AV340" t="s">
        <v>324</v>
      </c>
      <c r="AW340" t="s">
        <v>324</v>
      </c>
      <c r="AX340" t="s">
        <v>324</v>
      </c>
      <c r="AY340">
        <v>1</v>
      </c>
      <c r="AZ340" t="s">
        <v>324</v>
      </c>
      <c r="BA340" t="s">
        <v>324</v>
      </c>
      <c r="BB340" t="s">
        <v>324</v>
      </c>
      <c r="BC340" t="s">
        <v>324</v>
      </c>
      <c r="BD340">
        <v>0</v>
      </c>
      <c r="BE340" t="s">
        <v>324</v>
      </c>
      <c r="BF340" t="s">
        <v>324</v>
      </c>
      <c r="BG340" t="s">
        <v>324</v>
      </c>
      <c r="BH340" t="s">
        <v>324</v>
      </c>
      <c r="BI340">
        <v>0</v>
      </c>
      <c r="BJ340" t="s">
        <v>324</v>
      </c>
      <c r="BK340" t="s">
        <v>324</v>
      </c>
      <c r="BL340" t="s">
        <v>324</v>
      </c>
      <c r="BM340" t="s">
        <v>324</v>
      </c>
      <c r="BN340">
        <v>0</v>
      </c>
      <c r="BO340" t="s">
        <v>324</v>
      </c>
      <c r="BP340" t="s">
        <v>324</v>
      </c>
      <c r="BQ340" t="s">
        <v>324</v>
      </c>
      <c r="BR340" t="s">
        <v>324</v>
      </c>
      <c r="BS340">
        <v>0</v>
      </c>
      <c r="BT340">
        <v>2.5000000000000001E-2</v>
      </c>
      <c r="BU340">
        <v>5.1999999999999998E-2</v>
      </c>
      <c r="BV340">
        <v>0</v>
      </c>
      <c r="BW340">
        <v>0</v>
      </c>
      <c r="BX340">
        <v>7.6999999999999999E-2</v>
      </c>
      <c r="BY340">
        <v>2</v>
      </c>
      <c r="BZ340">
        <v>4</v>
      </c>
      <c r="CA340">
        <v>0</v>
      </c>
      <c r="CB340">
        <v>0</v>
      </c>
      <c r="CC340">
        <v>6</v>
      </c>
      <c r="CD340">
        <v>19.178999999999998</v>
      </c>
      <c r="CE340">
        <v>70.343000000000004</v>
      </c>
      <c r="CF340">
        <v>0</v>
      </c>
      <c r="CG340">
        <v>0</v>
      </c>
      <c r="CH340">
        <v>89.522000000000006</v>
      </c>
      <c r="CI340">
        <v>0</v>
      </c>
      <c r="CJ340">
        <v>0</v>
      </c>
      <c r="CK340">
        <v>0</v>
      </c>
      <c r="CL340">
        <v>0</v>
      </c>
      <c r="CM340">
        <v>0</v>
      </c>
      <c r="CN340">
        <v>0</v>
      </c>
      <c r="CO340">
        <v>0</v>
      </c>
      <c r="CP340">
        <v>0</v>
      </c>
      <c r="CQ340">
        <v>0</v>
      </c>
      <c r="CR340">
        <v>0</v>
      </c>
      <c r="CS340">
        <v>0</v>
      </c>
      <c r="CT340">
        <v>0</v>
      </c>
      <c r="CU340">
        <v>0</v>
      </c>
      <c r="CV340">
        <v>0</v>
      </c>
      <c r="CW340">
        <v>0</v>
      </c>
      <c r="CX340">
        <v>0.43099999999999999</v>
      </c>
      <c r="CY340">
        <v>0.13700000000000001</v>
      </c>
      <c r="CZ340">
        <v>0</v>
      </c>
      <c r="DA340">
        <v>0</v>
      </c>
      <c r="DB340">
        <v>0.56799999999999995</v>
      </c>
      <c r="DC340">
        <v>50</v>
      </c>
      <c r="DD340">
        <v>10</v>
      </c>
      <c r="DE340">
        <v>0</v>
      </c>
      <c r="DF340">
        <v>0</v>
      </c>
      <c r="DG340">
        <v>60</v>
      </c>
      <c r="DH340">
        <v>302.78399999999999</v>
      </c>
      <c r="DI340">
        <v>98.412000000000006</v>
      </c>
      <c r="DJ340">
        <v>0</v>
      </c>
      <c r="DK340">
        <v>0</v>
      </c>
      <c r="DL340">
        <v>401.19600000000003</v>
      </c>
    </row>
    <row r="341" spans="1:116" x14ac:dyDescent="0.45">
      <c r="A341">
        <v>2023</v>
      </c>
      <c r="B341" t="s">
        <v>134</v>
      </c>
      <c r="C341">
        <v>22500</v>
      </c>
      <c r="D341" t="s">
        <v>411</v>
      </c>
      <c r="E341" t="s">
        <v>607</v>
      </c>
      <c r="F341" t="s">
        <v>244</v>
      </c>
      <c r="G341">
        <v>19.992999999999999</v>
      </c>
      <c r="H341">
        <v>6.22</v>
      </c>
      <c r="I341">
        <v>0.63900000000000001</v>
      </c>
      <c r="J341" t="s">
        <v>324</v>
      </c>
      <c r="K341">
        <v>26.852</v>
      </c>
      <c r="L341">
        <v>2392</v>
      </c>
      <c r="M341">
        <v>163</v>
      </c>
      <c r="N341">
        <v>4</v>
      </c>
      <c r="O341" t="s">
        <v>324</v>
      </c>
      <c r="P341">
        <v>2559</v>
      </c>
      <c r="Q341">
        <v>11928.214</v>
      </c>
      <c r="R341">
        <v>1788.2249999999999</v>
      </c>
      <c r="S341">
        <v>31.869</v>
      </c>
      <c r="T341" t="s">
        <v>324</v>
      </c>
      <c r="U341">
        <v>13748.308000000001</v>
      </c>
      <c r="V341" t="s">
        <v>324</v>
      </c>
      <c r="W341" t="s">
        <v>324</v>
      </c>
      <c r="X341" t="s">
        <v>324</v>
      </c>
      <c r="Y341" t="s">
        <v>324</v>
      </c>
      <c r="Z341">
        <v>0</v>
      </c>
      <c r="AA341" t="s">
        <v>324</v>
      </c>
      <c r="AB341" t="s">
        <v>324</v>
      </c>
      <c r="AC341" t="s">
        <v>324</v>
      </c>
      <c r="AD341" t="s">
        <v>324</v>
      </c>
      <c r="AE341">
        <v>0</v>
      </c>
      <c r="AF341">
        <v>0.45100000000000001</v>
      </c>
      <c r="AG341">
        <v>1.9E-2</v>
      </c>
      <c r="AH341" t="s">
        <v>324</v>
      </c>
      <c r="AI341" t="s">
        <v>324</v>
      </c>
      <c r="AJ341">
        <v>0.47</v>
      </c>
      <c r="AK341">
        <v>303</v>
      </c>
      <c r="AL341">
        <v>5</v>
      </c>
      <c r="AM341" t="s">
        <v>324</v>
      </c>
      <c r="AN341" t="s">
        <v>324</v>
      </c>
      <c r="AO341">
        <v>308</v>
      </c>
      <c r="AP341" t="s">
        <v>324</v>
      </c>
      <c r="AQ341" t="s">
        <v>324</v>
      </c>
      <c r="AR341" t="s">
        <v>324</v>
      </c>
      <c r="AS341" t="s">
        <v>324</v>
      </c>
      <c r="AT341">
        <v>0</v>
      </c>
      <c r="AU341" t="s">
        <v>324</v>
      </c>
      <c r="AV341" t="s">
        <v>324</v>
      </c>
      <c r="AW341" t="s">
        <v>324</v>
      </c>
      <c r="AX341" t="s">
        <v>324</v>
      </c>
      <c r="AY341">
        <v>0</v>
      </c>
      <c r="AZ341" t="s">
        <v>324</v>
      </c>
      <c r="BA341" t="s">
        <v>324</v>
      </c>
      <c r="BB341" t="s">
        <v>324</v>
      </c>
      <c r="BC341" t="s">
        <v>324</v>
      </c>
      <c r="BD341">
        <v>0</v>
      </c>
      <c r="BE341" t="s">
        <v>324</v>
      </c>
      <c r="BF341" t="s">
        <v>324</v>
      </c>
      <c r="BG341" t="s">
        <v>324</v>
      </c>
      <c r="BH341" t="s">
        <v>324</v>
      </c>
      <c r="BI341">
        <v>0</v>
      </c>
      <c r="BJ341" t="s">
        <v>324</v>
      </c>
      <c r="BK341" t="s">
        <v>324</v>
      </c>
      <c r="BL341" t="s">
        <v>324</v>
      </c>
      <c r="BM341" t="s">
        <v>324</v>
      </c>
      <c r="BN341">
        <v>0</v>
      </c>
      <c r="BO341" t="s">
        <v>324</v>
      </c>
      <c r="BP341" t="s">
        <v>324</v>
      </c>
      <c r="BQ341" t="s">
        <v>324</v>
      </c>
      <c r="BR341" t="s">
        <v>324</v>
      </c>
      <c r="BS341">
        <v>0</v>
      </c>
      <c r="BT341">
        <v>8.5000000000000006E-2</v>
      </c>
      <c r="BU341">
        <v>0.35899999999999999</v>
      </c>
      <c r="BV341" t="s">
        <v>324</v>
      </c>
      <c r="BW341" t="s">
        <v>324</v>
      </c>
      <c r="BX341">
        <v>0.44400000000000001</v>
      </c>
      <c r="BY341">
        <v>15</v>
      </c>
      <c r="BZ341">
        <v>11</v>
      </c>
      <c r="CA341" t="s">
        <v>324</v>
      </c>
      <c r="CB341" t="s">
        <v>324</v>
      </c>
      <c r="CC341">
        <v>26</v>
      </c>
      <c r="CD341">
        <v>34.104999999999997</v>
      </c>
      <c r="CE341">
        <v>53.936999999999998</v>
      </c>
      <c r="CF341" t="s">
        <v>324</v>
      </c>
      <c r="CG341" t="s">
        <v>324</v>
      </c>
      <c r="CH341">
        <v>88.042000000000002</v>
      </c>
      <c r="CI341">
        <v>8.0000000000000002E-3</v>
      </c>
      <c r="CJ341">
        <v>0.01</v>
      </c>
      <c r="CK341" t="s">
        <v>324</v>
      </c>
      <c r="CL341" t="s">
        <v>324</v>
      </c>
      <c r="CM341">
        <v>1.7999999999999999E-2</v>
      </c>
      <c r="CN341">
        <v>3</v>
      </c>
      <c r="CO341">
        <v>1</v>
      </c>
      <c r="CP341" t="s">
        <v>324</v>
      </c>
      <c r="CQ341" t="s">
        <v>324</v>
      </c>
      <c r="CR341">
        <v>4</v>
      </c>
      <c r="CS341">
        <v>4.5090000000000003</v>
      </c>
      <c r="CT341">
        <v>0</v>
      </c>
      <c r="CU341" t="s">
        <v>324</v>
      </c>
      <c r="CV341" t="s">
        <v>324</v>
      </c>
      <c r="CW341">
        <v>4.5090000000000003</v>
      </c>
      <c r="CX341">
        <v>20.536999999999999</v>
      </c>
      <c r="CY341">
        <v>6.6079999999999997</v>
      </c>
      <c r="CZ341">
        <v>0.63900000000000001</v>
      </c>
      <c r="DA341">
        <v>0</v>
      </c>
      <c r="DB341">
        <v>27.783999999999999</v>
      </c>
      <c r="DC341">
        <v>2713</v>
      </c>
      <c r="DD341">
        <v>180</v>
      </c>
      <c r="DE341">
        <v>4</v>
      </c>
      <c r="DF341">
        <v>0</v>
      </c>
      <c r="DG341">
        <v>2897</v>
      </c>
      <c r="DH341">
        <v>11966.828</v>
      </c>
      <c r="DI341">
        <v>1842.162</v>
      </c>
      <c r="DJ341">
        <v>31.869</v>
      </c>
      <c r="DK341">
        <v>0</v>
      </c>
      <c r="DL341">
        <v>13840.859</v>
      </c>
    </row>
    <row r="342" spans="1:116" x14ac:dyDescent="0.45">
      <c r="A342">
        <v>2023</v>
      </c>
      <c r="B342" t="s">
        <v>134</v>
      </c>
      <c r="C342">
        <v>60839</v>
      </c>
      <c r="D342" t="s">
        <v>846</v>
      </c>
      <c r="E342" t="s">
        <v>607</v>
      </c>
      <c r="F342" t="s">
        <v>244</v>
      </c>
      <c r="G342">
        <v>0.33400000000000002</v>
      </c>
      <c r="H342">
        <v>7.9000000000000001E-2</v>
      </c>
      <c r="I342">
        <v>0</v>
      </c>
      <c r="J342">
        <v>0</v>
      </c>
      <c r="K342">
        <v>0.41299999999999998</v>
      </c>
      <c r="L342">
        <v>46</v>
      </c>
      <c r="M342">
        <v>3</v>
      </c>
      <c r="N342">
        <v>0</v>
      </c>
      <c r="O342">
        <v>0</v>
      </c>
      <c r="P342">
        <v>49</v>
      </c>
      <c r="Q342">
        <v>185.59800000000001</v>
      </c>
      <c r="R342">
        <v>36.064999999999998</v>
      </c>
      <c r="S342">
        <v>0</v>
      </c>
      <c r="T342">
        <v>0</v>
      </c>
      <c r="U342">
        <v>221.66300000000001</v>
      </c>
      <c r="V342" t="s">
        <v>324</v>
      </c>
      <c r="W342" t="s">
        <v>324</v>
      </c>
      <c r="X342" t="s">
        <v>324</v>
      </c>
      <c r="Y342" t="s">
        <v>324</v>
      </c>
      <c r="Z342">
        <v>0</v>
      </c>
      <c r="AA342" t="s">
        <v>324</v>
      </c>
      <c r="AB342" t="s">
        <v>324</v>
      </c>
      <c r="AC342" t="s">
        <v>324</v>
      </c>
      <c r="AD342" t="s">
        <v>324</v>
      </c>
      <c r="AE342">
        <v>0</v>
      </c>
      <c r="AF342" t="s">
        <v>324</v>
      </c>
      <c r="AG342" t="s">
        <v>324</v>
      </c>
      <c r="AH342" t="s">
        <v>324</v>
      </c>
      <c r="AI342" t="s">
        <v>324</v>
      </c>
      <c r="AJ342">
        <v>0</v>
      </c>
      <c r="AK342" t="s">
        <v>324</v>
      </c>
      <c r="AL342" t="s">
        <v>324</v>
      </c>
      <c r="AM342" t="s">
        <v>324</v>
      </c>
      <c r="AN342" t="s">
        <v>324</v>
      </c>
      <c r="AO342">
        <v>0</v>
      </c>
      <c r="AP342">
        <v>0</v>
      </c>
      <c r="AQ342">
        <v>0</v>
      </c>
      <c r="AR342">
        <v>0</v>
      </c>
      <c r="AS342">
        <v>0</v>
      </c>
      <c r="AT342">
        <v>0</v>
      </c>
      <c r="AU342" t="s">
        <v>324</v>
      </c>
      <c r="AV342" t="s">
        <v>324</v>
      </c>
      <c r="AW342" t="s">
        <v>324</v>
      </c>
      <c r="AX342" t="s">
        <v>324</v>
      </c>
      <c r="AY342">
        <v>0</v>
      </c>
      <c r="AZ342">
        <v>0</v>
      </c>
      <c r="BA342">
        <v>0</v>
      </c>
      <c r="BB342">
        <v>0</v>
      </c>
      <c r="BC342">
        <v>0</v>
      </c>
      <c r="BD342">
        <v>0</v>
      </c>
      <c r="BE342" t="s">
        <v>324</v>
      </c>
      <c r="BF342" t="s">
        <v>324</v>
      </c>
      <c r="BG342" t="s">
        <v>324</v>
      </c>
      <c r="BH342" t="s">
        <v>324</v>
      </c>
      <c r="BI342">
        <v>0</v>
      </c>
      <c r="BJ342" t="s">
        <v>324</v>
      </c>
      <c r="BK342" t="s">
        <v>324</v>
      </c>
      <c r="BL342" t="s">
        <v>324</v>
      </c>
      <c r="BM342" t="s">
        <v>324</v>
      </c>
      <c r="BN342">
        <v>0</v>
      </c>
      <c r="BO342" t="s">
        <v>324</v>
      </c>
      <c r="BP342" t="s">
        <v>324</v>
      </c>
      <c r="BQ342" t="s">
        <v>324</v>
      </c>
      <c r="BR342" t="s">
        <v>324</v>
      </c>
      <c r="BS342">
        <v>0</v>
      </c>
      <c r="BT342">
        <v>0</v>
      </c>
      <c r="BU342">
        <v>0.27500000000000002</v>
      </c>
      <c r="BV342">
        <v>0</v>
      </c>
      <c r="BW342">
        <v>0</v>
      </c>
      <c r="BX342">
        <v>0.27500000000000002</v>
      </c>
      <c r="BY342">
        <v>0</v>
      </c>
      <c r="BZ342">
        <v>1</v>
      </c>
      <c r="CA342">
        <v>0</v>
      </c>
      <c r="CB342">
        <v>0</v>
      </c>
      <c r="CC342">
        <v>1</v>
      </c>
      <c r="CD342" t="s">
        <v>324</v>
      </c>
      <c r="CE342" t="s">
        <v>324</v>
      </c>
      <c r="CF342" t="s">
        <v>324</v>
      </c>
      <c r="CG342" t="s">
        <v>324</v>
      </c>
      <c r="CH342">
        <v>0</v>
      </c>
      <c r="CI342" t="s">
        <v>324</v>
      </c>
      <c r="CJ342" t="s">
        <v>324</v>
      </c>
      <c r="CK342" t="s">
        <v>324</v>
      </c>
      <c r="CL342" t="s">
        <v>324</v>
      </c>
      <c r="CM342">
        <v>0</v>
      </c>
      <c r="CN342" t="s">
        <v>324</v>
      </c>
      <c r="CO342" t="s">
        <v>324</v>
      </c>
      <c r="CP342" t="s">
        <v>324</v>
      </c>
      <c r="CQ342" t="s">
        <v>324</v>
      </c>
      <c r="CR342">
        <v>0</v>
      </c>
      <c r="CS342" t="s">
        <v>324</v>
      </c>
      <c r="CT342" t="s">
        <v>324</v>
      </c>
      <c r="CU342" t="s">
        <v>324</v>
      </c>
      <c r="CV342" t="s">
        <v>324</v>
      </c>
      <c r="CW342">
        <v>0</v>
      </c>
      <c r="CX342">
        <v>0.33400000000000002</v>
      </c>
      <c r="CY342">
        <v>0.35399999999999998</v>
      </c>
      <c r="CZ342">
        <v>0</v>
      </c>
      <c r="DA342">
        <v>0</v>
      </c>
      <c r="DB342">
        <v>0.68799999999999994</v>
      </c>
      <c r="DC342">
        <v>46</v>
      </c>
      <c r="DD342">
        <v>4</v>
      </c>
      <c r="DE342">
        <v>0</v>
      </c>
      <c r="DF342">
        <v>0</v>
      </c>
      <c r="DG342">
        <v>50</v>
      </c>
      <c r="DH342">
        <v>185.59800000000001</v>
      </c>
      <c r="DI342">
        <v>36.064999999999998</v>
      </c>
      <c r="DJ342">
        <v>0</v>
      </c>
      <c r="DK342">
        <v>0</v>
      </c>
      <c r="DL342">
        <v>221.66300000000001</v>
      </c>
    </row>
    <row r="343" spans="1:116" x14ac:dyDescent="0.45">
      <c r="A343">
        <v>2023</v>
      </c>
      <c r="B343" t="s">
        <v>134</v>
      </c>
      <c r="C343">
        <v>99999</v>
      </c>
      <c r="D343" t="s">
        <v>599</v>
      </c>
      <c r="E343" t="s">
        <v>607</v>
      </c>
      <c r="G343">
        <v>1.766</v>
      </c>
      <c r="H343">
        <v>0.16300000000000001</v>
      </c>
      <c r="I343">
        <v>-5.8999999999999997E-2</v>
      </c>
      <c r="J343" t="s">
        <v>324</v>
      </c>
      <c r="K343">
        <v>1.87</v>
      </c>
      <c r="L343" t="s">
        <v>324</v>
      </c>
      <c r="M343" t="s">
        <v>324</v>
      </c>
      <c r="N343" t="s">
        <v>324</v>
      </c>
      <c r="O343" t="s">
        <v>324</v>
      </c>
      <c r="P343" t="s">
        <v>324</v>
      </c>
      <c r="Q343" t="s">
        <v>324</v>
      </c>
      <c r="R343" t="s">
        <v>324</v>
      </c>
      <c r="S343" t="s">
        <v>324</v>
      </c>
      <c r="T343" t="s">
        <v>324</v>
      </c>
      <c r="U343" t="s">
        <v>324</v>
      </c>
      <c r="V343" t="s">
        <v>324</v>
      </c>
      <c r="W343" t="s">
        <v>324</v>
      </c>
      <c r="X343" t="s">
        <v>324</v>
      </c>
      <c r="Y343" t="s">
        <v>324</v>
      </c>
      <c r="Z343" t="s">
        <v>324</v>
      </c>
      <c r="AA343" t="s">
        <v>324</v>
      </c>
      <c r="AB343" t="s">
        <v>324</v>
      </c>
      <c r="AC343" t="s">
        <v>324</v>
      </c>
      <c r="AD343" t="s">
        <v>324</v>
      </c>
      <c r="AE343" t="s">
        <v>324</v>
      </c>
      <c r="AF343" t="s">
        <v>324</v>
      </c>
      <c r="AG343" t="s">
        <v>324</v>
      </c>
      <c r="AH343" t="s">
        <v>324</v>
      </c>
      <c r="AI343" t="s">
        <v>324</v>
      </c>
      <c r="AJ343" t="s">
        <v>324</v>
      </c>
      <c r="AK343" t="s">
        <v>324</v>
      </c>
      <c r="AL343" t="s">
        <v>324</v>
      </c>
      <c r="AM343" t="s">
        <v>324</v>
      </c>
      <c r="AN343" t="s">
        <v>324</v>
      </c>
      <c r="AO343" t="s">
        <v>324</v>
      </c>
      <c r="AP343" t="s">
        <v>324</v>
      </c>
      <c r="AQ343" t="s">
        <v>324</v>
      </c>
      <c r="AR343" t="s">
        <v>324</v>
      </c>
      <c r="AS343" t="s">
        <v>324</v>
      </c>
      <c r="AT343" t="s">
        <v>324</v>
      </c>
      <c r="AU343" t="s">
        <v>324</v>
      </c>
      <c r="AV343" t="s">
        <v>324</v>
      </c>
      <c r="AW343" t="s">
        <v>324</v>
      </c>
      <c r="AX343" t="s">
        <v>324</v>
      </c>
      <c r="AY343" t="s">
        <v>324</v>
      </c>
      <c r="AZ343" t="s">
        <v>324</v>
      </c>
      <c r="BA343" t="s">
        <v>324</v>
      </c>
      <c r="BB343" t="s">
        <v>324</v>
      </c>
      <c r="BC343" t="s">
        <v>324</v>
      </c>
      <c r="BD343" t="s">
        <v>324</v>
      </c>
      <c r="BE343" t="s">
        <v>324</v>
      </c>
      <c r="BF343" t="s">
        <v>324</v>
      </c>
      <c r="BG343" t="s">
        <v>324</v>
      </c>
      <c r="BH343" t="s">
        <v>324</v>
      </c>
      <c r="BI343" t="s">
        <v>324</v>
      </c>
      <c r="BJ343" t="s">
        <v>324</v>
      </c>
      <c r="BK343" t="s">
        <v>324</v>
      </c>
      <c r="BL343" t="s">
        <v>324</v>
      </c>
      <c r="BM343" t="s">
        <v>324</v>
      </c>
      <c r="BN343" t="s">
        <v>324</v>
      </c>
      <c r="BO343" t="s">
        <v>324</v>
      </c>
      <c r="BP343" t="s">
        <v>324</v>
      </c>
      <c r="BQ343" t="s">
        <v>324</v>
      </c>
      <c r="BR343" t="s">
        <v>324</v>
      </c>
      <c r="BS343" t="s">
        <v>324</v>
      </c>
      <c r="BT343" t="s">
        <v>324</v>
      </c>
      <c r="BU343" t="s">
        <v>324</v>
      </c>
      <c r="BV343" t="s">
        <v>324</v>
      </c>
      <c r="BW343" t="s">
        <v>324</v>
      </c>
      <c r="BX343" t="s">
        <v>324</v>
      </c>
      <c r="BY343" t="s">
        <v>324</v>
      </c>
      <c r="BZ343" t="s">
        <v>324</v>
      </c>
      <c r="CA343" t="s">
        <v>324</v>
      </c>
      <c r="CB343" t="s">
        <v>324</v>
      </c>
      <c r="CC343" t="s">
        <v>324</v>
      </c>
      <c r="CD343" t="s">
        <v>324</v>
      </c>
      <c r="CE343" t="s">
        <v>324</v>
      </c>
      <c r="CF343" t="s">
        <v>324</v>
      </c>
      <c r="CG343" t="s">
        <v>324</v>
      </c>
      <c r="CH343" t="s">
        <v>324</v>
      </c>
      <c r="CI343" t="s">
        <v>324</v>
      </c>
      <c r="CJ343" t="s">
        <v>324</v>
      </c>
      <c r="CK343" t="s">
        <v>324</v>
      </c>
      <c r="CL343" t="s">
        <v>324</v>
      </c>
      <c r="CM343" t="s">
        <v>324</v>
      </c>
      <c r="CN343" t="s">
        <v>324</v>
      </c>
      <c r="CO343" t="s">
        <v>324</v>
      </c>
      <c r="CP343" t="s">
        <v>324</v>
      </c>
      <c r="CQ343" t="s">
        <v>324</v>
      </c>
      <c r="CR343" t="s">
        <v>324</v>
      </c>
      <c r="CS343" t="s">
        <v>324</v>
      </c>
      <c r="CT343" t="s">
        <v>324</v>
      </c>
      <c r="CU343" t="s">
        <v>324</v>
      </c>
      <c r="CV343" t="s">
        <v>324</v>
      </c>
      <c r="CW343" t="s">
        <v>324</v>
      </c>
      <c r="CX343">
        <v>1.766</v>
      </c>
      <c r="CY343">
        <v>0.16300000000000001</v>
      </c>
      <c r="CZ343">
        <v>-5.8999999999999997E-2</v>
      </c>
      <c r="DA343" t="s">
        <v>324</v>
      </c>
      <c r="DB343">
        <v>1.87</v>
      </c>
      <c r="DC343" t="s">
        <v>324</v>
      </c>
      <c r="DD343" t="s">
        <v>324</v>
      </c>
      <c r="DE343" t="s">
        <v>324</v>
      </c>
      <c r="DF343" t="s">
        <v>324</v>
      </c>
      <c r="DG343" t="s">
        <v>324</v>
      </c>
      <c r="DH343" t="s">
        <v>324</v>
      </c>
      <c r="DI343" t="s">
        <v>324</v>
      </c>
      <c r="DJ343" t="s">
        <v>324</v>
      </c>
      <c r="DK343" t="s">
        <v>324</v>
      </c>
      <c r="DL343" t="s">
        <v>324</v>
      </c>
    </row>
    <row r="344" spans="1:116" x14ac:dyDescent="0.45">
      <c r="A344">
        <v>2023</v>
      </c>
      <c r="B344" t="s">
        <v>137</v>
      </c>
      <c r="C344">
        <v>690</v>
      </c>
      <c r="D344" t="s">
        <v>847</v>
      </c>
      <c r="E344" t="s">
        <v>848</v>
      </c>
      <c r="F344" t="s">
        <v>244</v>
      </c>
      <c r="G344">
        <v>7.0000000000000007E-2</v>
      </c>
      <c r="H344" t="s">
        <v>324</v>
      </c>
      <c r="I344" t="s">
        <v>324</v>
      </c>
      <c r="J344" t="s">
        <v>324</v>
      </c>
      <c r="K344">
        <v>7.0000000000000007E-2</v>
      </c>
      <c r="L344">
        <v>8</v>
      </c>
      <c r="M344" t="s">
        <v>324</v>
      </c>
      <c r="N344" t="s">
        <v>324</v>
      </c>
      <c r="O344" t="s">
        <v>324</v>
      </c>
      <c r="P344">
        <v>8</v>
      </c>
      <c r="Q344" t="s">
        <v>324</v>
      </c>
      <c r="R344" t="s">
        <v>324</v>
      </c>
      <c r="S344" t="s">
        <v>324</v>
      </c>
      <c r="T344" t="s">
        <v>324</v>
      </c>
      <c r="U344">
        <v>0</v>
      </c>
      <c r="V344" t="s">
        <v>324</v>
      </c>
      <c r="W344" t="s">
        <v>324</v>
      </c>
      <c r="X344" t="s">
        <v>324</v>
      </c>
      <c r="Y344" t="s">
        <v>324</v>
      </c>
      <c r="Z344">
        <v>0</v>
      </c>
      <c r="AA344" t="s">
        <v>324</v>
      </c>
      <c r="AB344" t="s">
        <v>324</v>
      </c>
      <c r="AC344" t="s">
        <v>324</v>
      </c>
      <c r="AD344" t="s">
        <v>324</v>
      </c>
      <c r="AE344">
        <v>0</v>
      </c>
      <c r="AF344" t="s">
        <v>324</v>
      </c>
      <c r="AG344" t="s">
        <v>324</v>
      </c>
      <c r="AH344" t="s">
        <v>324</v>
      </c>
      <c r="AI344" t="s">
        <v>324</v>
      </c>
      <c r="AJ344">
        <v>0</v>
      </c>
      <c r="AK344" t="s">
        <v>324</v>
      </c>
      <c r="AL344" t="s">
        <v>324</v>
      </c>
      <c r="AM344" t="s">
        <v>324</v>
      </c>
      <c r="AN344" t="s">
        <v>324</v>
      </c>
      <c r="AO344">
        <v>0</v>
      </c>
      <c r="AP344" t="s">
        <v>324</v>
      </c>
      <c r="AQ344" t="s">
        <v>324</v>
      </c>
      <c r="AR344" t="s">
        <v>324</v>
      </c>
      <c r="AS344" t="s">
        <v>324</v>
      </c>
      <c r="AT344">
        <v>0</v>
      </c>
      <c r="AU344" t="s">
        <v>324</v>
      </c>
      <c r="AV344" t="s">
        <v>324</v>
      </c>
      <c r="AW344" t="s">
        <v>324</v>
      </c>
      <c r="AX344" t="s">
        <v>324</v>
      </c>
      <c r="AY344">
        <v>0</v>
      </c>
      <c r="AZ344" t="s">
        <v>324</v>
      </c>
      <c r="BA344" t="s">
        <v>324</v>
      </c>
      <c r="BB344" t="s">
        <v>324</v>
      </c>
      <c r="BC344" t="s">
        <v>324</v>
      </c>
      <c r="BD344">
        <v>0</v>
      </c>
      <c r="BE344" t="s">
        <v>324</v>
      </c>
      <c r="BF344" t="s">
        <v>324</v>
      </c>
      <c r="BG344" t="s">
        <v>324</v>
      </c>
      <c r="BH344" t="s">
        <v>324</v>
      </c>
      <c r="BI344">
        <v>0</v>
      </c>
      <c r="BJ344" t="s">
        <v>324</v>
      </c>
      <c r="BK344" t="s">
        <v>324</v>
      </c>
      <c r="BL344" t="s">
        <v>324</v>
      </c>
      <c r="BM344" t="s">
        <v>324</v>
      </c>
      <c r="BN344">
        <v>0</v>
      </c>
      <c r="BO344" t="s">
        <v>324</v>
      </c>
      <c r="BP344" t="s">
        <v>324</v>
      </c>
      <c r="BQ344" t="s">
        <v>324</v>
      </c>
      <c r="BR344" t="s">
        <v>324</v>
      </c>
      <c r="BS344">
        <v>0</v>
      </c>
      <c r="BT344" t="s">
        <v>324</v>
      </c>
      <c r="BU344" t="s">
        <v>324</v>
      </c>
      <c r="BV344" t="s">
        <v>324</v>
      </c>
      <c r="BW344" t="s">
        <v>324</v>
      </c>
      <c r="BX344">
        <v>0</v>
      </c>
      <c r="BY344" t="s">
        <v>324</v>
      </c>
      <c r="BZ344" t="s">
        <v>324</v>
      </c>
      <c r="CA344" t="s">
        <v>324</v>
      </c>
      <c r="CB344" t="s">
        <v>324</v>
      </c>
      <c r="CC344">
        <v>0</v>
      </c>
      <c r="CD344" t="s">
        <v>324</v>
      </c>
      <c r="CE344" t="s">
        <v>324</v>
      </c>
      <c r="CF344" t="s">
        <v>324</v>
      </c>
      <c r="CG344" t="s">
        <v>324</v>
      </c>
      <c r="CH344">
        <v>0</v>
      </c>
      <c r="CI344" t="s">
        <v>324</v>
      </c>
      <c r="CJ344" t="s">
        <v>324</v>
      </c>
      <c r="CK344" t="s">
        <v>324</v>
      </c>
      <c r="CL344" t="s">
        <v>324</v>
      </c>
      <c r="CM344">
        <v>0</v>
      </c>
      <c r="CN344" t="s">
        <v>324</v>
      </c>
      <c r="CO344" t="s">
        <v>324</v>
      </c>
      <c r="CP344" t="s">
        <v>324</v>
      </c>
      <c r="CQ344" t="s">
        <v>324</v>
      </c>
      <c r="CR344">
        <v>0</v>
      </c>
      <c r="CS344" t="s">
        <v>324</v>
      </c>
      <c r="CT344" t="s">
        <v>324</v>
      </c>
      <c r="CU344" t="s">
        <v>324</v>
      </c>
      <c r="CV344" t="s">
        <v>324</v>
      </c>
      <c r="CW344">
        <v>0</v>
      </c>
      <c r="CX344">
        <v>7.0000000000000007E-2</v>
      </c>
      <c r="CY344">
        <v>0</v>
      </c>
      <c r="CZ344">
        <v>0</v>
      </c>
      <c r="DA344">
        <v>0</v>
      </c>
      <c r="DB344">
        <v>7.0000000000000007E-2</v>
      </c>
      <c r="DC344">
        <v>8</v>
      </c>
      <c r="DD344">
        <v>0</v>
      </c>
      <c r="DE344">
        <v>0</v>
      </c>
      <c r="DF344">
        <v>0</v>
      </c>
      <c r="DG344">
        <v>8</v>
      </c>
      <c r="DH344">
        <v>0</v>
      </c>
      <c r="DI344">
        <v>0</v>
      </c>
      <c r="DJ344">
        <v>0</v>
      </c>
      <c r="DK344">
        <v>0</v>
      </c>
      <c r="DL344">
        <v>0</v>
      </c>
    </row>
    <row r="345" spans="1:116" x14ac:dyDescent="0.45">
      <c r="A345">
        <v>2023</v>
      </c>
      <c r="B345" t="s">
        <v>137</v>
      </c>
      <c r="C345">
        <v>1708</v>
      </c>
      <c r="D345" t="s">
        <v>849</v>
      </c>
      <c r="E345" t="s">
        <v>683</v>
      </c>
      <c r="F345" t="s">
        <v>244</v>
      </c>
      <c r="G345">
        <v>7.0000000000000007E-2</v>
      </c>
      <c r="H345" t="s">
        <v>324</v>
      </c>
      <c r="I345" t="s">
        <v>324</v>
      </c>
      <c r="J345" t="s">
        <v>324</v>
      </c>
      <c r="K345">
        <v>7.0000000000000007E-2</v>
      </c>
      <c r="L345">
        <v>7</v>
      </c>
      <c r="M345" t="s">
        <v>324</v>
      </c>
      <c r="N345" t="s">
        <v>324</v>
      </c>
      <c r="O345" t="s">
        <v>324</v>
      </c>
      <c r="P345">
        <v>7</v>
      </c>
      <c r="Q345" t="s">
        <v>324</v>
      </c>
      <c r="R345" t="s">
        <v>324</v>
      </c>
      <c r="S345" t="s">
        <v>324</v>
      </c>
      <c r="T345" t="s">
        <v>324</v>
      </c>
      <c r="U345">
        <v>0</v>
      </c>
      <c r="V345" t="s">
        <v>324</v>
      </c>
      <c r="W345" t="s">
        <v>324</v>
      </c>
      <c r="X345" t="s">
        <v>324</v>
      </c>
      <c r="Y345" t="s">
        <v>324</v>
      </c>
      <c r="Z345">
        <v>0</v>
      </c>
      <c r="AA345" t="s">
        <v>324</v>
      </c>
      <c r="AB345" t="s">
        <v>324</v>
      </c>
      <c r="AC345" t="s">
        <v>324</v>
      </c>
      <c r="AD345" t="s">
        <v>324</v>
      </c>
      <c r="AE345">
        <v>0</v>
      </c>
      <c r="AF345" t="s">
        <v>324</v>
      </c>
      <c r="AG345" t="s">
        <v>324</v>
      </c>
      <c r="AH345" t="s">
        <v>324</v>
      </c>
      <c r="AI345" t="s">
        <v>324</v>
      </c>
      <c r="AJ345">
        <v>0</v>
      </c>
      <c r="AK345" t="s">
        <v>324</v>
      </c>
      <c r="AL345" t="s">
        <v>324</v>
      </c>
      <c r="AM345" t="s">
        <v>324</v>
      </c>
      <c r="AN345" t="s">
        <v>324</v>
      </c>
      <c r="AO345">
        <v>0</v>
      </c>
      <c r="AP345">
        <v>5.0000000000000001E-3</v>
      </c>
      <c r="AQ345" t="s">
        <v>324</v>
      </c>
      <c r="AR345" t="s">
        <v>324</v>
      </c>
      <c r="AS345" t="s">
        <v>324</v>
      </c>
      <c r="AT345">
        <v>5.0000000000000001E-3</v>
      </c>
      <c r="AU345">
        <v>1</v>
      </c>
      <c r="AV345" t="s">
        <v>324</v>
      </c>
      <c r="AW345" t="s">
        <v>324</v>
      </c>
      <c r="AX345" t="s">
        <v>324</v>
      </c>
      <c r="AY345">
        <v>1</v>
      </c>
      <c r="AZ345" t="s">
        <v>324</v>
      </c>
      <c r="BA345" t="s">
        <v>324</v>
      </c>
      <c r="BB345" t="s">
        <v>324</v>
      </c>
      <c r="BC345" t="s">
        <v>324</v>
      </c>
      <c r="BD345">
        <v>0</v>
      </c>
      <c r="BE345" t="s">
        <v>324</v>
      </c>
      <c r="BF345" t="s">
        <v>324</v>
      </c>
      <c r="BG345" t="s">
        <v>324</v>
      </c>
      <c r="BH345" t="s">
        <v>324</v>
      </c>
      <c r="BI345">
        <v>0</v>
      </c>
      <c r="BJ345" t="s">
        <v>324</v>
      </c>
      <c r="BK345" t="s">
        <v>324</v>
      </c>
      <c r="BL345" t="s">
        <v>324</v>
      </c>
      <c r="BM345" t="s">
        <v>324</v>
      </c>
      <c r="BN345">
        <v>0</v>
      </c>
      <c r="BO345" t="s">
        <v>324</v>
      </c>
      <c r="BP345" t="s">
        <v>324</v>
      </c>
      <c r="BQ345" t="s">
        <v>324</v>
      </c>
      <c r="BR345" t="s">
        <v>324</v>
      </c>
      <c r="BS345">
        <v>0</v>
      </c>
      <c r="BT345" t="s">
        <v>324</v>
      </c>
      <c r="BU345" t="s">
        <v>324</v>
      </c>
      <c r="BV345" t="s">
        <v>324</v>
      </c>
      <c r="BW345" t="s">
        <v>324</v>
      </c>
      <c r="BX345">
        <v>0</v>
      </c>
      <c r="BY345" t="s">
        <v>324</v>
      </c>
      <c r="BZ345" t="s">
        <v>324</v>
      </c>
      <c r="CA345" t="s">
        <v>324</v>
      </c>
      <c r="CB345" t="s">
        <v>324</v>
      </c>
      <c r="CC345">
        <v>0</v>
      </c>
      <c r="CD345" t="s">
        <v>324</v>
      </c>
      <c r="CE345" t="s">
        <v>324</v>
      </c>
      <c r="CF345" t="s">
        <v>324</v>
      </c>
      <c r="CG345" t="s">
        <v>324</v>
      </c>
      <c r="CH345">
        <v>0</v>
      </c>
      <c r="CI345" t="s">
        <v>324</v>
      </c>
      <c r="CJ345" t="s">
        <v>324</v>
      </c>
      <c r="CK345" t="s">
        <v>324</v>
      </c>
      <c r="CL345" t="s">
        <v>324</v>
      </c>
      <c r="CM345">
        <v>0</v>
      </c>
      <c r="CN345" t="s">
        <v>324</v>
      </c>
      <c r="CO345" t="s">
        <v>324</v>
      </c>
      <c r="CP345" t="s">
        <v>324</v>
      </c>
      <c r="CQ345" t="s">
        <v>324</v>
      </c>
      <c r="CR345">
        <v>0</v>
      </c>
      <c r="CS345" t="s">
        <v>324</v>
      </c>
      <c r="CT345" t="s">
        <v>324</v>
      </c>
      <c r="CU345" t="s">
        <v>324</v>
      </c>
      <c r="CV345" t="s">
        <v>324</v>
      </c>
      <c r="CW345">
        <v>0</v>
      </c>
      <c r="CX345">
        <v>7.0000000000000007E-2</v>
      </c>
      <c r="CY345">
        <v>0</v>
      </c>
      <c r="CZ345">
        <v>0</v>
      </c>
      <c r="DA345">
        <v>0</v>
      </c>
      <c r="DB345">
        <v>7.0000000000000007E-2</v>
      </c>
      <c r="DC345">
        <v>7</v>
      </c>
      <c r="DD345">
        <v>0</v>
      </c>
      <c r="DE345">
        <v>0</v>
      </c>
      <c r="DF345">
        <v>0</v>
      </c>
      <c r="DG345">
        <v>7</v>
      </c>
      <c r="DH345">
        <v>0</v>
      </c>
      <c r="DI345">
        <v>0</v>
      </c>
      <c r="DJ345">
        <v>0</v>
      </c>
      <c r="DK345">
        <v>0</v>
      </c>
      <c r="DL345">
        <v>0</v>
      </c>
    </row>
    <row r="346" spans="1:116" x14ac:dyDescent="0.45">
      <c r="A346">
        <v>2023</v>
      </c>
      <c r="B346" t="s">
        <v>137</v>
      </c>
      <c r="C346">
        <v>1886</v>
      </c>
      <c r="D346" t="s">
        <v>850</v>
      </c>
      <c r="E346" t="s">
        <v>683</v>
      </c>
      <c r="F346" t="s">
        <v>244</v>
      </c>
      <c r="G346">
        <v>3.84</v>
      </c>
      <c r="H346" t="s">
        <v>324</v>
      </c>
      <c r="I346" t="s">
        <v>324</v>
      </c>
      <c r="J346" t="s">
        <v>324</v>
      </c>
      <c r="K346">
        <v>3.84</v>
      </c>
      <c r="L346">
        <v>434</v>
      </c>
      <c r="M346" t="s">
        <v>324</v>
      </c>
      <c r="N346" t="s">
        <v>324</v>
      </c>
      <c r="O346" t="s">
        <v>324</v>
      </c>
      <c r="P346">
        <v>434</v>
      </c>
      <c r="Q346" t="s">
        <v>324</v>
      </c>
      <c r="R346" t="s">
        <v>324</v>
      </c>
      <c r="S346" t="s">
        <v>324</v>
      </c>
      <c r="T346" t="s">
        <v>324</v>
      </c>
      <c r="U346">
        <v>0</v>
      </c>
      <c r="V346" t="s">
        <v>324</v>
      </c>
      <c r="W346" t="s">
        <v>324</v>
      </c>
      <c r="X346" t="s">
        <v>324</v>
      </c>
      <c r="Y346" t="s">
        <v>324</v>
      </c>
      <c r="Z346">
        <v>0</v>
      </c>
      <c r="AA346" t="s">
        <v>324</v>
      </c>
      <c r="AB346" t="s">
        <v>324</v>
      </c>
      <c r="AC346" t="s">
        <v>324</v>
      </c>
      <c r="AD346" t="s">
        <v>324</v>
      </c>
      <c r="AE346">
        <v>0</v>
      </c>
      <c r="AF346">
        <v>9.7000000000000003E-2</v>
      </c>
      <c r="AG346" t="s">
        <v>324</v>
      </c>
      <c r="AH346" t="s">
        <v>324</v>
      </c>
      <c r="AI346" t="s">
        <v>324</v>
      </c>
      <c r="AJ346">
        <v>9.7000000000000003E-2</v>
      </c>
      <c r="AK346">
        <v>55</v>
      </c>
      <c r="AL346" t="s">
        <v>324</v>
      </c>
      <c r="AM346" t="s">
        <v>324</v>
      </c>
      <c r="AN346" t="s">
        <v>324</v>
      </c>
      <c r="AO346">
        <v>55</v>
      </c>
      <c r="AP346" t="s">
        <v>324</v>
      </c>
      <c r="AQ346" t="s">
        <v>324</v>
      </c>
      <c r="AR346" t="s">
        <v>324</v>
      </c>
      <c r="AS346" t="s">
        <v>324</v>
      </c>
      <c r="AT346">
        <v>0</v>
      </c>
      <c r="AU346" t="s">
        <v>324</v>
      </c>
      <c r="AV346" t="s">
        <v>324</v>
      </c>
      <c r="AW346" t="s">
        <v>324</v>
      </c>
      <c r="AX346" t="s">
        <v>324</v>
      </c>
      <c r="AY346">
        <v>0</v>
      </c>
      <c r="AZ346" t="s">
        <v>324</v>
      </c>
      <c r="BA346" t="s">
        <v>324</v>
      </c>
      <c r="BB346" t="s">
        <v>324</v>
      </c>
      <c r="BC346" t="s">
        <v>324</v>
      </c>
      <c r="BD346">
        <v>0</v>
      </c>
      <c r="BE346" t="s">
        <v>324</v>
      </c>
      <c r="BF346" t="s">
        <v>324</v>
      </c>
      <c r="BG346" t="s">
        <v>324</v>
      </c>
      <c r="BH346" t="s">
        <v>324</v>
      </c>
      <c r="BI346">
        <v>0</v>
      </c>
      <c r="BJ346" t="s">
        <v>324</v>
      </c>
      <c r="BK346" t="s">
        <v>324</v>
      </c>
      <c r="BL346" t="s">
        <v>324</v>
      </c>
      <c r="BM346" t="s">
        <v>324</v>
      </c>
      <c r="BN346">
        <v>0</v>
      </c>
      <c r="BO346" t="s">
        <v>324</v>
      </c>
      <c r="BP346" t="s">
        <v>324</v>
      </c>
      <c r="BQ346" t="s">
        <v>324</v>
      </c>
      <c r="BR346" t="s">
        <v>324</v>
      </c>
      <c r="BS346">
        <v>0</v>
      </c>
      <c r="BT346">
        <v>1.2999999999999999E-2</v>
      </c>
      <c r="BU346" t="s">
        <v>324</v>
      </c>
      <c r="BV346" t="s">
        <v>324</v>
      </c>
      <c r="BW346" t="s">
        <v>324</v>
      </c>
      <c r="BX346">
        <v>1.2999999999999999E-2</v>
      </c>
      <c r="BY346">
        <v>2</v>
      </c>
      <c r="BZ346" t="s">
        <v>324</v>
      </c>
      <c r="CA346" t="s">
        <v>324</v>
      </c>
      <c r="CB346" t="s">
        <v>324</v>
      </c>
      <c r="CC346">
        <v>2</v>
      </c>
      <c r="CD346" t="s">
        <v>324</v>
      </c>
      <c r="CE346" t="s">
        <v>324</v>
      </c>
      <c r="CF346" t="s">
        <v>324</v>
      </c>
      <c r="CG346" t="s">
        <v>324</v>
      </c>
      <c r="CH346">
        <v>0</v>
      </c>
      <c r="CI346" t="s">
        <v>324</v>
      </c>
      <c r="CJ346" t="s">
        <v>324</v>
      </c>
      <c r="CK346" t="s">
        <v>324</v>
      </c>
      <c r="CL346" t="s">
        <v>324</v>
      </c>
      <c r="CM346">
        <v>0</v>
      </c>
      <c r="CN346" t="s">
        <v>324</v>
      </c>
      <c r="CO346" t="s">
        <v>324</v>
      </c>
      <c r="CP346" t="s">
        <v>324</v>
      </c>
      <c r="CQ346" t="s">
        <v>324</v>
      </c>
      <c r="CR346">
        <v>0</v>
      </c>
      <c r="CS346" t="s">
        <v>324</v>
      </c>
      <c r="CT346" t="s">
        <v>324</v>
      </c>
      <c r="CU346" t="s">
        <v>324</v>
      </c>
      <c r="CV346" t="s">
        <v>324</v>
      </c>
      <c r="CW346">
        <v>0</v>
      </c>
      <c r="CX346">
        <v>3.95</v>
      </c>
      <c r="CY346">
        <v>0</v>
      </c>
      <c r="CZ346">
        <v>0</v>
      </c>
      <c r="DA346">
        <v>0</v>
      </c>
      <c r="DB346">
        <v>3.95</v>
      </c>
      <c r="DC346">
        <v>491</v>
      </c>
      <c r="DD346">
        <v>0</v>
      </c>
      <c r="DE346">
        <v>0</v>
      </c>
      <c r="DF346">
        <v>0</v>
      </c>
      <c r="DG346">
        <v>491</v>
      </c>
      <c r="DH346">
        <v>0</v>
      </c>
      <c r="DI346">
        <v>0</v>
      </c>
      <c r="DJ346">
        <v>0</v>
      </c>
      <c r="DK346">
        <v>0</v>
      </c>
      <c r="DL346">
        <v>0</v>
      </c>
    </row>
    <row r="347" spans="1:116" x14ac:dyDescent="0.45">
      <c r="A347">
        <v>2023</v>
      </c>
      <c r="B347" t="s">
        <v>137</v>
      </c>
      <c r="C347">
        <v>3687</v>
      </c>
      <c r="D347" t="s">
        <v>851</v>
      </c>
      <c r="E347" t="s">
        <v>683</v>
      </c>
      <c r="F347" t="s">
        <v>244</v>
      </c>
      <c r="G347">
        <v>1.099</v>
      </c>
      <c r="H347" t="s">
        <v>324</v>
      </c>
      <c r="I347" t="s">
        <v>324</v>
      </c>
      <c r="J347" t="s">
        <v>324</v>
      </c>
      <c r="K347">
        <v>1.099</v>
      </c>
      <c r="L347">
        <v>104</v>
      </c>
      <c r="M347" t="s">
        <v>324</v>
      </c>
      <c r="N347" t="s">
        <v>324</v>
      </c>
      <c r="O347" t="s">
        <v>324</v>
      </c>
      <c r="P347">
        <v>104</v>
      </c>
      <c r="Q347">
        <v>619</v>
      </c>
      <c r="R347" t="s">
        <v>324</v>
      </c>
      <c r="S347" t="s">
        <v>324</v>
      </c>
      <c r="T347" t="s">
        <v>324</v>
      </c>
      <c r="U347">
        <v>619</v>
      </c>
      <c r="V347" t="s">
        <v>324</v>
      </c>
      <c r="W347" t="s">
        <v>324</v>
      </c>
      <c r="X347" t="s">
        <v>324</v>
      </c>
      <c r="Y347" t="s">
        <v>324</v>
      </c>
      <c r="Z347">
        <v>0</v>
      </c>
      <c r="AA347" t="s">
        <v>324</v>
      </c>
      <c r="AB347" t="s">
        <v>324</v>
      </c>
      <c r="AC347" t="s">
        <v>324</v>
      </c>
      <c r="AD347" t="s">
        <v>324</v>
      </c>
      <c r="AE347">
        <v>0</v>
      </c>
      <c r="AF347" t="s">
        <v>324</v>
      </c>
      <c r="AG347" t="s">
        <v>324</v>
      </c>
      <c r="AH347" t="s">
        <v>324</v>
      </c>
      <c r="AI347" t="s">
        <v>324</v>
      </c>
      <c r="AJ347">
        <v>0</v>
      </c>
      <c r="AK347" t="s">
        <v>324</v>
      </c>
      <c r="AL347" t="s">
        <v>324</v>
      </c>
      <c r="AM347" t="s">
        <v>324</v>
      </c>
      <c r="AN347" t="s">
        <v>324</v>
      </c>
      <c r="AO347">
        <v>0</v>
      </c>
      <c r="AP347" t="s">
        <v>324</v>
      </c>
      <c r="AQ347" t="s">
        <v>324</v>
      </c>
      <c r="AR347" t="s">
        <v>324</v>
      </c>
      <c r="AS347" t="s">
        <v>324</v>
      </c>
      <c r="AT347">
        <v>0</v>
      </c>
      <c r="AU347" t="s">
        <v>324</v>
      </c>
      <c r="AV347" t="s">
        <v>324</v>
      </c>
      <c r="AW347" t="s">
        <v>324</v>
      </c>
      <c r="AX347" t="s">
        <v>324</v>
      </c>
      <c r="AY347">
        <v>0</v>
      </c>
      <c r="AZ347" t="s">
        <v>324</v>
      </c>
      <c r="BA347" t="s">
        <v>324</v>
      </c>
      <c r="BB347" t="s">
        <v>324</v>
      </c>
      <c r="BC347" t="s">
        <v>324</v>
      </c>
      <c r="BD347">
        <v>0</v>
      </c>
      <c r="BE347" t="s">
        <v>324</v>
      </c>
      <c r="BF347" t="s">
        <v>324</v>
      </c>
      <c r="BG347" t="s">
        <v>324</v>
      </c>
      <c r="BH347" t="s">
        <v>324</v>
      </c>
      <c r="BI347">
        <v>0</v>
      </c>
      <c r="BJ347" t="s">
        <v>324</v>
      </c>
      <c r="BK347" t="s">
        <v>324</v>
      </c>
      <c r="BL347" t="s">
        <v>324</v>
      </c>
      <c r="BM347" t="s">
        <v>324</v>
      </c>
      <c r="BN347">
        <v>0</v>
      </c>
      <c r="BO347" t="s">
        <v>324</v>
      </c>
      <c r="BP347" t="s">
        <v>324</v>
      </c>
      <c r="BQ347" t="s">
        <v>324</v>
      </c>
      <c r="BR347" t="s">
        <v>324</v>
      </c>
      <c r="BS347">
        <v>0</v>
      </c>
      <c r="BT347" t="s">
        <v>324</v>
      </c>
      <c r="BU347" t="s">
        <v>324</v>
      </c>
      <c r="BV347" t="s">
        <v>324</v>
      </c>
      <c r="BW347" t="s">
        <v>324</v>
      </c>
      <c r="BX347">
        <v>0</v>
      </c>
      <c r="BY347" t="s">
        <v>324</v>
      </c>
      <c r="BZ347" t="s">
        <v>324</v>
      </c>
      <c r="CA347" t="s">
        <v>324</v>
      </c>
      <c r="CB347" t="s">
        <v>324</v>
      </c>
      <c r="CC347">
        <v>0</v>
      </c>
      <c r="CD347" t="s">
        <v>324</v>
      </c>
      <c r="CE347" t="s">
        <v>324</v>
      </c>
      <c r="CF347" t="s">
        <v>324</v>
      </c>
      <c r="CG347" t="s">
        <v>324</v>
      </c>
      <c r="CH347">
        <v>0</v>
      </c>
      <c r="CI347" t="s">
        <v>324</v>
      </c>
      <c r="CJ347" t="s">
        <v>324</v>
      </c>
      <c r="CK347" t="s">
        <v>324</v>
      </c>
      <c r="CL347" t="s">
        <v>324</v>
      </c>
      <c r="CM347">
        <v>0</v>
      </c>
      <c r="CN347" t="s">
        <v>324</v>
      </c>
      <c r="CO347" t="s">
        <v>324</v>
      </c>
      <c r="CP347" t="s">
        <v>324</v>
      </c>
      <c r="CQ347" t="s">
        <v>324</v>
      </c>
      <c r="CR347">
        <v>0</v>
      </c>
      <c r="CS347" t="s">
        <v>324</v>
      </c>
      <c r="CT347" t="s">
        <v>324</v>
      </c>
      <c r="CU347" t="s">
        <v>324</v>
      </c>
      <c r="CV347" t="s">
        <v>324</v>
      </c>
      <c r="CW347">
        <v>0</v>
      </c>
      <c r="CX347">
        <v>1.099</v>
      </c>
      <c r="CY347">
        <v>0</v>
      </c>
      <c r="CZ347">
        <v>0</v>
      </c>
      <c r="DA347">
        <v>0</v>
      </c>
      <c r="DB347">
        <v>1.099</v>
      </c>
      <c r="DC347">
        <v>104</v>
      </c>
      <c r="DD347">
        <v>0</v>
      </c>
      <c r="DE347">
        <v>0</v>
      </c>
      <c r="DF347">
        <v>0</v>
      </c>
      <c r="DG347">
        <v>104</v>
      </c>
      <c r="DH347">
        <v>619</v>
      </c>
      <c r="DI347">
        <v>0</v>
      </c>
      <c r="DJ347">
        <v>0</v>
      </c>
      <c r="DK347">
        <v>0</v>
      </c>
      <c r="DL347">
        <v>619</v>
      </c>
    </row>
    <row r="348" spans="1:116" x14ac:dyDescent="0.45">
      <c r="A348">
        <v>2023</v>
      </c>
      <c r="B348" t="s">
        <v>137</v>
      </c>
      <c r="C348">
        <v>4622</v>
      </c>
      <c r="D348" t="s">
        <v>852</v>
      </c>
      <c r="E348" t="s">
        <v>683</v>
      </c>
      <c r="F348" t="s">
        <v>244</v>
      </c>
      <c r="G348">
        <v>0.432</v>
      </c>
      <c r="H348">
        <v>0.221</v>
      </c>
      <c r="I348" t="s">
        <v>324</v>
      </c>
      <c r="J348" t="s">
        <v>324</v>
      </c>
      <c r="K348">
        <v>0.65300000000000002</v>
      </c>
      <c r="L348">
        <v>52</v>
      </c>
      <c r="M348">
        <v>8</v>
      </c>
      <c r="N348" t="s">
        <v>324</v>
      </c>
      <c r="O348" t="s">
        <v>324</v>
      </c>
      <c r="P348">
        <v>60</v>
      </c>
      <c r="Q348">
        <v>227</v>
      </c>
      <c r="R348">
        <v>180</v>
      </c>
      <c r="S348" t="s">
        <v>324</v>
      </c>
      <c r="T348" t="s">
        <v>324</v>
      </c>
      <c r="U348">
        <v>407</v>
      </c>
      <c r="V348" t="s">
        <v>324</v>
      </c>
      <c r="W348" t="s">
        <v>324</v>
      </c>
      <c r="X348" t="s">
        <v>324</v>
      </c>
      <c r="Y348" t="s">
        <v>324</v>
      </c>
      <c r="Z348">
        <v>0</v>
      </c>
      <c r="AA348" t="s">
        <v>324</v>
      </c>
      <c r="AB348" t="s">
        <v>324</v>
      </c>
      <c r="AC348" t="s">
        <v>324</v>
      </c>
      <c r="AD348" t="s">
        <v>324</v>
      </c>
      <c r="AE348">
        <v>0</v>
      </c>
      <c r="AF348" t="s">
        <v>324</v>
      </c>
      <c r="AG348" t="s">
        <v>324</v>
      </c>
      <c r="AH348" t="s">
        <v>324</v>
      </c>
      <c r="AI348" t="s">
        <v>324</v>
      </c>
      <c r="AJ348">
        <v>0</v>
      </c>
      <c r="AK348" t="s">
        <v>324</v>
      </c>
      <c r="AL348" t="s">
        <v>324</v>
      </c>
      <c r="AM348" t="s">
        <v>324</v>
      </c>
      <c r="AN348" t="s">
        <v>324</v>
      </c>
      <c r="AO348">
        <v>0</v>
      </c>
      <c r="AP348" t="s">
        <v>324</v>
      </c>
      <c r="AQ348" t="s">
        <v>324</v>
      </c>
      <c r="AR348" t="s">
        <v>324</v>
      </c>
      <c r="AS348" t="s">
        <v>324</v>
      </c>
      <c r="AT348">
        <v>0</v>
      </c>
      <c r="AU348" t="s">
        <v>324</v>
      </c>
      <c r="AV348" t="s">
        <v>324</v>
      </c>
      <c r="AW348" t="s">
        <v>324</v>
      </c>
      <c r="AX348" t="s">
        <v>324</v>
      </c>
      <c r="AY348">
        <v>0</v>
      </c>
      <c r="AZ348" t="s">
        <v>324</v>
      </c>
      <c r="BA348" t="s">
        <v>324</v>
      </c>
      <c r="BB348" t="s">
        <v>324</v>
      </c>
      <c r="BC348" t="s">
        <v>324</v>
      </c>
      <c r="BD348">
        <v>0</v>
      </c>
      <c r="BE348" t="s">
        <v>324</v>
      </c>
      <c r="BF348" t="s">
        <v>324</v>
      </c>
      <c r="BG348" t="s">
        <v>324</v>
      </c>
      <c r="BH348" t="s">
        <v>324</v>
      </c>
      <c r="BI348">
        <v>0</v>
      </c>
      <c r="BJ348" t="s">
        <v>324</v>
      </c>
      <c r="BK348" t="s">
        <v>324</v>
      </c>
      <c r="BL348" t="s">
        <v>324</v>
      </c>
      <c r="BM348" t="s">
        <v>324</v>
      </c>
      <c r="BN348">
        <v>0</v>
      </c>
      <c r="BO348" t="s">
        <v>324</v>
      </c>
      <c r="BP348" t="s">
        <v>324</v>
      </c>
      <c r="BQ348" t="s">
        <v>324</v>
      </c>
      <c r="BR348" t="s">
        <v>324</v>
      </c>
      <c r="BS348">
        <v>0</v>
      </c>
      <c r="BT348" t="s">
        <v>324</v>
      </c>
      <c r="BU348" t="s">
        <v>324</v>
      </c>
      <c r="BV348" t="s">
        <v>324</v>
      </c>
      <c r="BW348" t="s">
        <v>324</v>
      </c>
      <c r="BX348">
        <v>0</v>
      </c>
      <c r="BY348" t="s">
        <v>324</v>
      </c>
      <c r="BZ348" t="s">
        <v>324</v>
      </c>
      <c r="CA348" t="s">
        <v>324</v>
      </c>
      <c r="CB348" t="s">
        <v>324</v>
      </c>
      <c r="CC348">
        <v>0</v>
      </c>
      <c r="CD348" t="s">
        <v>324</v>
      </c>
      <c r="CE348" t="s">
        <v>324</v>
      </c>
      <c r="CF348" t="s">
        <v>324</v>
      </c>
      <c r="CG348" t="s">
        <v>324</v>
      </c>
      <c r="CH348">
        <v>0</v>
      </c>
      <c r="CI348" t="s">
        <v>324</v>
      </c>
      <c r="CJ348" t="s">
        <v>324</v>
      </c>
      <c r="CK348" t="s">
        <v>324</v>
      </c>
      <c r="CL348" t="s">
        <v>324</v>
      </c>
      <c r="CM348">
        <v>0</v>
      </c>
      <c r="CN348" t="s">
        <v>324</v>
      </c>
      <c r="CO348" t="s">
        <v>324</v>
      </c>
      <c r="CP348" t="s">
        <v>324</v>
      </c>
      <c r="CQ348" t="s">
        <v>324</v>
      </c>
      <c r="CR348">
        <v>0</v>
      </c>
      <c r="CS348" t="s">
        <v>324</v>
      </c>
      <c r="CT348" t="s">
        <v>324</v>
      </c>
      <c r="CU348" t="s">
        <v>324</v>
      </c>
      <c r="CV348" t="s">
        <v>324</v>
      </c>
      <c r="CW348">
        <v>0</v>
      </c>
      <c r="CX348">
        <v>0.432</v>
      </c>
      <c r="CY348">
        <v>0.221</v>
      </c>
      <c r="CZ348">
        <v>0</v>
      </c>
      <c r="DA348">
        <v>0</v>
      </c>
      <c r="DB348">
        <v>0.65300000000000002</v>
      </c>
      <c r="DC348">
        <v>52</v>
      </c>
      <c r="DD348">
        <v>8</v>
      </c>
      <c r="DE348">
        <v>0</v>
      </c>
      <c r="DF348">
        <v>0</v>
      </c>
      <c r="DG348">
        <v>60</v>
      </c>
      <c r="DH348">
        <v>227</v>
      </c>
      <c r="DI348">
        <v>180</v>
      </c>
      <c r="DJ348">
        <v>0</v>
      </c>
      <c r="DK348">
        <v>0</v>
      </c>
      <c r="DL348">
        <v>407</v>
      </c>
    </row>
    <row r="349" spans="1:116" x14ac:dyDescent="0.45">
      <c r="A349">
        <v>2023</v>
      </c>
      <c r="B349" t="s">
        <v>137</v>
      </c>
      <c r="C349">
        <v>6194</v>
      </c>
      <c r="D349" t="s">
        <v>853</v>
      </c>
      <c r="E349" t="s">
        <v>683</v>
      </c>
      <c r="F349" t="s">
        <v>244</v>
      </c>
      <c r="G349">
        <v>0.58499999999999996</v>
      </c>
      <c r="H349" t="s">
        <v>324</v>
      </c>
      <c r="I349" t="s">
        <v>324</v>
      </c>
      <c r="J349" t="s">
        <v>324</v>
      </c>
      <c r="K349">
        <v>0.58499999999999996</v>
      </c>
      <c r="L349">
        <v>74</v>
      </c>
      <c r="M349" t="s">
        <v>324</v>
      </c>
      <c r="N349" t="s">
        <v>324</v>
      </c>
      <c r="O349" t="s">
        <v>324</v>
      </c>
      <c r="P349">
        <v>74</v>
      </c>
      <c r="Q349" t="s">
        <v>324</v>
      </c>
      <c r="R349" t="s">
        <v>324</v>
      </c>
      <c r="S349" t="s">
        <v>324</v>
      </c>
      <c r="T349" t="s">
        <v>324</v>
      </c>
      <c r="U349">
        <v>0</v>
      </c>
      <c r="V349" t="s">
        <v>324</v>
      </c>
      <c r="W349" t="s">
        <v>324</v>
      </c>
      <c r="X349" t="s">
        <v>324</v>
      </c>
      <c r="Y349" t="s">
        <v>324</v>
      </c>
      <c r="Z349">
        <v>0</v>
      </c>
      <c r="AA349" t="s">
        <v>324</v>
      </c>
      <c r="AB349" t="s">
        <v>324</v>
      </c>
      <c r="AC349" t="s">
        <v>324</v>
      </c>
      <c r="AD349" t="s">
        <v>324</v>
      </c>
      <c r="AE349">
        <v>0</v>
      </c>
      <c r="AF349" t="s">
        <v>324</v>
      </c>
      <c r="AG349" t="s">
        <v>324</v>
      </c>
      <c r="AH349" t="s">
        <v>324</v>
      </c>
      <c r="AI349" t="s">
        <v>324</v>
      </c>
      <c r="AJ349">
        <v>0</v>
      </c>
      <c r="AK349" t="s">
        <v>324</v>
      </c>
      <c r="AL349" t="s">
        <v>324</v>
      </c>
      <c r="AM349" t="s">
        <v>324</v>
      </c>
      <c r="AN349" t="s">
        <v>324</v>
      </c>
      <c r="AO349">
        <v>0</v>
      </c>
      <c r="AP349">
        <v>0.11799999999999999</v>
      </c>
      <c r="AQ349" t="s">
        <v>324</v>
      </c>
      <c r="AR349" t="s">
        <v>324</v>
      </c>
      <c r="AS349" t="s">
        <v>324</v>
      </c>
      <c r="AT349">
        <v>0.11799999999999999</v>
      </c>
      <c r="AU349">
        <v>16</v>
      </c>
      <c r="AV349" t="s">
        <v>324</v>
      </c>
      <c r="AW349" t="s">
        <v>324</v>
      </c>
      <c r="AX349" t="s">
        <v>324</v>
      </c>
      <c r="AY349">
        <v>16</v>
      </c>
      <c r="AZ349" t="s">
        <v>324</v>
      </c>
      <c r="BA349" t="s">
        <v>324</v>
      </c>
      <c r="BB349" t="s">
        <v>324</v>
      </c>
      <c r="BC349" t="s">
        <v>324</v>
      </c>
      <c r="BD349">
        <v>0</v>
      </c>
      <c r="BE349" t="s">
        <v>324</v>
      </c>
      <c r="BF349" t="s">
        <v>324</v>
      </c>
      <c r="BG349" t="s">
        <v>324</v>
      </c>
      <c r="BH349" t="s">
        <v>324</v>
      </c>
      <c r="BI349">
        <v>0</v>
      </c>
      <c r="BJ349" t="s">
        <v>324</v>
      </c>
      <c r="BK349" t="s">
        <v>324</v>
      </c>
      <c r="BL349" t="s">
        <v>324</v>
      </c>
      <c r="BM349" t="s">
        <v>324</v>
      </c>
      <c r="BN349">
        <v>0</v>
      </c>
      <c r="BO349" t="s">
        <v>324</v>
      </c>
      <c r="BP349" t="s">
        <v>324</v>
      </c>
      <c r="BQ349" t="s">
        <v>324</v>
      </c>
      <c r="BR349" t="s">
        <v>324</v>
      </c>
      <c r="BS349">
        <v>0</v>
      </c>
      <c r="BT349" t="s">
        <v>324</v>
      </c>
      <c r="BU349" t="s">
        <v>324</v>
      </c>
      <c r="BV349" t="s">
        <v>324</v>
      </c>
      <c r="BW349" t="s">
        <v>324</v>
      </c>
      <c r="BX349">
        <v>0</v>
      </c>
      <c r="BY349" t="s">
        <v>324</v>
      </c>
      <c r="BZ349" t="s">
        <v>324</v>
      </c>
      <c r="CA349" t="s">
        <v>324</v>
      </c>
      <c r="CB349" t="s">
        <v>324</v>
      </c>
      <c r="CC349">
        <v>0</v>
      </c>
      <c r="CD349" t="s">
        <v>324</v>
      </c>
      <c r="CE349" t="s">
        <v>324</v>
      </c>
      <c r="CF349" t="s">
        <v>324</v>
      </c>
      <c r="CG349" t="s">
        <v>324</v>
      </c>
      <c r="CH349">
        <v>0</v>
      </c>
      <c r="CI349" t="s">
        <v>324</v>
      </c>
      <c r="CJ349" t="s">
        <v>324</v>
      </c>
      <c r="CK349" t="s">
        <v>324</v>
      </c>
      <c r="CL349" t="s">
        <v>324</v>
      </c>
      <c r="CM349">
        <v>0</v>
      </c>
      <c r="CN349" t="s">
        <v>324</v>
      </c>
      <c r="CO349" t="s">
        <v>324</v>
      </c>
      <c r="CP349" t="s">
        <v>324</v>
      </c>
      <c r="CQ349" t="s">
        <v>324</v>
      </c>
      <c r="CR349">
        <v>0</v>
      </c>
      <c r="CS349" t="s">
        <v>324</v>
      </c>
      <c r="CT349" t="s">
        <v>324</v>
      </c>
      <c r="CU349" t="s">
        <v>324</v>
      </c>
      <c r="CV349" t="s">
        <v>324</v>
      </c>
      <c r="CW349">
        <v>0</v>
      </c>
      <c r="CX349">
        <v>0.58499999999999996</v>
      </c>
      <c r="CY349">
        <v>0</v>
      </c>
      <c r="CZ349">
        <v>0</v>
      </c>
      <c r="DA349">
        <v>0</v>
      </c>
      <c r="DB349">
        <v>0.58499999999999996</v>
      </c>
      <c r="DC349">
        <v>74</v>
      </c>
      <c r="DD349">
        <v>0</v>
      </c>
      <c r="DE349">
        <v>0</v>
      </c>
      <c r="DF349">
        <v>0</v>
      </c>
      <c r="DG349">
        <v>74</v>
      </c>
      <c r="DH349">
        <v>0</v>
      </c>
      <c r="DI349">
        <v>0</v>
      </c>
      <c r="DJ349">
        <v>0</v>
      </c>
      <c r="DK349">
        <v>0</v>
      </c>
      <c r="DL349">
        <v>0</v>
      </c>
    </row>
    <row r="350" spans="1:116" x14ac:dyDescent="0.45">
      <c r="A350">
        <v>2023</v>
      </c>
      <c r="B350" t="s">
        <v>137</v>
      </c>
      <c r="C350">
        <v>6442</v>
      </c>
      <c r="D350" t="s">
        <v>854</v>
      </c>
      <c r="E350" t="s">
        <v>683</v>
      </c>
      <c r="F350" t="s">
        <v>244</v>
      </c>
      <c r="G350">
        <v>0.52200000000000002</v>
      </c>
      <c r="H350" t="s">
        <v>324</v>
      </c>
      <c r="I350" t="s">
        <v>324</v>
      </c>
      <c r="J350" t="s">
        <v>324</v>
      </c>
      <c r="K350">
        <v>0.52200000000000002</v>
      </c>
      <c r="L350">
        <v>80</v>
      </c>
      <c r="M350" t="s">
        <v>324</v>
      </c>
      <c r="N350" t="s">
        <v>324</v>
      </c>
      <c r="O350" t="s">
        <v>324</v>
      </c>
      <c r="P350">
        <v>80</v>
      </c>
      <c r="Q350" t="s">
        <v>324</v>
      </c>
      <c r="R350" t="s">
        <v>324</v>
      </c>
      <c r="S350" t="s">
        <v>324</v>
      </c>
      <c r="T350" t="s">
        <v>324</v>
      </c>
      <c r="U350">
        <v>0</v>
      </c>
      <c r="V350" t="s">
        <v>324</v>
      </c>
      <c r="W350" t="s">
        <v>324</v>
      </c>
      <c r="X350" t="s">
        <v>324</v>
      </c>
      <c r="Y350" t="s">
        <v>324</v>
      </c>
      <c r="Z350">
        <v>0</v>
      </c>
      <c r="AA350" t="s">
        <v>324</v>
      </c>
      <c r="AB350" t="s">
        <v>324</v>
      </c>
      <c r="AC350" t="s">
        <v>324</v>
      </c>
      <c r="AD350" t="s">
        <v>324</v>
      </c>
      <c r="AE350">
        <v>0</v>
      </c>
      <c r="AF350" t="s">
        <v>324</v>
      </c>
      <c r="AG350" t="s">
        <v>324</v>
      </c>
      <c r="AH350" t="s">
        <v>324</v>
      </c>
      <c r="AI350" t="s">
        <v>324</v>
      </c>
      <c r="AJ350">
        <v>0</v>
      </c>
      <c r="AK350" t="s">
        <v>324</v>
      </c>
      <c r="AL350" t="s">
        <v>324</v>
      </c>
      <c r="AM350" t="s">
        <v>324</v>
      </c>
      <c r="AN350" t="s">
        <v>324</v>
      </c>
      <c r="AO350">
        <v>0</v>
      </c>
      <c r="AP350" t="s">
        <v>324</v>
      </c>
      <c r="AQ350" t="s">
        <v>324</v>
      </c>
      <c r="AR350" t="s">
        <v>324</v>
      </c>
      <c r="AS350" t="s">
        <v>324</v>
      </c>
      <c r="AT350">
        <v>0</v>
      </c>
      <c r="AU350" t="s">
        <v>324</v>
      </c>
      <c r="AV350" t="s">
        <v>324</v>
      </c>
      <c r="AW350" t="s">
        <v>324</v>
      </c>
      <c r="AX350" t="s">
        <v>324</v>
      </c>
      <c r="AY350">
        <v>0</v>
      </c>
      <c r="AZ350" t="s">
        <v>324</v>
      </c>
      <c r="BA350" t="s">
        <v>324</v>
      </c>
      <c r="BB350" t="s">
        <v>324</v>
      </c>
      <c r="BC350" t="s">
        <v>324</v>
      </c>
      <c r="BD350">
        <v>0</v>
      </c>
      <c r="BE350" t="s">
        <v>324</v>
      </c>
      <c r="BF350" t="s">
        <v>324</v>
      </c>
      <c r="BG350" t="s">
        <v>324</v>
      </c>
      <c r="BH350" t="s">
        <v>324</v>
      </c>
      <c r="BI350">
        <v>0</v>
      </c>
      <c r="BJ350" t="s">
        <v>324</v>
      </c>
      <c r="BK350" t="s">
        <v>324</v>
      </c>
      <c r="BL350" t="s">
        <v>324</v>
      </c>
      <c r="BM350" t="s">
        <v>324</v>
      </c>
      <c r="BN350">
        <v>0</v>
      </c>
      <c r="BO350" t="s">
        <v>324</v>
      </c>
      <c r="BP350" t="s">
        <v>324</v>
      </c>
      <c r="BQ350" t="s">
        <v>324</v>
      </c>
      <c r="BR350" t="s">
        <v>324</v>
      </c>
      <c r="BS350">
        <v>0</v>
      </c>
      <c r="BT350">
        <v>4.0000000000000001E-3</v>
      </c>
      <c r="BU350" t="s">
        <v>324</v>
      </c>
      <c r="BV350" t="s">
        <v>324</v>
      </c>
      <c r="BW350" t="s">
        <v>324</v>
      </c>
      <c r="BX350">
        <v>4.0000000000000001E-3</v>
      </c>
      <c r="BY350">
        <v>1</v>
      </c>
      <c r="BZ350" t="s">
        <v>324</v>
      </c>
      <c r="CA350" t="s">
        <v>324</v>
      </c>
      <c r="CB350" t="s">
        <v>324</v>
      </c>
      <c r="CC350">
        <v>1</v>
      </c>
      <c r="CD350" t="s">
        <v>324</v>
      </c>
      <c r="CE350" t="s">
        <v>324</v>
      </c>
      <c r="CF350" t="s">
        <v>324</v>
      </c>
      <c r="CG350" t="s">
        <v>324</v>
      </c>
      <c r="CH350">
        <v>0</v>
      </c>
      <c r="CI350" t="s">
        <v>324</v>
      </c>
      <c r="CJ350" t="s">
        <v>324</v>
      </c>
      <c r="CK350" t="s">
        <v>324</v>
      </c>
      <c r="CL350" t="s">
        <v>324</v>
      </c>
      <c r="CM350">
        <v>0</v>
      </c>
      <c r="CN350" t="s">
        <v>324</v>
      </c>
      <c r="CO350" t="s">
        <v>324</v>
      </c>
      <c r="CP350" t="s">
        <v>324</v>
      </c>
      <c r="CQ350" t="s">
        <v>324</v>
      </c>
      <c r="CR350">
        <v>0</v>
      </c>
      <c r="CS350" t="s">
        <v>324</v>
      </c>
      <c r="CT350" t="s">
        <v>324</v>
      </c>
      <c r="CU350" t="s">
        <v>324</v>
      </c>
      <c r="CV350" t="s">
        <v>324</v>
      </c>
      <c r="CW350">
        <v>0</v>
      </c>
      <c r="CX350">
        <v>0.52600000000000002</v>
      </c>
      <c r="CY350">
        <v>0</v>
      </c>
      <c r="CZ350">
        <v>0</v>
      </c>
      <c r="DA350">
        <v>0</v>
      </c>
      <c r="DB350">
        <v>0.52600000000000002</v>
      </c>
      <c r="DC350">
        <v>81</v>
      </c>
      <c r="DD350">
        <v>0</v>
      </c>
      <c r="DE350">
        <v>0</v>
      </c>
      <c r="DF350">
        <v>0</v>
      </c>
      <c r="DG350">
        <v>81</v>
      </c>
      <c r="DH350">
        <v>0</v>
      </c>
      <c r="DI350">
        <v>0</v>
      </c>
      <c r="DJ350">
        <v>0</v>
      </c>
      <c r="DK350">
        <v>0</v>
      </c>
      <c r="DL350">
        <v>0</v>
      </c>
    </row>
    <row r="351" spans="1:116" x14ac:dyDescent="0.45">
      <c r="A351">
        <v>2023</v>
      </c>
      <c r="B351" t="s">
        <v>137</v>
      </c>
      <c r="C351">
        <v>6708</v>
      </c>
      <c r="D351" t="s">
        <v>855</v>
      </c>
      <c r="E351" t="s">
        <v>848</v>
      </c>
      <c r="F351" t="s">
        <v>244</v>
      </c>
      <c r="G351">
        <v>0.58799999999999997</v>
      </c>
      <c r="H351">
        <v>9.0999999999999998E-2</v>
      </c>
      <c r="I351" t="s">
        <v>324</v>
      </c>
      <c r="J351" t="s">
        <v>324</v>
      </c>
      <c r="K351">
        <v>0.67900000000000005</v>
      </c>
      <c r="L351">
        <v>65</v>
      </c>
      <c r="M351">
        <v>10</v>
      </c>
      <c r="N351" t="s">
        <v>324</v>
      </c>
      <c r="O351" t="s">
        <v>324</v>
      </c>
      <c r="P351">
        <v>75</v>
      </c>
      <c r="Q351">
        <v>208.25200000000001</v>
      </c>
      <c r="R351">
        <v>280.29000000000002</v>
      </c>
      <c r="S351" t="s">
        <v>324</v>
      </c>
      <c r="T351" t="s">
        <v>324</v>
      </c>
      <c r="U351">
        <v>488.54199999999997</v>
      </c>
      <c r="V351" t="s">
        <v>324</v>
      </c>
      <c r="W351" t="s">
        <v>324</v>
      </c>
      <c r="X351" t="s">
        <v>324</v>
      </c>
      <c r="Y351" t="s">
        <v>324</v>
      </c>
      <c r="Z351">
        <v>0</v>
      </c>
      <c r="AA351" t="s">
        <v>324</v>
      </c>
      <c r="AB351" t="s">
        <v>324</v>
      </c>
      <c r="AC351" t="s">
        <v>324</v>
      </c>
      <c r="AD351" t="s">
        <v>324</v>
      </c>
      <c r="AE351">
        <v>0</v>
      </c>
      <c r="AF351" t="s">
        <v>324</v>
      </c>
      <c r="AG351" t="s">
        <v>324</v>
      </c>
      <c r="AH351" t="s">
        <v>324</v>
      </c>
      <c r="AI351" t="s">
        <v>324</v>
      </c>
      <c r="AJ351">
        <v>0</v>
      </c>
      <c r="AK351" t="s">
        <v>324</v>
      </c>
      <c r="AL351" t="s">
        <v>324</v>
      </c>
      <c r="AM351" t="s">
        <v>324</v>
      </c>
      <c r="AN351" t="s">
        <v>324</v>
      </c>
      <c r="AO351">
        <v>0</v>
      </c>
      <c r="AP351" t="s">
        <v>324</v>
      </c>
      <c r="AQ351" t="s">
        <v>324</v>
      </c>
      <c r="AR351" t="s">
        <v>324</v>
      </c>
      <c r="AS351" t="s">
        <v>324</v>
      </c>
      <c r="AT351">
        <v>0</v>
      </c>
      <c r="AU351" t="s">
        <v>324</v>
      </c>
      <c r="AV351" t="s">
        <v>324</v>
      </c>
      <c r="AW351" t="s">
        <v>324</v>
      </c>
      <c r="AX351" t="s">
        <v>324</v>
      </c>
      <c r="AY351">
        <v>0</v>
      </c>
      <c r="AZ351" t="s">
        <v>324</v>
      </c>
      <c r="BA351" t="s">
        <v>324</v>
      </c>
      <c r="BB351" t="s">
        <v>324</v>
      </c>
      <c r="BC351" t="s">
        <v>324</v>
      </c>
      <c r="BD351">
        <v>0</v>
      </c>
      <c r="BE351" t="s">
        <v>324</v>
      </c>
      <c r="BF351" t="s">
        <v>324</v>
      </c>
      <c r="BG351" t="s">
        <v>324</v>
      </c>
      <c r="BH351" t="s">
        <v>324</v>
      </c>
      <c r="BI351">
        <v>0</v>
      </c>
      <c r="BJ351" t="s">
        <v>324</v>
      </c>
      <c r="BK351" t="s">
        <v>324</v>
      </c>
      <c r="BL351" t="s">
        <v>324</v>
      </c>
      <c r="BM351" t="s">
        <v>324</v>
      </c>
      <c r="BN351">
        <v>0</v>
      </c>
      <c r="BO351" t="s">
        <v>324</v>
      </c>
      <c r="BP351" t="s">
        <v>324</v>
      </c>
      <c r="BQ351" t="s">
        <v>324</v>
      </c>
      <c r="BR351" t="s">
        <v>324</v>
      </c>
      <c r="BS351">
        <v>0</v>
      </c>
      <c r="BT351" t="s">
        <v>324</v>
      </c>
      <c r="BU351" t="s">
        <v>324</v>
      </c>
      <c r="BV351" t="s">
        <v>324</v>
      </c>
      <c r="BW351" t="s">
        <v>324</v>
      </c>
      <c r="BX351">
        <v>0</v>
      </c>
      <c r="BY351" t="s">
        <v>324</v>
      </c>
      <c r="BZ351" t="s">
        <v>324</v>
      </c>
      <c r="CA351" t="s">
        <v>324</v>
      </c>
      <c r="CB351" t="s">
        <v>324</v>
      </c>
      <c r="CC351">
        <v>0</v>
      </c>
      <c r="CD351" t="s">
        <v>324</v>
      </c>
      <c r="CE351" t="s">
        <v>324</v>
      </c>
      <c r="CF351" t="s">
        <v>324</v>
      </c>
      <c r="CG351" t="s">
        <v>324</v>
      </c>
      <c r="CH351">
        <v>0</v>
      </c>
      <c r="CI351" t="s">
        <v>324</v>
      </c>
      <c r="CJ351" t="s">
        <v>324</v>
      </c>
      <c r="CK351" t="s">
        <v>324</v>
      </c>
      <c r="CL351" t="s">
        <v>324</v>
      </c>
      <c r="CM351">
        <v>0</v>
      </c>
      <c r="CN351" t="s">
        <v>324</v>
      </c>
      <c r="CO351" t="s">
        <v>324</v>
      </c>
      <c r="CP351" t="s">
        <v>324</v>
      </c>
      <c r="CQ351" t="s">
        <v>324</v>
      </c>
      <c r="CR351">
        <v>0</v>
      </c>
      <c r="CS351" t="s">
        <v>324</v>
      </c>
      <c r="CT351" t="s">
        <v>324</v>
      </c>
      <c r="CU351" t="s">
        <v>324</v>
      </c>
      <c r="CV351" t="s">
        <v>324</v>
      </c>
      <c r="CW351">
        <v>0</v>
      </c>
      <c r="CX351">
        <v>0.58799999999999997</v>
      </c>
      <c r="CY351">
        <v>9.0999999999999998E-2</v>
      </c>
      <c r="CZ351">
        <v>0</v>
      </c>
      <c r="DA351">
        <v>0</v>
      </c>
      <c r="DB351">
        <v>0.67900000000000005</v>
      </c>
      <c r="DC351">
        <v>65</v>
      </c>
      <c r="DD351">
        <v>10</v>
      </c>
      <c r="DE351">
        <v>0</v>
      </c>
      <c r="DF351">
        <v>0</v>
      </c>
      <c r="DG351">
        <v>75</v>
      </c>
      <c r="DH351">
        <v>208.25200000000001</v>
      </c>
      <c r="DI351">
        <v>280.29000000000002</v>
      </c>
      <c r="DJ351">
        <v>0</v>
      </c>
      <c r="DK351">
        <v>0</v>
      </c>
      <c r="DL351">
        <v>488.54199999999997</v>
      </c>
    </row>
    <row r="352" spans="1:116" x14ac:dyDescent="0.45">
      <c r="A352">
        <v>2023</v>
      </c>
      <c r="B352" t="s">
        <v>137</v>
      </c>
      <c r="C352">
        <v>7558</v>
      </c>
      <c r="D352" t="s">
        <v>856</v>
      </c>
      <c r="E352" t="s">
        <v>683</v>
      </c>
      <c r="F352" t="s">
        <v>244</v>
      </c>
      <c r="G352">
        <v>0.436</v>
      </c>
      <c r="H352">
        <v>0.03</v>
      </c>
      <c r="I352" t="s">
        <v>324</v>
      </c>
      <c r="J352" t="s">
        <v>324</v>
      </c>
      <c r="K352">
        <v>0.46600000000000003</v>
      </c>
      <c r="L352">
        <v>45</v>
      </c>
      <c r="M352">
        <v>1</v>
      </c>
      <c r="N352" t="s">
        <v>324</v>
      </c>
      <c r="O352" t="s">
        <v>324</v>
      </c>
      <c r="P352">
        <v>46</v>
      </c>
      <c r="Q352">
        <v>246.00399999999999</v>
      </c>
      <c r="R352">
        <v>4</v>
      </c>
      <c r="S352" t="s">
        <v>324</v>
      </c>
      <c r="T352" t="s">
        <v>324</v>
      </c>
      <c r="U352">
        <v>250.00399999999999</v>
      </c>
      <c r="V352" t="s">
        <v>324</v>
      </c>
      <c r="W352" t="s">
        <v>324</v>
      </c>
      <c r="X352" t="s">
        <v>324</v>
      </c>
      <c r="Y352" t="s">
        <v>324</v>
      </c>
      <c r="Z352">
        <v>0</v>
      </c>
      <c r="AA352" t="s">
        <v>324</v>
      </c>
      <c r="AB352" t="s">
        <v>324</v>
      </c>
      <c r="AC352" t="s">
        <v>324</v>
      </c>
      <c r="AD352" t="s">
        <v>324</v>
      </c>
      <c r="AE352">
        <v>0</v>
      </c>
      <c r="AF352" t="s">
        <v>324</v>
      </c>
      <c r="AG352" t="s">
        <v>324</v>
      </c>
      <c r="AH352" t="s">
        <v>324</v>
      </c>
      <c r="AI352" t="s">
        <v>324</v>
      </c>
      <c r="AJ352">
        <v>0</v>
      </c>
      <c r="AK352" t="s">
        <v>324</v>
      </c>
      <c r="AL352" t="s">
        <v>324</v>
      </c>
      <c r="AM352" t="s">
        <v>324</v>
      </c>
      <c r="AN352" t="s">
        <v>324</v>
      </c>
      <c r="AO352">
        <v>0</v>
      </c>
      <c r="AP352" t="s">
        <v>324</v>
      </c>
      <c r="AQ352" t="s">
        <v>324</v>
      </c>
      <c r="AR352" t="s">
        <v>324</v>
      </c>
      <c r="AS352" t="s">
        <v>324</v>
      </c>
      <c r="AT352">
        <v>0</v>
      </c>
      <c r="AU352" t="s">
        <v>324</v>
      </c>
      <c r="AV352" t="s">
        <v>324</v>
      </c>
      <c r="AW352" t="s">
        <v>324</v>
      </c>
      <c r="AX352" t="s">
        <v>324</v>
      </c>
      <c r="AY352">
        <v>0</v>
      </c>
      <c r="AZ352" t="s">
        <v>324</v>
      </c>
      <c r="BA352" t="s">
        <v>324</v>
      </c>
      <c r="BB352" t="s">
        <v>324</v>
      </c>
      <c r="BC352" t="s">
        <v>324</v>
      </c>
      <c r="BD352">
        <v>0</v>
      </c>
      <c r="BE352" t="s">
        <v>324</v>
      </c>
      <c r="BF352" t="s">
        <v>324</v>
      </c>
      <c r="BG352" t="s">
        <v>324</v>
      </c>
      <c r="BH352" t="s">
        <v>324</v>
      </c>
      <c r="BI352">
        <v>0</v>
      </c>
      <c r="BJ352" t="s">
        <v>324</v>
      </c>
      <c r="BK352" t="s">
        <v>324</v>
      </c>
      <c r="BL352" t="s">
        <v>324</v>
      </c>
      <c r="BM352" t="s">
        <v>324</v>
      </c>
      <c r="BN352">
        <v>0</v>
      </c>
      <c r="BO352" t="s">
        <v>324</v>
      </c>
      <c r="BP352" t="s">
        <v>324</v>
      </c>
      <c r="BQ352" t="s">
        <v>324</v>
      </c>
      <c r="BR352" t="s">
        <v>324</v>
      </c>
      <c r="BS352">
        <v>0</v>
      </c>
      <c r="BT352" t="s">
        <v>324</v>
      </c>
      <c r="BU352" t="s">
        <v>324</v>
      </c>
      <c r="BV352" t="s">
        <v>324</v>
      </c>
      <c r="BW352" t="s">
        <v>324</v>
      </c>
      <c r="BX352">
        <v>0</v>
      </c>
      <c r="BY352" t="s">
        <v>324</v>
      </c>
      <c r="BZ352" t="s">
        <v>324</v>
      </c>
      <c r="CA352" t="s">
        <v>324</v>
      </c>
      <c r="CB352" t="s">
        <v>324</v>
      </c>
      <c r="CC352">
        <v>0</v>
      </c>
      <c r="CD352" t="s">
        <v>324</v>
      </c>
      <c r="CE352" t="s">
        <v>324</v>
      </c>
      <c r="CF352" t="s">
        <v>324</v>
      </c>
      <c r="CG352" t="s">
        <v>324</v>
      </c>
      <c r="CH352">
        <v>0</v>
      </c>
      <c r="CI352" t="s">
        <v>324</v>
      </c>
      <c r="CJ352" t="s">
        <v>324</v>
      </c>
      <c r="CK352" t="s">
        <v>324</v>
      </c>
      <c r="CL352" t="s">
        <v>324</v>
      </c>
      <c r="CM352">
        <v>0</v>
      </c>
      <c r="CN352" t="s">
        <v>324</v>
      </c>
      <c r="CO352" t="s">
        <v>324</v>
      </c>
      <c r="CP352" t="s">
        <v>324</v>
      </c>
      <c r="CQ352" t="s">
        <v>324</v>
      </c>
      <c r="CR352">
        <v>0</v>
      </c>
      <c r="CS352" t="s">
        <v>324</v>
      </c>
      <c r="CT352" t="s">
        <v>324</v>
      </c>
      <c r="CU352" t="s">
        <v>324</v>
      </c>
      <c r="CV352" t="s">
        <v>324</v>
      </c>
      <c r="CW352">
        <v>0</v>
      </c>
      <c r="CX352">
        <v>0.436</v>
      </c>
      <c r="CY352">
        <v>0.03</v>
      </c>
      <c r="CZ352">
        <v>0</v>
      </c>
      <c r="DA352">
        <v>0</v>
      </c>
      <c r="DB352">
        <v>0.46600000000000003</v>
      </c>
      <c r="DC352">
        <v>45</v>
      </c>
      <c r="DD352">
        <v>1</v>
      </c>
      <c r="DE352">
        <v>0</v>
      </c>
      <c r="DF352">
        <v>0</v>
      </c>
      <c r="DG352">
        <v>46</v>
      </c>
      <c r="DH352">
        <v>246.00399999999999</v>
      </c>
      <c r="DI352">
        <v>4</v>
      </c>
      <c r="DJ352">
        <v>0</v>
      </c>
      <c r="DK352">
        <v>0</v>
      </c>
      <c r="DL352">
        <v>250.00399999999999</v>
      </c>
    </row>
    <row r="353" spans="1:116" x14ac:dyDescent="0.45">
      <c r="A353">
        <v>2023</v>
      </c>
      <c r="B353" t="s">
        <v>137</v>
      </c>
      <c r="C353">
        <v>8449</v>
      </c>
      <c r="D353" t="s">
        <v>857</v>
      </c>
      <c r="E353" t="s">
        <v>606</v>
      </c>
      <c r="F353" t="s">
        <v>244</v>
      </c>
      <c r="G353">
        <v>2.7E-2</v>
      </c>
      <c r="H353">
        <v>0.80800000000000005</v>
      </c>
      <c r="I353">
        <v>0</v>
      </c>
      <c r="J353" t="s">
        <v>324</v>
      </c>
      <c r="K353">
        <v>0.83499999999999996</v>
      </c>
      <c r="L353">
        <v>5</v>
      </c>
      <c r="M353">
        <v>28</v>
      </c>
      <c r="N353">
        <v>0</v>
      </c>
      <c r="O353" t="s">
        <v>324</v>
      </c>
      <c r="P353">
        <v>33</v>
      </c>
      <c r="Q353" t="s">
        <v>324</v>
      </c>
      <c r="R353" t="s">
        <v>324</v>
      </c>
      <c r="S353" t="s">
        <v>324</v>
      </c>
      <c r="T353" t="s">
        <v>324</v>
      </c>
      <c r="U353">
        <v>0</v>
      </c>
      <c r="V353" t="s">
        <v>324</v>
      </c>
      <c r="W353" t="s">
        <v>324</v>
      </c>
      <c r="X353" t="s">
        <v>324</v>
      </c>
      <c r="Y353" t="s">
        <v>324</v>
      </c>
      <c r="Z353">
        <v>0</v>
      </c>
      <c r="AA353" t="s">
        <v>324</v>
      </c>
      <c r="AB353" t="s">
        <v>324</v>
      </c>
      <c r="AC353" t="s">
        <v>324</v>
      </c>
      <c r="AD353" t="s">
        <v>324</v>
      </c>
      <c r="AE353">
        <v>0</v>
      </c>
      <c r="AF353" t="s">
        <v>324</v>
      </c>
      <c r="AG353" t="s">
        <v>324</v>
      </c>
      <c r="AH353" t="s">
        <v>324</v>
      </c>
      <c r="AI353" t="s">
        <v>324</v>
      </c>
      <c r="AJ353">
        <v>0</v>
      </c>
      <c r="AK353" t="s">
        <v>324</v>
      </c>
      <c r="AL353" t="s">
        <v>324</v>
      </c>
      <c r="AM353" t="s">
        <v>324</v>
      </c>
      <c r="AN353" t="s">
        <v>324</v>
      </c>
      <c r="AO353">
        <v>0</v>
      </c>
      <c r="AP353" t="s">
        <v>324</v>
      </c>
      <c r="AQ353" t="s">
        <v>324</v>
      </c>
      <c r="AR353" t="s">
        <v>324</v>
      </c>
      <c r="AS353" t="s">
        <v>324</v>
      </c>
      <c r="AT353">
        <v>0</v>
      </c>
      <c r="AU353" t="s">
        <v>324</v>
      </c>
      <c r="AV353" t="s">
        <v>324</v>
      </c>
      <c r="AW353" t="s">
        <v>324</v>
      </c>
      <c r="AX353" t="s">
        <v>324</v>
      </c>
      <c r="AY353">
        <v>0</v>
      </c>
      <c r="AZ353" t="s">
        <v>324</v>
      </c>
      <c r="BA353" t="s">
        <v>324</v>
      </c>
      <c r="BB353" t="s">
        <v>324</v>
      </c>
      <c r="BC353" t="s">
        <v>324</v>
      </c>
      <c r="BD353">
        <v>0</v>
      </c>
      <c r="BE353" t="s">
        <v>324</v>
      </c>
      <c r="BF353" t="s">
        <v>324</v>
      </c>
      <c r="BG353" t="s">
        <v>324</v>
      </c>
      <c r="BH353" t="s">
        <v>324</v>
      </c>
      <c r="BI353">
        <v>0</v>
      </c>
      <c r="BJ353" t="s">
        <v>324</v>
      </c>
      <c r="BK353" t="s">
        <v>324</v>
      </c>
      <c r="BL353" t="s">
        <v>324</v>
      </c>
      <c r="BM353" t="s">
        <v>324</v>
      </c>
      <c r="BN353">
        <v>0</v>
      </c>
      <c r="BO353" t="s">
        <v>324</v>
      </c>
      <c r="BP353" t="s">
        <v>324</v>
      </c>
      <c r="BQ353" t="s">
        <v>324</v>
      </c>
      <c r="BR353" t="s">
        <v>324</v>
      </c>
      <c r="BS353">
        <v>0</v>
      </c>
      <c r="BT353" t="s">
        <v>324</v>
      </c>
      <c r="BU353" t="s">
        <v>324</v>
      </c>
      <c r="BV353" t="s">
        <v>324</v>
      </c>
      <c r="BW353" t="s">
        <v>324</v>
      </c>
      <c r="BX353">
        <v>0</v>
      </c>
      <c r="BY353" t="s">
        <v>324</v>
      </c>
      <c r="BZ353" t="s">
        <v>324</v>
      </c>
      <c r="CA353" t="s">
        <v>324</v>
      </c>
      <c r="CB353" t="s">
        <v>324</v>
      </c>
      <c r="CC353">
        <v>0</v>
      </c>
      <c r="CD353" t="s">
        <v>324</v>
      </c>
      <c r="CE353" t="s">
        <v>324</v>
      </c>
      <c r="CF353" t="s">
        <v>324</v>
      </c>
      <c r="CG353" t="s">
        <v>324</v>
      </c>
      <c r="CH353">
        <v>0</v>
      </c>
      <c r="CI353" t="s">
        <v>324</v>
      </c>
      <c r="CJ353" t="s">
        <v>324</v>
      </c>
      <c r="CK353" t="s">
        <v>324</v>
      </c>
      <c r="CL353" t="s">
        <v>324</v>
      </c>
      <c r="CM353">
        <v>0</v>
      </c>
      <c r="CN353" t="s">
        <v>324</v>
      </c>
      <c r="CO353" t="s">
        <v>324</v>
      </c>
      <c r="CP353" t="s">
        <v>324</v>
      </c>
      <c r="CQ353" t="s">
        <v>324</v>
      </c>
      <c r="CR353">
        <v>0</v>
      </c>
      <c r="CS353" t="s">
        <v>324</v>
      </c>
      <c r="CT353" t="s">
        <v>324</v>
      </c>
      <c r="CU353" t="s">
        <v>324</v>
      </c>
      <c r="CV353" t="s">
        <v>324</v>
      </c>
      <c r="CW353">
        <v>0</v>
      </c>
      <c r="CX353">
        <v>2.7E-2</v>
      </c>
      <c r="CY353">
        <v>0.80800000000000005</v>
      </c>
      <c r="CZ353">
        <v>0</v>
      </c>
      <c r="DA353">
        <v>0</v>
      </c>
      <c r="DB353">
        <v>0.83499999999999996</v>
      </c>
      <c r="DC353">
        <v>5</v>
      </c>
      <c r="DD353">
        <v>28</v>
      </c>
      <c r="DE353">
        <v>0</v>
      </c>
      <c r="DF353">
        <v>0</v>
      </c>
      <c r="DG353">
        <v>33</v>
      </c>
      <c r="DH353">
        <v>0</v>
      </c>
      <c r="DI353">
        <v>0</v>
      </c>
      <c r="DJ353">
        <v>0</v>
      </c>
      <c r="DK353">
        <v>0</v>
      </c>
      <c r="DL353">
        <v>0</v>
      </c>
    </row>
    <row r="354" spans="1:116" x14ac:dyDescent="0.45">
      <c r="A354">
        <v>2023</v>
      </c>
      <c r="B354" t="s">
        <v>137</v>
      </c>
      <c r="C354">
        <v>9292</v>
      </c>
      <c r="D354" t="s">
        <v>858</v>
      </c>
      <c r="E354" t="s">
        <v>683</v>
      </c>
      <c r="F354" t="s">
        <v>244</v>
      </c>
      <c r="G354">
        <v>1.5509999999999999</v>
      </c>
      <c r="H354" t="s">
        <v>324</v>
      </c>
      <c r="I354" t="s">
        <v>324</v>
      </c>
      <c r="J354" t="s">
        <v>324</v>
      </c>
      <c r="K354">
        <v>1.5509999999999999</v>
      </c>
      <c r="L354">
        <v>172</v>
      </c>
      <c r="M354" t="s">
        <v>324</v>
      </c>
      <c r="N354" t="s">
        <v>324</v>
      </c>
      <c r="O354" t="s">
        <v>324</v>
      </c>
      <c r="P354">
        <v>172</v>
      </c>
      <c r="Q354" t="s">
        <v>324</v>
      </c>
      <c r="R354" t="s">
        <v>324</v>
      </c>
      <c r="S354" t="s">
        <v>324</v>
      </c>
      <c r="T354" t="s">
        <v>324</v>
      </c>
      <c r="U354">
        <v>0</v>
      </c>
      <c r="V354" t="s">
        <v>324</v>
      </c>
      <c r="W354" t="s">
        <v>324</v>
      </c>
      <c r="X354" t="s">
        <v>324</v>
      </c>
      <c r="Y354" t="s">
        <v>324</v>
      </c>
      <c r="Z354">
        <v>0</v>
      </c>
      <c r="AA354" t="s">
        <v>324</v>
      </c>
      <c r="AB354" t="s">
        <v>324</v>
      </c>
      <c r="AC354" t="s">
        <v>324</v>
      </c>
      <c r="AD354" t="s">
        <v>324</v>
      </c>
      <c r="AE354">
        <v>0</v>
      </c>
      <c r="AF354" t="s">
        <v>324</v>
      </c>
      <c r="AG354" t="s">
        <v>324</v>
      </c>
      <c r="AH354" t="s">
        <v>324</v>
      </c>
      <c r="AI354" t="s">
        <v>324</v>
      </c>
      <c r="AJ354">
        <v>0</v>
      </c>
      <c r="AK354" t="s">
        <v>324</v>
      </c>
      <c r="AL354" t="s">
        <v>324</v>
      </c>
      <c r="AM354" t="s">
        <v>324</v>
      </c>
      <c r="AN354" t="s">
        <v>324</v>
      </c>
      <c r="AO354">
        <v>0</v>
      </c>
      <c r="AP354" t="s">
        <v>324</v>
      </c>
      <c r="AQ354" t="s">
        <v>324</v>
      </c>
      <c r="AR354" t="s">
        <v>324</v>
      </c>
      <c r="AS354" t="s">
        <v>324</v>
      </c>
      <c r="AT354">
        <v>0</v>
      </c>
      <c r="AU354" t="s">
        <v>324</v>
      </c>
      <c r="AV354" t="s">
        <v>324</v>
      </c>
      <c r="AW354" t="s">
        <v>324</v>
      </c>
      <c r="AX354" t="s">
        <v>324</v>
      </c>
      <c r="AY354">
        <v>0</v>
      </c>
      <c r="AZ354" t="s">
        <v>324</v>
      </c>
      <c r="BA354" t="s">
        <v>324</v>
      </c>
      <c r="BB354" t="s">
        <v>324</v>
      </c>
      <c r="BC354" t="s">
        <v>324</v>
      </c>
      <c r="BD354">
        <v>0</v>
      </c>
      <c r="BE354" t="s">
        <v>324</v>
      </c>
      <c r="BF354" t="s">
        <v>324</v>
      </c>
      <c r="BG354" t="s">
        <v>324</v>
      </c>
      <c r="BH354" t="s">
        <v>324</v>
      </c>
      <c r="BI354">
        <v>0</v>
      </c>
      <c r="BJ354" t="s">
        <v>324</v>
      </c>
      <c r="BK354" t="s">
        <v>324</v>
      </c>
      <c r="BL354" t="s">
        <v>324</v>
      </c>
      <c r="BM354" t="s">
        <v>324</v>
      </c>
      <c r="BN354">
        <v>0</v>
      </c>
      <c r="BO354" t="s">
        <v>324</v>
      </c>
      <c r="BP354" t="s">
        <v>324</v>
      </c>
      <c r="BQ354" t="s">
        <v>324</v>
      </c>
      <c r="BR354" t="s">
        <v>324</v>
      </c>
      <c r="BS354">
        <v>0</v>
      </c>
      <c r="BT354" t="s">
        <v>324</v>
      </c>
      <c r="BU354" t="s">
        <v>324</v>
      </c>
      <c r="BV354" t="s">
        <v>324</v>
      </c>
      <c r="BW354" t="s">
        <v>324</v>
      </c>
      <c r="BX354">
        <v>0</v>
      </c>
      <c r="BY354" t="s">
        <v>324</v>
      </c>
      <c r="BZ354" t="s">
        <v>324</v>
      </c>
      <c r="CA354" t="s">
        <v>324</v>
      </c>
      <c r="CB354" t="s">
        <v>324</v>
      </c>
      <c r="CC354">
        <v>0</v>
      </c>
      <c r="CD354" t="s">
        <v>324</v>
      </c>
      <c r="CE354" t="s">
        <v>324</v>
      </c>
      <c r="CF354" t="s">
        <v>324</v>
      </c>
      <c r="CG354" t="s">
        <v>324</v>
      </c>
      <c r="CH354">
        <v>0</v>
      </c>
      <c r="CI354" t="s">
        <v>324</v>
      </c>
      <c r="CJ354" t="s">
        <v>324</v>
      </c>
      <c r="CK354" t="s">
        <v>324</v>
      </c>
      <c r="CL354" t="s">
        <v>324</v>
      </c>
      <c r="CM354">
        <v>0</v>
      </c>
      <c r="CN354" t="s">
        <v>324</v>
      </c>
      <c r="CO354" t="s">
        <v>324</v>
      </c>
      <c r="CP354" t="s">
        <v>324</v>
      </c>
      <c r="CQ354" t="s">
        <v>324</v>
      </c>
      <c r="CR354">
        <v>0</v>
      </c>
      <c r="CS354" t="s">
        <v>324</v>
      </c>
      <c r="CT354" t="s">
        <v>324</v>
      </c>
      <c r="CU354" t="s">
        <v>324</v>
      </c>
      <c r="CV354" t="s">
        <v>324</v>
      </c>
      <c r="CW354">
        <v>0</v>
      </c>
      <c r="CX354">
        <v>1.5509999999999999</v>
      </c>
      <c r="CY354">
        <v>0</v>
      </c>
      <c r="CZ354">
        <v>0</v>
      </c>
      <c r="DA354">
        <v>0</v>
      </c>
      <c r="DB354">
        <v>1.5509999999999999</v>
      </c>
      <c r="DC354">
        <v>172</v>
      </c>
      <c r="DD354">
        <v>0</v>
      </c>
      <c r="DE354">
        <v>0</v>
      </c>
      <c r="DF354">
        <v>0</v>
      </c>
      <c r="DG354">
        <v>172</v>
      </c>
      <c r="DH354">
        <v>0</v>
      </c>
      <c r="DI354">
        <v>0</v>
      </c>
      <c r="DJ354">
        <v>0</v>
      </c>
      <c r="DK354">
        <v>0</v>
      </c>
      <c r="DL354">
        <v>0</v>
      </c>
    </row>
    <row r="355" spans="1:116" x14ac:dyDescent="0.45">
      <c r="A355">
        <v>2023</v>
      </c>
      <c r="B355" t="s">
        <v>137</v>
      </c>
      <c r="C355">
        <v>9575</v>
      </c>
      <c r="D355" t="s">
        <v>859</v>
      </c>
      <c r="E355" t="s">
        <v>683</v>
      </c>
      <c r="F355" t="s">
        <v>244</v>
      </c>
      <c r="G355">
        <v>1.615</v>
      </c>
      <c r="H355">
        <v>0.115</v>
      </c>
      <c r="I355" t="s">
        <v>324</v>
      </c>
      <c r="J355" t="s">
        <v>324</v>
      </c>
      <c r="K355">
        <v>1.73</v>
      </c>
      <c r="L355">
        <v>219</v>
      </c>
      <c r="M355">
        <v>7</v>
      </c>
      <c r="N355" t="s">
        <v>324</v>
      </c>
      <c r="O355" t="s">
        <v>324</v>
      </c>
      <c r="P355">
        <v>226</v>
      </c>
      <c r="Q355" t="s">
        <v>324</v>
      </c>
      <c r="R355" t="s">
        <v>324</v>
      </c>
      <c r="S355" t="s">
        <v>324</v>
      </c>
      <c r="T355" t="s">
        <v>324</v>
      </c>
      <c r="U355">
        <v>0</v>
      </c>
      <c r="V355" t="s">
        <v>324</v>
      </c>
      <c r="W355" t="s">
        <v>324</v>
      </c>
      <c r="X355" t="s">
        <v>324</v>
      </c>
      <c r="Y355" t="s">
        <v>324</v>
      </c>
      <c r="Z355">
        <v>0</v>
      </c>
      <c r="AA355" t="s">
        <v>324</v>
      </c>
      <c r="AB355" t="s">
        <v>324</v>
      </c>
      <c r="AC355" t="s">
        <v>324</v>
      </c>
      <c r="AD355" t="s">
        <v>324</v>
      </c>
      <c r="AE355">
        <v>0</v>
      </c>
      <c r="AF355" t="s">
        <v>324</v>
      </c>
      <c r="AG355" t="s">
        <v>324</v>
      </c>
      <c r="AH355" t="s">
        <v>324</v>
      </c>
      <c r="AI355" t="s">
        <v>324</v>
      </c>
      <c r="AJ355">
        <v>0</v>
      </c>
      <c r="AK355" t="s">
        <v>324</v>
      </c>
      <c r="AL355" t="s">
        <v>324</v>
      </c>
      <c r="AM355" t="s">
        <v>324</v>
      </c>
      <c r="AN355" t="s">
        <v>324</v>
      </c>
      <c r="AO355">
        <v>0</v>
      </c>
      <c r="AP355" t="s">
        <v>324</v>
      </c>
      <c r="AQ355" t="s">
        <v>324</v>
      </c>
      <c r="AR355" t="s">
        <v>324</v>
      </c>
      <c r="AS355" t="s">
        <v>324</v>
      </c>
      <c r="AT355">
        <v>0</v>
      </c>
      <c r="AU355" t="s">
        <v>324</v>
      </c>
      <c r="AV355" t="s">
        <v>324</v>
      </c>
      <c r="AW355" t="s">
        <v>324</v>
      </c>
      <c r="AX355" t="s">
        <v>324</v>
      </c>
      <c r="AY355">
        <v>0</v>
      </c>
      <c r="AZ355" t="s">
        <v>324</v>
      </c>
      <c r="BA355" t="s">
        <v>324</v>
      </c>
      <c r="BB355" t="s">
        <v>324</v>
      </c>
      <c r="BC355" t="s">
        <v>324</v>
      </c>
      <c r="BD355">
        <v>0</v>
      </c>
      <c r="BE355" t="s">
        <v>324</v>
      </c>
      <c r="BF355" t="s">
        <v>324</v>
      </c>
      <c r="BG355" t="s">
        <v>324</v>
      </c>
      <c r="BH355" t="s">
        <v>324</v>
      </c>
      <c r="BI355">
        <v>0</v>
      </c>
      <c r="BJ355" t="s">
        <v>324</v>
      </c>
      <c r="BK355" t="s">
        <v>324</v>
      </c>
      <c r="BL355" t="s">
        <v>324</v>
      </c>
      <c r="BM355" t="s">
        <v>324</v>
      </c>
      <c r="BN355">
        <v>0</v>
      </c>
      <c r="BO355" t="s">
        <v>324</v>
      </c>
      <c r="BP355" t="s">
        <v>324</v>
      </c>
      <c r="BQ355" t="s">
        <v>324</v>
      </c>
      <c r="BR355" t="s">
        <v>324</v>
      </c>
      <c r="BS355">
        <v>0</v>
      </c>
      <c r="BT355" t="s">
        <v>324</v>
      </c>
      <c r="BU355" t="s">
        <v>324</v>
      </c>
      <c r="BV355" t="s">
        <v>324</v>
      </c>
      <c r="BW355" t="s">
        <v>324</v>
      </c>
      <c r="BX355">
        <v>0</v>
      </c>
      <c r="BY355" t="s">
        <v>324</v>
      </c>
      <c r="BZ355" t="s">
        <v>324</v>
      </c>
      <c r="CA355" t="s">
        <v>324</v>
      </c>
      <c r="CB355" t="s">
        <v>324</v>
      </c>
      <c r="CC355">
        <v>0</v>
      </c>
      <c r="CD355" t="s">
        <v>324</v>
      </c>
      <c r="CE355" t="s">
        <v>324</v>
      </c>
      <c r="CF355" t="s">
        <v>324</v>
      </c>
      <c r="CG355" t="s">
        <v>324</v>
      </c>
      <c r="CH355">
        <v>0</v>
      </c>
      <c r="CI355" t="s">
        <v>324</v>
      </c>
      <c r="CJ355" t="s">
        <v>324</v>
      </c>
      <c r="CK355" t="s">
        <v>324</v>
      </c>
      <c r="CL355" t="s">
        <v>324</v>
      </c>
      <c r="CM355">
        <v>0</v>
      </c>
      <c r="CN355" t="s">
        <v>324</v>
      </c>
      <c r="CO355" t="s">
        <v>324</v>
      </c>
      <c r="CP355" t="s">
        <v>324</v>
      </c>
      <c r="CQ355" t="s">
        <v>324</v>
      </c>
      <c r="CR355">
        <v>0</v>
      </c>
      <c r="CS355" t="s">
        <v>324</v>
      </c>
      <c r="CT355" t="s">
        <v>324</v>
      </c>
      <c r="CU355" t="s">
        <v>324</v>
      </c>
      <c r="CV355" t="s">
        <v>324</v>
      </c>
      <c r="CW355">
        <v>0</v>
      </c>
      <c r="CX355">
        <v>1.615</v>
      </c>
      <c r="CY355">
        <v>0.115</v>
      </c>
      <c r="CZ355">
        <v>0</v>
      </c>
      <c r="DA355">
        <v>0</v>
      </c>
      <c r="DB355">
        <v>1.73</v>
      </c>
      <c r="DC355">
        <v>219</v>
      </c>
      <c r="DD355">
        <v>7</v>
      </c>
      <c r="DE355">
        <v>0</v>
      </c>
      <c r="DF355">
        <v>0</v>
      </c>
      <c r="DG355">
        <v>226</v>
      </c>
      <c r="DH355">
        <v>0</v>
      </c>
      <c r="DI355">
        <v>0</v>
      </c>
      <c r="DJ355">
        <v>0</v>
      </c>
      <c r="DK355">
        <v>0</v>
      </c>
      <c r="DL355">
        <v>0</v>
      </c>
    </row>
    <row r="356" spans="1:116" x14ac:dyDescent="0.45">
      <c r="A356">
        <v>2023</v>
      </c>
      <c r="B356" t="s">
        <v>137</v>
      </c>
      <c r="C356">
        <v>9605</v>
      </c>
      <c r="D356" t="s">
        <v>860</v>
      </c>
      <c r="E356" t="s">
        <v>606</v>
      </c>
      <c r="F356" t="s">
        <v>244</v>
      </c>
      <c r="G356">
        <v>0.60199999999999998</v>
      </c>
      <c r="H356">
        <v>0.23100000000000001</v>
      </c>
      <c r="I356" t="s">
        <v>324</v>
      </c>
      <c r="J356" t="s">
        <v>324</v>
      </c>
      <c r="K356">
        <v>0.83299999999999996</v>
      </c>
      <c r="L356">
        <v>49</v>
      </c>
      <c r="M356">
        <v>9</v>
      </c>
      <c r="N356" t="s">
        <v>324</v>
      </c>
      <c r="O356" t="s">
        <v>324</v>
      </c>
      <c r="P356">
        <v>58</v>
      </c>
      <c r="Q356" t="s">
        <v>324</v>
      </c>
      <c r="R356" t="s">
        <v>324</v>
      </c>
      <c r="S356" t="s">
        <v>324</v>
      </c>
      <c r="T356" t="s">
        <v>324</v>
      </c>
      <c r="U356">
        <v>0</v>
      </c>
      <c r="V356" t="s">
        <v>324</v>
      </c>
      <c r="W356" t="s">
        <v>324</v>
      </c>
      <c r="X356" t="s">
        <v>324</v>
      </c>
      <c r="Y356" t="s">
        <v>324</v>
      </c>
      <c r="Z356">
        <v>0</v>
      </c>
      <c r="AA356" t="s">
        <v>324</v>
      </c>
      <c r="AB356" t="s">
        <v>324</v>
      </c>
      <c r="AC356" t="s">
        <v>324</v>
      </c>
      <c r="AD356" t="s">
        <v>324</v>
      </c>
      <c r="AE356">
        <v>0</v>
      </c>
      <c r="AF356" t="s">
        <v>324</v>
      </c>
      <c r="AG356" t="s">
        <v>324</v>
      </c>
      <c r="AH356" t="s">
        <v>324</v>
      </c>
      <c r="AI356" t="s">
        <v>324</v>
      </c>
      <c r="AJ356">
        <v>0</v>
      </c>
      <c r="AK356" t="s">
        <v>324</v>
      </c>
      <c r="AL356" t="s">
        <v>324</v>
      </c>
      <c r="AM356" t="s">
        <v>324</v>
      </c>
      <c r="AN356" t="s">
        <v>324</v>
      </c>
      <c r="AO356">
        <v>0</v>
      </c>
      <c r="AP356">
        <v>0.1</v>
      </c>
      <c r="AQ356" t="s">
        <v>324</v>
      </c>
      <c r="AR356" t="s">
        <v>324</v>
      </c>
      <c r="AS356" t="s">
        <v>324</v>
      </c>
      <c r="AT356">
        <v>0.1</v>
      </c>
      <c r="AU356">
        <v>7</v>
      </c>
      <c r="AV356" t="s">
        <v>324</v>
      </c>
      <c r="AW356" t="s">
        <v>324</v>
      </c>
      <c r="AX356" t="s">
        <v>324</v>
      </c>
      <c r="AY356">
        <v>7</v>
      </c>
      <c r="AZ356" t="s">
        <v>324</v>
      </c>
      <c r="BA356" t="s">
        <v>324</v>
      </c>
      <c r="BB356" t="s">
        <v>324</v>
      </c>
      <c r="BC356" t="s">
        <v>324</v>
      </c>
      <c r="BD356">
        <v>0</v>
      </c>
      <c r="BE356" t="s">
        <v>324</v>
      </c>
      <c r="BF356" t="s">
        <v>324</v>
      </c>
      <c r="BG356" t="s">
        <v>324</v>
      </c>
      <c r="BH356" t="s">
        <v>324</v>
      </c>
      <c r="BI356">
        <v>0</v>
      </c>
      <c r="BJ356" t="s">
        <v>324</v>
      </c>
      <c r="BK356" t="s">
        <v>324</v>
      </c>
      <c r="BL356" t="s">
        <v>324</v>
      </c>
      <c r="BM356" t="s">
        <v>324</v>
      </c>
      <c r="BN356">
        <v>0</v>
      </c>
      <c r="BO356" t="s">
        <v>324</v>
      </c>
      <c r="BP356" t="s">
        <v>324</v>
      </c>
      <c r="BQ356" t="s">
        <v>324</v>
      </c>
      <c r="BR356" t="s">
        <v>324</v>
      </c>
      <c r="BS356">
        <v>0</v>
      </c>
      <c r="BT356" t="s">
        <v>324</v>
      </c>
      <c r="BU356" t="s">
        <v>324</v>
      </c>
      <c r="BV356" t="s">
        <v>324</v>
      </c>
      <c r="BW356" t="s">
        <v>324</v>
      </c>
      <c r="BX356">
        <v>0</v>
      </c>
      <c r="BY356" t="s">
        <v>324</v>
      </c>
      <c r="BZ356" t="s">
        <v>324</v>
      </c>
      <c r="CA356" t="s">
        <v>324</v>
      </c>
      <c r="CB356" t="s">
        <v>324</v>
      </c>
      <c r="CC356">
        <v>0</v>
      </c>
      <c r="CD356" t="s">
        <v>324</v>
      </c>
      <c r="CE356" t="s">
        <v>324</v>
      </c>
      <c r="CF356" t="s">
        <v>324</v>
      </c>
      <c r="CG356" t="s">
        <v>324</v>
      </c>
      <c r="CH356">
        <v>0</v>
      </c>
      <c r="CI356" t="s">
        <v>324</v>
      </c>
      <c r="CJ356" t="s">
        <v>324</v>
      </c>
      <c r="CK356" t="s">
        <v>324</v>
      </c>
      <c r="CL356" t="s">
        <v>324</v>
      </c>
      <c r="CM356">
        <v>0</v>
      </c>
      <c r="CN356" t="s">
        <v>324</v>
      </c>
      <c r="CO356" t="s">
        <v>324</v>
      </c>
      <c r="CP356" t="s">
        <v>324</v>
      </c>
      <c r="CQ356" t="s">
        <v>324</v>
      </c>
      <c r="CR356">
        <v>0</v>
      </c>
      <c r="CS356" t="s">
        <v>324</v>
      </c>
      <c r="CT356" t="s">
        <v>324</v>
      </c>
      <c r="CU356" t="s">
        <v>324</v>
      </c>
      <c r="CV356" t="s">
        <v>324</v>
      </c>
      <c r="CW356">
        <v>0</v>
      </c>
      <c r="CX356">
        <v>0.60199999999999998</v>
      </c>
      <c r="CY356">
        <v>0.23100000000000001</v>
      </c>
      <c r="CZ356">
        <v>0</v>
      </c>
      <c r="DA356">
        <v>0</v>
      </c>
      <c r="DB356">
        <v>0.83299999999999996</v>
      </c>
      <c r="DC356">
        <v>49</v>
      </c>
      <c r="DD356">
        <v>9</v>
      </c>
      <c r="DE356">
        <v>0</v>
      </c>
      <c r="DF356">
        <v>0</v>
      </c>
      <c r="DG356">
        <v>58</v>
      </c>
      <c r="DH356">
        <v>0</v>
      </c>
      <c r="DI356">
        <v>0</v>
      </c>
      <c r="DJ356">
        <v>0</v>
      </c>
      <c r="DK356">
        <v>0</v>
      </c>
      <c r="DL356">
        <v>0</v>
      </c>
    </row>
    <row r="357" spans="1:116" x14ac:dyDescent="0.45">
      <c r="A357">
        <v>2023</v>
      </c>
      <c r="B357" t="s">
        <v>137</v>
      </c>
      <c r="C357">
        <v>9964</v>
      </c>
      <c r="D357" t="s">
        <v>412</v>
      </c>
      <c r="E357" t="s">
        <v>606</v>
      </c>
      <c r="F357" t="s">
        <v>244</v>
      </c>
      <c r="G357">
        <v>4.5430000000000001</v>
      </c>
      <c r="H357">
        <v>1.1080000000000001</v>
      </c>
      <c r="I357">
        <v>0</v>
      </c>
      <c r="J357">
        <v>0</v>
      </c>
      <c r="K357">
        <v>5.6509999999999998</v>
      </c>
      <c r="L357">
        <v>410</v>
      </c>
      <c r="M357">
        <v>49</v>
      </c>
      <c r="N357">
        <v>0</v>
      </c>
      <c r="O357">
        <v>0</v>
      </c>
      <c r="P357">
        <v>459</v>
      </c>
      <c r="Q357">
        <v>4.4999999999999998E-2</v>
      </c>
      <c r="R357">
        <v>0.16500000000000001</v>
      </c>
      <c r="S357" t="s">
        <v>324</v>
      </c>
      <c r="T357" t="s">
        <v>324</v>
      </c>
      <c r="U357">
        <v>0.21</v>
      </c>
      <c r="V357" t="s">
        <v>324</v>
      </c>
      <c r="W357" t="s">
        <v>324</v>
      </c>
      <c r="X357" t="s">
        <v>324</v>
      </c>
      <c r="Y357" t="s">
        <v>324</v>
      </c>
      <c r="Z357">
        <v>0</v>
      </c>
      <c r="AA357" t="s">
        <v>324</v>
      </c>
      <c r="AB357" t="s">
        <v>324</v>
      </c>
      <c r="AC357" t="s">
        <v>324</v>
      </c>
      <c r="AD357" t="s">
        <v>324</v>
      </c>
      <c r="AE357">
        <v>0</v>
      </c>
      <c r="AF357" t="s">
        <v>324</v>
      </c>
      <c r="AG357" t="s">
        <v>324</v>
      </c>
      <c r="AH357" t="s">
        <v>324</v>
      </c>
      <c r="AI357" t="s">
        <v>324</v>
      </c>
      <c r="AJ357">
        <v>0</v>
      </c>
      <c r="AK357" t="s">
        <v>324</v>
      </c>
      <c r="AL357" t="s">
        <v>324</v>
      </c>
      <c r="AM357" t="s">
        <v>324</v>
      </c>
      <c r="AN357" t="s">
        <v>324</v>
      </c>
      <c r="AO357">
        <v>0</v>
      </c>
      <c r="AP357" t="s">
        <v>324</v>
      </c>
      <c r="AQ357" t="s">
        <v>324</v>
      </c>
      <c r="AR357" t="s">
        <v>324</v>
      </c>
      <c r="AS357" t="s">
        <v>324</v>
      </c>
      <c r="AT357">
        <v>0</v>
      </c>
      <c r="AU357" t="s">
        <v>324</v>
      </c>
      <c r="AV357" t="s">
        <v>324</v>
      </c>
      <c r="AW357" t="s">
        <v>324</v>
      </c>
      <c r="AX357" t="s">
        <v>324</v>
      </c>
      <c r="AY357">
        <v>0</v>
      </c>
      <c r="AZ357" t="s">
        <v>324</v>
      </c>
      <c r="BA357" t="s">
        <v>324</v>
      </c>
      <c r="BB357" t="s">
        <v>324</v>
      </c>
      <c r="BC357" t="s">
        <v>324</v>
      </c>
      <c r="BD357">
        <v>0</v>
      </c>
      <c r="BE357" t="s">
        <v>324</v>
      </c>
      <c r="BF357" t="s">
        <v>324</v>
      </c>
      <c r="BG357" t="s">
        <v>324</v>
      </c>
      <c r="BH357" t="s">
        <v>324</v>
      </c>
      <c r="BI357">
        <v>0</v>
      </c>
      <c r="BJ357" t="s">
        <v>324</v>
      </c>
      <c r="BK357" t="s">
        <v>324</v>
      </c>
      <c r="BL357" t="s">
        <v>324</v>
      </c>
      <c r="BM357" t="s">
        <v>324</v>
      </c>
      <c r="BN357">
        <v>0</v>
      </c>
      <c r="BO357" t="s">
        <v>324</v>
      </c>
      <c r="BP357" t="s">
        <v>324</v>
      </c>
      <c r="BQ357" t="s">
        <v>324</v>
      </c>
      <c r="BR357" t="s">
        <v>324</v>
      </c>
      <c r="BS357">
        <v>0</v>
      </c>
      <c r="BT357" t="s">
        <v>324</v>
      </c>
      <c r="BU357" t="s">
        <v>324</v>
      </c>
      <c r="BV357" t="s">
        <v>324</v>
      </c>
      <c r="BW357" t="s">
        <v>324</v>
      </c>
      <c r="BX357">
        <v>0</v>
      </c>
      <c r="BY357" t="s">
        <v>324</v>
      </c>
      <c r="BZ357" t="s">
        <v>324</v>
      </c>
      <c r="CA357" t="s">
        <v>324</v>
      </c>
      <c r="CB357" t="s">
        <v>324</v>
      </c>
      <c r="CC357">
        <v>0</v>
      </c>
      <c r="CD357" t="s">
        <v>324</v>
      </c>
      <c r="CE357" t="s">
        <v>324</v>
      </c>
      <c r="CF357" t="s">
        <v>324</v>
      </c>
      <c r="CG357" t="s">
        <v>324</v>
      </c>
      <c r="CH357">
        <v>0</v>
      </c>
      <c r="CI357" t="s">
        <v>324</v>
      </c>
      <c r="CJ357" t="s">
        <v>324</v>
      </c>
      <c r="CK357" t="s">
        <v>324</v>
      </c>
      <c r="CL357" t="s">
        <v>324</v>
      </c>
      <c r="CM357">
        <v>0</v>
      </c>
      <c r="CN357" t="s">
        <v>324</v>
      </c>
      <c r="CO357" t="s">
        <v>324</v>
      </c>
      <c r="CP357" t="s">
        <v>324</v>
      </c>
      <c r="CQ357" t="s">
        <v>324</v>
      </c>
      <c r="CR357">
        <v>0</v>
      </c>
      <c r="CS357" t="s">
        <v>324</v>
      </c>
      <c r="CT357" t="s">
        <v>324</v>
      </c>
      <c r="CU357" t="s">
        <v>324</v>
      </c>
      <c r="CV357" t="s">
        <v>324</v>
      </c>
      <c r="CW357">
        <v>0</v>
      </c>
      <c r="CX357">
        <v>4.5430000000000001</v>
      </c>
      <c r="CY357">
        <v>1.1080000000000001</v>
      </c>
      <c r="CZ357">
        <v>0</v>
      </c>
      <c r="DA357">
        <v>0</v>
      </c>
      <c r="DB357">
        <v>5.6509999999999998</v>
      </c>
      <c r="DC357">
        <v>410</v>
      </c>
      <c r="DD357">
        <v>49</v>
      </c>
      <c r="DE357">
        <v>0</v>
      </c>
      <c r="DF357">
        <v>0</v>
      </c>
      <c r="DG357">
        <v>459</v>
      </c>
      <c r="DH357">
        <v>4.4999999999999998E-2</v>
      </c>
      <c r="DI357">
        <v>0.16500000000000001</v>
      </c>
      <c r="DJ357">
        <v>0</v>
      </c>
      <c r="DK357">
        <v>0</v>
      </c>
      <c r="DL357">
        <v>0.21</v>
      </c>
    </row>
    <row r="358" spans="1:116" x14ac:dyDescent="0.45">
      <c r="A358">
        <v>2023</v>
      </c>
      <c r="B358" t="s">
        <v>137</v>
      </c>
      <c r="C358">
        <v>10171</v>
      </c>
      <c r="D358" t="s">
        <v>413</v>
      </c>
      <c r="E358" t="s">
        <v>848</v>
      </c>
      <c r="F358" t="s">
        <v>247</v>
      </c>
      <c r="G358">
        <v>18.331</v>
      </c>
      <c r="H358">
        <v>3.6520000000000001</v>
      </c>
      <c r="I358">
        <v>0.1</v>
      </c>
      <c r="J358">
        <v>0</v>
      </c>
      <c r="K358">
        <v>22.082999999999998</v>
      </c>
      <c r="L358">
        <v>2050</v>
      </c>
      <c r="M358">
        <v>212</v>
      </c>
      <c r="N358">
        <v>3</v>
      </c>
      <c r="O358">
        <v>0</v>
      </c>
      <c r="P358">
        <v>2265</v>
      </c>
      <c r="Q358">
        <v>6489.192</v>
      </c>
      <c r="R358">
        <v>1029.0909999999999</v>
      </c>
      <c r="S358">
        <v>9.6999999999999993</v>
      </c>
      <c r="T358">
        <v>0</v>
      </c>
      <c r="U358">
        <v>7527.9830000000002</v>
      </c>
      <c r="V358" t="s">
        <v>324</v>
      </c>
      <c r="W358" t="s">
        <v>324</v>
      </c>
      <c r="X358" t="s">
        <v>324</v>
      </c>
      <c r="Y358" t="s">
        <v>324</v>
      </c>
      <c r="Z358">
        <v>0</v>
      </c>
      <c r="AA358" t="s">
        <v>324</v>
      </c>
      <c r="AB358" t="s">
        <v>324</v>
      </c>
      <c r="AC358" t="s">
        <v>324</v>
      </c>
      <c r="AD358" t="s">
        <v>324</v>
      </c>
      <c r="AE358">
        <v>0</v>
      </c>
      <c r="AF358" t="s">
        <v>324</v>
      </c>
      <c r="AG358" t="s">
        <v>324</v>
      </c>
      <c r="AH358" t="s">
        <v>324</v>
      </c>
      <c r="AI358" t="s">
        <v>324</v>
      </c>
      <c r="AJ358">
        <v>0</v>
      </c>
      <c r="AK358" t="s">
        <v>324</v>
      </c>
      <c r="AL358" t="s">
        <v>324</v>
      </c>
      <c r="AM358" t="s">
        <v>324</v>
      </c>
      <c r="AN358" t="s">
        <v>324</v>
      </c>
      <c r="AO358">
        <v>0</v>
      </c>
      <c r="AP358">
        <v>1.0429999999999999</v>
      </c>
      <c r="AQ358">
        <v>8.6999999999999994E-2</v>
      </c>
      <c r="AR358">
        <v>0</v>
      </c>
      <c r="AS358">
        <v>0</v>
      </c>
      <c r="AT358">
        <v>1.1299999999999999</v>
      </c>
      <c r="AU358">
        <v>163</v>
      </c>
      <c r="AV358">
        <v>6</v>
      </c>
      <c r="AW358">
        <v>0</v>
      </c>
      <c r="AX358">
        <v>0</v>
      </c>
      <c r="AY358">
        <v>169</v>
      </c>
      <c r="AZ358" t="s">
        <v>324</v>
      </c>
      <c r="BA358" t="s">
        <v>324</v>
      </c>
      <c r="BB358" t="s">
        <v>324</v>
      </c>
      <c r="BC358" t="s">
        <v>324</v>
      </c>
      <c r="BD358">
        <v>0</v>
      </c>
      <c r="BE358" t="s">
        <v>324</v>
      </c>
      <c r="BF358" t="s">
        <v>324</v>
      </c>
      <c r="BG358" t="s">
        <v>324</v>
      </c>
      <c r="BH358" t="s">
        <v>324</v>
      </c>
      <c r="BI358">
        <v>0</v>
      </c>
      <c r="BJ358" t="s">
        <v>324</v>
      </c>
      <c r="BK358" t="s">
        <v>324</v>
      </c>
      <c r="BL358" t="s">
        <v>324</v>
      </c>
      <c r="BM358" t="s">
        <v>324</v>
      </c>
      <c r="BN358">
        <v>0</v>
      </c>
      <c r="BO358" t="s">
        <v>324</v>
      </c>
      <c r="BP358" t="s">
        <v>324</v>
      </c>
      <c r="BQ358" t="s">
        <v>324</v>
      </c>
      <c r="BR358" t="s">
        <v>324</v>
      </c>
      <c r="BS358">
        <v>0</v>
      </c>
      <c r="BT358">
        <v>8.9999999999999993E-3</v>
      </c>
      <c r="BU358">
        <v>2E-3</v>
      </c>
      <c r="BV358">
        <v>0</v>
      </c>
      <c r="BW358">
        <v>0</v>
      </c>
      <c r="BX358">
        <v>1.0999999999999999E-2</v>
      </c>
      <c r="BY358">
        <v>4</v>
      </c>
      <c r="BZ358">
        <v>1</v>
      </c>
      <c r="CA358">
        <v>0</v>
      </c>
      <c r="CB358">
        <v>0</v>
      </c>
      <c r="CC358">
        <v>5</v>
      </c>
      <c r="CD358">
        <v>0</v>
      </c>
      <c r="CE358">
        <v>3.9E-2</v>
      </c>
      <c r="CF358">
        <v>0</v>
      </c>
      <c r="CG358">
        <v>0</v>
      </c>
      <c r="CH358">
        <v>3.9E-2</v>
      </c>
      <c r="CI358">
        <v>0</v>
      </c>
      <c r="CJ358">
        <v>0</v>
      </c>
      <c r="CK358">
        <v>0.05</v>
      </c>
      <c r="CL358">
        <v>0</v>
      </c>
      <c r="CM358">
        <v>0.05</v>
      </c>
      <c r="CN358">
        <v>0</v>
      </c>
      <c r="CO358">
        <v>0</v>
      </c>
      <c r="CP358">
        <v>1</v>
      </c>
      <c r="CQ358">
        <v>0</v>
      </c>
      <c r="CR358">
        <v>1</v>
      </c>
      <c r="CS358">
        <v>0</v>
      </c>
      <c r="CT358">
        <v>0</v>
      </c>
      <c r="CU358">
        <v>0</v>
      </c>
      <c r="CV358">
        <v>0</v>
      </c>
      <c r="CW358">
        <v>0</v>
      </c>
      <c r="CX358">
        <v>18.34</v>
      </c>
      <c r="CY358">
        <v>3.6539999999999999</v>
      </c>
      <c r="CZ358">
        <v>0.15</v>
      </c>
      <c r="DA358">
        <v>0</v>
      </c>
      <c r="DB358">
        <v>22.143999999999998</v>
      </c>
      <c r="DC358">
        <v>2054</v>
      </c>
      <c r="DD358">
        <v>213</v>
      </c>
      <c r="DE358">
        <v>4</v>
      </c>
      <c r="DF358">
        <v>0</v>
      </c>
      <c r="DG358">
        <v>2271</v>
      </c>
      <c r="DH358">
        <v>6489.192</v>
      </c>
      <c r="DI358">
        <v>1029.1300000000001</v>
      </c>
      <c r="DJ358">
        <v>9.6999999999999993</v>
      </c>
      <c r="DK358">
        <v>0</v>
      </c>
      <c r="DL358">
        <v>7528.0219999999999</v>
      </c>
    </row>
    <row r="359" spans="1:116" x14ac:dyDescent="0.45">
      <c r="A359">
        <v>2023</v>
      </c>
      <c r="B359" t="s">
        <v>137</v>
      </c>
      <c r="C359">
        <v>11249</v>
      </c>
      <c r="D359" t="s">
        <v>414</v>
      </c>
      <c r="E359" t="s">
        <v>848</v>
      </c>
      <c r="F359" t="s">
        <v>247</v>
      </c>
      <c r="G359">
        <v>19.285</v>
      </c>
      <c r="H359">
        <v>1.363</v>
      </c>
      <c r="I359">
        <v>0</v>
      </c>
      <c r="J359">
        <v>0</v>
      </c>
      <c r="K359">
        <v>20.648</v>
      </c>
      <c r="L359">
        <v>2463</v>
      </c>
      <c r="M359">
        <v>73</v>
      </c>
      <c r="N359">
        <v>0</v>
      </c>
      <c r="O359">
        <v>0</v>
      </c>
      <c r="P359">
        <v>2536</v>
      </c>
      <c r="Q359">
        <v>6298.2730000000001</v>
      </c>
      <c r="R359">
        <v>265.428</v>
      </c>
      <c r="S359">
        <v>0</v>
      </c>
      <c r="T359">
        <v>0</v>
      </c>
      <c r="U359">
        <v>6563.701</v>
      </c>
      <c r="V359" t="s">
        <v>324</v>
      </c>
      <c r="W359" t="s">
        <v>324</v>
      </c>
      <c r="X359" t="s">
        <v>324</v>
      </c>
      <c r="Y359" t="s">
        <v>324</v>
      </c>
      <c r="Z359">
        <v>0</v>
      </c>
      <c r="AA359" t="s">
        <v>324</v>
      </c>
      <c r="AB359" t="s">
        <v>324</v>
      </c>
      <c r="AC359" t="s">
        <v>324</v>
      </c>
      <c r="AD359" t="s">
        <v>324</v>
      </c>
      <c r="AE359">
        <v>0</v>
      </c>
      <c r="AF359" t="s">
        <v>324</v>
      </c>
      <c r="AG359" t="s">
        <v>324</v>
      </c>
      <c r="AH359" t="s">
        <v>324</v>
      </c>
      <c r="AI359" t="s">
        <v>324</v>
      </c>
      <c r="AJ359">
        <v>0</v>
      </c>
      <c r="AK359" t="s">
        <v>324</v>
      </c>
      <c r="AL359" t="s">
        <v>324</v>
      </c>
      <c r="AM359" t="s">
        <v>324</v>
      </c>
      <c r="AN359" t="s">
        <v>324</v>
      </c>
      <c r="AO359">
        <v>0</v>
      </c>
      <c r="AP359">
        <v>0.627</v>
      </c>
      <c r="AQ359">
        <v>0.02</v>
      </c>
      <c r="AR359">
        <v>0</v>
      </c>
      <c r="AS359">
        <v>0</v>
      </c>
      <c r="AT359">
        <v>0.64700000000000002</v>
      </c>
      <c r="AU359">
        <v>92</v>
      </c>
      <c r="AV359">
        <v>2</v>
      </c>
      <c r="AW359">
        <v>0</v>
      </c>
      <c r="AX359">
        <v>0</v>
      </c>
      <c r="AY359">
        <v>94</v>
      </c>
      <c r="AZ359" t="s">
        <v>324</v>
      </c>
      <c r="BA359" t="s">
        <v>324</v>
      </c>
      <c r="BB359" t="s">
        <v>324</v>
      </c>
      <c r="BC359" t="s">
        <v>324</v>
      </c>
      <c r="BD359">
        <v>0</v>
      </c>
      <c r="BE359" t="s">
        <v>324</v>
      </c>
      <c r="BF359" t="s">
        <v>324</v>
      </c>
      <c r="BG359" t="s">
        <v>324</v>
      </c>
      <c r="BH359" t="s">
        <v>324</v>
      </c>
      <c r="BI359">
        <v>0</v>
      </c>
      <c r="BJ359" t="s">
        <v>324</v>
      </c>
      <c r="BK359" t="s">
        <v>324</v>
      </c>
      <c r="BL359" t="s">
        <v>324</v>
      </c>
      <c r="BM359" t="s">
        <v>324</v>
      </c>
      <c r="BN359">
        <v>0</v>
      </c>
      <c r="BO359" t="s">
        <v>324</v>
      </c>
      <c r="BP359" t="s">
        <v>324</v>
      </c>
      <c r="BQ359" t="s">
        <v>324</v>
      </c>
      <c r="BR359" t="s">
        <v>324</v>
      </c>
      <c r="BS359">
        <v>0</v>
      </c>
      <c r="BT359">
        <v>8.0000000000000002E-3</v>
      </c>
      <c r="BU359">
        <v>6.0000000000000001E-3</v>
      </c>
      <c r="BV359">
        <v>0</v>
      </c>
      <c r="BW359">
        <v>0</v>
      </c>
      <c r="BX359">
        <v>1.4E-2</v>
      </c>
      <c r="BY359">
        <v>3</v>
      </c>
      <c r="BZ359">
        <v>2</v>
      </c>
      <c r="CA359">
        <v>0</v>
      </c>
      <c r="CB359">
        <v>0</v>
      </c>
      <c r="CC359">
        <v>5</v>
      </c>
      <c r="CD359">
        <v>0.121</v>
      </c>
      <c r="CE359">
        <v>0.34799999999999998</v>
      </c>
      <c r="CF359">
        <v>0</v>
      </c>
      <c r="CG359">
        <v>0</v>
      </c>
      <c r="CH359">
        <v>0.46899999999999997</v>
      </c>
      <c r="CI359" t="s">
        <v>324</v>
      </c>
      <c r="CJ359" t="s">
        <v>324</v>
      </c>
      <c r="CK359" t="s">
        <v>324</v>
      </c>
      <c r="CL359" t="s">
        <v>324</v>
      </c>
      <c r="CM359">
        <v>0</v>
      </c>
      <c r="CN359" t="s">
        <v>324</v>
      </c>
      <c r="CO359" t="s">
        <v>324</v>
      </c>
      <c r="CP359" t="s">
        <v>324</v>
      </c>
      <c r="CQ359" t="s">
        <v>324</v>
      </c>
      <c r="CR359">
        <v>0</v>
      </c>
      <c r="CS359" t="s">
        <v>324</v>
      </c>
      <c r="CT359" t="s">
        <v>324</v>
      </c>
      <c r="CU359" t="s">
        <v>324</v>
      </c>
      <c r="CV359" t="s">
        <v>324</v>
      </c>
      <c r="CW359">
        <v>0</v>
      </c>
      <c r="CX359">
        <v>19.292999999999999</v>
      </c>
      <c r="CY359">
        <v>1.369</v>
      </c>
      <c r="CZ359">
        <v>0</v>
      </c>
      <c r="DA359">
        <v>0</v>
      </c>
      <c r="DB359">
        <v>20.661999999999999</v>
      </c>
      <c r="DC359">
        <v>2466</v>
      </c>
      <c r="DD359">
        <v>75</v>
      </c>
      <c r="DE359">
        <v>0</v>
      </c>
      <c r="DF359">
        <v>0</v>
      </c>
      <c r="DG359">
        <v>2541</v>
      </c>
      <c r="DH359">
        <v>6298.3940000000002</v>
      </c>
      <c r="DI359">
        <v>265.77600000000001</v>
      </c>
      <c r="DJ359">
        <v>0</v>
      </c>
      <c r="DK359">
        <v>0</v>
      </c>
      <c r="DL359">
        <v>6564.17</v>
      </c>
    </row>
    <row r="360" spans="1:116" x14ac:dyDescent="0.45">
      <c r="A360">
        <v>2023</v>
      </c>
      <c r="B360" t="s">
        <v>137</v>
      </c>
      <c r="C360">
        <v>12243</v>
      </c>
      <c r="D360" t="s">
        <v>861</v>
      </c>
      <c r="E360" t="s">
        <v>606</v>
      </c>
      <c r="F360" t="s">
        <v>244</v>
      </c>
      <c r="G360">
        <v>1.4</v>
      </c>
      <c r="H360" t="s">
        <v>324</v>
      </c>
      <c r="I360" t="s">
        <v>324</v>
      </c>
      <c r="J360" t="s">
        <v>324</v>
      </c>
      <c r="K360">
        <v>1.4</v>
      </c>
      <c r="L360">
        <v>153</v>
      </c>
      <c r="M360" t="s">
        <v>324</v>
      </c>
      <c r="N360" t="s">
        <v>324</v>
      </c>
      <c r="O360" t="s">
        <v>324</v>
      </c>
      <c r="P360">
        <v>153</v>
      </c>
      <c r="Q360" t="s">
        <v>324</v>
      </c>
      <c r="R360" t="s">
        <v>324</v>
      </c>
      <c r="S360" t="s">
        <v>324</v>
      </c>
      <c r="T360" t="s">
        <v>324</v>
      </c>
      <c r="U360">
        <v>0</v>
      </c>
      <c r="V360" t="s">
        <v>324</v>
      </c>
      <c r="W360" t="s">
        <v>324</v>
      </c>
      <c r="X360" t="s">
        <v>324</v>
      </c>
      <c r="Y360" t="s">
        <v>324</v>
      </c>
      <c r="Z360">
        <v>0</v>
      </c>
      <c r="AA360" t="s">
        <v>324</v>
      </c>
      <c r="AB360" t="s">
        <v>324</v>
      </c>
      <c r="AC360" t="s">
        <v>324</v>
      </c>
      <c r="AD360" t="s">
        <v>324</v>
      </c>
      <c r="AE360">
        <v>0</v>
      </c>
      <c r="AF360" t="s">
        <v>324</v>
      </c>
      <c r="AG360" t="s">
        <v>324</v>
      </c>
      <c r="AH360" t="s">
        <v>324</v>
      </c>
      <c r="AI360" t="s">
        <v>324</v>
      </c>
      <c r="AJ360">
        <v>0</v>
      </c>
      <c r="AK360" t="s">
        <v>324</v>
      </c>
      <c r="AL360" t="s">
        <v>324</v>
      </c>
      <c r="AM360" t="s">
        <v>324</v>
      </c>
      <c r="AN360" t="s">
        <v>324</v>
      </c>
      <c r="AO360">
        <v>0</v>
      </c>
      <c r="AP360" t="s">
        <v>324</v>
      </c>
      <c r="AQ360" t="s">
        <v>324</v>
      </c>
      <c r="AR360" t="s">
        <v>324</v>
      </c>
      <c r="AS360" t="s">
        <v>324</v>
      </c>
      <c r="AT360">
        <v>0</v>
      </c>
      <c r="AU360" t="s">
        <v>324</v>
      </c>
      <c r="AV360" t="s">
        <v>324</v>
      </c>
      <c r="AW360" t="s">
        <v>324</v>
      </c>
      <c r="AX360" t="s">
        <v>324</v>
      </c>
      <c r="AY360">
        <v>0</v>
      </c>
      <c r="AZ360" t="s">
        <v>324</v>
      </c>
      <c r="BA360" t="s">
        <v>324</v>
      </c>
      <c r="BB360" t="s">
        <v>324</v>
      </c>
      <c r="BC360" t="s">
        <v>324</v>
      </c>
      <c r="BD360">
        <v>0</v>
      </c>
      <c r="BE360" t="s">
        <v>324</v>
      </c>
      <c r="BF360" t="s">
        <v>324</v>
      </c>
      <c r="BG360" t="s">
        <v>324</v>
      </c>
      <c r="BH360" t="s">
        <v>324</v>
      </c>
      <c r="BI360">
        <v>0</v>
      </c>
      <c r="BJ360" t="s">
        <v>324</v>
      </c>
      <c r="BK360" t="s">
        <v>324</v>
      </c>
      <c r="BL360" t="s">
        <v>324</v>
      </c>
      <c r="BM360" t="s">
        <v>324</v>
      </c>
      <c r="BN360">
        <v>0</v>
      </c>
      <c r="BO360" t="s">
        <v>324</v>
      </c>
      <c r="BP360" t="s">
        <v>324</v>
      </c>
      <c r="BQ360" t="s">
        <v>324</v>
      </c>
      <c r="BR360" t="s">
        <v>324</v>
      </c>
      <c r="BS360">
        <v>0</v>
      </c>
      <c r="BT360" t="s">
        <v>324</v>
      </c>
      <c r="BU360" t="s">
        <v>324</v>
      </c>
      <c r="BV360" t="s">
        <v>324</v>
      </c>
      <c r="BW360" t="s">
        <v>324</v>
      </c>
      <c r="BX360">
        <v>0</v>
      </c>
      <c r="BY360" t="s">
        <v>324</v>
      </c>
      <c r="BZ360" t="s">
        <v>324</v>
      </c>
      <c r="CA360" t="s">
        <v>324</v>
      </c>
      <c r="CB360" t="s">
        <v>324</v>
      </c>
      <c r="CC360">
        <v>0</v>
      </c>
      <c r="CD360" t="s">
        <v>324</v>
      </c>
      <c r="CE360" t="s">
        <v>324</v>
      </c>
      <c r="CF360" t="s">
        <v>324</v>
      </c>
      <c r="CG360" t="s">
        <v>324</v>
      </c>
      <c r="CH360">
        <v>0</v>
      </c>
      <c r="CI360" t="s">
        <v>324</v>
      </c>
      <c r="CJ360" t="s">
        <v>324</v>
      </c>
      <c r="CK360" t="s">
        <v>324</v>
      </c>
      <c r="CL360" t="s">
        <v>324</v>
      </c>
      <c r="CM360">
        <v>0</v>
      </c>
      <c r="CN360" t="s">
        <v>324</v>
      </c>
      <c r="CO360" t="s">
        <v>324</v>
      </c>
      <c r="CP360" t="s">
        <v>324</v>
      </c>
      <c r="CQ360" t="s">
        <v>324</v>
      </c>
      <c r="CR360">
        <v>0</v>
      </c>
      <c r="CS360" t="s">
        <v>324</v>
      </c>
      <c r="CT360" t="s">
        <v>324</v>
      </c>
      <c r="CU360" t="s">
        <v>324</v>
      </c>
      <c r="CV360" t="s">
        <v>324</v>
      </c>
      <c r="CW360">
        <v>0</v>
      </c>
      <c r="CX360">
        <v>1.4</v>
      </c>
      <c r="CY360">
        <v>0</v>
      </c>
      <c r="CZ360">
        <v>0</v>
      </c>
      <c r="DA360">
        <v>0</v>
      </c>
      <c r="DB360">
        <v>1.4</v>
      </c>
      <c r="DC360">
        <v>153</v>
      </c>
      <c r="DD360">
        <v>0</v>
      </c>
      <c r="DE360">
        <v>0</v>
      </c>
      <c r="DF360">
        <v>0</v>
      </c>
      <c r="DG360">
        <v>153</v>
      </c>
      <c r="DH360">
        <v>0</v>
      </c>
      <c r="DI360">
        <v>0</v>
      </c>
      <c r="DJ360">
        <v>0</v>
      </c>
      <c r="DK360">
        <v>0</v>
      </c>
      <c r="DL360">
        <v>0</v>
      </c>
    </row>
    <row r="361" spans="1:116" x14ac:dyDescent="0.45">
      <c r="A361">
        <v>2023</v>
      </c>
      <c r="B361" t="s">
        <v>137</v>
      </c>
      <c r="C361">
        <v>13651</v>
      </c>
      <c r="D361" t="s">
        <v>862</v>
      </c>
      <c r="E361" t="s">
        <v>683</v>
      </c>
      <c r="F361" t="s">
        <v>247</v>
      </c>
      <c r="G361">
        <v>2.2229999999999999</v>
      </c>
      <c r="H361">
        <v>0.16700000000000001</v>
      </c>
      <c r="I361">
        <v>0</v>
      </c>
      <c r="J361">
        <v>0</v>
      </c>
      <c r="K361">
        <v>2.39</v>
      </c>
      <c r="L361">
        <v>240</v>
      </c>
      <c r="M361">
        <v>8</v>
      </c>
      <c r="N361">
        <v>0</v>
      </c>
      <c r="O361">
        <v>0</v>
      </c>
      <c r="P361">
        <v>248</v>
      </c>
      <c r="Q361">
        <v>1.123</v>
      </c>
      <c r="R361">
        <v>7.5999999999999998E-2</v>
      </c>
      <c r="S361">
        <v>0</v>
      </c>
      <c r="T361" t="s">
        <v>324</v>
      </c>
      <c r="U361">
        <v>1.1990000000000001</v>
      </c>
      <c r="V361" t="s">
        <v>324</v>
      </c>
      <c r="W361" t="s">
        <v>324</v>
      </c>
      <c r="X361" t="s">
        <v>324</v>
      </c>
      <c r="Y361" t="s">
        <v>324</v>
      </c>
      <c r="Z361">
        <v>0</v>
      </c>
      <c r="AA361" t="s">
        <v>324</v>
      </c>
      <c r="AB361" t="s">
        <v>324</v>
      </c>
      <c r="AC361" t="s">
        <v>324</v>
      </c>
      <c r="AD361" t="s">
        <v>324</v>
      </c>
      <c r="AE361">
        <v>0</v>
      </c>
      <c r="AF361" t="s">
        <v>324</v>
      </c>
      <c r="AG361" t="s">
        <v>324</v>
      </c>
      <c r="AH361" t="s">
        <v>324</v>
      </c>
      <c r="AI361" t="s">
        <v>324</v>
      </c>
      <c r="AJ361">
        <v>0</v>
      </c>
      <c r="AK361" t="s">
        <v>324</v>
      </c>
      <c r="AL361" t="s">
        <v>324</v>
      </c>
      <c r="AM361" t="s">
        <v>324</v>
      </c>
      <c r="AN361" t="s">
        <v>324</v>
      </c>
      <c r="AO361">
        <v>0</v>
      </c>
      <c r="AP361">
        <v>0.438</v>
      </c>
      <c r="AQ361">
        <v>7.0000000000000001E-3</v>
      </c>
      <c r="AR361" t="s">
        <v>324</v>
      </c>
      <c r="AS361" t="s">
        <v>324</v>
      </c>
      <c r="AT361">
        <v>0.44500000000000001</v>
      </c>
      <c r="AU361">
        <v>49</v>
      </c>
      <c r="AV361">
        <v>1</v>
      </c>
      <c r="AW361" t="s">
        <v>324</v>
      </c>
      <c r="AX361" t="s">
        <v>324</v>
      </c>
      <c r="AY361">
        <v>50</v>
      </c>
      <c r="AZ361" t="s">
        <v>324</v>
      </c>
      <c r="BA361" t="s">
        <v>324</v>
      </c>
      <c r="BB361" t="s">
        <v>324</v>
      </c>
      <c r="BC361" t="s">
        <v>324</v>
      </c>
      <c r="BD361">
        <v>0</v>
      </c>
      <c r="BE361" t="s">
        <v>324</v>
      </c>
      <c r="BF361" t="s">
        <v>324</v>
      </c>
      <c r="BG361" t="s">
        <v>324</v>
      </c>
      <c r="BH361" t="s">
        <v>324</v>
      </c>
      <c r="BI361">
        <v>0</v>
      </c>
      <c r="BJ361" t="s">
        <v>324</v>
      </c>
      <c r="BK361" t="s">
        <v>324</v>
      </c>
      <c r="BL361" t="s">
        <v>324</v>
      </c>
      <c r="BM361" t="s">
        <v>324</v>
      </c>
      <c r="BN361">
        <v>0</v>
      </c>
      <c r="BO361" t="s">
        <v>324</v>
      </c>
      <c r="BP361" t="s">
        <v>324</v>
      </c>
      <c r="BQ361" t="s">
        <v>324</v>
      </c>
      <c r="BR361" t="s">
        <v>324</v>
      </c>
      <c r="BS361">
        <v>0</v>
      </c>
      <c r="BT361" t="s">
        <v>324</v>
      </c>
      <c r="BU361" t="s">
        <v>324</v>
      </c>
      <c r="BV361" t="s">
        <v>324</v>
      </c>
      <c r="BW361" t="s">
        <v>324</v>
      </c>
      <c r="BX361">
        <v>0</v>
      </c>
      <c r="BY361" t="s">
        <v>324</v>
      </c>
      <c r="BZ361" t="s">
        <v>324</v>
      </c>
      <c r="CA361" t="s">
        <v>324</v>
      </c>
      <c r="CB361" t="s">
        <v>324</v>
      </c>
      <c r="CC361">
        <v>0</v>
      </c>
      <c r="CD361" t="s">
        <v>324</v>
      </c>
      <c r="CE361" t="s">
        <v>324</v>
      </c>
      <c r="CF361" t="s">
        <v>324</v>
      </c>
      <c r="CG361" t="s">
        <v>324</v>
      </c>
      <c r="CH361">
        <v>0</v>
      </c>
      <c r="CI361" t="s">
        <v>324</v>
      </c>
      <c r="CJ361" t="s">
        <v>324</v>
      </c>
      <c r="CK361" t="s">
        <v>324</v>
      </c>
      <c r="CL361" t="s">
        <v>324</v>
      </c>
      <c r="CM361">
        <v>0</v>
      </c>
      <c r="CN361" t="s">
        <v>324</v>
      </c>
      <c r="CO361" t="s">
        <v>324</v>
      </c>
      <c r="CP361" t="s">
        <v>324</v>
      </c>
      <c r="CQ361" t="s">
        <v>324</v>
      </c>
      <c r="CR361">
        <v>0</v>
      </c>
      <c r="CS361" t="s">
        <v>324</v>
      </c>
      <c r="CT361" t="s">
        <v>324</v>
      </c>
      <c r="CU361" t="s">
        <v>324</v>
      </c>
      <c r="CV361" t="s">
        <v>324</v>
      </c>
      <c r="CW361">
        <v>0</v>
      </c>
      <c r="CX361">
        <v>2.2229999999999999</v>
      </c>
      <c r="CY361">
        <v>0.16700000000000001</v>
      </c>
      <c r="CZ361">
        <v>0</v>
      </c>
      <c r="DA361">
        <v>0</v>
      </c>
      <c r="DB361">
        <v>2.39</v>
      </c>
      <c r="DC361">
        <v>240</v>
      </c>
      <c r="DD361">
        <v>8</v>
      </c>
      <c r="DE361">
        <v>0</v>
      </c>
      <c r="DF361">
        <v>0</v>
      </c>
      <c r="DG361">
        <v>248</v>
      </c>
      <c r="DH361">
        <v>1.123</v>
      </c>
      <c r="DI361">
        <v>7.5999999999999998E-2</v>
      </c>
      <c r="DJ361">
        <v>0</v>
      </c>
      <c r="DK361">
        <v>0</v>
      </c>
      <c r="DL361">
        <v>1.1990000000000001</v>
      </c>
    </row>
    <row r="362" spans="1:116" x14ac:dyDescent="0.45">
      <c r="A362">
        <v>2023</v>
      </c>
      <c r="B362" t="s">
        <v>137</v>
      </c>
      <c r="C362">
        <v>14251</v>
      </c>
      <c r="D362" t="s">
        <v>863</v>
      </c>
      <c r="E362" t="s">
        <v>683</v>
      </c>
      <c r="F362" t="s">
        <v>244</v>
      </c>
      <c r="G362">
        <v>3.1070000000000002</v>
      </c>
      <c r="H362">
        <v>0.24299999999999999</v>
      </c>
      <c r="I362" t="s">
        <v>324</v>
      </c>
      <c r="J362" t="s">
        <v>324</v>
      </c>
      <c r="K362">
        <v>3.35</v>
      </c>
      <c r="L362">
        <v>385</v>
      </c>
      <c r="M362">
        <v>3</v>
      </c>
      <c r="N362" t="s">
        <v>324</v>
      </c>
      <c r="O362" t="s">
        <v>324</v>
      </c>
      <c r="P362">
        <v>388</v>
      </c>
      <c r="Q362" t="s">
        <v>324</v>
      </c>
      <c r="R362" t="s">
        <v>324</v>
      </c>
      <c r="S362" t="s">
        <v>324</v>
      </c>
      <c r="T362" t="s">
        <v>324</v>
      </c>
      <c r="U362">
        <v>0</v>
      </c>
      <c r="V362" t="s">
        <v>324</v>
      </c>
      <c r="W362" t="s">
        <v>324</v>
      </c>
      <c r="X362" t="s">
        <v>324</v>
      </c>
      <c r="Y362" t="s">
        <v>324</v>
      </c>
      <c r="Z362">
        <v>0</v>
      </c>
      <c r="AA362" t="s">
        <v>324</v>
      </c>
      <c r="AB362" t="s">
        <v>324</v>
      </c>
      <c r="AC362" t="s">
        <v>324</v>
      </c>
      <c r="AD362" t="s">
        <v>324</v>
      </c>
      <c r="AE362">
        <v>0</v>
      </c>
      <c r="AF362" t="s">
        <v>324</v>
      </c>
      <c r="AG362" t="s">
        <v>324</v>
      </c>
      <c r="AH362" t="s">
        <v>324</v>
      </c>
      <c r="AI362" t="s">
        <v>324</v>
      </c>
      <c r="AJ362">
        <v>0</v>
      </c>
      <c r="AK362" t="s">
        <v>324</v>
      </c>
      <c r="AL362" t="s">
        <v>324</v>
      </c>
      <c r="AM362" t="s">
        <v>324</v>
      </c>
      <c r="AN362" t="s">
        <v>324</v>
      </c>
      <c r="AO362">
        <v>0</v>
      </c>
      <c r="AP362" t="s">
        <v>324</v>
      </c>
      <c r="AQ362" t="s">
        <v>324</v>
      </c>
      <c r="AR362" t="s">
        <v>324</v>
      </c>
      <c r="AS362" t="s">
        <v>324</v>
      </c>
      <c r="AT362">
        <v>0</v>
      </c>
      <c r="AU362" t="s">
        <v>324</v>
      </c>
      <c r="AV362" t="s">
        <v>324</v>
      </c>
      <c r="AW362" t="s">
        <v>324</v>
      </c>
      <c r="AX362" t="s">
        <v>324</v>
      </c>
      <c r="AY362">
        <v>0</v>
      </c>
      <c r="AZ362" t="s">
        <v>324</v>
      </c>
      <c r="BA362" t="s">
        <v>324</v>
      </c>
      <c r="BB362" t="s">
        <v>324</v>
      </c>
      <c r="BC362" t="s">
        <v>324</v>
      </c>
      <c r="BD362">
        <v>0</v>
      </c>
      <c r="BE362" t="s">
        <v>324</v>
      </c>
      <c r="BF362" t="s">
        <v>324</v>
      </c>
      <c r="BG362" t="s">
        <v>324</v>
      </c>
      <c r="BH362" t="s">
        <v>324</v>
      </c>
      <c r="BI362">
        <v>0</v>
      </c>
      <c r="BJ362" t="s">
        <v>324</v>
      </c>
      <c r="BK362" t="s">
        <v>324</v>
      </c>
      <c r="BL362" t="s">
        <v>324</v>
      </c>
      <c r="BM362" t="s">
        <v>324</v>
      </c>
      <c r="BN362">
        <v>0</v>
      </c>
      <c r="BO362" t="s">
        <v>324</v>
      </c>
      <c r="BP362" t="s">
        <v>324</v>
      </c>
      <c r="BQ362" t="s">
        <v>324</v>
      </c>
      <c r="BR362" t="s">
        <v>324</v>
      </c>
      <c r="BS362">
        <v>0</v>
      </c>
      <c r="BT362">
        <v>1E-3</v>
      </c>
      <c r="BU362" t="s">
        <v>324</v>
      </c>
      <c r="BV362" t="s">
        <v>324</v>
      </c>
      <c r="BW362" t="s">
        <v>324</v>
      </c>
      <c r="BX362">
        <v>1E-3</v>
      </c>
      <c r="BY362">
        <v>1</v>
      </c>
      <c r="BZ362" t="s">
        <v>324</v>
      </c>
      <c r="CA362" t="s">
        <v>324</v>
      </c>
      <c r="CB362" t="s">
        <v>324</v>
      </c>
      <c r="CC362">
        <v>1</v>
      </c>
      <c r="CD362" t="s">
        <v>324</v>
      </c>
      <c r="CE362" t="s">
        <v>324</v>
      </c>
      <c r="CF362" t="s">
        <v>324</v>
      </c>
      <c r="CG362" t="s">
        <v>324</v>
      </c>
      <c r="CH362">
        <v>0</v>
      </c>
      <c r="CI362" t="s">
        <v>324</v>
      </c>
      <c r="CJ362" t="s">
        <v>324</v>
      </c>
      <c r="CK362" t="s">
        <v>324</v>
      </c>
      <c r="CL362" t="s">
        <v>324</v>
      </c>
      <c r="CM362">
        <v>0</v>
      </c>
      <c r="CN362" t="s">
        <v>324</v>
      </c>
      <c r="CO362" t="s">
        <v>324</v>
      </c>
      <c r="CP362" t="s">
        <v>324</v>
      </c>
      <c r="CQ362" t="s">
        <v>324</v>
      </c>
      <c r="CR362">
        <v>0</v>
      </c>
      <c r="CS362" t="s">
        <v>324</v>
      </c>
      <c r="CT362" t="s">
        <v>324</v>
      </c>
      <c r="CU362" t="s">
        <v>324</v>
      </c>
      <c r="CV362" t="s">
        <v>324</v>
      </c>
      <c r="CW362">
        <v>0</v>
      </c>
      <c r="CX362">
        <v>3.1080000000000001</v>
      </c>
      <c r="CY362">
        <v>0.24299999999999999</v>
      </c>
      <c r="CZ362">
        <v>0</v>
      </c>
      <c r="DA362">
        <v>0</v>
      </c>
      <c r="DB362">
        <v>3.351</v>
      </c>
      <c r="DC362">
        <v>386</v>
      </c>
      <c r="DD362">
        <v>3</v>
      </c>
      <c r="DE362">
        <v>0</v>
      </c>
      <c r="DF362">
        <v>0</v>
      </c>
      <c r="DG362">
        <v>389</v>
      </c>
      <c r="DH362">
        <v>0</v>
      </c>
      <c r="DI362">
        <v>0</v>
      </c>
      <c r="DJ362">
        <v>0</v>
      </c>
      <c r="DK362">
        <v>0</v>
      </c>
      <c r="DL362">
        <v>0</v>
      </c>
    </row>
    <row r="363" spans="1:116" x14ac:dyDescent="0.45">
      <c r="A363">
        <v>2023</v>
      </c>
      <c r="B363" t="s">
        <v>137</v>
      </c>
      <c r="C363">
        <v>14268</v>
      </c>
      <c r="D363" t="s">
        <v>864</v>
      </c>
      <c r="E363" t="s">
        <v>848</v>
      </c>
      <c r="F363" t="s">
        <v>247</v>
      </c>
      <c r="G363">
        <v>0.23400000000000001</v>
      </c>
      <c r="H363">
        <v>1.2010000000000001</v>
      </c>
      <c r="I363" t="s">
        <v>324</v>
      </c>
      <c r="J363" t="s">
        <v>324</v>
      </c>
      <c r="K363">
        <v>1.4350000000000001</v>
      </c>
      <c r="L363">
        <v>31</v>
      </c>
      <c r="M363">
        <v>15</v>
      </c>
      <c r="N363" t="s">
        <v>324</v>
      </c>
      <c r="O363" t="s">
        <v>324</v>
      </c>
      <c r="P363">
        <v>46</v>
      </c>
      <c r="Q363">
        <v>113.48</v>
      </c>
      <c r="R363">
        <v>311.55</v>
      </c>
      <c r="S363" t="s">
        <v>324</v>
      </c>
      <c r="T363" t="s">
        <v>324</v>
      </c>
      <c r="U363">
        <v>425.03</v>
      </c>
      <c r="V363" t="s">
        <v>324</v>
      </c>
      <c r="W363" t="s">
        <v>324</v>
      </c>
      <c r="X363" t="s">
        <v>324</v>
      </c>
      <c r="Y363" t="s">
        <v>324</v>
      </c>
      <c r="Z363">
        <v>0</v>
      </c>
      <c r="AA363" t="s">
        <v>324</v>
      </c>
      <c r="AB363" t="s">
        <v>324</v>
      </c>
      <c r="AC363" t="s">
        <v>324</v>
      </c>
      <c r="AD363" t="s">
        <v>324</v>
      </c>
      <c r="AE363">
        <v>0</v>
      </c>
      <c r="AF363" t="s">
        <v>324</v>
      </c>
      <c r="AG363" t="s">
        <v>324</v>
      </c>
      <c r="AH363" t="s">
        <v>324</v>
      </c>
      <c r="AI363" t="s">
        <v>324</v>
      </c>
      <c r="AJ363">
        <v>0</v>
      </c>
      <c r="AK363" t="s">
        <v>324</v>
      </c>
      <c r="AL363" t="s">
        <v>324</v>
      </c>
      <c r="AM363" t="s">
        <v>324</v>
      </c>
      <c r="AN363" t="s">
        <v>324</v>
      </c>
      <c r="AO363">
        <v>0</v>
      </c>
      <c r="AP363" t="s">
        <v>324</v>
      </c>
      <c r="AQ363" t="s">
        <v>324</v>
      </c>
      <c r="AR363" t="s">
        <v>324</v>
      </c>
      <c r="AS363" t="s">
        <v>324</v>
      </c>
      <c r="AT363">
        <v>0</v>
      </c>
      <c r="AU363" t="s">
        <v>324</v>
      </c>
      <c r="AV363" t="s">
        <v>324</v>
      </c>
      <c r="AW363" t="s">
        <v>324</v>
      </c>
      <c r="AX363" t="s">
        <v>324</v>
      </c>
      <c r="AY363">
        <v>0</v>
      </c>
      <c r="AZ363" t="s">
        <v>324</v>
      </c>
      <c r="BA363" t="s">
        <v>324</v>
      </c>
      <c r="BB363" t="s">
        <v>324</v>
      </c>
      <c r="BC363" t="s">
        <v>324</v>
      </c>
      <c r="BD363">
        <v>0</v>
      </c>
      <c r="BE363" t="s">
        <v>324</v>
      </c>
      <c r="BF363" t="s">
        <v>324</v>
      </c>
      <c r="BG363" t="s">
        <v>324</v>
      </c>
      <c r="BH363" t="s">
        <v>324</v>
      </c>
      <c r="BI363">
        <v>0</v>
      </c>
      <c r="BJ363" t="s">
        <v>324</v>
      </c>
      <c r="BK363" t="s">
        <v>324</v>
      </c>
      <c r="BL363" t="s">
        <v>324</v>
      </c>
      <c r="BM363" t="s">
        <v>324</v>
      </c>
      <c r="BN363">
        <v>0</v>
      </c>
      <c r="BO363" t="s">
        <v>324</v>
      </c>
      <c r="BP363" t="s">
        <v>324</v>
      </c>
      <c r="BQ363" t="s">
        <v>324</v>
      </c>
      <c r="BR363" t="s">
        <v>324</v>
      </c>
      <c r="BS363">
        <v>0</v>
      </c>
      <c r="BT363" t="s">
        <v>324</v>
      </c>
      <c r="BU363" t="s">
        <v>324</v>
      </c>
      <c r="BV363" t="s">
        <v>324</v>
      </c>
      <c r="BW363" t="s">
        <v>324</v>
      </c>
      <c r="BX363">
        <v>0</v>
      </c>
      <c r="BY363" t="s">
        <v>324</v>
      </c>
      <c r="BZ363" t="s">
        <v>324</v>
      </c>
      <c r="CA363" t="s">
        <v>324</v>
      </c>
      <c r="CB363" t="s">
        <v>324</v>
      </c>
      <c r="CC363">
        <v>0</v>
      </c>
      <c r="CD363" t="s">
        <v>324</v>
      </c>
      <c r="CE363" t="s">
        <v>324</v>
      </c>
      <c r="CF363" t="s">
        <v>324</v>
      </c>
      <c r="CG363" t="s">
        <v>324</v>
      </c>
      <c r="CH363">
        <v>0</v>
      </c>
      <c r="CI363" t="s">
        <v>324</v>
      </c>
      <c r="CJ363" t="s">
        <v>324</v>
      </c>
      <c r="CK363" t="s">
        <v>324</v>
      </c>
      <c r="CL363" t="s">
        <v>324</v>
      </c>
      <c r="CM363">
        <v>0</v>
      </c>
      <c r="CN363" t="s">
        <v>324</v>
      </c>
      <c r="CO363" t="s">
        <v>324</v>
      </c>
      <c r="CP363" t="s">
        <v>324</v>
      </c>
      <c r="CQ363" t="s">
        <v>324</v>
      </c>
      <c r="CR363">
        <v>0</v>
      </c>
      <c r="CS363" t="s">
        <v>324</v>
      </c>
      <c r="CT363" t="s">
        <v>324</v>
      </c>
      <c r="CU363" t="s">
        <v>324</v>
      </c>
      <c r="CV363" t="s">
        <v>324</v>
      </c>
      <c r="CW363">
        <v>0</v>
      </c>
      <c r="CX363">
        <v>0.23400000000000001</v>
      </c>
      <c r="CY363">
        <v>1.2010000000000001</v>
      </c>
      <c r="CZ363">
        <v>0</v>
      </c>
      <c r="DA363">
        <v>0</v>
      </c>
      <c r="DB363">
        <v>1.4350000000000001</v>
      </c>
      <c r="DC363">
        <v>31</v>
      </c>
      <c r="DD363">
        <v>15</v>
      </c>
      <c r="DE363">
        <v>0</v>
      </c>
      <c r="DF363">
        <v>0</v>
      </c>
      <c r="DG363">
        <v>46</v>
      </c>
      <c r="DH363">
        <v>113.48</v>
      </c>
      <c r="DI363">
        <v>311.55</v>
      </c>
      <c r="DJ363">
        <v>0</v>
      </c>
      <c r="DK363">
        <v>0</v>
      </c>
      <c r="DL363">
        <v>425.03</v>
      </c>
    </row>
    <row r="364" spans="1:116" x14ac:dyDescent="0.45">
      <c r="A364">
        <v>2023</v>
      </c>
      <c r="B364" t="s">
        <v>137</v>
      </c>
      <c r="C364">
        <v>16587</v>
      </c>
      <c r="D364" t="s">
        <v>865</v>
      </c>
      <c r="E364" t="s">
        <v>683</v>
      </c>
      <c r="F364" t="s">
        <v>244</v>
      </c>
      <c r="G364">
        <v>2.4300000000000002</v>
      </c>
      <c r="H364" t="s">
        <v>324</v>
      </c>
      <c r="I364" t="s">
        <v>324</v>
      </c>
      <c r="J364" t="s">
        <v>324</v>
      </c>
      <c r="K364">
        <v>2.4300000000000002</v>
      </c>
      <c r="L364">
        <v>242</v>
      </c>
      <c r="M364" t="s">
        <v>324</v>
      </c>
      <c r="N364" t="s">
        <v>324</v>
      </c>
      <c r="O364" t="s">
        <v>324</v>
      </c>
      <c r="P364">
        <v>242</v>
      </c>
      <c r="Q364">
        <v>1455.8</v>
      </c>
      <c r="R364" t="s">
        <v>324</v>
      </c>
      <c r="S364" t="s">
        <v>324</v>
      </c>
      <c r="T364" t="s">
        <v>324</v>
      </c>
      <c r="U364">
        <v>1455.8</v>
      </c>
      <c r="V364" t="s">
        <v>324</v>
      </c>
      <c r="W364" t="s">
        <v>324</v>
      </c>
      <c r="X364" t="s">
        <v>324</v>
      </c>
      <c r="Y364" t="s">
        <v>324</v>
      </c>
      <c r="Z364">
        <v>0</v>
      </c>
      <c r="AA364" t="s">
        <v>324</v>
      </c>
      <c r="AB364" t="s">
        <v>324</v>
      </c>
      <c r="AC364" t="s">
        <v>324</v>
      </c>
      <c r="AD364" t="s">
        <v>324</v>
      </c>
      <c r="AE364">
        <v>0</v>
      </c>
      <c r="AF364" t="s">
        <v>324</v>
      </c>
      <c r="AG364" t="s">
        <v>324</v>
      </c>
      <c r="AH364" t="s">
        <v>324</v>
      </c>
      <c r="AI364" t="s">
        <v>324</v>
      </c>
      <c r="AJ364">
        <v>0</v>
      </c>
      <c r="AK364" t="s">
        <v>324</v>
      </c>
      <c r="AL364" t="s">
        <v>324</v>
      </c>
      <c r="AM364" t="s">
        <v>324</v>
      </c>
      <c r="AN364" t="s">
        <v>324</v>
      </c>
      <c r="AO364">
        <v>0</v>
      </c>
      <c r="AP364" t="s">
        <v>324</v>
      </c>
      <c r="AQ364" t="s">
        <v>324</v>
      </c>
      <c r="AR364" t="s">
        <v>324</v>
      </c>
      <c r="AS364" t="s">
        <v>324</v>
      </c>
      <c r="AT364">
        <v>0</v>
      </c>
      <c r="AU364" t="s">
        <v>324</v>
      </c>
      <c r="AV364" t="s">
        <v>324</v>
      </c>
      <c r="AW364" t="s">
        <v>324</v>
      </c>
      <c r="AX364" t="s">
        <v>324</v>
      </c>
      <c r="AY364">
        <v>0</v>
      </c>
      <c r="AZ364" t="s">
        <v>324</v>
      </c>
      <c r="BA364" t="s">
        <v>324</v>
      </c>
      <c r="BB364" t="s">
        <v>324</v>
      </c>
      <c r="BC364" t="s">
        <v>324</v>
      </c>
      <c r="BD364">
        <v>0</v>
      </c>
      <c r="BE364" t="s">
        <v>324</v>
      </c>
      <c r="BF364" t="s">
        <v>324</v>
      </c>
      <c r="BG364" t="s">
        <v>324</v>
      </c>
      <c r="BH364" t="s">
        <v>324</v>
      </c>
      <c r="BI364">
        <v>0</v>
      </c>
      <c r="BJ364" t="s">
        <v>324</v>
      </c>
      <c r="BK364" t="s">
        <v>324</v>
      </c>
      <c r="BL364" t="s">
        <v>324</v>
      </c>
      <c r="BM364" t="s">
        <v>324</v>
      </c>
      <c r="BN364">
        <v>0</v>
      </c>
      <c r="BO364" t="s">
        <v>324</v>
      </c>
      <c r="BP364" t="s">
        <v>324</v>
      </c>
      <c r="BQ364" t="s">
        <v>324</v>
      </c>
      <c r="BR364" t="s">
        <v>324</v>
      </c>
      <c r="BS364">
        <v>0</v>
      </c>
      <c r="BT364" t="s">
        <v>324</v>
      </c>
      <c r="BU364" t="s">
        <v>324</v>
      </c>
      <c r="BV364" t="s">
        <v>324</v>
      </c>
      <c r="BW364" t="s">
        <v>324</v>
      </c>
      <c r="BX364">
        <v>0</v>
      </c>
      <c r="BY364" t="s">
        <v>324</v>
      </c>
      <c r="BZ364" t="s">
        <v>324</v>
      </c>
      <c r="CA364" t="s">
        <v>324</v>
      </c>
      <c r="CB364" t="s">
        <v>324</v>
      </c>
      <c r="CC364">
        <v>0</v>
      </c>
      <c r="CD364" t="s">
        <v>324</v>
      </c>
      <c r="CE364" t="s">
        <v>324</v>
      </c>
      <c r="CF364" t="s">
        <v>324</v>
      </c>
      <c r="CG364" t="s">
        <v>324</v>
      </c>
      <c r="CH364">
        <v>0</v>
      </c>
      <c r="CI364" t="s">
        <v>324</v>
      </c>
      <c r="CJ364" t="s">
        <v>324</v>
      </c>
      <c r="CK364" t="s">
        <v>324</v>
      </c>
      <c r="CL364" t="s">
        <v>324</v>
      </c>
      <c r="CM364">
        <v>0</v>
      </c>
      <c r="CN364" t="s">
        <v>324</v>
      </c>
      <c r="CO364" t="s">
        <v>324</v>
      </c>
      <c r="CP364" t="s">
        <v>324</v>
      </c>
      <c r="CQ364" t="s">
        <v>324</v>
      </c>
      <c r="CR364">
        <v>0</v>
      </c>
      <c r="CS364" t="s">
        <v>324</v>
      </c>
      <c r="CT364" t="s">
        <v>324</v>
      </c>
      <c r="CU364" t="s">
        <v>324</v>
      </c>
      <c r="CV364" t="s">
        <v>324</v>
      </c>
      <c r="CW364">
        <v>0</v>
      </c>
      <c r="CX364">
        <v>2.4300000000000002</v>
      </c>
      <c r="CY364">
        <v>0</v>
      </c>
      <c r="CZ364">
        <v>0</v>
      </c>
      <c r="DA364">
        <v>0</v>
      </c>
      <c r="DB364">
        <v>2.4300000000000002</v>
      </c>
      <c r="DC364">
        <v>242</v>
      </c>
      <c r="DD364">
        <v>0</v>
      </c>
      <c r="DE364">
        <v>0</v>
      </c>
      <c r="DF364">
        <v>0</v>
      </c>
      <c r="DG364">
        <v>242</v>
      </c>
      <c r="DH364">
        <v>1455.8</v>
      </c>
      <c r="DI364">
        <v>0</v>
      </c>
      <c r="DJ364">
        <v>0</v>
      </c>
      <c r="DK364">
        <v>0</v>
      </c>
      <c r="DL364">
        <v>1455.8</v>
      </c>
    </row>
    <row r="365" spans="1:116" x14ac:dyDescent="0.45">
      <c r="A365">
        <v>2023</v>
      </c>
      <c r="B365" t="s">
        <v>137</v>
      </c>
      <c r="C365">
        <v>17044</v>
      </c>
      <c r="D365" t="s">
        <v>866</v>
      </c>
      <c r="E365" t="s">
        <v>683</v>
      </c>
      <c r="F365" t="s">
        <v>244</v>
      </c>
      <c r="G365">
        <v>1.46</v>
      </c>
      <c r="H365">
        <v>2.4E-2</v>
      </c>
      <c r="I365" t="s">
        <v>324</v>
      </c>
      <c r="J365" t="s">
        <v>324</v>
      </c>
      <c r="K365">
        <v>1.484</v>
      </c>
      <c r="L365">
        <v>140</v>
      </c>
      <c r="M365">
        <v>1</v>
      </c>
      <c r="N365" t="s">
        <v>324</v>
      </c>
      <c r="O365" t="s">
        <v>324</v>
      </c>
      <c r="P365">
        <v>141</v>
      </c>
      <c r="Q365" t="s">
        <v>324</v>
      </c>
      <c r="R365" t="s">
        <v>324</v>
      </c>
      <c r="S365" t="s">
        <v>324</v>
      </c>
      <c r="T365" t="s">
        <v>324</v>
      </c>
      <c r="U365">
        <v>0</v>
      </c>
      <c r="V365" t="s">
        <v>324</v>
      </c>
      <c r="W365" t="s">
        <v>324</v>
      </c>
      <c r="X365" t="s">
        <v>324</v>
      </c>
      <c r="Y365" t="s">
        <v>324</v>
      </c>
      <c r="Z365">
        <v>0</v>
      </c>
      <c r="AA365" t="s">
        <v>324</v>
      </c>
      <c r="AB365" t="s">
        <v>324</v>
      </c>
      <c r="AC365" t="s">
        <v>324</v>
      </c>
      <c r="AD365" t="s">
        <v>324</v>
      </c>
      <c r="AE365">
        <v>0</v>
      </c>
      <c r="AF365" t="s">
        <v>324</v>
      </c>
      <c r="AG365" t="s">
        <v>324</v>
      </c>
      <c r="AH365" t="s">
        <v>324</v>
      </c>
      <c r="AI365" t="s">
        <v>324</v>
      </c>
      <c r="AJ365">
        <v>0</v>
      </c>
      <c r="AK365" t="s">
        <v>324</v>
      </c>
      <c r="AL365" t="s">
        <v>324</v>
      </c>
      <c r="AM365" t="s">
        <v>324</v>
      </c>
      <c r="AN365" t="s">
        <v>324</v>
      </c>
      <c r="AO365">
        <v>0</v>
      </c>
      <c r="AP365">
        <v>0.186</v>
      </c>
      <c r="AQ365" t="s">
        <v>324</v>
      </c>
      <c r="AR365" t="s">
        <v>324</v>
      </c>
      <c r="AS365" t="s">
        <v>324</v>
      </c>
      <c r="AT365">
        <v>0.186</v>
      </c>
      <c r="AU365">
        <v>26</v>
      </c>
      <c r="AV365" t="s">
        <v>324</v>
      </c>
      <c r="AW365" t="s">
        <v>324</v>
      </c>
      <c r="AX365" t="s">
        <v>324</v>
      </c>
      <c r="AY365">
        <v>26</v>
      </c>
      <c r="AZ365" t="s">
        <v>324</v>
      </c>
      <c r="BA365" t="s">
        <v>324</v>
      </c>
      <c r="BB365" t="s">
        <v>324</v>
      </c>
      <c r="BC365" t="s">
        <v>324</v>
      </c>
      <c r="BD365">
        <v>0</v>
      </c>
      <c r="BE365" t="s">
        <v>324</v>
      </c>
      <c r="BF365" t="s">
        <v>324</v>
      </c>
      <c r="BG365" t="s">
        <v>324</v>
      </c>
      <c r="BH365" t="s">
        <v>324</v>
      </c>
      <c r="BI365">
        <v>0</v>
      </c>
      <c r="BJ365" t="s">
        <v>324</v>
      </c>
      <c r="BK365" t="s">
        <v>324</v>
      </c>
      <c r="BL365" t="s">
        <v>324</v>
      </c>
      <c r="BM365" t="s">
        <v>324</v>
      </c>
      <c r="BN365">
        <v>0</v>
      </c>
      <c r="BO365" t="s">
        <v>324</v>
      </c>
      <c r="BP365" t="s">
        <v>324</v>
      </c>
      <c r="BQ365" t="s">
        <v>324</v>
      </c>
      <c r="BR365" t="s">
        <v>324</v>
      </c>
      <c r="BS365">
        <v>0</v>
      </c>
      <c r="BT365" t="s">
        <v>324</v>
      </c>
      <c r="BU365" t="s">
        <v>324</v>
      </c>
      <c r="BV365" t="s">
        <v>324</v>
      </c>
      <c r="BW365" t="s">
        <v>324</v>
      </c>
      <c r="BX365">
        <v>0</v>
      </c>
      <c r="BY365" t="s">
        <v>324</v>
      </c>
      <c r="BZ365" t="s">
        <v>324</v>
      </c>
      <c r="CA365" t="s">
        <v>324</v>
      </c>
      <c r="CB365" t="s">
        <v>324</v>
      </c>
      <c r="CC365">
        <v>0</v>
      </c>
      <c r="CD365" t="s">
        <v>324</v>
      </c>
      <c r="CE365" t="s">
        <v>324</v>
      </c>
      <c r="CF365" t="s">
        <v>324</v>
      </c>
      <c r="CG365" t="s">
        <v>324</v>
      </c>
      <c r="CH365">
        <v>0</v>
      </c>
      <c r="CI365" t="s">
        <v>324</v>
      </c>
      <c r="CJ365" t="s">
        <v>324</v>
      </c>
      <c r="CK365" t="s">
        <v>324</v>
      </c>
      <c r="CL365" t="s">
        <v>324</v>
      </c>
      <c r="CM365">
        <v>0</v>
      </c>
      <c r="CN365" t="s">
        <v>324</v>
      </c>
      <c r="CO365" t="s">
        <v>324</v>
      </c>
      <c r="CP365" t="s">
        <v>324</v>
      </c>
      <c r="CQ365" t="s">
        <v>324</v>
      </c>
      <c r="CR365">
        <v>0</v>
      </c>
      <c r="CS365" t="s">
        <v>324</v>
      </c>
      <c r="CT365" t="s">
        <v>324</v>
      </c>
      <c r="CU365" t="s">
        <v>324</v>
      </c>
      <c r="CV365" t="s">
        <v>324</v>
      </c>
      <c r="CW365">
        <v>0</v>
      </c>
      <c r="CX365">
        <v>1.46</v>
      </c>
      <c r="CY365">
        <v>2.4E-2</v>
      </c>
      <c r="CZ365">
        <v>0</v>
      </c>
      <c r="DA365">
        <v>0</v>
      </c>
      <c r="DB365">
        <v>1.484</v>
      </c>
      <c r="DC365">
        <v>140</v>
      </c>
      <c r="DD365">
        <v>1</v>
      </c>
      <c r="DE365">
        <v>0</v>
      </c>
      <c r="DF365">
        <v>0</v>
      </c>
      <c r="DG365">
        <v>141</v>
      </c>
      <c r="DH365">
        <v>0</v>
      </c>
      <c r="DI365">
        <v>0</v>
      </c>
      <c r="DJ365">
        <v>0</v>
      </c>
      <c r="DK365">
        <v>0</v>
      </c>
      <c r="DL365">
        <v>0</v>
      </c>
    </row>
    <row r="366" spans="1:116" x14ac:dyDescent="0.45">
      <c r="A366">
        <v>2023</v>
      </c>
      <c r="B366" t="s">
        <v>137</v>
      </c>
      <c r="C366">
        <v>17564</v>
      </c>
      <c r="D366" t="s">
        <v>415</v>
      </c>
      <c r="E366" t="s">
        <v>683</v>
      </c>
      <c r="F366" t="s">
        <v>244</v>
      </c>
      <c r="G366">
        <v>1.228</v>
      </c>
      <c r="H366">
        <v>9.2999999999999999E-2</v>
      </c>
      <c r="I366">
        <v>0.113</v>
      </c>
      <c r="J366" t="s">
        <v>324</v>
      </c>
      <c r="K366">
        <v>1.4339999999999999</v>
      </c>
      <c r="L366">
        <v>139</v>
      </c>
      <c r="M366">
        <v>8</v>
      </c>
      <c r="N366">
        <v>3</v>
      </c>
      <c r="O366" t="s">
        <v>324</v>
      </c>
      <c r="P366">
        <v>150</v>
      </c>
      <c r="Q366">
        <v>654.08799999999997</v>
      </c>
      <c r="R366">
        <v>141.571</v>
      </c>
      <c r="S366">
        <v>28.928000000000001</v>
      </c>
      <c r="T366" t="s">
        <v>324</v>
      </c>
      <c r="U366">
        <v>824.58699999999999</v>
      </c>
      <c r="V366" t="s">
        <v>324</v>
      </c>
      <c r="W366" t="s">
        <v>324</v>
      </c>
      <c r="X366" t="s">
        <v>324</v>
      </c>
      <c r="Y366" t="s">
        <v>324</v>
      </c>
      <c r="Z366">
        <v>0</v>
      </c>
      <c r="AA366" t="s">
        <v>324</v>
      </c>
      <c r="AB366" t="s">
        <v>324</v>
      </c>
      <c r="AC366" t="s">
        <v>324</v>
      </c>
      <c r="AD366" t="s">
        <v>324</v>
      </c>
      <c r="AE366">
        <v>0</v>
      </c>
      <c r="AF366" t="s">
        <v>324</v>
      </c>
      <c r="AG366" t="s">
        <v>324</v>
      </c>
      <c r="AH366" t="s">
        <v>324</v>
      </c>
      <c r="AI366" t="s">
        <v>324</v>
      </c>
      <c r="AJ366">
        <v>0</v>
      </c>
      <c r="AK366" t="s">
        <v>324</v>
      </c>
      <c r="AL366" t="s">
        <v>324</v>
      </c>
      <c r="AM366" t="s">
        <v>324</v>
      </c>
      <c r="AN366" t="s">
        <v>324</v>
      </c>
      <c r="AO366">
        <v>0</v>
      </c>
      <c r="AP366" t="s">
        <v>324</v>
      </c>
      <c r="AQ366" t="s">
        <v>324</v>
      </c>
      <c r="AR366" t="s">
        <v>324</v>
      </c>
      <c r="AS366" t="s">
        <v>324</v>
      </c>
      <c r="AT366">
        <v>0</v>
      </c>
      <c r="AU366" t="s">
        <v>324</v>
      </c>
      <c r="AV366" t="s">
        <v>324</v>
      </c>
      <c r="AW366" t="s">
        <v>324</v>
      </c>
      <c r="AX366" t="s">
        <v>324</v>
      </c>
      <c r="AY366">
        <v>0</v>
      </c>
      <c r="AZ366" t="s">
        <v>324</v>
      </c>
      <c r="BA366" t="s">
        <v>324</v>
      </c>
      <c r="BB366" t="s">
        <v>324</v>
      </c>
      <c r="BC366" t="s">
        <v>324</v>
      </c>
      <c r="BD366">
        <v>0</v>
      </c>
      <c r="BE366" t="s">
        <v>324</v>
      </c>
      <c r="BF366" t="s">
        <v>324</v>
      </c>
      <c r="BG366" t="s">
        <v>324</v>
      </c>
      <c r="BH366" t="s">
        <v>324</v>
      </c>
      <c r="BI366">
        <v>0</v>
      </c>
      <c r="BJ366" t="s">
        <v>324</v>
      </c>
      <c r="BK366" t="s">
        <v>324</v>
      </c>
      <c r="BL366" t="s">
        <v>324</v>
      </c>
      <c r="BM366" t="s">
        <v>324</v>
      </c>
      <c r="BN366">
        <v>0</v>
      </c>
      <c r="BO366" t="s">
        <v>324</v>
      </c>
      <c r="BP366" t="s">
        <v>324</v>
      </c>
      <c r="BQ366" t="s">
        <v>324</v>
      </c>
      <c r="BR366" t="s">
        <v>324</v>
      </c>
      <c r="BS366">
        <v>0</v>
      </c>
      <c r="BT366" t="s">
        <v>324</v>
      </c>
      <c r="BU366" t="s">
        <v>324</v>
      </c>
      <c r="BV366" t="s">
        <v>324</v>
      </c>
      <c r="BW366" t="s">
        <v>324</v>
      </c>
      <c r="BX366">
        <v>0</v>
      </c>
      <c r="BY366" t="s">
        <v>324</v>
      </c>
      <c r="BZ366" t="s">
        <v>324</v>
      </c>
      <c r="CA366" t="s">
        <v>324</v>
      </c>
      <c r="CB366" t="s">
        <v>324</v>
      </c>
      <c r="CC366">
        <v>0</v>
      </c>
      <c r="CD366" t="s">
        <v>324</v>
      </c>
      <c r="CE366" t="s">
        <v>324</v>
      </c>
      <c r="CF366" t="s">
        <v>324</v>
      </c>
      <c r="CG366" t="s">
        <v>324</v>
      </c>
      <c r="CH366">
        <v>0</v>
      </c>
      <c r="CI366" t="s">
        <v>324</v>
      </c>
      <c r="CJ366" t="s">
        <v>324</v>
      </c>
      <c r="CK366" t="s">
        <v>324</v>
      </c>
      <c r="CL366" t="s">
        <v>324</v>
      </c>
      <c r="CM366">
        <v>0</v>
      </c>
      <c r="CN366" t="s">
        <v>324</v>
      </c>
      <c r="CO366" t="s">
        <v>324</v>
      </c>
      <c r="CP366" t="s">
        <v>324</v>
      </c>
      <c r="CQ366" t="s">
        <v>324</v>
      </c>
      <c r="CR366">
        <v>0</v>
      </c>
      <c r="CS366" t="s">
        <v>324</v>
      </c>
      <c r="CT366" t="s">
        <v>324</v>
      </c>
      <c r="CU366" t="s">
        <v>324</v>
      </c>
      <c r="CV366" t="s">
        <v>324</v>
      </c>
      <c r="CW366">
        <v>0</v>
      </c>
      <c r="CX366">
        <v>1.228</v>
      </c>
      <c r="CY366">
        <v>9.2999999999999999E-2</v>
      </c>
      <c r="CZ366">
        <v>0.113</v>
      </c>
      <c r="DA366">
        <v>0</v>
      </c>
      <c r="DB366">
        <v>1.4339999999999999</v>
      </c>
      <c r="DC366">
        <v>139</v>
      </c>
      <c r="DD366">
        <v>8</v>
      </c>
      <c r="DE366">
        <v>3</v>
      </c>
      <c r="DF366">
        <v>0</v>
      </c>
      <c r="DG366">
        <v>150</v>
      </c>
      <c r="DH366">
        <v>654.08799999999997</v>
      </c>
      <c r="DI366">
        <v>141.571</v>
      </c>
      <c r="DJ366">
        <v>28.928000000000001</v>
      </c>
      <c r="DK366">
        <v>0</v>
      </c>
      <c r="DL366">
        <v>824.58699999999999</v>
      </c>
    </row>
    <row r="367" spans="1:116" x14ac:dyDescent="0.45">
      <c r="A367">
        <v>2023</v>
      </c>
      <c r="B367" t="s">
        <v>137</v>
      </c>
      <c r="C367">
        <v>18498</v>
      </c>
      <c r="D367" t="s">
        <v>867</v>
      </c>
      <c r="E367" t="s">
        <v>683</v>
      </c>
      <c r="F367" t="s">
        <v>244</v>
      </c>
      <c r="G367">
        <v>0.39800000000000002</v>
      </c>
      <c r="H367" t="s">
        <v>324</v>
      </c>
      <c r="I367" t="s">
        <v>324</v>
      </c>
      <c r="J367" t="s">
        <v>324</v>
      </c>
      <c r="K367">
        <v>0.39800000000000002</v>
      </c>
      <c r="L367">
        <v>49</v>
      </c>
      <c r="M367" t="s">
        <v>324</v>
      </c>
      <c r="N367" t="s">
        <v>324</v>
      </c>
      <c r="O367" t="s">
        <v>324</v>
      </c>
      <c r="P367">
        <v>49</v>
      </c>
      <c r="Q367" t="s">
        <v>324</v>
      </c>
      <c r="R367" t="s">
        <v>324</v>
      </c>
      <c r="S367" t="s">
        <v>324</v>
      </c>
      <c r="T367" t="s">
        <v>324</v>
      </c>
      <c r="U367">
        <v>0</v>
      </c>
      <c r="V367" t="s">
        <v>324</v>
      </c>
      <c r="W367" t="s">
        <v>324</v>
      </c>
      <c r="X367" t="s">
        <v>324</v>
      </c>
      <c r="Y367" t="s">
        <v>324</v>
      </c>
      <c r="Z367">
        <v>0</v>
      </c>
      <c r="AA367" t="s">
        <v>324</v>
      </c>
      <c r="AB367" t="s">
        <v>324</v>
      </c>
      <c r="AC367" t="s">
        <v>324</v>
      </c>
      <c r="AD367" t="s">
        <v>324</v>
      </c>
      <c r="AE367">
        <v>0</v>
      </c>
      <c r="AF367" t="s">
        <v>324</v>
      </c>
      <c r="AG367" t="s">
        <v>324</v>
      </c>
      <c r="AH367" t="s">
        <v>324</v>
      </c>
      <c r="AI367" t="s">
        <v>324</v>
      </c>
      <c r="AJ367">
        <v>0</v>
      </c>
      <c r="AK367" t="s">
        <v>324</v>
      </c>
      <c r="AL367" t="s">
        <v>324</v>
      </c>
      <c r="AM367" t="s">
        <v>324</v>
      </c>
      <c r="AN367" t="s">
        <v>324</v>
      </c>
      <c r="AO367">
        <v>0</v>
      </c>
      <c r="AP367" t="s">
        <v>324</v>
      </c>
      <c r="AQ367" t="s">
        <v>324</v>
      </c>
      <c r="AR367" t="s">
        <v>324</v>
      </c>
      <c r="AS367" t="s">
        <v>324</v>
      </c>
      <c r="AT367">
        <v>0</v>
      </c>
      <c r="AU367" t="s">
        <v>324</v>
      </c>
      <c r="AV367" t="s">
        <v>324</v>
      </c>
      <c r="AW367" t="s">
        <v>324</v>
      </c>
      <c r="AX367" t="s">
        <v>324</v>
      </c>
      <c r="AY367">
        <v>0</v>
      </c>
      <c r="AZ367" t="s">
        <v>324</v>
      </c>
      <c r="BA367" t="s">
        <v>324</v>
      </c>
      <c r="BB367" t="s">
        <v>324</v>
      </c>
      <c r="BC367" t="s">
        <v>324</v>
      </c>
      <c r="BD367">
        <v>0</v>
      </c>
      <c r="BE367" t="s">
        <v>324</v>
      </c>
      <c r="BF367" t="s">
        <v>324</v>
      </c>
      <c r="BG367" t="s">
        <v>324</v>
      </c>
      <c r="BH367" t="s">
        <v>324</v>
      </c>
      <c r="BI367">
        <v>0</v>
      </c>
      <c r="BJ367" t="s">
        <v>324</v>
      </c>
      <c r="BK367" t="s">
        <v>324</v>
      </c>
      <c r="BL367" t="s">
        <v>324</v>
      </c>
      <c r="BM367" t="s">
        <v>324</v>
      </c>
      <c r="BN367">
        <v>0</v>
      </c>
      <c r="BO367" t="s">
        <v>324</v>
      </c>
      <c r="BP367" t="s">
        <v>324</v>
      </c>
      <c r="BQ367" t="s">
        <v>324</v>
      </c>
      <c r="BR367" t="s">
        <v>324</v>
      </c>
      <c r="BS367">
        <v>0</v>
      </c>
      <c r="BT367">
        <v>1E-3</v>
      </c>
      <c r="BU367" t="s">
        <v>324</v>
      </c>
      <c r="BV367" t="s">
        <v>324</v>
      </c>
      <c r="BW367" t="s">
        <v>324</v>
      </c>
      <c r="BX367">
        <v>1E-3</v>
      </c>
      <c r="BY367">
        <v>1</v>
      </c>
      <c r="BZ367" t="s">
        <v>324</v>
      </c>
      <c r="CA367" t="s">
        <v>324</v>
      </c>
      <c r="CB367" t="s">
        <v>324</v>
      </c>
      <c r="CC367">
        <v>1</v>
      </c>
      <c r="CD367" t="s">
        <v>324</v>
      </c>
      <c r="CE367" t="s">
        <v>324</v>
      </c>
      <c r="CF367" t="s">
        <v>324</v>
      </c>
      <c r="CG367" t="s">
        <v>324</v>
      </c>
      <c r="CH367">
        <v>0</v>
      </c>
      <c r="CI367" t="s">
        <v>324</v>
      </c>
      <c r="CJ367" t="s">
        <v>324</v>
      </c>
      <c r="CK367" t="s">
        <v>324</v>
      </c>
      <c r="CL367" t="s">
        <v>324</v>
      </c>
      <c r="CM367">
        <v>0</v>
      </c>
      <c r="CN367" t="s">
        <v>324</v>
      </c>
      <c r="CO367" t="s">
        <v>324</v>
      </c>
      <c r="CP367" t="s">
        <v>324</v>
      </c>
      <c r="CQ367" t="s">
        <v>324</v>
      </c>
      <c r="CR367">
        <v>0</v>
      </c>
      <c r="CS367" t="s">
        <v>324</v>
      </c>
      <c r="CT367" t="s">
        <v>324</v>
      </c>
      <c r="CU367" t="s">
        <v>324</v>
      </c>
      <c r="CV367" t="s">
        <v>324</v>
      </c>
      <c r="CW367">
        <v>0</v>
      </c>
      <c r="CX367">
        <v>0.39900000000000002</v>
      </c>
      <c r="CY367">
        <v>0</v>
      </c>
      <c r="CZ367">
        <v>0</v>
      </c>
      <c r="DA367">
        <v>0</v>
      </c>
      <c r="DB367">
        <v>0.39900000000000002</v>
      </c>
      <c r="DC367">
        <v>50</v>
      </c>
      <c r="DD367">
        <v>0</v>
      </c>
      <c r="DE367">
        <v>0</v>
      </c>
      <c r="DF367">
        <v>0</v>
      </c>
      <c r="DG367">
        <v>50</v>
      </c>
      <c r="DH367">
        <v>0</v>
      </c>
      <c r="DI367">
        <v>0</v>
      </c>
      <c r="DJ367">
        <v>0</v>
      </c>
      <c r="DK367">
        <v>0</v>
      </c>
      <c r="DL367">
        <v>0</v>
      </c>
    </row>
    <row r="368" spans="1:116" x14ac:dyDescent="0.45">
      <c r="A368">
        <v>2023</v>
      </c>
      <c r="B368" t="s">
        <v>137</v>
      </c>
      <c r="C368">
        <v>19446</v>
      </c>
      <c r="D368" t="s">
        <v>416</v>
      </c>
      <c r="E368" t="s">
        <v>683</v>
      </c>
      <c r="F368" t="s">
        <v>244</v>
      </c>
      <c r="G368">
        <v>5.4779999999999998</v>
      </c>
      <c r="H368">
        <v>0.81399999999999995</v>
      </c>
      <c r="I368">
        <v>1.7000000000000001E-2</v>
      </c>
      <c r="J368" t="s">
        <v>324</v>
      </c>
      <c r="K368">
        <v>6.3090000000000002</v>
      </c>
      <c r="L368">
        <v>798</v>
      </c>
      <c r="M368">
        <v>19</v>
      </c>
      <c r="N368">
        <v>2</v>
      </c>
      <c r="O368" t="s">
        <v>324</v>
      </c>
      <c r="P368">
        <v>819</v>
      </c>
      <c r="Q368" t="s">
        <v>324</v>
      </c>
      <c r="R368" t="s">
        <v>324</v>
      </c>
      <c r="S368" t="s">
        <v>324</v>
      </c>
      <c r="T368" t="s">
        <v>324</v>
      </c>
      <c r="U368">
        <v>0</v>
      </c>
      <c r="V368" t="s">
        <v>324</v>
      </c>
      <c r="W368" t="s">
        <v>324</v>
      </c>
      <c r="X368" t="s">
        <v>324</v>
      </c>
      <c r="Y368" t="s">
        <v>324</v>
      </c>
      <c r="Z368">
        <v>0</v>
      </c>
      <c r="AA368" t="s">
        <v>324</v>
      </c>
      <c r="AB368" t="s">
        <v>324</v>
      </c>
      <c r="AC368" t="s">
        <v>324</v>
      </c>
      <c r="AD368" t="s">
        <v>324</v>
      </c>
      <c r="AE368">
        <v>0</v>
      </c>
      <c r="AF368" t="s">
        <v>324</v>
      </c>
      <c r="AG368" t="s">
        <v>324</v>
      </c>
      <c r="AH368" t="s">
        <v>324</v>
      </c>
      <c r="AI368" t="s">
        <v>324</v>
      </c>
      <c r="AJ368">
        <v>0</v>
      </c>
      <c r="AK368" t="s">
        <v>324</v>
      </c>
      <c r="AL368" t="s">
        <v>324</v>
      </c>
      <c r="AM368" t="s">
        <v>324</v>
      </c>
      <c r="AN368" t="s">
        <v>324</v>
      </c>
      <c r="AO368">
        <v>0</v>
      </c>
      <c r="AP368" t="s">
        <v>324</v>
      </c>
      <c r="AQ368" t="s">
        <v>324</v>
      </c>
      <c r="AR368" t="s">
        <v>324</v>
      </c>
      <c r="AS368" t="s">
        <v>324</v>
      </c>
      <c r="AT368">
        <v>0</v>
      </c>
      <c r="AU368" t="s">
        <v>324</v>
      </c>
      <c r="AV368" t="s">
        <v>324</v>
      </c>
      <c r="AW368" t="s">
        <v>324</v>
      </c>
      <c r="AX368" t="s">
        <v>324</v>
      </c>
      <c r="AY368">
        <v>0</v>
      </c>
      <c r="AZ368" t="s">
        <v>324</v>
      </c>
      <c r="BA368" t="s">
        <v>324</v>
      </c>
      <c r="BB368" t="s">
        <v>324</v>
      </c>
      <c r="BC368" t="s">
        <v>324</v>
      </c>
      <c r="BD368">
        <v>0</v>
      </c>
      <c r="BE368" t="s">
        <v>324</v>
      </c>
      <c r="BF368" t="s">
        <v>324</v>
      </c>
      <c r="BG368" t="s">
        <v>324</v>
      </c>
      <c r="BH368" t="s">
        <v>324</v>
      </c>
      <c r="BI368">
        <v>0</v>
      </c>
      <c r="BJ368" t="s">
        <v>324</v>
      </c>
      <c r="BK368" t="s">
        <v>324</v>
      </c>
      <c r="BL368" t="s">
        <v>324</v>
      </c>
      <c r="BM368" t="s">
        <v>324</v>
      </c>
      <c r="BN368">
        <v>0</v>
      </c>
      <c r="BO368" t="s">
        <v>324</v>
      </c>
      <c r="BP368" t="s">
        <v>324</v>
      </c>
      <c r="BQ368" t="s">
        <v>324</v>
      </c>
      <c r="BR368" t="s">
        <v>324</v>
      </c>
      <c r="BS368">
        <v>0</v>
      </c>
      <c r="BT368" t="s">
        <v>324</v>
      </c>
      <c r="BU368" t="s">
        <v>324</v>
      </c>
      <c r="BV368" t="s">
        <v>324</v>
      </c>
      <c r="BW368" t="s">
        <v>324</v>
      </c>
      <c r="BX368">
        <v>0</v>
      </c>
      <c r="BY368" t="s">
        <v>324</v>
      </c>
      <c r="BZ368" t="s">
        <v>324</v>
      </c>
      <c r="CA368" t="s">
        <v>324</v>
      </c>
      <c r="CB368" t="s">
        <v>324</v>
      </c>
      <c r="CC368">
        <v>0</v>
      </c>
      <c r="CD368" t="s">
        <v>324</v>
      </c>
      <c r="CE368" t="s">
        <v>324</v>
      </c>
      <c r="CF368" t="s">
        <v>324</v>
      </c>
      <c r="CG368" t="s">
        <v>324</v>
      </c>
      <c r="CH368">
        <v>0</v>
      </c>
      <c r="CI368" t="s">
        <v>324</v>
      </c>
      <c r="CJ368" t="s">
        <v>324</v>
      </c>
      <c r="CK368" t="s">
        <v>324</v>
      </c>
      <c r="CL368" t="s">
        <v>324</v>
      </c>
      <c r="CM368">
        <v>0</v>
      </c>
      <c r="CN368" t="s">
        <v>324</v>
      </c>
      <c r="CO368" t="s">
        <v>324</v>
      </c>
      <c r="CP368" t="s">
        <v>324</v>
      </c>
      <c r="CQ368" t="s">
        <v>324</v>
      </c>
      <c r="CR368">
        <v>0</v>
      </c>
      <c r="CS368" t="s">
        <v>324</v>
      </c>
      <c r="CT368" t="s">
        <v>324</v>
      </c>
      <c r="CU368" t="s">
        <v>324</v>
      </c>
      <c r="CV368" t="s">
        <v>324</v>
      </c>
      <c r="CW368">
        <v>0</v>
      </c>
      <c r="CX368">
        <v>5.4779999999999998</v>
      </c>
      <c r="CY368">
        <v>0.81399999999999995</v>
      </c>
      <c r="CZ368">
        <v>1.7000000000000001E-2</v>
      </c>
      <c r="DA368">
        <v>0</v>
      </c>
      <c r="DB368">
        <v>6.3090000000000002</v>
      </c>
      <c r="DC368">
        <v>798</v>
      </c>
      <c r="DD368">
        <v>19</v>
      </c>
      <c r="DE368">
        <v>2</v>
      </c>
      <c r="DF368">
        <v>0</v>
      </c>
      <c r="DG368">
        <v>819</v>
      </c>
      <c r="DH368">
        <v>0</v>
      </c>
      <c r="DI368">
        <v>0</v>
      </c>
      <c r="DJ368">
        <v>0</v>
      </c>
      <c r="DK368">
        <v>0</v>
      </c>
      <c r="DL368">
        <v>0</v>
      </c>
    </row>
    <row r="369" spans="1:116" x14ac:dyDescent="0.45">
      <c r="A369">
        <v>2023</v>
      </c>
      <c r="B369" t="s">
        <v>137</v>
      </c>
      <c r="C369">
        <v>22053</v>
      </c>
      <c r="D369" t="s">
        <v>417</v>
      </c>
      <c r="E369" t="s">
        <v>683</v>
      </c>
      <c r="F369" t="s">
        <v>244</v>
      </c>
      <c r="G369">
        <v>2.3290000000000002</v>
      </c>
      <c r="H369">
        <v>0.85399999999999998</v>
      </c>
      <c r="I369">
        <v>0.03</v>
      </c>
      <c r="J369" t="s">
        <v>324</v>
      </c>
      <c r="K369">
        <v>3.2130000000000001</v>
      </c>
      <c r="L369">
        <v>247</v>
      </c>
      <c r="M369">
        <v>30</v>
      </c>
      <c r="N369">
        <v>1</v>
      </c>
      <c r="O369" t="s">
        <v>324</v>
      </c>
      <c r="P369">
        <v>278</v>
      </c>
      <c r="Q369">
        <v>1298.2950000000001</v>
      </c>
      <c r="R369">
        <v>200.16399999999999</v>
      </c>
      <c r="S369" t="s">
        <v>324</v>
      </c>
      <c r="T369" t="s">
        <v>324</v>
      </c>
      <c r="U369">
        <v>1498.4590000000001</v>
      </c>
      <c r="V369">
        <v>0</v>
      </c>
      <c r="W369">
        <v>0</v>
      </c>
      <c r="X369">
        <v>0</v>
      </c>
      <c r="Y369" t="s">
        <v>324</v>
      </c>
      <c r="Z369">
        <v>0</v>
      </c>
      <c r="AA369">
        <v>0</v>
      </c>
      <c r="AB369">
        <v>0</v>
      </c>
      <c r="AC369">
        <v>0</v>
      </c>
      <c r="AD369" t="s">
        <v>324</v>
      </c>
      <c r="AE369">
        <v>0</v>
      </c>
      <c r="AF369">
        <v>0</v>
      </c>
      <c r="AG369">
        <v>0</v>
      </c>
      <c r="AH369">
        <v>0</v>
      </c>
      <c r="AI369" t="s">
        <v>324</v>
      </c>
      <c r="AJ369">
        <v>0</v>
      </c>
      <c r="AK369">
        <v>0</v>
      </c>
      <c r="AL369">
        <v>0</v>
      </c>
      <c r="AM369">
        <v>0</v>
      </c>
      <c r="AN369" t="s">
        <v>324</v>
      </c>
      <c r="AO369">
        <v>0</v>
      </c>
      <c r="AP369">
        <v>0.28599999999999998</v>
      </c>
      <c r="AQ369">
        <v>0</v>
      </c>
      <c r="AR369">
        <v>0.01</v>
      </c>
      <c r="AS369" t="s">
        <v>324</v>
      </c>
      <c r="AT369">
        <v>0.29599999999999999</v>
      </c>
      <c r="AU369">
        <v>53</v>
      </c>
      <c r="AV369">
        <v>0</v>
      </c>
      <c r="AW369">
        <v>1</v>
      </c>
      <c r="AX369" t="s">
        <v>324</v>
      </c>
      <c r="AY369">
        <v>54</v>
      </c>
      <c r="AZ369">
        <v>0.755</v>
      </c>
      <c r="BA369">
        <v>0</v>
      </c>
      <c r="BB369">
        <v>0.01</v>
      </c>
      <c r="BC369" t="s">
        <v>324</v>
      </c>
      <c r="BD369">
        <v>0.76500000000000001</v>
      </c>
      <c r="BE369">
        <v>0</v>
      </c>
      <c r="BF369">
        <v>0</v>
      </c>
      <c r="BG369">
        <v>0</v>
      </c>
      <c r="BH369" t="s">
        <v>324</v>
      </c>
      <c r="BI369">
        <v>0</v>
      </c>
      <c r="BJ369">
        <v>0</v>
      </c>
      <c r="BK369">
        <v>0</v>
      </c>
      <c r="BL369">
        <v>0</v>
      </c>
      <c r="BM369" t="s">
        <v>324</v>
      </c>
      <c r="BN369">
        <v>0</v>
      </c>
      <c r="BO369">
        <v>0</v>
      </c>
      <c r="BP369">
        <v>0</v>
      </c>
      <c r="BQ369">
        <v>0</v>
      </c>
      <c r="BR369" t="s">
        <v>324</v>
      </c>
      <c r="BS369">
        <v>0</v>
      </c>
      <c r="BT369">
        <v>0</v>
      </c>
      <c r="BU369">
        <v>0</v>
      </c>
      <c r="BV369">
        <v>0</v>
      </c>
      <c r="BW369" t="s">
        <v>324</v>
      </c>
      <c r="BX369">
        <v>0</v>
      </c>
      <c r="BY369">
        <v>0</v>
      </c>
      <c r="BZ369">
        <v>0</v>
      </c>
      <c r="CA369">
        <v>0</v>
      </c>
      <c r="CB369" t="s">
        <v>324</v>
      </c>
      <c r="CC369">
        <v>0</v>
      </c>
      <c r="CD369">
        <v>0</v>
      </c>
      <c r="CE369">
        <v>0</v>
      </c>
      <c r="CF369">
        <v>0</v>
      </c>
      <c r="CG369" t="s">
        <v>324</v>
      </c>
      <c r="CH369">
        <v>0</v>
      </c>
      <c r="CI369">
        <v>0</v>
      </c>
      <c r="CJ369">
        <v>0</v>
      </c>
      <c r="CK369">
        <v>0</v>
      </c>
      <c r="CL369" t="s">
        <v>324</v>
      </c>
      <c r="CM369">
        <v>0</v>
      </c>
      <c r="CN369">
        <v>0</v>
      </c>
      <c r="CO369">
        <v>0</v>
      </c>
      <c r="CP369">
        <v>0</v>
      </c>
      <c r="CQ369" t="s">
        <v>324</v>
      </c>
      <c r="CR369">
        <v>0</v>
      </c>
      <c r="CS369">
        <v>0</v>
      </c>
      <c r="CT369">
        <v>0</v>
      </c>
      <c r="CU369">
        <v>0</v>
      </c>
      <c r="CV369" t="s">
        <v>324</v>
      </c>
      <c r="CW369">
        <v>0</v>
      </c>
      <c r="CX369">
        <v>2.3290000000000002</v>
      </c>
      <c r="CY369">
        <v>0.85399999999999998</v>
      </c>
      <c r="CZ369">
        <v>0.03</v>
      </c>
      <c r="DA369">
        <v>0</v>
      </c>
      <c r="DB369">
        <v>3.2130000000000001</v>
      </c>
      <c r="DC369">
        <v>247</v>
      </c>
      <c r="DD369">
        <v>30</v>
      </c>
      <c r="DE369">
        <v>1</v>
      </c>
      <c r="DF369">
        <v>0</v>
      </c>
      <c r="DG369">
        <v>278</v>
      </c>
      <c r="DH369">
        <v>1298.2950000000001</v>
      </c>
      <c r="DI369">
        <v>200.16399999999999</v>
      </c>
      <c r="DJ369">
        <v>0</v>
      </c>
      <c r="DK369">
        <v>0</v>
      </c>
      <c r="DL369">
        <v>1498.4590000000001</v>
      </c>
    </row>
    <row r="370" spans="1:116" x14ac:dyDescent="0.45">
      <c r="A370">
        <v>2023</v>
      </c>
      <c r="B370" t="s">
        <v>137</v>
      </c>
      <c r="C370">
        <v>49998</v>
      </c>
      <c r="D370" t="s">
        <v>418</v>
      </c>
      <c r="E370" t="s">
        <v>848</v>
      </c>
      <c r="F370" t="s">
        <v>244</v>
      </c>
      <c r="G370">
        <v>0.126</v>
      </c>
      <c r="H370">
        <v>0.26100000000000001</v>
      </c>
      <c r="I370">
        <v>0</v>
      </c>
      <c r="J370">
        <v>0</v>
      </c>
      <c r="K370">
        <v>0.38700000000000001</v>
      </c>
      <c r="L370">
        <v>23</v>
      </c>
      <c r="M370">
        <v>8</v>
      </c>
      <c r="N370">
        <v>0</v>
      </c>
      <c r="O370">
        <v>0</v>
      </c>
      <c r="P370">
        <v>31</v>
      </c>
      <c r="Q370">
        <v>66.278000000000006</v>
      </c>
      <c r="R370">
        <v>18.709</v>
      </c>
      <c r="S370">
        <v>0</v>
      </c>
      <c r="T370">
        <v>0</v>
      </c>
      <c r="U370">
        <v>84.986999999999995</v>
      </c>
      <c r="V370">
        <v>0</v>
      </c>
      <c r="W370">
        <v>0</v>
      </c>
      <c r="X370">
        <v>0</v>
      </c>
      <c r="Y370">
        <v>0</v>
      </c>
      <c r="Z370">
        <v>0</v>
      </c>
      <c r="AA370">
        <v>0</v>
      </c>
      <c r="AB370">
        <v>0</v>
      </c>
      <c r="AC370">
        <v>0</v>
      </c>
      <c r="AD370">
        <v>0</v>
      </c>
      <c r="AE370">
        <v>0</v>
      </c>
      <c r="AF370">
        <v>0</v>
      </c>
      <c r="AG370">
        <v>0</v>
      </c>
      <c r="AH370">
        <v>0</v>
      </c>
      <c r="AI370">
        <v>0</v>
      </c>
      <c r="AJ370">
        <v>0</v>
      </c>
      <c r="AK370">
        <v>0</v>
      </c>
      <c r="AL370">
        <v>0</v>
      </c>
      <c r="AM370">
        <v>0</v>
      </c>
      <c r="AN370">
        <v>0</v>
      </c>
      <c r="AO370">
        <v>0</v>
      </c>
      <c r="AP370">
        <v>0</v>
      </c>
      <c r="AQ370">
        <v>0</v>
      </c>
      <c r="AR370">
        <v>0</v>
      </c>
      <c r="AS370">
        <v>0</v>
      </c>
      <c r="AT370">
        <v>0</v>
      </c>
      <c r="AU370">
        <v>0</v>
      </c>
      <c r="AV370">
        <v>0</v>
      </c>
      <c r="AW370">
        <v>0</v>
      </c>
      <c r="AX370">
        <v>0</v>
      </c>
      <c r="AY370">
        <v>0</v>
      </c>
      <c r="AZ370">
        <v>0</v>
      </c>
      <c r="BA370">
        <v>0</v>
      </c>
      <c r="BB370">
        <v>0</v>
      </c>
      <c r="BC370">
        <v>0</v>
      </c>
      <c r="BD370">
        <v>0</v>
      </c>
      <c r="BE370">
        <v>0</v>
      </c>
      <c r="BF370">
        <v>0</v>
      </c>
      <c r="BG370">
        <v>0</v>
      </c>
      <c r="BH370">
        <v>0</v>
      </c>
      <c r="BI370">
        <v>0</v>
      </c>
      <c r="BJ370">
        <v>0</v>
      </c>
      <c r="BK370">
        <v>0</v>
      </c>
      <c r="BL370">
        <v>0</v>
      </c>
      <c r="BM370">
        <v>0</v>
      </c>
      <c r="BN370">
        <v>0</v>
      </c>
      <c r="BO370">
        <v>0</v>
      </c>
      <c r="BP370">
        <v>0</v>
      </c>
      <c r="BQ370">
        <v>0</v>
      </c>
      <c r="BR370">
        <v>0</v>
      </c>
      <c r="BS370">
        <v>0</v>
      </c>
      <c r="BT370">
        <v>0</v>
      </c>
      <c r="BU370">
        <v>0</v>
      </c>
      <c r="BV370">
        <v>0</v>
      </c>
      <c r="BW370">
        <v>0</v>
      </c>
      <c r="BX370">
        <v>0</v>
      </c>
      <c r="BY370">
        <v>0</v>
      </c>
      <c r="BZ370">
        <v>0</v>
      </c>
      <c r="CA370">
        <v>0</v>
      </c>
      <c r="CB370">
        <v>0</v>
      </c>
      <c r="CC370">
        <v>0</v>
      </c>
      <c r="CD370">
        <v>0</v>
      </c>
      <c r="CE370">
        <v>0</v>
      </c>
      <c r="CF370">
        <v>0</v>
      </c>
      <c r="CG370">
        <v>0</v>
      </c>
      <c r="CH370">
        <v>0</v>
      </c>
      <c r="CI370">
        <v>0</v>
      </c>
      <c r="CJ370">
        <v>0</v>
      </c>
      <c r="CK370" t="s">
        <v>324</v>
      </c>
      <c r="CL370">
        <v>0</v>
      </c>
      <c r="CM370">
        <v>0</v>
      </c>
      <c r="CN370">
        <v>0</v>
      </c>
      <c r="CO370">
        <v>0</v>
      </c>
      <c r="CP370">
        <v>0</v>
      </c>
      <c r="CQ370">
        <v>0</v>
      </c>
      <c r="CR370">
        <v>0</v>
      </c>
      <c r="CS370">
        <v>0</v>
      </c>
      <c r="CT370">
        <v>0</v>
      </c>
      <c r="CU370">
        <v>0</v>
      </c>
      <c r="CV370">
        <v>0</v>
      </c>
      <c r="CW370">
        <v>0</v>
      </c>
      <c r="CX370">
        <v>0.126</v>
      </c>
      <c r="CY370">
        <v>0.26100000000000001</v>
      </c>
      <c r="CZ370">
        <v>0</v>
      </c>
      <c r="DA370">
        <v>0</v>
      </c>
      <c r="DB370">
        <v>0.38700000000000001</v>
      </c>
      <c r="DC370">
        <v>23</v>
      </c>
      <c r="DD370">
        <v>8</v>
      </c>
      <c r="DE370">
        <v>0</v>
      </c>
      <c r="DF370">
        <v>0</v>
      </c>
      <c r="DG370">
        <v>31</v>
      </c>
      <c r="DH370">
        <v>66.278000000000006</v>
      </c>
      <c r="DI370">
        <v>18.709</v>
      </c>
      <c r="DJ370">
        <v>0</v>
      </c>
      <c r="DK370">
        <v>0</v>
      </c>
      <c r="DL370">
        <v>84.986999999999995</v>
      </c>
    </row>
    <row r="371" spans="1:116" x14ac:dyDescent="0.45">
      <c r="A371">
        <v>2023</v>
      </c>
      <c r="B371" t="s">
        <v>137</v>
      </c>
      <c r="C371">
        <v>99999</v>
      </c>
      <c r="D371" t="s">
        <v>599</v>
      </c>
      <c r="E371" t="s">
        <v>848</v>
      </c>
      <c r="G371">
        <v>-6.601</v>
      </c>
      <c r="H371">
        <v>-1.0840000000000001</v>
      </c>
      <c r="I371">
        <v>-1.7000000000000001E-2</v>
      </c>
      <c r="J371" t="s">
        <v>324</v>
      </c>
      <c r="K371">
        <v>-7.7030000000000003</v>
      </c>
      <c r="L371" t="s">
        <v>324</v>
      </c>
      <c r="M371" t="s">
        <v>324</v>
      </c>
      <c r="N371" t="s">
        <v>324</v>
      </c>
      <c r="O371" t="s">
        <v>324</v>
      </c>
      <c r="P371" t="s">
        <v>324</v>
      </c>
      <c r="Q371" t="s">
        <v>324</v>
      </c>
      <c r="R371" t="s">
        <v>324</v>
      </c>
      <c r="S371" t="s">
        <v>324</v>
      </c>
      <c r="T371" t="s">
        <v>324</v>
      </c>
      <c r="U371" t="s">
        <v>324</v>
      </c>
      <c r="V371" t="s">
        <v>324</v>
      </c>
      <c r="W371" t="s">
        <v>324</v>
      </c>
      <c r="X371" t="s">
        <v>324</v>
      </c>
      <c r="Y371" t="s">
        <v>324</v>
      </c>
      <c r="Z371" t="s">
        <v>324</v>
      </c>
      <c r="AA371" t="s">
        <v>324</v>
      </c>
      <c r="AB371" t="s">
        <v>324</v>
      </c>
      <c r="AC371" t="s">
        <v>324</v>
      </c>
      <c r="AD371" t="s">
        <v>324</v>
      </c>
      <c r="AE371" t="s">
        <v>324</v>
      </c>
      <c r="AF371" t="s">
        <v>324</v>
      </c>
      <c r="AG371" t="s">
        <v>324</v>
      </c>
      <c r="AH371" t="s">
        <v>324</v>
      </c>
      <c r="AI371" t="s">
        <v>324</v>
      </c>
      <c r="AJ371" t="s">
        <v>324</v>
      </c>
      <c r="AK371" t="s">
        <v>324</v>
      </c>
      <c r="AL371" t="s">
        <v>324</v>
      </c>
      <c r="AM371" t="s">
        <v>324</v>
      </c>
      <c r="AN371" t="s">
        <v>324</v>
      </c>
      <c r="AO371" t="s">
        <v>324</v>
      </c>
      <c r="AP371" t="s">
        <v>324</v>
      </c>
      <c r="AQ371" t="s">
        <v>324</v>
      </c>
      <c r="AR371" t="s">
        <v>324</v>
      </c>
      <c r="AS371" t="s">
        <v>324</v>
      </c>
      <c r="AT371" t="s">
        <v>324</v>
      </c>
      <c r="AU371" t="s">
        <v>324</v>
      </c>
      <c r="AV371" t="s">
        <v>324</v>
      </c>
      <c r="AW371" t="s">
        <v>324</v>
      </c>
      <c r="AX371" t="s">
        <v>324</v>
      </c>
      <c r="AY371" t="s">
        <v>324</v>
      </c>
      <c r="AZ371" t="s">
        <v>324</v>
      </c>
      <c r="BA371" t="s">
        <v>324</v>
      </c>
      <c r="BB371" t="s">
        <v>324</v>
      </c>
      <c r="BC371" t="s">
        <v>324</v>
      </c>
      <c r="BD371" t="s">
        <v>324</v>
      </c>
      <c r="BE371" t="s">
        <v>324</v>
      </c>
      <c r="BF371" t="s">
        <v>324</v>
      </c>
      <c r="BG371" t="s">
        <v>324</v>
      </c>
      <c r="BH371" t="s">
        <v>324</v>
      </c>
      <c r="BI371" t="s">
        <v>324</v>
      </c>
      <c r="BJ371" t="s">
        <v>324</v>
      </c>
      <c r="BK371" t="s">
        <v>324</v>
      </c>
      <c r="BL371" t="s">
        <v>324</v>
      </c>
      <c r="BM371" t="s">
        <v>324</v>
      </c>
      <c r="BN371" t="s">
        <v>324</v>
      </c>
      <c r="BO371" t="s">
        <v>324</v>
      </c>
      <c r="BP371" t="s">
        <v>324</v>
      </c>
      <c r="BQ371" t="s">
        <v>324</v>
      </c>
      <c r="BR371" t="s">
        <v>324</v>
      </c>
      <c r="BS371" t="s">
        <v>324</v>
      </c>
      <c r="BT371" t="s">
        <v>324</v>
      </c>
      <c r="BU371" t="s">
        <v>324</v>
      </c>
      <c r="BV371" t="s">
        <v>324</v>
      </c>
      <c r="BW371" t="s">
        <v>324</v>
      </c>
      <c r="BX371" t="s">
        <v>324</v>
      </c>
      <c r="BY371" t="s">
        <v>324</v>
      </c>
      <c r="BZ371" t="s">
        <v>324</v>
      </c>
      <c r="CA371" t="s">
        <v>324</v>
      </c>
      <c r="CB371" t="s">
        <v>324</v>
      </c>
      <c r="CC371" t="s">
        <v>324</v>
      </c>
      <c r="CD371" t="s">
        <v>324</v>
      </c>
      <c r="CE371" t="s">
        <v>324</v>
      </c>
      <c r="CF371" t="s">
        <v>324</v>
      </c>
      <c r="CG371" t="s">
        <v>324</v>
      </c>
      <c r="CH371" t="s">
        <v>324</v>
      </c>
      <c r="CI371" t="s">
        <v>324</v>
      </c>
      <c r="CJ371" t="s">
        <v>324</v>
      </c>
      <c r="CK371" t="s">
        <v>324</v>
      </c>
      <c r="CL371" t="s">
        <v>324</v>
      </c>
      <c r="CM371" t="s">
        <v>324</v>
      </c>
      <c r="CN371" t="s">
        <v>324</v>
      </c>
      <c r="CO371" t="s">
        <v>324</v>
      </c>
      <c r="CP371" t="s">
        <v>324</v>
      </c>
      <c r="CQ371" t="s">
        <v>324</v>
      </c>
      <c r="CR371" t="s">
        <v>324</v>
      </c>
      <c r="CS371" t="s">
        <v>324</v>
      </c>
      <c r="CT371" t="s">
        <v>324</v>
      </c>
      <c r="CU371" t="s">
        <v>324</v>
      </c>
      <c r="CV371" t="s">
        <v>324</v>
      </c>
      <c r="CW371" t="s">
        <v>324</v>
      </c>
      <c r="CX371">
        <v>-6.601</v>
      </c>
      <c r="CY371">
        <v>-1.0840000000000001</v>
      </c>
      <c r="CZ371">
        <v>-1.7000000000000001E-2</v>
      </c>
      <c r="DA371" t="s">
        <v>324</v>
      </c>
      <c r="DB371">
        <v>-7.7030000000000003</v>
      </c>
      <c r="DC371" t="s">
        <v>324</v>
      </c>
      <c r="DD371" t="s">
        <v>324</v>
      </c>
      <c r="DE371" t="s">
        <v>324</v>
      </c>
      <c r="DF371" t="s">
        <v>324</v>
      </c>
      <c r="DG371" t="s">
        <v>324</v>
      </c>
      <c r="DH371" t="s">
        <v>324</v>
      </c>
      <c r="DI371" t="s">
        <v>324</v>
      </c>
      <c r="DJ371" t="s">
        <v>324</v>
      </c>
      <c r="DK371" t="s">
        <v>324</v>
      </c>
      <c r="DL371" t="s">
        <v>324</v>
      </c>
    </row>
    <row r="372" spans="1:116" x14ac:dyDescent="0.45">
      <c r="A372">
        <v>2023</v>
      </c>
      <c r="B372" t="s">
        <v>137</v>
      </c>
      <c r="C372">
        <v>99999</v>
      </c>
      <c r="D372" t="s">
        <v>599</v>
      </c>
      <c r="E372" t="s">
        <v>683</v>
      </c>
      <c r="G372">
        <v>-0.38800000000000001</v>
      </c>
      <c r="H372">
        <v>-2.9000000000000001E-2</v>
      </c>
      <c r="I372">
        <v>0</v>
      </c>
      <c r="J372" t="s">
        <v>324</v>
      </c>
      <c r="K372">
        <v>-0.41699999999999998</v>
      </c>
      <c r="L372" t="s">
        <v>324</v>
      </c>
      <c r="M372" t="s">
        <v>324</v>
      </c>
      <c r="N372" t="s">
        <v>324</v>
      </c>
      <c r="O372" t="s">
        <v>324</v>
      </c>
      <c r="P372" t="s">
        <v>324</v>
      </c>
      <c r="Q372" t="s">
        <v>324</v>
      </c>
      <c r="R372" t="s">
        <v>324</v>
      </c>
      <c r="S372" t="s">
        <v>324</v>
      </c>
      <c r="T372" t="s">
        <v>324</v>
      </c>
      <c r="U372" t="s">
        <v>324</v>
      </c>
      <c r="V372" t="s">
        <v>324</v>
      </c>
      <c r="W372" t="s">
        <v>324</v>
      </c>
      <c r="X372" t="s">
        <v>324</v>
      </c>
      <c r="Y372" t="s">
        <v>324</v>
      </c>
      <c r="Z372" t="s">
        <v>324</v>
      </c>
      <c r="AA372" t="s">
        <v>324</v>
      </c>
      <c r="AB372" t="s">
        <v>324</v>
      </c>
      <c r="AC372" t="s">
        <v>324</v>
      </c>
      <c r="AD372" t="s">
        <v>324</v>
      </c>
      <c r="AE372" t="s">
        <v>324</v>
      </c>
      <c r="AF372" t="s">
        <v>324</v>
      </c>
      <c r="AG372" t="s">
        <v>324</v>
      </c>
      <c r="AH372" t="s">
        <v>324</v>
      </c>
      <c r="AI372" t="s">
        <v>324</v>
      </c>
      <c r="AJ372" t="s">
        <v>324</v>
      </c>
      <c r="AK372" t="s">
        <v>324</v>
      </c>
      <c r="AL372" t="s">
        <v>324</v>
      </c>
      <c r="AM372" t="s">
        <v>324</v>
      </c>
      <c r="AN372" t="s">
        <v>324</v>
      </c>
      <c r="AO372" t="s">
        <v>324</v>
      </c>
      <c r="AP372" t="s">
        <v>324</v>
      </c>
      <c r="AQ372" t="s">
        <v>324</v>
      </c>
      <c r="AR372" t="s">
        <v>324</v>
      </c>
      <c r="AS372" t="s">
        <v>324</v>
      </c>
      <c r="AT372" t="s">
        <v>324</v>
      </c>
      <c r="AU372" t="s">
        <v>324</v>
      </c>
      <c r="AV372" t="s">
        <v>324</v>
      </c>
      <c r="AW372" t="s">
        <v>324</v>
      </c>
      <c r="AX372" t="s">
        <v>324</v>
      </c>
      <c r="AY372" t="s">
        <v>324</v>
      </c>
      <c r="AZ372" t="s">
        <v>324</v>
      </c>
      <c r="BA372" t="s">
        <v>324</v>
      </c>
      <c r="BB372" t="s">
        <v>324</v>
      </c>
      <c r="BC372" t="s">
        <v>324</v>
      </c>
      <c r="BD372" t="s">
        <v>324</v>
      </c>
      <c r="BE372" t="s">
        <v>324</v>
      </c>
      <c r="BF372" t="s">
        <v>324</v>
      </c>
      <c r="BG372" t="s">
        <v>324</v>
      </c>
      <c r="BH372" t="s">
        <v>324</v>
      </c>
      <c r="BI372" t="s">
        <v>324</v>
      </c>
      <c r="BJ372" t="s">
        <v>324</v>
      </c>
      <c r="BK372" t="s">
        <v>324</v>
      </c>
      <c r="BL372" t="s">
        <v>324</v>
      </c>
      <c r="BM372" t="s">
        <v>324</v>
      </c>
      <c r="BN372" t="s">
        <v>324</v>
      </c>
      <c r="BO372" t="s">
        <v>324</v>
      </c>
      <c r="BP372" t="s">
        <v>324</v>
      </c>
      <c r="BQ372" t="s">
        <v>324</v>
      </c>
      <c r="BR372" t="s">
        <v>324</v>
      </c>
      <c r="BS372" t="s">
        <v>324</v>
      </c>
      <c r="BT372" t="s">
        <v>324</v>
      </c>
      <c r="BU372" t="s">
        <v>324</v>
      </c>
      <c r="BV372" t="s">
        <v>324</v>
      </c>
      <c r="BW372" t="s">
        <v>324</v>
      </c>
      <c r="BX372" t="s">
        <v>324</v>
      </c>
      <c r="BY372" t="s">
        <v>324</v>
      </c>
      <c r="BZ372" t="s">
        <v>324</v>
      </c>
      <c r="CA372" t="s">
        <v>324</v>
      </c>
      <c r="CB372" t="s">
        <v>324</v>
      </c>
      <c r="CC372" t="s">
        <v>324</v>
      </c>
      <c r="CD372" t="s">
        <v>324</v>
      </c>
      <c r="CE372" t="s">
        <v>324</v>
      </c>
      <c r="CF372" t="s">
        <v>324</v>
      </c>
      <c r="CG372" t="s">
        <v>324</v>
      </c>
      <c r="CH372" t="s">
        <v>324</v>
      </c>
      <c r="CI372" t="s">
        <v>324</v>
      </c>
      <c r="CJ372" t="s">
        <v>324</v>
      </c>
      <c r="CK372" t="s">
        <v>324</v>
      </c>
      <c r="CL372" t="s">
        <v>324</v>
      </c>
      <c r="CM372" t="s">
        <v>324</v>
      </c>
      <c r="CN372" t="s">
        <v>324</v>
      </c>
      <c r="CO372" t="s">
        <v>324</v>
      </c>
      <c r="CP372" t="s">
        <v>324</v>
      </c>
      <c r="CQ372" t="s">
        <v>324</v>
      </c>
      <c r="CR372" t="s">
        <v>324</v>
      </c>
      <c r="CS372" t="s">
        <v>324</v>
      </c>
      <c r="CT372" t="s">
        <v>324</v>
      </c>
      <c r="CU372" t="s">
        <v>324</v>
      </c>
      <c r="CV372" t="s">
        <v>324</v>
      </c>
      <c r="CW372" t="s">
        <v>324</v>
      </c>
      <c r="CX372">
        <v>-0.38800000000000001</v>
      </c>
      <c r="CY372">
        <v>-2.9000000000000001E-2</v>
      </c>
      <c r="CZ372">
        <v>0</v>
      </c>
      <c r="DA372" t="s">
        <v>324</v>
      </c>
      <c r="DB372">
        <v>-0.41699999999999998</v>
      </c>
      <c r="DC372" t="s">
        <v>324</v>
      </c>
      <c r="DD372" t="s">
        <v>324</v>
      </c>
      <c r="DE372" t="s">
        <v>324</v>
      </c>
      <c r="DF372" t="s">
        <v>324</v>
      </c>
      <c r="DG372" t="s">
        <v>324</v>
      </c>
      <c r="DH372" t="s">
        <v>324</v>
      </c>
      <c r="DI372" t="s">
        <v>324</v>
      </c>
      <c r="DJ372" t="s">
        <v>324</v>
      </c>
      <c r="DK372" t="s">
        <v>324</v>
      </c>
      <c r="DL372" t="s">
        <v>324</v>
      </c>
    </row>
    <row r="373" spans="1:116" x14ac:dyDescent="0.45">
      <c r="A373">
        <v>2023</v>
      </c>
      <c r="B373" t="s">
        <v>140</v>
      </c>
      <c r="C373">
        <v>298</v>
      </c>
      <c r="D373" t="s">
        <v>868</v>
      </c>
      <c r="E373" t="s">
        <v>606</v>
      </c>
      <c r="F373" t="s">
        <v>244</v>
      </c>
      <c r="G373">
        <v>0.59899999999999998</v>
      </c>
      <c r="H373">
        <v>0.47499999999999998</v>
      </c>
      <c r="I373" t="s">
        <v>324</v>
      </c>
      <c r="J373" t="s">
        <v>324</v>
      </c>
      <c r="K373">
        <v>1.0740000000000001</v>
      </c>
      <c r="L373">
        <v>66</v>
      </c>
      <c r="M373">
        <v>15</v>
      </c>
      <c r="N373" t="s">
        <v>324</v>
      </c>
      <c r="O373" t="s">
        <v>324</v>
      </c>
      <c r="P373">
        <v>81</v>
      </c>
      <c r="Q373" t="s">
        <v>324</v>
      </c>
      <c r="R373" t="s">
        <v>324</v>
      </c>
      <c r="S373" t="s">
        <v>324</v>
      </c>
      <c r="T373" t="s">
        <v>324</v>
      </c>
      <c r="U373">
        <v>0</v>
      </c>
      <c r="V373" t="s">
        <v>324</v>
      </c>
      <c r="W373" t="s">
        <v>324</v>
      </c>
      <c r="X373" t="s">
        <v>324</v>
      </c>
      <c r="Y373" t="s">
        <v>324</v>
      </c>
      <c r="Z373">
        <v>0</v>
      </c>
      <c r="AA373" t="s">
        <v>324</v>
      </c>
      <c r="AB373" t="s">
        <v>324</v>
      </c>
      <c r="AC373" t="s">
        <v>324</v>
      </c>
      <c r="AD373" t="s">
        <v>324</v>
      </c>
      <c r="AE373">
        <v>0</v>
      </c>
      <c r="AF373" t="s">
        <v>324</v>
      </c>
      <c r="AG373" t="s">
        <v>324</v>
      </c>
      <c r="AH373" t="s">
        <v>324</v>
      </c>
      <c r="AI373" t="s">
        <v>324</v>
      </c>
      <c r="AJ373">
        <v>0</v>
      </c>
      <c r="AK373" t="s">
        <v>324</v>
      </c>
      <c r="AL373" t="s">
        <v>324</v>
      </c>
      <c r="AM373" t="s">
        <v>324</v>
      </c>
      <c r="AN373" t="s">
        <v>324</v>
      </c>
      <c r="AO373">
        <v>0</v>
      </c>
      <c r="AP373" t="s">
        <v>324</v>
      </c>
      <c r="AQ373" t="s">
        <v>324</v>
      </c>
      <c r="AR373" t="s">
        <v>324</v>
      </c>
      <c r="AS373" t="s">
        <v>324</v>
      </c>
      <c r="AT373">
        <v>0</v>
      </c>
      <c r="AU373" t="s">
        <v>324</v>
      </c>
      <c r="AV373" t="s">
        <v>324</v>
      </c>
      <c r="AW373" t="s">
        <v>324</v>
      </c>
      <c r="AX373" t="s">
        <v>324</v>
      </c>
      <c r="AY373">
        <v>0</v>
      </c>
      <c r="AZ373" t="s">
        <v>324</v>
      </c>
      <c r="BA373" t="s">
        <v>324</v>
      </c>
      <c r="BB373" t="s">
        <v>324</v>
      </c>
      <c r="BC373" t="s">
        <v>324</v>
      </c>
      <c r="BD373">
        <v>0</v>
      </c>
      <c r="BE373" t="s">
        <v>324</v>
      </c>
      <c r="BF373" t="s">
        <v>324</v>
      </c>
      <c r="BG373" t="s">
        <v>324</v>
      </c>
      <c r="BH373" t="s">
        <v>324</v>
      </c>
      <c r="BI373">
        <v>0</v>
      </c>
      <c r="BJ373" t="s">
        <v>324</v>
      </c>
      <c r="BK373" t="s">
        <v>324</v>
      </c>
      <c r="BL373" t="s">
        <v>324</v>
      </c>
      <c r="BM373" t="s">
        <v>324</v>
      </c>
      <c r="BN373">
        <v>0</v>
      </c>
      <c r="BO373" t="s">
        <v>324</v>
      </c>
      <c r="BP373" t="s">
        <v>324</v>
      </c>
      <c r="BQ373" t="s">
        <v>324</v>
      </c>
      <c r="BR373" t="s">
        <v>324</v>
      </c>
      <c r="BS373">
        <v>0</v>
      </c>
      <c r="BT373" t="s">
        <v>324</v>
      </c>
      <c r="BU373" t="s">
        <v>324</v>
      </c>
      <c r="BV373" t="s">
        <v>324</v>
      </c>
      <c r="BW373" t="s">
        <v>324</v>
      </c>
      <c r="BX373">
        <v>0</v>
      </c>
      <c r="BY373" t="s">
        <v>324</v>
      </c>
      <c r="BZ373" t="s">
        <v>324</v>
      </c>
      <c r="CA373" t="s">
        <v>324</v>
      </c>
      <c r="CB373" t="s">
        <v>324</v>
      </c>
      <c r="CC373">
        <v>0</v>
      </c>
      <c r="CD373" t="s">
        <v>324</v>
      </c>
      <c r="CE373" t="s">
        <v>324</v>
      </c>
      <c r="CF373" t="s">
        <v>324</v>
      </c>
      <c r="CG373" t="s">
        <v>324</v>
      </c>
      <c r="CH373">
        <v>0</v>
      </c>
      <c r="CI373" t="s">
        <v>324</v>
      </c>
      <c r="CJ373" t="s">
        <v>324</v>
      </c>
      <c r="CK373" t="s">
        <v>324</v>
      </c>
      <c r="CL373" t="s">
        <v>324</v>
      </c>
      <c r="CM373">
        <v>0</v>
      </c>
      <c r="CN373" t="s">
        <v>324</v>
      </c>
      <c r="CO373" t="s">
        <v>324</v>
      </c>
      <c r="CP373" t="s">
        <v>324</v>
      </c>
      <c r="CQ373" t="s">
        <v>324</v>
      </c>
      <c r="CR373">
        <v>0</v>
      </c>
      <c r="CS373" t="s">
        <v>324</v>
      </c>
      <c r="CT373" t="s">
        <v>324</v>
      </c>
      <c r="CU373" t="s">
        <v>324</v>
      </c>
      <c r="CV373" t="s">
        <v>324</v>
      </c>
      <c r="CW373">
        <v>0</v>
      </c>
      <c r="CX373">
        <v>0.59899999999999998</v>
      </c>
      <c r="CY373">
        <v>0.47499999999999998</v>
      </c>
      <c r="CZ373">
        <v>0</v>
      </c>
      <c r="DA373">
        <v>0</v>
      </c>
      <c r="DB373">
        <v>1.0740000000000001</v>
      </c>
      <c r="DC373">
        <v>66</v>
      </c>
      <c r="DD373">
        <v>15</v>
      </c>
      <c r="DE373">
        <v>0</v>
      </c>
      <c r="DF373">
        <v>0</v>
      </c>
      <c r="DG373">
        <v>81</v>
      </c>
      <c r="DH373">
        <v>0</v>
      </c>
      <c r="DI373">
        <v>0</v>
      </c>
      <c r="DJ373">
        <v>0</v>
      </c>
      <c r="DK373">
        <v>0</v>
      </c>
      <c r="DL373">
        <v>0</v>
      </c>
    </row>
    <row r="374" spans="1:116" x14ac:dyDescent="0.45">
      <c r="A374">
        <v>2023</v>
      </c>
      <c r="B374" t="s">
        <v>140</v>
      </c>
      <c r="C374">
        <v>1458</v>
      </c>
      <c r="D374" t="s">
        <v>869</v>
      </c>
      <c r="E374" t="s">
        <v>606</v>
      </c>
      <c r="F374" t="s">
        <v>244</v>
      </c>
      <c r="G374">
        <v>2.5339999999999998</v>
      </c>
      <c r="H374" t="s">
        <v>324</v>
      </c>
      <c r="I374" t="s">
        <v>324</v>
      </c>
      <c r="J374" t="s">
        <v>324</v>
      </c>
      <c r="K374">
        <v>2.5339999999999998</v>
      </c>
      <c r="L374">
        <v>356</v>
      </c>
      <c r="M374" t="s">
        <v>324</v>
      </c>
      <c r="N374" t="s">
        <v>324</v>
      </c>
      <c r="O374" t="s">
        <v>324</v>
      </c>
      <c r="P374">
        <v>356</v>
      </c>
      <c r="Q374" t="s">
        <v>324</v>
      </c>
      <c r="R374" t="s">
        <v>324</v>
      </c>
      <c r="S374" t="s">
        <v>324</v>
      </c>
      <c r="T374" t="s">
        <v>324</v>
      </c>
      <c r="U374">
        <v>0</v>
      </c>
      <c r="V374" t="s">
        <v>324</v>
      </c>
      <c r="W374" t="s">
        <v>324</v>
      </c>
      <c r="X374" t="s">
        <v>324</v>
      </c>
      <c r="Y374" t="s">
        <v>324</v>
      </c>
      <c r="Z374">
        <v>0</v>
      </c>
      <c r="AA374" t="s">
        <v>324</v>
      </c>
      <c r="AB374" t="s">
        <v>324</v>
      </c>
      <c r="AC374" t="s">
        <v>324</v>
      </c>
      <c r="AD374" t="s">
        <v>324</v>
      </c>
      <c r="AE374">
        <v>0</v>
      </c>
      <c r="AF374" t="s">
        <v>324</v>
      </c>
      <c r="AG374" t="s">
        <v>324</v>
      </c>
      <c r="AH374" t="s">
        <v>324</v>
      </c>
      <c r="AI374" t="s">
        <v>324</v>
      </c>
      <c r="AJ374">
        <v>0</v>
      </c>
      <c r="AK374" t="s">
        <v>324</v>
      </c>
      <c r="AL374" t="s">
        <v>324</v>
      </c>
      <c r="AM374" t="s">
        <v>324</v>
      </c>
      <c r="AN374" t="s">
        <v>324</v>
      </c>
      <c r="AO374">
        <v>0</v>
      </c>
      <c r="AP374" t="s">
        <v>324</v>
      </c>
      <c r="AQ374" t="s">
        <v>324</v>
      </c>
      <c r="AR374" t="s">
        <v>324</v>
      </c>
      <c r="AS374" t="s">
        <v>324</v>
      </c>
      <c r="AT374">
        <v>0</v>
      </c>
      <c r="AU374" t="s">
        <v>324</v>
      </c>
      <c r="AV374" t="s">
        <v>324</v>
      </c>
      <c r="AW374" t="s">
        <v>324</v>
      </c>
      <c r="AX374" t="s">
        <v>324</v>
      </c>
      <c r="AY374">
        <v>0</v>
      </c>
      <c r="AZ374" t="s">
        <v>324</v>
      </c>
      <c r="BA374" t="s">
        <v>324</v>
      </c>
      <c r="BB374" t="s">
        <v>324</v>
      </c>
      <c r="BC374" t="s">
        <v>324</v>
      </c>
      <c r="BD374">
        <v>0</v>
      </c>
      <c r="BE374" t="s">
        <v>324</v>
      </c>
      <c r="BF374" t="s">
        <v>324</v>
      </c>
      <c r="BG374" t="s">
        <v>324</v>
      </c>
      <c r="BH374" t="s">
        <v>324</v>
      </c>
      <c r="BI374">
        <v>0</v>
      </c>
      <c r="BJ374" t="s">
        <v>324</v>
      </c>
      <c r="BK374" t="s">
        <v>324</v>
      </c>
      <c r="BL374" t="s">
        <v>324</v>
      </c>
      <c r="BM374" t="s">
        <v>324</v>
      </c>
      <c r="BN374">
        <v>0</v>
      </c>
      <c r="BO374" t="s">
        <v>324</v>
      </c>
      <c r="BP374" t="s">
        <v>324</v>
      </c>
      <c r="BQ374" t="s">
        <v>324</v>
      </c>
      <c r="BR374" t="s">
        <v>324</v>
      </c>
      <c r="BS374">
        <v>0</v>
      </c>
      <c r="BT374">
        <v>8.9999999999999993E-3</v>
      </c>
      <c r="BU374" t="s">
        <v>324</v>
      </c>
      <c r="BV374" t="s">
        <v>324</v>
      </c>
      <c r="BW374" t="s">
        <v>324</v>
      </c>
      <c r="BX374">
        <v>8.9999999999999993E-3</v>
      </c>
      <c r="BY374">
        <v>2</v>
      </c>
      <c r="BZ374" t="s">
        <v>324</v>
      </c>
      <c r="CA374" t="s">
        <v>324</v>
      </c>
      <c r="CB374" t="s">
        <v>324</v>
      </c>
      <c r="CC374">
        <v>2</v>
      </c>
      <c r="CD374" t="s">
        <v>324</v>
      </c>
      <c r="CE374" t="s">
        <v>324</v>
      </c>
      <c r="CF374" t="s">
        <v>324</v>
      </c>
      <c r="CG374" t="s">
        <v>324</v>
      </c>
      <c r="CH374">
        <v>0</v>
      </c>
      <c r="CI374" t="s">
        <v>324</v>
      </c>
      <c r="CJ374" t="s">
        <v>324</v>
      </c>
      <c r="CK374" t="s">
        <v>324</v>
      </c>
      <c r="CL374" t="s">
        <v>324</v>
      </c>
      <c r="CM374">
        <v>0</v>
      </c>
      <c r="CN374" t="s">
        <v>324</v>
      </c>
      <c r="CO374" t="s">
        <v>324</v>
      </c>
      <c r="CP374" t="s">
        <v>324</v>
      </c>
      <c r="CQ374" t="s">
        <v>324</v>
      </c>
      <c r="CR374">
        <v>0</v>
      </c>
      <c r="CS374" t="s">
        <v>324</v>
      </c>
      <c r="CT374" t="s">
        <v>324</v>
      </c>
      <c r="CU374" t="s">
        <v>324</v>
      </c>
      <c r="CV374" t="s">
        <v>324</v>
      </c>
      <c r="CW374">
        <v>0</v>
      </c>
      <c r="CX374">
        <v>2.5430000000000001</v>
      </c>
      <c r="CY374">
        <v>0</v>
      </c>
      <c r="CZ374">
        <v>0</v>
      </c>
      <c r="DA374">
        <v>0</v>
      </c>
      <c r="DB374">
        <v>2.5430000000000001</v>
      </c>
      <c r="DC374">
        <v>358</v>
      </c>
      <c r="DD374">
        <v>0</v>
      </c>
      <c r="DE374">
        <v>0</v>
      </c>
      <c r="DF374">
        <v>0</v>
      </c>
      <c r="DG374">
        <v>358</v>
      </c>
      <c r="DH374">
        <v>0</v>
      </c>
      <c r="DI374">
        <v>0</v>
      </c>
      <c r="DJ374">
        <v>0</v>
      </c>
      <c r="DK374">
        <v>0</v>
      </c>
      <c r="DL374">
        <v>0</v>
      </c>
    </row>
    <row r="375" spans="1:116" x14ac:dyDescent="0.45">
      <c r="A375">
        <v>2023</v>
      </c>
      <c r="B375" t="s">
        <v>140</v>
      </c>
      <c r="C375">
        <v>3265</v>
      </c>
      <c r="D375" t="s">
        <v>419</v>
      </c>
      <c r="E375" t="s">
        <v>606</v>
      </c>
      <c r="F375" t="s">
        <v>244</v>
      </c>
      <c r="G375">
        <v>20.768000000000001</v>
      </c>
      <c r="H375">
        <v>1.4630000000000001</v>
      </c>
      <c r="I375">
        <v>0</v>
      </c>
      <c r="J375">
        <v>0</v>
      </c>
      <c r="K375">
        <v>22.231000000000002</v>
      </c>
      <c r="L375">
        <v>3630</v>
      </c>
      <c r="M375">
        <v>124</v>
      </c>
      <c r="N375">
        <v>0</v>
      </c>
      <c r="O375">
        <v>0</v>
      </c>
      <c r="P375">
        <v>3754</v>
      </c>
      <c r="Q375" t="s">
        <v>324</v>
      </c>
      <c r="R375" t="s">
        <v>324</v>
      </c>
      <c r="S375" t="s">
        <v>324</v>
      </c>
      <c r="T375" t="s">
        <v>324</v>
      </c>
      <c r="U375">
        <v>0</v>
      </c>
      <c r="V375" t="s">
        <v>324</v>
      </c>
      <c r="W375" t="s">
        <v>324</v>
      </c>
      <c r="X375" t="s">
        <v>324</v>
      </c>
      <c r="Y375" t="s">
        <v>324</v>
      </c>
      <c r="Z375">
        <v>0</v>
      </c>
      <c r="AA375" t="s">
        <v>324</v>
      </c>
      <c r="AB375" t="s">
        <v>324</v>
      </c>
      <c r="AC375" t="s">
        <v>324</v>
      </c>
      <c r="AD375" t="s">
        <v>324</v>
      </c>
      <c r="AE375">
        <v>0</v>
      </c>
      <c r="AF375" t="s">
        <v>324</v>
      </c>
      <c r="AG375" t="s">
        <v>324</v>
      </c>
      <c r="AH375" t="s">
        <v>324</v>
      </c>
      <c r="AI375" t="s">
        <v>324</v>
      </c>
      <c r="AJ375">
        <v>0</v>
      </c>
      <c r="AK375" t="s">
        <v>324</v>
      </c>
      <c r="AL375" t="s">
        <v>324</v>
      </c>
      <c r="AM375" t="s">
        <v>324</v>
      </c>
      <c r="AN375" t="s">
        <v>324</v>
      </c>
      <c r="AO375">
        <v>0</v>
      </c>
      <c r="AP375" t="s">
        <v>324</v>
      </c>
      <c r="AQ375" t="s">
        <v>324</v>
      </c>
      <c r="AR375" t="s">
        <v>324</v>
      </c>
      <c r="AS375" t="s">
        <v>324</v>
      </c>
      <c r="AT375">
        <v>0</v>
      </c>
      <c r="AU375" t="s">
        <v>324</v>
      </c>
      <c r="AV375" t="s">
        <v>324</v>
      </c>
      <c r="AW375" t="s">
        <v>324</v>
      </c>
      <c r="AX375" t="s">
        <v>324</v>
      </c>
      <c r="AY375">
        <v>0</v>
      </c>
      <c r="AZ375" t="s">
        <v>324</v>
      </c>
      <c r="BA375" t="s">
        <v>324</v>
      </c>
      <c r="BB375" t="s">
        <v>324</v>
      </c>
      <c r="BC375" t="s">
        <v>324</v>
      </c>
      <c r="BD375">
        <v>0</v>
      </c>
      <c r="BE375" t="s">
        <v>324</v>
      </c>
      <c r="BF375" t="s">
        <v>324</v>
      </c>
      <c r="BG375" t="s">
        <v>324</v>
      </c>
      <c r="BH375" t="s">
        <v>324</v>
      </c>
      <c r="BI375">
        <v>0</v>
      </c>
      <c r="BJ375" t="s">
        <v>324</v>
      </c>
      <c r="BK375" t="s">
        <v>324</v>
      </c>
      <c r="BL375" t="s">
        <v>324</v>
      </c>
      <c r="BM375" t="s">
        <v>324</v>
      </c>
      <c r="BN375">
        <v>0</v>
      </c>
      <c r="BO375" t="s">
        <v>324</v>
      </c>
      <c r="BP375" t="s">
        <v>324</v>
      </c>
      <c r="BQ375" t="s">
        <v>324</v>
      </c>
      <c r="BR375" t="s">
        <v>324</v>
      </c>
      <c r="BS375">
        <v>0</v>
      </c>
      <c r="BT375">
        <v>8.0000000000000002E-3</v>
      </c>
      <c r="BU375" t="s">
        <v>324</v>
      </c>
      <c r="BV375" t="s">
        <v>324</v>
      </c>
      <c r="BW375" t="s">
        <v>324</v>
      </c>
      <c r="BX375">
        <v>8.0000000000000002E-3</v>
      </c>
      <c r="BY375">
        <v>4</v>
      </c>
      <c r="BZ375" t="s">
        <v>324</v>
      </c>
      <c r="CA375" t="s">
        <v>324</v>
      </c>
      <c r="CB375" t="s">
        <v>324</v>
      </c>
      <c r="CC375">
        <v>4</v>
      </c>
      <c r="CD375" t="s">
        <v>324</v>
      </c>
      <c r="CE375" t="s">
        <v>324</v>
      </c>
      <c r="CF375" t="s">
        <v>324</v>
      </c>
      <c r="CG375" t="s">
        <v>324</v>
      </c>
      <c r="CH375">
        <v>0</v>
      </c>
      <c r="CI375" t="s">
        <v>324</v>
      </c>
      <c r="CJ375" t="s">
        <v>324</v>
      </c>
      <c r="CK375" t="s">
        <v>324</v>
      </c>
      <c r="CL375" t="s">
        <v>324</v>
      </c>
      <c r="CM375">
        <v>0</v>
      </c>
      <c r="CN375" t="s">
        <v>324</v>
      </c>
      <c r="CO375" t="s">
        <v>324</v>
      </c>
      <c r="CP375" t="s">
        <v>324</v>
      </c>
      <c r="CQ375" t="s">
        <v>324</v>
      </c>
      <c r="CR375">
        <v>0</v>
      </c>
      <c r="CS375" t="s">
        <v>324</v>
      </c>
      <c r="CT375" t="s">
        <v>324</v>
      </c>
      <c r="CU375" t="s">
        <v>324</v>
      </c>
      <c r="CV375" t="s">
        <v>324</v>
      </c>
      <c r="CW375">
        <v>0</v>
      </c>
      <c r="CX375">
        <v>20.776</v>
      </c>
      <c r="CY375">
        <v>1.4630000000000001</v>
      </c>
      <c r="CZ375">
        <v>0</v>
      </c>
      <c r="DA375">
        <v>0</v>
      </c>
      <c r="DB375">
        <v>22.239000000000001</v>
      </c>
      <c r="DC375">
        <v>3634</v>
      </c>
      <c r="DD375">
        <v>124</v>
      </c>
      <c r="DE375">
        <v>0</v>
      </c>
      <c r="DF375">
        <v>0</v>
      </c>
      <c r="DG375">
        <v>3758</v>
      </c>
      <c r="DH375">
        <v>0</v>
      </c>
      <c r="DI375">
        <v>0</v>
      </c>
      <c r="DJ375">
        <v>0</v>
      </c>
      <c r="DK375">
        <v>0</v>
      </c>
      <c r="DL375">
        <v>0</v>
      </c>
    </row>
    <row r="376" spans="1:116" x14ac:dyDescent="0.45">
      <c r="A376">
        <v>2023</v>
      </c>
      <c r="B376" t="s">
        <v>140</v>
      </c>
      <c r="C376">
        <v>3641</v>
      </c>
      <c r="D376" t="s">
        <v>870</v>
      </c>
      <c r="E376" t="s">
        <v>606</v>
      </c>
      <c r="F376" t="s">
        <v>244</v>
      </c>
      <c r="G376">
        <v>0.69299999999999995</v>
      </c>
      <c r="H376" t="s">
        <v>324</v>
      </c>
      <c r="I376" t="s">
        <v>324</v>
      </c>
      <c r="J376" t="s">
        <v>324</v>
      </c>
      <c r="K376">
        <v>0.69299999999999995</v>
      </c>
      <c r="L376">
        <v>97</v>
      </c>
      <c r="M376" t="s">
        <v>324</v>
      </c>
      <c r="N376" t="s">
        <v>324</v>
      </c>
      <c r="O376" t="s">
        <v>324</v>
      </c>
      <c r="P376">
        <v>97</v>
      </c>
      <c r="Q376" t="s">
        <v>324</v>
      </c>
      <c r="R376" t="s">
        <v>324</v>
      </c>
      <c r="S376" t="s">
        <v>324</v>
      </c>
      <c r="T376" t="s">
        <v>324</v>
      </c>
      <c r="U376">
        <v>0</v>
      </c>
      <c r="V376" t="s">
        <v>324</v>
      </c>
      <c r="W376" t="s">
        <v>324</v>
      </c>
      <c r="X376" t="s">
        <v>324</v>
      </c>
      <c r="Y376" t="s">
        <v>324</v>
      </c>
      <c r="Z376">
        <v>0</v>
      </c>
      <c r="AA376" t="s">
        <v>324</v>
      </c>
      <c r="AB376" t="s">
        <v>324</v>
      </c>
      <c r="AC376" t="s">
        <v>324</v>
      </c>
      <c r="AD376" t="s">
        <v>324</v>
      </c>
      <c r="AE376">
        <v>0</v>
      </c>
      <c r="AF376" t="s">
        <v>324</v>
      </c>
      <c r="AG376" t="s">
        <v>324</v>
      </c>
      <c r="AH376" t="s">
        <v>324</v>
      </c>
      <c r="AI376" t="s">
        <v>324</v>
      </c>
      <c r="AJ376">
        <v>0</v>
      </c>
      <c r="AK376" t="s">
        <v>324</v>
      </c>
      <c r="AL376" t="s">
        <v>324</v>
      </c>
      <c r="AM376" t="s">
        <v>324</v>
      </c>
      <c r="AN376" t="s">
        <v>324</v>
      </c>
      <c r="AO376">
        <v>0</v>
      </c>
      <c r="AP376" t="s">
        <v>324</v>
      </c>
      <c r="AQ376" t="s">
        <v>324</v>
      </c>
      <c r="AR376" t="s">
        <v>324</v>
      </c>
      <c r="AS376" t="s">
        <v>324</v>
      </c>
      <c r="AT376">
        <v>0</v>
      </c>
      <c r="AU376" t="s">
        <v>324</v>
      </c>
      <c r="AV376" t="s">
        <v>324</v>
      </c>
      <c r="AW376" t="s">
        <v>324</v>
      </c>
      <c r="AX376" t="s">
        <v>324</v>
      </c>
      <c r="AY376">
        <v>0</v>
      </c>
      <c r="AZ376" t="s">
        <v>324</v>
      </c>
      <c r="BA376" t="s">
        <v>324</v>
      </c>
      <c r="BB376" t="s">
        <v>324</v>
      </c>
      <c r="BC376" t="s">
        <v>324</v>
      </c>
      <c r="BD376">
        <v>0</v>
      </c>
      <c r="BE376" t="s">
        <v>324</v>
      </c>
      <c r="BF376" t="s">
        <v>324</v>
      </c>
      <c r="BG376" t="s">
        <v>324</v>
      </c>
      <c r="BH376" t="s">
        <v>324</v>
      </c>
      <c r="BI376">
        <v>0</v>
      </c>
      <c r="BJ376" t="s">
        <v>324</v>
      </c>
      <c r="BK376" t="s">
        <v>324</v>
      </c>
      <c r="BL376" t="s">
        <v>324</v>
      </c>
      <c r="BM376" t="s">
        <v>324</v>
      </c>
      <c r="BN376">
        <v>0</v>
      </c>
      <c r="BO376" t="s">
        <v>324</v>
      </c>
      <c r="BP376" t="s">
        <v>324</v>
      </c>
      <c r="BQ376" t="s">
        <v>324</v>
      </c>
      <c r="BR376" t="s">
        <v>324</v>
      </c>
      <c r="BS376">
        <v>0</v>
      </c>
      <c r="BT376" t="s">
        <v>324</v>
      </c>
      <c r="BU376" t="s">
        <v>324</v>
      </c>
      <c r="BV376" t="s">
        <v>324</v>
      </c>
      <c r="BW376" t="s">
        <v>324</v>
      </c>
      <c r="BX376">
        <v>0</v>
      </c>
      <c r="BY376" t="s">
        <v>324</v>
      </c>
      <c r="BZ376" t="s">
        <v>324</v>
      </c>
      <c r="CA376" t="s">
        <v>324</v>
      </c>
      <c r="CB376" t="s">
        <v>324</v>
      </c>
      <c r="CC376">
        <v>0</v>
      </c>
      <c r="CD376" t="s">
        <v>324</v>
      </c>
      <c r="CE376" t="s">
        <v>324</v>
      </c>
      <c r="CF376" t="s">
        <v>324</v>
      </c>
      <c r="CG376" t="s">
        <v>324</v>
      </c>
      <c r="CH376">
        <v>0</v>
      </c>
      <c r="CI376" t="s">
        <v>324</v>
      </c>
      <c r="CJ376" t="s">
        <v>324</v>
      </c>
      <c r="CK376" t="s">
        <v>324</v>
      </c>
      <c r="CL376" t="s">
        <v>324</v>
      </c>
      <c r="CM376">
        <v>0</v>
      </c>
      <c r="CN376" t="s">
        <v>324</v>
      </c>
      <c r="CO376" t="s">
        <v>324</v>
      </c>
      <c r="CP376" t="s">
        <v>324</v>
      </c>
      <c r="CQ376" t="s">
        <v>324</v>
      </c>
      <c r="CR376">
        <v>0</v>
      </c>
      <c r="CS376" t="s">
        <v>324</v>
      </c>
      <c r="CT376" t="s">
        <v>324</v>
      </c>
      <c r="CU376" t="s">
        <v>324</v>
      </c>
      <c r="CV376" t="s">
        <v>324</v>
      </c>
      <c r="CW376">
        <v>0</v>
      </c>
      <c r="CX376">
        <v>0.69299999999999995</v>
      </c>
      <c r="CY376">
        <v>0</v>
      </c>
      <c r="CZ376">
        <v>0</v>
      </c>
      <c r="DA376">
        <v>0</v>
      </c>
      <c r="DB376">
        <v>0.69299999999999995</v>
      </c>
      <c r="DC376">
        <v>97</v>
      </c>
      <c r="DD376">
        <v>0</v>
      </c>
      <c r="DE376">
        <v>0</v>
      </c>
      <c r="DF376">
        <v>0</v>
      </c>
      <c r="DG376">
        <v>97</v>
      </c>
      <c r="DH376">
        <v>0</v>
      </c>
      <c r="DI376">
        <v>0</v>
      </c>
      <c r="DJ376">
        <v>0</v>
      </c>
      <c r="DK376">
        <v>0</v>
      </c>
      <c r="DL376">
        <v>0</v>
      </c>
    </row>
    <row r="377" spans="1:116" x14ac:dyDescent="0.45">
      <c r="A377">
        <v>2023</v>
      </c>
      <c r="B377" t="s">
        <v>140</v>
      </c>
      <c r="C377">
        <v>4153</v>
      </c>
      <c r="D377" t="s">
        <v>871</v>
      </c>
      <c r="E377" t="s">
        <v>606</v>
      </c>
      <c r="F377" t="s">
        <v>247</v>
      </c>
      <c r="G377">
        <v>0.27200000000000002</v>
      </c>
      <c r="H377" t="s">
        <v>324</v>
      </c>
      <c r="I377" t="s">
        <v>324</v>
      </c>
      <c r="J377" t="s">
        <v>324</v>
      </c>
      <c r="K377">
        <v>0.27200000000000002</v>
      </c>
      <c r="L377">
        <v>36</v>
      </c>
      <c r="M377" t="s">
        <v>324</v>
      </c>
      <c r="N377" t="s">
        <v>324</v>
      </c>
      <c r="O377" t="s">
        <v>324</v>
      </c>
      <c r="P377">
        <v>36</v>
      </c>
      <c r="Q377">
        <v>74.781999999999996</v>
      </c>
      <c r="R377" t="s">
        <v>324</v>
      </c>
      <c r="S377" t="s">
        <v>324</v>
      </c>
      <c r="T377" t="s">
        <v>324</v>
      </c>
      <c r="U377">
        <v>74.781999999999996</v>
      </c>
      <c r="V377" t="s">
        <v>324</v>
      </c>
      <c r="W377" t="s">
        <v>324</v>
      </c>
      <c r="X377" t="s">
        <v>324</v>
      </c>
      <c r="Y377" t="s">
        <v>324</v>
      </c>
      <c r="Z377">
        <v>0</v>
      </c>
      <c r="AA377" t="s">
        <v>324</v>
      </c>
      <c r="AB377" t="s">
        <v>324</v>
      </c>
      <c r="AC377" t="s">
        <v>324</v>
      </c>
      <c r="AD377" t="s">
        <v>324</v>
      </c>
      <c r="AE377">
        <v>0</v>
      </c>
      <c r="AF377" t="s">
        <v>324</v>
      </c>
      <c r="AG377" t="s">
        <v>324</v>
      </c>
      <c r="AH377" t="s">
        <v>324</v>
      </c>
      <c r="AI377" t="s">
        <v>324</v>
      </c>
      <c r="AJ377">
        <v>0</v>
      </c>
      <c r="AK377" t="s">
        <v>324</v>
      </c>
      <c r="AL377" t="s">
        <v>324</v>
      </c>
      <c r="AM377" t="s">
        <v>324</v>
      </c>
      <c r="AN377" t="s">
        <v>324</v>
      </c>
      <c r="AO377">
        <v>0</v>
      </c>
      <c r="AP377" t="s">
        <v>324</v>
      </c>
      <c r="AQ377" t="s">
        <v>324</v>
      </c>
      <c r="AR377" t="s">
        <v>324</v>
      </c>
      <c r="AS377" t="s">
        <v>324</v>
      </c>
      <c r="AT377">
        <v>0</v>
      </c>
      <c r="AU377" t="s">
        <v>324</v>
      </c>
      <c r="AV377" t="s">
        <v>324</v>
      </c>
      <c r="AW377" t="s">
        <v>324</v>
      </c>
      <c r="AX377" t="s">
        <v>324</v>
      </c>
      <c r="AY377">
        <v>0</v>
      </c>
      <c r="AZ377" t="s">
        <v>324</v>
      </c>
      <c r="BA377" t="s">
        <v>324</v>
      </c>
      <c r="BB377" t="s">
        <v>324</v>
      </c>
      <c r="BC377" t="s">
        <v>324</v>
      </c>
      <c r="BD377">
        <v>0</v>
      </c>
      <c r="BE377" t="s">
        <v>324</v>
      </c>
      <c r="BF377" t="s">
        <v>324</v>
      </c>
      <c r="BG377" t="s">
        <v>324</v>
      </c>
      <c r="BH377" t="s">
        <v>324</v>
      </c>
      <c r="BI377">
        <v>0</v>
      </c>
      <c r="BJ377" t="s">
        <v>324</v>
      </c>
      <c r="BK377" t="s">
        <v>324</v>
      </c>
      <c r="BL377" t="s">
        <v>324</v>
      </c>
      <c r="BM377" t="s">
        <v>324</v>
      </c>
      <c r="BN377">
        <v>0</v>
      </c>
      <c r="BO377" t="s">
        <v>324</v>
      </c>
      <c r="BP377" t="s">
        <v>324</v>
      </c>
      <c r="BQ377" t="s">
        <v>324</v>
      </c>
      <c r="BR377" t="s">
        <v>324</v>
      </c>
      <c r="BS377">
        <v>0</v>
      </c>
      <c r="BT377" t="s">
        <v>324</v>
      </c>
      <c r="BU377" t="s">
        <v>324</v>
      </c>
      <c r="BV377" t="s">
        <v>324</v>
      </c>
      <c r="BW377" t="s">
        <v>324</v>
      </c>
      <c r="BX377">
        <v>0</v>
      </c>
      <c r="BY377" t="s">
        <v>324</v>
      </c>
      <c r="BZ377" t="s">
        <v>324</v>
      </c>
      <c r="CA377" t="s">
        <v>324</v>
      </c>
      <c r="CB377" t="s">
        <v>324</v>
      </c>
      <c r="CC377">
        <v>0</v>
      </c>
      <c r="CD377" t="s">
        <v>324</v>
      </c>
      <c r="CE377" t="s">
        <v>324</v>
      </c>
      <c r="CF377" t="s">
        <v>324</v>
      </c>
      <c r="CG377" t="s">
        <v>324</v>
      </c>
      <c r="CH377">
        <v>0</v>
      </c>
      <c r="CI377" t="s">
        <v>324</v>
      </c>
      <c r="CJ377" t="s">
        <v>324</v>
      </c>
      <c r="CK377" t="s">
        <v>324</v>
      </c>
      <c r="CL377" t="s">
        <v>324</v>
      </c>
      <c r="CM377">
        <v>0</v>
      </c>
      <c r="CN377" t="s">
        <v>324</v>
      </c>
      <c r="CO377" t="s">
        <v>324</v>
      </c>
      <c r="CP377" t="s">
        <v>324</v>
      </c>
      <c r="CQ377" t="s">
        <v>324</v>
      </c>
      <c r="CR377">
        <v>0</v>
      </c>
      <c r="CS377" t="s">
        <v>324</v>
      </c>
      <c r="CT377" t="s">
        <v>324</v>
      </c>
      <c r="CU377" t="s">
        <v>324</v>
      </c>
      <c r="CV377" t="s">
        <v>324</v>
      </c>
      <c r="CW377">
        <v>0</v>
      </c>
      <c r="CX377">
        <v>0.27200000000000002</v>
      </c>
      <c r="CY377">
        <v>0</v>
      </c>
      <c r="CZ377">
        <v>0</v>
      </c>
      <c r="DA377">
        <v>0</v>
      </c>
      <c r="DB377">
        <v>0.27200000000000002</v>
      </c>
      <c r="DC377">
        <v>36</v>
      </c>
      <c r="DD377">
        <v>0</v>
      </c>
      <c r="DE377">
        <v>0</v>
      </c>
      <c r="DF377">
        <v>0</v>
      </c>
      <c r="DG377">
        <v>36</v>
      </c>
      <c r="DH377">
        <v>74.781999999999996</v>
      </c>
      <c r="DI377">
        <v>0</v>
      </c>
      <c r="DJ377">
        <v>0</v>
      </c>
      <c r="DK377">
        <v>0</v>
      </c>
      <c r="DL377">
        <v>74.781999999999996</v>
      </c>
    </row>
    <row r="378" spans="1:116" x14ac:dyDescent="0.45">
      <c r="A378">
        <v>2023</v>
      </c>
      <c r="B378" t="s">
        <v>140</v>
      </c>
      <c r="C378">
        <v>5202</v>
      </c>
      <c r="D378" t="s">
        <v>872</v>
      </c>
      <c r="E378" t="s">
        <v>606</v>
      </c>
      <c r="F378" t="s">
        <v>244</v>
      </c>
      <c r="G378">
        <v>7.7489999999999997</v>
      </c>
      <c r="H378">
        <v>0.18099999999999999</v>
      </c>
      <c r="I378" t="s">
        <v>324</v>
      </c>
      <c r="J378" t="s">
        <v>324</v>
      </c>
      <c r="K378">
        <v>7.93</v>
      </c>
      <c r="L378">
        <v>1178</v>
      </c>
      <c r="M378">
        <v>28</v>
      </c>
      <c r="N378" t="s">
        <v>324</v>
      </c>
      <c r="O378" t="s">
        <v>324</v>
      </c>
      <c r="P378">
        <v>1206</v>
      </c>
      <c r="Q378">
        <v>2914.5390000000002</v>
      </c>
      <c r="R378" t="s">
        <v>324</v>
      </c>
      <c r="S378" t="s">
        <v>324</v>
      </c>
      <c r="T378" t="s">
        <v>324</v>
      </c>
      <c r="U378">
        <v>2914.5390000000002</v>
      </c>
      <c r="V378" t="s">
        <v>324</v>
      </c>
      <c r="W378" t="s">
        <v>324</v>
      </c>
      <c r="X378" t="s">
        <v>324</v>
      </c>
      <c r="Y378" t="s">
        <v>324</v>
      </c>
      <c r="Z378">
        <v>0</v>
      </c>
      <c r="AA378" t="s">
        <v>324</v>
      </c>
      <c r="AB378" t="s">
        <v>324</v>
      </c>
      <c r="AC378" t="s">
        <v>324</v>
      </c>
      <c r="AD378" t="s">
        <v>324</v>
      </c>
      <c r="AE378">
        <v>0</v>
      </c>
      <c r="AF378" t="s">
        <v>324</v>
      </c>
      <c r="AG378" t="s">
        <v>324</v>
      </c>
      <c r="AH378" t="s">
        <v>324</v>
      </c>
      <c r="AI378" t="s">
        <v>324</v>
      </c>
      <c r="AJ378">
        <v>0</v>
      </c>
      <c r="AK378" t="s">
        <v>324</v>
      </c>
      <c r="AL378" t="s">
        <v>324</v>
      </c>
      <c r="AM378" t="s">
        <v>324</v>
      </c>
      <c r="AN378" t="s">
        <v>324</v>
      </c>
      <c r="AO378">
        <v>0</v>
      </c>
      <c r="AP378" t="s">
        <v>324</v>
      </c>
      <c r="AQ378" t="s">
        <v>324</v>
      </c>
      <c r="AR378" t="s">
        <v>324</v>
      </c>
      <c r="AS378" t="s">
        <v>324</v>
      </c>
      <c r="AT378">
        <v>0</v>
      </c>
      <c r="AU378" t="s">
        <v>324</v>
      </c>
      <c r="AV378" t="s">
        <v>324</v>
      </c>
      <c r="AW378" t="s">
        <v>324</v>
      </c>
      <c r="AX378" t="s">
        <v>324</v>
      </c>
      <c r="AY378">
        <v>0</v>
      </c>
      <c r="AZ378" t="s">
        <v>324</v>
      </c>
      <c r="BA378" t="s">
        <v>324</v>
      </c>
      <c r="BB378" t="s">
        <v>324</v>
      </c>
      <c r="BC378" t="s">
        <v>324</v>
      </c>
      <c r="BD378">
        <v>0</v>
      </c>
      <c r="BE378" t="s">
        <v>324</v>
      </c>
      <c r="BF378" t="s">
        <v>324</v>
      </c>
      <c r="BG378" t="s">
        <v>324</v>
      </c>
      <c r="BH378" t="s">
        <v>324</v>
      </c>
      <c r="BI378">
        <v>0</v>
      </c>
      <c r="BJ378" t="s">
        <v>324</v>
      </c>
      <c r="BK378" t="s">
        <v>324</v>
      </c>
      <c r="BL378" t="s">
        <v>324</v>
      </c>
      <c r="BM378" t="s">
        <v>324</v>
      </c>
      <c r="BN378">
        <v>0</v>
      </c>
      <c r="BO378" t="s">
        <v>324</v>
      </c>
      <c r="BP378" t="s">
        <v>324</v>
      </c>
      <c r="BQ378" t="s">
        <v>324</v>
      </c>
      <c r="BR378" t="s">
        <v>324</v>
      </c>
      <c r="BS378">
        <v>0</v>
      </c>
      <c r="BT378" t="s">
        <v>324</v>
      </c>
      <c r="BU378" t="s">
        <v>324</v>
      </c>
      <c r="BV378" t="s">
        <v>324</v>
      </c>
      <c r="BW378" t="s">
        <v>324</v>
      </c>
      <c r="BX378">
        <v>0</v>
      </c>
      <c r="BY378" t="s">
        <v>324</v>
      </c>
      <c r="BZ378" t="s">
        <v>324</v>
      </c>
      <c r="CA378" t="s">
        <v>324</v>
      </c>
      <c r="CB378" t="s">
        <v>324</v>
      </c>
      <c r="CC378">
        <v>0</v>
      </c>
      <c r="CD378" t="s">
        <v>324</v>
      </c>
      <c r="CE378" t="s">
        <v>324</v>
      </c>
      <c r="CF378" t="s">
        <v>324</v>
      </c>
      <c r="CG378" t="s">
        <v>324</v>
      </c>
      <c r="CH378">
        <v>0</v>
      </c>
      <c r="CI378" t="s">
        <v>324</v>
      </c>
      <c r="CJ378" t="s">
        <v>324</v>
      </c>
      <c r="CK378" t="s">
        <v>324</v>
      </c>
      <c r="CL378" t="s">
        <v>324</v>
      </c>
      <c r="CM378">
        <v>0</v>
      </c>
      <c r="CN378" t="s">
        <v>324</v>
      </c>
      <c r="CO378" t="s">
        <v>324</v>
      </c>
      <c r="CP378" t="s">
        <v>324</v>
      </c>
      <c r="CQ378" t="s">
        <v>324</v>
      </c>
      <c r="CR378">
        <v>0</v>
      </c>
      <c r="CS378" t="s">
        <v>324</v>
      </c>
      <c r="CT378" t="s">
        <v>324</v>
      </c>
      <c r="CU378" t="s">
        <v>324</v>
      </c>
      <c r="CV378" t="s">
        <v>324</v>
      </c>
      <c r="CW378">
        <v>0</v>
      </c>
      <c r="CX378">
        <v>7.7489999999999997</v>
      </c>
      <c r="CY378">
        <v>0.18099999999999999</v>
      </c>
      <c r="CZ378">
        <v>0</v>
      </c>
      <c r="DA378">
        <v>0</v>
      </c>
      <c r="DB378">
        <v>7.93</v>
      </c>
      <c r="DC378">
        <v>1178</v>
      </c>
      <c r="DD378">
        <v>28</v>
      </c>
      <c r="DE378">
        <v>0</v>
      </c>
      <c r="DF378">
        <v>0</v>
      </c>
      <c r="DG378">
        <v>1206</v>
      </c>
      <c r="DH378">
        <v>2914.5390000000002</v>
      </c>
      <c r="DI378">
        <v>0</v>
      </c>
      <c r="DJ378">
        <v>0</v>
      </c>
      <c r="DK378">
        <v>0</v>
      </c>
      <c r="DL378">
        <v>2914.5390000000002</v>
      </c>
    </row>
    <row r="379" spans="1:116" x14ac:dyDescent="0.45">
      <c r="A379">
        <v>2023</v>
      </c>
      <c r="B379" t="s">
        <v>140</v>
      </c>
      <c r="C379">
        <v>9096</v>
      </c>
      <c r="D379" t="s">
        <v>873</v>
      </c>
      <c r="E379" t="s">
        <v>606</v>
      </c>
      <c r="F379" t="s">
        <v>244</v>
      </c>
      <c r="G379">
        <v>2.1070000000000002</v>
      </c>
      <c r="H379">
        <v>0.27200000000000002</v>
      </c>
      <c r="I379" t="s">
        <v>324</v>
      </c>
      <c r="J379" t="s">
        <v>324</v>
      </c>
      <c r="K379">
        <v>2.379</v>
      </c>
      <c r="L379">
        <v>335</v>
      </c>
      <c r="M379">
        <v>27</v>
      </c>
      <c r="N379" t="s">
        <v>324</v>
      </c>
      <c r="O379" t="s">
        <v>324</v>
      </c>
      <c r="P379">
        <v>362</v>
      </c>
      <c r="Q379">
        <v>964.24900000000002</v>
      </c>
      <c r="R379">
        <v>122.22499999999999</v>
      </c>
      <c r="S379" t="s">
        <v>324</v>
      </c>
      <c r="T379" t="s">
        <v>324</v>
      </c>
      <c r="U379">
        <v>1086.4739999999999</v>
      </c>
      <c r="V379" t="s">
        <v>324</v>
      </c>
      <c r="W379" t="s">
        <v>324</v>
      </c>
      <c r="X379" t="s">
        <v>324</v>
      </c>
      <c r="Y379" t="s">
        <v>324</v>
      </c>
      <c r="Z379">
        <v>0</v>
      </c>
      <c r="AA379" t="s">
        <v>324</v>
      </c>
      <c r="AB379" t="s">
        <v>324</v>
      </c>
      <c r="AC379" t="s">
        <v>324</v>
      </c>
      <c r="AD379" t="s">
        <v>324</v>
      </c>
      <c r="AE379">
        <v>0</v>
      </c>
      <c r="AF379" t="s">
        <v>324</v>
      </c>
      <c r="AG379" t="s">
        <v>324</v>
      </c>
      <c r="AH379" t="s">
        <v>324</v>
      </c>
      <c r="AI379" t="s">
        <v>324</v>
      </c>
      <c r="AJ379">
        <v>0</v>
      </c>
      <c r="AK379" t="s">
        <v>324</v>
      </c>
      <c r="AL379" t="s">
        <v>324</v>
      </c>
      <c r="AM379" t="s">
        <v>324</v>
      </c>
      <c r="AN379" t="s">
        <v>324</v>
      </c>
      <c r="AO379">
        <v>0</v>
      </c>
      <c r="AP379" t="s">
        <v>324</v>
      </c>
      <c r="AQ379" t="s">
        <v>324</v>
      </c>
      <c r="AR379" t="s">
        <v>324</v>
      </c>
      <c r="AS379" t="s">
        <v>324</v>
      </c>
      <c r="AT379">
        <v>0</v>
      </c>
      <c r="AU379" t="s">
        <v>324</v>
      </c>
      <c r="AV379" t="s">
        <v>324</v>
      </c>
      <c r="AW379" t="s">
        <v>324</v>
      </c>
      <c r="AX379" t="s">
        <v>324</v>
      </c>
      <c r="AY379">
        <v>0</v>
      </c>
      <c r="AZ379" t="s">
        <v>324</v>
      </c>
      <c r="BA379" t="s">
        <v>324</v>
      </c>
      <c r="BB379" t="s">
        <v>324</v>
      </c>
      <c r="BC379" t="s">
        <v>324</v>
      </c>
      <c r="BD379">
        <v>0</v>
      </c>
      <c r="BE379" t="s">
        <v>324</v>
      </c>
      <c r="BF379" t="s">
        <v>324</v>
      </c>
      <c r="BG379" t="s">
        <v>324</v>
      </c>
      <c r="BH379" t="s">
        <v>324</v>
      </c>
      <c r="BI379">
        <v>0</v>
      </c>
      <c r="BJ379" t="s">
        <v>324</v>
      </c>
      <c r="BK379" t="s">
        <v>324</v>
      </c>
      <c r="BL379" t="s">
        <v>324</v>
      </c>
      <c r="BM379" t="s">
        <v>324</v>
      </c>
      <c r="BN379">
        <v>0</v>
      </c>
      <c r="BO379" t="s">
        <v>324</v>
      </c>
      <c r="BP379" t="s">
        <v>324</v>
      </c>
      <c r="BQ379" t="s">
        <v>324</v>
      </c>
      <c r="BR379" t="s">
        <v>324</v>
      </c>
      <c r="BS379">
        <v>0</v>
      </c>
      <c r="BT379" t="s">
        <v>324</v>
      </c>
      <c r="BU379" t="s">
        <v>324</v>
      </c>
      <c r="BV379" t="s">
        <v>324</v>
      </c>
      <c r="BW379" t="s">
        <v>324</v>
      </c>
      <c r="BX379">
        <v>0</v>
      </c>
      <c r="BY379" t="s">
        <v>324</v>
      </c>
      <c r="BZ379" t="s">
        <v>324</v>
      </c>
      <c r="CA379" t="s">
        <v>324</v>
      </c>
      <c r="CB379" t="s">
        <v>324</v>
      </c>
      <c r="CC379">
        <v>0</v>
      </c>
      <c r="CD379" t="s">
        <v>324</v>
      </c>
      <c r="CE379" t="s">
        <v>324</v>
      </c>
      <c r="CF379" t="s">
        <v>324</v>
      </c>
      <c r="CG379" t="s">
        <v>324</v>
      </c>
      <c r="CH379">
        <v>0</v>
      </c>
      <c r="CI379" t="s">
        <v>324</v>
      </c>
      <c r="CJ379" t="s">
        <v>324</v>
      </c>
      <c r="CK379" t="s">
        <v>324</v>
      </c>
      <c r="CL379" t="s">
        <v>324</v>
      </c>
      <c r="CM379">
        <v>0</v>
      </c>
      <c r="CN379" t="s">
        <v>324</v>
      </c>
      <c r="CO379" t="s">
        <v>324</v>
      </c>
      <c r="CP379" t="s">
        <v>324</v>
      </c>
      <c r="CQ379" t="s">
        <v>324</v>
      </c>
      <c r="CR379">
        <v>0</v>
      </c>
      <c r="CS379" t="s">
        <v>324</v>
      </c>
      <c r="CT379" t="s">
        <v>324</v>
      </c>
      <c r="CU379" t="s">
        <v>324</v>
      </c>
      <c r="CV379" t="s">
        <v>324</v>
      </c>
      <c r="CW379">
        <v>0</v>
      </c>
      <c r="CX379">
        <v>2.1070000000000002</v>
      </c>
      <c r="CY379">
        <v>0.27200000000000002</v>
      </c>
      <c r="CZ379">
        <v>0</v>
      </c>
      <c r="DA379">
        <v>0</v>
      </c>
      <c r="DB379">
        <v>2.379</v>
      </c>
      <c r="DC379">
        <v>335</v>
      </c>
      <c r="DD379">
        <v>27</v>
      </c>
      <c r="DE379">
        <v>0</v>
      </c>
      <c r="DF379">
        <v>0</v>
      </c>
      <c r="DG379">
        <v>362</v>
      </c>
      <c r="DH379">
        <v>964.24900000000002</v>
      </c>
      <c r="DI379">
        <v>122.22499999999999</v>
      </c>
      <c r="DJ379">
        <v>0</v>
      </c>
      <c r="DK379">
        <v>0</v>
      </c>
      <c r="DL379">
        <v>1086.4739999999999</v>
      </c>
    </row>
    <row r="380" spans="1:116" x14ac:dyDescent="0.45">
      <c r="A380">
        <v>2023</v>
      </c>
      <c r="B380" t="s">
        <v>140</v>
      </c>
      <c r="C380">
        <v>9682</v>
      </c>
      <c r="D380" t="s">
        <v>874</v>
      </c>
      <c r="E380" t="s">
        <v>606</v>
      </c>
      <c r="F380" t="s">
        <v>244</v>
      </c>
      <c r="G380">
        <v>0.57499999999999996</v>
      </c>
      <c r="H380">
        <v>0.05</v>
      </c>
      <c r="I380" t="s">
        <v>324</v>
      </c>
      <c r="J380" t="s">
        <v>324</v>
      </c>
      <c r="K380">
        <v>0.625</v>
      </c>
      <c r="L380">
        <v>70</v>
      </c>
      <c r="M380">
        <v>1</v>
      </c>
      <c r="N380" t="s">
        <v>324</v>
      </c>
      <c r="O380" t="s">
        <v>324</v>
      </c>
      <c r="P380">
        <v>71</v>
      </c>
      <c r="Q380" t="s">
        <v>324</v>
      </c>
      <c r="R380" t="s">
        <v>324</v>
      </c>
      <c r="S380" t="s">
        <v>324</v>
      </c>
      <c r="T380" t="s">
        <v>324</v>
      </c>
      <c r="U380">
        <v>0</v>
      </c>
      <c r="V380" t="s">
        <v>324</v>
      </c>
      <c r="W380" t="s">
        <v>324</v>
      </c>
      <c r="X380" t="s">
        <v>324</v>
      </c>
      <c r="Y380" t="s">
        <v>324</v>
      </c>
      <c r="Z380">
        <v>0</v>
      </c>
      <c r="AA380" t="s">
        <v>324</v>
      </c>
      <c r="AB380" t="s">
        <v>324</v>
      </c>
      <c r="AC380" t="s">
        <v>324</v>
      </c>
      <c r="AD380" t="s">
        <v>324</v>
      </c>
      <c r="AE380">
        <v>0</v>
      </c>
      <c r="AF380" t="s">
        <v>324</v>
      </c>
      <c r="AG380" t="s">
        <v>324</v>
      </c>
      <c r="AH380" t="s">
        <v>324</v>
      </c>
      <c r="AI380" t="s">
        <v>324</v>
      </c>
      <c r="AJ380">
        <v>0</v>
      </c>
      <c r="AK380" t="s">
        <v>324</v>
      </c>
      <c r="AL380" t="s">
        <v>324</v>
      </c>
      <c r="AM380" t="s">
        <v>324</v>
      </c>
      <c r="AN380" t="s">
        <v>324</v>
      </c>
      <c r="AO380">
        <v>0</v>
      </c>
      <c r="AP380" t="s">
        <v>324</v>
      </c>
      <c r="AQ380" t="s">
        <v>324</v>
      </c>
      <c r="AR380" t="s">
        <v>324</v>
      </c>
      <c r="AS380" t="s">
        <v>324</v>
      </c>
      <c r="AT380">
        <v>0</v>
      </c>
      <c r="AU380" t="s">
        <v>324</v>
      </c>
      <c r="AV380" t="s">
        <v>324</v>
      </c>
      <c r="AW380" t="s">
        <v>324</v>
      </c>
      <c r="AX380" t="s">
        <v>324</v>
      </c>
      <c r="AY380">
        <v>0</v>
      </c>
      <c r="AZ380" t="s">
        <v>324</v>
      </c>
      <c r="BA380" t="s">
        <v>324</v>
      </c>
      <c r="BB380" t="s">
        <v>324</v>
      </c>
      <c r="BC380" t="s">
        <v>324</v>
      </c>
      <c r="BD380">
        <v>0</v>
      </c>
      <c r="BE380" t="s">
        <v>324</v>
      </c>
      <c r="BF380" t="s">
        <v>324</v>
      </c>
      <c r="BG380" t="s">
        <v>324</v>
      </c>
      <c r="BH380" t="s">
        <v>324</v>
      </c>
      <c r="BI380">
        <v>0</v>
      </c>
      <c r="BJ380" t="s">
        <v>324</v>
      </c>
      <c r="BK380" t="s">
        <v>324</v>
      </c>
      <c r="BL380" t="s">
        <v>324</v>
      </c>
      <c r="BM380" t="s">
        <v>324</v>
      </c>
      <c r="BN380">
        <v>0</v>
      </c>
      <c r="BO380" t="s">
        <v>324</v>
      </c>
      <c r="BP380" t="s">
        <v>324</v>
      </c>
      <c r="BQ380" t="s">
        <v>324</v>
      </c>
      <c r="BR380" t="s">
        <v>324</v>
      </c>
      <c r="BS380">
        <v>0</v>
      </c>
      <c r="BT380" t="s">
        <v>324</v>
      </c>
      <c r="BU380" t="s">
        <v>324</v>
      </c>
      <c r="BV380" t="s">
        <v>324</v>
      </c>
      <c r="BW380" t="s">
        <v>324</v>
      </c>
      <c r="BX380">
        <v>0</v>
      </c>
      <c r="BY380" t="s">
        <v>324</v>
      </c>
      <c r="BZ380" t="s">
        <v>324</v>
      </c>
      <c r="CA380" t="s">
        <v>324</v>
      </c>
      <c r="CB380" t="s">
        <v>324</v>
      </c>
      <c r="CC380">
        <v>0</v>
      </c>
      <c r="CD380" t="s">
        <v>324</v>
      </c>
      <c r="CE380" t="s">
        <v>324</v>
      </c>
      <c r="CF380" t="s">
        <v>324</v>
      </c>
      <c r="CG380" t="s">
        <v>324</v>
      </c>
      <c r="CH380">
        <v>0</v>
      </c>
      <c r="CI380" t="s">
        <v>324</v>
      </c>
      <c r="CJ380" t="s">
        <v>324</v>
      </c>
      <c r="CK380" t="s">
        <v>324</v>
      </c>
      <c r="CL380" t="s">
        <v>324</v>
      </c>
      <c r="CM380">
        <v>0</v>
      </c>
      <c r="CN380" t="s">
        <v>324</v>
      </c>
      <c r="CO380" t="s">
        <v>324</v>
      </c>
      <c r="CP380" t="s">
        <v>324</v>
      </c>
      <c r="CQ380" t="s">
        <v>324</v>
      </c>
      <c r="CR380">
        <v>0</v>
      </c>
      <c r="CS380" t="s">
        <v>324</v>
      </c>
      <c r="CT380" t="s">
        <v>324</v>
      </c>
      <c r="CU380" t="s">
        <v>324</v>
      </c>
      <c r="CV380" t="s">
        <v>324</v>
      </c>
      <c r="CW380">
        <v>0</v>
      </c>
      <c r="CX380">
        <v>0.57499999999999996</v>
      </c>
      <c r="CY380">
        <v>0.05</v>
      </c>
      <c r="CZ380">
        <v>0</v>
      </c>
      <c r="DA380">
        <v>0</v>
      </c>
      <c r="DB380">
        <v>0.625</v>
      </c>
      <c r="DC380">
        <v>70</v>
      </c>
      <c r="DD380">
        <v>1</v>
      </c>
      <c r="DE380">
        <v>0</v>
      </c>
      <c r="DF380">
        <v>0</v>
      </c>
      <c r="DG380">
        <v>71</v>
      </c>
      <c r="DH380">
        <v>0</v>
      </c>
      <c r="DI380">
        <v>0</v>
      </c>
      <c r="DJ380">
        <v>0</v>
      </c>
      <c r="DK380">
        <v>0</v>
      </c>
      <c r="DL380">
        <v>0</v>
      </c>
    </row>
    <row r="381" spans="1:116" x14ac:dyDescent="0.45">
      <c r="A381">
        <v>2023</v>
      </c>
      <c r="B381" t="s">
        <v>140</v>
      </c>
      <c r="C381">
        <v>11241</v>
      </c>
      <c r="D381" t="s">
        <v>420</v>
      </c>
      <c r="E381" t="s">
        <v>606</v>
      </c>
      <c r="F381" t="s">
        <v>247</v>
      </c>
      <c r="G381">
        <v>83.242999999999995</v>
      </c>
      <c r="H381">
        <v>8.0090000000000003</v>
      </c>
      <c r="I381">
        <v>9.7000000000000003E-2</v>
      </c>
      <c r="J381" t="s">
        <v>324</v>
      </c>
      <c r="K381">
        <v>91.349000000000004</v>
      </c>
      <c r="L381">
        <v>12832</v>
      </c>
      <c r="M381">
        <v>585</v>
      </c>
      <c r="N381">
        <v>4</v>
      </c>
      <c r="O381" t="s">
        <v>324</v>
      </c>
      <c r="P381">
        <v>13421</v>
      </c>
      <c r="Q381" t="s">
        <v>324</v>
      </c>
      <c r="R381" t="s">
        <v>324</v>
      </c>
      <c r="S381" t="s">
        <v>324</v>
      </c>
      <c r="T381" t="s">
        <v>324</v>
      </c>
      <c r="U381">
        <v>0</v>
      </c>
      <c r="V381" t="s">
        <v>324</v>
      </c>
      <c r="W381" t="s">
        <v>324</v>
      </c>
      <c r="X381" t="s">
        <v>324</v>
      </c>
      <c r="Y381" t="s">
        <v>324</v>
      </c>
      <c r="Z381">
        <v>0</v>
      </c>
      <c r="AA381" t="s">
        <v>324</v>
      </c>
      <c r="AB381" t="s">
        <v>324</v>
      </c>
      <c r="AC381" t="s">
        <v>324</v>
      </c>
      <c r="AD381" t="s">
        <v>324</v>
      </c>
      <c r="AE381">
        <v>0</v>
      </c>
      <c r="AF381" t="s">
        <v>324</v>
      </c>
      <c r="AG381" t="s">
        <v>324</v>
      </c>
      <c r="AH381" t="s">
        <v>324</v>
      </c>
      <c r="AI381" t="s">
        <v>324</v>
      </c>
      <c r="AJ381">
        <v>0</v>
      </c>
      <c r="AK381" t="s">
        <v>324</v>
      </c>
      <c r="AL381" t="s">
        <v>324</v>
      </c>
      <c r="AM381" t="s">
        <v>324</v>
      </c>
      <c r="AN381" t="s">
        <v>324</v>
      </c>
      <c r="AO381">
        <v>0</v>
      </c>
      <c r="AP381" t="s">
        <v>324</v>
      </c>
      <c r="AQ381" t="s">
        <v>324</v>
      </c>
      <c r="AR381" t="s">
        <v>324</v>
      </c>
      <c r="AS381" t="s">
        <v>324</v>
      </c>
      <c r="AT381">
        <v>0</v>
      </c>
      <c r="AU381" t="s">
        <v>324</v>
      </c>
      <c r="AV381" t="s">
        <v>324</v>
      </c>
      <c r="AW381" t="s">
        <v>324</v>
      </c>
      <c r="AX381" t="s">
        <v>324</v>
      </c>
      <c r="AY381">
        <v>0</v>
      </c>
      <c r="AZ381" t="s">
        <v>324</v>
      </c>
      <c r="BA381" t="s">
        <v>324</v>
      </c>
      <c r="BB381" t="s">
        <v>324</v>
      </c>
      <c r="BC381" t="s">
        <v>324</v>
      </c>
      <c r="BD381">
        <v>0</v>
      </c>
      <c r="BE381" t="s">
        <v>324</v>
      </c>
      <c r="BF381" t="s">
        <v>324</v>
      </c>
      <c r="BG381" t="s">
        <v>324</v>
      </c>
      <c r="BH381" t="s">
        <v>324</v>
      </c>
      <c r="BI381">
        <v>0</v>
      </c>
      <c r="BJ381" t="s">
        <v>324</v>
      </c>
      <c r="BK381" t="s">
        <v>324</v>
      </c>
      <c r="BL381" t="s">
        <v>324</v>
      </c>
      <c r="BM381" t="s">
        <v>324</v>
      </c>
      <c r="BN381">
        <v>0</v>
      </c>
      <c r="BO381" t="s">
        <v>324</v>
      </c>
      <c r="BP381" t="s">
        <v>324</v>
      </c>
      <c r="BQ381" t="s">
        <v>324</v>
      </c>
      <c r="BR381" t="s">
        <v>324</v>
      </c>
      <c r="BS381">
        <v>0</v>
      </c>
      <c r="BT381" t="s">
        <v>324</v>
      </c>
      <c r="BU381" t="s">
        <v>324</v>
      </c>
      <c r="BV381" t="s">
        <v>324</v>
      </c>
      <c r="BW381" t="s">
        <v>324</v>
      </c>
      <c r="BX381">
        <v>0</v>
      </c>
      <c r="BY381" t="s">
        <v>324</v>
      </c>
      <c r="BZ381" t="s">
        <v>324</v>
      </c>
      <c r="CA381" t="s">
        <v>324</v>
      </c>
      <c r="CB381" t="s">
        <v>324</v>
      </c>
      <c r="CC381">
        <v>0</v>
      </c>
      <c r="CD381" t="s">
        <v>324</v>
      </c>
      <c r="CE381" t="s">
        <v>324</v>
      </c>
      <c r="CF381" t="s">
        <v>324</v>
      </c>
      <c r="CG381" t="s">
        <v>324</v>
      </c>
      <c r="CH381">
        <v>0</v>
      </c>
      <c r="CI381" t="s">
        <v>324</v>
      </c>
      <c r="CJ381" t="s">
        <v>324</v>
      </c>
      <c r="CK381" t="s">
        <v>324</v>
      </c>
      <c r="CL381" t="s">
        <v>324</v>
      </c>
      <c r="CM381">
        <v>0</v>
      </c>
      <c r="CN381" t="s">
        <v>324</v>
      </c>
      <c r="CO381" t="s">
        <v>324</v>
      </c>
      <c r="CP381" t="s">
        <v>324</v>
      </c>
      <c r="CQ381" t="s">
        <v>324</v>
      </c>
      <c r="CR381">
        <v>0</v>
      </c>
      <c r="CS381" t="s">
        <v>324</v>
      </c>
      <c r="CT381" t="s">
        <v>324</v>
      </c>
      <c r="CU381" t="s">
        <v>324</v>
      </c>
      <c r="CV381" t="s">
        <v>324</v>
      </c>
      <c r="CW381">
        <v>0</v>
      </c>
      <c r="CX381">
        <v>83.242999999999995</v>
      </c>
      <c r="CY381">
        <v>8.0090000000000003</v>
      </c>
      <c r="CZ381">
        <v>9.7000000000000003E-2</v>
      </c>
      <c r="DA381">
        <v>0</v>
      </c>
      <c r="DB381">
        <v>91.349000000000004</v>
      </c>
      <c r="DC381">
        <v>12832</v>
      </c>
      <c r="DD381">
        <v>585</v>
      </c>
      <c r="DE381">
        <v>4</v>
      </c>
      <c r="DF381">
        <v>0</v>
      </c>
      <c r="DG381">
        <v>13421</v>
      </c>
      <c r="DH381">
        <v>0</v>
      </c>
      <c r="DI381">
        <v>0</v>
      </c>
      <c r="DJ381">
        <v>0</v>
      </c>
      <c r="DK381">
        <v>0</v>
      </c>
      <c r="DL381">
        <v>0</v>
      </c>
    </row>
    <row r="382" spans="1:116" x14ac:dyDescent="0.45">
      <c r="A382">
        <v>2023</v>
      </c>
      <c r="B382" t="s">
        <v>140</v>
      </c>
      <c r="C382">
        <v>13228</v>
      </c>
      <c r="D382" t="s">
        <v>875</v>
      </c>
      <c r="E382" t="s">
        <v>606</v>
      </c>
      <c r="F382" t="s">
        <v>244</v>
      </c>
      <c r="G382">
        <v>0.36</v>
      </c>
      <c r="H382" t="s">
        <v>324</v>
      </c>
      <c r="I382" t="s">
        <v>324</v>
      </c>
      <c r="J382" t="s">
        <v>324</v>
      </c>
      <c r="K382">
        <v>0.36</v>
      </c>
      <c r="L382">
        <v>46</v>
      </c>
      <c r="M382" t="s">
        <v>324</v>
      </c>
      <c r="N382" t="s">
        <v>324</v>
      </c>
      <c r="O382" t="s">
        <v>324</v>
      </c>
      <c r="P382">
        <v>46</v>
      </c>
      <c r="Q382">
        <v>0</v>
      </c>
      <c r="R382" t="s">
        <v>324</v>
      </c>
      <c r="S382" t="s">
        <v>324</v>
      </c>
      <c r="T382" t="s">
        <v>324</v>
      </c>
      <c r="U382">
        <v>0</v>
      </c>
      <c r="V382" t="s">
        <v>324</v>
      </c>
      <c r="W382" t="s">
        <v>324</v>
      </c>
      <c r="X382" t="s">
        <v>324</v>
      </c>
      <c r="Y382" t="s">
        <v>324</v>
      </c>
      <c r="Z382">
        <v>0</v>
      </c>
      <c r="AA382" t="s">
        <v>324</v>
      </c>
      <c r="AB382" t="s">
        <v>324</v>
      </c>
      <c r="AC382" t="s">
        <v>324</v>
      </c>
      <c r="AD382" t="s">
        <v>324</v>
      </c>
      <c r="AE382">
        <v>0</v>
      </c>
      <c r="AF382" t="s">
        <v>324</v>
      </c>
      <c r="AG382" t="s">
        <v>324</v>
      </c>
      <c r="AH382" t="s">
        <v>324</v>
      </c>
      <c r="AI382" t="s">
        <v>324</v>
      </c>
      <c r="AJ382">
        <v>0</v>
      </c>
      <c r="AK382" t="s">
        <v>324</v>
      </c>
      <c r="AL382" t="s">
        <v>324</v>
      </c>
      <c r="AM382" t="s">
        <v>324</v>
      </c>
      <c r="AN382" t="s">
        <v>324</v>
      </c>
      <c r="AO382">
        <v>0</v>
      </c>
      <c r="AP382" t="s">
        <v>324</v>
      </c>
      <c r="AQ382" t="s">
        <v>324</v>
      </c>
      <c r="AR382" t="s">
        <v>324</v>
      </c>
      <c r="AS382" t="s">
        <v>324</v>
      </c>
      <c r="AT382">
        <v>0</v>
      </c>
      <c r="AU382" t="s">
        <v>324</v>
      </c>
      <c r="AV382" t="s">
        <v>324</v>
      </c>
      <c r="AW382" t="s">
        <v>324</v>
      </c>
      <c r="AX382" t="s">
        <v>324</v>
      </c>
      <c r="AY382">
        <v>0</v>
      </c>
      <c r="AZ382" t="s">
        <v>324</v>
      </c>
      <c r="BA382" t="s">
        <v>324</v>
      </c>
      <c r="BB382" t="s">
        <v>324</v>
      </c>
      <c r="BC382" t="s">
        <v>324</v>
      </c>
      <c r="BD382">
        <v>0</v>
      </c>
      <c r="BE382" t="s">
        <v>324</v>
      </c>
      <c r="BF382" t="s">
        <v>324</v>
      </c>
      <c r="BG382" t="s">
        <v>324</v>
      </c>
      <c r="BH382" t="s">
        <v>324</v>
      </c>
      <c r="BI382">
        <v>0</v>
      </c>
      <c r="BJ382" t="s">
        <v>324</v>
      </c>
      <c r="BK382" t="s">
        <v>324</v>
      </c>
      <c r="BL382" t="s">
        <v>324</v>
      </c>
      <c r="BM382" t="s">
        <v>324</v>
      </c>
      <c r="BN382">
        <v>0</v>
      </c>
      <c r="BO382" t="s">
        <v>324</v>
      </c>
      <c r="BP382" t="s">
        <v>324</v>
      </c>
      <c r="BQ382" t="s">
        <v>324</v>
      </c>
      <c r="BR382" t="s">
        <v>324</v>
      </c>
      <c r="BS382">
        <v>0</v>
      </c>
      <c r="BT382" t="s">
        <v>324</v>
      </c>
      <c r="BU382" t="s">
        <v>324</v>
      </c>
      <c r="BV382" t="s">
        <v>324</v>
      </c>
      <c r="BW382" t="s">
        <v>324</v>
      </c>
      <c r="BX382">
        <v>0</v>
      </c>
      <c r="BY382" t="s">
        <v>324</v>
      </c>
      <c r="BZ382" t="s">
        <v>324</v>
      </c>
      <c r="CA382" t="s">
        <v>324</v>
      </c>
      <c r="CB382" t="s">
        <v>324</v>
      </c>
      <c r="CC382">
        <v>0</v>
      </c>
      <c r="CD382" t="s">
        <v>324</v>
      </c>
      <c r="CE382" t="s">
        <v>324</v>
      </c>
      <c r="CF382" t="s">
        <v>324</v>
      </c>
      <c r="CG382" t="s">
        <v>324</v>
      </c>
      <c r="CH382">
        <v>0</v>
      </c>
      <c r="CI382" t="s">
        <v>324</v>
      </c>
      <c r="CJ382" t="s">
        <v>324</v>
      </c>
      <c r="CK382" t="s">
        <v>324</v>
      </c>
      <c r="CL382" t="s">
        <v>324</v>
      </c>
      <c r="CM382">
        <v>0</v>
      </c>
      <c r="CN382" t="s">
        <v>324</v>
      </c>
      <c r="CO382" t="s">
        <v>324</v>
      </c>
      <c r="CP382" t="s">
        <v>324</v>
      </c>
      <c r="CQ382" t="s">
        <v>324</v>
      </c>
      <c r="CR382">
        <v>0</v>
      </c>
      <c r="CS382" t="s">
        <v>324</v>
      </c>
      <c r="CT382" t="s">
        <v>324</v>
      </c>
      <c r="CU382" t="s">
        <v>324</v>
      </c>
      <c r="CV382" t="s">
        <v>324</v>
      </c>
      <c r="CW382">
        <v>0</v>
      </c>
      <c r="CX382">
        <v>0.36</v>
      </c>
      <c r="CY382">
        <v>0</v>
      </c>
      <c r="CZ382">
        <v>0</v>
      </c>
      <c r="DA382">
        <v>0</v>
      </c>
      <c r="DB382">
        <v>0.36</v>
      </c>
      <c r="DC382">
        <v>46</v>
      </c>
      <c r="DD382">
        <v>0</v>
      </c>
      <c r="DE382">
        <v>0</v>
      </c>
      <c r="DF382">
        <v>0</v>
      </c>
      <c r="DG382">
        <v>46</v>
      </c>
      <c r="DH382">
        <v>0</v>
      </c>
      <c r="DI382">
        <v>0</v>
      </c>
      <c r="DJ382">
        <v>0</v>
      </c>
      <c r="DK382">
        <v>0</v>
      </c>
      <c r="DL382">
        <v>0</v>
      </c>
    </row>
    <row r="383" spans="1:116" x14ac:dyDescent="0.45">
      <c r="A383">
        <v>2023</v>
      </c>
      <c r="B383" t="s">
        <v>140</v>
      </c>
      <c r="C383">
        <v>13478</v>
      </c>
      <c r="D383" t="s">
        <v>421</v>
      </c>
      <c r="E383" t="s">
        <v>606</v>
      </c>
      <c r="F383" t="s">
        <v>247</v>
      </c>
      <c r="G383">
        <v>54.758000000000003</v>
      </c>
      <c r="H383">
        <v>1.869</v>
      </c>
      <c r="I383" t="s">
        <v>324</v>
      </c>
      <c r="J383" t="s">
        <v>324</v>
      </c>
      <c r="K383">
        <v>56.627000000000002</v>
      </c>
      <c r="L383">
        <v>9460</v>
      </c>
      <c r="M383">
        <v>77</v>
      </c>
      <c r="N383" t="s">
        <v>324</v>
      </c>
      <c r="O383" t="s">
        <v>324</v>
      </c>
      <c r="P383">
        <v>9537</v>
      </c>
      <c r="Q383" t="s">
        <v>324</v>
      </c>
      <c r="R383" t="s">
        <v>324</v>
      </c>
      <c r="S383" t="s">
        <v>324</v>
      </c>
      <c r="T383" t="s">
        <v>324</v>
      </c>
      <c r="U383">
        <v>0</v>
      </c>
      <c r="V383" t="s">
        <v>324</v>
      </c>
      <c r="W383" t="s">
        <v>324</v>
      </c>
      <c r="X383" t="s">
        <v>324</v>
      </c>
      <c r="Y383" t="s">
        <v>324</v>
      </c>
      <c r="Z383">
        <v>0</v>
      </c>
      <c r="AA383" t="s">
        <v>324</v>
      </c>
      <c r="AB383" t="s">
        <v>324</v>
      </c>
      <c r="AC383" t="s">
        <v>324</v>
      </c>
      <c r="AD383" t="s">
        <v>324</v>
      </c>
      <c r="AE383">
        <v>0</v>
      </c>
      <c r="AF383" t="s">
        <v>324</v>
      </c>
      <c r="AG383" t="s">
        <v>324</v>
      </c>
      <c r="AH383" t="s">
        <v>324</v>
      </c>
      <c r="AI383" t="s">
        <v>324</v>
      </c>
      <c r="AJ383">
        <v>0</v>
      </c>
      <c r="AK383" t="s">
        <v>324</v>
      </c>
      <c r="AL383" t="s">
        <v>324</v>
      </c>
      <c r="AM383" t="s">
        <v>324</v>
      </c>
      <c r="AN383" t="s">
        <v>324</v>
      </c>
      <c r="AO383">
        <v>0</v>
      </c>
      <c r="AP383" t="s">
        <v>324</v>
      </c>
      <c r="AQ383" t="s">
        <v>324</v>
      </c>
      <c r="AR383" t="s">
        <v>324</v>
      </c>
      <c r="AS383" t="s">
        <v>324</v>
      </c>
      <c r="AT383">
        <v>0</v>
      </c>
      <c r="AU383" t="s">
        <v>324</v>
      </c>
      <c r="AV383" t="s">
        <v>324</v>
      </c>
      <c r="AW383" t="s">
        <v>324</v>
      </c>
      <c r="AX383" t="s">
        <v>324</v>
      </c>
      <c r="AY383">
        <v>0</v>
      </c>
      <c r="AZ383" t="s">
        <v>324</v>
      </c>
      <c r="BA383" t="s">
        <v>324</v>
      </c>
      <c r="BB383" t="s">
        <v>324</v>
      </c>
      <c r="BC383" t="s">
        <v>324</v>
      </c>
      <c r="BD383">
        <v>0</v>
      </c>
      <c r="BE383" t="s">
        <v>324</v>
      </c>
      <c r="BF383" t="s">
        <v>324</v>
      </c>
      <c r="BG383" t="s">
        <v>324</v>
      </c>
      <c r="BH383" t="s">
        <v>324</v>
      </c>
      <c r="BI383">
        <v>0</v>
      </c>
      <c r="BJ383" t="s">
        <v>324</v>
      </c>
      <c r="BK383" t="s">
        <v>324</v>
      </c>
      <c r="BL383" t="s">
        <v>324</v>
      </c>
      <c r="BM383" t="s">
        <v>324</v>
      </c>
      <c r="BN383">
        <v>0</v>
      </c>
      <c r="BO383" t="s">
        <v>324</v>
      </c>
      <c r="BP383" t="s">
        <v>324</v>
      </c>
      <c r="BQ383" t="s">
        <v>324</v>
      </c>
      <c r="BR383" t="s">
        <v>324</v>
      </c>
      <c r="BS383">
        <v>0</v>
      </c>
      <c r="BT383" t="s">
        <v>324</v>
      </c>
      <c r="BU383" t="s">
        <v>324</v>
      </c>
      <c r="BV383" t="s">
        <v>324</v>
      </c>
      <c r="BW383" t="s">
        <v>324</v>
      </c>
      <c r="BX383">
        <v>0</v>
      </c>
      <c r="BY383" t="s">
        <v>324</v>
      </c>
      <c r="BZ383" t="s">
        <v>324</v>
      </c>
      <c r="CA383" t="s">
        <v>324</v>
      </c>
      <c r="CB383" t="s">
        <v>324</v>
      </c>
      <c r="CC383">
        <v>0</v>
      </c>
      <c r="CD383" t="s">
        <v>324</v>
      </c>
      <c r="CE383" t="s">
        <v>324</v>
      </c>
      <c r="CF383" t="s">
        <v>324</v>
      </c>
      <c r="CG383" t="s">
        <v>324</v>
      </c>
      <c r="CH383">
        <v>0</v>
      </c>
      <c r="CI383" t="s">
        <v>324</v>
      </c>
      <c r="CJ383" t="s">
        <v>324</v>
      </c>
      <c r="CK383" t="s">
        <v>324</v>
      </c>
      <c r="CL383" t="s">
        <v>324</v>
      </c>
      <c r="CM383">
        <v>0</v>
      </c>
      <c r="CN383" t="s">
        <v>324</v>
      </c>
      <c r="CO383" t="s">
        <v>324</v>
      </c>
      <c r="CP383" t="s">
        <v>324</v>
      </c>
      <c r="CQ383" t="s">
        <v>324</v>
      </c>
      <c r="CR383">
        <v>0</v>
      </c>
      <c r="CS383" t="s">
        <v>324</v>
      </c>
      <c r="CT383" t="s">
        <v>324</v>
      </c>
      <c r="CU383" t="s">
        <v>324</v>
      </c>
      <c r="CV383" t="s">
        <v>324</v>
      </c>
      <c r="CW383">
        <v>0</v>
      </c>
      <c r="CX383">
        <v>54.758000000000003</v>
      </c>
      <c r="CY383">
        <v>1.869</v>
      </c>
      <c r="CZ383">
        <v>0</v>
      </c>
      <c r="DA383">
        <v>0</v>
      </c>
      <c r="DB383">
        <v>56.627000000000002</v>
      </c>
      <c r="DC383">
        <v>9460</v>
      </c>
      <c r="DD383">
        <v>77</v>
      </c>
      <c r="DE383">
        <v>0</v>
      </c>
      <c r="DF383">
        <v>0</v>
      </c>
      <c r="DG383">
        <v>9537</v>
      </c>
      <c r="DH383">
        <v>0</v>
      </c>
      <c r="DI383">
        <v>0</v>
      </c>
      <c r="DJ383">
        <v>0</v>
      </c>
      <c r="DK383">
        <v>0</v>
      </c>
      <c r="DL383">
        <v>0</v>
      </c>
    </row>
    <row r="384" spans="1:116" x14ac:dyDescent="0.45">
      <c r="A384">
        <v>2023</v>
      </c>
      <c r="B384" t="s">
        <v>140</v>
      </c>
      <c r="C384">
        <v>13783</v>
      </c>
      <c r="D384" t="s">
        <v>876</v>
      </c>
      <c r="E384" t="s">
        <v>606</v>
      </c>
      <c r="F384" t="s">
        <v>247</v>
      </c>
      <c r="G384">
        <v>0.09</v>
      </c>
      <c r="H384" t="s">
        <v>324</v>
      </c>
      <c r="I384" t="s">
        <v>324</v>
      </c>
      <c r="J384" t="s">
        <v>324</v>
      </c>
      <c r="K384">
        <v>0.09</v>
      </c>
      <c r="L384">
        <v>56</v>
      </c>
      <c r="M384" t="s">
        <v>324</v>
      </c>
      <c r="N384" t="s">
        <v>324</v>
      </c>
      <c r="O384" t="s">
        <v>324</v>
      </c>
      <c r="P384">
        <v>56</v>
      </c>
      <c r="Q384" t="s">
        <v>324</v>
      </c>
      <c r="R384" t="s">
        <v>324</v>
      </c>
      <c r="S384" t="s">
        <v>324</v>
      </c>
      <c r="T384" t="s">
        <v>324</v>
      </c>
      <c r="U384">
        <v>0</v>
      </c>
      <c r="V384" t="s">
        <v>324</v>
      </c>
      <c r="W384" t="s">
        <v>324</v>
      </c>
      <c r="X384" t="s">
        <v>324</v>
      </c>
      <c r="Y384" t="s">
        <v>324</v>
      </c>
      <c r="Z384">
        <v>0</v>
      </c>
      <c r="AA384" t="s">
        <v>324</v>
      </c>
      <c r="AB384" t="s">
        <v>324</v>
      </c>
      <c r="AC384" t="s">
        <v>324</v>
      </c>
      <c r="AD384" t="s">
        <v>324</v>
      </c>
      <c r="AE384">
        <v>0</v>
      </c>
      <c r="AF384" t="s">
        <v>324</v>
      </c>
      <c r="AG384" t="s">
        <v>324</v>
      </c>
      <c r="AH384" t="s">
        <v>324</v>
      </c>
      <c r="AI384" t="s">
        <v>324</v>
      </c>
      <c r="AJ384">
        <v>0</v>
      </c>
      <c r="AK384" t="s">
        <v>324</v>
      </c>
      <c r="AL384" t="s">
        <v>324</v>
      </c>
      <c r="AM384" t="s">
        <v>324</v>
      </c>
      <c r="AN384" t="s">
        <v>324</v>
      </c>
      <c r="AO384">
        <v>0</v>
      </c>
      <c r="AP384" t="s">
        <v>324</v>
      </c>
      <c r="AQ384" t="s">
        <v>324</v>
      </c>
      <c r="AR384" t="s">
        <v>324</v>
      </c>
      <c r="AS384" t="s">
        <v>324</v>
      </c>
      <c r="AT384">
        <v>0</v>
      </c>
      <c r="AU384" t="s">
        <v>324</v>
      </c>
      <c r="AV384" t="s">
        <v>324</v>
      </c>
      <c r="AW384" t="s">
        <v>324</v>
      </c>
      <c r="AX384" t="s">
        <v>324</v>
      </c>
      <c r="AY384">
        <v>0</v>
      </c>
      <c r="AZ384" t="s">
        <v>324</v>
      </c>
      <c r="BA384" t="s">
        <v>324</v>
      </c>
      <c r="BB384" t="s">
        <v>324</v>
      </c>
      <c r="BC384" t="s">
        <v>324</v>
      </c>
      <c r="BD384">
        <v>0</v>
      </c>
      <c r="BE384" t="s">
        <v>324</v>
      </c>
      <c r="BF384" t="s">
        <v>324</v>
      </c>
      <c r="BG384" t="s">
        <v>324</v>
      </c>
      <c r="BH384" t="s">
        <v>324</v>
      </c>
      <c r="BI384">
        <v>0</v>
      </c>
      <c r="BJ384" t="s">
        <v>324</v>
      </c>
      <c r="BK384" t="s">
        <v>324</v>
      </c>
      <c r="BL384" t="s">
        <v>324</v>
      </c>
      <c r="BM384" t="s">
        <v>324</v>
      </c>
      <c r="BN384">
        <v>0</v>
      </c>
      <c r="BO384" t="s">
        <v>324</v>
      </c>
      <c r="BP384" t="s">
        <v>324</v>
      </c>
      <c r="BQ384" t="s">
        <v>324</v>
      </c>
      <c r="BR384" t="s">
        <v>324</v>
      </c>
      <c r="BS384">
        <v>0</v>
      </c>
      <c r="BT384" t="s">
        <v>324</v>
      </c>
      <c r="BU384" t="s">
        <v>324</v>
      </c>
      <c r="BV384" t="s">
        <v>324</v>
      </c>
      <c r="BW384" t="s">
        <v>324</v>
      </c>
      <c r="BX384">
        <v>0</v>
      </c>
      <c r="BY384" t="s">
        <v>324</v>
      </c>
      <c r="BZ384" t="s">
        <v>324</v>
      </c>
      <c r="CA384" t="s">
        <v>324</v>
      </c>
      <c r="CB384" t="s">
        <v>324</v>
      </c>
      <c r="CC384">
        <v>0</v>
      </c>
      <c r="CD384" t="s">
        <v>324</v>
      </c>
      <c r="CE384" t="s">
        <v>324</v>
      </c>
      <c r="CF384" t="s">
        <v>324</v>
      </c>
      <c r="CG384" t="s">
        <v>324</v>
      </c>
      <c r="CH384">
        <v>0</v>
      </c>
      <c r="CI384" t="s">
        <v>324</v>
      </c>
      <c r="CJ384" t="s">
        <v>324</v>
      </c>
      <c r="CK384" t="s">
        <v>324</v>
      </c>
      <c r="CL384" t="s">
        <v>324</v>
      </c>
      <c r="CM384">
        <v>0</v>
      </c>
      <c r="CN384" t="s">
        <v>324</v>
      </c>
      <c r="CO384" t="s">
        <v>324</v>
      </c>
      <c r="CP384" t="s">
        <v>324</v>
      </c>
      <c r="CQ384" t="s">
        <v>324</v>
      </c>
      <c r="CR384">
        <v>0</v>
      </c>
      <c r="CS384" t="s">
        <v>324</v>
      </c>
      <c r="CT384" t="s">
        <v>324</v>
      </c>
      <c r="CU384" t="s">
        <v>324</v>
      </c>
      <c r="CV384" t="s">
        <v>324</v>
      </c>
      <c r="CW384">
        <v>0</v>
      </c>
      <c r="CX384">
        <v>0.09</v>
      </c>
      <c r="CY384">
        <v>0</v>
      </c>
      <c r="CZ384">
        <v>0</v>
      </c>
      <c r="DA384">
        <v>0</v>
      </c>
      <c r="DB384">
        <v>0.09</v>
      </c>
      <c r="DC384">
        <v>56</v>
      </c>
      <c r="DD384">
        <v>0</v>
      </c>
      <c r="DE384">
        <v>0</v>
      </c>
      <c r="DF384">
        <v>0</v>
      </c>
      <c r="DG384">
        <v>56</v>
      </c>
      <c r="DH384">
        <v>0</v>
      </c>
      <c r="DI384">
        <v>0</v>
      </c>
      <c r="DJ384">
        <v>0</v>
      </c>
      <c r="DK384">
        <v>0</v>
      </c>
      <c r="DL384">
        <v>0</v>
      </c>
    </row>
    <row r="385" spans="1:116" x14ac:dyDescent="0.45">
      <c r="A385">
        <v>2023</v>
      </c>
      <c r="B385" t="s">
        <v>140</v>
      </c>
      <c r="C385">
        <v>14424</v>
      </c>
      <c r="D385" t="s">
        <v>877</v>
      </c>
      <c r="E385" t="s">
        <v>607</v>
      </c>
      <c r="F385" t="s">
        <v>247</v>
      </c>
      <c r="G385">
        <v>0.68799999999999994</v>
      </c>
      <c r="H385" t="s">
        <v>324</v>
      </c>
      <c r="I385" t="s">
        <v>324</v>
      </c>
      <c r="J385" t="s">
        <v>324</v>
      </c>
      <c r="K385">
        <v>0.68799999999999994</v>
      </c>
      <c r="L385">
        <v>96</v>
      </c>
      <c r="M385" t="s">
        <v>324</v>
      </c>
      <c r="N385" t="s">
        <v>324</v>
      </c>
      <c r="O385" t="s">
        <v>324</v>
      </c>
      <c r="P385">
        <v>96</v>
      </c>
      <c r="Q385" t="s">
        <v>324</v>
      </c>
      <c r="R385" t="s">
        <v>324</v>
      </c>
      <c r="S385" t="s">
        <v>324</v>
      </c>
      <c r="T385" t="s">
        <v>324</v>
      </c>
      <c r="U385">
        <v>0</v>
      </c>
      <c r="V385" t="s">
        <v>324</v>
      </c>
      <c r="W385" t="s">
        <v>324</v>
      </c>
      <c r="X385" t="s">
        <v>324</v>
      </c>
      <c r="Y385" t="s">
        <v>324</v>
      </c>
      <c r="Z385">
        <v>0</v>
      </c>
      <c r="AA385" t="s">
        <v>324</v>
      </c>
      <c r="AB385" t="s">
        <v>324</v>
      </c>
      <c r="AC385" t="s">
        <v>324</v>
      </c>
      <c r="AD385" t="s">
        <v>324</v>
      </c>
      <c r="AE385">
        <v>0</v>
      </c>
      <c r="AF385" t="s">
        <v>324</v>
      </c>
      <c r="AG385" t="s">
        <v>324</v>
      </c>
      <c r="AH385" t="s">
        <v>324</v>
      </c>
      <c r="AI385" t="s">
        <v>324</v>
      </c>
      <c r="AJ385">
        <v>0</v>
      </c>
      <c r="AK385" t="s">
        <v>324</v>
      </c>
      <c r="AL385" t="s">
        <v>324</v>
      </c>
      <c r="AM385" t="s">
        <v>324</v>
      </c>
      <c r="AN385" t="s">
        <v>324</v>
      </c>
      <c r="AO385">
        <v>0</v>
      </c>
      <c r="AP385" t="s">
        <v>324</v>
      </c>
      <c r="AQ385" t="s">
        <v>324</v>
      </c>
      <c r="AR385" t="s">
        <v>324</v>
      </c>
      <c r="AS385" t="s">
        <v>324</v>
      </c>
      <c r="AT385">
        <v>0</v>
      </c>
      <c r="AU385" t="s">
        <v>324</v>
      </c>
      <c r="AV385" t="s">
        <v>324</v>
      </c>
      <c r="AW385" t="s">
        <v>324</v>
      </c>
      <c r="AX385" t="s">
        <v>324</v>
      </c>
      <c r="AY385">
        <v>0</v>
      </c>
      <c r="AZ385" t="s">
        <v>324</v>
      </c>
      <c r="BA385" t="s">
        <v>324</v>
      </c>
      <c r="BB385" t="s">
        <v>324</v>
      </c>
      <c r="BC385" t="s">
        <v>324</v>
      </c>
      <c r="BD385">
        <v>0</v>
      </c>
      <c r="BE385" t="s">
        <v>324</v>
      </c>
      <c r="BF385" t="s">
        <v>324</v>
      </c>
      <c r="BG385" t="s">
        <v>324</v>
      </c>
      <c r="BH385" t="s">
        <v>324</v>
      </c>
      <c r="BI385">
        <v>0</v>
      </c>
      <c r="BJ385" t="s">
        <v>324</v>
      </c>
      <c r="BK385" t="s">
        <v>324</v>
      </c>
      <c r="BL385" t="s">
        <v>324</v>
      </c>
      <c r="BM385" t="s">
        <v>324</v>
      </c>
      <c r="BN385">
        <v>0</v>
      </c>
      <c r="BO385" t="s">
        <v>324</v>
      </c>
      <c r="BP385" t="s">
        <v>324</v>
      </c>
      <c r="BQ385" t="s">
        <v>324</v>
      </c>
      <c r="BR385" t="s">
        <v>324</v>
      </c>
      <c r="BS385">
        <v>0</v>
      </c>
      <c r="BT385" t="s">
        <v>324</v>
      </c>
      <c r="BU385" t="s">
        <v>324</v>
      </c>
      <c r="BV385" t="s">
        <v>324</v>
      </c>
      <c r="BW385" t="s">
        <v>324</v>
      </c>
      <c r="BX385">
        <v>0</v>
      </c>
      <c r="BY385" t="s">
        <v>324</v>
      </c>
      <c r="BZ385" t="s">
        <v>324</v>
      </c>
      <c r="CA385" t="s">
        <v>324</v>
      </c>
      <c r="CB385" t="s">
        <v>324</v>
      </c>
      <c r="CC385">
        <v>0</v>
      </c>
      <c r="CD385" t="s">
        <v>324</v>
      </c>
      <c r="CE385" t="s">
        <v>324</v>
      </c>
      <c r="CF385" t="s">
        <v>324</v>
      </c>
      <c r="CG385" t="s">
        <v>324</v>
      </c>
      <c r="CH385">
        <v>0</v>
      </c>
      <c r="CI385" t="s">
        <v>324</v>
      </c>
      <c r="CJ385" t="s">
        <v>324</v>
      </c>
      <c r="CK385" t="s">
        <v>324</v>
      </c>
      <c r="CL385" t="s">
        <v>324</v>
      </c>
      <c r="CM385">
        <v>0</v>
      </c>
      <c r="CN385" t="s">
        <v>324</v>
      </c>
      <c r="CO385" t="s">
        <v>324</v>
      </c>
      <c r="CP385" t="s">
        <v>324</v>
      </c>
      <c r="CQ385" t="s">
        <v>324</v>
      </c>
      <c r="CR385">
        <v>0</v>
      </c>
      <c r="CS385" t="s">
        <v>324</v>
      </c>
      <c r="CT385" t="s">
        <v>324</v>
      </c>
      <c r="CU385" t="s">
        <v>324</v>
      </c>
      <c r="CV385" t="s">
        <v>324</v>
      </c>
      <c r="CW385">
        <v>0</v>
      </c>
      <c r="CX385">
        <v>0.68799999999999994</v>
      </c>
      <c r="CY385">
        <v>0</v>
      </c>
      <c r="CZ385">
        <v>0</v>
      </c>
      <c r="DA385">
        <v>0</v>
      </c>
      <c r="DB385">
        <v>0.68799999999999994</v>
      </c>
      <c r="DC385">
        <v>96</v>
      </c>
      <c r="DD385">
        <v>0</v>
      </c>
      <c r="DE385">
        <v>0</v>
      </c>
      <c r="DF385">
        <v>0</v>
      </c>
      <c r="DG385">
        <v>96</v>
      </c>
      <c r="DH385">
        <v>0</v>
      </c>
      <c r="DI385">
        <v>0</v>
      </c>
      <c r="DJ385">
        <v>0</v>
      </c>
      <c r="DK385">
        <v>0</v>
      </c>
      <c r="DL385">
        <v>0</v>
      </c>
    </row>
    <row r="386" spans="1:116" x14ac:dyDescent="0.45">
      <c r="A386">
        <v>2023</v>
      </c>
      <c r="B386" t="s">
        <v>140</v>
      </c>
      <c r="C386">
        <v>15175</v>
      </c>
      <c r="D386" t="s">
        <v>878</v>
      </c>
      <c r="E386" t="s">
        <v>606</v>
      </c>
      <c r="F386" t="s">
        <v>247</v>
      </c>
      <c r="G386">
        <v>0.50800000000000001</v>
      </c>
      <c r="H386">
        <v>0.309</v>
      </c>
      <c r="I386" t="s">
        <v>324</v>
      </c>
      <c r="J386" t="s">
        <v>324</v>
      </c>
      <c r="K386">
        <v>0.81699999999999995</v>
      </c>
      <c r="L386">
        <v>69</v>
      </c>
      <c r="M386">
        <v>2</v>
      </c>
      <c r="N386" t="s">
        <v>324</v>
      </c>
      <c r="O386" t="s">
        <v>324</v>
      </c>
      <c r="P386">
        <v>71</v>
      </c>
      <c r="Q386" t="s">
        <v>324</v>
      </c>
      <c r="R386" t="s">
        <v>324</v>
      </c>
      <c r="S386" t="s">
        <v>324</v>
      </c>
      <c r="T386" t="s">
        <v>324</v>
      </c>
      <c r="U386">
        <v>0</v>
      </c>
      <c r="V386" t="s">
        <v>324</v>
      </c>
      <c r="W386" t="s">
        <v>324</v>
      </c>
      <c r="X386" t="s">
        <v>324</v>
      </c>
      <c r="Y386" t="s">
        <v>324</v>
      </c>
      <c r="Z386">
        <v>0</v>
      </c>
      <c r="AA386" t="s">
        <v>324</v>
      </c>
      <c r="AB386" t="s">
        <v>324</v>
      </c>
      <c r="AC386" t="s">
        <v>324</v>
      </c>
      <c r="AD386" t="s">
        <v>324</v>
      </c>
      <c r="AE386">
        <v>0</v>
      </c>
      <c r="AF386" t="s">
        <v>324</v>
      </c>
      <c r="AG386" t="s">
        <v>324</v>
      </c>
      <c r="AH386" t="s">
        <v>324</v>
      </c>
      <c r="AI386" t="s">
        <v>324</v>
      </c>
      <c r="AJ386">
        <v>0</v>
      </c>
      <c r="AK386" t="s">
        <v>324</v>
      </c>
      <c r="AL386" t="s">
        <v>324</v>
      </c>
      <c r="AM386" t="s">
        <v>324</v>
      </c>
      <c r="AN386" t="s">
        <v>324</v>
      </c>
      <c r="AO386">
        <v>0</v>
      </c>
      <c r="AP386" t="s">
        <v>324</v>
      </c>
      <c r="AQ386" t="s">
        <v>324</v>
      </c>
      <c r="AR386" t="s">
        <v>324</v>
      </c>
      <c r="AS386" t="s">
        <v>324</v>
      </c>
      <c r="AT386">
        <v>0</v>
      </c>
      <c r="AU386" t="s">
        <v>324</v>
      </c>
      <c r="AV386" t="s">
        <v>324</v>
      </c>
      <c r="AW386" t="s">
        <v>324</v>
      </c>
      <c r="AX386" t="s">
        <v>324</v>
      </c>
      <c r="AY386">
        <v>0</v>
      </c>
      <c r="AZ386" t="s">
        <v>324</v>
      </c>
      <c r="BA386" t="s">
        <v>324</v>
      </c>
      <c r="BB386" t="s">
        <v>324</v>
      </c>
      <c r="BC386" t="s">
        <v>324</v>
      </c>
      <c r="BD386">
        <v>0</v>
      </c>
      <c r="BE386" t="s">
        <v>324</v>
      </c>
      <c r="BF386" t="s">
        <v>324</v>
      </c>
      <c r="BG386" t="s">
        <v>324</v>
      </c>
      <c r="BH386" t="s">
        <v>324</v>
      </c>
      <c r="BI386">
        <v>0</v>
      </c>
      <c r="BJ386" t="s">
        <v>324</v>
      </c>
      <c r="BK386" t="s">
        <v>324</v>
      </c>
      <c r="BL386" t="s">
        <v>324</v>
      </c>
      <c r="BM386" t="s">
        <v>324</v>
      </c>
      <c r="BN386">
        <v>0</v>
      </c>
      <c r="BO386" t="s">
        <v>324</v>
      </c>
      <c r="BP386" t="s">
        <v>324</v>
      </c>
      <c r="BQ386" t="s">
        <v>324</v>
      </c>
      <c r="BR386" t="s">
        <v>324</v>
      </c>
      <c r="BS386">
        <v>0</v>
      </c>
      <c r="BT386" t="s">
        <v>324</v>
      </c>
      <c r="BU386" t="s">
        <v>324</v>
      </c>
      <c r="BV386" t="s">
        <v>324</v>
      </c>
      <c r="BW386" t="s">
        <v>324</v>
      </c>
      <c r="BX386">
        <v>0</v>
      </c>
      <c r="BY386" t="s">
        <v>324</v>
      </c>
      <c r="BZ386" t="s">
        <v>324</v>
      </c>
      <c r="CA386" t="s">
        <v>324</v>
      </c>
      <c r="CB386" t="s">
        <v>324</v>
      </c>
      <c r="CC386">
        <v>0</v>
      </c>
      <c r="CD386" t="s">
        <v>324</v>
      </c>
      <c r="CE386" t="s">
        <v>324</v>
      </c>
      <c r="CF386" t="s">
        <v>324</v>
      </c>
      <c r="CG386" t="s">
        <v>324</v>
      </c>
      <c r="CH386">
        <v>0</v>
      </c>
      <c r="CI386" t="s">
        <v>324</v>
      </c>
      <c r="CJ386" t="s">
        <v>324</v>
      </c>
      <c r="CK386" t="s">
        <v>324</v>
      </c>
      <c r="CL386" t="s">
        <v>324</v>
      </c>
      <c r="CM386">
        <v>0</v>
      </c>
      <c r="CN386" t="s">
        <v>324</v>
      </c>
      <c r="CO386" t="s">
        <v>324</v>
      </c>
      <c r="CP386" t="s">
        <v>324</v>
      </c>
      <c r="CQ386" t="s">
        <v>324</v>
      </c>
      <c r="CR386">
        <v>0</v>
      </c>
      <c r="CS386" t="s">
        <v>324</v>
      </c>
      <c r="CT386" t="s">
        <v>324</v>
      </c>
      <c r="CU386" t="s">
        <v>324</v>
      </c>
      <c r="CV386" t="s">
        <v>324</v>
      </c>
      <c r="CW386">
        <v>0</v>
      </c>
      <c r="CX386">
        <v>0.50800000000000001</v>
      </c>
      <c r="CY386">
        <v>0.309</v>
      </c>
      <c r="CZ386">
        <v>0</v>
      </c>
      <c r="DA386">
        <v>0</v>
      </c>
      <c r="DB386">
        <v>0.81699999999999995</v>
      </c>
      <c r="DC386">
        <v>69</v>
      </c>
      <c r="DD386">
        <v>2</v>
      </c>
      <c r="DE386">
        <v>0</v>
      </c>
      <c r="DF386">
        <v>0</v>
      </c>
      <c r="DG386">
        <v>71</v>
      </c>
      <c r="DH386">
        <v>0</v>
      </c>
      <c r="DI386">
        <v>0</v>
      </c>
      <c r="DJ386">
        <v>0</v>
      </c>
      <c r="DK386">
        <v>0</v>
      </c>
      <c r="DL386">
        <v>0</v>
      </c>
    </row>
    <row r="387" spans="1:116" x14ac:dyDescent="0.45">
      <c r="A387">
        <v>2023</v>
      </c>
      <c r="B387" t="s">
        <v>140</v>
      </c>
      <c r="C387">
        <v>16463</v>
      </c>
      <c r="D387" t="s">
        <v>879</v>
      </c>
      <c r="E387" t="s">
        <v>606</v>
      </c>
      <c r="F387" t="s">
        <v>244</v>
      </c>
      <c r="G387">
        <v>5.3999999999999999E-2</v>
      </c>
      <c r="H387" t="s">
        <v>324</v>
      </c>
      <c r="I387" t="s">
        <v>324</v>
      </c>
      <c r="J387" t="s">
        <v>324</v>
      </c>
      <c r="K387">
        <v>5.3999999999999999E-2</v>
      </c>
      <c r="L387">
        <v>6</v>
      </c>
      <c r="M387" t="s">
        <v>324</v>
      </c>
      <c r="N387" t="s">
        <v>324</v>
      </c>
      <c r="O387" t="s">
        <v>324</v>
      </c>
      <c r="P387">
        <v>6</v>
      </c>
      <c r="Q387" t="s">
        <v>324</v>
      </c>
      <c r="R387" t="s">
        <v>324</v>
      </c>
      <c r="S387" t="s">
        <v>324</v>
      </c>
      <c r="T387" t="s">
        <v>324</v>
      </c>
      <c r="U387">
        <v>0</v>
      </c>
      <c r="V387" t="s">
        <v>324</v>
      </c>
      <c r="W387" t="s">
        <v>324</v>
      </c>
      <c r="X387" t="s">
        <v>324</v>
      </c>
      <c r="Y387" t="s">
        <v>324</v>
      </c>
      <c r="Z387">
        <v>0</v>
      </c>
      <c r="AA387" t="s">
        <v>324</v>
      </c>
      <c r="AB387" t="s">
        <v>324</v>
      </c>
      <c r="AC387" t="s">
        <v>324</v>
      </c>
      <c r="AD387" t="s">
        <v>324</v>
      </c>
      <c r="AE387">
        <v>0</v>
      </c>
      <c r="AF387" t="s">
        <v>324</v>
      </c>
      <c r="AG387" t="s">
        <v>324</v>
      </c>
      <c r="AH387" t="s">
        <v>324</v>
      </c>
      <c r="AI387" t="s">
        <v>324</v>
      </c>
      <c r="AJ387">
        <v>0</v>
      </c>
      <c r="AK387" t="s">
        <v>324</v>
      </c>
      <c r="AL387" t="s">
        <v>324</v>
      </c>
      <c r="AM387" t="s">
        <v>324</v>
      </c>
      <c r="AN387" t="s">
        <v>324</v>
      </c>
      <c r="AO387">
        <v>0</v>
      </c>
      <c r="AP387" t="s">
        <v>324</v>
      </c>
      <c r="AQ387" t="s">
        <v>324</v>
      </c>
      <c r="AR387" t="s">
        <v>324</v>
      </c>
      <c r="AS387" t="s">
        <v>324</v>
      </c>
      <c r="AT387">
        <v>0</v>
      </c>
      <c r="AU387" t="s">
        <v>324</v>
      </c>
      <c r="AV387" t="s">
        <v>324</v>
      </c>
      <c r="AW387" t="s">
        <v>324</v>
      </c>
      <c r="AX387" t="s">
        <v>324</v>
      </c>
      <c r="AY387">
        <v>0</v>
      </c>
      <c r="AZ387" t="s">
        <v>324</v>
      </c>
      <c r="BA387" t="s">
        <v>324</v>
      </c>
      <c r="BB387" t="s">
        <v>324</v>
      </c>
      <c r="BC387" t="s">
        <v>324</v>
      </c>
      <c r="BD387">
        <v>0</v>
      </c>
      <c r="BE387" t="s">
        <v>324</v>
      </c>
      <c r="BF387" t="s">
        <v>324</v>
      </c>
      <c r="BG387" t="s">
        <v>324</v>
      </c>
      <c r="BH387" t="s">
        <v>324</v>
      </c>
      <c r="BI387">
        <v>0</v>
      </c>
      <c r="BJ387" t="s">
        <v>324</v>
      </c>
      <c r="BK387" t="s">
        <v>324</v>
      </c>
      <c r="BL387" t="s">
        <v>324</v>
      </c>
      <c r="BM387" t="s">
        <v>324</v>
      </c>
      <c r="BN387">
        <v>0</v>
      </c>
      <c r="BO387" t="s">
        <v>324</v>
      </c>
      <c r="BP387" t="s">
        <v>324</v>
      </c>
      <c r="BQ387" t="s">
        <v>324</v>
      </c>
      <c r="BR387" t="s">
        <v>324</v>
      </c>
      <c r="BS387">
        <v>0</v>
      </c>
      <c r="BT387" t="s">
        <v>324</v>
      </c>
      <c r="BU387" t="s">
        <v>324</v>
      </c>
      <c r="BV387" t="s">
        <v>324</v>
      </c>
      <c r="BW387" t="s">
        <v>324</v>
      </c>
      <c r="BX387">
        <v>0</v>
      </c>
      <c r="BY387" t="s">
        <v>324</v>
      </c>
      <c r="BZ387" t="s">
        <v>324</v>
      </c>
      <c r="CA387" t="s">
        <v>324</v>
      </c>
      <c r="CB387" t="s">
        <v>324</v>
      </c>
      <c r="CC387">
        <v>0</v>
      </c>
      <c r="CD387" t="s">
        <v>324</v>
      </c>
      <c r="CE387" t="s">
        <v>324</v>
      </c>
      <c r="CF387" t="s">
        <v>324</v>
      </c>
      <c r="CG387" t="s">
        <v>324</v>
      </c>
      <c r="CH387">
        <v>0</v>
      </c>
      <c r="CI387" t="s">
        <v>324</v>
      </c>
      <c r="CJ387" t="s">
        <v>324</v>
      </c>
      <c r="CK387" t="s">
        <v>324</v>
      </c>
      <c r="CL387" t="s">
        <v>324</v>
      </c>
      <c r="CM387">
        <v>0</v>
      </c>
      <c r="CN387" t="s">
        <v>324</v>
      </c>
      <c r="CO387" t="s">
        <v>324</v>
      </c>
      <c r="CP387" t="s">
        <v>324</v>
      </c>
      <c r="CQ387" t="s">
        <v>324</v>
      </c>
      <c r="CR387">
        <v>0</v>
      </c>
      <c r="CS387" t="s">
        <v>324</v>
      </c>
      <c r="CT387" t="s">
        <v>324</v>
      </c>
      <c r="CU387" t="s">
        <v>324</v>
      </c>
      <c r="CV387" t="s">
        <v>324</v>
      </c>
      <c r="CW387">
        <v>0</v>
      </c>
      <c r="CX387">
        <v>5.3999999999999999E-2</v>
      </c>
      <c r="CY387">
        <v>0</v>
      </c>
      <c r="CZ387">
        <v>0</v>
      </c>
      <c r="DA387">
        <v>0</v>
      </c>
      <c r="DB387">
        <v>5.3999999999999999E-2</v>
      </c>
      <c r="DC387">
        <v>6</v>
      </c>
      <c r="DD387">
        <v>0</v>
      </c>
      <c r="DE387">
        <v>0</v>
      </c>
      <c r="DF387">
        <v>0</v>
      </c>
      <c r="DG387">
        <v>6</v>
      </c>
      <c r="DH387">
        <v>0</v>
      </c>
      <c r="DI387">
        <v>0</v>
      </c>
      <c r="DJ387">
        <v>0</v>
      </c>
      <c r="DK387">
        <v>0</v>
      </c>
      <c r="DL387">
        <v>0</v>
      </c>
    </row>
    <row r="388" spans="1:116" x14ac:dyDescent="0.45">
      <c r="A388">
        <v>2023</v>
      </c>
      <c r="B388" t="s">
        <v>140</v>
      </c>
      <c r="C388">
        <v>17565</v>
      </c>
      <c r="D388" t="s">
        <v>880</v>
      </c>
      <c r="E388" t="s">
        <v>606</v>
      </c>
      <c r="F388" t="s">
        <v>247</v>
      </c>
      <c r="G388">
        <v>1.218</v>
      </c>
      <c r="H388">
        <v>4.1000000000000002E-2</v>
      </c>
      <c r="I388" t="s">
        <v>324</v>
      </c>
      <c r="J388" t="s">
        <v>324</v>
      </c>
      <c r="K388">
        <v>1.2589999999999999</v>
      </c>
      <c r="L388">
        <v>159</v>
      </c>
      <c r="M388">
        <v>9</v>
      </c>
      <c r="N388" t="s">
        <v>324</v>
      </c>
      <c r="O388" t="s">
        <v>324</v>
      </c>
      <c r="P388">
        <v>168</v>
      </c>
      <c r="Q388" t="s">
        <v>324</v>
      </c>
      <c r="R388" t="s">
        <v>324</v>
      </c>
      <c r="S388" t="s">
        <v>324</v>
      </c>
      <c r="T388" t="s">
        <v>324</v>
      </c>
      <c r="U388">
        <v>0</v>
      </c>
      <c r="V388" t="s">
        <v>324</v>
      </c>
      <c r="W388" t="s">
        <v>324</v>
      </c>
      <c r="X388" t="s">
        <v>324</v>
      </c>
      <c r="Y388" t="s">
        <v>324</v>
      </c>
      <c r="Z388">
        <v>0</v>
      </c>
      <c r="AA388" t="s">
        <v>324</v>
      </c>
      <c r="AB388" t="s">
        <v>324</v>
      </c>
      <c r="AC388" t="s">
        <v>324</v>
      </c>
      <c r="AD388" t="s">
        <v>324</v>
      </c>
      <c r="AE388">
        <v>0</v>
      </c>
      <c r="AF388" t="s">
        <v>324</v>
      </c>
      <c r="AG388" t="s">
        <v>324</v>
      </c>
      <c r="AH388" t="s">
        <v>324</v>
      </c>
      <c r="AI388" t="s">
        <v>324</v>
      </c>
      <c r="AJ388">
        <v>0</v>
      </c>
      <c r="AK388" t="s">
        <v>324</v>
      </c>
      <c r="AL388" t="s">
        <v>324</v>
      </c>
      <c r="AM388" t="s">
        <v>324</v>
      </c>
      <c r="AN388" t="s">
        <v>324</v>
      </c>
      <c r="AO388">
        <v>0</v>
      </c>
      <c r="AP388" t="s">
        <v>324</v>
      </c>
      <c r="AQ388" t="s">
        <v>324</v>
      </c>
      <c r="AR388" t="s">
        <v>324</v>
      </c>
      <c r="AS388" t="s">
        <v>324</v>
      </c>
      <c r="AT388">
        <v>0</v>
      </c>
      <c r="AU388" t="s">
        <v>324</v>
      </c>
      <c r="AV388" t="s">
        <v>324</v>
      </c>
      <c r="AW388" t="s">
        <v>324</v>
      </c>
      <c r="AX388" t="s">
        <v>324</v>
      </c>
      <c r="AY388">
        <v>0</v>
      </c>
      <c r="AZ388" t="s">
        <v>324</v>
      </c>
      <c r="BA388" t="s">
        <v>324</v>
      </c>
      <c r="BB388" t="s">
        <v>324</v>
      </c>
      <c r="BC388" t="s">
        <v>324</v>
      </c>
      <c r="BD388">
        <v>0</v>
      </c>
      <c r="BE388" t="s">
        <v>324</v>
      </c>
      <c r="BF388" t="s">
        <v>324</v>
      </c>
      <c r="BG388" t="s">
        <v>324</v>
      </c>
      <c r="BH388" t="s">
        <v>324</v>
      </c>
      <c r="BI388">
        <v>0</v>
      </c>
      <c r="BJ388" t="s">
        <v>324</v>
      </c>
      <c r="BK388" t="s">
        <v>324</v>
      </c>
      <c r="BL388" t="s">
        <v>324</v>
      </c>
      <c r="BM388" t="s">
        <v>324</v>
      </c>
      <c r="BN388">
        <v>0</v>
      </c>
      <c r="BO388" t="s">
        <v>324</v>
      </c>
      <c r="BP388" t="s">
        <v>324</v>
      </c>
      <c r="BQ388" t="s">
        <v>324</v>
      </c>
      <c r="BR388" t="s">
        <v>324</v>
      </c>
      <c r="BS388">
        <v>0</v>
      </c>
      <c r="BT388" t="s">
        <v>324</v>
      </c>
      <c r="BU388" t="s">
        <v>324</v>
      </c>
      <c r="BV388" t="s">
        <v>324</v>
      </c>
      <c r="BW388" t="s">
        <v>324</v>
      </c>
      <c r="BX388">
        <v>0</v>
      </c>
      <c r="BY388" t="s">
        <v>324</v>
      </c>
      <c r="BZ388" t="s">
        <v>324</v>
      </c>
      <c r="CA388" t="s">
        <v>324</v>
      </c>
      <c r="CB388" t="s">
        <v>324</v>
      </c>
      <c r="CC388">
        <v>0</v>
      </c>
      <c r="CD388" t="s">
        <v>324</v>
      </c>
      <c r="CE388" t="s">
        <v>324</v>
      </c>
      <c r="CF388" t="s">
        <v>324</v>
      </c>
      <c r="CG388" t="s">
        <v>324</v>
      </c>
      <c r="CH388">
        <v>0</v>
      </c>
      <c r="CI388" t="s">
        <v>324</v>
      </c>
      <c r="CJ388" t="s">
        <v>324</v>
      </c>
      <c r="CK388" t="s">
        <v>324</v>
      </c>
      <c r="CL388" t="s">
        <v>324</v>
      </c>
      <c r="CM388">
        <v>0</v>
      </c>
      <c r="CN388" t="s">
        <v>324</v>
      </c>
      <c r="CO388" t="s">
        <v>324</v>
      </c>
      <c r="CP388" t="s">
        <v>324</v>
      </c>
      <c r="CQ388" t="s">
        <v>324</v>
      </c>
      <c r="CR388">
        <v>0</v>
      </c>
      <c r="CS388" t="s">
        <v>324</v>
      </c>
      <c r="CT388" t="s">
        <v>324</v>
      </c>
      <c r="CU388" t="s">
        <v>324</v>
      </c>
      <c r="CV388" t="s">
        <v>324</v>
      </c>
      <c r="CW388">
        <v>0</v>
      </c>
      <c r="CX388">
        <v>1.218</v>
      </c>
      <c r="CY388">
        <v>4.1000000000000002E-2</v>
      </c>
      <c r="CZ388">
        <v>0</v>
      </c>
      <c r="DA388">
        <v>0</v>
      </c>
      <c r="DB388">
        <v>1.2589999999999999</v>
      </c>
      <c r="DC388">
        <v>159</v>
      </c>
      <c r="DD388">
        <v>9</v>
      </c>
      <c r="DE388">
        <v>0</v>
      </c>
      <c r="DF388">
        <v>0</v>
      </c>
      <c r="DG388">
        <v>168</v>
      </c>
      <c r="DH388">
        <v>0</v>
      </c>
      <c r="DI388">
        <v>0</v>
      </c>
      <c r="DJ388">
        <v>0</v>
      </c>
      <c r="DK388">
        <v>0</v>
      </c>
      <c r="DL388">
        <v>0</v>
      </c>
    </row>
    <row r="389" spans="1:116" x14ac:dyDescent="0.45">
      <c r="A389">
        <v>2023</v>
      </c>
      <c r="B389" t="s">
        <v>140</v>
      </c>
      <c r="C389">
        <v>17684</v>
      </c>
      <c r="D389" t="s">
        <v>881</v>
      </c>
      <c r="E389" t="s">
        <v>606</v>
      </c>
      <c r="F389" t="s">
        <v>244</v>
      </c>
      <c r="G389">
        <v>6.3330000000000002</v>
      </c>
      <c r="H389" t="s">
        <v>324</v>
      </c>
      <c r="I389" t="s">
        <v>324</v>
      </c>
      <c r="J389" t="s">
        <v>324</v>
      </c>
      <c r="K389">
        <v>6.3330000000000002</v>
      </c>
      <c r="L389">
        <v>926</v>
      </c>
      <c r="M389" t="s">
        <v>324</v>
      </c>
      <c r="N389" t="s">
        <v>324</v>
      </c>
      <c r="O389" t="s">
        <v>324</v>
      </c>
      <c r="P389">
        <v>926</v>
      </c>
      <c r="Q389">
        <v>0</v>
      </c>
      <c r="R389" t="s">
        <v>324</v>
      </c>
      <c r="S389" t="s">
        <v>324</v>
      </c>
      <c r="T389" t="s">
        <v>324</v>
      </c>
      <c r="U389">
        <v>0</v>
      </c>
      <c r="V389">
        <v>0</v>
      </c>
      <c r="W389" t="s">
        <v>324</v>
      </c>
      <c r="X389" t="s">
        <v>324</v>
      </c>
      <c r="Y389" t="s">
        <v>324</v>
      </c>
      <c r="Z389">
        <v>0</v>
      </c>
      <c r="AA389">
        <v>0</v>
      </c>
      <c r="AB389" t="s">
        <v>324</v>
      </c>
      <c r="AC389" t="s">
        <v>324</v>
      </c>
      <c r="AD389" t="s">
        <v>324</v>
      </c>
      <c r="AE389">
        <v>0</v>
      </c>
      <c r="AF389">
        <v>0</v>
      </c>
      <c r="AG389" t="s">
        <v>324</v>
      </c>
      <c r="AH389" t="s">
        <v>324</v>
      </c>
      <c r="AI389" t="s">
        <v>324</v>
      </c>
      <c r="AJ389">
        <v>0</v>
      </c>
      <c r="AK389">
        <v>0</v>
      </c>
      <c r="AL389" t="s">
        <v>324</v>
      </c>
      <c r="AM389" t="s">
        <v>324</v>
      </c>
      <c r="AN389" t="s">
        <v>324</v>
      </c>
      <c r="AO389">
        <v>0</v>
      </c>
      <c r="AP389" t="s">
        <v>324</v>
      </c>
      <c r="AQ389" t="s">
        <v>324</v>
      </c>
      <c r="AR389" t="s">
        <v>324</v>
      </c>
      <c r="AS389" t="s">
        <v>324</v>
      </c>
      <c r="AT389">
        <v>0</v>
      </c>
      <c r="AU389" t="s">
        <v>324</v>
      </c>
      <c r="AV389" t="s">
        <v>324</v>
      </c>
      <c r="AW389" t="s">
        <v>324</v>
      </c>
      <c r="AX389" t="s">
        <v>324</v>
      </c>
      <c r="AY389">
        <v>0</v>
      </c>
      <c r="AZ389" t="s">
        <v>324</v>
      </c>
      <c r="BA389" t="s">
        <v>324</v>
      </c>
      <c r="BB389" t="s">
        <v>324</v>
      </c>
      <c r="BC389" t="s">
        <v>324</v>
      </c>
      <c r="BD389">
        <v>0</v>
      </c>
      <c r="BE389" t="s">
        <v>324</v>
      </c>
      <c r="BF389" t="s">
        <v>324</v>
      </c>
      <c r="BG389" t="s">
        <v>324</v>
      </c>
      <c r="BH389" t="s">
        <v>324</v>
      </c>
      <c r="BI389">
        <v>0</v>
      </c>
      <c r="BJ389" t="s">
        <v>324</v>
      </c>
      <c r="BK389" t="s">
        <v>324</v>
      </c>
      <c r="BL389" t="s">
        <v>324</v>
      </c>
      <c r="BM389" t="s">
        <v>324</v>
      </c>
      <c r="BN389">
        <v>0</v>
      </c>
      <c r="BO389" t="s">
        <v>324</v>
      </c>
      <c r="BP389" t="s">
        <v>324</v>
      </c>
      <c r="BQ389" t="s">
        <v>324</v>
      </c>
      <c r="BR389" t="s">
        <v>324</v>
      </c>
      <c r="BS389">
        <v>0</v>
      </c>
      <c r="BT389">
        <v>1E-3</v>
      </c>
      <c r="BU389" t="s">
        <v>324</v>
      </c>
      <c r="BV389" t="s">
        <v>324</v>
      </c>
      <c r="BW389" t="s">
        <v>324</v>
      </c>
      <c r="BX389">
        <v>1E-3</v>
      </c>
      <c r="BY389">
        <v>1</v>
      </c>
      <c r="BZ389" t="s">
        <v>324</v>
      </c>
      <c r="CA389" t="s">
        <v>324</v>
      </c>
      <c r="CB389" t="s">
        <v>324</v>
      </c>
      <c r="CC389">
        <v>1</v>
      </c>
      <c r="CD389">
        <v>0</v>
      </c>
      <c r="CE389" t="s">
        <v>324</v>
      </c>
      <c r="CF389" t="s">
        <v>324</v>
      </c>
      <c r="CG389" t="s">
        <v>324</v>
      </c>
      <c r="CH389">
        <v>0</v>
      </c>
      <c r="CI389">
        <v>0</v>
      </c>
      <c r="CJ389" t="s">
        <v>324</v>
      </c>
      <c r="CK389" t="s">
        <v>324</v>
      </c>
      <c r="CL389" t="s">
        <v>324</v>
      </c>
      <c r="CM389">
        <v>0</v>
      </c>
      <c r="CN389">
        <v>0</v>
      </c>
      <c r="CO389" t="s">
        <v>324</v>
      </c>
      <c r="CP389" t="s">
        <v>324</v>
      </c>
      <c r="CQ389" t="s">
        <v>324</v>
      </c>
      <c r="CR389">
        <v>0</v>
      </c>
      <c r="CS389">
        <v>0</v>
      </c>
      <c r="CT389" t="s">
        <v>324</v>
      </c>
      <c r="CU389" t="s">
        <v>324</v>
      </c>
      <c r="CV389" t="s">
        <v>324</v>
      </c>
      <c r="CW389">
        <v>0</v>
      </c>
      <c r="CX389">
        <v>6.3339999999999996</v>
      </c>
      <c r="CY389">
        <v>0</v>
      </c>
      <c r="CZ389">
        <v>0</v>
      </c>
      <c r="DA389">
        <v>0</v>
      </c>
      <c r="DB389">
        <v>6.3339999999999996</v>
      </c>
      <c r="DC389">
        <v>927</v>
      </c>
      <c r="DD389">
        <v>0</v>
      </c>
      <c r="DE389">
        <v>0</v>
      </c>
      <c r="DF389">
        <v>0</v>
      </c>
      <c r="DG389">
        <v>927</v>
      </c>
      <c r="DH389">
        <v>0</v>
      </c>
      <c r="DI389">
        <v>0</v>
      </c>
      <c r="DJ389">
        <v>0</v>
      </c>
      <c r="DK389">
        <v>0</v>
      </c>
      <c r="DL389">
        <v>0</v>
      </c>
    </row>
    <row r="390" spans="1:116" x14ac:dyDescent="0.45">
      <c r="A390">
        <v>2023</v>
      </c>
      <c r="B390" t="s">
        <v>140</v>
      </c>
      <c r="C390">
        <v>17698</v>
      </c>
      <c r="D390" t="s">
        <v>337</v>
      </c>
      <c r="E390" t="s">
        <v>607</v>
      </c>
      <c r="F390" t="s">
        <v>244</v>
      </c>
      <c r="G390">
        <v>7.8239999999999998</v>
      </c>
      <c r="H390">
        <v>1.591</v>
      </c>
      <c r="I390">
        <v>6.0000000000000001E-3</v>
      </c>
      <c r="J390" t="s">
        <v>324</v>
      </c>
      <c r="K390">
        <v>9.4209999999999994</v>
      </c>
      <c r="L390">
        <v>1386</v>
      </c>
      <c r="M390">
        <v>103</v>
      </c>
      <c r="N390">
        <v>1</v>
      </c>
      <c r="O390" t="s">
        <v>324</v>
      </c>
      <c r="P390">
        <v>1490</v>
      </c>
      <c r="Q390">
        <v>2646.4119999999998</v>
      </c>
      <c r="R390">
        <v>98.031999999999996</v>
      </c>
      <c r="S390">
        <v>13.468999999999999</v>
      </c>
      <c r="T390" t="s">
        <v>324</v>
      </c>
      <c r="U390">
        <v>2757.913</v>
      </c>
      <c r="V390" t="s">
        <v>324</v>
      </c>
      <c r="W390" t="s">
        <v>324</v>
      </c>
      <c r="X390" t="s">
        <v>324</v>
      </c>
      <c r="Y390" t="s">
        <v>324</v>
      </c>
      <c r="Z390">
        <v>0</v>
      </c>
      <c r="AA390" t="s">
        <v>324</v>
      </c>
      <c r="AB390" t="s">
        <v>324</v>
      </c>
      <c r="AC390" t="s">
        <v>324</v>
      </c>
      <c r="AD390" t="s">
        <v>324</v>
      </c>
      <c r="AE390">
        <v>0</v>
      </c>
      <c r="AF390" t="s">
        <v>324</v>
      </c>
      <c r="AG390" t="s">
        <v>324</v>
      </c>
      <c r="AH390" t="s">
        <v>324</v>
      </c>
      <c r="AI390" t="s">
        <v>324</v>
      </c>
      <c r="AJ390">
        <v>0</v>
      </c>
      <c r="AK390" t="s">
        <v>324</v>
      </c>
      <c r="AL390" t="s">
        <v>324</v>
      </c>
      <c r="AM390" t="s">
        <v>324</v>
      </c>
      <c r="AN390" t="s">
        <v>324</v>
      </c>
      <c r="AO390">
        <v>0</v>
      </c>
      <c r="AP390">
        <v>0.01</v>
      </c>
      <c r="AQ390" t="s">
        <v>324</v>
      </c>
      <c r="AR390" t="s">
        <v>324</v>
      </c>
      <c r="AS390" t="s">
        <v>324</v>
      </c>
      <c r="AT390">
        <v>0.01</v>
      </c>
      <c r="AU390">
        <v>1</v>
      </c>
      <c r="AV390" t="s">
        <v>324</v>
      </c>
      <c r="AW390" t="s">
        <v>324</v>
      </c>
      <c r="AX390" t="s">
        <v>324</v>
      </c>
      <c r="AY390">
        <v>1</v>
      </c>
      <c r="AZ390">
        <v>0.14799999999999999</v>
      </c>
      <c r="BA390" t="s">
        <v>324</v>
      </c>
      <c r="BB390" t="s">
        <v>324</v>
      </c>
      <c r="BC390" t="s">
        <v>324</v>
      </c>
      <c r="BD390">
        <v>0.14799999999999999</v>
      </c>
      <c r="BE390" t="s">
        <v>324</v>
      </c>
      <c r="BF390" t="s">
        <v>324</v>
      </c>
      <c r="BG390" t="s">
        <v>324</v>
      </c>
      <c r="BH390" t="s">
        <v>324</v>
      </c>
      <c r="BI390">
        <v>0</v>
      </c>
      <c r="BJ390" t="s">
        <v>324</v>
      </c>
      <c r="BK390" t="s">
        <v>324</v>
      </c>
      <c r="BL390" t="s">
        <v>324</v>
      </c>
      <c r="BM390" t="s">
        <v>324</v>
      </c>
      <c r="BN390">
        <v>0</v>
      </c>
      <c r="BO390" t="s">
        <v>324</v>
      </c>
      <c r="BP390" t="s">
        <v>324</v>
      </c>
      <c r="BQ390" t="s">
        <v>324</v>
      </c>
      <c r="BR390" t="s">
        <v>324</v>
      </c>
      <c r="BS390">
        <v>0</v>
      </c>
      <c r="BT390" t="s">
        <v>324</v>
      </c>
      <c r="BU390" t="s">
        <v>324</v>
      </c>
      <c r="BV390" t="s">
        <v>324</v>
      </c>
      <c r="BW390" t="s">
        <v>324</v>
      </c>
      <c r="BX390">
        <v>0</v>
      </c>
      <c r="BY390" t="s">
        <v>324</v>
      </c>
      <c r="BZ390" t="s">
        <v>324</v>
      </c>
      <c r="CA390" t="s">
        <v>324</v>
      </c>
      <c r="CB390" t="s">
        <v>324</v>
      </c>
      <c r="CC390">
        <v>0</v>
      </c>
      <c r="CD390" t="s">
        <v>324</v>
      </c>
      <c r="CE390" t="s">
        <v>324</v>
      </c>
      <c r="CF390" t="s">
        <v>324</v>
      </c>
      <c r="CG390" t="s">
        <v>324</v>
      </c>
      <c r="CH390">
        <v>0</v>
      </c>
      <c r="CI390" t="s">
        <v>324</v>
      </c>
      <c r="CJ390" t="s">
        <v>324</v>
      </c>
      <c r="CK390" t="s">
        <v>324</v>
      </c>
      <c r="CL390" t="s">
        <v>324</v>
      </c>
      <c r="CM390">
        <v>0</v>
      </c>
      <c r="CN390" t="s">
        <v>324</v>
      </c>
      <c r="CO390" t="s">
        <v>324</v>
      </c>
      <c r="CP390" t="s">
        <v>324</v>
      </c>
      <c r="CQ390" t="s">
        <v>324</v>
      </c>
      <c r="CR390">
        <v>0</v>
      </c>
      <c r="CS390" t="s">
        <v>324</v>
      </c>
      <c r="CT390" t="s">
        <v>324</v>
      </c>
      <c r="CU390" t="s">
        <v>324</v>
      </c>
      <c r="CV390" t="s">
        <v>324</v>
      </c>
      <c r="CW390">
        <v>0</v>
      </c>
      <c r="CX390">
        <v>7.8239999999999998</v>
      </c>
      <c r="CY390">
        <v>1.591</v>
      </c>
      <c r="CZ390">
        <v>6.0000000000000001E-3</v>
      </c>
      <c r="DA390">
        <v>0</v>
      </c>
      <c r="DB390">
        <v>9.4209999999999994</v>
      </c>
      <c r="DC390">
        <v>1386</v>
      </c>
      <c r="DD390">
        <v>103</v>
      </c>
      <c r="DE390">
        <v>1</v>
      </c>
      <c r="DF390">
        <v>0</v>
      </c>
      <c r="DG390">
        <v>1490</v>
      </c>
      <c r="DH390">
        <v>2646.4119999999998</v>
      </c>
      <c r="DI390">
        <v>98.031999999999996</v>
      </c>
      <c r="DJ390">
        <v>13.468999999999999</v>
      </c>
      <c r="DK390">
        <v>0</v>
      </c>
      <c r="DL390">
        <v>2757.913</v>
      </c>
    </row>
    <row r="391" spans="1:116" x14ac:dyDescent="0.45">
      <c r="A391">
        <v>2023</v>
      </c>
      <c r="B391" t="s">
        <v>140</v>
      </c>
      <c r="C391">
        <v>21567</v>
      </c>
      <c r="D391" t="s">
        <v>882</v>
      </c>
      <c r="E391" t="s">
        <v>606</v>
      </c>
      <c r="F391" t="s">
        <v>244</v>
      </c>
      <c r="G391">
        <v>3.911</v>
      </c>
      <c r="H391">
        <v>0.20699999999999999</v>
      </c>
      <c r="I391" t="s">
        <v>324</v>
      </c>
      <c r="J391" t="s">
        <v>324</v>
      </c>
      <c r="K391">
        <v>4.1180000000000003</v>
      </c>
      <c r="L391">
        <v>656</v>
      </c>
      <c r="M391">
        <v>9</v>
      </c>
      <c r="N391" t="s">
        <v>324</v>
      </c>
      <c r="O391" t="s">
        <v>324</v>
      </c>
      <c r="P391">
        <v>665</v>
      </c>
      <c r="Q391" t="s">
        <v>324</v>
      </c>
      <c r="R391" t="s">
        <v>324</v>
      </c>
      <c r="S391" t="s">
        <v>324</v>
      </c>
      <c r="T391" t="s">
        <v>324</v>
      </c>
      <c r="U391">
        <v>0</v>
      </c>
      <c r="V391" t="s">
        <v>324</v>
      </c>
      <c r="W391" t="s">
        <v>324</v>
      </c>
      <c r="X391" t="s">
        <v>324</v>
      </c>
      <c r="Y391" t="s">
        <v>324</v>
      </c>
      <c r="Z391">
        <v>0</v>
      </c>
      <c r="AA391" t="s">
        <v>324</v>
      </c>
      <c r="AB391" t="s">
        <v>324</v>
      </c>
      <c r="AC391" t="s">
        <v>324</v>
      </c>
      <c r="AD391" t="s">
        <v>324</v>
      </c>
      <c r="AE391">
        <v>0</v>
      </c>
      <c r="AF391" t="s">
        <v>324</v>
      </c>
      <c r="AG391" t="s">
        <v>324</v>
      </c>
      <c r="AH391" t="s">
        <v>324</v>
      </c>
      <c r="AI391" t="s">
        <v>324</v>
      </c>
      <c r="AJ391">
        <v>0</v>
      </c>
      <c r="AK391" t="s">
        <v>324</v>
      </c>
      <c r="AL391" t="s">
        <v>324</v>
      </c>
      <c r="AM391" t="s">
        <v>324</v>
      </c>
      <c r="AN391" t="s">
        <v>324</v>
      </c>
      <c r="AO391">
        <v>0</v>
      </c>
      <c r="AP391" t="s">
        <v>324</v>
      </c>
      <c r="AQ391" t="s">
        <v>324</v>
      </c>
      <c r="AR391" t="s">
        <v>324</v>
      </c>
      <c r="AS391" t="s">
        <v>324</v>
      </c>
      <c r="AT391">
        <v>0</v>
      </c>
      <c r="AU391" t="s">
        <v>324</v>
      </c>
      <c r="AV391" t="s">
        <v>324</v>
      </c>
      <c r="AW391" t="s">
        <v>324</v>
      </c>
      <c r="AX391" t="s">
        <v>324</v>
      </c>
      <c r="AY391">
        <v>0</v>
      </c>
      <c r="AZ391" t="s">
        <v>324</v>
      </c>
      <c r="BA391" t="s">
        <v>324</v>
      </c>
      <c r="BB391" t="s">
        <v>324</v>
      </c>
      <c r="BC391" t="s">
        <v>324</v>
      </c>
      <c r="BD391">
        <v>0</v>
      </c>
      <c r="BE391" t="s">
        <v>324</v>
      </c>
      <c r="BF391" t="s">
        <v>324</v>
      </c>
      <c r="BG391" t="s">
        <v>324</v>
      </c>
      <c r="BH391" t="s">
        <v>324</v>
      </c>
      <c r="BI391">
        <v>0</v>
      </c>
      <c r="BJ391" t="s">
        <v>324</v>
      </c>
      <c r="BK391" t="s">
        <v>324</v>
      </c>
      <c r="BL391" t="s">
        <v>324</v>
      </c>
      <c r="BM391" t="s">
        <v>324</v>
      </c>
      <c r="BN391">
        <v>0</v>
      </c>
      <c r="BO391" t="s">
        <v>324</v>
      </c>
      <c r="BP391" t="s">
        <v>324</v>
      </c>
      <c r="BQ391" t="s">
        <v>324</v>
      </c>
      <c r="BR391" t="s">
        <v>324</v>
      </c>
      <c r="BS391">
        <v>0</v>
      </c>
      <c r="BT391" t="s">
        <v>324</v>
      </c>
      <c r="BU391" t="s">
        <v>324</v>
      </c>
      <c r="BV391" t="s">
        <v>324</v>
      </c>
      <c r="BW391" t="s">
        <v>324</v>
      </c>
      <c r="BX391">
        <v>0</v>
      </c>
      <c r="BY391" t="s">
        <v>324</v>
      </c>
      <c r="BZ391" t="s">
        <v>324</v>
      </c>
      <c r="CA391" t="s">
        <v>324</v>
      </c>
      <c r="CB391" t="s">
        <v>324</v>
      </c>
      <c r="CC391">
        <v>0</v>
      </c>
      <c r="CD391" t="s">
        <v>324</v>
      </c>
      <c r="CE391" t="s">
        <v>324</v>
      </c>
      <c r="CF391" t="s">
        <v>324</v>
      </c>
      <c r="CG391" t="s">
        <v>324</v>
      </c>
      <c r="CH391">
        <v>0</v>
      </c>
      <c r="CI391" t="s">
        <v>324</v>
      </c>
      <c r="CJ391" t="s">
        <v>324</v>
      </c>
      <c r="CK391" t="s">
        <v>324</v>
      </c>
      <c r="CL391" t="s">
        <v>324</v>
      </c>
      <c r="CM391">
        <v>0</v>
      </c>
      <c r="CN391" t="s">
        <v>324</v>
      </c>
      <c r="CO391" t="s">
        <v>324</v>
      </c>
      <c r="CP391" t="s">
        <v>324</v>
      </c>
      <c r="CQ391" t="s">
        <v>324</v>
      </c>
      <c r="CR391">
        <v>0</v>
      </c>
      <c r="CS391" t="s">
        <v>324</v>
      </c>
      <c r="CT391" t="s">
        <v>324</v>
      </c>
      <c r="CU391" t="s">
        <v>324</v>
      </c>
      <c r="CV391" t="s">
        <v>324</v>
      </c>
      <c r="CW391">
        <v>0</v>
      </c>
      <c r="CX391">
        <v>3.911</v>
      </c>
      <c r="CY391">
        <v>0.20699999999999999</v>
      </c>
      <c r="CZ391">
        <v>0</v>
      </c>
      <c r="DA391">
        <v>0</v>
      </c>
      <c r="DB391">
        <v>4.1180000000000003</v>
      </c>
      <c r="DC391">
        <v>656</v>
      </c>
      <c r="DD391">
        <v>9</v>
      </c>
      <c r="DE391">
        <v>0</v>
      </c>
      <c r="DF391">
        <v>0</v>
      </c>
      <c r="DG391">
        <v>665</v>
      </c>
      <c r="DH391">
        <v>0</v>
      </c>
      <c r="DI391">
        <v>0</v>
      </c>
      <c r="DJ391">
        <v>0</v>
      </c>
      <c r="DK391">
        <v>0</v>
      </c>
      <c r="DL391">
        <v>0</v>
      </c>
    </row>
    <row r="392" spans="1:116" x14ac:dyDescent="0.45">
      <c r="A392">
        <v>2023</v>
      </c>
      <c r="B392" t="s">
        <v>140</v>
      </c>
      <c r="C392">
        <v>99999</v>
      </c>
      <c r="D392" t="s">
        <v>599</v>
      </c>
      <c r="E392" t="s">
        <v>606</v>
      </c>
      <c r="G392">
        <v>-24.257000000000001</v>
      </c>
      <c r="H392">
        <v>-1.784</v>
      </c>
      <c r="I392">
        <v>-1.7000000000000001E-2</v>
      </c>
      <c r="J392" t="s">
        <v>324</v>
      </c>
      <c r="K392">
        <v>-26.056999999999999</v>
      </c>
      <c r="L392" t="s">
        <v>324</v>
      </c>
      <c r="M392" t="s">
        <v>324</v>
      </c>
      <c r="N392" t="s">
        <v>324</v>
      </c>
      <c r="O392" t="s">
        <v>324</v>
      </c>
      <c r="P392" t="s">
        <v>324</v>
      </c>
      <c r="Q392" t="s">
        <v>324</v>
      </c>
      <c r="R392" t="s">
        <v>324</v>
      </c>
      <c r="S392" t="s">
        <v>324</v>
      </c>
      <c r="T392" t="s">
        <v>324</v>
      </c>
      <c r="U392" t="s">
        <v>324</v>
      </c>
      <c r="V392" t="s">
        <v>324</v>
      </c>
      <c r="W392" t="s">
        <v>324</v>
      </c>
      <c r="X392" t="s">
        <v>324</v>
      </c>
      <c r="Y392" t="s">
        <v>324</v>
      </c>
      <c r="Z392" t="s">
        <v>324</v>
      </c>
      <c r="AA392" t="s">
        <v>324</v>
      </c>
      <c r="AB392" t="s">
        <v>324</v>
      </c>
      <c r="AC392" t="s">
        <v>324</v>
      </c>
      <c r="AD392" t="s">
        <v>324</v>
      </c>
      <c r="AE392" t="s">
        <v>324</v>
      </c>
      <c r="AF392" t="s">
        <v>324</v>
      </c>
      <c r="AG392" t="s">
        <v>324</v>
      </c>
      <c r="AH392" t="s">
        <v>324</v>
      </c>
      <c r="AI392" t="s">
        <v>324</v>
      </c>
      <c r="AJ392" t="s">
        <v>324</v>
      </c>
      <c r="AK392" t="s">
        <v>324</v>
      </c>
      <c r="AL392" t="s">
        <v>324</v>
      </c>
      <c r="AM392" t="s">
        <v>324</v>
      </c>
      <c r="AN392" t="s">
        <v>324</v>
      </c>
      <c r="AO392" t="s">
        <v>324</v>
      </c>
      <c r="AP392" t="s">
        <v>324</v>
      </c>
      <c r="AQ392" t="s">
        <v>324</v>
      </c>
      <c r="AR392" t="s">
        <v>324</v>
      </c>
      <c r="AS392" t="s">
        <v>324</v>
      </c>
      <c r="AT392" t="s">
        <v>324</v>
      </c>
      <c r="AU392" t="s">
        <v>324</v>
      </c>
      <c r="AV392" t="s">
        <v>324</v>
      </c>
      <c r="AW392" t="s">
        <v>324</v>
      </c>
      <c r="AX392" t="s">
        <v>324</v>
      </c>
      <c r="AY392" t="s">
        <v>324</v>
      </c>
      <c r="AZ392" t="s">
        <v>324</v>
      </c>
      <c r="BA392" t="s">
        <v>324</v>
      </c>
      <c r="BB392" t="s">
        <v>324</v>
      </c>
      <c r="BC392" t="s">
        <v>324</v>
      </c>
      <c r="BD392" t="s">
        <v>324</v>
      </c>
      <c r="BE392" t="s">
        <v>324</v>
      </c>
      <c r="BF392" t="s">
        <v>324</v>
      </c>
      <c r="BG392" t="s">
        <v>324</v>
      </c>
      <c r="BH392" t="s">
        <v>324</v>
      </c>
      <c r="BI392" t="s">
        <v>324</v>
      </c>
      <c r="BJ392" t="s">
        <v>324</v>
      </c>
      <c r="BK392" t="s">
        <v>324</v>
      </c>
      <c r="BL392" t="s">
        <v>324</v>
      </c>
      <c r="BM392" t="s">
        <v>324</v>
      </c>
      <c r="BN392" t="s">
        <v>324</v>
      </c>
      <c r="BO392" t="s">
        <v>324</v>
      </c>
      <c r="BP392" t="s">
        <v>324</v>
      </c>
      <c r="BQ392" t="s">
        <v>324</v>
      </c>
      <c r="BR392" t="s">
        <v>324</v>
      </c>
      <c r="BS392" t="s">
        <v>324</v>
      </c>
      <c r="BT392" t="s">
        <v>324</v>
      </c>
      <c r="BU392" t="s">
        <v>324</v>
      </c>
      <c r="BV392" t="s">
        <v>324</v>
      </c>
      <c r="BW392" t="s">
        <v>324</v>
      </c>
      <c r="BX392" t="s">
        <v>324</v>
      </c>
      <c r="BY392" t="s">
        <v>324</v>
      </c>
      <c r="BZ392" t="s">
        <v>324</v>
      </c>
      <c r="CA392" t="s">
        <v>324</v>
      </c>
      <c r="CB392" t="s">
        <v>324</v>
      </c>
      <c r="CC392" t="s">
        <v>324</v>
      </c>
      <c r="CD392" t="s">
        <v>324</v>
      </c>
      <c r="CE392" t="s">
        <v>324</v>
      </c>
      <c r="CF392" t="s">
        <v>324</v>
      </c>
      <c r="CG392" t="s">
        <v>324</v>
      </c>
      <c r="CH392" t="s">
        <v>324</v>
      </c>
      <c r="CI392" t="s">
        <v>324</v>
      </c>
      <c r="CJ392" t="s">
        <v>324</v>
      </c>
      <c r="CK392" t="s">
        <v>324</v>
      </c>
      <c r="CL392" t="s">
        <v>324</v>
      </c>
      <c r="CM392" t="s">
        <v>324</v>
      </c>
      <c r="CN392" t="s">
        <v>324</v>
      </c>
      <c r="CO392" t="s">
        <v>324</v>
      </c>
      <c r="CP392" t="s">
        <v>324</v>
      </c>
      <c r="CQ392" t="s">
        <v>324</v>
      </c>
      <c r="CR392" t="s">
        <v>324</v>
      </c>
      <c r="CS392" t="s">
        <v>324</v>
      </c>
      <c r="CT392" t="s">
        <v>324</v>
      </c>
      <c r="CU392" t="s">
        <v>324</v>
      </c>
      <c r="CV392" t="s">
        <v>324</v>
      </c>
      <c r="CW392" t="s">
        <v>324</v>
      </c>
      <c r="CX392">
        <v>-24.257000000000001</v>
      </c>
      <c r="CY392">
        <v>-1.784</v>
      </c>
      <c r="CZ392">
        <v>-1.7000000000000001E-2</v>
      </c>
      <c r="DA392" t="s">
        <v>324</v>
      </c>
      <c r="DB392">
        <v>-26.056999999999999</v>
      </c>
      <c r="DC392" t="s">
        <v>324</v>
      </c>
      <c r="DD392" t="s">
        <v>324</v>
      </c>
      <c r="DE392" t="s">
        <v>324</v>
      </c>
      <c r="DF392" t="s">
        <v>324</v>
      </c>
      <c r="DG392" t="s">
        <v>324</v>
      </c>
      <c r="DH392" t="s">
        <v>324</v>
      </c>
      <c r="DI392" t="s">
        <v>324</v>
      </c>
      <c r="DJ392" t="s">
        <v>324</v>
      </c>
      <c r="DK392" t="s">
        <v>324</v>
      </c>
      <c r="DL392" t="s">
        <v>324</v>
      </c>
    </row>
    <row r="393" spans="1:116" x14ac:dyDescent="0.45">
      <c r="A393">
        <v>2023</v>
      </c>
      <c r="B393" t="s">
        <v>140</v>
      </c>
      <c r="C393">
        <v>99999</v>
      </c>
      <c r="D393" t="s">
        <v>599</v>
      </c>
      <c r="E393" t="s">
        <v>607</v>
      </c>
      <c r="G393">
        <v>-0.12</v>
      </c>
      <c r="H393" t="s">
        <v>324</v>
      </c>
      <c r="I393" t="s">
        <v>324</v>
      </c>
      <c r="J393" t="s">
        <v>324</v>
      </c>
      <c r="K393">
        <v>-0.12</v>
      </c>
      <c r="L393" t="s">
        <v>324</v>
      </c>
      <c r="M393" t="s">
        <v>324</v>
      </c>
      <c r="N393" t="s">
        <v>324</v>
      </c>
      <c r="O393" t="s">
        <v>324</v>
      </c>
      <c r="P393" t="s">
        <v>324</v>
      </c>
      <c r="Q393" t="s">
        <v>324</v>
      </c>
      <c r="R393" t="s">
        <v>324</v>
      </c>
      <c r="S393" t="s">
        <v>324</v>
      </c>
      <c r="T393" t="s">
        <v>324</v>
      </c>
      <c r="U393" t="s">
        <v>324</v>
      </c>
      <c r="V393" t="s">
        <v>324</v>
      </c>
      <c r="W393" t="s">
        <v>324</v>
      </c>
      <c r="X393" t="s">
        <v>324</v>
      </c>
      <c r="Y393" t="s">
        <v>324</v>
      </c>
      <c r="Z393" t="s">
        <v>324</v>
      </c>
      <c r="AA393" t="s">
        <v>324</v>
      </c>
      <c r="AB393" t="s">
        <v>324</v>
      </c>
      <c r="AC393" t="s">
        <v>324</v>
      </c>
      <c r="AD393" t="s">
        <v>324</v>
      </c>
      <c r="AE393" t="s">
        <v>324</v>
      </c>
      <c r="AF393" t="s">
        <v>324</v>
      </c>
      <c r="AG393" t="s">
        <v>324</v>
      </c>
      <c r="AH393" t="s">
        <v>324</v>
      </c>
      <c r="AI393" t="s">
        <v>324</v>
      </c>
      <c r="AJ393" t="s">
        <v>324</v>
      </c>
      <c r="AK393" t="s">
        <v>324</v>
      </c>
      <c r="AL393" t="s">
        <v>324</v>
      </c>
      <c r="AM393" t="s">
        <v>324</v>
      </c>
      <c r="AN393" t="s">
        <v>324</v>
      </c>
      <c r="AO393" t="s">
        <v>324</v>
      </c>
      <c r="AP393" t="s">
        <v>324</v>
      </c>
      <c r="AQ393" t="s">
        <v>324</v>
      </c>
      <c r="AR393" t="s">
        <v>324</v>
      </c>
      <c r="AS393" t="s">
        <v>324</v>
      </c>
      <c r="AT393" t="s">
        <v>324</v>
      </c>
      <c r="AU393" t="s">
        <v>324</v>
      </c>
      <c r="AV393" t="s">
        <v>324</v>
      </c>
      <c r="AW393" t="s">
        <v>324</v>
      </c>
      <c r="AX393" t="s">
        <v>324</v>
      </c>
      <c r="AY393" t="s">
        <v>324</v>
      </c>
      <c r="AZ393" t="s">
        <v>324</v>
      </c>
      <c r="BA393" t="s">
        <v>324</v>
      </c>
      <c r="BB393" t="s">
        <v>324</v>
      </c>
      <c r="BC393" t="s">
        <v>324</v>
      </c>
      <c r="BD393" t="s">
        <v>324</v>
      </c>
      <c r="BE393" t="s">
        <v>324</v>
      </c>
      <c r="BF393" t="s">
        <v>324</v>
      </c>
      <c r="BG393" t="s">
        <v>324</v>
      </c>
      <c r="BH393" t="s">
        <v>324</v>
      </c>
      <c r="BI393" t="s">
        <v>324</v>
      </c>
      <c r="BJ393" t="s">
        <v>324</v>
      </c>
      <c r="BK393" t="s">
        <v>324</v>
      </c>
      <c r="BL393" t="s">
        <v>324</v>
      </c>
      <c r="BM393" t="s">
        <v>324</v>
      </c>
      <c r="BN393" t="s">
        <v>324</v>
      </c>
      <c r="BO393" t="s">
        <v>324</v>
      </c>
      <c r="BP393" t="s">
        <v>324</v>
      </c>
      <c r="BQ393" t="s">
        <v>324</v>
      </c>
      <c r="BR393" t="s">
        <v>324</v>
      </c>
      <c r="BS393" t="s">
        <v>324</v>
      </c>
      <c r="BT393" t="s">
        <v>324</v>
      </c>
      <c r="BU393" t="s">
        <v>324</v>
      </c>
      <c r="BV393" t="s">
        <v>324</v>
      </c>
      <c r="BW393" t="s">
        <v>324</v>
      </c>
      <c r="BX393" t="s">
        <v>324</v>
      </c>
      <c r="BY393" t="s">
        <v>324</v>
      </c>
      <c r="BZ393" t="s">
        <v>324</v>
      </c>
      <c r="CA393" t="s">
        <v>324</v>
      </c>
      <c r="CB393" t="s">
        <v>324</v>
      </c>
      <c r="CC393" t="s">
        <v>324</v>
      </c>
      <c r="CD393" t="s">
        <v>324</v>
      </c>
      <c r="CE393" t="s">
        <v>324</v>
      </c>
      <c r="CF393" t="s">
        <v>324</v>
      </c>
      <c r="CG393" t="s">
        <v>324</v>
      </c>
      <c r="CH393" t="s">
        <v>324</v>
      </c>
      <c r="CI393" t="s">
        <v>324</v>
      </c>
      <c r="CJ393" t="s">
        <v>324</v>
      </c>
      <c r="CK393" t="s">
        <v>324</v>
      </c>
      <c r="CL393" t="s">
        <v>324</v>
      </c>
      <c r="CM393" t="s">
        <v>324</v>
      </c>
      <c r="CN393" t="s">
        <v>324</v>
      </c>
      <c r="CO393" t="s">
        <v>324</v>
      </c>
      <c r="CP393" t="s">
        <v>324</v>
      </c>
      <c r="CQ393" t="s">
        <v>324</v>
      </c>
      <c r="CR393" t="s">
        <v>324</v>
      </c>
      <c r="CS393" t="s">
        <v>324</v>
      </c>
      <c r="CT393" t="s">
        <v>324</v>
      </c>
      <c r="CU393" t="s">
        <v>324</v>
      </c>
      <c r="CV393" t="s">
        <v>324</v>
      </c>
      <c r="CW393" t="s">
        <v>324</v>
      </c>
      <c r="CX393">
        <v>-0.12</v>
      </c>
      <c r="CY393" t="s">
        <v>324</v>
      </c>
      <c r="CZ393" t="s">
        <v>324</v>
      </c>
      <c r="DA393" t="s">
        <v>324</v>
      </c>
      <c r="DB393">
        <v>-0.12</v>
      </c>
      <c r="DC393" t="s">
        <v>324</v>
      </c>
      <c r="DD393" t="s">
        <v>324</v>
      </c>
      <c r="DE393" t="s">
        <v>324</v>
      </c>
      <c r="DF393" t="s">
        <v>324</v>
      </c>
      <c r="DG393" t="s">
        <v>324</v>
      </c>
      <c r="DH393" t="s">
        <v>324</v>
      </c>
      <c r="DI393" t="s">
        <v>324</v>
      </c>
      <c r="DJ393" t="s">
        <v>324</v>
      </c>
      <c r="DK393" t="s">
        <v>324</v>
      </c>
      <c r="DL393" t="s">
        <v>324</v>
      </c>
    </row>
    <row r="394" spans="1:116" x14ac:dyDescent="0.45">
      <c r="A394">
        <v>2023</v>
      </c>
      <c r="B394" t="s">
        <v>149</v>
      </c>
      <c r="C394">
        <v>2144</v>
      </c>
      <c r="D394" t="s">
        <v>883</v>
      </c>
      <c r="E394" t="s">
        <v>681</v>
      </c>
      <c r="F394" t="s">
        <v>247</v>
      </c>
      <c r="G394">
        <v>0.29699999999999999</v>
      </c>
      <c r="H394">
        <v>1.0680000000000001</v>
      </c>
      <c r="I394" t="s">
        <v>324</v>
      </c>
      <c r="J394" t="s">
        <v>324</v>
      </c>
      <c r="K394">
        <v>1.365</v>
      </c>
      <c r="L394">
        <v>37</v>
      </c>
      <c r="M394">
        <v>9</v>
      </c>
      <c r="N394" t="s">
        <v>324</v>
      </c>
      <c r="O394" t="s">
        <v>324</v>
      </c>
      <c r="P394">
        <v>46</v>
      </c>
      <c r="Q394" t="s">
        <v>324</v>
      </c>
      <c r="R394" t="s">
        <v>324</v>
      </c>
      <c r="S394" t="s">
        <v>324</v>
      </c>
      <c r="T394" t="s">
        <v>324</v>
      </c>
      <c r="U394">
        <v>0</v>
      </c>
      <c r="V394" t="s">
        <v>324</v>
      </c>
      <c r="W394" t="s">
        <v>324</v>
      </c>
      <c r="X394" t="s">
        <v>324</v>
      </c>
      <c r="Y394" t="s">
        <v>324</v>
      </c>
      <c r="Z394">
        <v>0</v>
      </c>
      <c r="AA394" t="s">
        <v>324</v>
      </c>
      <c r="AB394" t="s">
        <v>324</v>
      </c>
      <c r="AC394" t="s">
        <v>324</v>
      </c>
      <c r="AD394" t="s">
        <v>324</v>
      </c>
      <c r="AE394">
        <v>0</v>
      </c>
      <c r="AF394" t="s">
        <v>324</v>
      </c>
      <c r="AG394" t="s">
        <v>324</v>
      </c>
      <c r="AH394" t="s">
        <v>324</v>
      </c>
      <c r="AI394" t="s">
        <v>324</v>
      </c>
      <c r="AJ394">
        <v>0</v>
      </c>
      <c r="AK394" t="s">
        <v>324</v>
      </c>
      <c r="AL394" t="s">
        <v>324</v>
      </c>
      <c r="AM394" t="s">
        <v>324</v>
      </c>
      <c r="AN394" t="s">
        <v>324</v>
      </c>
      <c r="AO394">
        <v>0</v>
      </c>
      <c r="AP394">
        <v>7.0000000000000001E-3</v>
      </c>
      <c r="AQ394" t="s">
        <v>324</v>
      </c>
      <c r="AR394" t="s">
        <v>324</v>
      </c>
      <c r="AS394" t="s">
        <v>324</v>
      </c>
      <c r="AT394">
        <v>7.0000000000000001E-3</v>
      </c>
      <c r="AU394">
        <v>1</v>
      </c>
      <c r="AV394" t="s">
        <v>324</v>
      </c>
      <c r="AW394" t="s">
        <v>324</v>
      </c>
      <c r="AX394" t="s">
        <v>324</v>
      </c>
      <c r="AY394">
        <v>1</v>
      </c>
      <c r="AZ394" t="s">
        <v>324</v>
      </c>
      <c r="BA394" t="s">
        <v>324</v>
      </c>
      <c r="BB394" t="s">
        <v>324</v>
      </c>
      <c r="BC394" t="s">
        <v>324</v>
      </c>
      <c r="BD394">
        <v>0</v>
      </c>
      <c r="BE394" t="s">
        <v>324</v>
      </c>
      <c r="BF394" t="s">
        <v>324</v>
      </c>
      <c r="BG394" t="s">
        <v>324</v>
      </c>
      <c r="BH394" t="s">
        <v>324</v>
      </c>
      <c r="BI394">
        <v>0</v>
      </c>
      <c r="BJ394" t="s">
        <v>324</v>
      </c>
      <c r="BK394" t="s">
        <v>324</v>
      </c>
      <c r="BL394" t="s">
        <v>324</v>
      </c>
      <c r="BM394" t="s">
        <v>324</v>
      </c>
      <c r="BN394">
        <v>0</v>
      </c>
      <c r="BO394" t="s">
        <v>324</v>
      </c>
      <c r="BP394" t="s">
        <v>324</v>
      </c>
      <c r="BQ394" t="s">
        <v>324</v>
      </c>
      <c r="BR394" t="s">
        <v>324</v>
      </c>
      <c r="BS394">
        <v>0</v>
      </c>
      <c r="BT394" t="s">
        <v>324</v>
      </c>
      <c r="BU394" t="s">
        <v>324</v>
      </c>
      <c r="BV394" t="s">
        <v>324</v>
      </c>
      <c r="BW394" t="s">
        <v>324</v>
      </c>
      <c r="BX394">
        <v>0</v>
      </c>
      <c r="BY394" t="s">
        <v>324</v>
      </c>
      <c r="BZ394" t="s">
        <v>324</v>
      </c>
      <c r="CA394" t="s">
        <v>324</v>
      </c>
      <c r="CB394" t="s">
        <v>324</v>
      </c>
      <c r="CC394">
        <v>0</v>
      </c>
      <c r="CD394" t="s">
        <v>324</v>
      </c>
      <c r="CE394" t="s">
        <v>324</v>
      </c>
      <c r="CF394" t="s">
        <v>324</v>
      </c>
      <c r="CG394" t="s">
        <v>324</v>
      </c>
      <c r="CH394">
        <v>0</v>
      </c>
      <c r="CI394">
        <v>3.0000000000000001E-3</v>
      </c>
      <c r="CJ394" t="s">
        <v>324</v>
      </c>
      <c r="CK394" t="s">
        <v>324</v>
      </c>
      <c r="CL394" t="s">
        <v>324</v>
      </c>
      <c r="CM394">
        <v>3.0000000000000001E-3</v>
      </c>
      <c r="CN394">
        <v>2</v>
      </c>
      <c r="CO394" t="s">
        <v>324</v>
      </c>
      <c r="CP394" t="s">
        <v>324</v>
      </c>
      <c r="CQ394" t="s">
        <v>324</v>
      </c>
      <c r="CR394">
        <v>2</v>
      </c>
      <c r="CS394" t="s">
        <v>324</v>
      </c>
      <c r="CT394" t="s">
        <v>324</v>
      </c>
      <c r="CU394" t="s">
        <v>324</v>
      </c>
      <c r="CV394" t="s">
        <v>324</v>
      </c>
      <c r="CW394">
        <v>0</v>
      </c>
      <c r="CX394">
        <v>0.3</v>
      </c>
      <c r="CY394">
        <v>1.0680000000000001</v>
      </c>
      <c r="CZ394">
        <v>0</v>
      </c>
      <c r="DA394">
        <v>0</v>
      </c>
      <c r="DB394">
        <v>1.3680000000000001</v>
      </c>
      <c r="DC394">
        <v>39</v>
      </c>
      <c r="DD394">
        <v>9</v>
      </c>
      <c r="DE394">
        <v>0</v>
      </c>
      <c r="DF394">
        <v>0</v>
      </c>
      <c r="DG394">
        <v>48</v>
      </c>
      <c r="DH394">
        <v>0</v>
      </c>
      <c r="DI394">
        <v>0</v>
      </c>
      <c r="DJ394">
        <v>0</v>
      </c>
      <c r="DK394">
        <v>0</v>
      </c>
      <c r="DL394">
        <v>0</v>
      </c>
    </row>
    <row r="395" spans="1:116" x14ac:dyDescent="0.45">
      <c r="A395">
        <v>2023</v>
      </c>
      <c r="B395" t="s">
        <v>149</v>
      </c>
      <c r="C395">
        <v>3477</v>
      </c>
      <c r="D395" t="s">
        <v>884</v>
      </c>
      <c r="E395" t="s">
        <v>681</v>
      </c>
      <c r="F395" t="s">
        <v>244</v>
      </c>
      <c r="G395">
        <v>0.26400000000000001</v>
      </c>
      <c r="H395">
        <v>0.66800000000000004</v>
      </c>
      <c r="I395">
        <v>0.75</v>
      </c>
      <c r="J395" t="s">
        <v>324</v>
      </c>
      <c r="K395">
        <v>1.6819999999999999</v>
      </c>
      <c r="L395">
        <v>39</v>
      </c>
      <c r="M395">
        <v>8</v>
      </c>
      <c r="N395">
        <v>1</v>
      </c>
      <c r="O395" t="s">
        <v>324</v>
      </c>
      <c r="P395">
        <v>48</v>
      </c>
      <c r="Q395" t="s">
        <v>324</v>
      </c>
      <c r="R395" t="s">
        <v>324</v>
      </c>
      <c r="S395" t="s">
        <v>324</v>
      </c>
      <c r="T395" t="s">
        <v>324</v>
      </c>
      <c r="U395">
        <v>0</v>
      </c>
      <c r="V395" t="s">
        <v>324</v>
      </c>
      <c r="W395" t="s">
        <v>324</v>
      </c>
      <c r="X395" t="s">
        <v>324</v>
      </c>
      <c r="Y395" t="s">
        <v>324</v>
      </c>
      <c r="Z395">
        <v>0</v>
      </c>
      <c r="AA395" t="s">
        <v>324</v>
      </c>
      <c r="AB395" t="s">
        <v>324</v>
      </c>
      <c r="AC395" t="s">
        <v>324</v>
      </c>
      <c r="AD395" t="s">
        <v>324</v>
      </c>
      <c r="AE395">
        <v>0</v>
      </c>
      <c r="AF395" t="s">
        <v>324</v>
      </c>
      <c r="AG395" t="s">
        <v>324</v>
      </c>
      <c r="AH395" t="s">
        <v>324</v>
      </c>
      <c r="AI395" t="s">
        <v>324</v>
      </c>
      <c r="AJ395">
        <v>0</v>
      </c>
      <c r="AK395" t="s">
        <v>324</v>
      </c>
      <c r="AL395" t="s">
        <v>324</v>
      </c>
      <c r="AM395" t="s">
        <v>324</v>
      </c>
      <c r="AN395" t="s">
        <v>324</v>
      </c>
      <c r="AO395">
        <v>0</v>
      </c>
      <c r="AP395">
        <v>2.1000000000000001E-2</v>
      </c>
      <c r="AQ395" t="s">
        <v>324</v>
      </c>
      <c r="AR395" t="s">
        <v>324</v>
      </c>
      <c r="AS395" t="s">
        <v>324</v>
      </c>
      <c r="AT395">
        <v>2.1000000000000001E-2</v>
      </c>
      <c r="AU395">
        <v>1</v>
      </c>
      <c r="AV395" t="s">
        <v>324</v>
      </c>
      <c r="AW395" t="s">
        <v>324</v>
      </c>
      <c r="AX395" t="s">
        <v>324</v>
      </c>
      <c r="AY395">
        <v>1</v>
      </c>
      <c r="AZ395">
        <v>2.1000000000000001E-2</v>
      </c>
      <c r="BA395" t="s">
        <v>324</v>
      </c>
      <c r="BB395" t="s">
        <v>324</v>
      </c>
      <c r="BC395" t="s">
        <v>324</v>
      </c>
      <c r="BD395">
        <v>2.1000000000000001E-2</v>
      </c>
      <c r="BE395" t="s">
        <v>324</v>
      </c>
      <c r="BF395" t="s">
        <v>324</v>
      </c>
      <c r="BG395" t="s">
        <v>324</v>
      </c>
      <c r="BH395" t="s">
        <v>324</v>
      </c>
      <c r="BI395">
        <v>0</v>
      </c>
      <c r="BJ395" t="s">
        <v>324</v>
      </c>
      <c r="BK395" t="s">
        <v>324</v>
      </c>
      <c r="BL395" t="s">
        <v>324</v>
      </c>
      <c r="BM395" t="s">
        <v>324</v>
      </c>
      <c r="BN395">
        <v>0</v>
      </c>
      <c r="BO395" t="s">
        <v>324</v>
      </c>
      <c r="BP395" t="s">
        <v>324</v>
      </c>
      <c r="BQ395" t="s">
        <v>324</v>
      </c>
      <c r="BR395" t="s">
        <v>324</v>
      </c>
      <c r="BS395">
        <v>0</v>
      </c>
      <c r="BT395" t="s">
        <v>324</v>
      </c>
      <c r="BU395" t="s">
        <v>324</v>
      </c>
      <c r="BV395" t="s">
        <v>324</v>
      </c>
      <c r="BW395" t="s">
        <v>324</v>
      </c>
      <c r="BX395">
        <v>0</v>
      </c>
      <c r="BY395" t="s">
        <v>324</v>
      </c>
      <c r="BZ395" t="s">
        <v>324</v>
      </c>
      <c r="CA395" t="s">
        <v>324</v>
      </c>
      <c r="CB395" t="s">
        <v>324</v>
      </c>
      <c r="CC395">
        <v>0</v>
      </c>
      <c r="CD395" t="s">
        <v>324</v>
      </c>
      <c r="CE395" t="s">
        <v>324</v>
      </c>
      <c r="CF395" t="s">
        <v>324</v>
      </c>
      <c r="CG395" t="s">
        <v>324</v>
      </c>
      <c r="CH395">
        <v>0</v>
      </c>
      <c r="CI395" t="s">
        <v>324</v>
      </c>
      <c r="CJ395" t="s">
        <v>324</v>
      </c>
      <c r="CK395" t="s">
        <v>324</v>
      </c>
      <c r="CL395" t="s">
        <v>324</v>
      </c>
      <c r="CM395">
        <v>0</v>
      </c>
      <c r="CN395" t="s">
        <v>324</v>
      </c>
      <c r="CO395" t="s">
        <v>324</v>
      </c>
      <c r="CP395" t="s">
        <v>324</v>
      </c>
      <c r="CQ395" t="s">
        <v>324</v>
      </c>
      <c r="CR395">
        <v>0</v>
      </c>
      <c r="CS395" t="s">
        <v>324</v>
      </c>
      <c r="CT395" t="s">
        <v>324</v>
      </c>
      <c r="CU395" t="s">
        <v>324</v>
      </c>
      <c r="CV395" t="s">
        <v>324</v>
      </c>
      <c r="CW395">
        <v>0</v>
      </c>
      <c r="CX395">
        <v>0.26400000000000001</v>
      </c>
      <c r="CY395">
        <v>0.66800000000000004</v>
      </c>
      <c r="CZ395">
        <v>0.75</v>
      </c>
      <c r="DA395">
        <v>0</v>
      </c>
      <c r="DB395">
        <v>1.6819999999999999</v>
      </c>
      <c r="DC395">
        <v>39</v>
      </c>
      <c r="DD395">
        <v>8</v>
      </c>
      <c r="DE395">
        <v>1</v>
      </c>
      <c r="DF395">
        <v>0</v>
      </c>
      <c r="DG395">
        <v>48</v>
      </c>
      <c r="DH395">
        <v>0</v>
      </c>
      <c r="DI395">
        <v>0</v>
      </c>
      <c r="DJ395">
        <v>0</v>
      </c>
      <c r="DK395">
        <v>0</v>
      </c>
      <c r="DL395">
        <v>0</v>
      </c>
    </row>
    <row r="396" spans="1:116" x14ac:dyDescent="0.45">
      <c r="A396">
        <v>2023</v>
      </c>
      <c r="B396" t="s">
        <v>149</v>
      </c>
      <c r="C396">
        <v>5480</v>
      </c>
      <c r="D396" t="s">
        <v>885</v>
      </c>
      <c r="E396" t="s">
        <v>681</v>
      </c>
      <c r="F396" t="s">
        <v>244</v>
      </c>
      <c r="G396">
        <v>0.45</v>
      </c>
      <c r="H396">
        <v>0.22500000000000001</v>
      </c>
      <c r="I396">
        <v>1.5309999999999999</v>
      </c>
      <c r="J396" t="s">
        <v>324</v>
      </c>
      <c r="K396">
        <v>2.206</v>
      </c>
      <c r="L396">
        <v>62</v>
      </c>
      <c r="M396">
        <v>2</v>
      </c>
      <c r="N396">
        <v>4</v>
      </c>
      <c r="O396" t="s">
        <v>324</v>
      </c>
      <c r="P396">
        <v>68</v>
      </c>
      <c r="Q396" t="s">
        <v>324</v>
      </c>
      <c r="R396" t="s">
        <v>324</v>
      </c>
      <c r="S396" t="s">
        <v>324</v>
      </c>
      <c r="T396" t="s">
        <v>324</v>
      </c>
      <c r="U396">
        <v>0</v>
      </c>
      <c r="V396" t="s">
        <v>324</v>
      </c>
      <c r="W396" t="s">
        <v>324</v>
      </c>
      <c r="X396" t="s">
        <v>324</v>
      </c>
      <c r="Y396" t="s">
        <v>324</v>
      </c>
      <c r="Z396">
        <v>0</v>
      </c>
      <c r="AA396" t="s">
        <v>324</v>
      </c>
      <c r="AB396" t="s">
        <v>324</v>
      </c>
      <c r="AC396" t="s">
        <v>324</v>
      </c>
      <c r="AD396" t="s">
        <v>324</v>
      </c>
      <c r="AE396">
        <v>0</v>
      </c>
      <c r="AF396" t="s">
        <v>324</v>
      </c>
      <c r="AG396" t="s">
        <v>324</v>
      </c>
      <c r="AH396" t="s">
        <v>324</v>
      </c>
      <c r="AI396" t="s">
        <v>324</v>
      </c>
      <c r="AJ396">
        <v>0</v>
      </c>
      <c r="AK396" t="s">
        <v>324</v>
      </c>
      <c r="AL396" t="s">
        <v>324</v>
      </c>
      <c r="AM396" t="s">
        <v>324</v>
      </c>
      <c r="AN396" t="s">
        <v>324</v>
      </c>
      <c r="AO396">
        <v>0</v>
      </c>
      <c r="AP396" t="s">
        <v>324</v>
      </c>
      <c r="AQ396" t="s">
        <v>324</v>
      </c>
      <c r="AR396" t="s">
        <v>324</v>
      </c>
      <c r="AS396" t="s">
        <v>324</v>
      </c>
      <c r="AT396">
        <v>0</v>
      </c>
      <c r="AU396" t="s">
        <v>324</v>
      </c>
      <c r="AV396" t="s">
        <v>324</v>
      </c>
      <c r="AW396" t="s">
        <v>324</v>
      </c>
      <c r="AX396" t="s">
        <v>324</v>
      </c>
      <c r="AY396">
        <v>0</v>
      </c>
      <c r="AZ396" t="s">
        <v>324</v>
      </c>
      <c r="BA396" t="s">
        <v>324</v>
      </c>
      <c r="BB396" t="s">
        <v>324</v>
      </c>
      <c r="BC396" t="s">
        <v>324</v>
      </c>
      <c r="BD396">
        <v>0</v>
      </c>
      <c r="BE396" t="s">
        <v>324</v>
      </c>
      <c r="BF396" t="s">
        <v>324</v>
      </c>
      <c r="BG396" t="s">
        <v>324</v>
      </c>
      <c r="BH396" t="s">
        <v>324</v>
      </c>
      <c r="BI396">
        <v>0</v>
      </c>
      <c r="BJ396" t="s">
        <v>324</v>
      </c>
      <c r="BK396" t="s">
        <v>324</v>
      </c>
      <c r="BL396" t="s">
        <v>324</v>
      </c>
      <c r="BM396" t="s">
        <v>324</v>
      </c>
      <c r="BN396">
        <v>0</v>
      </c>
      <c r="BO396" t="s">
        <v>324</v>
      </c>
      <c r="BP396" t="s">
        <v>324</v>
      </c>
      <c r="BQ396" t="s">
        <v>324</v>
      </c>
      <c r="BR396" t="s">
        <v>324</v>
      </c>
      <c r="BS396">
        <v>0</v>
      </c>
      <c r="BT396" t="s">
        <v>324</v>
      </c>
      <c r="BU396" t="s">
        <v>324</v>
      </c>
      <c r="BV396" t="s">
        <v>324</v>
      </c>
      <c r="BW396" t="s">
        <v>324</v>
      </c>
      <c r="BX396">
        <v>0</v>
      </c>
      <c r="BY396" t="s">
        <v>324</v>
      </c>
      <c r="BZ396" t="s">
        <v>324</v>
      </c>
      <c r="CA396" t="s">
        <v>324</v>
      </c>
      <c r="CB396" t="s">
        <v>324</v>
      </c>
      <c r="CC396">
        <v>0</v>
      </c>
      <c r="CD396" t="s">
        <v>324</v>
      </c>
      <c r="CE396" t="s">
        <v>324</v>
      </c>
      <c r="CF396" t="s">
        <v>324</v>
      </c>
      <c r="CG396" t="s">
        <v>324</v>
      </c>
      <c r="CH396">
        <v>0</v>
      </c>
      <c r="CI396" t="s">
        <v>324</v>
      </c>
      <c r="CJ396" t="s">
        <v>324</v>
      </c>
      <c r="CK396" t="s">
        <v>324</v>
      </c>
      <c r="CL396" t="s">
        <v>324</v>
      </c>
      <c r="CM396">
        <v>0</v>
      </c>
      <c r="CN396" t="s">
        <v>324</v>
      </c>
      <c r="CO396" t="s">
        <v>324</v>
      </c>
      <c r="CP396" t="s">
        <v>324</v>
      </c>
      <c r="CQ396" t="s">
        <v>324</v>
      </c>
      <c r="CR396">
        <v>0</v>
      </c>
      <c r="CS396" t="s">
        <v>324</v>
      </c>
      <c r="CT396" t="s">
        <v>324</v>
      </c>
      <c r="CU396" t="s">
        <v>324</v>
      </c>
      <c r="CV396" t="s">
        <v>324</v>
      </c>
      <c r="CW396">
        <v>0</v>
      </c>
      <c r="CX396">
        <v>0.45</v>
      </c>
      <c r="CY396">
        <v>0.22500000000000001</v>
      </c>
      <c r="CZ396">
        <v>1.5309999999999999</v>
      </c>
      <c r="DA396">
        <v>0</v>
      </c>
      <c r="DB396">
        <v>2.206</v>
      </c>
      <c r="DC396">
        <v>62</v>
      </c>
      <c r="DD396">
        <v>2</v>
      </c>
      <c r="DE396">
        <v>4</v>
      </c>
      <c r="DF396">
        <v>0</v>
      </c>
      <c r="DG396">
        <v>68</v>
      </c>
      <c r="DH396">
        <v>0</v>
      </c>
      <c r="DI396">
        <v>0</v>
      </c>
      <c r="DJ396">
        <v>0</v>
      </c>
      <c r="DK396">
        <v>0</v>
      </c>
      <c r="DL396">
        <v>0</v>
      </c>
    </row>
    <row r="397" spans="1:116" x14ac:dyDescent="0.45">
      <c r="A397">
        <v>2023</v>
      </c>
      <c r="B397" t="s">
        <v>149</v>
      </c>
      <c r="C397">
        <v>6374</v>
      </c>
      <c r="D397" t="s">
        <v>422</v>
      </c>
      <c r="E397" t="s">
        <v>681</v>
      </c>
      <c r="F397" t="s">
        <v>244</v>
      </c>
      <c r="G397">
        <v>19.635000000000002</v>
      </c>
      <c r="H397">
        <v>2.129</v>
      </c>
      <c r="I397">
        <v>0.99099999999999999</v>
      </c>
      <c r="J397" t="s">
        <v>324</v>
      </c>
      <c r="K397">
        <v>22.754999999999999</v>
      </c>
      <c r="L397">
        <v>2940</v>
      </c>
      <c r="M397">
        <v>36</v>
      </c>
      <c r="N397">
        <v>5</v>
      </c>
      <c r="O397" t="s">
        <v>324</v>
      </c>
      <c r="P397">
        <v>2981</v>
      </c>
      <c r="Q397">
        <v>2925.4870000000001</v>
      </c>
      <c r="R397">
        <v>335.42099999999999</v>
      </c>
      <c r="S397" t="s">
        <v>324</v>
      </c>
      <c r="T397" t="s">
        <v>324</v>
      </c>
      <c r="U397">
        <v>3260.9079999999999</v>
      </c>
      <c r="V397" t="s">
        <v>324</v>
      </c>
      <c r="W397">
        <v>5.35</v>
      </c>
      <c r="X397" t="s">
        <v>324</v>
      </c>
      <c r="Y397" t="s">
        <v>324</v>
      </c>
      <c r="Z397">
        <v>5.35</v>
      </c>
      <c r="AA397" t="s">
        <v>324</v>
      </c>
      <c r="AB397">
        <v>3</v>
      </c>
      <c r="AC397" t="s">
        <v>324</v>
      </c>
      <c r="AD397" t="s">
        <v>324</v>
      </c>
      <c r="AE397">
        <v>3</v>
      </c>
      <c r="AF397">
        <v>0.4</v>
      </c>
      <c r="AG397">
        <v>5.7050000000000001</v>
      </c>
      <c r="AH397" t="s">
        <v>324</v>
      </c>
      <c r="AI397" t="s">
        <v>324</v>
      </c>
      <c r="AJ397">
        <v>6.1050000000000004</v>
      </c>
      <c r="AK397">
        <v>45</v>
      </c>
      <c r="AL397">
        <v>30</v>
      </c>
      <c r="AM397" t="s">
        <v>324</v>
      </c>
      <c r="AN397" t="s">
        <v>324</v>
      </c>
      <c r="AO397">
        <v>75</v>
      </c>
      <c r="AP397">
        <v>0.121</v>
      </c>
      <c r="AQ397" t="s">
        <v>324</v>
      </c>
      <c r="AR397" t="s">
        <v>324</v>
      </c>
      <c r="AS397" t="s">
        <v>324</v>
      </c>
      <c r="AT397">
        <v>0.121</v>
      </c>
      <c r="AU397">
        <v>18</v>
      </c>
      <c r="AV397" t="s">
        <v>324</v>
      </c>
      <c r="AW397" t="s">
        <v>324</v>
      </c>
      <c r="AX397" t="s">
        <v>324</v>
      </c>
      <c r="AY397">
        <v>18</v>
      </c>
      <c r="AZ397">
        <v>0.22</v>
      </c>
      <c r="BA397" t="s">
        <v>324</v>
      </c>
      <c r="BB397" t="s">
        <v>324</v>
      </c>
      <c r="BC397" t="s">
        <v>324</v>
      </c>
      <c r="BD397">
        <v>0.22</v>
      </c>
      <c r="BE397" t="s">
        <v>324</v>
      </c>
      <c r="BF397" t="s">
        <v>324</v>
      </c>
      <c r="BG397" t="s">
        <v>324</v>
      </c>
      <c r="BH397" t="s">
        <v>324</v>
      </c>
      <c r="BI397">
        <v>0</v>
      </c>
      <c r="BJ397" t="s">
        <v>324</v>
      </c>
      <c r="BK397" t="s">
        <v>324</v>
      </c>
      <c r="BL397" t="s">
        <v>324</v>
      </c>
      <c r="BM397" t="s">
        <v>324</v>
      </c>
      <c r="BN397">
        <v>0</v>
      </c>
      <c r="BO397" t="s">
        <v>324</v>
      </c>
      <c r="BP397" t="s">
        <v>324</v>
      </c>
      <c r="BQ397" t="s">
        <v>324</v>
      </c>
      <c r="BR397" t="s">
        <v>324</v>
      </c>
      <c r="BS397">
        <v>0</v>
      </c>
      <c r="BT397" t="s">
        <v>324</v>
      </c>
      <c r="BU397" t="s">
        <v>324</v>
      </c>
      <c r="BV397" t="s">
        <v>324</v>
      </c>
      <c r="BW397" t="s">
        <v>324</v>
      </c>
      <c r="BX397">
        <v>0</v>
      </c>
      <c r="BY397" t="s">
        <v>324</v>
      </c>
      <c r="BZ397" t="s">
        <v>324</v>
      </c>
      <c r="CA397" t="s">
        <v>324</v>
      </c>
      <c r="CB397" t="s">
        <v>324</v>
      </c>
      <c r="CC397">
        <v>0</v>
      </c>
      <c r="CD397" t="s">
        <v>324</v>
      </c>
      <c r="CE397" t="s">
        <v>324</v>
      </c>
      <c r="CF397" t="s">
        <v>324</v>
      </c>
      <c r="CG397" t="s">
        <v>324</v>
      </c>
      <c r="CH397">
        <v>0</v>
      </c>
      <c r="CI397">
        <v>2E-3</v>
      </c>
      <c r="CJ397" t="s">
        <v>324</v>
      </c>
      <c r="CK397" t="s">
        <v>324</v>
      </c>
      <c r="CL397" t="s">
        <v>324</v>
      </c>
      <c r="CM397">
        <v>2E-3</v>
      </c>
      <c r="CN397">
        <v>2</v>
      </c>
      <c r="CO397" t="s">
        <v>324</v>
      </c>
      <c r="CP397" t="s">
        <v>324</v>
      </c>
      <c r="CQ397" t="s">
        <v>324</v>
      </c>
      <c r="CR397">
        <v>2</v>
      </c>
      <c r="CS397" t="s">
        <v>324</v>
      </c>
      <c r="CT397" t="s">
        <v>324</v>
      </c>
      <c r="CU397" t="s">
        <v>324</v>
      </c>
      <c r="CV397" t="s">
        <v>324</v>
      </c>
      <c r="CW397">
        <v>0</v>
      </c>
      <c r="CX397">
        <v>20.036999999999999</v>
      </c>
      <c r="CY397">
        <v>13.183999999999999</v>
      </c>
      <c r="CZ397">
        <v>0.99099999999999999</v>
      </c>
      <c r="DA397">
        <v>0</v>
      </c>
      <c r="DB397">
        <v>34.212000000000003</v>
      </c>
      <c r="DC397">
        <v>2987</v>
      </c>
      <c r="DD397">
        <v>69</v>
      </c>
      <c r="DE397">
        <v>5</v>
      </c>
      <c r="DF397">
        <v>0</v>
      </c>
      <c r="DG397">
        <v>3061</v>
      </c>
      <c r="DH397">
        <v>2925.4870000000001</v>
      </c>
      <c r="DI397">
        <v>335.42099999999999</v>
      </c>
      <c r="DJ397">
        <v>0</v>
      </c>
      <c r="DK397">
        <v>0</v>
      </c>
      <c r="DL397">
        <v>3260.9079999999999</v>
      </c>
    </row>
    <row r="398" spans="1:116" x14ac:dyDescent="0.45">
      <c r="A398">
        <v>2023</v>
      </c>
      <c r="B398" t="s">
        <v>149</v>
      </c>
      <c r="C398">
        <v>8774</v>
      </c>
      <c r="D398" t="s">
        <v>423</v>
      </c>
      <c r="E398" t="s">
        <v>681</v>
      </c>
      <c r="F398" t="s">
        <v>247</v>
      </c>
      <c r="G398">
        <v>8.7999999999999995E-2</v>
      </c>
      <c r="H398">
        <v>2.1000000000000001E-2</v>
      </c>
      <c r="I398" t="s">
        <v>324</v>
      </c>
      <c r="J398" t="s">
        <v>324</v>
      </c>
      <c r="K398">
        <v>0.109</v>
      </c>
      <c r="L398">
        <v>12</v>
      </c>
      <c r="M398">
        <v>3</v>
      </c>
      <c r="N398" t="s">
        <v>324</v>
      </c>
      <c r="O398" t="s">
        <v>324</v>
      </c>
      <c r="P398">
        <v>15</v>
      </c>
      <c r="Q398" t="s">
        <v>324</v>
      </c>
      <c r="R398" t="s">
        <v>324</v>
      </c>
      <c r="S398" t="s">
        <v>324</v>
      </c>
      <c r="T398" t="s">
        <v>324</v>
      </c>
      <c r="U398">
        <v>0</v>
      </c>
      <c r="V398" t="s">
        <v>324</v>
      </c>
      <c r="W398" t="s">
        <v>324</v>
      </c>
      <c r="X398" t="s">
        <v>324</v>
      </c>
      <c r="Y398" t="s">
        <v>324</v>
      </c>
      <c r="Z398">
        <v>0</v>
      </c>
      <c r="AA398" t="s">
        <v>324</v>
      </c>
      <c r="AB398" t="s">
        <v>324</v>
      </c>
      <c r="AC398" t="s">
        <v>324</v>
      </c>
      <c r="AD398" t="s">
        <v>324</v>
      </c>
      <c r="AE398">
        <v>0</v>
      </c>
      <c r="AF398" t="s">
        <v>324</v>
      </c>
      <c r="AG398" t="s">
        <v>324</v>
      </c>
      <c r="AH398" t="s">
        <v>324</v>
      </c>
      <c r="AI398" t="s">
        <v>324</v>
      </c>
      <c r="AJ398">
        <v>0</v>
      </c>
      <c r="AK398" t="s">
        <v>324</v>
      </c>
      <c r="AL398" t="s">
        <v>324</v>
      </c>
      <c r="AM398" t="s">
        <v>324</v>
      </c>
      <c r="AN398" t="s">
        <v>324</v>
      </c>
      <c r="AO398">
        <v>0</v>
      </c>
      <c r="AP398" t="s">
        <v>324</v>
      </c>
      <c r="AQ398" t="s">
        <v>324</v>
      </c>
      <c r="AR398" t="s">
        <v>324</v>
      </c>
      <c r="AS398" t="s">
        <v>324</v>
      </c>
      <c r="AT398">
        <v>0</v>
      </c>
      <c r="AU398" t="s">
        <v>324</v>
      </c>
      <c r="AV398" t="s">
        <v>324</v>
      </c>
      <c r="AW398" t="s">
        <v>324</v>
      </c>
      <c r="AX398" t="s">
        <v>324</v>
      </c>
      <c r="AY398">
        <v>0</v>
      </c>
      <c r="AZ398" t="s">
        <v>324</v>
      </c>
      <c r="BA398" t="s">
        <v>324</v>
      </c>
      <c r="BB398" t="s">
        <v>324</v>
      </c>
      <c r="BC398" t="s">
        <v>324</v>
      </c>
      <c r="BD398">
        <v>0</v>
      </c>
      <c r="BE398" t="s">
        <v>324</v>
      </c>
      <c r="BF398" t="s">
        <v>324</v>
      </c>
      <c r="BG398" t="s">
        <v>324</v>
      </c>
      <c r="BH398" t="s">
        <v>324</v>
      </c>
      <c r="BI398">
        <v>0</v>
      </c>
      <c r="BJ398" t="s">
        <v>324</v>
      </c>
      <c r="BK398" t="s">
        <v>324</v>
      </c>
      <c r="BL398" t="s">
        <v>324</v>
      </c>
      <c r="BM398" t="s">
        <v>324</v>
      </c>
      <c r="BN398">
        <v>0</v>
      </c>
      <c r="BO398" t="s">
        <v>324</v>
      </c>
      <c r="BP398" t="s">
        <v>324</v>
      </c>
      <c r="BQ398" t="s">
        <v>324</v>
      </c>
      <c r="BR398" t="s">
        <v>324</v>
      </c>
      <c r="BS398">
        <v>0</v>
      </c>
      <c r="BT398" t="s">
        <v>324</v>
      </c>
      <c r="BU398" t="s">
        <v>324</v>
      </c>
      <c r="BV398" t="s">
        <v>324</v>
      </c>
      <c r="BW398" t="s">
        <v>324</v>
      </c>
      <c r="BX398">
        <v>0</v>
      </c>
      <c r="BY398" t="s">
        <v>324</v>
      </c>
      <c r="BZ398" t="s">
        <v>324</v>
      </c>
      <c r="CA398" t="s">
        <v>324</v>
      </c>
      <c r="CB398" t="s">
        <v>324</v>
      </c>
      <c r="CC398">
        <v>0</v>
      </c>
      <c r="CD398" t="s">
        <v>324</v>
      </c>
      <c r="CE398" t="s">
        <v>324</v>
      </c>
      <c r="CF398" t="s">
        <v>324</v>
      </c>
      <c r="CG398" t="s">
        <v>324</v>
      </c>
      <c r="CH398">
        <v>0</v>
      </c>
      <c r="CI398" t="s">
        <v>324</v>
      </c>
      <c r="CJ398" t="s">
        <v>324</v>
      </c>
      <c r="CK398" t="s">
        <v>324</v>
      </c>
      <c r="CL398" t="s">
        <v>324</v>
      </c>
      <c r="CM398">
        <v>0</v>
      </c>
      <c r="CN398" t="s">
        <v>324</v>
      </c>
      <c r="CO398" t="s">
        <v>324</v>
      </c>
      <c r="CP398" t="s">
        <v>324</v>
      </c>
      <c r="CQ398" t="s">
        <v>324</v>
      </c>
      <c r="CR398">
        <v>0</v>
      </c>
      <c r="CS398" t="s">
        <v>324</v>
      </c>
      <c r="CT398" t="s">
        <v>324</v>
      </c>
      <c r="CU398" t="s">
        <v>324</v>
      </c>
      <c r="CV398" t="s">
        <v>324</v>
      </c>
      <c r="CW398">
        <v>0</v>
      </c>
      <c r="CX398">
        <v>8.7999999999999995E-2</v>
      </c>
      <c r="CY398">
        <v>2.1000000000000001E-2</v>
      </c>
      <c r="CZ398">
        <v>0</v>
      </c>
      <c r="DA398">
        <v>0</v>
      </c>
      <c r="DB398">
        <v>0.109</v>
      </c>
      <c r="DC398">
        <v>12</v>
      </c>
      <c r="DD398">
        <v>3</v>
      </c>
      <c r="DE398">
        <v>0</v>
      </c>
      <c r="DF398">
        <v>0</v>
      </c>
      <c r="DG398">
        <v>15</v>
      </c>
      <c r="DH398">
        <v>0</v>
      </c>
      <c r="DI398">
        <v>0</v>
      </c>
      <c r="DJ398">
        <v>0</v>
      </c>
      <c r="DK398">
        <v>0</v>
      </c>
      <c r="DL398">
        <v>0</v>
      </c>
    </row>
    <row r="399" spans="1:116" x14ac:dyDescent="0.45">
      <c r="A399">
        <v>2023</v>
      </c>
      <c r="B399" t="s">
        <v>149</v>
      </c>
      <c r="C399">
        <v>11085</v>
      </c>
      <c r="D399" t="s">
        <v>886</v>
      </c>
      <c r="E399" t="s">
        <v>681</v>
      </c>
      <c r="F399" t="s">
        <v>244</v>
      </c>
      <c r="G399">
        <v>0.70499999999999996</v>
      </c>
      <c r="H399">
        <v>0.49299999999999999</v>
      </c>
      <c r="I399">
        <v>0</v>
      </c>
      <c r="J399" t="s">
        <v>324</v>
      </c>
      <c r="K399">
        <v>1.198</v>
      </c>
      <c r="L399">
        <v>105</v>
      </c>
      <c r="M399">
        <v>5</v>
      </c>
      <c r="N399">
        <v>0</v>
      </c>
      <c r="O399" t="s">
        <v>324</v>
      </c>
      <c r="P399">
        <v>110</v>
      </c>
      <c r="Q399" t="s">
        <v>324</v>
      </c>
      <c r="R399" t="s">
        <v>324</v>
      </c>
      <c r="S399" t="s">
        <v>324</v>
      </c>
      <c r="T399" t="s">
        <v>324</v>
      </c>
      <c r="U399">
        <v>0</v>
      </c>
      <c r="V399" t="s">
        <v>324</v>
      </c>
      <c r="W399" t="s">
        <v>324</v>
      </c>
      <c r="X399" t="s">
        <v>324</v>
      </c>
      <c r="Y399" t="s">
        <v>324</v>
      </c>
      <c r="Z399">
        <v>0</v>
      </c>
      <c r="AA399" t="s">
        <v>324</v>
      </c>
      <c r="AB399" t="s">
        <v>324</v>
      </c>
      <c r="AC399" t="s">
        <v>324</v>
      </c>
      <c r="AD399" t="s">
        <v>324</v>
      </c>
      <c r="AE399">
        <v>0</v>
      </c>
      <c r="AF399" t="s">
        <v>324</v>
      </c>
      <c r="AG399" t="s">
        <v>324</v>
      </c>
      <c r="AH399" t="s">
        <v>324</v>
      </c>
      <c r="AI399" t="s">
        <v>324</v>
      </c>
      <c r="AJ399">
        <v>0</v>
      </c>
      <c r="AK399" t="s">
        <v>324</v>
      </c>
      <c r="AL399" t="s">
        <v>324</v>
      </c>
      <c r="AM399" t="s">
        <v>324</v>
      </c>
      <c r="AN399" t="s">
        <v>324</v>
      </c>
      <c r="AO399">
        <v>0</v>
      </c>
      <c r="AP399" t="s">
        <v>324</v>
      </c>
      <c r="AQ399" t="s">
        <v>324</v>
      </c>
      <c r="AR399" t="s">
        <v>324</v>
      </c>
      <c r="AS399" t="s">
        <v>324</v>
      </c>
      <c r="AT399">
        <v>0</v>
      </c>
      <c r="AU399" t="s">
        <v>324</v>
      </c>
      <c r="AV399" t="s">
        <v>324</v>
      </c>
      <c r="AW399" t="s">
        <v>324</v>
      </c>
      <c r="AX399" t="s">
        <v>324</v>
      </c>
      <c r="AY399">
        <v>0</v>
      </c>
      <c r="AZ399" t="s">
        <v>324</v>
      </c>
      <c r="BA399" t="s">
        <v>324</v>
      </c>
      <c r="BB399" t="s">
        <v>324</v>
      </c>
      <c r="BC399" t="s">
        <v>324</v>
      </c>
      <c r="BD399">
        <v>0</v>
      </c>
      <c r="BE399" t="s">
        <v>324</v>
      </c>
      <c r="BF399" t="s">
        <v>324</v>
      </c>
      <c r="BG399" t="s">
        <v>324</v>
      </c>
      <c r="BH399" t="s">
        <v>324</v>
      </c>
      <c r="BI399">
        <v>0</v>
      </c>
      <c r="BJ399" t="s">
        <v>324</v>
      </c>
      <c r="BK399" t="s">
        <v>324</v>
      </c>
      <c r="BL399" t="s">
        <v>324</v>
      </c>
      <c r="BM399" t="s">
        <v>324</v>
      </c>
      <c r="BN399">
        <v>0</v>
      </c>
      <c r="BO399" t="s">
        <v>324</v>
      </c>
      <c r="BP399" t="s">
        <v>324</v>
      </c>
      <c r="BQ399" t="s">
        <v>324</v>
      </c>
      <c r="BR399" t="s">
        <v>324</v>
      </c>
      <c r="BS399">
        <v>0</v>
      </c>
      <c r="BT399" t="s">
        <v>324</v>
      </c>
      <c r="BU399" t="s">
        <v>324</v>
      </c>
      <c r="BV399" t="s">
        <v>324</v>
      </c>
      <c r="BW399" t="s">
        <v>324</v>
      </c>
      <c r="BX399">
        <v>0</v>
      </c>
      <c r="BY399" t="s">
        <v>324</v>
      </c>
      <c r="BZ399" t="s">
        <v>324</v>
      </c>
      <c r="CA399" t="s">
        <v>324</v>
      </c>
      <c r="CB399" t="s">
        <v>324</v>
      </c>
      <c r="CC399">
        <v>0</v>
      </c>
      <c r="CD399" t="s">
        <v>324</v>
      </c>
      <c r="CE399" t="s">
        <v>324</v>
      </c>
      <c r="CF399" t="s">
        <v>324</v>
      </c>
      <c r="CG399" t="s">
        <v>324</v>
      </c>
      <c r="CH399">
        <v>0</v>
      </c>
      <c r="CI399" t="s">
        <v>324</v>
      </c>
      <c r="CJ399" t="s">
        <v>324</v>
      </c>
      <c r="CK399" t="s">
        <v>324</v>
      </c>
      <c r="CL399" t="s">
        <v>324</v>
      </c>
      <c r="CM399">
        <v>0</v>
      </c>
      <c r="CN399" t="s">
        <v>324</v>
      </c>
      <c r="CO399" t="s">
        <v>324</v>
      </c>
      <c r="CP399" t="s">
        <v>324</v>
      </c>
      <c r="CQ399" t="s">
        <v>324</v>
      </c>
      <c r="CR399">
        <v>0</v>
      </c>
      <c r="CS399" t="s">
        <v>324</v>
      </c>
      <c r="CT399" t="s">
        <v>324</v>
      </c>
      <c r="CU399" t="s">
        <v>324</v>
      </c>
      <c r="CV399" t="s">
        <v>324</v>
      </c>
      <c r="CW399">
        <v>0</v>
      </c>
      <c r="CX399">
        <v>0.70499999999999996</v>
      </c>
      <c r="CY399">
        <v>0.49299999999999999</v>
      </c>
      <c r="CZ399">
        <v>0</v>
      </c>
      <c r="DA399">
        <v>0</v>
      </c>
      <c r="DB399">
        <v>1.198</v>
      </c>
      <c r="DC399">
        <v>105</v>
      </c>
      <c r="DD399">
        <v>5</v>
      </c>
      <c r="DE399">
        <v>0</v>
      </c>
      <c r="DF399">
        <v>0</v>
      </c>
      <c r="DG399">
        <v>110</v>
      </c>
      <c r="DH399">
        <v>0</v>
      </c>
      <c r="DI399">
        <v>0</v>
      </c>
      <c r="DJ399">
        <v>0</v>
      </c>
      <c r="DK399">
        <v>0</v>
      </c>
      <c r="DL399">
        <v>0</v>
      </c>
    </row>
    <row r="400" spans="1:116" x14ac:dyDescent="0.45">
      <c r="A400">
        <v>2023</v>
      </c>
      <c r="B400" t="s">
        <v>149</v>
      </c>
      <c r="C400">
        <v>11586</v>
      </c>
      <c r="D400" t="s">
        <v>887</v>
      </c>
      <c r="E400" t="s">
        <v>681</v>
      </c>
      <c r="F400" t="s">
        <v>244</v>
      </c>
      <c r="G400">
        <v>0.32800000000000001</v>
      </c>
      <c r="H400" t="s">
        <v>324</v>
      </c>
      <c r="I400">
        <v>1.8320000000000001</v>
      </c>
      <c r="J400" t="s">
        <v>324</v>
      </c>
      <c r="K400">
        <v>2.16</v>
      </c>
      <c r="L400">
        <v>44</v>
      </c>
      <c r="M400" t="s">
        <v>324</v>
      </c>
      <c r="N400">
        <v>6</v>
      </c>
      <c r="O400" t="s">
        <v>324</v>
      </c>
      <c r="P400">
        <v>50</v>
      </c>
      <c r="Q400" t="s">
        <v>324</v>
      </c>
      <c r="R400" t="s">
        <v>324</v>
      </c>
      <c r="S400" t="s">
        <v>324</v>
      </c>
      <c r="T400" t="s">
        <v>324</v>
      </c>
      <c r="U400">
        <v>0</v>
      </c>
      <c r="V400" t="s">
        <v>324</v>
      </c>
      <c r="W400" t="s">
        <v>324</v>
      </c>
      <c r="X400" t="s">
        <v>324</v>
      </c>
      <c r="Y400" t="s">
        <v>324</v>
      </c>
      <c r="Z400">
        <v>0</v>
      </c>
      <c r="AA400" t="s">
        <v>324</v>
      </c>
      <c r="AB400" t="s">
        <v>324</v>
      </c>
      <c r="AC400" t="s">
        <v>324</v>
      </c>
      <c r="AD400" t="s">
        <v>324</v>
      </c>
      <c r="AE400">
        <v>0</v>
      </c>
      <c r="AF400" t="s">
        <v>324</v>
      </c>
      <c r="AG400" t="s">
        <v>324</v>
      </c>
      <c r="AH400" t="s">
        <v>324</v>
      </c>
      <c r="AI400" t="s">
        <v>324</v>
      </c>
      <c r="AJ400">
        <v>0</v>
      </c>
      <c r="AK400" t="s">
        <v>324</v>
      </c>
      <c r="AL400" t="s">
        <v>324</v>
      </c>
      <c r="AM400" t="s">
        <v>324</v>
      </c>
      <c r="AN400" t="s">
        <v>324</v>
      </c>
      <c r="AO400">
        <v>0</v>
      </c>
      <c r="AP400" t="s">
        <v>324</v>
      </c>
      <c r="AQ400" t="s">
        <v>324</v>
      </c>
      <c r="AR400" t="s">
        <v>324</v>
      </c>
      <c r="AS400" t="s">
        <v>324</v>
      </c>
      <c r="AT400">
        <v>0</v>
      </c>
      <c r="AU400" t="s">
        <v>324</v>
      </c>
      <c r="AV400" t="s">
        <v>324</v>
      </c>
      <c r="AW400" t="s">
        <v>324</v>
      </c>
      <c r="AX400" t="s">
        <v>324</v>
      </c>
      <c r="AY400">
        <v>0</v>
      </c>
      <c r="AZ400" t="s">
        <v>324</v>
      </c>
      <c r="BA400" t="s">
        <v>324</v>
      </c>
      <c r="BB400" t="s">
        <v>324</v>
      </c>
      <c r="BC400" t="s">
        <v>324</v>
      </c>
      <c r="BD400">
        <v>0</v>
      </c>
      <c r="BE400" t="s">
        <v>324</v>
      </c>
      <c r="BF400" t="s">
        <v>324</v>
      </c>
      <c r="BG400" t="s">
        <v>324</v>
      </c>
      <c r="BH400" t="s">
        <v>324</v>
      </c>
      <c r="BI400">
        <v>0</v>
      </c>
      <c r="BJ400" t="s">
        <v>324</v>
      </c>
      <c r="BK400" t="s">
        <v>324</v>
      </c>
      <c r="BL400" t="s">
        <v>324</v>
      </c>
      <c r="BM400" t="s">
        <v>324</v>
      </c>
      <c r="BN400">
        <v>0</v>
      </c>
      <c r="BO400" t="s">
        <v>324</v>
      </c>
      <c r="BP400" t="s">
        <v>324</v>
      </c>
      <c r="BQ400" t="s">
        <v>324</v>
      </c>
      <c r="BR400" t="s">
        <v>324</v>
      </c>
      <c r="BS400">
        <v>0</v>
      </c>
      <c r="BT400" t="s">
        <v>324</v>
      </c>
      <c r="BU400" t="s">
        <v>324</v>
      </c>
      <c r="BV400" t="s">
        <v>324</v>
      </c>
      <c r="BW400" t="s">
        <v>324</v>
      </c>
      <c r="BX400">
        <v>0</v>
      </c>
      <c r="BY400" t="s">
        <v>324</v>
      </c>
      <c r="BZ400" t="s">
        <v>324</v>
      </c>
      <c r="CA400" t="s">
        <v>324</v>
      </c>
      <c r="CB400" t="s">
        <v>324</v>
      </c>
      <c r="CC400">
        <v>0</v>
      </c>
      <c r="CD400" t="s">
        <v>324</v>
      </c>
      <c r="CE400" t="s">
        <v>324</v>
      </c>
      <c r="CF400" t="s">
        <v>324</v>
      </c>
      <c r="CG400" t="s">
        <v>324</v>
      </c>
      <c r="CH400">
        <v>0</v>
      </c>
      <c r="CI400" t="s">
        <v>324</v>
      </c>
      <c r="CJ400" t="s">
        <v>324</v>
      </c>
      <c r="CK400" t="s">
        <v>324</v>
      </c>
      <c r="CL400" t="s">
        <v>324</v>
      </c>
      <c r="CM400">
        <v>0</v>
      </c>
      <c r="CN400" t="s">
        <v>324</v>
      </c>
      <c r="CO400" t="s">
        <v>324</v>
      </c>
      <c r="CP400" t="s">
        <v>324</v>
      </c>
      <c r="CQ400" t="s">
        <v>324</v>
      </c>
      <c r="CR400">
        <v>0</v>
      </c>
      <c r="CS400" t="s">
        <v>324</v>
      </c>
      <c r="CT400" t="s">
        <v>324</v>
      </c>
      <c r="CU400" t="s">
        <v>324</v>
      </c>
      <c r="CV400" t="s">
        <v>324</v>
      </c>
      <c r="CW400">
        <v>0</v>
      </c>
      <c r="CX400">
        <v>0.32800000000000001</v>
      </c>
      <c r="CY400">
        <v>0</v>
      </c>
      <c r="CZ400">
        <v>1.8320000000000001</v>
      </c>
      <c r="DA400">
        <v>0</v>
      </c>
      <c r="DB400">
        <v>2.16</v>
      </c>
      <c r="DC400">
        <v>44</v>
      </c>
      <c r="DD400">
        <v>0</v>
      </c>
      <c r="DE400">
        <v>6</v>
      </c>
      <c r="DF400">
        <v>0</v>
      </c>
      <c r="DG400">
        <v>50</v>
      </c>
      <c r="DH400">
        <v>0</v>
      </c>
      <c r="DI400">
        <v>0</v>
      </c>
      <c r="DJ400">
        <v>0</v>
      </c>
      <c r="DK400">
        <v>0</v>
      </c>
      <c r="DL400">
        <v>0</v>
      </c>
    </row>
    <row r="401" spans="1:116" x14ac:dyDescent="0.45">
      <c r="A401">
        <v>2023</v>
      </c>
      <c r="B401" t="s">
        <v>149</v>
      </c>
      <c r="C401">
        <v>11804</v>
      </c>
      <c r="D401" t="s">
        <v>424</v>
      </c>
      <c r="E401" t="s">
        <v>681</v>
      </c>
      <c r="F401" t="s">
        <v>244</v>
      </c>
      <c r="G401">
        <v>597.40099999999995</v>
      </c>
      <c r="H401">
        <v>691.572</v>
      </c>
      <c r="I401">
        <v>0.107</v>
      </c>
      <c r="J401" t="s">
        <v>324</v>
      </c>
      <c r="K401">
        <v>1289.08</v>
      </c>
      <c r="L401">
        <v>90765</v>
      </c>
      <c r="M401">
        <v>2437</v>
      </c>
      <c r="N401">
        <v>7</v>
      </c>
      <c r="O401" t="s">
        <v>324</v>
      </c>
      <c r="P401">
        <v>93209</v>
      </c>
      <c r="Q401" t="s">
        <v>324</v>
      </c>
      <c r="R401" t="s">
        <v>324</v>
      </c>
      <c r="S401" t="s">
        <v>324</v>
      </c>
      <c r="T401" t="s">
        <v>324</v>
      </c>
      <c r="U401">
        <v>0</v>
      </c>
      <c r="V401" t="s">
        <v>324</v>
      </c>
      <c r="W401" t="s">
        <v>324</v>
      </c>
      <c r="X401" t="s">
        <v>324</v>
      </c>
      <c r="Y401" t="s">
        <v>324</v>
      </c>
      <c r="Z401">
        <v>0</v>
      </c>
      <c r="AA401" t="s">
        <v>324</v>
      </c>
      <c r="AB401" t="s">
        <v>324</v>
      </c>
      <c r="AC401" t="s">
        <v>324</v>
      </c>
      <c r="AD401" t="s">
        <v>324</v>
      </c>
      <c r="AE401">
        <v>0</v>
      </c>
      <c r="AF401" t="s">
        <v>324</v>
      </c>
      <c r="AG401" t="s">
        <v>324</v>
      </c>
      <c r="AH401" t="s">
        <v>324</v>
      </c>
      <c r="AI401" t="s">
        <v>324</v>
      </c>
      <c r="AJ401">
        <v>0</v>
      </c>
      <c r="AK401" t="s">
        <v>324</v>
      </c>
      <c r="AL401" t="s">
        <v>324</v>
      </c>
      <c r="AM401" t="s">
        <v>324</v>
      </c>
      <c r="AN401" t="s">
        <v>324</v>
      </c>
      <c r="AO401">
        <v>0</v>
      </c>
      <c r="AP401">
        <v>0.47199999999999998</v>
      </c>
      <c r="AQ401" t="s">
        <v>324</v>
      </c>
      <c r="AR401" t="s">
        <v>324</v>
      </c>
      <c r="AS401" t="s">
        <v>324</v>
      </c>
      <c r="AT401">
        <v>0.47199999999999998</v>
      </c>
      <c r="AU401">
        <v>67</v>
      </c>
      <c r="AV401" t="s">
        <v>324</v>
      </c>
      <c r="AW401" t="s">
        <v>324</v>
      </c>
      <c r="AX401" t="s">
        <v>324</v>
      </c>
      <c r="AY401">
        <v>67</v>
      </c>
      <c r="AZ401" t="s">
        <v>324</v>
      </c>
      <c r="BA401" t="s">
        <v>324</v>
      </c>
      <c r="BB401" t="s">
        <v>324</v>
      </c>
      <c r="BC401" t="s">
        <v>324</v>
      </c>
      <c r="BD401">
        <v>0</v>
      </c>
      <c r="BE401" t="s">
        <v>324</v>
      </c>
      <c r="BF401" t="s">
        <v>324</v>
      </c>
      <c r="BG401" t="s">
        <v>324</v>
      </c>
      <c r="BH401" t="s">
        <v>324</v>
      </c>
      <c r="BI401">
        <v>0</v>
      </c>
      <c r="BJ401" t="s">
        <v>324</v>
      </c>
      <c r="BK401" t="s">
        <v>324</v>
      </c>
      <c r="BL401" t="s">
        <v>324</v>
      </c>
      <c r="BM401" t="s">
        <v>324</v>
      </c>
      <c r="BN401">
        <v>0</v>
      </c>
      <c r="BO401" t="s">
        <v>324</v>
      </c>
      <c r="BP401" t="s">
        <v>324</v>
      </c>
      <c r="BQ401" t="s">
        <v>324</v>
      </c>
      <c r="BR401" t="s">
        <v>324</v>
      </c>
      <c r="BS401">
        <v>0</v>
      </c>
      <c r="BT401">
        <v>0.19400000000000001</v>
      </c>
      <c r="BU401">
        <v>21.187000000000001</v>
      </c>
      <c r="BV401" t="s">
        <v>324</v>
      </c>
      <c r="BW401" t="s">
        <v>324</v>
      </c>
      <c r="BX401">
        <v>21.381</v>
      </c>
      <c r="BY401">
        <v>29</v>
      </c>
      <c r="BZ401">
        <v>23</v>
      </c>
      <c r="CA401" t="s">
        <v>324</v>
      </c>
      <c r="CB401" t="s">
        <v>324</v>
      </c>
      <c r="CC401">
        <v>52</v>
      </c>
      <c r="CD401" t="s">
        <v>324</v>
      </c>
      <c r="CE401" t="s">
        <v>324</v>
      </c>
      <c r="CF401" t="s">
        <v>324</v>
      </c>
      <c r="CG401" t="s">
        <v>324</v>
      </c>
      <c r="CH401">
        <v>0</v>
      </c>
      <c r="CI401">
        <v>0.16900000000000001</v>
      </c>
      <c r="CJ401">
        <v>4.5250000000000004</v>
      </c>
      <c r="CK401" t="s">
        <v>324</v>
      </c>
      <c r="CL401" t="s">
        <v>324</v>
      </c>
      <c r="CM401">
        <v>4.694</v>
      </c>
      <c r="CN401">
        <v>66</v>
      </c>
      <c r="CO401">
        <v>25</v>
      </c>
      <c r="CP401" t="s">
        <v>324</v>
      </c>
      <c r="CQ401" t="s">
        <v>324</v>
      </c>
      <c r="CR401">
        <v>91</v>
      </c>
      <c r="CS401" t="s">
        <v>324</v>
      </c>
      <c r="CT401" t="s">
        <v>324</v>
      </c>
      <c r="CU401" t="s">
        <v>324</v>
      </c>
      <c r="CV401" t="s">
        <v>324</v>
      </c>
      <c r="CW401">
        <v>0</v>
      </c>
      <c r="CX401">
        <v>597.76400000000001</v>
      </c>
      <c r="CY401">
        <v>717.28399999999999</v>
      </c>
      <c r="CZ401">
        <v>0.107</v>
      </c>
      <c r="DA401">
        <v>0</v>
      </c>
      <c r="DB401">
        <v>1315.155</v>
      </c>
      <c r="DC401">
        <v>90860</v>
      </c>
      <c r="DD401">
        <v>2485</v>
      </c>
      <c r="DE401">
        <v>7</v>
      </c>
      <c r="DF401">
        <v>0</v>
      </c>
      <c r="DG401">
        <v>93352</v>
      </c>
      <c r="DH401">
        <v>0</v>
      </c>
      <c r="DI401">
        <v>0</v>
      </c>
      <c r="DJ401">
        <v>0</v>
      </c>
      <c r="DK401">
        <v>0</v>
      </c>
      <c r="DL401">
        <v>0</v>
      </c>
    </row>
    <row r="402" spans="1:116" x14ac:dyDescent="0.45">
      <c r="A402">
        <v>2023</v>
      </c>
      <c r="B402" t="s">
        <v>149</v>
      </c>
      <c r="C402">
        <v>12473</v>
      </c>
      <c r="D402" t="s">
        <v>888</v>
      </c>
      <c r="E402" t="s">
        <v>681</v>
      </c>
      <c r="F402" t="s">
        <v>244</v>
      </c>
      <c r="G402">
        <v>0.83899999999999997</v>
      </c>
      <c r="H402">
        <v>0.06</v>
      </c>
      <c r="I402" t="s">
        <v>324</v>
      </c>
      <c r="J402" t="s">
        <v>324</v>
      </c>
      <c r="K402">
        <v>0.89900000000000002</v>
      </c>
      <c r="L402">
        <v>103</v>
      </c>
      <c r="M402">
        <v>6</v>
      </c>
      <c r="N402" t="s">
        <v>324</v>
      </c>
      <c r="O402" t="s">
        <v>324</v>
      </c>
      <c r="P402">
        <v>109</v>
      </c>
      <c r="Q402">
        <v>45.015000000000001</v>
      </c>
      <c r="R402" t="s">
        <v>324</v>
      </c>
      <c r="S402" t="s">
        <v>324</v>
      </c>
      <c r="T402" t="s">
        <v>324</v>
      </c>
      <c r="U402">
        <v>45.015000000000001</v>
      </c>
      <c r="V402" t="s">
        <v>324</v>
      </c>
      <c r="W402" t="s">
        <v>324</v>
      </c>
      <c r="X402" t="s">
        <v>324</v>
      </c>
      <c r="Y402" t="s">
        <v>324</v>
      </c>
      <c r="Z402">
        <v>0</v>
      </c>
      <c r="AA402" t="s">
        <v>324</v>
      </c>
      <c r="AB402" t="s">
        <v>324</v>
      </c>
      <c r="AC402" t="s">
        <v>324</v>
      </c>
      <c r="AD402" t="s">
        <v>324</v>
      </c>
      <c r="AE402">
        <v>0</v>
      </c>
      <c r="AF402" t="s">
        <v>324</v>
      </c>
      <c r="AG402" t="s">
        <v>324</v>
      </c>
      <c r="AH402" t="s">
        <v>324</v>
      </c>
      <c r="AI402" t="s">
        <v>324</v>
      </c>
      <c r="AJ402">
        <v>0</v>
      </c>
      <c r="AK402" t="s">
        <v>324</v>
      </c>
      <c r="AL402" t="s">
        <v>324</v>
      </c>
      <c r="AM402" t="s">
        <v>324</v>
      </c>
      <c r="AN402" t="s">
        <v>324</v>
      </c>
      <c r="AO402">
        <v>0</v>
      </c>
      <c r="AP402" t="s">
        <v>324</v>
      </c>
      <c r="AQ402" t="s">
        <v>324</v>
      </c>
      <c r="AR402" t="s">
        <v>324</v>
      </c>
      <c r="AS402" t="s">
        <v>324</v>
      </c>
      <c r="AT402">
        <v>0</v>
      </c>
      <c r="AU402" t="s">
        <v>324</v>
      </c>
      <c r="AV402" t="s">
        <v>324</v>
      </c>
      <c r="AW402" t="s">
        <v>324</v>
      </c>
      <c r="AX402" t="s">
        <v>324</v>
      </c>
      <c r="AY402">
        <v>0</v>
      </c>
      <c r="AZ402" t="s">
        <v>324</v>
      </c>
      <c r="BA402" t="s">
        <v>324</v>
      </c>
      <c r="BB402" t="s">
        <v>324</v>
      </c>
      <c r="BC402" t="s">
        <v>324</v>
      </c>
      <c r="BD402">
        <v>0</v>
      </c>
      <c r="BE402" t="s">
        <v>324</v>
      </c>
      <c r="BF402" t="s">
        <v>324</v>
      </c>
      <c r="BG402" t="s">
        <v>324</v>
      </c>
      <c r="BH402" t="s">
        <v>324</v>
      </c>
      <c r="BI402">
        <v>0</v>
      </c>
      <c r="BJ402" t="s">
        <v>324</v>
      </c>
      <c r="BK402" t="s">
        <v>324</v>
      </c>
      <c r="BL402" t="s">
        <v>324</v>
      </c>
      <c r="BM402" t="s">
        <v>324</v>
      </c>
      <c r="BN402">
        <v>0</v>
      </c>
      <c r="BO402" t="s">
        <v>324</v>
      </c>
      <c r="BP402" t="s">
        <v>324</v>
      </c>
      <c r="BQ402" t="s">
        <v>324</v>
      </c>
      <c r="BR402" t="s">
        <v>324</v>
      </c>
      <c r="BS402">
        <v>0</v>
      </c>
      <c r="BT402" t="s">
        <v>324</v>
      </c>
      <c r="BU402" t="s">
        <v>324</v>
      </c>
      <c r="BV402" t="s">
        <v>324</v>
      </c>
      <c r="BW402" t="s">
        <v>324</v>
      </c>
      <c r="BX402">
        <v>0</v>
      </c>
      <c r="BY402" t="s">
        <v>324</v>
      </c>
      <c r="BZ402" t="s">
        <v>324</v>
      </c>
      <c r="CA402" t="s">
        <v>324</v>
      </c>
      <c r="CB402" t="s">
        <v>324</v>
      </c>
      <c r="CC402">
        <v>0</v>
      </c>
      <c r="CD402" t="s">
        <v>324</v>
      </c>
      <c r="CE402" t="s">
        <v>324</v>
      </c>
      <c r="CF402" t="s">
        <v>324</v>
      </c>
      <c r="CG402" t="s">
        <v>324</v>
      </c>
      <c r="CH402">
        <v>0</v>
      </c>
      <c r="CI402" t="s">
        <v>324</v>
      </c>
      <c r="CJ402" t="s">
        <v>324</v>
      </c>
      <c r="CK402" t="s">
        <v>324</v>
      </c>
      <c r="CL402" t="s">
        <v>324</v>
      </c>
      <c r="CM402">
        <v>0</v>
      </c>
      <c r="CN402" t="s">
        <v>324</v>
      </c>
      <c r="CO402" t="s">
        <v>324</v>
      </c>
      <c r="CP402" t="s">
        <v>324</v>
      </c>
      <c r="CQ402" t="s">
        <v>324</v>
      </c>
      <c r="CR402">
        <v>0</v>
      </c>
      <c r="CS402" t="s">
        <v>324</v>
      </c>
      <c r="CT402" t="s">
        <v>324</v>
      </c>
      <c r="CU402" t="s">
        <v>324</v>
      </c>
      <c r="CV402" t="s">
        <v>324</v>
      </c>
      <c r="CW402">
        <v>0</v>
      </c>
      <c r="CX402">
        <v>0.83899999999999997</v>
      </c>
      <c r="CY402">
        <v>0.06</v>
      </c>
      <c r="CZ402">
        <v>0</v>
      </c>
      <c r="DA402">
        <v>0</v>
      </c>
      <c r="DB402">
        <v>0.89900000000000002</v>
      </c>
      <c r="DC402">
        <v>103</v>
      </c>
      <c r="DD402">
        <v>6</v>
      </c>
      <c r="DE402">
        <v>0</v>
      </c>
      <c r="DF402">
        <v>0</v>
      </c>
      <c r="DG402">
        <v>109</v>
      </c>
      <c r="DH402">
        <v>45.015000000000001</v>
      </c>
      <c r="DI402">
        <v>0</v>
      </c>
      <c r="DJ402">
        <v>0</v>
      </c>
      <c r="DK402">
        <v>0</v>
      </c>
      <c r="DL402">
        <v>45.015000000000001</v>
      </c>
    </row>
    <row r="403" spans="1:116" x14ac:dyDescent="0.45">
      <c r="A403">
        <v>2023</v>
      </c>
      <c r="B403" t="s">
        <v>149</v>
      </c>
      <c r="C403">
        <v>13206</v>
      </c>
      <c r="D403" t="s">
        <v>425</v>
      </c>
      <c r="E403" t="s">
        <v>681</v>
      </c>
      <c r="F403" t="s">
        <v>244</v>
      </c>
      <c r="G403">
        <v>2.762</v>
      </c>
      <c r="H403">
        <v>1.1459999999999999</v>
      </c>
      <c r="I403" t="s">
        <v>324</v>
      </c>
      <c r="J403" t="s">
        <v>324</v>
      </c>
      <c r="K403">
        <v>3.9079999999999999</v>
      </c>
      <c r="L403">
        <v>245</v>
      </c>
      <c r="M403">
        <v>34</v>
      </c>
      <c r="N403" t="s">
        <v>324</v>
      </c>
      <c r="O403" t="s">
        <v>324</v>
      </c>
      <c r="P403">
        <v>279</v>
      </c>
      <c r="Q403" t="s">
        <v>324</v>
      </c>
      <c r="R403" t="s">
        <v>324</v>
      </c>
      <c r="S403" t="s">
        <v>324</v>
      </c>
      <c r="T403" t="s">
        <v>324</v>
      </c>
      <c r="U403">
        <v>0</v>
      </c>
      <c r="V403" t="s">
        <v>324</v>
      </c>
      <c r="W403" t="s">
        <v>324</v>
      </c>
      <c r="X403" t="s">
        <v>324</v>
      </c>
      <c r="Y403" t="s">
        <v>324</v>
      </c>
      <c r="Z403">
        <v>0</v>
      </c>
      <c r="AA403" t="s">
        <v>324</v>
      </c>
      <c r="AB403" t="s">
        <v>324</v>
      </c>
      <c r="AC403" t="s">
        <v>324</v>
      </c>
      <c r="AD403" t="s">
        <v>324</v>
      </c>
      <c r="AE403">
        <v>0</v>
      </c>
      <c r="AF403" t="s">
        <v>324</v>
      </c>
      <c r="AG403" t="s">
        <v>324</v>
      </c>
      <c r="AH403" t="s">
        <v>324</v>
      </c>
      <c r="AI403" t="s">
        <v>324</v>
      </c>
      <c r="AJ403">
        <v>0</v>
      </c>
      <c r="AK403" t="s">
        <v>324</v>
      </c>
      <c r="AL403" t="s">
        <v>324</v>
      </c>
      <c r="AM403" t="s">
        <v>324</v>
      </c>
      <c r="AN403" t="s">
        <v>324</v>
      </c>
      <c r="AO403">
        <v>0</v>
      </c>
      <c r="AP403" t="s">
        <v>324</v>
      </c>
      <c r="AQ403" t="s">
        <v>324</v>
      </c>
      <c r="AR403" t="s">
        <v>324</v>
      </c>
      <c r="AS403" t="s">
        <v>324</v>
      </c>
      <c r="AT403">
        <v>0</v>
      </c>
      <c r="AU403" t="s">
        <v>324</v>
      </c>
      <c r="AV403" t="s">
        <v>324</v>
      </c>
      <c r="AW403" t="s">
        <v>324</v>
      </c>
      <c r="AX403" t="s">
        <v>324</v>
      </c>
      <c r="AY403">
        <v>0</v>
      </c>
      <c r="AZ403" t="s">
        <v>324</v>
      </c>
      <c r="BA403" t="s">
        <v>324</v>
      </c>
      <c r="BB403" t="s">
        <v>324</v>
      </c>
      <c r="BC403" t="s">
        <v>324</v>
      </c>
      <c r="BD403">
        <v>0</v>
      </c>
      <c r="BE403" t="s">
        <v>324</v>
      </c>
      <c r="BF403" t="s">
        <v>324</v>
      </c>
      <c r="BG403" t="s">
        <v>324</v>
      </c>
      <c r="BH403" t="s">
        <v>324</v>
      </c>
      <c r="BI403">
        <v>0</v>
      </c>
      <c r="BJ403" t="s">
        <v>324</v>
      </c>
      <c r="BK403" t="s">
        <v>324</v>
      </c>
      <c r="BL403" t="s">
        <v>324</v>
      </c>
      <c r="BM403" t="s">
        <v>324</v>
      </c>
      <c r="BN403">
        <v>0</v>
      </c>
      <c r="BO403" t="s">
        <v>324</v>
      </c>
      <c r="BP403" t="s">
        <v>324</v>
      </c>
      <c r="BQ403" t="s">
        <v>324</v>
      </c>
      <c r="BR403" t="s">
        <v>324</v>
      </c>
      <c r="BS403">
        <v>0</v>
      </c>
      <c r="BT403">
        <v>1E-3</v>
      </c>
      <c r="BU403">
        <v>0.4</v>
      </c>
      <c r="BV403" t="s">
        <v>324</v>
      </c>
      <c r="BW403" t="s">
        <v>324</v>
      </c>
      <c r="BX403">
        <v>0.40100000000000002</v>
      </c>
      <c r="BY403">
        <v>1</v>
      </c>
      <c r="BZ403">
        <v>2</v>
      </c>
      <c r="CA403" t="s">
        <v>324</v>
      </c>
      <c r="CB403" t="s">
        <v>324</v>
      </c>
      <c r="CC403">
        <v>3</v>
      </c>
      <c r="CD403" t="s">
        <v>324</v>
      </c>
      <c r="CE403" t="s">
        <v>324</v>
      </c>
      <c r="CF403" t="s">
        <v>324</v>
      </c>
      <c r="CG403" t="s">
        <v>324</v>
      </c>
      <c r="CH403">
        <v>0</v>
      </c>
      <c r="CI403" t="s">
        <v>324</v>
      </c>
      <c r="CJ403" t="s">
        <v>324</v>
      </c>
      <c r="CK403" t="s">
        <v>324</v>
      </c>
      <c r="CL403" t="s">
        <v>324</v>
      </c>
      <c r="CM403">
        <v>0</v>
      </c>
      <c r="CN403" t="s">
        <v>324</v>
      </c>
      <c r="CO403" t="s">
        <v>324</v>
      </c>
      <c r="CP403" t="s">
        <v>324</v>
      </c>
      <c r="CQ403" t="s">
        <v>324</v>
      </c>
      <c r="CR403">
        <v>0</v>
      </c>
      <c r="CS403" t="s">
        <v>324</v>
      </c>
      <c r="CT403" t="s">
        <v>324</v>
      </c>
      <c r="CU403" t="s">
        <v>324</v>
      </c>
      <c r="CV403" t="s">
        <v>324</v>
      </c>
      <c r="CW403">
        <v>0</v>
      </c>
      <c r="CX403">
        <v>2.7629999999999999</v>
      </c>
      <c r="CY403">
        <v>1.546</v>
      </c>
      <c r="CZ403">
        <v>0</v>
      </c>
      <c r="DA403">
        <v>0</v>
      </c>
      <c r="DB403">
        <v>4.3090000000000002</v>
      </c>
      <c r="DC403">
        <v>246</v>
      </c>
      <c r="DD403">
        <v>36</v>
      </c>
      <c r="DE403">
        <v>0</v>
      </c>
      <c r="DF403">
        <v>0</v>
      </c>
      <c r="DG403">
        <v>282</v>
      </c>
      <c r="DH403">
        <v>0</v>
      </c>
      <c r="DI403">
        <v>0</v>
      </c>
      <c r="DJ403">
        <v>0</v>
      </c>
      <c r="DK403">
        <v>0</v>
      </c>
      <c r="DL403">
        <v>0</v>
      </c>
    </row>
    <row r="404" spans="1:116" x14ac:dyDescent="0.45">
      <c r="A404">
        <v>2023</v>
      </c>
      <c r="B404" t="s">
        <v>149</v>
      </c>
      <c r="C404">
        <v>13679</v>
      </c>
      <c r="D404" t="s">
        <v>889</v>
      </c>
      <c r="E404" t="s">
        <v>681</v>
      </c>
      <c r="F404" t="s">
        <v>244</v>
      </c>
      <c r="G404">
        <v>0.246</v>
      </c>
      <c r="H404">
        <v>0.317</v>
      </c>
      <c r="I404">
        <v>0.67500000000000004</v>
      </c>
      <c r="J404" t="s">
        <v>324</v>
      </c>
      <c r="K404">
        <v>1.238</v>
      </c>
      <c r="L404">
        <v>36</v>
      </c>
      <c r="M404">
        <v>2</v>
      </c>
      <c r="N404">
        <v>4</v>
      </c>
      <c r="O404" t="s">
        <v>324</v>
      </c>
      <c r="P404">
        <v>42</v>
      </c>
      <c r="Q404" t="s">
        <v>324</v>
      </c>
      <c r="R404" t="s">
        <v>324</v>
      </c>
      <c r="S404" t="s">
        <v>324</v>
      </c>
      <c r="T404" t="s">
        <v>324</v>
      </c>
      <c r="U404">
        <v>0</v>
      </c>
      <c r="V404" t="s">
        <v>324</v>
      </c>
      <c r="W404" t="s">
        <v>324</v>
      </c>
      <c r="X404" t="s">
        <v>324</v>
      </c>
      <c r="Y404" t="s">
        <v>324</v>
      </c>
      <c r="Z404">
        <v>0</v>
      </c>
      <c r="AA404" t="s">
        <v>324</v>
      </c>
      <c r="AB404" t="s">
        <v>324</v>
      </c>
      <c r="AC404" t="s">
        <v>324</v>
      </c>
      <c r="AD404" t="s">
        <v>324</v>
      </c>
      <c r="AE404">
        <v>0</v>
      </c>
      <c r="AF404" t="s">
        <v>324</v>
      </c>
      <c r="AG404" t="s">
        <v>324</v>
      </c>
      <c r="AH404" t="s">
        <v>324</v>
      </c>
      <c r="AI404" t="s">
        <v>324</v>
      </c>
      <c r="AJ404">
        <v>0</v>
      </c>
      <c r="AK404" t="s">
        <v>324</v>
      </c>
      <c r="AL404" t="s">
        <v>324</v>
      </c>
      <c r="AM404" t="s">
        <v>324</v>
      </c>
      <c r="AN404" t="s">
        <v>324</v>
      </c>
      <c r="AO404">
        <v>0</v>
      </c>
      <c r="AP404">
        <v>0.122</v>
      </c>
      <c r="AQ404" t="s">
        <v>324</v>
      </c>
      <c r="AR404" t="s">
        <v>324</v>
      </c>
      <c r="AS404" t="s">
        <v>324</v>
      </c>
      <c r="AT404">
        <v>0.122</v>
      </c>
      <c r="AU404">
        <v>6</v>
      </c>
      <c r="AV404" t="s">
        <v>324</v>
      </c>
      <c r="AW404" t="s">
        <v>324</v>
      </c>
      <c r="AX404" t="s">
        <v>324</v>
      </c>
      <c r="AY404">
        <v>6</v>
      </c>
      <c r="AZ404" t="s">
        <v>324</v>
      </c>
      <c r="BA404" t="s">
        <v>324</v>
      </c>
      <c r="BB404" t="s">
        <v>324</v>
      </c>
      <c r="BC404" t="s">
        <v>324</v>
      </c>
      <c r="BD404">
        <v>0</v>
      </c>
      <c r="BE404" t="s">
        <v>324</v>
      </c>
      <c r="BF404" t="s">
        <v>324</v>
      </c>
      <c r="BG404" t="s">
        <v>324</v>
      </c>
      <c r="BH404" t="s">
        <v>324</v>
      </c>
      <c r="BI404">
        <v>0</v>
      </c>
      <c r="BJ404" t="s">
        <v>324</v>
      </c>
      <c r="BK404" t="s">
        <v>324</v>
      </c>
      <c r="BL404" t="s">
        <v>324</v>
      </c>
      <c r="BM404" t="s">
        <v>324</v>
      </c>
      <c r="BN404">
        <v>0</v>
      </c>
      <c r="BO404" t="s">
        <v>324</v>
      </c>
      <c r="BP404" t="s">
        <v>324</v>
      </c>
      <c r="BQ404" t="s">
        <v>324</v>
      </c>
      <c r="BR404" t="s">
        <v>324</v>
      </c>
      <c r="BS404">
        <v>0</v>
      </c>
      <c r="BT404" t="s">
        <v>324</v>
      </c>
      <c r="BU404" t="s">
        <v>324</v>
      </c>
      <c r="BV404" t="s">
        <v>324</v>
      </c>
      <c r="BW404" t="s">
        <v>324</v>
      </c>
      <c r="BX404">
        <v>0</v>
      </c>
      <c r="BY404" t="s">
        <v>324</v>
      </c>
      <c r="BZ404" t="s">
        <v>324</v>
      </c>
      <c r="CA404" t="s">
        <v>324</v>
      </c>
      <c r="CB404" t="s">
        <v>324</v>
      </c>
      <c r="CC404">
        <v>0</v>
      </c>
      <c r="CD404" t="s">
        <v>324</v>
      </c>
      <c r="CE404" t="s">
        <v>324</v>
      </c>
      <c r="CF404" t="s">
        <v>324</v>
      </c>
      <c r="CG404" t="s">
        <v>324</v>
      </c>
      <c r="CH404">
        <v>0</v>
      </c>
      <c r="CI404" t="s">
        <v>324</v>
      </c>
      <c r="CJ404" t="s">
        <v>324</v>
      </c>
      <c r="CK404" t="s">
        <v>324</v>
      </c>
      <c r="CL404" t="s">
        <v>324</v>
      </c>
      <c r="CM404">
        <v>0</v>
      </c>
      <c r="CN404" t="s">
        <v>324</v>
      </c>
      <c r="CO404" t="s">
        <v>324</v>
      </c>
      <c r="CP404" t="s">
        <v>324</v>
      </c>
      <c r="CQ404" t="s">
        <v>324</v>
      </c>
      <c r="CR404">
        <v>0</v>
      </c>
      <c r="CS404" t="s">
        <v>324</v>
      </c>
      <c r="CT404" t="s">
        <v>324</v>
      </c>
      <c r="CU404" t="s">
        <v>324</v>
      </c>
      <c r="CV404" t="s">
        <v>324</v>
      </c>
      <c r="CW404">
        <v>0</v>
      </c>
      <c r="CX404">
        <v>0.246</v>
      </c>
      <c r="CY404">
        <v>0.317</v>
      </c>
      <c r="CZ404">
        <v>0.67500000000000004</v>
      </c>
      <c r="DA404">
        <v>0</v>
      </c>
      <c r="DB404">
        <v>1.238</v>
      </c>
      <c r="DC404">
        <v>36</v>
      </c>
      <c r="DD404">
        <v>2</v>
      </c>
      <c r="DE404">
        <v>4</v>
      </c>
      <c r="DF404">
        <v>0</v>
      </c>
      <c r="DG404">
        <v>42</v>
      </c>
      <c r="DH404">
        <v>0</v>
      </c>
      <c r="DI404">
        <v>0</v>
      </c>
      <c r="DJ404">
        <v>0</v>
      </c>
      <c r="DK404">
        <v>0</v>
      </c>
      <c r="DL404">
        <v>0</v>
      </c>
    </row>
    <row r="405" spans="1:116" x14ac:dyDescent="0.45">
      <c r="A405">
        <v>2023</v>
      </c>
      <c r="B405" t="s">
        <v>149</v>
      </c>
      <c r="C405">
        <v>14605</v>
      </c>
      <c r="D405" t="s">
        <v>890</v>
      </c>
      <c r="E405" t="s">
        <v>681</v>
      </c>
      <c r="F405" t="s">
        <v>244</v>
      </c>
      <c r="G405">
        <v>0.27</v>
      </c>
      <c r="H405">
        <v>0.27</v>
      </c>
      <c r="I405" t="s">
        <v>324</v>
      </c>
      <c r="J405" t="s">
        <v>324</v>
      </c>
      <c r="K405">
        <v>0.54</v>
      </c>
      <c r="L405">
        <v>42</v>
      </c>
      <c r="M405">
        <v>5</v>
      </c>
      <c r="N405" t="s">
        <v>324</v>
      </c>
      <c r="O405" t="s">
        <v>324</v>
      </c>
      <c r="P405">
        <v>47</v>
      </c>
      <c r="Q405" t="s">
        <v>324</v>
      </c>
      <c r="R405" t="s">
        <v>324</v>
      </c>
      <c r="S405" t="s">
        <v>324</v>
      </c>
      <c r="T405" t="s">
        <v>324</v>
      </c>
      <c r="U405">
        <v>0</v>
      </c>
      <c r="V405" t="s">
        <v>324</v>
      </c>
      <c r="W405" t="s">
        <v>324</v>
      </c>
      <c r="X405" t="s">
        <v>324</v>
      </c>
      <c r="Y405" t="s">
        <v>324</v>
      </c>
      <c r="Z405">
        <v>0</v>
      </c>
      <c r="AA405" t="s">
        <v>324</v>
      </c>
      <c r="AB405" t="s">
        <v>324</v>
      </c>
      <c r="AC405" t="s">
        <v>324</v>
      </c>
      <c r="AD405" t="s">
        <v>324</v>
      </c>
      <c r="AE405">
        <v>0</v>
      </c>
      <c r="AF405" t="s">
        <v>324</v>
      </c>
      <c r="AG405" t="s">
        <v>324</v>
      </c>
      <c r="AH405" t="s">
        <v>324</v>
      </c>
      <c r="AI405" t="s">
        <v>324</v>
      </c>
      <c r="AJ405">
        <v>0</v>
      </c>
      <c r="AK405" t="s">
        <v>324</v>
      </c>
      <c r="AL405" t="s">
        <v>324</v>
      </c>
      <c r="AM405" t="s">
        <v>324</v>
      </c>
      <c r="AN405" t="s">
        <v>324</v>
      </c>
      <c r="AO405">
        <v>0</v>
      </c>
      <c r="AP405" t="s">
        <v>324</v>
      </c>
      <c r="AQ405" t="s">
        <v>324</v>
      </c>
      <c r="AR405" t="s">
        <v>324</v>
      </c>
      <c r="AS405" t="s">
        <v>324</v>
      </c>
      <c r="AT405">
        <v>0</v>
      </c>
      <c r="AU405" t="s">
        <v>324</v>
      </c>
      <c r="AV405" t="s">
        <v>324</v>
      </c>
      <c r="AW405" t="s">
        <v>324</v>
      </c>
      <c r="AX405" t="s">
        <v>324</v>
      </c>
      <c r="AY405">
        <v>0</v>
      </c>
      <c r="AZ405" t="s">
        <v>324</v>
      </c>
      <c r="BA405" t="s">
        <v>324</v>
      </c>
      <c r="BB405" t="s">
        <v>324</v>
      </c>
      <c r="BC405" t="s">
        <v>324</v>
      </c>
      <c r="BD405">
        <v>0</v>
      </c>
      <c r="BE405" t="s">
        <v>324</v>
      </c>
      <c r="BF405" t="s">
        <v>324</v>
      </c>
      <c r="BG405" t="s">
        <v>324</v>
      </c>
      <c r="BH405" t="s">
        <v>324</v>
      </c>
      <c r="BI405">
        <v>0</v>
      </c>
      <c r="BJ405" t="s">
        <v>324</v>
      </c>
      <c r="BK405" t="s">
        <v>324</v>
      </c>
      <c r="BL405" t="s">
        <v>324</v>
      </c>
      <c r="BM405" t="s">
        <v>324</v>
      </c>
      <c r="BN405">
        <v>0</v>
      </c>
      <c r="BO405" t="s">
        <v>324</v>
      </c>
      <c r="BP405" t="s">
        <v>324</v>
      </c>
      <c r="BQ405" t="s">
        <v>324</v>
      </c>
      <c r="BR405" t="s">
        <v>324</v>
      </c>
      <c r="BS405">
        <v>0</v>
      </c>
      <c r="BT405" t="s">
        <v>324</v>
      </c>
      <c r="BU405" t="s">
        <v>324</v>
      </c>
      <c r="BV405" t="s">
        <v>324</v>
      </c>
      <c r="BW405" t="s">
        <v>324</v>
      </c>
      <c r="BX405">
        <v>0</v>
      </c>
      <c r="BY405" t="s">
        <v>324</v>
      </c>
      <c r="BZ405" t="s">
        <v>324</v>
      </c>
      <c r="CA405" t="s">
        <v>324</v>
      </c>
      <c r="CB405" t="s">
        <v>324</v>
      </c>
      <c r="CC405">
        <v>0</v>
      </c>
      <c r="CD405" t="s">
        <v>324</v>
      </c>
      <c r="CE405" t="s">
        <v>324</v>
      </c>
      <c r="CF405" t="s">
        <v>324</v>
      </c>
      <c r="CG405" t="s">
        <v>324</v>
      </c>
      <c r="CH405">
        <v>0</v>
      </c>
      <c r="CI405" t="s">
        <v>324</v>
      </c>
      <c r="CJ405" t="s">
        <v>324</v>
      </c>
      <c r="CK405" t="s">
        <v>324</v>
      </c>
      <c r="CL405" t="s">
        <v>324</v>
      </c>
      <c r="CM405">
        <v>0</v>
      </c>
      <c r="CN405" t="s">
        <v>324</v>
      </c>
      <c r="CO405" t="s">
        <v>324</v>
      </c>
      <c r="CP405" t="s">
        <v>324</v>
      </c>
      <c r="CQ405" t="s">
        <v>324</v>
      </c>
      <c r="CR405">
        <v>0</v>
      </c>
      <c r="CS405" t="s">
        <v>324</v>
      </c>
      <c r="CT405" t="s">
        <v>324</v>
      </c>
      <c r="CU405" t="s">
        <v>324</v>
      </c>
      <c r="CV405" t="s">
        <v>324</v>
      </c>
      <c r="CW405">
        <v>0</v>
      </c>
      <c r="CX405">
        <v>0.27</v>
      </c>
      <c r="CY405">
        <v>0.27</v>
      </c>
      <c r="CZ405">
        <v>0</v>
      </c>
      <c r="DA405">
        <v>0</v>
      </c>
      <c r="DB405">
        <v>0.54</v>
      </c>
      <c r="DC405">
        <v>42</v>
      </c>
      <c r="DD405">
        <v>5</v>
      </c>
      <c r="DE405">
        <v>0</v>
      </c>
      <c r="DF405">
        <v>0</v>
      </c>
      <c r="DG405">
        <v>47</v>
      </c>
      <c r="DH405">
        <v>0</v>
      </c>
      <c r="DI405">
        <v>0</v>
      </c>
      <c r="DJ405">
        <v>0</v>
      </c>
      <c r="DK405">
        <v>0</v>
      </c>
      <c r="DL405">
        <v>0</v>
      </c>
    </row>
    <row r="406" spans="1:116" x14ac:dyDescent="0.45">
      <c r="A406">
        <v>2023</v>
      </c>
      <c r="B406" t="s">
        <v>149</v>
      </c>
      <c r="C406">
        <v>15748</v>
      </c>
      <c r="D406" t="s">
        <v>426</v>
      </c>
      <c r="E406" t="s">
        <v>681</v>
      </c>
      <c r="F406" t="s">
        <v>244</v>
      </c>
      <c r="G406">
        <v>2.0640000000000001</v>
      </c>
      <c r="H406">
        <v>2.5289999999999999</v>
      </c>
      <c r="I406" t="s">
        <v>324</v>
      </c>
      <c r="J406" t="s">
        <v>324</v>
      </c>
      <c r="K406">
        <v>4.593</v>
      </c>
      <c r="L406">
        <v>263</v>
      </c>
      <c r="M406">
        <v>22</v>
      </c>
      <c r="N406" t="s">
        <v>324</v>
      </c>
      <c r="O406" t="s">
        <v>324</v>
      </c>
      <c r="P406">
        <v>285</v>
      </c>
      <c r="Q406">
        <v>1093.0429999999999</v>
      </c>
      <c r="R406">
        <v>475.82100000000003</v>
      </c>
      <c r="S406" t="s">
        <v>324</v>
      </c>
      <c r="T406" t="s">
        <v>324</v>
      </c>
      <c r="U406">
        <v>1568.864</v>
      </c>
      <c r="V406" t="s">
        <v>324</v>
      </c>
      <c r="W406" t="s">
        <v>324</v>
      </c>
      <c r="X406" t="s">
        <v>324</v>
      </c>
      <c r="Y406" t="s">
        <v>324</v>
      </c>
      <c r="Z406">
        <v>0</v>
      </c>
      <c r="AA406" t="s">
        <v>324</v>
      </c>
      <c r="AB406" t="s">
        <v>324</v>
      </c>
      <c r="AC406" t="s">
        <v>324</v>
      </c>
      <c r="AD406" t="s">
        <v>324</v>
      </c>
      <c r="AE406">
        <v>0</v>
      </c>
      <c r="AF406" t="s">
        <v>324</v>
      </c>
      <c r="AG406" t="s">
        <v>324</v>
      </c>
      <c r="AH406" t="s">
        <v>324</v>
      </c>
      <c r="AI406" t="s">
        <v>324</v>
      </c>
      <c r="AJ406">
        <v>0</v>
      </c>
      <c r="AK406" t="s">
        <v>324</v>
      </c>
      <c r="AL406" t="s">
        <v>324</v>
      </c>
      <c r="AM406" t="s">
        <v>324</v>
      </c>
      <c r="AN406" t="s">
        <v>324</v>
      </c>
      <c r="AO406">
        <v>0</v>
      </c>
      <c r="AP406">
        <v>0.20499999999999999</v>
      </c>
      <c r="AQ406" t="s">
        <v>324</v>
      </c>
      <c r="AR406" t="s">
        <v>324</v>
      </c>
      <c r="AS406" t="s">
        <v>324</v>
      </c>
      <c r="AT406">
        <v>0.20499999999999999</v>
      </c>
      <c r="AU406">
        <v>20</v>
      </c>
      <c r="AV406" t="s">
        <v>324</v>
      </c>
      <c r="AW406" t="s">
        <v>324</v>
      </c>
      <c r="AX406" t="s">
        <v>324</v>
      </c>
      <c r="AY406">
        <v>20</v>
      </c>
      <c r="AZ406">
        <v>0.41</v>
      </c>
      <c r="BA406" t="s">
        <v>324</v>
      </c>
      <c r="BB406" t="s">
        <v>324</v>
      </c>
      <c r="BC406" t="s">
        <v>324</v>
      </c>
      <c r="BD406">
        <v>0.41</v>
      </c>
      <c r="BE406">
        <v>0</v>
      </c>
      <c r="BF406" t="s">
        <v>324</v>
      </c>
      <c r="BG406" t="s">
        <v>324</v>
      </c>
      <c r="BH406" t="s">
        <v>324</v>
      </c>
      <c r="BI406">
        <v>0</v>
      </c>
      <c r="BJ406" t="s">
        <v>324</v>
      </c>
      <c r="BK406" t="s">
        <v>324</v>
      </c>
      <c r="BL406" t="s">
        <v>324</v>
      </c>
      <c r="BM406" t="s">
        <v>324</v>
      </c>
      <c r="BN406">
        <v>0</v>
      </c>
      <c r="BO406" t="s">
        <v>324</v>
      </c>
      <c r="BP406" t="s">
        <v>324</v>
      </c>
      <c r="BQ406" t="s">
        <v>324</v>
      </c>
      <c r="BR406" t="s">
        <v>324</v>
      </c>
      <c r="BS406">
        <v>0</v>
      </c>
      <c r="BT406" t="s">
        <v>324</v>
      </c>
      <c r="BU406" t="s">
        <v>324</v>
      </c>
      <c r="BV406" t="s">
        <v>324</v>
      </c>
      <c r="BW406" t="s">
        <v>324</v>
      </c>
      <c r="BX406">
        <v>0</v>
      </c>
      <c r="BY406" t="s">
        <v>324</v>
      </c>
      <c r="BZ406" t="s">
        <v>324</v>
      </c>
      <c r="CA406" t="s">
        <v>324</v>
      </c>
      <c r="CB406" t="s">
        <v>324</v>
      </c>
      <c r="CC406">
        <v>0</v>
      </c>
      <c r="CD406" t="s">
        <v>324</v>
      </c>
      <c r="CE406" t="s">
        <v>324</v>
      </c>
      <c r="CF406" t="s">
        <v>324</v>
      </c>
      <c r="CG406" t="s">
        <v>324</v>
      </c>
      <c r="CH406">
        <v>0</v>
      </c>
      <c r="CI406" t="s">
        <v>324</v>
      </c>
      <c r="CJ406" t="s">
        <v>324</v>
      </c>
      <c r="CK406" t="s">
        <v>324</v>
      </c>
      <c r="CL406" t="s">
        <v>324</v>
      </c>
      <c r="CM406">
        <v>0</v>
      </c>
      <c r="CN406" t="s">
        <v>324</v>
      </c>
      <c r="CO406" t="s">
        <v>324</v>
      </c>
      <c r="CP406" t="s">
        <v>324</v>
      </c>
      <c r="CQ406" t="s">
        <v>324</v>
      </c>
      <c r="CR406">
        <v>0</v>
      </c>
      <c r="CS406" t="s">
        <v>324</v>
      </c>
      <c r="CT406" t="s">
        <v>324</v>
      </c>
      <c r="CU406" t="s">
        <v>324</v>
      </c>
      <c r="CV406" t="s">
        <v>324</v>
      </c>
      <c r="CW406">
        <v>0</v>
      </c>
      <c r="CX406">
        <v>2.0640000000000001</v>
      </c>
      <c r="CY406">
        <v>2.5289999999999999</v>
      </c>
      <c r="CZ406">
        <v>0</v>
      </c>
      <c r="DA406">
        <v>0</v>
      </c>
      <c r="DB406">
        <v>4.593</v>
      </c>
      <c r="DC406">
        <v>263</v>
      </c>
      <c r="DD406">
        <v>22</v>
      </c>
      <c r="DE406">
        <v>0</v>
      </c>
      <c r="DF406">
        <v>0</v>
      </c>
      <c r="DG406">
        <v>285</v>
      </c>
      <c r="DH406">
        <v>1093.0429999999999</v>
      </c>
      <c r="DI406">
        <v>475.82100000000003</v>
      </c>
      <c r="DJ406">
        <v>0</v>
      </c>
      <c r="DK406">
        <v>0</v>
      </c>
      <c r="DL406">
        <v>1568.864</v>
      </c>
    </row>
    <row r="407" spans="1:116" x14ac:dyDescent="0.45">
      <c r="A407">
        <v>2023</v>
      </c>
      <c r="B407" t="s">
        <v>149</v>
      </c>
      <c r="C407">
        <v>17127</v>
      </c>
      <c r="D407" t="s">
        <v>891</v>
      </c>
      <c r="E407" t="s">
        <v>681</v>
      </c>
      <c r="F407" t="s">
        <v>244</v>
      </c>
      <c r="G407">
        <v>1.3879999999999999</v>
      </c>
      <c r="H407">
        <v>0.157</v>
      </c>
      <c r="I407" t="s">
        <v>324</v>
      </c>
      <c r="J407" t="s">
        <v>324</v>
      </c>
      <c r="K407">
        <v>1.5449999999999999</v>
      </c>
      <c r="L407">
        <v>162</v>
      </c>
      <c r="M407">
        <v>4</v>
      </c>
      <c r="N407" t="s">
        <v>324</v>
      </c>
      <c r="O407" t="s">
        <v>324</v>
      </c>
      <c r="P407">
        <v>166</v>
      </c>
      <c r="Q407" t="s">
        <v>324</v>
      </c>
      <c r="R407" t="s">
        <v>324</v>
      </c>
      <c r="S407" t="s">
        <v>324</v>
      </c>
      <c r="T407" t="s">
        <v>324</v>
      </c>
      <c r="U407">
        <v>0</v>
      </c>
      <c r="V407">
        <v>0</v>
      </c>
      <c r="W407">
        <v>0</v>
      </c>
      <c r="X407" t="s">
        <v>324</v>
      </c>
      <c r="Y407" t="s">
        <v>324</v>
      </c>
      <c r="Z407">
        <v>0</v>
      </c>
      <c r="AA407">
        <v>0</v>
      </c>
      <c r="AB407">
        <v>0</v>
      </c>
      <c r="AC407" t="s">
        <v>324</v>
      </c>
      <c r="AD407" t="s">
        <v>324</v>
      </c>
      <c r="AE407">
        <v>0</v>
      </c>
      <c r="AF407">
        <v>0</v>
      </c>
      <c r="AG407">
        <v>0</v>
      </c>
      <c r="AH407" t="s">
        <v>324</v>
      </c>
      <c r="AI407" t="s">
        <v>324</v>
      </c>
      <c r="AJ407">
        <v>0</v>
      </c>
      <c r="AK407">
        <v>0</v>
      </c>
      <c r="AL407">
        <v>0</v>
      </c>
      <c r="AM407" t="s">
        <v>324</v>
      </c>
      <c r="AN407" t="s">
        <v>324</v>
      </c>
      <c r="AO407">
        <v>0</v>
      </c>
      <c r="AP407">
        <v>7.5999999999999998E-2</v>
      </c>
      <c r="AQ407">
        <v>0</v>
      </c>
      <c r="AR407" t="s">
        <v>324</v>
      </c>
      <c r="AS407" t="s">
        <v>324</v>
      </c>
      <c r="AT407">
        <v>7.5999999999999998E-2</v>
      </c>
      <c r="AU407">
        <v>10</v>
      </c>
      <c r="AV407">
        <v>0</v>
      </c>
      <c r="AW407" t="s">
        <v>324</v>
      </c>
      <c r="AX407" t="s">
        <v>324</v>
      </c>
      <c r="AY407">
        <v>10</v>
      </c>
      <c r="AZ407">
        <v>0.13900000000000001</v>
      </c>
      <c r="BA407">
        <v>0</v>
      </c>
      <c r="BB407" t="s">
        <v>324</v>
      </c>
      <c r="BC407" t="s">
        <v>324</v>
      </c>
      <c r="BD407">
        <v>0.13900000000000001</v>
      </c>
      <c r="BE407">
        <v>0</v>
      </c>
      <c r="BF407">
        <v>0</v>
      </c>
      <c r="BG407" t="s">
        <v>324</v>
      </c>
      <c r="BH407" t="s">
        <v>324</v>
      </c>
      <c r="BI407">
        <v>0</v>
      </c>
      <c r="BJ407">
        <v>0</v>
      </c>
      <c r="BK407">
        <v>0</v>
      </c>
      <c r="BL407" t="s">
        <v>324</v>
      </c>
      <c r="BM407" t="s">
        <v>324</v>
      </c>
      <c r="BN407">
        <v>0</v>
      </c>
      <c r="BO407">
        <v>0</v>
      </c>
      <c r="BP407">
        <v>0</v>
      </c>
      <c r="BQ407" t="s">
        <v>324</v>
      </c>
      <c r="BR407" t="s">
        <v>324</v>
      </c>
      <c r="BS407">
        <v>0</v>
      </c>
      <c r="BT407">
        <v>0</v>
      </c>
      <c r="BU407">
        <v>0</v>
      </c>
      <c r="BV407" t="s">
        <v>324</v>
      </c>
      <c r="BW407" t="s">
        <v>324</v>
      </c>
      <c r="BX407">
        <v>0</v>
      </c>
      <c r="BY407">
        <v>0</v>
      </c>
      <c r="BZ407">
        <v>0</v>
      </c>
      <c r="CA407" t="s">
        <v>324</v>
      </c>
      <c r="CB407" t="s">
        <v>324</v>
      </c>
      <c r="CC407">
        <v>0</v>
      </c>
      <c r="CD407" t="s">
        <v>324</v>
      </c>
      <c r="CE407" t="s">
        <v>324</v>
      </c>
      <c r="CF407" t="s">
        <v>324</v>
      </c>
      <c r="CG407" t="s">
        <v>324</v>
      </c>
      <c r="CH407">
        <v>0</v>
      </c>
      <c r="CI407">
        <v>0</v>
      </c>
      <c r="CJ407">
        <v>0</v>
      </c>
      <c r="CK407" t="s">
        <v>324</v>
      </c>
      <c r="CL407" t="s">
        <v>324</v>
      </c>
      <c r="CM407">
        <v>0</v>
      </c>
      <c r="CN407">
        <v>0</v>
      </c>
      <c r="CO407">
        <v>0</v>
      </c>
      <c r="CP407" t="s">
        <v>324</v>
      </c>
      <c r="CQ407" t="s">
        <v>324</v>
      </c>
      <c r="CR407">
        <v>0</v>
      </c>
      <c r="CS407" t="s">
        <v>324</v>
      </c>
      <c r="CT407" t="s">
        <v>324</v>
      </c>
      <c r="CU407" t="s">
        <v>324</v>
      </c>
      <c r="CV407" t="s">
        <v>324</v>
      </c>
      <c r="CW407">
        <v>0</v>
      </c>
      <c r="CX407">
        <v>1.3879999999999999</v>
      </c>
      <c r="CY407">
        <v>0.157</v>
      </c>
      <c r="CZ407">
        <v>0</v>
      </c>
      <c r="DA407">
        <v>0</v>
      </c>
      <c r="DB407">
        <v>1.5449999999999999</v>
      </c>
      <c r="DC407">
        <v>162</v>
      </c>
      <c r="DD407">
        <v>4</v>
      </c>
      <c r="DE407">
        <v>0</v>
      </c>
      <c r="DF407">
        <v>0</v>
      </c>
      <c r="DG407">
        <v>166</v>
      </c>
      <c r="DH407">
        <v>0</v>
      </c>
      <c r="DI407">
        <v>0</v>
      </c>
      <c r="DJ407">
        <v>0</v>
      </c>
      <c r="DK407">
        <v>0</v>
      </c>
      <c r="DL407">
        <v>0</v>
      </c>
    </row>
    <row r="408" spans="1:116" x14ac:dyDescent="0.45">
      <c r="A408">
        <v>2023</v>
      </c>
      <c r="B408" t="s">
        <v>149</v>
      </c>
      <c r="C408">
        <v>18087</v>
      </c>
      <c r="D408" t="s">
        <v>892</v>
      </c>
      <c r="E408" t="s">
        <v>681</v>
      </c>
      <c r="F408" t="s">
        <v>244</v>
      </c>
      <c r="G408">
        <v>0.28499999999999998</v>
      </c>
      <c r="H408">
        <v>7.4999999999999997E-2</v>
      </c>
      <c r="I408">
        <v>4</v>
      </c>
      <c r="J408">
        <v>0</v>
      </c>
      <c r="K408">
        <v>4.3600000000000003</v>
      </c>
      <c r="L408">
        <v>40</v>
      </c>
      <c r="M408">
        <v>4</v>
      </c>
      <c r="N408">
        <v>3</v>
      </c>
      <c r="O408">
        <v>0</v>
      </c>
      <c r="P408">
        <v>47</v>
      </c>
      <c r="Q408">
        <v>0</v>
      </c>
      <c r="R408">
        <v>0</v>
      </c>
      <c r="S408">
        <v>0</v>
      </c>
      <c r="T408">
        <v>0</v>
      </c>
      <c r="U408">
        <v>0</v>
      </c>
      <c r="V408">
        <v>0</v>
      </c>
      <c r="W408">
        <v>0</v>
      </c>
      <c r="X408">
        <v>0</v>
      </c>
      <c r="Y408">
        <v>0</v>
      </c>
      <c r="Z408">
        <v>0</v>
      </c>
      <c r="AA408">
        <v>0</v>
      </c>
      <c r="AB408">
        <v>0</v>
      </c>
      <c r="AC408">
        <v>0</v>
      </c>
      <c r="AD408">
        <v>0</v>
      </c>
      <c r="AE408">
        <v>0</v>
      </c>
      <c r="AF408">
        <v>0</v>
      </c>
      <c r="AG408">
        <v>0</v>
      </c>
      <c r="AH408">
        <v>0</v>
      </c>
      <c r="AI408">
        <v>0</v>
      </c>
      <c r="AJ408">
        <v>0</v>
      </c>
      <c r="AK408">
        <v>0</v>
      </c>
      <c r="AL408">
        <v>0</v>
      </c>
      <c r="AM408">
        <v>0</v>
      </c>
      <c r="AN408">
        <v>0</v>
      </c>
      <c r="AO408">
        <v>0</v>
      </c>
      <c r="AP408">
        <v>0.01</v>
      </c>
      <c r="AQ408">
        <v>0</v>
      </c>
      <c r="AR408">
        <v>3</v>
      </c>
      <c r="AS408">
        <v>0</v>
      </c>
      <c r="AT408">
        <v>3.01</v>
      </c>
      <c r="AU408">
        <v>1</v>
      </c>
      <c r="AV408">
        <v>0</v>
      </c>
      <c r="AW408">
        <v>2</v>
      </c>
      <c r="AX408">
        <v>0</v>
      </c>
      <c r="AY408">
        <v>3</v>
      </c>
      <c r="AZ408">
        <v>0</v>
      </c>
      <c r="BA408">
        <v>0</v>
      </c>
      <c r="BB408" t="s">
        <v>324</v>
      </c>
      <c r="BC408">
        <v>0</v>
      </c>
      <c r="BD408">
        <v>0</v>
      </c>
      <c r="BE408">
        <v>0</v>
      </c>
      <c r="BF408">
        <v>0</v>
      </c>
      <c r="BG408">
        <v>0</v>
      </c>
      <c r="BH408">
        <v>0</v>
      </c>
      <c r="BI408">
        <v>0</v>
      </c>
      <c r="BJ408">
        <v>0</v>
      </c>
      <c r="BK408">
        <v>0</v>
      </c>
      <c r="BL408">
        <v>0</v>
      </c>
      <c r="BM408">
        <v>0</v>
      </c>
      <c r="BN408">
        <v>0</v>
      </c>
      <c r="BO408">
        <v>0</v>
      </c>
      <c r="BP408">
        <v>0</v>
      </c>
      <c r="BQ408" t="s">
        <v>324</v>
      </c>
      <c r="BR408">
        <v>0</v>
      </c>
      <c r="BS408">
        <v>0</v>
      </c>
      <c r="BT408">
        <v>0</v>
      </c>
      <c r="BU408">
        <v>0</v>
      </c>
      <c r="BV408">
        <v>0</v>
      </c>
      <c r="BW408">
        <v>0</v>
      </c>
      <c r="BX408">
        <v>0</v>
      </c>
      <c r="BY408">
        <v>0</v>
      </c>
      <c r="BZ408">
        <v>0</v>
      </c>
      <c r="CA408">
        <v>0</v>
      </c>
      <c r="CB408">
        <v>0</v>
      </c>
      <c r="CC408">
        <v>0</v>
      </c>
      <c r="CD408">
        <v>0</v>
      </c>
      <c r="CE408">
        <v>0</v>
      </c>
      <c r="CF408">
        <v>0</v>
      </c>
      <c r="CG408">
        <v>0</v>
      </c>
      <c r="CH408">
        <v>0</v>
      </c>
      <c r="CI408">
        <v>0</v>
      </c>
      <c r="CJ408">
        <v>0</v>
      </c>
      <c r="CK408">
        <v>0</v>
      </c>
      <c r="CL408">
        <v>0</v>
      </c>
      <c r="CM408">
        <v>0</v>
      </c>
      <c r="CN408">
        <v>0</v>
      </c>
      <c r="CO408">
        <v>0</v>
      </c>
      <c r="CP408">
        <v>0</v>
      </c>
      <c r="CQ408">
        <v>0</v>
      </c>
      <c r="CR408">
        <v>0</v>
      </c>
      <c r="CS408">
        <v>0</v>
      </c>
      <c r="CT408">
        <v>0</v>
      </c>
      <c r="CU408">
        <v>0</v>
      </c>
      <c r="CV408">
        <v>0</v>
      </c>
      <c r="CW408">
        <v>0</v>
      </c>
      <c r="CX408">
        <v>0.28499999999999998</v>
      </c>
      <c r="CY408">
        <v>7.4999999999999997E-2</v>
      </c>
      <c r="CZ408">
        <v>4</v>
      </c>
      <c r="DA408">
        <v>0</v>
      </c>
      <c r="DB408">
        <v>4.3600000000000003</v>
      </c>
      <c r="DC408">
        <v>40</v>
      </c>
      <c r="DD408">
        <v>4</v>
      </c>
      <c r="DE408">
        <v>3</v>
      </c>
      <c r="DF408">
        <v>0</v>
      </c>
      <c r="DG408">
        <v>47</v>
      </c>
      <c r="DH408">
        <v>0</v>
      </c>
      <c r="DI408">
        <v>0</v>
      </c>
      <c r="DJ408">
        <v>0</v>
      </c>
      <c r="DK408">
        <v>0</v>
      </c>
      <c r="DL408">
        <v>0</v>
      </c>
    </row>
    <row r="409" spans="1:116" x14ac:dyDescent="0.45">
      <c r="A409">
        <v>2023</v>
      </c>
      <c r="B409" t="s">
        <v>149</v>
      </c>
      <c r="C409">
        <v>18488</v>
      </c>
      <c r="D409" t="s">
        <v>893</v>
      </c>
      <c r="E409" t="s">
        <v>681</v>
      </c>
      <c r="F409" t="s">
        <v>244</v>
      </c>
      <c r="G409">
        <v>3.02</v>
      </c>
      <c r="H409">
        <v>4.9480000000000004</v>
      </c>
      <c r="I409" t="s">
        <v>324</v>
      </c>
      <c r="J409" t="s">
        <v>324</v>
      </c>
      <c r="K409">
        <v>7.968</v>
      </c>
      <c r="L409">
        <v>410</v>
      </c>
      <c r="M409">
        <v>29</v>
      </c>
      <c r="N409" t="s">
        <v>324</v>
      </c>
      <c r="O409" t="s">
        <v>324</v>
      </c>
      <c r="P409">
        <v>439</v>
      </c>
      <c r="Q409" t="s">
        <v>324</v>
      </c>
      <c r="R409" t="s">
        <v>324</v>
      </c>
      <c r="S409" t="s">
        <v>324</v>
      </c>
      <c r="T409" t="s">
        <v>324</v>
      </c>
      <c r="U409">
        <v>0</v>
      </c>
      <c r="V409" t="s">
        <v>324</v>
      </c>
      <c r="W409" t="s">
        <v>324</v>
      </c>
      <c r="X409" t="s">
        <v>324</v>
      </c>
      <c r="Y409" t="s">
        <v>324</v>
      </c>
      <c r="Z409">
        <v>0</v>
      </c>
      <c r="AA409" t="s">
        <v>324</v>
      </c>
      <c r="AB409" t="s">
        <v>324</v>
      </c>
      <c r="AC409" t="s">
        <v>324</v>
      </c>
      <c r="AD409" t="s">
        <v>324</v>
      </c>
      <c r="AE409">
        <v>0</v>
      </c>
      <c r="AF409" t="s">
        <v>324</v>
      </c>
      <c r="AG409" t="s">
        <v>324</v>
      </c>
      <c r="AH409" t="s">
        <v>324</v>
      </c>
      <c r="AI409" t="s">
        <v>324</v>
      </c>
      <c r="AJ409">
        <v>0</v>
      </c>
      <c r="AK409" t="s">
        <v>324</v>
      </c>
      <c r="AL409" t="s">
        <v>324</v>
      </c>
      <c r="AM409" t="s">
        <v>324</v>
      </c>
      <c r="AN409" t="s">
        <v>324</v>
      </c>
      <c r="AO409">
        <v>0</v>
      </c>
      <c r="AP409" t="s">
        <v>324</v>
      </c>
      <c r="AQ409" t="s">
        <v>324</v>
      </c>
      <c r="AR409" t="s">
        <v>324</v>
      </c>
      <c r="AS409" t="s">
        <v>324</v>
      </c>
      <c r="AT409">
        <v>0</v>
      </c>
      <c r="AU409" t="s">
        <v>324</v>
      </c>
      <c r="AV409" t="s">
        <v>324</v>
      </c>
      <c r="AW409" t="s">
        <v>324</v>
      </c>
      <c r="AX409" t="s">
        <v>324</v>
      </c>
      <c r="AY409">
        <v>0</v>
      </c>
      <c r="AZ409" t="s">
        <v>324</v>
      </c>
      <c r="BA409" t="s">
        <v>324</v>
      </c>
      <c r="BB409" t="s">
        <v>324</v>
      </c>
      <c r="BC409" t="s">
        <v>324</v>
      </c>
      <c r="BD409">
        <v>0</v>
      </c>
      <c r="BE409" t="s">
        <v>324</v>
      </c>
      <c r="BF409" t="s">
        <v>324</v>
      </c>
      <c r="BG409" t="s">
        <v>324</v>
      </c>
      <c r="BH409" t="s">
        <v>324</v>
      </c>
      <c r="BI409">
        <v>0</v>
      </c>
      <c r="BJ409" t="s">
        <v>324</v>
      </c>
      <c r="BK409" t="s">
        <v>324</v>
      </c>
      <c r="BL409" t="s">
        <v>324</v>
      </c>
      <c r="BM409" t="s">
        <v>324</v>
      </c>
      <c r="BN409">
        <v>0</v>
      </c>
      <c r="BO409" t="s">
        <v>324</v>
      </c>
      <c r="BP409" t="s">
        <v>324</v>
      </c>
      <c r="BQ409" t="s">
        <v>324</v>
      </c>
      <c r="BR409" t="s">
        <v>324</v>
      </c>
      <c r="BS409">
        <v>0</v>
      </c>
      <c r="BT409" t="s">
        <v>324</v>
      </c>
      <c r="BU409" t="s">
        <v>324</v>
      </c>
      <c r="BV409" t="s">
        <v>324</v>
      </c>
      <c r="BW409" t="s">
        <v>324</v>
      </c>
      <c r="BX409">
        <v>0</v>
      </c>
      <c r="BY409" t="s">
        <v>324</v>
      </c>
      <c r="BZ409" t="s">
        <v>324</v>
      </c>
      <c r="CA409" t="s">
        <v>324</v>
      </c>
      <c r="CB409" t="s">
        <v>324</v>
      </c>
      <c r="CC409">
        <v>0</v>
      </c>
      <c r="CD409" t="s">
        <v>324</v>
      </c>
      <c r="CE409" t="s">
        <v>324</v>
      </c>
      <c r="CF409" t="s">
        <v>324</v>
      </c>
      <c r="CG409" t="s">
        <v>324</v>
      </c>
      <c r="CH409">
        <v>0</v>
      </c>
      <c r="CI409" t="s">
        <v>324</v>
      </c>
      <c r="CJ409" t="s">
        <v>324</v>
      </c>
      <c r="CK409" t="s">
        <v>324</v>
      </c>
      <c r="CL409" t="s">
        <v>324</v>
      </c>
      <c r="CM409">
        <v>0</v>
      </c>
      <c r="CN409" t="s">
        <v>324</v>
      </c>
      <c r="CO409" t="s">
        <v>324</v>
      </c>
      <c r="CP409" t="s">
        <v>324</v>
      </c>
      <c r="CQ409" t="s">
        <v>324</v>
      </c>
      <c r="CR409">
        <v>0</v>
      </c>
      <c r="CS409" t="s">
        <v>324</v>
      </c>
      <c r="CT409" t="s">
        <v>324</v>
      </c>
      <c r="CU409" t="s">
        <v>324</v>
      </c>
      <c r="CV409" t="s">
        <v>324</v>
      </c>
      <c r="CW409">
        <v>0</v>
      </c>
      <c r="CX409">
        <v>3.02</v>
      </c>
      <c r="CY409">
        <v>4.9480000000000004</v>
      </c>
      <c r="CZ409">
        <v>0</v>
      </c>
      <c r="DA409">
        <v>0</v>
      </c>
      <c r="DB409">
        <v>7.968</v>
      </c>
      <c r="DC409">
        <v>410</v>
      </c>
      <c r="DD409">
        <v>29</v>
      </c>
      <c r="DE409">
        <v>0</v>
      </c>
      <c r="DF409">
        <v>0</v>
      </c>
      <c r="DG409">
        <v>439</v>
      </c>
      <c r="DH409">
        <v>0</v>
      </c>
      <c r="DI409">
        <v>0</v>
      </c>
      <c r="DJ409">
        <v>0</v>
      </c>
      <c r="DK409">
        <v>0</v>
      </c>
      <c r="DL409">
        <v>0</v>
      </c>
    </row>
    <row r="410" spans="1:116" x14ac:dyDescent="0.45">
      <c r="A410">
        <v>2023</v>
      </c>
      <c r="B410" t="s">
        <v>149</v>
      </c>
      <c r="C410">
        <v>20310</v>
      </c>
      <c r="D410" t="s">
        <v>894</v>
      </c>
      <c r="E410" t="s">
        <v>681</v>
      </c>
      <c r="F410" t="s">
        <v>244</v>
      </c>
      <c r="G410">
        <v>1.054</v>
      </c>
      <c r="H410">
        <v>1.0129999999999999</v>
      </c>
      <c r="I410" t="s">
        <v>324</v>
      </c>
      <c r="J410" t="s">
        <v>324</v>
      </c>
      <c r="K410">
        <v>2.0670000000000002</v>
      </c>
      <c r="L410">
        <v>149</v>
      </c>
      <c r="M410">
        <v>15</v>
      </c>
      <c r="N410" t="s">
        <v>324</v>
      </c>
      <c r="O410" t="s">
        <v>324</v>
      </c>
      <c r="P410">
        <v>164</v>
      </c>
      <c r="Q410" t="s">
        <v>324</v>
      </c>
      <c r="R410" t="s">
        <v>324</v>
      </c>
      <c r="S410" t="s">
        <v>324</v>
      </c>
      <c r="T410" t="s">
        <v>324</v>
      </c>
      <c r="U410">
        <v>0</v>
      </c>
      <c r="V410" t="s">
        <v>324</v>
      </c>
      <c r="W410" t="s">
        <v>324</v>
      </c>
      <c r="X410" t="s">
        <v>324</v>
      </c>
      <c r="Y410" t="s">
        <v>324</v>
      </c>
      <c r="Z410">
        <v>0</v>
      </c>
      <c r="AA410" t="s">
        <v>324</v>
      </c>
      <c r="AB410" t="s">
        <v>324</v>
      </c>
      <c r="AC410" t="s">
        <v>324</v>
      </c>
      <c r="AD410" t="s">
        <v>324</v>
      </c>
      <c r="AE410">
        <v>0</v>
      </c>
      <c r="AF410" t="s">
        <v>324</v>
      </c>
      <c r="AG410" t="s">
        <v>324</v>
      </c>
      <c r="AH410" t="s">
        <v>324</v>
      </c>
      <c r="AI410" t="s">
        <v>324</v>
      </c>
      <c r="AJ410">
        <v>0</v>
      </c>
      <c r="AK410" t="s">
        <v>324</v>
      </c>
      <c r="AL410" t="s">
        <v>324</v>
      </c>
      <c r="AM410" t="s">
        <v>324</v>
      </c>
      <c r="AN410" t="s">
        <v>324</v>
      </c>
      <c r="AO410">
        <v>0</v>
      </c>
      <c r="AP410" t="s">
        <v>324</v>
      </c>
      <c r="AQ410" t="s">
        <v>324</v>
      </c>
      <c r="AR410" t="s">
        <v>324</v>
      </c>
      <c r="AS410" t="s">
        <v>324</v>
      </c>
      <c r="AT410">
        <v>0</v>
      </c>
      <c r="AU410" t="s">
        <v>324</v>
      </c>
      <c r="AV410" t="s">
        <v>324</v>
      </c>
      <c r="AW410" t="s">
        <v>324</v>
      </c>
      <c r="AX410" t="s">
        <v>324</v>
      </c>
      <c r="AY410">
        <v>0</v>
      </c>
      <c r="AZ410" t="s">
        <v>324</v>
      </c>
      <c r="BA410" t="s">
        <v>324</v>
      </c>
      <c r="BB410" t="s">
        <v>324</v>
      </c>
      <c r="BC410" t="s">
        <v>324</v>
      </c>
      <c r="BD410">
        <v>0</v>
      </c>
      <c r="BE410" t="s">
        <v>324</v>
      </c>
      <c r="BF410" t="s">
        <v>324</v>
      </c>
      <c r="BG410" t="s">
        <v>324</v>
      </c>
      <c r="BH410" t="s">
        <v>324</v>
      </c>
      <c r="BI410">
        <v>0</v>
      </c>
      <c r="BJ410" t="s">
        <v>324</v>
      </c>
      <c r="BK410" t="s">
        <v>324</v>
      </c>
      <c r="BL410" t="s">
        <v>324</v>
      </c>
      <c r="BM410" t="s">
        <v>324</v>
      </c>
      <c r="BN410">
        <v>0</v>
      </c>
      <c r="BO410" t="s">
        <v>324</v>
      </c>
      <c r="BP410" t="s">
        <v>324</v>
      </c>
      <c r="BQ410" t="s">
        <v>324</v>
      </c>
      <c r="BR410" t="s">
        <v>324</v>
      </c>
      <c r="BS410">
        <v>0</v>
      </c>
      <c r="BT410" t="s">
        <v>324</v>
      </c>
      <c r="BU410" t="s">
        <v>324</v>
      </c>
      <c r="BV410" t="s">
        <v>324</v>
      </c>
      <c r="BW410" t="s">
        <v>324</v>
      </c>
      <c r="BX410">
        <v>0</v>
      </c>
      <c r="BY410" t="s">
        <v>324</v>
      </c>
      <c r="BZ410" t="s">
        <v>324</v>
      </c>
      <c r="CA410" t="s">
        <v>324</v>
      </c>
      <c r="CB410" t="s">
        <v>324</v>
      </c>
      <c r="CC410">
        <v>0</v>
      </c>
      <c r="CD410" t="s">
        <v>324</v>
      </c>
      <c r="CE410" t="s">
        <v>324</v>
      </c>
      <c r="CF410" t="s">
        <v>324</v>
      </c>
      <c r="CG410" t="s">
        <v>324</v>
      </c>
      <c r="CH410">
        <v>0</v>
      </c>
      <c r="CI410" t="s">
        <v>324</v>
      </c>
      <c r="CJ410" t="s">
        <v>324</v>
      </c>
      <c r="CK410" t="s">
        <v>324</v>
      </c>
      <c r="CL410" t="s">
        <v>324</v>
      </c>
      <c r="CM410">
        <v>0</v>
      </c>
      <c r="CN410" t="s">
        <v>324</v>
      </c>
      <c r="CO410" t="s">
        <v>324</v>
      </c>
      <c r="CP410" t="s">
        <v>324</v>
      </c>
      <c r="CQ410" t="s">
        <v>324</v>
      </c>
      <c r="CR410">
        <v>0</v>
      </c>
      <c r="CS410" t="s">
        <v>324</v>
      </c>
      <c r="CT410" t="s">
        <v>324</v>
      </c>
      <c r="CU410" t="s">
        <v>324</v>
      </c>
      <c r="CV410" t="s">
        <v>324</v>
      </c>
      <c r="CW410">
        <v>0</v>
      </c>
      <c r="CX410">
        <v>1.054</v>
      </c>
      <c r="CY410">
        <v>1.0129999999999999</v>
      </c>
      <c r="CZ410">
        <v>0</v>
      </c>
      <c r="DA410">
        <v>0</v>
      </c>
      <c r="DB410">
        <v>2.0670000000000002</v>
      </c>
      <c r="DC410">
        <v>149</v>
      </c>
      <c r="DD410">
        <v>15</v>
      </c>
      <c r="DE410">
        <v>0</v>
      </c>
      <c r="DF410">
        <v>0</v>
      </c>
      <c r="DG410">
        <v>164</v>
      </c>
      <c r="DH410">
        <v>0</v>
      </c>
      <c r="DI410">
        <v>0</v>
      </c>
      <c r="DJ410">
        <v>0</v>
      </c>
      <c r="DK410">
        <v>0</v>
      </c>
      <c r="DL410">
        <v>0</v>
      </c>
    </row>
    <row r="411" spans="1:116" x14ac:dyDescent="0.45">
      <c r="A411">
        <v>2023</v>
      </c>
      <c r="B411" t="s">
        <v>149</v>
      </c>
      <c r="C411">
        <v>54913</v>
      </c>
      <c r="D411" t="s">
        <v>427</v>
      </c>
      <c r="E411" t="s">
        <v>681</v>
      </c>
      <c r="F411" t="s">
        <v>244</v>
      </c>
      <c r="G411">
        <v>519.66499999999996</v>
      </c>
      <c r="H411">
        <v>701.82</v>
      </c>
      <c r="I411">
        <v>71.944999999999993</v>
      </c>
      <c r="J411" t="s">
        <v>324</v>
      </c>
      <c r="K411">
        <v>1293.43</v>
      </c>
      <c r="L411">
        <v>63834</v>
      </c>
      <c r="M411">
        <v>1715</v>
      </c>
      <c r="N411">
        <v>182</v>
      </c>
      <c r="O411" t="s">
        <v>324</v>
      </c>
      <c r="P411">
        <v>65731</v>
      </c>
      <c r="Q411">
        <v>12109.138000000001</v>
      </c>
      <c r="R411" t="s">
        <v>324</v>
      </c>
      <c r="S411">
        <v>515.029</v>
      </c>
      <c r="T411" t="s">
        <v>324</v>
      </c>
      <c r="U411">
        <v>12624.166999999999</v>
      </c>
      <c r="V411" t="s">
        <v>324</v>
      </c>
      <c r="W411" t="s">
        <v>324</v>
      </c>
      <c r="X411" t="s">
        <v>324</v>
      </c>
      <c r="Y411" t="s">
        <v>324</v>
      </c>
      <c r="Z411">
        <v>0</v>
      </c>
      <c r="AA411" t="s">
        <v>324</v>
      </c>
      <c r="AB411" t="s">
        <v>324</v>
      </c>
      <c r="AC411" t="s">
        <v>324</v>
      </c>
      <c r="AD411" t="s">
        <v>324</v>
      </c>
      <c r="AE411">
        <v>0</v>
      </c>
      <c r="AF411" t="s">
        <v>324</v>
      </c>
      <c r="AG411" t="s">
        <v>324</v>
      </c>
      <c r="AH411" t="s">
        <v>324</v>
      </c>
      <c r="AI411" t="s">
        <v>324</v>
      </c>
      <c r="AJ411">
        <v>0</v>
      </c>
      <c r="AK411" t="s">
        <v>324</v>
      </c>
      <c r="AL411" t="s">
        <v>324</v>
      </c>
      <c r="AM411" t="s">
        <v>324</v>
      </c>
      <c r="AN411" t="s">
        <v>324</v>
      </c>
      <c r="AO411">
        <v>0</v>
      </c>
      <c r="AP411">
        <v>18.748000000000001</v>
      </c>
      <c r="AQ411">
        <v>118.565</v>
      </c>
      <c r="AR411">
        <v>1.1499999999999999</v>
      </c>
      <c r="AS411" t="s">
        <v>324</v>
      </c>
      <c r="AT411">
        <v>138.46299999999999</v>
      </c>
      <c r="AU411">
        <v>1697</v>
      </c>
      <c r="AV411">
        <v>93</v>
      </c>
      <c r="AW411">
        <v>5</v>
      </c>
      <c r="AX411" t="s">
        <v>324</v>
      </c>
      <c r="AY411">
        <v>1795</v>
      </c>
      <c r="AZ411" t="s">
        <v>324</v>
      </c>
      <c r="BA411" t="s">
        <v>324</v>
      </c>
      <c r="BB411" t="s">
        <v>324</v>
      </c>
      <c r="BC411" t="s">
        <v>324</v>
      </c>
      <c r="BD411">
        <v>0</v>
      </c>
      <c r="BE411">
        <v>1.581</v>
      </c>
      <c r="BF411" t="s">
        <v>324</v>
      </c>
      <c r="BG411" t="s">
        <v>324</v>
      </c>
      <c r="BH411" t="s">
        <v>324</v>
      </c>
      <c r="BI411">
        <v>1.581</v>
      </c>
      <c r="BJ411">
        <v>202</v>
      </c>
      <c r="BK411" t="s">
        <v>324</v>
      </c>
      <c r="BL411" t="s">
        <v>324</v>
      </c>
      <c r="BM411" t="s">
        <v>324</v>
      </c>
      <c r="BN411">
        <v>202</v>
      </c>
      <c r="BO411" t="s">
        <v>324</v>
      </c>
      <c r="BP411" t="s">
        <v>324</v>
      </c>
      <c r="BQ411" t="s">
        <v>324</v>
      </c>
      <c r="BR411" t="s">
        <v>324</v>
      </c>
      <c r="BS411">
        <v>0</v>
      </c>
      <c r="BT411">
        <v>0.55600000000000005</v>
      </c>
      <c r="BU411">
        <v>32.341000000000001</v>
      </c>
      <c r="BV411">
        <v>4.16</v>
      </c>
      <c r="BW411" t="s">
        <v>324</v>
      </c>
      <c r="BX411">
        <v>37.057000000000002</v>
      </c>
      <c r="BY411">
        <v>82</v>
      </c>
      <c r="BZ411">
        <v>26</v>
      </c>
      <c r="CA411">
        <v>3</v>
      </c>
      <c r="CB411" t="s">
        <v>324</v>
      </c>
      <c r="CC411">
        <v>111</v>
      </c>
      <c r="CD411">
        <v>3.3730000000000002</v>
      </c>
      <c r="CE411">
        <v>4012.165</v>
      </c>
      <c r="CF411" t="s">
        <v>324</v>
      </c>
      <c r="CG411" t="s">
        <v>324</v>
      </c>
      <c r="CH411">
        <v>4015.538</v>
      </c>
      <c r="CI411">
        <v>0.874</v>
      </c>
      <c r="CJ411">
        <v>4.2969999999999997</v>
      </c>
      <c r="CK411">
        <v>76.965000000000003</v>
      </c>
      <c r="CL411" t="s">
        <v>324</v>
      </c>
      <c r="CM411">
        <v>82.135999999999996</v>
      </c>
      <c r="CN411">
        <v>3</v>
      </c>
      <c r="CO411">
        <v>9</v>
      </c>
      <c r="CP411">
        <v>188</v>
      </c>
      <c r="CQ411" t="s">
        <v>324</v>
      </c>
      <c r="CR411">
        <v>200</v>
      </c>
      <c r="CS411" t="s">
        <v>324</v>
      </c>
      <c r="CT411" t="s">
        <v>324</v>
      </c>
      <c r="CU411">
        <v>515.029</v>
      </c>
      <c r="CV411" t="s">
        <v>324</v>
      </c>
      <c r="CW411">
        <v>515.029</v>
      </c>
      <c r="CX411">
        <v>521.09500000000003</v>
      </c>
      <c r="CY411">
        <v>738.45799999999997</v>
      </c>
      <c r="CZ411">
        <v>153.07</v>
      </c>
      <c r="DA411">
        <v>0</v>
      </c>
      <c r="DB411">
        <v>1412.623</v>
      </c>
      <c r="DC411">
        <v>63919</v>
      </c>
      <c r="DD411">
        <v>1750</v>
      </c>
      <c r="DE411">
        <v>373</v>
      </c>
      <c r="DF411">
        <v>0</v>
      </c>
      <c r="DG411">
        <v>66042</v>
      </c>
      <c r="DH411">
        <v>12112.511</v>
      </c>
      <c r="DI411">
        <v>4012.165</v>
      </c>
      <c r="DJ411">
        <v>1030.058</v>
      </c>
      <c r="DK411">
        <v>0</v>
      </c>
      <c r="DL411">
        <v>17154.734</v>
      </c>
    </row>
    <row r="412" spans="1:116" x14ac:dyDescent="0.45">
      <c r="A412">
        <v>2023</v>
      </c>
      <c r="B412" t="s">
        <v>149</v>
      </c>
      <c r="C412">
        <v>99999</v>
      </c>
      <c r="D412" t="s">
        <v>599</v>
      </c>
      <c r="E412" t="s">
        <v>681</v>
      </c>
      <c r="G412">
        <v>7.6340000000000003</v>
      </c>
      <c r="H412">
        <v>2.12</v>
      </c>
      <c r="I412">
        <v>2.5249999999999999</v>
      </c>
      <c r="J412" t="s">
        <v>324</v>
      </c>
      <c r="K412">
        <v>12.279</v>
      </c>
      <c r="L412" t="s">
        <v>324</v>
      </c>
      <c r="M412" t="s">
        <v>324</v>
      </c>
      <c r="N412" t="s">
        <v>324</v>
      </c>
      <c r="O412" t="s">
        <v>324</v>
      </c>
      <c r="P412" t="s">
        <v>324</v>
      </c>
      <c r="Q412" t="s">
        <v>324</v>
      </c>
      <c r="R412" t="s">
        <v>324</v>
      </c>
      <c r="S412" t="s">
        <v>324</v>
      </c>
      <c r="T412" t="s">
        <v>324</v>
      </c>
      <c r="U412" t="s">
        <v>324</v>
      </c>
      <c r="V412" t="s">
        <v>324</v>
      </c>
      <c r="W412" t="s">
        <v>324</v>
      </c>
      <c r="X412" t="s">
        <v>324</v>
      </c>
      <c r="Y412" t="s">
        <v>324</v>
      </c>
      <c r="Z412" t="s">
        <v>324</v>
      </c>
      <c r="AA412" t="s">
        <v>324</v>
      </c>
      <c r="AB412" t="s">
        <v>324</v>
      </c>
      <c r="AC412" t="s">
        <v>324</v>
      </c>
      <c r="AD412" t="s">
        <v>324</v>
      </c>
      <c r="AE412" t="s">
        <v>324</v>
      </c>
      <c r="AF412" t="s">
        <v>324</v>
      </c>
      <c r="AG412" t="s">
        <v>324</v>
      </c>
      <c r="AH412" t="s">
        <v>324</v>
      </c>
      <c r="AI412" t="s">
        <v>324</v>
      </c>
      <c r="AJ412" t="s">
        <v>324</v>
      </c>
      <c r="AK412" t="s">
        <v>324</v>
      </c>
      <c r="AL412" t="s">
        <v>324</v>
      </c>
      <c r="AM412" t="s">
        <v>324</v>
      </c>
      <c r="AN412" t="s">
        <v>324</v>
      </c>
      <c r="AO412" t="s">
        <v>324</v>
      </c>
      <c r="AP412" t="s">
        <v>324</v>
      </c>
      <c r="AQ412" t="s">
        <v>324</v>
      </c>
      <c r="AR412" t="s">
        <v>324</v>
      </c>
      <c r="AS412" t="s">
        <v>324</v>
      </c>
      <c r="AT412" t="s">
        <v>324</v>
      </c>
      <c r="AU412" t="s">
        <v>324</v>
      </c>
      <c r="AV412" t="s">
        <v>324</v>
      </c>
      <c r="AW412" t="s">
        <v>324</v>
      </c>
      <c r="AX412" t="s">
        <v>324</v>
      </c>
      <c r="AY412" t="s">
        <v>324</v>
      </c>
      <c r="AZ412" t="s">
        <v>324</v>
      </c>
      <c r="BA412" t="s">
        <v>324</v>
      </c>
      <c r="BB412" t="s">
        <v>324</v>
      </c>
      <c r="BC412" t="s">
        <v>324</v>
      </c>
      <c r="BD412" t="s">
        <v>324</v>
      </c>
      <c r="BE412" t="s">
        <v>324</v>
      </c>
      <c r="BF412" t="s">
        <v>324</v>
      </c>
      <c r="BG412" t="s">
        <v>324</v>
      </c>
      <c r="BH412" t="s">
        <v>324</v>
      </c>
      <c r="BI412" t="s">
        <v>324</v>
      </c>
      <c r="BJ412" t="s">
        <v>324</v>
      </c>
      <c r="BK412" t="s">
        <v>324</v>
      </c>
      <c r="BL412" t="s">
        <v>324</v>
      </c>
      <c r="BM412" t="s">
        <v>324</v>
      </c>
      <c r="BN412" t="s">
        <v>324</v>
      </c>
      <c r="BO412" t="s">
        <v>324</v>
      </c>
      <c r="BP412" t="s">
        <v>324</v>
      </c>
      <c r="BQ412" t="s">
        <v>324</v>
      </c>
      <c r="BR412" t="s">
        <v>324</v>
      </c>
      <c r="BS412" t="s">
        <v>324</v>
      </c>
      <c r="BT412" t="s">
        <v>324</v>
      </c>
      <c r="BU412" t="s">
        <v>324</v>
      </c>
      <c r="BV412" t="s">
        <v>324</v>
      </c>
      <c r="BW412" t="s">
        <v>324</v>
      </c>
      <c r="BX412" t="s">
        <v>324</v>
      </c>
      <c r="BY412" t="s">
        <v>324</v>
      </c>
      <c r="BZ412" t="s">
        <v>324</v>
      </c>
      <c r="CA412" t="s">
        <v>324</v>
      </c>
      <c r="CB412" t="s">
        <v>324</v>
      </c>
      <c r="CC412" t="s">
        <v>324</v>
      </c>
      <c r="CD412" t="s">
        <v>324</v>
      </c>
      <c r="CE412" t="s">
        <v>324</v>
      </c>
      <c r="CF412" t="s">
        <v>324</v>
      </c>
      <c r="CG412" t="s">
        <v>324</v>
      </c>
      <c r="CH412" t="s">
        <v>324</v>
      </c>
      <c r="CI412" t="s">
        <v>324</v>
      </c>
      <c r="CJ412" t="s">
        <v>324</v>
      </c>
      <c r="CK412" t="s">
        <v>324</v>
      </c>
      <c r="CL412" t="s">
        <v>324</v>
      </c>
      <c r="CM412" t="s">
        <v>324</v>
      </c>
      <c r="CN412" t="s">
        <v>324</v>
      </c>
      <c r="CO412" t="s">
        <v>324</v>
      </c>
      <c r="CP412" t="s">
        <v>324</v>
      </c>
      <c r="CQ412" t="s">
        <v>324</v>
      </c>
      <c r="CR412" t="s">
        <v>324</v>
      </c>
      <c r="CS412" t="s">
        <v>324</v>
      </c>
      <c r="CT412" t="s">
        <v>324</v>
      </c>
      <c r="CU412" t="s">
        <v>324</v>
      </c>
      <c r="CV412" t="s">
        <v>324</v>
      </c>
      <c r="CW412" t="s">
        <v>324</v>
      </c>
      <c r="CX412">
        <v>7.6340000000000003</v>
      </c>
      <c r="CY412">
        <v>2.12</v>
      </c>
      <c r="CZ412">
        <v>2.5249999999999999</v>
      </c>
      <c r="DA412" t="s">
        <v>324</v>
      </c>
      <c r="DB412">
        <v>12.279</v>
      </c>
      <c r="DC412" t="s">
        <v>324</v>
      </c>
      <c r="DD412" t="s">
        <v>324</v>
      </c>
      <c r="DE412" t="s">
        <v>324</v>
      </c>
      <c r="DF412" t="s">
        <v>324</v>
      </c>
      <c r="DG412" t="s">
        <v>324</v>
      </c>
      <c r="DH412" t="s">
        <v>324</v>
      </c>
      <c r="DI412" t="s">
        <v>324</v>
      </c>
      <c r="DJ412" t="s">
        <v>324</v>
      </c>
      <c r="DK412" t="s">
        <v>324</v>
      </c>
      <c r="DL412" t="s">
        <v>324</v>
      </c>
    </row>
    <row r="413" spans="1:116" x14ac:dyDescent="0.45">
      <c r="A413">
        <v>2023</v>
      </c>
      <c r="B413" t="s">
        <v>146</v>
      </c>
      <c r="C413">
        <v>1167</v>
      </c>
      <c r="D413" t="s">
        <v>428</v>
      </c>
      <c r="E413" t="s">
        <v>683</v>
      </c>
      <c r="F413" t="s">
        <v>244</v>
      </c>
      <c r="G413">
        <v>343.33699999999999</v>
      </c>
      <c r="H413">
        <v>82.558000000000007</v>
      </c>
      <c r="I413">
        <v>0</v>
      </c>
      <c r="J413">
        <v>0</v>
      </c>
      <c r="K413">
        <v>425.89499999999998</v>
      </c>
      <c r="L413">
        <v>44240</v>
      </c>
      <c r="M413">
        <v>925</v>
      </c>
      <c r="N413">
        <v>0</v>
      </c>
      <c r="O413">
        <v>0</v>
      </c>
      <c r="P413">
        <v>45165</v>
      </c>
      <c r="Q413" t="s">
        <v>324</v>
      </c>
      <c r="R413" t="s">
        <v>324</v>
      </c>
      <c r="S413" t="s">
        <v>324</v>
      </c>
      <c r="T413" t="s">
        <v>324</v>
      </c>
      <c r="U413">
        <v>0</v>
      </c>
      <c r="V413">
        <v>0</v>
      </c>
      <c r="W413">
        <v>124.268</v>
      </c>
      <c r="X413">
        <v>0</v>
      </c>
      <c r="Y413">
        <v>0</v>
      </c>
      <c r="Z413">
        <v>124.268</v>
      </c>
      <c r="AA413">
        <v>0</v>
      </c>
      <c r="AB413">
        <v>799</v>
      </c>
      <c r="AC413">
        <v>0</v>
      </c>
      <c r="AD413">
        <v>0</v>
      </c>
      <c r="AE413">
        <v>799</v>
      </c>
      <c r="AF413">
        <v>0</v>
      </c>
      <c r="AG413">
        <v>24.134</v>
      </c>
      <c r="AH413">
        <v>0</v>
      </c>
      <c r="AI413">
        <v>0</v>
      </c>
      <c r="AJ413">
        <v>24.134</v>
      </c>
      <c r="AK413">
        <v>0</v>
      </c>
      <c r="AL413">
        <v>756</v>
      </c>
      <c r="AM413">
        <v>0</v>
      </c>
      <c r="AN413">
        <v>0</v>
      </c>
      <c r="AO413">
        <v>756</v>
      </c>
      <c r="AP413" t="s">
        <v>324</v>
      </c>
      <c r="AQ413" t="s">
        <v>324</v>
      </c>
      <c r="AR413" t="s">
        <v>324</v>
      </c>
      <c r="AS413" t="s">
        <v>324</v>
      </c>
      <c r="AT413">
        <v>0</v>
      </c>
      <c r="AU413" t="s">
        <v>324</v>
      </c>
      <c r="AV413" t="s">
        <v>324</v>
      </c>
      <c r="AW413" t="s">
        <v>324</v>
      </c>
      <c r="AX413" t="s">
        <v>324</v>
      </c>
      <c r="AY413">
        <v>0</v>
      </c>
      <c r="AZ413" t="s">
        <v>324</v>
      </c>
      <c r="BA413" t="s">
        <v>324</v>
      </c>
      <c r="BB413" t="s">
        <v>324</v>
      </c>
      <c r="BC413" t="s">
        <v>324</v>
      </c>
      <c r="BD413">
        <v>0</v>
      </c>
      <c r="BE413" t="s">
        <v>324</v>
      </c>
      <c r="BF413" t="s">
        <v>324</v>
      </c>
      <c r="BG413" t="s">
        <v>324</v>
      </c>
      <c r="BH413" t="s">
        <v>324</v>
      </c>
      <c r="BI413">
        <v>0</v>
      </c>
      <c r="BJ413" t="s">
        <v>324</v>
      </c>
      <c r="BK413" t="s">
        <v>324</v>
      </c>
      <c r="BL413" t="s">
        <v>324</v>
      </c>
      <c r="BM413" t="s">
        <v>324</v>
      </c>
      <c r="BN413">
        <v>0</v>
      </c>
      <c r="BO413" t="s">
        <v>324</v>
      </c>
      <c r="BP413" t="s">
        <v>324</v>
      </c>
      <c r="BQ413" t="s">
        <v>324</v>
      </c>
      <c r="BR413" t="s">
        <v>324</v>
      </c>
      <c r="BS413">
        <v>0</v>
      </c>
      <c r="BT413">
        <v>7.9000000000000001E-2</v>
      </c>
      <c r="BU413">
        <v>2.1999999999999999E-2</v>
      </c>
      <c r="BV413">
        <v>0</v>
      </c>
      <c r="BW413">
        <v>0</v>
      </c>
      <c r="BX413">
        <v>0.10100000000000001</v>
      </c>
      <c r="BY413">
        <v>22</v>
      </c>
      <c r="BZ413">
        <v>5</v>
      </c>
      <c r="CA413">
        <v>0</v>
      </c>
      <c r="CB413">
        <v>0</v>
      </c>
      <c r="CC413">
        <v>27</v>
      </c>
      <c r="CD413" t="s">
        <v>324</v>
      </c>
      <c r="CE413" t="s">
        <v>324</v>
      </c>
      <c r="CF413" t="s">
        <v>324</v>
      </c>
      <c r="CG413" t="s">
        <v>324</v>
      </c>
      <c r="CH413">
        <v>0</v>
      </c>
      <c r="CI413" t="s">
        <v>324</v>
      </c>
      <c r="CJ413" t="s">
        <v>324</v>
      </c>
      <c r="CK413" t="s">
        <v>324</v>
      </c>
      <c r="CL413" t="s">
        <v>324</v>
      </c>
      <c r="CM413">
        <v>0</v>
      </c>
      <c r="CN413" t="s">
        <v>324</v>
      </c>
      <c r="CO413" t="s">
        <v>324</v>
      </c>
      <c r="CP413" t="s">
        <v>324</v>
      </c>
      <c r="CQ413" t="s">
        <v>324</v>
      </c>
      <c r="CR413">
        <v>0</v>
      </c>
      <c r="CS413" t="s">
        <v>324</v>
      </c>
      <c r="CT413" t="s">
        <v>324</v>
      </c>
      <c r="CU413" t="s">
        <v>324</v>
      </c>
      <c r="CV413" t="s">
        <v>324</v>
      </c>
      <c r="CW413">
        <v>0</v>
      </c>
      <c r="CX413">
        <v>343.416</v>
      </c>
      <c r="CY413">
        <v>230.982</v>
      </c>
      <c r="CZ413">
        <v>0</v>
      </c>
      <c r="DA413">
        <v>0</v>
      </c>
      <c r="DB413">
        <v>574.39800000000002</v>
      </c>
      <c r="DC413">
        <v>44262</v>
      </c>
      <c r="DD413">
        <v>2485</v>
      </c>
      <c r="DE413">
        <v>0</v>
      </c>
      <c r="DF413">
        <v>0</v>
      </c>
      <c r="DG413">
        <v>46747</v>
      </c>
      <c r="DH413">
        <v>0</v>
      </c>
      <c r="DI413">
        <v>0</v>
      </c>
      <c r="DJ413">
        <v>0</v>
      </c>
      <c r="DK413">
        <v>0</v>
      </c>
      <c r="DL413">
        <v>0</v>
      </c>
    </row>
    <row r="414" spans="1:116" x14ac:dyDescent="0.45">
      <c r="A414">
        <v>2023</v>
      </c>
      <c r="B414" t="s">
        <v>146</v>
      </c>
      <c r="C414">
        <v>3503</v>
      </c>
      <c r="D414" t="s">
        <v>895</v>
      </c>
      <c r="E414" t="s">
        <v>683</v>
      </c>
      <c r="F414" t="s">
        <v>244</v>
      </c>
      <c r="G414">
        <v>14.505000000000001</v>
      </c>
      <c r="H414">
        <v>3.9039999999999999</v>
      </c>
      <c r="I414">
        <v>1.5</v>
      </c>
      <c r="J414" t="s">
        <v>324</v>
      </c>
      <c r="K414">
        <v>19.908999999999999</v>
      </c>
      <c r="L414">
        <v>1346</v>
      </c>
      <c r="M414">
        <v>53</v>
      </c>
      <c r="N414">
        <v>1</v>
      </c>
      <c r="O414" t="s">
        <v>324</v>
      </c>
      <c r="P414">
        <v>1400</v>
      </c>
      <c r="Q414" t="s">
        <v>324</v>
      </c>
      <c r="R414" t="s">
        <v>324</v>
      </c>
      <c r="S414" t="s">
        <v>324</v>
      </c>
      <c r="T414" t="s">
        <v>324</v>
      </c>
      <c r="U414">
        <v>0</v>
      </c>
      <c r="V414">
        <v>0</v>
      </c>
      <c r="W414">
        <v>0</v>
      </c>
      <c r="X414">
        <v>2</v>
      </c>
      <c r="Y414" t="s">
        <v>324</v>
      </c>
      <c r="Z414">
        <v>2</v>
      </c>
      <c r="AA414">
        <v>0</v>
      </c>
      <c r="AB414">
        <v>0</v>
      </c>
      <c r="AC414">
        <v>2</v>
      </c>
      <c r="AD414" t="s">
        <v>324</v>
      </c>
      <c r="AE414">
        <v>2</v>
      </c>
      <c r="AF414">
        <v>0.79300000000000004</v>
      </c>
      <c r="AG414">
        <v>8.2750000000000004</v>
      </c>
      <c r="AH414">
        <v>0.3</v>
      </c>
      <c r="AI414" t="s">
        <v>324</v>
      </c>
      <c r="AJ414">
        <v>9.3680000000000003</v>
      </c>
      <c r="AK414">
        <v>27</v>
      </c>
      <c r="AL414">
        <v>37</v>
      </c>
      <c r="AM414">
        <v>1</v>
      </c>
      <c r="AN414" t="s">
        <v>324</v>
      </c>
      <c r="AO414">
        <v>65</v>
      </c>
      <c r="AP414" t="s">
        <v>324</v>
      </c>
      <c r="AQ414" t="s">
        <v>324</v>
      </c>
      <c r="AR414" t="s">
        <v>324</v>
      </c>
      <c r="AS414" t="s">
        <v>324</v>
      </c>
      <c r="AT414">
        <v>0</v>
      </c>
      <c r="AU414" t="s">
        <v>324</v>
      </c>
      <c r="AV414" t="s">
        <v>324</v>
      </c>
      <c r="AW414" t="s">
        <v>324</v>
      </c>
      <c r="AX414" t="s">
        <v>324</v>
      </c>
      <c r="AY414">
        <v>0</v>
      </c>
      <c r="AZ414" t="s">
        <v>324</v>
      </c>
      <c r="BA414" t="s">
        <v>324</v>
      </c>
      <c r="BB414" t="s">
        <v>324</v>
      </c>
      <c r="BC414" t="s">
        <v>324</v>
      </c>
      <c r="BD414">
        <v>0</v>
      </c>
      <c r="BE414" t="s">
        <v>324</v>
      </c>
      <c r="BF414" t="s">
        <v>324</v>
      </c>
      <c r="BG414" t="s">
        <v>324</v>
      </c>
      <c r="BH414" t="s">
        <v>324</v>
      </c>
      <c r="BI414">
        <v>0</v>
      </c>
      <c r="BJ414" t="s">
        <v>324</v>
      </c>
      <c r="BK414" t="s">
        <v>324</v>
      </c>
      <c r="BL414" t="s">
        <v>324</v>
      </c>
      <c r="BM414" t="s">
        <v>324</v>
      </c>
      <c r="BN414">
        <v>0</v>
      </c>
      <c r="BO414" t="s">
        <v>324</v>
      </c>
      <c r="BP414" t="s">
        <v>324</v>
      </c>
      <c r="BQ414" t="s">
        <v>324</v>
      </c>
      <c r="BR414" t="s">
        <v>324</v>
      </c>
      <c r="BS414">
        <v>0</v>
      </c>
      <c r="BT414">
        <v>5.2999999999999999E-2</v>
      </c>
      <c r="BU414">
        <v>0</v>
      </c>
      <c r="BV414">
        <v>0.3</v>
      </c>
      <c r="BW414" t="s">
        <v>324</v>
      </c>
      <c r="BX414">
        <v>0.35299999999999998</v>
      </c>
      <c r="BY414">
        <v>10</v>
      </c>
      <c r="BZ414">
        <v>0</v>
      </c>
      <c r="CA414">
        <v>1</v>
      </c>
      <c r="CB414" t="s">
        <v>324</v>
      </c>
      <c r="CC414">
        <v>11</v>
      </c>
      <c r="CD414" t="s">
        <v>324</v>
      </c>
      <c r="CE414" t="s">
        <v>324</v>
      </c>
      <c r="CF414" t="s">
        <v>324</v>
      </c>
      <c r="CG414" t="s">
        <v>324</v>
      </c>
      <c r="CH414">
        <v>0</v>
      </c>
      <c r="CI414">
        <v>0</v>
      </c>
      <c r="CJ414">
        <v>0.03</v>
      </c>
      <c r="CK414">
        <v>0</v>
      </c>
      <c r="CL414" t="s">
        <v>324</v>
      </c>
      <c r="CM414">
        <v>0.03</v>
      </c>
      <c r="CN414">
        <v>0</v>
      </c>
      <c r="CO414">
        <v>1</v>
      </c>
      <c r="CP414">
        <v>0</v>
      </c>
      <c r="CQ414" t="s">
        <v>324</v>
      </c>
      <c r="CR414">
        <v>1</v>
      </c>
      <c r="CS414" t="s">
        <v>324</v>
      </c>
      <c r="CT414" t="s">
        <v>324</v>
      </c>
      <c r="CU414" t="s">
        <v>324</v>
      </c>
      <c r="CV414" t="s">
        <v>324</v>
      </c>
      <c r="CW414">
        <v>0</v>
      </c>
      <c r="CX414">
        <v>15.351000000000001</v>
      </c>
      <c r="CY414">
        <v>12.209</v>
      </c>
      <c r="CZ414">
        <v>4.0999999999999996</v>
      </c>
      <c r="DA414">
        <v>0</v>
      </c>
      <c r="DB414">
        <v>31.66</v>
      </c>
      <c r="DC414">
        <v>1383</v>
      </c>
      <c r="DD414">
        <v>91</v>
      </c>
      <c r="DE414">
        <v>5</v>
      </c>
      <c r="DF414">
        <v>0</v>
      </c>
      <c r="DG414">
        <v>1479</v>
      </c>
      <c r="DH414">
        <v>0</v>
      </c>
      <c r="DI414">
        <v>0</v>
      </c>
      <c r="DJ414">
        <v>0</v>
      </c>
      <c r="DK414">
        <v>0</v>
      </c>
      <c r="DL414">
        <v>0</v>
      </c>
    </row>
    <row r="415" spans="1:116" x14ac:dyDescent="0.45">
      <c r="A415">
        <v>2023</v>
      </c>
      <c r="B415" t="s">
        <v>146</v>
      </c>
      <c r="C415">
        <v>5027</v>
      </c>
      <c r="D415" t="s">
        <v>376</v>
      </c>
      <c r="E415" t="s">
        <v>683</v>
      </c>
      <c r="F415" t="s">
        <v>244</v>
      </c>
      <c r="G415">
        <v>58.895000000000003</v>
      </c>
      <c r="H415">
        <v>35.962000000000003</v>
      </c>
      <c r="I415">
        <v>2.7650000000000001</v>
      </c>
      <c r="J415">
        <v>0</v>
      </c>
      <c r="K415">
        <v>97.622</v>
      </c>
      <c r="L415">
        <v>6243</v>
      </c>
      <c r="M415">
        <v>234</v>
      </c>
      <c r="N415">
        <v>3</v>
      </c>
      <c r="O415">
        <v>0</v>
      </c>
      <c r="P415">
        <v>6480</v>
      </c>
      <c r="Q415" t="s">
        <v>324</v>
      </c>
      <c r="R415" t="s">
        <v>324</v>
      </c>
      <c r="S415" t="s">
        <v>324</v>
      </c>
      <c r="T415" t="s">
        <v>324</v>
      </c>
      <c r="U415">
        <v>0</v>
      </c>
      <c r="V415" t="s">
        <v>324</v>
      </c>
      <c r="W415" t="s">
        <v>324</v>
      </c>
      <c r="X415" t="s">
        <v>324</v>
      </c>
      <c r="Y415" t="s">
        <v>324</v>
      </c>
      <c r="Z415">
        <v>0</v>
      </c>
      <c r="AA415" t="s">
        <v>324</v>
      </c>
      <c r="AB415" t="s">
        <v>324</v>
      </c>
      <c r="AC415" t="s">
        <v>324</v>
      </c>
      <c r="AD415" t="s">
        <v>324</v>
      </c>
      <c r="AE415">
        <v>0</v>
      </c>
      <c r="AF415" t="s">
        <v>324</v>
      </c>
      <c r="AG415" t="s">
        <v>324</v>
      </c>
      <c r="AH415" t="s">
        <v>324</v>
      </c>
      <c r="AI415" t="s">
        <v>324</v>
      </c>
      <c r="AJ415">
        <v>0</v>
      </c>
      <c r="AK415" t="s">
        <v>324</v>
      </c>
      <c r="AL415" t="s">
        <v>324</v>
      </c>
      <c r="AM415" t="s">
        <v>324</v>
      </c>
      <c r="AN415" t="s">
        <v>324</v>
      </c>
      <c r="AO415">
        <v>0</v>
      </c>
      <c r="AP415" t="s">
        <v>324</v>
      </c>
      <c r="AQ415" t="s">
        <v>324</v>
      </c>
      <c r="AR415" t="s">
        <v>324</v>
      </c>
      <c r="AS415" t="s">
        <v>324</v>
      </c>
      <c r="AT415">
        <v>0</v>
      </c>
      <c r="AU415" t="s">
        <v>324</v>
      </c>
      <c r="AV415" t="s">
        <v>324</v>
      </c>
      <c r="AW415" t="s">
        <v>324</v>
      </c>
      <c r="AX415" t="s">
        <v>324</v>
      </c>
      <c r="AY415">
        <v>0</v>
      </c>
      <c r="AZ415" t="s">
        <v>324</v>
      </c>
      <c r="BA415" t="s">
        <v>324</v>
      </c>
      <c r="BB415" t="s">
        <v>324</v>
      </c>
      <c r="BC415" t="s">
        <v>324</v>
      </c>
      <c r="BD415">
        <v>0</v>
      </c>
      <c r="BE415" t="s">
        <v>324</v>
      </c>
      <c r="BF415" t="s">
        <v>324</v>
      </c>
      <c r="BG415" t="s">
        <v>324</v>
      </c>
      <c r="BH415" t="s">
        <v>324</v>
      </c>
      <c r="BI415">
        <v>0</v>
      </c>
      <c r="BJ415" t="s">
        <v>324</v>
      </c>
      <c r="BK415" t="s">
        <v>324</v>
      </c>
      <c r="BL415" t="s">
        <v>324</v>
      </c>
      <c r="BM415" t="s">
        <v>324</v>
      </c>
      <c r="BN415">
        <v>0</v>
      </c>
      <c r="BO415" t="s">
        <v>324</v>
      </c>
      <c r="BP415" t="s">
        <v>324</v>
      </c>
      <c r="BQ415" t="s">
        <v>324</v>
      </c>
      <c r="BR415" t="s">
        <v>324</v>
      </c>
      <c r="BS415">
        <v>0</v>
      </c>
      <c r="BT415">
        <v>0.10299999999999999</v>
      </c>
      <c r="BU415">
        <v>0.81200000000000006</v>
      </c>
      <c r="BV415">
        <v>0</v>
      </c>
      <c r="BW415">
        <v>0</v>
      </c>
      <c r="BX415">
        <v>0.91500000000000004</v>
      </c>
      <c r="BY415">
        <v>18</v>
      </c>
      <c r="BZ415">
        <v>4</v>
      </c>
      <c r="CA415">
        <v>0</v>
      </c>
      <c r="CB415">
        <v>0</v>
      </c>
      <c r="CC415">
        <v>22</v>
      </c>
      <c r="CD415" t="s">
        <v>324</v>
      </c>
      <c r="CE415" t="s">
        <v>324</v>
      </c>
      <c r="CF415" t="s">
        <v>324</v>
      </c>
      <c r="CG415" t="s">
        <v>324</v>
      </c>
      <c r="CH415">
        <v>0</v>
      </c>
      <c r="CI415" t="s">
        <v>324</v>
      </c>
      <c r="CJ415" t="s">
        <v>324</v>
      </c>
      <c r="CK415" t="s">
        <v>324</v>
      </c>
      <c r="CL415" t="s">
        <v>324</v>
      </c>
      <c r="CM415">
        <v>0</v>
      </c>
      <c r="CN415" t="s">
        <v>324</v>
      </c>
      <c r="CO415" t="s">
        <v>324</v>
      </c>
      <c r="CP415" t="s">
        <v>324</v>
      </c>
      <c r="CQ415" t="s">
        <v>324</v>
      </c>
      <c r="CR415">
        <v>0</v>
      </c>
      <c r="CS415" t="s">
        <v>324</v>
      </c>
      <c r="CT415" t="s">
        <v>324</v>
      </c>
      <c r="CU415" t="s">
        <v>324</v>
      </c>
      <c r="CV415" t="s">
        <v>324</v>
      </c>
      <c r="CW415">
        <v>0</v>
      </c>
      <c r="CX415">
        <v>58.997999999999998</v>
      </c>
      <c r="CY415">
        <v>36.774000000000001</v>
      </c>
      <c r="CZ415">
        <v>2.7650000000000001</v>
      </c>
      <c r="DA415">
        <v>0</v>
      </c>
      <c r="DB415">
        <v>98.537000000000006</v>
      </c>
      <c r="DC415">
        <v>6261</v>
      </c>
      <c r="DD415">
        <v>238</v>
      </c>
      <c r="DE415">
        <v>3</v>
      </c>
      <c r="DF415">
        <v>0</v>
      </c>
      <c r="DG415">
        <v>6502</v>
      </c>
      <c r="DH415">
        <v>0</v>
      </c>
      <c r="DI415">
        <v>0</v>
      </c>
      <c r="DJ415">
        <v>0</v>
      </c>
      <c r="DK415">
        <v>0</v>
      </c>
      <c r="DL415">
        <v>0</v>
      </c>
    </row>
    <row r="416" spans="1:116" x14ac:dyDescent="0.45">
      <c r="A416">
        <v>2023</v>
      </c>
      <c r="B416" t="s">
        <v>146</v>
      </c>
      <c r="C416">
        <v>5625</v>
      </c>
      <c r="D416" t="s">
        <v>896</v>
      </c>
      <c r="E416" t="s">
        <v>683</v>
      </c>
      <c r="F416" t="s">
        <v>244</v>
      </c>
      <c r="G416">
        <v>0.27</v>
      </c>
      <c r="H416">
        <v>3.117</v>
      </c>
      <c r="I416" t="s">
        <v>324</v>
      </c>
      <c r="J416" t="s">
        <v>324</v>
      </c>
      <c r="K416">
        <v>3.387</v>
      </c>
      <c r="L416">
        <v>42</v>
      </c>
      <c r="M416">
        <v>18</v>
      </c>
      <c r="N416" t="s">
        <v>324</v>
      </c>
      <c r="O416" t="s">
        <v>324</v>
      </c>
      <c r="P416">
        <v>60</v>
      </c>
      <c r="Q416" t="s">
        <v>324</v>
      </c>
      <c r="R416" t="s">
        <v>324</v>
      </c>
      <c r="S416" t="s">
        <v>324</v>
      </c>
      <c r="T416" t="s">
        <v>324</v>
      </c>
      <c r="U416">
        <v>0</v>
      </c>
      <c r="V416" t="s">
        <v>324</v>
      </c>
      <c r="W416" t="s">
        <v>324</v>
      </c>
      <c r="X416" t="s">
        <v>324</v>
      </c>
      <c r="Y416" t="s">
        <v>324</v>
      </c>
      <c r="Z416">
        <v>0</v>
      </c>
      <c r="AA416" t="s">
        <v>324</v>
      </c>
      <c r="AB416" t="s">
        <v>324</v>
      </c>
      <c r="AC416" t="s">
        <v>324</v>
      </c>
      <c r="AD416" t="s">
        <v>324</v>
      </c>
      <c r="AE416">
        <v>0</v>
      </c>
      <c r="AF416" t="s">
        <v>324</v>
      </c>
      <c r="AG416" t="s">
        <v>324</v>
      </c>
      <c r="AH416" t="s">
        <v>324</v>
      </c>
      <c r="AI416" t="s">
        <v>324</v>
      </c>
      <c r="AJ416">
        <v>0</v>
      </c>
      <c r="AK416" t="s">
        <v>324</v>
      </c>
      <c r="AL416" t="s">
        <v>324</v>
      </c>
      <c r="AM416" t="s">
        <v>324</v>
      </c>
      <c r="AN416" t="s">
        <v>324</v>
      </c>
      <c r="AO416">
        <v>0</v>
      </c>
      <c r="AP416" t="s">
        <v>324</v>
      </c>
      <c r="AQ416" t="s">
        <v>324</v>
      </c>
      <c r="AR416" t="s">
        <v>324</v>
      </c>
      <c r="AS416" t="s">
        <v>324</v>
      </c>
      <c r="AT416">
        <v>0</v>
      </c>
      <c r="AU416" t="s">
        <v>324</v>
      </c>
      <c r="AV416" t="s">
        <v>324</v>
      </c>
      <c r="AW416" t="s">
        <v>324</v>
      </c>
      <c r="AX416" t="s">
        <v>324</v>
      </c>
      <c r="AY416">
        <v>0</v>
      </c>
      <c r="AZ416" t="s">
        <v>324</v>
      </c>
      <c r="BA416" t="s">
        <v>324</v>
      </c>
      <c r="BB416" t="s">
        <v>324</v>
      </c>
      <c r="BC416" t="s">
        <v>324</v>
      </c>
      <c r="BD416">
        <v>0</v>
      </c>
      <c r="BE416" t="s">
        <v>324</v>
      </c>
      <c r="BF416" t="s">
        <v>324</v>
      </c>
      <c r="BG416" t="s">
        <v>324</v>
      </c>
      <c r="BH416" t="s">
        <v>324</v>
      </c>
      <c r="BI416">
        <v>0</v>
      </c>
      <c r="BJ416" t="s">
        <v>324</v>
      </c>
      <c r="BK416" t="s">
        <v>324</v>
      </c>
      <c r="BL416" t="s">
        <v>324</v>
      </c>
      <c r="BM416" t="s">
        <v>324</v>
      </c>
      <c r="BN416">
        <v>0</v>
      </c>
      <c r="BO416" t="s">
        <v>324</v>
      </c>
      <c r="BP416" t="s">
        <v>324</v>
      </c>
      <c r="BQ416" t="s">
        <v>324</v>
      </c>
      <c r="BR416" t="s">
        <v>324</v>
      </c>
      <c r="BS416">
        <v>0</v>
      </c>
      <c r="BT416" t="s">
        <v>324</v>
      </c>
      <c r="BU416" t="s">
        <v>324</v>
      </c>
      <c r="BV416" t="s">
        <v>324</v>
      </c>
      <c r="BW416" t="s">
        <v>324</v>
      </c>
      <c r="BX416">
        <v>0</v>
      </c>
      <c r="BY416" t="s">
        <v>324</v>
      </c>
      <c r="BZ416" t="s">
        <v>324</v>
      </c>
      <c r="CA416" t="s">
        <v>324</v>
      </c>
      <c r="CB416" t="s">
        <v>324</v>
      </c>
      <c r="CC416">
        <v>0</v>
      </c>
      <c r="CD416" t="s">
        <v>324</v>
      </c>
      <c r="CE416" t="s">
        <v>324</v>
      </c>
      <c r="CF416" t="s">
        <v>324</v>
      </c>
      <c r="CG416" t="s">
        <v>324</v>
      </c>
      <c r="CH416">
        <v>0</v>
      </c>
      <c r="CI416" t="s">
        <v>324</v>
      </c>
      <c r="CJ416" t="s">
        <v>324</v>
      </c>
      <c r="CK416" t="s">
        <v>324</v>
      </c>
      <c r="CL416" t="s">
        <v>324</v>
      </c>
      <c r="CM416">
        <v>0</v>
      </c>
      <c r="CN416" t="s">
        <v>324</v>
      </c>
      <c r="CO416" t="s">
        <v>324</v>
      </c>
      <c r="CP416" t="s">
        <v>324</v>
      </c>
      <c r="CQ416" t="s">
        <v>324</v>
      </c>
      <c r="CR416">
        <v>0</v>
      </c>
      <c r="CS416" t="s">
        <v>324</v>
      </c>
      <c r="CT416" t="s">
        <v>324</v>
      </c>
      <c r="CU416" t="s">
        <v>324</v>
      </c>
      <c r="CV416" t="s">
        <v>324</v>
      </c>
      <c r="CW416">
        <v>0</v>
      </c>
      <c r="CX416">
        <v>0.27</v>
      </c>
      <c r="CY416">
        <v>3.117</v>
      </c>
      <c r="CZ416">
        <v>0</v>
      </c>
      <c r="DA416">
        <v>0</v>
      </c>
      <c r="DB416">
        <v>3.387</v>
      </c>
      <c r="DC416">
        <v>42</v>
      </c>
      <c r="DD416">
        <v>18</v>
      </c>
      <c r="DE416">
        <v>0</v>
      </c>
      <c r="DF416">
        <v>0</v>
      </c>
      <c r="DG416">
        <v>60</v>
      </c>
      <c r="DH416">
        <v>0</v>
      </c>
      <c r="DI416">
        <v>0</v>
      </c>
      <c r="DJ416">
        <v>0</v>
      </c>
      <c r="DK416">
        <v>0</v>
      </c>
      <c r="DL416">
        <v>0</v>
      </c>
    </row>
    <row r="417" spans="1:116" x14ac:dyDescent="0.45">
      <c r="A417">
        <v>2023</v>
      </c>
      <c r="B417" t="s">
        <v>146</v>
      </c>
      <c r="C417">
        <v>7908</v>
      </c>
      <c r="D417" t="s">
        <v>897</v>
      </c>
      <c r="E417" t="s">
        <v>683</v>
      </c>
      <c r="F417" t="s">
        <v>247</v>
      </c>
      <c r="G417">
        <v>0.17799999999999999</v>
      </c>
      <c r="H417">
        <v>0.16900000000000001</v>
      </c>
      <c r="I417">
        <v>0</v>
      </c>
      <c r="J417">
        <v>0</v>
      </c>
      <c r="K417">
        <v>0.34699999999999998</v>
      </c>
      <c r="L417">
        <v>22</v>
      </c>
      <c r="M417">
        <v>3</v>
      </c>
      <c r="N417">
        <v>0</v>
      </c>
      <c r="O417">
        <v>0</v>
      </c>
      <c r="P417">
        <v>25</v>
      </c>
      <c r="Q417" t="s">
        <v>324</v>
      </c>
      <c r="R417" t="s">
        <v>324</v>
      </c>
      <c r="S417" t="s">
        <v>324</v>
      </c>
      <c r="T417" t="s">
        <v>324</v>
      </c>
      <c r="U417">
        <v>0</v>
      </c>
      <c r="V417" t="s">
        <v>324</v>
      </c>
      <c r="W417" t="s">
        <v>324</v>
      </c>
      <c r="X417" t="s">
        <v>324</v>
      </c>
      <c r="Y417" t="s">
        <v>324</v>
      </c>
      <c r="Z417">
        <v>0</v>
      </c>
      <c r="AA417" t="s">
        <v>324</v>
      </c>
      <c r="AB417" t="s">
        <v>324</v>
      </c>
      <c r="AC417" t="s">
        <v>324</v>
      </c>
      <c r="AD417" t="s">
        <v>324</v>
      </c>
      <c r="AE417">
        <v>0</v>
      </c>
      <c r="AF417" t="s">
        <v>324</v>
      </c>
      <c r="AG417" t="s">
        <v>324</v>
      </c>
      <c r="AH417" t="s">
        <v>324</v>
      </c>
      <c r="AI417" t="s">
        <v>324</v>
      </c>
      <c r="AJ417">
        <v>0</v>
      </c>
      <c r="AK417" t="s">
        <v>324</v>
      </c>
      <c r="AL417" t="s">
        <v>324</v>
      </c>
      <c r="AM417" t="s">
        <v>324</v>
      </c>
      <c r="AN417" t="s">
        <v>324</v>
      </c>
      <c r="AO417">
        <v>0</v>
      </c>
      <c r="AP417" t="s">
        <v>324</v>
      </c>
      <c r="AQ417" t="s">
        <v>324</v>
      </c>
      <c r="AR417" t="s">
        <v>324</v>
      </c>
      <c r="AS417" t="s">
        <v>324</v>
      </c>
      <c r="AT417">
        <v>0</v>
      </c>
      <c r="AU417" t="s">
        <v>324</v>
      </c>
      <c r="AV417" t="s">
        <v>324</v>
      </c>
      <c r="AW417" t="s">
        <v>324</v>
      </c>
      <c r="AX417" t="s">
        <v>324</v>
      </c>
      <c r="AY417">
        <v>0</v>
      </c>
      <c r="AZ417" t="s">
        <v>324</v>
      </c>
      <c r="BA417" t="s">
        <v>324</v>
      </c>
      <c r="BB417" t="s">
        <v>324</v>
      </c>
      <c r="BC417" t="s">
        <v>324</v>
      </c>
      <c r="BD417">
        <v>0</v>
      </c>
      <c r="BE417" t="s">
        <v>324</v>
      </c>
      <c r="BF417" t="s">
        <v>324</v>
      </c>
      <c r="BG417" t="s">
        <v>324</v>
      </c>
      <c r="BH417" t="s">
        <v>324</v>
      </c>
      <c r="BI417">
        <v>0</v>
      </c>
      <c r="BJ417" t="s">
        <v>324</v>
      </c>
      <c r="BK417" t="s">
        <v>324</v>
      </c>
      <c r="BL417" t="s">
        <v>324</v>
      </c>
      <c r="BM417" t="s">
        <v>324</v>
      </c>
      <c r="BN417">
        <v>0</v>
      </c>
      <c r="BO417" t="s">
        <v>324</v>
      </c>
      <c r="BP417" t="s">
        <v>324</v>
      </c>
      <c r="BQ417" t="s">
        <v>324</v>
      </c>
      <c r="BR417" t="s">
        <v>324</v>
      </c>
      <c r="BS417">
        <v>0</v>
      </c>
      <c r="BT417" t="s">
        <v>324</v>
      </c>
      <c r="BU417" t="s">
        <v>324</v>
      </c>
      <c r="BV417" t="s">
        <v>324</v>
      </c>
      <c r="BW417" t="s">
        <v>324</v>
      </c>
      <c r="BX417">
        <v>0</v>
      </c>
      <c r="BY417" t="s">
        <v>324</v>
      </c>
      <c r="BZ417" t="s">
        <v>324</v>
      </c>
      <c r="CA417" t="s">
        <v>324</v>
      </c>
      <c r="CB417" t="s">
        <v>324</v>
      </c>
      <c r="CC417">
        <v>0</v>
      </c>
      <c r="CD417" t="s">
        <v>324</v>
      </c>
      <c r="CE417" t="s">
        <v>324</v>
      </c>
      <c r="CF417" t="s">
        <v>324</v>
      </c>
      <c r="CG417" t="s">
        <v>324</v>
      </c>
      <c r="CH417">
        <v>0</v>
      </c>
      <c r="CI417" t="s">
        <v>324</v>
      </c>
      <c r="CJ417" t="s">
        <v>324</v>
      </c>
      <c r="CK417" t="s">
        <v>324</v>
      </c>
      <c r="CL417" t="s">
        <v>324</v>
      </c>
      <c r="CM417">
        <v>0</v>
      </c>
      <c r="CN417" t="s">
        <v>324</v>
      </c>
      <c r="CO417" t="s">
        <v>324</v>
      </c>
      <c r="CP417" t="s">
        <v>324</v>
      </c>
      <c r="CQ417" t="s">
        <v>324</v>
      </c>
      <c r="CR417">
        <v>0</v>
      </c>
      <c r="CS417" t="s">
        <v>324</v>
      </c>
      <c r="CT417" t="s">
        <v>324</v>
      </c>
      <c r="CU417" t="s">
        <v>324</v>
      </c>
      <c r="CV417" t="s">
        <v>324</v>
      </c>
      <c r="CW417">
        <v>0</v>
      </c>
      <c r="CX417">
        <v>0.17799999999999999</v>
      </c>
      <c r="CY417">
        <v>0.16900000000000001</v>
      </c>
      <c r="CZ417">
        <v>0</v>
      </c>
      <c r="DA417">
        <v>0</v>
      </c>
      <c r="DB417">
        <v>0.34699999999999998</v>
      </c>
      <c r="DC417">
        <v>22</v>
      </c>
      <c r="DD417">
        <v>3</v>
      </c>
      <c r="DE417">
        <v>0</v>
      </c>
      <c r="DF417">
        <v>0</v>
      </c>
      <c r="DG417">
        <v>25</v>
      </c>
      <c r="DH417">
        <v>0</v>
      </c>
      <c r="DI417">
        <v>0</v>
      </c>
      <c r="DJ417">
        <v>0</v>
      </c>
      <c r="DK417">
        <v>0</v>
      </c>
      <c r="DL417">
        <v>0</v>
      </c>
    </row>
    <row r="418" spans="1:116" x14ac:dyDescent="0.45">
      <c r="A418">
        <v>2023</v>
      </c>
      <c r="B418" t="s">
        <v>146</v>
      </c>
      <c r="C418">
        <v>15263</v>
      </c>
      <c r="D418" t="s">
        <v>429</v>
      </c>
      <c r="E418" t="s">
        <v>683</v>
      </c>
      <c r="F418" t="s">
        <v>244</v>
      </c>
      <c r="G418">
        <v>70.754000000000005</v>
      </c>
      <c r="H418">
        <v>34.478999999999999</v>
      </c>
      <c r="I418">
        <v>15.311</v>
      </c>
      <c r="J418">
        <v>0</v>
      </c>
      <c r="K418">
        <v>120.544</v>
      </c>
      <c r="L418">
        <v>7662</v>
      </c>
      <c r="M418">
        <v>163</v>
      </c>
      <c r="N418">
        <v>13</v>
      </c>
      <c r="O418">
        <v>0</v>
      </c>
      <c r="P418">
        <v>7838</v>
      </c>
      <c r="Q418">
        <v>0</v>
      </c>
      <c r="R418">
        <v>0</v>
      </c>
      <c r="S418">
        <v>0</v>
      </c>
      <c r="T418">
        <v>0</v>
      </c>
      <c r="U418">
        <v>0</v>
      </c>
      <c r="V418">
        <v>0</v>
      </c>
      <c r="W418">
        <v>0</v>
      </c>
      <c r="X418">
        <v>0</v>
      </c>
      <c r="Y418">
        <v>0</v>
      </c>
      <c r="Z418">
        <v>0</v>
      </c>
      <c r="AA418">
        <v>0</v>
      </c>
      <c r="AB418">
        <v>0</v>
      </c>
      <c r="AC418">
        <v>0</v>
      </c>
      <c r="AD418">
        <v>0</v>
      </c>
      <c r="AE418">
        <v>0</v>
      </c>
      <c r="AF418">
        <v>0.249</v>
      </c>
      <c r="AG418">
        <v>3.2029999999999998</v>
      </c>
      <c r="AH418">
        <v>0</v>
      </c>
      <c r="AI418">
        <v>0</v>
      </c>
      <c r="AJ418">
        <v>3.452</v>
      </c>
      <c r="AK418">
        <v>8</v>
      </c>
      <c r="AL418">
        <v>14</v>
      </c>
      <c r="AM418">
        <v>0</v>
      </c>
      <c r="AN418">
        <v>0</v>
      </c>
      <c r="AO418">
        <v>22</v>
      </c>
      <c r="AP418">
        <v>4.673</v>
      </c>
      <c r="AQ418">
        <v>0.02</v>
      </c>
      <c r="AR418">
        <v>0</v>
      </c>
      <c r="AS418">
        <v>0</v>
      </c>
      <c r="AT418">
        <v>4.6929999999999996</v>
      </c>
      <c r="AU418">
        <v>293</v>
      </c>
      <c r="AV418">
        <v>1</v>
      </c>
      <c r="AW418">
        <v>0</v>
      </c>
      <c r="AX418">
        <v>0</v>
      </c>
      <c r="AY418">
        <v>294</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0</v>
      </c>
      <c r="BT418">
        <v>9.5000000000000001E-2</v>
      </c>
      <c r="BU418">
        <v>2.3E-2</v>
      </c>
      <c r="BV418">
        <v>0</v>
      </c>
      <c r="BW418">
        <v>0</v>
      </c>
      <c r="BX418">
        <v>0.11799999999999999</v>
      </c>
      <c r="BY418">
        <v>28</v>
      </c>
      <c r="BZ418">
        <v>6</v>
      </c>
      <c r="CA418">
        <v>0</v>
      </c>
      <c r="CB418">
        <v>0</v>
      </c>
      <c r="CC418">
        <v>34</v>
      </c>
      <c r="CD418">
        <v>0</v>
      </c>
      <c r="CE418">
        <v>0</v>
      </c>
      <c r="CF418">
        <v>0</v>
      </c>
      <c r="CG418">
        <v>0</v>
      </c>
      <c r="CH418">
        <v>0</v>
      </c>
      <c r="CI418">
        <v>0</v>
      </c>
      <c r="CJ418">
        <v>0</v>
      </c>
      <c r="CK418">
        <v>0</v>
      </c>
      <c r="CL418">
        <v>0</v>
      </c>
      <c r="CM418">
        <v>0</v>
      </c>
      <c r="CN418">
        <v>0</v>
      </c>
      <c r="CO418">
        <v>0</v>
      </c>
      <c r="CP418">
        <v>0</v>
      </c>
      <c r="CQ418">
        <v>0</v>
      </c>
      <c r="CR418">
        <v>0</v>
      </c>
      <c r="CS418">
        <v>0</v>
      </c>
      <c r="CT418">
        <v>0</v>
      </c>
      <c r="CU418">
        <v>0</v>
      </c>
      <c r="CV418">
        <v>0</v>
      </c>
      <c r="CW418">
        <v>0</v>
      </c>
      <c r="CX418">
        <v>71.097999999999999</v>
      </c>
      <c r="CY418">
        <v>37.704999999999998</v>
      </c>
      <c r="CZ418">
        <v>15.311</v>
      </c>
      <c r="DA418">
        <v>0</v>
      </c>
      <c r="DB418">
        <v>124.114</v>
      </c>
      <c r="DC418">
        <v>7698</v>
      </c>
      <c r="DD418">
        <v>183</v>
      </c>
      <c r="DE418">
        <v>13</v>
      </c>
      <c r="DF418">
        <v>0</v>
      </c>
      <c r="DG418">
        <v>7894</v>
      </c>
      <c r="DH418">
        <v>0</v>
      </c>
      <c r="DI418">
        <v>0</v>
      </c>
      <c r="DJ418">
        <v>0</v>
      </c>
      <c r="DK418">
        <v>0</v>
      </c>
      <c r="DL418">
        <v>0</v>
      </c>
    </row>
    <row r="419" spans="1:116" x14ac:dyDescent="0.45">
      <c r="A419">
        <v>2023</v>
      </c>
      <c r="B419" t="s">
        <v>146</v>
      </c>
      <c r="C419">
        <v>15270</v>
      </c>
      <c r="D419" t="s">
        <v>375</v>
      </c>
      <c r="E419" t="s">
        <v>683</v>
      </c>
      <c r="F419" t="s">
        <v>244</v>
      </c>
      <c r="G419">
        <v>260.48</v>
      </c>
      <c r="H419">
        <v>61.311</v>
      </c>
      <c r="I419" t="s">
        <v>324</v>
      </c>
      <c r="J419" t="s">
        <v>324</v>
      </c>
      <c r="K419">
        <v>321.791</v>
      </c>
      <c r="L419">
        <v>32043</v>
      </c>
      <c r="M419">
        <v>378</v>
      </c>
      <c r="N419" t="s">
        <v>324</v>
      </c>
      <c r="O419" t="s">
        <v>324</v>
      </c>
      <c r="P419">
        <v>32421</v>
      </c>
      <c r="Q419" t="s">
        <v>324</v>
      </c>
      <c r="R419" t="s">
        <v>324</v>
      </c>
      <c r="S419" t="s">
        <v>324</v>
      </c>
      <c r="T419" t="s">
        <v>324</v>
      </c>
      <c r="U419">
        <v>0</v>
      </c>
      <c r="V419" t="s">
        <v>324</v>
      </c>
      <c r="W419" t="s">
        <v>324</v>
      </c>
      <c r="X419" t="s">
        <v>324</v>
      </c>
      <c r="Y419" t="s">
        <v>324</v>
      </c>
      <c r="Z419">
        <v>0</v>
      </c>
      <c r="AA419" t="s">
        <v>324</v>
      </c>
      <c r="AB419" t="s">
        <v>324</v>
      </c>
      <c r="AC419" t="s">
        <v>324</v>
      </c>
      <c r="AD419" t="s">
        <v>324</v>
      </c>
      <c r="AE419">
        <v>0</v>
      </c>
      <c r="AF419" t="s">
        <v>324</v>
      </c>
      <c r="AG419" t="s">
        <v>324</v>
      </c>
      <c r="AH419" t="s">
        <v>324</v>
      </c>
      <c r="AI419" t="s">
        <v>324</v>
      </c>
      <c r="AJ419">
        <v>0</v>
      </c>
      <c r="AK419" t="s">
        <v>324</v>
      </c>
      <c r="AL419" t="s">
        <v>324</v>
      </c>
      <c r="AM419" t="s">
        <v>324</v>
      </c>
      <c r="AN419" t="s">
        <v>324</v>
      </c>
      <c r="AO419">
        <v>0</v>
      </c>
      <c r="AP419" t="s">
        <v>324</v>
      </c>
      <c r="AQ419" t="s">
        <v>324</v>
      </c>
      <c r="AR419" t="s">
        <v>324</v>
      </c>
      <c r="AS419" t="s">
        <v>324</v>
      </c>
      <c r="AT419">
        <v>0</v>
      </c>
      <c r="AU419" t="s">
        <v>324</v>
      </c>
      <c r="AV419" t="s">
        <v>324</v>
      </c>
      <c r="AW419" t="s">
        <v>324</v>
      </c>
      <c r="AX419" t="s">
        <v>324</v>
      </c>
      <c r="AY419">
        <v>0</v>
      </c>
      <c r="AZ419" t="s">
        <v>324</v>
      </c>
      <c r="BA419" t="s">
        <v>324</v>
      </c>
      <c r="BB419" t="s">
        <v>324</v>
      </c>
      <c r="BC419" t="s">
        <v>324</v>
      </c>
      <c r="BD419">
        <v>0</v>
      </c>
      <c r="BE419" t="s">
        <v>324</v>
      </c>
      <c r="BF419" t="s">
        <v>324</v>
      </c>
      <c r="BG419" t="s">
        <v>324</v>
      </c>
      <c r="BH419" t="s">
        <v>324</v>
      </c>
      <c r="BI419">
        <v>0</v>
      </c>
      <c r="BJ419" t="s">
        <v>324</v>
      </c>
      <c r="BK419" t="s">
        <v>324</v>
      </c>
      <c r="BL419" t="s">
        <v>324</v>
      </c>
      <c r="BM419" t="s">
        <v>324</v>
      </c>
      <c r="BN419">
        <v>0</v>
      </c>
      <c r="BO419" t="s">
        <v>324</v>
      </c>
      <c r="BP419" t="s">
        <v>324</v>
      </c>
      <c r="BQ419" t="s">
        <v>324</v>
      </c>
      <c r="BR419" t="s">
        <v>324</v>
      </c>
      <c r="BS419">
        <v>0</v>
      </c>
      <c r="BT419">
        <v>1.6E-2</v>
      </c>
      <c r="BU419">
        <v>2E-3</v>
      </c>
      <c r="BV419" t="s">
        <v>324</v>
      </c>
      <c r="BW419" t="s">
        <v>324</v>
      </c>
      <c r="BX419">
        <v>1.7999999999999999E-2</v>
      </c>
      <c r="BY419">
        <v>1</v>
      </c>
      <c r="BZ419">
        <v>1</v>
      </c>
      <c r="CA419" t="s">
        <v>324</v>
      </c>
      <c r="CB419" t="s">
        <v>324</v>
      </c>
      <c r="CC419">
        <v>2</v>
      </c>
      <c r="CD419" t="s">
        <v>324</v>
      </c>
      <c r="CE419" t="s">
        <v>324</v>
      </c>
      <c r="CF419" t="s">
        <v>324</v>
      </c>
      <c r="CG419" t="s">
        <v>324</v>
      </c>
      <c r="CH419">
        <v>0</v>
      </c>
      <c r="CI419" t="s">
        <v>324</v>
      </c>
      <c r="CJ419" t="s">
        <v>324</v>
      </c>
      <c r="CK419" t="s">
        <v>324</v>
      </c>
      <c r="CL419" t="s">
        <v>324</v>
      </c>
      <c r="CM419">
        <v>0</v>
      </c>
      <c r="CN419" t="s">
        <v>324</v>
      </c>
      <c r="CO419" t="s">
        <v>324</v>
      </c>
      <c r="CP419" t="s">
        <v>324</v>
      </c>
      <c r="CQ419" t="s">
        <v>324</v>
      </c>
      <c r="CR419">
        <v>0</v>
      </c>
      <c r="CS419" t="s">
        <v>324</v>
      </c>
      <c r="CT419" t="s">
        <v>324</v>
      </c>
      <c r="CU419" t="s">
        <v>324</v>
      </c>
      <c r="CV419" t="s">
        <v>324</v>
      </c>
      <c r="CW419">
        <v>0</v>
      </c>
      <c r="CX419">
        <v>260.49599999999998</v>
      </c>
      <c r="CY419">
        <v>61.313000000000002</v>
      </c>
      <c r="CZ419">
        <v>0</v>
      </c>
      <c r="DA419">
        <v>0</v>
      </c>
      <c r="DB419">
        <v>321.80900000000003</v>
      </c>
      <c r="DC419">
        <v>32044</v>
      </c>
      <c r="DD419">
        <v>379</v>
      </c>
      <c r="DE419">
        <v>0</v>
      </c>
      <c r="DF419">
        <v>0</v>
      </c>
      <c r="DG419">
        <v>32423</v>
      </c>
      <c r="DH419">
        <v>0</v>
      </c>
      <c r="DI419">
        <v>0</v>
      </c>
      <c r="DJ419">
        <v>0</v>
      </c>
      <c r="DK419">
        <v>0</v>
      </c>
      <c r="DL419">
        <v>0</v>
      </c>
    </row>
    <row r="420" spans="1:116" x14ac:dyDescent="0.45">
      <c r="A420">
        <v>2023</v>
      </c>
      <c r="B420" t="s">
        <v>146</v>
      </c>
      <c r="C420">
        <v>17637</v>
      </c>
      <c r="D420" t="s">
        <v>430</v>
      </c>
      <c r="E420" t="s">
        <v>683</v>
      </c>
      <c r="F420" t="s">
        <v>244</v>
      </c>
      <c r="G420">
        <v>77.230999999999995</v>
      </c>
      <c r="H420">
        <v>4.851</v>
      </c>
      <c r="I420">
        <v>0</v>
      </c>
      <c r="J420">
        <v>0</v>
      </c>
      <c r="K420">
        <v>82.081999999999994</v>
      </c>
      <c r="L420">
        <v>8469</v>
      </c>
      <c r="M420">
        <v>66</v>
      </c>
      <c r="N420">
        <v>0</v>
      </c>
      <c r="O420">
        <v>0</v>
      </c>
      <c r="P420">
        <v>8535</v>
      </c>
      <c r="Q420">
        <v>46929.023000000001</v>
      </c>
      <c r="R420">
        <v>2021.2190000000001</v>
      </c>
      <c r="S420">
        <v>0</v>
      </c>
      <c r="T420">
        <v>0</v>
      </c>
      <c r="U420">
        <v>48950.241999999998</v>
      </c>
      <c r="V420" t="s">
        <v>324</v>
      </c>
      <c r="W420" t="s">
        <v>324</v>
      </c>
      <c r="X420" t="s">
        <v>324</v>
      </c>
      <c r="Y420" t="s">
        <v>324</v>
      </c>
      <c r="Z420">
        <v>0</v>
      </c>
      <c r="AA420" t="s">
        <v>324</v>
      </c>
      <c r="AB420" t="s">
        <v>324</v>
      </c>
      <c r="AC420" t="s">
        <v>324</v>
      </c>
      <c r="AD420" t="s">
        <v>324</v>
      </c>
      <c r="AE420">
        <v>0</v>
      </c>
      <c r="AF420" t="s">
        <v>324</v>
      </c>
      <c r="AG420" t="s">
        <v>324</v>
      </c>
      <c r="AH420" t="s">
        <v>324</v>
      </c>
      <c r="AI420" t="s">
        <v>324</v>
      </c>
      <c r="AJ420">
        <v>0</v>
      </c>
      <c r="AK420" t="s">
        <v>324</v>
      </c>
      <c r="AL420" t="s">
        <v>324</v>
      </c>
      <c r="AM420" t="s">
        <v>324</v>
      </c>
      <c r="AN420" t="s">
        <v>324</v>
      </c>
      <c r="AO420">
        <v>0</v>
      </c>
      <c r="AP420">
        <v>1.034</v>
      </c>
      <c r="AQ420">
        <v>0</v>
      </c>
      <c r="AR420">
        <v>0</v>
      </c>
      <c r="AS420">
        <v>0</v>
      </c>
      <c r="AT420">
        <v>1.034</v>
      </c>
      <c r="AU420">
        <v>144</v>
      </c>
      <c r="AV420">
        <v>0</v>
      </c>
      <c r="AW420">
        <v>0</v>
      </c>
      <c r="AX420">
        <v>0</v>
      </c>
      <c r="AY420">
        <v>144</v>
      </c>
      <c r="AZ420">
        <v>2.4279999999999999</v>
      </c>
      <c r="BA420">
        <v>0</v>
      </c>
      <c r="BB420">
        <v>0</v>
      </c>
      <c r="BC420">
        <v>0</v>
      </c>
      <c r="BD420">
        <v>2.4279999999999999</v>
      </c>
      <c r="BE420" t="s">
        <v>324</v>
      </c>
      <c r="BF420" t="s">
        <v>324</v>
      </c>
      <c r="BG420" t="s">
        <v>324</v>
      </c>
      <c r="BH420" t="s">
        <v>324</v>
      </c>
      <c r="BI420">
        <v>0</v>
      </c>
      <c r="BJ420" t="s">
        <v>324</v>
      </c>
      <c r="BK420" t="s">
        <v>324</v>
      </c>
      <c r="BL420" t="s">
        <v>324</v>
      </c>
      <c r="BM420" t="s">
        <v>324</v>
      </c>
      <c r="BN420">
        <v>0</v>
      </c>
      <c r="BO420" t="s">
        <v>324</v>
      </c>
      <c r="BP420" t="s">
        <v>324</v>
      </c>
      <c r="BQ420" t="s">
        <v>324</v>
      </c>
      <c r="BR420" t="s">
        <v>324</v>
      </c>
      <c r="BS420">
        <v>0</v>
      </c>
      <c r="BT420">
        <v>0.02</v>
      </c>
      <c r="BU420">
        <v>1.6E-2</v>
      </c>
      <c r="BV420">
        <v>0</v>
      </c>
      <c r="BW420">
        <v>0</v>
      </c>
      <c r="BX420">
        <v>3.5999999999999997E-2</v>
      </c>
      <c r="BY420">
        <v>3</v>
      </c>
      <c r="BZ420">
        <v>3</v>
      </c>
      <c r="CA420">
        <v>0</v>
      </c>
      <c r="CB420">
        <v>0</v>
      </c>
      <c r="CC420">
        <v>6</v>
      </c>
      <c r="CD420">
        <v>12.599</v>
      </c>
      <c r="CE420">
        <v>2.4</v>
      </c>
      <c r="CF420">
        <v>0</v>
      </c>
      <c r="CG420">
        <v>0</v>
      </c>
      <c r="CH420">
        <v>14.999000000000001</v>
      </c>
      <c r="CI420">
        <v>0</v>
      </c>
      <c r="CJ420">
        <v>0.32</v>
      </c>
      <c r="CK420">
        <v>0</v>
      </c>
      <c r="CL420">
        <v>0</v>
      </c>
      <c r="CM420">
        <v>0.32</v>
      </c>
      <c r="CN420">
        <v>0</v>
      </c>
      <c r="CO420">
        <v>1</v>
      </c>
      <c r="CP420">
        <v>0</v>
      </c>
      <c r="CQ420">
        <v>0</v>
      </c>
      <c r="CR420">
        <v>1</v>
      </c>
      <c r="CS420" t="s">
        <v>324</v>
      </c>
      <c r="CT420" t="s">
        <v>324</v>
      </c>
      <c r="CU420" t="s">
        <v>324</v>
      </c>
      <c r="CV420" t="s">
        <v>324</v>
      </c>
      <c r="CW420">
        <v>0</v>
      </c>
      <c r="CX420">
        <v>77.251000000000005</v>
      </c>
      <c r="CY420">
        <v>5.1870000000000003</v>
      </c>
      <c r="CZ420">
        <v>0</v>
      </c>
      <c r="DA420">
        <v>0</v>
      </c>
      <c r="DB420">
        <v>82.438000000000002</v>
      </c>
      <c r="DC420">
        <v>8472</v>
      </c>
      <c r="DD420">
        <v>70</v>
      </c>
      <c r="DE420">
        <v>0</v>
      </c>
      <c r="DF420">
        <v>0</v>
      </c>
      <c r="DG420">
        <v>8542</v>
      </c>
      <c r="DH420">
        <v>46941.622000000003</v>
      </c>
      <c r="DI420">
        <v>2023.6189999999999</v>
      </c>
      <c r="DJ420">
        <v>0</v>
      </c>
      <c r="DK420">
        <v>0</v>
      </c>
      <c r="DL420">
        <v>48965.241000000002</v>
      </c>
    </row>
    <row r="421" spans="1:116" x14ac:dyDescent="0.45">
      <c r="A421">
        <v>2023</v>
      </c>
      <c r="B421" t="s">
        <v>146</v>
      </c>
      <c r="C421">
        <v>99999</v>
      </c>
      <c r="D421" t="s">
        <v>599</v>
      </c>
      <c r="E421" t="s">
        <v>683</v>
      </c>
      <c r="G421">
        <v>0.36299999999999999</v>
      </c>
      <c r="H421">
        <v>0.123</v>
      </c>
      <c r="I421">
        <v>0</v>
      </c>
      <c r="J421" t="s">
        <v>324</v>
      </c>
      <c r="K421">
        <v>0.48499999999999999</v>
      </c>
      <c r="L421" t="s">
        <v>324</v>
      </c>
      <c r="M421" t="s">
        <v>324</v>
      </c>
      <c r="N421" t="s">
        <v>324</v>
      </c>
      <c r="O421" t="s">
        <v>324</v>
      </c>
      <c r="P421" t="s">
        <v>324</v>
      </c>
      <c r="Q421" t="s">
        <v>324</v>
      </c>
      <c r="R421" t="s">
        <v>324</v>
      </c>
      <c r="S421" t="s">
        <v>324</v>
      </c>
      <c r="T421" t="s">
        <v>324</v>
      </c>
      <c r="U421" t="s">
        <v>324</v>
      </c>
      <c r="V421" t="s">
        <v>324</v>
      </c>
      <c r="W421" t="s">
        <v>324</v>
      </c>
      <c r="X421" t="s">
        <v>324</v>
      </c>
      <c r="Y421" t="s">
        <v>324</v>
      </c>
      <c r="Z421" t="s">
        <v>324</v>
      </c>
      <c r="AA421" t="s">
        <v>324</v>
      </c>
      <c r="AB421" t="s">
        <v>324</v>
      </c>
      <c r="AC421" t="s">
        <v>324</v>
      </c>
      <c r="AD421" t="s">
        <v>324</v>
      </c>
      <c r="AE421" t="s">
        <v>324</v>
      </c>
      <c r="AF421" t="s">
        <v>324</v>
      </c>
      <c r="AG421" t="s">
        <v>324</v>
      </c>
      <c r="AH421" t="s">
        <v>324</v>
      </c>
      <c r="AI421" t="s">
        <v>324</v>
      </c>
      <c r="AJ421" t="s">
        <v>324</v>
      </c>
      <c r="AK421" t="s">
        <v>324</v>
      </c>
      <c r="AL421" t="s">
        <v>324</v>
      </c>
      <c r="AM421" t="s">
        <v>324</v>
      </c>
      <c r="AN421" t="s">
        <v>324</v>
      </c>
      <c r="AO421" t="s">
        <v>324</v>
      </c>
      <c r="AP421" t="s">
        <v>324</v>
      </c>
      <c r="AQ421" t="s">
        <v>324</v>
      </c>
      <c r="AR421" t="s">
        <v>324</v>
      </c>
      <c r="AS421" t="s">
        <v>324</v>
      </c>
      <c r="AT421" t="s">
        <v>324</v>
      </c>
      <c r="AU421" t="s">
        <v>324</v>
      </c>
      <c r="AV421" t="s">
        <v>324</v>
      </c>
      <c r="AW421" t="s">
        <v>324</v>
      </c>
      <c r="AX421" t="s">
        <v>324</v>
      </c>
      <c r="AY421" t="s">
        <v>324</v>
      </c>
      <c r="AZ421" t="s">
        <v>324</v>
      </c>
      <c r="BA421" t="s">
        <v>324</v>
      </c>
      <c r="BB421" t="s">
        <v>324</v>
      </c>
      <c r="BC421" t="s">
        <v>324</v>
      </c>
      <c r="BD421" t="s">
        <v>324</v>
      </c>
      <c r="BE421" t="s">
        <v>324</v>
      </c>
      <c r="BF421" t="s">
        <v>324</v>
      </c>
      <c r="BG421" t="s">
        <v>324</v>
      </c>
      <c r="BH421" t="s">
        <v>324</v>
      </c>
      <c r="BI421" t="s">
        <v>324</v>
      </c>
      <c r="BJ421" t="s">
        <v>324</v>
      </c>
      <c r="BK421" t="s">
        <v>324</v>
      </c>
      <c r="BL421" t="s">
        <v>324</v>
      </c>
      <c r="BM421" t="s">
        <v>324</v>
      </c>
      <c r="BN421" t="s">
        <v>324</v>
      </c>
      <c r="BO421" t="s">
        <v>324</v>
      </c>
      <c r="BP421" t="s">
        <v>324</v>
      </c>
      <c r="BQ421" t="s">
        <v>324</v>
      </c>
      <c r="BR421" t="s">
        <v>324</v>
      </c>
      <c r="BS421" t="s">
        <v>324</v>
      </c>
      <c r="BT421" t="s">
        <v>324</v>
      </c>
      <c r="BU421" t="s">
        <v>324</v>
      </c>
      <c r="BV421" t="s">
        <v>324</v>
      </c>
      <c r="BW421" t="s">
        <v>324</v>
      </c>
      <c r="BX421" t="s">
        <v>324</v>
      </c>
      <c r="BY421" t="s">
        <v>324</v>
      </c>
      <c r="BZ421" t="s">
        <v>324</v>
      </c>
      <c r="CA421" t="s">
        <v>324</v>
      </c>
      <c r="CB421" t="s">
        <v>324</v>
      </c>
      <c r="CC421" t="s">
        <v>324</v>
      </c>
      <c r="CD421" t="s">
        <v>324</v>
      </c>
      <c r="CE421" t="s">
        <v>324</v>
      </c>
      <c r="CF421" t="s">
        <v>324</v>
      </c>
      <c r="CG421" t="s">
        <v>324</v>
      </c>
      <c r="CH421" t="s">
        <v>324</v>
      </c>
      <c r="CI421" t="s">
        <v>324</v>
      </c>
      <c r="CJ421" t="s">
        <v>324</v>
      </c>
      <c r="CK421" t="s">
        <v>324</v>
      </c>
      <c r="CL421" t="s">
        <v>324</v>
      </c>
      <c r="CM421" t="s">
        <v>324</v>
      </c>
      <c r="CN421" t="s">
        <v>324</v>
      </c>
      <c r="CO421" t="s">
        <v>324</v>
      </c>
      <c r="CP421" t="s">
        <v>324</v>
      </c>
      <c r="CQ421" t="s">
        <v>324</v>
      </c>
      <c r="CR421" t="s">
        <v>324</v>
      </c>
      <c r="CS421" t="s">
        <v>324</v>
      </c>
      <c r="CT421" t="s">
        <v>324</v>
      </c>
      <c r="CU421" t="s">
        <v>324</v>
      </c>
      <c r="CV421" t="s">
        <v>324</v>
      </c>
      <c r="CW421" t="s">
        <v>324</v>
      </c>
      <c r="CX421">
        <v>0.36299999999999999</v>
      </c>
      <c r="CY421">
        <v>0.123</v>
      </c>
      <c r="CZ421">
        <v>0</v>
      </c>
      <c r="DA421" t="s">
        <v>324</v>
      </c>
      <c r="DB421">
        <v>0.48499999999999999</v>
      </c>
      <c r="DC421" t="s">
        <v>324</v>
      </c>
      <c r="DD421" t="s">
        <v>324</v>
      </c>
      <c r="DE421" t="s">
        <v>324</v>
      </c>
      <c r="DF421" t="s">
        <v>324</v>
      </c>
      <c r="DG421" t="s">
        <v>324</v>
      </c>
      <c r="DH421" t="s">
        <v>324</v>
      </c>
      <c r="DI421" t="s">
        <v>324</v>
      </c>
      <c r="DJ421" t="s">
        <v>324</v>
      </c>
      <c r="DK421" t="s">
        <v>324</v>
      </c>
      <c r="DL421" t="s">
        <v>324</v>
      </c>
    </row>
    <row r="422" spans="1:116" x14ac:dyDescent="0.45">
      <c r="A422">
        <v>2023</v>
      </c>
      <c r="B422" t="s">
        <v>143</v>
      </c>
      <c r="C422">
        <v>1179</v>
      </c>
      <c r="D422" t="s">
        <v>431</v>
      </c>
      <c r="E422" t="s">
        <v>681</v>
      </c>
      <c r="F422" t="s">
        <v>244</v>
      </c>
      <c r="G422">
        <v>10.334</v>
      </c>
      <c r="H422">
        <v>27.515000000000001</v>
      </c>
      <c r="I422">
        <v>2.5999999999999999E-2</v>
      </c>
      <c r="J422">
        <v>0</v>
      </c>
      <c r="K422">
        <v>37.875</v>
      </c>
      <c r="L422">
        <v>1456</v>
      </c>
      <c r="M422">
        <v>213</v>
      </c>
      <c r="N422">
        <v>1</v>
      </c>
      <c r="O422">
        <v>0</v>
      </c>
      <c r="P422">
        <v>1670</v>
      </c>
      <c r="Q422" t="s">
        <v>324</v>
      </c>
      <c r="R422" t="s">
        <v>324</v>
      </c>
      <c r="S422" t="s">
        <v>324</v>
      </c>
      <c r="T422" t="s">
        <v>324</v>
      </c>
      <c r="U422">
        <v>0</v>
      </c>
      <c r="V422">
        <v>0</v>
      </c>
      <c r="W422">
        <v>37.509</v>
      </c>
      <c r="X422">
        <v>0</v>
      </c>
      <c r="Y422">
        <v>0</v>
      </c>
      <c r="Z422">
        <v>37.509</v>
      </c>
      <c r="AA422">
        <v>0</v>
      </c>
      <c r="AB422">
        <v>3204</v>
      </c>
      <c r="AC422">
        <v>0</v>
      </c>
      <c r="AD422">
        <v>0</v>
      </c>
      <c r="AE422">
        <v>3204</v>
      </c>
      <c r="AF422">
        <v>0.44500000000000001</v>
      </c>
      <c r="AG422">
        <v>0.93100000000000005</v>
      </c>
      <c r="AH422">
        <v>0</v>
      </c>
      <c r="AI422">
        <v>0</v>
      </c>
      <c r="AJ422">
        <v>1.3759999999999999</v>
      </c>
      <c r="AK422">
        <v>92</v>
      </c>
      <c r="AL422">
        <v>98</v>
      </c>
      <c r="AM422">
        <v>0</v>
      </c>
      <c r="AN422">
        <v>0</v>
      </c>
      <c r="AO422">
        <v>190</v>
      </c>
      <c r="AP422">
        <v>0.124</v>
      </c>
      <c r="AQ422">
        <v>0</v>
      </c>
      <c r="AR422">
        <v>0</v>
      </c>
      <c r="AS422">
        <v>0</v>
      </c>
      <c r="AT422">
        <v>0.124</v>
      </c>
      <c r="AU422">
        <v>10</v>
      </c>
      <c r="AV422">
        <v>0</v>
      </c>
      <c r="AW422">
        <v>0</v>
      </c>
      <c r="AX422">
        <v>0</v>
      </c>
      <c r="AY422">
        <v>10</v>
      </c>
      <c r="AZ422">
        <v>0.20399999999999999</v>
      </c>
      <c r="BA422">
        <v>0</v>
      </c>
      <c r="BB422">
        <v>0</v>
      </c>
      <c r="BC422">
        <v>0</v>
      </c>
      <c r="BD422">
        <v>0.20399999999999999</v>
      </c>
      <c r="BE422">
        <v>0</v>
      </c>
      <c r="BF422">
        <v>0</v>
      </c>
      <c r="BG422">
        <v>0</v>
      </c>
      <c r="BH422">
        <v>0</v>
      </c>
      <c r="BI422">
        <v>0</v>
      </c>
      <c r="BJ422">
        <v>0</v>
      </c>
      <c r="BK422">
        <v>0</v>
      </c>
      <c r="BL422">
        <v>0</v>
      </c>
      <c r="BM422">
        <v>0</v>
      </c>
      <c r="BN422">
        <v>0</v>
      </c>
      <c r="BO422">
        <v>0</v>
      </c>
      <c r="BP422">
        <v>0</v>
      </c>
      <c r="BQ422">
        <v>0</v>
      </c>
      <c r="BR422">
        <v>0</v>
      </c>
      <c r="BS422">
        <v>0</v>
      </c>
      <c r="BT422">
        <v>0.33600000000000002</v>
      </c>
      <c r="BU422">
        <v>0.182</v>
      </c>
      <c r="BV422">
        <v>0.6</v>
      </c>
      <c r="BW422">
        <v>0</v>
      </c>
      <c r="BX422">
        <v>1.1180000000000001</v>
      </c>
      <c r="BY422">
        <v>95</v>
      </c>
      <c r="BZ422">
        <v>17</v>
      </c>
      <c r="CA422">
        <v>1</v>
      </c>
      <c r="CB422">
        <v>0</v>
      </c>
      <c r="CC422">
        <v>113</v>
      </c>
      <c r="CD422" t="s">
        <v>324</v>
      </c>
      <c r="CE422" t="s">
        <v>324</v>
      </c>
      <c r="CF422" t="s">
        <v>324</v>
      </c>
      <c r="CG422" t="s">
        <v>324</v>
      </c>
      <c r="CH422">
        <v>0</v>
      </c>
      <c r="CI422">
        <v>0</v>
      </c>
      <c r="CJ422">
        <v>4.3550000000000004</v>
      </c>
      <c r="CK422">
        <v>1.92</v>
      </c>
      <c r="CL422">
        <v>0</v>
      </c>
      <c r="CM422">
        <v>6.2750000000000004</v>
      </c>
      <c r="CN422">
        <v>0</v>
      </c>
      <c r="CO422">
        <v>7</v>
      </c>
      <c r="CP422">
        <v>1</v>
      </c>
      <c r="CQ422">
        <v>0</v>
      </c>
      <c r="CR422">
        <v>8</v>
      </c>
      <c r="CS422" t="s">
        <v>324</v>
      </c>
      <c r="CT422" t="s">
        <v>324</v>
      </c>
      <c r="CU422" t="s">
        <v>324</v>
      </c>
      <c r="CV422" t="s">
        <v>324</v>
      </c>
      <c r="CW422">
        <v>0</v>
      </c>
      <c r="CX422">
        <v>11.115</v>
      </c>
      <c r="CY422">
        <v>70.492000000000004</v>
      </c>
      <c r="CZ422">
        <v>2.5459999999999998</v>
      </c>
      <c r="DA422">
        <v>0</v>
      </c>
      <c r="DB422">
        <v>84.153000000000006</v>
      </c>
      <c r="DC422">
        <v>1643</v>
      </c>
      <c r="DD422">
        <v>3539</v>
      </c>
      <c r="DE422">
        <v>3</v>
      </c>
      <c r="DF422">
        <v>0</v>
      </c>
      <c r="DG422">
        <v>5185</v>
      </c>
      <c r="DH422">
        <v>0</v>
      </c>
      <c r="DI422">
        <v>0</v>
      </c>
      <c r="DJ422">
        <v>0</v>
      </c>
      <c r="DK422">
        <v>0</v>
      </c>
      <c r="DL422">
        <v>0</v>
      </c>
    </row>
    <row r="423" spans="1:116" x14ac:dyDescent="0.45">
      <c r="A423">
        <v>2023</v>
      </c>
      <c r="B423" t="s">
        <v>143</v>
      </c>
      <c r="C423">
        <v>3266</v>
      </c>
      <c r="D423" t="s">
        <v>432</v>
      </c>
      <c r="E423" t="s">
        <v>681</v>
      </c>
      <c r="F423" t="s">
        <v>244</v>
      </c>
      <c r="G423">
        <v>73.010000000000005</v>
      </c>
      <c r="H423">
        <v>436.86599999999999</v>
      </c>
      <c r="I423">
        <v>0</v>
      </c>
      <c r="J423">
        <v>0</v>
      </c>
      <c r="K423">
        <v>509.87599999999998</v>
      </c>
      <c r="L423">
        <v>9040</v>
      </c>
      <c r="M423">
        <v>891</v>
      </c>
      <c r="N423">
        <v>0</v>
      </c>
      <c r="O423">
        <v>0</v>
      </c>
      <c r="P423">
        <v>9931</v>
      </c>
      <c r="Q423">
        <v>50530.37</v>
      </c>
      <c r="R423">
        <v>500374.6</v>
      </c>
      <c r="S423">
        <v>0</v>
      </c>
      <c r="T423">
        <v>0</v>
      </c>
      <c r="U423">
        <v>550904.97</v>
      </c>
      <c r="V423">
        <v>0</v>
      </c>
      <c r="W423">
        <v>373.08199999999999</v>
      </c>
      <c r="X423">
        <v>0</v>
      </c>
      <c r="Y423">
        <v>0</v>
      </c>
      <c r="Z423">
        <v>373.08199999999999</v>
      </c>
      <c r="AA423">
        <v>0</v>
      </c>
      <c r="AB423">
        <v>33609</v>
      </c>
      <c r="AC423">
        <v>0</v>
      </c>
      <c r="AD423">
        <v>0</v>
      </c>
      <c r="AE423">
        <v>33609</v>
      </c>
      <c r="AF423">
        <v>0</v>
      </c>
      <c r="AG423">
        <v>10.443</v>
      </c>
      <c r="AH423">
        <v>0</v>
      </c>
      <c r="AI423">
        <v>0</v>
      </c>
      <c r="AJ423">
        <v>10.443</v>
      </c>
      <c r="AK423">
        <v>0</v>
      </c>
      <c r="AL423">
        <v>986</v>
      </c>
      <c r="AM423">
        <v>0</v>
      </c>
      <c r="AN423">
        <v>0</v>
      </c>
      <c r="AO423">
        <v>986</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v>
      </c>
      <c r="BT423">
        <v>0.52200000000000002</v>
      </c>
      <c r="BU423">
        <v>4.8310000000000004</v>
      </c>
      <c r="BV423">
        <v>0</v>
      </c>
      <c r="BW423">
        <v>0</v>
      </c>
      <c r="BX423">
        <v>5.3529999999999998</v>
      </c>
      <c r="BY423">
        <v>193</v>
      </c>
      <c r="BZ423">
        <v>34</v>
      </c>
      <c r="CA423">
        <v>0</v>
      </c>
      <c r="CB423">
        <v>0</v>
      </c>
      <c r="CC423">
        <v>227</v>
      </c>
      <c r="CD423">
        <v>74.825000000000003</v>
      </c>
      <c r="CE423">
        <v>10551.977000000001</v>
      </c>
      <c r="CF423">
        <v>0</v>
      </c>
      <c r="CG423">
        <v>0</v>
      </c>
      <c r="CH423">
        <v>10626.802</v>
      </c>
      <c r="CI423">
        <v>0.13600000000000001</v>
      </c>
      <c r="CJ423">
        <v>27.667999999999999</v>
      </c>
      <c r="CK423">
        <v>0</v>
      </c>
      <c r="CL423">
        <v>0</v>
      </c>
      <c r="CM423">
        <v>27.803999999999998</v>
      </c>
      <c r="CN423">
        <v>4</v>
      </c>
      <c r="CO423">
        <v>32</v>
      </c>
      <c r="CP423">
        <v>0</v>
      </c>
      <c r="CQ423">
        <v>0</v>
      </c>
      <c r="CR423">
        <v>36</v>
      </c>
      <c r="CS423">
        <v>9.0129999999999999</v>
      </c>
      <c r="CT423">
        <v>87784.86</v>
      </c>
      <c r="CU423">
        <v>0</v>
      </c>
      <c r="CV423">
        <v>0</v>
      </c>
      <c r="CW423">
        <v>87793.873000000007</v>
      </c>
      <c r="CX423">
        <v>73.668000000000006</v>
      </c>
      <c r="CY423">
        <v>852.89</v>
      </c>
      <c r="CZ423">
        <v>0</v>
      </c>
      <c r="DA423">
        <v>0</v>
      </c>
      <c r="DB423">
        <v>926.55799999999999</v>
      </c>
      <c r="DC423">
        <v>9237</v>
      </c>
      <c r="DD423">
        <v>35552</v>
      </c>
      <c r="DE423">
        <v>0</v>
      </c>
      <c r="DF423">
        <v>0</v>
      </c>
      <c r="DG423">
        <v>44789</v>
      </c>
      <c r="DH423">
        <v>50614.207999999999</v>
      </c>
      <c r="DI423">
        <v>598711.43999999994</v>
      </c>
      <c r="DJ423">
        <v>0</v>
      </c>
      <c r="DK423">
        <v>0</v>
      </c>
      <c r="DL423">
        <v>649325.65</v>
      </c>
    </row>
    <row r="424" spans="1:116" x14ac:dyDescent="0.45">
      <c r="A424">
        <v>2023</v>
      </c>
      <c r="B424" t="s">
        <v>143</v>
      </c>
      <c r="C424">
        <v>5609</v>
      </c>
      <c r="D424" t="s">
        <v>433</v>
      </c>
      <c r="E424" t="s">
        <v>898</v>
      </c>
      <c r="F424" t="s">
        <v>244</v>
      </c>
      <c r="G424">
        <v>0.16600000000000001</v>
      </c>
      <c r="H424">
        <v>0.105</v>
      </c>
      <c r="I424" t="s">
        <v>324</v>
      </c>
      <c r="J424" t="s">
        <v>324</v>
      </c>
      <c r="K424">
        <v>0.27100000000000002</v>
      </c>
      <c r="L424">
        <v>23</v>
      </c>
      <c r="M424">
        <v>3</v>
      </c>
      <c r="N424" t="s">
        <v>324</v>
      </c>
      <c r="O424" t="s">
        <v>324</v>
      </c>
      <c r="P424">
        <v>26</v>
      </c>
      <c r="Q424" t="s">
        <v>324</v>
      </c>
      <c r="R424" t="s">
        <v>324</v>
      </c>
      <c r="S424" t="s">
        <v>324</v>
      </c>
      <c r="T424" t="s">
        <v>324</v>
      </c>
      <c r="U424">
        <v>0</v>
      </c>
      <c r="V424" t="s">
        <v>324</v>
      </c>
      <c r="W424" t="s">
        <v>324</v>
      </c>
      <c r="X424" t="s">
        <v>324</v>
      </c>
      <c r="Y424" t="s">
        <v>324</v>
      </c>
      <c r="Z424">
        <v>0</v>
      </c>
      <c r="AA424" t="s">
        <v>324</v>
      </c>
      <c r="AB424" t="s">
        <v>324</v>
      </c>
      <c r="AC424" t="s">
        <v>324</v>
      </c>
      <c r="AD424" t="s">
        <v>324</v>
      </c>
      <c r="AE424">
        <v>0</v>
      </c>
      <c r="AF424" t="s">
        <v>324</v>
      </c>
      <c r="AG424" t="s">
        <v>324</v>
      </c>
      <c r="AH424" t="s">
        <v>324</v>
      </c>
      <c r="AI424" t="s">
        <v>324</v>
      </c>
      <c r="AJ424">
        <v>0</v>
      </c>
      <c r="AK424" t="s">
        <v>324</v>
      </c>
      <c r="AL424" t="s">
        <v>324</v>
      </c>
      <c r="AM424" t="s">
        <v>324</v>
      </c>
      <c r="AN424" t="s">
        <v>324</v>
      </c>
      <c r="AO424">
        <v>0</v>
      </c>
      <c r="AP424" t="s">
        <v>324</v>
      </c>
      <c r="AQ424" t="s">
        <v>324</v>
      </c>
      <c r="AR424" t="s">
        <v>324</v>
      </c>
      <c r="AS424" t="s">
        <v>324</v>
      </c>
      <c r="AT424">
        <v>0</v>
      </c>
      <c r="AU424" t="s">
        <v>324</v>
      </c>
      <c r="AV424" t="s">
        <v>324</v>
      </c>
      <c r="AW424" t="s">
        <v>324</v>
      </c>
      <c r="AX424" t="s">
        <v>324</v>
      </c>
      <c r="AY424">
        <v>0</v>
      </c>
      <c r="AZ424" t="s">
        <v>324</v>
      </c>
      <c r="BA424" t="s">
        <v>324</v>
      </c>
      <c r="BB424" t="s">
        <v>324</v>
      </c>
      <c r="BC424" t="s">
        <v>324</v>
      </c>
      <c r="BD424">
        <v>0</v>
      </c>
      <c r="BE424" t="s">
        <v>324</v>
      </c>
      <c r="BF424" t="s">
        <v>324</v>
      </c>
      <c r="BG424" t="s">
        <v>324</v>
      </c>
      <c r="BH424" t="s">
        <v>324</v>
      </c>
      <c r="BI424">
        <v>0</v>
      </c>
      <c r="BJ424" t="s">
        <v>324</v>
      </c>
      <c r="BK424" t="s">
        <v>324</v>
      </c>
      <c r="BL424" t="s">
        <v>324</v>
      </c>
      <c r="BM424" t="s">
        <v>324</v>
      </c>
      <c r="BN424">
        <v>0</v>
      </c>
      <c r="BO424" t="s">
        <v>324</v>
      </c>
      <c r="BP424" t="s">
        <v>324</v>
      </c>
      <c r="BQ424" t="s">
        <v>324</v>
      </c>
      <c r="BR424" t="s">
        <v>324</v>
      </c>
      <c r="BS424">
        <v>0</v>
      </c>
      <c r="BT424">
        <v>4.8000000000000001E-2</v>
      </c>
      <c r="BU424" t="s">
        <v>324</v>
      </c>
      <c r="BV424" t="s">
        <v>324</v>
      </c>
      <c r="BW424" t="s">
        <v>324</v>
      </c>
      <c r="BX424">
        <v>4.8000000000000001E-2</v>
      </c>
      <c r="BY424">
        <v>8</v>
      </c>
      <c r="BZ424" t="s">
        <v>324</v>
      </c>
      <c r="CA424" t="s">
        <v>324</v>
      </c>
      <c r="CB424" t="s">
        <v>324</v>
      </c>
      <c r="CC424">
        <v>8</v>
      </c>
      <c r="CD424" t="s">
        <v>324</v>
      </c>
      <c r="CE424" t="s">
        <v>324</v>
      </c>
      <c r="CF424" t="s">
        <v>324</v>
      </c>
      <c r="CG424" t="s">
        <v>324</v>
      </c>
      <c r="CH424">
        <v>0</v>
      </c>
      <c r="CI424" t="s">
        <v>324</v>
      </c>
      <c r="CJ424" t="s">
        <v>324</v>
      </c>
      <c r="CK424" t="s">
        <v>324</v>
      </c>
      <c r="CL424" t="s">
        <v>324</v>
      </c>
      <c r="CM424">
        <v>0</v>
      </c>
      <c r="CN424" t="s">
        <v>324</v>
      </c>
      <c r="CO424" t="s">
        <v>324</v>
      </c>
      <c r="CP424" t="s">
        <v>324</v>
      </c>
      <c r="CQ424" t="s">
        <v>324</v>
      </c>
      <c r="CR424">
        <v>0</v>
      </c>
      <c r="CS424" t="s">
        <v>324</v>
      </c>
      <c r="CT424" t="s">
        <v>324</v>
      </c>
      <c r="CU424" t="s">
        <v>324</v>
      </c>
      <c r="CV424" t="s">
        <v>324</v>
      </c>
      <c r="CW424">
        <v>0</v>
      </c>
      <c r="CX424">
        <v>0.214</v>
      </c>
      <c r="CY424">
        <v>0.105</v>
      </c>
      <c r="CZ424">
        <v>0</v>
      </c>
      <c r="DA424">
        <v>0</v>
      </c>
      <c r="DB424">
        <v>0.31900000000000001</v>
      </c>
      <c r="DC424">
        <v>31</v>
      </c>
      <c r="DD424">
        <v>3</v>
      </c>
      <c r="DE424">
        <v>0</v>
      </c>
      <c r="DF424">
        <v>0</v>
      </c>
      <c r="DG424">
        <v>34</v>
      </c>
      <c r="DH424">
        <v>0</v>
      </c>
      <c r="DI424">
        <v>0</v>
      </c>
      <c r="DJ424">
        <v>0</v>
      </c>
      <c r="DK424">
        <v>0</v>
      </c>
      <c r="DL424">
        <v>0</v>
      </c>
    </row>
    <row r="425" spans="1:116" x14ac:dyDescent="0.45">
      <c r="A425">
        <v>2023</v>
      </c>
      <c r="B425" t="s">
        <v>143</v>
      </c>
      <c r="C425">
        <v>99999</v>
      </c>
      <c r="D425" t="s">
        <v>599</v>
      </c>
      <c r="E425" t="s">
        <v>681</v>
      </c>
      <c r="G425">
        <v>0.44600000000000001</v>
      </c>
      <c r="H425">
        <v>5.3999999999999999E-2</v>
      </c>
      <c r="I425" t="s">
        <v>324</v>
      </c>
      <c r="J425" t="s">
        <v>324</v>
      </c>
      <c r="K425">
        <v>0.5</v>
      </c>
      <c r="L425" t="s">
        <v>324</v>
      </c>
      <c r="M425" t="s">
        <v>324</v>
      </c>
      <c r="N425" t="s">
        <v>324</v>
      </c>
      <c r="O425" t="s">
        <v>324</v>
      </c>
      <c r="P425" t="s">
        <v>324</v>
      </c>
      <c r="Q425" t="s">
        <v>324</v>
      </c>
      <c r="R425" t="s">
        <v>324</v>
      </c>
      <c r="S425" t="s">
        <v>324</v>
      </c>
      <c r="T425" t="s">
        <v>324</v>
      </c>
      <c r="U425" t="s">
        <v>324</v>
      </c>
      <c r="V425" t="s">
        <v>324</v>
      </c>
      <c r="W425" t="s">
        <v>324</v>
      </c>
      <c r="X425" t="s">
        <v>324</v>
      </c>
      <c r="Y425" t="s">
        <v>324</v>
      </c>
      <c r="Z425" t="s">
        <v>324</v>
      </c>
      <c r="AA425" t="s">
        <v>324</v>
      </c>
      <c r="AB425" t="s">
        <v>324</v>
      </c>
      <c r="AC425" t="s">
        <v>324</v>
      </c>
      <c r="AD425" t="s">
        <v>324</v>
      </c>
      <c r="AE425" t="s">
        <v>324</v>
      </c>
      <c r="AF425" t="s">
        <v>324</v>
      </c>
      <c r="AG425" t="s">
        <v>324</v>
      </c>
      <c r="AH425" t="s">
        <v>324</v>
      </c>
      <c r="AI425" t="s">
        <v>324</v>
      </c>
      <c r="AJ425" t="s">
        <v>324</v>
      </c>
      <c r="AK425" t="s">
        <v>324</v>
      </c>
      <c r="AL425" t="s">
        <v>324</v>
      </c>
      <c r="AM425" t="s">
        <v>324</v>
      </c>
      <c r="AN425" t="s">
        <v>324</v>
      </c>
      <c r="AO425" t="s">
        <v>324</v>
      </c>
      <c r="AP425" t="s">
        <v>324</v>
      </c>
      <c r="AQ425" t="s">
        <v>324</v>
      </c>
      <c r="AR425" t="s">
        <v>324</v>
      </c>
      <c r="AS425" t="s">
        <v>324</v>
      </c>
      <c r="AT425" t="s">
        <v>324</v>
      </c>
      <c r="AU425" t="s">
        <v>324</v>
      </c>
      <c r="AV425" t="s">
        <v>324</v>
      </c>
      <c r="AW425" t="s">
        <v>324</v>
      </c>
      <c r="AX425" t="s">
        <v>324</v>
      </c>
      <c r="AY425" t="s">
        <v>324</v>
      </c>
      <c r="AZ425" t="s">
        <v>324</v>
      </c>
      <c r="BA425" t="s">
        <v>324</v>
      </c>
      <c r="BB425" t="s">
        <v>324</v>
      </c>
      <c r="BC425" t="s">
        <v>324</v>
      </c>
      <c r="BD425" t="s">
        <v>324</v>
      </c>
      <c r="BE425" t="s">
        <v>324</v>
      </c>
      <c r="BF425" t="s">
        <v>324</v>
      </c>
      <c r="BG425" t="s">
        <v>324</v>
      </c>
      <c r="BH425" t="s">
        <v>324</v>
      </c>
      <c r="BI425" t="s">
        <v>324</v>
      </c>
      <c r="BJ425" t="s">
        <v>324</v>
      </c>
      <c r="BK425" t="s">
        <v>324</v>
      </c>
      <c r="BL425" t="s">
        <v>324</v>
      </c>
      <c r="BM425" t="s">
        <v>324</v>
      </c>
      <c r="BN425" t="s">
        <v>324</v>
      </c>
      <c r="BO425" t="s">
        <v>324</v>
      </c>
      <c r="BP425" t="s">
        <v>324</v>
      </c>
      <c r="BQ425" t="s">
        <v>324</v>
      </c>
      <c r="BR425" t="s">
        <v>324</v>
      </c>
      <c r="BS425" t="s">
        <v>324</v>
      </c>
      <c r="BT425" t="s">
        <v>324</v>
      </c>
      <c r="BU425" t="s">
        <v>324</v>
      </c>
      <c r="BV425" t="s">
        <v>324</v>
      </c>
      <c r="BW425" t="s">
        <v>324</v>
      </c>
      <c r="BX425" t="s">
        <v>324</v>
      </c>
      <c r="BY425" t="s">
        <v>324</v>
      </c>
      <c r="BZ425" t="s">
        <v>324</v>
      </c>
      <c r="CA425" t="s">
        <v>324</v>
      </c>
      <c r="CB425" t="s">
        <v>324</v>
      </c>
      <c r="CC425" t="s">
        <v>324</v>
      </c>
      <c r="CD425" t="s">
        <v>324</v>
      </c>
      <c r="CE425" t="s">
        <v>324</v>
      </c>
      <c r="CF425" t="s">
        <v>324</v>
      </c>
      <c r="CG425" t="s">
        <v>324</v>
      </c>
      <c r="CH425" t="s">
        <v>324</v>
      </c>
      <c r="CI425" t="s">
        <v>324</v>
      </c>
      <c r="CJ425" t="s">
        <v>324</v>
      </c>
      <c r="CK425" t="s">
        <v>324</v>
      </c>
      <c r="CL425" t="s">
        <v>324</v>
      </c>
      <c r="CM425" t="s">
        <v>324</v>
      </c>
      <c r="CN425" t="s">
        <v>324</v>
      </c>
      <c r="CO425" t="s">
        <v>324</v>
      </c>
      <c r="CP425" t="s">
        <v>324</v>
      </c>
      <c r="CQ425" t="s">
        <v>324</v>
      </c>
      <c r="CR425" t="s">
        <v>324</v>
      </c>
      <c r="CS425" t="s">
        <v>324</v>
      </c>
      <c r="CT425" t="s">
        <v>324</v>
      </c>
      <c r="CU425" t="s">
        <v>324</v>
      </c>
      <c r="CV425" t="s">
        <v>324</v>
      </c>
      <c r="CW425" t="s">
        <v>324</v>
      </c>
      <c r="CX425">
        <v>0.44600000000000001</v>
      </c>
      <c r="CY425">
        <v>5.3999999999999999E-2</v>
      </c>
      <c r="CZ425" t="s">
        <v>324</v>
      </c>
      <c r="DA425" t="s">
        <v>324</v>
      </c>
      <c r="DB425">
        <v>0.5</v>
      </c>
      <c r="DC425" t="s">
        <v>324</v>
      </c>
      <c r="DD425" t="s">
        <v>324</v>
      </c>
      <c r="DE425" t="s">
        <v>324</v>
      </c>
      <c r="DF425" t="s">
        <v>324</v>
      </c>
      <c r="DG425" t="s">
        <v>324</v>
      </c>
      <c r="DH425" t="s">
        <v>324</v>
      </c>
      <c r="DI425" t="s">
        <v>324</v>
      </c>
      <c r="DJ425" t="s">
        <v>324</v>
      </c>
      <c r="DK425" t="s">
        <v>324</v>
      </c>
      <c r="DL425" t="s">
        <v>324</v>
      </c>
    </row>
    <row r="426" spans="1:116" x14ac:dyDescent="0.45">
      <c r="A426">
        <v>2023</v>
      </c>
      <c r="B426" t="s">
        <v>151</v>
      </c>
      <c r="C426">
        <v>305</v>
      </c>
      <c r="D426" t="s">
        <v>899</v>
      </c>
      <c r="E426" t="s">
        <v>606</v>
      </c>
      <c r="F426" t="s">
        <v>247</v>
      </c>
      <c r="G426">
        <v>0.36399999999999999</v>
      </c>
      <c r="H426">
        <v>0.03</v>
      </c>
      <c r="I426">
        <v>0</v>
      </c>
      <c r="J426">
        <v>0</v>
      </c>
      <c r="K426">
        <v>0.39400000000000002</v>
      </c>
      <c r="L426">
        <v>56</v>
      </c>
      <c r="M426">
        <v>3</v>
      </c>
      <c r="N426">
        <v>0</v>
      </c>
      <c r="O426">
        <v>0</v>
      </c>
      <c r="P426">
        <v>59</v>
      </c>
      <c r="Q426">
        <v>0</v>
      </c>
      <c r="R426">
        <v>0</v>
      </c>
      <c r="S426">
        <v>0</v>
      </c>
      <c r="T426">
        <v>0</v>
      </c>
      <c r="U426">
        <v>0</v>
      </c>
      <c r="V426">
        <v>0</v>
      </c>
      <c r="W426">
        <v>0</v>
      </c>
      <c r="X426">
        <v>0</v>
      </c>
      <c r="Y426">
        <v>0</v>
      </c>
      <c r="Z426">
        <v>0</v>
      </c>
      <c r="AA426">
        <v>0</v>
      </c>
      <c r="AB426">
        <v>0</v>
      </c>
      <c r="AC426">
        <v>0</v>
      </c>
      <c r="AD426">
        <v>0</v>
      </c>
      <c r="AE426">
        <v>0</v>
      </c>
      <c r="AF426">
        <v>0</v>
      </c>
      <c r="AG426">
        <v>0</v>
      </c>
      <c r="AH426">
        <v>0</v>
      </c>
      <c r="AI426">
        <v>0</v>
      </c>
      <c r="AJ426">
        <v>0</v>
      </c>
      <c r="AK426">
        <v>0</v>
      </c>
      <c r="AL426">
        <v>0</v>
      </c>
      <c r="AM426">
        <v>0</v>
      </c>
      <c r="AN426">
        <v>0</v>
      </c>
      <c r="AO426">
        <v>0</v>
      </c>
      <c r="AP426" t="s">
        <v>324</v>
      </c>
      <c r="AQ426" t="s">
        <v>324</v>
      </c>
      <c r="AR426" t="s">
        <v>324</v>
      </c>
      <c r="AS426" t="s">
        <v>324</v>
      </c>
      <c r="AT426">
        <v>0</v>
      </c>
      <c r="AU426" t="s">
        <v>324</v>
      </c>
      <c r="AV426" t="s">
        <v>324</v>
      </c>
      <c r="AW426" t="s">
        <v>324</v>
      </c>
      <c r="AX426" t="s">
        <v>324</v>
      </c>
      <c r="AY426">
        <v>0</v>
      </c>
      <c r="AZ426" t="s">
        <v>324</v>
      </c>
      <c r="BA426" t="s">
        <v>324</v>
      </c>
      <c r="BB426" t="s">
        <v>324</v>
      </c>
      <c r="BC426" t="s">
        <v>324</v>
      </c>
      <c r="BD426">
        <v>0</v>
      </c>
      <c r="BE426" t="s">
        <v>324</v>
      </c>
      <c r="BF426" t="s">
        <v>324</v>
      </c>
      <c r="BG426" t="s">
        <v>324</v>
      </c>
      <c r="BH426" t="s">
        <v>324</v>
      </c>
      <c r="BI426">
        <v>0</v>
      </c>
      <c r="BJ426" t="s">
        <v>324</v>
      </c>
      <c r="BK426" t="s">
        <v>324</v>
      </c>
      <c r="BL426" t="s">
        <v>324</v>
      </c>
      <c r="BM426" t="s">
        <v>324</v>
      </c>
      <c r="BN426">
        <v>0</v>
      </c>
      <c r="BO426" t="s">
        <v>324</v>
      </c>
      <c r="BP426" t="s">
        <v>324</v>
      </c>
      <c r="BQ426" t="s">
        <v>324</v>
      </c>
      <c r="BR426" t="s">
        <v>324</v>
      </c>
      <c r="BS426">
        <v>0</v>
      </c>
      <c r="BT426">
        <v>0.109</v>
      </c>
      <c r="BU426">
        <v>2E-3</v>
      </c>
      <c r="BV426">
        <v>0</v>
      </c>
      <c r="BW426">
        <v>0</v>
      </c>
      <c r="BX426">
        <v>0.111</v>
      </c>
      <c r="BY426">
        <v>5</v>
      </c>
      <c r="BZ426">
        <v>1</v>
      </c>
      <c r="CA426">
        <v>0</v>
      </c>
      <c r="CB426">
        <v>0</v>
      </c>
      <c r="CC426">
        <v>6</v>
      </c>
      <c r="CD426">
        <v>0</v>
      </c>
      <c r="CE426">
        <v>0</v>
      </c>
      <c r="CF426">
        <v>0</v>
      </c>
      <c r="CG426">
        <v>0</v>
      </c>
      <c r="CH426">
        <v>0</v>
      </c>
      <c r="CI426">
        <v>3.0000000000000001E-3</v>
      </c>
      <c r="CJ426">
        <v>0</v>
      </c>
      <c r="CK426">
        <v>0</v>
      </c>
      <c r="CL426">
        <v>0</v>
      </c>
      <c r="CM426">
        <v>3.0000000000000001E-3</v>
      </c>
      <c r="CN426">
        <v>1</v>
      </c>
      <c r="CO426">
        <v>0</v>
      </c>
      <c r="CP426">
        <v>0</v>
      </c>
      <c r="CQ426">
        <v>0</v>
      </c>
      <c r="CR426">
        <v>1</v>
      </c>
      <c r="CS426">
        <v>0</v>
      </c>
      <c r="CT426">
        <v>0</v>
      </c>
      <c r="CU426">
        <v>0</v>
      </c>
      <c r="CV426">
        <v>0</v>
      </c>
      <c r="CW426">
        <v>0</v>
      </c>
      <c r="CX426">
        <v>0.47599999999999998</v>
      </c>
      <c r="CY426">
        <v>3.2000000000000001E-2</v>
      </c>
      <c r="CZ426">
        <v>0</v>
      </c>
      <c r="DA426">
        <v>0</v>
      </c>
      <c r="DB426">
        <v>0.50800000000000001</v>
      </c>
      <c r="DC426">
        <v>62</v>
      </c>
      <c r="DD426">
        <v>4</v>
      </c>
      <c r="DE426">
        <v>0</v>
      </c>
      <c r="DF426">
        <v>0</v>
      </c>
      <c r="DG426">
        <v>66</v>
      </c>
      <c r="DH426">
        <v>0</v>
      </c>
      <c r="DI426">
        <v>0</v>
      </c>
      <c r="DJ426">
        <v>0</v>
      </c>
      <c r="DK426">
        <v>0</v>
      </c>
      <c r="DL426">
        <v>0</v>
      </c>
    </row>
    <row r="427" spans="1:116" x14ac:dyDescent="0.45">
      <c r="A427">
        <v>2023</v>
      </c>
      <c r="B427" t="s">
        <v>151</v>
      </c>
      <c r="C427">
        <v>392</v>
      </c>
      <c r="D427" t="s">
        <v>434</v>
      </c>
      <c r="E427" t="s">
        <v>606</v>
      </c>
      <c r="F427" t="s">
        <v>244</v>
      </c>
      <c r="G427">
        <v>9.0999999999999998E-2</v>
      </c>
      <c r="H427">
        <v>1.7000000000000001E-2</v>
      </c>
      <c r="I427" t="s">
        <v>324</v>
      </c>
      <c r="J427" t="s">
        <v>324</v>
      </c>
      <c r="K427">
        <v>0.108</v>
      </c>
      <c r="L427">
        <v>10</v>
      </c>
      <c r="M427">
        <v>2</v>
      </c>
      <c r="N427" t="s">
        <v>324</v>
      </c>
      <c r="O427" t="s">
        <v>324</v>
      </c>
      <c r="P427">
        <v>12</v>
      </c>
      <c r="Q427" t="s">
        <v>324</v>
      </c>
      <c r="R427" t="s">
        <v>324</v>
      </c>
      <c r="S427" t="s">
        <v>324</v>
      </c>
      <c r="T427" t="s">
        <v>324</v>
      </c>
      <c r="U427">
        <v>0</v>
      </c>
      <c r="V427" t="s">
        <v>324</v>
      </c>
      <c r="W427" t="s">
        <v>324</v>
      </c>
      <c r="X427" t="s">
        <v>324</v>
      </c>
      <c r="Y427" t="s">
        <v>324</v>
      </c>
      <c r="Z427">
        <v>0</v>
      </c>
      <c r="AA427" t="s">
        <v>324</v>
      </c>
      <c r="AB427" t="s">
        <v>324</v>
      </c>
      <c r="AC427" t="s">
        <v>324</v>
      </c>
      <c r="AD427" t="s">
        <v>324</v>
      </c>
      <c r="AE427">
        <v>0</v>
      </c>
      <c r="AF427" t="s">
        <v>324</v>
      </c>
      <c r="AG427" t="s">
        <v>324</v>
      </c>
      <c r="AH427" t="s">
        <v>324</v>
      </c>
      <c r="AI427" t="s">
        <v>324</v>
      </c>
      <c r="AJ427">
        <v>0</v>
      </c>
      <c r="AK427" t="s">
        <v>324</v>
      </c>
      <c r="AL427" t="s">
        <v>324</v>
      </c>
      <c r="AM427" t="s">
        <v>324</v>
      </c>
      <c r="AN427" t="s">
        <v>324</v>
      </c>
      <c r="AO427">
        <v>0</v>
      </c>
      <c r="AP427" t="s">
        <v>324</v>
      </c>
      <c r="AQ427" t="s">
        <v>324</v>
      </c>
      <c r="AR427" t="s">
        <v>324</v>
      </c>
      <c r="AS427" t="s">
        <v>324</v>
      </c>
      <c r="AT427">
        <v>0</v>
      </c>
      <c r="AU427" t="s">
        <v>324</v>
      </c>
      <c r="AV427" t="s">
        <v>324</v>
      </c>
      <c r="AW427" t="s">
        <v>324</v>
      </c>
      <c r="AX427" t="s">
        <v>324</v>
      </c>
      <c r="AY427">
        <v>0</v>
      </c>
      <c r="AZ427" t="s">
        <v>324</v>
      </c>
      <c r="BA427" t="s">
        <v>324</v>
      </c>
      <c r="BB427" t="s">
        <v>324</v>
      </c>
      <c r="BC427" t="s">
        <v>324</v>
      </c>
      <c r="BD427">
        <v>0</v>
      </c>
      <c r="BE427" t="s">
        <v>324</v>
      </c>
      <c r="BF427" t="s">
        <v>324</v>
      </c>
      <c r="BG427" t="s">
        <v>324</v>
      </c>
      <c r="BH427" t="s">
        <v>324</v>
      </c>
      <c r="BI427">
        <v>0</v>
      </c>
      <c r="BJ427" t="s">
        <v>324</v>
      </c>
      <c r="BK427" t="s">
        <v>324</v>
      </c>
      <c r="BL427" t="s">
        <v>324</v>
      </c>
      <c r="BM427" t="s">
        <v>324</v>
      </c>
      <c r="BN427">
        <v>0</v>
      </c>
      <c r="BO427" t="s">
        <v>324</v>
      </c>
      <c r="BP427" t="s">
        <v>324</v>
      </c>
      <c r="BQ427" t="s">
        <v>324</v>
      </c>
      <c r="BR427" t="s">
        <v>324</v>
      </c>
      <c r="BS427">
        <v>0</v>
      </c>
      <c r="BT427">
        <v>3.7999999999999999E-2</v>
      </c>
      <c r="BU427" t="s">
        <v>324</v>
      </c>
      <c r="BV427" t="s">
        <v>324</v>
      </c>
      <c r="BW427" t="s">
        <v>324</v>
      </c>
      <c r="BX427">
        <v>3.7999999999999999E-2</v>
      </c>
      <c r="BY427">
        <v>15</v>
      </c>
      <c r="BZ427" t="s">
        <v>324</v>
      </c>
      <c r="CA427" t="s">
        <v>324</v>
      </c>
      <c r="CB427" t="s">
        <v>324</v>
      </c>
      <c r="CC427">
        <v>15</v>
      </c>
      <c r="CD427" t="s">
        <v>324</v>
      </c>
      <c r="CE427" t="s">
        <v>324</v>
      </c>
      <c r="CF427" t="s">
        <v>324</v>
      </c>
      <c r="CG427" t="s">
        <v>324</v>
      </c>
      <c r="CH427">
        <v>0</v>
      </c>
      <c r="CI427" t="s">
        <v>324</v>
      </c>
      <c r="CJ427" t="s">
        <v>324</v>
      </c>
      <c r="CK427" t="s">
        <v>324</v>
      </c>
      <c r="CL427" t="s">
        <v>324</v>
      </c>
      <c r="CM427">
        <v>0</v>
      </c>
      <c r="CN427" t="s">
        <v>324</v>
      </c>
      <c r="CO427" t="s">
        <v>324</v>
      </c>
      <c r="CP427" t="s">
        <v>324</v>
      </c>
      <c r="CQ427" t="s">
        <v>324</v>
      </c>
      <c r="CR427">
        <v>0</v>
      </c>
      <c r="CS427" t="s">
        <v>324</v>
      </c>
      <c r="CT427" t="s">
        <v>324</v>
      </c>
      <c r="CU427" t="s">
        <v>324</v>
      </c>
      <c r="CV427" t="s">
        <v>324</v>
      </c>
      <c r="CW427">
        <v>0</v>
      </c>
      <c r="CX427">
        <v>0.129</v>
      </c>
      <c r="CY427">
        <v>1.7000000000000001E-2</v>
      </c>
      <c r="CZ427">
        <v>0</v>
      </c>
      <c r="DA427">
        <v>0</v>
      </c>
      <c r="DB427">
        <v>0.14599999999999999</v>
      </c>
      <c r="DC427">
        <v>25</v>
      </c>
      <c r="DD427">
        <v>2</v>
      </c>
      <c r="DE427">
        <v>0</v>
      </c>
      <c r="DF427">
        <v>0</v>
      </c>
      <c r="DG427">
        <v>27</v>
      </c>
      <c r="DH427">
        <v>0</v>
      </c>
      <c r="DI427">
        <v>0</v>
      </c>
      <c r="DJ427">
        <v>0</v>
      </c>
      <c r="DK427">
        <v>0</v>
      </c>
      <c r="DL427">
        <v>0</v>
      </c>
    </row>
    <row r="428" spans="1:116" x14ac:dyDescent="0.45">
      <c r="A428">
        <v>2023</v>
      </c>
      <c r="B428" t="s">
        <v>151</v>
      </c>
      <c r="C428">
        <v>1196</v>
      </c>
      <c r="D428" t="s">
        <v>900</v>
      </c>
      <c r="E428" t="s">
        <v>606</v>
      </c>
      <c r="F428" t="s">
        <v>247</v>
      </c>
      <c r="G428">
        <v>0</v>
      </c>
      <c r="H428">
        <v>9.2999999999999999E-2</v>
      </c>
      <c r="I428">
        <v>0</v>
      </c>
      <c r="J428">
        <v>0</v>
      </c>
      <c r="K428">
        <v>9.2999999999999999E-2</v>
      </c>
      <c r="L428">
        <v>0</v>
      </c>
      <c r="M428">
        <v>2</v>
      </c>
      <c r="N428">
        <v>0</v>
      </c>
      <c r="O428">
        <v>0</v>
      </c>
      <c r="P428">
        <v>2</v>
      </c>
      <c r="Q428">
        <v>0</v>
      </c>
      <c r="R428">
        <v>0</v>
      </c>
      <c r="S428">
        <v>0</v>
      </c>
      <c r="T428">
        <v>0</v>
      </c>
      <c r="U428">
        <v>0</v>
      </c>
      <c r="V428">
        <v>0</v>
      </c>
      <c r="W428">
        <v>0</v>
      </c>
      <c r="X428">
        <v>0</v>
      </c>
      <c r="Y428">
        <v>0</v>
      </c>
      <c r="Z428">
        <v>0</v>
      </c>
      <c r="AA428">
        <v>0</v>
      </c>
      <c r="AB428">
        <v>0</v>
      </c>
      <c r="AC428">
        <v>0</v>
      </c>
      <c r="AD428">
        <v>0</v>
      </c>
      <c r="AE428">
        <v>0</v>
      </c>
      <c r="AF428">
        <v>0</v>
      </c>
      <c r="AG428">
        <v>0</v>
      </c>
      <c r="AH428">
        <v>0</v>
      </c>
      <c r="AI428">
        <v>0</v>
      </c>
      <c r="AJ428">
        <v>0</v>
      </c>
      <c r="AK428">
        <v>0</v>
      </c>
      <c r="AL428">
        <v>0</v>
      </c>
      <c r="AM428">
        <v>0</v>
      </c>
      <c r="AN428">
        <v>0</v>
      </c>
      <c r="AO428">
        <v>0</v>
      </c>
      <c r="AP428" t="s">
        <v>324</v>
      </c>
      <c r="AQ428" t="s">
        <v>324</v>
      </c>
      <c r="AR428" t="s">
        <v>324</v>
      </c>
      <c r="AS428" t="s">
        <v>324</v>
      </c>
      <c r="AT428">
        <v>0</v>
      </c>
      <c r="AU428" t="s">
        <v>324</v>
      </c>
      <c r="AV428" t="s">
        <v>324</v>
      </c>
      <c r="AW428" t="s">
        <v>324</v>
      </c>
      <c r="AX428" t="s">
        <v>324</v>
      </c>
      <c r="AY428">
        <v>0</v>
      </c>
      <c r="AZ428" t="s">
        <v>324</v>
      </c>
      <c r="BA428" t="s">
        <v>324</v>
      </c>
      <c r="BB428" t="s">
        <v>324</v>
      </c>
      <c r="BC428" t="s">
        <v>324</v>
      </c>
      <c r="BD428">
        <v>0</v>
      </c>
      <c r="BE428" t="s">
        <v>324</v>
      </c>
      <c r="BF428" t="s">
        <v>324</v>
      </c>
      <c r="BG428" t="s">
        <v>324</v>
      </c>
      <c r="BH428" t="s">
        <v>324</v>
      </c>
      <c r="BI428">
        <v>0</v>
      </c>
      <c r="BJ428" t="s">
        <v>324</v>
      </c>
      <c r="BK428" t="s">
        <v>324</v>
      </c>
      <c r="BL428" t="s">
        <v>324</v>
      </c>
      <c r="BM428" t="s">
        <v>324</v>
      </c>
      <c r="BN428">
        <v>0</v>
      </c>
      <c r="BO428" t="s">
        <v>324</v>
      </c>
      <c r="BP428" t="s">
        <v>324</v>
      </c>
      <c r="BQ428" t="s">
        <v>324</v>
      </c>
      <c r="BR428" t="s">
        <v>324</v>
      </c>
      <c r="BS428">
        <v>0</v>
      </c>
      <c r="BT428">
        <v>0</v>
      </c>
      <c r="BU428">
        <v>0</v>
      </c>
      <c r="BV428">
        <v>0</v>
      </c>
      <c r="BW428">
        <v>0</v>
      </c>
      <c r="BX428">
        <v>0</v>
      </c>
      <c r="BY428">
        <v>0</v>
      </c>
      <c r="BZ428">
        <v>0</v>
      </c>
      <c r="CA428">
        <v>0</v>
      </c>
      <c r="CB428">
        <v>0</v>
      </c>
      <c r="CC428">
        <v>0</v>
      </c>
      <c r="CD428">
        <v>0</v>
      </c>
      <c r="CE428">
        <v>0</v>
      </c>
      <c r="CF428">
        <v>0</v>
      </c>
      <c r="CG428">
        <v>0</v>
      </c>
      <c r="CH428">
        <v>0</v>
      </c>
      <c r="CI428">
        <v>0</v>
      </c>
      <c r="CJ428">
        <v>0</v>
      </c>
      <c r="CK428">
        <v>0</v>
      </c>
      <c r="CL428">
        <v>0</v>
      </c>
      <c r="CM428">
        <v>0</v>
      </c>
      <c r="CN428">
        <v>0</v>
      </c>
      <c r="CO428">
        <v>0</v>
      </c>
      <c r="CP428">
        <v>0</v>
      </c>
      <c r="CQ428">
        <v>0</v>
      </c>
      <c r="CR428">
        <v>0</v>
      </c>
      <c r="CS428">
        <v>0</v>
      </c>
      <c r="CT428">
        <v>0</v>
      </c>
      <c r="CU428">
        <v>0</v>
      </c>
      <c r="CV428">
        <v>0</v>
      </c>
      <c r="CW428">
        <v>0</v>
      </c>
      <c r="CX428">
        <v>0</v>
      </c>
      <c r="CY428">
        <v>9.2999999999999999E-2</v>
      </c>
      <c r="CZ428">
        <v>0</v>
      </c>
      <c r="DA428">
        <v>0</v>
      </c>
      <c r="DB428">
        <v>9.2999999999999999E-2</v>
      </c>
      <c r="DC428">
        <v>0</v>
      </c>
      <c r="DD428">
        <v>2</v>
      </c>
      <c r="DE428">
        <v>0</v>
      </c>
      <c r="DF428">
        <v>0</v>
      </c>
      <c r="DG428">
        <v>2</v>
      </c>
      <c r="DH428">
        <v>0</v>
      </c>
      <c r="DI428">
        <v>0</v>
      </c>
      <c r="DJ428">
        <v>0</v>
      </c>
      <c r="DK428">
        <v>0</v>
      </c>
      <c r="DL428">
        <v>0</v>
      </c>
    </row>
    <row r="429" spans="1:116" x14ac:dyDescent="0.45">
      <c r="A429">
        <v>2023</v>
      </c>
      <c r="B429" t="s">
        <v>151</v>
      </c>
      <c r="C429">
        <v>1366</v>
      </c>
      <c r="D429" t="s">
        <v>901</v>
      </c>
      <c r="E429" t="s">
        <v>606</v>
      </c>
      <c r="F429" t="s">
        <v>244</v>
      </c>
      <c r="G429">
        <v>7.0000000000000007E-2</v>
      </c>
      <c r="H429">
        <v>2.5000000000000001E-2</v>
      </c>
      <c r="I429" t="s">
        <v>324</v>
      </c>
      <c r="J429" t="s">
        <v>324</v>
      </c>
      <c r="K429">
        <v>9.5000000000000001E-2</v>
      </c>
      <c r="L429">
        <v>19</v>
      </c>
      <c r="M429">
        <v>1</v>
      </c>
      <c r="N429" t="s">
        <v>324</v>
      </c>
      <c r="O429" t="s">
        <v>324</v>
      </c>
      <c r="P429">
        <v>20</v>
      </c>
      <c r="Q429" t="s">
        <v>324</v>
      </c>
      <c r="R429" t="s">
        <v>324</v>
      </c>
      <c r="S429" t="s">
        <v>324</v>
      </c>
      <c r="T429" t="s">
        <v>324</v>
      </c>
      <c r="U429">
        <v>0</v>
      </c>
      <c r="V429" t="s">
        <v>324</v>
      </c>
      <c r="W429" t="s">
        <v>324</v>
      </c>
      <c r="X429" t="s">
        <v>324</v>
      </c>
      <c r="Y429" t="s">
        <v>324</v>
      </c>
      <c r="Z429">
        <v>0</v>
      </c>
      <c r="AA429" t="s">
        <v>324</v>
      </c>
      <c r="AB429" t="s">
        <v>324</v>
      </c>
      <c r="AC429" t="s">
        <v>324</v>
      </c>
      <c r="AD429" t="s">
        <v>324</v>
      </c>
      <c r="AE429">
        <v>0</v>
      </c>
      <c r="AF429" t="s">
        <v>324</v>
      </c>
      <c r="AG429" t="s">
        <v>324</v>
      </c>
      <c r="AH429" t="s">
        <v>324</v>
      </c>
      <c r="AI429" t="s">
        <v>324</v>
      </c>
      <c r="AJ429">
        <v>0</v>
      </c>
      <c r="AK429" t="s">
        <v>324</v>
      </c>
      <c r="AL429" t="s">
        <v>324</v>
      </c>
      <c r="AM429" t="s">
        <v>324</v>
      </c>
      <c r="AN429" t="s">
        <v>324</v>
      </c>
      <c r="AO429">
        <v>0</v>
      </c>
      <c r="AP429" t="s">
        <v>324</v>
      </c>
      <c r="AQ429" t="s">
        <v>324</v>
      </c>
      <c r="AR429" t="s">
        <v>324</v>
      </c>
      <c r="AS429" t="s">
        <v>324</v>
      </c>
      <c r="AT429">
        <v>0</v>
      </c>
      <c r="AU429" t="s">
        <v>324</v>
      </c>
      <c r="AV429" t="s">
        <v>324</v>
      </c>
      <c r="AW429" t="s">
        <v>324</v>
      </c>
      <c r="AX429" t="s">
        <v>324</v>
      </c>
      <c r="AY429">
        <v>0</v>
      </c>
      <c r="AZ429" t="s">
        <v>324</v>
      </c>
      <c r="BA429" t="s">
        <v>324</v>
      </c>
      <c r="BB429" t="s">
        <v>324</v>
      </c>
      <c r="BC429" t="s">
        <v>324</v>
      </c>
      <c r="BD429">
        <v>0</v>
      </c>
      <c r="BE429" t="s">
        <v>324</v>
      </c>
      <c r="BF429" t="s">
        <v>324</v>
      </c>
      <c r="BG429" t="s">
        <v>324</v>
      </c>
      <c r="BH429" t="s">
        <v>324</v>
      </c>
      <c r="BI429">
        <v>0</v>
      </c>
      <c r="BJ429" t="s">
        <v>324</v>
      </c>
      <c r="BK429" t="s">
        <v>324</v>
      </c>
      <c r="BL429" t="s">
        <v>324</v>
      </c>
      <c r="BM429" t="s">
        <v>324</v>
      </c>
      <c r="BN429">
        <v>0</v>
      </c>
      <c r="BO429" t="s">
        <v>324</v>
      </c>
      <c r="BP429" t="s">
        <v>324</v>
      </c>
      <c r="BQ429" t="s">
        <v>324</v>
      </c>
      <c r="BR429" t="s">
        <v>324</v>
      </c>
      <c r="BS429">
        <v>0</v>
      </c>
      <c r="BT429" t="s">
        <v>324</v>
      </c>
      <c r="BU429" t="s">
        <v>324</v>
      </c>
      <c r="BV429" t="s">
        <v>324</v>
      </c>
      <c r="BW429" t="s">
        <v>324</v>
      </c>
      <c r="BX429">
        <v>0</v>
      </c>
      <c r="BY429" t="s">
        <v>324</v>
      </c>
      <c r="BZ429" t="s">
        <v>324</v>
      </c>
      <c r="CA429" t="s">
        <v>324</v>
      </c>
      <c r="CB429" t="s">
        <v>324</v>
      </c>
      <c r="CC429">
        <v>0</v>
      </c>
      <c r="CD429" t="s">
        <v>324</v>
      </c>
      <c r="CE429" t="s">
        <v>324</v>
      </c>
      <c r="CF429" t="s">
        <v>324</v>
      </c>
      <c r="CG429" t="s">
        <v>324</v>
      </c>
      <c r="CH429">
        <v>0</v>
      </c>
      <c r="CI429" t="s">
        <v>324</v>
      </c>
      <c r="CJ429" t="s">
        <v>324</v>
      </c>
      <c r="CK429" t="s">
        <v>324</v>
      </c>
      <c r="CL429" t="s">
        <v>324</v>
      </c>
      <c r="CM429">
        <v>0</v>
      </c>
      <c r="CN429" t="s">
        <v>324</v>
      </c>
      <c r="CO429" t="s">
        <v>324</v>
      </c>
      <c r="CP429" t="s">
        <v>324</v>
      </c>
      <c r="CQ429" t="s">
        <v>324</v>
      </c>
      <c r="CR429">
        <v>0</v>
      </c>
      <c r="CS429" t="s">
        <v>324</v>
      </c>
      <c r="CT429" t="s">
        <v>324</v>
      </c>
      <c r="CU429" t="s">
        <v>324</v>
      </c>
      <c r="CV429" t="s">
        <v>324</v>
      </c>
      <c r="CW429">
        <v>0</v>
      </c>
      <c r="CX429">
        <v>7.0000000000000007E-2</v>
      </c>
      <c r="CY429">
        <v>2.5000000000000001E-2</v>
      </c>
      <c r="CZ429">
        <v>0</v>
      </c>
      <c r="DA429">
        <v>0</v>
      </c>
      <c r="DB429">
        <v>9.5000000000000001E-2</v>
      </c>
      <c r="DC429">
        <v>19</v>
      </c>
      <c r="DD429">
        <v>1</v>
      </c>
      <c r="DE429">
        <v>0</v>
      </c>
      <c r="DF429">
        <v>0</v>
      </c>
      <c r="DG429">
        <v>20</v>
      </c>
      <c r="DH429">
        <v>0</v>
      </c>
      <c r="DI429">
        <v>0</v>
      </c>
      <c r="DJ429">
        <v>0</v>
      </c>
      <c r="DK429">
        <v>0</v>
      </c>
      <c r="DL429">
        <v>0</v>
      </c>
    </row>
    <row r="430" spans="1:116" x14ac:dyDescent="0.45">
      <c r="A430">
        <v>2023</v>
      </c>
      <c r="B430" t="s">
        <v>151</v>
      </c>
      <c r="C430">
        <v>3436</v>
      </c>
      <c r="D430" t="s">
        <v>902</v>
      </c>
      <c r="E430" t="s">
        <v>606</v>
      </c>
      <c r="F430" t="s">
        <v>244</v>
      </c>
      <c r="G430">
        <v>1.1539999999999999</v>
      </c>
      <c r="H430">
        <v>0.113</v>
      </c>
      <c r="I430" t="s">
        <v>324</v>
      </c>
      <c r="J430" t="s">
        <v>324</v>
      </c>
      <c r="K430">
        <v>1.2669999999999999</v>
      </c>
      <c r="L430">
        <v>148</v>
      </c>
      <c r="M430">
        <v>14</v>
      </c>
      <c r="N430" t="s">
        <v>324</v>
      </c>
      <c r="O430" t="s">
        <v>324</v>
      </c>
      <c r="P430">
        <v>162</v>
      </c>
      <c r="Q430">
        <v>676.2</v>
      </c>
      <c r="R430">
        <v>38.71</v>
      </c>
      <c r="S430" t="s">
        <v>324</v>
      </c>
      <c r="T430" t="s">
        <v>324</v>
      </c>
      <c r="U430">
        <v>714.91</v>
      </c>
      <c r="V430" t="s">
        <v>324</v>
      </c>
      <c r="W430" t="s">
        <v>324</v>
      </c>
      <c r="X430" t="s">
        <v>324</v>
      </c>
      <c r="Y430" t="s">
        <v>324</v>
      </c>
      <c r="Z430">
        <v>0</v>
      </c>
      <c r="AA430" t="s">
        <v>324</v>
      </c>
      <c r="AB430" t="s">
        <v>324</v>
      </c>
      <c r="AC430" t="s">
        <v>324</v>
      </c>
      <c r="AD430" t="s">
        <v>324</v>
      </c>
      <c r="AE430">
        <v>0</v>
      </c>
      <c r="AF430" t="s">
        <v>324</v>
      </c>
      <c r="AG430" t="s">
        <v>324</v>
      </c>
      <c r="AH430" t="s">
        <v>324</v>
      </c>
      <c r="AI430" t="s">
        <v>324</v>
      </c>
      <c r="AJ430">
        <v>0</v>
      </c>
      <c r="AK430" t="s">
        <v>324</v>
      </c>
      <c r="AL430" t="s">
        <v>324</v>
      </c>
      <c r="AM430" t="s">
        <v>324</v>
      </c>
      <c r="AN430" t="s">
        <v>324</v>
      </c>
      <c r="AO430">
        <v>0</v>
      </c>
      <c r="AP430">
        <v>0.41299999999999998</v>
      </c>
      <c r="AQ430" t="s">
        <v>324</v>
      </c>
      <c r="AR430" t="s">
        <v>324</v>
      </c>
      <c r="AS430" t="s">
        <v>324</v>
      </c>
      <c r="AT430">
        <v>0.41299999999999998</v>
      </c>
      <c r="AU430">
        <v>41</v>
      </c>
      <c r="AV430" t="s">
        <v>324</v>
      </c>
      <c r="AW430" t="s">
        <v>324</v>
      </c>
      <c r="AX430" t="s">
        <v>324</v>
      </c>
      <c r="AY430">
        <v>41</v>
      </c>
      <c r="AZ430" t="s">
        <v>324</v>
      </c>
      <c r="BA430" t="s">
        <v>324</v>
      </c>
      <c r="BB430" t="s">
        <v>324</v>
      </c>
      <c r="BC430" t="s">
        <v>324</v>
      </c>
      <c r="BD430">
        <v>0</v>
      </c>
      <c r="BE430" t="s">
        <v>324</v>
      </c>
      <c r="BF430" t="s">
        <v>324</v>
      </c>
      <c r="BG430" t="s">
        <v>324</v>
      </c>
      <c r="BH430" t="s">
        <v>324</v>
      </c>
      <c r="BI430">
        <v>0</v>
      </c>
      <c r="BJ430" t="s">
        <v>324</v>
      </c>
      <c r="BK430" t="s">
        <v>324</v>
      </c>
      <c r="BL430" t="s">
        <v>324</v>
      </c>
      <c r="BM430" t="s">
        <v>324</v>
      </c>
      <c r="BN430">
        <v>0</v>
      </c>
      <c r="BO430" t="s">
        <v>324</v>
      </c>
      <c r="BP430" t="s">
        <v>324</v>
      </c>
      <c r="BQ430" t="s">
        <v>324</v>
      </c>
      <c r="BR430" t="s">
        <v>324</v>
      </c>
      <c r="BS430">
        <v>0</v>
      </c>
      <c r="BT430">
        <v>2.7E-2</v>
      </c>
      <c r="BU430">
        <v>1.4E-2</v>
      </c>
      <c r="BV430" t="s">
        <v>324</v>
      </c>
      <c r="BW430" t="s">
        <v>324</v>
      </c>
      <c r="BX430">
        <v>4.1000000000000002E-2</v>
      </c>
      <c r="BY430">
        <v>14</v>
      </c>
      <c r="BZ430">
        <v>2</v>
      </c>
      <c r="CA430" t="s">
        <v>324</v>
      </c>
      <c r="CB430" t="s">
        <v>324</v>
      </c>
      <c r="CC430">
        <v>16</v>
      </c>
      <c r="CD430">
        <v>0.82599999999999996</v>
      </c>
      <c r="CE430">
        <v>0</v>
      </c>
      <c r="CF430" t="s">
        <v>324</v>
      </c>
      <c r="CG430" t="s">
        <v>324</v>
      </c>
      <c r="CH430">
        <v>0.82599999999999996</v>
      </c>
      <c r="CI430" t="s">
        <v>324</v>
      </c>
      <c r="CJ430" t="s">
        <v>324</v>
      </c>
      <c r="CK430" t="s">
        <v>324</v>
      </c>
      <c r="CL430" t="s">
        <v>324</v>
      </c>
      <c r="CM430">
        <v>0</v>
      </c>
      <c r="CN430" t="s">
        <v>324</v>
      </c>
      <c r="CO430" t="s">
        <v>324</v>
      </c>
      <c r="CP430" t="s">
        <v>324</v>
      </c>
      <c r="CQ430" t="s">
        <v>324</v>
      </c>
      <c r="CR430">
        <v>0</v>
      </c>
      <c r="CS430" t="s">
        <v>324</v>
      </c>
      <c r="CT430" t="s">
        <v>324</v>
      </c>
      <c r="CU430" t="s">
        <v>324</v>
      </c>
      <c r="CV430" t="s">
        <v>324</v>
      </c>
      <c r="CW430">
        <v>0</v>
      </c>
      <c r="CX430">
        <v>1.181</v>
      </c>
      <c r="CY430">
        <v>0.127</v>
      </c>
      <c r="CZ430">
        <v>0</v>
      </c>
      <c r="DA430">
        <v>0</v>
      </c>
      <c r="DB430">
        <v>1.3080000000000001</v>
      </c>
      <c r="DC430">
        <v>162</v>
      </c>
      <c r="DD430">
        <v>16</v>
      </c>
      <c r="DE430">
        <v>0</v>
      </c>
      <c r="DF430">
        <v>0</v>
      </c>
      <c r="DG430">
        <v>178</v>
      </c>
      <c r="DH430">
        <v>677.02599999999995</v>
      </c>
      <c r="DI430">
        <v>38.71</v>
      </c>
      <c r="DJ430">
        <v>0</v>
      </c>
      <c r="DK430">
        <v>0</v>
      </c>
      <c r="DL430">
        <v>715.73599999999999</v>
      </c>
    </row>
    <row r="431" spans="1:116" x14ac:dyDescent="0.45">
      <c r="A431">
        <v>2023</v>
      </c>
      <c r="B431" t="s">
        <v>151</v>
      </c>
      <c r="C431">
        <v>3828</v>
      </c>
      <c r="D431" t="s">
        <v>435</v>
      </c>
      <c r="E431" t="s">
        <v>606</v>
      </c>
      <c r="F431" t="s">
        <v>244</v>
      </c>
      <c r="G431">
        <v>0.20100000000000001</v>
      </c>
      <c r="H431">
        <v>0.214</v>
      </c>
      <c r="I431">
        <v>0</v>
      </c>
      <c r="J431">
        <v>0</v>
      </c>
      <c r="K431">
        <v>0.41499999999999998</v>
      </c>
      <c r="L431">
        <v>31</v>
      </c>
      <c r="M431">
        <v>9</v>
      </c>
      <c r="N431">
        <v>0</v>
      </c>
      <c r="O431">
        <v>0</v>
      </c>
      <c r="P431">
        <v>40</v>
      </c>
      <c r="Q431">
        <v>123.53</v>
      </c>
      <c r="R431">
        <v>42.819000000000003</v>
      </c>
      <c r="S431">
        <v>0</v>
      </c>
      <c r="T431">
        <v>0</v>
      </c>
      <c r="U431">
        <v>166.34899999999999</v>
      </c>
      <c r="V431" t="s">
        <v>324</v>
      </c>
      <c r="W431" t="s">
        <v>324</v>
      </c>
      <c r="X431" t="s">
        <v>324</v>
      </c>
      <c r="Y431" t="s">
        <v>324</v>
      </c>
      <c r="Z431">
        <v>0</v>
      </c>
      <c r="AA431" t="s">
        <v>324</v>
      </c>
      <c r="AB431" t="s">
        <v>324</v>
      </c>
      <c r="AC431" t="s">
        <v>324</v>
      </c>
      <c r="AD431" t="s">
        <v>324</v>
      </c>
      <c r="AE431">
        <v>0</v>
      </c>
      <c r="AF431" t="s">
        <v>324</v>
      </c>
      <c r="AG431" t="s">
        <v>324</v>
      </c>
      <c r="AH431" t="s">
        <v>324</v>
      </c>
      <c r="AI431" t="s">
        <v>324</v>
      </c>
      <c r="AJ431">
        <v>0</v>
      </c>
      <c r="AK431" t="s">
        <v>324</v>
      </c>
      <c r="AL431" t="s">
        <v>324</v>
      </c>
      <c r="AM431" t="s">
        <v>324</v>
      </c>
      <c r="AN431" t="s">
        <v>324</v>
      </c>
      <c r="AO431">
        <v>0</v>
      </c>
      <c r="AP431" t="s">
        <v>324</v>
      </c>
      <c r="AQ431" t="s">
        <v>324</v>
      </c>
      <c r="AR431" t="s">
        <v>324</v>
      </c>
      <c r="AS431" t="s">
        <v>324</v>
      </c>
      <c r="AT431">
        <v>0</v>
      </c>
      <c r="AU431" t="s">
        <v>324</v>
      </c>
      <c r="AV431" t="s">
        <v>324</v>
      </c>
      <c r="AW431" t="s">
        <v>324</v>
      </c>
      <c r="AX431" t="s">
        <v>324</v>
      </c>
      <c r="AY431">
        <v>0</v>
      </c>
      <c r="AZ431" t="s">
        <v>324</v>
      </c>
      <c r="BA431" t="s">
        <v>324</v>
      </c>
      <c r="BB431" t="s">
        <v>324</v>
      </c>
      <c r="BC431" t="s">
        <v>324</v>
      </c>
      <c r="BD431">
        <v>0</v>
      </c>
      <c r="BE431" t="s">
        <v>324</v>
      </c>
      <c r="BF431" t="s">
        <v>324</v>
      </c>
      <c r="BG431" t="s">
        <v>324</v>
      </c>
      <c r="BH431" t="s">
        <v>324</v>
      </c>
      <c r="BI431">
        <v>0</v>
      </c>
      <c r="BJ431" t="s">
        <v>324</v>
      </c>
      <c r="BK431" t="s">
        <v>324</v>
      </c>
      <c r="BL431" t="s">
        <v>324</v>
      </c>
      <c r="BM431" t="s">
        <v>324</v>
      </c>
      <c r="BN431">
        <v>0</v>
      </c>
      <c r="BO431" t="s">
        <v>324</v>
      </c>
      <c r="BP431" t="s">
        <v>324</v>
      </c>
      <c r="BQ431" t="s">
        <v>324</v>
      </c>
      <c r="BR431" t="s">
        <v>324</v>
      </c>
      <c r="BS431">
        <v>0</v>
      </c>
      <c r="BT431">
        <v>0.05</v>
      </c>
      <c r="BU431">
        <v>1.0999999999999999E-2</v>
      </c>
      <c r="BV431">
        <v>0</v>
      </c>
      <c r="BW431">
        <v>0</v>
      </c>
      <c r="BX431">
        <v>6.0999999999999999E-2</v>
      </c>
      <c r="BY431">
        <v>15</v>
      </c>
      <c r="BZ431">
        <v>3</v>
      </c>
      <c r="CA431">
        <v>0</v>
      </c>
      <c r="CB431">
        <v>0</v>
      </c>
      <c r="CC431">
        <v>18</v>
      </c>
      <c r="CD431">
        <v>4.5620000000000003</v>
      </c>
      <c r="CE431">
        <v>0</v>
      </c>
      <c r="CF431">
        <v>0</v>
      </c>
      <c r="CG431">
        <v>0</v>
      </c>
      <c r="CH431">
        <v>4.5620000000000003</v>
      </c>
      <c r="CI431">
        <v>0</v>
      </c>
      <c r="CJ431">
        <v>0.20799999999999999</v>
      </c>
      <c r="CK431">
        <v>0</v>
      </c>
      <c r="CL431">
        <v>0</v>
      </c>
      <c r="CM431">
        <v>0.20799999999999999</v>
      </c>
      <c r="CN431">
        <v>0</v>
      </c>
      <c r="CO431">
        <v>1</v>
      </c>
      <c r="CP431">
        <v>0</v>
      </c>
      <c r="CQ431">
        <v>0</v>
      </c>
      <c r="CR431">
        <v>1</v>
      </c>
      <c r="CS431">
        <v>0</v>
      </c>
      <c r="CT431">
        <v>9.0280000000000005</v>
      </c>
      <c r="CU431">
        <v>0</v>
      </c>
      <c r="CV431">
        <v>0</v>
      </c>
      <c r="CW431">
        <v>9.0280000000000005</v>
      </c>
      <c r="CX431">
        <v>0.251</v>
      </c>
      <c r="CY431">
        <v>0.433</v>
      </c>
      <c r="CZ431">
        <v>0</v>
      </c>
      <c r="DA431">
        <v>0</v>
      </c>
      <c r="DB431">
        <v>0.68400000000000005</v>
      </c>
      <c r="DC431">
        <v>46</v>
      </c>
      <c r="DD431">
        <v>13</v>
      </c>
      <c r="DE431">
        <v>0</v>
      </c>
      <c r="DF431">
        <v>0</v>
      </c>
      <c r="DG431">
        <v>59</v>
      </c>
      <c r="DH431">
        <v>128.09200000000001</v>
      </c>
      <c r="DI431">
        <v>51.847000000000001</v>
      </c>
      <c r="DJ431">
        <v>0</v>
      </c>
      <c r="DK431">
        <v>0</v>
      </c>
      <c r="DL431">
        <v>179.93899999999999</v>
      </c>
    </row>
    <row r="432" spans="1:116" x14ac:dyDescent="0.45">
      <c r="A432">
        <v>2023</v>
      </c>
      <c r="B432" t="s">
        <v>151</v>
      </c>
      <c r="C432">
        <v>4254</v>
      </c>
      <c r="D432" t="s">
        <v>436</v>
      </c>
      <c r="E432" t="s">
        <v>606</v>
      </c>
      <c r="F432" t="s">
        <v>247</v>
      </c>
      <c r="G432">
        <v>76.426000000000002</v>
      </c>
      <c r="H432">
        <v>31.899000000000001</v>
      </c>
      <c r="I432">
        <v>0.312</v>
      </c>
      <c r="J432" t="s">
        <v>324</v>
      </c>
      <c r="K432">
        <v>108.637</v>
      </c>
      <c r="L432">
        <v>9623</v>
      </c>
      <c r="M432">
        <v>637</v>
      </c>
      <c r="N432">
        <v>7</v>
      </c>
      <c r="O432" t="s">
        <v>324</v>
      </c>
      <c r="P432">
        <v>10267</v>
      </c>
      <c r="Q432">
        <v>1190</v>
      </c>
      <c r="R432" t="s">
        <v>324</v>
      </c>
      <c r="S432" t="s">
        <v>324</v>
      </c>
      <c r="T432" t="s">
        <v>324</v>
      </c>
      <c r="U432">
        <v>1190</v>
      </c>
      <c r="V432" t="s">
        <v>324</v>
      </c>
      <c r="W432">
        <v>1</v>
      </c>
      <c r="X432" t="s">
        <v>324</v>
      </c>
      <c r="Y432" t="s">
        <v>324</v>
      </c>
      <c r="Z432">
        <v>1</v>
      </c>
      <c r="AA432" t="s">
        <v>324</v>
      </c>
      <c r="AB432">
        <v>1</v>
      </c>
      <c r="AC432" t="s">
        <v>324</v>
      </c>
      <c r="AD432" t="s">
        <v>324</v>
      </c>
      <c r="AE432">
        <v>1</v>
      </c>
      <c r="AF432">
        <v>2.83</v>
      </c>
      <c r="AG432">
        <v>0.67</v>
      </c>
      <c r="AH432" t="s">
        <v>324</v>
      </c>
      <c r="AI432" t="s">
        <v>324</v>
      </c>
      <c r="AJ432">
        <v>3.5</v>
      </c>
      <c r="AK432">
        <v>2464</v>
      </c>
      <c r="AL432">
        <v>28</v>
      </c>
      <c r="AM432" t="s">
        <v>324</v>
      </c>
      <c r="AN432" t="s">
        <v>324</v>
      </c>
      <c r="AO432">
        <v>2492</v>
      </c>
      <c r="AP432">
        <v>9.6859999999999999</v>
      </c>
      <c r="AQ432">
        <v>0.24099999999999999</v>
      </c>
      <c r="AR432" t="s">
        <v>324</v>
      </c>
      <c r="AS432" t="s">
        <v>324</v>
      </c>
      <c r="AT432">
        <v>9.9269999999999996</v>
      </c>
      <c r="AU432">
        <v>1390</v>
      </c>
      <c r="AV432">
        <v>20</v>
      </c>
      <c r="AW432" t="s">
        <v>324</v>
      </c>
      <c r="AX432" t="s">
        <v>324</v>
      </c>
      <c r="AY432">
        <v>1410</v>
      </c>
      <c r="AZ432">
        <v>15.906000000000001</v>
      </c>
      <c r="BA432">
        <v>0.39</v>
      </c>
      <c r="BB432" t="s">
        <v>324</v>
      </c>
      <c r="BC432" t="s">
        <v>324</v>
      </c>
      <c r="BD432">
        <v>16.295999999999999</v>
      </c>
      <c r="BE432" t="s">
        <v>324</v>
      </c>
      <c r="BF432" t="s">
        <v>324</v>
      </c>
      <c r="BG432" t="s">
        <v>324</v>
      </c>
      <c r="BH432" t="s">
        <v>324</v>
      </c>
      <c r="BI432">
        <v>0</v>
      </c>
      <c r="BJ432" t="s">
        <v>324</v>
      </c>
      <c r="BK432" t="s">
        <v>324</v>
      </c>
      <c r="BL432" t="s">
        <v>324</v>
      </c>
      <c r="BM432" t="s">
        <v>324</v>
      </c>
      <c r="BN432">
        <v>0</v>
      </c>
      <c r="BO432" t="s">
        <v>324</v>
      </c>
      <c r="BP432" t="s">
        <v>324</v>
      </c>
      <c r="BQ432" t="s">
        <v>324</v>
      </c>
      <c r="BR432" t="s">
        <v>324</v>
      </c>
      <c r="BS432">
        <v>0</v>
      </c>
      <c r="BT432">
        <v>0.35299999999999998</v>
      </c>
      <c r="BU432">
        <v>0.17699999999999999</v>
      </c>
      <c r="BV432" t="s">
        <v>324</v>
      </c>
      <c r="BW432" t="s">
        <v>324</v>
      </c>
      <c r="BX432">
        <v>0.53</v>
      </c>
      <c r="BY432">
        <v>78</v>
      </c>
      <c r="BZ432">
        <v>17</v>
      </c>
      <c r="CA432" t="s">
        <v>324</v>
      </c>
      <c r="CB432" t="s">
        <v>324</v>
      </c>
      <c r="CC432">
        <v>95</v>
      </c>
      <c r="CD432" t="s">
        <v>324</v>
      </c>
      <c r="CE432" t="s">
        <v>324</v>
      </c>
      <c r="CF432" t="s">
        <v>324</v>
      </c>
      <c r="CG432" t="s">
        <v>324</v>
      </c>
      <c r="CH432">
        <v>0</v>
      </c>
      <c r="CI432" t="s">
        <v>324</v>
      </c>
      <c r="CJ432" t="s">
        <v>324</v>
      </c>
      <c r="CK432">
        <v>0.19</v>
      </c>
      <c r="CL432" t="s">
        <v>324</v>
      </c>
      <c r="CM432">
        <v>0.19</v>
      </c>
      <c r="CN432" t="s">
        <v>324</v>
      </c>
      <c r="CO432" t="s">
        <v>324</v>
      </c>
      <c r="CP432">
        <v>1</v>
      </c>
      <c r="CQ432" t="s">
        <v>324</v>
      </c>
      <c r="CR432">
        <v>1</v>
      </c>
      <c r="CS432" t="s">
        <v>324</v>
      </c>
      <c r="CT432" t="s">
        <v>324</v>
      </c>
      <c r="CU432" t="s">
        <v>324</v>
      </c>
      <c r="CV432" t="s">
        <v>324</v>
      </c>
      <c r="CW432">
        <v>0</v>
      </c>
      <c r="CX432">
        <v>79.608999999999995</v>
      </c>
      <c r="CY432">
        <v>33.746000000000002</v>
      </c>
      <c r="CZ432">
        <v>0.502</v>
      </c>
      <c r="DA432">
        <v>0</v>
      </c>
      <c r="DB432">
        <v>113.857</v>
      </c>
      <c r="DC432">
        <v>12165</v>
      </c>
      <c r="DD432">
        <v>683</v>
      </c>
      <c r="DE432">
        <v>8</v>
      </c>
      <c r="DF432">
        <v>0</v>
      </c>
      <c r="DG432">
        <v>12856</v>
      </c>
      <c r="DH432">
        <v>1190</v>
      </c>
      <c r="DI432">
        <v>0</v>
      </c>
      <c r="DJ432">
        <v>0</v>
      </c>
      <c r="DK432">
        <v>0</v>
      </c>
      <c r="DL432">
        <v>1190</v>
      </c>
    </row>
    <row r="433" spans="1:116" x14ac:dyDescent="0.45">
      <c r="A433">
        <v>2023</v>
      </c>
      <c r="B433" t="s">
        <v>151</v>
      </c>
      <c r="C433">
        <v>4604</v>
      </c>
      <c r="D433" t="s">
        <v>903</v>
      </c>
      <c r="E433" t="s">
        <v>606</v>
      </c>
      <c r="F433" t="s">
        <v>247</v>
      </c>
      <c r="G433">
        <v>1E-3</v>
      </c>
      <c r="H433">
        <v>2E-3</v>
      </c>
      <c r="I433">
        <v>0</v>
      </c>
      <c r="J433">
        <v>0</v>
      </c>
      <c r="K433">
        <v>3.0000000000000001E-3</v>
      </c>
      <c r="L433">
        <v>1</v>
      </c>
      <c r="M433">
        <v>1</v>
      </c>
      <c r="N433">
        <v>0</v>
      </c>
      <c r="O433">
        <v>0</v>
      </c>
      <c r="P433">
        <v>2</v>
      </c>
      <c r="Q433">
        <v>0</v>
      </c>
      <c r="R433">
        <v>0</v>
      </c>
      <c r="S433">
        <v>0</v>
      </c>
      <c r="T433">
        <v>0</v>
      </c>
      <c r="U433">
        <v>0</v>
      </c>
      <c r="V433">
        <v>0</v>
      </c>
      <c r="W433">
        <v>0</v>
      </c>
      <c r="X433">
        <v>0</v>
      </c>
      <c r="Y433">
        <v>0</v>
      </c>
      <c r="Z433">
        <v>0</v>
      </c>
      <c r="AA433">
        <v>0</v>
      </c>
      <c r="AB433">
        <v>0</v>
      </c>
      <c r="AC433">
        <v>0</v>
      </c>
      <c r="AD433">
        <v>0</v>
      </c>
      <c r="AE433">
        <v>0</v>
      </c>
      <c r="AF433">
        <v>0</v>
      </c>
      <c r="AG433">
        <v>0</v>
      </c>
      <c r="AH433">
        <v>0</v>
      </c>
      <c r="AI433">
        <v>0</v>
      </c>
      <c r="AJ433">
        <v>0</v>
      </c>
      <c r="AK433">
        <v>0</v>
      </c>
      <c r="AL433">
        <v>0</v>
      </c>
      <c r="AM433">
        <v>0</v>
      </c>
      <c r="AN433">
        <v>0</v>
      </c>
      <c r="AO433">
        <v>0</v>
      </c>
      <c r="AP433" t="s">
        <v>324</v>
      </c>
      <c r="AQ433" t="s">
        <v>324</v>
      </c>
      <c r="AR433" t="s">
        <v>324</v>
      </c>
      <c r="AS433" t="s">
        <v>324</v>
      </c>
      <c r="AT433">
        <v>0</v>
      </c>
      <c r="AU433" t="s">
        <v>324</v>
      </c>
      <c r="AV433" t="s">
        <v>324</v>
      </c>
      <c r="AW433" t="s">
        <v>324</v>
      </c>
      <c r="AX433" t="s">
        <v>324</v>
      </c>
      <c r="AY433">
        <v>0</v>
      </c>
      <c r="AZ433" t="s">
        <v>324</v>
      </c>
      <c r="BA433" t="s">
        <v>324</v>
      </c>
      <c r="BB433" t="s">
        <v>324</v>
      </c>
      <c r="BC433" t="s">
        <v>324</v>
      </c>
      <c r="BD433">
        <v>0</v>
      </c>
      <c r="BE433" t="s">
        <v>324</v>
      </c>
      <c r="BF433" t="s">
        <v>324</v>
      </c>
      <c r="BG433" t="s">
        <v>324</v>
      </c>
      <c r="BH433" t="s">
        <v>324</v>
      </c>
      <c r="BI433">
        <v>0</v>
      </c>
      <c r="BJ433" t="s">
        <v>324</v>
      </c>
      <c r="BK433" t="s">
        <v>324</v>
      </c>
      <c r="BL433" t="s">
        <v>324</v>
      </c>
      <c r="BM433" t="s">
        <v>324</v>
      </c>
      <c r="BN433">
        <v>0</v>
      </c>
      <c r="BO433" t="s">
        <v>324</v>
      </c>
      <c r="BP433" t="s">
        <v>324</v>
      </c>
      <c r="BQ433" t="s">
        <v>324</v>
      </c>
      <c r="BR433" t="s">
        <v>324</v>
      </c>
      <c r="BS433">
        <v>0</v>
      </c>
      <c r="BT433">
        <v>0</v>
      </c>
      <c r="BU433">
        <v>0</v>
      </c>
      <c r="BV433">
        <v>0</v>
      </c>
      <c r="BW433">
        <v>0</v>
      </c>
      <c r="BX433">
        <v>0</v>
      </c>
      <c r="BY433">
        <v>0</v>
      </c>
      <c r="BZ433">
        <v>0</v>
      </c>
      <c r="CA433">
        <v>0</v>
      </c>
      <c r="CB433">
        <v>0</v>
      </c>
      <c r="CC433">
        <v>0</v>
      </c>
      <c r="CD433">
        <v>0</v>
      </c>
      <c r="CE433">
        <v>0</v>
      </c>
      <c r="CF433">
        <v>0</v>
      </c>
      <c r="CG433">
        <v>0</v>
      </c>
      <c r="CH433">
        <v>0</v>
      </c>
      <c r="CI433">
        <v>0</v>
      </c>
      <c r="CJ433">
        <v>0</v>
      </c>
      <c r="CK433">
        <v>0</v>
      </c>
      <c r="CL433">
        <v>0</v>
      </c>
      <c r="CM433">
        <v>0</v>
      </c>
      <c r="CN433">
        <v>0</v>
      </c>
      <c r="CO433">
        <v>0</v>
      </c>
      <c r="CP433">
        <v>0</v>
      </c>
      <c r="CQ433">
        <v>0</v>
      </c>
      <c r="CR433">
        <v>0</v>
      </c>
      <c r="CS433">
        <v>0</v>
      </c>
      <c r="CT433">
        <v>0</v>
      </c>
      <c r="CU433">
        <v>0</v>
      </c>
      <c r="CV433">
        <v>0</v>
      </c>
      <c r="CW433">
        <v>0</v>
      </c>
      <c r="CX433">
        <v>1E-3</v>
      </c>
      <c r="CY433">
        <v>2E-3</v>
      </c>
      <c r="CZ433">
        <v>0</v>
      </c>
      <c r="DA433">
        <v>0</v>
      </c>
      <c r="DB433">
        <v>3.0000000000000001E-3</v>
      </c>
      <c r="DC433">
        <v>1</v>
      </c>
      <c r="DD433">
        <v>1</v>
      </c>
      <c r="DE433">
        <v>0</v>
      </c>
      <c r="DF433">
        <v>0</v>
      </c>
      <c r="DG433">
        <v>2</v>
      </c>
      <c r="DH433">
        <v>0</v>
      </c>
      <c r="DI433">
        <v>0</v>
      </c>
      <c r="DJ433">
        <v>0</v>
      </c>
      <c r="DK433">
        <v>0</v>
      </c>
      <c r="DL433">
        <v>0</v>
      </c>
    </row>
    <row r="434" spans="1:116" x14ac:dyDescent="0.45">
      <c r="A434">
        <v>2023</v>
      </c>
      <c r="B434" t="s">
        <v>151</v>
      </c>
      <c r="C434">
        <v>5109</v>
      </c>
      <c r="D434" t="s">
        <v>437</v>
      </c>
      <c r="E434" t="s">
        <v>606</v>
      </c>
      <c r="F434" t="s">
        <v>244</v>
      </c>
      <c r="G434">
        <v>56.945999999999998</v>
      </c>
      <c r="H434">
        <v>13.353999999999999</v>
      </c>
      <c r="I434">
        <v>0.69399999999999995</v>
      </c>
      <c r="J434">
        <v>0</v>
      </c>
      <c r="K434">
        <v>70.994</v>
      </c>
      <c r="L434">
        <v>8692</v>
      </c>
      <c r="M434">
        <v>474</v>
      </c>
      <c r="N434">
        <v>30</v>
      </c>
      <c r="O434">
        <v>0</v>
      </c>
      <c r="P434">
        <v>9196</v>
      </c>
      <c r="Q434" t="s">
        <v>324</v>
      </c>
      <c r="R434" t="s">
        <v>324</v>
      </c>
      <c r="S434" t="s">
        <v>324</v>
      </c>
      <c r="T434" t="s">
        <v>324</v>
      </c>
      <c r="U434">
        <v>0</v>
      </c>
      <c r="V434">
        <v>0</v>
      </c>
      <c r="W434">
        <v>0</v>
      </c>
      <c r="X434">
        <v>0</v>
      </c>
      <c r="Y434">
        <v>0</v>
      </c>
      <c r="Z434">
        <v>0</v>
      </c>
      <c r="AA434">
        <v>0</v>
      </c>
      <c r="AB434">
        <v>0</v>
      </c>
      <c r="AC434">
        <v>0</v>
      </c>
      <c r="AD434">
        <v>0</v>
      </c>
      <c r="AE434">
        <v>0</v>
      </c>
      <c r="AF434" t="s">
        <v>324</v>
      </c>
      <c r="AG434" t="s">
        <v>324</v>
      </c>
      <c r="AH434" t="s">
        <v>324</v>
      </c>
      <c r="AI434" t="s">
        <v>324</v>
      </c>
      <c r="AJ434">
        <v>0</v>
      </c>
      <c r="AK434" t="s">
        <v>324</v>
      </c>
      <c r="AL434" t="s">
        <v>324</v>
      </c>
      <c r="AM434" t="s">
        <v>324</v>
      </c>
      <c r="AN434" t="s">
        <v>324</v>
      </c>
      <c r="AO434">
        <v>0</v>
      </c>
      <c r="AP434" t="s">
        <v>324</v>
      </c>
      <c r="AQ434" t="s">
        <v>324</v>
      </c>
      <c r="AR434" t="s">
        <v>324</v>
      </c>
      <c r="AS434" t="s">
        <v>324</v>
      </c>
      <c r="AT434">
        <v>0</v>
      </c>
      <c r="AU434" t="s">
        <v>324</v>
      </c>
      <c r="AV434" t="s">
        <v>324</v>
      </c>
      <c r="AW434" t="s">
        <v>324</v>
      </c>
      <c r="AX434" t="s">
        <v>324</v>
      </c>
      <c r="AY434">
        <v>0</v>
      </c>
      <c r="AZ434" t="s">
        <v>324</v>
      </c>
      <c r="BA434" t="s">
        <v>324</v>
      </c>
      <c r="BB434" t="s">
        <v>324</v>
      </c>
      <c r="BC434" t="s">
        <v>324</v>
      </c>
      <c r="BD434">
        <v>0</v>
      </c>
      <c r="BE434" t="s">
        <v>324</v>
      </c>
      <c r="BF434" t="s">
        <v>324</v>
      </c>
      <c r="BG434" t="s">
        <v>324</v>
      </c>
      <c r="BH434" t="s">
        <v>324</v>
      </c>
      <c r="BI434">
        <v>0</v>
      </c>
      <c r="BJ434" t="s">
        <v>324</v>
      </c>
      <c r="BK434" t="s">
        <v>324</v>
      </c>
      <c r="BL434" t="s">
        <v>324</v>
      </c>
      <c r="BM434" t="s">
        <v>324</v>
      </c>
      <c r="BN434">
        <v>0</v>
      </c>
      <c r="BO434" t="s">
        <v>324</v>
      </c>
      <c r="BP434" t="s">
        <v>324</v>
      </c>
      <c r="BQ434" t="s">
        <v>324</v>
      </c>
      <c r="BR434" t="s">
        <v>324</v>
      </c>
      <c r="BS434">
        <v>0</v>
      </c>
      <c r="BT434">
        <v>0.10100000000000001</v>
      </c>
      <c r="BU434">
        <v>0.20200000000000001</v>
      </c>
      <c r="BV434" t="s">
        <v>324</v>
      </c>
      <c r="BW434" t="s">
        <v>324</v>
      </c>
      <c r="BX434">
        <v>0.30299999999999999</v>
      </c>
      <c r="BY434">
        <v>32</v>
      </c>
      <c r="BZ434">
        <v>29</v>
      </c>
      <c r="CA434" t="s">
        <v>324</v>
      </c>
      <c r="CB434" t="s">
        <v>324</v>
      </c>
      <c r="CC434">
        <v>61</v>
      </c>
      <c r="CD434" t="s">
        <v>324</v>
      </c>
      <c r="CE434" t="s">
        <v>324</v>
      </c>
      <c r="CF434" t="s">
        <v>324</v>
      </c>
      <c r="CG434" t="s">
        <v>324</v>
      </c>
      <c r="CH434">
        <v>0</v>
      </c>
      <c r="CI434">
        <v>2.4E-2</v>
      </c>
      <c r="CJ434">
        <v>6.5000000000000002E-2</v>
      </c>
      <c r="CK434">
        <v>0.06</v>
      </c>
      <c r="CL434" t="s">
        <v>324</v>
      </c>
      <c r="CM434">
        <v>0.14899999999999999</v>
      </c>
      <c r="CN434">
        <v>4</v>
      </c>
      <c r="CO434">
        <v>3</v>
      </c>
      <c r="CP434">
        <v>1</v>
      </c>
      <c r="CQ434" t="s">
        <v>324</v>
      </c>
      <c r="CR434">
        <v>8</v>
      </c>
      <c r="CS434">
        <v>0</v>
      </c>
      <c r="CT434">
        <v>0</v>
      </c>
      <c r="CU434">
        <v>0</v>
      </c>
      <c r="CV434" t="s">
        <v>324</v>
      </c>
      <c r="CW434">
        <v>0</v>
      </c>
      <c r="CX434">
        <v>57.070999999999998</v>
      </c>
      <c r="CY434">
        <v>13.621</v>
      </c>
      <c r="CZ434">
        <v>0.754</v>
      </c>
      <c r="DA434">
        <v>0</v>
      </c>
      <c r="DB434">
        <v>71.445999999999998</v>
      </c>
      <c r="DC434">
        <v>8728</v>
      </c>
      <c r="DD434">
        <v>506</v>
      </c>
      <c r="DE434">
        <v>31</v>
      </c>
      <c r="DF434">
        <v>0</v>
      </c>
      <c r="DG434">
        <v>9265</v>
      </c>
      <c r="DH434">
        <v>0</v>
      </c>
      <c r="DI434">
        <v>0</v>
      </c>
      <c r="DJ434">
        <v>0</v>
      </c>
      <c r="DK434">
        <v>0</v>
      </c>
      <c r="DL434">
        <v>0</v>
      </c>
    </row>
    <row r="435" spans="1:116" x14ac:dyDescent="0.45">
      <c r="A435">
        <v>2023</v>
      </c>
      <c r="B435" t="s">
        <v>151</v>
      </c>
      <c r="C435">
        <v>7265</v>
      </c>
      <c r="D435" t="s">
        <v>904</v>
      </c>
      <c r="E435" t="s">
        <v>606</v>
      </c>
      <c r="F435" t="s">
        <v>247</v>
      </c>
      <c r="G435">
        <v>1.4999999999999999E-2</v>
      </c>
      <c r="H435">
        <v>2E-3</v>
      </c>
      <c r="I435">
        <v>0</v>
      </c>
      <c r="J435">
        <v>0</v>
      </c>
      <c r="K435">
        <v>1.7000000000000001E-2</v>
      </c>
      <c r="L435">
        <v>3</v>
      </c>
      <c r="M435">
        <v>1</v>
      </c>
      <c r="N435">
        <v>0</v>
      </c>
      <c r="O435">
        <v>0</v>
      </c>
      <c r="P435">
        <v>4</v>
      </c>
      <c r="Q435">
        <v>0</v>
      </c>
      <c r="R435">
        <v>0</v>
      </c>
      <c r="S435">
        <v>0</v>
      </c>
      <c r="T435">
        <v>0</v>
      </c>
      <c r="U435">
        <v>0</v>
      </c>
      <c r="V435">
        <v>0</v>
      </c>
      <c r="W435">
        <v>0</v>
      </c>
      <c r="X435">
        <v>0</v>
      </c>
      <c r="Y435">
        <v>0</v>
      </c>
      <c r="Z435">
        <v>0</v>
      </c>
      <c r="AA435">
        <v>0</v>
      </c>
      <c r="AB435">
        <v>0</v>
      </c>
      <c r="AC435">
        <v>0</v>
      </c>
      <c r="AD435">
        <v>0</v>
      </c>
      <c r="AE435">
        <v>0</v>
      </c>
      <c r="AF435">
        <v>0</v>
      </c>
      <c r="AG435">
        <v>0</v>
      </c>
      <c r="AH435">
        <v>0</v>
      </c>
      <c r="AI435">
        <v>0</v>
      </c>
      <c r="AJ435">
        <v>0</v>
      </c>
      <c r="AK435">
        <v>0</v>
      </c>
      <c r="AL435">
        <v>0</v>
      </c>
      <c r="AM435">
        <v>0</v>
      </c>
      <c r="AN435">
        <v>0</v>
      </c>
      <c r="AO435">
        <v>0</v>
      </c>
      <c r="AP435" t="s">
        <v>324</v>
      </c>
      <c r="AQ435" t="s">
        <v>324</v>
      </c>
      <c r="AR435" t="s">
        <v>324</v>
      </c>
      <c r="AS435" t="s">
        <v>324</v>
      </c>
      <c r="AT435">
        <v>0</v>
      </c>
      <c r="AU435" t="s">
        <v>324</v>
      </c>
      <c r="AV435" t="s">
        <v>324</v>
      </c>
      <c r="AW435" t="s">
        <v>324</v>
      </c>
      <c r="AX435" t="s">
        <v>324</v>
      </c>
      <c r="AY435">
        <v>0</v>
      </c>
      <c r="AZ435" t="s">
        <v>324</v>
      </c>
      <c r="BA435" t="s">
        <v>324</v>
      </c>
      <c r="BB435" t="s">
        <v>324</v>
      </c>
      <c r="BC435" t="s">
        <v>324</v>
      </c>
      <c r="BD435">
        <v>0</v>
      </c>
      <c r="BE435" t="s">
        <v>324</v>
      </c>
      <c r="BF435" t="s">
        <v>324</v>
      </c>
      <c r="BG435" t="s">
        <v>324</v>
      </c>
      <c r="BH435" t="s">
        <v>324</v>
      </c>
      <c r="BI435">
        <v>0</v>
      </c>
      <c r="BJ435" t="s">
        <v>324</v>
      </c>
      <c r="BK435" t="s">
        <v>324</v>
      </c>
      <c r="BL435" t="s">
        <v>324</v>
      </c>
      <c r="BM435" t="s">
        <v>324</v>
      </c>
      <c r="BN435">
        <v>0</v>
      </c>
      <c r="BO435" t="s">
        <v>324</v>
      </c>
      <c r="BP435" t="s">
        <v>324</v>
      </c>
      <c r="BQ435" t="s">
        <v>324</v>
      </c>
      <c r="BR435" t="s">
        <v>324</v>
      </c>
      <c r="BS435">
        <v>0</v>
      </c>
      <c r="BT435">
        <v>0</v>
      </c>
      <c r="BU435">
        <v>0</v>
      </c>
      <c r="BV435">
        <v>0</v>
      </c>
      <c r="BW435">
        <v>0</v>
      </c>
      <c r="BX435">
        <v>0</v>
      </c>
      <c r="BY435">
        <v>0</v>
      </c>
      <c r="BZ435">
        <v>0</v>
      </c>
      <c r="CA435">
        <v>0</v>
      </c>
      <c r="CB435">
        <v>0</v>
      </c>
      <c r="CC435">
        <v>0</v>
      </c>
      <c r="CD435">
        <v>0</v>
      </c>
      <c r="CE435">
        <v>0</v>
      </c>
      <c r="CF435">
        <v>0</v>
      </c>
      <c r="CG435">
        <v>0</v>
      </c>
      <c r="CH435">
        <v>0</v>
      </c>
      <c r="CI435">
        <v>0</v>
      </c>
      <c r="CJ435">
        <v>0</v>
      </c>
      <c r="CK435">
        <v>0</v>
      </c>
      <c r="CL435">
        <v>0</v>
      </c>
      <c r="CM435">
        <v>0</v>
      </c>
      <c r="CN435">
        <v>0</v>
      </c>
      <c r="CO435">
        <v>0</v>
      </c>
      <c r="CP435">
        <v>0</v>
      </c>
      <c r="CQ435">
        <v>0</v>
      </c>
      <c r="CR435">
        <v>0</v>
      </c>
      <c r="CS435">
        <v>0</v>
      </c>
      <c r="CT435">
        <v>0</v>
      </c>
      <c r="CU435">
        <v>0</v>
      </c>
      <c r="CV435">
        <v>0</v>
      </c>
      <c r="CW435">
        <v>0</v>
      </c>
      <c r="CX435">
        <v>1.4999999999999999E-2</v>
      </c>
      <c r="CY435">
        <v>2E-3</v>
      </c>
      <c r="CZ435">
        <v>0</v>
      </c>
      <c r="DA435">
        <v>0</v>
      </c>
      <c r="DB435">
        <v>1.7000000000000001E-2</v>
      </c>
      <c r="DC435">
        <v>3</v>
      </c>
      <c r="DD435">
        <v>1</v>
      </c>
      <c r="DE435">
        <v>0</v>
      </c>
      <c r="DF435">
        <v>0</v>
      </c>
      <c r="DG435">
        <v>4</v>
      </c>
      <c r="DH435">
        <v>0</v>
      </c>
      <c r="DI435">
        <v>0</v>
      </c>
      <c r="DJ435">
        <v>0</v>
      </c>
      <c r="DK435">
        <v>0</v>
      </c>
      <c r="DL435">
        <v>0</v>
      </c>
    </row>
    <row r="436" spans="1:116" x14ac:dyDescent="0.45">
      <c r="A436">
        <v>2023</v>
      </c>
      <c r="B436" t="s">
        <v>151</v>
      </c>
      <c r="C436">
        <v>7483</v>
      </c>
      <c r="D436" t="s">
        <v>905</v>
      </c>
      <c r="E436" t="s">
        <v>606</v>
      </c>
      <c r="F436" t="s">
        <v>244</v>
      </c>
      <c r="G436">
        <v>0.13</v>
      </c>
      <c r="H436">
        <v>8.2000000000000003E-2</v>
      </c>
      <c r="I436" t="s">
        <v>324</v>
      </c>
      <c r="J436" t="s">
        <v>324</v>
      </c>
      <c r="K436">
        <v>0.21199999999999999</v>
      </c>
      <c r="L436">
        <v>21</v>
      </c>
      <c r="M436">
        <v>6</v>
      </c>
      <c r="N436" t="s">
        <v>324</v>
      </c>
      <c r="O436" t="s">
        <v>324</v>
      </c>
      <c r="P436">
        <v>27</v>
      </c>
      <c r="Q436" t="s">
        <v>324</v>
      </c>
      <c r="R436" t="s">
        <v>324</v>
      </c>
      <c r="S436" t="s">
        <v>324</v>
      </c>
      <c r="T436" t="s">
        <v>324</v>
      </c>
      <c r="U436">
        <v>0</v>
      </c>
      <c r="V436" t="s">
        <v>324</v>
      </c>
      <c r="W436" t="s">
        <v>324</v>
      </c>
      <c r="X436" t="s">
        <v>324</v>
      </c>
      <c r="Y436" t="s">
        <v>324</v>
      </c>
      <c r="Z436">
        <v>0</v>
      </c>
      <c r="AA436" t="s">
        <v>324</v>
      </c>
      <c r="AB436" t="s">
        <v>324</v>
      </c>
      <c r="AC436" t="s">
        <v>324</v>
      </c>
      <c r="AD436" t="s">
        <v>324</v>
      </c>
      <c r="AE436">
        <v>0</v>
      </c>
      <c r="AF436" t="s">
        <v>324</v>
      </c>
      <c r="AG436" t="s">
        <v>324</v>
      </c>
      <c r="AH436" t="s">
        <v>324</v>
      </c>
      <c r="AI436" t="s">
        <v>324</v>
      </c>
      <c r="AJ436">
        <v>0</v>
      </c>
      <c r="AK436" t="s">
        <v>324</v>
      </c>
      <c r="AL436" t="s">
        <v>324</v>
      </c>
      <c r="AM436" t="s">
        <v>324</v>
      </c>
      <c r="AN436" t="s">
        <v>324</v>
      </c>
      <c r="AO436">
        <v>0</v>
      </c>
      <c r="AP436">
        <v>1.4E-2</v>
      </c>
      <c r="AQ436">
        <v>1.4999999999999999E-2</v>
      </c>
      <c r="AR436" t="s">
        <v>324</v>
      </c>
      <c r="AS436" t="s">
        <v>324</v>
      </c>
      <c r="AT436">
        <v>2.9000000000000001E-2</v>
      </c>
      <c r="AU436">
        <v>4</v>
      </c>
      <c r="AV436">
        <v>1</v>
      </c>
      <c r="AW436" t="s">
        <v>324</v>
      </c>
      <c r="AX436" t="s">
        <v>324</v>
      </c>
      <c r="AY436">
        <v>5</v>
      </c>
      <c r="AZ436">
        <v>3.5999999999999997E-2</v>
      </c>
      <c r="BA436">
        <v>0.03</v>
      </c>
      <c r="BB436" t="s">
        <v>324</v>
      </c>
      <c r="BC436" t="s">
        <v>324</v>
      </c>
      <c r="BD436">
        <v>6.6000000000000003E-2</v>
      </c>
      <c r="BE436" t="s">
        <v>324</v>
      </c>
      <c r="BF436" t="s">
        <v>324</v>
      </c>
      <c r="BG436" t="s">
        <v>324</v>
      </c>
      <c r="BH436" t="s">
        <v>324</v>
      </c>
      <c r="BI436">
        <v>0</v>
      </c>
      <c r="BJ436" t="s">
        <v>324</v>
      </c>
      <c r="BK436" t="s">
        <v>324</v>
      </c>
      <c r="BL436" t="s">
        <v>324</v>
      </c>
      <c r="BM436" t="s">
        <v>324</v>
      </c>
      <c r="BN436">
        <v>0</v>
      </c>
      <c r="BO436" t="s">
        <v>324</v>
      </c>
      <c r="BP436" t="s">
        <v>324</v>
      </c>
      <c r="BQ436" t="s">
        <v>324</v>
      </c>
      <c r="BR436" t="s">
        <v>324</v>
      </c>
      <c r="BS436">
        <v>0</v>
      </c>
      <c r="BT436" t="s">
        <v>324</v>
      </c>
      <c r="BU436">
        <v>1.0999999999999999E-2</v>
      </c>
      <c r="BV436" t="s">
        <v>324</v>
      </c>
      <c r="BW436" t="s">
        <v>324</v>
      </c>
      <c r="BX436">
        <v>1.0999999999999999E-2</v>
      </c>
      <c r="BY436" t="s">
        <v>324</v>
      </c>
      <c r="BZ436">
        <v>2</v>
      </c>
      <c r="CA436" t="s">
        <v>324</v>
      </c>
      <c r="CB436" t="s">
        <v>324</v>
      </c>
      <c r="CC436">
        <v>2</v>
      </c>
      <c r="CD436" t="s">
        <v>324</v>
      </c>
      <c r="CE436" t="s">
        <v>324</v>
      </c>
      <c r="CF436" t="s">
        <v>324</v>
      </c>
      <c r="CG436" t="s">
        <v>324</v>
      </c>
      <c r="CH436">
        <v>0</v>
      </c>
      <c r="CI436" t="s">
        <v>324</v>
      </c>
      <c r="CJ436" t="s">
        <v>324</v>
      </c>
      <c r="CK436" t="s">
        <v>324</v>
      </c>
      <c r="CL436" t="s">
        <v>324</v>
      </c>
      <c r="CM436">
        <v>0</v>
      </c>
      <c r="CN436" t="s">
        <v>324</v>
      </c>
      <c r="CO436" t="s">
        <v>324</v>
      </c>
      <c r="CP436" t="s">
        <v>324</v>
      </c>
      <c r="CQ436" t="s">
        <v>324</v>
      </c>
      <c r="CR436">
        <v>0</v>
      </c>
      <c r="CS436" t="s">
        <v>324</v>
      </c>
      <c r="CT436" t="s">
        <v>324</v>
      </c>
      <c r="CU436" t="s">
        <v>324</v>
      </c>
      <c r="CV436" t="s">
        <v>324</v>
      </c>
      <c r="CW436">
        <v>0</v>
      </c>
      <c r="CX436">
        <v>0.13</v>
      </c>
      <c r="CY436">
        <v>9.2999999999999999E-2</v>
      </c>
      <c r="CZ436">
        <v>0</v>
      </c>
      <c r="DA436">
        <v>0</v>
      </c>
      <c r="DB436">
        <v>0.223</v>
      </c>
      <c r="DC436">
        <v>21</v>
      </c>
      <c r="DD436">
        <v>8</v>
      </c>
      <c r="DE436">
        <v>0</v>
      </c>
      <c r="DF436">
        <v>0</v>
      </c>
      <c r="DG436">
        <v>29</v>
      </c>
      <c r="DH436">
        <v>0</v>
      </c>
      <c r="DI436">
        <v>0</v>
      </c>
      <c r="DJ436">
        <v>0</v>
      </c>
      <c r="DK436">
        <v>0</v>
      </c>
      <c r="DL436">
        <v>0</v>
      </c>
    </row>
    <row r="437" spans="1:116" x14ac:dyDescent="0.45">
      <c r="A437">
        <v>2023</v>
      </c>
      <c r="B437" t="s">
        <v>151</v>
      </c>
      <c r="C437">
        <v>8723</v>
      </c>
      <c r="D437" t="s">
        <v>906</v>
      </c>
      <c r="E437" t="s">
        <v>606</v>
      </c>
      <c r="F437" t="s">
        <v>244</v>
      </c>
      <c r="G437">
        <v>0.13200000000000001</v>
      </c>
      <c r="H437">
        <v>0.72</v>
      </c>
      <c r="I437" t="s">
        <v>324</v>
      </c>
      <c r="J437" t="s">
        <v>324</v>
      </c>
      <c r="K437">
        <v>0.85199999999999998</v>
      </c>
      <c r="L437">
        <v>27</v>
      </c>
      <c r="M437">
        <v>8</v>
      </c>
      <c r="N437" t="s">
        <v>324</v>
      </c>
      <c r="O437" t="s">
        <v>324</v>
      </c>
      <c r="P437">
        <v>35</v>
      </c>
      <c r="Q437" t="s">
        <v>324</v>
      </c>
      <c r="R437" t="s">
        <v>324</v>
      </c>
      <c r="S437" t="s">
        <v>324</v>
      </c>
      <c r="T437" t="s">
        <v>324</v>
      </c>
      <c r="U437">
        <v>0</v>
      </c>
      <c r="V437" t="s">
        <v>324</v>
      </c>
      <c r="W437" t="s">
        <v>324</v>
      </c>
      <c r="X437" t="s">
        <v>324</v>
      </c>
      <c r="Y437" t="s">
        <v>324</v>
      </c>
      <c r="Z437">
        <v>0</v>
      </c>
      <c r="AA437" t="s">
        <v>324</v>
      </c>
      <c r="AB437" t="s">
        <v>324</v>
      </c>
      <c r="AC437" t="s">
        <v>324</v>
      </c>
      <c r="AD437" t="s">
        <v>324</v>
      </c>
      <c r="AE437">
        <v>0</v>
      </c>
      <c r="AF437" t="s">
        <v>324</v>
      </c>
      <c r="AG437" t="s">
        <v>324</v>
      </c>
      <c r="AH437" t="s">
        <v>324</v>
      </c>
      <c r="AI437" t="s">
        <v>324</v>
      </c>
      <c r="AJ437">
        <v>0</v>
      </c>
      <c r="AK437" t="s">
        <v>324</v>
      </c>
      <c r="AL437" t="s">
        <v>324</v>
      </c>
      <c r="AM437" t="s">
        <v>324</v>
      </c>
      <c r="AN437" t="s">
        <v>324</v>
      </c>
      <c r="AO437">
        <v>0</v>
      </c>
      <c r="AP437" t="s">
        <v>324</v>
      </c>
      <c r="AQ437" t="s">
        <v>324</v>
      </c>
      <c r="AR437" t="s">
        <v>324</v>
      </c>
      <c r="AS437" t="s">
        <v>324</v>
      </c>
      <c r="AT437">
        <v>0</v>
      </c>
      <c r="AU437" t="s">
        <v>324</v>
      </c>
      <c r="AV437" t="s">
        <v>324</v>
      </c>
      <c r="AW437" t="s">
        <v>324</v>
      </c>
      <c r="AX437" t="s">
        <v>324</v>
      </c>
      <c r="AY437">
        <v>0</v>
      </c>
      <c r="AZ437" t="s">
        <v>324</v>
      </c>
      <c r="BA437" t="s">
        <v>324</v>
      </c>
      <c r="BB437" t="s">
        <v>324</v>
      </c>
      <c r="BC437" t="s">
        <v>324</v>
      </c>
      <c r="BD437">
        <v>0</v>
      </c>
      <c r="BE437" t="s">
        <v>324</v>
      </c>
      <c r="BF437" t="s">
        <v>324</v>
      </c>
      <c r="BG437" t="s">
        <v>324</v>
      </c>
      <c r="BH437" t="s">
        <v>324</v>
      </c>
      <c r="BI437">
        <v>0</v>
      </c>
      <c r="BJ437" t="s">
        <v>324</v>
      </c>
      <c r="BK437" t="s">
        <v>324</v>
      </c>
      <c r="BL437" t="s">
        <v>324</v>
      </c>
      <c r="BM437" t="s">
        <v>324</v>
      </c>
      <c r="BN437">
        <v>0</v>
      </c>
      <c r="BO437" t="s">
        <v>324</v>
      </c>
      <c r="BP437" t="s">
        <v>324</v>
      </c>
      <c r="BQ437" t="s">
        <v>324</v>
      </c>
      <c r="BR437" t="s">
        <v>324</v>
      </c>
      <c r="BS437">
        <v>0</v>
      </c>
      <c r="BT437" t="s">
        <v>324</v>
      </c>
      <c r="BU437">
        <v>1E-3</v>
      </c>
      <c r="BV437" t="s">
        <v>324</v>
      </c>
      <c r="BW437" t="s">
        <v>324</v>
      </c>
      <c r="BX437">
        <v>1E-3</v>
      </c>
      <c r="BY437" t="s">
        <v>324</v>
      </c>
      <c r="BZ437">
        <v>1</v>
      </c>
      <c r="CA437" t="s">
        <v>324</v>
      </c>
      <c r="CB437" t="s">
        <v>324</v>
      </c>
      <c r="CC437">
        <v>1</v>
      </c>
      <c r="CD437" t="s">
        <v>324</v>
      </c>
      <c r="CE437" t="s">
        <v>324</v>
      </c>
      <c r="CF437" t="s">
        <v>324</v>
      </c>
      <c r="CG437" t="s">
        <v>324</v>
      </c>
      <c r="CH437">
        <v>0</v>
      </c>
      <c r="CI437" t="s">
        <v>324</v>
      </c>
      <c r="CJ437">
        <v>3.6999999999999998E-2</v>
      </c>
      <c r="CK437" t="s">
        <v>324</v>
      </c>
      <c r="CL437" t="s">
        <v>324</v>
      </c>
      <c r="CM437">
        <v>3.6999999999999998E-2</v>
      </c>
      <c r="CN437" t="s">
        <v>324</v>
      </c>
      <c r="CO437">
        <v>3</v>
      </c>
      <c r="CP437" t="s">
        <v>324</v>
      </c>
      <c r="CQ437" t="s">
        <v>324</v>
      </c>
      <c r="CR437">
        <v>3</v>
      </c>
      <c r="CS437" t="s">
        <v>324</v>
      </c>
      <c r="CT437" t="s">
        <v>324</v>
      </c>
      <c r="CU437" t="s">
        <v>324</v>
      </c>
      <c r="CV437" t="s">
        <v>324</v>
      </c>
      <c r="CW437">
        <v>0</v>
      </c>
      <c r="CX437">
        <v>0.13200000000000001</v>
      </c>
      <c r="CY437">
        <v>0.75800000000000001</v>
      </c>
      <c r="CZ437">
        <v>0</v>
      </c>
      <c r="DA437">
        <v>0</v>
      </c>
      <c r="DB437">
        <v>0.89</v>
      </c>
      <c r="DC437">
        <v>27</v>
      </c>
      <c r="DD437">
        <v>12</v>
      </c>
      <c r="DE437">
        <v>0</v>
      </c>
      <c r="DF437">
        <v>0</v>
      </c>
      <c r="DG437">
        <v>39</v>
      </c>
      <c r="DH437">
        <v>0</v>
      </c>
      <c r="DI437">
        <v>0</v>
      </c>
      <c r="DJ437">
        <v>0</v>
      </c>
      <c r="DK437">
        <v>0</v>
      </c>
      <c r="DL437">
        <v>0</v>
      </c>
    </row>
    <row r="438" spans="1:116" x14ac:dyDescent="0.45">
      <c r="A438">
        <v>2023</v>
      </c>
      <c r="B438" t="s">
        <v>151</v>
      </c>
      <c r="C438">
        <v>9324</v>
      </c>
      <c r="D438" t="s">
        <v>404</v>
      </c>
      <c r="E438" t="s">
        <v>683</v>
      </c>
      <c r="F438" t="s">
        <v>244</v>
      </c>
      <c r="G438">
        <v>4.0149999999999997</v>
      </c>
      <c r="H438">
        <v>1.107</v>
      </c>
      <c r="I438">
        <v>0.158</v>
      </c>
      <c r="J438">
        <v>0</v>
      </c>
      <c r="K438">
        <v>5.28</v>
      </c>
      <c r="L438">
        <v>516</v>
      </c>
      <c r="M438">
        <v>43</v>
      </c>
      <c r="N438">
        <v>2</v>
      </c>
      <c r="O438">
        <v>0</v>
      </c>
      <c r="P438">
        <v>561</v>
      </c>
      <c r="Q438">
        <v>2536.569</v>
      </c>
      <c r="R438">
        <v>538.26599999999996</v>
      </c>
      <c r="S438">
        <v>4.54</v>
      </c>
      <c r="T438">
        <v>0</v>
      </c>
      <c r="U438">
        <v>3079.375</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0.48199999999999998</v>
      </c>
      <c r="AQ438">
        <v>0</v>
      </c>
      <c r="AR438">
        <v>0</v>
      </c>
      <c r="AS438">
        <v>0</v>
      </c>
      <c r="AT438">
        <v>0.48199999999999998</v>
      </c>
      <c r="AU438">
        <v>102</v>
      </c>
      <c r="AV438">
        <v>0</v>
      </c>
      <c r="AW438">
        <v>0</v>
      </c>
      <c r="AX438">
        <v>0</v>
      </c>
      <c r="AY438">
        <v>102</v>
      </c>
      <c r="AZ438">
        <v>1.1639999999999999</v>
      </c>
      <c r="BA438">
        <v>0</v>
      </c>
      <c r="BB438">
        <v>0</v>
      </c>
      <c r="BC438">
        <v>0</v>
      </c>
      <c r="BD438">
        <v>1.1639999999999999</v>
      </c>
      <c r="BE438">
        <v>0</v>
      </c>
      <c r="BF438">
        <v>0</v>
      </c>
      <c r="BG438">
        <v>0</v>
      </c>
      <c r="BH438">
        <v>0</v>
      </c>
      <c r="BI438">
        <v>0</v>
      </c>
      <c r="BJ438">
        <v>0</v>
      </c>
      <c r="BK438">
        <v>0</v>
      </c>
      <c r="BL438">
        <v>0</v>
      </c>
      <c r="BM438">
        <v>0</v>
      </c>
      <c r="BN438">
        <v>0</v>
      </c>
      <c r="BO438">
        <v>0</v>
      </c>
      <c r="BP438">
        <v>0</v>
      </c>
      <c r="BQ438">
        <v>0</v>
      </c>
      <c r="BR438">
        <v>0</v>
      </c>
      <c r="BS438">
        <v>0</v>
      </c>
      <c r="BT438">
        <v>2.1999999999999999E-2</v>
      </c>
      <c r="BU438">
        <v>6.0000000000000001E-3</v>
      </c>
      <c r="BV438">
        <v>5.0000000000000001E-3</v>
      </c>
      <c r="BW438">
        <v>0</v>
      </c>
      <c r="BX438">
        <v>3.3000000000000002E-2</v>
      </c>
      <c r="BY438">
        <v>6</v>
      </c>
      <c r="BZ438">
        <v>1</v>
      </c>
      <c r="CA438">
        <v>1</v>
      </c>
      <c r="CB438">
        <v>0</v>
      </c>
      <c r="CC438">
        <v>8</v>
      </c>
      <c r="CD438">
        <v>0</v>
      </c>
      <c r="CE438">
        <v>0</v>
      </c>
      <c r="CF438">
        <v>0</v>
      </c>
      <c r="CG438">
        <v>0</v>
      </c>
      <c r="CH438">
        <v>0</v>
      </c>
      <c r="CI438">
        <v>0</v>
      </c>
      <c r="CJ438">
        <v>0</v>
      </c>
      <c r="CK438">
        <v>0</v>
      </c>
      <c r="CL438">
        <v>0</v>
      </c>
      <c r="CM438">
        <v>0</v>
      </c>
      <c r="CN438">
        <v>0</v>
      </c>
      <c r="CO438">
        <v>0</v>
      </c>
      <c r="CP438">
        <v>0</v>
      </c>
      <c r="CQ438">
        <v>0</v>
      </c>
      <c r="CR438">
        <v>0</v>
      </c>
      <c r="CS438">
        <v>0</v>
      </c>
      <c r="CT438">
        <v>0</v>
      </c>
      <c r="CU438">
        <v>0</v>
      </c>
      <c r="CV438">
        <v>0</v>
      </c>
      <c r="CW438">
        <v>0</v>
      </c>
      <c r="CX438">
        <v>4.0369999999999999</v>
      </c>
      <c r="CY438">
        <v>1.113</v>
      </c>
      <c r="CZ438">
        <v>0.16300000000000001</v>
      </c>
      <c r="DA438">
        <v>0</v>
      </c>
      <c r="DB438">
        <v>5.3129999999999997</v>
      </c>
      <c r="DC438">
        <v>522</v>
      </c>
      <c r="DD438">
        <v>44</v>
      </c>
      <c r="DE438">
        <v>3</v>
      </c>
      <c r="DF438">
        <v>0</v>
      </c>
      <c r="DG438">
        <v>569</v>
      </c>
      <c r="DH438">
        <v>2536.569</v>
      </c>
      <c r="DI438">
        <v>538.26599999999996</v>
      </c>
      <c r="DJ438">
        <v>4.54</v>
      </c>
      <c r="DK438">
        <v>0</v>
      </c>
      <c r="DL438">
        <v>3079.375</v>
      </c>
    </row>
    <row r="439" spans="1:116" x14ac:dyDescent="0.45">
      <c r="A439">
        <v>2023</v>
      </c>
      <c r="B439" t="s">
        <v>151</v>
      </c>
      <c r="C439">
        <v>10508</v>
      </c>
      <c r="D439" t="s">
        <v>907</v>
      </c>
      <c r="E439" t="s">
        <v>606</v>
      </c>
      <c r="F439" t="s">
        <v>247</v>
      </c>
      <c r="G439">
        <v>2E-3</v>
      </c>
      <c r="H439">
        <v>1.0999999999999999E-2</v>
      </c>
      <c r="I439">
        <v>0</v>
      </c>
      <c r="J439">
        <v>0</v>
      </c>
      <c r="K439">
        <v>1.2999999999999999E-2</v>
      </c>
      <c r="L439">
        <v>1</v>
      </c>
      <c r="M439">
        <v>1</v>
      </c>
      <c r="N439">
        <v>0</v>
      </c>
      <c r="O439">
        <v>0</v>
      </c>
      <c r="P439">
        <v>2</v>
      </c>
      <c r="Q439">
        <v>0</v>
      </c>
      <c r="R439">
        <v>0</v>
      </c>
      <c r="S439">
        <v>0</v>
      </c>
      <c r="T439">
        <v>0</v>
      </c>
      <c r="U439">
        <v>0</v>
      </c>
      <c r="V439">
        <v>0</v>
      </c>
      <c r="W439">
        <v>0</v>
      </c>
      <c r="X439">
        <v>0</v>
      </c>
      <c r="Y439">
        <v>0</v>
      </c>
      <c r="Z439">
        <v>0</v>
      </c>
      <c r="AA439">
        <v>0</v>
      </c>
      <c r="AB439">
        <v>0</v>
      </c>
      <c r="AC439">
        <v>0</v>
      </c>
      <c r="AD439">
        <v>0</v>
      </c>
      <c r="AE439">
        <v>0</v>
      </c>
      <c r="AF439">
        <v>0</v>
      </c>
      <c r="AG439">
        <v>0</v>
      </c>
      <c r="AH439">
        <v>0</v>
      </c>
      <c r="AI439">
        <v>0</v>
      </c>
      <c r="AJ439">
        <v>0</v>
      </c>
      <c r="AK439">
        <v>0</v>
      </c>
      <c r="AL439">
        <v>0</v>
      </c>
      <c r="AM439">
        <v>0</v>
      </c>
      <c r="AN439">
        <v>0</v>
      </c>
      <c r="AO439">
        <v>0</v>
      </c>
      <c r="AP439" t="s">
        <v>324</v>
      </c>
      <c r="AQ439" t="s">
        <v>324</v>
      </c>
      <c r="AR439" t="s">
        <v>324</v>
      </c>
      <c r="AS439" t="s">
        <v>324</v>
      </c>
      <c r="AT439">
        <v>0</v>
      </c>
      <c r="AU439" t="s">
        <v>324</v>
      </c>
      <c r="AV439" t="s">
        <v>324</v>
      </c>
      <c r="AW439" t="s">
        <v>324</v>
      </c>
      <c r="AX439" t="s">
        <v>324</v>
      </c>
      <c r="AY439">
        <v>0</v>
      </c>
      <c r="AZ439" t="s">
        <v>324</v>
      </c>
      <c r="BA439" t="s">
        <v>324</v>
      </c>
      <c r="BB439" t="s">
        <v>324</v>
      </c>
      <c r="BC439" t="s">
        <v>324</v>
      </c>
      <c r="BD439">
        <v>0</v>
      </c>
      <c r="BE439" t="s">
        <v>324</v>
      </c>
      <c r="BF439" t="s">
        <v>324</v>
      </c>
      <c r="BG439" t="s">
        <v>324</v>
      </c>
      <c r="BH439" t="s">
        <v>324</v>
      </c>
      <c r="BI439">
        <v>0</v>
      </c>
      <c r="BJ439" t="s">
        <v>324</v>
      </c>
      <c r="BK439" t="s">
        <v>324</v>
      </c>
      <c r="BL439" t="s">
        <v>324</v>
      </c>
      <c r="BM439" t="s">
        <v>324</v>
      </c>
      <c r="BN439">
        <v>0</v>
      </c>
      <c r="BO439" t="s">
        <v>324</v>
      </c>
      <c r="BP439" t="s">
        <v>324</v>
      </c>
      <c r="BQ439" t="s">
        <v>324</v>
      </c>
      <c r="BR439" t="s">
        <v>324</v>
      </c>
      <c r="BS439">
        <v>0</v>
      </c>
      <c r="BT439">
        <v>0</v>
      </c>
      <c r="BU439">
        <v>0</v>
      </c>
      <c r="BV439">
        <v>0</v>
      </c>
      <c r="BW439">
        <v>0</v>
      </c>
      <c r="BX439">
        <v>0</v>
      </c>
      <c r="BY439">
        <v>0</v>
      </c>
      <c r="BZ439">
        <v>0</v>
      </c>
      <c r="CA439">
        <v>0</v>
      </c>
      <c r="CB439">
        <v>0</v>
      </c>
      <c r="CC439">
        <v>0</v>
      </c>
      <c r="CD439">
        <v>0</v>
      </c>
      <c r="CE439">
        <v>0</v>
      </c>
      <c r="CF439">
        <v>0</v>
      </c>
      <c r="CG439">
        <v>0</v>
      </c>
      <c r="CH439">
        <v>0</v>
      </c>
      <c r="CI439">
        <v>0</v>
      </c>
      <c r="CJ439">
        <v>0</v>
      </c>
      <c r="CK439">
        <v>0</v>
      </c>
      <c r="CL439">
        <v>0</v>
      </c>
      <c r="CM439">
        <v>0</v>
      </c>
      <c r="CN439">
        <v>0</v>
      </c>
      <c r="CO439">
        <v>0</v>
      </c>
      <c r="CP439">
        <v>0</v>
      </c>
      <c r="CQ439">
        <v>0</v>
      </c>
      <c r="CR439">
        <v>0</v>
      </c>
      <c r="CS439">
        <v>0</v>
      </c>
      <c r="CT439">
        <v>0</v>
      </c>
      <c r="CU439">
        <v>0</v>
      </c>
      <c r="CV439">
        <v>0</v>
      </c>
      <c r="CW439">
        <v>0</v>
      </c>
      <c r="CX439">
        <v>2E-3</v>
      </c>
      <c r="CY439">
        <v>1.0999999999999999E-2</v>
      </c>
      <c r="CZ439">
        <v>0</v>
      </c>
      <c r="DA439">
        <v>0</v>
      </c>
      <c r="DB439">
        <v>1.2999999999999999E-2</v>
      </c>
      <c r="DC439">
        <v>1</v>
      </c>
      <c r="DD439">
        <v>1</v>
      </c>
      <c r="DE439">
        <v>0</v>
      </c>
      <c r="DF439">
        <v>0</v>
      </c>
      <c r="DG439">
        <v>2</v>
      </c>
      <c r="DH439">
        <v>0</v>
      </c>
      <c r="DI439">
        <v>0</v>
      </c>
      <c r="DJ439">
        <v>0</v>
      </c>
      <c r="DK439">
        <v>0</v>
      </c>
      <c r="DL439">
        <v>0</v>
      </c>
    </row>
    <row r="440" spans="1:116" x14ac:dyDescent="0.45">
      <c r="A440">
        <v>2023</v>
      </c>
      <c r="B440" t="s">
        <v>151</v>
      </c>
      <c r="C440">
        <v>10704</v>
      </c>
      <c r="D440" t="s">
        <v>438</v>
      </c>
      <c r="E440" t="s">
        <v>606</v>
      </c>
      <c r="F440" t="s">
        <v>247</v>
      </c>
      <c r="G440">
        <v>1.931</v>
      </c>
      <c r="H440">
        <v>1.1459999999999999</v>
      </c>
      <c r="I440" t="s">
        <v>324</v>
      </c>
      <c r="J440" t="s">
        <v>324</v>
      </c>
      <c r="K440">
        <v>3.077</v>
      </c>
      <c r="L440">
        <v>303</v>
      </c>
      <c r="M440">
        <v>24</v>
      </c>
      <c r="N440" t="s">
        <v>324</v>
      </c>
      <c r="O440" t="s">
        <v>324</v>
      </c>
      <c r="P440">
        <v>327</v>
      </c>
      <c r="Q440" t="s">
        <v>324</v>
      </c>
      <c r="R440" t="s">
        <v>324</v>
      </c>
      <c r="S440" t="s">
        <v>324</v>
      </c>
      <c r="T440" t="s">
        <v>324</v>
      </c>
      <c r="U440">
        <v>0</v>
      </c>
      <c r="V440" t="s">
        <v>324</v>
      </c>
      <c r="W440" t="s">
        <v>324</v>
      </c>
      <c r="X440" t="s">
        <v>324</v>
      </c>
      <c r="Y440" t="s">
        <v>324</v>
      </c>
      <c r="Z440">
        <v>0</v>
      </c>
      <c r="AA440" t="s">
        <v>324</v>
      </c>
      <c r="AB440" t="s">
        <v>324</v>
      </c>
      <c r="AC440" t="s">
        <v>324</v>
      </c>
      <c r="AD440" t="s">
        <v>324</v>
      </c>
      <c r="AE440">
        <v>0</v>
      </c>
      <c r="AF440" t="s">
        <v>324</v>
      </c>
      <c r="AG440" t="s">
        <v>324</v>
      </c>
      <c r="AH440" t="s">
        <v>324</v>
      </c>
      <c r="AI440" t="s">
        <v>324</v>
      </c>
      <c r="AJ440">
        <v>0</v>
      </c>
      <c r="AK440" t="s">
        <v>324</v>
      </c>
      <c r="AL440" t="s">
        <v>324</v>
      </c>
      <c r="AM440" t="s">
        <v>324</v>
      </c>
      <c r="AN440" t="s">
        <v>324</v>
      </c>
      <c r="AO440">
        <v>0</v>
      </c>
      <c r="AP440" t="s">
        <v>324</v>
      </c>
      <c r="AQ440" t="s">
        <v>324</v>
      </c>
      <c r="AR440" t="s">
        <v>324</v>
      </c>
      <c r="AS440" t="s">
        <v>324</v>
      </c>
      <c r="AT440">
        <v>0</v>
      </c>
      <c r="AU440" t="s">
        <v>324</v>
      </c>
      <c r="AV440" t="s">
        <v>324</v>
      </c>
      <c r="AW440" t="s">
        <v>324</v>
      </c>
      <c r="AX440" t="s">
        <v>324</v>
      </c>
      <c r="AY440">
        <v>0</v>
      </c>
      <c r="AZ440" t="s">
        <v>324</v>
      </c>
      <c r="BA440" t="s">
        <v>324</v>
      </c>
      <c r="BB440" t="s">
        <v>324</v>
      </c>
      <c r="BC440" t="s">
        <v>324</v>
      </c>
      <c r="BD440">
        <v>0</v>
      </c>
      <c r="BE440" t="s">
        <v>324</v>
      </c>
      <c r="BF440" t="s">
        <v>324</v>
      </c>
      <c r="BG440" t="s">
        <v>324</v>
      </c>
      <c r="BH440" t="s">
        <v>324</v>
      </c>
      <c r="BI440">
        <v>0</v>
      </c>
      <c r="BJ440" t="s">
        <v>324</v>
      </c>
      <c r="BK440" t="s">
        <v>324</v>
      </c>
      <c r="BL440" t="s">
        <v>324</v>
      </c>
      <c r="BM440" t="s">
        <v>324</v>
      </c>
      <c r="BN440">
        <v>0</v>
      </c>
      <c r="BO440" t="s">
        <v>324</v>
      </c>
      <c r="BP440" t="s">
        <v>324</v>
      </c>
      <c r="BQ440" t="s">
        <v>324</v>
      </c>
      <c r="BR440" t="s">
        <v>324</v>
      </c>
      <c r="BS440">
        <v>0</v>
      </c>
      <c r="BT440" t="s">
        <v>324</v>
      </c>
      <c r="BU440" t="s">
        <v>324</v>
      </c>
      <c r="BV440" t="s">
        <v>324</v>
      </c>
      <c r="BW440" t="s">
        <v>324</v>
      </c>
      <c r="BX440">
        <v>0</v>
      </c>
      <c r="BY440" t="s">
        <v>324</v>
      </c>
      <c r="BZ440" t="s">
        <v>324</v>
      </c>
      <c r="CA440" t="s">
        <v>324</v>
      </c>
      <c r="CB440" t="s">
        <v>324</v>
      </c>
      <c r="CC440">
        <v>0</v>
      </c>
      <c r="CD440" t="s">
        <v>324</v>
      </c>
      <c r="CE440" t="s">
        <v>324</v>
      </c>
      <c r="CF440" t="s">
        <v>324</v>
      </c>
      <c r="CG440" t="s">
        <v>324</v>
      </c>
      <c r="CH440">
        <v>0</v>
      </c>
      <c r="CI440" t="s">
        <v>324</v>
      </c>
      <c r="CJ440" t="s">
        <v>324</v>
      </c>
      <c r="CK440" t="s">
        <v>324</v>
      </c>
      <c r="CL440" t="s">
        <v>324</v>
      </c>
      <c r="CM440">
        <v>0</v>
      </c>
      <c r="CN440" t="s">
        <v>324</v>
      </c>
      <c r="CO440" t="s">
        <v>324</v>
      </c>
      <c r="CP440" t="s">
        <v>324</v>
      </c>
      <c r="CQ440" t="s">
        <v>324</v>
      </c>
      <c r="CR440">
        <v>0</v>
      </c>
      <c r="CS440" t="s">
        <v>324</v>
      </c>
      <c r="CT440" t="s">
        <v>324</v>
      </c>
      <c r="CU440" t="s">
        <v>324</v>
      </c>
      <c r="CV440" t="s">
        <v>324</v>
      </c>
      <c r="CW440">
        <v>0</v>
      </c>
      <c r="CX440">
        <v>1.931</v>
      </c>
      <c r="CY440">
        <v>1.1459999999999999</v>
      </c>
      <c r="CZ440">
        <v>0</v>
      </c>
      <c r="DA440">
        <v>0</v>
      </c>
      <c r="DB440">
        <v>3.077</v>
      </c>
      <c r="DC440">
        <v>303</v>
      </c>
      <c r="DD440">
        <v>24</v>
      </c>
      <c r="DE440">
        <v>0</v>
      </c>
      <c r="DF440">
        <v>0</v>
      </c>
      <c r="DG440">
        <v>327</v>
      </c>
      <c r="DH440">
        <v>0</v>
      </c>
      <c r="DI440">
        <v>0</v>
      </c>
      <c r="DJ440">
        <v>0</v>
      </c>
      <c r="DK440">
        <v>0</v>
      </c>
      <c r="DL440">
        <v>0</v>
      </c>
    </row>
    <row r="441" spans="1:116" x14ac:dyDescent="0.45">
      <c r="A441">
        <v>2023</v>
      </c>
      <c r="B441" t="s">
        <v>151</v>
      </c>
      <c r="C441">
        <v>11701</v>
      </c>
      <c r="D441" t="s">
        <v>908</v>
      </c>
      <c r="E441" t="s">
        <v>606</v>
      </c>
      <c r="F441" t="s">
        <v>244</v>
      </c>
      <c r="G441">
        <v>0.39300000000000002</v>
      </c>
      <c r="H441">
        <v>0.18</v>
      </c>
      <c r="I441" t="s">
        <v>324</v>
      </c>
      <c r="J441" t="s">
        <v>324</v>
      </c>
      <c r="K441">
        <v>0.57299999999999995</v>
      </c>
      <c r="L441">
        <v>56</v>
      </c>
      <c r="M441">
        <v>12</v>
      </c>
      <c r="N441" t="s">
        <v>324</v>
      </c>
      <c r="O441" t="s">
        <v>324</v>
      </c>
      <c r="P441">
        <v>68</v>
      </c>
      <c r="Q441">
        <v>116.702</v>
      </c>
      <c r="R441">
        <v>34.978000000000002</v>
      </c>
      <c r="S441" t="s">
        <v>324</v>
      </c>
      <c r="T441" t="s">
        <v>324</v>
      </c>
      <c r="U441">
        <v>151.68</v>
      </c>
      <c r="V441" t="s">
        <v>324</v>
      </c>
      <c r="W441" t="s">
        <v>324</v>
      </c>
      <c r="X441" t="s">
        <v>324</v>
      </c>
      <c r="Y441" t="s">
        <v>324</v>
      </c>
      <c r="Z441">
        <v>0</v>
      </c>
      <c r="AA441" t="s">
        <v>324</v>
      </c>
      <c r="AB441" t="s">
        <v>324</v>
      </c>
      <c r="AC441" t="s">
        <v>324</v>
      </c>
      <c r="AD441" t="s">
        <v>324</v>
      </c>
      <c r="AE441">
        <v>0</v>
      </c>
      <c r="AF441">
        <v>0.11799999999999999</v>
      </c>
      <c r="AG441">
        <v>3.5999999999999997E-2</v>
      </c>
      <c r="AH441" t="s">
        <v>324</v>
      </c>
      <c r="AI441" t="s">
        <v>324</v>
      </c>
      <c r="AJ441">
        <v>0.154</v>
      </c>
      <c r="AK441">
        <v>109</v>
      </c>
      <c r="AL441">
        <v>7</v>
      </c>
      <c r="AM441" t="s">
        <v>324</v>
      </c>
      <c r="AN441" t="s">
        <v>324</v>
      </c>
      <c r="AO441">
        <v>116</v>
      </c>
      <c r="AP441" t="s">
        <v>324</v>
      </c>
      <c r="AQ441" t="s">
        <v>324</v>
      </c>
      <c r="AR441" t="s">
        <v>324</v>
      </c>
      <c r="AS441" t="s">
        <v>324</v>
      </c>
      <c r="AT441">
        <v>0</v>
      </c>
      <c r="AU441" t="s">
        <v>324</v>
      </c>
      <c r="AV441" t="s">
        <v>324</v>
      </c>
      <c r="AW441" t="s">
        <v>324</v>
      </c>
      <c r="AX441" t="s">
        <v>324</v>
      </c>
      <c r="AY441">
        <v>0</v>
      </c>
      <c r="AZ441" t="s">
        <v>324</v>
      </c>
      <c r="BA441" t="s">
        <v>324</v>
      </c>
      <c r="BB441" t="s">
        <v>324</v>
      </c>
      <c r="BC441" t="s">
        <v>324</v>
      </c>
      <c r="BD441">
        <v>0</v>
      </c>
      <c r="BE441" t="s">
        <v>324</v>
      </c>
      <c r="BF441" t="s">
        <v>324</v>
      </c>
      <c r="BG441" t="s">
        <v>324</v>
      </c>
      <c r="BH441" t="s">
        <v>324</v>
      </c>
      <c r="BI441">
        <v>0</v>
      </c>
      <c r="BJ441" t="s">
        <v>324</v>
      </c>
      <c r="BK441" t="s">
        <v>324</v>
      </c>
      <c r="BL441" t="s">
        <v>324</v>
      </c>
      <c r="BM441" t="s">
        <v>324</v>
      </c>
      <c r="BN441">
        <v>0</v>
      </c>
      <c r="BO441" t="s">
        <v>324</v>
      </c>
      <c r="BP441" t="s">
        <v>324</v>
      </c>
      <c r="BQ441" t="s">
        <v>324</v>
      </c>
      <c r="BR441" t="s">
        <v>324</v>
      </c>
      <c r="BS441">
        <v>0</v>
      </c>
      <c r="BT441">
        <v>0.01</v>
      </c>
      <c r="BU441" t="s">
        <v>324</v>
      </c>
      <c r="BV441" t="s">
        <v>324</v>
      </c>
      <c r="BW441" t="s">
        <v>324</v>
      </c>
      <c r="BX441">
        <v>0.01</v>
      </c>
      <c r="BY441">
        <v>1</v>
      </c>
      <c r="BZ441" t="s">
        <v>324</v>
      </c>
      <c r="CA441" t="s">
        <v>324</v>
      </c>
      <c r="CB441" t="s">
        <v>324</v>
      </c>
      <c r="CC441">
        <v>1</v>
      </c>
      <c r="CD441" t="s">
        <v>324</v>
      </c>
      <c r="CE441" t="s">
        <v>324</v>
      </c>
      <c r="CF441" t="s">
        <v>324</v>
      </c>
      <c r="CG441" t="s">
        <v>324</v>
      </c>
      <c r="CH441">
        <v>0</v>
      </c>
      <c r="CI441" t="s">
        <v>324</v>
      </c>
      <c r="CJ441">
        <v>1.05</v>
      </c>
      <c r="CK441" t="s">
        <v>324</v>
      </c>
      <c r="CL441" t="s">
        <v>324</v>
      </c>
      <c r="CM441">
        <v>1.05</v>
      </c>
      <c r="CN441" t="s">
        <v>324</v>
      </c>
      <c r="CO441">
        <v>2</v>
      </c>
      <c r="CP441" t="s">
        <v>324</v>
      </c>
      <c r="CQ441" t="s">
        <v>324</v>
      </c>
      <c r="CR441">
        <v>2</v>
      </c>
      <c r="CS441" t="s">
        <v>324</v>
      </c>
      <c r="CT441" t="s">
        <v>324</v>
      </c>
      <c r="CU441" t="s">
        <v>324</v>
      </c>
      <c r="CV441" t="s">
        <v>324</v>
      </c>
      <c r="CW441">
        <v>0</v>
      </c>
      <c r="CX441">
        <v>0.52100000000000002</v>
      </c>
      <c r="CY441">
        <v>1.266</v>
      </c>
      <c r="CZ441">
        <v>0</v>
      </c>
      <c r="DA441">
        <v>0</v>
      </c>
      <c r="DB441">
        <v>1.7869999999999999</v>
      </c>
      <c r="DC441">
        <v>166</v>
      </c>
      <c r="DD441">
        <v>21</v>
      </c>
      <c r="DE441">
        <v>0</v>
      </c>
      <c r="DF441">
        <v>0</v>
      </c>
      <c r="DG441">
        <v>187</v>
      </c>
      <c r="DH441">
        <v>116.702</v>
      </c>
      <c r="DI441">
        <v>34.978000000000002</v>
      </c>
      <c r="DJ441">
        <v>0</v>
      </c>
      <c r="DK441">
        <v>0</v>
      </c>
      <c r="DL441">
        <v>151.68</v>
      </c>
    </row>
    <row r="442" spans="1:116" x14ac:dyDescent="0.45">
      <c r="A442">
        <v>2023</v>
      </c>
      <c r="B442" t="s">
        <v>151</v>
      </c>
      <c r="C442">
        <v>12377</v>
      </c>
      <c r="D442" t="s">
        <v>822</v>
      </c>
      <c r="E442" t="s">
        <v>683</v>
      </c>
      <c r="F442" t="s">
        <v>244</v>
      </c>
      <c r="G442">
        <v>1.7809999999999999</v>
      </c>
      <c r="H442" t="s">
        <v>324</v>
      </c>
      <c r="I442" t="s">
        <v>324</v>
      </c>
      <c r="J442" t="s">
        <v>324</v>
      </c>
      <c r="K442">
        <v>1.7809999999999999</v>
      </c>
      <c r="L442">
        <v>221</v>
      </c>
      <c r="M442" t="s">
        <v>324</v>
      </c>
      <c r="N442" t="s">
        <v>324</v>
      </c>
      <c r="O442" t="s">
        <v>324</v>
      </c>
      <c r="P442">
        <v>221</v>
      </c>
      <c r="Q442">
        <v>999.43799999999999</v>
      </c>
      <c r="R442" t="s">
        <v>324</v>
      </c>
      <c r="S442" t="s">
        <v>324</v>
      </c>
      <c r="T442" t="s">
        <v>324</v>
      </c>
      <c r="U442">
        <v>999.43799999999999</v>
      </c>
      <c r="V442" t="s">
        <v>324</v>
      </c>
      <c r="W442" t="s">
        <v>324</v>
      </c>
      <c r="X442" t="s">
        <v>324</v>
      </c>
      <c r="Y442" t="s">
        <v>324</v>
      </c>
      <c r="Z442">
        <v>0</v>
      </c>
      <c r="AA442" t="s">
        <v>324</v>
      </c>
      <c r="AB442" t="s">
        <v>324</v>
      </c>
      <c r="AC442" t="s">
        <v>324</v>
      </c>
      <c r="AD442" t="s">
        <v>324</v>
      </c>
      <c r="AE442">
        <v>0</v>
      </c>
      <c r="AF442" t="s">
        <v>324</v>
      </c>
      <c r="AG442" t="s">
        <v>324</v>
      </c>
      <c r="AH442" t="s">
        <v>324</v>
      </c>
      <c r="AI442" t="s">
        <v>324</v>
      </c>
      <c r="AJ442">
        <v>0</v>
      </c>
      <c r="AK442" t="s">
        <v>324</v>
      </c>
      <c r="AL442" t="s">
        <v>324</v>
      </c>
      <c r="AM442" t="s">
        <v>324</v>
      </c>
      <c r="AN442" t="s">
        <v>324</v>
      </c>
      <c r="AO442">
        <v>0</v>
      </c>
      <c r="AP442" t="s">
        <v>324</v>
      </c>
      <c r="AQ442" t="s">
        <v>324</v>
      </c>
      <c r="AR442" t="s">
        <v>324</v>
      </c>
      <c r="AS442" t="s">
        <v>324</v>
      </c>
      <c r="AT442">
        <v>0</v>
      </c>
      <c r="AU442" t="s">
        <v>324</v>
      </c>
      <c r="AV442" t="s">
        <v>324</v>
      </c>
      <c r="AW442" t="s">
        <v>324</v>
      </c>
      <c r="AX442" t="s">
        <v>324</v>
      </c>
      <c r="AY442">
        <v>0</v>
      </c>
      <c r="AZ442" t="s">
        <v>324</v>
      </c>
      <c r="BA442" t="s">
        <v>324</v>
      </c>
      <c r="BB442" t="s">
        <v>324</v>
      </c>
      <c r="BC442" t="s">
        <v>324</v>
      </c>
      <c r="BD442">
        <v>0</v>
      </c>
      <c r="BE442" t="s">
        <v>324</v>
      </c>
      <c r="BF442" t="s">
        <v>324</v>
      </c>
      <c r="BG442" t="s">
        <v>324</v>
      </c>
      <c r="BH442" t="s">
        <v>324</v>
      </c>
      <c r="BI442">
        <v>0</v>
      </c>
      <c r="BJ442" t="s">
        <v>324</v>
      </c>
      <c r="BK442" t="s">
        <v>324</v>
      </c>
      <c r="BL442" t="s">
        <v>324</v>
      </c>
      <c r="BM442" t="s">
        <v>324</v>
      </c>
      <c r="BN442">
        <v>0</v>
      </c>
      <c r="BO442" t="s">
        <v>324</v>
      </c>
      <c r="BP442" t="s">
        <v>324</v>
      </c>
      <c r="BQ442" t="s">
        <v>324</v>
      </c>
      <c r="BR442" t="s">
        <v>324</v>
      </c>
      <c r="BS442">
        <v>0</v>
      </c>
      <c r="BT442">
        <v>0.01</v>
      </c>
      <c r="BU442" t="s">
        <v>324</v>
      </c>
      <c r="BV442" t="s">
        <v>324</v>
      </c>
      <c r="BW442" t="s">
        <v>324</v>
      </c>
      <c r="BX442">
        <v>0.01</v>
      </c>
      <c r="BY442">
        <v>4</v>
      </c>
      <c r="BZ442" t="s">
        <v>324</v>
      </c>
      <c r="CA442" t="s">
        <v>324</v>
      </c>
      <c r="CB442" t="s">
        <v>324</v>
      </c>
      <c r="CC442">
        <v>4</v>
      </c>
      <c r="CD442">
        <v>1.714</v>
      </c>
      <c r="CE442" t="s">
        <v>324</v>
      </c>
      <c r="CF442" t="s">
        <v>324</v>
      </c>
      <c r="CG442" t="s">
        <v>324</v>
      </c>
      <c r="CH442">
        <v>1.714</v>
      </c>
      <c r="CI442" t="s">
        <v>324</v>
      </c>
      <c r="CJ442" t="s">
        <v>324</v>
      </c>
      <c r="CK442" t="s">
        <v>324</v>
      </c>
      <c r="CL442" t="s">
        <v>324</v>
      </c>
      <c r="CM442">
        <v>0</v>
      </c>
      <c r="CN442" t="s">
        <v>324</v>
      </c>
      <c r="CO442" t="s">
        <v>324</v>
      </c>
      <c r="CP442" t="s">
        <v>324</v>
      </c>
      <c r="CQ442" t="s">
        <v>324</v>
      </c>
      <c r="CR442">
        <v>0</v>
      </c>
      <c r="CS442" t="s">
        <v>324</v>
      </c>
      <c r="CT442" t="s">
        <v>324</v>
      </c>
      <c r="CU442" t="s">
        <v>324</v>
      </c>
      <c r="CV442" t="s">
        <v>324</v>
      </c>
      <c r="CW442">
        <v>0</v>
      </c>
      <c r="CX442">
        <v>1.7909999999999999</v>
      </c>
      <c r="CY442">
        <v>0</v>
      </c>
      <c r="CZ442">
        <v>0</v>
      </c>
      <c r="DA442">
        <v>0</v>
      </c>
      <c r="DB442">
        <v>1.7909999999999999</v>
      </c>
      <c r="DC442">
        <v>225</v>
      </c>
      <c r="DD442">
        <v>0</v>
      </c>
      <c r="DE442">
        <v>0</v>
      </c>
      <c r="DF442">
        <v>0</v>
      </c>
      <c r="DG442">
        <v>225</v>
      </c>
      <c r="DH442">
        <v>1001.152</v>
      </c>
      <c r="DI442">
        <v>0</v>
      </c>
      <c r="DJ442">
        <v>0</v>
      </c>
      <c r="DK442">
        <v>0</v>
      </c>
      <c r="DL442">
        <v>1001.152</v>
      </c>
    </row>
    <row r="443" spans="1:116" x14ac:dyDescent="0.45">
      <c r="A443">
        <v>2023</v>
      </c>
      <c r="B443" t="s">
        <v>151</v>
      </c>
      <c r="C443">
        <v>13352</v>
      </c>
      <c r="D443" t="s">
        <v>909</v>
      </c>
      <c r="E443" t="s">
        <v>606</v>
      </c>
      <c r="F443" t="s">
        <v>247</v>
      </c>
      <c r="G443">
        <v>1.4999999999999999E-2</v>
      </c>
      <c r="H443">
        <v>0.01</v>
      </c>
      <c r="I443">
        <v>0</v>
      </c>
      <c r="J443">
        <v>0</v>
      </c>
      <c r="K443">
        <v>2.5000000000000001E-2</v>
      </c>
      <c r="L443">
        <v>2</v>
      </c>
      <c r="M443">
        <v>1</v>
      </c>
      <c r="N443">
        <v>0</v>
      </c>
      <c r="O443">
        <v>0</v>
      </c>
      <c r="P443">
        <v>3</v>
      </c>
      <c r="Q443">
        <v>0</v>
      </c>
      <c r="R443">
        <v>0</v>
      </c>
      <c r="S443">
        <v>0</v>
      </c>
      <c r="T443">
        <v>0</v>
      </c>
      <c r="U443">
        <v>0</v>
      </c>
      <c r="V443">
        <v>0</v>
      </c>
      <c r="W443">
        <v>0</v>
      </c>
      <c r="X443">
        <v>0</v>
      </c>
      <c r="Y443">
        <v>0</v>
      </c>
      <c r="Z443">
        <v>0</v>
      </c>
      <c r="AA443">
        <v>0</v>
      </c>
      <c r="AB443">
        <v>0</v>
      </c>
      <c r="AC443">
        <v>0</v>
      </c>
      <c r="AD443">
        <v>0</v>
      </c>
      <c r="AE443">
        <v>0</v>
      </c>
      <c r="AF443">
        <v>0</v>
      </c>
      <c r="AG443">
        <v>0</v>
      </c>
      <c r="AH443">
        <v>0</v>
      </c>
      <c r="AI443">
        <v>0</v>
      </c>
      <c r="AJ443">
        <v>0</v>
      </c>
      <c r="AK443">
        <v>0</v>
      </c>
      <c r="AL443">
        <v>0</v>
      </c>
      <c r="AM443">
        <v>0</v>
      </c>
      <c r="AN443">
        <v>0</v>
      </c>
      <c r="AO443">
        <v>0</v>
      </c>
      <c r="AP443" t="s">
        <v>324</v>
      </c>
      <c r="AQ443" t="s">
        <v>324</v>
      </c>
      <c r="AR443" t="s">
        <v>324</v>
      </c>
      <c r="AS443" t="s">
        <v>324</v>
      </c>
      <c r="AT443">
        <v>0</v>
      </c>
      <c r="AU443" t="s">
        <v>324</v>
      </c>
      <c r="AV443" t="s">
        <v>324</v>
      </c>
      <c r="AW443" t="s">
        <v>324</v>
      </c>
      <c r="AX443" t="s">
        <v>324</v>
      </c>
      <c r="AY443">
        <v>0</v>
      </c>
      <c r="AZ443" t="s">
        <v>324</v>
      </c>
      <c r="BA443" t="s">
        <v>324</v>
      </c>
      <c r="BB443" t="s">
        <v>324</v>
      </c>
      <c r="BC443" t="s">
        <v>324</v>
      </c>
      <c r="BD443">
        <v>0</v>
      </c>
      <c r="BE443" t="s">
        <v>324</v>
      </c>
      <c r="BF443" t="s">
        <v>324</v>
      </c>
      <c r="BG443" t="s">
        <v>324</v>
      </c>
      <c r="BH443" t="s">
        <v>324</v>
      </c>
      <c r="BI443">
        <v>0</v>
      </c>
      <c r="BJ443" t="s">
        <v>324</v>
      </c>
      <c r="BK443" t="s">
        <v>324</v>
      </c>
      <c r="BL443" t="s">
        <v>324</v>
      </c>
      <c r="BM443" t="s">
        <v>324</v>
      </c>
      <c r="BN443">
        <v>0</v>
      </c>
      <c r="BO443" t="s">
        <v>324</v>
      </c>
      <c r="BP443" t="s">
        <v>324</v>
      </c>
      <c r="BQ443" t="s">
        <v>324</v>
      </c>
      <c r="BR443" t="s">
        <v>324</v>
      </c>
      <c r="BS443">
        <v>0</v>
      </c>
      <c r="BT443">
        <v>0</v>
      </c>
      <c r="BU443">
        <v>0</v>
      </c>
      <c r="BV443">
        <v>0</v>
      </c>
      <c r="BW443">
        <v>0</v>
      </c>
      <c r="BX443">
        <v>0</v>
      </c>
      <c r="BY443">
        <v>0</v>
      </c>
      <c r="BZ443">
        <v>0</v>
      </c>
      <c r="CA443">
        <v>0</v>
      </c>
      <c r="CB443">
        <v>0</v>
      </c>
      <c r="CC443">
        <v>0</v>
      </c>
      <c r="CD443">
        <v>0</v>
      </c>
      <c r="CE443">
        <v>0</v>
      </c>
      <c r="CF443">
        <v>0</v>
      </c>
      <c r="CG443">
        <v>0</v>
      </c>
      <c r="CH443">
        <v>0</v>
      </c>
      <c r="CI443">
        <v>0</v>
      </c>
      <c r="CJ443">
        <v>0</v>
      </c>
      <c r="CK443">
        <v>0</v>
      </c>
      <c r="CL443">
        <v>0</v>
      </c>
      <c r="CM443">
        <v>0</v>
      </c>
      <c r="CN443">
        <v>0</v>
      </c>
      <c r="CO443">
        <v>0</v>
      </c>
      <c r="CP443">
        <v>0</v>
      </c>
      <c r="CQ443">
        <v>0</v>
      </c>
      <c r="CR443">
        <v>0</v>
      </c>
      <c r="CS443">
        <v>0</v>
      </c>
      <c r="CT443">
        <v>0</v>
      </c>
      <c r="CU443">
        <v>0</v>
      </c>
      <c r="CV443">
        <v>0</v>
      </c>
      <c r="CW443">
        <v>0</v>
      </c>
      <c r="CX443">
        <v>1.4999999999999999E-2</v>
      </c>
      <c r="CY443">
        <v>0.01</v>
      </c>
      <c r="CZ443">
        <v>0</v>
      </c>
      <c r="DA443">
        <v>0</v>
      </c>
      <c r="DB443">
        <v>2.5000000000000001E-2</v>
      </c>
      <c r="DC443">
        <v>2</v>
      </c>
      <c r="DD443">
        <v>1</v>
      </c>
      <c r="DE443">
        <v>0</v>
      </c>
      <c r="DF443">
        <v>0</v>
      </c>
      <c r="DG443">
        <v>3</v>
      </c>
      <c r="DH443">
        <v>0</v>
      </c>
      <c r="DI443">
        <v>0</v>
      </c>
      <c r="DJ443">
        <v>0</v>
      </c>
      <c r="DK443">
        <v>0</v>
      </c>
      <c r="DL443">
        <v>0</v>
      </c>
    </row>
    <row r="444" spans="1:116" x14ac:dyDescent="0.45">
      <c r="A444">
        <v>2023</v>
      </c>
      <c r="B444" t="s">
        <v>151</v>
      </c>
      <c r="C444">
        <v>13826</v>
      </c>
      <c r="D444" t="s">
        <v>910</v>
      </c>
      <c r="E444" t="s">
        <v>606</v>
      </c>
      <c r="F444" t="s">
        <v>247</v>
      </c>
      <c r="G444">
        <v>8.0000000000000002E-3</v>
      </c>
      <c r="H444">
        <v>2E-3</v>
      </c>
      <c r="I444">
        <v>0</v>
      </c>
      <c r="J444">
        <v>0</v>
      </c>
      <c r="K444">
        <v>0.01</v>
      </c>
      <c r="L444">
        <v>2</v>
      </c>
      <c r="M444">
        <v>1</v>
      </c>
      <c r="N444">
        <v>0</v>
      </c>
      <c r="O444">
        <v>0</v>
      </c>
      <c r="P444">
        <v>3</v>
      </c>
      <c r="Q444">
        <v>0</v>
      </c>
      <c r="R444">
        <v>0</v>
      </c>
      <c r="S444">
        <v>0</v>
      </c>
      <c r="T444">
        <v>0</v>
      </c>
      <c r="U444">
        <v>0</v>
      </c>
      <c r="V444">
        <v>0</v>
      </c>
      <c r="W444">
        <v>0</v>
      </c>
      <c r="X444">
        <v>0</v>
      </c>
      <c r="Y444">
        <v>0</v>
      </c>
      <c r="Z444">
        <v>0</v>
      </c>
      <c r="AA444">
        <v>0</v>
      </c>
      <c r="AB444">
        <v>0</v>
      </c>
      <c r="AC444">
        <v>0</v>
      </c>
      <c r="AD444">
        <v>0</v>
      </c>
      <c r="AE444">
        <v>0</v>
      </c>
      <c r="AF444">
        <v>0</v>
      </c>
      <c r="AG444">
        <v>0</v>
      </c>
      <c r="AH444">
        <v>0</v>
      </c>
      <c r="AI444">
        <v>0</v>
      </c>
      <c r="AJ444">
        <v>0</v>
      </c>
      <c r="AK444">
        <v>0</v>
      </c>
      <c r="AL444">
        <v>0</v>
      </c>
      <c r="AM444">
        <v>0</v>
      </c>
      <c r="AN444">
        <v>0</v>
      </c>
      <c r="AO444">
        <v>0</v>
      </c>
      <c r="AP444" t="s">
        <v>324</v>
      </c>
      <c r="AQ444" t="s">
        <v>324</v>
      </c>
      <c r="AR444" t="s">
        <v>324</v>
      </c>
      <c r="AS444" t="s">
        <v>324</v>
      </c>
      <c r="AT444">
        <v>0</v>
      </c>
      <c r="AU444" t="s">
        <v>324</v>
      </c>
      <c r="AV444" t="s">
        <v>324</v>
      </c>
      <c r="AW444" t="s">
        <v>324</v>
      </c>
      <c r="AX444" t="s">
        <v>324</v>
      </c>
      <c r="AY444">
        <v>0</v>
      </c>
      <c r="AZ444" t="s">
        <v>324</v>
      </c>
      <c r="BA444" t="s">
        <v>324</v>
      </c>
      <c r="BB444" t="s">
        <v>324</v>
      </c>
      <c r="BC444" t="s">
        <v>324</v>
      </c>
      <c r="BD444">
        <v>0</v>
      </c>
      <c r="BE444" t="s">
        <v>324</v>
      </c>
      <c r="BF444" t="s">
        <v>324</v>
      </c>
      <c r="BG444" t="s">
        <v>324</v>
      </c>
      <c r="BH444" t="s">
        <v>324</v>
      </c>
      <c r="BI444">
        <v>0</v>
      </c>
      <c r="BJ444" t="s">
        <v>324</v>
      </c>
      <c r="BK444" t="s">
        <v>324</v>
      </c>
      <c r="BL444" t="s">
        <v>324</v>
      </c>
      <c r="BM444" t="s">
        <v>324</v>
      </c>
      <c r="BN444">
        <v>0</v>
      </c>
      <c r="BO444" t="s">
        <v>324</v>
      </c>
      <c r="BP444" t="s">
        <v>324</v>
      </c>
      <c r="BQ444" t="s">
        <v>324</v>
      </c>
      <c r="BR444" t="s">
        <v>324</v>
      </c>
      <c r="BS444">
        <v>0</v>
      </c>
      <c r="BT444">
        <v>0</v>
      </c>
      <c r="BU444">
        <v>0</v>
      </c>
      <c r="BV444">
        <v>0</v>
      </c>
      <c r="BW444">
        <v>0</v>
      </c>
      <c r="BX444">
        <v>0</v>
      </c>
      <c r="BY444">
        <v>0</v>
      </c>
      <c r="BZ444">
        <v>0</v>
      </c>
      <c r="CA444">
        <v>0</v>
      </c>
      <c r="CB444">
        <v>0</v>
      </c>
      <c r="CC444">
        <v>0</v>
      </c>
      <c r="CD444">
        <v>0</v>
      </c>
      <c r="CE444">
        <v>0</v>
      </c>
      <c r="CF444">
        <v>0</v>
      </c>
      <c r="CG444">
        <v>0</v>
      </c>
      <c r="CH444">
        <v>0</v>
      </c>
      <c r="CI444">
        <v>0</v>
      </c>
      <c r="CJ444">
        <v>0</v>
      </c>
      <c r="CK444">
        <v>0</v>
      </c>
      <c r="CL444">
        <v>0</v>
      </c>
      <c r="CM444">
        <v>0</v>
      </c>
      <c r="CN444">
        <v>0</v>
      </c>
      <c r="CO444">
        <v>0</v>
      </c>
      <c r="CP444">
        <v>0</v>
      </c>
      <c r="CQ444">
        <v>0</v>
      </c>
      <c r="CR444">
        <v>0</v>
      </c>
      <c r="CS444">
        <v>0</v>
      </c>
      <c r="CT444">
        <v>0</v>
      </c>
      <c r="CU444">
        <v>0</v>
      </c>
      <c r="CV444">
        <v>0</v>
      </c>
      <c r="CW444">
        <v>0</v>
      </c>
      <c r="CX444">
        <v>8.0000000000000002E-3</v>
      </c>
      <c r="CY444">
        <v>2E-3</v>
      </c>
      <c r="CZ444">
        <v>0</v>
      </c>
      <c r="DA444">
        <v>0</v>
      </c>
      <c r="DB444">
        <v>0.01</v>
      </c>
      <c r="DC444">
        <v>2</v>
      </c>
      <c r="DD444">
        <v>1</v>
      </c>
      <c r="DE444">
        <v>0</v>
      </c>
      <c r="DF444">
        <v>0</v>
      </c>
      <c r="DG444">
        <v>3</v>
      </c>
      <c r="DH444">
        <v>0</v>
      </c>
      <c r="DI444">
        <v>0</v>
      </c>
      <c r="DJ444">
        <v>0</v>
      </c>
      <c r="DK444">
        <v>0</v>
      </c>
      <c r="DL444">
        <v>0</v>
      </c>
    </row>
    <row r="445" spans="1:116" x14ac:dyDescent="0.45">
      <c r="A445">
        <v>2023</v>
      </c>
      <c r="B445" t="s">
        <v>151</v>
      </c>
      <c r="C445">
        <v>15340</v>
      </c>
      <c r="D445" t="s">
        <v>911</v>
      </c>
      <c r="E445" t="s">
        <v>606</v>
      </c>
      <c r="F445" t="s">
        <v>247</v>
      </c>
      <c r="G445">
        <v>0.28999999999999998</v>
      </c>
      <c r="H445" t="s">
        <v>324</v>
      </c>
      <c r="I445" t="s">
        <v>324</v>
      </c>
      <c r="J445" t="s">
        <v>324</v>
      </c>
      <c r="K445">
        <v>0.28999999999999998</v>
      </c>
      <c r="L445">
        <v>38</v>
      </c>
      <c r="M445" t="s">
        <v>324</v>
      </c>
      <c r="N445" t="s">
        <v>324</v>
      </c>
      <c r="O445" t="s">
        <v>324</v>
      </c>
      <c r="P445">
        <v>38</v>
      </c>
      <c r="Q445">
        <v>144.6</v>
      </c>
      <c r="R445" t="s">
        <v>324</v>
      </c>
      <c r="S445" t="s">
        <v>324</v>
      </c>
      <c r="T445" t="s">
        <v>324</v>
      </c>
      <c r="U445">
        <v>144.6</v>
      </c>
      <c r="V445" t="s">
        <v>324</v>
      </c>
      <c r="W445" t="s">
        <v>324</v>
      </c>
      <c r="X445" t="s">
        <v>324</v>
      </c>
      <c r="Y445" t="s">
        <v>324</v>
      </c>
      <c r="Z445">
        <v>0</v>
      </c>
      <c r="AA445" t="s">
        <v>324</v>
      </c>
      <c r="AB445" t="s">
        <v>324</v>
      </c>
      <c r="AC445" t="s">
        <v>324</v>
      </c>
      <c r="AD445" t="s">
        <v>324</v>
      </c>
      <c r="AE445">
        <v>0</v>
      </c>
      <c r="AF445" t="s">
        <v>324</v>
      </c>
      <c r="AG445" t="s">
        <v>324</v>
      </c>
      <c r="AH445" t="s">
        <v>324</v>
      </c>
      <c r="AI445" t="s">
        <v>324</v>
      </c>
      <c r="AJ445">
        <v>0</v>
      </c>
      <c r="AK445" t="s">
        <v>324</v>
      </c>
      <c r="AL445" t="s">
        <v>324</v>
      </c>
      <c r="AM445" t="s">
        <v>324</v>
      </c>
      <c r="AN445" t="s">
        <v>324</v>
      </c>
      <c r="AO445">
        <v>0</v>
      </c>
      <c r="AP445" t="s">
        <v>324</v>
      </c>
      <c r="AQ445" t="s">
        <v>324</v>
      </c>
      <c r="AR445" t="s">
        <v>324</v>
      </c>
      <c r="AS445" t="s">
        <v>324</v>
      </c>
      <c r="AT445">
        <v>0</v>
      </c>
      <c r="AU445" t="s">
        <v>324</v>
      </c>
      <c r="AV445" t="s">
        <v>324</v>
      </c>
      <c r="AW445" t="s">
        <v>324</v>
      </c>
      <c r="AX445" t="s">
        <v>324</v>
      </c>
      <c r="AY445">
        <v>0</v>
      </c>
      <c r="AZ445" t="s">
        <v>324</v>
      </c>
      <c r="BA445" t="s">
        <v>324</v>
      </c>
      <c r="BB445" t="s">
        <v>324</v>
      </c>
      <c r="BC445" t="s">
        <v>324</v>
      </c>
      <c r="BD445">
        <v>0</v>
      </c>
      <c r="BE445" t="s">
        <v>324</v>
      </c>
      <c r="BF445" t="s">
        <v>324</v>
      </c>
      <c r="BG445" t="s">
        <v>324</v>
      </c>
      <c r="BH445" t="s">
        <v>324</v>
      </c>
      <c r="BI445">
        <v>0</v>
      </c>
      <c r="BJ445" t="s">
        <v>324</v>
      </c>
      <c r="BK445" t="s">
        <v>324</v>
      </c>
      <c r="BL445" t="s">
        <v>324</v>
      </c>
      <c r="BM445" t="s">
        <v>324</v>
      </c>
      <c r="BN445">
        <v>0</v>
      </c>
      <c r="BO445" t="s">
        <v>324</v>
      </c>
      <c r="BP445" t="s">
        <v>324</v>
      </c>
      <c r="BQ445" t="s">
        <v>324</v>
      </c>
      <c r="BR445" t="s">
        <v>324</v>
      </c>
      <c r="BS445">
        <v>0</v>
      </c>
      <c r="BT445">
        <v>6.5000000000000002E-2</v>
      </c>
      <c r="BU445" t="s">
        <v>324</v>
      </c>
      <c r="BV445" t="s">
        <v>324</v>
      </c>
      <c r="BW445" t="s">
        <v>324</v>
      </c>
      <c r="BX445">
        <v>6.5000000000000002E-2</v>
      </c>
      <c r="BY445">
        <v>17</v>
      </c>
      <c r="BZ445" t="s">
        <v>324</v>
      </c>
      <c r="CA445" t="s">
        <v>324</v>
      </c>
      <c r="CB445" t="s">
        <v>324</v>
      </c>
      <c r="CC445">
        <v>17</v>
      </c>
      <c r="CD445">
        <v>6.56</v>
      </c>
      <c r="CE445" t="s">
        <v>324</v>
      </c>
      <c r="CF445" t="s">
        <v>324</v>
      </c>
      <c r="CG445" t="s">
        <v>324</v>
      </c>
      <c r="CH445">
        <v>6.56</v>
      </c>
      <c r="CI445" t="s">
        <v>324</v>
      </c>
      <c r="CJ445" t="s">
        <v>324</v>
      </c>
      <c r="CK445" t="s">
        <v>324</v>
      </c>
      <c r="CL445" t="s">
        <v>324</v>
      </c>
      <c r="CM445">
        <v>0</v>
      </c>
      <c r="CN445" t="s">
        <v>324</v>
      </c>
      <c r="CO445" t="s">
        <v>324</v>
      </c>
      <c r="CP445" t="s">
        <v>324</v>
      </c>
      <c r="CQ445" t="s">
        <v>324</v>
      </c>
      <c r="CR445">
        <v>0</v>
      </c>
      <c r="CS445" t="s">
        <v>324</v>
      </c>
      <c r="CT445" t="s">
        <v>324</v>
      </c>
      <c r="CU445" t="s">
        <v>324</v>
      </c>
      <c r="CV445" t="s">
        <v>324</v>
      </c>
      <c r="CW445">
        <v>0</v>
      </c>
      <c r="CX445">
        <v>0.35499999999999998</v>
      </c>
      <c r="CY445">
        <v>0</v>
      </c>
      <c r="CZ445">
        <v>0</v>
      </c>
      <c r="DA445">
        <v>0</v>
      </c>
      <c r="DB445">
        <v>0.35499999999999998</v>
      </c>
      <c r="DC445">
        <v>55</v>
      </c>
      <c r="DD445">
        <v>0</v>
      </c>
      <c r="DE445">
        <v>0</v>
      </c>
      <c r="DF445">
        <v>0</v>
      </c>
      <c r="DG445">
        <v>55</v>
      </c>
      <c r="DH445">
        <v>151.16</v>
      </c>
      <c r="DI445">
        <v>0</v>
      </c>
      <c r="DJ445">
        <v>0</v>
      </c>
      <c r="DK445">
        <v>0</v>
      </c>
      <c r="DL445">
        <v>151.16</v>
      </c>
    </row>
    <row r="446" spans="1:116" x14ac:dyDescent="0.45">
      <c r="A446">
        <v>2023</v>
      </c>
      <c r="B446" t="s">
        <v>151</v>
      </c>
      <c r="C446">
        <v>18252</v>
      </c>
      <c r="D446" t="s">
        <v>912</v>
      </c>
      <c r="E446" t="s">
        <v>683</v>
      </c>
      <c r="F446" t="s">
        <v>244</v>
      </c>
      <c r="G446">
        <v>0.11899999999999999</v>
      </c>
      <c r="H446">
        <v>0</v>
      </c>
      <c r="I446">
        <v>0</v>
      </c>
      <c r="J446">
        <v>0</v>
      </c>
      <c r="K446">
        <v>0.11899999999999999</v>
      </c>
      <c r="L446">
        <v>17</v>
      </c>
      <c r="M446">
        <v>0</v>
      </c>
      <c r="N446">
        <v>0</v>
      </c>
      <c r="O446">
        <v>0</v>
      </c>
      <c r="P446">
        <v>17</v>
      </c>
      <c r="Q446">
        <v>45.182000000000002</v>
      </c>
      <c r="R446" t="s">
        <v>324</v>
      </c>
      <c r="S446" t="s">
        <v>324</v>
      </c>
      <c r="T446" t="s">
        <v>324</v>
      </c>
      <c r="U446">
        <v>45.182000000000002</v>
      </c>
      <c r="V446">
        <v>0</v>
      </c>
      <c r="W446">
        <v>0</v>
      </c>
      <c r="X446">
        <v>0</v>
      </c>
      <c r="Y446">
        <v>0</v>
      </c>
      <c r="Z446">
        <v>0</v>
      </c>
      <c r="AA446">
        <v>0</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v>
      </c>
      <c r="BT446">
        <v>0</v>
      </c>
      <c r="BU446">
        <v>0</v>
      </c>
      <c r="BV446">
        <v>0</v>
      </c>
      <c r="BW446">
        <v>0</v>
      </c>
      <c r="BX446">
        <v>0</v>
      </c>
      <c r="BY446">
        <v>0</v>
      </c>
      <c r="BZ446">
        <v>0</v>
      </c>
      <c r="CA446">
        <v>0</v>
      </c>
      <c r="CB446">
        <v>0</v>
      </c>
      <c r="CC446">
        <v>0</v>
      </c>
      <c r="CD446">
        <v>0</v>
      </c>
      <c r="CE446">
        <v>0</v>
      </c>
      <c r="CF446">
        <v>0</v>
      </c>
      <c r="CG446">
        <v>0</v>
      </c>
      <c r="CH446">
        <v>0</v>
      </c>
      <c r="CI446">
        <v>0</v>
      </c>
      <c r="CJ446">
        <v>0</v>
      </c>
      <c r="CK446">
        <v>0</v>
      </c>
      <c r="CL446">
        <v>0</v>
      </c>
      <c r="CM446">
        <v>0</v>
      </c>
      <c r="CN446">
        <v>0</v>
      </c>
      <c r="CO446">
        <v>0</v>
      </c>
      <c r="CP446">
        <v>0</v>
      </c>
      <c r="CQ446">
        <v>0</v>
      </c>
      <c r="CR446">
        <v>0</v>
      </c>
      <c r="CS446">
        <v>0</v>
      </c>
      <c r="CT446">
        <v>0</v>
      </c>
      <c r="CU446">
        <v>0</v>
      </c>
      <c r="CV446">
        <v>0</v>
      </c>
      <c r="CW446">
        <v>0</v>
      </c>
      <c r="CX446">
        <v>0.11899999999999999</v>
      </c>
      <c r="CY446">
        <v>0</v>
      </c>
      <c r="CZ446">
        <v>0</v>
      </c>
      <c r="DA446">
        <v>0</v>
      </c>
      <c r="DB446">
        <v>0.11899999999999999</v>
      </c>
      <c r="DC446">
        <v>17</v>
      </c>
      <c r="DD446">
        <v>0</v>
      </c>
      <c r="DE446">
        <v>0</v>
      </c>
      <c r="DF446">
        <v>0</v>
      </c>
      <c r="DG446">
        <v>17</v>
      </c>
      <c r="DH446">
        <v>45.182000000000002</v>
      </c>
      <c r="DI446">
        <v>0</v>
      </c>
      <c r="DJ446">
        <v>0</v>
      </c>
      <c r="DK446">
        <v>0</v>
      </c>
      <c r="DL446">
        <v>45.182000000000002</v>
      </c>
    </row>
    <row r="447" spans="1:116" x14ac:dyDescent="0.45">
      <c r="A447">
        <v>2023</v>
      </c>
      <c r="B447" t="s">
        <v>151</v>
      </c>
      <c r="C447">
        <v>19125</v>
      </c>
      <c r="D447" t="s">
        <v>913</v>
      </c>
      <c r="E447" t="s">
        <v>606</v>
      </c>
      <c r="F447" t="s">
        <v>247</v>
      </c>
      <c r="G447">
        <v>0.27900000000000003</v>
      </c>
      <c r="H447">
        <v>0.29499999999999998</v>
      </c>
      <c r="I447" t="s">
        <v>324</v>
      </c>
      <c r="J447" t="s">
        <v>324</v>
      </c>
      <c r="K447">
        <v>0.57399999999999995</v>
      </c>
      <c r="L447">
        <v>45</v>
      </c>
      <c r="M447">
        <v>13</v>
      </c>
      <c r="N447" t="s">
        <v>324</v>
      </c>
      <c r="O447" t="s">
        <v>324</v>
      </c>
      <c r="P447">
        <v>58</v>
      </c>
      <c r="Q447">
        <v>131</v>
      </c>
      <c r="R447">
        <v>21</v>
      </c>
      <c r="S447" t="s">
        <v>324</v>
      </c>
      <c r="T447" t="s">
        <v>324</v>
      </c>
      <c r="U447">
        <v>152</v>
      </c>
      <c r="V447" t="s">
        <v>324</v>
      </c>
      <c r="W447" t="s">
        <v>324</v>
      </c>
      <c r="X447" t="s">
        <v>324</v>
      </c>
      <c r="Y447" t="s">
        <v>324</v>
      </c>
      <c r="Z447">
        <v>0</v>
      </c>
      <c r="AA447" t="s">
        <v>324</v>
      </c>
      <c r="AB447" t="s">
        <v>324</v>
      </c>
      <c r="AC447" t="s">
        <v>324</v>
      </c>
      <c r="AD447" t="s">
        <v>324</v>
      </c>
      <c r="AE447">
        <v>0</v>
      </c>
      <c r="AF447" t="s">
        <v>324</v>
      </c>
      <c r="AG447" t="s">
        <v>324</v>
      </c>
      <c r="AH447" t="s">
        <v>324</v>
      </c>
      <c r="AI447" t="s">
        <v>324</v>
      </c>
      <c r="AJ447">
        <v>0</v>
      </c>
      <c r="AK447" t="s">
        <v>324</v>
      </c>
      <c r="AL447" t="s">
        <v>324</v>
      </c>
      <c r="AM447" t="s">
        <v>324</v>
      </c>
      <c r="AN447" t="s">
        <v>324</v>
      </c>
      <c r="AO447">
        <v>0</v>
      </c>
      <c r="AP447" t="s">
        <v>324</v>
      </c>
      <c r="AQ447" t="s">
        <v>324</v>
      </c>
      <c r="AR447" t="s">
        <v>324</v>
      </c>
      <c r="AS447" t="s">
        <v>324</v>
      </c>
      <c r="AT447">
        <v>0</v>
      </c>
      <c r="AU447" t="s">
        <v>324</v>
      </c>
      <c r="AV447" t="s">
        <v>324</v>
      </c>
      <c r="AW447" t="s">
        <v>324</v>
      </c>
      <c r="AX447" t="s">
        <v>324</v>
      </c>
      <c r="AY447">
        <v>0</v>
      </c>
      <c r="AZ447" t="s">
        <v>324</v>
      </c>
      <c r="BA447" t="s">
        <v>324</v>
      </c>
      <c r="BB447" t="s">
        <v>324</v>
      </c>
      <c r="BC447" t="s">
        <v>324</v>
      </c>
      <c r="BD447">
        <v>0</v>
      </c>
      <c r="BE447" t="s">
        <v>324</v>
      </c>
      <c r="BF447" t="s">
        <v>324</v>
      </c>
      <c r="BG447" t="s">
        <v>324</v>
      </c>
      <c r="BH447" t="s">
        <v>324</v>
      </c>
      <c r="BI447">
        <v>0</v>
      </c>
      <c r="BJ447" t="s">
        <v>324</v>
      </c>
      <c r="BK447" t="s">
        <v>324</v>
      </c>
      <c r="BL447" t="s">
        <v>324</v>
      </c>
      <c r="BM447" t="s">
        <v>324</v>
      </c>
      <c r="BN447">
        <v>0</v>
      </c>
      <c r="BO447" t="s">
        <v>324</v>
      </c>
      <c r="BP447" t="s">
        <v>324</v>
      </c>
      <c r="BQ447" t="s">
        <v>324</v>
      </c>
      <c r="BR447" t="s">
        <v>324</v>
      </c>
      <c r="BS447">
        <v>0</v>
      </c>
      <c r="BT447" t="s">
        <v>324</v>
      </c>
      <c r="BU447">
        <v>5.0000000000000001E-3</v>
      </c>
      <c r="BV447" t="s">
        <v>324</v>
      </c>
      <c r="BW447" t="s">
        <v>324</v>
      </c>
      <c r="BX447">
        <v>5.0000000000000001E-3</v>
      </c>
      <c r="BY447" t="s">
        <v>324</v>
      </c>
      <c r="BZ447">
        <v>1</v>
      </c>
      <c r="CA447" t="s">
        <v>324</v>
      </c>
      <c r="CB447" t="s">
        <v>324</v>
      </c>
      <c r="CC447">
        <v>1</v>
      </c>
      <c r="CD447" t="s">
        <v>324</v>
      </c>
      <c r="CE447" t="s">
        <v>324</v>
      </c>
      <c r="CF447" t="s">
        <v>324</v>
      </c>
      <c r="CG447" t="s">
        <v>324</v>
      </c>
      <c r="CH447">
        <v>0</v>
      </c>
      <c r="CI447" t="s">
        <v>324</v>
      </c>
      <c r="CJ447" t="s">
        <v>324</v>
      </c>
      <c r="CK447" t="s">
        <v>324</v>
      </c>
      <c r="CL447" t="s">
        <v>324</v>
      </c>
      <c r="CM447">
        <v>0</v>
      </c>
      <c r="CN447" t="s">
        <v>324</v>
      </c>
      <c r="CO447" t="s">
        <v>324</v>
      </c>
      <c r="CP447" t="s">
        <v>324</v>
      </c>
      <c r="CQ447" t="s">
        <v>324</v>
      </c>
      <c r="CR447">
        <v>0</v>
      </c>
      <c r="CS447" t="s">
        <v>324</v>
      </c>
      <c r="CT447" t="s">
        <v>324</v>
      </c>
      <c r="CU447" t="s">
        <v>324</v>
      </c>
      <c r="CV447" t="s">
        <v>324</v>
      </c>
      <c r="CW447">
        <v>0</v>
      </c>
      <c r="CX447">
        <v>0.27900000000000003</v>
      </c>
      <c r="CY447">
        <v>0.3</v>
      </c>
      <c r="CZ447">
        <v>0</v>
      </c>
      <c r="DA447">
        <v>0</v>
      </c>
      <c r="DB447">
        <v>0.57899999999999996</v>
      </c>
      <c r="DC447">
        <v>45</v>
      </c>
      <c r="DD447">
        <v>14</v>
      </c>
      <c r="DE447">
        <v>0</v>
      </c>
      <c r="DF447">
        <v>0</v>
      </c>
      <c r="DG447">
        <v>59</v>
      </c>
      <c r="DH447">
        <v>131</v>
      </c>
      <c r="DI447">
        <v>21</v>
      </c>
      <c r="DJ447">
        <v>0</v>
      </c>
      <c r="DK447">
        <v>0</v>
      </c>
      <c r="DL447">
        <v>152</v>
      </c>
    </row>
    <row r="448" spans="1:116" x14ac:dyDescent="0.45">
      <c r="A448">
        <v>2023</v>
      </c>
      <c r="B448" t="s">
        <v>151</v>
      </c>
      <c r="C448">
        <v>19396</v>
      </c>
      <c r="D448" t="s">
        <v>914</v>
      </c>
      <c r="E448" t="s">
        <v>606</v>
      </c>
      <c r="F448" t="s">
        <v>244</v>
      </c>
      <c r="G448">
        <v>1.44</v>
      </c>
      <c r="H448">
        <v>1.37</v>
      </c>
      <c r="I448">
        <v>0</v>
      </c>
      <c r="J448">
        <v>0</v>
      </c>
      <c r="K448">
        <v>2.81</v>
      </c>
      <c r="L448">
        <v>173</v>
      </c>
      <c r="M448">
        <v>14</v>
      </c>
      <c r="N448">
        <v>0</v>
      </c>
      <c r="O448">
        <v>0</v>
      </c>
      <c r="P448">
        <v>187</v>
      </c>
      <c r="Q448">
        <v>760.96</v>
      </c>
      <c r="R448">
        <v>2768.35</v>
      </c>
      <c r="S448">
        <v>0</v>
      </c>
      <c r="T448">
        <v>0</v>
      </c>
      <c r="U448">
        <v>3529.31</v>
      </c>
      <c r="V448">
        <v>0</v>
      </c>
      <c r="W448">
        <v>0</v>
      </c>
      <c r="X448">
        <v>0</v>
      </c>
      <c r="Y448">
        <v>0</v>
      </c>
      <c r="Z448">
        <v>0</v>
      </c>
      <c r="AA448">
        <v>0</v>
      </c>
      <c r="AB448">
        <v>0</v>
      </c>
      <c r="AC448">
        <v>0</v>
      </c>
      <c r="AD448">
        <v>0</v>
      </c>
      <c r="AE448">
        <v>0</v>
      </c>
      <c r="AF448">
        <v>0</v>
      </c>
      <c r="AG448">
        <v>0</v>
      </c>
      <c r="AH448">
        <v>0</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v>
      </c>
      <c r="BT448">
        <v>0.13</v>
      </c>
      <c r="BU448">
        <v>0</v>
      </c>
      <c r="BV448">
        <v>0</v>
      </c>
      <c r="BW448">
        <v>0</v>
      </c>
      <c r="BX448">
        <v>0.13</v>
      </c>
      <c r="BY448">
        <v>4</v>
      </c>
      <c r="BZ448">
        <v>0</v>
      </c>
      <c r="CA448">
        <v>0</v>
      </c>
      <c r="CB448">
        <v>0</v>
      </c>
      <c r="CC448">
        <v>4</v>
      </c>
      <c r="CD448">
        <v>5.1459999999999999</v>
      </c>
      <c r="CE448">
        <v>0</v>
      </c>
      <c r="CF448">
        <v>0</v>
      </c>
      <c r="CG448">
        <v>0</v>
      </c>
      <c r="CH448">
        <v>5.1459999999999999</v>
      </c>
      <c r="CI448" t="s">
        <v>324</v>
      </c>
      <c r="CJ448" t="s">
        <v>324</v>
      </c>
      <c r="CK448" t="s">
        <v>324</v>
      </c>
      <c r="CL448" t="s">
        <v>324</v>
      </c>
      <c r="CM448">
        <v>0</v>
      </c>
      <c r="CN448" t="s">
        <v>324</v>
      </c>
      <c r="CO448" t="s">
        <v>324</v>
      </c>
      <c r="CP448" t="s">
        <v>324</v>
      </c>
      <c r="CQ448" t="s">
        <v>324</v>
      </c>
      <c r="CR448">
        <v>0</v>
      </c>
      <c r="CS448" t="s">
        <v>324</v>
      </c>
      <c r="CT448" t="s">
        <v>324</v>
      </c>
      <c r="CU448" t="s">
        <v>324</v>
      </c>
      <c r="CV448" t="s">
        <v>324</v>
      </c>
      <c r="CW448">
        <v>0</v>
      </c>
      <c r="CX448">
        <v>1.57</v>
      </c>
      <c r="CY448">
        <v>1.37</v>
      </c>
      <c r="CZ448">
        <v>0</v>
      </c>
      <c r="DA448">
        <v>0</v>
      </c>
      <c r="DB448">
        <v>2.94</v>
      </c>
      <c r="DC448">
        <v>177</v>
      </c>
      <c r="DD448">
        <v>14</v>
      </c>
      <c r="DE448">
        <v>0</v>
      </c>
      <c r="DF448">
        <v>0</v>
      </c>
      <c r="DG448">
        <v>191</v>
      </c>
      <c r="DH448">
        <v>766.10599999999999</v>
      </c>
      <c r="DI448">
        <v>2768.35</v>
      </c>
      <c r="DJ448">
        <v>0</v>
      </c>
      <c r="DK448">
        <v>0</v>
      </c>
      <c r="DL448">
        <v>3534.4560000000001</v>
      </c>
    </row>
    <row r="449" spans="1:116" x14ac:dyDescent="0.45">
      <c r="A449">
        <v>2023</v>
      </c>
      <c r="B449" t="s">
        <v>151</v>
      </c>
      <c r="C449">
        <v>19578</v>
      </c>
      <c r="D449" t="s">
        <v>439</v>
      </c>
      <c r="E449" t="s">
        <v>606</v>
      </c>
      <c r="F449" t="s">
        <v>244</v>
      </c>
      <c r="G449">
        <v>1.597</v>
      </c>
      <c r="H449">
        <v>0.28000000000000003</v>
      </c>
      <c r="I449" t="s">
        <v>324</v>
      </c>
      <c r="J449" t="s">
        <v>324</v>
      </c>
      <c r="K449">
        <v>1.877</v>
      </c>
      <c r="L449">
        <v>246</v>
      </c>
      <c r="M449">
        <v>7</v>
      </c>
      <c r="N449" t="s">
        <v>324</v>
      </c>
      <c r="O449" t="s">
        <v>324</v>
      </c>
      <c r="P449">
        <v>253</v>
      </c>
      <c r="Q449" t="s">
        <v>324</v>
      </c>
      <c r="R449" t="s">
        <v>324</v>
      </c>
      <c r="S449" t="s">
        <v>324</v>
      </c>
      <c r="T449" t="s">
        <v>324</v>
      </c>
      <c r="U449">
        <v>0</v>
      </c>
      <c r="V449" t="s">
        <v>324</v>
      </c>
      <c r="W449" t="s">
        <v>324</v>
      </c>
      <c r="X449" t="s">
        <v>324</v>
      </c>
      <c r="Y449" t="s">
        <v>324</v>
      </c>
      <c r="Z449">
        <v>0</v>
      </c>
      <c r="AA449" t="s">
        <v>324</v>
      </c>
      <c r="AB449" t="s">
        <v>324</v>
      </c>
      <c r="AC449" t="s">
        <v>324</v>
      </c>
      <c r="AD449" t="s">
        <v>324</v>
      </c>
      <c r="AE449">
        <v>0</v>
      </c>
      <c r="AF449" t="s">
        <v>324</v>
      </c>
      <c r="AG449" t="s">
        <v>324</v>
      </c>
      <c r="AH449" t="s">
        <v>324</v>
      </c>
      <c r="AI449" t="s">
        <v>324</v>
      </c>
      <c r="AJ449">
        <v>0</v>
      </c>
      <c r="AK449" t="s">
        <v>324</v>
      </c>
      <c r="AL449" t="s">
        <v>324</v>
      </c>
      <c r="AM449" t="s">
        <v>324</v>
      </c>
      <c r="AN449" t="s">
        <v>324</v>
      </c>
      <c r="AO449">
        <v>0</v>
      </c>
      <c r="AP449" t="s">
        <v>324</v>
      </c>
      <c r="AQ449" t="s">
        <v>324</v>
      </c>
      <c r="AR449" t="s">
        <v>324</v>
      </c>
      <c r="AS449" t="s">
        <v>324</v>
      </c>
      <c r="AT449">
        <v>0</v>
      </c>
      <c r="AU449" t="s">
        <v>324</v>
      </c>
      <c r="AV449" t="s">
        <v>324</v>
      </c>
      <c r="AW449" t="s">
        <v>324</v>
      </c>
      <c r="AX449" t="s">
        <v>324</v>
      </c>
      <c r="AY449">
        <v>0</v>
      </c>
      <c r="AZ449" t="s">
        <v>324</v>
      </c>
      <c r="BA449" t="s">
        <v>324</v>
      </c>
      <c r="BB449" t="s">
        <v>324</v>
      </c>
      <c r="BC449" t="s">
        <v>324</v>
      </c>
      <c r="BD449">
        <v>0</v>
      </c>
      <c r="BE449" t="s">
        <v>324</v>
      </c>
      <c r="BF449" t="s">
        <v>324</v>
      </c>
      <c r="BG449" t="s">
        <v>324</v>
      </c>
      <c r="BH449" t="s">
        <v>324</v>
      </c>
      <c r="BI449">
        <v>0</v>
      </c>
      <c r="BJ449" t="s">
        <v>324</v>
      </c>
      <c r="BK449" t="s">
        <v>324</v>
      </c>
      <c r="BL449" t="s">
        <v>324</v>
      </c>
      <c r="BM449" t="s">
        <v>324</v>
      </c>
      <c r="BN449">
        <v>0</v>
      </c>
      <c r="BO449" t="s">
        <v>324</v>
      </c>
      <c r="BP449" t="s">
        <v>324</v>
      </c>
      <c r="BQ449" t="s">
        <v>324</v>
      </c>
      <c r="BR449" t="s">
        <v>324</v>
      </c>
      <c r="BS449">
        <v>0</v>
      </c>
      <c r="BT449">
        <v>7.5999999999999998E-2</v>
      </c>
      <c r="BU449">
        <v>0</v>
      </c>
      <c r="BV449" t="s">
        <v>324</v>
      </c>
      <c r="BW449" t="s">
        <v>324</v>
      </c>
      <c r="BX449">
        <v>7.5999999999999998E-2</v>
      </c>
      <c r="BY449">
        <v>20</v>
      </c>
      <c r="BZ449">
        <v>0</v>
      </c>
      <c r="CA449" t="s">
        <v>324</v>
      </c>
      <c r="CB449" t="s">
        <v>324</v>
      </c>
      <c r="CC449">
        <v>20</v>
      </c>
      <c r="CD449" t="s">
        <v>324</v>
      </c>
      <c r="CE449" t="s">
        <v>324</v>
      </c>
      <c r="CF449" t="s">
        <v>324</v>
      </c>
      <c r="CG449" t="s">
        <v>324</v>
      </c>
      <c r="CH449">
        <v>0</v>
      </c>
      <c r="CI449" t="s">
        <v>324</v>
      </c>
      <c r="CJ449" t="s">
        <v>324</v>
      </c>
      <c r="CK449" t="s">
        <v>324</v>
      </c>
      <c r="CL449" t="s">
        <v>324</v>
      </c>
      <c r="CM449">
        <v>0</v>
      </c>
      <c r="CN449" t="s">
        <v>324</v>
      </c>
      <c r="CO449" t="s">
        <v>324</v>
      </c>
      <c r="CP449" t="s">
        <v>324</v>
      </c>
      <c r="CQ449" t="s">
        <v>324</v>
      </c>
      <c r="CR449">
        <v>0</v>
      </c>
      <c r="CS449" t="s">
        <v>324</v>
      </c>
      <c r="CT449" t="s">
        <v>324</v>
      </c>
      <c r="CU449" t="s">
        <v>324</v>
      </c>
      <c r="CV449" t="s">
        <v>324</v>
      </c>
      <c r="CW449">
        <v>0</v>
      </c>
      <c r="CX449">
        <v>1.673</v>
      </c>
      <c r="CY449">
        <v>0.28000000000000003</v>
      </c>
      <c r="CZ449">
        <v>0</v>
      </c>
      <c r="DA449">
        <v>0</v>
      </c>
      <c r="DB449">
        <v>1.9530000000000001</v>
      </c>
      <c r="DC449">
        <v>266</v>
      </c>
      <c r="DD449">
        <v>7</v>
      </c>
      <c r="DE449">
        <v>0</v>
      </c>
      <c r="DF449">
        <v>0</v>
      </c>
      <c r="DG449">
        <v>273</v>
      </c>
      <c r="DH449">
        <v>0</v>
      </c>
      <c r="DI449">
        <v>0</v>
      </c>
      <c r="DJ449">
        <v>0</v>
      </c>
      <c r="DK449">
        <v>0</v>
      </c>
      <c r="DL449">
        <v>0</v>
      </c>
    </row>
    <row r="450" spans="1:116" x14ac:dyDescent="0.45">
      <c r="A450">
        <v>2023</v>
      </c>
      <c r="B450" t="s">
        <v>151</v>
      </c>
      <c r="C450">
        <v>21048</v>
      </c>
      <c r="D450" t="s">
        <v>915</v>
      </c>
      <c r="E450" t="s">
        <v>606</v>
      </c>
      <c r="F450" t="s">
        <v>244</v>
      </c>
      <c r="G450">
        <v>0.183</v>
      </c>
      <c r="H450">
        <v>0.26300000000000001</v>
      </c>
      <c r="I450">
        <v>0.27200000000000002</v>
      </c>
      <c r="J450" t="s">
        <v>324</v>
      </c>
      <c r="K450">
        <v>0.71799999999999997</v>
      </c>
      <c r="L450">
        <v>43</v>
      </c>
      <c r="M450">
        <v>29</v>
      </c>
      <c r="N450">
        <v>2</v>
      </c>
      <c r="O450" t="s">
        <v>324</v>
      </c>
      <c r="P450">
        <v>74</v>
      </c>
      <c r="Q450">
        <v>75.382999999999996</v>
      </c>
      <c r="R450">
        <v>45.689</v>
      </c>
      <c r="S450">
        <v>0</v>
      </c>
      <c r="T450" t="s">
        <v>324</v>
      </c>
      <c r="U450">
        <v>121.072</v>
      </c>
      <c r="V450" t="s">
        <v>324</v>
      </c>
      <c r="W450" t="s">
        <v>324</v>
      </c>
      <c r="X450" t="s">
        <v>324</v>
      </c>
      <c r="Y450" t="s">
        <v>324</v>
      </c>
      <c r="Z450">
        <v>0</v>
      </c>
      <c r="AA450" t="s">
        <v>324</v>
      </c>
      <c r="AB450" t="s">
        <v>324</v>
      </c>
      <c r="AC450" t="s">
        <v>324</v>
      </c>
      <c r="AD450" t="s">
        <v>324</v>
      </c>
      <c r="AE450">
        <v>0</v>
      </c>
      <c r="AF450" t="s">
        <v>324</v>
      </c>
      <c r="AG450" t="s">
        <v>324</v>
      </c>
      <c r="AH450" t="s">
        <v>324</v>
      </c>
      <c r="AI450" t="s">
        <v>324</v>
      </c>
      <c r="AJ450">
        <v>0</v>
      </c>
      <c r="AK450" t="s">
        <v>324</v>
      </c>
      <c r="AL450" t="s">
        <v>324</v>
      </c>
      <c r="AM450" t="s">
        <v>324</v>
      </c>
      <c r="AN450" t="s">
        <v>324</v>
      </c>
      <c r="AO450">
        <v>0</v>
      </c>
      <c r="AP450" t="s">
        <v>324</v>
      </c>
      <c r="AQ450" t="s">
        <v>324</v>
      </c>
      <c r="AR450" t="s">
        <v>324</v>
      </c>
      <c r="AS450" t="s">
        <v>324</v>
      </c>
      <c r="AT450">
        <v>0</v>
      </c>
      <c r="AU450" t="s">
        <v>324</v>
      </c>
      <c r="AV450" t="s">
        <v>324</v>
      </c>
      <c r="AW450" t="s">
        <v>324</v>
      </c>
      <c r="AX450" t="s">
        <v>324</v>
      </c>
      <c r="AY450">
        <v>0</v>
      </c>
      <c r="AZ450" t="s">
        <v>324</v>
      </c>
      <c r="BA450" t="s">
        <v>324</v>
      </c>
      <c r="BB450" t="s">
        <v>324</v>
      </c>
      <c r="BC450" t="s">
        <v>324</v>
      </c>
      <c r="BD450">
        <v>0</v>
      </c>
      <c r="BE450" t="s">
        <v>324</v>
      </c>
      <c r="BF450" t="s">
        <v>324</v>
      </c>
      <c r="BG450" t="s">
        <v>324</v>
      </c>
      <c r="BH450" t="s">
        <v>324</v>
      </c>
      <c r="BI450">
        <v>0</v>
      </c>
      <c r="BJ450" t="s">
        <v>324</v>
      </c>
      <c r="BK450" t="s">
        <v>324</v>
      </c>
      <c r="BL450" t="s">
        <v>324</v>
      </c>
      <c r="BM450" t="s">
        <v>324</v>
      </c>
      <c r="BN450">
        <v>0</v>
      </c>
      <c r="BO450" t="s">
        <v>324</v>
      </c>
      <c r="BP450" t="s">
        <v>324</v>
      </c>
      <c r="BQ450" t="s">
        <v>324</v>
      </c>
      <c r="BR450" t="s">
        <v>324</v>
      </c>
      <c r="BS450">
        <v>0</v>
      </c>
      <c r="BT450" t="s">
        <v>324</v>
      </c>
      <c r="BU450" t="s">
        <v>324</v>
      </c>
      <c r="BV450" t="s">
        <v>324</v>
      </c>
      <c r="BW450" t="s">
        <v>324</v>
      </c>
      <c r="BX450">
        <v>0</v>
      </c>
      <c r="BY450" t="s">
        <v>324</v>
      </c>
      <c r="BZ450" t="s">
        <v>324</v>
      </c>
      <c r="CA450" t="s">
        <v>324</v>
      </c>
      <c r="CB450" t="s">
        <v>324</v>
      </c>
      <c r="CC450">
        <v>0</v>
      </c>
      <c r="CD450" t="s">
        <v>324</v>
      </c>
      <c r="CE450" t="s">
        <v>324</v>
      </c>
      <c r="CF450" t="s">
        <v>324</v>
      </c>
      <c r="CG450" t="s">
        <v>324</v>
      </c>
      <c r="CH450">
        <v>0</v>
      </c>
      <c r="CI450" t="s">
        <v>324</v>
      </c>
      <c r="CJ450" t="s">
        <v>324</v>
      </c>
      <c r="CK450" t="s">
        <v>324</v>
      </c>
      <c r="CL450" t="s">
        <v>324</v>
      </c>
      <c r="CM450">
        <v>0</v>
      </c>
      <c r="CN450" t="s">
        <v>324</v>
      </c>
      <c r="CO450" t="s">
        <v>324</v>
      </c>
      <c r="CP450" t="s">
        <v>324</v>
      </c>
      <c r="CQ450" t="s">
        <v>324</v>
      </c>
      <c r="CR450">
        <v>0</v>
      </c>
      <c r="CS450" t="s">
        <v>324</v>
      </c>
      <c r="CT450" t="s">
        <v>324</v>
      </c>
      <c r="CU450" t="s">
        <v>324</v>
      </c>
      <c r="CV450" t="s">
        <v>324</v>
      </c>
      <c r="CW450">
        <v>0</v>
      </c>
      <c r="CX450">
        <v>0.183</v>
      </c>
      <c r="CY450">
        <v>0.26300000000000001</v>
      </c>
      <c r="CZ450">
        <v>0.27200000000000002</v>
      </c>
      <c r="DA450">
        <v>0</v>
      </c>
      <c r="DB450">
        <v>0.71799999999999997</v>
      </c>
      <c r="DC450">
        <v>43</v>
      </c>
      <c r="DD450">
        <v>29</v>
      </c>
      <c r="DE450">
        <v>2</v>
      </c>
      <c r="DF450">
        <v>0</v>
      </c>
      <c r="DG450">
        <v>74</v>
      </c>
      <c r="DH450">
        <v>75.382999999999996</v>
      </c>
      <c r="DI450">
        <v>45.689</v>
      </c>
      <c r="DJ450">
        <v>0</v>
      </c>
      <c r="DK450">
        <v>0</v>
      </c>
      <c r="DL450">
        <v>121.072</v>
      </c>
    </row>
    <row r="451" spans="1:116" x14ac:dyDescent="0.45">
      <c r="A451">
        <v>2023</v>
      </c>
      <c r="B451" t="s">
        <v>151</v>
      </c>
      <c r="C451">
        <v>21158</v>
      </c>
      <c r="D451" t="s">
        <v>916</v>
      </c>
      <c r="E451" t="s">
        <v>606</v>
      </c>
      <c r="F451" t="s">
        <v>244</v>
      </c>
      <c r="G451">
        <v>2.5000000000000001E-2</v>
      </c>
      <c r="H451">
        <v>5.0999999999999997E-2</v>
      </c>
      <c r="I451" t="s">
        <v>324</v>
      </c>
      <c r="J451" t="s">
        <v>324</v>
      </c>
      <c r="K451">
        <v>7.5999999999999998E-2</v>
      </c>
      <c r="L451">
        <v>4</v>
      </c>
      <c r="M451">
        <v>1</v>
      </c>
      <c r="N451" t="s">
        <v>324</v>
      </c>
      <c r="O451" t="s">
        <v>324</v>
      </c>
      <c r="P451">
        <v>5</v>
      </c>
      <c r="Q451" t="s">
        <v>324</v>
      </c>
      <c r="R451" t="s">
        <v>324</v>
      </c>
      <c r="S451" t="s">
        <v>324</v>
      </c>
      <c r="T451" t="s">
        <v>324</v>
      </c>
      <c r="U451">
        <v>0</v>
      </c>
      <c r="V451">
        <v>0</v>
      </c>
      <c r="W451">
        <v>0</v>
      </c>
      <c r="X451" t="s">
        <v>324</v>
      </c>
      <c r="Y451" t="s">
        <v>324</v>
      </c>
      <c r="Z451">
        <v>0</v>
      </c>
      <c r="AA451">
        <v>0</v>
      </c>
      <c r="AB451">
        <v>0</v>
      </c>
      <c r="AC451" t="s">
        <v>324</v>
      </c>
      <c r="AD451" t="s">
        <v>324</v>
      </c>
      <c r="AE451">
        <v>0</v>
      </c>
      <c r="AF451">
        <v>0</v>
      </c>
      <c r="AG451">
        <v>0</v>
      </c>
      <c r="AH451" t="s">
        <v>324</v>
      </c>
      <c r="AI451" t="s">
        <v>324</v>
      </c>
      <c r="AJ451">
        <v>0</v>
      </c>
      <c r="AK451">
        <v>0</v>
      </c>
      <c r="AL451">
        <v>0</v>
      </c>
      <c r="AM451" t="s">
        <v>324</v>
      </c>
      <c r="AN451" t="s">
        <v>324</v>
      </c>
      <c r="AO451">
        <v>0</v>
      </c>
      <c r="AP451">
        <v>0</v>
      </c>
      <c r="AQ451">
        <v>0</v>
      </c>
      <c r="AR451" t="s">
        <v>324</v>
      </c>
      <c r="AS451" t="s">
        <v>324</v>
      </c>
      <c r="AT451">
        <v>0</v>
      </c>
      <c r="AU451">
        <v>0</v>
      </c>
      <c r="AV451">
        <v>0</v>
      </c>
      <c r="AW451" t="s">
        <v>324</v>
      </c>
      <c r="AX451" t="s">
        <v>324</v>
      </c>
      <c r="AY451">
        <v>0</v>
      </c>
      <c r="AZ451">
        <v>0</v>
      </c>
      <c r="BA451">
        <v>0</v>
      </c>
      <c r="BB451" t="s">
        <v>324</v>
      </c>
      <c r="BC451" t="s">
        <v>324</v>
      </c>
      <c r="BD451">
        <v>0</v>
      </c>
      <c r="BE451">
        <v>0</v>
      </c>
      <c r="BF451">
        <v>0</v>
      </c>
      <c r="BG451" t="s">
        <v>324</v>
      </c>
      <c r="BH451" t="s">
        <v>324</v>
      </c>
      <c r="BI451">
        <v>0</v>
      </c>
      <c r="BJ451">
        <v>0</v>
      </c>
      <c r="BK451">
        <v>0</v>
      </c>
      <c r="BL451" t="s">
        <v>324</v>
      </c>
      <c r="BM451" t="s">
        <v>324</v>
      </c>
      <c r="BN451">
        <v>0</v>
      </c>
      <c r="BO451">
        <v>0</v>
      </c>
      <c r="BP451">
        <v>0</v>
      </c>
      <c r="BQ451" t="s">
        <v>324</v>
      </c>
      <c r="BR451" t="s">
        <v>324</v>
      </c>
      <c r="BS451">
        <v>0</v>
      </c>
      <c r="BT451">
        <v>0</v>
      </c>
      <c r="BU451">
        <v>0</v>
      </c>
      <c r="BV451" t="s">
        <v>324</v>
      </c>
      <c r="BW451" t="s">
        <v>324</v>
      </c>
      <c r="BX451">
        <v>0</v>
      </c>
      <c r="BY451">
        <v>0</v>
      </c>
      <c r="BZ451">
        <v>0</v>
      </c>
      <c r="CA451" t="s">
        <v>324</v>
      </c>
      <c r="CB451" t="s">
        <v>324</v>
      </c>
      <c r="CC451">
        <v>0</v>
      </c>
      <c r="CD451" t="s">
        <v>324</v>
      </c>
      <c r="CE451" t="s">
        <v>324</v>
      </c>
      <c r="CF451" t="s">
        <v>324</v>
      </c>
      <c r="CG451" t="s">
        <v>324</v>
      </c>
      <c r="CH451">
        <v>0</v>
      </c>
      <c r="CI451">
        <v>0</v>
      </c>
      <c r="CJ451">
        <v>0</v>
      </c>
      <c r="CK451" t="s">
        <v>324</v>
      </c>
      <c r="CL451" t="s">
        <v>324</v>
      </c>
      <c r="CM451">
        <v>0</v>
      </c>
      <c r="CN451">
        <v>0</v>
      </c>
      <c r="CO451">
        <v>0</v>
      </c>
      <c r="CP451" t="s">
        <v>324</v>
      </c>
      <c r="CQ451" t="s">
        <v>324</v>
      </c>
      <c r="CR451">
        <v>0</v>
      </c>
      <c r="CS451" t="s">
        <v>324</v>
      </c>
      <c r="CT451" t="s">
        <v>324</v>
      </c>
      <c r="CU451" t="s">
        <v>324</v>
      </c>
      <c r="CV451" t="s">
        <v>324</v>
      </c>
      <c r="CW451">
        <v>0</v>
      </c>
      <c r="CX451">
        <v>2.5000000000000001E-2</v>
      </c>
      <c r="CY451">
        <v>5.0999999999999997E-2</v>
      </c>
      <c r="CZ451">
        <v>0</v>
      </c>
      <c r="DA451">
        <v>0</v>
      </c>
      <c r="DB451">
        <v>7.5999999999999998E-2</v>
      </c>
      <c r="DC451">
        <v>4</v>
      </c>
      <c r="DD451">
        <v>1</v>
      </c>
      <c r="DE451">
        <v>0</v>
      </c>
      <c r="DF451">
        <v>0</v>
      </c>
      <c r="DG451">
        <v>5</v>
      </c>
      <c r="DH451">
        <v>0</v>
      </c>
      <c r="DI451">
        <v>0</v>
      </c>
      <c r="DJ451">
        <v>0</v>
      </c>
      <c r="DK451">
        <v>0</v>
      </c>
      <c r="DL451">
        <v>0</v>
      </c>
    </row>
    <row r="452" spans="1:116" x14ac:dyDescent="0.45">
      <c r="A452">
        <v>2023</v>
      </c>
      <c r="B452" t="s">
        <v>151</v>
      </c>
      <c r="C452">
        <v>38084</v>
      </c>
      <c r="D452" t="s">
        <v>917</v>
      </c>
      <c r="E452" t="s">
        <v>606</v>
      </c>
      <c r="F452" t="s">
        <v>244</v>
      </c>
      <c r="G452">
        <v>3.2440000000000002</v>
      </c>
      <c r="H452">
        <v>0.29899999999999999</v>
      </c>
      <c r="I452" t="s">
        <v>324</v>
      </c>
      <c r="J452" t="s">
        <v>324</v>
      </c>
      <c r="K452">
        <v>3.5430000000000001</v>
      </c>
      <c r="L452">
        <v>461</v>
      </c>
      <c r="M452">
        <v>17</v>
      </c>
      <c r="N452" t="s">
        <v>324</v>
      </c>
      <c r="O452" t="s">
        <v>324</v>
      </c>
      <c r="P452">
        <v>478</v>
      </c>
      <c r="Q452" t="s">
        <v>324</v>
      </c>
      <c r="R452" t="s">
        <v>324</v>
      </c>
      <c r="S452" t="s">
        <v>324</v>
      </c>
      <c r="T452" t="s">
        <v>324</v>
      </c>
      <c r="U452">
        <v>0</v>
      </c>
      <c r="V452" t="s">
        <v>324</v>
      </c>
      <c r="W452" t="s">
        <v>324</v>
      </c>
      <c r="X452" t="s">
        <v>324</v>
      </c>
      <c r="Y452" t="s">
        <v>324</v>
      </c>
      <c r="Z452">
        <v>0</v>
      </c>
      <c r="AA452" t="s">
        <v>324</v>
      </c>
      <c r="AB452" t="s">
        <v>324</v>
      </c>
      <c r="AC452" t="s">
        <v>324</v>
      </c>
      <c r="AD452" t="s">
        <v>324</v>
      </c>
      <c r="AE452">
        <v>0</v>
      </c>
      <c r="AF452">
        <v>0.32200000000000001</v>
      </c>
      <c r="AG452" t="s">
        <v>324</v>
      </c>
      <c r="AH452" t="s">
        <v>324</v>
      </c>
      <c r="AI452" t="s">
        <v>324</v>
      </c>
      <c r="AJ452">
        <v>0.32200000000000001</v>
      </c>
      <c r="AK452">
        <v>268</v>
      </c>
      <c r="AL452" t="s">
        <v>324</v>
      </c>
      <c r="AM452" t="s">
        <v>324</v>
      </c>
      <c r="AN452" t="s">
        <v>324</v>
      </c>
      <c r="AO452">
        <v>268</v>
      </c>
      <c r="AP452" t="s">
        <v>324</v>
      </c>
      <c r="AQ452" t="s">
        <v>324</v>
      </c>
      <c r="AR452" t="s">
        <v>324</v>
      </c>
      <c r="AS452" t="s">
        <v>324</v>
      </c>
      <c r="AT452">
        <v>0</v>
      </c>
      <c r="AU452" t="s">
        <v>324</v>
      </c>
      <c r="AV452" t="s">
        <v>324</v>
      </c>
      <c r="AW452" t="s">
        <v>324</v>
      </c>
      <c r="AX452" t="s">
        <v>324</v>
      </c>
      <c r="AY452">
        <v>0</v>
      </c>
      <c r="AZ452" t="s">
        <v>324</v>
      </c>
      <c r="BA452" t="s">
        <v>324</v>
      </c>
      <c r="BB452" t="s">
        <v>324</v>
      </c>
      <c r="BC452" t="s">
        <v>324</v>
      </c>
      <c r="BD452">
        <v>0</v>
      </c>
      <c r="BE452" t="s">
        <v>324</v>
      </c>
      <c r="BF452" t="s">
        <v>324</v>
      </c>
      <c r="BG452" t="s">
        <v>324</v>
      </c>
      <c r="BH452" t="s">
        <v>324</v>
      </c>
      <c r="BI452">
        <v>0</v>
      </c>
      <c r="BJ452" t="s">
        <v>324</v>
      </c>
      <c r="BK452" t="s">
        <v>324</v>
      </c>
      <c r="BL452" t="s">
        <v>324</v>
      </c>
      <c r="BM452" t="s">
        <v>324</v>
      </c>
      <c r="BN452">
        <v>0</v>
      </c>
      <c r="BO452" t="s">
        <v>324</v>
      </c>
      <c r="BP452" t="s">
        <v>324</v>
      </c>
      <c r="BQ452" t="s">
        <v>324</v>
      </c>
      <c r="BR452" t="s">
        <v>324</v>
      </c>
      <c r="BS452">
        <v>0</v>
      </c>
      <c r="BT452">
        <v>0.13700000000000001</v>
      </c>
      <c r="BU452">
        <v>2.4E-2</v>
      </c>
      <c r="BV452" t="s">
        <v>324</v>
      </c>
      <c r="BW452" t="s">
        <v>324</v>
      </c>
      <c r="BX452">
        <v>0.161</v>
      </c>
      <c r="BY452">
        <v>27</v>
      </c>
      <c r="BZ452">
        <v>5</v>
      </c>
      <c r="CA452" t="s">
        <v>324</v>
      </c>
      <c r="CB452" t="s">
        <v>324</v>
      </c>
      <c r="CC452">
        <v>32</v>
      </c>
      <c r="CD452" t="s">
        <v>324</v>
      </c>
      <c r="CE452" t="s">
        <v>324</v>
      </c>
      <c r="CF452" t="s">
        <v>324</v>
      </c>
      <c r="CG452" t="s">
        <v>324</v>
      </c>
      <c r="CH452">
        <v>0</v>
      </c>
      <c r="CI452" t="s">
        <v>324</v>
      </c>
      <c r="CJ452" t="s">
        <v>324</v>
      </c>
      <c r="CK452">
        <v>0.4</v>
      </c>
      <c r="CL452" t="s">
        <v>324</v>
      </c>
      <c r="CM452">
        <v>0.4</v>
      </c>
      <c r="CN452" t="s">
        <v>324</v>
      </c>
      <c r="CO452" t="s">
        <v>324</v>
      </c>
      <c r="CP452">
        <v>1</v>
      </c>
      <c r="CQ452" t="s">
        <v>324</v>
      </c>
      <c r="CR452">
        <v>1</v>
      </c>
      <c r="CS452" t="s">
        <v>324</v>
      </c>
      <c r="CT452" t="s">
        <v>324</v>
      </c>
      <c r="CU452" t="s">
        <v>324</v>
      </c>
      <c r="CV452" t="s">
        <v>324</v>
      </c>
      <c r="CW452">
        <v>0</v>
      </c>
      <c r="CX452">
        <v>3.7029999999999998</v>
      </c>
      <c r="CY452">
        <v>0.32300000000000001</v>
      </c>
      <c r="CZ452">
        <v>0.4</v>
      </c>
      <c r="DA452">
        <v>0</v>
      </c>
      <c r="DB452">
        <v>4.4260000000000002</v>
      </c>
      <c r="DC452">
        <v>756</v>
      </c>
      <c r="DD452">
        <v>22</v>
      </c>
      <c r="DE452">
        <v>1</v>
      </c>
      <c r="DF452">
        <v>0</v>
      </c>
      <c r="DG452">
        <v>779</v>
      </c>
      <c r="DH452">
        <v>0</v>
      </c>
      <c r="DI452">
        <v>0</v>
      </c>
      <c r="DJ452">
        <v>0</v>
      </c>
      <c r="DK452">
        <v>0</v>
      </c>
      <c r="DL452">
        <v>0</v>
      </c>
    </row>
    <row r="453" spans="1:116" x14ac:dyDescent="0.45">
      <c r="A453">
        <v>2023</v>
      </c>
      <c r="B453" t="s">
        <v>151</v>
      </c>
      <c r="C453">
        <v>60631</v>
      </c>
      <c r="D453" t="s">
        <v>440</v>
      </c>
      <c r="E453" t="s">
        <v>606</v>
      </c>
      <c r="F453" t="s">
        <v>247</v>
      </c>
      <c r="G453">
        <v>0.54400000000000004</v>
      </c>
      <c r="H453">
        <v>0.121</v>
      </c>
      <c r="I453" t="s">
        <v>324</v>
      </c>
      <c r="J453" t="s">
        <v>324</v>
      </c>
      <c r="K453">
        <v>0.66500000000000004</v>
      </c>
      <c r="L453">
        <v>64</v>
      </c>
      <c r="M453">
        <v>3</v>
      </c>
      <c r="N453" t="s">
        <v>324</v>
      </c>
      <c r="O453" t="s">
        <v>324</v>
      </c>
      <c r="P453">
        <v>67</v>
      </c>
      <c r="Q453" t="s">
        <v>324</v>
      </c>
      <c r="R453" t="s">
        <v>324</v>
      </c>
      <c r="S453" t="s">
        <v>324</v>
      </c>
      <c r="T453" t="s">
        <v>324</v>
      </c>
      <c r="U453">
        <v>0</v>
      </c>
      <c r="V453" t="s">
        <v>324</v>
      </c>
      <c r="W453" t="s">
        <v>324</v>
      </c>
      <c r="X453" t="s">
        <v>324</v>
      </c>
      <c r="Y453" t="s">
        <v>324</v>
      </c>
      <c r="Z453">
        <v>0</v>
      </c>
      <c r="AA453" t="s">
        <v>324</v>
      </c>
      <c r="AB453" t="s">
        <v>324</v>
      </c>
      <c r="AC453" t="s">
        <v>324</v>
      </c>
      <c r="AD453" t="s">
        <v>324</v>
      </c>
      <c r="AE453">
        <v>0</v>
      </c>
      <c r="AF453" t="s">
        <v>324</v>
      </c>
      <c r="AG453" t="s">
        <v>324</v>
      </c>
      <c r="AH453" t="s">
        <v>324</v>
      </c>
      <c r="AI453" t="s">
        <v>324</v>
      </c>
      <c r="AJ453">
        <v>0</v>
      </c>
      <c r="AK453" t="s">
        <v>324</v>
      </c>
      <c r="AL453" t="s">
        <v>324</v>
      </c>
      <c r="AM453" t="s">
        <v>324</v>
      </c>
      <c r="AN453" t="s">
        <v>324</v>
      </c>
      <c r="AO453">
        <v>0</v>
      </c>
      <c r="AP453">
        <v>0.01</v>
      </c>
      <c r="AQ453" t="s">
        <v>324</v>
      </c>
      <c r="AR453" t="s">
        <v>324</v>
      </c>
      <c r="AS453" t="s">
        <v>324</v>
      </c>
      <c r="AT453">
        <v>0.01</v>
      </c>
      <c r="AU453">
        <v>1</v>
      </c>
      <c r="AV453" t="s">
        <v>324</v>
      </c>
      <c r="AW453" t="s">
        <v>324</v>
      </c>
      <c r="AX453" t="s">
        <v>324</v>
      </c>
      <c r="AY453">
        <v>1</v>
      </c>
      <c r="AZ453" t="s">
        <v>324</v>
      </c>
      <c r="BA453" t="s">
        <v>324</v>
      </c>
      <c r="BB453" t="s">
        <v>324</v>
      </c>
      <c r="BC453" t="s">
        <v>324</v>
      </c>
      <c r="BD453">
        <v>0</v>
      </c>
      <c r="BE453" t="s">
        <v>324</v>
      </c>
      <c r="BF453" t="s">
        <v>324</v>
      </c>
      <c r="BG453" t="s">
        <v>324</v>
      </c>
      <c r="BH453" t="s">
        <v>324</v>
      </c>
      <c r="BI453">
        <v>0</v>
      </c>
      <c r="BJ453" t="s">
        <v>324</v>
      </c>
      <c r="BK453" t="s">
        <v>324</v>
      </c>
      <c r="BL453" t="s">
        <v>324</v>
      </c>
      <c r="BM453" t="s">
        <v>324</v>
      </c>
      <c r="BN453">
        <v>0</v>
      </c>
      <c r="BO453" t="s">
        <v>324</v>
      </c>
      <c r="BP453" t="s">
        <v>324</v>
      </c>
      <c r="BQ453" t="s">
        <v>324</v>
      </c>
      <c r="BR453" t="s">
        <v>324</v>
      </c>
      <c r="BS453">
        <v>0</v>
      </c>
      <c r="BT453">
        <v>6.2E-2</v>
      </c>
      <c r="BU453">
        <v>0.02</v>
      </c>
      <c r="BV453" t="s">
        <v>324</v>
      </c>
      <c r="BW453" t="s">
        <v>324</v>
      </c>
      <c r="BX453">
        <v>8.2000000000000003E-2</v>
      </c>
      <c r="BY453">
        <v>9</v>
      </c>
      <c r="BZ453">
        <v>1</v>
      </c>
      <c r="CA453" t="s">
        <v>324</v>
      </c>
      <c r="CB453" t="s">
        <v>324</v>
      </c>
      <c r="CC453">
        <v>10</v>
      </c>
      <c r="CD453" t="s">
        <v>324</v>
      </c>
      <c r="CE453" t="s">
        <v>324</v>
      </c>
      <c r="CF453" t="s">
        <v>324</v>
      </c>
      <c r="CG453" t="s">
        <v>324</v>
      </c>
      <c r="CH453">
        <v>0</v>
      </c>
      <c r="CI453">
        <v>0.01</v>
      </c>
      <c r="CJ453">
        <v>5.0000000000000001E-3</v>
      </c>
      <c r="CK453" t="s">
        <v>324</v>
      </c>
      <c r="CL453" t="s">
        <v>324</v>
      </c>
      <c r="CM453">
        <v>1.4999999999999999E-2</v>
      </c>
      <c r="CN453">
        <v>1</v>
      </c>
      <c r="CO453">
        <v>2</v>
      </c>
      <c r="CP453" t="s">
        <v>324</v>
      </c>
      <c r="CQ453" t="s">
        <v>324</v>
      </c>
      <c r="CR453">
        <v>3</v>
      </c>
      <c r="CS453" t="s">
        <v>324</v>
      </c>
      <c r="CT453" t="s">
        <v>324</v>
      </c>
      <c r="CU453" t="s">
        <v>324</v>
      </c>
      <c r="CV453" t="s">
        <v>324</v>
      </c>
      <c r="CW453">
        <v>0</v>
      </c>
      <c r="CX453">
        <v>0.61599999999999999</v>
      </c>
      <c r="CY453">
        <v>0.14599999999999999</v>
      </c>
      <c r="CZ453">
        <v>0</v>
      </c>
      <c r="DA453">
        <v>0</v>
      </c>
      <c r="DB453">
        <v>0.76200000000000001</v>
      </c>
      <c r="DC453">
        <v>74</v>
      </c>
      <c r="DD453">
        <v>6</v>
      </c>
      <c r="DE453">
        <v>0</v>
      </c>
      <c r="DF453">
        <v>0</v>
      </c>
      <c r="DG453">
        <v>80</v>
      </c>
      <c r="DH453">
        <v>0</v>
      </c>
      <c r="DI453">
        <v>0</v>
      </c>
      <c r="DJ453">
        <v>0</v>
      </c>
      <c r="DK453">
        <v>0</v>
      </c>
      <c r="DL453">
        <v>0</v>
      </c>
    </row>
    <row r="454" spans="1:116" x14ac:dyDescent="0.45">
      <c r="A454">
        <v>2023</v>
      </c>
      <c r="B454" t="s">
        <v>151</v>
      </c>
      <c r="C454">
        <v>99999</v>
      </c>
      <c r="D454" t="s">
        <v>599</v>
      </c>
      <c r="E454" t="s">
        <v>606</v>
      </c>
      <c r="G454">
        <v>-13.305999999999999</v>
      </c>
      <c r="H454">
        <v>-5.7140000000000004</v>
      </c>
      <c r="I454">
        <v>-5.3999999999999999E-2</v>
      </c>
      <c r="J454" t="s">
        <v>324</v>
      </c>
      <c r="K454">
        <v>-19.074000000000002</v>
      </c>
      <c r="L454" t="s">
        <v>324</v>
      </c>
      <c r="M454" t="s">
        <v>324</v>
      </c>
      <c r="N454" t="s">
        <v>324</v>
      </c>
      <c r="O454" t="s">
        <v>324</v>
      </c>
      <c r="P454" t="s">
        <v>324</v>
      </c>
      <c r="Q454" t="s">
        <v>324</v>
      </c>
      <c r="R454" t="s">
        <v>324</v>
      </c>
      <c r="S454" t="s">
        <v>324</v>
      </c>
      <c r="T454" t="s">
        <v>324</v>
      </c>
      <c r="U454" t="s">
        <v>324</v>
      </c>
      <c r="V454" t="s">
        <v>324</v>
      </c>
      <c r="W454" t="s">
        <v>324</v>
      </c>
      <c r="X454" t="s">
        <v>324</v>
      </c>
      <c r="Y454" t="s">
        <v>324</v>
      </c>
      <c r="Z454" t="s">
        <v>324</v>
      </c>
      <c r="AA454" t="s">
        <v>324</v>
      </c>
      <c r="AB454" t="s">
        <v>324</v>
      </c>
      <c r="AC454" t="s">
        <v>324</v>
      </c>
      <c r="AD454" t="s">
        <v>324</v>
      </c>
      <c r="AE454" t="s">
        <v>324</v>
      </c>
      <c r="AF454" t="s">
        <v>324</v>
      </c>
      <c r="AG454" t="s">
        <v>324</v>
      </c>
      <c r="AH454" t="s">
        <v>324</v>
      </c>
      <c r="AI454" t="s">
        <v>324</v>
      </c>
      <c r="AJ454" t="s">
        <v>324</v>
      </c>
      <c r="AK454" t="s">
        <v>324</v>
      </c>
      <c r="AL454" t="s">
        <v>324</v>
      </c>
      <c r="AM454" t="s">
        <v>324</v>
      </c>
      <c r="AN454" t="s">
        <v>324</v>
      </c>
      <c r="AO454" t="s">
        <v>324</v>
      </c>
      <c r="AP454" t="s">
        <v>324</v>
      </c>
      <c r="AQ454" t="s">
        <v>324</v>
      </c>
      <c r="AR454" t="s">
        <v>324</v>
      </c>
      <c r="AS454" t="s">
        <v>324</v>
      </c>
      <c r="AT454" t="s">
        <v>324</v>
      </c>
      <c r="AU454" t="s">
        <v>324</v>
      </c>
      <c r="AV454" t="s">
        <v>324</v>
      </c>
      <c r="AW454" t="s">
        <v>324</v>
      </c>
      <c r="AX454" t="s">
        <v>324</v>
      </c>
      <c r="AY454" t="s">
        <v>324</v>
      </c>
      <c r="AZ454" t="s">
        <v>324</v>
      </c>
      <c r="BA454" t="s">
        <v>324</v>
      </c>
      <c r="BB454" t="s">
        <v>324</v>
      </c>
      <c r="BC454" t="s">
        <v>324</v>
      </c>
      <c r="BD454" t="s">
        <v>324</v>
      </c>
      <c r="BE454" t="s">
        <v>324</v>
      </c>
      <c r="BF454" t="s">
        <v>324</v>
      </c>
      <c r="BG454" t="s">
        <v>324</v>
      </c>
      <c r="BH454" t="s">
        <v>324</v>
      </c>
      <c r="BI454" t="s">
        <v>324</v>
      </c>
      <c r="BJ454" t="s">
        <v>324</v>
      </c>
      <c r="BK454" t="s">
        <v>324</v>
      </c>
      <c r="BL454" t="s">
        <v>324</v>
      </c>
      <c r="BM454" t="s">
        <v>324</v>
      </c>
      <c r="BN454" t="s">
        <v>324</v>
      </c>
      <c r="BO454" t="s">
        <v>324</v>
      </c>
      <c r="BP454" t="s">
        <v>324</v>
      </c>
      <c r="BQ454" t="s">
        <v>324</v>
      </c>
      <c r="BR454" t="s">
        <v>324</v>
      </c>
      <c r="BS454" t="s">
        <v>324</v>
      </c>
      <c r="BT454" t="s">
        <v>324</v>
      </c>
      <c r="BU454" t="s">
        <v>324</v>
      </c>
      <c r="BV454" t="s">
        <v>324</v>
      </c>
      <c r="BW454" t="s">
        <v>324</v>
      </c>
      <c r="BX454" t="s">
        <v>324</v>
      </c>
      <c r="BY454" t="s">
        <v>324</v>
      </c>
      <c r="BZ454" t="s">
        <v>324</v>
      </c>
      <c r="CA454" t="s">
        <v>324</v>
      </c>
      <c r="CB454" t="s">
        <v>324</v>
      </c>
      <c r="CC454" t="s">
        <v>324</v>
      </c>
      <c r="CD454" t="s">
        <v>324</v>
      </c>
      <c r="CE454" t="s">
        <v>324</v>
      </c>
      <c r="CF454" t="s">
        <v>324</v>
      </c>
      <c r="CG454" t="s">
        <v>324</v>
      </c>
      <c r="CH454" t="s">
        <v>324</v>
      </c>
      <c r="CI454" t="s">
        <v>324</v>
      </c>
      <c r="CJ454" t="s">
        <v>324</v>
      </c>
      <c r="CK454" t="s">
        <v>324</v>
      </c>
      <c r="CL454" t="s">
        <v>324</v>
      </c>
      <c r="CM454" t="s">
        <v>324</v>
      </c>
      <c r="CN454" t="s">
        <v>324</v>
      </c>
      <c r="CO454" t="s">
        <v>324</v>
      </c>
      <c r="CP454" t="s">
        <v>324</v>
      </c>
      <c r="CQ454" t="s">
        <v>324</v>
      </c>
      <c r="CR454" t="s">
        <v>324</v>
      </c>
      <c r="CS454" t="s">
        <v>324</v>
      </c>
      <c r="CT454" t="s">
        <v>324</v>
      </c>
      <c r="CU454" t="s">
        <v>324</v>
      </c>
      <c r="CV454" t="s">
        <v>324</v>
      </c>
      <c r="CW454" t="s">
        <v>324</v>
      </c>
      <c r="CX454">
        <v>-13.305999999999999</v>
      </c>
      <c r="CY454">
        <v>-5.7140000000000004</v>
      </c>
      <c r="CZ454">
        <v>-5.3999999999999999E-2</v>
      </c>
      <c r="DA454" t="s">
        <v>324</v>
      </c>
      <c r="DB454">
        <v>-19.074000000000002</v>
      </c>
      <c r="DC454" t="s">
        <v>324</v>
      </c>
      <c r="DD454" t="s">
        <v>324</v>
      </c>
      <c r="DE454" t="s">
        <v>324</v>
      </c>
      <c r="DF454" t="s">
        <v>324</v>
      </c>
      <c r="DG454" t="s">
        <v>324</v>
      </c>
      <c r="DH454" t="s">
        <v>324</v>
      </c>
      <c r="DI454" t="s">
        <v>324</v>
      </c>
      <c r="DJ454" t="s">
        <v>324</v>
      </c>
      <c r="DK454" t="s">
        <v>324</v>
      </c>
      <c r="DL454" t="s">
        <v>324</v>
      </c>
    </row>
    <row r="455" spans="1:116" x14ac:dyDescent="0.45">
      <c r="A455">
        <v>2023</v>
      </c>
      <c r="B455" t="s">
        <v>154</v>
      </c>
      <c r="C455">
        <v>155</v>
      </c>
      <c r="D455" t="s">
        <v>918</v>
      </c>
      <c r="E455" t="s">
        <v>606</v>
      </c>
      <c r="F455" t="s">
        <v>244</v>
      </c>
      <c r="G455">
        <v>0.54900000000000004</v>
      </c>
      <c r="H455" t="s">
        <v>324</v>
      </c>
      <c r="I455" t="s">
        <v>324</v>
      </c>
      <c r="J455" t="s">
        <v>324</v>
      </c>
      <c r="K455">
        <v>0.54900000000000004</v>
      </c>
      <c r="L455">
        <v>27</v>
      </c>
      <c r="M455" t="s">
        <v>324</v>
      </c>
      <c r="N455" t="s">
        <v>324</v>
      </c>
      <c r="O455" t="s">
        <v>324</v>
      </c>
      <c r="P455">
        <v>27</v>
      </c>
      <c r="Q455" t="s">
        <v>324</v>
      </c>
      <c r="R455" t="s">
        <v>324</v>
      </c>
      <c r="S455" t="s">
        <v>324</v>
      </c>
      <c r="T455" t="s">
        <v>324</v>
      </c>
      <c r="U455">
        <v>0</v>
      </c>
      <c r="V455" t="s">
        <v>324</v>
      </c>
      <c r="W455" t="s">
        <v>324</v>
      </c>
      <c r="X455" t="s">
        <v>324</v>
      </c>
      <c r="Y455" t="s">
        <v>324</v>
      </c>
      <c r="Z455">
        <v>0</v>
      </c>
      <c r="AA455" t="s">
        <v>324</v>
      </c>
      <c r="AB455" t="s">
        <v>324</v>
      </c>
      <c r="AC455" t="s">
        <v>324</v>
      </c>
      <c r="AD455" t="s">
        <v>324</v>
      </c>
      <c r="AE455">
        <v>0</v>
      </c>
      <c r="AF455" t="s">
        <v>324</v>
      </c>
      <c r="AG455" t="s">
        <v>324</v>
      </c>
      <c r="AH455" t="s">
        <v>324</v>
      </c>
      <c r="AI455" t="s">
        <v>324</v>
      </c>
      <c r="AJ455">
        <v>0</v>
      </c>
      <c r="AK455" t="s">
        <v>324</v>
      </c>
      <c r="AL455" t="s">
        <v>324</v>
      </c>
      <c r="AM455" t="s">
        <v>324</v>
      </c>
      <c r="AN455" t="s">
        <v>324</v>
      </c>
      <c r="AO455">
        <v>0</v>
      </c>
      <c r="AP455" t="s">
        <v>324</v>
      </c>
      <c r="AQ455" t="s">
        <v>324</v>
      </c>
      <c r="AR455" t="s">
        <v>324</v>
      </c>
      <c r="AS455" t="s">
        <v>324</v>
      </c>
      <c r="AT455">
        <v>0</v>
      </c>
      <c r="AU455" t="s">
        <v>324</v>
      </c>
      <c r="AV455" t="s">
        <v>324</v>
      </c>
      <c r="AW455" t="s">
        <v>324</v>
      </c>
      <c r="AX455" t="s">
        <v>324</v>
      </c>
      <c r="AY455">
        <v>0</v>
      </c>
      <c r="AZ455" t="s">
        <v>324</v>
      </c>
      <c r="BA455" t="s">
        <v>324</v>
      </c>
      <c r="BB455" t="s">
        <v>324</v>
      </c>
      <c r="BC455" t="s">
        <v>324</v>
      </c>
      <c r="BD455">
        <v>0</v>
      </c>
      <c r="BE455" t="s">
        <v>324</v>
      </c>
      <c r="BF455" t="s">
        <v>324</v>
      </c>
      <c r="BG455" t="s">
        <v>324</v>
      </c>
      <c r="BH455" t="s">
        <v>324</v>
      </c>
      <c r="BI455">
        <v>0</v>
      </c>
      <c r="BJ455" t="s">
        <v>324</v>
      </c>
      <c r="BK455" t="s">
        <v>324</v>
      </c>
      <c r="BL455" t="s">
        <v>324</v>
      </c>
      <c r="BM455" t="s">
        <v>324</v>
      </c>
      <c r="BN455">
        <v>0</v>
      </c>
      <c r="BO455" t="s">
        <v>324</v>
      </c>
      <c r="BP455" t="s">
        <v>324</v>
      </c>
      <c r="BQ455" t="s">
        <v>324</v>
      </c>
      <c r="BR455" t="s">
        <v>324</v>
      </c>
      <c r="BS455">
        <v>0</v>
      </c>
      <c r="BT455">
        <v>0.31900000000000001</v>
      </c>
      <c r="BU455" t="s">
        <v>324</v>
      </c>
      <c r="BV455" t="s">
        <v>324</v>
      </c>
      <c r="BW455" t="s">
        <v>324</v>
      </c>
      <c r="BX455">
        <v>0.31900000000000001</v>
      </c>
      <c r="BY455">
        <v>15</v>
      </c>
      <c r="BZ455" t="s">
        <v>324</v>
      </c>
      <c r="CA455" t="s">
        <v>324</v>
      </c>
      <c r="CB455" t="s">
        <v>324</v>
      </c>
      <c r="CC455">
        <v>15</v>
      </c>
      <c r="CD455" t="s">
        <v>324</v>
      </c>
      <c r="CE455" t="s">
        <v>324</v>
      </c>
      <c r="CF455" t="s">
        <v>324</v>
      </c>
      <c r="CG455" t="s">
        <v>324</v>
      </c>
      <c r="CH455">
        <v>0</v>
      </c>
      <c r="CI455" t="s">
        <v>324</v>
      </c>
      <c r="CJ455" t="s">
        <v>324</v>
      </c>
      <c r="CK455" t="s">
        <v>324</v>
      </c>
      <c r="CL455" t="s">
        <v>324</v>
      </c>
      <c r="CM455">
        <v>0</v>
      </c>
      <c r="CN455" t="s">
        <v>324</v>
      </c>
      <c r="CO455" t="s">
        <v>324</v>
      </c>
      <c r="CP455" t="s">
        <v>324</v>
      </c>
      <c r="CQ455" t="s">
        <v>324</v>
      </c>
      <c r="CR455">
        <v>0</v>
      </c>
      <c r="CS455" t="s">
        <v>324</v>
      </c>
      <c r="CT455" t="s">
        <v>324</v>
      </c>
      <c r="CU455" t="s">
        <v>324</v>
      </c>
      <c r="CV455" t="s">
        <v>324</v>
      </c>
      <c r="CW455">
        <v>0</v>
      </c>
      <c r="CX455">
        <v>0.86799999999999999</v>
      </c>
      <c r="CY455">
        <v>0</v>
      </c>
      <c r="CZ455">
        <v>0</v>
      </c>
      <c r="DA455">
        <v>0</v>
      </c>
      <c r="DB455">
        <v>0.86799999999999999</v>
      </c>
      <c r="DC455">
        <v>42</v>
      </c>
      <c r="DD455">
        <v>0</v>
      </c>
      <c r="DE455">
        <v>0</v>
      </c>
      <c r="DF455">
        <v>0</v>
      </c>
      <c r="DG455">
        <v>42</v>
      </c>
      <c r="DH455">
        <v>0</v>
      </c>
      <c r="DI455">
        <v>0</v>
      </c>
      <c r="DJ455">
        <v>0</v>
      </c>
      <c r="DK455">
        <v>0</v>
      </c>
      <c r="DL455">
        <v>0</v>
      </c>
    </row>
    <row r="456" spans="1:116" x14ac:dyDescent="0.45">
      <c r="A456">
        <v>2023</v>
      </c>
      <c r="B456" t="s">
        <v>154</v>
      </c>
      <c r="C456">
        <v>295</v>
      </c>
      <c r="D456" t="s">
        <v>919</v>
      </c>
      <c r="E456" t="s">
        <v>606</v>
      </c>
      <c r="F456" t="s">
        <v>244</v>
      </c>
      <c r="G456">
        <v>0.10299999999999999</v>
      </c>
      <c r="H456">
        <v>2E-3</v>
      </c>
      <c r="I456" t="s">
        <v>324</v>
      </c>
      <c r="J456" t="s">
        <v>324</v>
      </c>
      <c r="K456">
        <v>0.105</v>
      </c>
      <c r="L456">
        <v>12</v>
      </c>
      <c r="M456">
        <v>1</v>
      </c>
      <c r="N456" t="s">
        <v>324</v>
      </c>
      <c r="O456" t="s">
        <v>324</v>
      </c>
      <c r="P456">
        <v>13</v>
      </c>
      <c r="Q456">
        <v>70.344999999999999</v>
      </c>
      <c r="R456">
        <v>0</v>
      </c>
      <c r="S456" t="s">
        <v>324</v>
      </c>
      <c r="T456" t="s">
        <v>324</v>
      </c>
      <c r="U456">
        <v>70.344999999999999</v>
      </c>
      <c r="V456" t="s">
        <v>324</v>
      </c>
      <c r="W456" t="s">
        <v>324</v>
      </c>
      <c r="X456" t="s">
        <v>324</v>
      </c>
      <c r="Y456" t="s">
        <v>324</v>
      </c>
      <c r="Z456">
        <v>0</v>
      </c>
      <c r="AA456" t="s">
        <v>324</v>
      </c>
      <c r="AB456" t="s">
        <v>324</v>
      </c>
      <c r="AC456" t="s">
        <v>324</v>
      </c>
      <c r="AD456" t="s">
        <v>324</v>
      </c>
      <c r="AE456">
        <v>0</v>
      </c>
      <c r="AF456" t="s">
        <v>324</v>
      </c>
      <c r="AG456" t="s">
        <v>324</v>
      </c>
      <c r="AH456" t="s">
        <v>324</v>
      </c>
      <c r="AI456" t="s">
        <v>324</v>
      </c>
      <c r="AJ456">
        <v>0</v>
      </c>
      <c r="AK456" t="s">
        <v>324</v>
      </c>
      <c r="AL456" t="s">
        <v>324</v>
      </c>
      <c r="AM456" t="s">
        <v>324</v>
      </c>
      <c r="AN456" t="s">
        <v>324</v>
      </c>
      <c r="AO456">
        <v>0</v>
      </c>
      <c r="AP456" t="s">
        <v>324</v>
      </c>
      <c r="AQ456" t="s">
        <v>324</v>
      </c>
      <c r="AR456" t="s">
        <v>324</v>
      </c>
      <c r="AS456" t="s">
        <v>324</v>
      </c>
      <c r="AT456">
        <v>0</v>
      </c>
      <c r="AU456" t="s">
        <v>324</v>
      </c>
      <c r="AV456" t="s">
        <v>324</v>
      </c>
      <c r="AW456" t="s">
        <v>324</v>
      </c>
      <c r="AX456" t="s">
        <v>324</v>
      </c>
      <c r="AY456">
        <v>0</v>
      </c>
      <c r="AZ456" t="s">
        <v>324</v>
      </c>
      <c r="BA456" t="s">
        <v>324</v>
      </c>
      <c r="BB456" t="s">
        <v>324</v>
      </c>
      <c r="BC456" t="s">
        <v>324</v>
      </c>
      <c r="BD456">
        <v>0</v>
      </c>
      <c r="BE456" t="s">
        <v>324</v>
      </c>
      <c r="BF456" t="s">
        <v>324</v>
      </c>
      <c r="BG456" t="s">
        <v>324</v>
      </c>
      <c r="BH456" t="s">
        <v>324</v>
      </c>
      <c r="BI456">
        <v>0</v>
      </c>
      <c r="BJ456" t="s">
        <v>324</v>
      </c>
      <c r="BK456" t="s">
        <v>324</v>
      </c>
      <c r="BL456" t="s">
        <v>324</v>
      </c>
      <c r="BM456" t="s">
        <v>324</v>
      </c>
      <c r="BN456">
        <v>0</v>
      </c>
      <c r="BO456" t="s">
        <v>324</v>
      </c>
      <c r="BP456" t="s">
        <v>324</v>
      </c>
      <c r="BQ456" t="s">
        <v>324</v>
      </c>
      <c r="BR456" t="s">
        <v>324</v>
      </c>
      <c r="BS456">
        <v>0</v>
      </c>
      <c r="BT456" t="s">
        <v>324</v>
      </c>
      <c r="BU456" t="s">
        <v>324</v>
      </c>
      <c r="BV456" t="s">
        <v>324</v>
      </c>
      <c r="BW456" t="s">
        <v>324</v>
      </c>
      <c r="BX456">
        <v>0</v>
      </c>
      <c r="BY456" t="s">
        <v>324</v>
      </c>
      <c r="BZ456" t="s">
        <v>324</v>
      </c>
      <c r="CA456" t="s">
        <v>324</v>
      </c>
      <c r="CB456" t="s">
        <v>324</v>
      </c>
      <c r="CC456">
        <v>0</v>
      </c>
      <c r="CD456" t="s">
        <v>324</v>
      </c>
      <c r="CE456" t="s">
        <v>324</v>
      </c>
      <c r="CF456" t="s">
        <v>324</v>
      </c>
      <c r="CG456" t="s">
        <v>324</v>
      </c>
      <c r="CH456">
        <v>0</v>
      </c>
      <c r="CI456" t="s">
        <v>324</v>
      </c>
      <c r="CJ456" t="s">
        <v>324</v>
      </c>
      <c r="CK456">
        <v>1.5</v>
      </c>
      <c r="CL456" t="s">
        <v>324</v>
      </c>
      <c r="CM456">
        <v>1.5</v>
      </c>
      <c r="CN456" t="s">
        <v>324</v>
      </c>
      <c r="CO456" t="s">
        <v>324</v>
      </c>
      <c r="CP456">
        <v>1</v>
      </c>
      <c r="CQ456" t="s">
        <v>324</v>
      </c>
      <c r="CR456">
        <v>1</v>
      </c>
      <c r="CS456" t="s">
        <v>324</v>
      </c>
      <c r="CT456" t="s">
        <v>324</v>
      </c>
      <c r="CU456">
        <v>4.4000000000000004</v>
      </c>
      <c r="CV456" t="s">
        <v>324</v>
      </c>
      <c r="CW456">
        <v>4.4000000000000004</v>
      </c>
      <c r="CX456">
        <v>0.10299999999999999</v>
      </c>
      <c r="CY456">
        <v>2E-3</v>
      </c>
      <c r="CZ456">
        <v>1.5</v>
      </c>
      <c r="DA456">
        <v>0</v>
      </c>
      <c r="DB456">
        <v>1.605</v>
      </c>
      <c r="DC456">
        <v>12</v>
      </c>
      <c r="DD456">
        <v>1</v>
      </c>
      <c r="DE456">
        <v>1</v>
      </c>
      <c r="DF456">
        <v>0</v>
      </c>
      <c r="DG456">
        <v>14</v>
      </c>
      <c r="DH456">
        <v>70.344999999999999</v>
      </c>
      <c r="DI456">
        <v>0</v>
      </c>
      <c r="DJ456">
        <v>4.4000000000000004</v>
      </c>
      <c r="DK456">
        <v>0</v>
      </c>
      <c r="DL456">
        <v>74.745000000000005</v>
      </c>
    </row>
    <row r="457" spans="1:116" x14ac:dyDescent="0.45">
      <c r="A457">
        <v>2023</v>
      </c>
      <c r="B457" t="s">
        <v>154</v>
      </c>
      <c r="C457">
        <v>689</v>
      </c>
      <c r="D457" t="s">
        <v>441</v>
      </c>
      <c r="E457" t="s">
        <v>606</v>
      </c>
      <c r="F457" t="s">
        <v>244</v>
      </c>
      <c r="G457">
        <v>9.6</v>
      </c>
      <c r="H457">
        <v>2.0870000000000002</v>
      </c>
      <c r="I457" t="s">
        <v>324</v>
      </c>
      <c r="J457" t="s">
        <v>324</v>
      </c>
      <c r="K457">
        <v>11.686999999999999</v>
      </c>
      <c r="L457">
        <v>1078</v>
      </c>
      <c r="M457">
        <v>34</v>
      </c>
      <c r="N457" t="s">
        <v>324</v>
      </c>
      <c r="O457" t="s">
        <v>324</v>
      </c>
      <c r="P457">
        <v>1112</v>
      </c>
      <c r="Q457" t="s">
        <v>324</v>
      </c>
      <c r="R457" t="s">
        <v>324</v>
      </c>
      <c r="S457" t="s">
        <v>324</v>
      </c>
      <c r="T457" t="s">
        <v>324</v>
      </c>
      <c r="U457">
        <v>0</v>
      </c>
      <c r="V457" t="s">
        <v>324</v>
      </c>
      <c r="W457" t="s">
        <v>324</v>
      </c>
      <c r="X457" t="s">
        <v>324</v>
      </c>
      <c r="Y457" t="s">
        <v>324</v>
      </c>
      <c r="Z457">
        <v>0</v>
      </c>
      <c r="AA457" t="s">
        <v>324</v>
      </c>
      <c r="AB457" t="s">
        <v>324</v>
      </c>
      <c r="AC457" t="s">
        <v>324</v>
      </c>
      <c r="AD457" t="s">
        <v>324</v>
      </c>
      <c r="AE457">
        <v>0</v>
      </c>
      <c r="AF457">
        <v>0.23200000000000001</v>
      </c>
      <c r="AG457">
        <v>8.0000000000000002E-3</v>
      </c>
      <c r="AH457" t="s">
        <v>324</v>
      </c>
      <c r="AI457" t="s">
        <v>324</v>
      </c>
      <c r="AJ457">
        <v>0.24</v>
      </c>
      <c r="AK457">
        <v>125</v>
      </c>
      <c r="AL457">
        <v>4</v>
      </c>
      <c r="AM457" t="s">
        <v>324</v>
      </c>
      <c r="AN457" t="s">
        <v>324</v>
      </c>
      <c r="AO457">
        <v>129</v>
      </c>
      <c r="AP457" t="s">
        <v>324</v>
      </c>
      <c r="AQ457" t="s">
        <v>324</v>
      </c>
      <c r="AR457" t="s">
        <v>324</v>
      </c>
      <c r="AS457" t="s">
        <v>324</v>
      </c>
      <c r="AT457">
        <v>0</v>
      </c>
      <c r="AU457" t="s">
        <v>324</v>
      </c>
      <c r="AV457" t="s">
        <v>324</v>
      </c>
      <c r="AW457" t="s">
        <v>324</v>
      </c>
      <c r="AX457" t="s">
        <v>324</v>
      </c>
      <c r="AY457">
        <v>0</v>
      </c>
      <c r="AZ457" t="s">
        <v>324</v>
      </c>
      <c r="BA457" t="s">
        <v>324</v>
      </c>
      <c r="BB457" t="s">
        <v>324</v>
      </c>
      <c r="BC457" t="s">
        <v>324</v>
      </c>
      <c r="BD457">
        <v>0</v>
      </c>
      <c r="BE457" t="s">
        <v>324</v>
      </c>
      <c r="BF457" t="s">
        <v>324</v>
      </c>
      <c r="BG457" t="s">
        <v>324</v>
      </c>
      <c r="BH457" t="s">
        <v>324</v>
      </c>
      <c r="BI457">
        <v>0</v>
      </c>
      <c r="BJ457" t="s">
        <v>324</v>
      </c>
      <c r="BK457" t="s">
        <v>324</v>
      </c>
      <c r="BL457" t="s">
        <v>324</v>
      </c>
      <c r="BM457" t="s">
        <v>324</v>
      </c>
      <c r="BN457">
        <v>0</v>
      </c>
      <c r="BO457" t="s">
        <v>324</v>
      </c>
      <c r="BP457" t="s">
        <v>324</v>
      </c>
      <c r="BQ457" t="s">
        <v>324</v>
      </c>
      <c r="BR457" t="s">
        <v>324</v>
      </c>
      <c r="BS457">
        <v>0</v>
      </c>
      <c r="BT457">
        <v>5.8999999999999997E-2</v>
      </c>
      <c r="BU457">
        <v>0.01</v>
      </c>
      <c r="BV457" t="s">
        <v>324</v>
      </c>
      <c r="BW457" t="s">
        <v>324</v>
      </c>
      <c r="BX457">
        <v>6.9000000000000006E-2</v>
      </c>
      <c r="BY457">
        <v>5</v>
      </c>
      <c r="BZ457">
        <v>1</v>
      </c>
      <c r="CA457" t="s">
        <v>324</v>
      </c>
      <c r="CB457" t="s">
        <v>324</v>
      </c>
      <c r="CC457">
        <v>6</v>
      </c>
      <c r="CD457" t="s">
        <v>324</v>
      </c>
      <c r="CE457" t="s">
        <v>324</v>
      </c>
      <c r="CF457" t="s">
        <v>324</v>
      </c>
      <c r="CG457" t="s">
        <v>324</v>
      </c>
      <c r="CH457">
        <v>0</v>
      </c>
      <c r="CI457">
        <v>2.5000000000000001E-2</v>
      </c>
      <c r="CJ457" t="s">
        <v>324</v>
      </c>
      <c r="CK457" t="s">
        <v>324</v>
      </c>
      <c r="CL457" t="s">
        <v>324</v>
      </c>
      <c r="CM457">
        <v>2.5000000000000001E-2</v>
      </c>
      <c r="CN457">
        <v>5</v>
      </c>
      <c r="CO457" t="s">
        <v>324</v>
      </c>
      <c r="CP457" t="s">
        <v>324</v>
      </c>
      <c r="CQ457" t="s">
        <v>324</v>
      </c>
      <c r="CR457">
        <v>5</v>
      </c>
      <c r="CS457" t="s">
        <v>324</v>
      </c>
      <c r="CT457" t="s">
        <v>324</v>
      </c>
      <c r="CU457" t="s">
        <v>324</v>
      </c>
      <c r="CV457" t="s">
        <v>324</v>
      </c>
      <c r="CW457">
        <v>0</v>
      </c>
      <c r="CX457">
        <v>9.9160000000000004</v>
      </c>
      <c r="CY457">
        <v>2.105</v>
      </c>
      <c r="CZ457">
        <v>0</v>
      </c>
      <c r="DA457">
        <v>0</v>
      </c>
      <c r="DB457">
        <v>12.021000000000001</v>
      </c>
      <c r="DC457">
        <v>1213</v>
      </c>
      <c r="DD457">
        <v>39</v>
      </c>
      <c r="DE457">
        <v>0</v>
      </c>
      <c r="DF457">
        <v>0</v>
      </c>
      <c r="DG457">
        <v>1252</v>
      </c>
      <c r="DH457">
        <v>0</v>
      </c>
      <c r="DI457">
        <v>0</v>
      </c>
      <c r="DJ457">
        <v>0</v>
      </c>
      <c r="DK457">
        <v>0</v>
      </c>
      <c r="DL457">
        <v>0</v>
      </c>
    </row>
    <row r="458" spans="1:116" x14ac:dyDescent="0.45">
      <c r="A458">
        <v>2023</v>
      </c>
      <c r="B458" t="s">
        <v>154</v>
      </c>
      <c r="C458">
        <v>691</v>
      </c>
      <c r="D458" t="s">
        <v>920</v>
      </c>
      <c r="E458" t="s">
        <v>606</v>
      </c>
      <c r="F458" t="s">
        <v>244</v>
      </c>
      <c r="G458">
        <v>0.22</v>
      </c>
      <c r="H458">
        <v>0.03</v>
      </c>
      <c r="I458" t="s">
        <v>324</v>
      </c>
      <c r="J458" t="s">
        <v>324</v>
      </c>
      <c r="K458">
        <v>0.25</v>
      </c>
      <c r="L458">
        <v>31</v>
      </c>
      <c r="M458">
        <v>1</v>
      </c>
      <c r="N458" t="s">
        <v>324</v>
      </c>
      <c r="O458" t="s">
        <v>324</v>
      </c>
      <c r="P458">
        <v>32</v>
      </c>
      <c r="Q458">
        <v>134.69999999999999</v>
      </c>
      <c r="R458">
        <v>1.351</v>
      </c>
      <c r="S458" t="s">
        <v>324</v>
      </c>
      <c r="T458" t="s">
        <v>324</v>
      </c>
      <c r="U458">
        <v>136.05099999999999</v>
      </c>
      <c r="V458" t="s">
        <v>324</v>
      </c>
      <c r="W458" t="s">
        <v>324</v>
      </c>
      <c r="X458" t="s">
        <v>324</v>
      </c>
      <c r="Y458" t="s">
        <v>324</v>
      </c>
      <c r="Z458">
        <v>0</v>
      </c>
      <c r="AA458" t="s">
        <v>324</v>
      </c>
      <c r="AB458" t="s">
        <v>324</v>
      </c>
      <c r="AC458" t="s">
        <v>324</v>
      </c>
      <c r="AD458" t="s">
        <v>324</v>
      </c>
      <c r="AE458">
        <v>0</v>
      </c>
      <c r="AF458" t="s">
        <v>324</v>
      </c>
      <c r="AG458" t="s">
        <v>324</v>
      </c>
      <c r="AH458" t="s">
        <v>324</v>
      </c>
      <c r="AI458" t="s">
        <v>324</v>
      </c>
      <c r="AJ458">
        <v>0</v>
      </c>
      <c r="AK458" t="s">
        <v>324</v>
      </c>
      <c r="AL458" t="s">
        <v>324</v>
      </c>
      <c r="AM458" t="s">
        <v>324</v>
      </c>
      <c r="AN458" t="s">
        <v>324</v>
      </c>
      <c r="AO458">
        <v>0</v>
      </c>
      <c r="AP458">
        <v>0.03</v>
      </c>
      <c r="AQ458">
        <v>0</v>
      </c>
      <c r="AR458" t="s">
        <v>324</v>
      </c>
      <c r="AS458" t="s">
        <v>324</v>
      </c>
      <c r="AT458">
        <v>0.03</v>
      </c>
      <c r="AU458">
        <v>3</v>
      </c>
      <c r="AV458">
        <v>0</v>
      </c>
      <c r="AW458" t="s">
        <v>324</v>
      </c>
      <c r="AX458" t="s">
        <v>324</v>
      </c>
      <c r="AY458">
        <v>3</v>
      </c>
      <c r="AZ458">
        <v>0</v>
      </c>
      <c r="BA458">
        <v>0</v>
      </c>
      <c r="BB458" t="s">
        <v>324</v>
      </c>
      <c r="BC458" t="s">
        <v>324</v>
      </c>
      <c r="BD458">
        <v>0</v>
      </c>
      <c r="BE458" t="s">
        <v>324</v>
      </c>
      <c r="BF458" t="s">
        <v>324</v>
      </c>
      <c r="BG458" t="s">
        <v>324</v>
      </c>
      <c r="BH458" t="s">
        <v>324</v>
      </c>
      <c r="BI458">
        <v>0</v>
      </c>
      <c r="BJ458" t="s">
        <v>324</v>
      </c>
      <c r="BK458" t="s">
        <v>324</v>
      </c>
      <c r="BL458" t="s">
        <v>324</v>
      </c>
      <c r="BM458" t="s">
        <v>324</v>
      </c>
      <c r="BN458">
        <v>0</v>
      </c>
      <c r="BO458" t="s">
        <v>324</v>
      </c>
      <c r="BP458" t="s">
        <v>324</v>
      </c>
      <c r="BQ458" t="s">
        <v>324</v>
      </c>
      <c r="BR458" t="s">
        <v>324</v>
      </c>
      <c r="BS458">
        <v>0</v>
      </c>
      <c r="BT458" t="s">
        <v>324</v>
      </c>
      <c r="BU458" t="s">
        <v>324</v>
      </c>
      <c r="BV458" t="s">
        <v>324</v>
      </c>
      <c r="BW458" t="s">
        <v>324</v>
      </c>
      <c r="BX458">
        <v>0</v>
      </c>
      <c r="BY458" t="s">
        <v>324</v>
      </c>
      <c r="BZ458" t="s">
        <v>324</v>
      </c>
      <c r="CA458" t="s">
        <v>324</v>
      </c>
      <c r="CB458" t="s">
        <v>324</v>
      </c>
      <c r="CC458">
        <v>0</v>
      </c>
      <c r="CD458" t="s">
        <v>324</v>
      </c>
      <c r="CE458" t="s">
        <v>324</v>
      </c>
      <c r="CF458" t="s">
        <v>324</v>
      </c>
      <c r="CG458" t="s">
        <v>324</v>
      </c>
      <c r="CH458">
        <v>0</v>
      </c>
      <c r="CI458" t="s">
        <v>324</v>
      </c>
      <c r="CJ458" t="s">
        <v>324</v>
      </c>
      <c r="CK458" t="s">
        <v>324</v>
      </c>
      <c r="CL458" t="s">
        <v>324</v>
      </c>
      <c r="CM458">
        <v>0</v>
      </c>
      <c r="CN458" t="s">
        <v>324</v>
      </c>
      <c r="CO458" t="s">
        <v>324</v>
      </c>
      <c r="CP458" t="s">
        <v>324</v>
      </c>
      <c r="CQ458" t="s">
        <v>324</v>
      </c>
      <c r="CR458">
        <v>0</v>
      </c>
      <c r="CS458" t="s">
        <v>324</v>
      </c>
      <c r="CT458" t="s">
        <v>324</v>
      </c>
      <c r="CU458" t="s">
        <v>324</v>
      </c>
      <c r="CV458" t="s">
        <v>324</v>
      </c>
      <c r="CW458">
        <v>0</v>
      </c>
      <c r="CX458">
        <v>0.22</v>
      </c>
      <c r="CY458">
        <v>0.03</v>
      </c>
      <c r="CZ458">
        <v>0</v>
      </c>
      <c r="DA458">
        <v>0</v>
      </c>
      <c r="DB458">
        <v>0.25</v>
      </c>
      <c r="DC458">
        <v>31</v>
      </c>
      <c r="DD458">
        <v>1</v>
      </c>
      <c r="DE458">
        <v>0</v>
      </c>
      <c r="DF458">
        <v>0</v>
      </c>
      <c r="DG458">
        <v>32</v>
      </c>
      <c r="DH458">
        <v>134.69999999999999</v>
      </c>
      <c r="DI458">
        <v>1.351</v>
      </c>
      <c r="DJ458">
        <v>0</v>
      </c>
      <c r="DK458">
        <v>0</v>
      </c>
      <c r="DL458">
        <v>136.05099999999999</v>
      </c>
    </row>
    <row r="459" spans="1:116" x14ac:dyDescent="0.45">
      <c r="A459">
        <v>2023</v>
      </c>
      <c r="B459" t="s">
        <v>154</v>
      </c>
      <c r="C459">
        <v>1009</v>
      </c>
      <c r="D459" t="s">
        <v>921</v>
      </c>
      <c r="E459" t="s">
        <v>606</v>
      </c>
      <c r="F459" t="s">
        <v>244</v>
      </c>
      <c r="G459">
        <v>0.19400000000000001</v>
      </c>
      <c r="H459">
        <v>0.183</v>
      </c>
      <c r="I459" t="s">
        <v>324</v>
      </c>
      <c r="J459" t="s">
        <v>324</v>
      </c>
      <c r="K459">
        <v>0.377</v>
      </c>
      <c r="L459">
        <v>22</v>
      </c>
      <c r="M459">
        <v>12</v>
      </c>
      <c r="N459" t="s">
        <v>324</v>
      </c>
      <c r="O459" t="s">
        <v>324</v>
      </c>
      <c r="P459">
        <v>34</v>
      </c>
      <c r="Q459">
        <v>84.364999999999995</v>
      </c>
      <c r="R459">
        <v>35.478999999999999</v>
      </c>
      <c r="S459" t="s">
        <v>324</v>
      </c>
      <c r="T459" t="s">
        <v>324</v>
      </c>
      <c r="U459">
        <v>119.84399999999999</v>
      </c>
      <c r="V459" t="s">
        <v>324</v>
      </c>
      <c r="W459" t="s">
        <v>324</v>
      </c>
      <c r="X459" t="s">
        <v>324</v>
      </c>
      <c r="Y459" t="s">
        <v>324</v>
      </c>
      <c r="Z459">
        <v>0</v>
      </c>
      <c r="AA459" t="s">
        <v>324</v>
      </c>
      <c r="AB459" t="s">
        <v>324</v>
      </c>
      <c r="AC459" t="s">
        <v>324</v>
      </c>
      <c r="AD459" t="s">
        <v>324</v>
      </c>
      <c r="AE459">
        <v>0</v>
      </c>
      <c r="AF459" t="s">
        <v>324</v>
      </c>
      <c r="AG459" t="s">
        <v>324</v>
      </c>
      <c r="AH459" t="s">
        <v>324</v>
      </c>
      <c r="AI459" t="s">
        <v>324</v>
      </c>
      <c r="AJ459">
        <v>0</v>
      </c>
      <c r="AK459" t="s">
        <v>324</v>
      </c>
      <c r="AL459" t="s">
        <v>324</v>
      </c>
      <c r="AM459" t="s">
        <v>324</v>
      </c>
      <c r="AN459" t="s">
        <v>324</v>
      </c>
      <c r="AO459">
        <v>0</v>
      </c>
      <c r="AP459" t="s">
        <v>324</v>
      </c>
      <c r="AQ459" t="s">
        <v>324</v>
      </c>
      <c r="AR459" t="s">
        <v>324</v>
      </c>
      <c r="AS459" t="s">
        <v>324</v>
      </c>
      <c r="AT459">
        <v>0</v>
      </c>
      <c r="AU459" t="s">
        <v>324</v>
      </c>
      <c r="AV459" t="s">
        <v>324</v>
      </c>
      <c r="AW459" t="s">
        <v>324</v>
      </c>
      <c r="AX459" t="s">
        <v>324</v>
      </c>
      <c r="AY459">
        <v>0</v>
      </c>
      <c r="AZ459" t="s">
        <v>324</v>
      </c>
      <c r="BA459" t="s">
        <v>324</v>
      </c>
      <c r="BB459" t="s">
        <v>324</v>
      </c>
      <c r="BC459" t="s">
        <v>324</v>
      </c>
      <c r="BD459">
        <v>0</v>
      </c>
      <c r="BE459" t="s">
        <v>324</v>
      </c>
      <c r="BF459" t="s">
        <v>324</v>
      </c>
      <c r="BG459" t="s">
        <v>324</v>
      </c>
      <c r="BH459" t="s">
        <v>324</v>
      </c>
      <c r="BI459">
        <v>0</v>
      </c>
      <c r="BJ459" t="s">
        <v>324</v>
      </c>
      <c r="BK459" t="s">
        <v>324</v>
      </c>
      <c r="BL459" t="s">
        <v>324</v>
      </c>
      <c r="BM459" t="s">
        <v>324</v>
      </c>
      <c r="BN459">
        <v>0</v>
      </c>
      <c r="BO459" t="s">
        <v>324</v>
      </c>
      <c r="BP459" t="s">
        <v>324</v>
      </c>
      <c r="BQ459" t="s">
        <v>324</v>
      </c>
      <c r="BR459" t="s">
        <v>324</v>
      </c>
      <c r="BS459">
        <v>0</v>
      </c>
      <c r="BT459" t="s">
        <v>324</v>
      </c>
      <c r="BU459" t="s">
        <v>324</v>
      </c>
      <c r="BV459" t="s">
        <v>324</v>
      </c>
      <c r="BW459" t="s">
        <v>324</v>
      </c>
      <c r="BX459">
        <v>0</v>
      </c>
      <c r="BY459" t="s">
        <v>324</v>
      </c>
      <c r="BZ459" t="s">
        <v>324</v>
      </c>
      <c r="CA459" t="s">
        <v>324</v>
      </c>
      <c r="CB459" t="s">
        <v>324</v>
      </c>
      <c r="CC459">
        <v>0</v>
      </c>
      <c r="CD459" t="s">
        <v>324</v>
      </c>
      <c r="CE459" t="s">
        <v>324</v>
      </c>
      <c r="CF459" t="s">
        <v>324</v>
      </c>
      <c r="CG459" t="s">
        <v>324</v>
      </c>
      <c r="CH459">
        <v>0</v>
      </c>
      <c r="CI459" t="s">
        <v>324</v>
      </c>
      <c r="CJ459" t="s">
        <v>324</v>
      </c>
      <c r="CK459" t="s">
        <v>324</v>
      </c>
      <c r="CL459" t="s">
        <v>324</v>
      </c>
      <c r="CM459">
        <v>0</v>
      </c>
      <c r="CN459" t="s">
        <v>324</v>
      </c>
      <c r="CO459" t="s">
        <v>324</v>
      </c>
      <c r="CP459" t="s">
        <v>324</v>
      </c>
      <c r="CQ459" t="s">
        <v>324</v>
      </c>
      <c r="CR459">
        <v>0</v>
      </c>
      <c r="CS459" t="s">
        <v>324</v>
      </c>
      <c r="CT459" t="s">
        <v>324</v>
      </c>
      <c r="CU459" t="s">
        <v>324</v>
      </c>
      <c r="CV459" t="s">
        <v>324</v>
      </c>
      <c r="CW459">
        <v>0</v>
      </c>
      <c r="CX459">
        <v>0.19400000000000001</v>
      </c>
      <c r="CY459">
        <v>0.183</v>
      </c>
      <c r="CZ459">
        <v>0</v>
      </c>
      <c r="DA459">
        <v>0</v>
      </c>
      <c r="DB459">
        <v>0.377</v>
      </c>
      <c r="DC459">
        <v>22</v>
      </c>
      <c r="DD459">
        <v>12</v>
      </c>
      <c r="DE459">
        <v>0</v>
      </c>
      <c r="DF459">
        <v>0</v>
      </c>
      <c r="DG459">
        <v>34</v>
      </c>
      <c r="DH459">
        <v>84.364999999999995</v>
      </c>
      <c r="DI459">
        <v>35.478999999999999</v>
      </c>
      <c r="DJ459">
        <v>0</v>
      </c>
      <c r="DK459">
        <v>0</v>
      </c>
      <c r="DL459">
        <v>119.84399999999999</v>
      </c>
    </row>
    <row r="460" spans="1:116" x14ac:dyDescent="0.45">
      <c r="A460">
        <v>2023</v>
      </c>
      <c r="B460" t="s">
        <v>154</v>
      </c>
      <c r="C460">
        <v>1529</v>
      </c>
      <c r="D460" t="s">
        <v>922</v>
      </c>
      <c r="E460" t="s">
        <v>606</v>
      </c>
      <c r="F460" t="s">
        <v>244</v>
      </c>
      <c r="G460">
        <v>1.52</v>
      </c>
      <c r="H460">
        <v>0.152</v>
      </c>
      <c r="I460" t="s">
        <v>324</v>
      </c>
      <c r="J460" t="s">
        <v>324</v>
      </c>
      <c r="K460">
        <v>1.6719999999999999</v>
      </c>
      <c r="L460">
        <v>98</v>
      </c>
      <c r="M460">
        <v>6</v>
      </c>
      <c r="N460" t="s">
        <v>324</v>
      </c>
      <c r="O460" t="s">
        <v>324</v>
      </c>
      <c r="P460">
        <v>104</v>
      </c>
      <c r="Q460">
        <v>737.77499999999998</v>
      </c>
      <c r="R460">
        <v>13.456</v>
      </c>
      <c r="S460" t="s">
        <v>324</v>
      </c>
      <c r="T460" t="s">
        <v>324</v>
      </c>
      <c r="U460">
        <v>751.23099999999999</v>
      </c>
      <c r="V460" t="s">
        <v>324</v>
      </c>
      <c r="W460" t="s">
        <v>324</v>
      </c>
      <c r="X460" t="s">
        <v>324</v>
      </c>
      <c r="Y460" t="s">
        <v>324</v>
      </c>
      <c r="Z460">
        <v>0</v>
      </c>
      <c r="AA460" t="s">
        <v>324</v>
      </c>
      <c r="AB460" t="s">
        <v>324</v>
      </c>
      <c r="AC460" t="s">
        <v>324</v>
      </c>
      <c r="AD460" t="s">
        <v>324</v>
      </c>
      <c r="AE460">
        <v>0</v>
      </c>
      <c r="AF460" t="s">
        <v>324</v>
      </c>
      <c r="AG460" t="s">
        <v>324</v>
      </c>
      <c r="AH460" t="s">
        <v>324</v>
      </c>
      <c r="AI460" t="s">
        <v>324</v>
      </c>
      <c r="AJ460">
        <v>0</v>
      </c>
      <c r="AK460" t="s">
        <v>324</v>
      </c>
      <c r="AL460" t="s">
        <v>324</v>
      </c>
      <c r="AM460" t="s">
        <v>324</v>
      </c>
      <c r="AN460" t="s">
        <v>324</v>
      </c>
      <c r="AO460">
        <v>0</v>
      </c>
      <c r="AP460" t="s">
        <v>324</v>
      </c>
      <c r="AQ460" t="s">
        <v>324</v>
      </c>
      <c r="AR460" t="s">
        <v>324</v>
      </c>
      <c r="AS460" t="s">
        <v>324</v>
      </c>
      <c r="AT460">
        <v>0</v>
      </c>
      <c r="AU460" t="s">
        <v>324</v>
      </c>
      <c r="AV460" t="s">
        <v>324</v>
      </c>
      <c r="AW460" t="s">
        <v>324</v>
      </c>
      <c r="AX460" t="s">
        <v>324</v>
      </c>
      <c r="AY460">
        <v>0</v>
      </c>
      <c r="AZ460" t="s">
        <v>324</v>
      </c>
      <c r="BA460" t="s">
        <v>324</v>
      </c>
      <c r="BB460" t="s">
        <v>324</v>
      </c>
      <c r="BC460" t="s">
        <v>324</v>
      </c>
      <c r="BD460">
        <v>0</v>
      </c>
      <c r="BE460" t="s">
        <v>324</v>
      </c>
      <c r="BF460" t="s">
        <v>324</v>
      </c>
      <c r="BG460" t="s">
        <v>324</v>
      </c>
      <c r="BH460" t="s">
        <v>324</v>
      </c>
      <c r="BI460">
        <v>0</v>
      </c>
      <c r="BJ460" t="s">
        <v>324</v>
      </c>
      <c r="BK460" t="s">
        <v>324</v>
      </c>
      <c r="BL460" t="s">
        <v>324</v>
      </c>
      <c r="BM460" t="s">
        <v>324</v>
      </c>
      <c r="BN460">
        <v>0</v>
      </c>
      <c r="BO460" t="s">
        <v>324</v>
      </c>
      <c r="BP460" t="s">
        <v>324</v>
      </c>
      <c r="BQ460" t="s">
        <v>324</v>
      </c>
      <c r="BR460" t="s">
        <v>324</v>
      </c>
      <c r="BS460">
        <v>0</v>
      </c>
      <c r="BT460">
        <v>1.2999999999999999E-2</v>
      </c>
      <c r="BU460" t="s">
        <v>324</v>
      </c>
      <c r="BV460" t="s">
        <v>324</v>
      </c>
      <c r="BW460" t="s">
        <v>324</v>
      </c>
      <c r="BX460">
        <v>1.2999999999999999E-2</v>
      </c>
      <c r="BY460">
        <v>2</v>
      </c>
      <c r="BZ460" t="s">
        <v>324</v>
      </c>
      <c r="CA460" t="s">
        <v>324</v>
      </c>
      <c r="CB460" t="s">
        <v>324</v>
      </c>
      <c r="CC460">
        <v>2</v>
      </c>
      <c r="CD460" t="s">
        <v>324</v>
      </c>
      <c r="CE460" t="s">
        <v>324</v>
      </c>
      <c r="CF460" t="s">
        <v>324</v>
      </c>
      <c r="CG460" t="s">
        <v>324</v>
      </c>
      <c r="CH460">
        <v>0</v>
      </c>
      <c r="CI460" t="s">
        <v>324</v>
      </c>
      <c r="CJ460" t="s">
        <v>324</v>
      </c>
      <c r="CK460" t="s">
        <v>324</v>
      </c>
      <c r="CL460" t="s">
        <v>324</v>
      </c>
      <c r="CM460">
        <v>0</v>
      </c>
      <c r="CN460" t="s">
        <v>324</v>
      </c>
      <c r="CO460" t="s">
        <v>324</v>
      </c>
      <c r="CP460" t="s">
        <v>324</v>
      </c>
      <c r="CQ460" t="s">
        <v>324</v>
      </c>
      <c r="CR460">
        <v>0</v>
      </c>
      <c r="CS460" t="s">
        <v>324</v>
      </c>
      <c r="CT460" t="s">
        <v>324</v>
      </c>
      <c r="CU460" t="s">
        <v>324</v>
      </c>
      <c r="CV460" t="s">
        <v>324</v>
      </c>
      <c r="CW460">
        <v>0</v>
      </c>
      <c r="CX460">
        <v>1.5329999999999999</v>
      </c>
      <c r="CY460">
        <v>0.152</v>
      </c>
      <c r="CZ460">
        <v>0</v>
      </c>
      <c r="DA460">
        <v>0</v>
      </c>
      <c r="DB460">
        <v>1.6850000000000001</v>
      </c>
      <c r="DC460">
        <v>100</v>
      </c>
      <c r="DD460">
        <v>6</v>
      </c>
      <c r="DE460">
        <v>0</v>
      </c>
      <c r="DF460">
        <v>0</v>
      </c>
      <c r="DG460">
        <v>106</v>
      </c>
      <c r="DH460">
        <v>737.77499999999998</v>
      </c>
      <c r="DI460">
        <v>13.456</v>
      </c>
      <c r="DJ460">
        <v>0</v>
      </c>
      <c r="DK460">
        <v>0</v>
      </c>
      <c r="DL460">
        <v>751.23099999999999</v>
      </c>
    </row>
    <row r="461" spans="1:116" x14ac:dyDescent="0.45">
      <c r="A461">
        <v>2023</v>
      </c>
      <c r="B461" t="s">
        <v>154</v>
      </c>
      <c r="C461">
        <v>1884</v>
      </c>
      <c r="D461" t="s">
        <v>923</v>
      </c>
      <c r="E461" t="s">
        <v>606</v>
      </c>
      <c r="F461" t="s">
        <v>244</v>
      </c>
      <c r="G461">
        <v>2.5990000000000002</v>
      </c>
      <c r="H461">
        <v>0.17599999999999999</v>
      </c>
      <c r="I461" t="s">
        <v>324</v>
      </c>
      <c r="J461" t="s">
        <v>324</v>
      </c>
      <c r="K461">
        <v>2.7749999999999999</v>
      </c>
      <c r="L461">
        <v>151</v>
      </c>
      <c r="M461">
        <v>5</v>
      </c>
      <c r="N461" t="s">
        <v>324</v>
      </c>
      <c r="O461" t="s">
        <v>324</v>
      </c>
      <c r="P461">
        <v>156</v>
      </c>
      <c r="Q461" t="s">
        <v>324</v>
      </c>
      <c r="R461" t="s">
        <v>324</v>
      </c>
      <c r="S461" t="s">
        <v>324</v>
      </c>
      <c r="T461" t="s">
        <v>324</v>
      </c>
      <c r="U461">
        <v>0</v>
      </c>
      <c r="V461">
        <v>0</v>
      </c>
      <c r="W461">
        <v>0</v>
      </c>
      <c r="X461" t="s">
        <v>324</v>
      </c>
      <c r="Y461" t="s">
        <v>324</v>
      </c>
      <c r="Z461">
        <v>0</v>
      </c>
      <c r="AA461">
        <v>0</v>
      </c>
      <c r="AB461">
        <v>0</v>
      </c>
      <c r="AC461" t="s">
        <v>324</v>
      </c>
      <c r="AD461" t="s">
        <v>324</v>
      </c>
      <c r="AE461">
        <v>0</v>
      </c>
      <c r="AF461">
        <v>0</v>
      </c>
      <c r="AG461">
        <v>0</v>
      </c>
      <c r="AH461" t="s">
        <v>324</v>
      </c>
      <c r="AI461" t="s">
        <v>324</v>
      </c>
      <c r="AJ461">
        <v>0</v>
      </c>
      <c r="AK461">
        <v>0</v>
      </c>
      <c r="AL461">
        <v>0</v>
      </c>
      <c r="AM461" t="s">
        <v>324</v>
      </c>
      <c r="AN461" t="s">
        <v>324</v>
      </c>
      <c r="AO461">
        <v>0</v>
      </c>
      <c r="AP461" t="s">
        <v>324</v>
      </c>
      <c r="AQ461" t="s">
        <v>324</v>
      </c>
      <c r="AR461" t="s">
        <v>324</v>
      </c>
      <c r="AS461" t="s">
        <v>324</v>
      </c>
      <c r="AT461">
        <v>0</v>
      </c>
      <c r="AU461" t="s">
        <v>324</v>
      </c>
      <c r="AV461" t="s">
        <v>324</v>
      </c>
      <c r="AW461" t="s">
        <v>324</v>
      </c>
      <c r="AX461" t="s">
        <v>324</v>
      </c>
      <c r="AY461">
        <v>0</v>
      </c>
      <c r="AZ461" t="s">
        <v>324</v>
      </c>
      <c r="BA461" t="s">
        <v>324</v>
      </c>
      <c r="BB461" t="s">
        <v>324</v>
      </c>
      <c r="BC461" t="s">
        <v>324</v>
      </c>
      <c r="BD461">
        <v>0</v>
      </c>
      <c r="BE461" t="s">
        <v>324</v>
      </c>
      <c r="BF461" t="s">
        <v>324</v>
      </c>
      <c r="BG461" t="s">
        <v>324</v>
      </c>
      <c r="BH461" t="s">
        <v>324</v>
      </c>
      <c r="BI461">
        <v>0</v>
      </c>
      <c r="BJ461" t="s">
        <v>324</v>
      </c>
      <c r="BK461" t="s">
        <v>324</v>
      </c>
      <c r="BL461" t="s">
        <v>324</v>
      </c>
      <c r="BM461" t="s">
        <v>324</v>
      </c>
      <c r="BN461">
        <v>0</v>
      </c>
      <c r="BO461" t="s">
        <v>324</v>
      </c>
      <c r="BP461" t="s">
        <v>324</v>
      </c>
      <c r="BQ461" t="s">
        <v>324</v>
      </c>
      <c r="BR461" t="s">
        <v>324</v>
      </c>
      <c r="BS461">
        <v>0</v>
      </c>
      <c r="BT461">
        <v>0.35299999999999998</v>
      </c>
      <c r="BU461">
        <v>7.1999999999999995E-2</v>
      </c>
      <c r="BV461" t="s">
        <v>324</v>
      </c>
      <c r="BW461" t="s">
        <v>324</v>
      </c>
      <c r="BX461">
        <v>0.42499999999999999</v>
      </c>
      <c r="BY461">
        <v>14</v>
      </c>
      <c r="BZ461">
        <v>2</v>
      </c>
      <c r="CA461" t="s">
        <v>324</v>
      </c>
      <c r="CB461" t="s">
        <v>324</v>
      </c>
      <c r="CC461">
        <v>16</v>
      </c>
      <c r="CD461" t="s">
        <v>324</v>
      </c>
      <c r="CE461" t="s">
        <v>324</v>
      </c>
      <c r="CF461" t="s">
        <v>324</v>
      </c>
      <c r="CG461" t="s">
        <v>324</v>
      </c>
      <c r="CH461">
        <v>0</v>
      </c>
      <c r="CI461" t="s">
        <v>324</v>
      </c>
      <c r="CJ461" t="s">
        <v>324</v>
      </c>
      <c r="CK461" t="s">
        <v>324</v>
      </c>
      <c r="CL461" t="s">
        <v>324</v>
      </c>
      <c r="CM461">
        <v>0</v>
      </c>
      <c r="CN461" t="s">
        <v>324</v>
      </c>
      <c r="CO461" t="s">
        <v>324</v>
      </c>
      <c r="CP461" t="s">
        <v>324</v>
      </c>
      <c r="CQ461" t="s">
        <v>324</v>
      </c>
      <c r="CR461">
        <v>0</v>
      </c>
      <c r="CS461" t="s">
        <v>324</v>
      </c>
      <c r="CT461" t="s">
        <v>324</v>
      </c>
      <c r="CU461" t="s">
        <v>324</v>
      </c>
      <c r="CV461" t="s">
        <v>324</v>
      </c>
      <c r="CW461">
        <v>0</v>
      </c>
      <c r="CX461">
        <v>2.952</v>
      </c>
      <c r="CY461">
        <v>0.248</v>
      </c>
      <c r="CZ461">
        <v>0</v>
      </c>
      <c r="DA461">
        <v>0</v>
      </c>
      <c r="DB461">
        <v>3.2</v>
      </c>
      <c r="DC461">
        <v>165</v>
      </c>
      <c r="DD461">
        <v>7</v>
      </c>
      <c r="DE461">
        <v>0</v>
      </c>
      <c r="DF461">
        <v>0</v>
      </c>
      <c r="DG461">
        <v>172</v>
      </c>
      <c r="DH461">
        <v>0</v>
      </c>
      <c r="DI461">
        <v>0</v>
      </c>
      <c r="DJ461">
        <v>0</v>
      </c>
      <c r="DK461">
        <v>0</v>
      </c>
      <c r="DL461">
        <v>0</v>
      </c>
    </row>
    <row r="462" spans="1:116" x14ac:dyDescent="0.45">
      <c r="A462">
        <v>2023</v>
      </c>
      <c r="B462" t="s">
        <v>154</v>
      </c>
      <c r="C462">
        <v>3400</v>
      </c>
      <c r="D462" t="s">
        <v>924</v>
      </c>
      <c r="E462" t="s">
        <v>606</v>
      </c>
      <c r="F462" t="s">
        <v>244</v>
      </c>
      <c r="G462">
        <v>0.96299999999999997</v>
      </c>
      <c r="H462">
        <v>4.4999999999999998E-2</v>
      </c>
      <c r="I462" t="s">
        <v>324</v>
      </c>
      <c r="J462" t="s">
        <v>324</v>
      </c>
      <c r="K462">
        <v>1.008</v>
      </c>
      <c r="L462">
        <v>123</v>
      </c>
      <c r="M462">
        <v>2</v>
      </c>
      <c r="N462" t="s">
        <v>324</v>
      </c>
      <c r="O462" t="s">
        <v>324</v>
      </c>
      <c r="P462">
        <v>125</v>
      </c>
      <c r="Q462">
        <v>620</v>
      </c>
      <c r="R462">
        <v>27</v>
      </c>
      <c r="S462" t="s">
        <v>324</v>
      </c>
      <c r="T462" t="s">
        <v>324</v>
      </c>
      <c r="U462">
        <v>647</v>
      </c>
      <c r="V462" t="s">
        <v>324</v>
      </c>
      <c r="W462" t="s">
        <v>324</v>
      </c>
      <c r="X462" t="s">
        <v>324</v>
      </c>
      <c r="Y462" t="s">
        <v>324</v>
      </c>
      <c r="Z462">
        <v>0</v>
      </c>
      <c r="AA462" t="s">
        <v>324</v>
      </c>
      <c r="AB462" t="s">
        <v>324</v>
      </c>
      <c r="AC462" t="s">
        <v>324</v>
      </c>
      <c r="AD462" t="s">
        <v>324</v>
      </c>
      <c r="AE462">
        <v>0</v>
      </c>
      <c r="AF462" t="s">
        <v>324</v>
      </c>
      <c r="AG462" t="s">
        <v>324</v>
      </c>
      <c r="AH462" t="s">
        <v>324</v>
      </c>
      <c r="AI462" t="s">
        <v>324</v>
      </c>
      <c r="AJ462">
        <v>0</v>
      </c>
      <c r="AK462" t="s">
        <v>324</v>
      </c>
      <c r="AL462" t="s">
        <v>324</v>
      </c>
      <c r="AM462" t="s">
        <v>324</v>
      </c>
      <c r="AN462" t="s">
        <v>324</v>
      </c>
      <c r="AO462">
        <v>0</v>
      </c>
      <c r="AP462" t="s">
        <v>324</v>
      </c>
      <c r="AQ462" t="s">
        <v>324</v>
      </c>
      <c r="AR462" t="s">
        <v>324</v>
      </c>
      <c r="AS462" t="s">
        <v>324</v>
      </c>
      <c r="AT462">
        <v>0</v>
      </c>
      <c r="AU462" t="s">
        <v>324</v>
      </c>
      <c r="AV462" t="s">
        <v>324</v>
      </c>
      <c r="AW462" t="s">
        <v>324</v>
      </c>
      <c r="AX462" t="s">
        <v>324</v>
      </c>
      <c r="AY462">
        <v>0</v>
      </c>
      <c r="AZ462" t="s">
        <v>324</v>
      </c>
      <c r="BA462" t="s">
        <v>324</v>
      </c>
      <c r="BB462" t="s">
        <v>324</v>
      </c>
      <c r="BC462" t="s">
        <v>324</v>
      </c>
      <c r="BD462">
        <v>0</v>
      </c>
      <c r="BE462" t="s">
        <v>324</v>
      </c>
      <c r="BF462" t="s">
        <v>324</v>
      </c>
      <c r="BG462" t="s">
        <v>324</v>
      </c>
      <c r="BH462" t="s">
        <v>324</v>
      </c>
      <c r="BI462">
        <v>0</v>
      </c>
      <c r="BJ462" t="s">
        <v>324</v>
      </c>
      <c r="BK462" t="s">
        <v>324</v>
      </c>
      <c r="BL462" t="s">
        <v>324</v>
      </c>
      <c r="BM462" t="s">
        <v>324</v>
      </c>
      <c r="BN462">
        <v>0</v>
      </c>
      <c r="BO462" t="s">
        <v>324</v>
      </c>
      <c r="BP462" t="s">
        <v>324</v>
      </c>
      <c r="BQ462" t="s">
        <v>324</v>
      </c>
      <c r="BR462" t="s">
        <v>324</v>
      </c>
      <c r="BS462">
        <v>0</v>
      </c>
      <c r="BT462" t="s">
        <v>324</v>
      </c>
      <c r="BU462" t="s">
        <v>324</v>
      </c>
      <c r="BV462" t="s">
        <v>324</v>
      </c>
      <c r="BW462" t="s">
        <v>324</v>
      </c>
      <c r="BX462">
        <v>0</v>
      </c>
      <c r="BY462" t="s">
        <v>324</v>
      </c>
      <c r="BZ462" t="s">
        <v>324</v>
      </c>
      <c r="CA462" t="s">
        <v>324</v>
      </c>
      <c r="CB462" t="s">
        <v>324</v>
      </c>
      <c r="CC462">
        <v>0</v>
      </c>
      <c r="CD462" t="s">
        <v>324</v>
      </c>
      <c r="CE462" t="s">
        <v>324</v>
      </c>
      <c r="CF462" t="s">
        <v>324</v>
      </c>
      <c r="CG462" t="s">
        <v>324</v>
      </c>
      <c r="CH462">
        <v>0</v>
      </c>
      <c r="CI462" t="s">
        <v>324</v>
      </c>
      <c r="CJ462" t="s">
        <v>324</v>
      </c>
      <c r="CK462" t="s">
        <v>324</v>
      </c>
      <c r="CL462" t="s">
        <v>324</v>
      </c>
      <c r="CM462">
        <v>0</v>
      </c>
      <c r="CN462" t="s">
        <v>324</v>
      </c>
      <c r="CO462" t="s">
        <v>324</v>
      </c>
      <c r="CP462" t="s">
        <v>324</v>
      </c>
      <c r="CQ462" t="s">
        <v>324</v>
      </c>
      <c r="CR462">
        <v>0</v>
      </c>
      <c r="CS462" t="s">
        <v>324</v>
      </c>
      <c r="CT462" t="s">
        <v>324</v>
      </c>
      <c r="CU462" t="s">
        <v>324</v>
      </c>
      <c r="CV462" t="s">
        <v>324</v>
      </c>
      <c r="CW462">
        <v>0</v>
      </c>
      <c r="CX462">
        <v>0.96299999999999997</v>
      </c>
      <c r="CY462">
        <v>4.4999999999999998E-2</v>
      </c>
      <c r="CZ462">
        <v>0</v>
      </c>
      <c r="DA462">
        <v>0</v>
      </c>
      <c r="DB462">
        <v>1.008</v>
      </c>
      <c r="DC462">
        <v>123</v>
      </c>
      <c r="DD462">
        <v>2</v>
      </c>
      <c r="DE462">
        <v>0</v>
      </c>
      <c r="DF462">
        <v>0</v>
      </c>
      <c r="DG462">
        <v>125</v>
      </c>
      <c r="DH462">
        <v>620</v>
      </c>
      <c r="DI462">
        <v>27</v>
      </c>
      <c r="DJ462">
        <v>0</v>
      </c>
      <c r="DK462">
        <v>0</v>
      </c>
      <c r="DL462">
        <v>647</v>
      </c>
    </row>
    <row r="463" spans="1:116" x14ac:dyDescent="0.45">
      <c r="A463">
        <v>2023</v>
      </c>
      <c r="B463" t="s">
        <v>154</v>
      </c>
      <c r="C463">
        <v>4577</v>
      </c>
      <c r="D463" t="s">
        <v>925</v>
      </c>
      <c r="E463" t="s">
        <v>606</v>
      </c>
      <c r="F463" t="s">
        <v>244</v>
      </c>
      <c r="G463">
        <v>1.5649999999999999</v>
      </c>
      <c r="H463">
        <v>0.505</v>
      </c>
      <c r="I463" t="s">
        <v>324</v>
      </c>
      <c r="J463" t="s">
        <v>324</v>
      </c>
      <c r="K463">
        <v>2.0699999999999998</v>
      </c>
      <c r="L463">
        <v>128</v>
      </c>
      <c r="M463">
        <v>25</v>
      </c>
      <c r="N463" t="s">
        <v>324</v>
      </c>
      <c r="O463" t="s">
        <v>324</v>
      </c>
      <c r="P463">
        <v>153</v>
      </c>
      <c r="Q463">
        <v>1104</v>
      </c>
      <c r="R463">
        <v>526</v>
      </c>
      <c r="S463" t="s">
        <v>324</v>
      </c>
      <c r="T463" t="s">
        <v>324</v>
      </c>
      <c r="U463">
        <v>1630</v>
      </c>
      <c r="V463" t="s">
        <v>324</v>
      </c>
      <c r="W463" t="s">
        <v>324</v>
      </c>
      <c r="X463" t="s">
        <v>324</v>
      </c>
      <c r="Y463" t="s">
        <v>324</v>
      </c>
      <c r="Z463">
        <v>0</v>
      </c>
      <c r="AA463" t="s">
        <v>324</v>
      </c>
      <c r="AB463" t="s">
        <v>324</v>
      </c>
      <c r="AC463" t="s">
        <v>324</v>
      </c>
      <c r="AD463" t="s">
        <v>324</v>
      </c>
      <c r="AE463">
        <v>0</v>
      </c>
      <c r="AF463">
        <v>0.13600000000000001</v>
      </c>
      <c r="AG463" t="s">
        <v>324</v>
      </c>
      <c r="AH463" t="s">
        <v>324</v>
      </c>
      <c r="AI463" t="s">
        <v>324</v>
      </c>
      <c r="AJ463">
        <v>0.13600000000000001</v>
      </c>
      <c r="AK463">
        <v>100</v>
      </c>
      <c r="AL463" t="s">
        <v>324</v>
      </c>
      <c r="AM463" t="s">
        <v>324</v>
      </c>
      <c r="AN463" t="s">
        <v>324</v>
      </c>
      <c r="AO463">
        <v>100</v>
      </c>
      <c r="AP463" t="s">
        <v>324</v>
      </c>
      <c r="AQ463" t="s">
        <v>324</v>
      </c>
      <c r="AR463" t="s">
        <v>324</v>
      </c>
      <c r="AS463" t="s">
        <v>324</v>
      </c>
      <c r="AT463">
        <v>0</v>
      </c>
      <c r="AU463" t="s">
        <v>324</v>
      </c>
      <c r="AV463" t="s">
        <v>324</v>
      </c>
      <c r="AW463" t="s">
        <v>324</v>
      </c>
      <c r="AX463" t="s">
        <v>324</v>
      </c>
      <c r="AY463">
        <v>0</v>
      </c>
      <c r="AZ463" t="s">
        <v>324</v>
      </c>
      <c r="BA463" t="s">
        <v>324</v>
      </c>
      <c r="BB463" t="s">
        <v>324</v>
      </c>
      <c r="BC463" t="s">
        <v>324</v>
      </c>
      <c r="BD463">
        <v>0</v>
      </c>
      <c r="BE463" t="s">
        <v>324</v>
      </c>
      <c r="BF463" t="s">
        <v>324</v>
      </c>
      <c r="BG463" t="s">
        <v>324</v>
      </c>
      <c r="BH463" t="s">
        <v>324</v>
      </c>
      <c r="BI463">
        <v>0</v>
      </c>
      <c r="BJ463" t="s">
        <v>324</v>
      </c>
      <c r="BK463" t="s">
        <v>324</v>
      </c>
      <c r="BL463" t="s">
        <v>324</v>
      </c>
      <c r="BM463" t="s">
        <v>324</v>
      </c>
      <c r="BN463">
        <v>0</v>
      </c>
      <c r="BO463" t="s">
        <v>324</v>
      </c>
      <c r="BP463" t="s">
        <v>324</v>
      </c>
      <c r="BQ463" t="s">
        <v>324</v>
      </c>
      <c r="BR463" t="s">
        <v>324</v>
      </c>
      <c r="BS463">
        <v>0</v>
      </c>
      <c r="BT463">
        <v>2.8000000000000001E-2</v>
      </c>
      <c r="BU463">
        <v>0.01</v>
      </c>
      <c r="BV463" t="s">
        <v>324</v>
      </c>
      <c r="BW463" t="s">
        <v>324</v>
      </c>
      <c r="BX463">
        <v>3.7999999999999999E-2</v>
      </c>
      <c r="BY463">
        <v>2</v>
      </c>
      <c r="BZ463">
        <v>1</v>
      </c>
      <c r="CA463" t="s">
        <v>324</v>
      </c>
      <c r="CB463" t="s">
        <v>324</v>
      </c>
      <c r="CC463">
        <v>3</v>
      </c>
      <c r="CD463">
        <v>21.765999999999998</v>
      </c>
      <c r="CE463">
        <v>0.80600000000000005</v>
      </c>
      <c r="CF463" t="s">
        <v>324</v>
      </c>
      <c r="CG463" t="s">
        <v>324</v>
      </c>
      <c r="CH463">
        <v>22.571999999999999</v>
      </c>
      <c r="CI463" t="s">
        <v>324</v>
      </c>
      <c r="CJ463" t="s">
        <v>324</v>
      </c>
      <c r="CK463" t="s">
        <v>324</v>
      </c>
      <c r="CL463" t="s">
        <v>324</v>
      </c>
      <c r="CM463">
        <v>0</v>
      </c>
      <c r="CN463" t="s">
        <v>324</v>
      </c>
      <c r="CO463" t="s">
        <v>324</v>
      </c>
      <c r="CP463" t="s">
        <v>324</v>
      </c>
      <c r="CQ463" t="s">
        <v>324</v>
      </c>
      <c r="CR463">
        <v>0</v>
      </c>
      <c r="CS463" t="s">
        <v>324</v>
      </c>
      <c r="CT463" t="s">
        <v>324</v>
      </c>
      <c r="CU463" t="s">
        <v>324</v>
      </c>
      <c r="CV463" t="s">
        <v>324</v>
      </c>
      <c r="CW463">
        <v>0</v>
      </c>
      <c r="CX463">
        <v>1.7290000000000001</v>
      </c>
      <c r="CY463">
        <v>0.51500000000000001</v>
      </c>
      <c r="CZ463">
        <v>0</v>
      </c>
      <c r="DA463">
        <v>0</v>
      </c>
      <c r="DB463">
        <v>2.2440000000000002</v>
      </c>
      <c r="DC463">
        <v>230</v>
      </c>
      <c r="DD463">
        <v>26</v>
      </c>
      <c r="DE463">
        <v>0</v>
      </c>
      <c r="DF463">
        <v>0</v>
      </c>
      <c r="DG463">
        <v>256</v>
      </c>
      <c r="DH463">
        <v>1125.7660000000001</v>
      </c>
      <c r="DI463">
        <v>526.80600000000004</v>
      </c>
      <c r="DJ463">
        <v>0</v>
      </c>
      <c r="DK463">
        <v>0</v>
      </c>
      <c r="DL463">
        <v>1652.5719999999999</v>
      </c>
    </row>
    <row r="464" spans="1:116" x14ac:dyDescent="0.45">
      <c r="A464">
        <v>2023</v>
      </c>
      <c r="B464" t="s">
        <v>154</v>
      </c>
      <c r="C464">
        <v>5574</v>
      </c>
      <c r="D464" t="s">
        <v>442</v>
      </c>
      <c r="E464" t="s">
        <v>606</v>
      </c>
      <c r="F464" t="s">
        <v>244</v>
      </c>
      <c r="G464">
        <v>6.7629999999999999</v>
      </c>
      <c r="H464">
        <v>0.82599999999999996</v>
      </c>
      <c r="I464">
        <v>0</v>
      </c>
      <c r="J464">
        <v>0</v>
      </c>
      <c r="K464">
        <v>7.5890000000000004</v>
      </c>
      <c r="L464">
        <v>537</v>
      </c>
      <c r="M464">
        <v>38</v>
      </c>
      <c r="N464">
        <v>0</v>
      </c>
      <c r="O464">
        <v>0</v>
      </c>
      <c r="P464">
        <v>575</v>
      </c>
      <c r="Q464">
        <v>3249.902</v>
      </c>
      <c r="R464">
        <v>440.286</v>
      </c>
      <c r="S464">
        <v>0</v>
      </c>
      <c r="T464">
        <v>0</v>
      </c>
      <c r="U464">
        <v>3690.1880000000001</v>
      </c>
      <c r="V464" t="s">
        <v>324</v>
      </c>
      <c r="W464" t="s">
        <v>324</v>
      </c>
      <c r="X464" t="s">
        <v>324</v>
      </c>
      <c r="Y464" t="s">
        <v>324</v>
      </c>
      <c r="Z464">
        <v>0</v>
      </c>
      <c r="AA464" t="s">
        <v>324</v>
      </c>
      <c r="AB464" t="s">
        <v>324</v>
      </c>
      <c r="AC464" t="s">
        <v>324</v>
      </c>
      <c r="AD464" t="s">
        <v>324</v>
      </c>
      <c r="AE464">
        <v>0</v>
      </c>
      <c r="AF464" t="s">
        <v>324</v>
      </c>
      <c r="AG464" t="s">
        <v>324</v>
      </c>
      <c r="AH464" t="s">
        <v>324</v>
      </c>
      <c r="AI464" t="s">
        <v>324</v>
      </c>
      <c r="AJ464">
        <v>0</v>
      </c>
      <c r="AK464" t="s">
        <v>324</v>
      </c>
      <c r="AL464" t="s">
        <v>324</v>
      </c>
      <c r="AM464" t="s">
        <v>324</v>
      </c>
      <c r="AN464" t="s">
        <v>324</v>
      </c>
      <c r="AO464">
        <v>0</v>
      </c>
      <c r="AP464" t="s">
        <v>324</v>
      </c>
      <c r="AQ464" t="s">
        <v>324</v>
      </c>
      <c r="AR464" t="s">
        <v>324</v>
      </c>
      <c r="AS464" t="s">
        <v>324</v>
      </c>
      <c r="AT464">
        <v>0</v>
      </c>
      <c r="AU464" t="s">
        <v>324</v>
      </c>
      <c r="AV464" t="s">
        <v>324</v>
      </c>
      <c r="AW464" t="s">
        <v>324</v>
      </c>
      <c r="AX464" t="s">
        <v>324</v>
      </c>
      <c r="AY464">
        <v>0</v>
      </c>
      <c r="AZ464" t="s">
        <v>324</v>
      </c>
      <c r="BA464" t="s">
        <v>324</v>
      </c>
      <c r="BB464" t="s">
        <v>324</v>
      </c>
      <c r="BC464" t="s">
        <v>324</v>
      </c>
      <c r="BD464">
        <v>0</v>
      </c>
      <c r="BE464" t="s">
        <v>324</v>
      </c>
      <c r="BF464" t="s">
        <v>324</v>
      </c>
      <c r="BG464" t="s">
        <v>324</v>
      </c>
      <c r="BH464" t="s">
        <v>324</v>
      </c>
      <c r="BI464">
        <v>0</v>
      </c>
      <c r="BJ464" t="s">
        <v>324</v>
      </c>
      <c r="BK464" t="s">
        <v>324</v>
      </c>
      <c r="BL464" t="s">
        <v>324</v>
      </c>
      <c r="BM464" t="s">
        <v>324</v>
      </c>
      <c r="BN464">
        <v>0</v>
      </c>
      <c r="BO464" t="s">
        <v>324</v>
      </c>
      <c r="BP464" t="s">
        <v>324</v>
      </c>
      <c r="BQ464" t="s">
        <v>324</v>
      </c>
      <c r="BR464" t="s">
        <v>324</v>
      </c>
      <c r="BS464">
        <v>0</v>
      </c>
      <c r="BT464">
        <v>4.2000000000000003E-2</v>
      </c>
      <c r="BU464">
        <v>4.2000000000000003E-2</v>
      </c>
      <c r="BV464">
        <v>0</v>
      </c>
      <c r="BW464">
        <v>0</v>
      </c>
      <c r="BX464">
        <v>8.4000000000000005E-2</v>
      </c>
      <c r="BY464">
        <v>3</v>
      </c>
      <c r="BZ464">
        <v>3</v>
      </c>
      <c r="CA464">
        <v>0</v>
      </c>
      <c r="CB464">
        <v>0</v>
      </c>
      <c r="CC464">
        <v>6</v>
      </c>
      <c r="CD464">
        <v>0.66</v>
      </c>
      <c r="CE464">
        <v>8.11</v>
      </c>
      <c r="CF464">
        <v>0</v>
      </c>
      <c r="CG464">
        <v>0</v>
      </c>
      <c r="CH464">
        <v>8.77</v>
      </c>
      <c r="CI464" t="s">
        <v>324</v>
      </c>
      <c r="CJ464" t="s">
        <v>324</v>
      </c>
      <c r="CK464" t="s">
        <v>324</v>
      </c>
      <c r="CL464" t="s">
        <v>324</v>
      </c>
      <c r="CM464">
        <v>0</v>
      </c>
      <c r="CN464" t="s">
        <v>324</v>
      </c>
      <c r="CO464" t="s">
        <v>324</v>
      </c>
      <c r="CP464" t="s">
        <v>324</v>
      </c>
      <c r="CQ464" t="s">
        <v>324</v>
      </c>
      <c r="CR464">
        <v>0</v>
      </c>
      <c r="CS464" t="s">
        <v>324</v>
      </c>
      <c r="CT464" t="s">
        <v>324</v>
      </c>
      <c r="CU464" t="s">
        <v>324</v>
      </c>
      <c r="CV464" t="s">
        <v>324</v>
      </c>
      <c r="CW464">
        <v>0</v>
      </c>
      <c r="CX464">
        <v>6.8049999999999997</v>
      </c>
      <c r="CY464">
        <v>0.86799999999999999</v>
      </c>
      <c r="CZ464">
        <v>0</v>
      </c>
      <c r="DA464">
        <v>0</v>
      </c>
      <c r="DB464">
        <v>7.673</v>
      </c>
      <c r="DC464">
        <v>540</v>
      </c>
      <c r="DD464">
        <v>41</v>
      </c>
      <c r="DE464">
        <v>0</v>
      </c>
      <c r="DF464">
        <v>0</v>
      </c>
      <c r="DG464">
        <v>581</v>
      </c>
      <c r="DH464">
        <v>3250.5619999999999</v>
      </c>
      <c r="DI464">
        <v>448.39600000000002</v>
      </c>
      <c r="DJ464">
        <v>0</v>
      </c>
      <c r="DK464">
        <v>0</v>
      </c>
      <c r="DL464">
        <v>3698.9580000000001</v>
      </c>
    </row>
    <row r="465" spans="1:116" x14ac:dyDescent="0.45">
      <c r="A465">
        <v>2023</v>
      </c>
      <c r="B465" t="s">
        <v>154</v>
      </c>
      <c r="C465">
        <v>5773</v>
      </c>
      <c r="D465" t="s">
        <v>926</v>
      </c>
      <c r="E465" t="s">
        <v>606</v>
      </c>
      <c r="F465" t="s">
        <v>244</v>
      </c>
      <c r="G465">
        <v>0.747</v>
      </c>
      <c r="H465">
        <v>9.6000000000000002E-2</v>
      </c>
      <c r="I465" t="s">
        <v>324</v>
      </c>
      <c r="J465" t="s">
        <v>324</v>
      </c>
      <c r="K465">
        <v>0.84299999999999997</v>
      </c>
      <c r="L465">
        <v>90</v>
      </c>
      <c r="M465">
        <v>4</v>
      </c>
      <c r="N465" t="s">
        <v>324</v>
      </c>
      <c r="O465" t="s">
        <v>324</v>
      </c>
      <c r="P465">
        <v>94</v>
      </c>
      <c r="Q465" t="s">
        <v>324</v>
      </c>
      <c r="R465" t="s">
        <v>324</v>
      </c>
      <c r="S465" t="s">
        <v>324</v>
      </c>
      <c r="T465" t="s">
        <v>324</v>
      </c>
      <c r="U465">
        <v>0</v>
      </c>
      <c r="V465" t="s">
        <v>324</v>
      </c>
      <c r="W465" t="s">
        <v>324</v>
      </c>
      <c r="X465" t="s">
        <v>324</v>
      </c>
      <c r="Y465" t="s">
        <v>324</v>
      </c>
      <c r="Z465">
        <v>0</v>
      </c>
      <c r="AA465" t="s">
        <v>324</v>
      </c>
      <c r="AB465" t="s">
        <v>324</v>
      </c>
      <c r="AC465" t="s">
        <v>324</v>
      </c>
      <c r="AD465" t="s">
        <v>324</v>
      </c>
      <c r="AE465">
        <v>0</v>
      </c>
      <c r="AF465" t="s">
        <v>324</v>
      </c>
      <c r="AG465" t="s">
        <v>324</v>
      </c>
      <c r="AH465" t="s">
        <v>324</v>
      </c>
      <c r="AI465" t="s">
        <v>324</v>
      </c>
      <c r="AJ465">
        <v>0</v>
      </c>
      <c r="AK465" t="s">
        <v>324</v>
      </c>
      <c r="AL465" t="s">
        <v>324</v>
      </c>
      <c r="AM465" t="s">
        <v>324</v>
      </c>
      <c r="AN465" t="s">
        <v>324</v>
      </c>
      <c r="AO465">
        <v>0</v>
      </c>
      <c r="AP465" t="s">
        <v>324</v>
      </c>
      <c r="AQ465" t="s">
        <v>324</v>
      </c>
      <c r="AR465" t="s">
        <v>324</v>
      </c>
      <c r="AS465" t="s">
        <v>324</v>
      </c>
      <c r="AT465">
        <v>0</v>
      </c>
      <c r="AU465" t="s">
        <v>324</v>
      </c>
      <c r="AV465" t="s">
        <v>324</v>
      </c>
      <c r="AW465" t="s">
        <v>324</v>
      </c>
      <c r="AX465" t="s">
        <v>324</v>
      </c>
      <c r="AY465">
        <v>0</v>
      </c>
      <c r="AZ465" t="s">
        <v>324</v>
      </c>
      <c r="BA465" t="s">
        <v>324</v>
      </c>
      <c r="BB465" t="s">
        <v>324</v>
      </c>
      <c r="BC465" t="s">
        <v>324</v>
      </c>
      <c r="BD465">
        <v>0</v>
      </c>
      <c r="BE465" t="s">
        <v>324</v>
      </c>
      <c r="BF465" t="s">
        <v>324</v>
      </c>
      <c r="BG465" t="s">
        <v>324</v>
      </c>
      <c r="BH465" t="s">
        <v>324</v>
      </c>
      <c r="BI465">
        <v>0</v>
      </c>
      <c r="BJ465" t="s">
        <v>324</v>
      </c>
      <c r="BK465" t="s">
        <v>324</v>
      </c>
      <c r="BL465" t="s">
        <v>324</v>
      </c>
      <c r="BM465" t="s">
        <v>324</v>
      </c>
      <c r="BN465">
        <v>0</v>
      </c>
      <c r="BO465" t="s">
        <v>324</v>
      </c>
      <c r="BP465" t="s">
        <v>324</v>
      </c>
      <c r="BQ465" t="s">
        <v>324</v>
      </c>
      <c r="BR465" t="s">
        <v>324</v>
      </c>
      <c r="BS465">
        <v>0</v>
      </c>
      <c r="BT465">
        <v>0.03</v>
      </c>
      <c r="BU465" t="s">
        <v>324</v>
      </c>
      <c r="BV465" t="s">
        <v>324</v>
      </c>
      <c r="BW465" t="s">
        <v>324</v>
      </c>
      <c r="BX465">
        <v>0.03</v>
      </c>
      <c r="BY465">
        <v>3</v>
      </c>
      <c r="BZ465" t="s">
        <v>324</v>
      </c>
      <c r="CA465" t="s">
        <v>324</v>
      </c>
      <c r="CB465" t="s">
        <v>324</v>
      </c>
      <c r="CC465">
        <v>3</v>
      </c>
      <c r="CD465" t="s">
        <v>324</v>
      </c>
      <c r="CE465" t="s">
        <v>324</v>
      </c>
      <c r="CF465" t="s">
        <v>324</v>
      </c>
      <c r="CG465" t="s">
        <v>324</v>
      </c>
      <c r="CH465">
        <v>0</v>
      </c>
      <c r="CI465" t="s">
        <v>324</v>
      </c>
      <c r="CJ465" t="s">
        <v>324</v>
      </c>
      <c r="CK465" t="s">
        <v>324</v>
      </c>
      <c r="CL465" t="s">
        <v>324</v>
      </c>
      <c r="CM465">
        <v>0</v>
      </c>
      <c r="CN465" t="s">
        <v>324</v>
      </c>
      <c r="CO465" t="s">
        <v>324</v>
      </c>
      <c r="CP465" t="s">
        <v>324</v>
      </c>
      <c r="CQ465" t="s">
        <v>324</v>
      </c>
      <c r="CR465">
        <v>0</v>
      </c>
      <c r="CS465" t="s">
        <v>324</v>
      </c>
      <c r="CT465" t="s">
        <v>324</v>
      </c>
      <c r="CU465" t="s">
        <v>324</v>
      </c>
      <c r="CV465" t="s">
        <v>324</v>
      </c>
      <c r="CW465">
        <v>0</v>
      </c>
      <c r="CX465">
        <v>0.77700000000000002</v>
      </c>
      <c r="CY465">
        <v>9.6000000000000002E-2</v>
      </c>
      <c r="CZ465">
        <v>0</v>
      </c>
      <c r="DA465">
        <v>0</v>
      </c>
      <c r="DB465">
        <v>0.873</v>
      </c>
      <c r="DC465">
        <v>93</v>
      </c>
      <c r="DD465">
        <v>4</v>
      </c>
      <c r="DE465">
        <v>0</v>
      </c>
      <c r="DF465">
        <v>0</v>
      </c>
      <c r="DG465">
        <v>97</v>
      </c>
      <c r="DH465">
        <v>0</v>
      </c>
      <c r="DI465">
        <v>0</v>
      </c>
      <c r="DJ465">
        <v>0</v>
      </c>
      <c r="DK465">
        <v>0</v>
      </c>
      <c r="DL465">
        <v>0</v>
      </c>
    </row>
    <row r="466" spans="1:116" x14ac:dyDescent="0.45">
      <c r="A466">
        <v>2023</v>
      </c>
      <c r="B466" t="s">
        <v>154</v>
      </c>
      <c r="C466">
        <v>6258</v>
      </c>
      <c r="D466" t="s">
        <v>927</v>
      </c>
      <c r="E466" t="s">
        <v>606</v>
      </c>
      <c r="F466" t="s">
        <v>244</v>
      </c>
      <c r="G466">
        <v>0.14000000000000001</v>
      </c>
      <c r="H466">
        <v>0.64800000000000002</v>
      </c>
      <c r="I466" t="s">
        <v>324</v>
      </c>
      <c r="J466" t="s">
        <v>324</v>
      </c>
      <c r="K466">
        <v>0.78800000000000003</v>
      </c>
      <c r="L466">
        <v>11</v>
      </c>
      <c r="M466">
        <v>17</v>
      </c>
      <c r="N466" t="s">
        <v>324</v>
      </c>
      <c r="O466" t="s">
        <v>324</v>
      </c>
      <c r="P466">
        <v>28</v>
      </c>
      <c r="Q466" t="s">
        <v>324</v>
      </c>
      <c r="R466" t="s">
        <v>324</v>
      </c>
      <c r="S466" t="s">
        <v>324</v>
      </c>
      <c r="T466" t="s">
        <v>324</v>
      </c>
      <c r="U466">
        <v>0</v>
      </c>
      <c r="V466" t="s">
        <v>324</v>
      </c>
      <c r="W466" t="s">
        <v>324</v>
      </c>
      <c r="X466" t="s">
        <v>324</v>
      </c>
      <c r="Y466" t="s">
        <v>324</v>
      </c>
      <c r="Z466">
        <v>0</v>
      </c>
      <c r="AA466" t="s">
        <v>324</v>
      </c>
      <c r="AB466" t="s">
        <v>324</v>
      </c>
      <c r="AC466" t="s">
        <v>324</v>
      </c>
      <c r="AD466" t="s">
        <v>324</v>
      </c>
      <c r="AE466">
        <v>0</v>
      </c>
      <c r="AF466" t="s">
        <v>324</v>
      </c>
      <c r="AG466" t="s">
        <v>324</v>
      </c>
      <c r="AH466" t="s">
        <v>324</v>
      </c>
      <c r="AI466" t="s">
        <v>324</v>
      </c>
      <c r="AJ466">
        <v>0</v>
      </c>
      <c r="AK466" t="s">
        <v>324</v>
      </c>
      <c r="AL466" t="s">
        <v>324</v>
      </c>
      <c r="AM466" t="s">
        <v>324</v>
      </c>
      <c r="AN466" t="s">
        <v>324</v>
      </c>
      <c r="AO466">
        <v>0</v>
      </c>
      <c r="AP466" t="s">
        <v>324</v>
      </c>
      <c r="AQ466" t="s">
        <v>324</v>
      </c>
      <c r="AR466" t="s">
        <v>324</v>
      </c>
      <c r="AS466" t="s">
        <v>324</v>
      </c>
      <c r="AT466">
        <v>0</v>
      </c>
      <c r="AU466" t="s">
        <v>324</v>
      </c>
      <c r="AV466" t="s">
        <v>324</v>
      </c>
      <c r="AW466" t="s">
        <v>324</v>
      </c>
      <c r="AX466" t="s">
        <v>324</v>
      </c>
      <c r="AY466">
        <v>0</v>
      </c>
      <c r="AZ466" t="s">
        <v>324</v>
      </c>
      <c r="BA466" t="s">
        <v>324</v>
      </c>
      <c r="BB466" t="s">
        <v>324</v>
      </c>
      <c r="BC466" t="s">
        <v>324</v>
      </c>
      <c r="BD466">
        <v>0</v>
      </c>
      <c r="BE466" t="s">
        <v>324</v>
      </c>
      <c r="BF466" t="s">
        <v>324</v>
      </c>
      <c r="BG466" t="s">
        <v>324</v>
      </c>
      <c r="BH466" t="s">
        <v>324</v>
      </c>
      <c r="BI466">
        <v>0</v>
      </c>
      <c r="BJ466" t="s">
        <v>324</v>
      </c>
      <c r="BK466" t="s">
        <v>324</v>
      </c>
      <c r="BL466" t="s">
        <v>324</v>
      </c>
      <c r="BM466" t="s">
        <v>324</v>
      </c>
      <c r="BN466">
        <v>0</v>
      </c>
      <c r="BO466" t="s">
        <v>324</v>
      </c>
      <c r="BP466" t="s">
        <v>324</v>
      </c>
      <c r="BQ466" t="s">
        <v>324</v>
      </c>
      <c r="BR466" t="s">
        <v>324</v>
      </c>
      <c r="BS466">
        <v>0</v>
      </c>
      <c r="BT466" t="s">
        <v>324</v>
      </c>
      <c r="BU466">
        <v>0.15</v>
      </c>
      <c r="BV466" t="s">
        <v>324</v>
      </c>
      <c r="BW466" t="s">
        <v>324</v>
      </c>
      <c r="BX466">
        <v>0.15</v>
      </c>
      <c r="BY466" t="s">
        <v>324</v>
      </c>
      <c r="BZ466">
        <v>4</v>
      </c>
      <c r="CA466" t="s">
        <v>324</v>
      </c>
      <c r="CB466" t="s">
        <v>324</v>
      </c>
      <c r="CC466">
        <v>4</v>
      </c>
      <c r="CD466" t="s">
        <v>324</v>
      </c>
      <c r="CE466" t="s">
        <v>324</v>
      </c>
      <c r="CF466" t="s">
        <v>324</v>
      </c>
      <c r="CG466" t="s">
        <v>324</v>
      </c>
      <c r="CH466">
        <v>0</v>
      </c>
      <c r="CI466" t="s">
        <v>324</v>
      </c>
      <c r="CJ466" t="s">
        <v>324</v>
      </c>
      <c r="CK466" t="s">
        <v>324</v>
      </c>
      <c r="CL466" t="s">
        <v>324</v>
      </c>
      <c r="CM466">
        <v>0</v>
      </c>
      <c r="CN466" t="s">
        <v>324</v>
      </c>
      <c r="CO466" t="s">
        <v>324</v>
      </c>
      <c r="CP466" t="s">
        <v>324</v>
      </c>
      <c r="CQ466" t="s">
        <v>324</v>
      </c>
      <c r="CR466">
        <v>0</v>
      </c>
      <c r="CS466" t="s">
        <v>324</v>
      </c>
      <c r="CT466" t="s">
        <v>324</v>
      </c>
      <c r="CU466" t="s">
        <v>324</v>
      </c>
      <c r="CV466" t="s">
        <v>324</v>
      </c>
      <c r="CW466">
        <v>0</v>
      </c>
      <c r="CX466">
        <v>0.14000000000000001</v>
      </c>
      <c r="CY466">
        <v>0.79800000000000004</v>
      </c>
      <c r="CZ466">
        <v>0</v>
      </c>
      <c r="DA466">
        <v>0</v>
      </c>
      <c r="DB466">
        <v>0.93799999999999994</v>
      </c>
      <c r="DC466">
        <v>11</v>
      </c>
      <c r="DD466">
        <v>21</v>
      </c>
      <c r="DE466">
        <v>0</v>
      </c>
      <c r="DF466">
        <v>0</v>
      </c>
      <c r="DG466">
        <v>32</v>
      </c>
      <c r="DH466">
        <v>0</v>
      </c>
      <c r="DI466">
        <v>0</v>
      </c>
      <c r="DJ466">
        <v>0</v>
      </c>
      <c r="DK466">
        <v>0</v>
      </c>
      <c r="DL466">
        <v>0</v>
      </c>
    </row>
    <row r="467" spans="1:116" x14ac:dyDescent="0.45">
      <c r="A467">
        <v>2023</v>
      </c>
      <c r="B467" t="s">
        <v>154</v>
      </c>
      <c r="C467">
        <v>6782</v>
      </c>
      <c r="D467" t="s">
        <v>928</v>
      </c>
      <c r="E467" t="s">
        <v>606</v>
      </c>
      <c r="F467" t="s">
        <v>244</v>
      </c>
      <c r="G467">
        <v>2.5880000000000001</v>
      </c>
      <c r="H467">
        <v>1.331</v>
      </c>
      <c r="I467">
        <v>2.3E-2</v>
      </c>
      <c r="J467" t="s">
        <v>324</v>
      </c>
      <c r="K467">
        <v>3.9420000000000002</v>
      </c>
      <c r="L467">
        <v>112</v>
      </c>
      <c r="M467">
        <v>39</v>
      </c>
      <c r="N467">
        <v>2</v>
      </c>
      <c r="O467" t="s">
        <v>324</v>
      </c>
      <c r="P467">
        <v>153</v>
      </c>
      <c r="Q467">
        <v>1791.94</v>
      </c>
      <c r="R467">
        <v>744.14</v>
      </c>
      <c r="S467" t="s">
        <v>324</v>
      </c>
      <c r="T467" t="s">
        <v>324</v>
      </c>
      <c r="U467">
        <v>2536.08</v>
      </c>
      <c r="V467" t="s">
        <v>324</v>
      </c>
      <c r="W467" t="s">
        <v>324</v>
      </c>
      <c r="X467" t="s">
        <v>324</v>
      </c>
      <c r="Y467" t="s">
        <v>324</v>
      </c>
      <c r="Z467">
        <v>0</v>
      </c>
      <c r="AA467" t="s">
        <v>324</v>
      </c>
      <c r="AB467" t="s">
        <v>324</v>
      </c>
      <c r="AC467" t="s">
        <v>324</v>
      </c>
      <c r="AD467" t="s">
        <v>324</v>
      </c>
      <c r="AE467">
        <v>0</v>
      </c>
      <c r="AF467" t="s">
        <v>324</v>
      </c>
      <c r="AG467" t="s">
        <v>324</v>
      </c>
      <c r="AH467" t="s">
        <v>324</v>
      </c>
      <c r="AI467" t="s">
        <v>324</v>
      </c>
      <c r="AJ467">
        <v>0</v>
      </c>
      <c r="AK467" t="s">
        <v>324</v>
      </c>
      <c r="AL467" t="s">
        <v>324</v>
      </c>
      <c r="AM467" t="s">
        <v>324</v>
      </c>
      <c r="AN467" t="s">
        <v>324</v>
      </c>
      <c r="AO467">
        <v>0</v>
      </c>
      <c r="AP467">
        <v>7.0999999999999994E-2</v>
      </c>
      <c r="AQ467" t="s">
        <v>324</v>
      </c>
      <c r="AR467" t="s">
        <v>324</v>
      </c>
      <c r="AS467" t="s">
        <v>324</v>
      </c>
      <c r="AT467">
        <v>7.0999999999999994E-2</v>
      </c>
      <c r="AU467">
        <v>3</v>
      </c>
      <c r="AV467" t="s">
        <v>324</v>
      </c>
      <c r="AW467" t="s">
        <v>324</v>
      </c>
      <c r="AX467" t="s">
        <v>324</v>
      </c>
      <c r="AY467">
        <v>3</v>
      </c>
      <c r="AZ467" t="s">
        <v>324</v>
      </c>
      <c r="BA467" t="s">
        <v>324</v>
      </c>
      <c r="BB467" t="s">
        <v>324</v>
      </c>
      <c r="BC467" t="s">
        <v>324</v>
      </c>
      <c r="BD467">
        <v>0</v>
      </c>
      <c r="BE467" t="s">
        <v>324</v>
      </c>
      <c r="BF467" t="s">
        <v>324</v>
      </c>
      <c r="BG467" t="s">
        <v>324</v>
      </c>
      <c r="BH467" t="s">
        <v>324</v>
      </c>
      <c r="BI467">
        <v>0</v>
      </c>
      <c r="BJ467" t="s">
        <v>324</v>
      </c>
      <c r="BK467" t="s">
        <v>324</v>
      </c>
      <c r="BL467" t="s">
        <v>324</v>
      </c>
      <c r="BM467" t="s">
        <v>324</v>
      </c>
      <c r="BN467">
        <v>0</v>
      </c>
      <c r="BO467" t="s">
        <v>324</v>
      </c>
      <c r="BP467" t="s">
        <v>324</v>
      </c>
      <c r="BQ467" t="s">
        <v>324</v>
      </c>
      <c r="BR467" t="s">
        <v>324</v>
      </c>
      <c r="BS467">
        <v>0</v>
      </c>
      <c r="BT467">
        <v>0.188</v>
      </c>
      <c r="BU467">
        <v>7.8E-2</v>
      </c>
      <c r="BV467" t="s">
        <v>324</v>
      </c>
      <c r="BW467" t="s">
        <v>324</v>
      </c>
      <c r="BX467">
        <v>0.26600000000000001</v>
      </c>
      <c r="BY467">
        <v>7</v>
      </c>
      <c r="BZ467">
        <v>2</v>
      </c>
      <c r="CA467" t="s">
        <v>324</v>
      </c>
      <c r="CB467" t="s">
        <v>324</v>
      </c>
      <c r="CC467">
        <v>9</v>
      </c>
      <c r="CD467">
        <v>106.54</v>
      </c>
      <c r="CE467">
        <v>108.35</v>
      </c>
      <c r="CF467" t="s">
        <v>324</v>
      </c>
      <c r="CG467" t="s">
        <v>324</v>
      </c>
      <c r="CH467">
        <v>214.89</v>
      </c>
      <c r="CI467" t="s">
        <v>324</v>
      </c>
      <c r="CJ467" t="s">
        <v>324</v>
      </c>
      <c r="CK467" t="s">
        <v>324</v>
      </c>
      <c r="CL467" t="s">
        <v>324</v>
      </c>
      <c r="CM467">
        <v>0</v>
      </c>
      <c r="CN467" t="s">
        <v>324</v>
      </c>
      <c r="CO467" t="s">
        <v>324</v>
      </c>
      <c r="CP467" t="s">
        <v>324</v>
      </c>
      <c r="CQ467" t="s">
        <v>324</v>
      </c>
      <c r="CR467">
        <v>0</v>
      </c>
      <c r="CS467" t="s">
        <v>324</v>
      </c>
      <c r="CT467" t="s">
        <v>324</v>
      </c>
      <c r="CU467" t="s">
        <v>324</v>
      </c>
      <c r="CV467" t="s">
        <v>324</v>
      </c>
      <c r="CW467">
        <v>0</v>
      </c>
      <c r="CX467">
        <v>2.7759999999999998</v>
      </c>
      <c r="CY467">
        <v>1.409</v>
      </c>
      <c r="CZ467">
        <v>2.3E-2</v>
      </c>
      <c r="DA467">
        <v>0</v>
      </c>
      <c r="DB467">
        <v>4.2080000000000002</v>
      </c>
      <c r="DC467">
        <v>119</v>
      </c>
      <c r="DD467">
        <v>41</v>
      </c>
      <c r="DE467">
        <v>2</v>
      </c>
      <c r="DF467">
        <v>0</v>
      </c>
      <c r="DG467">
        <v>162</v>
      </c>
      <c r="DH467">
        <v>1898.48</v>
      </c>
      <c r="DI467">
        <v>852.49</v>
      </c>
      <c r="DJ467">
        <v>0</v>
      </c>
      <c r="DK467">
        <v>0</v>
      </c>
      <c r="DL467">
        <v>2750.97</v>
      </c>
    </row>
    <row r="468" spans="1:116" x14ac:dyDescent="0.45">
      <c r="A468">
        <v>2023</v>
      </c>
      <c r="B468" t="s">
        <v>154</v>
      </c>
      <c r="C468">
        <v>8319</v>
      </c>
      <c r="D468" t="s">
        <v>769</v>
      </c>
      <c r="E468" t="s">
        <v>606</v>
      </c>
      <c r="F468" t="s">
        <v>244</v>
      </c>
      <c r="G468">
        <v>8.0000000000000002E-3</v>
      </c>
      <c r="H468" t="s">
        <v>324</v>
      </c>
      <c r="I468" t="s">
        <v>324</v>
      </c>
      <c r="J468" t="s">
        <v>324</v>
      </c>
      <c r="K468">
        <v>8.0000000000000002E-3</v>
      </c>
      <c r="L468">
        <v>1</v>
      </c>
      <c r="M468" t="s">
        <v>324</v>
      </c>
      <c r="N468" t="s">
        <v>324</v>
      </c>
      <c r="O468" t="s">
        <v>324</v>
      </c>
      <c r="P468">
        <v>1</v>
      </c>
      <c r="Q468" t="s">
        <v>324</v>
      </c>
      <c r="R468" t="s">
        <v>324</v>
      </c>
      <c r="S468" t="s">
        <v>324</v>
      </c>
      <c r="T468" t="s">
        <v>324</v>
      </c>
      <c r="U468">
        <v>0</v>
      </c>
      <c r="V468" t="s">
        <v>324</v>
      </c>
      <c r="W468" t="s">
        <v>324</v>
      </c>
      <c r="X468" t="s">
        <v>324</v>
      </c>
      <c r="Y468" t="s">
        <v>324</v>
      </c>
      <c r="Z468">
        <v>0</v>
      </c>
      <c r="AA468" t="s">
        <v>324</v>
      </c>
      <c r="AB468" t="s">
        <v>324</v>
      </c>
      <c r="AC468" t="s">
        <v>324</v>
      </c>
      <c r="AD468" t="s">
        <v>324</v>
      </c>
      <c r="AE468">
        <v>0</v>
      </c>
      <c r="AF468" t="s">
        <v>324</v>
      </c>
      <c r="AG468" t="s">
        <v>324</v>
      </c>
      <c r="AH468" t="s">
        <v>324</v>
      </c>
      <c r="AI468" t="s">
        <v>324</v>
      </c>
      <c r="AJ468">
        <v>0</v>
      </c>
      <c r="AK468" t="s">
        <v>324</v>
      </c>
      <c r="AL468" t="s">
        <v>324</v>
      </c>
      <c r="AM468" t="s">
        <v>324</v>
      </c>
      <c r="AN468" t="s">
        <v>324</v>
      </c>
      <c r="AO468">
        <v>0</v>
      </c>
      <c r="AP468" t="s">
        <v>324</v>
      </c>
      <c r="AQ468" t="s">
        <v>324</v>
      </c>
      <c r="AR468" t="s">
        <v>324</v>
      </c>
      <c r="AS468" t="s">
        <v>324</v>
      </c>
      <c r="AT468">
        <v>0</v>
      </c>
      <c r="AU468" t="s">
        <v>324</v>
      </c>
      <c r="AV468" t="s">
        <v>324</v>
      </c>
      <c r="AW468" t="s">
        <v>324</v>
      </c>
      <c r="AX468" t="s">
        <v>324</v>
      </c>
      <c r="AY468">
        <v>0</v>
      </c>
      <c r="AZ468" t="s">
        <v>324</v>
      </c>
      <c r="BA468" t="s">
        <v>324</v>
      </c>
      <c r="BB468" t="s">
        <v>324</v>
      </c>
      <c r="BC468" t="s">
        <v>324</v>
      </c>
      <c r="BD468">
        <v>0</v>
      </c>
      <c r="BE468" t="s">
        <v>324</v>
      </c>
      <c r="BF468" t="s">
        <v>324</v>
      </c>
      <c r="BG468" t="s">
        <v>324</v>
      </c>
      <c r="BH468" t="s">
        <v>324</v>
      </c>
      <c r="BI468">
        <v>0</v>
      </c>
      <c r="BJ468" t="s">
        <v>324</v>
      </c>
      <c r="BK468" t="s">
        <v>324</v>
      </c>
      <c r="BL468" t="s">
        <v>324</v>
      </c>
      <c r="BM468" t="s">
        <v>324</v>
      </c>
      <c r="BN468">
        <v>0</v>
      </c>
      <c r="BO468" t="s">
        <v>324</v>
      </c>
      <c r="BP468" t="s">
        <v>324</v>
      </c>
      <c r="BQ468" t="s">
        <v>324</v>
      </c>
      <c r="BR468" t="s">
        <v>324</v>
      </c>
      <c r="BS468">
        <v>0</v>
      </c>
      <c r="BT468" t="s">
        <v>324</v>
      </c>
      <c r="BU468" t="s">
        <v>324</v>
      </c>
      <c r="BV468" t="s">
        <v>324</v>
      </c>
      <c r="BW468" t="s">
        <v>324</v>
      </c>
      <c r="BX468">
        <v>0</v>
      </c>
      <c r="BY468" t="s">
        <v>324</v>
      </c>
      <c r="BZ468" t="s">
        <v>324</v>
      </c>
      <c r="CA468" t="s">
        <v>324</v>
      </c>
      <c r="CB468" t="s">
        <v>324</v>
      </c>
      <c r="CC468">
        <v>0</v>
      </c>
      <c r="CD468" t="s">
        <v>324</v>
      </c>
      <c r="CE468" t="s">
        <v>324</v>
      </c>
      <c r="CF468" t="s">
        <v>324</v>
      </c>
      <c r="CG468" t="s">
        <v>324</v>
      </c>
      <c r="CH468">
        <v>0</v>
      </c>
      <c r="CI468" t="s">
        <v>324</v>
      </c>
      <c r="CJ468" t="s">
        <v>324</v>
      </c>
      <c r="CK468" t="s">
        <v>324</v>
      </c>
      <c r="CL468" t="s">
        <v>324</v>
      </c>
      <c r="CM468">
        <v>0</v>
      </c>
      <c r="CN468" t="s">
        <v>324</v>
      </c>
      <c r="CO468" t="s">
        <v>324</v>
      </c>
      <c r="CP468" t="s">
        <v>324</v>
      </c>
      <c r="CQ468" t="s">
        <v>324</v>
      </c>
      <c r="CR468">
        <v>0</v>
      </c>
      <c r="CS468" t="s">
        <v>324</v>
      </c>
      <c r="CT468" t="s">
        <v>324</v>
      </c>
      <c r="CU468" t="s">
        <v>324</v>
      </c>
      <c r="CV468" t="s">
        <v>324</v>
      </c>
      <c r="CW468">
        <v>0</v>
      </c>
      <c r="CX468">
        <v>8.0000000000000002E-3</v>
      </c>
      <c r="CY468">
        <v>0</v>
      </c>
      <c r="CZ468">
        <v>0</v>
      </c>
      <c r="DA468">
        <v>0</v>
      </c>
      <c r="DB468">
        <v>8.0000000000000002E-3</v>
      </c>
      <c r="DC468">
        <v>1</v>
      </c>
      <c r="DD468">
        <v>0</v>
      </c>
      <c r="DE468">
        <v>0</v>
      </c>
      <c r="DF468">
        <v>0</v>
      </c>
      <c r="DG468">
        <v>1</v>
      </c>
      <c r="DH468">
        <v>0</v>
      </c>
      <c r="DI468">
        <v>0</v>
      </c>
      <c r="DJ468">
        <v>0</v>
      </c>
      <c r="DK468">
        <v>0</v>
      </c>
      <c r="DL468">
        <v>0</v>
      </c>
    </row>
    <row r="469" spans="1:116" x14ac:dyDescent="0.45">
      <c r="A469">
        <v>2023</v>
      </c>
      <c r="B469" t="s">
        <v>154</v>
      </c>
      <c r="C469">
        <v>9475</v>
      </c>
      <c r="D469" t="s">
        <v>929</v>
      </c>
      <c r="E469" t="s">
        <v>606</v>
      </c>
      <c r="F469" t="s">
        <v>244</v>
      </c>
      <c r="G469">
        <v>0.45200000000000001</v>
      </c>
      <c r="H469">
        <v>7.9000000000000001E-2</v>
      </c>
      <c r="I469" t="s">
        <v>324</v>
      </c>
      <c r="J469" t="s">
        <v>324</v>
      </c>
      <c r="K469">
        <v>0.53100000000000003</v>
      </c>
      <c r="L469">
        <v>36</v>
      </c>
      <c r="M469">
        <v>3</v>
      </c>
      <c r="N469" t="s">
        <v>324</v>
      </c>
      <c r="O469" t="s">
        <v>324</v>
      </c>
      <c r="P469">
        <v>39</v>
      </c>
      <c r="Q469" t="s">
        <v>324</v>
      </c>
      <c r="R469" t="s">
        <v>324</v>
      </c>
      <c r="S469" t="s">
        <v>324</v>
      </c>
      <c r="T469" t="s">
        <v>324</v>
      </c>
      <c r="U469">
        <v>0</v>
      </c>
      <c r="V469" t="s">
        <v>324</v>
      </c>
      <c r="W469" t="s">
        <v>324</v>
      </c>
      <c r="X469" t="s">
        <v>324</v>
      </c>
      <c r="Y469" t="s">
        <v>324</v>
      </c>
      <c r="Z469">
        <v>0</v>
      </c>
      <c r="AA469" t="s">
        <v>324</v>
      </c>
      <c r="AB469" t="s">
        <v>324</v>
      </c>
      <c r="AC469" t="s">
        <v>324</v>
      </c>
      <c r="AD469" t="s">
        <v>324</v>
      </c>
      <c r="AE469">
        <v>0</v>
      </c>
      <c r="AF469">
        <v>4.5999999999999999E-2</v>
      </c>
      <c r="AG469">
        <v>0.02</v>
      </c>
      <c r="AH469" t="s">
        <v>324</v>
      </c>
      <c r="AI469" t="s">
        <v>324</v>
      </c>
      <c r="AJ469">
        <v>6.6000000000000003E-2</v>
      </c>
      <c r="AK469">
        <v>46</v>
      </c>
      <c r="AL469">
        <v>1</v>
      </c>
      <c r="AM469" t="s">
        <v>324</v>
      </c>
      <c r="AN469" t="s">
        <v>324</v>
      </c>
      <c r="AO469">
        <v>47</v>
      </c>
      <c r="AP469" t="s">
        <v>324</v>
      </c>
      <c r="AQ469" t="s">
        <v>324</v>
      </c>
      <c r="AR469" t="s">
        <v>324</v>
      </c>
      <c r="AS469" t="s">
        <v>324</v>
      </c>
      <c r="AT469">
        <v>0</v>
      </c>
      <c r="AU469" t="s">
        <v>324</v>
      </c>
      <c r="AV469" t="s">
        <v>324</v>
      </c>
      <c r="AW469" t="s">
        <v>324</v>
      </c>
      <c r="AX469" t="s">
        <v>324</v>
      </c>
      <c r="AY469">
        <v>0</v>
      </c>
      <c r="AZ469" t="s">
        <v>324</v>
      </c>
      <c r="BA469" t="s">
        <v>324</v>
      </c>
      <c r="BB469" t="s">
        <v>324</v>
      </c>
      <c r="BC469" t="s">
        <v>324</v>
      </c>
      <c r="BD469">
        <v>0</v>
      </c>
      <c r="BE469" t="s">
        <v>324</v>
      </c>
      <c r="BF469" t="s">
        <v>324</v>
      </c>
      <c r="BG469" t="s">
        <v>324</v>
      </c>
      <c r="BH469" t="s">
        <v>324</v>
      </c>
      <c r="BI469">
        <v>0</v>
      </c>
      <c r="BJ469" t="s">
        <v>324</v>
      </c>
      <c r="BK469" t="s">
        <v>324</v>
      </c>
      <c r="BL469" t="s">
        <v>324</v>
      </c>
      <c r="BM469" t="s">
        <v>324</v>
      </c>
      <c r="BN469">
        <v>0</v>
      </c>
      <c r="BO469" t="s">
        <v>324</v>
      </c>
      <c r="BP469" t="s">
        <v>324</v>
      </c>
      <c r="BQ469" t="s">
        <v>324</v>
      </c>
      <c r="BR469" t="s">
        <v>324</v>
      </c>
      <c r="BS469">
        <v>0</v>
      </c>
      <c r="BT469">
        <v>0.02</v>
      </c>
      <c r="BU469">
        <v>0.02</v>
      </c>
      <c r="BV469" t="s">
        <v>324</v>
      </c>
      <c r="BW469" t="s">
        <v>324</v>
      </c>
      <c r="BX469">
        <v>0.04</v>
      </c>
      <c r="BY469">
        <v>1</v>
      </c>
      <c r="BZ469">
        <v>1</v>
      </c>
      <c r="CA469" t="s">
        <v>324</v>
      </c>
      <c r="CB469" t="s">
        <v>324</v>
      </c>
      <c r="CC469">
        <v>2</v>
      </c>
      <c r="CD469" t="s">
        <v>324</v>
      </c>
      <c r="CE469" t="s">
        <v>324</v>
      </c>
      <c r="CF469" t="s">
        <v>324</v>
      </c>
      <c r="CG469" t="s">
        <v>324</v>
      </c>
      <c r="CH469">
        <v>0</v>
      </c>
      <c r="CI469" t="s">
        <v>324</v>
      </c>
      <c r="CJ469" t="s">
        <v>324</v>
      </c>
      <c r="CK469" t="s">
        <v>324</v>
      </c>
      <c r="CL469" t="s">
        <v>324</v>
      </c>
      <c r="CM469">
        <v>0</v>
      </c>
      <c r="CN469" t="s">
        <v>324</v>
      </c>
      <c r="CO469" t="s">
        <v>324</v>
      </c>
      <c r="CP469" t="s">
        <v>324</v>
      </c>
      <c r="CQ469" t="s">
        <v>324</v>
      </c>
      <c r="CR469">
        <v>0</v>
      </c>
      <c r="CS469" t="s">
        <v>324</v>
      </c>
      <c r="CT469" t="s">
        <v>324</v>
      </c>
      <c r="CU469" t="s">
        <v>324</v>
      </c>
      <c r="CV469" t="s">
        <v>324</v>
      </c>
      <c r="CW469">
        <v>0</v>
      </c>
      <c r="CX469">
        <v>0.51800000000000002</v>
      </c>
      <c r="CY469">
        <v>0.11899999999999999</v>
      </c>
      <c r="CZ469">
        <v>0</v>
      </c>
      <c r="DA469">
        <v>0</v>
      </c>
      <c r="DB469">
        <v>0.63700000000000001</v>
      </c>
      <c r="DC469">
        <v>83</v>
      </c>
      <c r="DD469">
        <v>5</v>
      </c>
      <c r="DE469">
        <v>0</v>
      </c>
      <c r="DF469">
        <v>0</v>
      </c>
      <c r="DG469">
        <v>88</v>
      </c>
      <c r="DH469">
        <v>0</v>
      </c>
      <c r="DI469">
        <v>0</v>
      </c>
      <c r="DJ469">
        <v>0</v>
      </c>
      <c r="DK469">
        <v>0</v>
      </c>
      <c r="DL469">
        <v>0</v>
      </c>
    </row>
    <row r="470" spans="1:116" x14ac:dyDescent="0.45">
      <c r="A470">
        <v>2023</v>
      </c>
      <c r="B470" t="s">
        <v>154</v>
      </c>
      <c r="C470">
        <v>10596</v>
      </c>
      <c r="D470" t="s">
        <v>443</v>
      </c>
      <c r="E470" t="s">
        <v>606</v>
      </c>
      <c r="F470" t="s">
        <v>244</v>
      </c>
      <c r="G470">
        <v>2.5000000000000001E-2</v>
      </c>
      <c r="H470">
        <v>0.04</v>
      </c>
      <c r="I470" t="s">
        <v>324</v>
      </c>
      <c r="J470" t="s">
        <v>324</v>
      </c>
      <c r="K470">
        <v>6.5000000000000002E-2</v>
      </c>
      <c r="L470">
        <v>2</v>
      </c>
      <c r="M470">
        <v>1</v>
      </c>
      <c r="N470" t="s">
        <v>324</v>
      </c>
      <c r="O470" t="s">
        <v>324</v>
      </c>
      <c r="P470">
        <v>3</v>
      </c>
      <c r="Q470" t="s">
        <v>324</v>
      </c>
      <c r="R470" t="s">
        <v>324</v>
      </c>
      <c r="S470" t="s">
        <v>324</v>
      </c>
      <c r="T470" t="s">
        <v>324</v>
      </c>
      <c r="U470">
        <v>0</v>
      </c>
      <c r="V470" t="s">
        <v>324</v>
      </c>
      <c r="W470" t="s">
        <v>324</v>
      </c>
      <c r="X470" t="s">
        <v>324</v>
      </c>
      <c r="Y470" t="s">
        <v>324</v>
      </c>
      <c r="Z470">
        <v>0</v>
      </c>
      <c r="AA470" t="s">
        <v>324</v>
      </c>
      <c r="AB470" t="s">
        <v>324</v>
      </c>
      <c r="AC470" t="s">
        <v>324</v>
      </c>
      <c r="AD470" t="s">
        <v>324</v>
      </c>
      <c r="AE470">
        <v>0</v>
      </c>
      <c r="AF470" t="s">
        <v>324</v>
      </c>
      <c r="AG470" t="s">
        <v>324</v>
      </c>
      <c r="AH470" t="s">
        <v>324</v>
      </c>
      <c r="AI470" t="s">
        <v>324</v>
      </c>
      <c r="AJ470">
        <v>0</v>
      </c>
      <c r="AK470" t="s">
        <v>324</v>
      </c>
      <c r="AL470" t="s">
        <v>324</v>
      </c>
      <c r="AM470" t="s">
        <v>324</v>
      </c>
      <c r="AN470" t="s">
        <v>324</v>
      </c>
      <c r="AO470">
        <v>0</v>
      </c>
      <c r="AP470" t="s">
        <v>324</v>
      </c>
      <c r="AQ470">
        <v>0.04</v>
      </c>
      <c r="AR470" t="s">
        <v>324</v>
      </c>
      <c r="AS470" t="s">
        <v>324</v>
      </c>
      <c r="AT470">
        <v>0.04</v>
      </c>
      <c r="AU470" t="s">
        <v>324</v>
      </c>
      <c r="AV470">
        <v>1</v>
      </c>
      <c r="AW470" t="s">
        <v>324</v>
      </c>
      <c r="AX470" t="s">
        <v>324</v>
      </c>
      <c r="AY470">
        <v>1</v>
      </c>
      <c r="AZ470" t="s">
        <v>324</v>
      </c>
      <c r="BA470">
        <v>0.1</v>
      </c>
      <c r="BB470" t="s">
        <v>324</v>
      </c>
      <c r="BC470" t="s">
        <v>324</v>
      </c>
      <c r="BD470">
        <v>0.1</v>
      </c>
      <c r="BE470" t="s">
        <v>324</v>
      </c>
      <c r="BF470" t="s">
        <v>324</v>
      </c>
      <c r="BG470" t="s">
        <v>324</v>
      </c>
      <c r="BH470" t="s">
        <v>324</v>
      </c>
      <c r="BI470">
        <v>0</v>
      </c>
      <c r="BJ470" t="s">
        <v>324</v>
      </c>
      <c r="BK470" t="s">
        <v>324</v>
      </c>
      <c r="BL470" t="s">
        <v>324</v>
      </c>
      <c r="BM470" t="s">
        <v>324</v>
      </c>
      <c r="BN470">
        <v>0</v>
      </c>
      <c r="BO470" t="s">
        <v>324</v>
      </c>
      <c r="BP470" t="s">
        <v>324</v>
      </c>
      <c r="BQ470" t="s">
        <v>324</v>
      </c>
      <c r="BR470" t="s">
        <v>324</v>
      </c>
      <c r="BS470">
        <v>0</v>
      </c>
      <c r="BT470" t="s">
        <v>324</v>
      </c>
      <c r="BU470" t="s">
        <v>324</v>
      </c>
      <c r="BV470" t="s">
        <v>324</v>
      </c>
      <c r="BW470" t="s">
        <v>324</v>
      </c>
      <c r="BX470">
        <v>0</v>
      </c>
      <c r="BY470" t="s">
        <v>324</v>
      </c>
      <c r="BZ470" t="s">
        <v>324</v>
      </c>
      <c r="CA470" t="s">
        <v>324</v>
      </c>
      <c r="CB470" t="s">
        <v>324</v>
      </c>
      <c r="CC470">
        <v>0</v>
      </c>
      <c r="CD470" t="s">
        <v>324</v>
      </c>
      <c r="CE470" t="s">
        <v>324</v>
      </c>
      <c r="CF470" t="s">
        <v>324</v>
      </c>
      <c r="CG470" t="s">
        <v>324</v>
      </c>
      <c r="CH470">
        <v>0</v>
      </c>
      <c r="CI470" t="s">
        <v>324</v>
      </c>
      <c r="CJ470" t="s">
        <v>324</v>
      </c>
      <c r="CK470" t="s">
        <v>324</v>
      </c>
      <c r="CL470" t="s">
        <v>324</v>
      </c>
      <c r="CM470">
        <v>0</v>
      </c>
      <c r="CN470" t="s">
        <v>324</v>
      </c>
      <c r="CO470" t="s">
        <v>324</v>
      </c>
      <c r="CP470" t="s">
        <v>324</v>
      </c>
      <c r="CQ470" t="s">
        <v>324</v>
      </c>
      <c r="CR470">
        <v>0</v>
      </c>
      <c r="CS470" t="s">
        <v>324</v>
      </c>
      <c r="CT470" t="s">
        <v>324</v>
      </c>
      <c r="CU470" t="s">
        <v>324</v>
      </c>
      <c r="CV470" t="s">
        <v>324</v>
      </c>
      <c r="CW470">
        <v>0</v>
      </c>
      <c r="CX470">
        <v>2.5000000000000001E-2</v>
      </c>
      <c r="CY470">
        <v>0.04</v>
      </c>
      <c r="CZ470">
        <v>0</v>
      </c>
      <c r="DA470">
        <v>0</v>
      </c>
      <c r="DB470">
        <v>6.5000000000000002E-2</v>
      </c>
      <c r="DC470">
        <v>2</v>
      </c>
      <c r="DD470">
        <v>1</v>
      </c>
      <c r="DE470">
        <v>0</v>
      </c>
      <c r="DF470">
        <v>0</v>
      </c>
      <c r="DG470">
        <v>3</v>
      </c>
      <c r="DH470">
        <v>0</v>
      </c>
      <c r="DI470">
        <v>0</v>
      </c>
      <c r="DJ470">
        <v>0</v>
      </c>
      <c r="DK470">
        <v>0</v>
      </c>
      <c r="DL470">
        <v>0</v>
      </c>
    </row>
    <row r="471" spans="1:116" x14ac:dyDescent="0.45">
      <c r="A471">
        <v>2023</v>
      </c>
      <c r="B471" t="s">
        <v>154</v>
      </c>
      <c r="C471">
        <v>10618</v>
      </c>
      <c r="D471" t="s">
        <v>930</v>
      </c>
      <c r="E471" t="s">
        <v>606</v>
      </c>
      <c r="F471" t="s">
        <v>244</v>
      </c>
      <c r="G471">
        <v>1.542</v>
      </c>
      <c r="H471" t="s">
        <v>324</v>
      </c>
      <c r="I471" t="s">
        <v>324</v>
      </c>
      <c r="J471" t="s">
        <v>324</v>
      </c>
      <c r="K471">
        <v>1.542</v>
      </c>
      <c r="L471">
        <v>95</v>
      </c>
      <c r="M471" t="s">
        <v>324</v>
      </c>
      <c r="N471" t="s">
        <v>324</v>
      </c>
      <c r="O471" t="s">
        <v>324</v>
      </c>
      <c r="P471">
        <v>95</v>
      </c>
      <c r="Q471" t="s">
        <v>324</v>
      </c>
      <c r="R471" t="s">
        <v>324</v>
      </c>
      <c r="S471" t="s">
        <v>324</v>
      </c>
      <c r="T471" t="s">
        <v>324</v>
      </c>
      <c r="U471">
        <v>0</v>
      </c>
      <c r="V471" t="s">
        <v>324</v>
      </c>
      <c r="W471" t="s">
        <v>324</v>
      </c>
      <c r="X471" t="s">
        <v>324</v>
      </c>
      <c r="Y471" t="s">
        <v>324</v>
      </c>
      <c r="Z471">
        <v>0</v>
      </c>
      <c r="AA471" t="s">
        <v>324</v>
      </c>
      <c r="AB471" t="s">
        <v>324</v>
      </c>
      <c r="AC471" t="s">
        <v>324</v>
      </c>
      <c r="AD471" t="s">
        <v>324</v>
      </c>
      <c r="AE471">
        <v>0</v>
      </c>
      <c r="AF471" t="s">
        <v>324</v>
      </c>
      <c r="AG471" t="s">
        <v>324</v>
      </c>
      <c r="AH471" t="s">
        <v>324</v>
      </c>
      <c r="AI471" t="s">
        <v>324</v>
      </c>
      <c r="AJ471">
        <v>0</v>
      </c>
      <c r="AK471" t="s">
        <v>324</v>
      </c>
      <c r="AL471" t="s">
        <v>324</v>
      </c>
      <c r="AM471" t="s">
        <v>324</v>
      </c>
      <c r="AN471" t="s">
        <v>324</v>
      </c>
      <c r="AO471">
        <v>0</v>
      </c>
      <c r="AP471">
        <v>8.1000000000000003E-2</v>
      </c>
      <c r="AQ471" t="s">
        <v>324</v>
      </c>
      <c r="AR471" t="s">
        <v>324</v>
      </c>
      <c r="AS471" t="s">
        <v>324</v>
      </c>
      <c r="AT471">
        <v>8.1000000000000003E-2</v>
      </c>
      <c r="AU471">
        <v>5</v>
      </c>
      <c r="AV471" t="s">
        <v>324</v>
      </c>
      <c r="AW471" t="s">
        <v>324</v>
      </c>
      <c r="AX471" t="s">
        <v>324</v>
      </c>
      <c r="AY471">
        <v>5</v>
      </c>
      <c r="AZ471">
        <v>7.1999999999999995E-2</v>
      </c>
      <c r="BA471" t="s">
        <v>324</v>
      </c>
      <c r="BB471" t="s">
        <v>324</v>
      </c>
      <c r="BC471" t="s">
        <v>324</v>
      </c>
      <c r="BD471">
        <v>7.1999999999999995E-2</v>
      </c>
      <c r="BE471">
        <v>7.0000000000000001E-3</v>
      </c>
      <c r="BF471" t="s">
        <v>324</v>
      </c>
      <c r="BG471" t="s">
        <v>324</v>
      </c>
      <c r="BH471" t="s">
        <v>324</v>
      </c>
      <c r="BI471">
        <v>7.0000000000000001E-3</v>
      </c>
      <c r="BJ471">
        <v>1</v>
      </c>
      <c r="BK471" t="s">
        <v>324</v>
      </c>
      <c r="BL471" t="s">
        <v>324</v>
      </c>
      <c r="BM471" t="s">
        <v>324</v>
      </c>
      <c r="BN471">
        <v>1</v>
      </c>
      <c r="BO471">
        <v>1.2E-2</v>
      </c>
      <c r="BP471" t="s">
        <v>324</v>
      </c>
      <c r="BQ471" t="s">
        <v>324</v>
      </c>
      <c r="BR471" t="s">
        <v>324</v>
      </c>
      <c r="BS471">
        <v>1.2E-2</v>
      </c>
      <c r="BT471">
        <v>0.13400000000000001</v>
      </c>
      <c r="BU471">
        <v>3.9E-2</v>
      </c>
      <c r="BV471" t="s">
        <v>324</v>
      </c>
      <c r="BW471" t="s">
        <v>324</v>
      </c>
      <c r="BX471">
        <v>0.17299999999999999</v>
      </c>
      <c r="BY471">
        <v>14</v>
      </c>
      <c r="BZ471">
        <v>1</v>
      </c>
      <c r="CA471" t="s">
        <v>324</v>
      </c>
      <c r="CB471" t="s">
        <v>324</v>
      </c>
      <c r="CC471">
        <v>15</v>
      </c>
      <c r="CD471">
        <v>29.015000000000001</v>
      </c>
      <c r="CE471">
        <v>0</v>
      </c>
      <c r="CF471" t="s">
        <v>324</v>
      </c>
      <c r="CG471" t="s">
        <v>324</v>
      </c>
      <c r="CH471">
        <v>29.015000000000001</v>
      </c>
      <c r="CI471" t="s">
        <v>324</v>
      </c>
      <c r="CJ471" t="s">
        <v>324</v>
      </c>
      <c r="CK471" t="s">
        <v>324</v>
      </c>
      <c r="CL471" t="s">
        <v>324</v>
      </c>
      <c r="CM471">
        <v>0</v>
      </c>
      <c r="CN471" t="s">
        <v>324</v>
      </c>
      <c r="CO471" t="s">
        <v>324</v>
      </c>
      <c r="CP471" t="s">
        <v>324</v>
      </c>
      <c r="CQ471" t="s">
        <v>324</v>
      </c>
      <c r="CR471">
        <v>0</v>
      </c>
      <c r="CS471" t="s">
        <v>324</v>
      </c>
      <c r="CT471" t="s">
        <v>324</v>
      </c>
      <c r="CU471" t="s">
        <v>324</v>
      </c>
      <c r="CV471" t="s">
        <v>324</v>
      </c>
      <c r="CW471">
        <v>0</v>
      </c>
      <c r="CX471">
        <v>1.6759999999999999</v>
      </c>
      <c r="CY471">
        <v>3.9E-2</v>
      </c>
      <c r="CZ471">
        <v>0</v>
      </c>
      <c r="DA471">
        <v>0</v>
      </c>
      <c r="DB471">
        <v>1.7150000000000001</v>
      </c>
      <c r="DC471">
        <v>109</v>
      </c>
      <c r="DD471">
        <v>1</v>
      </c>
      <c r="DE471">
        <v>0</v>
      </c>
      <c r="DF471">
        <v>0</v>
      </c>
      <c r="DG471">
        <v>110</v>
      </c>
      <c r="DH471">
        <v>29.015000000000001</v>
      </c>
      <c r="DI471">
        <v>0</v>
      </c>
      <c r="DJ471">
        <v>0</v>
      </c>
      <c r="DK471">
        <v>0</v>
      </c>
      <c r="DL471">
        <v>29.015000000000001</v>
      </c>
    </row>
    <row r="472" spans="1:116" x14ac:dyDescent="0.45">
      <c r="A472">
        <v>2023</v>
      </c>
      <c r="B472" t="s">
        <v>154</v>
      </c>
      <c r="C472">
        <v>10697</v>
      </c>
      <c r="D472" t="s">
        <v>931</v>
      </c>
      <c r="E472" t="s">
        <v>606</v>
      </c>
      <c r="F472" t="s">
        <v>244</v>
      </c>
      <c r="G472">
        <v>2.0939999999999999</v>
      </c>
      <c r="H472">
        <v>0.19400000000000001</v>
      </c>
      <c r="I472" t="s">
        <v>324</v>
      </c>
      <c r="J472" t="s">
        <v>324</v>
      </c>
      <c r="K472">
        <v>2.2879999999999998</v>
      </c>
      <c r="L472">
        <v>228</v>
      </c>
      <c r="M472">
        <v>15</v>
      </c>
      <c r="N472" t="s">
        <v>324</v>
      </c>
      <c r="O472" t="s">
        <v>324</v>
      </c>
      <c r="P472">
        <v>243</v>
      </c>
      <c r="Q472" t="s">
        <v>324</v>
      </c>
      <c r="R472" t="s">
        <v>324</v>
      </c>
      <c r="S472" t="s">
        <v>324</v>
      </c>
      <c r="T472" t="s">
        <v>324</v>
      </c>
      <c r="U472">
        <v>0</v>
      </c>
      <c r="V472" t="s">
        <v>324</v>
      </c>
      <c r="W472" t="s">
        <v>324</v>
      </c>
      <c r="X472" t="s">
        <v>324</v>
      </c>
      <c r="Y472" t="s">
        <v>324</v>
      </c>
      <c r="Z472">
        <v>0</v>
      </c>
      <c r="AA472" t="s">
        <v>324</v>
      </c>
      <c r="AB472" t="s">
        <v>324</v>
      </c>
      <c r="AC472" t="s">
        <v>324</v>
      </c>
      <c r="AD472" t="s">
        <v>324</v>
      </c>
      <c r="AE472">
        <v>0</v>
      </c>
      <c r="AF472" t="s">
        <v>324</v>
      </c>
      <c r="AG472" t="s">
        <v>324</v>
      </c>
      <c r="AH472" t="s">
        <v>324</v>
      </c>
      <c r="AI472" t="s">
        <v>324</v>
      </c>
      <c r="AJ472">
        <v>0</v>
      </c>
      <c r="AK472" t="s">
        <v>324</v>
      </c>
      <c r="AL472" t="s">
        <v>324</v>
      </c>
      <c r="AM472" t="s">
        <v>324</v>
      </c>
      <c r="AN472" t="s">
        <v>324</v>
      </c>
      <c r="AO472">
        <v>0</v>
      </c>
      <c r="AP472" t="s">
        <v>324</v>
      </c>
      <c r="AQ472" t="s">
        <v>324</v>
      </c>
      <c r="AR472" t="s">
        <v>324</v>
      </c>
      <c r="AS472" t="s">
        <v>324</v>
      </c>
      <c r="AT472">
        <v>0</v>
      </c>
      <c r="AU472" t="s">
        <v>324</v>
      </c>
      <c r="AV472" t="s">
        <v>324</v>
      </c>
      <c r="AW472" t="s">
        <v>324</v>
      </c>
      <c r="AX472" t="s">
        <v>324</v>
      </c>
      <c r="AY472">
        <v>0</v>
      </c>
      <c r="AZ472" t="s">
        <v>324</v>
      </c>
      <c r="BA472" t="s">
        <v>324</v>
      </c>
      <c r="BB472" t="s">
        <v>324</v>
      </c>
      <c r="BC472" t="s">
        <v>324</v>
      </c>
      <c r="BD472">
        <v>0</v>
      </c>
      <c r="BE472" t="s">
        <v>324</v>
      </c>
      <c r="BF472" t="s">
        <v>324</v>
      </c>
      <c r="BG472" t="s">
        <v>324</v>
      </c>
      <c r="BH472" t="s">
        <v>324</v>
      </c>
      <c r="BI472">
        <v>0</v>
      </c>
      <c r="BJ472" t="s">
        <v>324</v>
      </c>
      <c r="BK472" t="s">
        <v>324</v>
      </c>
      <c r="BL472" t="s">
        <v>324</v>
      </c>
      <c r="BM472" t="s">
        <v>324</v>
      </c>
      <c r="BN472">
        <v>0</v>
      </c>
      <c r="BO472" t="s">
        <v>324</v>
      </c>
      <c r="BP472" t="s">
        <v>324</v>
      </c>
      <c r="BQ472" t="s">
        <v>324</v>
      </c>
      <c r="BR472" t="s">
        <v>324</v>
      </c>
      <c r="BS472">
        <v>0</v>
      </c>
      <c r="BT472">
        <v>1.6E-2</v>
      </c>
      <c r="BU472" t="s">
        <v>324</v>
      </c>
      <c r="BV472" t="s">
        <v>324</v>
      </c>
      <c r="BW472" t="s">
        <v>324</v>
      </c>
      <c r="BX472">
        <v>1.6E-2</v>
      </c>
      <c r="BY472">
        <v>5</v>
      </c>
      <c r="BZ472" t="s">
        <v>324</v>
      </c>
      <c r="CA472" t="s">
        <v>324</v>
      </c>
      <c r="CB472" t="s">
        <v>324</v>
      </c>
      <c r="CC472">
        <v>5</v>
      </c>
      <c r="CD472" t="s">
        <v>324</v>
      </c>
      <c r="CE472" t="s">
        <v>324</v>
      </c>
      <c r="CF472" t="s">
        <v>324</v>
      </c>
      <c r="CG472" t="s">
        <v>324</v>
      </c>
      <c r="CH472">
        <v>0</v>
      </c>
      <c r="CI472" t="s">
        <v>324</v>
      </c>
      <c r="CJ472" t="s">
        <v>324</v>
      </c>
      <c r="CK472" t="s">
        <v>324</v>
      </c>
      <c r="CL472" t="s">
        <v>324</v>
      </c>
      <c r="CM472">
        <v>0</v>
      </c>
      <c r="CN472" t="s">
        <v>324</v>
      </c>
      <c r="CO472" t="s">
        <v>324</v>
      </c>
      <c r="CP472" t="s">
        <v>324</v>
      </c>
      <c r="CQ472" t="s">
        <v>324</v>
      </c>
      <c r="CR472">
        <v>0</v>
      </c>
      <c r="CS472" t="s">
        <v>324</v>
      </c>
      <c r="CT472" t="s">
        <v>324</v>
      </c>
      <c r="CU472" t="s">
        <v>324</v>
      </c>
      <c r="CV472" t="s">
        <v>324</v>
      </c>
      <c r="CW472">
        <v>0</v>
      </c>
      <c r="CX472">
        <v>2.11</v>
      </c>
      <c r="CY472">
        <v>0.19400000000000001</v>
      </c>
      <c r="CZ472">
        <v>0</v>
      </c>
      <c r="DA472">
        <v>0</v>
      </c>
      <c r="DB472">
        <v>2.3039999999999998</v>
      </c>
      <c r="DC472">
        <v>233</v>
      </c>
      <c r="DD472">
        <v>15</v>
      </c>
      <c r="DE472">
        <v>0</v>
      </c>
      <c r="DF472">
        <v>0</v>
      </c>
      <c r="DG472">
        <v>248</v>
      </c>
      <c r="DH472">
        <v>0</v>
      </c>
      <c r="DI472">
        <v>0</v>
      </c>
      <c r="DJ472">
        <v>0</v>
      </c>
      <c r="DK472">
        <v>0</v>
      </c>
      <c r="DL472">
        <v>0</v>
      </c>
    </row>
    <row r="473" spans="1:116" x14ac:dyDescent="0.45">
      <c r="A473">
        <v>2023</v>
      </c>
      <c r="B473" t="s">
        <v>154</v>
      </c>
      <c r="C473">
        <v>11731</v>
      </c>
      <c r="D473" t="s">
        <v>932</v>
      </c>
      <c r="E473" t="s">
        <v>606</v>
      </c>
      <c r="F473" t="s">
        <v>244</v>
      </c>
      <c r="G473">
        <v>5.1999999999999998E-2</v>
      </c>
      <c r="H473">
        <v>0.376</v>
      </c>
      <c r="I473">
        <v>0</v>
      </c>
      <c r="J473">
        <v>0</v>
      </c>
      <c r="K473">
        <v>0.42799999999999999</v>
      </c>
      <c r="L473">
        <v>8</v>
      </c>
      <c r="M473">
        <v>8</v>
      </c>
      <c r="N473">
        <v>0</v>
      </c>
      <c r="O473">
        <v>0</v>
      </c>
      <c r="P473">
        <v>16</v>
      </c>
      <c r="Q473">
        <v>0</v>
      </c>
      <c r="R473">
        <v>0</v>
      </c>
      <c r="S473">
        <v>0</v>
      </c>
      <c r="T473">
        <v>0</v>
      </c>
      <c r="U473">
        <v>0</v>
      </c>
      <c r="V473">
        <v>0</v>
      </c>
      <c r="W473">
        <v>0</v>
      </c>
      <c r="X473">
        <v>0</v>
      </c>
      <c r="Y473">
        <v>0</v>
      </c>
      <c r="Z473">
        <v>0</v>
      </c>
      <c r="AA473">
        <v>0</v>
      </c>
      <c r="AB473">
        <v>0</v>
      </c>
      <c r="AC473">
        <v>0</v>
      </c>
      <c r="AD473">
        <v>0</v>
      </c>
      <c r="AE473">
        <v>0</v>
      </c>
      <c r="AF473">
        <v>0</v>
      </c>
      <c r="AG473">
        <v>0</v>
      </c>
      <c r="AH473">
        <v>0</v>
      </c>
      <c r="AI473">
        <v>0</v>
      </c>
      <c r="AJ473">
        <v>0</v>
      </c>
      <c r="AK473">
        <v>0</v>
      </c>
      <c r="AL473">
        <v>0</v>
      </c>
      <c r="AM473">
        <v>0</v>
      </c>
      <c r="AN473">
        <v>0</v>
      </c>
      <c r="AO473">
        <v>0</v>
      </c>
      <c r="AP473">
        <v>0</v>
      </c>
      <c r="AQ473">
        <v>0</v>
      </c>
      <c r="AR473">
        <v>0</v>
      </c>
      <c r="AS473">
        <v>0</v>
      </c>
      <c r="AT473">
        <v>0</v>
      </c>
      <c r="AU473">
        <v>0</v>
      </c>
      <c r="AV473">
        <v>0</v>
      </c>
      <c r="AW473">
        <v>0</v>
      </c>
      <c r="AX473">
        <v>0</v>
      </c>
      <c r="AY473">
        <v>0</v>
      </c>
      <c r="AZ473">
        <v>0</v>
      </c>
      <c r="BA473">
        <v>0</v>
      </c>
      <c r="BB473">
        <v>0</v>
      </c>
      <c r="BC473">
        <v>0</v>
      </c>
      <c r="BD473">
        <v>0</v>
      </c>
      <c r="BE473">
        <v>0</v>
      </c>
      <c r="BF473">
        <v>0</v>
      </c>
      <c r="BG473">
        <v>0</v>
      </c>
      <c r="BH473">
        <v>0</v>
      </c>
      <c r="BI473">
        <v>0</v>
      </c>
      <c r="BJ473">
        <v>0</v>
      </c>
      <c r="BK473">
        <v>0</v>
      </c>
      <c r="BL473">
        <v>0</v>
      </c>
      <c r="BM473">
        <v>0</v>
      </c>
      <c r="BN473">
        <v>0</v>
      </c>
      <c r="BO473">
        <v>0</v>
      </c>
      <c r="BP473">
        <v>0</v>
      </c>
      <c r="BQ473">
        <v>0</v>
      </c>
      <c r="BR473">
        <v>0</v>
      </c>
      <c r="BS473">
        <v>0</v>
      </c>
      <c r="BT473">
        <v>0</v>
      </c>
      <c r="BU473">
        <v>0</v>
      </c>
      <c r="BV473">
        <v>0</v>
      </c>
      <c r="BW473">
        <v>0</v>
      </c>
      <c r="BX473">
        <v>0</v>
      </c>
      <c r="BY473">
        <v>0</v>
      </c>
      <c r="BZ473">
        <v>0</v>
      </c>
      <c r="CA473">
        <v>0</v>
      </c>
      <c r="CB473">
        <v>0</v>
      </c>
      <c r="CC473">
        <v>0</v>
      </c>
      <c r="CD473">
        <v>0</v>
      </c>
      <c r="CE473">
        <v>0</v>
      </c>
      <c r="CF473">
        <v>0</v>
      </c>
      <c r="CG473">
        <v>0</v>
      </c>
      <c r="CH473">
        <v>0</v>
      </c>
      <c r="CI473">
        <v>0</v>
      </c>
      <c r="CJ473">
        <v>0</v>
      </c>
      <c r="CK473">
        <v>0</v>
      </c>
      <c r="CL473">
        <v>0</v>
      </c>
      <c r="CM473">
        <v>0</v>
      </c>
      <c r="CN473">
        <v>0</v>
      </c>
      <c r="CO473">
        <v>0</v>
      </c>
      <c r="CP473">
        <v>0</v>
      </c>
      <c r="CQ473">
        <v>0</v>
      </c>
      <c r="CR473">
        <v>0</v>
      </c>
      <c r="CS473">
        <v>0</v>
      </c>
      <c r="CT473">
        <v>0</v>
      </c>
      <c r="CU473">
        <v>0</v>
      </c>
      <c r="CV473">
        <v>0</v>
      </c>
      <c r="CW473">
        <v>0</v>
      </c>
      <c r="CX473">
        <v>5.1999999999999998E-2</v>
      </c>
      <c r="CY473">
        <v>0.376</v>
      </c>
      <c r="CZ473">
        <v>0</v>
      </c>
      <c r="DA473">
        <v>0</v>
      </c>
      <c r="DB473">
        <v>0.42799999999999999</v>
      </c>
      <c r="DC473">
        <v>8</v>
      </c>
      <c r="DD473">
        <v>8</v>
      </c>
      <c r="DE473">
        <v>0</v>
      </c>
      <c r="DF473">
        <v>0</v>
      </c>
      <c r="DG473">
        <v>16</v>
      </c>
      <c r="DH473">
        <v>0</v>
      </c>
      <c r="DI473">
        <v>0</v>
      </c>
      <c r="DJ473">
        <v>0</v>
      </c>
      <c r="DK473">
        <v>0</v>
      </c>
      <c r="DL473">
        <v>0</v>
      </c>
    </row>
    <row r="474" spans="1:116" x14ac:dyDescent="0.45">
      <c r="A474">
        <v>2023</v>
      </c>
      <c r="B474" t="s">
        <v>154</v>
      </c>
      <c r="C474">
        <v>12227</v>
      </c>
      <c r="D474" t="s">
        <v>933</v>
      </c>
      <c r="E474" t="s">
        <v>606</v>
      </c>
      <c r="F474" t="s">
        <v>247</v>
      </c>
      <c r="G474">
        <v>1.742</v>
      </c>
      <c r="H474">
        <v>0.14099999999999999</v>
      </c>
      <c r="I474" t="s">
        <v>324</v>
      </c>
      <c r="J474" t="s">
        <v>324</v>
      </c>
      <c r="K474">
        <v>1.883</v>
      </c>
      <c r="L474">
        <v>74</v>
      </c>
      <c r="M474">
        <v>1</v>
      </c>
      <c r="N474" t="s">
        <v>324</v>
      </c>
      <c r="O474" t="s">
        <v>324</v>
      </c>
      <c r="P474">
        <v>75</v>
      </c>
      <c r="Q474">
        <v>1701.16</v>
      </c>
      <c r="R474">
        <v>14.64</v>
      </c>
      <c r="S474" t="s">
        <v>324</v>
      </c>
      <c r="T474" t="s">
        <v>324</v>
      </c>
      <c r="U474">
        <v>1715.8</v>
      </c>
      <c r="V474" t="s">
        <v>324</v>
      </c>
      <c r="W474" t="s">
        <v>324</v>
      </c>
      <c r="X474" t="s">
        <v>324</v>
      </c>
      <c r="Y474" t="s">
        <v>324</v>
      </c>
      <c r="Z474">
        <v>0</v>
      </c>
      <c r="AA474" t="s">
        <v>324</v>
      </c>
      <c r="AB474" t="s">
        <v>324</v>
      </c>
      <c r="AC474" t="s">
        <v>324</v>
      </c>
      <c r="AD474" t="s">
        <v>324</v>
      </c>
      <c r="AE474">
        <v>0</v>
      </c>
      <c r="AF474">
        <v>3.9E-2</v>
      </c>
      <c r="AG474" t="s">
        <v>324</v>
      </c>
      <c r="AH474" t="s">
        <v>324</v>
      </c>
      <c r="AI474" t="s">
        <v>324</v>
      </c>
      <c r="AJ474">
        <v>3.9E-2</v>
      </c>
      <c r="AK474">
        <v>37</v>
      </c>
      <c r="AL474" t="s">
        <v>324</v>
      </c>
      <c r="AM474" t="s">
        <v>324</v>
      </c>
      <c r="AN474" t="s">
        <v>324</v>
      </c>
      <c r="AO474">
        <v>37</v>
      </c>
      <c r="AP474" t="s">
        <v>324</v>
      </c>
      <c r="AQ474" t="s">
        <v>324</v>
      </c>
      <c r="AR474" t="s">
        <v>324</v>
      </c>
      <c r="AS474" t="s">
        <v>324</v>
      </c>
      <c r="AT474">
        <v>0</v>
      </c>
      <c r="AU474" t="s">
        <v>324</v>
      </c>
      <c r="AV474" t="s">
        <v>324</v>
      </c>
      <c r="AW474" t="s">
        <v>324</v>
      </c>
      <c r="AX474" t="s">
        <v>324</v>
      </c>
      <c r="AY474">
        <v>0</v>
      </c>
      <c r="AZ474" t="s">
        <v>324</v>
      </c>
      <c r="BA474" t="s">
        <v>324</v>
      </c>
      <c r="BB474" t="s">
        <v>324</v>
      </c>
      <c r="BC474" t="s">
        <v>324</v>
      </c>
      <c r="BD474">
        <v>0</v>
      </c>
      <c r="BE474" t="s">
        <v>324</v>
      </c>
      <c r="BF474" t="s">
        <v>324</v>
      </c>
      <c r="BG474" t="s">
        <v>324</v>
      </c>
      <c r="BH474" t="s">
        <v>324</v>
      </c>
      <c r="BI474">
        <v>0</v>
      </c>
      <c r="BJ474" t="s">
        <v>324</v>
      </c>
      <c r="BK474" t="s">
        <v>324</v>
      </c>
      <c r="BL474" t="s">
        <v>324</v>
      </c>
      <c r="BM474" t="s">
        <v>324</v>
      </c>
      <c r="BN474">
        <v>0</v>
      </c>
      <c r="BO474" t="s">
        <v>324</v>
      </c>
      <c r="BP474" t="s">
        <v>324</v>
      </c>
      <c r="BQ474" t="s">
        <v>324</v>
      </c>
      <c r="BR474" t="s">
        <v>324</v>
      </c>
      <c r="BS474">
        <v>0</v>
      </c>
      <c r="BT474">
        <v>0.08</v>
      </c>
      <c r="BU474" t="s">
        <v>324</v>
      </c>
      <c r="BV474" t="s">
        <v>324</v>
      </c>
      <c r="BW474" t="s">
        <v>324</v>
      </c>
      <c r="BX474">
        <v>0.08</v>
      </c>
      <c r="BY474">
        <v>4</v>
      </c>
      <c r="BZ474" t="s">
        <v>324</v>
      </c>
      <c r="CA474" t="s">
        <v>324</v>
      </c>
      <c r="CB474" t="s">
        <v>324</v>
      </c>
      <c r="CC474">
        <v>4</v>
      </c>
      <c r="CD474" t="s">
        <v>324</v>
      </c>
      <c r="CE474" t="s">
        <v>324</v>
      </c>
      <c r="CF474" t="s">
        <v>324</v>
      </c>
      <c r="CG474" t="s">
        <v>324</v>
      </c>
      <c r="CH474">
        <v>0</v>
      </c>
      <c r="CI474" t="s">
        <v>324</v>
      </c>
      <c r="CJ474" t="s">
        <v>324</v>
      </c>
      <c r="CK474" t="s">
        <v>324</v>
      </c>
      <c r="CL474" t="s">
        <v>324</v>
      </c>
      <c r="CM474">
        <v>0</v>
      </c>
      <c r="CN474" t="s">
        <v>324</v>
      </c>
      <c r="CO474" t="s">
        <v>324</v>
      </c>
      <c r="CP474" t="s">
        <v>324</v>
      </c>
      <c r="CQ474" t="s">
        <v>324</v>
      </c>
      <c r="CR474">
        <v>0</v>
      </c>
      <c r="CS474" t="s">
        <v>324</v>
      </c>
      <c r="CT474" t="s">
        <v>324</v>
      </c>
      <c r="CU474" t="s">
        <v>324</v>
      </c>
      <c r="CV474" t="s">
        <v>324</v>
      </c>
      <c r="CW474">
        <v>0</v>
      </c>
      <c r="CX474">
        <v>1.861</v>
      </c>
      <c r="CY474">
        <v>0.14099999999999999</v>
      </c>
      <c r="CZ474">
        <v>0</v>
      </c>
      <c r="DA474">
        <v>0</v>
      </c>
      <c r="DB474">
        <v>2.0019999999999998</v>
      </c>
      <c r="DC474">
        <v>115</v>
      </c>
      <c r="DD474">
        <v>1</v>
      </c>
      <c r="DE474">
        <v>0</v>
      </c>
      <c r="DF474">
        <v>0</v>
      </c>
      <c r="DG474">
        <v>116</v>
      </c>
      <c r="DH474">
        <v>1701.16</v>
      </c>
      <c r="DI474">
        <v>14.64</v>
      </c>
      <c r="DJ474">
        <v>0</v>
      </c>
      <c r="DK474">
        <v>0</v>
      </c>
      <c r="DL474">
        <v>1715.8</v>
      </c>
    </row>
    <row r="475" spans="1:116" x14ac:dyDescent="0.45">
      <c r="A475">
        <v>2023</v>
      </c>
      <c r="B475" t="s">
        <v>154</v>
      </c>
      <c r="C475">
        <v>12546</v>
      </c>
      <c r="D475" t="s">
        <v>934</v>
      </c>
      <c r="E475" t="s">
        <v>606</v>
      </c>
      <c r="F475" t="s">
        <v>244</v>
      </c>
      <c r="G475">
        <v>0.67400000000000004</v>
      </c>
      <c r="H475">
        <v>4.2000000000000003E-2</v>
      </c>
      <c r="I475" t="s">
        <v>324</v>
      </c>
      <c r="J475" t="s">
        <v>324</v>
      </c>
      <c r="K475">
        <v>0.71599999999999997</v>
      </c>
      <c r="L475">
        <v>46</v>
      </c>
      <c r="M475">
        <v>5</v>
      </c>
      <c r="N475" t="s">
        <v>324</v>
      </c>
      <c r="O475" t="s">
        <v>324</v>
      </c>
      <c r="P475">
        <v>51</v>
      </c>
      <c r="Q475">
        <v>0.36799999999999999</v>
      </c>
      <c r="R475" t="s">
        <v>324</v>
      </c>
      <c r="S475" t="s">
        <v>324</v>
      </c>
      <c r="T475" t="s">
        <v>324</v>
      </c>
      <c r="U475">
        <v>0.36799999999999999</v>
      </c>
      <c r="V475" t="s">
        <v>324</v>
      </c>
      <c r="W475" t="s">
        <v>324</v>
      </c>
      <c r="X475" t="s">
        <v>324</v>
      </c>
      <c r="Y475" t="s">
        <v>324</v>
      </c>
      <c r="Z475">
        <v>0</v>
      </c>
      <c r="AA475" t="s">
        <v>324</v>
      </c>
      <c r="AB475" t="s">
        <v>324</v>
      </c>
      <c r="AC475" t="s">
        <v>324</v>
      </c>
      <c r="AD475" t="s">
        <v>324</v>
      </c>
      <c r="AE475">
        <v>0</v>
      </c>
      <c r="AF475" t="s">
        <v>324</v>
      </c>
      <c r="AG475" t="s">
        <v>324</v>
      </c>
      <c r="AH475" t="s">
        <v>324</v>
      </c>
      <c r="AI475" t="s">
        <v>324</v>
      </c>
      <c r="AJ475">
        <v>0</v>
      </c>
      <c r="AK475" t="s">
        <v>324</v>
      </c>
      <c r="AL475" t="s">
        <v>324</v>
      </c>
      <c r="AM475" t="s">
        <v>324</v>
      </c>
      <c r="AN475" t="s">
        <v>324</v>
      </c>
      <c r="AO475">
        <v>0</v>
      </c>
      <c r="AP475">
        <v>1.6E-2</v>
      </c>
      <c r="AQ475" t="s">
        <v>324</v>
      </c>
      <c r="AR475" t="s">
        <v>324</v>
      </c>
      <c r="AS475" t="s">
        <v>324</v>
      </c>
      <c r="AT475">
        <v>1.6E-2</v>
      </c>
      <c r="AU475">
        <v>2</v>
      </c>
      <c r="AV475" t="s">
        <v>324</v>
      </c>
      <c r="AW475" t="s">
        <v>324</v>
      </c>
      <c r="AX475" t="s">
        <v>324</v>
      </c>
      <c r="AY475">
        <v>2</v>
      </c>
      <c r="AZ475" t="s">
        <v>324</v>
      </c>
      <c r="BA475" t="s">
        <v>324</v>
      </c>
      <c r="BB475" t="s">
        <v>324</v>
      </c>
      <c r="BC475" t="s">
        <v>324</v>
      </c>
      <c r="BD475">
        <v>0</v>
      </c>
      <c r="BE475" t="s">
        <v>324</v>
      </c>
      <c r="BF475" t="s">
        <v>324</v>
      </c>
      <c r="BG475" t="s">
        <v>324</v>
      </c>
      <c r="BH475" t="s">
        <v>324</v>
      </c>
      <c r="BI475">
        <v>0</v>
      </c>
      <c r="BJ475" t="s">
        <v>324</v>
      </c>
      <c r="BK475" t="s">
        <v>324</v>
      </c>
      <c r="BL475" t="s">
        <v>324</v>
      </c>
      <c r="BM475" t="s">
        <v>324</v>
      </c>
      <c r="BN475">
        <v>0</v>
      </c>
      <c r="BO475" t="s">
        <v>324</v>
      </c>
      <c r="BP475" t="s">
        <v>324</v>
      </c>
      <c r="BQ475" t="s">
        <v>324</v>
      </c>
      <c r="BR475" t="s">
        <v>324</v>
      </c>
      <c r="BS475">
        <v>0</v>
      </c>
      <c r="BT475" t="s">
        <v>324</v>
      </c>
      <c r="BU475">
        <v>1E-3</v>
      </c>
      <c r="BV475" t="s">
        <v>324</v>
      </c>
      <c r="BW475" t="s">
        <v>324</v>
      </c>
      <c r="BX475">
        <v>1E-3</v>
      </c>
      <c r="BY475" t="s">
        <v>324</v>
      </c>
      <c r="BZ475">
        <v>1</v>
      </c>
      <c r="CA475" t="s">
        <v>324</v>
      </c>
      <c r="CB475" t="s">
        <v>324</v>
      </c>
      <c r="CC475">
        <v>1</v>
      </c>
      <c r="CD475" t="s">
        <v>324</v>
      </c>
      <c r="CE475" t="s">
        <v>324</v>
      </c>
      <c r="CF475" t="s">
        <v>324</v>
      </c>
      <c r="CG475" t="s">
        <v>324</v>
      </c>
      <c r="CH475">
        <v>0</v>
      </c>
      <c r="CI475" t="s">
        <v>324</v>
      </c>
      <c r="CJ475" t="s">
        <v>324</v>
      </c>
      <c r="CK475" t="s">
        <v>324</v>
      </c>
      <c r="CL475" t="s">
        <v>324</v>
      </c>
      <c r="CM475">
        <v>0</v>
      </c>
      <c r="CN475" t="s">
        <v>324</v>
      </c>
      <c r="CO475" t="s">
        <v>324</v>
      </c>
      <c r="CP475" t="s">
        <v>324</v>
      </c>
      <c r="CQ475" t="s">
        <v>324</v>
      </c>
      <c r="CR475">
        <v>0</v>
      </c>
      <c r="CS475" t="s">
        <v>324</v>
      </c>
      <c r="CT475" t="s">
        <v>324</v>
      </c>
      <c r="CU475" t="s">
        <v>324</v>
      </c>
      <c r="CV475" t="s">
        <v>324</v>
      </c>
      <c r="CW475">
        <v>0</v>
      </c>
      <c r="CX475">
        <v>0.67400000000000004</v>
      </c>
      <c r="CY475">
        <v>4.2999999999999997E-2</v>
      </c>
      <c r="CZ475">
        <v>0</v>
      </c>
      <c r="DA475">
        <v>0</v>
      </c>
      <c r="DB475">
        <v>0.71699999999999997</v>
      </c>
      <c r="DC475">
        <v>46</v>
      </c>
      <c r="DD475">
        <v>6</v>
      </c>
      <c r="DE475">
        <v>0</v>
      </c>
      <c r="DF475">
        <v>0</v>
      </c>
      <c r="DG475">
        <v>52</v>
      </c>
      <c r="DH475">
        <v>0.36799999999999999</v>
      </c>
      <c r="DI475">
        <v>0</v>
      </c>
      <c r="DJ475">
        <v>0</v>
      </c>
      <c r="DK475">
        <v>0</v>
      </c>
      <c r="DL475">
        <v>0.36799999999999999</v>
      </c>
    </row>
    <row r="476" spans="1:116" x14ac:dyDescent="0.45">
      <c r="A476">
        <v>2023</v>
      </c>
      <c r="B476" t="s">
        <v>154</v>
      </c>
      <c r="C476">
        <v>12647</v>
      </c>
      <c r="D476" t="s">
        <v>444</v>
      </c>
      <c r="E476" t="s">
        <v>606</v>
      </c>
      <c r="F476" t="s">
        <v>244</v>
      </c>
      <c r="G476">
        <v>7.5449999999999999</v>
      </c>
      <c r="H476">
        <v>6.798</v>
      </c>
      <c r="I476">
        <v>0.02</v>
      </c>
      <c r="J476">
        <v>0</v>
      </c>
      <c r="K476">
        <v>14.363</v>
      </c>
      <c r="L476">
        <v>823</v>
      </c>
      <c r="M476">
        <v>167</v>
      </c>
      <c r="N476">
        <v>1</v>
      </c>
      <c r="O476">
        <v>0</v>
      </c>
      <c r="P476">
        <v>991</v>
      </c>
      <c r="Q476">
        <v>2103.4949999999999</v>
      </c>
      <c r="R476">
        <v>767.73199999999997</v>
      </c>
      <c r="S476">
        <v>0</v>
      </c>
      <c r="T476">
        <v>0</v>
      </c>
      <c r="U476">
        <v>2871.2269999999999</v>
      </c>
      <c r="V476" t="s">
        <v>324</v>
      </c>
      <c r="W476" t="s">
        <v>324</v>
      </c>
      <c r="X476" t="s">
        <v>324</v>
      </c>
      <c r="Y476" t="s">
        <v>324</v>
      </c>
      <c r="Z476">
        <v>0</v>
      </c>
      <c r="AA476" t="s">
        <v>324</v>
      </c>
      <c r="AB476" t="s">
        <v>324</v>
      </c>
      <c r="AC476" t="s">
        <v>324</v>
      </c>
      <c r="AD476" t="s">
        <v>324</v>
      </c>
      <c r="AE476">
        <v>0</v>
      </c>
      <c r="AF476">
        <v>0.51800000000000002</v>
      </c>
      <c r="AG476">
        <v>0.52200000000000002</v>
      </c>
      <c r="AH476">
        <v>0</v>
      </c>
      <c r="AI476">
        <v>0</v>
      </c>
      <c r="AJ476">
        <v>1.04</v>
      </c>
      <c r="AK476">
        <v>94</v>
      </c>
      <c r="AL476">
        <v>3</v>
      </c>
      <c r="AM476">
        <v>0</v>
      </c>
      <c r="AN476">
        <v>0</v>
      </c>
      <c r="AO476">
        <v>97</v>
      </c>
      <c r="AP476">
        <v>0.29899999999999999</v>
      </c>
      <c r="AQ476">
        <v>6.0000000000000001E-3</v>
      </c>
      <c r="AR476" t="s">
        <v>324</v>
      </c>
      <c r="AS476" t="s">
        <v>324</v>
      </c>
      <c r="AT476">
        <v>0.30499999999999999</v>
      </c>
      <c r="AU476">
        <v>20</v>
      </c>
      <c r="AV476">
        <v>1</v>
      </c>
      <c r="AW476" t="s">
        <v>324</v>
      </c>
      <c r="AX476" t="s">
        <v>324</v>
      </c>
      <c r="AY476">
        <v>21</v>
      </c>
      <c r="AZ476" t="s">
        <v>324</v>
      </c>
      <c r="BA476" t="s">
        <v>324</v>
      </c>
      <c r="BB476" t="s">
        <v>324</v>
      </c>
      <c r="BC476" t="s">
        <v>324</v>
      </c>
      <c r="BD476">
        <v>0</v>
      </c>
      <c r="BE476" t="s">
        <v>324</v>
      </c>
      <c r="BF476" t="s">
        <v>324</v>
      </c>
      <c r="BG476" t="s">
        <v>324</v>
      </c>
      <c r="BH476" t="s">
        <v>324</v>
      </c>
      <c r="BI476">
        <v>0</v>
      </c>
      <c r="BJ476" t="s">
        <v>324</v>
      </c>
      <c r="BK476" t="s">
        <v>324</v>
      </c>
      <c r="BL476" t="s">
        <v>324</v>
      </c>
      <c r="BM476" t="s">
        <v>324</v>
      </c>
      <c r="BN476">
        <v>0</v>
      </c>
      <c r="BO476" t="s">
        <v>324</v>
      </c>
      <c r="BP476" t="s">
        <v>324</v>
      </c>
      <c r="BQ476" t="s">
        <v>324</v>
      </c>
      <c r="BR476" t="s">
        <v>324</v>
      </c>
      <c r="BS476">
        <v>0</v>
      </c>
      <c r="BT476">
        <v>8.2000000000000003E-2</v>
      </c>
      <c r="BU476">
        <v>9.2999999999999999E-2</v>
      </c>
      <c r="BV476" t="s">
        <v>324</v>
      </c>
      <c r="BW476" t="s">
        <v>324</v>
      </c>
      <c r="BX476">
        <v>0.17499999999999999</v>
      </c>
      <c r="BY476">
        <v>8</v>
      </c>
      <c r="BZ476">
        <v>7</v>
      </c>
      <c r="CA476" t="s">
        <v>324</v>
      </c>
      <c r="CB476" t="s">
        <v>324</v>
      </c>
      <c r="CC476">
        <v>15</v>
      </c>
      <c r="CD476">
        <v>0</v>
      </c>
      <c r="CE476">
        <v>1.038</v>
      </c>
      <c r="CF476" t="s">
        <v>324</v>
      </c>
      <c r="CG476" t="s">
        <v>324</v>
      </c>
      <c r="CH476">
        <v>1.038</v>
      </c>
      <c r="CI476" t="s">
        <v>324</v>
      </c>
      <c r="CJ476" t="s">
        <v>324</v>
      </c>
      <c r="CK476" t="s">
        <v>324</v>
      </c>
      <c r="CL476" t="s">
        <v>324</v>
      </c>
      <c r="CM476">
        <v>0</v>
      </c>
      <c r="CN476" t="s">
        <v>324</v>
      </c>
      <c r="CO476" t="s">
        <v>324</v>
      </c>
      <c r="CP476" t="s">
        <v>324</v>
      </c>
      <c r="CQ476" t="s">
        <v>324</v>
      </c>
      <c r="CR476">
        <v>0</v>
      </c>
      <c r="CS476" t="s">
        <v>324</v>
      </c>
      <c r="CT476" t="s">
        <v>324</v>
      </c>
      <c r="CU476" t="s">
        <v>324</v>
      </c>
      <c r="CV476" t="s">
        <v>324</v>
      </c>
      <c r="CW476">
        <v>0</v>
      </c>
      <c r="CX476">
        <v>8.1449999999999996</v>
      </c>
      <c r="CY476">
        <v>7.4130000000000003</v>
      </c>
      <c r="CZ476">
        <v>0.02</v>
      </c>
      <c r="DA476">
        <v>0</v>
      </c>
      <c r="DB476">
        <v>15.577999999999999</v>
      </c>
      <c r="DC476">
        <v>925</v>
      </c>
      <c r="DD476">
        <v>177</v>
      </c>
      <c r="DE476">
        <v>1</v>
      </c>
      <c r="DF476">
        <v>0</v>
      </c>
      <c r="DG476">
        <v>1103</v>
      </c>
      <c r="DH476">
        <v>2103.4949999999999</v>
      </c>
      <c r="DI476">
        <v>768.77</v>
      </c>
      <c r="DJ476">
        <v>0</v>
      </c>
      <c r="DK476">
        <v>0</v>
      </c>
      <c r="DL476">
        <v>2872.2649999999999</v>
      </c>
    </row>
    <row r="477" spans="1:116" x14ac:dyDescent="0.45">
      <c r="A477">
        <v>2023</v>
      </c>
      <c r="B477" t="s">
        <v>154</v>
      </c>
      <c r="C477">
        <v>12651</v>
      </c>
      <c r="D477" t="s">
        <v>935</v>
      </c>
      <c r="E477" t="s">
        <v>606</v>
      </c>
      <c r="F477" t="s">
        <v>244</v>
      </c>
      <c r="G477">
        <v>3.8919999999999999</v>
      </c>
      <c r="H477">
        <v>0.88700000000000001</v>
      </c>
      <c r="I477" t="s">
        <v>324</v>
      </c>
      <c r="J477" t="s">
        <v>324</v>
      </c>
      <c r="K477">
        <v>4.7789999999999999</v>
      </c>
      <c r="L477">
        <v>350</v>
      </c>
      <c r="M477">
        <v>15</v>
      </c>
      <c r="N477" t="s">
        <v>324</v>
      </c>
      <c r="O477" t="s">
        <v>324</v>
      </c>
      <c r="P477">
        <v>365</v>
      </c>
      <c r="Q477">
        <v>3860.7269999999999</v>
      </c>
      <c r="R477">
        <v>473.5</v>
      </c>
      <c r="S477" t="s">
        <v>324</v>
      </c>
      <c r="T477" t="s">
        <v>324</v>
      </c>
      <c r="U477">
        <v>4334.2269999999999</v>
      </c>
      <c r="V477" t="s">
        <v>324</v>
      </c>
      <c r="W477" t="s">
        <v>324</v>
      </c>
      <c r="X477" t="s">
        <v>324</v>
      </c>
      <c r="Y477" t="s">
        <v>324</v>
      </c>
      <c r="Z477">
        <v>0</v>
      </c>
      <c r="AA477" t="s">
        <v>324</v>
      </c>
      <c r="AB477" t="s">
        <v>324</v>
      </c>
      <c r="AC477" t="s">
        <v>324</v>
      </c>
      <c r="AD477" t="s">
        <v>324</v>
      </c>
      <c r="AE477">
        <v>0</v>
      </c>
      <c r="AF477" t="s">
        <v>324</v>
      </c>
      <c r="AG477" t="s">
        <v>324</v>
      </c>
      <c r="AH477" t="s">
        <v>324</v>
      </c>
      <c r="AI477" t="s">
        <v>324</v>
      </c>
      <c r="AJ477">
        <v>0</v>
      </c>
      <c r="AK477" t="s">
        <v>324</v>
      </c>
      <c r="AL477" t="s">
        <v>324</v>
      </c>
      <c r="AM477" t="s">
        <v>324</v>
      </c>
      <c r="AN477" t="s">
        <v>324</v>
      </c>
      <c r="AO477">
        <v>0</v>
      </c>
      <c r="AP477">
        <v>8.1000000000000003E-2</v>
      </c>
      <c r="AQ477">
        <v>0.13300000000000001</v>
      </c>
      <c r="AR477" t="s">
        <v>324</v>
      </c>
      <c r="AS477" t="s">
        <v>324</v>
      </c>
      <c r="AT477">
        <v>0.214</v>
      </c>
      <c r="AU477">
        <v>8</v>
      </c>
      <c r="AV477">
        <v>1</v>
      </c>
      <c r="AW477" t="s">
        <v>324</v>
      </c>
      <c r="AX477" t="s">
        <v>324</v>
      </c>
      <c r="AY477">
        <v>9</v>
      </c>
      <c r="AZ477" t="s">
        <v>324</v>
      </c>
      <c r="BA477" t="s">
        <v>324</v>
      </c>
      <c r="BB477" t="s">
        <v>324</v>
      </c>
      <c r="BC477" t="s">
        <v>324</v>
      </c>
      <c r="BD477">
        <v>0</v>
      </c>
      <c r="BE477" t="s">
        <v>324</v>
      </c>
      <c r="BF477" t="s">
        <v>324</v>
      </c>
      <c r="BG477" t="s">
        <v>324</v>
      </c>
      <c r="BH477" t="s">
        <v>324</v>
      </c>
      <c r="BI477">
        <v>0</v>
      </c>
      <c r="BJ477" t="s">
        <v>324</v>
      </c>
      <c r="BK477" t="s">
        <v>324</v>
      </c>
      <c r="BL477" t="s">
        <v>324</v>
      </c>
      <c r="BM477" t="s">
        <v>324</v>
      </c>
      <c r="BN477">
        <v>0</v>
      </c>
      <c r="BO477" t="s">
        <v>324</v>
      </c>
      <c r="BP477" t="s">
        <v>324</v>
      </c>
      <c r="BQ477" t="s">
        <v>324</v>
      </c>
      <c r="BR477" t="s">
        <v>324</v>
      </c>
      <c r="BS477">
        <v>0</v>
      </c>
      <c r="BT477">
        <v>0.13400000000000001</v>
      </c>
      <c r="BU477">
        <v>0.14000000000000001</v>
      </c>
      <c r="BV477" t="s">
        <v>324</v>
      </c>
      <c r="BW477" t="s">
        <v>324</v>
      </c>
      <c r="BX477">
        <v>0.27400000000000002</v>
      </c>
      <c r="BY477">
        <v>7</v>
      </c>
      <c r="BZ477">
        <v>4</v>
      </c>
      <c r="CA477" t="s">
        <v>324</v>
      </c>
      <c r="CB477" t="s">
        <v>324</v>
      </c>
      <c r="CC477">
        <v>11</v>
      </c>
      <c r="CD477">
        <v>48.523000000000003</v>
      </c>
      <c r="CE477">
        <v>55.371000000000002</v>
      </c>
      <c r="CF477" t="s">
        <v>324</v>
      </c>
      <c r="CG477" t="s">
        <v>324</v>
      </c>
      <c r="CH477">
        <v>103.89400000000001</v>
      </c>
      <c r="CI477" t="s">
        <v>324</v>
      </c>
      <c r="CJ477" t="s">
        <v>324</v>
      </c>
      <c r="CK477" t="s">
        <v>324</v>
      </c>
      <c r="CL477" t="s">
        <v>324</v>
      </c>
      <c r="CM477">
        <v>0</v>
      </c>
      <c r="CN477" t="s">
        <v>324</v>
      </c>
      <c r="CO477" t="s">
        <v>324</v>
      </c>
      <c r="CP477" t="s">
        <v>324</v>
      </c>
      <c r="CQ477" t="s">
        <v>324</v>
      </c>
      <c r="CR477">
        <v>0</v>
      </c>
      <c r="CS477" t="s">
        <v>324</v>
      </c>
      <c r="CT477" t="s">
        <v>324</v>
      </c>
      <c r="CU477" t="s">
        <v>324</v>
      </c>
      <c r="CV477" t="s">
        <v>324</v>
      </c>
      <c r="CW477">
        <v>0</v>
      </c>
      <c r="CX477">
        <v>4.0259999999999998</v>
      </c>
      <c r="CY477">
        <v>1.0269999999999999</v>
      </c>
      <c r="CZ477">
        <v>0</v>
      </c>
      <c r="DA477">
        <v>0</v>
      </c>
      <c r="DB477">
        <v>5.0529999999999999</v>
      </c>
      <c r="DC477">
        <v>357</v>
      </c>
      <c r="DD477">
        <v>19</v>
      </c>
      <c r="DE477">
        <v>0</v>
      </c>
      <c r="DF477">
        <v>0</v>
      </c>
      <c r="DG477">
        <v>376</v>
      </c>
      <c r="DH477">
        <v>3909.25</v>
      </c>
      <c r="DI477">
        <v>528.87099999999998</v>
      </c>
      <c r="DJ477">
        <v>0</v>
      </c>
      <c r="DK477">
        <v>0</v>
      </c>
      <c r="DL477">
        <v>4438.1210000000001</v>
      </c>
    </row>
    <row r="478" spans="1:116" x14ac:dyDescent="0.45">
      <c r="A478">
        <v>2023</v>
      </c>
      <c r="B478" t="s">
        <v>154</v>
      </c>
      <c r="C478">
        <v>12894</v>
      </c>
      <c r="D478" t="s">
        <v>936</v>
      </c>
      <c r="E478" t="s">
        <v>607</v>
      </c>
      <c r="F478" t="s">
        <v>244</v>
      </c>
      <c r="G478">
        <v>0.255</v>
      </c>
      <c r="H478">
        <v>2.5999999999999999E-2</v>
      </c>
      <c r="I478">
        <v>0.371</v>
      </c>
      <c r="J478" t="s">
        <v>324</v>
      </c>
      <c r="K478">
        <v>0.65200000000000002</v>
      </c>
      <c r="L478">
        <v>22</v>
      </c>
      <c r="M478">
        <v>3</v>
      </c>
      <c r="N478">
        <v>3</v>
      </c>
      <c r="O478" t="s">
        <v>324</v>
      </c>
      <c r="P478">
        <v>28</v>
      </c>
      <c r="Q478" t="s">
        <v>324</v>
      </c>
      <c r="R478" t="s">
        <v>324</v>
      </c>
      <c r="S478" t="s">
        <v>324</v>
      </c>
      <c r="T478" t="s">
        <v>324</v>
      </c>
      <c r="U478">
        <v>0</v>
      </c>
      <c r="V478" t="s">
        <v>324</v>
      </c>
      <c r="W478" t="s">
        <v>324</v>
      </c>
      <c r="X478" t="s">
        <v>324</v>
      </c>
      <c r="Y478" t="s">
        <v>324</v>
      </c>
      <c r="Z478">
        <v>0</v>
      </c>
      <c r="AA478" t="s">
        <v>324</v>
      </c>
      <c r="AB478" t="s">
        <v>324</v>
      </c>
      <c r="AC478" t="s">
        <v>324</v>
      </c>
      <c r="AD478" t="s">
        <v>324</v>
      </c>
      <c r="AE478">
        <v>0</v>
      </c>
      <c r="AF478" t="s">
        <v>324</v>
      </c>
      <c r="AG478" t="s">
        <v>324</v>
      </c>
      <c r="AH478" t="s">
        <v>324</v>
      </c>
      <c r="AI478" t="s">
        <v>324</v>
      </c>
      <c r="AJ478">
        <v>0</v>
      </c>
      <c r="AK478" t="s">
        <v>324</v>
      </c>
      <c r="AL478" t="s">
        <v>324</v>
      </c>
      <c r="AM478" t="s">
        <v>324</v>
      </c>
      <c r="AN478" t="s">
        <v>324</v>
      </c>
      <c r="AO478">
        <v>0</v>
      </c>
      <c r="AP478" t="s">
        <v>324</v>
      </c>
      <c r="AQ478" t="s">
        <v>324</v>
      </c>
      <c r="AR478" t="s">
        <v>324</v>
      </c>
      <c r="AS478" t="s">
        <v>324</v>
      </c>
      <c r="AT478">
        <v>0</v>
      </c>
      <c r="AU478" t="s">
        <v>324</v>
      </c>
      <c r="AV478" t="s">
        <v>324</v>
      </c>
      <c r="AW478" t="s">
        <v>324</v>
      </c>
      <c r="AX478" t="s">
        <v>324</v>
      </c>
      <c r="AY478">
        <v>0</v>
      </c>
      <c r="AZ478" t="s">
        <v>324</v>
      </c>
      <c r="BA478" t="s">
        <v>324</v>
      </c>
      <c r="BB478" t="s">
        <v>324</v>
      </c>
      <c r="BC478" t="s">
        <v>324</v>
      </c>
      <c r="BD478">
        <v>0</v>
      </c>
      <c r="BE478" t="s">
        <v>324</v>
      </c>
      <c r="BF478" t="s">
        <v>324</v>
      </c>
      <c r="BG478" t="s">
        <v>324</v>
      </c>
      <c r="BH478" t="s">
        <v>324</v>
      </c>
      <c r="BI478">
        <v>0</v>
      </c>
      <c r="BJ478" t="s">
        <v>324</v>
      </c>
      <c r="BK478" t="s">
        <v>324</v>
      </c>
      <c r="BL478" t="s">
        <v>324</v>
      </c>
      <c r="BM478" t="s">
        <v>324</v>
      </c>
      <c r="BN478">
        <v>0</v>
      </c>
      <c r="BO478" t="s">
        <v>324</v>
      </c>
      <c r="BP478" t="s">
        <v>324</v>
      </c>
      <c r="BQ478" t="s">
        <v>324</v>
      </c>
      <c r="BR478" t="s">
        <v>324</v>
      </c>
      <c r="BS478">
        <v>0</v>
      </c>
      <c r="BT478" t="s">
        <v>324</v>
      </c>
      <c r="BU478" t="s">
        <v>324</v>
      </c>
      <c r="BV478" t="s">
        <v>324</v>
      </c>
      <c r="BW478" t="s">
        <v>324</v>
      </c>
      <c r="BX478">
        <v>0</v>
      </c>
      <c r="BY478" t="s">
        <v>324</v>
      </c>
      <c r="BZ478" t="s">
        <v>324</v>
      </c>
      <c r="CA478" t="s">
        <v>324</v>
      </c>
      <c r="CB478" t="s">
        <v>324</v>
      </c>
      <c r="CC478">
        <v>0</v>
      </c>
      <c r="CD478" t="s">
        <v>324</v>
      </c>
      <c r="CE478" t="s">
        <v>324</v>
      </c>
      <c r="CF478" t="s">
        <v>324</v>
      </c>
      <c r="CG478" t="s">
        <v>324</v>
      </c>
      <c r="CH478">
        <v>0</v>
      </c>
      <c r="CI478" t="s">
        <v>324</v>
      </c>
      <c r="CJ478" t="s">
        <v>324</v>
      </c>
      <c r="CK478" t="s">
        <v>324</v>
      </c>
      <c r="CL478" t="s">
        <v>324</v>
      </c>
      <c r="CM478">
        <v>0</v>
      </c>
      <c r="CN478" t="s">
        <v>324</v>
      </c>
      <c r="CO478" t="s">
        <v>324</v>
      </c>
      <c r="CP478" t="s">
        <v>324</v>
      </c>
      <c r="CQ478" t="s">
        <v>324</v>
      </c>
      <c r="CR478">
        <v>0</v>
      </c>
      <c r="CS478" t="s">
        <v>324</v>
      </c>
      <c r="CT478" t="s">
        <v>324</v>
      </c>
      <c r="CU478" t="s">
        <v>324</v>
      </c>
      <c r="CV478" t="s">
        <v>324</v>
      </c>
      <c r="CW478">
        <v>0</v>
      </c>
      <c r="CX478">
        <v>0.255</v>
      </c>
      <c r="CY478">
        <v>2.5999999999999999E-2</v>
      </c>
      <c r="CZ478">
        <v>0.371</v>
      </c>
      <c r="DA478">
        <v>0</v>
      </c>
      <c r="DB478">
        <v>0.65200000000000002</v>
      </c>
      <c r="DC478">
        <v>22</v>
      </c>
      <c r="DD478">
        <v>3</v>
      </c>
      <c r="DE478">
        <v>3</v>
      </c>
      <c r="DF478">
        <v>0</v>
      </c>
      <c r="DG478">
        <v>28</v>
      </c>
      <c r="DH478">
        <v>0</v>
      </c>
      <c r="DI478">
        <v>0</v>
      </c>
      <c r="DJ478">
        <v>0</v>
      </c>
      <c r="DK478">
        <v>0</v>
      </c>
      <c r="DL478">
        <v>0</v>
      </c>
    </row>
    <row r="479" spans="1:116" x14ac:dyDescent="0.45">
      <c r="A479">
        <v>2023</v>
      </c>
      <c r="B479" t="s">
        <v>154</v>
      </c>
      <c r="C479">
        <v>13781</v>
      </c>
      <c r="D479" t="s">
        <v>445</v>
      </c>
      <c r="E479" t="s">
        <v>606</v>
      </c>
      <c r="F479" t="s">
        <v>247</v>
      </c>
      <c r="G479">
        <v>82.472999999999999</v>
      </c>
      <c r="H479">
        <v>53.176000000000002</v>
      </c>
      <c r="I479">
        <v>18.263999999999999</v>
      </c>
      <c r="J479">
        <v>0</v>
      </c>
      <c r="K479">
        <v>153.91300000000001</v>
      </c>
      <c r="L479">
        <v>10955</v>
      </c>
      <c r="M479">
        <v>1207</v>
      </c>
      <c r="N479">
        <v>229</v>
      </c>
      <c r="O479">
        <v>0</v>
      </c>
      <c r="P479">
        <v>12391</v>
      </c>
      <c r="Q479" t="s">
        <v>324</v>
      </c>
      <c r="R479" t="s">
        <v>324</v>
      </c>
      <c r="S479" t="s">
        <v>324</v>
      </c>
      <c r="T479" t="s">
        <v>324</v>
      </c>
      <c r="U479">
        <v>0</v>
      </c>
      <c r="V479" t="s">
        <v>324</v>
      </c>
      <c r="W479" t="s">
        <v>324</v>
      </c>
      <c r="X479" t="s">
        <v>324</v>
      </c>
      <c r="Y479" t="s">
        <v>324</v>
      </c>
      <c r="Z479">
        <v>0</v>
      </c>
      <c r="AA479" t="s">
        <v>324</v>
      </c>
      <c r="AB479" t="s">
        <v>324</v>
      </c>
      <c r="AC479" t="s">
        <v>324</v>
      </c>
      <c r="AD479" t="s">
        <v>324</v>
      </c>
      <c r="AE479">
        <v>0</v>
      </c>
      <c r="AF479" t="s">
        <v>324</v>
      </c>
      <c r="AG479" t="s">
        <v>324</v>
      </c>
      <c r="AH479" t="s">
        <v>324</v>
      </c>
      <c r="AI479" t="s">
        <v>324</v>
      </c>
      <c r="AJ479">
        <v>0</v>
      </c>
      <c r="AK479" t="s">
        <v>324</v>
      </c>
      <c r="AL479" t="s">
        <v>324</v>
      </c>
      <c r="AM479" t="s">
        <v>324</v>
      </c>
      <c r="AN479" t="s">
        <v>324</v>
      </c>
      <c r="AO479">
        <v>0</v>
      </c>
      <c r="AP479" t="s">
        <v>324</v>
      </c>
      <c r="AQ479" t="s">
        <v>324</v>
      </c>
      <c r="AR479" t="s">
        <v>324</v>
      </c>
      <c r="AS479" t="s">
        <v>324</v>
      </c>
      <c r="AT479">
        <v>0</v>
      </c>
      <c r="AU479" t="s">
        <v>324</v>
      </c>
      <c r="AV479" t="s">
        <v>324</v>
      </c>
      <c r="AW479" t="s">
        <v>324</v>
      </c>
      <c r="AX479" t="s">
        <v>324</v>
      </c>
      <c r="AY479">
        <v>0</v>
      </c>
      <c r="AZ479" t="s">
        <v>324</v>
      </c>
      <c r="BA479" t="s">
        <v>324</v>
      </c>
      <c r="BB479" t="s">
        <v>324</v>
      </c>
      <c r="BC479" t="s">
        <v>324</v>
      </c>
      <c r="BD479">
        <v>0</v>
      </c>
      <c r="BE479" t="s">
        <v>324</v>
      </c>
      <c r="BF479" t="s">
        <v>324</v>
      </c>
      <c r="BG479" t="s">
        <v>324</v>
      </c>
      <c r="BH479" t="s">
        <v>324</v>
      </c>
      <c r="BI479">
        <v>0</v>
      </c>
      <c r="BJ479" t="s">
        <v>324</v>
      </c>
      <c r="BK479" t="s">
        <v>324</v>
      </c>
      <c r="BL479" t="s">
        <v>324</v>
      </c>
      <c r="BM479" t="s">
        <v>324</v>
      </c>
      <c r="BN479">
        <v>0</v>
      </c>
      <c r="BO479" t="s">
        <v>324</v>
      </c>
      <c r="BP479" t="s">
        <v>324</v>
      </c>
      <c r="BQ479" t="s">
        <v>324</v>
      </c>
      <c r="BR479" t="s">
        <v>324</v>
      </c>
      <c r="BS479">
        <v>0</v>
      </c>
      <c r="BT479" t="s">
        <v>324</v>
      </c>
      <c r="BU479" t="s">
        <v>324</v>
      </c>
      <c r="BV479" t="s">
        <v>324</v>
      </c>
      <c r="BW479" t="s">
        <v>324</v>
      </c>
      <c r="BX479">
        <v>0</v>
      </c>
      <c r="BY479" t="s">
        <v>324</v>
      </c>
      <c r="BZ479" t="s">
        <v>324</v>
      </c>
      <c r="CA479" t="s">
        <v>324</v>
      </c>
      <c r="CB479" t="s">
        <v>324</v>
      </c>
      <c r="CC479">
        <v>0</v>
      </c>
      <c r="CD479" t="s">
        <v>324</v>
      </c>
      <c r="CE479" t="s">
        <v>324</v>
      </c>
      <c r="CF479" t="s">
        <v>324</v>
      </c>
      <c r="CG479" t="s">
        <v>324</v>
      </c>
      <c r="CH479">
        <v>0</v>
      </c>
      <c r="CI479" t="s">
        <v>324</v>
      </c>
      <c r="CJ479" t="s">
        <v>324</v>
      </c>
      <c r="CK479" t="s">
        <v>324</v>
      </c>
      <c r="CL479" t="s">
        <v>324</v>
      </c>
      <c r="CM479">
        <v>0</v>
      </c>
      <c r="CN479" t="s">
        <v>324</v>
      </c>
      <c r="CO479" t="s">
        <v>324</v>
      </c>
      <c r="CP479" t="s">
        <v>324</v>
      </c>
      <c r="CQ479" t="s">
        <v>324</v>
      </c>
      <c r="CR479">
        <v>0</v>
      </c>
      <c r="CS479" t="s">
        <v>324</v>
      </c>
      <c r="CT479" t="s">
        <v>324</v>
      </c>
      <c r="CU479" t="s">
        <v>324</v>
      </c>
      <c r="CV479" t="s">
        <v>324</v>
      </c>
      <c r="CW479">
        <v>0</v>
      </c>
      <c r="CX479">
        <v>82.472999999999999</v>
      </c>
      <c r="CY479">
        <v>53.176000000000002</v>
      </c>
      <c r="CZ479">
        <v>18.263999999999999</v>
      </c>
      <c r="DA479">
        <v>0</v>
      </c>
      <c r="DB479">
        <v>153.91300000000001</v>
      </c>
      <c r="DC479">
        <v>10955</v>
      </c>
      <c r="DD479">
        <v>1207</v>
      </c>
      <c r="DE479">
        <v>229</v>
      </c>
      <c r="DF479">
        <v>0</v>
      </c>
      <c r="DG479">
        <v>12391</v>
      </c>
      <c r="DH479">
        <v>0</v>
      </c>
      <c r="DI479">
        <v>0</v>
      </c>
      <c r="DJ479">
        <v>0</v>
      </c>
      <c r="DK479">
        <v>0</v>
      </c>
      <c r="DL479">
        <v>0</v>
      </c>
    </row>
    <row r="480" spans="1:116" x14ac:dyDescent="0.45">
      <c r="A480">
        <v>2023</v>
      </c>
      <c r="B480" t="s">
        <v>154</v>
      </c>
      <c r="C480">
        <v>14232</v>
      </c>
      <c r="D480" t="s">
        <v>446</v>
      </c>
      <c r="E480" t="s">
        <v>606</v>
      </c>
      <c r="F480" t="s">
        <v>244</v>
      </c>
      <c r="G480">
        <v>0.65700000000000003</v>
      </c>
      <c r="H480">
        <v>1.6559999999999999</v>
      </c>
      <c r="I480">
        <v>0</v>
      </c>
      <c r="J480">
        <v>0</v>
      </c>
      <c r="K480">
        <v>2.3130000000000002</v>
      </c>
      <c r="L480">
        <v>56</v>
      </c>
      <c r="M480">
        <v>36</v>
      </c>
      <c r="N480">
        <v>0</v>
      </c>
      <c r="O480">
        <v>0</v>
      </c>
      <c r="P480">
        <v>92</v>
      </c>
      <c r="Q480">
        <v>28.545999999999999</v>
      </c>
      <c r="R480">
        <v>20.247</v>
      </c>
      <c r="S480">
        <v>0</v>
      </c>
      <c r="T480">
        <v>0</v>
      </c>
      <c r="U480">
        <v>48.792999999999999</v>
      </c>
      <c r="V480" t="s">
        <v>324</v>
      </c>
      <c r="W480" t="s">
        <v>324</v>
      </c>
      <c r="X480" t="s">
        <v>324</v>
      </c>
      <c r="Y480" t="s">
        <v>324</v>
      </c>
      <c r="Z480">
        <v>0</v>
      </c>
      <c r="AA480" t="s">
        <v>324</v>
      </c>
      <c r="AB480" t="s">
        <v>324</v>
      </c>
      <c r="AC480" t="s">
        <v>324</v>
      </c>
      <c r="AD480" t="s">
        <v>324</v>
      </c>
      <c r="AE480">
        <v>0</v>
      </c>
      <c r="AF480" t="s">
        <v>324</v>
      </c>
      <c r="AG480" t="s">
        <v>324</v>
      </c>
      <c r="AH480" t="s">
        <v>324</v>
      </c>
      <c r="AI480" t="s">
        <v>324</v>
      </c>
      <c r="AJ480">
        <v>0</v>
      </c>
      <c r="AK480" t="s">
        <v>324</v>
      </c>
      <c r="AL480" t="s">
        <v>324</v>
      </c>
      <c r="AM480" t="s">
        <v>324</v>
      </c>
      <c r="AN480" t="s">
        <v>324</v>
      </c>
      <c r="AO480">
        <v>0</v>
      </c>
      <c r="AP480" t="s">
        <v>324</v>
      </c>
      <c r="AQ480" t="s">
        <v>324</v>
      </c>
      <c r="AR480" t="s">
        <v>324</v>
      </c>
      <c r="AS480" t="s">
        <v>324</v>
      </c>
      <c r="AT480">
        <v>0</v>
      </c>
      <c r="AU480" t="s">
        <v>324</v>
      </c>
      <c r="AV480" t="s">
        <v>324</v>
      </c>
      <c r="AW480" t="s">
        <v>324</v>
      </c>
      <c r="AX480" t="s">
        <v>324</v>
      </c>
      <c r="AY480">
        <v>0</v>
      </c>
      <c r="AZ480" t="s">
        <v>324</v>
      </c>
      <c r="BA480" t="s">
        <v>324</v>
      </c>
      <c r="BB480" t="s">
        <v>324</v>
      </c>
      <c r="BC480" t="s">
        <v>324</v>
      </c>
      <c r="BD480">
        <v>0</v>
      </c>
      <c r="BE480" t="s">
        <v>324</v>
      </c>
      <c r="BF480" t="s">
        <v>324</v>
      </c>
      <c r="BG480" t="s">
        <v>324</v>
      </c>
      <c r="BH480" t="s">
        <v>324</v>
      </c>
      <c r="BI480">
        <v>0</v>
      </c>
      <c r="BJ480" t="s">
        <v>324</v>
      </c>
      <c r="BK480" t="s">
        <v>324</v>
      </c>
      <c r="BL480" t="s">
        <v>324</v>
      </c>
      <c r="BM480" t="s">
        <v>324</v>
      </c>
      <c r="BN480">
        <v>0</v>
      </c>
      <c r="BO480" t="s">
        <v>324</v>
      </c>
      <c r="BP480" t="s">
        <v>324</v>
      </c>
      <c r="BQ480" t="s">
        <v>324</v>
      </c>
      <c r="BR480" t="s">
        <v>324</v>
      </c>
      <c r="BS480">
        <v>0</v>
      </c>
      <c r="BT480">
        <v>2E-3</v>
      </c>
      <c r="BU480">
        <v>0.19900000000000001</v>
      </c>
      <c r="BV480" t="s">
        <v>324</v>
      </c>
      <c r="BW480" t="s">
        <v>324</v>
      </c>
      <c r="BX480">
        <v>0.20100000000000001</v>
      </c>
      <c r="BY480">
        <v>1</v>
      </c>
      <c r="BZ480">
        <v>8</v>
      </c>
      <c r="CA480" t="s">
        <v>324</v>
      </c>
      <c r="CB480" t="s">
        <v>324</v>
      </c>
      <c r="CC480">
        <v>9</v>
      </c>
      <c r="CD480">
        <v>0</v>
      </c>
      <c r="CE480">
        <v>1.4</v>
      </c>
      <c r="CF480" t="s">
        <v>324</v>
      </c>
      <c r="CG480" t="s">
        <v>324</v>
      </c>
      <c r="CH480">
        <v>1.4</v>
      </c>
      <c r="CI480">
        <v>0</v>
      </c>
      <c r="CJ480">
        <v>3.5000000000000003E-2</v>
      </c>
      <c r="CK480" t="s">
        <v>324</v>
      </c>
      <c r="CL480" t="s">
        <v>324</v>
      </c>
      <c r="CM480">
        <v>3.5000000000000003E-2</v>
      </c>
      <c r="CN480">
        <v>0</v>
      </c>
      <c r="CO480">
        <v>1</v>
      </c>
      <c r="CP480" t="s">
        <v>324</v>
      </c>
      <c r="CQ480" t="s">
        <v>324</v>
      </c>
      <c r="CR480">
        <v>1</v>
      </c>
      <c r="CS480">
        <v>0</v>
      </c>
      <c r="CT480">
        <v>0</v>
      </c>
      <c r="CU480" t="s">
        <v>324</v>
      </c>
      <c r="CV480" t="s">
        <v>324</v>
      </c>
      <c r="CW480">
        <v>0</v>
      </c>
      <c r="CX480">
        <v>0.65900000000000003</v>
      </c>
      <c r="CY480">
        <v>1.89</v>
      </c>
      <c r="CZ480">
        <v>0</v>
      </c>
      <c r="DA480">
        <v>0</v>
      </c>
      <c r="DB480">
        <v>2.5489999999999999</v>
      </c>
      <c r="DC480">
        <v>57</v>
      </c>
      <c r="DD480">
        <v>45</v>
      </c>
      <c r="DE480">
        <v>0</v>
      </c>
      <c r="DF480">
        <v>0</v>
      </c>
      <c r="DG480">
        <v>102</v>
      </c>
      <c r="DH480">
        <v>28.545999999999999</v>
      </c>
      <c r="DI480">
        <v>21.646999999999998</v>
      </c>
      <c r="DJ480">
        <v>0</v>
      </c>
      <c r="DK480">
        <v>0</v>
      </c>
      <c r="DL480">
        <v>50.192999999999998</v>
      </c>
    </row>
    <row r="481" spans="1:116" x14ac:dyDescent="0.45">
      <c r="A481">
        <v>2023</v>
      </c>
      <c r="B481" t="s">
        <v>154</v>
      </c>
      <c r="C481">
        <v>14246</v>
      </c>
      <c r="D481" t="s">
        <v>937</v>
      </c>
      <c r="E481" t="s">
        <v>606</v>
      </c>
      <c r="F481" t="s">
        <v>247</v>
      </c>
      <c r="G481">
        <v>0.624</v>
      </c>
      <c r="H481">
        <v>8.7999999999999995E-2</v>
      </c>
      <c r="I481">
        <v>0</v>
      </c>
      <c r="J481">
        <v>0</v>
      </c>
      <c r="K481">
        <v>0.71199999999999997</v>
      </c>
      <c r="L481">
        <v>66</v>
      </c>
      <c r="M481">
        <v>2</v>
      </c>
      <c r="N481">
        <v>0</v>
      </c>
      <c r="O481">
        <v>0</v>
      </c>
      <c r="P481">
        <v>68</v>
      </c>
      <c r="Q481">
        <v>0</v>
      </c>
      <c r="R481">
        <v>0</v>
      </c>
      <c r="S481">
        <v>0</v>
      </c>
      <c r="T481">
        <v>0</v>
      </c>
      <c r="U481">
        <v>0</v>
      </c>
      <c r="V481">
        <v>0</v>
      </c>
      <c r="W481">
        <v>0</v>
      </c>
      <c r="X481">
        <v>0</v>
      </c>
      <c r="Y481">
        <v>0</v>
      </c>
      <c r="Z481">
        <v>0</v>
      </c>
      <c r="AA481">
        <v>0</v>
      </c>
      <c r="AB481">
        <v>0</v>
      </c>
      <c r="AC481">
        <v>0</v>
      </c>
      <c r="AD481" t="s">
        <v>324</v>
      </c>
      <c r="AE481">
        <v>0</v>
      </c>
      <c r="AF481">
        <v>0</v>
      </c>
      <c r="AG481">
        <v>0</v>
      </c>
      <c r="AH481">
        <v>0</v>
      </c>
      <c r="AI481">
        <v>0</v>
      </c>
      <c r="AJ481">
        <v>0</v>
      </c>
      <c r="AK481">
        <v>0</v>
      </c>
      <c r="AL481">
        <v>0</v>
      </c>
      <c r="AM481">
        <v>0</v>
      </c>
      <c r="AN481">
        <v>0</v>
      </c>
      <c r="AO481">
        <v>0</v>
      </c>
      <c r="AP481">
        <v>0</v>
      </c>
      <c r="AQ481">
        <v>0</v>
      </c>
      <c r="AR481">
        <v>0</v>
      </c>
      <c r="AS481">
        <v>0</v>
      </c>
      <c r="AT481">
        <v>0</v>
      </c>
      <c r="AU481">
        <v>0</v>
      </c>
      <c r="AV481">
        <v>0</v>
      </c>
      <c r="AW481">
        <v>0</v>
      </c>
      <c r="AX481">
        <v>0</v>
      </c>
      <c r="AY481">
        <v>0</v>
      </c>
      <c r="AZ481">
        <v>0</v>
      </c>
      <c r="BA481">
        <v>0</v>
      </c>
      <c r="BB481">
        <v>0</v>
      </c>
      <c r="BC481">
        <v>0</v>
      </c>
      <c r="BD481">
        <v>0</v>
      </c>
      <c r="BE481">
        <v>0</v>
      </c>
      <c r="BF481">
        <v>0</v>
      </c>
      <c r="BG481">
        <v>0</v>
      </c>
      <c r="BH481">
        <v>0</v>
      </c>
      <c r="BI481">
        <v>0</v>
      </c>
      <c r="BJ481">
        <v>0</v>
      </c>
      <c r="BK481">
        <v>0</v>
      </c>
      <c r="BL481">
        <v>0</v>
      </c>
      <c r="BM481">
        <v>0</v>
      </c>
      <c r="BN481">
        <v>0</v>
      </c>
      <c r="BO481">
        <v>0</v>
      </c>
      <c r="BP481">
        <v>0</v>
      </c>
      <c r="BQ481">
        <v>0</v>
      </c>
      <c r="BR481">
        <v>0</v>
      </c>
      <c r="BS481">
        <v>0</v>
      </c>
      <c r="BT481">
        <v>0</v>
      </c>
      <c r="BU481">
        <v>0</v>
      </c>
      <c r="BV481">
        <v>0</v>
      </c>
      <c r="BW481">
        <v>0</v>
      </c>
      <c r="BX481">
        <v>0</v>
      </c>
      <c r="BY481">
        <v>0</v>
      </c>
      <c r="BZ481">
        <v>0</v>
      </c>
      <c r="CA481">
        <v>0</v>
      </c>
      <c r="CB481">
        <v>0</v>
      </c>
      <c r="CC481">
        <v>0</v>
      </c>
      <c r="CD481">
        <v>0</v>
      </c>
      <c r="CE481">
        <v>0</v>
      </c>
      <c r="CF481">
        <v>0</v>
      </c>
      <c r="CG481">
        <v>0</v>
      </c>
      <c r="CH481">
        <v>0</v>
      </c>
      <c r="CI481">
        <v>0</v>
      </c>
      <c r="CJ481">
        <v>0</v>
      </c>
      <c r="CK481">
        <v>0</v>
      </c>
      <c r="CL481">
        <v>0</v>
      </c>
      <c r="CM481">
        <v>0</v>
      </c>
      <c r="CN481">
        <v>0</v>
      </c>
      <c r="CO481">
        <v>0</v>
      </c>
      <c r="CP481">
        <v>0</v>
      </c>
      <c r="CQ481">
        <v>0</v>
      </c>
      <c r="CR481">
        <v>0</v>
      </c>
      <c r="CS481">
        <v>0</v>
      </c>
      <c r="CT481">
        <v>0</v>
      </c>
      <c r="CU481">
        <v>0</v>
      </c>
      <c r="CV481">
        <v>0</v>
      </c>
      <c r="CW481">
        <v>0</v>
      </c>
      <c r="CX481">
        <v>0.624</v>
      </c>
      <c r="CY481">
        <v>8.7999999999999995E-2</v>
      </c>
      <c r="CZ481">
        <v>0</v>
      </c>
      <c r="DA481">
        <v>0</v>
      </c>
      <c r="DB481">
        <v>0.71199999999999997</v>
      </c>
      <c r="DC481">
        <v>66</v>
      </c>
      <c r="DD481">
        <v>2</v>
      </c>
      <c r="DE481">
        <v>0</v>
      </c>
      <c r="DF481">
        <v>0</v>
      </c>
      <c r="DG481">
        <v>68</v>
      </c>
      <c r="DH481">
        <v>0</v>
      </c>
      <c r="DI481">
        <v>0</v>
      </c>
      <c r="DJ481">
        <v>0</v>
      </c>
      <c r="DK481">
        <v>0</v>
      </c>
      <c r="DL481">
        <v>0</v>
      </c>
    </row>
    <row r="482" spans="1:116" x14ac:dyDescent="0.45">
      <c r="A482">
        <v>2023</v>
      </c>
      <c r="B482" t="s">
        <v>154</v>
      </c>
      <c r="C482">
        <v>14468</v>
      </c>
      <c r="D482" t="s">
        <v>938</v>
      </c>
      <c r="E482" t="s">
        <v>606</v>
      </c>
      <c r="F482" t="s">
        <v>244</v>
      </c>
      <c r="G482">
        <v>3.9860000000000002</v>
      </c>
      <c r="H482">
        <v>1.367</v>
      </c>
      <c r="I482">
        <v>0</v>
      </c>
      <c r="J482">
        <v>0</v>
      </c>
      <c r="K482">
        <v>5.3529999999999998</v>
      </c>
      <c r="L482">
        <v>242</v>
      </c>
      <c r="M482">
        <v>47</v>
      </c>
      <c r="N482">
        <v>0</v>
      </c>
      <c r="O482">
        <v>0</v>
      </c>
      <c r="P482">
        <v>289</v>
      </c>
      <c r="Q482">
        <v>3768.63</v>
      </c>
      <c r="R482">
        <v>1228.432</v>
      </c>
      <c r="S482">
        <v>0</v>
      </c>
      <c r="T482">
        <v>0</v>
      </c>
      <c r="U482">
        <v>4997.0619999999999</v>
      </c>
      <c r="V482">
        <v>0</v>
      </c>
      <c r="W482">
        <v>0</v>
      </c>
      <c r="X482">
        <v>0</v>
      </c>
      <c r="Y482">
        <v>0</v>
      </c>
      <c r="Z482">
        <v>0</v>
      </c>
      <c r="AA482">
        <v>0</v>
      </c>
      <c r="AB482">
        <v>0</v>
      </c>
      <c r="AC482">
        <v>0</v>
      </c>
      <c r="AD482">
        <v>0</v>
      </c>
      <c r="AE482">
        <v>0</v>
      </c>
      <c r="AF482">
        <v>0.25</v>
      </c>
      <c r="AG482">
        <v>0</v>
      </c>
      <c r="AH482">
        <v>0</v>
      </c>
      <c r="AI482">
        <v>0</v>
      </c>
      <c r="AJ482">
        <v>0.25</v>
      </c>
      <c r="AK482">
        <v>148</v>
      </c>
      <c r="AL482">
        <v>0</v>
      </c>
      <c r="AM482">
        <v>0</v>
      </c>
      <c r="AN482">
        <v>0</v>
      </c>
      <c r="AO482">
        <v>148</v>
      </c>
      <c r="AP482">
        <v>0</v>
      </c>
      <c r="AQ482">
        <v>0</v>
      </c>
      <c r="AR482">
        <v>0</v>
      </c>
      <c r="AS482">
        <v>0</v>
      </c>
      <c r="AT482">
        <v>0</v>
      </c>
      <c r="AU482">
        <v>0</v>
      </c>
      <c r="AV482">
        <v>0</v>
      </c>
      <c r="AW482">
        <v>0</v>
      </c>
      <c r="AX482">
        <v>0</v>
      </c>
      <c r="AY482">
        <v>0</v>
      </c>
      <c r="AZ482">
        <v>0</v>
      </c>
      <c r="BA482">
        <v>0</v>
      </c>
      <c r="BB482">
        <v>0</v>
      </c>
      <c r="BC482">
        <v>0</v>
      </c>
      <c r="BD482">
        <v>0</v>
      </c>
      <c r="BE482">
        <v>0</v>
      </c>
      <c r="BF482">
        <v>0</v>
      </c>
      <c r="BG482">
        <v>0</v>
      </c>
      <c r="BH482">
        <v>0</v>
      </c>
      <c r="BI482">
        <v>0</v>
      </c>
      <c r="BJ482">
        <v>0</v>
      </c>
      <c r="BK482">
        <v>0</v>
      </c>
      <c r="BL482">
        <v>0</v>
      </c>
      <c r="BM482">
        <v>0</v>
      </c>
      <c r="BN482">
        <v>0</v>
      </c>
      <c r="BO482">
        <v>0</v>
      </c>
      <c r="BP482">
        <v>0</v>
      </c>
      <c r="BQ482">
        <v>0</v>
      </c>
      <c r="BR482">
        <v>0</v>
      </c>
      <c r="BS482">
        <v>0</v>
      </c>
      <c r="BT482">
        <v>7.0000000000000007E-2</v>
      </c>
      <c r="BU482">
        <v>9.9000000000000005E-2</v>
      </c>
      <c r="BV482">
        <v>0</v>
      </c>
      <c r="BW482">
        <v>0</v>
      </c>
      <c r="BX482">
        <v>0.16900000000000001</v>
      </c>
      <c r="BY482">
        <v>4</v>
      </c>
      <c r="BZ482">
        <v>4</v>
      </c>
      <c r="CA482">
        <v>0</v>
      </c>
      <c r="CB482">
        <v>0</v>
      </c>
      <c r="CC482">
        <v>8</v>
      </c>
      <c r="CD482">
        <v>16.771999999999998</v>
      </c>
      <c r="CE482">
        <v>47.646999999999998</v>
      </c>
      <c r="CF482">
        <v>0</v>
      </c>
      <c r="CG482">
        <v>0</v>
      </c>
      <c r="CH482">
        <v>64.418999999999997</v>
      </c>
      <c r="CI482">
        <v>0</v>
      </c>
      <c r="CJ482">
        <v>0</v>
      </c>
      <c r="CK482">
        <v>0</v>
      </c>
      <c r="CL482">
        <v>0</v>
      </c>
      <c r="CM482">
        <v>0</v>
      </c>
      <c r="CN482">
        <v>0</v>
      </c>
      <c r="CO482">
        <v>0</v>
      </c>
      <c r="CP482">
        <v>0</v>
      </c>
      <c r="CQ482">
        <v>0</v>
      </c>
      <c r="CR482">
        <v>0</v>
      </c>
      <c r="CS482">
        <v>0</v>
      </c>
      <c r="CT482">
        <v>0</v>
      </c>
      <c r="CU482">
        <v>0</v>
      </c>
      <c r="CV482">
        <v>0</v>
      </c>
      <c r="CW482">
        <v>0</v>
      </c>
      <c r="CX482">
        <v>4.306</v>
      </c>
      <c r="CY482">
        <v>1.466</v>
      </c>
      <c r="CZ482">
        <v>0</v>
      </c>
      <c r="DA482">
        <v>0</v>
      </c>
      <c r="DB482">
        <v>5.7720000000000002</v>
      </c>
      <c r="DC482">
        <v>394</v>
      </c>
      <c r="DD482">
        <v>51</v>
      </c>
      <c r="DE482">
        <v>0</v>
      </c>
      <c r="DF482">
        <v>0</v>
      </c>
      <c r="DG482">
        <v>445</v>
      </c>
      <c r="DH482">
        <v>3785.402</v>
      </c>
      <c r="DI482">
        <v>1276.079</v>
      </c>
      <c r="DJ482">
        <v>0</v>
      </c>
      <c r="DK482">
        <v>0</v>
      </c>
      <c r="DL482">
        <v>5061.4809999999998</v>
      </c>
    </row>
    <row r="483" spans="1:116" x14ac:dyDescent="0.45">
      <c r="A483">
        <v>2023</v>
      </c>
      <c r="B483" t="s">
        <v>154</v>
      </c>
      <c r="C483">
        <v>16181</v>
      </c>
      <c r="D483" t="s">
        <v>447</v>
      </c>
      <c r="E483" t="s">
        <v>606</v>
      </c>
      <c r="F483" t="s">
        <v>244</v>
      </c>
      <c r="G483">
        <v>3.9550000000000001</v>
      </c>
      <c r="H483">
        <v>0.58899999999999997</v>
      </c>
      <c r="I483" t="s">
        <v>324</v>
      </c>
      <c r="J483" t="s">
        <v>324</v>
      </c>
      <c r="K483">
        <v>4.5439999999999996</v>
      </c>
      <c r="L483">
        <v>505</v>
      </c>
      <c r="M483">
        <v>20</v>
      </c>
      <c r="N483" t="s">
        <v>324</v>
      </c>
      <c r="O483" t="s">
        <v>324</v>
      </c>
      <c r="P483">
        <v>525</v>
      </c>
      <c r="Q483">
        <v>3455.4989999999998</v>
      </c>
      <c r="R483">
        <v>222.28</v>
      </c>
      <c r="S483" t="s">
        <v>324</v>
      </c>
      <c r="T483" t="s">
        <v>324</v>
      </c>
      <c r="U483">
        <v>3677.779</v>
      </c>
      <c r="V483" t="s">
        <v>324</v>
      </c>
      <c r="W483" t="s">
        <v>324</v>
      </c>
      <c r="X483" t="s">
        <v>324</v>
      </c>
      <c r="Y483" t="s">
        <v>324</v>
      </c>
      <c r="Z483">
        <v>0</v>
      </c>
      <c r="AA483" t="s">
        <v>324</v>
      </c>
      <c r="AB483" t="s">
        <v>324</v>
      </c>
      <c r="AC483" t="s">
        <v>324</v>
      </c>
      <c r="AD483" t="s">
        <v>324</v>
      </c>
      <c r="AE483">
        <v>0</v>
      </c>
      <c r="AF483">
        <v>0.28599999999999998</v>
      </c>
      <c r="AG483" t="s">
        <v>324</v>
      </c>
      <c r="AH483" t="s">
        <v>324</v>
      </c>
      <c r="AI483" t="s">
        <v>324</v>
      </c>
      <c r="AJ483">
        <v>0.28599999999999998</v>
      </c>
      <c r="AK483">
        <v>208</v>
      </c>
      <c r="AL483" t="s">
        <v>324</v>
      </c>
      <c r="AM483" t="s">
        <v>324</v>
      </c>
      <c r="AN483" t="s">
        <v>324</v>
      </c>
      <c r="AO483">
        <v>208</v>
      </c>
      <c r="AP483">
        <v>3.2000000000000001E-2</v>
      </c>
      <c r="AQ483" t="s">
        <v>324</v>
      </c>
      <c r="AR483" t="s">
        <v>324</v>
      </c>
      <c r="AS483" t="s">
        <v>324</v>
      </c>
      <c r="AT483">
        <v>3.2000000000000001E-2</v>
      </c>
      <c r="AU483">
        <v>6</v>
      </c>
      <c r="AV483" t="s">
        <v>324</v>
      </c>
      <c r="AW483" t="s">
        <v>324</v>
      </c>
      <c r="AX483" t="s">
        <v>324</v>
      </c>
      <c r="AY483">
        <v>6</v>
      </c>
      <c r="AZ483">
        <v>6.6000000000000003E-2</v>
      </c>
      <c r="BA483" t="s">
        <v>324</v>
      </c>
      <c r="BB483" t="s">
        <v>324</v>
      </c>
      <c r="BC483" t="s">
        <v>324</v>
      </c>
      <c r="BD483">
        <v>6.6000000000000003E-2</v>
      </c>
      <c r="BE483" t="s">
        <v>324</v>
      </c>
      <c r="BF483" t="s">
        <v>324</v>
      </c>
      <c r="BG483" t="s">
        <v>324</v>
      </c>
      <c r="BH483" t="s">
        <v>324</v>
      </c>
      <c r="BI483">
        <v>0</v>
      </c>
      <c r="BJ483" t="s">
        <v>324</v>
      </c>
      <c r="BK483" t="s">
        <v>324</v>
      </c>
      <c r="BL483" t="s">
        <v>324</v>
      </c>
      <c r="BM483" t="s">
        <v>324</v>
      </c>
      <c r="BN483">
        <v>0</v>
      </c>
      <c r="BO483" t="s">
        <v>324</v>
      </c>
      <c r="BP483" t="s">
        <v>324</v>
      </c>
      <c r="BQ483" t="s">
        <v>324</v>
      </c>
      <c r="BR483" t="s">
        <v>324</v>
      </c>
      <c r="BS483">
        <v>0</v>
      </c>
      <c r="BT483">
        <v>3.0000000000000001E-3</v>
      </c>
      <c r="BU483" t="s">
        <v>324</v>
      </c>
      <c r="BV483" t="s">
        <v>324</v>
      </c>
      <c r="BW483" t="s">
        <v>324</v>
      </c>
      <c r="BX483">
        <v>3.0000000000000001E-3</v>
      </c>
      <c r="BY483">
        <v>1</v>
      </c>
      <c r="BZ483" t="s">
        <v>324</v>
      </c>
      <c r="CA483" t="s">
        <v>324</v>
      </c>
      <c r="CB483" t="s">
        <v>324</v>
      </c>
      <c r="CC483">
        <v>1</v>
      </c>
      <c r="CD483">
        <v>3.2000000000000001E-2</v>
      </c>
      <c r="CE483" t="s">
        <v>324</v>
      </c>
      <c r="CF483" t="s">
        <v>324</v>
      </c>
      <c r="CG483" t="s">
        <v>324</v>
      </c>
      <c r="CH483">
        <v>3.2000000000000001E-2</v>
      </c>
      <c r="CI483" t="s">
        <v>324</v>
      </c>
      <c r="CJ483" t="s">
        <v>324</v>
      </c>
      <c r="CK483" t="s">
        <v>324</v>
      </c>
      <c r="CL483" t="s">
        <v>324</v>
      </c>
      <c r="CM483">
        <v>0</v>
      </c>
      <c r="CN483" t="s">
        <v>324</v>
      </c>
      <c r="CO483" t="s">
        <v>324</v>
      </c>
      <c r="CP483" t="s">
        <v>324</v>
      </c>
      <c r="CQ483" t="s">
        <v>324</v>
      </c>
      <c r="CR483">
        <v>0</v>
      </c>
      <c r="CS483" t="s">
        <v>324</v>
      </c>
      <c r="CT483" t="s">
        <v>324</v>
      </c>
      <c r="CU483" t="s">
        <v>324</v>
      </c>
      <c r="CV483" t="s">
        <v>324</v>
      </c>
      <c r="CW483">
        <v>0</v>
      </c>
      <c r="CX483">
        <v>4.2439999999999998</v>
      </c>
      <c r="CY483">
        <v>0.58899999999999997</v>
      </c>
      <c r="CZ483">
        <v>0</v>
      </c>
      <c r="DA483">
        <v>0</v>
      </c>
      <c r="DB483">
        <v>4.8330000000000002</v>
      </c>
      <c r="DC483">
        <v>714</v>
      </c>
      <c r="DD483">
        <v>20</v>
      </c>
      <c r="DE483">
        <v>0</v>
      </c>
      <c r="DF483">
        <v>0</v>
      </c>
      <c r="DG483">
        <v>734</v>
      </c>
      <c r="DH483">
        <v>3455.5309999999999</v>
      </c>
      <c r="DI483">
        <v>222.28</v>
      </c>
      <c r="DJ483">
        <v>0</v>
      </c>
      <c r="DK483">
        <v>0</v>
      </c>
      <c r="DL483">
        <v>3677.8110000000001</v>
      </c>
    </row>
    <row r="484" spans="1:116" x14ac:dyDescent="0.45">
      <c r="A484">
        <v>2023</v>
      </c>
      <c r="B484" t="s">
        <v>154</v>
      </c>
      <c r="C484">
        <v>16368</v>
      </c>
      <c r="D484" t="s">
        <v>939</v>
      </c>
      <c r="E484" t="s">
        <v>606</v>
      </c>
      <c r="F484" t="s">
        <v>244</v>
      </c>
      <c r="G484">
        <v>0.99099999999999999</v>
      </c>
      <c r="H484">
        <v>0.08</v>
      </c>
      <c r="I484" t="s">
        <v>324</v>
      </c>
      <c r="J484" t="s">
        <v>324</v>
      </c>
      <c r="K484">
        <v>1.071</v>
      </c>
      <c r="L484">
        <v>56</v>
      </c>
      <c r="M484">
        <v>2</v>
      </c>
      <c r="N484" t="s">
        <v>324</v>
      </c>
      <c r="O484" t="s">
        <v>324</v>
      </c>
      <c r="P484">
        <v>58</v>
      </c>
      <c r="Q484">
        <v>606.28800000000001</v>
      </c>
      <c r="R484">
        <v>97.28</v>
      </c>
      <c r="S484" t="s">
        <v>324</v>
      </c>
      <c r="T484" t="s">
        <v>324</v>
      </c>
      <c r="U484">
        <v>703.56799999999998</v>
      </c>
      <c r="V484" t="s">
        <v>324</v>
      </c>
      <c r="W484" t="s">
        <v>324</v>
      </c>
      <c r="X484" t="s">
        <v>324</v>
      </c>
      <c r="Y484" t="s">
        <v>324</v>
      </c>
      <c r="Z484">
        <v>0</v>
      </c>
      <c r="AA484" t="s">
        <v>324</v>
      </c>
      <c r="AB484" t="s">
        <v>324</v>
      </c>
      <c r="AC484" t="s">
        <v>324</v>
      </c>
      <c r="AD484" t="s">
        <v>324</v>
      </c>
      <c r="AE484">
        <v>0</v>
      </c>
      <c r="AF484" t="s">
        <v>324</v>
      </c>
      <c r="AG484" t="s">
        <v>324</v>
      </c>
      <c r="AH484" t="s">
        <v>324</v>
      </c>
      <c r="AI484" t="s">
        <v>324</v>
      </c>
      <c r="AJ484">
        <v>0</v>
      </c>
      <c r="AK484" t="s">
        <v>324</v>
      </c>
      <c r="AL484" t="s">
        <v>324</v>
      </c>
      <c r="AM484" t="s">
        <v>324</v>
      </c>
      <c r="AN484" t="s">
        <v>324</v>
      </c>
      <c r="AO484">
        <v>0</v>
      </c>
      <c r="AP484" t="s">
        <v>324</v>
      </c>
      <c r="AQ484" t="s">
        <v>324</v>
      </c>
      <c r="AR484" t="s">
        <v>324</v>
      </c>
      <c r="AS484" t="s">
        <v>324</v>
      </c>
      <c r="AT484">
        <v>0</v>
      </c>
      <c r="AU484" t="s">
        <v>324</v>
      </c>
      <c r="AV484" t="s">
        <v>324</v>
      </c>
      <c r="AW484" t="s">
        <v>324</v>
      </c>
      <c r="AX484" t="s">
        <v>324</v>
      </c>
      <c r="AY484">
        <v>0</v>
      </c>
      <c r="AZ484" t="s">
        <v>324</v>
      </c>
      <c r="BA484" t="s">
        <v>324</v>
      </c>
      <c r="BB484" t="s">
        <v>324</v>
      </c>
      <c r="BC484" t="s">
        <v>324</v>
      </c>
      <c r="BD484">
        <v>0</v>
      </c>
      <c r="BE484" t="s">
        <v>324</v>
      </c>
      <c r="BF484" t="s">
        <v>324</v>
      </c>
      <c r="BG484" t="s">
        <v>324</v>
      </c>
      <c r="BH484" t="s">
        <v>324</v>
      </c>
      <c r="BI484">
        <v>0</v>
      </c>
      <c r="BJ484" t="s">
        <v>324</v>
      </c>
      <c r="BK484" t="s">
        <v>324</v>
      </c>
      <c r="BL484" t="s">
        <v>324</v>
      </c>
      <c r="BM484" t="s">
        <v>324</v>
      </c>
      <c r="BN484">
        <v>0</v>
      </c>
      <c r="BO484" t="s">
        <v>324</v>
      </c>
      <c r="BP484" t="s">
        <v>324</v>
      </c>
      <c r="BQ484" t="s">
        <v>324</v>
      </c>
      <c r="BR484" t="s">
        <v>324</v>
      </c>
      <c r="BS484">
        <v>0</v>
      </c>
      <c r="BT484">
        <v>0.128</v>
      </c>
      <c r="BU484">
        <v>0.04</v>
      </c>
      <c r="BV484" t="s">
        <v>324</v>
      </c>
      <c r="BW484" t="s">
        <v>324</v>
      </c>
      <c r="BX484">
        <v>0.16800000000000001</v>
      </c>
      <c r="BY484">
        <v>5</v>
      </c>
      <c r="BZ484">
        <v>1</v>
      </c>
      <c r="CA484" t="s">
        <v>324</v>
      </c>
      <c r="CB484" t="s">
        <v>324</v>
      </c>
      <c r="CC484">
        <v>6</v>
      </c>
      <c r="CD484">
        <v>4.6580000000000004</v>
      </c>
      <c r="CE484">
        <v>62.36</v>
      </c>
      <c r="CF484" t="s">
        <v>324</v>
      </c>
      <c r="CG484" t="s">
        <v>324</v>
      </c>
      <c r="CH484">
        <v>67.018000000000001</v>
      </c>
      <c r="CI484" t="s">
        <v>324</v>
      </c>
      <c r="CJ484" t="s">
        <v>324</v>
      </c>
      <c r="CK484" t="s">
        <v>324</v>
      </c>
      <c r="CL484" t="s">
        <v>324</v>
      </c>
      <c r="CM484">
        <v>0</v>
      </c>
      <c r="CN484" t="s">
        <v>324</v>
      </c>
      <c r="CO484" t="s">
        <v>324</v>
      </c>
      <c r="CP484" t="s">
        <v>324</v>
      </c>
      <c r="CQ484" t="s">
        <v>324</v>
      </c>
      <c r="CR484">
        <v>0</v>
      </c>
      <c r="CS484" t="s">
        <v>324</v>
      </c>
      <c r="CT484" t="s">
        <v>324</v>
      </c>
      <c r="CU484" t="s">
        <v>324</v>
      </c>
      <c r="CV484" t="s">
        <v>324</v>
      </c>
      <c r="CW484">
        <v>0</v>
      </c>
      <c r="CX484">
        <v>1.119</v>
      </c>
      <c r="CY484">
        <v>0.12</v>
      </c>
      <c r="CZ484">
        <v>0</v>
      </c>
      <c r="DA484">
        <v>0</v>
      </c>
      <c r="DB484">
        <v>1.2390000000000001</v>
      </c>
      <c r="DC484">
        <v>61</v>
      </c>
      <c r="DD484">
        <v>3</v>
      </c>
      <c r="DE484">
        <v>0</v>
      </c>
      <c r="DF484">
        <v>0</v>
      </c>
      <c r="DG484">
        <v>64</v>
      </c>
      <c r="DH484">
        <v>610.94600000000003</v>
      </c>
      <c r="DI484">
        <v>159.63999999999999</v>
      </c>
      <c r="DJ484">
        <v>0</v>
      </c>
      <c r="DK484">
        <v>0</v>
      </c>
      <c r="DL484">
        <v>770.58600000000001</v>
      </c>
    </row>
    <row r="485" spans="1:116" x14ac:dyDescent="0.45">
      <c r="A485">
        <v>2023</v>
      </c>
      <c r="B485" t="s">
        <v>154</v>
      </c>
      <c r="C485">
        <v>16971</v>
      </c>
      <c r="D485" t="s">
        <v>940</v>
      </c>
      <c r="E485" t="s">
        <v>606</v>
      </c>
      <c r="F485" t="s">
        <v>244</v>
      </c>
      <c r="G485">
        <v>2.008</v>
      </c>
      <c r="H485">
        <v>0.25800000000000001</v>
      </c>
      <c r="I485">
        <v>4.4999999999999998E-2</v>
      </c>
      <c r="J485" t="s">
        <v>324</v>
      </c>
      <c r="K485">
        <v>2.3109999999999999</v>
      </c>
      <c r="L485">
        <v>272</v>
      </c>
      <c r="M485">
        <v>12</v>
      </c>
      <c r="N485">
        <v>2</v>
      </c>
      <c r="O485" t="s">
        <v>324</v>
      </c>
      <c r="P485">
        <v>286</v>
      </c>
      <c r="Q485" t="s">
        <v>324</v>
      </c>
      <c r="R485" t="s">
        <v>324</v>
      </c>
      <c r="S485" t="s">
        <v>324</v>
      </c>
      <c r="T485" t="s">
        <v>324</v>
      </c>
      <c r="U485">
        <v>0</v>
      </c>
      <c r="V485" t="s">
        <v>324</v>
      </c>
      <c r="W485" t="s">
        <v>324</v>
      </c>
      <c r="X485" t="s">
        <v>324</v>
      </c>
      <c r="Y485" t="s">
        <v>324</v>
      </c>
      <c r="Z485">
        <v>0</v>
      </c>
      <c r="AA485" t="s">
        <v>324</v>
      </c>
      <c r="AB485" t="s">
        <v>324</v>
      </c>
      <c r="AC485" t="s">
        <v>324</v>
      </c>
      <c r="AD485" t="s">
        <v>324</v>
      </c>
      <c r="AE485">
        <v>0</v>
      </c>
      <c r="AF485" t="s">
        <v>324</v>
      </c>
      <c r="AG485" t="s">
        <v>324</v>
      </c>
      <c r="AH485" t="s">
        <v>324</v>
      </c>
      <c r="AI485" t="s">
        <v>324</v>
      </c>
      <c r="AJ485">
        <v>0</v>
      </c>
      <c r="AK485" t="s">
        <v>324</v>
      </c>
      <c r="AL485" t="s">
        <v>324</v>
      </c>
      <c r="AM485" t="s">
        <v>324</v>
      </c>
      <c r="AN485" t="s">
        <v>324</v>
      </c>
      <c r="AO485">
        <v>0</v>
      </c>
      <c r="AP485" t="s">
        <v>324</v>
      </c>
      <c r="AQ485" t="s">
        <v>324</v>
      </c>
      <c r="AR485" t="s">
        <v>324</v>
      </c>
      <c r="AS485" t="s">
        <v>324</v>
      </c>
      <c r="AT485">
        <v>0</v>
      </c>
      <c r="AU485" t="s">
        <v>324</v>
      </c>
      <c r="AV485" t="s">
        <v>324</v>
      </c>
      <c r="AW485" t="s">
        <v>324</v>
      </c>
      <c r="AX485" t="s">
        <v>324</v>
      </c>
      <c r="AY485">
        <v>0</v>
      </c>
      <c r="AZ485" t="s">
        <v>324</v>
      </c>
      <c r="BA485" t="s">
        <v>324</v>
      </c>
      <c r="BB485" t="s">
        <v>324</v>
      </c>
      <c r="BC485" t="s">
        <v>324</v>
      </c>
      <c r="BD485">
        <v>0</v>
      </c>
      <c r="BE485" t="s">
        <v>324</v>
      </c>
      <c r="BF485" t="s">
        <v>324</v>
      </c>
      <c r="BG485" t="s">
        <v>324</v>
      </c>
      <c r="BH485" t="s">
        <v>324</v>
      </c>
      <c r="BI485">
        <v>0</v>
      </c>
      <c r="BJ485" t="s">
        <v>324</v>
      </c>
      <c r="BK485" t="s">
        <v>324</v>
      </c>
      <c r="BL485" t="s">
        <v>324</v>
      </c>
      <c r="BM485" t="s">
        <v>324</v>
      </c>
      <c r="BN485">
        <v>0</v>
      </c>
      <c r="BO485" t="s">
        <v>324</v>
      </c>
      <c r="BP485" t="s">
        <v>324</v>
      </c>
      <c r="BQ485" t="s">
        <v>324</v>
      </c>
      <c r="BR485" t="s">
        <v>324</v>
      </c>
      <c r="BS485">
        <v>0</v>
      </c>
      <c r="BT485" t="s">
        <v>324</v>
      </c>
      <c r="BU485" t="s">
        <v>324</v>
      </c>
      <c r="BV485" t="s">
        <v>324</v>
      </c>
      <c r="BW485" t="s">
        <v>324</v>
      </c>
      <c r="BX485">
        <v>0</v>
      </c>
      <c r="BY485" t="s">
        <v>324</v>
      </c>
      <c r="BZ485" t="s">
        <v>324</v>
      </c>
      <c r="CA485" t="s">
        <v>324</v>
      </c>
      <c r="CB485" t="s">
        <v>324</v>
      </c>
      <c r="CC485">
        <v>0</v>
      </c>
      <c r="CD485" t="s">
        <v>324</v>
      </c>
      <c r="CE485" t="s">
        <v>324</v>
      </c>
      <c r="CF485" t="s">
        <v>324</v>
      </c>
      <c r="CG485" t="s">
        <v>324</v>
      </c>
      <c r="CH485">
        <v>0</v>
      </c>
      <c r="CI485" t="s">
        <v>324</v>
      </c>
      <c r="CJ485" t="s">
        <v>324</v>
      </c>
      <c r="CK485" t="s">
        <v>324</v>
      </c>
      <c r="CL485" t="s">
        <v>324</v>
      </c>
      <c r="CM485">
        <v>0</v>
      </c>
      <c r="CN485" t="s">
        <v>324</v>
      </c>
      <c r="CO485" t="s">
        <v>324</v>
      </c>
      <c r="CP485" t="s">
        <v>324</v>
      </c>
      <c r="CQ485" t="s">
        <v>324</v>
      </c>
      <c r="CR485">
        <v>0</v>
      </c>
      <c r="CS485" t="s">
        <v>324</v>
      </c>
      <c r="CT485" t="s">
        <v>324</v>
      </c>
      <c r="CU485" t="s">
        <v>324</v>
      </c>
      <c r="CV485" t="s">
        <v>324</v>
      </c>
      <c r="CW485">
        <v>0</v>
      </c>
      <c r="CX485">
        <v>2.008</v>
      </c>
      <c r="CY485">
        <v>0.25800000000000001</v>
      </c>
      <c r="CZ485">
        <v>4.4999999999999998E-2</v>
      </c>
      <c r="DA485">
        <v>0</v>
      </c>
      <c r="DB485">
        <v>2.3109999999999999</v>
      </c>
      <c r="DC485">
        <v>272</v>
      </c>
      <c r="DD485">
        <v>12</v>
      </c>
      <c r="DE485">
        <v>2</v>
      </c>
      <c r="DF485">
        <v>0</v>
      </c>
      <c r="DG485">
        <v>286</v>
      </c>
      <c r="DH485">
        <v>0</v>
      </c>
      <c r="DI485">
        <v>0</v>
      </c>
      <c r="DJ485">
        <v>0</v>
      </c>
      <c r="DK485">
        <v>0</v>
      </c>
      <c r="DL485">
        <v>0</v>
      </c>
    </row>
    <row r="486" spans="1:116" x14ac:dyDescent="0.45">
      <c r="A486">
        <v>2023</v>
      </c>
      <c r="B486" t="s">
        <v>154</v>
      </c>
      <c r="C486">
        <v>17267</v>
      </c>
      <c r="D486" t="s">
        <v>448</v>
      </c>
      <c r="E486" t="s">
        <v>607</v>
      </c>
      <c r="F486" t="s">
        <v>247</v>
      </c>
      <c r="G486">
        <v>0.38</v>
      </c>
      <c r="H486">
        <v>2.8000000000000001E-2</v>
      </c>
      <c r="I486" t="s">
        <v>324</v>
      </c>
      <c r="J486" t="s">
        <v>324</v>
      </c>
      <c r="K486">
        <v>0.40799999999999997</v>
      </c>
      <c r="L486">
        <v>19</v>
      </c>
      <c r="M486">
        <v>2</v>
      </c>
      <c r="N486" t="s">
        <v>324</v>
      </c>
      <c r="O486" t="s">
        <v>324</v>
      </c>
      <c r="P486">
        <v>21</v>
      </c>
      <c r="Q486">
        <v>21.547000000000001</v>
      </c>
      <c r="R486">
        <v>0.64800000000000002</v>
      </c>
      <c r="S486" t="s">
        <v>324</v>
      </c>
      <c r="T486" t="s">
        <v>324</v>
      </c>
      <c r="U486">
        <v>22.195</v>
      </c>
      <c r="V486" t="s">
        <v>324</v>
      </c>
      <c r="W486" t="s">
        <v>324</v>
      </c>
      <c r="X486" t="s">
        <v>324</v>
      </c>
      <c r="Y486" t="s">
        <v>324</v>
      </c>
      <c r="Z486">
        <v>0</v>
      </c>
      <c r="AA486" t="s">
        <v>324</v>
      </c>
      <c r="AB486" t="s">
        <v>324</v>
      </c>
      <c r="AC486" t="s">
        <v>324</v>
      </c>
      <c r="AD486" t="s">
        <v>324</v>
      </c>
      <c r="AE486">
        <v>0</v>
      </c>
      <c r="AF486" t="s">
        <v>324</v>
      </c>
      <c r="AG486" t="s">
        <v>324</v>
      </c>
      <c r="AH486" t="s">
        <v>324</v>
      </c>
      <c r="AI486" t="s">
        <v>324</v>
      </c>
      <c r="AJ486">
        <v>0</v>
      </c>
      <c r="AK486" t="s">
        <v>324</v>
      </c>
      <c r="AL486" t="s">
        <v>324</v>
      </c>
      <c r="AM486" t="s">
        <v>324</v>
      </c>
      <c r="AN486" t="s">
        <v>324</v>
      </c>
      <c r="AO486">
        <v>0</v>
      </c>
      <c r="AP486" t="s">
        <v>324</v>
      </c>
      <c r="AQ486" t="s">
        <v>324</v>
      </c>
      <c r="AR486" t="s">
        <v>324</v>
      </c>
      <c r="AS486" t="s">
        <v>324</v>
      </c>
      <c r="AT486">
        <v>0</v>
      </c>
      <c r="AU486" t="s">
        <v>324</v>
      </c>
      <c r="AV486" t="s">
        <v>324</v>
      </c>
      <c r="AW486" t="s">
        <v>324</v>
      </c>
      <c r="AX486" t="s">
        <v>324</v>
      </c>
      <c r="AY486">
        <v>0</v>
      </c>
      <c r="AZ486" t="s">
        <v>324</v>
      </c>
      <c r="BA486" t="s">
        <v>324</v>
      </c>
      <c r="BB486" t="s">
        <v>324</v>
      </c>
      <c r="BC486" t="s">
        <v>324</v>
      </c>
      <c r="BD486">
        <v>0</v>
      </c>
      <c r="BE486" t="s">
        <v>324</v>
      </c>
      <c r="BF486" t="s">
        <v>324</v>
      </c>
      <c r="BG486" t="s">
        <v>324</v>
      </c>
      <c r="BH486" t="s">
        <v>324</v>
      </c>
      <c r="BI486">
        <v>0</v>
      </c>
      <c r="BJ486" t="s">
        <v>324</v>
      </c>
      <c r="BK486" t="s">
        <v>324</v>
      </c>
      <c r="BL486" t="s">
        <v>324</v>
      </c>
      <c r="BM486" t="s">
        <v>324</v>
      </c>
      <c r="BN486">
        <v>0</v>
      </c>
      <c r="BO486" t="s">
        <v>324</v>
      </c>
      <c r="BP486" t="s">
        <v>324</v>
      </c>
      <c r="BQ486" t="s">
        <v>324</v>
      </c>
      <c r="BR486" t="s">
        <v>324</v>
      </c>
      <c r="BS486">
        <v>0</v>
      </c>
      <c r="BT486">
        <v>3.4000000000000002E-2</v>
      </c>
      <c r="BU486" t="s">
        <v>324</v>
      </c>
      <c r="BV486" t="s">
        <v>324</v>
      </c>
      <c r="BW486" t="s">
        <v>324</v>
      </c>
      <c r="BX486">
        <v>3.4000000000000002E-2</v>
      </c>
      <c r="BY486">
        <v>1</v>
      </c>
      <c r="BZ486" t="s">
        <v>324</v>
      </c>
      <c r="CA486" t="s">
        <v>324</v>
      </c>
      <c r="CB486" t="s">
        <v>324</v>
      </c>
      <c r="CC486">
        <v>1</v>
      </c>
      <c r="CD486">
        <v>0</v>
      </c>
      <c r="CE486" t="s">
        <v>324</v>
      </c>
      <c r="CF486" t="s">
        <v>324</v>
      </c>
      <c r="CG486" t="s">
        <v>324</v>
      </c>
      <c r="CH486">
        <v>0</v>
      </c>
      <c r="CI486" t="s">
        <v>324</v>
      </c>
      <c r="CJ486" t="s">
        <v>324</v>
      </c>
      <c r="CK486" t="s">
        <v>324</v>
      </c>
      <c r="CL486" t="s">
        <v>324</v>
      </c>
      <c r="CM486">
        <v>0</v>
      </c>
      <c r="CN486" t="s">
        <v>324</v>
      </c>
      <c r="CO486" t="s">
        <v>324</v>
      </c>
      <c r="CP486" t="s">
        <v>324</v>
      </c>
      <c r="CQ486" t="s">
        <v>324</v>
      </c>
      <c r="CR486">
        <v>0</v>
      </c>
      <c r="CS486" t="s">
        <v>324</v>
      </c>
      <c r="CT486" t="s">
        <v>324</v>
      </c>
      <c r="CU486" t="s">
        <v>324</v>
      </c>
      <c r="CV486" t="s">
        <v>324</v>
      </c>
      <c r="CW486">
        <v>0</v>
      </c>
      <c r="CX486">
        <v>0.41399999999999998</v>
      </c>
      <c r="CY486">
        <v>2.8000000000000001E-2</v>
      </c>
      <c r="CZ486">
        <v>0</v>
      </c>
      <c r="DA486">
        <v>0</v>
      </c>
      <c r="DB486">
        <v>0.442</v>
      </c>
      <c r="DC486">
        <v>20</v>
      </c>
      <c r="DD486">
        <v>2</v>
      </c>
      <c r="DE486">
        <v>0</v>
      </c>
      <c r="DF486">
        <v>0</v>
      </c>
      <c r="DG486">
        <v>22</v>
      </c>
      <c r="DH486">
        <v>21.547000000000001</v>
      </c>
      <c r="DI486">
        <v>0.64800000000000002</v>
      </c>
      <c r="DJ486">
        <v>0</v>
      </c>
      <c r="DK486">
        <v>0</v>
      </c>
      <c r="DL486">
        <v>22.195</v>
      </c>
    </row>
    <row r="487" spans="1:116" x14ac:dyDescent="0.45">
      <c r="A487">
        <v>2023</v>
      </c>
      <c r="B487" t="s">
        <v>154</v>
      </c>
      <c r="C487">
        <v>17550</v>
      </c>
      <c r="D487" t="s">
        <v>941</v>
      </c>
      <c r="E487" t="s">
        <v>606</v>
      </c>
      <c r="F487" t="s">
        <v>244</v>
      </c>
      <c r="G487">
        <v>0.86399999999999999</v>
      </c>
      <c r="H487">
        <v>0.217</v>
      </c>
      <c r="I487" t="s">
        <v>324</v>
      </c>
      <c r="J487" t="s">
        <v>324</v>
      </c>
      <c r="K487">
        <v>1.081</v>
      </c>
      <c r="L487">
        <v>33</v>
      </c>
      <c r="M487">
        <v>6</v>
      </c>
      <c r="N487" t="s">
        <v>324</v>
      </c>
      <c r="O487" t="s">
        <v>324</v>
      </c>
      <c r="P487">
        <v>39</v>
      </c>
      <c r="Q487">
        <v>808.89700000000005</v>
      </c>
      <c r="R487">
        <v>120.328</v>
      </c>
      <c r="S487" t="s">
        <v>324</v>
      </c>
      <c r="T487" t="s">
        <v>324</v>
      </c>
      <c r="U487">
        <v>929.22500000000002</v>
      </c>
      <c r="V487" t="s">
        <v>324</v>
      </c>
      <c r="W487" t="s">
        <v>324</v>
      </c>
      <c r="X487" t="s">
        <v>324</v>
      </c>
      <c r="Y487" t="s">
        <v>324</v>
      </c>
      <c r="Z487">
        <v>0</v>
      </c>
      <c r="AA487" t="s">
        <v>324</v>
      </c>
      <c r="AB487" t="s">
        <v>324</v>
      </c>
      <c r="AC487" t="s">
        <v>324</v>
      </c>
      <c r="AD487" t="s">
        <v>324</v>
      </c>
      <c r="AE487">
        <v>0</v>
      </c>
      <c r="AF487" t="s">
        <v>324</v>
      </c>
      <c r="AG487" t="s">
        <v>324</v>
      </c>
      <c r="AH487" t="s">
        <v>324</v>
      </c>
      <c r="AI487" t="s">
        <v>324</v>
      </c>
      <c r="AJ487">
        <v>0</v>
      </c>
      <c r="AK487" t="s">
        <v>324</v>
      </c>
      <c r="AL487" t="s">
        <v>324</v>
      </c>
      <c r="AM487" t="s">
        <v>324</v>
      </c>
      <c r="AN487" t="s">
        <v>324</v>
      </c>
      <c r="AO487">
        <v>0</v>
      </c>
      <c r="AP487" t="s">
        <v>324</v>
      </c>
      <c r="AQ487" t="s">
        <v>324</v>
      </c>
      <c r="AR487" t="s">
        <v>324</v>
      </c>
      <c r="AS487" t="s">
        <v>324</v>
      </c>
      <c r="AT487">
        <v>0</v>
      </c>
      <c r="AU487" t="s">
        <v>324</v>
      </c>
      <c r="AV487" t="s">
        <v>324</v>
      </c>
      <c r="AW487" t="s">
        <v>324</v>
      </c>
      <c r="AX487" t="s">
        <v>324</v>
      </c>
      <c r="AY487">
        <v>0</v>
      </c>
      <c r="AZ487" t="s">
        <v>324</v>
      </c>
      <c r="BA487" t="s">
        <v>324</v>
      </c>
      <c r="BB487" t="s">
        <v>324</v>
      </c>
      <c r="BC487" t="s">
        <v>324</v>
      </c>
      <c r="BD487">
        <v>0</v>
      </c>
      <c r="BE487" t="s">
        <v>324</v>
      </c>
      <c r="BF487" t="s">
        <v>324</v>
      </c>
      <c r="BG487" t="s">
        <v>324</v>
      </c>
      <c r="BH487" t="s">
        <v>324</v>
      </c>
      <c r="BI487">
        <v>0</v>
      </c>
      <c r="BJ487" t="s">
        <v>324</v>
      </c>
      <c r="BK487" t="s">
        <v>324</v>
      </c>
      <c r="BL487" t="s">
        <v>324</v>
      </c>
      <c r="BM487" t="s">
        <v>324</v>
      </c>
      <c r="BN487">
        <v>0</v>
      </c>
      <c r="BO487" t="s">
        <v>324</v>
      </c>
      <c r="BP487" t="s">
        <v>324</v>
      </c>
      <c r="BQ487" t="s">
        <v>324</v>
      </c>
      <c r="BR487" t="s">
        <v>324</v>
      </c>
      <c r="BS487">
        <v>0</v>
      </c>
      <c r="BT487">
        <v>8.5000000000000006E-2</v>
      </c>
      <c r="BU487">
        <v>0.17699999999999999</v>
      </c>
      <c r="BV487" t="s">
        <v>324</v>
      </c>
      <c r="BW487" t="s">
        <v>324</v>
      </c>
      <c r="BX487">
        <v>0.26200000000000001</v>
      </c>
      <c r="BY487">
        <v>3</v>
      </c>
      <c r="BZ487">
        <v>7</v>
      </c>
      <c r="CA487" t="s">
        <v>324</v>
      </c>
      <c r="CB487" t="s">
        <v>324</v>
      </c>
      <c r="CC487">
        <v>10</v>
      </c>
      <c r="CD487">
        <v>153.36199999999999</v>
      </c>
      <c r="CE487">
        <v>162.72</v>
      </c>
      <c r="CF487" t="s">
        <v>324</v>
      </c>
      <c r="CG487" t="s">
        <v>324</v>
      </c>
      <c r="CH487">
        <v>316.08199999999999</v>
      </c>
      <c r="CI487" t="s">
        <v>324</v>
      </c>
      <c r="CJ487" t="s">
        <v>324</v>
      </c>
      <c r="CK487" t="s">
        <v>324</v>
      </c>
      <c r="CL487" t="s">
        <v>324</v>
      </c>
      <c r="CM487">
        <v>0</v>
      </c>
      <c r="CN487" t="s">
        <v>324</v>
      </c>
      <c r="CO487" t="s">
        <v>324</v>
      </c>
      <c r="CP487" t="s">
        <v>324</v>
      </c>
      <c r="CQ487" t="s">
        <v>324</v>
      </c>
      <c r="CR487">
        <v>0</v>
      </c>
      <c r="CS487" t="s">
        <v>324</v>
      </c>
      <c r="CT487" t="s">
        <v>324</v>
      </c>
      <c r="CU487" t="s">
        <v>324</v>
      </c>
      <c r="CV487" t="s">
        <v>324</v>
      </c>
      <c r="CW487">
        <v>0</v>
      </c>
      <c r="CX487">
        <v>0.94899999999999995</v>
      </c>
      <c r="CY487">
        <v>0.39400000000000002</v>
      </c>
      <c r="CZ487">
        <v>0</v>
      </c>
      <c r="DA487">
        <v>0</v>
      </c>
      <c r="DB487">
        <v>1.343</v>
      </c>
      <c r="DC487">
        <v>36</v>
      </c>
      <c r="DD487">
        <v>13</v>
      </c>
      <c r="DE487">
        <v>0</v>
      </c>
      <c r="DF487">
        <v>0</v>
      </c>
      <c r="DG487">
        <v>49</v>
      </c>
      <c r="DH487">
        <v>962.25900000000001</v>
      </c>
      <c r="DI487">
        <v>283.048</v>
      </c>
      <c r="DJ487">
        <v>0</v>
      </c>
      <c r="DK487">
        <v>0</v>
      </c>
      <c r="DL487">
        <v>1245.307</v>
      </c>
    </row>
    <row r="488" spans="1:116" x14ac:dyDescent="0.45">
      <c r="A488">
        <v>2023</v>
      </c>
      <c r="B488" t="s">
        <v>154</v>
      </c>
      <c r="C488">
        <v>18019</v>
      </c>
      <c r="D488" t="s">
        <v>942</v>
      </c>
      <c r="E488" t="s">
        <v>606</v>
      </c>
      <c r="F488" t="s">
        <v>244</v>
      </c>
      <c r="G488">
        <v>2.411</v>
      </c>
      <c r="H488">
        <v>0.30099999999999999</v>
      </c>
      <c r="I488">
        <v>0.04</v>
      </c>
      <c r="J488" t="s">
        <v>324</v>
      </c>
      <c r="K488">
        <v>2.7519999999999998</v>
      </c>
      <c r="L488">
        <v>178</v>
      </c>
      <c r="M488">
        <v>10</v>
      </c>
      <c r="N488">
        <v>1</v>
      </c>
      <c r="O488" t="s">
        <v>324</v>
      </c>
      <c r="P488">
        <v>189</v>
      </c>
      <c r="Q488">
        <v>2108.5309999999999</v>
      </c>
      <c r="R488">
        <v>149.49299999999999</v>
      </c>
      <c r="S488">
        <v>63.741999999999997</v>
      </c>
      <c r="T488" t="s">
        <v>324</v>
      </c>
      <c r="U488">
        <v>2321.7660000000001</v>
      </c>
      <c r="V488" t="s">
        <v>324</v>
      </c>
      <c r="W488" t="s">
        <v>324</v>
      </c>
      <c r="X488" t="s">
        <v>324</v>
      </c>
      <c r="Y488" t="s">
        <v>324</v>
      </c>
      <c r="Z488">
        <v>0</v>
      </c>
      <c r="AA488" t="s">
        <v>324</v>
      </c>
      <c r="AB488" t="s">
        <v>324</v>
      </c>
      <c r="AC488" t="s">
        <v>324</v>
      </c>
      <c r="AD488" t="s">
        <v>324</v>
      </c>
      <c r="AE488">
        <v>0</v>
      </c>
      <c r="AF488">
        <v>1.6E-2</v>
      </c>
      <c r="AG488" t="s">
        <v>324</v>
      </c>
      <c r="AH488" t="s">
        <v>324</v>
      </c>
      <c r="AI488" t="s">
        <v>324</v>
      </c>
      <c r="AJ488">
        <v>1.6E-2</v>
      </c>
      <c r="AK488">
        <v>25</v>
      </c>
      <c r="AL488" t="s">
        <v>324</v>
      </c>
      <c r="AM488" t="s">
        <v>324</v>
      </c>
      <c r="AN488" t="s">
        <v>324</v>
      </c>
      <c r="AO488">
        <v>25</v>
      </c>
      <c r="AP488" t="s">
        <v>324</v>
      </c>
      <c r="AQ488" t="s">
        <v>324</v>
      </c>
      <c r="AR488" t="s">
        <v>324</v>
      </c>
      <c r="AS488" t="s">
        <v>324</v>
      </c>
      <c r="AT488">
        <v>0</v>
      </c>
      <c r="AU488" t="s">
        <v>324</v>
      </c>
      <c r="AV488" t="s">
        <v>324</v>
      </c>
      <c r="AW488" t="s">
        <v>324</v>
      </c>
      <c r="AX488" t="s">
        <v>324</v>
      </c>
      <c r="AY488">
        <v>0</v>
      </c>
      <c r="AZ488" t="s">
        <v>324</v>
      </c>
      <c r="BA488" t="s">
        <v>324</v>
      </c>
      <c r="BB488" t="s">
        <v>324</v>
      </c>
      <c r="BC488" t="s">
        <v>324</v>
      </c>
      <c r="BD488">
        <v>0</v>
      </c>
      <c r="BE488" t="s">
        <v>324</v>
      </c>
      <c r="BF488" t="s">
        <v>324</v>
      </c>
      <c r="BG488" t="s">
        <v>324</v>
      </c>
      <c r="BH488" t="s">
        <v>324</v>
      </c>
      <c r="BI488">
        <v>0</v>
      </c>
      <c r="BJ488" t="s">
        <v>324</v>
      </c>
      <c r="BK488" t="s">
        <v>324</v>
      </c>
      <c r="BL488" t="s">
        <v>324</v>
      </c>
      <c r="BM488" t="s">
        <v>324</v>
      </c>
      <c r="BN488">
        <v>0</v>
      </c>
      <c r="BO488" t="s">
        <v>324</v>
      </c>
      <c r="BP488" t="s">
        <v>324</v>
      </c>
      <c r="BQ488" t="s">
        <v>324</v>
      </c>
      <c r="BR488" t="s">
        <v>324</v>
      </c>
      <c r="BS488">
        <v>0</v>
      </c>
      <c r="BT488">
        <v>0.24399999999999999</v>
      </c>
      <c r="BU488">
        <v>0.02</v>
      </c>
      <c r="BV488">
        <v>0</v>
      </c>
      <c r="BW488" t="s">
        <v>324</v>
      </c>
      <c r="BX488">
        <v>0.26400000000000001</v>
      </c>
      <c r="BY488">
        <v>9</v>
      </c>
      <c r="BZ488">
        <v>1</v>
      </c>
      <c r="CA488">
        <v>0</v>
      </c>
      <c r="CB488" t="s">
        <v>324</v>
      </c>
      <c r="CC488">
        <v>10</v>
      </c>
      <c r="CD488">
        <v>109.37</v>
      </c>
      <c r="CE488">
        <v>0</v>
      </c>
      <c r="CF488">
        <v>0</v>
      </c>
      <c r="CG488" t="s">
        <v>324</v>
      </c>
      <c r="CH488">
        <v>109.37</v>
      </c>
      <c r="CI488" t="s">
        <v>324</v>
      </c>
      <c r="CJ488" t="s">
        <v>324</v>
      </c>
      <c r="CK488" t="s">
        <v>324</v>
      </c>
      <c r="CL488" t="s">
        <v>324</v>
      </c>
      <c r="CM488">
        <v>0</v>
      </c>
      <c r="CN488" t="s">
        <v>324</v>
      </c>
      <c r="CO488" t="s">
        <v>324</v>
      </c>
      <c r="CP488" t="s">
        <v>324</v>
      </c>
      <c r="CQ488" t="s">
        <v>324</v>
      </c>
      <c r="CR488">
        <v>0</v>
      </c>
      <c r="CS488" t="s">
        <v>324</v>
      </c>
      <c r="CT488" t="s">
        <v>324</v>
      </c>
      <c r="CU488" t="s">
        <v>324</v>
      </c>
      <c r="CV488" t="s">
        <v>324</v>
      </c>
      <c r="CW488">
        <v>0</v>
      </c>
      <c r="CX488">
        <v>2.6709999999999998</v>
      </c>
      <c r="CY488">
        <v>0.32100000000000001</v>
      </c>
      <c r="CZ488">
        <v>0.04</v>
      </c>
      <c r="DA488">
        <v>0</v>
      </c>
      <c r="DB488">
        <v>3.032</v>
      </c>
      <c r="DC488">
        <v>212</v>
      </c>
      <c r="DD488">
        <v>11</v>
      </c>
      <c r="DE488">
        <v>1</v>
      </c>
      <c r="DF488">
        <v>0</v>
      </c>
      <c r="DG488">
        <v>224</v>
      </c>
      <c r="DH488">
        <v>2217.9009999999998</v>
      </c>
      <c r="DI488">
        <v>149.49299999999999</v>
      </c>
      <c r="DJ488">
        <v>63.741999999999997</v>
      </c>
      <c r="DK488">
        <v>0</v>
      </c>
      <c r="DL488">
        <v>2431.136</v>
      </c>
    </row>
    <row r="489" spans="1:116" x14ac:dyDescent="0.45">
      <c r="A489">
        <v>2023</v>
      </c>
      <c r="B489" t="s">
        <v>154</v>
      </c>
      <c r="C489">
        <v>18047</v>
      </c>
      <c r="D489" t="s">
        <v>943</v>
      </c>
      <c r="E489" t="s">
        <v>606</v>
      </c>
      <c r="F489" t="s">
        <v>244</v>
      </c>
      <c r="G489">
        <v>2.9159999999999999</v>
      </c>
      <c r="H489" t="s">
        <v>324</v>
      </c>
      <c r="I489" t="s">
        <v>324</v>
      </c>
      <c r="J489" t="s">
        <v>324</v>
      </c>
      <c r="K489">
        <v>2.9159999999999999</v>
      </c>
      <c r="L489">
        <v>186</v>
      </c>
      <c r="M489" t="s">
        <v>324</v>
      </c>
      <c r="N489" t="s">
        <v>324</v>
      </c>
      <c r="O489" t="s">
        <v>324</v>
      </c>
      <c r="P489">
        <v>186</v>
      </c>
      <c r="Q489">
        <v>4408.6000000000004</v>
      </c>
      <c r="R489">
        <v>20</v>
      </c>
      <c r="S489" t="s">
        <v>324</v>
      </c>
      <c r="T489" t="s">
        <v>324</v>
      </c>
      <c r="U489">
        <v>4428.6000000000004</v>
      </c>
      <c r="V489" t="s">
        <v>324</v>
      </c>
      <c r="W489" t="s">
        <v>324</v>
      </c>
      <c r="X489" t="s">
        <v>324</v>
      </c>
      <c r="Y489" t="s">
        <v>324</v>
      </c>
      <c r="Z489">
        <v>0</v>
      </c>
      <c r="AA489" t="s">
        <v>324</v>
      </c>
      <c r="AB489" t="s">
        <v>324</v>
      </c>
      <c r="AC489" t="s">
        <v>324</v>
      </c>
      <c r="AD489" t="s">
        <v>324</v>
      </c>
      <c r="AE489">
        <v>0</v>
      </c>
      <c r="AF489" t="s">
        <v>324</v>
      </c>
      <c r="AG489">
        <v>9.6000000000000002E-2</v>
      </c>
      <c r="AH489" t="s">
        <v>324</v>
      </c>
      <c r="AI489" t="s">
        <v>324</v>
      </c>
      <c r="AJ489">
        <v>9.6000000000000002E-2</v>
      </c>
      <c r="AK489" t="s">
        <v>324</v>
      </c>
      <c r="AL489">
        <v>1</v>
      </c>
      <c r="AM489" t="s">
        <v>324</v>
      </c>
      <c r="AN489" t="s">
        <v>324</v>
      </c>
      <c r="AO489">
        <v>1</v>
      </c>
      <c r="AP489" t="s">
        <v>324</v>
      </c>
      <c r="AQ489" t="s">
        <v>324</v>
      </c>
      <c r="AR489" t="s">
        <v>324</v>
      </c>
      <c r="AS489" t="s">
        <v>324</v>
      </c>
      <c r="AT489">
        <v>0</v>
      </c>
      <c r="AU489" t="s">
        <v>324</v>
      </c>
      <c r="AV489" t="s">
        <v>324</v>
      </c>
      <c r="AW489" t="s">
        <v>324</v>
      </c>
      <c r="AX489" t="s">
        <v>324</v>
      </c>
      <c r="AY489">
        <v>0</v>
      </c>
      <c r="AZ489" t="s">
        <v>324</v>
      </c>
      <c r="BA489" t="s">
        <v>324</v>
      </c>
      <c r="BB489" t="s">
        <v>324</v>
      </c>
      <c r="BC489" t="s">
        <v>324</v>
      </c>
      <c r="BD489">
        <v>0</v>
      </c>
      <c r="BE489" t="s">
        <v>324</v>
      </c>
      <c r="BF489" t="s">
        <v>324</v>
      </c>
      <c r="BG489" t="s">
        <v>324</v>
      </c>
      <c r="BH489" t="s">
        <v>324</v>
      </c>
      <c r="BI489">
        <v>0</v>
      </c>
      <c r="BJ489" t="s">
        <v>324</v>
      </c>
      <c r="BK489" t="s">
        <v>324</v>
      </c>
      <c r="BL489" t="s">
        <v>324</v>
      </c>
      <c r="BM489" t="s">
        <v>324</v>
      </c>
      <c r="BN489">
        <v>0</v>
      </c>
      <c r="BO489" t="s">
        <v>324</v>
      </c>
      <c r="BP489" t="s">
        <v>324</v>
      </c>
      <c r="BQ489" t="s">
        <v>324</v>
      </c>
      <c r="BR489" t="s">
        <v>324</v>
      </c>
      <c r="BS489">
        <v>0</v>
      </c>
      <c r="BT489">
        <v>0.76300000000000001</v>
      </c>
      <c r="BU489" t="s">
        <v>324</v>
      </c>
      <c r="BV489" t="s">
        <v>324</v>
      </c>
      <c r="BW489" t="s">
        <v>324</v>
      </c>
      <c r="BX489">
        <v>0.76300000000000001</v>
      </c>
      <c r="BY489">
        <v>22</v>
      </c>
      <c r="BZ489" t="s">
        <v>324</v>
      </c>
      <c r="CA489" t="s">
        <v>324</v>
      </c>
      <c r="CB489" t="s">
        <v>324</v>
      </c>
      <c r="CC489">
        <v>22</v>
      </c>
      <c r="CD489">
        <v>576.9</v>
      </c>
      <c r="CE489" t="s">
        <v>324</v>
      </c>
      <c r="CF489" t="s">
        <v>324</v>
      </c>
      <c r="CG489" t="s">
        <v>324</v>
      </c>
      <c r="CH489">
        <v>576.9</v>
      </c>
      <c r="CI489" t="s">
        <v>324</v>
      </c>
      <c r="CJ489" t="s">
        <v>324</v>
      </c>
      <c r="CK489" t="s">
        <v>324</v>
      </c>
      <c r="CL489" t="s">
        <v>324</v>
      </c>
      <c r="CM489">
        <v>0</v>
      </c>
      <c r="CN489" t="s">
        <v>324</v>
      </c>
      <c r="CO489" t="s">
        <v>324</v>
      </c>
      <c r="CP489" t="s">
        <v>324</v>
      </c>
      <c r="CQ489" t="s">
        <v>324</v>
      </c>
      <c r="CR489">
        <v>0</v>
      </c>
      <c r="CS489" t="s">
        <v>324</v>
      </c>
      <c r="CT489" t="s">
        <v>324</v>
      </c>
      <c r="CU489" t="s">
        <v>324</v>
      </c>
      <c r="CV489" t="s">
        <v>324</v>
      </c>
      <c r="CW489">
        <v>0</v>
      </c>
      <c r="CX489">
        <v>3.6789999999999998</v>
      </c>
      <c r="CY489">
        <v>9.6000000000000002E-2</v>
      </c>
      <c r="CZ489">
        <v>0</v>
      </c>
      <c r="DA489">
        <v>0</v>
      </c>
      <c r="DB489">
        <v>3.7749999999999999</v>
      </c>
      <c r="DC489">
        <v>208</v>
      </c>
      <c r="DD489">
        <v>1</v>
      </c>
      <c r="DE489">
        <v>0</v>
      </c>
      <c r="DF489">
        <v>0</v>
      </c>
      <c r="DG489">
        <v>209</v>
      </c>
      <c r="DH489">
        <v>4985.5</v>
      </c>
      <c r="DI489">
        <v>20</v>
      </c>
      <c r="DJ489">
        <v>0</v>
      </c>
      <c r="DK489">
        <v>0</v>
      </c>
      <c r="DL489">
        <v>5005.5</v>
      </c>
    </row>
    <row r="490" spans="1:116" x14ac:dyDescent="0.45">
      <c r="A490">
        <v>2023</v>
      </c>
      <c r="B490" t="s">
        <v>154</v>
      </c>
      <c r="C490">
        <v>19157</v>
      </c>
      <c r="D490" t="s">
        <v>780</v>
      </c>
      <c r="E490" t="s">
        <v>606</v>
      </c>
      <c r="F490" t="s">
        <v>244</v>
      </c>
      <c r="G490">
        <v>7.5359999999999996</v>
      </c>
      <c r="H490">
        <v>2.9489999999999998</v>
      </c>
      <c r="I490" t="s">
        <v>324</v>
      </c>
      <c r="J490" t="s">
        <v>324</v>
      </c>
      <c r="K490">
        <v>10.484999999999999</v>
      </c>
      <c r="L490">
        <v>370</v>
      </c>
      <c r="M490">
        <v>94</v>
      </c>
      <c r="N490" t="s">
        <v>324</v>
      </c>
      <c r="O490" t="s">
        <v>324</v>
      </c>
      <c r="P490">
        <v>464</v>
      </c>
      <c r="Q490">
        <v>6832.4040000000005</v>
      </c>
      <c r="R490">
        <v>2726.2530000000002</v>
      </c>
      <c r="S490" t="s">
        <v>324</v>
      </c>
      <c r="T490" t="s">
        <v>324</v>
      </c>
      <c r="U490">
        <v>9558.6569999999992</v>
      </c>
      <c r="V490" t="s">
        <v>324</v>
      </c>
      <c r="W490" t="s">
        <v>324</v>
      </c>
      <c r="X490" t="s">
        <v>324</v>
      </c>
      <c r="Y490" t="s">
        <v>324</v>
      </c>
      <c r="Z490">
        <v>0</v>
      </c>
      <c r="AA490" t="s">
        <v>324</v>
      </c>
      <c r="AB490" t="s">
        <v>324</v>
      </c>
      <c r="AC490" t="s">
        <v>324</v>
      </c>
      <c r="AD490" t="s">
        <v>324</v>
      </c>
      <c r="AE490">
        <v>0</v>
      </c>
      <c r="AF490">
        <v>6.9000000000000006E-2</v>
      </c>
      <c r="AG490" t="s">
        <v>324</v>
      </c>
      <c r="AH490" t="s">
        <v>324</v>
      </c>
      <c r="AI490" t="s">
        <v>324</v>
      </c>
      <c r="AJ490">
        <v>6.9000000000000006E-2</v>
      </c>
      <c r="AK490">
        <v>96</v>
      </c>
      <c r="AL490" t="s">
        <v>324</v>
      </c>
      <c r="AM490" t="s">
        <v>324</v>
      </c>
      <c r="AN490" t="s">
        <v>324</v>
      </c>
      <c r="AO490">
        <v>96</v>
      </c>
      <c r="AP490">
        <v>6.3E-2</v>
      </c>
      <c r="AQ490" t="s">
        <v>324</v>
      </c>
      <c r="AR490" t="s">
        <v>324</v>
      </c>
      <c r="AS490" t="s">
        <v>324</v>
      </c>
      <c r="AT490">
        <v>6.3E-2</v>
      </c>
      <c r="AU490">
        <v>9</v>
      </c>
      <c r="AV490" t="s">
        <v>324</v>
      </c>
      <c r="AW490" t="s">
        <v>324</v>
      </c>
      <c r="AX490" t="s">
        <v>324</v>
      </c>
      <c r="AY490">
        <v>9</v>
      </c>
      <c r="AZ490">
        <v>0.11</v>
      </c>
      <c r="BA490" t="s">
        <v>324</v>
      </c>
      <c r="BB490" t="s">
        <v>324</v>
      </c>
      <c r="BC490" t="s">
        <v>324</v>
      </c>
      <c r="BD490">
        <v>0.11</v>
      </c>
      <c r="BE490" t="s">
        <v>324</v>
      </c>
      <c r="BF490" t="s">
        <v>324</v>
      </c>
      <c r="BG490" t="s">
        <v>324</v>
      </c>
      <c r="BH490" t="s">
        <v>324</v>
      </c>
      <c r="BI490">
        <v>0</v>
      </c>
      <c r="BJ490" t="s">
        <v>324</v>
      </c>
      <c r="BK490" t="s">
        <v>324</v>
      </c>
      <c r="BL490" t="s">
        <v>324</v>
      </c>
      <c r="BM490" t="s">
        <v>324</v>
      </c>
      <c r="BN490">
        <v>0</v>
      </c>
      <c r="BO490" t="s">
        <v>324</v>
      </c>
      <c r="BP490" t="s">
        <v>324</v>
      </c>
      <c r="BQ490" t="s">
        <v>324</v>
      </c>
      <c r="BR490" t="s">
        <v>324</v>
      </c>
      <c r="BS490">
        <v>0</v>
      </c>
      <c r="BT490">
        <v>0.186</v>
      </c>
      <c r="BU490">
        <v>5.5E-2</v>
      </c>
      <c r="BV490" t="s">
        <v>324</v>
      </c>
      <c r="BW490" t="s">
        <v>324</v>
      </c>
      <c r="BX490">
        <v>0.24099999999999999</v>
      </c>
      <c r="BY490">
        <v>11</v>
      </c>
      <c r="BZ490">
        <v>2</v>
      </c>
      <c r="CA490" t="s">
        <v>324</v>
      </c>
      <c r="CB490" t="s">
        <v>324</v>
      </c>
      <c r="CC490">
        <v>13</v>
      </c>
      <c r="CD490">
        <v>87.257000000000005</v>
      </c>
      <c r="CE490">
        <v>21.803999999999998</v>
      </c>
      <c r="CF490" t="s">
        <v>324</v>
      </c>
      <c r="CG490" t="s">
        <v>324</v>
      </c>
      <c r="CH490">
        <v>109.06100000000001</v>
      </c>
      <c r="CI490">
        <v>3.5999999999999997E-2</v>
      </c>
      <c r="CJ490" t="s">
        <v>324</v>
      </c>
      <c r="CK490" t="s">
        <v>324</v>
      </c>
      <c r="CL490" t="s">
        <v>324</v>
      </c>
      <c r="CM490">
        <v>3.5999999999999997E-2</v>
      </c>
      <c r="CN490">
        <v>1</v>
      </c>
      <c r="CO490" t="s">
        <v>324</v>
      </c>
      <c r="CP490" t="s">
        <v>324</v>
      </c>
      <c r="CQ490" t="s">
        <v>324</v>
      </c>
      <c r="CR490">
        <v>1</v>
      </c>
      <c r="CS490">
        <v>0</v>
      </c>
      <c r="CT490" t="s">
        <v>324</v>
      </c>
      <c r="CU490" t="s">
        <v>324</v>
      </c>
      <c r="CV490" t="s">
        <v>324</v>
      </c>
      <c r="CW490">
        <v>0</v>
      </c>
      <c r="CX490">
        <v>7.827</v>
      </c>
      <c r="CY490">
        <v>3.004</v>
      </c>
      <c r="CZ490">
        <v>0</v>
      </c>
      <c r="DA490">
        <v>0</v>
      </c>
      <c r="DB490">
        <v>10.831</v>
      </c>
      <c r="DC490">
        <v>478</v>
      </c>
      <c r="DD490">
        <v>96</v>
      </c>
      <c r="DE490">
        <v>0</v>
      </c>
      <c r="DF490">
        <v>0</v>
      </c>
      <c r="DG490">
        <v>574</v>
      </c>
      <c r="DH490">
        <v>6919.6610000000001</v>
      </c>
      <c r="DI490">
        <v>2748.0569999999998</v>
      </c>
      <c r="DJ490">
        <v>0</v>
      </c>
      <c r="DK490">
        <v>0</v>
      </c>
      <c r="DL490">
        <v>9667.7180000000008</v>
      </c>
    </row>
    <row r="491" spans="1:116" x14ac:dyDescent="0.45">
      <c r="A491">
        <v>2023</v>
      </c>
      <c r="B491" t="s">
        <v>154</v>
      </c>
      <c r="C491">
        <v>20639</v>
      </c>
      <c r="D491" t="s">
        <v>944</v>
      </c>
      <c r="E491" t="s">
        <v>606</v>
      </c>
      <c r="F491" t="s">
        <v>244</v>
      </c>
      <c r="G491">
        <v>0.64300000000000002</v>
      </c>
      <c r="H491">
        <v>0.67100000000000004</v>
      </c>
      <c r="I491" t="s">
        <v>324</v>
      </c>
      <c r="J491" t="s">
        <v>324</v>
      </c>
      <c r="K491">
        <v>1.3140000000000001</v>
      </c>
      <c r="L491">
        <v>36</v>
      </c>
      <c r="M491">
        <v>24</v>
      </c>
      <c r="N491" t="s">
        <v>324</v>
      </c>
      <c r="O491" t="s">
        <v>324</v>
      </c>
      <c r="P491">
        <v>60</v>
      </c>
      <c r="Q491">
        <v>600.06799999999998</v>
      </c>
      <c r="R491">
        <v>1003.109</v>
      </c>
      <c r="S491" t="s">
        <v>324</v>
      </c>
      <c r="T491" t="s">
        <v>324</v>
      </c>
      <c r="U491">
        <v>1603.1769999999999</v>
      </c>
      <c r="V491" t="s">
        <v>324</v>
      </c>
      <c r="W491" t="s">
        <v>324</v>
      </c>
      <c r="X491" t="s">
        <v>324</v>
      </c>
      <c r="Y491" t="s">
        <v>324</v>
      </c>
      <c r="Z491">
        <v>0</v>
      </c>
      <c r="AA491" t="s">
        <v>324</v>
      </c>
      <c r="AB491" t="s">
        <v>324</v>
      </c>
      <c r="AC491" t="s">
        <v>324</v>
      </c>
      <c r="AD491" t="s">
        <v>324</v>
      </c>
      <c r="AE491">
        <v>0</v>
      </c>
      <c r="AF491" t="s">
        <v>324</v>
      </c>
      <c r="AG491" t="s">
        <v>324</v>
      </c>
      <c r="AH491" t="s">
        <v>324</v>
      </c>
      <c r="AI491" t="s">
        <v>324</v>
      </c>
      <c r="AJ491">
        <v>0</v>
      </c>
      <c r="AK491" t="s">
        <v>324</v>
      </c>
      <c r="AL491" t="s">
        <v>324</v>
      </c>
      <c r="AM491" t="s">
        <v>324</v>
      </c>
      <c r="AN491" t="s">
        <v>324</v>
      </c>
      <c r="AO491">
        <v>0</v>
      </c>
      <c r="AP491" t="s">
        <v>324</v>
      </c>
      <c r="AQ491" t="s">
        <v>324</v>
      </c>
      <c r="AR491" t="s">
        <v>324</v>
      </c>
      <c r="AS491" t="s">
        <v>324</v>
      </c>
      <c r="AT491">
        <v>0</v>
      </c>
      <c r="AU491" t="s">
        <v>324</v>
      </c>
      <c r="AV491" t="s">
        <v>324</v>
      </c>
      <c r="AW491" t="s">
        <v>324</v>
      </c>
      <c r="AX491" t="s">
        <v>324</v>
      </c>
      <c r="AY491">
        <v>0</v>
      </c>
      <c r="AZ491" t="s">
        <v>324</v>
      </c>
      <c r="BA491" t="s">
        <v>324</v>
      </c>
      <c r="BB491" t="s">
        <v>324</v>
      </c>
      <c r="BC491" t="s">
        <v>324</v>
      </c>
      <c r="BD491">
        <v>0</v>
      </c>
      <c r="BE491" t="s">
        <v>324</v>
      </c>
      <c r="BF491" t="s">
        <v>324</v>
      </c>
      <c r="BG491" t="s">
        <v>324</v>
      </c>
      <c r="BH491" t="s">
        <v>324</v>
      </c>
      <c r="BI491">
        <v>0</v>
      </c>
      <c r="BJ491" t="s">
        <v>324</v>
      </c>
      <c r="BK491" t="s">
        <v>324</v>
      </c>
      <c r="BL491" t="s">
        <v>324</v>
      </c>
      <c r="BM491" t="s">
        <v>324</v>
      </c>
      <c r="BN491">
        <v>0</v>
      </c>
      <c r="BO491" t="s">
        <v>324</v>
      </c>
      <c r="BP491" t="s">
        <v>324</v>
      </c>
      <c r="BQ491" t="s">
        <v>324</v>
      </c>
      <c r="BR491" t="s">
        <v>324</v>
      </c>
      <c r="BS491">
        <v>0</v>
      </c>
      <c r="BT491">
        <v>6.0000000000000001E-3</v>
      </c>
      <c r="BU491">
        <v>0.05</v>
      </c>
      <c r="BV491" t="s">
        <v>324</v>
      </c>
      <c r="BW491" t="s">
        <v>324</v>
      </c>
      <c r="BX491">
        <v>5.6000000000000001E-2</v>
      </c>
      <c r="BY491">
        <v>2</v>
      </c>
      <c r="BZ491">
        <v>1</v>
      </c>
      <c r="CA491" t="s">
        <v>324</v>
      </c>
      <c r="CB491" t="s">
        <v>324</v>
      </c>
      <c r="CC491">
        <v>3</v>
      </c>
      <c r="CD491" t="s">
        <v>324</v>
      </c>
      <c r="CE491" t="s">
        <v>324</v>
      </c>
      <c r="CF491" t="s">
        <v>324</v>
      </c>
      <c r="CG491" t="s">
        <v>324</v>
      </c>
      <c r="CH491">
        <v>0</v>
      </c>
      <c r="CI491" t="s">
        <v>324</v>
      </c>
      <c r="CJ491" t="s">
        <v>324</v>
      </c>
      <c r="CK491" t="s">
        <v>324</v>
      </c>
      <c r="CL491" t="s">
        <v>324</v>
      </c>
      <c r="CM491">
        <v>0</v>
      </c>
      <c r="CN491" t="s">
        <v>324</v>
      </c>
      <c r="CO491" t="s">
        <v>324</v>
      </c>
      <c r="CP491" t="s">
        <v>324</v>
      </c>
      <c r="CQ491" t="s">
        <v>324</v>
      </c>
      <c r="CR491">
        <v>0</v>
      </c>
      <c r="CS491" t="s">
        <v>324</v>
      </c>
      <c r="CT491" t="s">
        <v>324</v>
      </c>
      <c r="CU491" t="s">
        <v>324</v>
      </c>
      <c r="CV491" t="s">
        <v>324</v>
      </c>
      <c r="CW491">
        <v>0</v>
      </c>
      <c r="CX491">
        <v>0.64900000000000002</v>
      </c>
      <c r="CY491">
        <v>0.72099999999999997</v>
      </c>
      <c r="CZ491">
        <v>0</v>
      </c>
      <c r="DA491">
        <v>0</v>
      </c>
      <c r="DB491">
        <v>1.37</v>
      </c>
      <c r="DC491">
        <v>38</v>
      </c>
      <c r="DD491">
        <v>25</v>
      </c>
      <c r="DE491">
        <v>0</v>
      </c>
      <c r="DF491">
        <v>0</v>
      </c>
      <c r="DG491">
        <v>63</v>
      </c>
      <c r="DH491">
        <v>600.06799999999998</v>
      </c>
      <c r="DI491">
        <v>1003.109</v>
      </c>
      <c r="DJ491">
        <v>0</v>
      </c>
      <c r="DK491">
        <v>0</v>
      </c>
      <c r="DL491">
        <v>1603.1769999999999</v>
      </c>
    </row>
    <row r="492" spans="1:116" x14ac:dyDescent="0.45">
      <c r="A492">
        <v>2023</v>
      </c>
      <c r="B492" t="s">
        <v>154</v>
      </c>
      <c r="C492">
        <v>20737</v>
      </c>
      <c r="D492" t="s">
        <v>945</v>
      </c>
      <c r="E492" t="s">
        <v>606</v>
      </c>
      <c r="F492" t="s">
        <v>244</v>
      </c>
      <c r="G492">
        <v>9.5000000000000001E-2</v>
      </c>
      <c r="H492">
        <v>0.02</v>
      </c>
      <c r="I492" t="s">
        <v>324</v>
      </c>
      <c r="J492" t="s">
        <v>324</v>
      </c>
      <c r="K492">
        <v>0.115</v>
      </c>
      <c r="L492">
        <v>10</v>
      </c>
      <c r="M492">
        <v>1</v>
      </c>
      <c r="N492" t="s">
        <v>324</v>
      </c>
      <c r="O492" t="s">
        <v>324</v>
      </c>
      <c r="P492">
        <v>11</v>
      </c>
      <c r="Q492" t="s">
        <v>324</v>
      </c>
      <c r="R492" t="s">
        <v>324</v>
      </c>
      <c r="S492" t="s">
        <v>324</v>
      </c>
      <c r="T492" t="s">
        <v>324</v>
      </c>
      <c r="U492">
        <v>0</v>
      </c>
      <c r="V492" t="s">
        <v>324</v>
      </c>
      <c r="W492" t="s">
        <v>324</v>
      </c>
      <c r="X492" t="s">
        <v>324</v>
      </c>
      <c r="Y492" t="s">
        <v>324</v>
      </c>
      <c r="Z492">
        <v>0</v>
      </c>
      <c r="AA492" t="s">
        <v>324</v>
      </c>
      <c r="AB492" t="s">
        <v>324</v>
      </c>
      <c r="AC492" t="s">
        <v>324</v>
      </c>
      <c r="AD492" t="s">
        <v>324</v>
      </c>
      <c r="AE492">
        <v>0</v>
      </c>
      <c r="AF492" t="s">
        <v>324</v>
      </c>
      <c r="AG492" t="s">
        <v>324</v>
      </c>
      <c r="AH492" t="s">
        <v>324</v>
      </c>
      <c r="AI492" t="s">
        <v>324</v>
      </c>
      <c r="AJ492">
        <v>0</v>
      </c>
      <c r="AK492" t="s">
        <v>324</v>
      </c>
      <c r="AL492" t="s">
        <v>324</v>
      </c>
      <c r="AM492" t="s">
        <v>324</v>
      </c>
      <c r="AN492" t="s">
        <v>324</v>
      </c>
      <c r="AO492">
        <v>0</v>
      </c>
      <c r="AP492">
        <v>5.0000000000000001E-3</v>
      </c>
      <c r="AQ492" t="s">
        <v>324</v>
      </c>
      <c r="AR492" t="s">
        <v>324</v>
      </c>
      <c r="AS492" t="s">
        <v>324</v>
      </c>
      <c r="AT492">
        <v>5.0000000000000001E-3</v>
      </c>
      <c r="AU492">
        <v>1</v>
      </c>
      <c r="AV492" t="s">
        <v>324</v>
      </c>
      <c r="AW492" t="s">
        <v>324</v>
      </c>
      <c r="AX492" t="s">
        <v>324</v>
      </c>
      <c r="AY492">
        <v>1</v>
      </c>
      <c r="AZ492" t="s">
        <v>324</v>
      </c>
      <c r="BA492" t="s">
        <v>324</v>
      </c>
      <c r="BB492" t="s">
        <v>324</v>
      </c>
      <c r="BC492" t="s">
        <v>324</v>
      </c>
      <c r="BD492">
        <v>0</v>
      </c>
      <c r="BE492" t="s">
        <v>324</v>
      </c>
      <c r="BF492" t="s">
        <v>324</v>
      </c>
      <c r="BG492" t="s">
        <v>324</v>
      </c>
      <c r="BH492" t="s">
        <v>324</v>
      </c>
      <c r="BI492">
        <v>0</v>
      </c>
      <c r="BJ492" t="s">
        <v>324</v>
      </c>
      <c r="BK492" t="s">
        <v>324</v>
      </c>
      <c r="BL492" t="s">
        <v>324</v>
      </c>
      <c r="BM492" t="s">
        <v>324</v>
      </c>
      <c r="BN492">
        <v>0</v>
      </c>
      <c r="BO492" t="s">
        <v>324</v>
      </c>
      <c r="BP492" t="s">
        <v>324</v>
      </c>
      <c r="BQ492" t="s">
        <v>324</v>
      </c>
      <c r="BR492" t="s">
        <v>324</v>
      </c>
      <c r="BS492">
        <v>0</v>
      </c>
      <c r="BT492" t="s">
        <v>324</v>
      </c>
      <c r="BU492" t="s">
        <v>324</v>
      </c>
      <c r="BV492" t="s">
        <v>324</v>
      </c>
      <c r="BW492" t="s">
        <v>324</v>
      </c>
      <c r="BX492">
        <v>0</v>
      </c>
      <c r="BY492" t="s">
        <v>324</v>
      </c>
      <c r="BZ492" t="s">
        <v>324</v>
      </c>
      <c r="CA492" t="s">
        <v>324</v>
      </c>
      <c r="CB492" t="s">
        <v>324</v>
      </c>
      <c r="CC492">
        <v>0</v>
      </c>
      <c r="CD492" t="s">
        <v>324</v>
      </c>
      <c r="CE492" t="s">
        <v>324</v>
      </c>
      <c r="CF492" t="s">
        <v>324</v>
      </c>
      <c r="CG492" t="s">
        <v>324</v>
      </c>
      <c r="CH492">
        <v>0</v>
      </c>
      <c r="CI492" t="s">
        <v>324</v>
      </c>
      <c r="CJ492" t="s">
        <v>324</v>
      </c>
      <c r="CK492" t="s">
        <v>324</v>
      </c>
      <c r="CL492" t="s">
        <v>324</v>
      </c>
      <c r="CM492">
        <v>0</v>
      </c>
      <c r="CN492" t="s">
        <v>324</v>
      </c>
      <c r="CO492" t="s">
        <v>324</v>
      </c>
      <c r="CP492" t="s">
        <v>324</v>
      </c>
      <c r="CQ492" t="s">
        <v>324</v>
      </c>
      <c r="CR492">
        <v>0</v>
      </c>
      <c r="CS492" t="s">
        <v>324</v>
      </c>
      <c r="CT492" t="s">
        <v>324</v>
      </c>
      <c r="CU492" t="s">
        <v>324</v>
      </c>
      <c r="CV492" t="s">
        <v>324</v>
      </c>
      <c r="CW492">
        <v>0</v>
      </c>
      <c r="CX492">
        <v>9.5000000000000001E-2</v>
      </c>
      <c r="CY492">
        <v>0.02</v>
      </c>
      <c r="CZ492">
        <v>0</v>
      </c>
      <c r="DA492">
        <v>0</v>
      </c>
      <c r="DB492">
        <v>0.115</v>
      </c>
      <c r="DC492">
        <v>10</v>
      </c>
      <c r="DD492">
        <v>1</v>
      </c>
      <c r="DE492">
        <v>0</v>
      </c>
      <c r="DF492">
        <v>0</v>
      </c>
      <c r="DG492">
        <v>11</v>
      </c>
      <c r="DH492">
        <v>0</v>
      </c>
      <c r="DI492">
        <v>0</v>
      </c>
      <c r="DJ492">
        <v>0</v>
      </c>
      <c r="DK492">
        <v>0</v>
      </c>
      <c r="DL492">
        <v>0</v>
      </c>
    </row>
    <row r="493" spans="1:116" x14ac:dyDescent="0.45">
      <c r="A493">
        <v>2023</v>
      </c>
      <c r="B493" t="s">
        <v>154</v>
      </c>
      <c r="C493">
        <v>20996</v>
      </c>
      <c r="D493" t="s">
        <v>449</v>
      </c>
      <c r="E493" t="s">
        <v>606</v>
      </c>
      <c r="F493" t="s">
        <v>244</v>
      </c>
      <c r="G493">
        <v>3.8690000000000002</v>
      </c>
      <c r="H493">
        <v>0.46899999999999997</v>
      </c>
      <c r="I493">
        <v>0</v>
      </c>
      <c r="J493">
        <v>0</v>
      </c>
      <c r="K493">
        <v>4.3380000000000001</v>
      </c>
      <c r="L493">
        <v>274</v>
      </c>
      <c r="M493">
        <v>15</v>
      </c>
      <c r="N493">
        <v>0</v>
      </c>
      <c r="O493">
        <v>0</v>
      </c>
      <c r="P493">
        <v>289</v>
      </c>
      <c r="Q493">
        <v>1683.0550000000001</v>
      </c>
      <c r="R493">
        <v>143.28100000000001</v>
      </c>
      <c r="S493" t="s">
        <v>324</v>
      </c>
      <c r="T493" t="s">
        <v>324</v>
      </c>
      <c r="U493">
        <v>1826.336</v>
      </c>
      <c r="V493" t="s">
        <v>324</v>
      </c>
      <c r="W493" t="s">
        <v>324</v>
      </c>
      <c r="X493" t="s">
        <v>324</v>
      </c>
      <c r="Y493" t="s">
        <v>324</v>
      </c>
      <c r="Z493">
        <v>0</v>
      </c>
      <c r="AA493" t="s">
        <v>324</v>
      </c>
      <c r="AB493" t="s">
        <v>324</v>
      </c>
      <c r="AC493" t="s">
        <v>324</v>
      </c>
      <c r="AD493" t="s">
        <v>324</v>
      </c>
      <c r="AE493">
        <v>0</v>
      </c>
      <c r="AF493">
        <v>7.4999999999999997E-2</v>
      </c>
      <c r="AG493" t="s">
        <v>324</v>
      </c>
      <c r="AH493" t="s">
        <v>324</v>
      </c>
      <c r="AI493" t="s">
        <v>324</v>
      </c>
      <c r="AJ493">
        <v>7.4999999999999997E-2</v>
      </c>
      <c r="AK493">
        <v>40</v>
      </c>
      <c r="AL493" t="s">
        <v>324</v>
      </c>
      <c r="AM493" t="s">
        <v>324</v>
      </c>
      <c r="AN493" t="s">
        <v>324</v>
      </c>
      <c r="AO493">
        <v>40</v>
      </c>
      <c r="AP493" t="s">
        <v>324</v>
      </c>
      <c r="AQ493" t="s">
        <v>324</v>
      </c>
      <c r="AR493" t="s">
        <v>324</v>
      </c>
      <c r="AS493" t="s">
        <v>324</v>
      </c>
      <c r="AT493">
        <v>0</v>
      </c>
      <c r="AU493" t="s">
        <v>324</v>
      </c>
      <c r="AV493" t="s">
        <v>324</v>
      </c>
      <c r="AW493" t="s">
        <v>324</v>
      </c>
      <c r="AX493" t="s">
        <v>324</v>
      </c>
      <c r="AY493">
        <v>0</v>
      </c>
      <c r="AZ493" t="s">
        <v>324</v>
      </c>
      <c r="BA493" t="s">
        <v>324</v>
      </c>
      <c r="BB493" t="s">
        <v>324</v>
      </c>
      <c r="BC493" t="s">
        <v>324</v>
      </c>
      <c r="BD493">
        <v>0</v>
      </c>
      <c r="BE493" t="s">
        <v>324</v>
      </c>
      <c r="BF493" t="s">
        <v>324</v>
      </c>
      <c r="BG493" t="s">
        <v>324</v>
      </c>
      <c r="BH493" t="s">
        <v>324</v>
      </c>
      <c r="BI493">
        <v>0</v>
      </c>
      <c r="BJ493" t="s">
        <v>324</v>
      </c>
      <c r="BK493" t="s">
        <v>324</v>
      </c>
      <c r="BL493" t="s">
        <v>324</v>
      </c>
      <c r="BM493" t="s">
        <v>324</v>
      </c>
      <c r="BN493">
        <v>0</v>
      </c>
      <c r="BO493" t="s">
        <v>324</v>
      </c>
      <c r="BP493" t="s">
        <v>324</v>
      </c>
      <c r="BQ493" t="s">
        <v>324</v>
      </c>
      <c r="BR493" t="s">
        <v>324</v>
      </c>
      <c r="BS493">
        <v>0</v>
      </c>
      <c r="BT493">
        <v>0.08</v>
      </c>
      <c r="BU493" t="s">
        <v>324</v>
      </c>
      <c r="BV493" t="s">
        <v>324</v>
      </c>
      <c r="BW493" t="s">
        <v>324</v>
      </c>
      <c r="BX493">
        <v>0.08</v>
      </c>
      <c r="BY493">
        <v>5</v>
      </c>
      <c r="BZ493" t="s">
        <v>324</v>
      </c>
      <c r="CA493" t="s">
        <v>324</v>
      </c>
      <c r="CB493" t="s">
        <v>324</v>
      </c>
      <c r="CC493">
        <v>5</v>
      </c>
      <c r="CD493">
        <v>10.37</v>
      </c>
      <c r="CE493" t="s">
        <v>324</v>
      </c>
      <c r="CF493" t="s">
        <v>324</v>
      </c>
      <c r="CG493" t="s">
        <v>324</v>
      </c>
      <c r="CH493">
        <v>10.37</v>
      </c>
      <c r="CI493" t="s">
        <v>324</v>
      </c>
      <c r="CJ493" t="s">
        <v>324</v>
      </c>
      <c r="CK493" t="s">
        <v>324</v>
      </c>
      <c r="CL493" t="s">
        <v>324</v>
      </c>
      <c r="CM493">
        <v>0</v>
      </c>
      <c r="CN493" t="s">
        <v>324</v>
      </c>
      <c r="CO493" t="s">
        <v>324</v>
      </c>
      <c r="CP493" t="s">
        <v>324</v>
      </c>
      <c r="CQ493" t="s">
        <v>324</v>
      </c>
      <c r="CR493">
        <v>0</v>
      </c>
      <c r="CS493" t="s">
        <v>324</v>
      </c>
      <c r="CT493" t="s">
        <v>324</v>
      </c>
      <c r="CU493" t="s">
        <v>324</v>
      </c>
      <c r="CV493" t="s">
        <v>324</v>
      </c>
      <c r="CW493">
        <v>0</v>
      </c>
      <c r="CX493">
        <v>4.024</v>
      </c>
      <c r="CY493">
        <v>0.46899999999999997</v>
      </c>
      <c r="CZ493">
        <v>0</v>
      </c>
      <c r="DA493">
        <v>0</v>
      </c>
      <c r="DB493">
        <v>4.4930000000000003</v>
      </c>
      <c r="DC493">
        <v>319</v>
      </c>
      <c r="DD493">
        <v>15</v>
      </c>
      <c r="DE493">
        <v>0</v>
      </c>
      <c r="DF493">
        <v>0</v>
      </c>
      <c r="DG493">
        <v>334</v>
      </c>
      <c r="DH493">
        <v>1693.425</v>
      </c>
      <c r="DI493">
        <v>143.28100000000001</v>
      </c>
      <c r="DJ493">
        <v>0</v>
      </c>
      <c r="DK493">
        <v>0</v>
      </c>
      <c r="DL493">
        <v>1836.7059999999999</v>
      </c>
    </row>
    <row r="494" spans="1:116" x14ac:dyDescent="0.45">
      <c r="A494">
        <v>2023</v>
      </c>
      <c r="B494" t="s">
        <v>154</v>
      </c>
      <c r="C494">
        <v>21013</v>
      </c>
      <c r="D494" t="s">
        <v>946</v>
      </c>
      <c r="E494" t="s">
        <v>606</v>
      </c>
      <c r="F494" t="s">
        <v>244</v>
      </c>
      <c r="G494">
        <v>1.4E-2</v>
      </c>
      <c r="H494" t="s">
        <v>324</v>
      </c>
      <c r="I494" t="s">
        <v>324</v>
      </c>
      <c r="J494" t="s">
        <v>324</v>
      </c>
      <c r="K494">
        <v>1.4E-2</v>
      </c>
      <c r="L494">
        <v>2</v>
      </c>
      <c r="M494" t="s">
        <v>324</v>
      </c>
      <c r="N494" t="s">
        <v>324</v>
      </c>
      <c r="O494" t="s">
        <v>324</v>
      </c>
      <c r="P494">
        <v>2</v>
      </c>
      <c r="Q494" t="s">
        <v>324</v>
      </c>
      <c r="R494" t="s">
        <v>324</v>
      </c>
      <c r="S494" t="s">
        <v>324</v>
      </c>
      <c r="T494" t="s">
        <v>324</v>
      </c>
      <c r="U494">
        <v>0</v>
      </c>
      <c r="V494" t="s">
        <v>324</v>
      </c>
      <c r="W494" t="s">
        <v>324</v>
      </c>
      <c r="X494" t="s">
        <v>324</v>
      </c>
      <c r="Y494" t="s">
        <v>324</v>
      </c>
      <c r="Z494">
        <v>0</v>
      </c>
      <c r="AA494" t="s">
        <v>324</v>
      </c>
      <c r="AB494" t="s">
        <v>324</v>
      </c>
      <c r="AC494" t="s">
        <v>324</v>
      </c>
      <c r="AD494" t="s">
        <v>324</v>
      </c>
      <c r="AE494">
        <v>0</v>
      </c>
      <c r="AF494" t="s">
        <v>324</v>
      </c>
      <c r="AG494" t="s">
        <v>324</v>
      </c>
      <c r="AH494" t="s">
        <v>324</v>
      </c>
      <c r="AI494" t="s">
        <v>324</v>
      </c>
      <c r="AJ494">
        <v>0</v>
      </c>
      <c r="AK494" t="s">
        <v>324</v>
      </c>
      <c r="AL494" t="s">
        <v>324</v>
      </c>
      <c r="AM494" t="s">
        <v>324</v>
      </c>
      <c r="AN494" t="s">
        <v>324</v>
      </c>
      <c r="AO494">
        <v>0</v>
      </c>
      <c r="AP494" t="s">
        <v>324</v>
      </c>
      <c r="AQ494" t="s">
        <v>324</v>
      </c>
      <c r="AR494" t="s">
        <v>324</v>
      </c>
      <c r="AS494" t="s">
        <v>324</v>
      </c>
      <c r="AT494">
        <v>0</v>
      </c>
      <c r="AU494" t="s">
        <v>324</v>
      </c>
      <c r="AV494" t="s">
        <v>324</v>
      </c>
      <c r="AW494" t="s">
        <v>324</v>
      </c>
      <c r="AX494" t="s">
        <v>324</v>
      </c>
      <c r="AY494">
        <v>0</v>
      </c>
      <c r="AZ494" t="s">
        <v>324</v>
      </c>
      <c r="BA494" t="s">
        <v>324</v>
      </c>
      <c r="BB494" t="s">
        <v>324</v>
      </c>
      <c r="BC494" t="s">
        <v>324</v>
      </c>
      <c r="BD494">
        <v>0</v>
      </c>
      <c r="BE494" t="s">
        <v>324</v>
      </c>
      <c r="BF494" t="s">
        <v>324</v>
      </c>
      <c r="BG494" t="s">
        <v>324</v>
      </c>
      <c r="BH494" t="s">
        <v>324</v>
      </c>
      <c r="BI494">
        <v>0</v>
      </c>
      <c r="BJ494" t="s">
        <v>324</v>
      </c>
      <c r="BK494" t="s">
        <v>324</v>
      </c>
      <c r="BL494" t="s">
        <v>324</v>
      </c>
      <c r="BM494" t="s">
        <v>324</v>
      </c>
      <c r="BN494">
        <v>0</v>
      </c>
      <c r="BO494" t="s">
        <v>324</v>
      </c>
      <c r="BP494" t="s">
        <v>324</v>
      </c>
      <c r="BQ494" t="s">
        <v>324</v>
      </c>
      <c r="BR494" t="s">
        <v>324</v>
      </c>
      <c r="BS494">
        <v>0</v>
      </c>
      <c r="BT494" t="s">
        <v>324</v>
      </c>
      <c r="BU494" t="s">
        <v>324</v>
      </c>
      <c r="BV494" t="s">
        <v>324</v>
      </c>
      <c r="BW494" t="s">
        <v>324</v>
      </c>
      <c r="BX494">
        <v>0</v>
      </c>
      <c r="BY494" t="s">
        <v>324</v>
      </c>
      <c r="BZ494" t="s">
        <v>324</v>
      </c>
      <c r="CA494" t="s">
        <v>324</v>
      </c>
      <c r="CB494" t="s">
        <v>324</v>
      </c>
      <c r="CC494">
        <v>0</v>
      </c>
      <c r="CD494" t="s">
        <v>324</v>
      </c>
      <c r="CE494" t="s">
        <v>324</v>
      </c>
      <c r="CF494" t="s">
        <v>324</v>
      </c>
      <c r="CG494" t="s">
        <v>324</v>
      </c>
      <c r="CH494">
        <v>0</v>
      </c>
      <c r="CI494" t="s">
        <v>324</v>
      </c>
      <c r="CJ494" t="s">
        <v>324</v>
      </c>
      <c r="CK494" t="s">
        <v>324</v>
      </c>
      <c r="CL494" t="s">
        <v>324</v>
      </c>
      <c r="CM494">
        <v>0</v>
      </c>
      <c r="CN494" t="s">
        <v>324</v>
      </c>
      <c r="CO494" t="s">
        <v>324</v>
      </c>
      <c r="CP494" t="s">
        <v>324</v>
      </c>
      <c r="CQ494" t="s">
        <v>324</v>
      </c>
      <c r="CR494">
        <v>0</v>
      </c>
      <c r="CS494" t="s">
        <v>324</v>
      </c>
      <c r="CT494" t="s">
        <v>324</v>
      </c>
      <c r="CU494" t="s">
        <v>324</v>
      </c>
      <c r="CV494" t="s">
        <v>324</v>
      </c>
      <c r="CW494">
        <v>0</v>
      </c>
      <c r="CX494">
        <v>1.4E-2</v>
      </c>
      <c r="CY494">
        <v>0</v>
      </c>
      <c r="CZ494">
        <v>0</v>
      </c>
      <c r="DA494">
        <v>0</v>
      </c>
      <c r="DB494">
        <v>1.4E-2</v>
      </c>
      <c r="DC494">
        <v>2</v>
      </c>
      <c r="DD494">
        <v>0</v>
      </c>
      <c r="DE494">
        <v>0</v>
      </c>
      <c r="DF494">
        <v>0</v>
      </c>
      <c r="DG494">
        <v>2</v>
      </c>
      <c r="DH494">
        <v>0</v>
      </c>
      <c r="DI494">
        <v>0</v>
      </c>
      <c r="DJ494">
        <v>0</v>
      </c>
      <c r="DK494">
        <v>0</v>
      </c>
      <c r="DL494">
        <v>0</v>
      </c>
    </row>
    <row r="495" spans="1:116" x14ac:dyDescent="0.45">
      <c r="A495">
        <v>2023</v>
      </c>
      <c r="B495" t="s">
        <v>154</v>
      </c>
      <c r="C495">
        <v>25177</v>
      </c>
      <c r="D495" t="s">
        <v>450</v>
      </c>
      <c r="E495" t="s">
        <v>606</v>
      </c>
      <c r="F495" t="s">
        <v>244</v>
      </c>
      <c r="G495">
        <v>13.571</v>
      </c>
      <c r="H495">
        <v>0.69299999999999995</v>
      </c>
      <c r="I495">
        <v>0</v>
      </c>
      <c r="J495" t="s">
        <v>324</v>
      </c>
      <c r="K495">
        <v>14.263999999999999</v>
      </c>
      <c r="L495">
        <v>1365</v>
      </c>
      <c r="M495">
        <v>21</v>
      </c>
      <c r="N495">
        <v>0</v>
      </c>
      <c r="O495" t="s">
        <v>324</v>
      </c>
      <c r="P495">
        <v>1386</v>
      </c>
      <c r="Q495" t="s">
        <v>324</v>
      </c>
      <c r="R495" t="s">
        <v>324</v>
      </c>
      <c r="S495" t="s">
        <v>324</v>
      </c>
      <c r="T495" t="s">
        <v>324</v>
      </c>
      <c r="U495">
        <v>0</v>
      </c>
      <c r="V495" t="s">
        <v>324</v>
      </c>
      <c r="W495" t="s">
        <v>324</v>
      </c>
      <c r="X495" t="s">
        <v>324</v>
      </c>
      <c r="Y495" t="s">
        <v>324</v>
      </c>
      <c r="Z495">
        <v>0</v>
      </c>
      <c r="AA495" t="s">
        <v>324</v>
      </c>
      <c r="AB495" t="s">
        <v>324</v>
      </c>
      <c r="AC495" t="s">
        <v>324</v>
      </c>
      <c r="AD495" t="s">
        <v>324</v>
      </c>
      <c r="AE495">
        <v>0</v>
      </c>
      <c r="AF495" t="s">
        <v>324</v>
      </c>
      <c r="AG495" t="s">
        <v>324</v>
      </c>
      <c r="AH495" t="s">
        <v>324</v>
      </c>
      <c r="AI495" t="s">
        <v>324</v>
      </c>
      <c r="AJ495">
        <v>0</v>
      </c>
      <c r="AK495" t="s">
        <v>324</v>
      </c>
      <c r="AL495" t="s">
        <v>324</v>
      </c>
      <c r="AM495" t="s">
        <v>324</v>
      </c>
      <c r="AN495" t="s">
        <v>324</v>
      </c>
      <c r="AO495">
        <v>0</v>
      </c>
      <c r="AP495" t="s">
        <v>324</v>
      </c>
      <c r="AQ495" t="s">
        <v>324</v>
      </c>
      <c r="AR495" t="s">
        <v>324</v>
      </c>
      <c r="AS495" t="s">
        <v>324</v>
      </c>
      <c r="AT495">
        <v>0</v>
      </c>
      <c r="AU495" t="s">
        <v>324</v>
      </c>
      <c r="AV495" t="s">
        <v>324</v>
      </c>
      <c r="AW495" t="s">
        <v>324</v>
      </c>
      <c r="AX495" t="s">
        <v>324</v>
      </c>
      <c r="AY495">
        <v>0</v>
      </c>
      <c r="AZ495" t="s">
        <v>324</v>
      </c>
      <c r="BA495" t="s">
        <v>324</v>
      </c>
      <c r="BB495" t="s">
        <v>324</v>
      </c>
      <c r="BC495" t="s">
        <v>324</v>
      </c>
      <c r="BD495">
        <v>0</v>
      </c>
      <c r="BE495" t="s">
        <v>324</v>
      </c>
      <c r="BF495" t="s">
        <v>324</v>
      </c>
      <c r="BG495" t="s">
        <v>324</v>
      </c>
      <c r="BH495" t="s">
        <v>324</v>
      </c>
      <c r="BI495">
        <v>0</v>
      </c>
      <c r="BJ495" t="s">
        <v>324</v>
      </c>
      <c r="BK495" t="s">
        <v>324</v>
      </c>
      <c r="BL495" t="s">
        <v>324</v>
      </c>
      <c r="BM495" t="s">
        <v>324</v>
      </c>
      <c r="BN495">
        <v>0</v>
      </c>
      <c r="BO495" t="s">
        <v>324</v>
      </c>
      <c r="BP495" t="s">
        <v>324</v>
      </c>
      <c r="BQ495" t="s">
        <v>324</v>
      </c>
      <c r="BR495" t="s">
        <v>324</v>
      </c>
      <c r="BS495">
        <v>0</v>
      </c>
      <c r="BT495">
        <v>0.11</v>
      </c>
      <c r="BU495">
        <v>9.5000000000000001E-2</v>
      </c>
      <c r="BV495">
        <v>0</v>
      </c>
      <c r="BW495" t="s">
        <v>324</v>
      </c>
      <c r="BX495">
        <v>0.20499999999999999</v>
      </c>
      <c r="BY495">
        <v>6</v>
      </c>
      <c r="BZ495">
        <v>4</v>
      </c>
      <c r="CA495">
        <v>0</v>
      </c>
      <c r="CB495" t="s">
        <v>324</v>
      </c>
      <c r="CC495">
        <v>10</v>
      </c>
      <c r="CD495" t="s">
        <v>324</v>
      </c>
      <c r="CE495" t="s">
        <v>324</v>
      </c>
      <c r="CF495" t="s">
        <v>324</v>
      </c>
      <c r="CG495" t="s">
        <v>324</v>
      </c>
      <c r="CH495">
        <v>0</v>
      </c>
      <c r="CI495" t="s">
        <v>324</v>
      </c>
      <c r="CJ495" t="s">
        <v>324</v>
      </c>
      <c r="CK495" t="s">
        <v>324</v>
      </c>
      <c r="CL495" t="s">
        <v>324</v>
      </c>
      <c r="CM495">
        <v>0</v>
      </c>
      <c r="CN495" t="s">
        <v>324</v>
      </c>
      <c r="CO495" t="s">
        <v>324</v>
      </c>
      <c r="CP495" t="s">
        <v>324</v>
      </c>
      <c r="CQ495" t="s">
        <v>324</v>
      </c>
      <c r="CR495">
        <v>0</v>
      </c>
      <c r="CS495" t="s">
        <v>324</v>
      </c>
      <c r="CT495" t="s">
        <v>324</v>
      </c>
      <c r="CU495" t="s">
        <v>324</v>
      </c>
      <c r="CV495" t="s">
        <v>324</v>
      </c>
      <c r="CW495">
        <v>0</v>
      </c>
      <c r="CX495">
        <v>13.680999999999999</v>
      </c>
      <c r="CY495">
        <v>0.78800000000000003</v>
      </c>
      <c r="CZ495">
        <v>0</v>
      </c>
      <c r="DA495">
        <v>0</v>
      </c>
      <c r="DB495">
        <v>14.468999999999999</v>
      </c>
      <c r="DC495">
        <v>1371</v>
      </c>
      <c r="DD495">
        <v>25</v>
      </c>
      <c r="DE495">
        <v>0</v>
      </c>
      <c r="DF495">
        <v>0</v>
      </c>
      <c r="DG495">
        <v>1396</v>
      </c>
      <c r="DH495">
        <v>0</v>
      </c>
      <c r="DI495">
        <v>0</v>
      </c>
      <c r="DJ495">
        <v>0</v>
      </c>
      <c r="DK495">
        <v>0</v>
      </c>
      <c r="DL495">
        <v>0</v>
      </c>
    </row>
    <row r="496" spans="1:116" x14ac:dyDescent="0.45">
      <c r="A496">
        <v>2023</v>
      </c>
      <c r="B496" t="s">
        <v>154</v>
      </c>
      <c r="C496">
        <v>40304</v>
      </c>
      <c r="D496" t="s">
        <v>947</v>
      </c>
      <c r="E496" t="s">
        <v>606</v>
      </c>
      <c r="F496" t="s">
        <v>244</v>
      </c>
      <c r="G496">
        <v>0.52400000000000002</v>
      </c>
      <c r="H496" t="s">
        <v>324</v>
      </c>
      <c r="I496" t="s">
        <v>324</v>
      </c>
      <c r="J496" t="s">
        <v>324</v>
      </c>
      <c r="K496">
        <v>0.52400000000000002</v>
      </c>
      <c r="L496">
        <v>30</v>
      </c>
      <c r="M496" t="s">
        <v>324</v>
      </c>
      <c r="N496" t="s">
        <v>324</v>
      </c>
      <c r="O496" t="s">
        <v>324</v>
      </c>
      <c r="P496">
        <v>30</v>
      </c>
      <c r="Q496">
        <v>0.41099999999999998</v>
      </c>
      <c r="R496" t="s">
        <v>324</v>
      </c>
      <c r="S496" t="s">
        <v>324</v>
      </c>
      <c r="T496" t="s">
        <v>324</v>
      </c>
      <c r="U496">
        <v>0.41099999999999998</v>
      </c>
      <c r="V496" t="s">
        <v>324</v>
      </c>
      <c r="W496" t="s">
        <v>324</v>
      </c>
      <c r="X496" t="s">
        <v>324</v>
      </c>
      <c r="Y496" t="s">
        <v>324</v>
      </c>
      <c r="Z496">
        <v>0</v>
      </c>
      <c r="AA496" t="s">
        <v>324</v>
      </c>
      <c r="AB496" t="s">
        <v>324</v>
      </c>
      <c r="AC496" t="s">
        <v>324</v>
      </c>
      <c r="AD496" t="s">
        <v>324</v>
      </c>
      <c r="AE496">
        <v>0</v>
      </c>
      <c r="AF496" t="s">
        <v>324</v>
      </c>
      <c r="AG496" t="s">
        <v>324</v>
      </c>
      <c r="AH496" t="s">
        <v>324</v>
      </c>
      <c r="AI496" t="s">
        <v>324</v>
      </c>
      <c r="AJ496">
        <v>0</v>
      </c>
      <c r="AK496" t="s">
        <v>324</v>
      </c>
      <c r="AL496" t="s">
        <v>324</v>
      </c>
      <c r="AM496" t="s">
        <v>324</v>
      </c>
      <c r="AN496" t="s">
        <v>324</v>
      </c>
      <c r="AO496">
        <v>0</v>
      </c>
      <c r="AP496" t="s">
        <v>324</v>
      </c>
      <c r="AQ496" t="s">
        <v>324</v>
      </c>
      <c r="AR496" t="s">
        <v>324</v>
      </c>
      <c r="AS496" t="s">
        <v>324</v>
      </c>
      <c r="AT496">
        <v>0</v>
      </c>
      <c r="AU496" t="s">
        <v>324</v>
      </c>
      <c r="AV496" t="s">
        <v>324</v>
      </c>
      <c r="AW496" t="s">
        <v>324</v>
      </c>
      <c r="AX496" t="s">
        <v>324</v>
      </c>
      <c r="AY496">
        <v>0</v>
      </c>
      <c r="AZ496" t="s">
        <v>324</v>
      </c>
      <c r="BA496" t="s">
        <v>324</v>
      </c>
      <c r="BB496" t="s">
        <v>324</v>
      </c>
      <c r="BC496" t="s">
        <v>324</v>
      </c>
      <c r="BD496">
        <v>0</v>
      </c>
      <c r="BE496" t="s">
        <v>324</v>
      </c>
      <c r="BF496" t="s">
        <v>324</v>
      </c>
      <c r="BG496" t="s">
        <v>324</v>
      </c>
      <c r="BH496" t="s">
        <v>324</v>
      </c>
      <c r="BI496">
        <v>0</v>
      </c>
      <c r="BJ496" t="s">
        <v>324</v>
      </c>
      <c r="BK496" t="s">
        <v>324</v>
      </c>
      <c r="BL496" t="s">
        <v>324</v>
      </c>
      <c r="BM496" t="s">
        <v>324</v>
      </c>
      <c r="BN496">
        <v>0</v>
      </c>
      <c r="BO496" t="s">
        <v>324</v>
      </c>
      <c r="BP496" t="s">
        <v>324</v>
      </c>
      <c r="BQ496" t="s">
        <v>324</v>
      </c>
      <c r="BR496" t="s">
        <v>324</v>
      </c>
      <c r="BS496">
        <v>0</v>
      </c>
      <c r="BT496">
        <v>0.11700000000000001</v>
      </c>
      <c r="BU496" t="s">
        <v>324</v>
      </c>
      <c r="BV496" t="s">
        <v>324</v>
      </c>
      <c r="BW496" t="s">
        <v>324</v>
      </c>
      <c r="BX496">
        <v>0.11700000000000001</v>
      </c>
      <c r="BY496">
        <v>5</v>
      </c>
      <c r="BZ496" t="s">
        <v>324</v>
      </c>
      <c r="CA496" t="s">
        <v>324</v>
      </c>
      <c r="CB496" t="s">
        <v>324</v>
      </c>
      <c r="CC496">
        <v>5</v>
      </c>
      <c r="CD496">
        <v>4.7E-2</v>
      </c>
      <c r="CE496" t="s">
        <v>324</v>
      </c>
      <c r="CF496" t="s">
        <v>324</v>
      </c>
      <c r="CG496" t="s">
        <v>324</v>
      </c>
      <c r="CH496">
        <v>4.7E-2</v>
      </c>
      <c r="CI496" t="s">
        <v>324</v>
      </c>
      <c r="CJ496" t="s">
        <v>324</v>
      </c>
      <c r="CK496" t="s">
        <v>324</v>
      </c>
      <c r="CL496" t="s">
        <v>324</v>
      </c>
      <c r="CM496">
        <v>0</v>
      </c>
      <c r="CN496" t="s">
        <v>324</v>
      </c>
      <c r="CO496" t="s">
        <v>324</v>
      </c>
      <c r="CP496" t="s">
        <v>324</v>
      </c>
      <c r="CQ496" t="s">
        <v>324</v>
      </c>
      <c r="CR496">
        <v>0</v>
      </c>
      <c r="CS496" t="s">
        <v>324</v>
      </c>
      <c r="CT496" t="s">
        <v>324</v>
      </c>
      <c r="CU496" t="s">
        <v>324</v>
      </c>
      <c r="CV496" t="s">
        <v>324</v>
      </c>
      <c r="CW496">
        <v>0</v>
      </c>
      <c r="CX496">
        <v>0.64100000000000001</v>
      </c>
      <c r="CY496">
        <v>0</v>
      </c>
      <c r="CZ496">
        <v>0</v>
      </c>
      <c r="DA496">
        <v>0</v>
      </c>
      <c r="DB496">
        <v>0.64100000000000001</v>
      </c>
      <c r="DC496">
        <v>35</v>
      </c>
      <c r="DD496">
        <v>0</v>
      </c>
      <c r="DE496">
        <v>0</v>
      </c>
      <c r="DF496">
        <v>0</v>
      </c>
      <c r="DG496">
        <v>35</v>
      </c>
      <c r="DH496">
        <v>0.45800000000000002</v>
      </c>
      <c r="DI496">
        <v>0</v>
      </c>
      <c r="DJ496">
        <v>0</v>
      </c>
      <c r="DK496">
        <v>0</v>
      </c>
      <c r="DL496">
        <v>0.45800000000000002</v>
      </c>
    </row>
    <row r="497" spans="1:116" x14ac:dyDescent="0.45">
      <c r="A497">
        <v>2023</v>
      </c>
      <c r="B497" t="s">
        <v>154</v>
      </c>
      <c r="C497">
        <v>99999</v>
      </c>
      <c r="D497" t="s">
        <v>599</v>
      </c>
      <c r="E497" t="s">
        <v>606</v>
      </c>
      <c r="G497">
        <v>-11.186</v>
      </c>
      <c r="H497">
        <v>-6.6289999999999996</v>
      </c>
      <c r="I497">
        <v>-3.1150000000000002</v>
      </c>
      <c r="J497" t="s">
        <v>324</v>
      </c>
      <c r="K497">
        <v>-20.93</v>
      </c>
      <c r="L497" t="s">
        <v>324</v>
      </c>
      <c r="M497" t="s">
        <v>324</v>
      </c>
      <c r="N497" t="s">
        <v>324</v>
      </c>
      <c r="O497" t="s">
        <v>324</v>
      </c>
      <c r="P497" t="s">
        <v>324</v>
      </c>
      <c r="Q497" t="s">
        <v>324</v>
      </c>
      <c r="R497" t="s">
        <v>324</v>
      </c>
      <c r="S497" t="s">
        <v>324</v>
      </c>
      <c r="T497" t="s">
        <v>324</v>
      </c>
      <c r="U497" t="s">
        <v>324</v>
      </c>
      <c r="V497" t="s">
        <v>324</v>
      </c>
      <c r="W497" t="s">
        <v>324</v>
      </c>
      <c r="X497" t="s">
        <v>324</v>
      </c>
      <c r="Y497" t="s">
        <v>324</v>
      </c>
      <c r="Z497" t="s">
        <v>324</v>
      </c>
      <c r="AA497" t="s">
        <v>324</v>
      </c>
      <c r="AB497" t="s">
        <v>324</v>
      </c>
      <c r="AC497" t="s">
        <v>324</v>
      </c>
      <c r="AD497" t="s">
        <v>324</v>
      </c>
      <c r="AE497" t="s">
        <v>324</v>
      </c>
      <c r="AF497" t="s">
        <v>324</v>
      </c>
      <c r="AG497" t="s">
        <v>324</v>
      </c>
      <c r="AH497" t="s">
        <v>324</v>
      </c>
      <c r="AI497" t="s">
        <v>324</v>
      </c>
      <c r="AJ497" t="s">
        <v>324</v>
      </c>
      <c r="AK497" t="s">
        <v>324</v>
      </c>
      <c r="AL497" t="s">
        <v>324</v>
      </c>
      <c r="AM497" t="s">
        <v>324</v>
      </c>
      <c r="AN497" t="s">
        <v>324</v>
      </c>
      <c r="AO497" t="s">
        <v>324</v>
      </c>
      <c r="AP497" t="s">
        <v>324</v>
      </c>
      <c r="AQ497" t="s">
        <v>324</v>
      </c>
      <c r="AR497" t="s">
        <v>324</v>
      </c>
      <c r="AS497" t="s">
        <v>324</v>
      </c>
      <c r="AT497" t="s">
        <v>324</v>
      </c>
      <c r="AU497" t="s">
        <v>324</v>
      </c>
      <c r="AV497" t="s">
        <v>324</v>
      </c>
      <c r="AW497" t="s">
        <v>324</v>
      </c>
      <c r="AX497" t="s">
        <v>324</v>
      </c>
      <c r="AY497" t="s">
        <v>324</v>
      </c>
      <c r="AZ497" t="s">
        <v>324</v>
      </c>
      <c r="BA497" t="s">
        <v>324</v>
      </c>
      <c r="BB497" t="s">
        <v>324</v>
      </c>
      <c r="BC497" t="s">
        <v>324</v>
      </c>
      <c r="BD497" t="s">
        <v>324</v>
      </c>
      <c r="BE497" t="s">
        <v>324</v>
      </c>
      <c r="BF497" t="s">
        <v>324</v>
      </c>
      <c r="BG497" t="s">
        <v>324</v>
      </c>
      <c r="BH497" t="s">
        <v>324</v>
      </c>
      <c r="BI497" t="s">
        <v>324</v>
      </c>
      <c r="BJ497" t="s">
        <v>324</v>
      </c>
      <c r="BK497" t="s">
        <v>324</v>
      </c>
      <c r="BL497" t="s">
        <v>324</v>
      </c>
      <c r="BM497" t="s">
        <v>324</v>
      </c>
      <c r="BN497" t="s">
        <v>324</v>
      </c>
      <c r="BO497" t="s">
        <v>324</v>
      </c>
      <c r="BP497" t="s">
        <v>324</v>
      </c>
      <c r="BQ497" t="s">
        <v>324</v>
      </c>
      <c r="BR497" t="s">
        <v>324</v>
      </c>
      <c r="BS497" t="s">
        <v>324</v>
      </c>
      <c r="BT497" t="s">
        <v>324</v>
      </c>
      <c r="BU497" t="s">
        <v>324</v>
      </c>
      <c r="BV497" t="s">
        <v>324</v>
      </c>
      <c r="BW497" t="s">
        <v>324</v>
      </c>
      <c r="BX497" t="s">
        <v>324</v>
      </c>
      <c r="BY497" t="s">
        <v>324</v>
      </c>
      <c r="BZ497" t="s">
        <v>324</v>
      </c>
      <c r="CA497" t="s">
        <v>324</v>
      </c>
      <c r="CB497" t="s">
        <v>324</v>
      </c>
      <c r="CC497" t="s">
        <v>324</v>
      </c>
      <c r="CD497" t="s">
        <v>324</v>
      </c>
      <c r="CE497" t="s">
        <v>324</v>
      </c>
      <c r="CF497" t="s">
        <v>324</v>
      </c>
      <c r="CG497" t="s">
        <v>324</v>
      </c>
      <c r="CH497" t="s">
        <v>324</v>
      </c>
      <c r="CI497" t="s">
        <v>324</v>
      </c>
      <c r="CJ497" t="s">
        <v>324</v>
      </c>
      <c r="CK497" t="s">
        <v>324</v>
      </c>
      <c r="CL497" t="s">
        <v>324</v>
      </c>
      <c r="CM497" t="s">
        <v>324</v>
      </c>
      <c r="CN497" t="s">
        <v>324</v>
      </c>
      <c r="CO497" t="s">
        <v>324</v>
      </c>
      <c r="CP497" t="s">
        <v>324</v>
      </c>
      <c r="CQ497" t="s">
        <v>324</v>
      </c>
      <c r="CR497" t="s">
        <v>324</v>
      </c>
      <c r="CS497" t="s">
        <v>324</v>
      </c>
      <c r="CT497" t="s">
        <v>324</v>
      </c>
      <c r="CU497" t="s">
        <v>324</v>
      </c>
      <c r="CV497" t="s">
        <v>324</v>
      </c>
      <c r="CW497" t="s">
        <v>324</v>
      </c>
      <c r="CX497">
        <v>-11.186</v>
      </c>
      <c r="CY497">
        <v>-6.6289999999999996</v>
      </c>
      <c r="CZ497">
        <v>-3.1150000000000002</v>
      </c>
      <c r="DA497" t="s">
        <v>324</v>
      </c>
      <c r="DB497">
        <v>-20.93</v>
      </c>
      <c r="DC497" t="s">
        <v>324</v>
      </c>
      <c r="DD497" t="s">
        <v>324</v>
      </c>
      <c r="DE497" t="s">
        <v>324</v>
      </c>
      <c r="DF497" t="s">
        <v>324</v>
      </c>
      <c r="DG497" t="s">
        <v>324</v>
      </c>
      <c r="DH497" t="s">
        <v>324</v>
      </c>
      <c r="DI497" t="s">
        <v>324</v>
      </c>
      <c r="DJ497" t="s">
        <v>324</v>
      </c>
      <c r="DK497" t="s">
        <v>324</v>
      </c>
      <c r="DL497" t="s">
        <v>324</v>
      </c>
    </row>
    <row r="498" spans="1:116" x14ac:dyDescent="0.45">
      <c r="A498">
        <v>2023</v>
      </c>
      <c r="B498" t="s">
        <v>154</v>
      </c>
      <c r="C498">
        <v>99999</v>
      </c>
      <c r="D498" t="s">
        <v>599</v>
      </c>
      <c r="E498" t="s">
        <v>607</v>
      </c>
      <c r="G498">
        <v>3.6999999999999998E-2</v>
      </c>
      <c r="H498">
        <v>-5.0000000000000001E-3</v>
      </c>
      <c r="I498" t="s">
        <v>324</v>
      </c>
      <c r="J498" t="s">
        <v>324</v>
      </c>
      <c r="K498">
        <v>3.2000000000000001E-2</v>
      </c>
      <c r="L498" t="s">
        <v>324</v>
      </c>
      <c r="M498" t="s">
        <v>324</v>
      </c>
      <c r="N498" t="s">
        <v>324</v>
      </c>
      <c r="O498" t="s">
        <v>324</v>
      </c>
      <c r="P498" t="s">
        <v>324</v>
      </c>
      <c r="Q498" t="s">
        <v>324</v>
      </c>
      <c r="R498" t="s">
        <v>324</v>
      </c>
      <c r="S498" t="s">
        <v>324</v>
      </c>
      <c r="T498" t="s">
        <v>324</v>
      </c>
      <c r="U498" t="s">
        <v>324</v>
      </c>
      <c r="V498" t="s">
        <v>324</v>
      </c>
      <c r="W498" t="s">
        <v>324</v>
      </c>
      <c r="X498" t="s">
        <v>324</v>
      </c>
      <c r="Y498" t="s">
        <v>324</v>
      </c>
      <c r="Z498" t="s">
        <v>324</v>
      </c>
      <c r="AA498" t="s">
        <v>324</v>
      </c>
      <c r="AB498" t="s">
        <v>324</v>
      </c>
      <c r="AC498" t="s">
        <v>324</v>
      </c>
      <c r="AD498" t="s">
        <v>324</v>
      </c>
      <c r="AE498" t="s">
        <v>324</v>
      </c>
      <c r="AF498" t="s">
        <v>324</v>
      </c>
      <c r="AG498" t="s">
        <v>324</v>
      </c>
      <c r="AH498" t="s">
        <v>324</v>
      </c>
      <c r="AI498" t="s">
        <v>324</v>
      </c>
      <c r="AJ498" t="s">
        <v>324</v>
      </c>
      <c r="AK498" t="s">
        <v>324</v>
      </c>
      <c r="AL498" t="s">
        <v>324</v>
      </c>
      <c r="AM498" t="s">
        <v>324</v>
      </c>
      <c r="AN498" t="s">
        <v>324</v>
      </c>
      <c r="AO498" t="s">
        <v>324</v>
      </c>
      <c r="AP498" t="s">
        <v>324</v>
      </c>
      <c r="AQ498" t="s">
        <v>324</v>
      </c>
      <c r="AR498" t="s">
        <v>324</v>
      </c>
      <c r="AS498" t="s">
        <v>324</v>
      </c>
      <c r="AT498" t="s">
        <v>324</v>
      </c>
      <c r="AU498" t="s">
        <v>324</v>
      </c>
      <c r="AV498" t="s">
        <v>324</v>
      </c>
      <c r="AW498" t="s">
        <v>324</v>
      </c>
      <c r="AX498" t="s">
        <v>324</v>
      </c>
      <c r="AY498" t="s">
        <v>324</v>
      </c>
      <c r="AZ498" t="s">
        <v>324</v>
      </c>
      <c r="BA498" t="s">
        <v>324</v>
      </c>
      <c r="BB498" t="s">
        <v>324</v>
      </c>
      <c r="BC498" t="s">
        <v>324</v>
      </c>
      <c r="BD498" t="s">
        <v>324</v>
      </c>
      <c r="BE498" t="s">
        <v>324</v>
      </c>
      <c r="BF498" t="s">
        <v>324</v>
      </c>
      <c r="BG498" t="s">
        <v>324</v>
      </c>
      <c r="BH498" t="s">
        <v>324</v>
      </c>
      <c r="BI498" t="s">
        <v>324</v>
      </c>
      <c r="BJ498" t="s">
        <v>324</v>
      </c>
      <c r="BK498" t="s">
        <v>324</v>
      </c>
      <c r="BL498" t="s">
        <v>324</v>
      </c>
      <c r="BM498" t="s">
        <v>324</v>
      </c>
      <c r="BN498" t="s">
        <v>324</v>
      </c>
      <c r="BO498" t="s">
        <v>324</v>
      </c>
      <c r="BP498" t="s">
        <v>324</v>
      </c>
      <c r="BQ498" t="s">
        <v>324</v>
      </c>
      <c r="BR498" t="s">
        <v>324</v>
      </c>
      <c r="BS498" t="s">
        <v>324</v>
      </c>
      <c r="BT498" t="s">
        <v>324</v>
      </c>
      <c r="BU498" t="s">
        <v>324</v>
      </c>
      <c r="BV498" t="s">
        <v>324</v>
      </c>
      <c r="BW498" t="s">
        <v>324</v>
      </c>
      <c r="BX498" t="s">
        <v>324</v>
      </c>
      <c r="BY498" t="s">
        <v>324</v>
      </c>
      <c r="BZ498" t="s">
        <v>324</v>
      </c>
      <c r="CA498" t="s">
        <v>324</v>
      </c>
      <c r="CB498" t="s">
        <v>324</v>
      </c>
      <c r="CC498" t="s">
        <v>324</v>
      </c>
      <c r="CD498" t="s">
        <v>324</v>
      </c>
      <c r="CE498" t="s">
        <v>324</v>
      </c>
      <c r="CF498" t="s">
        <v>324</v>
      </c>
      <c r="CG498" t="s">
        <v>324</v>
      </c>
      <c r="CH498" t="s">
        <v>324</v>
      </c>
      <c r="CI498" t="s">
        <v>324</v>
      </c>
      <c r="CJ498" t="s">
        <v>324</v>
      </c>
      <c r="CK498" t="s">
        <v>324</v>
      </c>
      <c r="CL498" t="s">
        <v>324</v>
      </c>
      <c r="CM498" t="s">
        <v>324</v>
      </c>
      <c r="CN498" t="s">
        <v>324</v>
      </c>
      <c r="CO498" t="s">
        <v>324</v>
      </c>
      <c r="CP498" t="s">
        <v>324</v>
      </c>
      <c r="CQ498" t="s">
        <v>324</v>
      </c>
      <c r="CR498" t="s">
        <v>324</v>
      </c>
      <c r="CS498" t="s">
        <v>324</v>
      </c>
      <c r="CT498" t="s">
        <v>324</v>
      </c>
      <c r="CU498" t="s">
        <v>324</v>
      </c>
      <c r="CV498" t="s">
        <v>324</v>
      </c>
      <c r="CW498" t="s">
        <v>324</v>
      </c>
      <c r="CX498">
        <v>3.6999999999999998E-2</v>
      </c>
      <c r="CY498">
        <v>-5.0000000000000001E-3</v>
      </c>
      <c r="CZ498" t="s">
        <v>324</v>
      </c>
      <c r="DA498" t="s">
        <v>324</v>
      </c>
      <c r="DB498">
        <v>3.2000000000000001E-2</v>
      </c>
      <c r="DC498" t="s">
        <v>324</v>
      </c>
      <c r="DD498" t="s">
        <v>324</v>
      </c>
      <c r="DE498" t="s">
        <v>324</v>
      </c>
      <c r="DF498" t="s">
        <v>324</v>
      </c>
      <c r="DG498" t="s">
        <v>324</v>
      </c>
      <c r="DH498" t="s">
        <v>324</v>
      </c>
      <c r="DI498" t="s">
        <v>324</v>
      </c>
      <c r="DJ498" t="s">
        <v>324</v>
      </c>
      <c r="DK498" t="s">
        <v>324</v>
      </c>
      <c r="DL498" t="s">
        <v>324</v>
      </c>
    </row>
    <row r="499" spans="1:116" x14ac:dyDescent="0.45">
      <c r="A499">
        <v>2023</v>
      </c>
      <c r="B499" t="s">
        <v>160</v>
      </c>
      <c r="C499">
        <v>1775</v>
      </c>
      <c r="D499" t="s">
        <v>948</v>
      </c>
      <c r="E499" t="s">
        <v>781</v>
      </c>
      <c r="F499" t="s">
        <v>244</v>
      </c>
      <c r="G499">
        <v>0.79500000000000004</v>
      </c>
      <c r="H499" t="s">
        <v>324</v>
      </c>
      <c r="I499" t="s">
        <v>324</v>
      </c>
      <c r="J499" t="s">
        <v>324</v>
      </c>
      <c r="K499">
        <v>0.79500000000000004</v>
      </c>
      <c r="L499">
        <v>82</v>
      </c>
      <c r="M499" t="s">
        <v>324</v>
      </c>
      <c r="N499" t="s">
        <v>324</v>
      </c>
      <c r="O499" t="s">
        <v>324</v>
      </c>
      <c r="P499">
        <v>82</v>
      </c>
      <c r="Q499" t="s">
        <v>324</v>
      </c>
      <c r="R499" t="s">
        <v>324</v>
      </c>
      <c r="S499" t="s">
        <v>324</v>
      </c>
      <c r="T499" t="s">
        <v>324</v>
      </c>
      <c r="U499">
        <v>0</v>
      </c>
      <c r="V499" t="s">
        <v>324</v>
      </c>
      <c r="W499" t="s">
        <v>324</v>
      </c>
      <c r="X499" t="s">
        <v>324</v>
      </c>
      <c r="Y499" t="s">
        <v>324</v>
      </c>
      <c r="Z499">
        <v>0</v>
      </c>
      <c r="AA499" t="s">
        <v>324</v>
      </c>
      <c r="AB499" t="s">
        <v>324</v>
      </c>
      <c r="AC499" t="s">
        <v>324</v>
      </c>
      <c r="AD499" t="s">
        <v>324</v>
      </c>
      <c r="AE499">
        <v>0</v>
      </c>
      <c r="AF499" t="s">
        <v>324</v>
      </c>
      <c r="AG499" t="s">
        <v>324</v>
      </c>
      <c r="AH499" t="s">
        <v>324</v>
      </c>
      <c r="AI499" t="s">
        <v>324</v>
      </c>
      <c r="AJ499">
        <v>0</v>
      </c>
      <c r="AK499" t="s">
        <v>324</v>
      </c>
      <c r="AL499" t="s">
        <v>324</v>
      </c>
      <c r="AM499" t="s">
        <v>324</v>
      </c>
      <c r="AN499" t="s">
        <v>324</v>
      </c>
      <c r="AO499">
        <v>0</v>
      </c>
      <c r="AP499" t="s">
        <v>324</v>
      </c>
      <c r="AQ499" t="s">
        <v>324</v>
      </c>
      <c r="AR499" t="s">
        <v>324</v>
      </c>
      <c r="AS499" t="s">
        <v>324</v>
      </c>
      <c r="AT499">
        <v>0</v>
      </c>
      <c r="AU499" t="s">
        <v>324</v>
      </c>
      <c r="AV499" t="s">
        <v>324</v>
      </c>
      <c r="AW499" t="s">
        <v>324</v>
      </c>
      <c r="AX499" t="s">
        <v>324</v>
      </c>
      <c r="AY499">
        <v>0</v>
      </c>
      <c r="AZ499" t="s">
        <v>324</v>
      </c>
      <c r="BA499" t="s">
        <v>324</v>
      </c>
      <c r="BB499" t="s">
        <v>324</v>
      </c>
      <c r="BC499" t="s">
        <v>324</v>
      </c>
      <c r="BD499">
        <v>0</v>
      </c>
      <c r="BE499" t="s">
        <v>324</v>
      </c>
      <c r="BF499" t="s">
        <v>324</v>
      </c>
      <c r="BG499" t="s">
        <v>324</v>
      </c>
      <c r="BH499" t="s">
        <v>324</v>
      </c>
      <c r="BI499">
        <v>0</v>
      </c>
      <c r="BJ499" t="s">
        <v>324</v>
      </c>
      <c r="BK499" t="s">
        <v>324</v>
      </c>
      <c r="BL499" t="s">
        <v>324</v>
      </c>
      <c r="BM499" t="s">
        <v>324</v>
      </c>
      <c r="BN499">
        <v>0</v>
      </c>
      <c r="BO499" t="s">
        <v>324</v>
      </c>
      <c r="BP499" t="s">
        <v>324</v>
      </c>
      <c r="BQ499" t="s">
        <v>324</v>
      </c>
      <c r="BR499" t="s">
        <v>324</v>
      </c>
      <c r="BS499">
        <v>0</v>
      </c>
      <c r="BT499">
        <v>8.0000000000000002E-3</v>
      </c>
      <c r="BU499" t="s">
        <v>324</v>
      </c>
      <c r="BV499" t="s">
        <v>324</v>
      </c>
      <c r="BW499" t="s">
        <v>324</v>
      </c>
      <c r="BX499">
        <v>8.0000000000000002E-3</v>
      </c>
      <c r="BY499">
        <v>3</v>
      </c>
      <c r="BZ499" t="s">
        <v>324</v>
      </c>
      <c r="CA499" t="s">
        <v>324</v>
      </c>
      <c r="CB499" t="s">
        <v>324</v>
      </c>
      <c r="CC499">
        <v>3</v>
      </c>
      <c r="CD499" t="s">
        <v>324</v>
      </c>
      <c r="CE499" t="s">
        <v>324</v>
      </c>
      <c r="CF499" t="s">
        <v>324</v>
      </c>
      <c r="CG499" t="s">
        <v>324</v>
      </c>
      <c r="CH499">
        <v>0</v>
      </c>
      <c r="CI499">
        <v>1.4E-2</v>
      </c>
      <c r="CJ499" t="s">
        <v>324</v>
      </c>
      <c r="CK499" t="s">
        <v>324</v>
      </c>
      <c r="CL499" t="s">
        <v>324</v>
      </c>
      <c r="CM499">
        <v>1.4E-2</v>
      </c>
      <c r="CN499">
        <v>3</v>
      </c>
      <c r="CO499" t="s">
        <v>324</v>
      </c>
      <c r="CP499" t="s">
        <v>324</v>
      </c>
      <c r="CQ499" t="s">
        <v>324</v>
      </c>
      <c r="CR499">
        <v>3</v>
      </c>
      <c r="CS499" t="s">
        <v>324</v>
      </c>
      <c r="CT499" t="s">
        <v>324</v>
      </c>
      <c r="CU499" t="s">
        <v>324</v>
      </c>
      <c r="CV499" t="s">
        <v>324</v>
      </c>
      <c r="CW499">
        <v>0</v>
      </c>
      <c r="CX499">
        <v>0.81699999999999995</v>
      </c>
      <c r="CY499">
        <v>0</v>
      </c>
      <c r="CZ499">
        <v>0</v>
      </c>
      <c r="DA499">
        <v>0</v>
      </c>
      <c r="DB499">
        <v>0.81699999999999995</v>
      </c>
      <c r="DC499">
        <v>88</v>
      </c>
      <c r="DD499">
        <v>0</v>
      </c>
      <c r="DE499">
        <v>0</v>
      </c>
      <c r="DF499">
        <v>0</v>
      </c>
      <c r="DG499">
        <v>88</v>
      </c>
      <c r="DH499">
        <v>0</v>
      </c>
      <c r="DI499">
        <v>0</v>
      </c>
      <c r="DJ499">
        <v>0</v>
      </c>
      <c r="DK499">
        <v>0</v>
      </c>
      <c r="DL499">
        <v>0</v>
      </c>
    </row>
    <row r="500" spans="1:116" x14ac:dyDescent="0.45">
      <c r="A500">
        <v>2023</v>
      </c>
      <c r="B500" t="s">
        <v>160</v>
      </c>
      <c r="C500">
        <v>2001</v>
      </c>
      <c r="D500" t="s">
        <v>949</v>
      </c>
      <c r="E500" t="s">
        <v>781</v>
      </c>
      <c r="F500" t="s">
        <v>244</v>
      </c>
      <c r="G500">
        <v>2.84</v>
      </c>
      <c r="H500">
        <v>0.16</v>
      </c>
      <c r="I500" t="s">
        <v>324</v>
      </c>
      <c r="J500" t="s">
        <v>324</v>
      </c>
      <c r="K500">
        <v>3</v>
      </c>
      <c r="L500">
        <v>295</v>
      </c>
      <c r="M500">
        <v>3</v>
      </c>
      <c r="N500" t="s">
        <v>324</v>
      </c>
      <c r="O500" t="s">
        <v>324</v>
      </c>
      <c r="P500">
        <v>298</v>
      </c>
      <c r="Q500">
        <v>2042</v>
      </c>
      <c r="R500">
        <v>67</v>
      </c>
      <c r="S500" t="s">
        <v>324</v>
      </c>
      <c r="T500" t="s">
        <v>324</v>
      </c>
      <c r="U500">
        <v>2109</v>
      </c>
      <c r="V500" t="s">
        <v>324</v>
      </c>
      <c r="W500" t="s">
        <v>324</v>
      </c>
      <c r="X500" t="s">
        <v>324</v>
      </c>
      <c r="Y500" t="s">
        <v>324</v>
      </c>
      <c r="Z500">
        <v>0</v>
      </c>
      <c r="AA500" t="s">
        <v>324</v>
      </c>
      <c r="AB500" t="s">
        <v>324</v>
      </c>
      <c r="AC500" t="s">
        <v>324</v>
      </c>
      <c r="AD500" t="s">
        <v>324</v>
      </c>
      <c r="AE500">
        <v>0</v>
      </c>
      <c r="AF500" t="s">
        <v>324</v>
      </c>
      <c r="AG500" t="s">
        <v>324</v>
      </c>
      <c r="AH500" t="s">
        <v>324</v>
      </c>
      <c r="AI500" t="s">
        <v>324</v>
      </c>
      <c r="AJ500">
        <v>0</v>
      </c>
      <c r="AK500" t="s">
        <v>324</v>
      </c>
      <c r="AL500" t="s">
        <v>324</v>
      </c>
      <c r="AM500" t="s">
        <v>324</v>
      </c>
      <c r="AN500" t="s">
        <v>324</v>
      </c>
      <c r="AO500">
        <v>0</v>
      </c>
      <c r="AP500" t="s">
        <v>324</v>
      </c>
      <c r="AQ500" t="s">
        <v>324</v>
      </c>
      <c r="AR500" t="s">
        <v>324</v>
      </c>
      <c r="AS500" t="s">
        <v>324</v>
      </c>
      <c r="AT500">
        <v>0</v>
      </c>
      <c r="AU500" t="s">
        <v>324</v>
      </c>
      <c r="AV500" t="s">
        <v>324</v>
      </c>
      <c r="AW500" t="s">
        <v>324</v>
      </c>
      <c r="AX500" t="s">
        <v>324</v>
      </c>
      <c r="AY500">
        <v>0</v>
      </c>
      <c r="AZ500" t="s">
        <v>324</v>
      </c>
      <c r="BA500" t="s">
        <v>324</v>
      </c>
      <c r="BB500" t="s">
        <v>324</v>
      </c>
      <c r="BC500" t="s">
        <v>324</v>
      </c>
      <c r="BD500">
        <v>0</v>
      </c>
      <c r="BE500" t="s">
        <v>324</v>
      </c>
      <c r="BF500" t="s">
        <v>324</v>
      </c>
      <c r="BG500" t="s">
        <v>324</v>
      </c>
      <c r="BH500" t="s">
        <v>324</v>
      </c>
      <c r="BI500">
        <v>0</v>
      </c>
      <c r="BJ500" t="s">
        <v>324</v>
      </c>
      <c r="BK500" t="s">
        <v>324</v>
      </c>
      <c r="BL500" t="s">
        <v>324</v>
      </c>
      <c r="BM500" t="s">
        <v>324</v>
      </c>
      <c r="BN500">
        <v>0</v>
      </c>
      <c r="BO500" t="s">
        <v>324</v>
      </c>
      <c r="BP500" t="s">
        <v>324</v>
      </c>
      <c r="BQ500" t="s">
        <v>324</v>
      </c>
      <c r="BR500" t="s">
        <v>324</v>
      </c>
      <c r="BS500">
        <v>0</v>
      </c>
      <c r="BT500" t="s">
        <v>324</v>
      </c>
      <c r="BU500" t="s">
        <v>324</v>
      </c>
      <c r="BV500" t="s">
        <v>324</v>
      </c>
      <c r="BW500" t="s">
        <v>324</v>
      </c>
      <c r="BX500">
        <v>0</v>
      </c>
      <c r="BY500" t="s">
        <v>324</v>
      </c>
      <c r="BZ500" t="s">
        <v>324</v>
      </c>
      <c r="CA500" t="s">
        <v>324</v>
      </c>
      <c r="CB500" t="s">
        <v>324</v>
      </c>
      <c r="CC500">
        <v>0</v>
      </c>
      <c r="CD500" t="s">
        <v>324</v>
      </c>
      <c r="CE500" t="s">
        <v>324</v>
      </c>
      <c r="CF500" t="s">
        <v>324</v>
      </c>
      <c r="CG500" t="s">
        <v>324</v>
      </c>
      <c r="CH500">
        <v>0</v>
      </c>
      <c r="CI500" t="s">
        <v>324</v>
      </c>
      <c r="CJ500" t="s">
        <v>324</v>
      </c>
      <c r="CK500" t="s">
        <v>324</v>
      </c>
      <c r="CL500" t="s">
        <v>324</v>
      </c>
      <c r="CM500">
        <v>0</v>
      </c>
      <c r="CN500" t="s">
        <v>324</v>
      </c>
      <c r="CO500" t="s">
        <v>324</v>
      </c>
      <c r="CP500" t="s">
        <v>324</v>
      </c>
      <c r="CQ500" t="s">
        <v>324</v>
      </c>
      <c r="CR500">
        <v>0</v>
      </c>
      <c r="CS500" t="s">
        <v>324</v>
      </c>
      <c r="CT500" t="s">
        <v>324</v>
      </c>
      <c r="CU500" t="s">
        <v>324</v>
      </c>
      <c r="CV500" t="s">
        <v>324</v>
      </c>
      <c r="CW500">
        <v>0</v>
      </c>
      <c r="CX500">
        <v>2.84</v>
      </c>
      <c r="CY500">
        <v>0.16</v>
      </c>
      <c r="CZ500">
        <v>0</v>
      </c>
      <c r="DA500">
        <v>0</v>
      </c>
      <c r="DB500">
        <v>3</v>
      </c>
      <c r="DC500">
        <v>295</v>
      </c>
      <c r="DD500">
        <v>3</v>
      </c>
      <c r="DE500">
        <v>0</v>
      </c>
      <c r="DF500">
        <v>0</v>
      </c>
      <c r="DG500">
        <v>298</v>
      </c>
      <c r="DH500">
        <v>2042</v>
      </c>
      <c r="DI500">
        <v>67</v>
      </c>
      <c r="DJ500">
        <v>0</v>
      </c>
      <c r="DK500">
        <v>0</v>
      </c>
      <c r="DL500">
        <v>2109</v>
      </c>
    </row>
    <row r="501" spans="1:116" x14ac:dyDescent="0.45">
      <c r="A501">
        <v>2023</v>
      </c>
      <c r="B501" t="s">
        <v>160</v>
      </c>
      <c r="C501">
        <v>3113</v>
      </c>
      <c r="D501" t="s">
        <v>950</v>
      </c>
      <c r="E501" t="s">
        <v>607</v>
      </c>
      <c r="F501" t="s">
        <v>244</v>
      </c>
      <c r="G501">
        <v>0.52</v>
      </c>
      <c r="H501">
        <v>0.60599999999999998</v>
      </c>
      <c r="I501" t="s">
        <v>324</v>
      </c>
      <c r="J501" t="s">
        <v>324</v>
      </c>
      <c r="K501">
        <v>1.1259999999999999</v>
      </c>
      <c r="L501">
        <v>53</v>
      </c>
      <c r="M501">
        <v>5</v>
      </c>
      <c r="N501" t="s">
        <v>324</v>
      </c>
      <c r="O501" t="s">
        <v>324</v>
      </c>
      <c r="P501">
        <v>58</v>
      </c>
      <c r="Q501" t="s">
        <v>324</v>
      </c>
      <c r="R501" t="s">
        <v>324</v>
      </c>
      <c r="S501" t="s">
        <v>324</v>
      </c>
      <c r="T501" t="s">
        <v>324</v>
      </c>
      <c r="U501">
        <v>0</v>
      </c>
      <c r="V501" t="s">
        <v>324</v>
      </c>
      <c r="W501" t="s">
        <v>324</v>
      </c>
      <c r="X501" t="s">
        <v>324</v>
      </c>
      <c r="Y501" t="s">
        <v>324</v>
      </c>
      <c r="Z501">
        <v>0</v>
      </c>
      <c r="AA501" t="s">
        <v>324</v>
      </c>
      <c r="AB501" t="s">
        <v>324</v>
      </c>
      <c r="AC501" t="s">
        <v>324</v>
      </c>
      <c r="AD501" t="s">
        <v>324</v>
      </c>
      <c r="AE501">
        <v>0</v>
      </c>
      <c r="AF501" t="s">
        <v>324</v>
      </c>
      <c r="AG501" t="s">
        <v>324</v>
      </c>
      <c r="AH501" t="s">
        <v>324</v>
      </c>
      <c r="AI501" t="s">
        <v>324</v>
      </c>
      <c r="AJ501">
        <v>0</v>
      </c>
      <c r="AK501" t="s">
        <v>324</v>
      </c>
      <c r="AL501" t="s">
        <v>324</v>
      </c>
      <c r="AM501" t="s">
        <v>324</v>
      </c>
      <c r="AN501" t="s">
        <v>324</v>
      </c>
      <c r="AO501">
        <v>0</v>
      </c>
      <c r="AP501" t="s">
        <v>324</v>
      </c>
      <c r="AQ501" t="s">
        <v>324</v>
      </c>
      <c r="AR501" t="s">
        <v>324</v>
      </c>
      <c r="AS501" t="s">
        <v>324</v>
      </c>
      <c r="AT501">
        <v>0</v>
      </c>
      <c r="AU501" t="s">
        <v>324</v>
      </c>
      <c r="AV501" t="s">
        <v>324</v>
      </c>
      <c r="AW501" t="s">
        <v>324</v>
      </c>
      <c r="AX501" t="s">
        <v>324</v>
      </c>
      <c r="AY501">
        <v>0</v>
      </c>
      <c r="AZ501" t="s">
        <v>324</v>
      </c>
      <c r="BA501" t="s">
        <v>324</v>
      </c>
      <c r="BB501" t="s">
        <v>324</v>
      </c>
      <c r="BC501" t="s">
        <v>324</v>
      </c>
      <c r="BD501">
        <v>0</v>
      </c>
      <c r="BE501" t="s">
        <v>324</v>
      </c>
      <c r="BF501" t="s">
        <v>324</v>
      </c>
      <c r="BG501" t="s">
        <v>324</v>
      </c>
      <c r="BH501" t="s">
        <v>324</v>
      </c>
      <c r="BI501">
        <v>0</v>
      </c>
      <c r="BJ501" t="s">
        <v>324</v>
      </c>
      <c r="BK501" t="s">
        <v>324</v>
      </c>
      <c r="BL501" t="s">
        <v>324</v>
      </c>
      <c r="BM501" t="s">
        <v>324</v>
      </c>
      <c r="BN501">
        <v>0</v>
      </c>
      <c r="BO501" t="s">
        <v>324</v>
      </c>
      <c r="BP501" t="s">
        <v>324</v>
      </c>
      <c r="BQ501" t="s">
        <v>324</v>
      </c>
      <c r="BR501" t="s">
        <v>324</v>
      </c>
      <c r="BS501">
        <v>0</v>
      </c>
      <c r="BT501" t="s">
        <v>324</v>
      </c>
      <c r="BU501" t="s">
        <v>324</v>
      </c>
      <c r="BV501" t="s">
        <v>324</v>
      </c>
      <c r="BW501" t="s">
        <v>324</v>
      </c>
      <c r="BX501">
        <v>0</v>
      </c>
      <c r="BY501" t="s">
        <v>324</v>
      </c>
      <c r="BZ501" t="s">
        <v>324</v>
      </c>
      <c r="CA501" t="s">
        <v>324</v>
      </c>
      <c r="CB501" t="s">
        <v>324</v>
      </c>
      <c r="CC501">
        <v>0</v>
      </c>
      <c r="CD501" t="s">
        <v>324</v>
      </c>
      <c r="CE501" t="s">
        <v>324</v>
      </c>
      <c r="CF501" t="s">
        <v>324</v>
      </c>
      <c r="CG501" t="s">
        <v>324</v>
      </c>
      <c r="CH501">
        <v>0</v>
      </c>
      <c r="CI501" t="s">
        <v>324</v>
      </c>
      <c r="CJ501" t="s">
        <v>324</v>
      </c>
      <c r="CK501" t="s">
        <v>324</v>
      </c>
      <c r="CL501" t="s">
        <v>324</v>
      </c>
      <c r="CM501">
        <v>0</v>
      </c>
      <c r="CN501" t="s">
        <v>324</v>
      </c>
      <c r="CO501" t="s">
        <v>324</v>
      </c>
      <c r="CP501" t="s">
        <v>324</v>
      </c>
      <c r="CQ501" t="s">
        <v>324</v>
      </c>
      <c r="CR501">
        <v>0</v>
      </c>
      <c r="CS501" t="s">
        <v>324</v>
      </c>
      <c r="CT501" t="s">
        <v>324</v>
      </c>
      <c r="CU501" t="s">
        <v>324</v>
      </c>
      <c r="CV501" t="s">
        <v>324</v>
      </c>
      <c r="CW501">
        <v>0</v>
      </c>
      <c r="CX501">
        <v>0.52</v>
      </c>
      <c r="CY501">
        <v>0.60599999999999998</v>
      </c>
      <c r="CZ501">
        <v>0</v>
      </c>
      <c r="DA501">
        <v>0</v>
      </c>
      <c r="DB501">
        <v>1.1259999999999999</v>
      </c>
      <c r="DC501">
        <v>53</v>
      </c>
      <c r="DD501">
        <v>5</v>
      </c>
      <c r="DE501">
        <v>0</v>
      </c>
      <c r="DF501">
        <v>0</v>
      </c>
      <c r="DG501">
        <v>58</v>
      </c>
      <c r="DH501">
        <v>0</v>
      </c>
      <c r="DI501">
        <v>0</v>
      </c>
      <c r="DJ501">
        <v>0</v>
      </c>
      <c r="DK501">
        <v>0</v>
      </c>
      <c r="DL501">
        <v>0</v>
      </c>
    </row>
    <row r="502" spans="1:116" x14ac:dyDescent="0.45">
      <c r="A502">
        <v>2023</v>
      </c>
      <c r="B502" t="s">
        <v>160</v>
      </c>
      <c r="C502">
        <v>3268</v>
      </c>
      <c r="D502" t="s">
        <v>951</v>
      </c>
      <c r="E502" t="s">
        <v>781</v>
      </c>
      <c r="F502" t="s">
        <v>244</v>
      </c>
      <c r="G502">
        <v>1.1619999999999999</v>
      </c>
      <c r="H502" t="s">
        <v>324</v>
      </c>
      <c r="I502" t="s">
        <v>324</v>
      </c>
      <c r="J502" t="s">
        <v>324</v>
      </c>
      <c r="K502">
        <v>1.1619999999999999</v>
      </c>
      <c r="L502">
        <v>98</v>
      </c>
      <c r="M502" t="s">
        <v>324</v>
      </c>
      <c r="N502" t="s">
        <v>324</v>
      </c>
      <c r="O502" t="s">
        <v>324</v>
      </c>
      <c r="P502">
        <v>98</v>
      </c>
      <c r="Q502" t="s">
        <v>324</v>
      </c>
      <c r="R502" t="s">
        <v>324</v>
      </c>
      <c r="S502" t="s">
        <v>324</v>
      </c>
      <c r="T502" t="s">
        <v>324</v>
      </c>
      <c r="U502">
        <v>0</v>
      </c>
      <c r="V502" t="s">
        <v>324</v>
      </c>
      <c r="W502" t="s">
        <v>324</v>
      </c>
      <c r="X502" t="s">
        <v>324</v>
      </c>
      <c r="Y502" t="s">
        <v>324</v>
      </c>
      <c r="Z502">
        <v>0</v>
      </c>
      <c r="AA502" t="s">
        <v>324</v>
      </c>
      <c r="AB502" t="s">
        <v>324</v>
      </c>
      <c r="AC502" t="s">
        <v>324</v>
      </c>
      <c r="AD502" t="s">
        <v>324</v>
      </c>
      <c r="AE502">
        <v>0</v>
      </c>
      <c r="AF502" t="s">
        <v>324</v>
      </c>
      <c r="AG502" t="s">
        <v>324</v>
      </c>
      <c r="AH502" t="s">
        <v>324</v>
      </c>
      <c r="AI502" t="s">
        <v>324</v>
      </c>
      <c r="AJ502">
        <v>0</v>
      </c>
      <c r="AK502" t="s">
        <v>324</v>
      </c>
      <c r="AL502" t="s">
        <v>324</v>
      </c>
      <c r="AM502" t="s">
        <v>324</v>
      </c>
      <c r="AN502" t="s">
        <v>324</v>
      </c>
      <c r="AO502">
        <v>0</v>
      </c>
      <c r="AP502" t="s">
        <v>324</v>
      </c>
      <c r="AQ502" t="s">
        <v>324</v>
      </c>
      <c r="AR502" t="s">
        <v>324</v>
      </c>
      <c r="AS502" t="s">
        <v>324</v>
      </c>
      <c r="AT502">
        <v>0</v>
      </c>
      <c r="AU502" t="s">
        <v>324</v>
      </c>
      <c r="AV502" t="s">
        <v>324</v>
      </c>
      <c r="AW502" t="s">
        <v>324</v>
      </c>
      <c r="AX502" t="s">
        <v>324</v>
      </c>
      <c r="AY502">
        <v>0</v>
      </c>
      <c r="AZ502" t="s">
        <v>324</v>
      </c>
      <c r="BA502" t="s">
        <v>324</v>
      </c>
      <c r="BB502" t="s">
        <v>324</v>
      </c>
      <c r="BC502" t="s">
        <v>324</v>
      </c>
      <c r="BD502">
        <v>0</v>
      </c>
      <c r="BE502" t="s">
        <v>324</v>
      </c>
      <c r="BF502" t="s">
        <v>324</v>
      </c>
      <c r="BG502" t="s">
        <v>324</v>
      </c>
      <c r="BH502" t="s">
        <v>324</v>
      </c>
      <c r="BI502">
        <v>0</v>
      </c>
      <c r="BJ502" t="s">
        <v>324</v>
      </c>
      <c r="BK502" t="s">
        <v>324</v>
      </c>
      <c r="BL502" t="s">
        <v>324</v>
      </c>
      <c r="BM502" t="s">
        <v>324</v>
      </c>
      <c r="BN502">
        <v>0</v>
      </c>
      <c r="BO502" t="s">
        <v>324</v>
      </c>
      <c r="BP502" t="s">
        <v>324</v>
      </c>
      <c r="BQ502" t="s">
        <v>324</v>
      </c>
      <c r="BR502" t="s">
        <v>324</v>
      </c>
      <c r="BS502">
        <v>0</v>
      </c>
      <c r="BT502">
        <v>2E-3</v>
      </c>
      <c r="BU502" t="s">
        <v>324</v>
      </c>
      <c r="BV502" t="s">
        <v>324</v>
      </c>
      <c r="BW502" t="s">
        <v>324</v>
      </c>
      <c r="BX502">
        <v>2E-3</v>
      </c>
      <c r="BY502">
        <v>1</v>
      </c>
      <c r="BZ502" t="s">
        <v>324</v>
      </c>
      <c r="CA502" t="s">
        <v>324</v>
      </c>
      <c r="CB502" t="s">
        <v>324</v>
      </c>
      <c r="CC502">
        <v>1</v>
      </c>
      <c r="CD502" t="s">
        <v>324</v>
      </c>
      <c r="CE502" t="s">
        <v>324</v>
      </c>
      <c r="CF502" t="s">
        <v>324</v>
      </c>
      <c r="CG502" t="s">
        <v>324</v>
      </c>
      <c r="CH502">
        <v>0</v>
      </c>
      <c r="CI502" t="s">
        <v>324</v>
      </c>
      <c r="CJ502" t="s">
        <v>324</v>
      </c>
      <c r="CK502" t="s">
        <v>324</v>
      </c>
      <c r="CL502" t="s">
        <v>324</v>
      </c>
      <c r="CM502">
        <v>0</v>
      </c>
      <c r="CN502" t="s">
        <v>324</v>
      </c>
      <c r="CO502" t="s">
        <v>324</v>
      </c>
      <c r="CP502" t="s">
        <v>324</v>
      </c>
      <c r="CQ502" t="s">
        <v>324</v>
      </c>
      <c r="CR502">
        <v>0</v>
      </c>
      <c r="CS502" t="s">
        <v>324</v>
      </c>
      <c r="CT502" t="s">
        <v>324</v>
      </c>
      <c r="CU502" t="s">
        <v>324</v>
      </c>
      <c r="CV502" t="s">
        <v>324</v>
      </c>
      <c r="CW502">
        <v>0</v>
      </c>
      <c r="CX502">
        <v>1.1639999999999999</v>
      </c>
      <c r="CY502">
        <v>0</v>
      </c>
      <c r="CZ502">
        <v>0</v>
      </c>
      <c r="DA502">
        <v>0</v>
      </c>
      <c r="DB502">
        <v>1.1639999999999999</v>
      </c>
      <c r="DC502">
        <v>99</v>
      </c>
      <c r="DD502">
        <v>0</v>
      </c>
      <c r="DE502">
        <v>0</v>
      </c>
      <c r="DF502">
        <v>0</v>
      </c>
      <c r="DG502">
        <v>99</v>
      </c>
      <c r="DH502">
        <v>0</v>
      </c>
      <c r="DI502">
        <v>0</v>
      </c>
      <c r="DJ502">
        <v>0</v>
      </c>
      <c r="DK502">
        <v>0</v>
      </c>
      <c r="DL502">
        <v>0</v>
      </c>
    </row>
    <row r="503" spans="1:116" x14ac:dyDescent="0.45">
      <c r="A503">
        <v>2023</v>
      </c>
      <c r="B503" t="s">
        <v>160</v>
      </c>
      <c r="C503">
        <v>3600</v>
      </c>
      <c r="D503" t="s">
        <v>952</v>
      </c>
      <c r="E503" t="s">
        <v>606</v>
      </c>
      <c r="F503" t="s">
        <v>247</v>
      </c>
      <c r="G503">
        <v>2.0579999999999998</v>
      </c>
      <c r="H503">
        <v>0.09</v>
      </c>
      <c r="I503" t="s">
        <v>324</v>
      </c>
      <c r="J503" t="s">
        <v>324</v>
      </c>
      <c r="K503">
        <v>2.1480000000000001</v>
      </c>
      <c r="L503">
        <v>241</v>
      </c>
      <c r="M503">
        <v>5</v>
      </c>
      <c r="N503" t="s">
        <v>324</v>
      </c>
      <c r="O503" t="s">
        <v>324</v>
      </c>
      <c r="P503">
        <v>246</v>
      </c>
      <c r="Q503">
        <v>2977.4070000000002</v>
      </c>
      <c r="R503">
        <v>187.54</v>
      </c>
      <c r="S503" t="s">
        <v>324</v>
      </c>
      <c r="T503" t="s">
        <v>324</v>
      </c>
      <c r="U503">
        <v>3164.9470000000001</v>
      </c>
      <c r="V503" t="s">
        <v>324</v>
      </c>
      <c r="W503" t="s">
        <v>324</v>
      </c>
      <c r="X503" t="s">
        <v>324</v>
      </c>
      <c r="Y503" t="s">
        <v>324</v>
      </c>
      <c r="Z503">
        <v>0</v>
      </c>
      <c r="AA503" t="s">
        <v>324</v>
      </c>
      <c r="AB503" t="s">
        <v>324</v>
      </c>
      <c r="AC503" t="s">
        <v>324</v>
      </c>
      <c r="AD503" t="s">
        <v>324</v>
      </c>
      <c r="AE503">
        <v>0</v>
      </c>
      <c r="AF503" t="s">
        <v>324</v>
      </c>
      <c r="AG503" t="s">
        <v>324</v>
      </c>
      <c r="AH503" t="s">
        <v>324</v>
      </c>
      <c r="AI503" t="s">
        <v>324</v>
      </c>
      <c r="AJ503">
        <v>0</v>
      </c>
      <c r="AK503" t="s">
        <v>324</v>
      </c>
      <c r="AL503" t="s">
        <v>324</v>
      </c>
      <c r="AM503" t="s">
        <v>324</v>
      </c>
      <c r="AN503" t="s">
        <v>324</v>
      </c>
      <c r="AO503">
        <v>0</v>
      </c>
      <c r="AP503" t="s">
        <v>324</v>
      </c>
      <c r="AQ503" t="s">
        <v>324</v>
      </c>
      <c r="AR503" t="s">
        <v>324</v>
      </c>
      <c r="AS503" t="s">
        <v>324</v>
      </c>
      <c r="AT503">
        <v>0</v>
      </c>
      <c r="AU503" t="s">
        <v>324</v>
      </c>
      <c r="AV503" t="s">
        <v>324</v>
      </c>
      <c r="AW503" t="s">
        <v>324</v>
      </c>
      <c r="AX503" t="s">
        <v>324</v>
      </c>
      <c r="AY503">
        <v>0</v>
      </c>
      <c r="AZ503" t="s">
        <v>324</v>
      </c>
      <c r="BA503" t="s">
        <v>324</v>
      </c>
      <c r="BB503" t="s">
        <v>324</v>
      </c>
      <c r="BC503" t="s">
        <v>324</v>
      </c>
      <c r="BD503">
        <v>0</v>
      </c>
      <c r="BE503" t="s">
        <v>324</v>
      </c>
      <c r="BF503" t="s">
        <v>324</v>
      </c>
      <c r="BG503" t="s">
        <v>324</v>
      </c>
      <c r="BH503" t="s">
        <v>324</v>
      </c>
      <c r="BI503">
        <v>0</v>
      </c>
      <c r="BJ503" t="s">
        <v>324</v>
      </c>
      <c r="BK503" t="s">
        <v>324</v>
      </c>
      <c r="BL503" t="s">
        <v>324</v>
      </c>
      <c r="BM503" t="s">
        <v>324</v>
      </c>
      <c r="BN503">
        <v>0</v>
      </c>
      <c r="BO503" t="s">
        <v>324</v>
      </c>
      <c r="BP503" t="s">
        <v>324</v>
      </c>
      <c r="BQ503" t="s">
        <v>324</v>
      </c>
      <c r="BR503" t="s">
        <v>324</v>
      </c>
      <c r="BS503">
        <v>0</v>
      </c>
      <c r="BT503">
        <v>1.2999999999999999E-2</v>
      </c>
      <c r="BU503">
        <v>0</v>
      </c>
      <c r="BV503" t="s">
        <v>324</v>
      </c>
      <c r="BW503" t="s">
        <v>324</v>
      </c>
      <c r="BX503">
        <v>1.2999999999999999E-2</v>
      </c>
      <c r="BY503">
        <v>2</v>
      </c>
      <c r="BZ503">
        <v>0</v>
      </c>
      <c r="CA503" t="s">
        <v>324</v>
      </c>
      <c r="CB503" t="s">
        <v>324</v>
      </c>
      <c r="CC503">
        <v>2</v>
      </c>
      <c r="CD503">
        <v>17.815000000000001</v>
      </c>
      <c r="CE503">
        <v>0</v>
      </c>
      <c r="CF503" t="s">
        <v>324</v>
      </c>
      <c r="CG503" t="s">
        <v>324</v>
      </c>
      <c r="CH503">
        <v>17.815000000000001</v>
      </c>
      <c r="CI503" t="s">
        <v>324</v>
      </c>
      <c r="CJ503" t="s">
        <v>324</v>
      </c>
      <c r="CK503" t="s">
        <v>324</v>
      </c>
      <c r="CL503" t="s">
        <v>324</v>
      </c>
      <c r="CM503">
        <v>0</v>
      </c>
      <c r="CN503" t="s">
        <v>324</v>
      </c>
      <c r="CO503" t="s">
        <v>324</v>
      </c>
      <c r="CP503" t="s">
        <v>324</v>
      </c>
      <c r="CQ503" t="s">
        <v>324</v>
      </c>
      <c r="CR503">
        <v>0</v>
      </c>
      <c r="CS503" t="s">
        <v>324</v>
      </c>
      <c r="CT503" t="s">
        <v>324</v>
      </c>
      <c r="CU503" t="s">
        <v>324</v>
      </c>
      <c r="CV503" t="s">
        <v>324</v>
      </c>
      <c r="CW503">
        <v>0</v>
      </c>
      <c r="CX503">
        <v>2.0710000000000002</v>
      </c>
      <c r="CY503">
        <v>0.09</v>
      </c>
      <c r="CZ503">
        <v>0</v>
      </c>
      <c r="DA503">
        <v>0</v>
      </c>
      <c r="DB503">
        <v>2.161</v>
      </c>
      <c r="DC503">
        <v>243</v>
      </c>
      <c r="DD503">
        <v>5</v>
      </c>
      <c r="DE503">
        <v>0</v>
      </c>
      <c r="DF503">
        <v>0</v>
      </c>
      <c r="DG503">
        <v>248</v>
      </c>
      <c r="DH503">
        <v>2995.2220000000002</v>
      </c>
      <c r="DI503">
        <v>187.54</v>
      </c>
      <c r="DJ503">
        <v>0</v>
      </c>
      <c r="DK503">
        <v>0</v>
      </c>
      <c r="DL503">
        <v>3182.7620000000002</v>
      </c>
    </row>
    <row r="504" spans="1:116" x14ac:dyDescent="0.45">
      <c r="A504">
        <v>2023</v>
      </c>
      <c r="B504" t="s">
        <v>160</v>
      </c>
      <c r="C504">
        <v>4045</v>
      </c>
      <c r="D504" t="s">
        <v>953</v>
      </c>
      <c r="E504" t="s">
        <v>606</v>
      </c>
      <c r="F504" t="s">
        <v>247</v>
      </c>
      <c r="G504">
        <v>3.87</v>
      </c>
      <c r="H504">
        <v>1.1759999999999999</v>
      </c>
      <c r="I504">
        <v>0.31</v>
      </c>
      <c r="J504" t="s">
        <v>324</v>
      </c>
      <c r="K504">
        <v>5.3559999999999999</v>
      </c>
      <c r="L504">
        <v>490</v>
      </c>
      <c r="M504">
        <v>39</v>
      </c>
      <c r="N504">
        <v>2</v>
      </c>
      <c r="O504" t="s">
        <v>324</v>
      </c>
      <c r="P504">
        <v>531</v>
      </c>
      <c r="Q504">
        <v>2149.5300000000002</v>
      </c>
      <c r="R504">
        <v>512.04</v>
      </c>
      <c r="S504">
        <v>0</v>
      </c>
      <c r="T504" t="s">
        <v>324</v>
      </c>
      <c r="U504">
        <v>2661.57</v>
      </c>
      <c r="V504" t="s">
        <v>324</v>
      </c>
      <c r="W504" t="s">
        <v>324</v>
      </c>
      <c r="X504" t="s">
        <v>324</v>
      </c>
      <c r="Y504" t="s">
        <v>324</v>
      </c>
      <c r="Z504">
        <v>0</v>
      </c>
      <c r="AA504" t="s">
        <v>324</v>
      </c>
      <c r="AB504" t="s">
        <v>324</v>
      </c>
      <c r="AC504" t="s">
        <v>324</v>
      </c>
      <c r="AD504" t="s">
        <v>324</v>
      </c>
      <c r="AE504">
        <v>0</v>
      </c>
      <c r="AF504" t="s">
        <v>324</v>
      </c>
      <c r="AG504" t="s">
        <v>324</v>
      </c>
      <c r="AH504" t="s">
        <v>324</v>
      </c>
      <c r="AI504" t="s">
        <v>324</v>
      </c>
      <c r="AJ504">
        <v>0</v>
      </c>
      <c r="AK504" t="s">
        <v>324</v>
      </c>
      <c r="AL504" t="s">
        <v>324</v>
      </c>
      <c r="AM504" t="s">
        <v>324</v>
      </c>
      <c r="AN504" t="s">
        <v>324</v>
      </c>
      <c r="AO504">
        <v>0</v>
      </c>
      <c r="AP504" t="s">
        <v>324</v>
      </c>
      <c r="AQ504" t="s">
        <v>324</v>
      </c>
      <c r="AR504" t="s">
        <v>324</v>
      </c>
      <c r="AS504" t="s">
        <v>324</v>
      </c>
      <c r="AT504">
        <v>0</v>
      </c>
      <c r="AU504" t="s">
        <v>324</v>
      </c>
      <c r="AV504" t="s">
        <v>324</v>
      </c>
      <c r="AW504" t="s">
        <v>324</v>
      </c>
      <c r="AX504" t="s">
        <v>324</v>
      </c>
      <c r="AY504">
        <v>0</v>
      </c>
      <c r="AZ504" t="s">
        <v>324</v>
      </c>
      <c r="BA504" t="s">
        <v>324</v>
      </c>
      <c r="BB504" t="s">
        <v>324</v>
      </c>
      <c r="BC504" t="s">
        <v>324</v>
      </c>
      <c r="BD504">
        <v>0</v>
      </c>
      <c r="BE504" t="s">
        <v>324</v>
      </c>
      <c r="BF504" t="s">
        <v>324</v>
      </c>
      <c r="BG504" t="s">
        <v>324</v>
      </c>
      <c r="BH504" t="s">
        <v>324</v>
      </c>
      <c r="BI504">
        <v>0</v>
      </c>
      <c r="BJ504" t="s">
        <v>324</v>
      </c>
      <c r="BK504" t="s">
        <v>324</v>
      </c>
      <c r="BL504" t="s">
        <v>324</v>
      </c>
      <c r="BM504" t="s">
        <v>324</v>
      </c>
      <c r="BN504">
        <v>0</v>
      </c>
      <c r="BO504" t="s">
        <v>324</v>
      </c>
      <c r="BP504" t="s">
        <v>324</v>
      </c>
      <c r="BQ504" t="s">
        <v>324</v>
      </c>
      <c r="BR504" t="s">
        <v>324</v>
      </c>
      <c r="BS504">
        <v>0</v>
      </c>
      <c r="BT504" t="s">
        <v>324</v>
      </c>
      <c r="BU504">
        <v>1E-3</v>
      </c>
      <c r="BV504" t="s">
        <v>324</v>
      </c>
      <c r="BW504" t="s">
        <v>324</v>
      </c>
      <c r="BX504">
        <v>1E-3</v>
      </c>
      <c r="BY504" t="s">
        <v>324</v>
      </c>
      <c r="BZ504">
        <v>1</v>
      </c>
      <c r="CA504" t="s">
        <v>324</v>
      </c>
      <c r="CB504" t="s">
        <v>324</v>
      </c>
      <c r="CC504">
        <v>1</v>
      </c>
      <c r="CD504" t="s">
        <v>324</v>
      </c>
      <c r="CE504" t="s">
        <v>324</v>
      </c>
      <c r="CF504" t="s">
        <v>324</v>
      </c>
      <c r="CG504" t="s">
        <v>324</v>
      </c>
      <c r="CH504">
        <v>0</v>
      </c>
      <c r="CI504" t="s">
        <v>324</v>
      </c>
      <c r="CJ504" t="s">
        <v>324</v>
      </c>
      <c r="CK504" t="s">
        <v>324</v>
      </c>
      <c r="CL504" t="s">
        <v>324</v>
      </c>
      <c r="CM504">
        <v>0</v>
      </c>
      <c r="CN504" t="s">
        <v>324</v>
      </c>
      <c r="CO504" t="s">
        <v>324</v>
      </c>
      <c r="CP504" t="s">
        <v>324</v>
      </c>
      <c r="CQ504" t="s">
        <v>324</v>
      </c>
      <c r="CR504">
        <v>0</v>
      </c>
      <c r="CS504" t="s">
        <v>324</v>
      </c>
      <c r="CT504" t="s">
        <v>324</v>
      </c>
      <c r="CU504" t="s">
        <v>324</v>
      </c>
      <c r="CV504" t="s">
        <v>324</v>
      </c>
      <c r="CW504">
        <v>0</v>
      </c>
      <c r="CX504">
        <v>3.87</v>
      </c>
      <c r="CY504">
        <v>1.177</v>
      </c>
      <c r="CZ504">
        <v>0.31</v>
      </c>
      <c r="DA504">
        <v>0</v>
      </c>
      <c r="DB504">
        <v>5.3570000000000002</v>
      </c>
      <c r="DC504">
        <v>490</v>
      </c>
      <c r="DD504">
        <v>40</v>
      </c>
      <c r="DE504">
        <v>2</v>
      </c>
      <c r="DF504">
        <v>0</v>
      </c>
      <c r="DG504">
        <v>532</v>
      </c>
      <c r="DH504">
        <v>2149.5300000000002</v>
      </c>
      <c r="DI504">
        <v>512.04</v>
      </c>
      <c r="DJ504">
        <v>0</v>
      </c>
      <c r="DK504">
        <v>0</v>
      </c>
      <c r="DL504">
        <v>2661.57</v>
      </c>
    </row>
    <row r="505" spans="1:116" x14ac:dyDescent="0.45">
      <c r="A505">
        <v>2023</v>
      </c>
      <c r="B505" t="s">
        <v>160</v>
      </c>
      <c r="C505">
        <v>4063</v>
      </c>
      <c r="D505" t="s">
        <v>954</v>
      </c>
      <c r="E505" t="s">
        <v>781</v>
      </c>
      <c r="F505" t="s">
        <v>244</v>
      </c>
      <c r="G505">
        <v>2.1720000000000002</v>
      </c>
      <c r="H505">
        <v>0.16500000000000001</v>
      </c>
      <c r="I505" t="s">
        <v>324</v>
      </c>
      <c r="J505" t="s">
        <v>324</v>
      </c>
      <c r="K505">
        <v>2.3370000000000002</v>
      </c>
      <c r="L505">
        <v>197</v>
      </c>
      <c r="M505">
        <v>6</v>
      </c>
      <c r="N505" t="s">
        <v>324</v>
      </c>
      <c r="O505" t="s">
        <v>324</v>
      </c>
      <c r="P505">
        <v>203</v>
      </c>
      <c r="Q505">
        <v>315.47899999999998</v>
      </c>
      <c r="R505">
        <v>2.8239999999999998</v>
      </c>
      <c r="S505" t="s">
        <v>324</v>
      </c>
      <c r="T505" t="s">
        <v>324</v>
      </c>
      <c r="U505">
        <v>318.303</v>
      </c>
      <c r="V505" t="s">
        <v>324</v>
      </c>
      <c r="W505" t="s">
        <v>324</v>
      </c>
      <c r="X505" t="s">
        <v>324</v>
      </c>
      <c r="Y505" t="s">
        <v>324</v>
      </c>
      <c r="Z505">
        <v>0</v>
      </c>
      <c r="AA505" t="s">
        <v>324</v>
      </c>
      <c r="AB505" t="s">
        <v>324</v>
      </c>
      <c r="AC505" t="s">
        <v>324</v>
      </c>
      <c r="AD505" t="s">
        <v>324</v>
      </c>
      <c r="AE505">
        <v>0</v>
      </c>
      <c r="AF505" t="s">
        <v>324</v>
      </c>
      <c r="AG505" t="s">
        <v>324</v>
      </c>
      <c r="AH505" t="s">
        <v>324</v>
      </c>
      <c r="AI505" t="s">
        <v>324</v>
      </c>
      <c r="AJ505">
        <v>0</v>
      </c>
      <c r="AK505" t="s">
        <v>324</v>
      </c>
      <c r="AL505" t="s">
        <v>324</v>
      </c>
      <c r="AM505" t="s">
        <v>324</v>
      </c>
      <c r="AN505" t="s">
        <v>324</v>
      </c>
      <c r="AO505">
        <v>0</v>
      </c>
      <c r="AP505">
        <v>0.185</v>
      </c>
      <c r="AQ505" t="s">
        <v>324</v>
      </c>
      <c r="AR505" t="s">
        <v>324</v>
      </c>
      <c r="AS505" t="s">
        <v>324</v>
      </c>
      <c r="AT505">
        <v>0.185</v>
      </c>
      <c r="AU505">
        <v>14</v>
      </c>
      <c r="AV505" t="s">
        <v>324</v>
      </c>
      <c r="AW505" t="s">
        <v>324</v>
      </c>
      <c r="AX505" t="s">
        <v>324</v>
      </c>
      <c r="AY505">
        <v>14</v>
      </c>
      <c r="AZ505" t="s">
        <v>324</v>
      </c>
      <c r="BA505" t="s">
        <v>324</v>
      </c>
      <c r="BB505" t="s">
        <v>324</v>
      </c>
      <c r="BC505" t="s">
        <v>324</v>
      </c>
      <c r="BD505">
        <v>0</v>
      </c>
      <c r="BE505" t="s">
        <v>324</v>
      </c>
      <c r="BF505" t="s">
        <v>324</v>
      </c>
      <c r="BG505" t="s">
        <v>324</v>
      </c>
      <c r="BH505" t="s">
        <v>324</v>
      </c>
      <c r="BI505">
        <v>0</v>
      </c>
      <c r="BJ505" t="s">
        <v>324</v>
      </c>
      <c r="BK505" t="s">
        <v>324</v>
      </c>
      <c r="BL505" t="s">
        <v>324</v>
      </c>
      <c r="BM505" t="s">
        <v>324</v>
      </c>
      <c r="BN505">
        <v>0</v>
      </c>
      <c r="BO505" t="s">
        <v>324</v>
      </c>
      <c r="BP505" t="s">
        <v>324</v>
      </c>
      <c r="BQ505" t="s">
        <v>324</v>
      </c>
      <c r="BR505" t="s">
        <v>324</v>
      </c>
      <c r="BS505">
        <v>0</v>
      </c>
      <c r="BT505" t="s">
        <v>324</v>
      </c>
      <c r="BU505">
        <v>4.0000000000000001E-3</v>
      </c>
      <c r="BV505" t="s">
        <v>324</v>
      </c>
      <c r="BW505" t="s">
        <v>324</v>
      </c>
      <c r="BX505">
        <v>4.0000000000000001E-3</v>
      </c>
      <c r="BY505" t="s">
        <v>324</v>
      </c>
      <c r="BZ505">
        <v>2</v>
      </c>
      <c r="CA505" t="s">
        <v>324</v>
      </c>
      <c r="CB505" t="s">
        <v>324</v>
      </c>
      <c r="CC505">
        <v>2</v>
      </c>
      <c r="CD505" t="s">
        <v>324</v>
      </c>
      <c r="CE505" t="s">
        <v>324</v>
      </c>
      <c r="CF505" t="s">
        <v>324</v>
      </c>
      <c r="CG505" t="s">
        <v>324</v>
      </c>
      <c r="CH505">
        <v>0</v>
      </c>
      <c r="CI505" t="s">
        <v>324</v>
      </c>
      <c r="CJ505" t="s">
        <v>324</v>
      </c>
      <c r="CK505" t="s">
        <v>324</v>
      </c>
      <c r="CL505" t="s">
        <v>324</v>
      </c>
      <c r="CM505">
        <v>0</v>
      </c>
      <c r="CN505" t="s">
        <v>324</v>
      </c>
      <c r="CO505" t="s">
        <v>324</v>
      </c>
      <c r="CP505" t="s">
        <v>324</v>
      </c>
      <c r="CQ505" t="s">
        <v>324</v>
      </c>
      <c r="CR505">
        <v>0</v>
      </c>
      <c r="CS505" t="s">
        <v>324</v>
      </c>
      <c r="CT505" t="s">
        <v>324</v>
      </c>
      <c r="CU505" t="s">
        <v>324</v>
      </c>
      <c r="CV505" t="s">
        <v>324</v>
      </c>
      <c r="CW505">
        <v>0</v>
      </c>
      <c r="CX505">
        <v>2.1720000000000002</v>
      </c>
      <c r="CY505">
        <v>0.16900000000000001</v>
      </c>
      <c r="CZ505">
        <v>0</v>
      </c>
      <c r="DA505">
        <v>0</v>
      </c>
      <c r="DB505">
        <v>2.3410000000000002</v>
      </c>
      <c r="DC505">
        <v>197</v>
      </c>
      <c r="DD505">
        <v>8</v>
      </c>
      <c r="DE505">
        <v>0</v>
      </c>
      <c r="DF505">
        <v>0</v>
      </c>
      <c r="DG505">
        <v>205</v>
      </c>
      <c r="DH505">
        <v>315.47899999999998</v>
      </c>
      <c r="DI505">
        <v>2.8239999999999998</v>
      </c>
      <c r="DJ505">
        <v>0</v>
      </c>
      <c r="DK505">
        <v>0</v>
      </c>
      <c r="DL505">
        <v>318.303</v>
      </c>
    </row>
    <row r="506" spans="1:116" x14ac:dyDescent="0.45">
      <c r="A506">
        <v>2023</v>
      </c>
      <c r="B506" t="s">
        <v>160</v>
      </c>
      <c r="C506">
        <v>4160</v>
      </c>
      <c r="D506" t="s">
        <v>955</v>
      </c>
      <c r="E506" t="s">
        <v>781</v>
      </c>
      <c r="F506" t="s">
        <v>244</v>
      </c>
      <c r="G506">
        <v>1.222</v>
      </c>
      <c r="H506">
        <v>0.20200000000000001</v>
      </c>
      <c r="I506" t="s">
        <v>324</v>
      </c>
      <c r="J506" t="s">
        <v>324</v>
      </c>
      <c r="K506">
        <v>1.4239999999999999</v>
      </c>
      <c r="L506">
        <v>121</v>
      </c>
      <c r="M506">
        <v>6</v>
      </c>
      <c r="N506" t="s">
        <v>324</v>
      </c>
      <c r="O506" t="s">
        <v>324</v>
      </c>
      <c r="P506">
        <v>127</v>
      </c>
      <c r="Q506" t="s">
        <v>324</v>
      </c>
      <c r="R506" t="s">
        <v>324</v>
      </c>
      <c r="S506" t="s">
        <v>324</v>
      </c>
      <c r="T506" t="s">
        <v>324</v>
      </c>
      <c r="U506">
        <v>0</v>
      </c>
      <c r="V506" t="s">
        <v>324</v>
      </c>
      <c r="W506" t="s">
        <v>324</v>
      </c>
      <c r="X506" t="s">
        <v>324</v>
      </c>
      <c r="Y506" t="s">
        <v>324</v>
      </c>
      <c r="Z506">
        <v>0</v>
      </c>
      <c r="AA506" t="s">
        <v>324</v>
      </c>
      <c r="AB506" t="s">
        <v>324</v>
      </c>
      <c r="AC506" t="s">
        <v>324</v>
      </c>
      <c r="AD506" t="s">
        <v>324</v>
      </c>
      <c r="AE506">
        <v>0</v>
      </c>
      <c r="AF506" t="s">
        <v>324</v>
      </c>
      <c r="AG506" t="s">
        <v>324</v>
      </c>
      <c r="AH506" t="s">
        <v>324</v>
      </c>
      <c r="AI506" t="s">
        <v>324</v>
      </c>
      <c r="AJ506">
        <v>0</v>
      </c>
      <c r="AK506" t="s">
        <v>324</v>
      </c>
      <c r="AL506" t="s">
        <v>324</v>
      </c>
      <c r="AM506" t="s">
        <v>324</v>
      </c>
      <c r="AN506" t="s">
        <v>324</v>
      </c>
      <c r="AO506">
        <v>0</v>
      </c>
      <c r="AP506" t="s">
        <v>324</v>
      </c>
      <c r="AQ506" t="s">
        <v>324</v>
      </c>
      <c r="AR506" t="s">
        <v>324</v>
      </c>
      <c r="AS506" t="s">
        <v>324</v>
      </c>
      <c r="AT506">
        <v>0</v>
      </c>
      <c r="AU506" t="s">
        <v>324</v>
      </c>
      <c r="AV506" t="s">
        <v>324</v>
      </c>
      <c r="AW506" t="s">
        <v>324</v>
      </c>
      <c r="AX506" t="s">
        <v>324</v>
      </c>
      <c r="AY506">
        <v>0</v>
      </c>
      <c r="AZ506" t="s">
        <v>324</v>
      </c>
      <c r="BA506" t="s">
        <v>324</v>
      </c>
      <c r="BB506" t="s">
        <v>324</v>
      </c>
      <c r="BC506" t="s">
        <v>324</v>
      </c>
      <c r="BD506">
        <v>0</v>
      </c>
      <c r="BE506" t="s">
        <v>324</v>
      </c>
      <c r="BF506" t="s">
        <v>324</v>
      </c>
      <c r="BG506" t="s">
        <v>324</v>
      </c>
      <c r="BH506" t="s">
        <v>324</v>
      </c>
      <c r="BI506">
        <v>0</v>
      </c>
      <c r="BJ506" t="s">
        <v>324</v>
      </c>
      <c r="BK506" t="s">
        <v>324</v>
      </c>
      <c r="BL506" t="s">
        <v>324</v>
      </c>
      <c r="BM506" t="s">
        <v>324</v>
      </c>
      <c r="BN506">
        <v>0</v>
      </c>
      <c r="BO506" t="s">
        <v>324</v>
      </c>
      <c r="BP506" t="s">
        <v>324</v>
      </c>
      <c r="BQ506" t="s">
        <v>324</v>
      </c>
      <c r="BR506" t="s">
        <v>324</v>
      </c>
      <c r="BS506">
        <v>0</v>
      </c>
      <c r="BT506">
        <v>3.0000000000000001E-3</v>
      </c>
      <c r="BU506" t="s">
        <v>324</v>
      </c>
      <c r="BV506" t="s">
        <v>324</v>
      </c>
      <c r="BW506" t="s">
        <v>324</v>
      </c>
      <c r="BX506">
        <v>3.0000000000000001E-3</v>
      </c>
      <c r="BY506">
        <v>1</v>
      </c>
      <c r="BZ506" t="s">
        <v>324</v>
      </c>
      <c r="CA506" t="s">
        <v>324</v>
      </c>
      <c r="CB506" t="s">
        <v>324</v>
      </c>
      <c r="CC506">
        <v>1</v>
      </c>
      <c r="CD506" t="s">
        <v>324</v>
      </c>
      <c r="CE506" t="s">
        <v>324</v>
      </c>
      <c r="CF506" t="s">
        <v>324</v>
      </c>
      <c r="CG506" t="s">
        <v>324</v>
      </c>
      <c r="CH506">
        <v>0</v>
      </c>
      <c r="CI506" t="s">
        <v>324</v>
      </c>
      <c r="CJ506" t="s">
        <v>324</v>
      </c>
      <c r="CK506" t="s">
        <v>324</v>
      </c>
      <c r="CL506" t="s">
        <v>324</v>
      </c>
      <c r="CM506">
        <v>0</v>
      </c>
      <c r="CN506" t="s">
        <v>324</v>
      </c>
      <c r="CO506" t="s">
        <v>324</v>
      </c>
      <c r="CP506" t="s">
        <v>324</v>
      </c>
      <c r="CQ506" t="s">
        <v>324</v>
      </c>
      <c r="CR506">
        <v>0</v>
      </c>
      <c r="CS506" t="s">
        <v>324</v>
      </c>
      <c r="CT506" t="s">
        <v>324</v>
      </c>
      <c r="CU506" t="s">
        <v>324</v>
      </c>
      <c r="CV506" t="s">
        <v>324</v>
      </c>
      <c r="CW506">
        <v>0</v>
      </c>
      <c r="CX506">
        <v>1.2250000000000001</v>
      </c>
      <c r="CY506">
        <v>0.20200000000000001</v>
      </c>
      <c r="CZ506">
        <v>0</v>
      </c>
      <c r="DA506">
        <v>0</v>
      </c>
      <c r="DB506">
        <v>1.427</v>
      </c>
      <c r="DC506">
        <v>122</v>
      </c>
      <c r="DD506">
        <v>6</v>
      </c>
      <c r="DE506">
        <v>0</v>
      </c>
      <c r="DF506">
        <v>0</v>
      </c>
      <c r="DG506">
        <v>128</v>
      </c>
      <c r="DH506">
        <v>0</v>
      </c>
      <c r="DI506">
        <v>0</v>
      </c>
      <c r="DJ506">
        <v>0</v>
      </c>
      <c r="DK506">
        <v>0</v>
      </c>
      <c r="DL506">
        <v>0</v>
      </c>
    </row>
    <row r="507" spans="1:116" x14ac:dyDescent="0.45">
      <c r="A507">
        <v>2023</v>
      </c>
      <c r="B507" t="s">
        <v>160</v>
      </c>
      <c r="C507">
        <v>4237</v>
      </c>
      <c r="D507" t="s">
        <v>956</v>
      </c>
      <c r="E507" t="s">
        <v>781</v>
      </c>
      <c r="F507" t="s">
        <v>244</v>
      </c>
      <c r="G507">
        <v>0.69299999999999995</v>
      </c>
      <c r="H507">
        <v>0.28799999999999998</v>
      </c>
      <c r="I507" t="s">
        <v>324</v>
      </c>
      <c r="J507" t="s">
        <v>324</v>
      </c>
      <c r="K507">
        <v>0.98099999999999998</v>
      </c>
      <c r="L507">
        <v>52</v>
      </c>
      <c r="M507">
        <v>8</v>
      </c>
      <c r="N507" t="s">
        <v>324</v>
      </c>
      <c r="O507" t="s">
        <v>324</v>
      </c>
      <c r="P507">
        <v>60</v>
      </c>
      <c r="Q507">
        <v>183.99</v>
      </c>
      <c r="R507">
        <v>41.68</v>
      </c>
      <c r="S507" t="s">
        <v>324</v>
      </c>
      <c r="T507" t="s">
        <v>324</v>
      </c>
      <c r="U507">
        <v>225.67</v>
      </c>
      <c r="V507" t="s">
        <v>324</v>
      </c>
      <c r="W507" t="s">
        <v>324</v>
      </c>
      <c r="X507" t="s">
        <v>324</v>
      </c>
      <c r="Y507" t="s">
        <v>324</v>
      </c>
      <c r="Z507">
        <v>0</v>
      </c>
      <c r="AA507" t="s">
        <v>324</v>
      </c>
      <c r="AB507" t="s">
        <v>324</v>
      </c>
      <c r="AC507" t="s">
        <v>324</v>
      </c>
      <c r="AD507" t="s">
        <v>324</v>
      </c>
      <c r="AE507">
        <v>0</v>
      </c>
      <c r="AF507" t="s">
        <v>324</v>
      </c>
      <c r="AG507" t="s">
        <v>324</v>
      </c>
      <c r="AH507" t="s">
        <v>324</v>
      </c>
      <c r="AI507" t="s">
        <v>324</v>
      </c>
      <c r="AJ507">
        <v>0</v>
      </c>
      <c r="AK507" t="s">
        <v>324</v>
      </c>
      <c r="AL507" t="s">
        <v>324</v>
      </c>
      <c r="AM507" t="s">
        <v>324</v>
      </c>
      <c r="AN507" t="s">
        <v>324</v>
      </c>
      <c r="AO507">
        <v>0</v>
      </c>
      <c r="AP507">
        <v>3.6999999999999998E-2</v>
      </c>
      <c r="AQ507" t="s">
        <v>324</v>
      </c>
      <c r="AR507" t="s">
        <v>324</v>
      </c>
      <c r="AS507" t="s">
        <v>324</v>
      </c>
      <c r="AT507">
        <v>3.6999999999999998E-2</v>
      </c>
      <c r="AU507">
        <v>6</v>
      </c>
      <c r="AV507" t="s">
        <v>324</v>
      </c>
      <c r="AW507" t="s">
        <v>324</v>
      </c>
      <c r="AX507" t="s">
        <v>324</v>
      </c>
      <c r="AY507">
        <v>6</v>
      </c>
      <c r="AZ507" t="s">
        <v>324</v>
      </c>
      <c r="BA507" t="s">
        <v>324</v>
      </c>
      <c r="BB507" t="s">
        <v>324</v>
      </c>
      <c r="BC507" t="s">
        <v>324</v>
      </c>
      <c r="BD507">
        <v>0</v>
      </c>
      <c r="BE507" t="s">
        <v>324</v>
      </c>
      <c r="BF507" t="s">
        <v>324</v>
      </c>
      <c r="BG507" t="s">
        <v>324</v>
      </c>
      <c r="BH507" t="s">
        <v>324</v>
      </c>
      <c r="BI507">
        <v>0</v>
      </c>
      <c r="BJ507" t="s">
        <v>324</v>
      </c>
      <c r="BK507" t="s">
        <v>324</v>
      </c>
      <c r="BL507" t="s">
        <v>324</v>
      </c>
      <c r="BM507" t="s">
        <v>324</v>
      </c>
      <c r="BN507">
        <v>0</v>
      </c>
      <c r="BO507" t="s">
        <v>324</v>
      </c>
      <c r="BP507" t="s">
        <v>324</v>
      </c>
      <c r="BQ507" t="s">
        <v>324</v>
      </c>
      <c r="BR507" t="s">
        <v>324</v>
      </c>
      <c r="BS507">
        <v>0</v>
      </c>
      <c r="BT507">
        <v>2.9000000000000001E-2</v>
      </c>
      <c r="BU507" t="s">
        <v>324</v>
      </c>
      <c r="BV507" t="s">
        <v>324</v>
      </c>
      <c r="BW507" t="s">
        <v>324</v>
      </c>
      <c r="BX507">
        <v>2.9000000000000001E-2</v>
      </c>
      <c r="BY507">
        <v>7</v>
      </c>
      <c r="BZ507" t="s">
        <v>324</v>
      </c>
      <c r="CA507" t="s">
        <v>324</v>
      </c>
      <c r="CB507" t="s">
        <v>324</v>
      </c>
      <c r="CC507">
        <v>7</v>
      </c>
      <c r="CD507">
        <v>0</v>
      </c>
      <c r="CE507" t="s">
        <v>324</v>
      </c>
      <c r="CF507" t="s">
        <v>324</v>
      </c>
      <c r="CG507" t="s">
        <v>324</v>
      </c>
      <c r="CH507">
        <v>0</v>
      </c>
      <c r="CI507" t="s">
        <v>324</v>
      </c>
      <c r="CJ507" t="s">
        <v>324</v>
      </c>
      <c r="CK507" t="s">
        <v>324</v>
      </c>
      <c r="CL507" t="s">
        <v>324</v>
      </c>
      <c r="CM507">
        <v>0</v>
      </c>
      <c r="CN507" t="s">
        <v>324</v>
      </c>
      <c r="CO507" t="s">
        <v>324</v>
      </c>
      <c r="CP507" t="s">
        <v>324</v>
      </c>
      <c r="CQ507" t="s">
        <v>324</v>
      </c>
      <c r="CR507">
        <v>0</v>
      </c>
      <c r="CS507" t="s">
        <v>324</v>
      </c>
      <c r="CT507" t="s">
        <v>324</v>
      </c>
      <c r="CU507" t="s">
        <v>324</v>
      </c>
      <c r="CV507" t="s">
        <v>324</v>
      </c>
      <c r="CW507">
        <v>0</v>
      </c>
      <c r="CX507">
        <v>0.72199999999999998</v>
      </c>
      <c r="CY507">
        <v>0.28799999999999998</v>
      </c>
      <c r="CZ507">
        <v>0</v>
      </c>
      <c r="DA507">
        <v>0</v>
      </c>
      <c r="DB507">
        <v>1.01</v>
      </c>
      <c r="DC507">
        <v>59</v>
      </c>
      <c r="DD507">
        <v>8</v>
      </c>
      <c r="DE507">
        <v>0</v>
      </c>
      <c r="DF507">
        <v>0</v>
      </c>
      <c r="DG507">
        <v>67</v>
      </c>
      <c r="DH507">
        <v>183.99</v>
      </c>
      <c r="DI507">
        <v>41.68</v>
      </c>
      <c r="DJ507">
        <v>0</v>
      </c>
      <c r="DK507">
        <v>0</v>
      </c>
      <c r="DL507">
        <v>225.67</v>
      </c>
    </row>
    <row r="508" spans="1:116" x14ac:dyDescent="0.45">
      <c r="A508">
        <v>2023</v>
      </c>
      <c r="B508" t="s">
        <v>160</v>
      </c>
      <c r="C508">
        <v>4524</v>
      </c>
      <c r="D508" t="s">
        <v>957</v>
      </c>
      <c r="E508" t="s">
        <v>781</v>
      </c>
      <c r="F508" t="s">
        <v>244</v>
      </c>
      <c r="G508">
        <v>0.85799999999999998</v>
      </c>
      <c r="H508">
        <v>4.2999999999999997E-2</v>
      </c>
      <c r="I508" t="s">
        <v>324</v>
      </c>
      <c r="J508" t="s">
        <v>324</v>
      </c>
      <c r="K508">
        <v>0.90100000000000002</v>
      </c>
      <c r="L508">
        <v>91</v>
      </c>
      <c r="M508">
        <v>5</v>
      </c>
      <c r="N508" t="s">
        <v>324</v>
      </c>
      <c r="O508" t="s">
        <v>324</v>
      </c>
      <c r="P508">
        <v>96</v>
      </c>
      <c r="Q508">
        <v>137.59</v>
      </c>
      <c r="R508">
        <v>5.3380000000000001</v>
      </c>
      <c r="S508" t="s">
        <v>324</v>
      </c>
      <c r="T508" t="s">
        <v>324</v>
      </c>
      <c r="U508">
        <v>142.928</v>
      </c>
      <c r="V508" t="s">
        <v>324</v>
      </c>
      <c r="W508" t="s">
        <v>324</v>
      </c>
      <c r="X508" t="s">
        <v>324</v>
      </c>
      <c r="Y508" t="s">
        <v>324</v>
      </c>
      <c r="Z508">
        <v>0</v>
      </c>
      <c r="AA508" t="s">
        <v>324</v>
      </c>
      <c r="AB508" t="s">
        <v>324</v>
      </c>
      <c r="AC508" t="s">
        <v>324</v>
      </c>
      <c r="AD508" t="s">
        <v>324</v>
      </c>
      <c r="AE508">
        <v>0</v>
      </c>
      <c r="AF508" t="s">
        <v>324</v>
      </c>
      <c r="AG508" t="s">
        <v>324</v>
      </c>
      <c r="AH508" t="s">
        <v>324</v>
      </c>
      <c r="AI508" t="s">
        <v>324</v>
      </c>
      <c r="AJ508">
        <v>0</v>
      </c>
      <c r="AK508" t="s">
        <v>324</v>
      </c>
      <c r="AL508" t="s">
        <v>324</v>
      </c>
      <c r="AM508" t="s">
        <v>324</v>
      </c>
      <c r="AN508" t="s">
        <v>324</v>
      </c>
      <c r="AO508">
        <v>0</v>
      </c>
      <c r="AP508" t="s">
        <v>324</v>
      </c>
      <c r="AQ508" t="s">
        <v>324</v>
      </c>
      <c r="AR508" t="s">
        <v>324</v>
      </c>
      <c r="AS508" t="s">
        <v>324</v>
      </c>
      <c r="AT508">
        <v>0</v>
      </c>
      <c r="AU508" t="s">
        <v>324</v>
      </c>
      <c r="AV508" t="s">
        <v>324</v>
      </c>
      <c r="AW508" t="s">
        <v>324</v>
      </c>
      <c r="AX508" t="s">
        <v>324</v>
      </c>
      <c r="AY508">
        <v>0</v>
      </c>
      <c r="AZ508" t="s">
        <v>324</v>
      </c>
      <c r="BA508" t="s">
        <v>324</v>
      </c>
      <c r="BB508" t="s">
        <v>324</v>
      </c>
      <c r="BC508" t="s">
        <v>324</v>
      </c>
      <c r="BD508">
        <v>0</v>
      </c>
      <c r="BE508" t="s">
        <v>324</v>
      </c>
      <c r="BF508" t="s">
        <v>324</v>
      </c>
      <c r="BG508" t="s">
        <v>324</v>
      </c>
      <c r="BH508" t="s">
        <v>324</v>
      </c>
      <c r="BI508">
        <v>0</v>
      </c>
      <c r="BJ508" t="s">
        <v>324</v>
      </c>
      <c r="BK508" t="s">
        <v>324</v>
      </c>
      <c r="BL508" t="s">
        <v>324</v>
      </c>
      <c r="BM508" t="s">
        <v>324</v>
      </c>
      <c r="BN508">
        <v>0</v>
      </c>
      <c r="BO508" t="s">
        <v>324</v>
      </c>
      <c r="BP508" t="s">
        <v>324</v>
      </c>
      <c r="BQ508" t="s">
        <v>324</v>
      </c>
      <c r="BR508" t="s">
        <v>324</v>
      </c>
      <c r="BS508">
        <v>0</v>
      </c>
      <c r="BT508" t="s">
        <v>324</v>
      </c>
      <c r="BU508" t="s">
        <v>324</v>
      </c>
      <c r="BV508" t="s">
        <v>324</v>
      </c>
      <c r="BW508" t="s">
        <v>324</v>
      </c>
      <c r="BX508">
        <v>0</v>
      </c>
      <c r="BY508" t="s">
        <v>324</v>
      </c>
      <c r="BZ508" t="s">
        <v>324</v>
      </c>
      <c r="CA508" t="s">
        <v>324</v>
      </c>
      <c r="CB508" t="s">
        <v>324</v>
      </c>
      <c r="CC508">
        <v>0</v>
      </c>
      <c r="CD508" t="s">
        <v>324</v>
      </c>
      <c r="CE508" t="s">
        <v>324</v>
      </c>
      <c r="CF508" t="s">
        <v>324</v>
      </c>
      <c r="CG508" t="s">
        <v>324</v>
      </c>
      <c r="CH508">
        <v>0</v>
      </c>
      <c r="CI508" t="s">
        <v>324</v>
      </c>
      <c r="CJ508" t="s">
        <v>324</v>
      </c>
      <c r="CK508" t="s">
        <v>324</v>
      </c>
      <c r="CL508" t="s">
        <v>324</v>
      </c>
      <c r="CM508">
        <v>0</v>
      </c>
      <c r="CN508" t="s">
        <v>324</v>
      </c>
      <c r="CO508" t="s">
        <v>324</v>
      </c>
      <c r="CP508" t="s">
        <v>324</v>
      </c>
      <c r="CQ508" t="s">
        <v>324</v>
      </c>
      <c r="CR508">
        <v>0</v>
      </c>
      <c r="CS508" t="s">
        <v>324</v>
      </c>
      <c r="CT508" t="s">
        <v>324</v>
      </c>
      <c r="CU508" t="s">
        <v>324</v>
      </c>
      <c r="CV508" t="s">
        <v>324</v>
      </c>
      <c r="CW508">
        <v>0</v>
      </c>
      <c r="CX508">
        <v>0.85799999999999998</v>
      </c>
      <c r="CY508">
        <v>4.2999999999999997E-2</v>
      </c>
      <c r="CZ508">
        <v>0</v>
      </c>
      <c r="DA508">
        <v>0</v>
      </c>
      <c r="DB508">
        <v>0.90100000000000002</v>
      </c>
      <c r="DC508">
        <v>91</v>
      </c>
      <c r="DD508">
        <v>5</v>
      </c>
      <c r="DE508">
        <v>0</v>
      </c>
      <c r="DF508">
        <v>0</v>
      </c>
      <c r="DG508">
        <v>96</v>
      </c>
      <c r="DH508">
        <v>137.59</v>
      </c>
      <c r="DI508">
        <v>5.3380000000000001</v>
      </c>
      <c r="DJ508">
        <v>0</v>
      </c>
      <c r="DK508">
        <v>0</v>
      </c>
      <c r="DL508">
        <v>142.928</v>
      </c>
    </row>
    <row r="509" spans="1:116" x14ac:dyDescent="0.45">
      <c r="A509">
        <v>2023</v>
      </c>
      <c r="B509" t="s">
        <v>160</v>
      </c>
      <c r="C509">
        <v>4675</v>
      </c>
      <c r="D509" t="s">
        <v>451</v>
      </c>
      <c r="E509" t="s">
        <v>781</v>
      </c>
      <c r="F509" t="s">
        <v>244</v>
      </c>
      <c r="G509">
        <v>2.0529999999999999</v>
      </c>
      <c r="H509">
        <v>8.0000000000000002E-3</v>
      </c>
      <c r="I509" t="s">
        <v>324</v>
      </c>
      <c r="J509" t="s">
        <v>324</v>
      </c>
      <c r="K509">
        <v>2.0609999999999999</v>
      </c>
      <c r="L509">
        <v>238</v>
      </c>
      <c r="M509">
        <v>1</v>
      </c>
      <c r="N509" t="s">
        <v>324</v>
      </c>
      <c r="O509" t="s">
        <v>324</v>
      </c>
      <c r="P509">
        <v>239</v>
      </c>
      <c r="Q509">
        <v>1562.1690000000001</v>
      </c>
      <c r="R509">
        <v>0.6</v>
      </c>
      <c r="S509" t="s">
        <v>324</v>
      </c>
      <c r="T509" t="s">
        <v>324</v>
      </c>
      <c r="U509">
        <v>1562.769</v>
      </c>
      <c r="V509" t="s">
        <v>324</v>
      </c>
      <c r="W509" t="s">
        <v>324</v>
      </c>
      <c r="X509" t="s">
        <v>324</v>
      </c>
      <c r="Y509" t="s">
        <v>324</v>
      </c>
      <c r="Z509">
        <v>0</v>
      </c>
      <c r="AA509" t="s">
        <v>324</v>
      </c>
      <c r="AB509" t="s">
        <v>324</v>
      </c>
      <c r="AC509" t="s">
        <v>324</v>
      </c>
      <c r="AD509" t="s">
        <v>324</v>
      </c>
      <c r="AE509">
        <v>0</v>
      </c>
      <c r="AF509" t="s">
        <v>324</v>
      </c>
      <c r="AG509" t="s">
        <v>324</v>
      </c>
      <c r="AH509" t="s">
        <v>324</v>
      </c>
      <c r="AI509" t="s">
        <v>324</v>
      </c>
      <c r="AJ509">
        <v>0</v>
      </c>
      <c r="AK509" t="s">
        <v>324</v>
      </c>
      <c r="AL509" t="s">
        <v>324</v>
      </c>
      <c r="AM509" t="s">
        <v>324</v>
      </c>
      <c r="AN509" t="s">
        <v>324</v>
      </c>
      <c r="AO509">
        <v>0</v>
      </c>
      <c r="AP509" t="s">
        <v>324</v>
      </c>
      <c r="AQ509" t="s">
        <v>324</v>
      </c>
      <c r="AR509" t="s">
        <v>324</v>
      </c>
      <c r="AS509" t="s">
        <v>324</v>
      </c>
      <c r="AT509">
        <v>0</v>
      </c>
      <c r="AU509" t="s">
        <v>324</v>
      </c>
      <c r="AV509" t="s">
        <v>324</v>
      </c>
      <c r="AW509" t="s">
        <v>324</v>
      </c>
      <c r="AX509" t="s">
        <v>324</v>
      </c>
      <c r="AY509">
        <v>0</v>
      </c>
      <c r="AZ509" t="s">
        <v>324</v>
      </c>
      <c r="BA509" t="s">
        <v>324</v>
      </c>
      <c r="BB509" t="s">
        <v>324</v>
      </c>
      <c r="BC509" t="s">
        <v>324</v>
      </c>
      <c r="BD509">
        <v>0</v>
      </c>
      <c r="BE509" t="s">
        <v>324</v>
      </c>
      <c r="BF509" t="s">
        <v>324</v>
      </c>
      <c r="BG509" t="s">
        <v>324</v>
      </c>
      <c r="BH509" t="s">
        <v>324</v>
      </c>
      <c r="BI509">
        <v>0</v>
      </c>
      <c r="BJ509" t="s">
        <v>324</v>
      </c>
      <c r="BK509" t="s">
        <v>324</v>
      </c>
      <c r="BL509" t="s">
        <v>324</v>
      </c>
      <c r="BM509" t="s">
        <v>324</v>
      </c>
      <c r="BN509">
        <v>0</v>
      </c>
      <c r="BO509" t="s">
        <v>324</v>
      </c>
      <c r="BP509" t="s">
        <v>324</v>
      </c>
      <c r="BQ509" t="s">
        <v>324</v>
      </c>
      <c r="BR509" t="s">
        <v>324</v>
      </c>
      <c r="BS509">
        <v>0</v>
      </c>
      <c r="BT509" t="s">
        <v>324</v>
      </c>
      <c r="BU509" t="s">
        <v>324</v>
      </c>
      <c r="BV509" t="s">
        <v>324</v>
      </c>
      <c r="BW509" t="s">
        <v>324</v>
      </c>
      <c r="BX509">
        <v>0</v>
      </c>
      <c r="BY509" t="s">
        <v>324</v>
      </c>
      <c r="BZ509" t="s">
        <v>324</v>
      </c>
      <c r="CA509" t="s">
        <v>324</v>
      </c>
      <c r="CB509" t="s">
        <v>324</v>
      </c>
      <c r="CC509">
        <v>0</v>
      </c>
      <c r="CD509" t="s">
        <v>324</v>
      </c>
      <c r="CE509" t="s">
        <v>324</v>
      </c>
      <c r="CF509" t="s">
        <v>324</v>
      </c>
      <c r="CG509" t="s">
        <v>324</v>
      </c>
      <c r="CH509">
        <v>0</v>
      </c>
      <c r="CI509" t="s">
        <v>324</v>
      </c>
      <c r="CJ509" t="s">
        <v>324</v>
      </c>
      <c r="CK509" t="s">
        <v>324</v>
      </c>
      <c r="CL509" t="s">
        <v>324</v>
      </c>
      <c r="CM509">
        <v>0</v>
      </c>
      <c r="CN509" t="s">
        <v>324</v>
      </c>
      <c r="CO509" t="s">
        <v>324</v>
      </c>
      <c r="CP509" t="s">
        <v>324</v>
      </c>
      <c r="CQ509" t="s">
        <v>324</v>
      </c>
      <c r="CR509">
        <v>0</v>
      </c>
      <c r="CS509" t="s">
        <v>324</v>
      </c>
      <c r="CT509" t="s">
        <v>324</v>
      </c>
      <c r="CU509" t="s">
        <v>324</v>
      </c>
      <c r="CV509" t="s">
        <v>324</v>
      </c>
      <c r="CW509">
        <v>0</v>
      </c>
      <c r="CX509">
        <v>2.0529999999999999</v>
      </c>
      <c r="CY509">
        <v>8.0000000000000002E-3</v>
      </c>
      <c r="CZ509">
        <v>0</v>
      </c>
      <c r="DA509">
        <v>0</v>
      </c>
      <c r="DB509">
        <v>2.0609999999999999</v>
      </c>
      <c r="DC509">
        <v>238</v>
      </c>
      <c r="DD509">
        <v>1</v>
      </c>
      <c r="DE509">
        <v>0</v>
      </c>
      <c r="DF509">
        <v>0</v>
      </c>
      <c r="DG509">
        <v>239</v>
      </c>
      <c r="DH509">
        <v>1562.1690000000001</v>
      </c>
      <c r="DI509">
        <v>0.6</v>
      </c>
      <c r="DJ509">
        <v>0</v>
      </c>
      <c r="DK509">
        <v>0</v>
      </c>
      <c r="DL509">
        <v>1562.769</v>
      </c>
    </row>
    <row r="510" spans="1:116" x14ac:dyDescent="0.45">
      <c r="A510">
        <v>2023</v>
      </c>
      <c r="B510" t="s">
        <v>160</v>
      </c>
      <c r="C510">
        <v>5860</v>
      </c>
      <c r="D510" t="s">
        <v>333</v>
      </c>
      <c r="E510" t="s">
        <v>607</v>
      </c>
      <c r="F510" t="s">
        <v>247</v>
      </c>
      <c r="G510">
        <v>55.642000000000003</v>
      </c>
      <c r="H510">
        <v>34.927</v>
      </c>
      <c r="I510">
        <v>0.746</v>
      </c>
      <c r="J510" t="s">
        <v>324</v>
      </c>
      <c r="K510">
        <v>91.314999999999998</v>
      </c>
      <c r="L510">
        <v>4246</v>
      </c>
      <c r="M510">
        <v>444</v>
      </c>
      <c r="N510">
        <v>7</v>
      </c>
      <c r="O510" t="s">
        <v>324</v>
      </c>
      <c r="P510">
        <v>4697</v>
      </c>
      <c r="Q510">
        <v>198.81399999999999</v>
      </c>
      <c r="R510">
        <v>108.233</v>
      </c>
      <c r="S510" t="s">
        <v>324</v>
      </c>
      <c r="T510" t="s">
        <v>324</v>
      </c>
      <c r="U510">
        <v>307.04700000000003</v>
      </c>
      <c r="V510" t="s">
        <v>324</v>
      </c>
      <c r="W510" t="s">
        <v>324</v>
      </c>
      <c r="X510" t="s">
        <v>324</v>
      </c>
      <c r="Y510" t="s">
        <v>324</v>
      </c>
      <c r="Z510">
        <v>0</v>
      </c>
      <c r="AA510" t="s">
        <v>324</v>
      </c>
      <c r="AB510" t="s">
        <v>324</v>
      </c>
      <c r="AC510" t="s">
        <v>324</v>
      </c>
      <c r="AD510" t="s">
        <v>324</v>
      </c>
      <c r="AE510">
        <v>0</v>
      </c>
      <c r="AF510" t="s">
        <v>324</v>
      </c>
      <c r="AG510" t="s">
        <v>324</v>
      </c>
      <c r="AH510" t="s">
        <v>324</v>
      </c>
      <c r="AI510" t="s">
        <v>324</v>
      </c>
      <c r="AJ510">
        <v>0</v>
      </c>
      <c r="AK510" t="s">
        <v>324</v>
      </c>
      <c r="AL510" t="s">
        <v>324</v>
      </c>
      <c r="AM510" t="s">
        <v>324</v>
      </c>
      <c r="AN510" t="s">
        <v>324</v>
      </c>
      <c r="AO510">
        <v>0</v>
      </c>
      <c r="AP510" t="s">
        <v>324</v>
      </c>
      <c r="AQ510" t="s">
        <v>324</v>
      </c>
      <c r="AR510" t="s">
        <v>324</v>
      </c>
      <c r="AS510" t="s">
        <v>324</v>
      </c>
      <c r="AT510">
        <v>0</v>
      </c>
      <c r="AU510" t="s">
        <v>324</v>
      </c>
      <c r="AV510" t="s">
        <v>324</v>
      </c>
      <c r="AW510" t="s">
        <v>324</v>
      </c>
      <c r="AX510" t="s">
        <v>324</v>
      </c>
      <c r="AY510">
        <v>0</v>
      </c>
      <c r="AZ510" t="s">
        <v>324</v>
      </c>
      <c r="BA510" t="s">
        <v>324</v>
      </c>
      <c r="BB510" t="s">
        <v>324</v>
      </c>
      <c r="BC510" t="s">
        <v>324</v>
      </c>
      <c r="BD510">
        <v>0</v>
      </c>
      <c r="BE510" t="s">
        <v>324</v>
      </c>
      <c r="BF510" t="s">
        <v>324</v>
      </c>
      <c r="BG510" t="s">
        <v>324</v>
      </c>
      <c r="BH510" t="s">
        <v>324</v>
      </c>
      <c r="BI510">
        <v>0</v>
      </c>
      <c r="BJ510" t="s">
        <v>324</v>
      </c>
      <c r="BK510" t="s">
        <v>324</v>
      </c>
      <c r="BL510" t="s">
        <v>324</v>
      </c>
      <c r="BM510" t="s">
        <v>324</v>
      </c>
      <c r="BN510">
        <v>0</v>
      </c>
      <c r="BO510" t="s">
        <v>324</v>
      </c>
      <c r="BP510" t="s">
        <v>324</v>
      </c>
      <c r="BQ510" t="s">
        <v>324</v>
      </c>
      <c r="BR510" t="s">
        <v>324</v>
      </c>
      <c r="BS510">
        <v>0</v>
      </c>
      <c r="BT510">
        <v>0.01</v>
      </c>
      <c r="BU510">
        <v>2E-3</v>
      </c>
      <c r="BV510" t="s">
        <v>324</v>
      </c>
      <c r="BW510" t="s">
        <v>324</v>
      </c>
      <c r="BX510">
        <v>1.2E-2</v>
      </c>
      <c r="BY510">
        <v>1</v>
      </c>
      <c r="BZ510">
        <v>1</v>
      </c>
      <c r="CA510" t="s">
        <v>324</v>
      </c>
      <c r="CB510" t="s">
        <v>324</v>
      </c>
      <c r="CC510">
        <v>2</v>
      </c>
      <c r="CD510" t="s">
        <v>324</v>
      </c>
      <c r="CE510" t="s">
        <v>324</v>
      </c>
      <c r="CF510" t="s">
        <v>324</v>
      </c>
      <c r="CG510" t="s">
        <v>324</v>
      </c>
      <c r="CH510">
        <v>0</v>
      </c>
      <c r="CI510" t="s">
        <v>324</v>
      </c>
      <c r="CJ510" t="s">
        <v>324</v>
      </c>
      <c r="CK510" t="s">
        <v>324</v>
      </c>
      <c r="CL510" t="s">
        <v>324</v>
      </c>
      <c r="CM510">
        <v>0</v>
      </c>
      <c r="CN510" t="s">
        <v>324</v>
      </c>
      <c r="CO510" t="s">
        <v>324</v>
      </c>
      <c r="CP510" t="s">
        <v>324</v>
      </c>
      <c r="CQ510" t="s">
        <v>324</v>
      </c>
      <c r="CR510">
        <v>0</v>
      </c>
      <c r="CS510" t="s">
        <v>324</v>
      </c>
      <c r="CT510" t="s">
        <v>324</v>
      </c>
      <c r="CU510" t="s">
        <v>324</v>
      </c>
      <c r="CV510" t="s">
        <v>324</v>
      </c>
      <c r="CW510">
        <v>0</v>
      </c>
      <c r="CX510">
        <v>55.652000000000001</v>
      </c>
      <c r="CY510">
        <v>34.929000000000002</v>
      </c>
      <c r="CZ510">
        <v>0.746</v>
      </c>
      <c r="DA510">
        <v>0</v>
      </c>
      <c r="DB510">
        <v>91.326999999999998</v>
      </c>
      <c r="DC510">
        <v>4247</v>
      </c>
      <c r="DD510">
        <v>445</v>
      </c>
      <c r="DE510">
        <v>7</v>
      </c>
      <c r="DF510">
        <v>0</v>
      </c>
      <c r="DG510">
        <v>4699</v>
      </c>
      <c r="DH510">
        <v>198.81399999999999</v>
      </c>
      <c r="DI510">
        <v>108.233</v>
      </c>
      <c r="DJ510">
        <v>0</v>
      </c>
      <c r="DK510">
        <v>0</v>
      </c>
      <c r="DL510">
        <v>307.04700000000003</v>
      </c>
    </row>
    <row r="511" spans="1:116" x14ac:dyDescent="0.45">
      <c r="A511">
        <v>2023</v>
      </c>
      <c r="B511" t="s">
        <v>160</v>
      </c>
      <c r="C511">
        <v>6181</v>
      </c>
      <c r="D511" t="s">
        <v>958</v>
      </c>
      <c r="E511" t="s">
        <v>781</v>
      </c>
      <c r="F511" t="s">
        <v>244</v>
      </c>
      <c r="G511">
        <v>1.3360000000000001</v>
      </c>
      <c r="H511">
        <v>0.11799999999999999</v>
      </c>
      <c r="I511" t="s">
        <v>324</v>
      </c>
      <c r="J511" t="s">
        <v>324</v>
      </c>
      <c r="K511">
        <v>1.454</v>
      </c>
      <c r="L511">
        <v>132</v>
      </c>
      <c r="M511">
        <v>2</v>
      </c>
      <c r="N511" t="s">
        <v>324</v>
      </c>
      <c r="O511" t="s">
        <v>324</v>
      </c>
      <c r="P511">
        <v>134</v>
      </c>
      <c r="Q511">
        <v>1056.605</v>
      </c>
      <c r="R511">
        <v>130.36000000000001</v>
      </c>
      <c r="S511" t="s">
        <v>324</v>
      </c>
      <c r="T511" t="s">
        <v>324</v>
      </c>
      <c r="U511">
        <v>1186.9649999999999</v>
      </c>
      <c r="V511" t="s">
        <v>324</v>
      </c>
      <c r="W511" t="s">
        <v>324</v>
      </c>
      <c r="X511" t="s">
        <v>324</v>
      </c>
      <c r="Y511" t="s">
        <v>324</v>
      </c>
      <c r="Z511">
        <v>0</v>
      </c>
      <c r="AA511" t="s">
        <v>324</v>
      </c>
      <c r="AB511" t="s">
        <v>324</v>
      </c>
      <c r="AC511" t="s">
        <v>324</v>
      </c>
      <c r="AD511" t="s">
        <v>324</v>
      </c>
      <c r="AE511">
        <v>0</v>
      </c>
      <c r="AF511" t="s">
        <v>324</v>
      </c>
      <c r="AG511" t="s">
        <v>324</v>
      </c>
      <c r="AH511" t="s">
        <v>324</v>
      </c>
      <c r="AI511" t="s">
        <v>324</v>
      </c>
      <c r="AJ511">
        <v>0</v>
      </c>
      <c r="AK511" t="s">
        <v>324</v>
      </c>
      <c r="AL511" t="s">
        <v>324</v>
      </c>
      <c r="AM511" t="s">
        <v>324</v>
      </c>
      <c r="AN511" t="s">
        <v>324</v>
      </c>
      <c r="AO511">
        <v>0</v>
      </c>
      <c r="AP511" t="s">
        <v>324</v>
      </c>
      <c r="AQ511" t="s">
        <v>324</v>
      </c>
      <c r="AR511" t="s">
        <v>324</v>
      </c>
      <c r="AS511" t="s">
        <v>324</v>
      </c>
      <c r="AT511">
        <v>0</v>
      </c>
      <c r="AU511" t="s">
        <v>324</v>
      </c>
      <c r="AV511" t="s">
        <v>324</v>
      </c>
      <c r="AW511" t="s">
        <v>324</v>
      </c>
      <c r="AX511" t="s">
        <v>324</v>
      </c>
      <c r="AY511">
        <v>0</v>
      </c>
      <c r="AZ511" t="s">
        <v>324</v>
      </c>
      <c r="BA511" t="s">
        <v>324</v>
      </c>
      <c r="BB511" t="s">
        <v>324</v>
      </c>
      <c r="BC511" t="s">
        <v>324</v>
      </c>
      <c r="BD511">
        <v>0</v>
      </c>
      <c r="BE511" t="s">
        <v>324</v>
      </c>
      <c r="BF511" t="s">
        <v>324</v>
      </c>
      <c r="BG511" t="s">
        <v>324</v>
      </c>
      <c r="BH511" t="s">
        <v>324</v>
      </c>
      <c r="BI511">
        <v>0</v>
      </c>
      <c r="BJ511" t="s">
        <v>324</v>
      </c>
      <c r="BK511" t="s">
        <v>324</v>
      </c>
      <c r="BL511" t="s">
        <v>324</v>
      </c>
      <c r="BM511" t="s">
        <v>324</v>
      </c>
      <c r="BN511">
        <v>0</v>
      </c>
      <c r="BO511" t="s">
        <v>324</v>
      </c>
      <c r="BP511" t="s">
        <v>324</v>
      </c>
      <c r="BQ511" t="s">
        <v>324</v>
      </c>
      <c r="BR511" t="s">
        <v>324</v>
      </c>
      <c r="BS511">
        <v>0</v>
      </c>
      <c r="BT511">
        <v>2.5000000000000001E-2</v>
      </c>
      <c r="BU511" t="s">
        <v>324</v>
      </c>
      <c r="BV511" t="s">
        <v>324</v>
      </c>
      <c r="BW511" t="s">
        <v>324</v>
      </c>
      <c r="BX511">
        <v>2.5000000000000001E-2</v>
      </c>
      <c r="BY511">
        <v>2</v>
      </c>
      <c r="BZ511" t="s">
        <v>324</v>
      </c>
      <c r="CA511" t="s">
        <v>324</v>
      </c>
      <c r="CB511" t="s">
        <v>324</v>
      </c>
      <c r="CC511">
        <v>2</v>
      </c>
      <c r="CD511">
        <v>12.67</v>
      </c>
      <c r="CE511" t="s">
        <v>324</v>
      </c>
      <c r="CF511" t="s">
        <v>324</v>
      </c>
      <c r="CG511" t="s">
        <v>324</v>
      </c>
      <c r="CH511">
        <v>12.67</v>
      </c>
      <c r="CI511" t="s">
        <v>324</v>
      </c>
      <c r="CJ511" t="s">
        <v>324</v>
      </c>
      <c r="CK511" t="s">
        <v>324</v>
      </c>
      <c r="CL511" t="s">
        <v>324</v>
      </c>
      <c r="CM511">
        <v>0</v>
      </c>
      <c r="CN511" t="s">
        <v>324</v>
      </c>
      <c r="CO511" t="s">
        <v>324</v>
      </c>
      <c r="CP511" t="s">
        <v>324</v>
      </c>
      <c r="CQ511" t="s">
        <v>324</v>
      </c>
      <c r="CR511">
        <v>0</v>
      </c>
      <c r="CS511" t="s">
        <v>324</v>
      </c>
      <c r="CT511" t="s">
        <v>324</v>
      </c>
      <c r="CU511" t="s">
        <v>324</v>
      </c>
      <c r="CV511" t="s">
        <v>324</v>
      </c>
      <c r="CW511">
        <v>0</v>
      </c>
      <c r="CX511">
        <v>1.361</v>
      </c>
      <c r="CY511">
        <v>0.11799999999999999</v>
      </c>
      <c r="CZ511">
        <v>0</v>
      </c>
      <c r="DA511">
        <v>0</v>
      </c>
      <c r="DB511">
        <v>1.4790000000000001</v>
      </c>
      <c r="DC511">
        <v>134</v>
      </c>
      <c r="DD511">
        <v>2</v>
      </c>
      <c r="DE511">
        <v>0</v>
      </c>
      <c r="DF511">
        <v>0</v>
      </c>
      <c r="DG511">
        <v>136</v>
      </c>
      <c r="DH511">
        <v>1069.2750000000001</v>
      </c>
      <c r="DI511">
        <v>130.36000000000001</v>
      </c>
      <c r="DJ511">
        <v>0</v>
      </c>
      <c r="DK511">
        <v>0</v>
      </c>
      <c r="DL511">
        <v>1199.635</v>
      </c>
    </row>
    <row r="512" spans="1:116" x14ac:dyDescent="0.45">
      <c r="A512">
        <v>2023</v>
      </c>
      <c r="B512" t="s">
        <v>160</v>
      </c>
      <c r="C512">
        <v>6205</v>
      </c>
      <c r="D512" t="s">
        <v>959</v>
      </c>
      <c r="E512" t="s">
        <v>606</v>
      </c>
      <c r="F512" t="s">
        <v>244</v>
      </c>
      <c r="G512">
        <v>0.16800000000000001</v>
      </c>
      <c r="H512">
        <v>6.2E-2</v>
      </c>
      <c r="I512" t="s">
        <v>324</v>
      </c>
      <c r="J512" t="s">
        <v>324</v>
      </c>
      <c r="K512">
        <v>0.23</v>
      </c>
      <c r="L512">
        <v>17</v>
      </c>
      <c r="M512">
        <v>1</v>
      </c>
      <c r="N512" t="s">
        <v>324</v>
      </c>
      <c r="O512" t="s">
        <v>324</v>
      </c>
      <c r="P512">
        <v>18</v>
      </c>
      <c r="Q512" t="s">
        <v>324</v>
      </c>
      <c r="R512" t="s">
        <v>324</v>
      </c>
      <c r="S512" t="s">
        <v>324</v>
      </c>
      <c r="T512" t="s">
        <v>324</v>
      </c>
      <c r="U512">
        <v>0</v>
      </c>
      <c r="V512" t="s">
        <v>324</v>
      </c>
      <c r="W512" t="s">
        <v>324</v>
      </c>
      <c r="X512" t="s">
        <v>324</v>
      </c>
      <c r="Y512" t="s">
        <v>324</v>
      </c>
      <c r="Z512">
        <v>0</v>
      </c>
      <c r="AA512" t="s">
        <v>324</v>
      </c>
      <c r="AB512" t="s">
        <v>324</v>
      </c>
      <c r="AC512" t="s">
        <v>324</v>
      </c>
      <c r="AD512" t="s">
        <v>324</v>
      </c>
      <c r="AE512">
        <v>0</v>
      </c>
      <c r="AF512" t="s">
        <v>324</v>
      </c>
      <c r="AG512" t="s">
        <v>324</v>
      </c>
      <c r="AH512" t="s">
        <v>324</v>
      </c>
      <c r="AI512" t="s">
        <v>324</v>
      </c>
      <c r="AJ512">
        <v>0</v>
      </c>
      <c r="AK512" t="s">
        <v>324</v>
      </c>
      <c r="AL512" t="s">
        <v>324</v>
      </c>
      <c r="AM512" t="s">
        <v>324</v>
      </c>
      <c r="AN512" t="s">
        <v>324</v>
      </c>
      <c r="AO512">
        <v>0</v>
      </c>
      <c r="AP512" t="s">
        <v>324</v>
      </c>
      <c r="AQ512" t="s">
        <v>324</v>
      </c>
      <c r="AR512" t="s">
        <v>324</v>
      </c>
      <c r="AS512" t="s">
        <v>324</v>
      </c>
      <c r="AT512">
        <v>0</v>
      </c>
      <c r="AU512" t="s">
        <v>324</v>
      </c>
      <c r="AV512" t="s">
        <v>324</v>
      </c>
      <c r="AW512" t="s">
        <v>324</v>
      </c>
      <c r="AX512" t="s">
        <v>324</v>
      </c>
      <c r="AY512">
        <v>0</v>
      </c>
      <c r="AZ512" t="s">
        <v>324</v>
      </c>
      <c r="BA512" t="s">
        <v>324</v>
      </c>
      <c r="BB512" t="s">
        <v>324</v>
      </c>
      <c r="BC512" t="s">
        <v>324</v>
      </c>
      <c r="BD512">
        <v>0</v>
      </c>
      <c r="BE512" t="s">
        <v>324</v>
      </c>
      <c r="BF512" t="s">
        <v>324</v>
      </c>
      <c r="BG512" t="s">
        <v>324</v>
      </c>
      <c r="BH512" t="s">
        <v>324</v>
      </c>
      <c r="BI512">
        <v>0</v>
      </c>
      <c r="BJ512" t="s">
        <v>324</v>
      </c>
      <c r="BK512" t="s">
        <v>324</v>
      </c>
      <c r="BL512" t="s">
        <v>324</v>
      </c>
      <c r="BM512" t="s">
        <v>324</v>
      </c>
      <c r="BN512">
        <v>0</v>
      </c>
      <c r="BO512" t="s">
        <v>324</v>
      </c>
      <c r="BP512" t="s">
        <v>324</v>
      </c>
      <c r="BQ512" t="s">
        <v>324</v>
      </c>
      <c r="BR512" t="s">
        <v>324</v>
      </c>
      <c r="BS512">
        <v>0</v>
      </c>
      <c r="BT512" t="s">
        <v>324</v>
      </c>
      <c r="BU512" t="s">
        <v>324</v>
      </c>
      <c r="BV512" t="s">
        <v>324</v>
      </c>
      <c r="BW512" t="s">
        <v>324</v>
      </c>
      <c r="BX512">
        <v>0</v>
      </c>
      <c r="BY512" t="s">
        <v>324</v>
      </c>
      <c r="BZ512" t="s">
        <v>324</v>
      </c>
      <c r="CA512" t="s">
        <v>324</v>
      </c>
      <c r="CB512" t="s">
        <v>324</v>
      </c>
      <c r="CC512">
        <v>0</v>
      </c>
      <c r="CD512" t="s">
        <v>324</v>
      </c>
      <c r="CE512" t="s">
        <v>324</v>
      </c>
      <c r="CF512" t="s">
        <v>324</v>
      </c>
      <c r="CG512" t="s">
        <v>324</v>
      </c>
      <c r="CH512">
        <v>0</v>
      </c>
      <c r="CI512" t="s">
        <v>324</v>
      </c>
      <c r="CJ512" t="s">
        <v>324</v>
      </c>
      <c r="CK512" t="s">
        <v>324</v>
      </c>
      <c r="CL512" t="s">
        <v>324</v>
      </c>
      <c r="CM512">
        <v>0</v>
      </c>
      <c r="CN512" t="s">
        <v>324</v>
      </c>
      <c r="CO512" t="s">
        <v>324</v>
      </c>
      <c r="CP512" t="s">
        <v>324</v>
      </c>
      <c r="CQ512" t="s">
        <v>324</v>
      </c>
      <c r="CR512">
        <v>0</v>
      </c>
      <c r="CS512" t="s">
        <v>324</v>
      </c>
      <c r="CT512" t="s">
        <v>324</v>
      </c>
      <c r="CU512" t="s">
        <v>324</v>
      </c>
      <c r="CV512" t="s">
        <v>324</v>
      </c>
      <c r="CW512">
        <v>0</v>
      </c>
      <c r="CX512">
        <v>0.16800000000000001</v>
      </c>
      <c r="CY512">
        <v>6.2E-2</v>
      </c>
      <c r="CZ512">
        <v>0</v>
      </c>
      <c r="DA512">
        <v>0</v>
      </c>
      <c r="DB512">
        <v>0.23</v>
      </c>
      <c r="DC512">
        <v>17</v>
      </c>
      <c r="DD512">
        <v>1</v>
      </c>
      <c r="DE512">
        <v>0</v>
      </c>
      <c r="DF512">
        <v>0</v>
      </c>
      <c r="DG512">
        <v>18</v>
      </c>
      <c r="DH512">
        <v>0</v>
      </c>
      <c r="DI512">
        <v>0</v>
      </c>
      <c r="DJ512">
        <v>0</v>
      </c>
      <c r="DK512">
        <v>0</v>
      </c>
      <c r="DL512">
        <v>0</v>
      </c>
    </row>
    <row r="513" spans="1:116" x14ac:dyDescent="0.45">
      <c r="A513">
        <v>2023</v>
      </c>
      <c r="B513" t="s">
        <v>160</v>
      </c>
      <c r="C513">
        <v>7024</v>
      </c>
      <c r="D513" t="s">
        <v>960</v>
      </c>
      <c r="E513" t="s">
        <v>781</v>
      </c>
      <c r="F513" t="s">
        <v>244</v>
      </c>
      <c r="G513">
        <v>0.52</v>
      </c>
      <c r="H513" t="s">
        <v>324</v>
      </c>
      <c r="I513" t="s">
        <v>324</v>
      </c>
      <c r="J513" t="s">
        <v>324</v>
      </c>
      <c r="K513">
        <v>0.52</v>
      </c>
      <c r="L513">
        <v>47</v>
      </c>
      <c r="M513" t="s">
        <v>324</v>
      </c>
      <c r="N513" t="s">
        <v>324</v>
      </c>
      <c r="O513" t="s">
        <v>324</v>
      </c>
      <c r="P513">
        <v>47</v>
      </c>
      <c r="Q513" t="s">
        <v>324</v>
      </c>
      <c r="R513" t="s">
        <v>324</v>
      </c>
      <c r="S513" t="s">
        <v>324</v>
      </c>
      <c r="T513" t="s">
        <v>324</v>
      </c>
      <c r="U513">
        <v>0</v>
      </c>
      <c r="V513" t="s">
        <v>324</v>
      </c>
      <c r="W513" t="s">
        <v>324</v>
      </c>
      <c r="X513" t="s">
        <v>324</v>
      </c>
      <c r="Y513" t="s">
        <v>324</v>
      </c>
      <c r="Z513">
        <v>0</v>
      </c>
      <c r="AA513" t="s">
        <v>324</v>
      </c>
      <c r="AB513" t="s">
        <v>324</v>
      </c>
      <c r="AC513" t="s">
        <v>324</v>
      </c>
      <c r="AD513" t="s">
        <v>324</v>
      </c>
      <c r="AE513">
        <v>0</v>
      </c>
      <c r="AF513" t="s">
        <v>324</v>
      </c>
      <c r="AG513" t="s">
        <v>324</v>
      </c>
      <c r="AH513" t="s">
        <v>324</v>
      </c>
      <c r="AI513" t="s">
        <v>324</v>
      </c>
      <c r="AJ513">
        <v>0</v>
      </c>
      <c r="AK513" t="s">
        <v>324</v>
      </c>
      <c r="AL513" t="s">
        <v>324</v>
      </c>
      <c r="AM513" t="s">
        <v>324</v>
      </c>
      <c r="AN513" t="s">
        <v>324</v>
      </c>
      <c r="AO513">
        <v>0</v>
      </c>
      <c r="AP513" t="s">
        <v>324</v>
      </c>
      <c r="AQ513" t="s">
        <v>324</v>
      </c>
      <c r="AR513" t="s">
        <v>324</v>
      </c>
      <c r="AS513" t="s">
        <v>324</v>
      </c>
      <c r="AT513">
        <v>0</v>
      </c>
      <c r="AU513" t="s">
        <v>324</v>
      </c>
      <c r="AV513" t="s">
        <v>324</v>
      </c>
      <c r="AW513" t="s">
        <v>324</v>
      </c>
      <c r="AX513" t="s">
        <v>324</v>
      </c>
      <c r="AY513">
        <v>0</v>
      </c>
      <c r="AZ513" t="s">
        <v>324</v>
      </c>
      <c r="BA513" t="s">
        <v>324</v>
      </c>
      <c r="BB513" t="s">
        <v>324</v>
      </c>
      <c r="BC513" t="s">
        <v>324</v>
      </c>
      <c r="BD513">
        <v>0</v>
      </c>
      <c r="BE513" t="s">
        <v>324</v>
      </c>
      <c r="BF513" t="s">
        <v>324</v>
      </c>
      <c r="BG513" t="s">
        <v>324</v>
      </c>
      <c r="BH513" t="s">
        <v>324</v>
      </c>
      <c r="BI513">
        <v>0</v>
      </c>
      <c r="BJ513" t="s">
        <v>324</v>
      </c>
      <c r="BK513" t="s">
        <v>324</v>
      </c>
      <c r="BL513" t="s">
        <v>324</v>
      </c>
      <c r="BM513" t="s">
        <v>324</v>
      </c>
      <c r="BN513">
        <v>0</v>
      </c>
      <c r="BO513" t="s">
        <v>324</v>
      </c>
      <c r="BP513" t="s">
        <v>324</v>
      </c>
      <c r="BQ513" t="s">
        <v>324</v>
      </c>
      <c r="BR513" t="s">
        <v>324</v>
      </c>
      <c r="BS513">
        <v>0</v>
      </c>
      <c r="BT513" t="s">
        <v>324</v>
      </c>
      <c r="BU513" t="s">
        <v>324</v>
      </c>
      <c r="BV513" t="s">
        <v>324</v>
      </c>
      <c r="BW513" t="s">
        <v>324</v>
      </c>
      <c r="BX513">
        <v>0</v>
      </c>
      <c r="BY513" t="s">
        <v>324</v>
      </c>
      <c r="BZ513" t="s">
        <v>324</v>
      </c>
      <c r="CA513" t="s">
        <v>324</v>
      </c>
      <c r="CB513" t="s">
        <v>324</v>
      </c>
      <c r="CC513">
        <v>0</v>
      </c>
      <c r="CD513" t="s">
        <v>324</v>
      </c>
      <c r="CE513" t="s">
        <v>324</v>
      </c>
      <c r="CF513" t="s">
        <v>324</v>
      </c>
      <c r="CG513" t="s">
        <v>324</v>
      </c>
      <c r="CH513">
        <v>0</v>
      </c>
      <c r="CI513" t="s">
        <v>324</v>
      </c>
      <c r="CJ513" t="s">
        <v>324</v>
      </c>
      <c r="CK513" t="s">
        <v>324</v>
      </c>
      <c r="CL513" t="s">
        <v>324</v>
      </c>
      <c r="CM513">
        <v>0</v>
      </c>
      <c r="CN513" t="s">
        <v>324</v>
      </c>
      <c r="CO513" t="s">
        <v>324</v>
      </c>
      <c r="CP513" t="s">
        <v>324</v>
      </c>
      <c r="CQ513" t="s">
        <v>324</v>
      </c>
      <c r="CR513">
        <v>0</v>
      </c>
      <c r="CS513" t="s">
        <v>324</v>
      </c>
      <c r="CT513" t="s">
        <v>324</v>
      </c>
      <c r="CU513" t="s">
        <v>324</v>
      </c>
      <c r="CV513" t="s">
        <v>324</v>
      </c>
      <c r="CW513">
        <v>0</v>
      </c>
      <c r="CX513">
        <v>0.52</v>
      </c>
      <c r="CY513">
        <v>0</v>
      </c>
      <c r="CZ513">
        <v>0</v>
      </c>
      <c r="DA513">
        <v>0</v>
      </c>
      <c r="DB513">
        <v>0.52</v>
      </c>
      <c r="DC513">
        <v>47</v>
      </c>
      <c r="DD513">
        <v>0</v>
      </c>
      <c r="DE513">
        <v>0</v>
      </c>
      <c r="DF513">
        <v>0</v>
      </c>
      <c r="DG513">
        <v>47</v>
      </c>
      <c r="DH513">
        <v>0</v>
      </c>
      <c r="DI513">
        <v>0</v>
      </c>
      <c r="DJ513">
        <v>0</v>
      </c>
      <c r="DK513">
        <v>0</v>
      </c>
      <c r="DL513">
        <v>0</v>
      </c>
    </row>
    <row r="514" spans="1:116" x14ac:dyDescent="0.45">
      <c r="A514">
        <v>2023</v>
      </c>
      <c r="B514" t="s">
        <v>160</v>
      </c>
      <c r="C514">
        <v>8055</v>
      </c>
      <c r="D514" t="s">
        <v>961</v>
      </c>
      <c r="E514" t="s">
        <v>606</v>
      </c>
      <c r="F514" t="s">
        <v>244</v>
      </c>
      <c r="G514">
        <v>5.5E-2</v>
      </c>
      <c r="H514" t="s">
        <v>324</v>
      </c>
      <c r="I514" t="s">
        <v>324</v>
      </c>
      <c r="J514" t="s">
        <v>324</v>
      </c>
      <c r="K514">
        <v>5.5E-2</v>
      </c>
      <c r="L514">
        <v>11</v>
      </c>
      <c r="M514" t="s">
        <v>324</v>
      </c>
      <c r="N514" t="s">
        <v>324</v>
      </c>
      <c r="O514" t="s">
        <v>324</v>
      </c>
      <c r="P514">
        <v>11</v>
      </c>
      <c r="Q514" t="s">
        <v>324</v>
      </c>
      <c r="R514" t="s">
        <v>324</v>
      </c>
      <c r="S514" t="s">
        <v>324</v>
      </c>
      <c r="T514" t="s">
        <v>324</v>
      </c>
      <c r="U514">
        <v>0</v>
      </c>
      <c r="V514" t="s">
        <v>324</v>
      </c>
      <c r="W514" t="s">
        <v>324</v>
      </c>
      <c r="X514" t="s">
        <v>324</v>
      </c>
      <c r="Y514" t="s">
        <v>324</v>
      </c>
      <c r="Z514">
        <v>0</v>
      </c>
      <c r="AA514" t="s">
        <v>324</v>
      </c>
      <c r="AB514" t="s">
        <v>324</v>
      </c>
      <c r="AC514" t="s">
        <v>324</v>
      </c>
      <c r="AD514" t="s">
        <v>324</v>
      </c>
      <c r="AE514">
        <v>0</v>
      </c>
      <c r="AF514" t="s">
        <v>324</v>
      </c>
      <c r="AG514" t="s">
        <v>324</v>
      </c>
      <c r="AH514" t="s">
        <v>324</v>
      </c>
      <c r="AI514" t="s">
        <v>324</v>
      </c>
      <c r="AJ514">
        <v>0</v>
      </c>
      <c r="AK514" t="s">
        <v>324</v>
      </c>
      <c r="AL514" t="s">
        <v>324</v>
      </c>
      <c r="AM514" t="s">
        <v>324</v>
      </c>
      <c r="AN514" t="s">
        <v>324</v>
      </c>
      <c r="AO514">
        <v>0</v>
      </c>
      <c r="AP514" t="s">
        <v>324</v>
      </c>
      <c r="AQ514" t="s">
        <v>324</v>
      </c>
      <c r="AR514" t="s">
        <v>324</v>
      </c>
      <c r="AS514" t="s">
        <v>324</v>
      </c>
      <c r="AT514">
        <v>0</v>
      </c>
      <c r="AU514" t="s">
        <v>324</v>
      </c>
      <c r="AV514" t="s">
        <v>324</v>
      </c>
      <c r="AW514" t="s">
        <v>324</v>
      </c>
      <c r="AX514" t="s">
        <v>324</v>
      </c>
      <c r="AY514">
        <v>0</v>
      </c>
      <c r="AZ514" t="s">
        <v>324</v>
      </c>
      <c r="BA514" t="s">
        <v>324</v>
      </c>
      <c r="BB514" t="s">
        <v>324</v>
      </c>
      <c r="BC514" t="s">
        <v>324</v>
      </c>
      <c r="BD514">
        <v>0</v>
      </c>
      <c r="BE514" t="s">
        <v>324</v>
      </c>
      <c r="BF514" t="s">
        <v>324</v>
      </c>
      <c r="BG514" t="s">
        <v>324</v>
      </c>
      <c r="BH514" t="s">
        <v>324</v>
      </c>
      <c r="BI514">
        <v>0</v>
      </c>
      <c r="BJ514" t="s">
        <v>324</v>
      </c>
      <c r="BK514" t="s">
        <v>324</v>
      </c>
      <c r="BL514" t="s">
        <v>324</v>
      </c>
      <c r="BM514" t="s">
        <v>324</v>
      </c>
      <c r="BN514">
        <v>0</v>
      </c>
      <c r="BO514" t="s">
        <v>324</v>
      </c>
      <c r="BP514" t="s">
        <v>324</v>
      </c>
      <c r="BQ514" t="s">
        <v>324</v>
      </c>
      <c r="BR514" t="s">
        <v>324</v>
      </c>
      <c r="BS514">
        <v>0</v>
      </c>
      <c r="BT514">
        <v>6.4000000000000001E-2</v>
      </c>
      <c r="BU514" t="s">
        <v>324</v>
      </c>
      <c r="BV514" t="s">
        <v>324</v>
      </c>
      <c r="BW514" t="s">
        <v>324</v>
      </c>
      <c r="BX514">
        <v>6.4000000000000001E-2</v>
      </c>
      <c r="BY514">
        <v>1</v>
      </c>
      <c r="BZ514" t="s">
        <v>324</v>
      </c>
      <c r="CA514" t="s">
        <v>324</v>
      </c>
      <c r="CB514" t="s">
        <v>324</v>
      </c>
      <c r="CC514">
        <v>1</v>
      </c>
      <c r="CD514" t="s">
        <v>324</v>
      </c>
      <c r="CE514" t="s">
        <v>324</v>
      </c>
      <c r="CF514" t="s">
        <v>324</v>
      </c>
      <c r="CG514" t="s">
        <v>324</v>
      </c>
      <c r="CH514">
        <v>0</v>
      </c>
      <c r="CI514" t="s">
        <v>324</v>
      </c>
      <c r="CJ514" t="s">
        <v>324</v>
      </c>
      <c r="CK514" t="s">
        <v>324</v>
      </c>
      <c r="CL514" t="s">
        <v>324</v>
      </c>
      <c r="CM514">
        <v>0</v>
      </c>
      <c r="CN514" t="s">
        <v>324</v>
      </c>
      <c r="CO514" t="s">
        <v>324</v>
      </c>
      <c r="CP514" t="s">
        <v>324</v>
      </c>
      <c r="CQ514" t="s">
        <v>324</v>
      </c>
      <c r="CR514">
        <v>0</v>
      </c>
      <c r="CS514" t="s">
        <v>324</v>
      </c>
      <c r="CT514" t="s">
        <v>324</v>
      </c>
      <c r="CU514" t="s">
        <v>324</v>
      </c>
      <c r="CV514" t="s">
        <v>324</v>
      </c>
      <c r="CW514">
        <v>0</v>
      </c>
      <c r="CX514">
        <v>0.11899999999999999</v>
      </c>
      <c r="CY514">
        <v>0</v>
      </c>
      <c r="CZ514">
        <v>0</v>
      </c>
      <c r="DA514">
        <v>0</v>
      </c>
      <c r="DB514">
        <v>0.11899999999999999</v>
      </c>
      <c r="DC514">
        <v>12</v>
      </c>
      <c r="DD514">
        <v>0</v>
      </c>
      <c r="DE514">
        <v>0</v>
      </c>
      <c r="DF514">
        <v>0</v>
      </c>
      <c r="DG514">
        <v>12</v>
      </c>
      <c r="DH514">
        <v>0</v>
      </c>
      <c r="DI514">
        <v>0</v>
      </c>
      <c r="DJ514">
        <v>0</v>
      </c>
      <c r="DK514">
        <v>0</v>
      </c>
      <c r="DL514">
        <v>0</v>
      </c>
    </row>
    <row r="515" spans="1:116" x14ac:dyDescent="0.45">
      <c r="A515">
        <v>2023</v>
      </c>
      <c r="B515" t="s">
        <v>160</v>
      </c>
      <c r="C515">
        <v>8934</v>
      </c>
      <c r="D515" t="s">
        <v>962</v>
      </c>
      <c r="E515" t="s">
        <v>781</v>
      </c>
      <c r="F515" t="s">
        <v>244</v>
      </c>
      <c r="G515">
        <v>2.0960000000000001</v>
      </c>
      <c r="H515">
        <v>0.1</v>
      </c>
      <c r="I515">
        <v>0.6</v>
      </c>
      <c r="J515" t="s">
        <v>324</v>
      </c>
      <c r="K515">
        <v>2.7959999999999998</v>
      </c>
      <c r="L515">
        <v>196</v>
      </c>
      <c r="M515">
        <v>6</v>
      </c>
      <c r="N515">
        <v>3</v>
      </c>
      <c r="O515" t="s">
        <v>324</v>
      </c>
      <c r="P515">
        <v>205</v>
      </c>
      <c r="Q515" t="s">
        <v>324</v>
      </c>
      <c r="R515" t="s">
        <v>324</v>
      </c>
      <c r="S515" t="s">
        <v>324</v>
      </c>
      <c r="T515" t="s">
        <v>324</v>
      </c>
      <c r="U515">
        <v>0</v>
      </c>
      <c r="V515" t="s">
        <v>324</v>
      </c>
      <c r="W515" t="s">
        <v>324</v>
      </c>
      <c r="X515" t="s">
        <v>324</v>
      </c>
      <c r="Y515" t="s">
        <v>324</v>
      </c>
      <c r="Z515">
        <v>0</v>
      </c>
      <c r="AA515" t="s">
        <v>324</v>
      </c>
      <c r="AB515" t="s">
        <v>324</v>
      </c>
      <c r="AC515" t="s">
        <v>324</v>
      </c>
      <c r="AD515" t="s">
        <v>324</v>
      </c>
      <c r="AE515">
        <v>0</v>
      </c>
      <c r="AF515" t="s">
        <v>324</v>
      </c>
      <c r="AG515" t="s">
        <v>324</v>
      </c>
      <c r="AH515" t="s">
        <v>324</v>
      </c>
      <c r="AI515" t="s">
        <v>324</v>
      </c>
      <c r="AJ515">
        <v>0</v>
      </c>
      <c r="AK515" t="s">
        <v>324</v>
      </c>
      <c r="AL515" t="s">
        <v>324</v>
      </c>
      <c r="AM515" t="s">
        <v>324</v>
      </c>
      <c r="AN515" t="s">
        <v>324</v>
      </c>
      <c r="AO515">
        <v>0</v>
      </c>
      <c r="AP515" t="s">
        <v>324</v>
      </c>
      <c r="AQ515" t="s">
        <v>324</v>
      </c>
      <c r="AR515" t="s">
        <v>324</v>
      </c>
      <c r="AS515" t="s">
        <v>324</v>
      </c>
      <c r="AT515">
        <v>0</v>
      </c>
      <c r="AU515" t="s">
        <v>324</v>
      </c>
      <c r="AV515" t="s">
        <v>324</v>
      </c>
      <c r="AW515" t="s">
        <v>324</v>
      </c>
      <c r="AX515" t="s">
        <v>324</v>
      </c>
      <c r="AY515">
        <v>0</v>
      </c>
      <c r="AZ515" t="s">
        <v>324</v>
      </c>
      <c r="BA515" t="s">
        <v>324</v>
      </c>
      <c r="BB515" t="s">
        <v>324</v>
      </c>
      <c r="BC515" t="s">
        <v>324</v>
      </c>
      <c r="BD515">
        <v>0</v>
      </c>
      <c r="BE515" t="s">
        <v>324</v>
      </c>
      <c r="BF515" t="s">
        <v>324</v>
      </c>
      <c r="BG515" t="s">
        <v>324</v>
      </c>
      <c r="BH515" t="s">
        <v>324</v>
      </c>
      <c r="BI515">
        <v>0</v>
      </c>
      <c r="BJ515" t="s">
        <v>324</v>
      </c>
      <c r="BK515" t="s">
        <v>324</v>
      </c>
      <c r="BL515" t="s">
        <v>324</v>
      </c>
      <c r="BM515" t="s">
        <v>324</v>
      </c>
      <c r="BN515">
        <v>0</v>
      </c>
      <c r="BO515" t="s">
        <v>324</v>
      </c>
      <c r="BP515" t="s">
        <v>324</v>
      </c>
      <c r="BQ515" t="s">
        <v>324</v>
      </c>
      <c r="BR515" t="s">
        <v>324</v>
      </c>
      <c r="BS515">
        <v>0</v>
      </c>
      <c r="BT515">
        <v>3.0000000000000001E-3</v>
      </c>
      <c r="BU515" t="s">
        <v>324</v>
      </c>
      <c r="BV515" t="s">
        <v>324</v>
      </c>
      <c r="BW515" t="s">
        <v>324</v>
      </c>
      <c r="BX515">
        <v>3.0000000000000001E-3</v>
      </c>
      <c r="BY515">
        <v>1</v>
      </c>
      <c r="BZ515" t="s">
        <v>324</v>
      </c>
      <c r="CA515" t="s">
        <v>324</v>
      </c>
      <c r="CB515" t="s">
        <v>324</v>
      </c>
      <c r="CC515">
        <v>1</v>
      </c>
      <c r="CD515" t="s">
        <v>324</v>
      </c>
      <c r="CE515" t="s">
        <v>324</v>
      </c>
      <c r="CF515" t="s">
        <v>324</v>
      </c>
      <c r="CG515" t="s">
        <v>324</v>
      </c>
      <c r="CH515">
        <v>0</v>
      </c>
      <c r="CI515" t="s">
        <v>324</v>
      </c>
      <c r="CJ515" t="s">
        <v>324</v>
      </c>
      <c r="CK515" t="s">
        <v>324</v>
      </c>
      <c r="CL515" t="s">
        <v>324</v>
      </c>
      <c r="CM515">
        <v>0</v>
      </c>
      <c r="CN515" t="s">
        <v>324</v>
      </c>
      <c r="CO515" t="s">
        <v>324</v>
      </c>
      <c r="CP515" t="s">
        <v>324</v>
      </c>
      <c r="CQ515" t="s">
        <v>324</v>
      </c>
      <c r="CR515">
        <v>0</v>
      </c>
      <c r="CS515" t="s">
        <v>324</v>
      </c>
      <c r="CT515" t="s">
        <v>324</v>
      </c>
      <c r="CU515" t="s">
        <v>324</v>
      </c>
      <c r="CV515" t="s">
        <v>324</v>
      </c>
      <c r="CW515">
        <v>0</v>
      </c>
      <c r="CX515">
        <v>2.0990000000000002</v>
      </c>
      <c r="CY515">
        <v>0.1</v>
      </c>
      <c r="CZ515">
        <v>0.6</v>
      </c>
      <c r="DA515">
        <v>0</v>
      </c>
      <c r="DB515">
        <v>2.7989999999999999</v>
      </c>
      <c r="DC515">
        <v>197</v>
      </c>
      <c r="DD515">
        <v>6</v>
      </c>
      <c r="DE515">
        <v>3</v>
      </c>
      <c r="DF515">
        <v>0</v>
      </c>
      <c r="DG515">
        <v>206</v>
      </c>
      <c r="DH515">
        <v>0</v>
      </c>
      <c r="DI515">
        <v>0</v>
      </c>
      <c r="DJ515">
        <v>0</v>
      </c>
      <c r="DK515">
        <v>0</v>
      </c>
      <c r="DL515">
        <v>0</v>
      </c>
    </row>
    <row r="516" spans="1:116" x14ac:dyDescent="0.45">
      <c r="A516">
        <v>2023</v>
      </c>
      <c r="B516" t="s">
        <v>160</v>
      </c>
      <c r="C516">
        <v>9231</v>
      </c>
      <c r="D516" t="s">
        <v>452</v>
      </c>
      <c r="E516" t="s">
        <v>607</v>
      </c>
      <c r="F516" t="s">
        <v>244</v>
      </c>
      <c r="G516">
        <v>4.4370000000000003</v>
      </c>
      <c r="H516">
        <v>0.79</v>
      </c>
      <c r="I516">
        <v>0</v>
      </c>
      <c r="J516">
        <v>0</v>
      </c>
      <c r="K516">
        <v>5.2270000000000003</v>
      </c>
      <c r="L516">
        <v>589</v>
      </c>
      <c r="M516">
        <v>30</v>
      </c>
      <c r="N516">
        <v>0</v>
      </c>
      <c r="O516">
        <v>0</v>
      </c>
      <c r="P516">
        <v>619</v>
      </c>
      <c r="Q516" t="s">
        <v>324</v>
      </c>
      <c r="R516" t="s">
        <v>324</v>
      </c>
      <c r="S516" t="s">
        <v>324</v>
      </c>
      <c r="T516" t="s">
        <v>324</v>
      </c>
      <c r="U516">
        <v>0</v>
      </c>
      <c r="V516" t="s">
        <v>324</v>
      </c>
      <c r="W516" t="s">
        <v>324</v>
      </c>
      <c r="X516" t="s">
        <v>324</v>
      </c>
      <c r="Y516" t="s">
        <v>324</v>
      </c>
      <c r="Z516">
        <v>0</v>
      </c>
      <c r="AA516" t="s">
        <v>324</v>
      </c>
      <c r="AB516" t="s">
        <v>324</v>
      </c>
      <c r="AC516" t="s">
        <v>324</v>
      </c>
      <c r="AD516" t="s">
        <v>324</v>
      </c>
      <c r="AE516">
        <v>0</v>
      </c>
      <c r="AF516" t="s">
        <v>324</v>
      </c>
      <c r="AG516" t="s">
        <v>324</v>
      </c>
      <c r="AH516" t="s">
        <v>324</v>
      </c>
      <c r="AI516" t="s">
        <v>324</v>
      </c>
      <c r="AJ516">
        <v>0</v>
      </c>
      <c r="AK516" t="s">
        <v>324</v>
      </c>
      <c r="AL516" t="s">
        <v>324</v>
      </c>
      <c r="AM516" t="s">
        <v>324</v>
      </c>
      <c r="AN516" t="s">
        <v>324</v>
      </c>
      <c r="AO516">
        <v>0</v>
      </c>
      <c r="AP516" t="s">
        <v>324</v>
      </c>
      <c r="AQ516" t="s">
        <v>324</v>
      </c>
      <c r="AR516" t="s">
        <v>324</v>
      </c>
      <c r="AS516" t="s">
        <v>324</v>
      </c>
      <c r="AT516">
        <v>0</v>
      </c>
      <c r="AU516" t="s">
        <v>324</v>
      </c>
      <c r="AV516" t="s">
        <v>324</v>
      </c>
      <c r="AW516" t="s">
        <v>324</v>
      </c>
      <c r="AX516" t="s">
        <v>324</v>
      </c>
      <c r="AY516">
        <v>0</v>
      </c>
      <c r="AZ516" t="s">
        <v>324</v>
      </c>
      <c r="BA516" t="s">
        <v>324</v>
      </c>
      <c r="BB516" t="s">
        <v>324</v>
      </c>
      <c r="BC516" t="s">
        <v>324</v>
      </c>
      <c r="BD516">
        <v>0</v>
      </c>
      <c r="BE516" t="s">
        <v>324</v>
      </c>
      <c r="BF516" t="s">
        <v>324</v>
      </c>
      <c r="BG516" t="s">
        <v>324</v>
      </c>
      <c r="BH516" t="s">
        <v>324</v>
      </c>
      <c r="BI516">
        <v>0</v>
      </c>
      <c r="BJ516" t="s">
        <v>324</v>
      </c>
      <c r="BK516" t="s">
        <v>324</v>
      </c>
      <c r="BL516" t="s">
        <v>324</v>
      </c>
      <c r="BM516" t="s">
        <v>324</v>
      </c>
      <c r="BN516">
        <v>0</v>
      </c>
      <c r="BO516" t="s">
        <v>324</v>
      </c>
      <c r="BP516" t="s">
        <v>324</v>
      </c>
      <c r="BQ516" t="s">
        <v>324</v>
      </c>
      <c r="BR516" t="s">
        <v>324</v>
      </c>
      <c r="BS516">
        <v>0</v>
      </c>
      <c r="BT516" t="s">
        <v>324</v>
      </c>
      <c r="BU516">
        <v>2E-3</v>
      </c>
      <c r="BV516" t="s">
        <v>324</v>
      </c>
      <c r="BW516" t="s">
        <v>324</v>
      </c>
      <c r="BX516">
        <v>2E-3</v>
      </c>
      <c r="BY516" t="s">
        <v>324</v>
      </c>
      <c r="BZ516">
        <v>1</v>
      </c>
      <c r="CA516" t="s">
        <v>324</v>
      </c>
      <c r="CB516" t="s">
        <v>324</v>
      </c>
      <c r="CC516">
        <v>1</v>
      </c>
      <c r="CD516" t="s">
        <v>324</v>
      </c>
      <c r="CE516" t="s">
        <v>324</v>
      </c>
      <c r="CF516" t="s">
        <v>324</v>
      </c>
      <c r="CG516" t="s">
        <v>324</v>
      </c>
      <c r="CH516">
        <v>0</v>
      </c>
      <c r="CI516" t="s">
        <v>324</v>
      </c>
      <c r="CJ516" t="s">
        <v>324</v>
      </c>
      <c r="CK516" t="s">
        <v>324</v>
      </c>
      <c r="CL516" t="s">
        <v>324</v>
      </c>
      <c r="CM516">
        <v>0</v>
      </c>
      <c r="CN516" t="s">
        <v>324</v>
      </c>
      <c r="CO516" t="s">
        <v>324</v>
      </c>
      <c r="CP516" t="s">
        <v>324</v>
      </c>
      <c r="CQ516" t="s">
        <v>324</v>
      </c>
      <c r="CR516">
        <v>0</v>
      </c>
      <c r="CS516" t="s">
        <v>324</v>
      </c>
      <c r="CT516" t="s">
        <v>324</v>
      </c>
      <c r="CU516" t="s">
        <v>324</v>
      </c>
      <c r="CV516" t="s">
        <v>324</v>
      </c>
      <c r="CW516">
        <v>0</v>
      </c>
      <c r="CX516">
        <v>4.4370000000000003</v>
      </c>
      <c r="CY516">
        <v>0.79200000000000004</v>
      </c>
      <c r="CZ516">
        <v>0</v>
      </c>
      <c r="DA516">
        <v>0</v>
      </c>
      <c r="DB516">
        <v>5.2290000000000001</v>
      </c>
      <c r="DC516">
        <v>589</v>
      </c>
      <c r="DD516">
        <v>31</v>
      </c>
      <c r="DE516">
        <v>0</v>
      </c>
      <c r="DF516">
        <v>0</v>
      </c>
      <c r="DG516">
        <v>620</v>
      </c>
      <c r="DH516">
        <v>0</v>
      </c>
      <c r="DI516">
        <v>0</v>
      </c>
      <c r="DJ516">
        <v>0</v>
      </c>
      <c r="DK516">
        <v>0</v>
      </c>
      <c r="DL516">
        <v>0</v>
      </c>
    </row>
    <row r="517" spans="1:116" x14ac:dyDescent="0.45">
      <c r="A517">
        <v>2023</v>
      </c>
      <c r="B517" t="s">
        <v>160</v>
      </c>
      <c r="C517">
        <v>9331</v>
      </c>
      <c r="D517" t="s">
        <v>963</v>
      </c>
      <c r="E517" t="s">
        <v>781</v>
      </c>
      <c r="F517" t="s">
        <v>244</v>
      </c>
      <c r="G517">
        <v>3.1469999999999998</v>
      </c>
      <c r="H517" t="s">
        <v>324</v>
      </c>
      <c r="I517" t="s">
        <v>324</v>
      </c>
      <c r="J517" t="s">
        <v>324</v>
      </c>
      <c r="K517">
        <v>3.1469999999999998</v>
      </c>
      <c r="L517">
        <v>294</v>
      </c>
      <c r="M517" t="s">
        <v>324</v>
      </c>
      <c r="N517" t="s">
        <v>324</v>
      </c>
      <c r="O517" t="s">
        <v>324</v>
      </c>
      <c r="P517">
        <v>294</v>
      </c>
      <c r="Q517" t="s">
        <v>324</v>
      </c>
      <c r="R517" t="s">
        <v>324</v>
      </c>
      <c r="S517" t="s">
        <v>324</v>
      </c>
      <c r="T517" t="s">
        <v>324</v>
      </c>
      <c r="U517">
        <v>0</v>
      </c>
      <c r="V517" t="s">
        <v>324</v>
      </c>
      <c r="W517" t="s">
        <v>324</v>
      </c>
      <c r="X517" t="s">
        <v>324</v>
      </c>
      <c r="Y517" t="s">
        <v>324</v>
      </c>
      <c r="Z517">
        <v>0</v>
      </c>
      <c r="AA517" t="s">
        <v>324</v>
      </c>
      <c r="AB517" t="s">
        <v>324</v>
      </c>
      <c r="AC517" t="s">
        <v>324</v>
      </c>
      <c r="AD517" t="s">
        <v>324</v>
      </c>
      <c r="AE517">
        <v>0</v>
      </c>
      <c r="AF517" t="s">
        <v>324</v>
      </c>
      <c r="AG517" t="s">
        <v>324</v>
      </c>
      <c r="AH517" t="s">
        <v>324</v>
      </c>
      <c r="AI517" t="s">
        <v>324</v>
      </c>
      <c r="AJ517">
        <v>0</v>
      </c>
      <c r="AK517" t="s">
        <v>324</v>
      </c>
      <c r="AL517" t="s">
        <v>324</v>
      </c>
      <c r="AM517" t="s">
        <v>324</v>
      </c>
      <c r="AN517" t="s">
        <v>324</v>
      </c>
      <c r="AO517">
        <v>0</v>
      </c>
      <c r="AP517">
        <v>0.442</v>
      </c>
      <c r="AQ517" t="s">
        <v>324</v>
      </c>
      <c r="AR517" t="s">
        <v>324</v>
      </c>
      <c r="AS517" t="s">
        <v>324</v>
      </c>
      <c r="AT517">
        <v>0.442</v>
      </c>
      <c r="AU517">
        <v>47</v>
      </c>
      <c r="AV517" t="s">
        <v>324</v>
      </c>
      <c r="AW517" t="s">
        <v>324</v>
      </c>
      <c r="AX517" t="s">
        <v>324</v>
      </c>
      <c r="AY517">
        <v>47</v>
      </c>
      <c r="AZ517" t="s">
        <v>324</v>
      </c>
      <c r="BA517" t="s">
        <v>324</v>
      </c>
      <c r="BB517" t="s">
        <v>324</v>
      </c>
      <c r="BC517" t="s">
        <v>324</v>
      </c>
      <c r="BD517">
        <v>0</v>
      </c>
      <c r="BE517" t="s">
        <v>324</v>
      </c>
      <c r="BF517" t="s">
        <v>324</v>
      </c>
      <c r="BG517" t="s">
        <v>324</v>
      </c>
      <c r="BH517" t="s">
        <v>324</v>
      </c>
      <c r="BI517">
        <v>0</v>
      </c>
      <c r="BJ517" t="s">
        <v>324</v>
      </c>
      <c r="BK517" t="s">
        <v>324</v>
      </c>
      <c r="BL517" t="s">
        <v>324</v>
      </c>
      <c r="BM517" t="s">
        <v>324</v>
      </c>
      <c r="BN517">
        <v>0</v>
      </c>
      <c r="BO517" t="s">
        <v>324</v>
      </c>
      <c r="BP517" t="s">
        <v>324</v>
      </c>
      <c r="BQ517" t="s">
        <v>324</v>
      </c>
      <c r="BR517" t="s">
        <v>324</v>
      </c>
      <c r="BS517">
        <v>0</v>
      </c>
      <c r="BT517" t="s">
        <v>324</v>
      </c>
      <c r="BU517" t="s">
        <v>324</v>
      </c>
      <c r="BV517" t="s">
        <v>324</v>
      </c>
      <c r="BW517" t="s">
        <v>324</v>
      </c>
      <c r="BX517">
        <v>0</v>
      </c>
      <c r="BY517" t="s">
        <v>324</v>
      </c>
      <c r="BZ517" t="s">
        <v>324</v>
      </c>
      <c r="CA517" t="s">
        <v>324</v>
      </c>
      <c r="CB517" t="s">
        <v>324</v>
      </c>
      <c r="CC517">
        <v>0</v>
      </c>
      <c r="CD517" t="s">
        <v>324</v>
      </c>
      <c r="CE517" t="s">
        <v>324</v>
      </c>
      <c r="CF517" t="s">
        <v>324</v>
      </c>
      <c r="CG517" t="s">
        <v>324</v>
      </c>
      <c r="CH517">
        <v>0</v>
      </c>
      <c r="CI517" t="s">
        <v>324</v>
      </c>
      <c r="CJ517" t="s">
        <v>324</v>
      </c>
      <c r="CK517" t="s">
        <v>324</v>
      </c>
      <c r="CL517" t="s">
        <v>324</v>
      </c>
      <c r="CM517">
        <v>0</v>
      </c>
      <c r="CN517" t="s">
        <v>324</v>
      </c>
      <c r="CO517" t="s">
        <v>324</v>
      </c>
      <c r="CP517" t="s">
        <v>324</v>
      </c>
      <c r="CQ517" t="s">
        <v>324</v>
      </c>
      <c r="CR517">
        <v>0</v>
      </c>
      <c r="CS517" t="s">
        <v>324</v>
      </c>
      <c r="CT517" t="s">
        <v>324</v>
      </c>
      <c r="CU517" t="s">
        <v>324</v>
      </c>
      <c r="CV517" t="s">
        <v>324</v>
      </c>
      <c r="CW517">
        <v>0</v>
      </c>
      <c r="CX517">
        <v>3.1469999999999998</v>
      </c>
      <c r="CY517">
        <v>0</v>
      </c>
      <c r="CZ517">
        <v>0</v>
      </c>
      <c r="DA517">
        <v>0</v>
      </c>
      <c r="DB517">
        <v>3.1469999999999998</v>
      </c>
      <c r="DC517">
        <v>294</v>
      </c>
      <c r="DD517">
        <v>0</v>
      </c>
      <c r="DE517">
        <v>0</v>
      </c>
      <c r="DF517">
        <v>0</v>
      </c>
      <c r="DG517">
        <v>294</v>
      </c>
      <c r="DH517">
        <v>0</v>
      </c>
      <c r="DI517">
        <v>0</v>
      </c>
      <c r="DJ517">
        <v>0</v>
      </c>
      <c r="DK517">
        <v>0</v>
      </c>
      <c r="DL517">
        <v>0</v>
      </c>
    </row>
    <row r="518" spans="1:116" x14ac:dyDescent="0.45">
      <c r="A518">
        <v>2023</v>
      </c>
      <c r="B518" t="s">
        <v>160</v>
      </c>
      <c r="C518">
        <v>10000</v>
      </c>
      <c r="D518" t="s">
        <v>409</v>
      </c>
      <c r="E518" t="s">
        <v>607</v>
      </c>
      <c r="F518" t="s">
        <v>244</v>
      </c>
      <c r="G518">
        <v>27.106000000000002</v>
      </c>
      <c r="H518">
        <v>20.788</v>
      </c>
      <c r="I518">
        <v>1.5269999999999999</v>
      </c>
      <c r="J518" t="s">
        <v>324</v>
      </c>
      <c r="K518">
        <v>49.420999999999999</v>
      </c>
      <c r="L518">
        <v>3124</v>
      </c>
      <c r="M518">
        <v>826</v>
      </c>
      <c r="N518">
        <v>53</v>
      </c>
      <c r="O518" t="s">
        <v>324</v>
      </c>
      <c r="P518">
        <v>4003</v>
      </c>
      <c r="Q518">
        <v>15318.324000000001</v>
      </c>
      <c r="R518">
        <v>5864.6970000000001</v>
      </c>
      <c r="S518">
        <v>532.875</v>
      </c>
      <c r="T518" t="s">
        <v>324</v>
      </c>
      <c r="U518">
        <v>21715.896000000001</v>
      </c>
      <c r="V518">
        <v>1.349</v>
      </c>
      <c r="W518">
        <v>3.3000000000000002E-2</v>
      </c>
      <c r="X518" t="s">
        <v>324</v>
      </c>
      <c r="Y518" t="s">
        <v>324</v>
      </c>
      <c r="Z518">
        <v>1.3819999999999999</v>
      </c>
      <c r="AA518">
        <v>487</v>
      </c>
      <c r="AB518">
        <v>2</v>
      </c>
      <c r="AC518" t="s">
        <v>324</v>
      </c>
      <c r="AD518" t="s">
        <v>324</v>
      </c>
      <c r="AE518">
        <v>489</v>
      </c>
      <c r="AF518" t="s">
        <v>324</v>
      </c>
      <c r="AG518" t="s">
        <v>324</v>
      </c>
      <c r="AH518" t="s">
        <v>324</v>
      </c>
      <c r="AI518" t="s">
        <v>324</v>
      </c>
      <c r="AJ518">
        <v>0</v>
      </c>
      <c r="AK518" t="s">
        <v>324</v>
      </c>
      <c r="AL518" t="s">
        <v>324</v>
      </c>
      <c r="AM518" t="s">
        <v>324</v>
      </c>
      <c r="AN518" t="s">
        <v>324</v>
      </c>
      <c r="AO518">
        <v>0</v>
      </c>
      <c r="AP518">
        <v>6.4000000000000001E-2</v>
      </c>
      <c r="AQ518" t="s">
        <v>324</v>
      </c>
      <c r="AR518" t="s">
        <v>324</v>
      </c>
      <c r="AS518" t="s">
        <v>324</v>
      </c>
      <c r="AT518">
        <v>6.4000000000000001E-2</v>
      </c>
      <c r="AU518">
        <v>8</v>
      </c>
      <c r="AV518" t="s">
        <v>324</v>
      </c>
      <c r="AW518" t="s">
        <v>324</v>
      </c>
      <c r="AX518" t="s">
        <v>324</v>
      </c>
      <c r="AY518">
        <v>8</v>
      </c>
      <c r="AZ518" t="s">
        <v>324</v>
      </c>
      <c r="BA518" t="s">
        <v>324</v>
      </c>
      <c r="BB518" t="s">
        <v>324</v>
      </c>
      <c r="BC518" t="s">
        <v>324</v>
      </c>
      <c r="BD518">
        <v>0</v>
      </c>
      <c r="BE518" t="s">
        <v>324</v>
      </c>
      <c r="BF518" t="s">
        <v>324</v>
      </c>
      <c r="BG518" t="s">
        <v>324</v>
      </c>
      <c r="BH518" t="s">
        <v>324</v>
      </c>
      <c r="BI518">
        <v>0</v>
      </c>
      <c r="BJ518" t="s">
        <v>324</v>
      </c>
      <c r="BK518" t="s">
        <v>324</v>
      </c>
      <c r="BL518" t="s">
        <v>324</v>
      </c>
      <c r="BM518" t="s">
        <v>324</v>
      </c>
      <c r="BN518">
        <v>0</v>
      </c>
      <c r="BO518" t="s">
        <v>324</v>
      </c>
      <c r="BP518" t="s">
        <v>324</v>
      </c>
      <c r="BQ518" t="s">
        <v>324</v>
      </c>
      <c r="BR518" t="s">
        <v>324</v>
      </c>
      <c r="BS518">
        <v>0</v>
      </c>
      <c r="BT518">
        <v>1.0999999999999999E-2</v>
      </c>
      <c r="BU518" t="s">
        <v>324</v>
      </c>
      <c r="BV518">
        <v>0.05</v>
      </c>
      <c r="BW518" t="s">
        <v>324</v>
      </c>
      <c r="BX518">
        <v>6.0999999999999999E-2</v>
      </c>
      <c r="BY518">
        <v>4</v>
      </c>
      <c r="BZ518" t="s">
        <v>324</v>
      </c>
      <c r="CA518">
        <v>1</v>
      </c>
      <c r="CB518" t="s">
        <v>324</v>
      </c>
      <c r="CC518">
        <v>5</v>
      </c>
      <c r="CD518">
        <v>0.13</v>
      </c>
      <c r="CE518" t="s">
        <v>324</v>
      </c>
      <c r="CF518">
        <v>0</v>
      </c>
      <c r="CG518" t="s">
        <v>324</v>
      </c>
      <c r="CH518">
        <v>0.13</v>
      </c>
      <c r="CI518" t="s">
        <v>324</v>
      </c>
      <c r="CJ518" t="s">
        <v>324</v>
      </c>
      <c r="CK518" t="s">
        <v>324</v>
      </c>
      <c r="CL518" t="s">
        <v>324</v>
      </c>
      <c r="CM518">
        <v>0</v>
      </c>
      <c r="CN518" t="s">
        <v>324</v>
      </c>
      <c r="CO518" t="s">
        <v>324</v>
      </c>
      <c r="CP518" t="s">
        <v>324</v>
      </c>
      <c r="CQ518" t="s">
        <v>324</v>
      </c>
      <c r="CR518">
        <v>0</v>
      </c>
      <c r="CS518" t="s">
        <v>324</v>
      </c>
      <c r="CT518" t="s">
        <v>324</v>
      </c>
      <c r="CU518" t="s">
        <v>324</v>
      </c>
      <c r="CV518" t="s">
        <v>324</v>
      </c>
      <c r="CW518">
        <v>0</v>
      </c>
      <c r="CX518">
        <v>28.466000000000001</v>
      </c>
      <c r="CY518">
        <v>20.821000000000002</v>
      </c>
      <c r="CZ518">
        <v>1.577</v>
      </c>
      <c r="DA518">
        <v>0</v>
      </c>
      <c r="DB518">
        <v>50.863999999999997</v>
      </c>
      <c r="DC518">
        <v>3615</v>
      </c>
      <c r="DD518">
        <v>828</v>
      </c>
      <c r="DE518">
        <v>54</v>
      </c>
      <c r="DF518">
        <v>0</v>
      </c>
      <c r="DG518">
        <v>4497</v>
      </c>
      <c r="DH518">
        <v>15318.454</v>
      </c>
      <c r="DI518">
        <v>5864.6970000000001</v>
      </c>
      <c r="DJ518">
        <v>532.875</v>
      </c>
      <c r="DK518">
        <v>0</v>
      </c>
      <c r="DL518">
        <v>21716.026000000002</v>
      </c>
    </row>
    <row r="519" spans="1:116" x14ac:dyDescent="0.45">
      <c r="A519">
        <v>2023</v>
      </c>
      <c r="B519" t="s">
        <v>160</v>
      </c>
      <c r="C519">
        <v>10370</v>
      </c>
      <c r="D519" t="s">
        <v>964</v>
      </c>
      <c r="E519" t="s">
        <v>606</v>
      </c>
      <c r="F519" t="s">
        <v>244</v>
      </c>
      <c r="G519">
        <v>0.28899999999999998</v>
      </c>
      <c r="H519" t="s">
        <v>324</v>
      </c>
      <c r="I519" t="s">
        <v>324</v>
      </c>
      <c r="J519" t="s">
        <v>324</v>
      </c>
      <c r="K519">
        <v>0.28899999999999998</v>
      </c>
      <c r="L519">
        <v>36</v>
      </c>
      <c r="M519" t="s">
        <v>324</v>
      </c>
      <c r="N519" t="s">
        <v>324</v>
      </c>
      <c r="O519" t="s">
        <v>324</v>
      </c>
      <c r="P519">
        <v>36</v>
      </c>
      <c r="Q519">
        <v>0.17299999999999999</v>
      </c>
      <c r="R519" t="s">
        <v>324</v>
      </c>
      <c r="S519" t="s">
        <v>324</v>
      </c>
      <c r="T519" t="s">
        <v>324</v>
      </c>
      <c r="U519">
        <v>0.17299999999999999</v>
      </c>
      <c r="V519" t="s">
        <v>324</v>
      </c>
      <c r="W519" t="s">
        <v>324</v>
      </c>
      <c r="X519" t="s">
        <v>324</v>
      </c>
      <c r="Y519" t="s">
        <v>324</v>
      </c>
      <c r="Z519">
        <v>0</v>
      </c>
      <c r="AA519" t="s">
        <v>324</v>
      </c>
      <c r="AB519" t="s">
        <v>324</v>
      </c>
      <c r="AC519" t="s">
        <v>324</v>
      </c>
      <c r="AD519" t="s">
        <v>324</v>
      </c>
      <c r="AE519">
        <v>0</v>
      </c>
      <c r="AF519" t="s">
        <v>324</v>
      </c>
      <c r="AG519" t="s">
        <v>324</v>
      </c>
      <c r="AH519" t="s">
        <v>324</v>
      </c>
      <c r="AI519" t="s">
        <v>324</v>
      </c>
      <c r="AJ519">
        <v>0</v>
      </c>
      <c r="AK519" t="s">
        <v>324</v>
      </c>
      <c r="AL519" t="s">
        <v>324</v>
      </c>
      <c r="AM519" t="s">
        <v>324</v>
      </c>
      <c r="AN519" t="s">
        <v>324</v>
      </c>
      <c r="AO519">
        <v>0</v>
      </c>
      <c r="AP519" t="s">
        <v>324</v>
      </c>
      <c r="AQ519" t="s">
        <v>324</v>
      </c>
      <c r="AR519" t="s">
        <v>324</v>
      </c>
      <c r="AS519" t="s">
        <v>324</v>
      </c>
      <c r="AT519">
        <v>0</v>
      </c>
      <c r="AU519" t="s">
        <v>324</v>
      </c>
      <c r="AV519" t="s">
        <v>324</v>
      </c>
      <c r="AW519" t="s">
        <v>324</v>
      </c>
      <c r="AX519" t="s">
        <v>324</v>
      </c>
      <c r="AY519">
        <v>0</v>
      </c>
      <c r="AZ519" t="s">
        <v>324</v>
      </c>
      <c r="BA519" t="s">
        <v>324</v>
      </c>
      <c r="BB519" t="s">
        <v>324</v>
      </c>
      <c r="BC519" t="s">
        <v>324</v>
      </c>
      <c r="BD519">
        <v>0</v>
      </c>
      <c r="BE519" t="s">
        <v>324</v>
      </c>
      <c r="BF519" t="s">
        <v>324</v>
      </c>
      <c r="BG519" t="s">
        <v>324</v>
      </c>
      <c r="BH519" t="s">
        <v>324</v>
      </c>
      <c r="BI519">
        <v>0</v>
      </c>
      <c r="BJ519" t="s">
        <v>324</v>
      </c>
      <c r="BK519" t="s">
        <v>324</v>
      </c>
      <c r="BL519" t="s">
        <v>324</v>
      </c>
      <c r="BM519" t="s">
        <v>324</v>
      </c>
      <c r="BN519">
        <v>0</v>
      </c>
      <c r="BO519" t="s">
        <v>324</v>
      </c>
      <c r="BP519" t="s">
        <v>324</v>
      </c>
      <c r="BQ519" t="s">
        <v>324</v>
      </c>
      <c r="BR519" t="s">
        <v>324</v>
      </c>
      <c r="BS519">
        <v>0</v>
      </c>
      <c r="BT519" t="s">
        <v>324</v>
      </c>
      <c r="BU519" t="s">
        <v>324</v>
      </c>
      <c r="BV519" t="s">
        <v>324</v>
      </c>
      <c r="BW519" t="s">
        <v>324</v>
      </c>
      <c r="BX519">
        <v>0</v>
      </c>
      <c r="BY519" t="s">
        <v>324</v>
      </c>
      <c r="BZ519" t="s">
        <v>324</v>
      </c>
      <c r="CA519" t="s">
        <v>324</v>
      </c>
      <c r="CB519" t="s">
        <v>324</v>
      </c>
      <c r="CC519">
        <v>0</v>
      </c>
      <c r="CD519" t="s">
        <v>324</v>
      </c>
      <c r="CE519" t="s">
        <v>324</v>
      </c>
      <c r="CF519" t="s">
        <v>324</v>
      </c>
      <c r="CG519" t="s">
        <v>324</v>
      </c>
      <c r="CH519">
        <v>0</v>
      </c>
      <c r="CI519" t="s">
        <v>324</v>
      </c>
      <c r="CJ519" t="s">
        <v>324</v>
      </c>
      <c r="CK519" t="s">
        <v>324</v>
      </c>
      <c r="CL519" t="s">
        <v>324</v>
      </c>
      <c r="CM519">
        <v>0</v>
      </c>
      <c r="CN519" t="s">
        <v>324</v>
      </c>
      <c r="CO519" t="s">
        <v>324</v>
      </c>
      <c r="CP519" t="s">
        <v>324</v>
      </c>
      <c r="CQ519" t="s">
        <v>324</v>
      </c>
      <c r="CR519">
        <v>0</v>
      </c>
      <c r="CS519" t="s">
        <v>324</v>
      </c>
      <c r="CT519" t="s">
        <v>324</v>
      </c>
      <c r="CU519" t="s">
        <v>324</v>
      </c>
      <c r="CV519" t="s">
        <v>324</v>
      </c>
      <c r="CW519">
        <v>0</v>
      </c>
      <c r="CX519">
        <v>0.28899999999999998</v>
      </c>
      <c r="CY519">
        <v>0</v>
      </c>
      <c r="CZ519">
        <v>0</v>
      </c>
      <c r="DA519">
        <v>0</v>
      </c>
      <c r="DB519">
        <v>0.28899999999999998</v>
      </c>
      <c r="DC519">
        <v>36</v>
      </c>
      <c r="DD519">
        <v>0</v>
      </c>
      <c r="DE519">
        <v>0</v>
      </c>
      <c r="DF519">
        <v>0</v>
      </c>
      <c r="DG519">
        <v>36</v>
      </c>
      <c r="DH519">
        <v>0.17299999999999999</v>
      </c>
      <c r="DI519">
        <v>0</v>
      </c>
      <c r="DJ519">
        <v>0</v>
      </c>
      <c r="DK519">
        <v>0</v>
      </c>
      <c r="DL519">
        <v>0.17299999999999999</v>
      </c>
    </row>
    <row r="520" spans="1:116" x14ac:dyDescent="0.45">
      <c r="A520">
        <v>2023</v>
      </c>
      <c r="B520" t="s">
        <v>160</v>
      </c>
      <c r="C520">
        <v>10603</v>
      </c>
      <c r="D520" t="s">
        <v>965</v>
      </c>
      <c r="E520" t="s">
        <v>781</v>
      </c>
      <c r="F520" t="s">
        <v>244</v>
      </c>
      <c r="G520">
        <v>2.59</v>
      </c>
      <c r="H520">
        <v>0.6</v>
      </c>
      <c r="I520" t="s">
        <v>324</v>
      </c>
      <c r="J520" t="s">
        <v>324</v>
      </c>
      <c r="K520">
        <v>3.19</v>
      </c>
      <c r="L520">
        <v>262</v>
      </c>
      <c r="M520">
        <v>17</v>
      </c>
      <c r="N520" t="s">
        <v>324</v>
      </c>
      <c r="O520" t="s">
        <v>324</v>
      </c>
      <c r="P520">
        <v>279</v>
      </c>
      <c r="Q520">
        <v>406.26</v>
      </c>
      <c r="R520">
        <v>95.13</v>
      </c>
      <c r="S520" t="s">
        <v>324</v>
      </c>
      <c r="T520" t="s">
        <v>324</v>
      </c>
      <c r="U520">
        <v>501.39</v>
      </c>
      <c r="V520" t="s">
        <v>324</v>
      </c>
      <c r="W520" t="s">
        <v>324</v>
      </c>
      <c r="X520" t="s">
        <v>324</v>
      </c>
      <c r="Y520" t="s">
        <v>324</v>
      </c>
      <c r="Z520">
        <v>0</v>
      </c>
      <c r="AA520" t="s">
        <v>324</v>
      </c>
      <c r="AB520" t="s">
        <v>324</v>
      </c>
      <c r="AC520" t="s">
        <v>324</v>
      </c>
      <c r="AD520" t="s">
        <v>324</v>
      </c>
      <c r="AE520">
        <v>0</v>
      </c>
      <c r="AF520" t="s">
        <v>324</v>
      </c>
      <c r="AG520" t="s">
        <v>324</v>
      </c>
      <c r="AH520" t="s">
        <v>324</v>
      </c>
      <c r="AI520" t="s">
        <v>324</v>
      </c>
      <c r="AJ520">
        <v>0</v>
      </c>
      <c r="AK520" t="s">
        <v>324</v>
      </c>
      <c r="AL520" t="s">
        <v>324</v>
      </c>
      <c r="AM520" t="s">
        <v>324</v>
      </c>
      <c r="AN520" t="s">
        <v>324</v>
      </c>
      <c r="AO520">
        <v>0</v>
      </c>
      <c r="AP520" t="s">
        <v>324</v>
      </c>
      <c r="AQ520" t="s">
        <v>324</v>
      </c>
      <c r="AR520" t="s">
        <v>324</v>
      </c>
      <c r="AS520" t="s">
        <v>324</v>
      </c>
      <c r="AT520">
        <v>0</v>
      </c>
      <c r="AU520" t="s">
        <v>324</v>
      </c>
      <c r="AV520" t="s">
        <v>324</v>
      </c>
      <c r="AW520" t="s">
        <v>324</v>
      </c>
      <c r="AX520" t="s">
        <v>324</v>
      </c>
      <c r="AY520">
        <v>0</v>
      </c>
      <c r="AZ520" t="s">
        <v>324</v>
      </c>
      <c r="BA520" t="s">
        <v>324</v>
      </c>
      <c r="BB520" t="s">
        <v>324</v>
      </c>
      <c r="BC520" t="s">
        <v>324</v>
      </c>
      <c r="BD520">
        <v>0</v>
      </c>
      <c r="BE520" t="s">
        <v>324</v>
      </c>
      <c r="BF520" t="s">
        <v>324</v>
      </c>
      <c r="BG520" t="s">
        <v>324</v>
      </c>
      <c r="BH520" t="s">
        <v>324</v>
      </c>
      <c r="BI520">
        <v>0</v>
      </c>
      <c r="BJ520" t="s">
        <v>324</v>
      </c>
      <c r="BK520" t="s">
        <v>324</v>
      </c>
      <c r="BL520" t="s">
        <v>324</v>
      </c>
      <c r="BM520" t="s">
        <v>324</v>
      </c>
      <c r="BN520">
        <v>0</v>
      </c>
      <c r="BO520" t="s">
        <v>324</v>
      </c>
      <c r="BP520" t="s">
        <v>324</v>
      </c>
      <c r="BQ520" t="s">
        <v>324</v>
      </c>
      <c r="BR520" t="s">
        <v>324</v>
      </c>
      <c r="BS520">
        <v>0</v>
      </c>
      <c r="BT520" t="s">
        <v>324</v>
      </c>
      <c r="BU520" t="s">
        <v>324</v>
      </c>
      <c r="BV520" t="s">
        <v>324</v>
      </c>
      <c r="BW520" t="s">
        <v>324</v>
      </c>
      <c r="BX520">
        <v>0</v>
      </c>
      <c r="BY520" t="s">
        <v>324</v>
      </c>
      <c r="BZ520" t="s">
        <v>324</v>
      </c>
      <c r="CA520" t="s">
        <v>324</v>
      </c>
      <c r="CB520" t="s">
        <v>324</v>
      </c>
      <c r="CC520">
        <v>0</v>
      </c>
      <c r="CD520" t="s">
        <v>324</v>
      </c>
      <c r="CE520" t="s">
        <v>324</v>
      </c>
      <c r="CF520" t="s">
        <v>324</v>
      </c>
      <c r="CG520" t="s">
        <v>324</v>
      </c>
      <c r="CH520">
        <v>0</v>
      </c>
      <c r="CI520" t="s">
        <v>324</v>
      </c>
      <c r="CJ520" t="s">
        <v>324</v>
      </c>
      <c r="CK520" t="s">
        <v>324</v>
      </c>
      <c r="CL520" t="s">
        <v>324</v>
      </c>
      <c r="CM520">
        <v>0</v>
      </c>
      <c r="CN520" t="s">
        <v>324</v>
      </c>
      <c r="CO520" t="s">
        <v>324</v>
      </c>
      <c r="CP520" t="s">
        <v>324</v>
      </c>
      <c r="CQ520" t="s">
        <v>324</v>
      </c>
      <c r="CR520">
        <v>0</v>
      </c>
      <c r="CS520" t="s">
        <v>324</v>
      </c>
      <c r="CT520" t="s">
        <v>324</v>
      </c>
      <c r="CU520" t="s">
        <v>324</v>
      </c>
      <c r="CV520" t="s">
        <v>324</v>
      </c>
      <c r="CW520">
        <v>0</v>
      </c>
      <c r="CX520">
        <v>2.59</v>
      </c>
      <c r="CY520">
        <v>0.6</v>
      </c>
      <c r="CZ520">
        <v>0</v>
      </c>
      <c r="DA520">
        <v>0</v>
      </c>
      <c r="DB520">
        <v>3.19</v>
      </c>
      <c r="DC520">
        <v>262</v>
      </c>
      <c r="DD520">
        <v>17</v>
      </c>
      <c r="DE520">
        <v>0</v>
      </c>
      <c r="DF520">
        <v>0</v>
      </c>
      <c r="DG520">
        <v>279</v>
      </c>
      <c r="DH520">
        <v>406.26</v>
      </c>
      <c r="DI520">
        <v>95.13</v>
      </c>
      <c r="DJ520">
        <v>0</v>
      </c>
      <c r="DK520">
        <v>0</v>
      </c>
      <c r="DL520">
        <v>501.39</v>
      </c>
    </row>
    <row r="521" spans="1:116" x14ac:dyDescent="0.45">
      <c r="A521">
        <v>2023</v>
      </c>
      <c r="B521" t="s">
        <v>160</v>
      </c>
      <c r="C521">
        <v>10832</v>
      </c>
      <c r="D521" t="s">
        <v>966</v>
      </c>
      <c r="E521" t="s">
        <v>781</v>
      </c>
      <c r="F521" t="s">
        <v>244</v>
      </c>
      <c r="G521">
        <v>0.105</v>
      </c>
      <c r="H521">
        <v>4.0000000000000001E-3</v>
      </c>
      <c r="I521" t="s">
        <v>324</v>
      </c>
      <c r="J521" t="s">
        <v>324</v>
      </c>
      <c r="K521">
        <v>0.109</v>
      </c>
      <c r="L521">
        <v>13</v>
      </c>
      <c r="M521">
        <v>1</v>
      </c>
      <c r="N521" t="s">
        <v>324</v>
      </c>
      <c r="O521" t="s">
        <v>324</v>
      </c>
      <c r="P521">
        <v>14</v>
      </c>
      <c r="Q521" t="s">
        <v>324</v>
      </c>
      <c r="R521" t="s">
        <v>324</v>
      </c>
      <c r="S521" t="s">
        <v>324</v>
      </c>
      <c r="T521" t="s">
        <v>324</v>
      </c>
      <c r="U521">
        <v>0</v>
      </c>
      <c r="V521" t="s">
        <v>324</v>
      </c>
      <c r="W521" t="s">
        <v>324</v>
      </c>
      <c r="X521" t="s">
        <v>324</v>
      </c>
      <c r="Y521" t="s">
        <v>324</v>
      </c>
      <c r="Z521">
        <v>0</v>
      </c>
      <c r="AA521" t="s">
        <v>324</v>
      </c>
      <c r="AB521" t="s">
        <v>324</v>
      </c>
      <c r="AC521" t="s">
        <v>324</v>
      </c>
      <c r="AD521" t="s">
        <v>324</v>
      </c>
      <c r="AE521">
        <v>0</v>
      </c>
      <c r="AF521" t="s">
        <v>324</v>
      </c>
      <c r="AG521" t="s">
        <v>324</v>
      </c>
      <c r="AH521" t="s">
        <v>324</v>
      </c>
      <c r="AI521" t="s">
        <v>324</v>
      </c>
      <c r="AJ521">
        <v>0</v>
      </c>
      <c r="AK521" t="s">
        <v>324</v>
      </c>
      <c r="AL521" t="s">
        <v>324</v>
      </c>
      <c r="AM521" t="s">
        <v>324</v>
      </c>
      <c r="AN521" t="s">
        <v>324</v>
      </c>
      <c r="AO521">
        <v>0</v>
      </c>
      <c r="AP521" t="s">
        <v>324</v>
      </c>
      <c r="AQ521" t="s">
        <v>324</v>
      </c>
      <c r="AR521" t="s">
        <v>324</v>
      </c>
      <c r="AS521" t="s">
        <v>324</v>
      </c>
      <c r="AT521">
        <v>0</v>
      </c>
      <c r="AU521" t="s">
        <v>324</v>
      </c>
      <c r="AV521" t="s">
        <v>324</v>
      </c>
      <c r="AW521" t="s">
        <v>324</v>
      </c>
      <c r="AX521" t="s">
        <v>324</v>
      </c>
      <c r="AY521">
        <v>0</v>
      </c>
      <c r="AZ521" t="s">
        <v>324</v>
      </c>
      <c r="BA521" t="s">
        <v>324</v>
      </c>
      <c r="BB521" t="s">
        <v>324</v>
      </c>
      <c r="BC521" t="s">
        <v>324</v>
      </c>
      <c r="BD521">
        <v>0</v>
      </c>
      <c r="BE521" t="s">
        <v>324</v>
      </c>
      <c r="BF521" t="s">
        <v>324</v>
      </c>
      <c r="BG521" t="s">
        <v>324</v>
      </c>
      <c r="BH521" t="s">
        <v>324</v>
      </c>
      <c r="BI521">
        <v>0</v>
      </c>
      <c r="BJ521" t="s">
        <v>324</v>
      </c>
      <c r="BK521" t="s">
        <v>324</v>
      </c>
      <c r="BL521" t="s">
        <v>324</v>
      </c>
      <c r="BM521" t="s">
        <v>324</v>
      </c>
      <c r="BN521">
        <v>0</v>
      </c>
      <c r="BO521" t="s">
        <v>324</v>
      </c>
      <c r="BP521" t="s">
        <v>324</v>
      </c>
      <c r="BQ521" t="s">
        <v>324</v>
      </c>
      <c r="BR521" t="s">
        <v>324</v>
      </c>
      <c r="BS521">
        <v>0</v>
      </c>
      <c r="BT521" t="s">
        <v>324</v>
      </c>
      <c r="BU521" t="s">
        <v>324</v>
      </c>
      <c r="BV521" t="s">
        <v>324</v>
      </c>
      <c r="BW521" t="s">
        <v>324</v>
      </c>
      <c r="BX521">
        <v>0</v>
      </c>
      <c r="BY521" t="s">
        <v>324</v>
      </c>
      <c r="BZ521" t="s">
        <v>324</v>
      </c>
      <c r="CA521" t="s">
        <v>324</v>
      </c>
      <c r="CB521" t="s">
        <v>324</v>
      </c>
      <c r="CC521">
        <v>0</v>
      </c>
      <c r="CD521" t="s">
        <v>324</v>
      </c>
      <c r="CE521" t="s">
        <v>324</v>
      </c>
      <c r="CF521" t="s">
        <v>324</v>
      </c>
      <c r="CG521" t="s">
        <v>324</v>
      </c>
      <c r="CH521">
        <v>0</v>
      </c>
      <c r="CI521" t="s">
        <v>324</v>
      </c>
      <c r="CJ521" t="s">
        <v>324</v>
      </c>
      <c r="CK521" t="s">
        <v>324</v>
      </c>
      <c r="CL521" t="s">
        <v>324</v>
      </c>
      <c r="CM521">
        <v>0</v>
      </c>
      <c r="CN521" t="s">
        <v>324</v>
      </c>
      <c r="CO521" t="s">
        <v>324</v>
      </c>
      <c r="CP521" t="s">
        <v>324</v>
      </c>
      <c r="CQ521" t="s">
        <v>324</v>
      </c>
      <c r="CR521">
        <v>0</v>
      </c>
      <c r="CS521" t="s">
        <v>324</v>
      </c>
      <c r="CT521" t="s">
        <v>324</v>
      </c>
      <c r="CU521" t="s">
        <v>324</v>
      </c>
      <c r="CV521" t="s">
        <v>324</v>
      </c>
      <c r="CW521">
        <v>0</v>
      </c>
      <c r="CX521">
        <v>0.105</v>
      </c>
      <c r="CY521">
        <v>4.0000000000000001E-3</v>
      </c>
      <c r="CZ521">
        <v>0</v>
      </c>
      <c r="DA521">
        <v>0</v>
      </c>
      <c r="DB521">
        <v>0.109</v>
      </c>
      <c r="DC521">
        <v>13</v>
      </c>
      <c r="DD521">
        <v>1</v>
      </c>
      <c r="DE521">
        <v>0</v>
      </c>
      <c r="DF521">
        <v>0</v>
      </c>
      <c r="DG521">
        <v>14</v>
      </c>
      <c r="DH521">
        <v>0</v>
      </c>
      <c r="DI521">
        <v>0</v>
      </c>
      <c r="DJ521">
        <v>0</v>
      </c>
      <c r="DK521">
        <v>0</v>
      </c>
      <c r="DL521">
        <v>0</v>
      </c>
    </row>
    <row r="522" spans="1:116" x14ac:dyDescent="0.45">
      <c r="A522">
        <v>2023</v>
      </c>
      <c r="B522" t="s">
        <v>160</v>
      </c>
      <c r="C522">
        <v>11463</v>
      </c>
      <c r="D522" t="s">
        <v>967</v>
      </c>
      <c r="E522" t="s">
        <v>781</v>
      </c>
      <c r="F522" t="s">
        <v>244</v>
      </c>
      <c r="G522">
        <v>0.56999999999999995</v>
      </c>
      <c r="H522">
        <v>0.46</v>
      </c>
      <c r="I522" t="s">
        <v>324</v>
      </c>
      <c r="J522" t="s">
        <v>324</v>
      </c>
      <c r="K522">
        <v>1.03</v>
      </c>
      <c r="L522">
        <v>56</v>
      </c>
      <c r="M522">
        <v>12</v>
      </c>
      <c r="N522" t="s">
        <v>324</v>
      </c>
      <c r="O522" t="s">
        <v>324</v>
      </c>
      <c r="P522">
        <v>68</v>
      </c>
      <c r="Q522" t="s">
        <v>324</v>
      </c>
      <c r="R522" t="s">
        <v>324</v>
      </c>
      <c r="S522" t="s">
        <v>324</v>
      </c>
      <c r="T522" t="s">
        <v>324</v>
      </c>
      <c r="U522">
        <v>0</v>
      </c>
      <c r="V522" t="s">
        <v>324</v>
      </c>
      <c r="W522" t="s">
        <v>324</v>
      </c>
      <c r="X522" t="s">
        <v>324</v>
      </c>
      <c r="Y522" t="s">
        <v>324</v>
      </c>
      <c r="Z522">
        <v>0</v>
      </c>
      <c r="AA522" t="s">
        <v>324</v>
      </c>
      <c r="AB522" t="s">
        <v>324</v>
      </c>
      <c r="AC522" t="s">
        <v>324</v>
      </c>
      <c r="AD522" t="s">
        <v>324</v>
      </c>
      <c r="AE522">
        <v>0</v>
      </c>
      <c r="AF522" t="s">
        <v>324</v>
      </c>
      <c r="AG522" t="s">
        <v>324</v>
      </c>
      <c r="AH522" t="s">
        <v>324</v>
      </c>
      <c r="AI522" t="s">
        <v>324</v>
      </c>
      <c r="AJ522">
        <v>0</v>
      </c>
      <c r="AK522" t="s">
        <v>324</v>
      </c>
      <c r="AL522" t="s">
        <v>324</v>
      </c>
      <c r="AM522" t="s">
        <v>324</v>
      </c>
      <c r="AN522" t="s">
        <v>324</v>
      </c>
      <c r="AO522">
        <v>0</v>
      </c>
      <c r="AP522" t="s">
        <v>324</v>
      </c>
      <c r="AQ522" t="s">
        <v>324</v>
      </c>
      <c r="AR522" t="s">
        <v>324</v>
      </c>
      <c r="AS522" t="s">
        <v>324</v>
      </c>
      <c r="AT522">
        <v>0</v>
      </c>
      <c r="AU522" t="s">
        <v>324</v>
      </c>
      <c r="AV522" t="s">
        <v>324</v>
      </c>
      <c r="AW522" t="s">
        <v>324</v>
      </c>
      <c r="AX522" t="s">
        <v>324</v>
      </c>
      <c r="AY522">
        <v>0</v>
      </c>
      <c r="AZ522" t="s">
        <v>324</v>
      </c>
      <c r="BA522" t="s">
        <v>324</v>
      </c>
      <c r="BB522" t="s">
        <v>324</v>
      </c>
      <c r="BC522" t="s">
        <v>324</v>
      </c>
      <c r="BD522">
        <v>0</v>
      </c>
      <c r="BE522" t="s">
        <v>324</v>
      </c>
      <c r="BF522" t="s">
        <v>324</v>
      </c>
      <c r="BG522" t="s">
        <v>324</v>
      </c>
      <c r="BH522" t="s">
        <v>324</v>
      </c>
      <c r="BI522">
        <v>0</v>
      </c>
      <c r="BJ522" t="s">
        <v>324</v>
      </c>
      <c r="BK522" t="s">
        <v>324</v>
      </c>
      <c r="BL522" t="s">
        <v>324</v>
      </c>
      <c r="BM522" t="s">
        <v>324</v>
      </c>
      <c r="BN522">
        <v>0</v>
      </c>
      <c r="BO522" t="s">
        <v>324</v>
      </c>
      <c r="BP522" t="s">
        <v>324</v>
      </c>
      <c r="BQ522" t="s">
        <v>324</v>
      </c>
      <c r="BR522" t="s">
        <v>324</v>
      </c>
      <c r="BS522">
        <v>0</v>
      </c>
      <c r="BT522" t="s">
        <v>324</v>
      </c>
      <c r="BU522" t="s">
        <v>324</v>
      </c>
      <c r="BV522" t="s">
        <v>324</v>
      </c>
      <c r="BW522" t="s">
        <v>324</v>
      </c>
      <c r="BX522">
        <v>0</v>
      </c>
      <c r="BY522" t="s">
        <v>324</v>
      </c>
      <c r="BZ522" t="s">
        <v>324</v>
      </c>
      <c r="CA522" t="s">
        <v>324</v>
      </c>
      <c r="CB522" t="s">
        <v>324</v>
      </c>
      <c r="CC522">
        <v>0</v>
      </c>
      <c r="CD522" t="s">
        <v>324</v>
      </c>
      <c r="CE522" t="s">
        <v>324</v>
      </c>
      <c r="CF522" t="s">
        <v>324</v>
      </c>
      <c r="CG522" t="s">
        <v>324</v>
      </c>
      <c r="CH522">
        <v>0</v>
      </c>
      <c r="CI522" t="s">
        <v>324</v>
      </c>
      <c r="CJ522" t="s">
        <v>324</v>
      </c>
      <c r="CK522" t="s">
        <v>324</v>
      </c>
      <c r="CL522" t="s">
        <v>324</v>
      </c>
      <c r="CM522">
        <v>0</v>
      </c>
      <c r="CN522" t="s">
        <v>324</v>
      </c>
      <c r="CO522" t="s">
        <v>324</v>
      </c>
      <c r="CP522" t="s">
        <v>324</v>
      </c>
      <c r="CQ522" t="s">
        <v>324</v>
      </c>
      <c r="CR522">
        <v>0</v>
      </c>
      <c r="CS522" t="s">
        <v>324</v>
      </c>
      <c r="CT522" t="s">
        <v>324</v>
      </c>
      <c r="CU522" t="s">
        <v>324</v>
      </c>
      <c r="CV522" t="s">
        <v>324</v>
      </c>
      <c r="CW522">
        <v>0</v>
      </c>
      <c r="CX522">
        <v>0.56999999999999995</v>
      </c>
      <c r="CY522">
        <v>0.46</v>
      </c>
      <c r="CZ522">
        <v>0</v>
      </c>
      <c r="DA522">
        <v>0</v>
      </c>
      <c r="DB522">
        <v>1.03</v>
      </c>
      <c r="DC522">
        <v>56</v>
      </c>
      <c r="DD522">
        <v>12</v>
      </c>
      <c r="DE522">
        <v>0</v>
      </c>
      <c r="DF522">
        <v>0</v>
      </c>
      <c r="DG522">
        <v>68</v>
      </c>
      <c r="DH522">
        <v>0</v>
      </c>
      <c r="DI522">
        <v>0</v>
      </c>
      <c r="DJ522">
        <v>0</v>
      </c>
      <c r="DK522">
        <v>0</v>
      </c>
      <c r="DL522">
        <v>0</v>
      </c>
    </row>
    <row r="523" spans="1:116" x14ac:dyDescent="0.45">
      <c r="A523">
        <v>2023</v>
      </c>
      <c r="B523" t="s">
        <v>160</v>
      </c>
      <c r="C523">
        <v>12698</v>
      </c>
      <c r="D523" t="s">
        <v>453</v>
      </c>
      <c r="E523" t="s">
        <v>607</v>
      </c>
      <c r="F523" t="s">
        <v>244</v>
      </c>
      <c r="G523">
        <v>47.557000000000002</v>
      </c>
      <c r="H523">
        <v>23.959</v>
      </c>
      <c r="I523">
        <v>0.89100000000000001</v>
      </c>
      <c r="J523" t="s">
        <v>324</v>
      </c>
      <c r="K523">
        <v>72.406999999999996</v>
      </c>
      <c r="L523">
        <v>4309</v>
      </c>
      <c r="M523">
        <v>854</v>
      </c>
      <c r="N523">
        <v>21</v>
      </c>
      <c r="O523" t="s">
        <v>324</v>
      </c>
      <c r="P523">
        <v>5184</v>
      </c>
      <c r="Q523">
        <v>29241.97</v>
      </c>
      <c r="R523">
        <v>8165.3109999999997</v>
      </c>
      <c r="S523">
        <v>160.15799999999999</v>
      </c>
      <c r="T523" t="s">
        <v>324</v>
      </c>
      <c r="U523">
        <v>37567.438999999998</v>
      </c>
      <c r="V523" t="s">
        <v>324</v>
      </c>
      <c r="W523" t="s">
        <v>324</v>
      </c>
      <c r="X523" t="s">
        <v>324</v>
      </c>
      <c r="Y523" t="s">
        <v>324</v>
      </c>
      <c r="Z523">
        <v>0</v>
      </c>
      <c r="AA523" t="s">
        <v>324</v>
      </c>
      <c r="AB523" t="s">
        <v>324</v>
      </c>
      <c r="AC523" t="s">
        <v>324</v>
      </c>
      <c r="AD523" t="s">
        <v>324</v>
      </c>
      <c r="AE523">
        <v>0</v>
      </c>
      <c r="AF523">
        <v>0.84499999999999997</v>
      </c>
      <c r="AG523">
        <v>4.5999999999999999E-2</v>
      </c>
      <c r="AH523" t="s">
        <v>324</v>
      </c>
      <c r="AI523" t="s">
        <v>324</v>
      </c>
      <c r="AJ523">
        <v>0.89100000000000001</v>
      </c>
      <c r="AK523">
        <v>256</v>
      </c>
      <c r="AL523">
        <v>5</v>
      </c>
      <c r="AM523" t="s">
        <v>324</v>
      </c>
      <c r="AN523" t="s">
        <v>324</v>
      </c>
      <c r="AO523">
        <v>261</v>
      </c>
      <c r="AP523">
        <v>4.3999999999999997E-2</v>
      </c>
      <c r="AQ523" t="s">
        <v>324</v>
      </c>
      <c r="AR523" t="s">
        <v>324</v>
      </c>
      <c r="AS523" t="s">
        <v>324</v>
      </c>
      <c r="AT523">
        <v>4.3999999999999997E-2</v>
      </c>
      <c r="AU523">
        <v>5</v>
      </c>
      <c r="AV523" t="s">
        <v>324</v>
      </c>
      <c r="AW523" t="s">
        <v>324</v>
      </c>
      <c r="AX523" t="s">
        <v>324</v>
      </c>
      <c r="AY523">
        <v>5</v>
      </c>
      <c r="AZ523" t="s">
        <v>324</v>
      </c>
      <c r="BA523" t="s">
        <v>324</v>
      </c>
      <c r="BB523" t="s">
        <v>324</v>
      </c>
      <c r="BC523" t="s">
        <v>324</v>
      </c>
      <c r="BD523">
        <v>0</v>
      </c>
      <c r="BE523" t="s">
        <v>324</v>
      </c>
      <c r="BF523" t="s">
        <v>324</v>
      </c>
      <c r="BG523" t="s">
        <v>324</v>
      </c>
      <c r="BH523" t="s">
        <v>324</v>
      </c>
      <c r="BI523">
        <v>0</v>
      </c>
      <c r="BJ523" t="s">
        <v>324</v>
      </c>
      <c r="BK523" t="s">
        <v>324</v>
      </c>
      <c r="BL523" t="s">
        <v>324</v>
      </c>
      <c r="BM523" t="s">
        <v>324</v>
      </c>
      <c r="BN523">
        <v>0</v>
      </c>
      <c r="BO523" t="s">
        <v>324</v>
      </c>
      <c r="BP523" t="s">
        <v>324</v>
      </c>
      <c r="BQ523" t="s">
        <v>324</v>
      </c>
      <c r="BR523" t="s">
        <v>324</v>
      </c>
      <c r="BS523">
        <v>0</v>
      </c>
      <c r="BT523">
        <v>2.5999999999999999E-2</v>
      </c>
      <c r="BU523">
        <v>6.0000000000000001E-3</v>
      </c>
      <c r="BV523" t="s">
        <v>324</v>
      </c>
      <c r="BW523" t="s">
        <v>324</v>
      </c>
      <c r="BX523">
        <v>3.2000000000000001E-2</v>
      </c>
      <c r="BY523">
        <v>11</v>
      </c>
      <c r="BZ523">
        <v>2</v>
      </c>
      <c r="CA523" t="s">
        <v>324</v>
      </c>
      <c r="CB523" t="s">
        <v>324</v>
      </c>
      <c r="CC523">
        <v>13</v>
      </c>
      <c r="CD523">
        <v>23.038</v>
      </c>
      <c r="CE523">
        <v>0</v>
      </c>
      <c r="CF523" t="s">
        <v>324</v>
      </c>
      <c r="CG523" t="s">
        <v>324</v>
      </c>
      <c r="CH523">
        <v>23.038</v>
      </c>
      <c r="CI523" t="s">
        <v>324</v>
      </c>
      <c r="CJ523" t="s">
        <v>324</v>
      </c>
      <c r="CK523" t="s">
        <v>324</v>
      </c>
      <c r="CL523" t="s">
        <v>324</v>
      </c>
      <c r="CM523">
        <v>0</v>
      </c>
      <c r="CN523" t="s">
        <v>324</v>
      </c>
      <c r="CO523" t="s">
        <v>324</v>
      </c>
      <c r="CP523" t="s">
        <v>324</v>
      </c>
      <c r="CQ523" t="s">
        <v>324</v>
      </c>
      <c r="CR523">
        <v>0</v>
      </c>
      <c r="CS523" t="s">
        <v>324</v>
      </c>
      <c r="CT523" t="s">
        <v>324</v>
      </c>
      <c r="CU523" t="s">
        <v>324</v>
      </c>
      <c r="CV523" t="s">
        <v>324</v>
      </c>
      <c r="CW523">
        <v>0</v>
      </c>
      <c r="CX523">
        <v>48.427999999999997</v>
      </c>
      <c r="CY523">
        <v>24.010999999999999</v>
      </c>
      <c r="CZ523">
        <v>0.89100000000000001</v>
      </c>
      <c r="DA523">
        <v>0</v>
      </c>
      <c r="DB523">
        <v>73.33</v>
      </c>
      <c r="DC523">
        <v>4576</v>
      </c>
      <c r="DD523">
        <v>861</v>
      </c>
      <c r="DE523">
        <v>21</v>
      </c>
      <c r="DF523">
        <v>0</v>
      </c>
      <c r="DG523">
        <v>5458</v>
      </c>
      <c r="DH523">
        <v>29265.008000000002</v>
      </c>
      <c r="DI523">
        <v>8165.3109999999997</v>
      </c>
      <c r="DJ523">
        <v>160.15799999999999</v>
      </c>
      <c r="DK523">
        <v>0</v>
      </c>
      <c r="DL523">
        <v>37590.476999999999</v>
      </c>
    </row>
    <row r="524" spans="1:116" x14ac:dyDescent="0.45">
      <c r="A524">
        <v>2023</v>
      </c>
      <c r="B524" t="s">
        <v>160</v>
      </c>
      <c r="C524">
        <v>12700</v>
      </c>
      <c r="D524" t="s">
        <v>968</v>
      </c>
      <c r="E524" t="s">
        <v>781</v>
      </c>
      <c r="F524" t="s">
        <v>244</v>
      </c>
      <c r="G524">
        <v>6.8000000000000005E-2</v>
      </c>
      <c r="H524">
        <v>1.4999999999999999E-2</v>
      </c>
      <c r="I524">
        <v>0.13200000000000001</v>
      </c>
      <c r="J524" t="s">
        <v>324</v>
      </c>
      <c r="K524">
        <v>0.215</v>
      </c>
      <c r="L524">
        <v>7</v>
      </c>
      <c r="M524">
        <v>1</v>
      </c>
      <c r="N524">
        <v>3</v>
      </c>
      <c r="O524" t="s">
        <v>324</v>
      </c>
      <c r="P524">
        <v>11</v>
      </c>
      <c r="Q524" t="s">
        <v>324</v>
      </c>
      <c r="R524" t="s">
        <v>324</v>
      </c>
      <c r="S524" t="s">
        <v>324</v>
      </c>
      <c r="T524" t="s">
        <v>324</v>
      </c>
      <c r="U524">
        <v>0</v>
      </c>
      <c r="V524" t="s">
        <v>324</v>
      </c>
      <c r="W524" t="s">
        <v>324</v>
      </c>
      <c r="X524" t="s">
        <v>324</v>
      </c>
      <c r="Y524" t="s">
        <v>324</v>
      </c>
      <c r="Z524">
        <v>0</v>
      </c>
      <c r="AA524" t="s">
        <v>324</v>
      </c>
      <c r="AB524" t="s">
        <v>324</v>
      </c>
      <c r="AC524" t="s">
        <v>324</v>
      </c>
      <c r="AD524" t="s">
        <v>324</v>
      </c>
      <c r="AE524">
        <v>0</v>
      </c>
      <c r="AF524" t="s">
        <v>324</v>
      </c>
      <c r="AG524" t="s">
        <v>324</v>
      </c>
      <c r="AH524" t="s">
        <v>324</v>
      </c>
      <c r="AI524" t="s">
        <v>324</v>
      </c>
      <c r="AJ524">
        <v>0</v>
      </c>
      <c r="AK524" t="s">
        <v>324</v>
      </c>
      <c r="AL524" t="s">
        <v>324</v>
      </c>
      <c r="AM524" t="s">
        <v>324</v>
      </c>
      <c r="AN524" t="s">
        <v>324</v>
      </c>
      <c r="AO524">
        <v>0</v>
      </c>
      <c r="AP524" t="s">
        <v>324</v>
      </c>
      <c r="AQ524" t="s">
        <v>324</v>
      </c>
      <c r="AR524" t="s">
        <v>324</v>
      </c>
      <c r="AS524" t="s">
        <v>324</v>
      </c>
      <c r="AT524">
        <v>0</v>
      </c>
      <c r="AU524" t="s">
        <v>324</v>
      </c>
      <c r="AV524" t="s">
        <v>324</v>
      </c>
      <c r="AW524" t="s">
        <v>324</v>
      </c>
      <c r="AX524" t="s">
        <v>324</v>
      </c>
      <c r="AY524">
        <v>0</v>
      </c>
      <c r="AZ524" t="s">
        <v>324</v>
      </c>
      <c r="BA524" t="s">
        <v>324</v>
      </c>
      <c r="BB524" t="s">
        <v>324</v>
      </c>
      <c r="BC524" t="s">
        <v>324</v>
      </c>
      <c r="BD524">
        <v>0</v>
      </c>
      <c r="BE524" t="s">
        <v>324</v>
      </c>
      <c r="BF524" t="s">
        <v>324</v>
      </c>
      <c r="BG524" t="s">
        <v>324</v>
      </c>
      <c r="BH524" t="s">
        <v>324</v>
      </c>
      <c r="BI524">
        <v>0</v>
      </c>
      <c r="BJ524" t="s">
        <v>324</v>
      </c>
      <c r="BK524" t="s">
        <v>324</v>
      </c>
      <c r="BL524" t="s">
        <v>324</v>
      </c>
      <c r="BM524" t="s">
        <v>324</v>
      </c>
      <c r="BN524">
        <v>0</v>
      </c>
      <c r="BO524" t="s">
        <v>324</v>
      </c>
      <c r="BP524" t="s">
        <v>324</v>
      </c>
      <c r="BQ524" t="s">
        <v>324</v>
      </c>
      <c r="BR524" t="s">
        <v>324</v>
      </c>
      <c r="BS524">
        <v>0</v>
      </c>
      <c r="BT524">
        <v>2E-3</v>
      </c>
      <c r="BU524" t="s">
        <v>324</v>
      </c>
      <c r="BV524" t="s">
        <v>324</v>
      </c>
      <c r="BW524" t="s">
        <v>324</v>
      </c>
      <c r="BX524">
        <v>2E-3</v>
      </c>
      <c r="BY524">
        <v>1</v>
      </c>
      <c r="BZ524" t="s">
        <v>324</v>
      </c>
      <c r="CA524" t="s">
        <v>324</v>
      </c>
      <c r="CB524" t="s">
        <v>324</v>
      </c>
      <c r="CC524">
        <v>1</v>
      </c>
      <c r="CD524" t="s">
        <v>324</v>
      </c>
      <c r="CE524" t="s">
        <v>324</v>
      </c>
      <c r="CF524" t="s">
        <v>324</v>
      </c>
      <c r="CG524" t="s">
        <v>324</v>
      </c>
      <c r="CH524">
        <v>0</v>
      </c>
      <c r="CI524" t="s">
        <v>324</v>
      </c>
      <c r="CJ524" t="s">
        <v>324</v>
      </c>
      <c r="CK524" t="s">
        <v>324</v>
      </c>
      <c r="CL524" t="s">
        <v>324</v>
      </c>
      <c r="CM524">
        <v>0</v>
      </c>
      <c r="CN524" t="s">
        <v>324</v>
      </c>
      <c r="CO524" t="s">
        <v>324</v>
      </c>
      <c r="CP524" t="s">
        <v>324</v>
      </c>
      <c r="CQ524" t="s">
        <v>324</v>
      </c>
      <c r="CR524">
        <v>0</v>
      </c>
      <c r="CS524" t="s">
        <v>324</v>
      </c>
      <c r="CT524" t="s">
        <v>324</v>
      </c>
      <c r="CU524" t="s">
        <v>324</v>
      </c>
      <c r="CV524" t="s">
        <v>324</v>
      </c>
      <c r="CW524">
        <v>0</v>
      </c>
      <c r="CX524">
        <v>7.0000000000000007E-2</v>
      </c>
      <c r="CY524">
        <v>1.4999999999999999E-2</v>
      </c>
      <c r="CZ524">
        <v>0.13200000000000001</v>
      </c>
      <c r="DA524">
        <v>0</v>
      </c>
      <c r="DB524">
        <v>0.217</v>
      </c>
      <c r="DC524">
        <v>8</v>
      </c>
      <c r="DD524">
        <v>1</v>
      </c>
      <c r="DE524">
        <v>3</v>
      </c>
      <c r="DF524">
        <v>0</v>
      </c>
      <c r="DG524">
        <v>12</v>
      </c>
      <c r="DH524">
        <v>0</v>
      </c>
      <c r="DI524">
        <v>0</v>
      </c>
      <c r="DJ524">
        <v>0</v>
      </c>
      <c r="DK524">
        <v>0</v>
      </c>
      <c r="DL524">
        <v>0</v>
      </c>
    </row>
    <row r="525" spans="1:116" x14ac:dyDescent="0.45">
      <c r="A525">
        <v>2023</v>
      </c>
      <c r="B525" t="s">
        <v>160</v>
      </c>
      <c r="C525">
        <v>12782</v>
      </c>
      <c r="D525" t="s">
        <v>969</v>
      </c>
      <c r="E525" t="s">
        <v>607</v>
      </c>
      <c r="F525" t="s">
        <v>244</v>
      </c>
      <c r="G525">
        <v>0.26800000000000002</v>
      </c>
      <c r="H525">
        <v>1.2999999999999999E-2</v>
      </c>
      <c r="I525" t="s">
        <v>324</v>
      </c>
      <c r="J525" t="s">
        <v>324</v>
      </c>
      <c r="K525">
        <v>0.28100000000000003</v>
      </c>
      <c r="L525">
        <v>28</v>
      </c>
      <c r="M525">
        <v>1</v>
      </c>
      <c r="N525" t="s">
        <v>324</v>
      </c>
      <c r="O525" t="s">
        <v>324</v>
      </c>
      <c r="P525">
        <v>29</v>
      </c>
      <c r="Q525">
        <v>4.2000000000000003E-2</v>
      </c>
      <c r="R525">
        <v>1E-3</v>
      </c>
      <c r="S525" t="s">
        <v>324</v>
      </c>
      <c r="T525" t="s">
        <v>324</v>
      </c>
      <c r="U525">
        <v>4.2999999999999997E-2</v>
      </c>
      <c r="V525" t="s">
        <v>324</v>
      </c>
      <c r="W525" t="s">
        <v>324</v>
      </c>
      <c r="X525" t="s">
        <v>324</v>
      </c>
      <c r="Y525" t="s">
        <v>324</v>
      </c>
      <c r="Z525">
        <v>0</v>
      </c>
      <c r="AA525" t="s">
        <v>324</v>
      </c>
      <c r="AB525" t="s">
        <v>324</v>
      </c>
      <c r="AC525" t="s">
        <v>324</v>
      </c>
      <c r="AD525" t="s">
        <v>324</v>
      </c>
      <c r="AE525">
        <v>0</v>
      </c>
      <c r="AF525" t="s">
        <v>324</v>
      </c>
      <c r="AG525" t="s">
        <v>324</v>
      </c>
      <c r="AH525" t="s">
        <v>324</v>
      </c>
      <c r="AI525" t="s">
        <v>324</v>
      </c>
      <c r="AJ525">
        <v>0</v>
      </c>
      <c r="AK525" t="s">
        <v>324</v>
      </c>
      <c r="AL525" t="s">
        <v>324</v>
      </c>
      <c r="AM525" t="s">
        <v>324</v>
      </c>
      <c r="AN525" t="s">
        <v>324</v>
      </c>
      <c r="AO525">
        <v>0</v>
      </c>
      <c r="AP525" t="s">
        <v>324</v>
      </c>
      <c r="AQ525" t="s">
        <v>324</v>
      </c>
      <c r="AR525" t="s">
        <v>324</v>
      </c>
      <c r="AS525" t="s">
        <v>324</v>
      </c>
      <c r="AT525">
        <v>0</v>
      </c>
      <c r="AU525" t="s">
        <v>324</v>
      </c>
      <c r="AV525" t="s">
        <v>324</v>
      </c>
      <c r="AW525" t="s">
        <v>324</v>
      </c>
      <c r="AX525" t="s">
        <v>324</v>
      </c>
      <c r="AY525">
        <v>0</v>
      </c>
      <c r="AZ525" t="s">
        <v>324</v>
      </c>
      <c r="BA525" t="s">
        <v>324</v>
      </c>
      <c r="BB525" t="s">
        <v>324</v>
      </c>
      <c r="BC525" t="s">
        <v>324</v>
      </c>
      <c r="BD525">
        <v>0</v>
      </c>
      <c r="BE525" t="s">
        <v>324</v>
      </c>
      <c r="BF525" t="s">
        <v>324</v>
      </c>
      <c r="BG525" t="s">
        <v>324</v>
      </c>
      <c r="BH525" t="s">
        <v>324</v>
      </c>
      <c r="BI525">
        <v>0</v>
      </c>
      <c r="BJ525" t="s">
        <v>324</v>
      </c>
      <c r="BK525" t="s">
        <v>324</v>
      </c>
      <c r="BL525" t="s">
        <v>324</v>
      </c>
      <c r="BM525" t="s">
        <v>324</v>
      </c>
      <c r="BN525">
        <v>0</v>
      </c>
      <c r="BO525" t="s">
        <v>324</v>
      </c>
      <c r="BP525" t="s">
        <v>324</v>
      </c>
      <c r="BQ525" t="s">
        <v>324</v>
      </c>
      <c r="BR525" t="s">
        <v>324</v>
      </c>
      <c r="BS525">
        <v>0</v>
      </c>
      <c r="BT525" t="s">
        <v>324</v>
      </c>
      <c r="BU525" t="s">
        <v>324</v>
      </c>
      <c r="BV525" t="s">
        <v>324</v>
      </c>
      <c r="BW525" t="s">
        <v>324</v>
      </c>
      <c r="BX525">
        <v>0</v>
      </c>
      <c r="BY525" t="s">
        <v>324</v>
      </c>
      <c r="BZ525" t="s">
        <v>324</v>
      </c>
      <c r="CA525" t="s">
        <v>324</v>
      </c>
      <c r="CB525" t="s">
        <v>324</v>
      </c>
      <c r="CC525">
        <v>0</v>
      </c>
      <c r="CD525" t="s">
        <v>324</v>
      </c>
      <c r="CE525" t="s">
        <v>324</v>
      </c>
      <c r="CF525" t="s">
        <v>324</v>
      </c>
      <c r="CG525" t="s">
        <v>324</v>
      </c>
      <c r="CH525">
        <v>0</v>
      </c>
      <c r="CI525" t="s">
        <v>324</v>
      </c>
      <c r="CJ525" t="s">
        <v>324</v>
      </c>
      <c r="CK525" t="s">
        <v>324</v>
      </c>
      <c r="CL525" t="s">
        <v>324</v>
      </c>
      <c r="CM525">
        <v>0</v>
      </c>
      <c r="CN525" t="s">
        <v>324</v>
      </c>
      <c r="CO525" t="s">
        <v>324</v>
      </c>
      <c r="CP525" t="s">
        <v>324</v>
      </c>
      <c r="CQ525" t="s">
        <v>324</v>
      </c>
      <c r="CR525">
        <v>0</v>
      </c>
      <c r="CS525" t="s">
        <v>324</v>
      </c>
      <c r="CT525" t="s">
        <v>324</v>
      </c>
      <c r="CU525" t="s">
        <v>324</v>
      </c>
      <c r="CV525" t="s">
        <v>324</v>
      </c>
      <c r="CW525">
        <v>0</v>
      </c>
      <c r="CX525">
        <v>0.26800000000000002</v>
      </c>
      <c r="CY525">
        <v>1.2999999999999999E-2</v>
      </c>
      <c r="CZ525">
        <v>0</v>
      </c>
      <c r="DA525">
        <v>0</v>
      </c>
      <c r="DB525">
        <v>0.28100000000000003</v>
      </c>
      <c r="DC525">
        <v>28</v>
      </c>
      <c r="DD525">
        <v>1</v>
      </c>
      <c r="DE525">
        <v>0</v>
      </c>
      <c r="DF525">
        <v>0</v>
      </c>
      <c r="DG525">
        <v>29</v>
      </c>
      <c r="DH525">
        <v>4.2000000000000003E-2</v>
      </c>
      <c r="DI525">
        <v>1E-3</v>
      </c>
      <c r="DJ525">
        <v>0</v>
      </c>
      <c r="DK525">
        <v>0</v>
      </c>
      <c r="DL525">
        <v>4.2999999999999997E-2</v>
      </c>
    </row>
    <row r="526" spans="1:116" x14ac:dyDescent="0.45">
      <c r="A526">
        <v>2023</v>
      </c>
      <c r="B526" t="s">
        <v>160</v>
      </c>
      <c r="C526">
        <v>13520</v>
      </c>
      <c r="D526" t="s">
        <v>970</v>
      </c>
      <c r="E526" t="s">
        <v>781</v>
      </c>
      <c r="F526" t="s">
        <v>244</v>
      </c>
      <c r="G526">
        <v>3.0649999999999999</v>
      </c>
      <c r="H526" t="s">
        <v>324</v>
      </c>
      <c r="I526" t="s">
        <v>324</v>
      </c>
      <c r="J526" t="s">
        <v>324</v>
      </c>
      <c r="K526">
        <v>3.0649999999999999</v>
      </c>
      <c r="L526">
        <v>305</v>
      </c>
      <c r="M526" t="s">
        <v>324</v>
      </c>
      <c r="N526" t="s">
        <v>324</v>
      </c>
      <c r="O526" t="s">
        <v>324</v>
      </c>
      <c r="P526">
        <v>305</v>
      </c>
      <c r="Q526">
        <v>2.2389999999999999</v>
      </c>
      <c r="R526" t="s">
        <v>324</v>
      </c>
      <c r="S526" t="s">
        <v>324</v>
      </c>
      <c r="T526" t="s">
        <v>324</v>
      </c>
      <c r="U526">
        <v>2.2389999999999999</v>
      </c>
      <c r="V526" t="s">
        <v>324</v>
      </c>
      <c r="W526" t="s">
        <v>324</v>
      </c>
      <c r="X526" t="s">
        <v>324</v>
      </c>
      <c r="Y526" t="s">
        <v>324</v>
      </c>
      <c r="Z526">
        <v>0</v>
      </c>
      <c r="AA526" t="s">
        <v>324</v>
      </c>
      <c r="AB526" t="s">
        <v>324</v>
      </c>
      <c r="AC526" t="s">
        <v>324</v>
      </c>
      <c r="AD526" t="s">
        <v>324</v>
      </c>
      <c r="AE526">
        <v>0</v>
      </c>
      <c r="AF526" t="s">
        <v>324</v>
      </c>
      <c r="AG526" t="s">
        <v>324</v>
      </c>
      <c r="AH526" t="s">
        <v>324</v>
      </c>
      <c r="AI526" t="s">
        <v>324</v>
      </c>
      <c r="AJ526">
        <v>0</v>
      </c>
      <c r="AK526" t="s">
        <v>324</v>
      </c>
      <c r="AL526" t="s">
        <v>324</v>
      </c>
      <c r="AM526" t="s">
        <v>324</v>
      </c>
      <c r="AN526" t="s">
        <v>324</v>
      </c>
      <c r="AO526">
        <v>0</v>
      </c>
      <c r="AP526" t="s">
        <v>324</v>
      </c>
      <c r="AQ526" t="s">
        <v>324</v>
      </c>
      <c r="AR526" t="s">
        <v>324</v>
      </c>
      <c r="AS526" t="s">
        <v>324</v>
      </c>
      <c r="AT526">
        <v>0</v>
      </c>
      <c r="AU526" t="s">
        <v>324</v>
      </c>
      <c r="AV526" t="s">
        <v>324</v>
      </c>
      <c r="AW526" t="s">
        <v>324</v>
      </c>
      <c r="AX526" t="s">
        <v>324</v>
      </c>
      <c r="AY526">
        <v>0</v>
      </c>
      <c r="AZ526" t="s">
        <v>324</v>
      </c>
      <c r="BA526" t="s">
        <v>324</v>
      </c>
      <c r="BB526" t="s">
        <v>324</v>
      </c>
      <c r="BC526" t="s">
        <v>324</v>
      </c>
      <c r="BD526">
        <v>0</v>
      </c>
      <c r="BE526" t="s">
        <v>324</v>
      </c>
      <c r="BF526" t="s">
        <v>324</v>
      </c>
      <c r="BG526" t="s">
        <v>324</v>
      </c>
      <c r="BH526" t="s">
        <v>324</v>
      </c>
      <c r="BI526">
        <v>0</v>
      </c>
      <c r="BJ526" t="s">
        <v>324</v>
      </c>
      <c r="BK526" t="s">
        <v>324</v>
      </c>
      <c r="BL526" t="s">
        <v>324</v>
      </c>
      <c r="BM526" t="s">
        <v>324</v>
      </c>
      <c r="BN526">
        <v>0</v>
      </c>
      <c r="BO526" t="s">
        <v>324</v>
      </c>
      <c r="BP526" t="s">
        <v>324</v>
      </c>
      <c r="BQ526" t="s">
        <v>324</v>
      </c>
      <c r="BR526" t="s">
        <v>324</v>
      </c>
      <c r="BS526">
        <v>0</v>
      </c>
      <c r="BT526" t="s">
        <v>324</v>
      </c>
      <c r="BU526" t="s">
        <v>324</v>
      </c>
      <c r="BV526" t="s">
        <v>324</v>
      </c>
      <c r="BW526" t="s">
        <v>324</v>
      </c>
      <c r="BX526">
        <v>0</v>
      </c>
      <c r="BY526" t="s">
        <v>324</v>
      </c>
      <c r="BZ526" t="s">
        <v>324</v>
      </c>
      <c r="CA526" t="s">
        <v>324</v>
      </c>
      <c r="CB526" t="s">
        <v>324</v>
      </c>
      <c r="CC526">
        <v>0</v>
      </c>
      <c r="CD526" t="s">
        <v>324</v>
      </c>
      <c r="CE526" t="s">
        <v>324</v>
      </c>
      <c r="CF526" t="s">
        <v>324</v>
      </c>
      <c r="CG526" t="s">
        <v>324</v>
      </c>
      <c r="CH526">
        <v>0</v>
      </c>
      <c r="CI526" t="s">
        <v>324</v>
      </c>
      <c r="CJ526" t="s">
        <v>324</v>
      </c>
      <c r="CK526" t="s">
        <v>324</v>
      </c>
      <c r="CL526" t="s">
        <v>324</v>
      </c>
      <c r="CM526">
        <v>0</v>
      </c>
      <c r="CN526" t="s">
        <v>324</v>
      </c>
      <c r="CO526" t="s">
        <v>324</v>
      </c>
      <c r="CP526" t="s">
        <v>324</v>
      </c>
      <c r="CQ526" t="s">
        <v>324</v>
      </c>
      <c r="CR526">
        <v>0</v>
      </c>
      <c r="CS526" t="s">
        <v>324</v>
      </c>
      <c r="CT526" t="s">
        <v>324</v>
      </c>
      <c r="CU526" t="s">
        <v>324</v>
      </c>
      <c r="CV526" t="s">
        <v>324</v>
      </c>
      <c r="CW526">
        <v>0</v>
      </c>
      <c r="CX526">
        <v>3.0649999999999999</v>
      </c>
      <c r="CY526">
        <v>0</v>
      </c>
      <c r="CZ526">
        <v>0</v>
      </c>
      <c r="DA526">
        <v>0</v>
      </c>
      <c r="DB526">
        <v>3.0649999999999999</v>
      </c>
      <c r="DC526">
        <v>305</v>
      </c>
      <c r="DD526">
        <v>0</v>
      </c>
      <c r="DE526">
        <v>0</v>
      </c>
      <c r="DF526">
        <v>0</v>
      </c>
      <c r="DG526">
        <v>305</v>
      </c>
      <c r="DH526">
        <v>2.2389999999999999</v>
      </c>
      <c r="DI526">
        <v>0</v>
      </c>
      <c r="DJ526">
        <v>0</v>
      </c>
      <c r="DK526">
        <v>0</v>
      </c>
      <c r="DL526">
        <v>2.2389999999999999</v>
      </c>
    </row>
    <row r="527" spans="1:116" x14ac:dyDescent="0.45">
      <c r="A527">
        <v>2023</v>
      </c>
      <c r="B527" t="s">
        <v>160</v>
      </c>
      <c r="C527">
        <v>14192</v>
      </c>
      <c r="D527" t="s">
        <v>971</v>
      </c>
      <c r="E527" t="s">
        <v>781</v>
      </c>
      <c r="F527" t="s">
        <v>244</v>
      </c>
      <c r="G527">
        <v>3.4710000000000001</v>
      </c>
      <c r="H527">
        <v>0.42299999999999999</v>
      </c>
      <c r="I527" t="s">
        <v>324</v>
      </c>
      <c r="J527" t="s">
        <v>324</v>
      </c>
      <c r="K527">
        <v>3.8940000000000001</v>
      </c>
      <c r="L527">
        <v>341</v>
      </c>
      <c r="M527">
        <v>17</v>
      </c>
      <c r="N527" t="s">
        <v>324</v>
      </c>
      <c r="O527" t="s">
        <v>324</v>
      </c>
      <c r="P527">
        <v>358</v>
      </c>
      <c r="Q527" t="s">
        <v>324</v>
      </c>
      <c r="R527" t="s">
        <v>324</v>
      </c>
      <c r="S527" t="s">
        <v>324</v>
      </c>
      <c r="T527" t="s">
        <v>324</v>
      </c>
      <c r="U527">
        <v>0</v>
      </c>
      <c r="V527" t="s">
        <v>324</v>
      </c>
      <c r="W527" t="s">
        <v>324</v>
      </c>
      <c r="X527" t="s">
        <v>324</v>
      </c>
      <c r="Y527" t="s">
        <v>324</v>
      </c>
      <c r="Z527">
        <v>0</v>
      </c>
      <c r="AA527" t="s">
        <v>324</v>
      </c>
      <c r="AB527" t="s">
        <v>324</v>
      </c>
      <c r="AC527" t="s">
        <v>324</v>
      </c>
      <c r="AD527" t="s">
        <v>324</v>
      </c>
      <c r="AE527">
        <v>0</v>
      </c>
      <c r="AF527" t="s">
        <v>324</v>
      </c>
      <c r="AG527" t="s">
        <v>324</v>
      </c>
      <c r="AH527" t="s">
        <v>324</v>
      </c>
      <c r="AI527" t="s">
        <v>324</v>
      </c>
      <c r="AJ527">
        <v>0</v>
      </c>
      <c r="AK527" t="s">
        <v>324</v>
      </c>
      <c r="AL527" t="s">
        <v>324</v>
      </c>
      <c r="AM527" t="s">
        <v>324</v>
      </c>
      <c r="AN527" t="s">
        <v>324</v>
      </c>
      <c r="AO527">
        <v>0</v>
      </c>
      <c r="AP527">
        <v>0.16800000000000001</v>
      </c>
      <c r="AQ527" t="s">
        <v>324</v>
      </c>
      <c r="AR527" t="s">
        <v>324</v>
      </c>
      <c r="AS527" t="s">
        <v>324</v>
      </c>
      <c r="AT527">
        <v>0.16800000000000001</v>
      </c>
      <c r="AU527">
        <v>21</v>
      </c>
      <c r="AV527" t="s">
        <v>324</v>
      </c>
      <c r="AW527" t="s">
        <v>324</v>
      </c>
      <c r="AX527" t="s">
        <v>324</v>
      </c>
      <c r="AY527">
        <v>21</v>
      </c>
      <c r="AZ527" t="s">
        <v>324</v>
      </c>
      <c r="BA527" t="s">
        <v>324</v>
      </c>
      <c r="BB527" t="s">
        <v>324</v>
      </c>
      <c r="BC527" t="s">
        <v>324</v>
      </c>
      <c r="BD527">
        <v>0</v>
      </c>
      <c r="BE527" t="s">
        <v>324</v>
      </c>
      <c r="BF527" t="s">
        <v>324</v>
      </c>
      <c r="BG527" t="s">
        <v>324</v>
      </c>
      <c r="BH527" t="s">
        <v>324</v>
      </c>
      <c r="BI527">
        <v>0</v>
      </c>
      <c r="BJ527" t="s">
        <v>324</v>
      </c>
      <c r="BK527" t="s">
        <v>324</v>
      </c>
      <c r="BL527" t="s">
        <v>324</v>
      </c>
      <c r="BM527" t="s">
        <v>324</v>
      </c>
      <c r="BN527">
        <v>0</v>
      </c>
      <c r="BO527" t="s">
        <v>324</v>
      </c>
      <c r="BP527" t="s">
        <v>324</v>
      </c>
      <c r="BQ527" t="s">
        <v>324</v>
      </c>
      <c r="BR527" t="s">
        <v>324</v>
      </c>
      <c r="BS527">
        <v>0</v>
      </c>
      <c r="BT527" t="s">
        <v>324</v>
      </c>
      <c r="BU527" t="s">
        <v>324</v>
      </c>
      <c r="BV527" t="s">
        <v>324</v>
      </c>
      <c r="BW527" t="s">
        <v>324</v>
      </c>
      <c r="BX527">
        <v>0</v>
      </c>
      <c r="BY527" t="s">
        <v>324</v>
      </c>
      <c r="BZ527" t="s">
        <v>324</v>
      </c>
      <c r="CA527" t="s">
        <v>324</v>
      </c>
      <c r="CB527" t="s">
        <v>324</v>
      </c>
      <c r="CC527">
        <v>0</v>
      </c>
      <c r="CD527" t="s">
        <v>324</v>
      </c>
      <c r="CE527" t="s">
        <v>324</v>
      </c>
      <c r="CF527" t="s">
        <v>324</v>
      </c>
      <c r="CG527" t="s">
        <v>324</v>
      </c>
      <c r="CH527">
        <v>0</v>
      </c>
      <c r="CI527" t="s">
        <v>324</v>
      </c>
      <c r="CJ527" t="s">
        <v>324</v>
      </c>
      <c r="CK527" t="s">
        <v>324</v>
      </c>
      <c r="CL527" t="s">
        <v>324</v>
      </c>
      <c r="CM527">
        <v>0</v>
      </c>
      <c r="CN527" t="s">
        <v>324</v>
      </c>
      <c r="CO527" t="s">
        <v>324</v>
      </c>
      <c r="CP527" t="s">
        <v>324</v>
      </c>
      <c r="CQ527" t="s">
        <v>324</v>
      </c>
      <c r="CR527">
        <v>0</v>
      </c>
      <c r="CS527" t="s">
        <v>324</v>
      </c>
      <c r="CT527" t="s">
        <v>324</v>
      </c>
      <c r="CU527" t="s">
        <v>324</v>
      </c>
      <c r="CV527" t="s">
        <v>324</v>
      </c>
      <c r="CW527">
        <v>0</v>
      </c>
      <c r="CX527">
        <v>3.4710000000000001</v>
      </c>
      <c r="CY527">
        <v>0.42299999999999999</v>
      </c>
      <c r="CZ527">
        <v>0</v>
      </c>
      <c r="DA527">
        <v>0</v>
      </c>
      <c r="DB527">
        <v>3.8940000000000001</v>
      </c>
      <c r="DC527">
        <v>341</v>
      </c>
      <c r="DD527">
        <v>17</v>
      </c>
      <c r="DE527">
        <v>0</v>
      </c>
      <c r="DF527">
        <v>0</v>
      </c>
      <c r="DG527">
        <v>358</v>
      </c>
      <c r="DH527">
        <v>0</v>
      </c>
      <c r="DI527">
        <v>0</v>
      </c>
      <c r="DJ527">
        <v>0</v>
      </c>
      <c r="DK527">
        <v>0</v>
      </c>
      <c r="DL527">
        <v>0</v>
      </c>
    </row>
    <row r="528" spans="1:116" x14ac:dyDescent="0.45">
      <c r="A528">
        <v>2023</v>
      </c>
      <c r="B528" t="s">
        <v>160</v>
      </c>
      <c r="C528">
        <v>14285</v>
      </c>
      <c r="D528" t="s">
        <v>972</v>
      </c>
      <c r="E528" t="s">
        <v>781</v>
      </c>
      <c r="F528" t="s">
        <v>244</v>
      </c>
      <c r="G528">
        <v>1.04</v>
      </c>
      <c r="H528">
        <v>0.01</v>
      </c>
      <c r="I528" t="s">
        <v>324</v>
      </c>
      <c r="J528" t="s">
        <v>324</v>
      </c>
      <c r="K528">
        <v>1.05</v>
      </c>
      <c r="L528">
        <v>91</v>
      </c>
      <c r="M528">
        <v>1</v>
      </c>
      <c r="N528" t="s">
        <v>324</v>
      </c>
      <c r="O528" t="s">
        <v>324</v>
      </c>
      <c r="P528">
        <v>92</v>
      </c>
      <c r="Q528" t="s">
        <v>324</v>
      </c>
      <c r="R528" t="s">
        <v>324</v>
      </c>
      <c r="S528" t="s">
        <v>324</v>
      </c>
      <c r="T528" t="s">
        <v>324</v>
      </c>
      <c r="U528">
        <v>0</v>
      </c>
      <c r="V528" t="s">
        <v>324</v>
      </c>
      <c r="W528" t="s">
        <v>324</v>
      </c>
      <c r="X528" t="s">
        <v>324</v>
      </c>
      <c r="Y528" t="s">
        <v>324</v>
      </c>
      <c r="Z528">
        <v>0</v>
      </c>
      <c r="AA528" t="s">
        <v>324</v>
      </c>
      <c r="AB528" t="s">
        <v>324</v>
      </c>
      <c r="AC528" t="s">
        <v>324</v>
      </c>
      <c r="AD528" t="s">
        <v>324</v>
      </c>
      <c r="AE528">
        <v>0</v>
      </c>
      <c r="AF528" t="s">
        <v>324</v>
      </c>
      <c r="AG528" t="s">
        <v>324</v>
      </c>
      <c r="AH528" t="s">
        <v>324</v>
      </c>
      <c r="AI528" t="s">
        <v>324</v>
      </c>
      <c r="AJ528">
        <v>0</v>
      </c>
      <c r="AK528" t="s">
        <v>324</v>
      </c>
      <c r="AL528" t="s">
        <v>324</v>
      </c>
      <c r="AM528" t="s">
        <v>324</v>
      </c>
      <c r="AN528" t="s">
        <v>324</v>
      </c>
      <c r="AO528">
        <v>0</v>
      </c>
      <c r="AP528" t="s">
        <v>324</v>
      </c>
      <c r="AQ528" t="s">
        <v>324</v>
      </c>
      <c r="AR528" t="s">
        <v>324</v>
      </c>
      <c r="AS528" t="s">
        <v>324</v>
      </c>
      <c r="AT528">
        <v>0</v>
      </c>
      <c r="AU528" t="s">
        <v>324</v>
      </c>
      <c r="AV528" t="s">
        <v>324</v>
      </c>
      <c r="AW528" t="s">
        <v>324</v>
      </c>
      <c r="AX528" t="s">
        <v>324</v>
      </c>
      <c r="AY528">
        <v>0</v>
      </c>
      <c r="AZ528" t="s">
        <v>324</v>
      </c>
      <c r="BA528" t="s">
        <v>324</v>
      </c>
      <c r="BB528" t="s">
        <v>324</v>
      </c>
      <c r="BC528" t="s">
        <v>324</v>
      </c>
      <c r="BD528">
        <v>0</v>
      </c>
      <c r="BE528" t="s">
        <v>324</v>
      </c>
      <c r="BF528" t="s">
        <v>324</v>
      </c>
      <c r="BG528" t="s">
        <v>324</v>
      </c>
      <c r="BH528" t="s">
        <v>324</v>
      </c>
      <c r="BI528">
        <v>0</v>
      </c>
      <c r="BJ528" t="s">
        <v>324</v>
      </c>
      <c r="BK528" t="s">
        <v>324</v>
      </c>
      <c r="BL528" t="s">
        <v>324</v>
      </c>
      <c r="BM528" t="s">
        <v>324</v>
      </c>
      <c r="BN528">
        <v>0</v>
      </c>
      <c r="BO528" t="s">
        <v>324</v>
      </c>
      <c r="BP528" t="s">
        <v>324</v>
      </c>
      <c r="BQ528" t="s">
        <v>324</v>
      </c>
      <c r="BR528" t="s">
        <v>324</v>
      </c>
      <c r="BS528">
        <v>0</v>
      </c>
      <c r="BT528" t="s">
        <v>324</v>
      </c>
      <c r="BU528">
        <v>2E-3</v>
      </c>
      <c r="BV528" t="s">
        <v>324</v>
      </c>
      <c r="BW528" t="s">
        <v>324</v>
      </c>
      <c r="BX528">
        <v>2E-3</v>
      </c>
      <c r="BY528" t="s">
        <v>324</v>
      </c>
      <c r="BZ528">
        <v>1</v>
      </c>
      <c r="CA528" t="s">
        <v>324</v>
      </c>
      <c r="CB528" t="s">
        <v>324</v>
      </c>
      <c r="CC528">
        <v>1</v>
      </c>
      <c r="CD528" t="s">
        <v>324</v>
      </c>
      <c r="CE528" t="s">
        <v>324</v>
      </c>
      <c r="CF528" t="s">
        <v>324</v>
      </c>
      <c r="CG528" t="s">
        <v>324</v>
      </c>
      <c r="CH528">
        <v>0</v>
      </c>
      <c r="CI528" t="s">
        <v>324</v>
      </c>
      <c r="CJ528" t="s">
        <v>324</v>
      </c>
      <c r="CK528" t="s">
        <v>324</v>
      </c>
      <c r="CL528" t="s">
        <v>324</v>
      </c>
      <c r="CM528">
        <v>0</v>
      </c>
      <c r="CN528" t="s">
        <v>324</v>
      </c>
      <c r="CO528" t="s">
        <v>324</v>
      </c>
      <c r="CP528" t="s">
        <v>324</v>
      </c>
      <c r="CQ528" t="s">
        <v>324</v>
      </c>
      <c r="CR528">
        <v>0</v>
      </c>
      <c r="CS528" t="s">
        <v>324</v>
      </c>
      <c r="CT528" t="s">
        <v>324</v>
      </c>
      <c r="CU528" t="s">
        <v>324</v>
      </c>
      <c r="CV528" t="s">
        <v>324</v>
      </c>
      <c r="CW528">
        <v>0</v>
      </c>
      <c r="CX528">
        <v>1.04</v>
      </c>
      <c r="CY528">
        <v>1.2E-2</v>
      </c>
      <c r="CZ528">
        <v>0</v>
      </c>
      <c r="DA528">
        <v>0</v>
      </c>
      <c r="DB528">
        <v>1.052</v>
      </c>
      <c r="DC528">
        <v>91</v>
      </c>
      <c r="DD528">
        <v>2</v>
      </c>
      <c r="DE528">
        <v>0</v>
      </c>
      <c r="DF528">
        <v>0</v>
      </c>
      <c r="DG528">
        <v>93</v>
      </c>
      <c r="DH528">
        <v>0</v>
      </c>
      <c r="DI528">
        <v>0</v>
      </c>
      <c r="DJ528">
        <v>0</v>
      </c>
      <c r="DK528">
        <v>0</v>
      </c>
      <c r="DL528">
        <v>0</v>
      </c>
    </row>
    <row r="529" spans="1:116" x14ac:dyDescent="0.45">
      <c r="A529">
        <v>2023</v>
      </c>
      <c r="B529" t="s">
        <v>160</v>
      </c>
      <c r="C529">
        <v>14288</v>
      </c>
      <c r="D529" t="s">
        <v>973</v>
      </c>
      <c r="E529" t="s">
        <v>781</v>
      </c>
      <c r="F529" t="s">
        <v>244</v>
      </c>
      <c r="G529">
        <v>5.1230000000000002</v>
      </c>
      <c r="H529">
        <v>4.7E-2</v>
      </c>
      <c r="I529" t="s">
        <v>324</v>
      </c>
      <c r="J529" t="s">
        <v>324</v>
      </c>
      <c r="K529">
        <v>5.17</v>
      </c>
      <c r="L529">
        <v>520</v>
      </c>
      <c r="M529">
        <v>4</v>
      </c>
      <c r="N529" t="s">
        <v>324</v>
      </c>
      <c r="O529" t="s">
        <v>324</v>
      </c>
      <c r="P529">
        <v>524</v>
      </c>
      <c r="Q529" t="s">
        <v>324</v>
      </c>
      <c r="R529" t="s">
        <v>324</v>
      </c>
      <c r="S529" t="s">
        <v>324</v>
      </c>
      <c r="T529" t="s">
        <v>324</v>
      </c>
      <c r="U529">
        <v>0</v>
      </c>
      <c r="V529" t="s">
        <v>324</v>
      </c>
      <c r="W529" t="s">
        <v>324</v>
      </c>
      <c r="X529" t="s">
        <v>324</v>
      </c>
      <c r="Y529" t="s">
        <v>324</v>
      </c>
      <c r="Z529">
        <v>0</v>
      </c>
      <c r="AA529" t="s">
        <v>324</v>
      </c>
      <c r="AB529" t="s">
        <v>324</v>
      </c>
      <c r="AC529" t="s">
        <v>324</v>
      </c>
      <c r="AD529" t="s">
        <v>324</v>
      </c>
      <c r="AE529">
        <v>0</v>
      </c>
      <c r="AF529" t="s">
        <v>324</v>
      </c>
      <c r="AG529" t="s">
        <v>324</v>
      </c>
      <c r="AH529" t="s">
        <v>324</v>
      </c>
      <c r="AI529" t="s">
        <v>324</v>
      </c>
      <c r="AJ529">
        <v>0</v>
      </c>
      <c r="AK529" t="s">
        <v>324</v>
      </c>
      <c r="AL529" t="s">
        <v>324</v>
      </c>
      <c r="AM529" t="s">
        <v>324</v>
      </c>
      <c r="AN529" t="s">
        <v>324</v>
      </c>
      <c r="AO529">
        <v>0</v>
      </c>
      <c r="AP529" t="s">
        <v>324</v>
      </c>
      <c r="AQ529" t="s">
        <v>324</v>
      </c>
      <c r="AR529" t="s">
        <v>324</v>
      </c>
      <c r="AS529" t="s">
        <v>324</v>
      </c>
      <c r="AT529">
        <v>0</v>
      </c>
      <c r="AU529" t="s">
        <v>324</v>
      </c>
      <c r="AV529" t="s">
        <v>324</v>
      </c>
      <c r="AW529" t="s">
        <v>324</v>
      </c>
      <c r="AX529" t="s">
        <v>324</v>
      </c>
      <c r="AY529">
        <v>0</v>
      </c>
      <c r="AZ529" t="s">
        <v>324</v>
      </c>
      <c r="BA529" t="s">
        <v>324</v>
      </c>
      <c r="BB529" t="s">
        <v>324</v>
      </c>
      <c r="BC529" t="s">
        <v>324</v>
      </c>
      <c r="BD529">
        <v>0</v>
      </c>
      <c r="BE529" t="s">
        <v>324</v>
      </c>
      <c r="BF529" t="s">
        <v>324</v>
      </c>
      <c r="BG529" t="s">
        <v>324</v>
      </c>
      <c r="BH529" t="s">
        <v>324</v>
      </c>
      <c r="BI529">
        <v>0</v>
      </c>
      <c r="BJ529" t="s">
        <v>324</v>
      </c>
      <c r="BK529" t="s">
        <v>324</v>
      </c>
      <c r="BL529" t="s">
        <v>324</v>
      </c>
      <c r="BM529" t="s">
        <v>324</v>
      </c>
      <c r="BN529">
        <v>0</v>
      </c>
      <c r="BO529" t="s">
        <v>324</v>
      </c>
      <c r="BP529" t="s">
        <v>324</v>
      </c>
      <c r="BQ529" t="s">
        <v>324</v>
      </c>
      <c r="BR529" t="s">
        <v>324</v>
      </c>
      <c r="BS529">
        <v>0</v>
      </c>
      <c r="BT529">
        <v>6.0000000000000001E-3</v>
      </c>
      <c r="BU529" t="s">
        <v>324</v>
      </c>
      <c r="BV529" t="s">
        <v>324</v>
      </c>
      <c r="BW529" t="s">
        <v>324</v>
      </c>
      <c r="BX529">
        <v>6.0000000000000001E-3</v>
      </c>
      <c r="BY529">
        <v>1</v>
      </c>
      <c r="BZ529" t="s">
        <v>324</v>
      </c>
      <c r="CA529" t="s">
        <v>324</v>
      </c>
      <c r="CB529" t="s">
        <v>324</v>
      </c>
      <c r="CC529">
        <v>1</v>
      </c>
      <c r="CD529" t="s">
        <v>324</v>
      </c>
      <c r="CE529" t="s">
        <v>324</v>
      </c>
      <c r="CF529" t="s">
        <v>324</v>
      </c>
      <c r="CG529" t="s">
        <v>324</v>
      </c>
      <c r="CH529">
        <v>0</v>
      </c>
      <c r="CI529" t="s">
        <v>324</v>
      </c>
      <c r="CJ529" t="s">
        <v>324</v>
      </c>
      <c r="CK529" t="s">
        <v>324</v>
      </c>
      <c r="CL529" t="s">
        <v>324</v>
      </c>
      <c r="CM529">
        <v>0</v>
      </c>
      <c r="CN529" t="s">
        <v>324</v>
      </c>
      <c r="CO529" t="s">
        <v>324</v>
      </c>
      <c r="CP529" t="s">
        <v>324</v>
      </c>
      <c r="CQ529" t="s">
        <v>324</v>
      </c>
      <c r="CR529">
        <v>0</v>
      </c>
      <c r="CS529" t="s">
        <v>324</v>
      </c>
      <c r="CT529" t="s">
        <v>324</v>
      </c>
      <c r="CU529" t="s">
        <v>324</v>
      </c>
      <c r="CV529" t="s">
        <v>324</v>
      </c>
      <c r="CW529">
        <v>0</v>
      </c>
      <c r="CX529">
        <v>5.1289999999999996</v>
      </c>
      <c r="CY529">
        <v>4.7E-2</v>
      </c>
      <c r="CZ529">
        <v>0</v>
      </c>
      <c r="DA529">
        <v>0</v>
      </c>
      <c r="DB529">
        <v>5.1760000000000002</v>
      </c>
      <c r="DC529">
        <v>521</v>
      </c>
      <c r="DD529">
        <v>4</v>
      </c>
      <c r="DE529">
        <v>0</v>
      </c>
      <c r="DF529">
        <v>0</v>
      </c>
      <c r="DG529">
        <v>525</v>
      </c>
      <c r="DH529">
        <v>0</v>
      </c>
      <c r="DI529">
        <v>0</v>
      </c>
      <c r="DJ529">
        <v>0</v>
      </c>
      <c r="DK529">
        <v>0</v>
      </c>
      <c r="DL529">
        <v>0</v>
      </c>
    </row>
    <row r="530" spans="1:116" x14ac:dyDescent="0.45">
      <c r="A530">
        <v>2023</v>
      </c>
      <c r="B530" t="s">
        <v>160</v>
      </c>
      <c r="C530">
        <v>15138</v>
      </c>
      <c r="D530" t="s">
        <v>974</v>
      </c>
      <c r="E530" t="s">
        <v>781</v>
      </c>
      <c r="F530" t="s">
        <v>244</v>
      </c>
      <c r="G530">
        <v>3.9169999999999998</v>
      </c>
      <c r="H530" t="s">
        <v>324</v>
      </c>
      <c r="I530" t="s">
        <v>324</v>
      </c>
      <c r="J530" t="s">
        <v>324</v>
      </c>
      <c r="K530">
        <v>3.9169999999999998</v>
      </c>
      <c r="L530">
        <v>369</v>
      </c>
      <c r="M530" t="s">
        <v>324</v>
      </c>
      <c r="N530" t="s">
        <v>324</v>
      </c>
      <c r="O530" t="s">
        <v>324</v>
      </c>
      <c r="P530">
        <v>369</v>
      </c>
      <c r="Q530">
        <v>548.04700000000003</v>
      </c>
      <c r="R530" t="s">
        <v>324</v>
      </c>
      <c r="S530" t="s">
        <v>324</v>
      </c>
      <c r="T530" t="s">
        <v>324</v>
      </c>
      <c r="U530">
        <v>548.04700000000003</v>
      </c>
      <c r="V530" t="s">
        <v>324</v>
      </c>
      <c r="W530" t="s">
        <v>324</v>
      </c>
      <c r="X530" t="s">
        <v>324</v>
      </c>
      <c r="Y530" t="s">
        <v>324</v>
      </c>
      <c r="Z530">
        <v>0</v>
      </c>
      <c r="AA530" t="s">
        <v>324</v>
      </c>
      <c r="AB530" t="s">
        <v>324</v>
      </c>
      <c r="AC530" t="s">
        <v>324</v>
      </c>
      <c r="AD530" t="s">
        <v>324</v>
      </c>
      <c r="AE530">
        <v>0</v>
      </c>
      <c r="AF530" t="s">
        <v>324</v>
      </c>
      <c r="AG530" t="s">
        <v>324</v>
      </c>
      <c r="AH530" t="s">
        <v>324</v>
      </c>
      <c r="AI530" t="s">
        <v>324</v>
      </c>
      <c r="AJ530">
        <v>0</v>
      </c>
      <c r="AK530" t="s">
        <v>324</v>
      </c>
      <c r="AL530" t="s">
        <v>324</v>
      </c>
      <c r="AM530" t="s">
        <v>324</v>
      </c>
      <c r="AN530" t="s">
        <v>324</v>
      </c>
      <c r="AO530">
        <v>0</v>
      </c>
      <c r="AP530" t="s">
        <v>324</v>
      </c>
      <c r="AQ530" t="s">
        <v>324</v>
      </c>
      <c r="AR530" t="s">
        <v>324</v>
      </c>
      <c r="AS530" t="s">
        <v>324</v>
      </c>
      <c r="AT530">
        <v>0</v>
      </c>
      <c r="AU530" t="s">
        <v>324</v>
      </c>
      <c r="AV530" t="s">
        <v>324</v>
      </c>
      <c r="AW530" t="s">
        <v>324</v>
      </c>
      <c r="AX530" t="s">
        <v>324</v>
      </c>
      <c r="AY530">
        <v>0</v>
      </c>
      <c r="AZ530" t="s">
        <v>324</v>
      </c>
      <c r="BA530" t="s">
        <v>324</v>
      </c>
      <c r="BB530" t="s">
        <v>324</v>
      </c>
      <c r="BC530" t="s">
        <v>324</v>
      </c>
      <c r="BD530">
        <v>0</v>
      </c>
      <c r="BE530" t="s">
        <v>324</v>
      </c>
      <c r="BF530" t="s">
        <v>324</v>
      </c>
      <c r="BG530" t="s">
        <v>324</v>
      </c>
      <c r="BH530" t="s">
        <v>324</v>
      </c>
      <c r="BI530">
        <v>0</v>
      </c>
      <c r="BJ530" t="s">
        <v>324</v>
      </c>
      <c r="BK530" t="s">
        <v>324</v>
      </c>
      <c r="BL530" t="s">
        <v>324</v>
      </c>
      <c r="BM530" t="s">
        <v>324</v>
      </c>
      <c r="BN530">
        <v>0</v>
      </c>
      <c r="BO530" t="s">
        <v>324</v>
      </c>
      <c r="BP530" t="s">
        <v>324</v>
      </c>
      <c r="BQ530" t="s">
        <v>324</v>
      </c>
      <c r="BR530" t="s">
        <v>324</v>
      </c>
      <c r="BS530">
        <v>0</v>
      </c>
      <c r="BT530">
        <v>8.9999999999999993E-3</v>
      </c>
      <c r="BU530" t="s">
        <v>324</v>
      </c>
      <c r="BV530" t="s">
        <v>324</v>
      </c>
      <c r="BW530" t="s">
        <v>324</v>
      </c>
      <c r="BX530">
        <v>8.9999999999999993E-3</v>
      </c>
      <c r="BY530">
        <v>4</v>
      </c>
      <c r="BZ530" t="s">
        <v>324</v>
      </c>
      <c r="CA530" t="s">
        <v>324</v>
      </c>
      <c r="CB530" t="s">
        <v>324</v>
      </c>
      <c r="CC530">
        <v>4</v>
      </c>
      <c r="CD530">
        <v>0</v>
      </c>
      <c r="CE530" t="s">
        <v>324</v>
      </c>
      <c r="CF530" t="s">
        <v>324</v>
      </c>
      <c r="CG530" t="s">
        <v>324</v>
      </c>
      <c r="CH530">
        <v>0</v>
      </c>
      <c r="CI530" t="s">
        <v>324</v>
      </c>
      <c r="CJ530" t="s">
        <v>324</v>
      </c>
      <c r="CK530" t="s">
        <v>324</v>
      </c>
      <c r="CL530" t="s">
        <v>324</v>
      </c>
      <c r="CM530">
        <v>0</v>
      </c>
      <c r="CN530" t="s">
        <v>324</v>
      </c>
      <c r="CO530" t="s">
        <v>324</v>
      </c>
      <c r="CP530" t="s">
        <v>324</v>
      </c>
      <c r="CQ530" t="s">
        <v>324</v>
      </c>
      <c r="CR530">
        <v>0</v>
      </c>
      <c r="CS530" t="s">
        <v>324</v>
      </c>
      <c r="CT530" t="s">
        <v>324</v>
      </c>
      <c r="CU530" t="s">
        <v>324</v>
      </c>
      <c r="CV530" t="s">
        <v>324</v>
      </c>
      <c r="CW530">
        <v>0</v>
      </c>
      <c r="CX530">
        <v>3.9260000000000002</v>
      </c>
      <c r="CY530">
        <v>0</v>
      </c>
      <c r="CZ530">
        <v>0</v>
      </c>
      <c r="DA530">
        <v>0</v>
      </c>
      <c r="DB530">
        <v>3.9260000000000002</v>
      </c>
      <c r="DC530">
        <v>373</v>
      </c>
      <c r="DD530">
        <v>0</v>
      </c>
      <c r="DE530">
        <v>0</v>
      </c>
      <c r="DF530">
        <v>0</v>
      </c>
      <c r="DG530">
        <v>373</v>
      </c>
      <c r="DH530">
        <v>548.04700000000003</v>
      </c>
      <c r="DI530">
        <v>0</v>
      </c>
      <c r="DJ530">
        <v>0</v>
      </c>
      <c r="DK530">
        <v>0</v>
      </c>
      <c r="DL530">
        <v>548.04700000000003</v>
      </c>
    </row>
    <row r="531" spans="1:116" x14ac:dyDescent="0.45">
      <c r="A531">
        <v>2023</v>
      </c>
      <c r="B531" t="s">
        <v>160</v>
      </c>
      <c r="C531">
        <v>15229</v>
      </c>
      <c r="D531" t="s">
        <v>975</v>
      </c>
      <c r="E531" t="s">
        <v>619</v>
      </c>
      <c r="F531" t="s">
        <v>244</v>
      </c>
      <c r="G531">
        <v>0.14399999999999999</v>
      </c>
      <c r="H531">
        <v>0.13100000000000001</v>
      </c>
      <c r="I531">
        <v>0</v>
      </c>
      <c r="J531" t="s">
        <v>324</v>
      </c>
      <c r="K531">
        <v>0.27500000000000002</v>
      </c>
      <c r="L531">
        <v>16</v>
      </c>
      <c r="M531">
        <v>6</v>
      </c>
      <c r="N531" t="s">
        <v>324</v>
      </c>
      <c r="O531" t="s">
        <v>324</v>
      </c>
      <c r="P531">
        <v>22</v>
      </c>
      <c r="Q531">
        <v>6.6589999999999998</v>
      </c>
      <c r="R531">
        <v>24.952999999999999</v>
      </c>
      <c r="S531" t="s">
        <v>324</v>
      </c>
      <c r="T531" t="s">
        <v>324</v>
      </c>
      <c r="U531">
        <v>31.611999999999998</v>
      </c>
      <c r="V531" t="s">
        <v>324</v>
      </c>
      <c r="W531" t="s">
        <v>324</v>
      </c>
      <c r="X531" t="s">
        <v>324</v>
      </c>
      <c r="Y531" t="s">
        <v>324</v>
      </c>
      <c r="Z531">
        <v>0</v>
      </c>
      <c r="AA531" t="s">
        <v>324</v>
      </c>
      <c r="AB531" t="s">
        <v>324</v>
      </c>
      <c r="AC531" t="s">
        <v>324</v>
      </c>
      <c r="AD531" t="s">
        <v>324</v>
      </c>
      <c r="AE531">
        <v>0</v>
      </c>
      <c r="AF531" t="s">
        <v>324</v>
      </c>
      <c r="AG531" t="s">
        <v>324</v>
      </c>
      <c r="AH531" t="s">
        <v>324</v>
      </c>
      <c r="AI531" t="s">
        <v>324</v>
      </c>
      <c r="AJ531">
        <v>0</v>
      </c>
      <c r="AK531" t="s">
        <v>324</v>
      </c>
      <c r="AL531" t="s">
        <v>324</v>
      </c>
      <c r="AM531" t="s">
        <v>324</v>
      </c>
      <c r="AN531" t="s">
        <v>324</v>
      </c>
      <c r="AO531">
        <v>0</v>
      </c>
      <c r="AP531" t="s">
        <v>324</v>
      </c>
      <c r="AQ531" t="s">
        <v>324</v>
      </c>
      <c r="AR531" t="s">
        <v>324</v>
      </c>
      <c r="AS531" t="s">
        <v>324</v>
      </c>
      <c r="AT531">
        <v>0</v>
      </c>
      <c r="AU531" t="s">
        <v>324</v>
      </c>
      <c r="AV531" t="s">
        <v>324</v>
      </c>
      <c r="AW531" t="s">
        <v>324</v>
      </c>
      <c r="AX531" t="s">
        <v>324</v>
      </c>
      <c r="AY531">
        <v>0</v>
      </c>
      <c r="AZ531" t="s">
        <v>324</v>
      </c>
      <c r="BA531" t="s">
        <v>324</v>
      </c>
      <c r="BB531" t="s">
        <v>324</v>
      </c>
      <c r="BC531" t="s">
        <v>324</v>
      </c>
      <c r="BD531">
        <v>0</v>
      </c>
      <c r="BE531" t="s">
        <v>324</v>
      </c>
      <c r="BF531" t="s">
        <v>324</v>
      </c>
      <c r="BG531" t="s">
        <v>324</v>
      </c>
      <c r="BH531" t="s">
        <v>324</v>
      </c>
      <c r="BI531">
        <v>0</v>
      </c>
      <c r="BJ531" t="s">
        <v>324</v>
      </c>
      <c r="BK531" t="s">
        <v>324</v>
      </c>
      <c r="BL531" t="s">
        <v>324</v>
      </c>
      <c r="BM531" t="s">
        <v>324</v>
      </c>
      <c r="BN531">
        <v>0</v>
      </c>
      <c r="BO531" t="s">
        <v>324</v>
      </c>
      <c r="BP531" t="s">
        <v>324</v>
      </c>
      <c r="BQ531" t="s">
        <v>324</v>
      </c>
      <c r="BR531" t="s">
        <v>324</v>
      </c>
      <c r="BS531">
        <v>0</v>
      </c>
      <c r="BT531" t="s">
        <v>324</v>
      </c>
      <c r="BU531" t="s">
        <v>324</v>
      </c>
      <c r="BV531" t="s">
        <v>324</v>
      </c>
      <c r="BW531" t="s">
        <v>324</v>
      </c>
      <c r="BX531">
        <v>0</v>
      </c>
      <c r="BY531" t="s">
        <v>324</v>
      </c>
      <c r="BZ531" t="s">
        <v>324</v>
      </c>
      <c r="CA531" t="s">
        <v>324</v>
      </c>
      <c r="CB531" t="s">
        <v>324</v>
      </c>
      <c r="CC531">
        <v>0</v>
      </c>
      <c r="CD531" t="s">
        <v>324</v>
      </c>
      <c r="CE531" t="s">
        <v>324</v>
      </c>
      <c r="CF531" t="s">
        <v>324</v>
      </c>
      <c r="CG531" t="s">
        <v>324</v>
      </c>
      <c r="CH531">
        <v>0</v>
      </c>
      <c r="CI531" t="s">
        <v>324</v>
      </c>
      <c r="CJ531" t="s">
        <v>324</v>
      </c>
      <c r="CK531" t="s">
        <v>324</v>
      </c>
      <c r="CL531" t="s">
        <v>324</v>
      </c>
      <c r="CM531">
        <v>0</v>
      </c>
      <c r="CN531" t="s">
        <v>324</v>
      </c>
      <c r="CO531" t="s">
        <v>324</v>
      </c>
      <c r="CP531" t="s">
        <v>324</v>
      </c>
      <c r="CQ531" t="s">
        <v>324</v>
      </c>
      <c r="CR531">
        <v>0</v>
      </c>
      <c r="CS531" t="s">
        <v>324</v>
      </c>
      <c r="CT531" t="s">
        <v>324</v>
      </c>
      <c r="CU531" t="s">
        <v>324</v>
      </c>
      <c r="CV531" t="s">
        <v>324</v>
      </c>
      <c r="CW531">
        <v>0</v>
      </c>
      <c r="CX531">
        <v>0.14399999999999999</v>
      </c>
      <c r="CY531">
        <v>0.13100000000000001</v>
      </c>
      <c r="CZ531">
        <v>0</v>
      </c>
      <c r="DA531">
        <v>0</v>
      </c>
      <c r="DB531">
        <v>0.27500000000000002</v>
      </c>
      <c r="DC531">
        <v>16</v>
      </c>
      <c r="DD531">
        <v>6</v>
      </c>
      <c r="DE531">
        <v>0</v>
      </c>
      <c r="DF531">
        <v>0</v>
      </c>
      <c r="DG531">
        <v>22</v>
      </c>
      <c r="DH531">
        <v>6.6589999999999998</v>
      </c>
      <c r="DI531">
        <v>24.952999999999999</v>
      </c>
      <c r="DJ531">
        <v>0</v>
      </c>
      <c r="DK531">
        <v>0</v>
      </c>
      <c r="DL531">
        <v>31.611999999999998</v>
      </c>
    </row>
    <row r="532" spans="1:116" x14ac:dyDescent="0.45">
      <c r="A532">
        <v>2023</v>
      </c>
      <c r="B532" t="s">
        <v>160</v>
      </c>
      <c r="C532">
        <v>16259</v>
      </c>
      <c r="D532" t="s">
        <v>976</v>
      </c>
      <c r="E532" t="s">
        <v>606</v>
      </c>
      <c r="F532" t="s">
        <v>244</v>
      </c>
      <c r="G532">
        <v>0.16700000000000001</v>
      </c>
      <c r="H532">
        <v>2.3E-2</v>
      </c>
      <c r="I532" t="s">
        <v>324</v>
      </c>
      <c r="J532" t="s">
        <v>324</v>
      </c>
      <c r="K532">
        <v>0.19</v>
      </c>
      <c r="L532">
        <v>16</v>
      </c>
      <c r="M532">
        <v>2</v>
      </c>
      <c r="N532" t="s">
        <v>324</v>
      </c>
      <c r="O532" t="s">
        <v>324</v>
      </c>
      <c r="P532">
        <v>18</v>
      </c>
      <c r="Q532">
        <v>8.7999999999999995E-2</v>
      </c>
      <c r="R532" t="s">
        <v>324</v>
      </c>
      <c r="S532" t="s">
        <v>324</v>
      </c>
      <c r="T532" t="s">
        <v>324</v>
      </c>
      <c r="U532">
        <v>8.7999999999999995E-2</v>
      </c>
      <c r="V532" t="s">
        <v>324</v>
      </c>
      <c r="W532" t="s">
        <v>324</v>
      </c>
      <c r="X532" t="s">
        <v>324</v>
      </c>
      <c r="Y532" t="s">
        <v>324</v>
      </c>
      <c r="Z532">
        <v>0</v>
      </c>
      <c r="AA532" t="s">
        <v>324</v>
      </c>
      <c r="AB532" t="s">
        <v>324</v>
      </c>
      <c r="AC532" t="s">
        <v>324</v>
      </c>
      <c r="AD532" t="s">
        <v>324</v>
      </c>
      <c r="AE532">
        <v>0</v>
      </c>
      <c r="AF532" t="s">
        <v>324</v>
      </c>
      <c r="AG532" t="s">
        <v>324</v>
      </c>
      <c r="AH532" t="s">
        <v>324</v>
      </c>
      <c r="AI532" t="s">
        <v>324</v>
      </c>
      <c r="AJ532">
        <v>0</v>
      </c>
      <c r="AK532" t="s">
        <v>324</v>
      </c>
      <c r="AL532" t="s">
        <v>324</v>
      </c>
      <c r="AM532" t="s">
        <v>324</v>
      </c>
      <c r="AN532" t="s">
        <v>324</v>
      </c>
      <c r="AO532">
        <v>0</v>
      </c>
      <c r="AP532" t="s">
        <v>324</v>
      </c>
      <c r="AQ532" t="s">
        <v>324</v>
      </c>
      <c r="AR532" t="s">
        <v>324</v>
      </c>
      <c r="AS532" t="s">
        <v>324</v>
      </c>
      <c r="AT532">
        <v>0</v>
      </c>
      <c r="AU532" t="s">
        <v>324</v>
      </c>
      <c r="AV532" t="s">
        <v>324</v>
      </c>
      <c r="AW532" t="s">
        <v>324</v>
      </c>
      <c r="AX532" t="s">
        <v>324</v>
      </c>
      <c r="AY532">
        <v>0</v>
      </c>
      <c r="AZ532" t="s">
        <v>324</v>
      </c>
      <c r="BA532" t="s">
        <v>324</v>
      </c>
      <c r="BB532" t="s">
        <v>324</v>
      </c>
      <c r="BC532" t="s">
        <v>324</v>
      </c>
      <c r="BD532">
        <v>0</v>
      </c>
      <c r="BE532" t="s">
        <v>324</v>
      </c>
      <c r="BF532" t="s">
        <v>324</v>
      </c>
      <c r="BG532" t="s">
        <v>324</v>
      </c>
      <c r="BH532" t="s">
        <v>324</v>
      </c>
      <c r="BI532">
        <v>0</v>
      </c>
      <c r="BJ532" t="s">
        <v>324</v>
      </c>
      <c r="BK532" t="s">
        <v>324</v>
      </c>
      <c r="BL532" t="s">
        <v>324</v>
      </c>
      <c r="BM532" t="s">
        <v>324</v>
      </c>
      <c r="BN532">
        <v>0</v>
      </c>
      <c r="BO532" t="s">
        <v>324</v>
      </c>
      <c r="BP532" t="s">
        <v>324</v>
      </c>
      <c r="BQ532" t="s">
        <v>324</v>
      </c>
      <c r="BR532" t="s">
        <v>324</v>
      </c>
      <c r="BS532">
        <v>0</v>
      </c>
      <c r="BT532" t="s">
        <v>324</v>
      </c>
      <c r="BU532" t="s">
        <v>324</v>
      </c>
      <c r="BV532" t="s">
        <v>324</v>
      </c>
      <c r="BW532" t="s">
        <v>324</v>
      </c>
      <c r="BX532">
        <v>0</v>
      </c>
      <c r="BY532" t="s">
        <v>324</v>
      </c>
      <c r="BZ532" t="s">
        <v>324</v>
      </c>
      <c r="CA532" t="s">
        <v>324</v>
      </c>
      <c r="CB532" t="s">
        <v>324</v>
      </c>
      <c r="CC532">
        <v>0</v>
      </c>
      <c r="CD532" t="s">
        <v>324</v>
      </c>
      <c r="CE532" t="s">
        <v>324</v>
      </c>
      <c r="CF532" t="s">
        <v>324</v>
      </c>
      <c r="CG532" t="s">
        <v>324</v>
      </c>
      <c r="CH532">
        <v>0</v>
      </c>
      <c r="CI532" t="s">
        <v>324</v>
      </c>
      <c r="CJ532" t="s">
        <v>324</v>
      </c>
      <c r="CK532" t="s">
        <v>324</v>
      </c>
      <c r="CL532" t="s">
        <v>324</v>
      </c>
      <c r="CM532">
        <v>0</v>
      </c>
      <c r="CN532" t="s">
        <v>324</v>
      </c>
      <c r="CO532" t="s">
        <v>324</v>
      </c>
      <c r="CP532" t="s">
        <v>324</v>
      </c>
      <c r="CQ532" t="s">
        <v>324</v>
      </c>
      <c r="CR532">
        <v>0</v>
      </c>
      <c r="CS532" t="s">
        <v>324</v>
      </c>
      <c r="CT532" t="s">
        <v>324</v>
      </c>
      <c r="CU532" t="s">
        <v>324</v>
      </c>
      <c r="CV532" t="s">
        <v>324</v>
      </c>
      <c r="CW532">
        <v>0</v>
      </c>
      <c r="CX532">
        <v>0.16700000000000001</v>
      </c>
      <c r="CY532">
        <v>2.3E-2</v>
      </c>
      <c r="CZ532">
        <v>0</v>
      </c>
      <c r="DA532">
        <v>0</v>
      </c>
      <c r="DB532">
        <v>0.19</v>
      </c>
      <c r="DC532">
        <v>16</v>
      </c>
      <c r="DD532">
        <v>2</v>
      </c>
      <c r="DE532">
        <v>0</v>
      </c>
      <c r="DF532">
        <v>0</v>
      </c>
      <c r="DG532">
        <v>18</v>
      </c>
      <c r="DH532">
        <v>8.7999999999999995E-2</v>
      </c>
      <c r="DI532">
        <v>0</v>
      </c>
      <c r="DJ532">
        <v>0</v>
      </c>
      <c r="DK532">
        <v>0</v>
      </c>
      <c r="DL532">
        <v>8.7999999999999995E-2</v>
      </c>
    </row>
    <row r="533" spans="1:116" x14ac:dyDescent="0.45">
      <c r="A533">
        <v>2023</v>
      </c>
      <c r="B533" t="s">
        <v>160</v>
      </c>
      <c r="C533">
        <v>16751</v>
      </c>
      <c r="D533" t="s">
        <v>977</v>
      </c>
      <c r="E533" t="s">
        <v>781</v>
      </c>
      <c r="F533" t="s">
        <v>244</v>
      </c>
      <c r="G533">
        <v>1.3109999999999999</v>
      </c>
      <c r="H533">
        <v>0.11600000000000001</v>
      </c>
      <c r="I533" t="s">
        <v>324</v>
      </c>
      <c r="J533" t="s">
        <v>324</v>
      </c>
      <c r="K533">
        <v>1.427</v>
      </c>
      <c r="L533">
        <v>131</v>
      </c>
      <c r="M533">
        <v>5</v>
      </c>
      <c r="N533" t="s">
        <v>324</v>
      </c>
      <c r="O533" t="s">
        <v>324</v>
      </c>
      <c r="P533">
        <v>136</v>
      </c>
      <c r="Q533">
        <v>175.81399999999999</v>
      </c>
      <c r="R533">
        <v>0.25900000000000001</v>
      </c>
      <c r="S533" t="s">
        <v>324</v>
      </c>
      <c r="T533" t="s">
        <v>324</v>
      </c>
      <c r="U533">
        <v>176.07300000000001</v>
      </c>
      <c r="V533" t="s">
        <v>324</v>
      </c>
      <c r="W533" t="s">
        <v>324</v>
      </c>
      <c r="X533" t="s">
        <v>324</v>
      </c>
      <c r="Y533" t="s">
        <v>324</v>
      </c>
      <c r="Z533">
        <v>0</v>
      </c>
      <c r="AA533" t="s">
        <v>324</v>
      </c>
      <c r="AB533" t="s">
        <v>324</v>
      </c>
      <c r="AC533" t="s">
        <v>324</v>
      </c>
      <c r="AD533" t="s">
        <v>324</v>
      </c>
      <c r="AE533">
        <v>0</v>
      </c>
      <c r="AF533" t="s">
        <v>324</v>
      </c>
      <c r="AG533" t="s">
        <v>324</v>
      </c>
      <c r="AH533" t="s">
        <v>324</v>
      </c>
      <c r="AI533" t="s">
        <v>324</v>
      </c>
      <c r="AJ533">
        <v>0</v>
      </c>
      <c r="AK533" t="s">
        <v>324</v>
      </c>
      <c r="AL533" t="s">
        <v>324</v>
      </c>
      <c r="AM533" t="s">
        <v>324</v>
      </c>
      <c r="AN533" t="s">
        <v>324</v>
      </c>
      <c r="AO533">
        <v>0</v>
      </c>
      <c r="AP533" t="s">
        <v>324</v>
      </c>
      <c r="AQ533" t="s">
        <v>324</v>
      </c>
      <c r="AR533" t="s">
        <v>324</v>
      </c>
      <c r="AS533" t="s">
        <v>324</v>
      </c>
      <c r="AT533">
        <v>0</v>
      </c>
      <c r="AU533" t="s">
        <v>324</v>
      </c>
      <c r="AV533" t="s">
        <v>324</v>
      </c>
      <c r="AW533" t="s">
        <v>324</v>
      </c>
      <c r="AX533" t="s">
        <v>324</v>
      </c>
      <c r="AY533">
        <v>0</v>
      </c>
      <c r="AZ533" t="s">
        <v>324</v>
      </c>
      <c r="BA533" t="s">
        <v>324</v>
      </c>
      <c r="BB533" t="s">
        <v>324</v>
      </c>
      <c r="BC533" t="s">
        <v>324</v>
      </c>
      <c r="BD533">
        <v>0</v>
      </c>
      <c r="BE533" t="s">
        <v>324</v>
      </c>
      <c r="BF533" t="s">
        <v>324</v>
      </c>
      <c r="BG533" t="s">
        <v>324</v>
      </c>
      <c r="BH533" t="s">
        <v>324</v>
      </c>
      <c r="BI533">
        <v>0</v>
      </c>
      <c r="BJ533" t="s">
        <v>324</v>
      </c>
      <c r="BK533" t="s">
        <v>324</v>
      </c>
      <c r="BL533" t="s">
        <v>324</v>
      </c>
      <c r="BM533" t="s">
        <v>324</v>
      </c>
      <c r="BN533">
        <v>0</v>
      </c>
      <c r="BO533" t="s">
        <v>324</v>
      </c>
      <c r="BP533" t="s">
        <v>324</v>
      </c>
      <c r="BQ533" t="s">
        <v>324</v>
      </c>
      <c r="BR533" t="s">
        <v>324</v>
      </c>
      <c r="BS533">
        <v>0</v>
      </c>
      <c r="BT533">
        <v>2E-3</v>
      </c>
      <c r="BU533" t="s">
        <v>324</v>
      </c>
      <c r="BV533" t="s">
        <v>324</v>
      </c>
      <c r="BW533" t="s">
        <v>324</v>
      </c>
      <c r="BX533">
        <v>2E-3</v>
      </c>
      <c r="BY533">
        <v>1</v>
      </c>
      <c r="BZ533" t="s">
        <v>324</v>
      </c>
      <c r="CA533" t="s">
        <v>324</v>
      </c>
      <c r="CB533" t="s">
        <v>324</v>
      </c>
      <c r="CC533">
        <v>1</v>
      </c>
      <c r="CD533">
        <v>0</v>
      </c>
      <c r="CE533" t="s">
        <v>324</v>
      </c>
      <c r="CF533" t="s">
        <v>324</v>
      </c>
      <c r="CG533" t="s">
        <v>324</v>
      </c>
      <c r="CH533">
        <v>0</v>
      </c>
      <c r="CI533">
        <v>0.05</v>
      </c>
      <c r="CJ533" t="s">
        <v>324</v>
      </c>
      <c r="CK533" t="s">
        <v>324</v>
      </c>
      <c r="CL533" t="s">
        <v>324</v>
      </c>
      <c r="CM533">
        <v>0.05</v>
      </c>
      <c r="CN533">
        <v>3</v>
      </c>
      <c r="CO533" t="s">
        <v>324</v>
      </c>
      <c r="CP533" t="s">
        <v>324</v>
      </c>
      <c r="CQ533" t="s">
        <v>324</v>
      </c>
      <c r="CR533">
        <v>3</v>
      </c>
      <c r="CS533">
        <v>5.7729999999999997</v>
      </c>
      <c r="CT533" t="s">
        <v>324</v>
      </c>
      <c r="CU533" t="s">
        <v>324</v>
      </c>
      <c r="CV533" t="s">
        <v>324</v>
      </c>
      <c r="CW533">
        <v>5.7729999999999997</v>
      </c>
      <c r="CX533">
        <v>1.363</v>
      </c>
      <c r="CY533">
        <v>0.11600000000000001</v>
      </c>
      <c r="CZ533">
        <v>0</v>
      </c>
      <c r="DA533">
        <v>0</v>
      </c>
      <c r="DB533">
        <v>1.4790000000000001</v>
      </c>
      <c r="DC533">
        <v>135</v>
      </c>
      <c r="DD533">
        <v>5</v>
      </c>
      <c r="DE533">
        <v>0</v>
      </c>
      <c r="DF533">
        <v>0</v>
      </c>
      <c r="DG533">
        <v>140</v>
      </c>
      <c r="DH533">
        <v>181.58699999999999</v>
      </c>
      <c r="DI533">
        <v>0.25900000000000001</v>
      </c>
      <c r="DJ533">
        <v>0</v>
      </c>
      <c r="DK533">
        <v>0</v>
      </c>
      <c r="DL533">
        <v>181.846</v>
      </c>
    </row>
    <row r="534" spans="1:116" x14ac:dyDescent="0.45">
      <c r="A534">
        <v>2023</v>
      </c>
      <c r="B534" t="s">
        <v>160</v>
      </c>
      <c r="C534">
        <v>16805</v>
      </c>
      <c r="D534" t="s">
        <v>978</v>
      </c>
      <c r="E534" t="s">
        <v>781</v>
      </c>
      <c r="F534" t="s">
        <v>244</v>
      </c>
      <c r="G534">
        <v>0.69399999999999995</v>
      </c>
      <c r="H534">
        <v>0.55000000000000004</v>
      </c>
      <c r="I534" t="s">
        <v>324</v>
      </c>
      <c r="J534" t="s">
        <v>324</v>
      </c>
      <c r="K534">
        <v>1.244</v>
      </c>
      <c r="L534">
        <v>85</v>
      </c>
      <c r="M534">
        <v>14</v>
      </c>
      <c r="N534" t="s">
        <v>324</v>
      </c>
      <c r="O534" t="s">
        <v>324</v>
      </c>
      <c r="P534">
        <v>99</v>
      </c>
      <c r="Q534" t="s">
        <v>324</v>
      </c>
      <c r="R534" t="s">
        <v>324</v>
      </c>
      <c r="S534" t="s">
        <v>324</v>
      </c>
      <c r="T534" t="s">
        <v>324</v>
      </c>
      <c r="U534">
        <v>0</v>
      </c>
      <c r="V534" t="s">
        <v>324</v>
      </c>
      <c r="W534" t="s">
        <v>324</v>
      </c>
      <c r="X534" t="s">
        <v>324</v>
      </c>
      <c r="Y534" t="s">
        <v>324</v>
      </c>
      <c r="Z534">
        <v>0</v>
      </c>
      <c r="AA534" t="s">
        <v>324</v>
      </c>
      <c r="AB534" t="s">
        <v>324</v>
      </c>
      <c r="AC534" t="s">
        <v>324</v>
      </c>
      <c r="AD534" t="s">
        <v>324</v>
      </c>
      <c r="AE534">
        <v>0</v>
      </c>
      <c r="AF534" t="s">
        <v>324</v>
      </c>
      <c r="AG534" t="s">
        <v>324</v>
      </c>
      <c r="AH534" t="s">
        <v>324</v>
      </c>
      <c r="AI534" t="s">
        <v>324</v>
      </c>
      <c r="AJ534">
        <v>0</v>
      </c>
      <c r="AK534" t="s">
        <v>324</v>
      </c>
      <c r="AL534" t="s">
        <v>324</v>
      </c>
      <c r="AM534" t="s">
        <v>324</v>
      </c>
      <c r="AN534" t="s">
        <v>324</v>
      </c>
      <c r="AO534">
        <v>0</v>
      </c>
      <c r="AP534" t="s">
        <v>324</v>
      </c>
      <c r="AQ534" t="s">
        <v>324</v>
      </c>
      <c r="AR534" t="s">
        <v>324</v>
      </c>
      <c r="AS534" t="s">
        <v>324</v>
      </c>
      <c r="AT534">
        <v>0</v>
      </c>
      <c r="AU534" t="s">
        <v>324</v>
      </c>
      <c r="AV534" t="s">
        <v>324</v>
      </c>
      <c r="AW534" t="s">
        <v>324</v>
      </c>
      <c r="AX534" t="s">
        <v>324</v>
      </c>
      <c r="AY534">
        <v>0</v>
      </c>
      <c r="AZ534" t="s">
        <v>324</v>
      </c>
      <c r="BA534" t="s">
        <v>324</v>
      </c>
      <c r="BB534" t="s">
        <v>324</v>
      </c>
      <c r="BC534" t="s">
        <v>324</v>
      </c>
      <c r="BD534">
        <v>0</v>
      </c>
      <c r="BE534" t="s">
        <v>324</v>
      </c>
      <c r="BF534" t="s">
        <v>324</v>
      </c>
      <c r="BG534" t="s">
        <v>324</v>
      </c>
      <c r="BH534" t="s">
        <v>324</v>
      </c>
      <c r="BI534">
        <v>0</v>
      </c>
      <c r="BJ534" t="s">
        <v>324</v>
      </c>
      <c r="BK534" t="s">
        <v>324</v>
      </c>
      <c r="BL534" t="s">
        <v>324</v>
      </c>
      <c r="BM534" t="s">
        <v>324</v>
      </c>
      <c r="BN534">
        <v>0</v>
      </c>
      <c r="BO534" t="s">
        <v>324</v>
      </c>
      <c r="BP534" t="s">
        <v>324</v>
      </c>
      <c r="BQ534" t="s">
        <v>324</v>
      </c>
      <c r="BR534" t="s">
        <v>324</v>
      </c>
      <c r="BS534">
        <v>0</v>
      </c>
      <c r="BT534" t="s">
        <v>324</v>
      </c>
      <c r="BU534" t="s">
        <v>324</v>
      </c>
      <c r="BV534" t="s">
        <v>324</v>
      </c>
      <c r="BW534" t="s">
        <v>324</v>
      </c>
      <c r="BX534">
        <v>0</v>
      </c>
      <c r="BY534" t="s">
        <v>324</v>
      </c>
      <c r="BZ534" t="s">
        <v>324</v>
      </c>
      <c r="CA534" t="s">
        <v>324</v>
      </c>
      <c r="CB534" t="s">
        <v>324</v>
      </c>
      <c r="CC534">
        <v>0</v>
      </c>
      <c r="CD534" t="s">
        <v>324</v>
      </c>
      <c r="CE534" t="s">
        <v>324</v>
      </c>
      <c r="CF534" t="s">
        <v>324</v>
      </c>
      <c r="CG534" t="s">
        <v>324</v>
      </c>
      <c r="CH534">
        <v>0</v>
      </c>
      <c r="CI534" t="s">
        <v>324</v>
      </c>
      <c r="CJ534" t="s">
        <v>324</v>
      </c>
      <c r="CK534" t="s">
        <v>324</v>
      </c>
      <c r="CL534" t="s">
        <v>324</v>
      </c>
      <c r="CM534">
        <v>0</v>
      </c>
      <c r="CN534" t="s">
        <v>324</v>
      </c>
      <c r="CO534" t="s">
        <v>324</v>
      </c>
      <c r="CP534" t="s">
        <v>324</v>
      </c>
      <c r="CQ534" t="s">
        <v>324</v>
      </c>
      <c r="CR534">
        <v>0</v>
      </c>
      <c r="CS534" t="s">
        <v>324</v>
      </c>
      <c r="CT534" t="s">
        <v>324</v>
      </c>
      <c r="CU534" t="s">
        <v>324</v>
      </c>
      <c r="CV534" t="s">
        <v>324</v>
      </c>
      <c r="CW534">
        <v>0</v>
      </c>
      <c r="CX534">
        <v>0.69399999999999995</v>
      </c>
      <c r="CY534">
        <v>0.55000000000000004</v>
      </c>
      <c r="CZ534">
        <v>0</v>
      </c>
      <c r="DA534">
        <v>0</v>
      </c>
      <c r="DB534">
        <v>1.244</v>
      </c>
      <c r="DC534">
        <v>85</v>
      </c>
      <c r="DD534">
        <v>14</v>
      </c>
      <c r="DE534">
        <v>0</v>
      </c>
      <c r="DF534">
        <v>0</v>
      </c>
      <c r="DG534">
        <v>99</v>
      </c>
      <c r="DH534">
        <v>0</v>
      </c>
      <c r="DI534">
        <v>0</v>
      </c>
      <c r="DJ534">
        <v>0</v>
      </c>
      <c r="DK534">
        <v>0</v>
      </c>
      <c r="DL534">
        <v>0</v>
      </c>
    </row>
    <row r="535" spans="1:116" x14ac:dyDescent="0.45">
      <c r="A535">
        <v>2023</v>
      </c>
      <c r="B535" t="s">
        <v>160</v>
      </c>
      <c r="C535">
        <v>17177</v>
      </c>
      <c r="D535" t="s">
        <v>979</v>
      </c>
      <c r="E535" t="s">
        <v>619</v>
      </c>
      <c r="F535" t="s">
        <v>244</v>
      </c>
      <c r="G535">
        <v>0.216</v>
      </c>
      <c r="H535" t="s">
        <v>324</v>
      </c>
      <c r="I535">
        <v>0.94</v>
      </c>
      <c r="J535" t="s">
        <v>324</v>
      </c>
      <c r="K535">
        <v>1.1559999999999999</v>
      </c>
      <c r="L535">
        <v>24</v>
      </c>
      <c r="M535" t="s">
        <v>324</v>
      </c>
      <c r="N535">
        <v>4</v>
      </c>
      <c r="O535" t="s">
        <v>324</v>
      </c>
      <c r="P535">
        <v>28</v>
      </c>
      <c r="Q535" t="s">
        <v>324</v>
      </c>
      <c r="R535" t="s">
        <v>324</v>
      </c>
      <c r="S535" t="s">
        <v>324</v>
      </c>
      <c r="T535" t="s">
        <v>324</v>
      </c>
      <c r="U535">
        <v>0</v>
      </c>
      <c r="V535" t="s">
        <v>324</v>
      </c>
      <c r="W535" t="s">
        <v>324</v>
      </c>
      <c r="X535" t="s">
        <v>324</v>
      </c>
      <c r="Y535" t="s">
        <v>324</v>
      </c>
      <c r="Z535">
        <v>0</v>
      </c>
      <c r="AA535" t="s">
        <v>324</v>
      </c>
      <c r="AB535" t="s">
        <v>324</v>
      </c>
      <c r="AC535" t="s">
        <v>324</v>
      </c>
      <c r="AD535" t="s">
        <v>324</v>
      </c>
      <c r="AE535">
        <v>0</v>
      </c>
      <c r="AF535" t="s">
        <v>324</v>
      </c>
      <c r="AG535" t="s">
        <v>324</v>
      </c>
      <c r="AH535" t="s">
        <v>324</v>
      </c>
      <c r="AI535" t="s">
        <v>324</v>
      </c>
      <c r="AJ535">
        <v>0</v>
      </c>
      <c r="AK535" t="s">
        <v>324</v>
      </c>
      <c r="AL535" t="s">
        <v>324</v>
      </c>
      <c r="AM535" t="s">
        <v>324</v>
      </c>
      <c r="AN535" t="s">
        <v>324</v>
      </c>
      <c r="AO535">
        <v>0</v>
      </c>
      <c r="AP535" t="s">
        <v>324</v>
      </c>
      <c r="AQ535" t="s">
        <v>324</v>
      </c>
      <c r="AR535" t="s">
        <v>324</v>
      </c>
      <c r="AS535" t="s">
        <v>324</v>
      </c>
      <c r="AT535">
        <v>0</v>
      </c>
      <c r="AU535" t="s">
        <v>324</v>
      </c>
      <c r="AV535" t="s">
        <v>324</v>
      </c>
      <c r="AW535" t="s">
        <v>324</v>
      </c>
      <c r="AX535" t="s">
        <v>324</v>
      </c>
      <c r="AY535">
        <v>0</v>
      </c>
      <c r="AZ535" t="s">
        <v>324</v>
      </c>
      <c r="BA535" t="s">
        <v>324</v>
      </c>
      <c r="BB535" t="s">
        <v>324</v>
      </c>
      <c r="BC535" t="s">
        <v>324</v>
      </c>
      <c r="BD535">
        <v>0</v>
      </c>
      <c r="BE535" t="s">
        <v>324</v>
      </c>
      <c r="BF535" t="s">
        <v>324</v>
      </c>
      <c r="BG535" t="s">
        <v>324</v>
      </c>
      <c r="BH535" t="s">
        <v>324</v>
      </c>
      <c r="BI535">
        <v>0</v>
      </c>
      <c r="BJ535" t="s">
        <v>324</v>
      </c>
      <c r="BK535" t="s">
        <v>324</v>
      </c>
      <c r="BL535" t="s">
        <v>324</v>
      </c>
      <c r="BM535" t="s">
        <v>324</v>
      </c>
      <c r="BN535">
        <v>0</v>
      </c>
      <c r="BO535" t="s">
        <v>324</v>
      </c>
      <c r="BP535" t="s">
        <v>324</v>
      </c>
      <c r="BQ535" t="s">
        <v>324</v>
      </c>
      <c r="BR535" t="s">
        <v>324</v>
      </c>
      <c r="BS535">
        <v>0</v>
      </c>
      <c r="BT535" t="s">
        <v>324</v>
      </c>
      <c r="BU535" t="s">
        <v>324</v>
      </c>
      <c r="BV535" t="s">
        <v>324</v>
      </c>
      <c r="BW535" t="s">
        <v>324</v>
      </c>
      <c r="BX535">
        <v>0</v>
      </c>
      <c r="BY535" t="s">
        <v>324</v>
      </c>
      <c r="BZ535" t="s">
        <v>324</v>
      </c>
      <c r="CA535" t="s">
        <v>324</v>
      </c>
      <c r="CB535" t="s">
        <v>324</v>
      </c>
      <c r="CC535">
        <v>0</v>
      </c>
      <c r="CD535" t="s">
        <v>324</v>
      </c>
      <c r="CE535" t="s">
        <v>324</v>
      </c>
      <c r="CF535" t="s">
        <v>324</v>
      </c>
      <c r="CG535" t="s">
        <v>324</v>
      </c>
      <c r="CH535">
        <v>0</v>
      </c>
      <c r="CI535" t="s">
        <v>324</v>
      </c>
      <c r="CJ535" t="s">
        <v>324</v>
      </c>
      <c r="CK535" t="s">
        <v>324</v>
      </c>
      <c r="CL535" t="s">
        <v>324</v>
      </c>
      <c r="CM535">
        <v>0</v>
      </c>
      <c r="CN535" t="s">
        <v>324</v>
      </c>
      <c r="CO535" t="s">
        <v>324</v>
      </c>
      <c r="CP535" t="s">
        <v>324</v>
      </c>
      <c r="CQ535" t="s">
        <v>324</v>
      </c>
      <c r="CR535">
        <v>0</v>
      </c>
      <c r="CS535" t="s">
        <v>324</v>
      </c>
      <c r="CT535" t="s">
        <v>324</v>
      </c>
      <c r="CU535" t="s">
        <v>324</v>
      </c>
      <c r="CV535" t="s">
        <v>324</v>
      </c>
      <c r="CW535">
        <v>0</v>
      </c>
      <c r="CX535">
        <v>0.216</v>
      </c>
      <c r="CY535">
        <v>0</v>
      </c>
      <c r="CZ535">
        <v>0.94</v>
      </c>
      <c r="DA535">
        <v>0</v>
      </c>
      <c r="DB535">
        <v>1.1559999999999999</v>
      </c>
      <c r="DC535">
        <v>24</v>
      </c>
      <c r="DD535">
        <v>0</v>
      </c>
      <c r="DE535">
        <v>4</v>
      </c>
      <c r="DF535">
        <v>0</v>
      </c>
      <c r="DG535">
        <v>28</v>
      </c>
      <c r="DH535">
        <v>0</v>
      </c>
      <c r="DI535">
        <v>0</v>
      </c>
      <c r="DJ535">
        <v>0</v>
      </c>
      <c r="DK535">
        <v>0</v>
      </c>
      <c r="DL535">
        <v>0</v>
      </c>
    </row>
    <row r="536" spans="1:116" x14ac:dyDescent="0.45">
      <c r="A536">
        <v>2023</v>
      </c>
      <c r="B536" t="s">
        <v>160</v>
      </c>
      <c r="C536">
        <v>17833</v>
      </c>
      <c r="D536" t="s">
        <v>454</v>
      </c>
      <c r="E536" t="s">
        <v>607</v>
      </c>
      <c r="F536" t="s">
        <v>244</v>
      </c>
      <c r="G536">
        <v>4.8540000000000001</v>
      </c>
      <c r="H536">
        <v>2.6960000000000002</v>
      </c>
      <c r="I536">
        <v>0</v>
      </c>
      <c r="J536">
        <v>0</v>
      </c>
      <c r="K536">
        <v>7.55</v>
      </c>
      <c r="L536">
        <v>621</v>
      </c>
      <c r="M536">
        <v>59</v>
      </c>
      <c r="N536">
        <v>0</v>
      </c>
      <c r="O536">
        <v>0</v>
      </c>
      <c r="P536">
        <v>680</v>
      </c>
      <c r="Q536">
        <v>564.65599999999995</v>
      </c>
      <c r="R536">
        <v>493.75299999999999</v>
      </c>
      <c r="S536">
        <v>0</v>
      </c>
      <c r="T536">
        <v>0</v>
      </c>
      <c r="U536">
        <v>1058.4090000000001</v>
      </c>
      <c r="V536" t="s">
        <v>324</v>
      </c>
      <c r="W536" t="s">
        <v>324</v>
      </c>
      <c r="X536" t="s">
        <v>324</v>
      </c>
      <c r="Y536" t="s">
        <v>324</v>
      </c>
      <c r="Z536">
        <v>0</v>
      </c>
      <c r="AA536" t="s">
        <v>324</v>
      </c>
      <c r="AB536" t="s">
        <v>324</v>
      </c>
      <c r="AC536" t="s">
        <v>324</v>
      </c>
      <c r="AD536" t="s">
        <v>324</v>
      </c>
      <c r="AE536">
        <v>0</v>
      </c>
      <c r="AF536" t="s">
        <v>324</v>
      </c>
      <c r="AG536" t="s">
        <v>324</v>
      </c>
      <c r="AH536" t="s">
        <v>324</v>
      </c>
      <c r="AI536" t="s">
        <v>324</v>
      </c>
      <c r="AJ536">
        <v>0</v>
      </c>
      <c r="AK536" t="s">
        <v>324</v>
      </c>
      <c r="AL536" t="s">
        <v>324</v>
      </c>
      <c r="AM536" t="s">
        <v>324</v>
      </c>
      <c r="AN536" t="s">
        <v>324</v>
      </c>
      <c r="AO536">
        <v>0</v>
      </c>
      <c r="AP536" t="s">
        <v>324</v>
      </c>
      <c r="AQ536" t="s">
        <v>324</v>
      </c>
      <c r="AR536" t="s">
        <v>324</v>
      </c>
      <c r="AS536" t="s">
        <v>324</v>
      </c>
      <c r="AT536">
        <v>0</v>
      </c>
      <c r="AU536" t="s">
        <v>324</v>
      </c>
      <c r="AV536" t="s">
        <v>324</v>
      </c>
      <c r="AW536" t="s">
        <v>324</v>
      </c>
      <c r="AX536" t="s">
        <v>324</v>
      </c>
      <c r="AY536">
        <v>0</v>
      </c>
      <c r="AZ536" t="s">
        <v>324</v>
      </c>
      <c r="BA536" t="s">
        <v>324</v>
      </c>
      <c r="BB536" t="s">
        <v>324</v>
      </c>
      <c r="BC536" t="s">
        <v>324</v>
      </c>
      <c r="BD536">
        <v>0</v>
      </c>
      <c r="BE536" t="s">
        <v>324</v>
      </c>
      <c r="BF536" t="s">
        <v>324</v>
      </c>
      <c r="BG536" t="s">
        <v>324</v>
      </c>
      <c r="BH536" t="s">
        <v>324</v>
      </c>
      <c r="BI536">
        <v>0</v>
      </c>
      <c r="BJ536" t="s">
        <v>324</v>
      </c>
      <c r="BK536" t="s">
        <v>324</v>
      </c>
      <c r="BL536" t="s">
        <v>324</v>
      </c>
      <c r="BM536" t="s">
        <v>324</v>
      </c>
      <c r="BN536">
        <v>0</v>
      </c>
      <c r="BO536" t="s">
        <v>324</v>
      </c>
      <c r="BP536" t="s">
        <v>324</v>
      </c>
      <c r="BQ536" t="s">
        <v>324</v>
      </c>
      <c r="BR536" t="s">
        <v>324</v>
      </c>
      <c r="BS536">
        <v>0</v>
      </c>
      <c r="BT536" t="s">
        <v>324</v>
      </c>
      <c r="BU536" t="s">
        <v>324</v>
      </c>
      <c r="BV536" t="s">
        <v>324</v>
      </c>
      <c r="BW536" t="s">
        <v>324</v>
      </c>
      <c r="BX536">
        <v>0</v>
      </c>
      <c r="BY536" t="s">
        <v>324</v>
      </c>
      <c r="BZ536" t="s">
        <v>324</v>
      </c>
      <c r="CA536" t="s">
        <v>324</v>
      </c>
      <c r="CB536" t="s">
        <v>324</v>
      </c>
      <c r="CC536">
        <v>0</v>
      </c>
      <c r="CD536" t="s">
        <v>324</v>
      </c>
      <c r="CE536" t="s">
        <v>324</v>
      </c>
      <c r="CF536" t="s">
        <v>324</v>
      </c>
      <c r="CG536" t="s">
        <v>324</v>
      </c>
      <c r="CH536">
        <v>0</v>
      </c>
      <c r="CI536" t="s">
        <v>324</v>
      </c>
      <c r="CJ536" t="s">
        <v>324</v>
      </c>
      <c r="CK536" t="s">
        <v>324</v>
      </c>
      <c r="CL536" t="s">
        <v>324</v>
      </c>
      <c r="CM536">
        <v>0</v>
      </c>
      <c r="CN536" t="s">
        <v>324</v>
      </c>
      <c r="CO536" t="s">
        <v>324</v>
      </c>
      <c r="CP536" t="s">
        <v>324</v>
      </c>
      <c r="CQ536" t="s">
        <v>324</v>
      </c>
      <c r="CR536">
        <v>0</v>
      </c>
      <c r="CS536" t="s">
        <v>324</v>
      </c>
      <c r="CT536" t="s">
        <v>324</v>
      </c>
      <c r="CU536" t="s">
        <v>324</v>
      </c>
      <c r="CV536" t="s">
        <v>324</v>
      </c>
      <c r="CW536">
        <v>0</v>
      </c>
      <c r="CX536">
        <v>4.8540000000000001</v>
      </c>
      <c r="CY536">
        <v>2.6960000000000002</v>
      </c>
      <c r="CZ536">
        <v>0</v>
      </c>
      <c r="DA536">
        <v>0</v>
      </c>
      <c r="DB536">
        <v>7.55</v>
      </c>
      <c r="DC536">
        <v>621</v>
      </c>
      <c r="DD536">
        <v>59</v>
      </c>
      <c r="DE536">
        <v>0</v>
      </c>
      <c r="DF536">
        <v>0</v>
      </c>
      <c r="DG536">
        <v>680</v>
      </c>
      <c r="DH536">
        <v>564.65599999999995</v>
      </c>
      <c r="DI536">
        <v>493.75299999999999</v>
      </c>
      <c r="DJ536">
        <v>0</v>
      </c>
      <c r="DK536">
        <v>0</v>
      </c>
      <c r="DL536">
        <v>1058.4090000000001</v>
      </c>
    </row>
    <row r="537" spans="1:116" x14ac:dyDescent="0.45">
      <c r="A537">
        <v>2023</v>
      </c>
      <c r="B537" t="s">
        <v>160</v>
      </c>
      <c r="C537">
        <v>19436</v>
      </c>
      <c r="D537" t="s">
        <v>455</v>
      </c>
      <c r="E537" t="s">
        <v>606</v>
      </c>
      <c r="F537" t="s">
        <v>247</v>
      </c>
      <c r="G537">
        <v>67.212999999999994</v>
      </c>
      <c r="H537">
        <v>49.823999999999998</v>
      </c>
      <c r="I537">
        <v>3.0659999999999998</v>
      </c>
      <c r="J537">
        <v>0</v>
      </c>
      <c r="K537">
        <v>120.10299999999999</v>
      </c>
      <c r="L537">
        <v>7158</v>
      </c>
      <c r="M537">
        <v>1823</v>
      </c>
      <c r="N537">
        <v>107</v>
      </c>
      <c r="O537">
        <v>0</v>
      </c>
      <c r="P537">
        <v>9088</v>
      </c>
      <c r="Q537" t="s">
        <v>324</v>
      </c>
      <c r="R537" t="s">
        <v>324</v>
      </c>
      <c r="S537" t="s">
        <v>324</v>
      </c>
      <c r="T537" t="s">
        <v>324</v>
      </c>
      <c r="U537">
        <v>0</v>
      </c>
      <c r="V537" t="s">
        <v>324</v>
      </c>
      <c r="W537" t="s">
        <v>324</v>
      </c>
      <c r="X537" t="s">
        <v>324</v>
      </c>
      <c r="Y537" t="s">
        <v>324</v>
      </c>
      <c r="Z537">
        <v>0</v>
      </c>
      <c r="AA537" t="s">
        <v>324</v>
      </c>
      <c r="AB537" t="s">
        <v>324</v>
      </c>
      <c r="AC537" t="s">
        <v>324</v>
      </c>
      <c r="AD537" t="s">
        <v>324</v>
      </c>
      <c r="AE537">
        <v>0</v>
      </c>
      <c r="AF537" t="s">
        <v>324</v>
      </c>
      <c r="AG537" t="s">
        <v>324</v>
      </c>
      <c r="AH537" t="s">
        <v>324</v>
      </c>
      <c r="AI537" t="s">
        <v>324</v>
      </c>
      <c r="AJ537">
        <v>0</v>
      </c>
      <c r="AK537" t="s">
        <v>324</v>
      </c>
      <c r="AL537" t="s">
        <v>324</v>
      </c>
      <c r="AM537" t="s">
        <v>324</v>
      </c>
      <c r="AN537" t="s">
        <v>324</v>
      </c>
      <c r="AO537">
        <v>0</v>
      </c>
      <c r="AP537">
        <v>4.2489999999999997</v>
      </c>
      <c r="AQ537">
        <v>4.8000000000000001E-2</v>
      </c>
      <c r="AR537" t="s">
        <v>324</v>
      </c>
      <c r="AS537" t="s">
        <v>324</v>
      </c>
      <c r="AT537">
        <v>4.2969999999999997</v>
      </c>
      <c r="AU537">
        <v>470</v>
      </c>
      <c r="AV537">
        <v>6</v>
      </c>
      <c r="AW537" t="s">
        <v>324</v>
      </c>
      <c r="AX537" t="s">
        <v>324</v>
      </c>
      <c r="AY537">
        <v>476</v>
      </c>
      <c r="AZ537" t="s">
        <v>324</v>
      </c>
      <c r="BA537" t="s">
        <v>324</v>
      </c>
      <c r="BB537" t="s">
        <v>324</v>
      </c>
      <c r="BC537" t="s">
        <v>324</v>
      </c>
      <c r="BD537">
        <v>0</v>
      </c>
      <c r="BE537" t="s">
        <v>324</v>
      </c>
      <c r="BF537" t="s">
        <v>324</v>
      </c>
      <c r="BG537" t="s">
        <v>324</v>
      </c>
      <c r="BH537" t="s">
        <v>324</v>
      </c>
      <c r="BI537">
        <v>0</v>
      </c>
      <c r="BJ537" t="s">
        <v>324</v>
      </c>
      <c r="BK537" t="s">
        <v>324</v>
      </c>
      <c r="BL537" t="s">
        <v>324</v>
      </c>
      <c r="BM537" t="s">
        <v>324</v>
      </c>
      <c r="BN537">
        <v>0</v>
      </c>
      <c r="BO537" t="s">
        <v>324</v>
      </c>
      <c r="BP537" t="s">
        <v>324</v>
      </c>
      <c r="BQ537" t="s">
        <v>324</v>
      </c>
      <c r="BR537" t="s">
        <v>324</v>
      </c>
      <c r="BS537">
        <v>0</v>
      </c>
      <c r="BT537">
        <v>4.8000000000000001E-2</v>
      </c>
      <c r="BU537">
        <v>1.7999999999999999E-2</v>
      </c>
      <c r="BV537" t="s">
        <v>324</v>
      </c>
      <c r="BW537" t="s">
        <v>324</v>
      </c>
      <c r="BX537">
        <v>6.6000000000000003E-2</v>
      </c>
      <c r="BY537">
        <v>18</v>
      </c>
      <c r="BZ537">
        <v>7</v>
      </c>
      <c r="CA537" t="s">
        <v>324</v>
      </c>
      <c r="CB537" t="s">
        <v>324</v>
      </c>
      <c r="CC537">
        <v>25</v>
      </c>
      <c r="CD537" t="s">
        <v>324</v>
      </c>
      <c r="CE537" t="s">
        <v>324</v>
      </c>
      <c r="CF537" t="s">
        <v>324</v>
      </c>
      <c r="CG537" t="s">
        <v>324</v>
      </c>
      <c r="CH537">
        <v>0</v>
      </c>
      <c r="CI537" t="s">
        <v>324</v>
      </c>
      <c r="CJ537" t="s">
        <v>324</v>
      </c>
      <c r="CK537" t="s">
        <v>324</v>
      </c>
      <c r="CL537" t="s">
        <v>324</v>
      </c>
      <c r="CM537">
        <v>0</v>
      </c>
      <c r="CN537" t="s">
        <v>324</v>
      </c>
      <c r="CO537" t="s">
        <v>324</v>
      </c>
      <c r="CP537" t="s">
        <v>324</v>
      </c>
      <c r="CQ537" t="s">
        <v>324</v>
      </c>
      <c r="CR537">
        <v>0</v>
      </c>
      <c r="CS537" t="s">
        <v>324</v>
      </c>
      <c r="CT537" t="s">
        <v>324</v>
      </c>
      <c r="CU537" t="s">
        <v>324</v>
      </c>
      <c r="CV537" t="s">
        <v>324</v>
      </c>
      <c r="CW537">
        <v>0</v>
      </c>
      <c r="CX537">
        <v>67.260999999999996</v>
      </c>
      <c r="CY537">
        <v>49.841999999999999</v>
      </c>
      <c r="CZ537">
        <v>3.0659999999999998</v>
      </c>
      <c r="DA537">
        <v>0</v>
      </c>
      <c r="DB537">
        <v>120.169</v>
      </c>
      <c r="DC537">
        <v>7176</v>
      </c>
      <c r="DD537">
        <v>1830</v>
      </c>
      <c r="DE537">
        <v>107</v>
      </c>
      <c r="DF537">
        <v>0</v>
      </c>
      <c r="DG537">
        <v>9113</v>
      </c>
      <c r="DH537">
        <v>0</v>
      </c>
      <c r="DI537">
        <v>0</v>
      </c>
      <c r="DJ537">
        <v>0</v>
      </c>
      <c r="DK537">
        <v>0</v>
      </c>
      <c r="DL537">
        <v>0</v>
      </c>
    </row>
    <row r="538" spans="1:116" x14ac:dyDescent="0.45">
      <c r="A538">
        <v>2023</v>
      </c>
      <c r="B538" t="s">
        <v>160</v>
      </c>
      <c r="C538">
        <v>20318</v>
      </c>
      <c r="D538" t="s">
        <v>980</v>
      </c>
      <c r="E538" t="s">
        <v>781</v>
      </c>
      <c r="F538" t="s">
        <v>244</v>
      </c>
      <c r="G538">
        <v>1.214</v>
      </c>
      <c r="H538" t="s">
        <v>324</v>
      </c>
      <c r="I538" t="s">
        <v>324</v>
      </c>
      <c r="J538" t="s">
        <v>324</v>
      </c>
      <c r="K538">
        <v>1.214</v>
      </c>
      <c r="L538">
        <v>117</v>
      </c>
      <c r="M538" t="s">
        <v>324</v>
      </c>
      <c r="N538" t="s">
        <v>324</v>
      </c>
      <c r="O538" t="s">
        <v>324</v>
      </c>
      <c r="P538">
        <v>117</v>
      </c>
      <c r="Q538">
        <v>126.03400000000001</v>
      </c>
      <c r="R538" t="s">
        <v>324</v>
      </c>
      <c r="S538" t="s">
        <v>324</v>
      </c>
      <c r="T538" t="s">
        <v>324</v>
      </c>
      <c r="U538">
        <v>126.03400000000001</v>
      </c>
      <c r="V538" t="s">
        <v>324</v>
      </c>
      <c r="W538" t="s">
        <v>324</v>
      </c>
      <c r="X538" t="s">
        <v>324</v>
      </c>
      <c r="Y538" t="s">
        <v>324</v>
      </c>
      <c r="Z538">
        <v>0</v>
      </c>
      <c r="AA538" t="s">
        <v>324</v>
      </c>
      <c r="AB538" t="s">
        <v>324</v>
      </c>
      <c r="AC538" t="s">
        <v>324</v>
      </c>
      <c r="AD538" t="s">
        <v>324</v>
      </c>
      <c r="AE538">
        <v>0</v>
      </c>
      <c r="AF538" t="s">
        <v>324</v>
      </c>
      <c r="AG538" t="s">
        <v>324</v>
      </c>
      <c r="AH538" t="s">
        <v>324</v>
      </c>
      <c r="AI538" t="s">
        <v>324</v>
      </c>
      <c r="AJ538">
        <v>0</v>
      </c>
      <c r="AK538" t="s">
        <v>324</v>
      </c>
      <c r="AL538" t="s">
        <v>324</v>
      </c>
      <c r="AM538" t="s">
        <v>324</v>
      </c>
      <c r="AN538" t="s">
        <v>324</v>
      </c>
      <c r="AO538">
        <v>0</v>
      </c>
      <c r="AP538" t="s">
        <v>324</v>
      </c>
      <c r="AQ538" t="s">
        <v>324</v>
      </c>
      <c r="AR538" t="s">
        <v>324</v>
      </c>
      <c r="AS538" t="s">
        <v>324</v>
      </c>
      <c r="AT538">
        <v>0</v>
      </c>
      <c r="AU538" t="s">
        <v>324</v>
      </c>
      <c r="AV538" t="s">
        <v>324</v>
      </c>
      <c r="AW538" t="s">
        <v>324</v>
      </c>
      <c r="AX538" t="s">
        <v>324</v>
      </c>
      <c r="AY538">
        <v>0</v>
      </c>
      <c r="AZ538" t="s">
        <v>324</v>
      </c>
      <c r="BA538" t="s">
        <v>324</v>
      </c>
      <c r="BB538" t="s">
        <v>324</v>
      </c>
      <c r="BC538" t="s">
        <v>324</v>
      </c>
      <c r="BD538">
        <v>0</v>
      </c>
      <c r="BE538" t="s">
        <v>324</v>
      </c>
      <c r="BF538" t="s">
        <v>324</v>
      </c>
      <c r="BG538" t="s">
        <v>324</v>
      </c>
      <c r="BH538" t="s">
        <v>324</v>
      </c>
      <c r="BI538">
        <v>0</v>
      </c>
      <c r="BJ538" t="s">
        <v>324</v>
      </c>
      <c r="BK538" t="s">
        <v>324</v>
      </c>
      <c r="BL538" t="s">
        <v>324</v>
      </c>
      <c r="BM538" t="s">
        <v>324</v>
      </c>
      <c r="BN538">
        <v>0</v>
      </c>
      <c r="BO538" t="s">
        <v>324</v>
      </c>
      <c r="BP538" t="s">
        <v>324</v>
      </c>
      <c r="BQ538" t="s">
        <v>324</v>
      </c>
      <c r="BR538" t="s">
        <v>324</v>
      </c>
      <c r="BS538">
        <v>0</v>
      </c>
      <c r="BT538">
        <v>1.2E-2</v>
      </c>
      <c r="BU538" t="s">
        <v>324</v>
      </c>
      <c r="BV538" t="s">
        <v>324</v>
      </c>
      <c r="BW538" t="s">
        <v>324</v>
      </c>
      <c r="BX538">
        <v>1.2E-2</v>
      </c>
      <c r="BY538">
        <v>7</v>
      </c>
      <c r="BZ538" t="s">
        <v>324</v>
      </c>
      <c r="CA538" t="s">
        <v>324</v>
      </c>
      <c r="CB538" t="s">
        <v>324</v>
      </c>
      <c r="CC538">
        <v>7</v>
      </c>
      <c r="CD538">
        <v>0</v>
      </c>
      <c r="CE538" t="s">
        <v>324</v>
      </c>
      <c r="CF538" t="s">
        <v>324</v>
      </c>
      <c r="CG538" t="s">
        <v>324</v>
      </c>
      <c r="CH538">
        <v>0</v>
      </c>
      <c r="CI538" t="s">
        <v>324</v>
      </c>
      <c r="CJ538" t="s">
        <v>324</v>
      </c>
      <c r="CK538" t="s">
        <v>324</v>
      </c>
      <c r="CL538" t="s">
        <v>324</v>
      </c>
      <c r="CM538">
        <v>0</v>
      </c>
      <c r="CN538" t="s">
        <v>324</v>
      </c>
      <c r="CO538" t="s">
        <v>324</v>
      </c>
      <c r="CP538" t="s">
        <v>324</v>
      </c>
      <c r="CQ538" t="s">
        <v>324</v>
      </c>
      <c r="CR538">
        <v>0</v>
      </c>
      <c r="CS538" t="s">
        <v>324</v>
      </c>
      <c r="CT538" t="s">
        <v>324</v>
      </c>
      <c r="CU538" t="s">
        <v>324</v>
      </c>
      <c r="CV538" t="s">
        <v>324</v>
      </c>
      <c r="CW538">
        <v>0</v>
      </c>
      <c r="CX538">
        <v>1.226</v>
      </c>
      <c r="CY538">
        <v>0</v>
      </c>
      <c r="CZ538">
        <v>0</v>
      </c>
      <c r="DA538">
        <v>0</v>
      </c>
      <c r="DB538">
        <v>1.226</v>
      </c>
      <c r="DC538">
        <v>124</v>
      </c>
      <c r="DD538">
        <v>0</v>
      </c>
      <c r="DE538">
        <v>0</v>
      </c>
      <c r="DF538">
        <v>0</v>
      </c>
      <c r="DG538">
        <v>124</v>
      </c>
      <c r="DH538">
        <v>126.03400000000001</v>
      </c>
      <c r="DI538">
        <v>0</v>
      </c>
      <c r="DJ538">
        <v>0</v>
      </c>
      <c r="DK538">
        <v>0</v>
      </c>
      <c r="DL538">
        <v>126.03400000000001</v>
      </c>
    </row>
    <row r="539" spans="1:116" x14ac:dyDescent="0.45">
      <c r="A539">
        <v>2023</v>
      </c>
      <c r="B539" t="s">
        <v>160</v>
      </c>
      <c r="C539">
        <v>20363</v>
      </c>
      <c r="D539" t="s">
        <v>981</v>
      </c>
      <c r="E539" t="s">
        <v>781</v>
      </c>
      <c r="F539" t="s">
        <v>244</v>
      </c>
      <c r="G539">
        <v>2.2090000000000001</v>
      </c>
      <c r="H539" t="s">
        <v>324</v>
      </c>
      <c r="I539" t="s">
        <v>324</v>
      </c>
      <c r="J539" t="s">
        <v>324</v>
      </c>
      <c r="K539">
        <v>2.2090000000000001</v>
      </c>
      <c r="L539">
        <v>213</v>
      </c>
      <c r="M539" t="s">
        <v>324</v>
      </c>
      <c r="N539" t="s">
        <v>324</v>
      </c>
      <c r="O539" t="s">
        <v>324</v>
      </c>
      <c r="P539">
        <v>213</v>
      </c>
      <c r="Q539">
        <v>1505.1590000000001</v>
      </c>
      <c r="R539" t="s">
        <v>324</v>
      </c>
      <c r="S539" t="s">
        <v>324</v>
      </c>
      <c r="T539" t="s">
        <v>324</v>
      </c>
      <c r="U539">
        <v>1505.1590000000001</v>
      </c>
      <c r="V539" t="s">
        <v>324</v>
      </c>
      <c r="W539" t="s">
        <v>324</v>
      </c>
      <c r="X539" t="s">
        <v>324</v>
      </c>
      <c r="Y539" t="s">
        <v>324</v>
      </c>
      <c r="Z539">
        <v>0</v>
      </c>
      <c r="AA539" t="s">
        <v>324</v>
      </c>
      <c r="AB539" t="s">
        <v>324</v>
      </c>
      <c r="AC539" t="s">
        <v>324</v>
      </c>
      <c r="AD539" t="s">
        <v>324</v>
      </c>
      <c r="AE539">
        <v>0</v>
      </c>
      <c r="AF539" t="s">
        <v>324</v>
      </c>
      <c r="AG539" t="s">
        <v>324</v>
      </c>
      <c r="AH539" t="s">
        <v>324</v>
      </c>
      <c r="AI539" t="s">
        <v>324</v>
      </c>
      <c r="AJ539">
        <v>0</v>
      </c>
      <c r="AK539" t="s">
        <v>324</v>
      </c>
      <c r="AL539" t="s">
        <v>324</v>
      </c>
      <c r="AM539" t="s">
        <v>324</v>
      </c>
      <c r="AN539" t="s">
        <v>324</v>
      </c>
      <c r="AO539">
        <v>0</v>
      </c>
      <c r="AP539" t="s">
        <v>324</v>
      </c>
      <c r="AQ539" t="s">
        <v>324</v>
      </c>
      <c r="AR539" t="s">
        <v>324</v>
      </c>
      <c r="AS539" t="s">
        <v>324</v>
      </c>
      <c r="AT539">
        <v>0</v>
      </c>
      <c r="AU539" t="s">
        <v>324</v>
      </c>
      <c r="AV539" t="s">
        <v>324</v>
      </c>
      <c r="AW539" t="s">
        <v>324</v>
      </c>
      <c r="AX539" t="s">
        <v>324</v>
      </c>
      <c r="AY539">
        <v>0</v>
      </c>
      <c r="AZ539" t="s">
        <v>324</v>
      </c>
      <c r="BA539" t="s">
        <v>324</v>
      </c>
      <c r="BB539" t="s">
        <v>324</v>
      </c>
      <c r="BC539" t="s">
        <v>324</v>
      </c>
      <c r="BD539">
        <v>0</v>
      </c>
      <c r="BE539" t="s">
        <v>324</v>
      </c>
      <c r="BF539" t="s">
        <v>324</v>
      </c>
      <c r="BG539" t="s">
        <v>324</v>
      </c>
      <c r="BH539" t="s">
        <v>324</v>
      </c>
      <c r="BI539">
        <v>0</v>
      </c>
      <c r="BJ539" t="s">
        <v>324</v>
      </c>
      <c r="BK539" t="s">
        <v>324</v>
      </c>
      <c r="BL539" t="s">
        <v>324</v>
      </c>
      <c r="BM539" t="s">
        <v>324</v>
      </c>
      <c r="BN539">
        <v>0</v>
      </c>
      <c r="BO539" t="s">
        <v>324</v>
      </c>
      <c r="BP539" t="s">
        <v>324</v>
      </c>
      <c r="BQ539" t="s">
        <v>324</v>
      </c>
      <c r="BR539" t="s">
        <v>324</v>
      </c>
      <c r="BS539">
        <v>0</v>
      </c>
      <c r="BT539" t="s">
        <v>324</v>
      </c>
      <c r="BU539" t="s">
        <v>324</v>
      </c>
      <c r="BV539" t="s">
        <v>324</v>
      </c>
      <c r="BW539" t="s">
        <v>324</v>
      </c>
      <c r="BX539">
        <v>0</v>
      </c>
      <c r="BY539" t="s">
        <v>324</v>
      </c>
      <c r="BZ539" t="s">
        <v>324</v>
      </c>
      <c r="CA539" t="s">
        <v>324</v>
      </c>
      <c r="CB539" t="s">
        <v>324</v>
      </c>
      <c r="CC539">
        <v>0</v>
      </c>
      <c r="CD539" t="s">
        <v>324</v>
      </c>
      <c r="CE539" t="s">
        <v>324</v>
      </c>
      <c r="CF539" t="s">
        <v>324</v>
      </c>
      <c r="CG539" t="s">
        <v>324</v>
      </c>
      <c r="CH539">
        <v>0</v>
      </c>
      <c r="CI539" t="s">
        <v>324</v>
      </c>
      <c r="CJ539" t="s">
        <v>324</v>
      </c>
      <c r="CK539" t="s">
        <v>324</v>
      </c>
      <c r="CL539" t="s">
        <v>324</v>
      </c>
      <c r="CM539">
        <v>0</v>
      </c>
      <c r="CN539" t="s">
        <v>324</v>
      </c>
      <c r="CO539" t="s">
        <v>324</v>
      </c>
      <c r="CP539" t="s">
        <v>324</v>
      </c>
      <c r="CQ539" t="s">
        <v>324</v>
      </c>
      <c r="CR539">
        <v>0</v>
      </c>
      <c r="CS539" t="s">
        <v>324</v>
      </c>
      <c r="CT539" t="s">
        <v>324</v>
      </c>
      <c r="CU539" t="s">
        <v>324</v>
      </c>
      <c r="CV539" t="s">
        <v>324</v>
      </c>
      <c r="CW539">
        <v>0</v>
      </c>
      <c r="CX539">
        <v>2.2090000000000001</v>
      </c>
      <c r="CY539">
        <v>0</v>
      </c>
      <c r="CZ539">
        <v>0</v>
      </c>
      <c r="DA539">
        <v>0</v>
      </c>
      <c r="DB539">
        <v>2.2090000000000001</v>
      </c>
      <c r="DC539">
        <v>213</v>
      </c>
      <c r="DD539">
        <v>0</v>
      </c>
      <c r="DE539">
        <v>0</v>
      </c>
      <c r="DF539">
        <v>0</v>
      </c>
      <c r="DG539">
        <v>213</v>
      </c>
      <c r="DH539">
        <v>1505.1590000000001</v>
      </c>
      <c r="DI539">
        <v>0</v>
      </c>
      <c r="DJ539">
        <v>0</v>
      </c>
      <c r="DK539">
        <v>0</v>
      </c>
      <c r="DL539">
        <v>1505.1590000000001</v>
      </c>
    </row>
    <row r="540" spans="1:116" x14ac:dyDescent="0.45">
      <c r="A540">
        <v>2023</v>
      </c>
      <c r="B540" t="s">
        <v>160</v>
      </c>
      <c r="C540">
        <v>20574</v>
      </c>
      <c r="D540" t="s">
        <v>982</v>
      </c>
      <c r="E540" t="s">
        <v>781</v>
      </c>
      <c r="F540" t="s">
        <v>247</v>
      </c>
      <c r="G540">
        <v>6.1120000000000001</v>
      </c>
      <c r="H540" t="s">
        <v>324</v>
      </c>
      <c r="I540" t="s">
        <v>324</v>
      </c>
      <c r="J540" t="s">
        <v>324</v>
      </c>
      <c r="K540">
        <v>6.1120000000000001</v>
      </c>
      <c r="L540">
        <v>523</v>
      </c>
      <c r="M540" t="s">
        <v>324</v>
      </c>
      <c r="N540" t="s">
        <v>324</v>
      </c>
      <c r="O540" t="s">
        <v>324</v>
      </c>
      <c r="P540">
        <v>523</v>
      </c>
      <c r="Q540" t="s">
        <v>324</v>
      </c>
      <c r="R540" t="s">
        <v>324</v>
      </c>
      <c r="S540" t="s">
        <v>324</v>
      </c>
      <c r="T540" t="s">
        <v>324</v>
      </c>
      <c r="U540">
        <v>0</v>
      </c>
      <c r="V540" t="s">
        <v>324</v>
      </c>
      <c r="W540" t="s">
        <v>324</v>
      </c>
      <c r="X540" t="s">
        <v>324</v>
      </c>
      <c r="Y540" t="s">
        <v>324</v>
      </c>
      <c r="Z540">
        <v>0</v>
      </c>
      <c r="AA540" t="s">
        <v>324</v>
      </c>
      <c r="AB540" t="s">
        <v>324</v>
      </c>
      <c r="AC540" t="s">
        <v>324</v>
      </c>
      <c r="AD540" t="s">
        <v>324</v>
      </c>
      <c r="AE540">
        <v>0</v>
      </c>
      <c r="AF540" t="s">
        <v>324</v>
      </c>
      <c r="AG540" t="s">
        <v>324</v>
      </c>
      <c r="AH540" t="s">
        <v>324</v>
      </c>
      <c r="AI540" t="s">
        <v>324</v>
      </c>
      <c r="AJ540">
        <v>0</v>
      </c>
      <c r="AK540" t="s">
        <v>324</v>
      </c>
      <c r="AL540" t="s">
        <v>324</v>
      </c>
      <c r="AM540" t="s">
        <v>324</v>
      </c>
      <c r="AN540" t="s">
        <v>324</v>
      </c>
      <c r="AO540">
        <v>0</v>
      </c>
      <c r="AP540" t="s">
        <v>324</v>
      </c>
      <c r="AQ540" t="s">
        <v>324</v>
      </c>
      <c r="AR540" t="s">
        <v>324</v>
      </c>
      <c r="AS540" t="s">
        <v>324</v>
      </c>
      <c r="AT540">
        <v>0</v>
      </c>
      <c r="AU540" t="s">
        <v>324</v>
      </c>
      <c r="AV540" t="s">
        <v>324</v>
      </c>
      <c r="AW540" t="s">
        <v>324</v>
      </c>
      <c r="AX540" t="s">
        <v>324</v>
      </c>
      <c r="AY540">
        <v>0</v>
      </c>
      <c r="AZ540" t="s">
        <v>324</v>
      </c>
      <c r="BA540" t="s">
        <v>324</v>
      </c>
      <c r="BB540" t="s">
        <v>324</v>
      </c>
      <c r="BC540" t="s">
        <v>324</v>
      </c>
      <c r="BD540">
        <v>0</v>
      </c>
      <c r="BE540" t="s">
        <v>324</v>
      </c>
      <c r="BF540" t="s">
        <v>324</v>
      </c>
      <c r="BG540" t="s">
        <v>324</v>
      </c>
      <c r="BH540" t="s">
        <v>324</v>
      </c>
      <c r="BI540">
        <v>0</v>
      </c>
      <c r="BJ540" t="s">
        <v>324</v>
      </c>
      <c r="BK540" t="s">
        <v>324</v>
      </c>
      <c r="BL540" t="s">
        <v>324</v>
      </c>
      <c r="BM540" t="s">
        <v>324</v>
      </c>
      <c r="BN540">
        <v>0</v>
      </c>
      <c r="BO540" t="s">
        <v>324</v>
      </c>
      <c r="BP540" t="s">
        <v>324</v>
      </c>
      <c r="BQ540" t="s">
        <v>324</v>
      </c>
      <c r="BR540" t="s">
        <v>324</v>
      </c>
      <c r="BS540">
        <v>0</v>
      </c>
      <c r="BT540">
        <v>8.0000000000000002E-3</v>
      </c>
      <c r="BU540" t="s">
        <v>324</v>
      </c>
      <c r="BV540" t="s">
        <v>324</v>
      </c>
      <c r="BW540" t="s">
        <v>324</v>
      </c>
      <c r="BX540">
        <v>8.0000000000000002E-3</v>
      </c>
      <c r="BY540">
        <v>3</v>
      </c>
      <c r="BZ540" t="s">
        <v>324</v>
      </c>
      <c r="CA540" t="s">
        <v>324</v>
      </c>
      <c r="CB540" t="s">
        <v>324</v>
      </c>
      <c r="CC540">
        <v>3</v>
      </c>
      <c r="CD540" t="s">
        <v>324</v>
      </c>
      <c r="CE540" t="s">
        <v>324</v>
      </c>
      <c r="CF540" t="s">
        <v>324</v>
      </c>
      <c r="CG540" t="s">
        <v>324</v>
      </c>
      <c r="CH540">
        <v>0</v>
      </c>
      <c r="CI540" t="s">
        <v>324</v>
      </c>
      <c r="CJ540" t="s">
        <v>324</v>
      </c>
      <c r="CK540" t="s">
        <v>324</v>
      </c>
      <c r="CL540" t="s">
        <v>324</v>
      </c>
      <c r="CM540">
        <v>0</v>
      </c>
      <c r="CN540" t="s">
        <v>324</v>
      </c>
      <c r="CO540" t="s">
        <v>324</v>
      </c>
      <c r="CP540" t="s">
        <v>324</v>
      </c>
      <c r="CQ540" t="s">
        <v>324</v>
      </c>
      <c r="CR540">
        <v>0</v>
      </c>
      <c r="CS540" t="s">
        <v>324</v>
      </c>
      <c r="CT540" t="s">
        <v>324</v>
      </c>
      <c r="CU540" t="s">
        <v>324</v>
      </c>
      <c r="CV540" t="s">
        <v>324</v>
      </c>
      <c r="CW540">
        <v>0</v>
      </c>
      <c r="CX540">
        <v>6.12</v>
      </c>
      <c r="CY540">
        <v>0</v>
      </c>
      <c r="CZ540">
        <v>0</v>
      </c>
      <c r="DA540">
        <v>0</v>
      </c>
      <c r="DB540">
        <v>6.12</v>
      </c>
      <c r="DC540">
        <v>526</v>
      </c>
      <c r="DD540">
        <v>0</v>
      </c>
      <c r="DE540">
        <v>0</v>
      </c>
      <c r="DF540">
        <v>0</v>
      </c>
      <c r="DG540">
        <v>526</v>
      </c>
      <c r="DH540">
        <v>0</v>
      </c>
      <c r="DI540">
        <v>0</v>
      </c>
      <c r="DJ540">
        <v>0</v>
      </c>
      <c r="DK540">
        <v>0</v>
      </c>
      <c r="DL540">
        <v>0</v>
      </c>
    </row>
    <row r="541" spans="1:116" x14ac:dyDescent="0.45">
      <c r="A541">
        <v>2023</v>
      </c>
      <c r="B541" t="s">
        <v>160</v>
      </c>
      <c r="C541">
        <v>27238</v>
      </c>
      <c r="D541" t="s">
        <v>983</v>
      </c>
      <c r="E541" t="s">
        <v>781</v>
      </c>
      <c r="F541" t="s">
        <v>244</v>
      </c>
      <c r="G541">
        <v>3.25</v>
      </c>
      <c r="H541">
        <v>0.23200000000000001</v>
      </c>
      <c r="I541" t="s">
        <v>324</v>
      </c>
      <c r="J541" t="s">
        <v>324</v>
      </c>
      <c r="K541">
        <v>3.4820000000000002</v>
      </c>
      <c r="L541">
        <v>319</v>
      </c>
      <c r="M541">
        <v>4</v>
      </c>
      <c r="N541" t="s">
        <v>324</v>
      </c>
      <c r="O541" t="s">
        <v>324</v>
      </c>
      <c r="P541">
        <v>323</v>
      </c>
      <c r="Q541">
        <v>491.392</v>
      </c>
      <c r="R541" t="s">
        <v>324</v>
      </c>
      <c r="S541" t="s">
        <v>324</v>
      </c>
      <c r="T541" t="s">
        <v>324</v>
      </c>
      <c r="U541">
        <v>491.392</v>
      </c>
      <c r="V541" t="s">
        <v>324</v>
      </c>
      <c r="W541" t="s">
        <v>324</v>
      </c>
      <c r="X541" t="s">
        <v>324</v>
      </c>
      <c r="Y541" t="s">
        <v>324</v>
      </c>
      <c r="Z541">
        <v>0</v>
      </c>
      <c r="AA541" t="s">
        <v>324</v>
      </c>
      <c r="AB541" t="s">
        <v>324</v>
      </c>
      <c r="AC541" t="s">
        <v>324</v>
      </c>
      <c r="AD541" t="s">
        <v>324</v>
      </c>
      <c r="AE541">
        <v>0</v>
      </c>
      <c r="AF541" t="s">
        <v>324</v>
      </c>
      <c r="AG541" t="s">
        <v>324</v>
      </c>
      <c r="AH541" t="s">
        <v>324</v>
      </c>
      <c r="AI541" t="s">
        <v>324</v>
      </c>
      <c r="AJ541">
        <v>0</v>
      </c>
      <c r="AK541" t="s">
        <v>324</v>
      </c>
      <c r="AL541" t="s">
        <v>324</v>
      </c>
      <c r="AM541" t="s">
        <v>324</v>
      </c>
      <c r="AN541" t="s">
        <v>324</v>
      </c>
      <c r="AO541">
        <v>0</v>
      </c>
      <c r="AP541" t="s">
        <v>324</v>
      </c>
      <c r="AQ541" t="s">
        <v>324</v>
      </c>
      <c r="AR541" t="s">
        <v>324</v>
      </c>
      <c r="AS541" t="s">
        <v>324</v>
      </c>
      <c r="AT541">
        <v>0</v>
      </c>
      <c r="AU541" t="s">
        <v>324</v>
      </c>
      <c r="AV541" t="s">
        <v>324</v>
      </c>
      <c r="AW541" t="s">
        <v>324</v>
      </c>
      <c r="AX541" t="s">
        <v>324</v>
      </c>
      <c r="AY541">
        <v>0</v>
      </c>
      <c r="AZ541" t="s">
        <v>324</v>
      </c>
      <c r="BA541" t="s">
        <v>324</v>
      </c>
      <c r="BB541" t="s">
        <v>324</v>
      </c>
      <c r="BC541" t="s">
        <v>324</v>
      </c>
      <c r="BD541">
        <v>0</v>
      </c>
      <c r="BE541" t="s">
        <v>324</v>
      </c>
      <c r="BF541" t="s">
        <v>324</v>
      </c>
      <c r="BG541" t="s">
        <v>324</v>
      </c>
      <c r="BH541" t="s">
        <v>324</v>
      </c>
      <c r="BI541">
        <v>0</v>
      </c>
      <c r="BJ541" t="s">
        <v>324</v>
      </c>
      <c r="BK541" t="s">
        <v>324</v>
      </c>
      <c r="BL541" t="s">
        <v>324</v>
      </c>
      <c r="BM541" t="s">
        <v>324</v>
      </c>
      <c r="BN541">
        <v>0</v>
      </c>
      <c r="BO541" t="s">
        <v>324</v>
      </c>
      <c r="BP541" t="s">
        <v>324</v>
      </c>
      <c r="BQ541" t="s">
        <v>324</v>
      </c>
      <c r="BR541" t="s">
        <v>324</v>
      </c>
      <c r="BS541">
        <v>0</v>
      </c>
      <c r="BT541" t="s">
        <v>324</v>
      </c>
      <c r="BU541" t="s">
        <v>324</v>
      </c>
      <c r="BV541" t="s">
        <v>324</v>
      </c>
      <c r="BW541" t="s">
        <v>324</v>
      </c>
      <c r="BX541">
        <v>0</v>
      </c>
      <c r="BY541" t="s">
        <v>324</v>
      </c>
      <c r="BZ541" t="s">
        <v>324</v>
      </c>
      <c r="CA541" t="s">
        <v>324</v>
      </c>
      <c r="CB541" t="s">
        <v>324</v>
      </c>
      <c r="CC541">
        <v>0</v>
      </c>
      <c r="CD541" t="s">
        <v>324</v>
      </c>
      <c r="CE541" t="s">
        <v>324</v>
      </c>
      <c r="CF541" t="s">
        <v>324</v>
      </c>
      <c r="CG541" t="s">
        <v>324</v>
      </c>
      <c r="CH541">
        <v>0</v>
      </c>
      <c r="CI541" t="s">
        <v>324</v>
      </c>
      <c r="CJ541" t="s">
        <v>324</v>
      </c>
      <c r="CK541" t="s">
        <v>324</v>
      </c>
      <c r="CL541" t="s">
        <v>324</v>
      </c>
      <c r="CM541">
        <v>0</v>
      </c>
      <c r="CN541" t="s">
        <v>324</v>
      </c>
      <c r="CO541" t="s">
        <v>324</v>
      </c>
      <c r="CP541" t="s">
        <v>324</v>
      </c>
      <c r="CQ541" t="s">
        <v>324</v>
      </c>
      <c r="CR541">
        <v>0</v>
      </c>
      <c r="CS541" t="s">
        <v>324</v>
      </c>
      <c r="CT541" t="s">
        <v>324</v>
      </c>
      <c r="CU541" t="s">
        <v>324</v>
      </c>
      <c r="CV541" t="s">
        <v>324</v>
      </c>
      <c r="CW541">
        <v>0</v>
      </c>
      <c r="CX541">
        <v>3.25</v>
      </c>
      <c r="CY541">
        <v>0.23200000000000001</v>
      </c>
      <c r="CZ541">
        <v>0</v>
      </c>
      <c r="DA541">
        <v>0</v>
      </c>
      <c r="DB541">
        <v>3.4820000000000002</v>
      </c>
      <c r="DC541">
        <v>319</v>
      </c>
      <c r="DD541">
        <v>4</v>
      </c>
      <c r="DE541">
        <v>0</v>
      </c>
      <c r="DF541">
        <v>0</v>
      </c>
      <c r="DG541">
        <v>323</v>
      </c>
      <c r="DH541">
        <v>491.392</v>
      </c>
      <c r="DI541">
        <v>0</v>
      </c>
      <c r="DJ541">
        <v>0</v>
      </c>
      <c r="DK541">
        <v>0</v>
      </c>
      <c r="DL541">
        <v>491.392</v>
      </c>
    </row>
    <row r="542" spans="1:116" x14ac:dyDescent="0.45">
      <c r="A542">
        <v>2023</v>
      </c>
      <c r="B542" t="s">
        <v>160</v>
      </c>
      <c r="C542">
        <v>99999</v>
      </c>
      <c r="D542" t="s">
        <v>599</v>
      </c>
      <c r="E542" t="s">
        <v>781</v>
      </c>
      <c r="G542">
        <v>2.7919999999999998</v>
      </c>
      <c r="H542">
        <v>0.46200000000000002</v>
      </c>
      <c r="I542">
        <v>0</v>
      </c>
      <c r="J542" t="s">
        <v>324</v>
      </c>
      <c r="K542">
        <v>3.254</v>
      </c>
      <c r="L542" t="s">
        <v>324</v>
      </c>
      <c r="M542" t="s">
        <v>324</v>
      </c>
      <c r="N542" t="s">
        <v>324</v>
      </c>
      <c r="O542" t="s">
        <v>324</v>
      </c>
      <c r="P542" t="s">
        <v>324</v>
      </c>
      <c r="Q542" t="s">
        <v>324</v>
      </c>
      <c r="R542" t="s">
        <v>324</v>
      </c>
      <c r="S542" t="s">
        <v>324</v>
      </c>
      <c r="T542" t="s">
        <v>324</v>
      </c>
      <c r="U542" t="s">
        <v>324</v>
      </c>
      <c r="V542" t="s">
        <v>324</v>
      </c>
      <c r="W542" t="s">
        <v>324</v>
      </c>
      <c r="X542" t="s">
        <v>324</v>
      </c>
      <c r="Y542" t="s">
        <v>324</v>
      </c>
      <c r="Z542" t="s">
        <v>324</v>
      </c>
      <c r="AA542" t="s">
        <v>324</v>
      </c>
      <c r="AB542" t="s">
        <v>324</v>
      </c>
      <c r="AC542" t="s">
        <v>324</v>
      </c>
      <c r="AD542" t="s">
        <v>324</v>
      </c>
      <c r="AE542" t="s">
        <v>324</v>
      </c>
      <c r="AF542" t="s">
        <v>324</v>
      </c>
      <c r="AG542" t="s">
        <v>324</v>
      </c>
      <c r="AH542" t="s">
        <v>324</v>
      </c>
      <c r="AI542" t="s">
        <v>324</v>
      </c>
      <c r="AJ542" t="s">
        <v>324</v>
      </c>
      <c r="AK542" t="s">
        <v>324</v>
      </c>
      <c r="AL542" t="s">
        <v>324</v>
      </c>
      <c r="AM542" t="s">
        <v>324</v>
      </c>
      <c r="AN542" t="s">
        <v>324</v>
      </c>
      <c r="AO542" t="s">
        <v>324</v>
      </c>
      <c r="AP542" t="s">
        <v>324</v>
      </c>
      <c r="AQ542" t="s">
        <v>324</v>
      </c>
      <c r="AR542" t="s">
        <v>324</v>
      </c>
      <c r="AS542" t="s">
        <v>324</v>
      </c>
      <c r="AT542" t="s">
        <v>324</v>
      </c>
      <c r="AU542" t="s">
        <v>324</v>
      </c>
      <c r="AV542" t="s">
        <v>324</v>
      </c>
      <c r="AW542" t="s">
        <v>324</v>
      </c>
      <c r="AX542" t="s">
        <v>324</v>
      </c>
      <c r="AY542" t="s">
        <v>324</v>
      </c>
      <c r="AZ542" t="s">
        <v>324</v>
      </c>
      <c r="BA542" t="s">
        <v>324</v>
      </c>
      <c r="BB542" t="s">
        <v>324</v>
      </c>
      <c r="BC542" t="s">
        <v>324</v>
      </c>
      <c r="BD542" t="s">
        <v>324</v>
      </c>
      <c r="BE542" t="s">
        <v>324</v>
      </c>
      <c r="BF542" t="s">
        <v>324</v>
      </c>
      <c r="BG542" t="s">
        <v>324</v>
      </c>
      <c r="BH542" t="s">
        <v>324</v>
      </c>
      <c r="BI542" t="s">
        <v>324</v>
      </c>
      <c r="BJ542" t="s">
        <v>324</v>
      </c>
      <c r="BK542" t="s">
        <v>324</v>
      </c>
      <c r="BL542" t="s">
        <v>324</v>
      </c>
      <c r="BM542" t="s">
        <v>324</v>
      </c>
      <c r="BN542" t="s">
        <v>324</v>
      </c>
      <c r="BO542" t="s">
        <v>324</v>
      </c>
      <c r="BP542" t="s">
        <v>324</v>
      </c>
      <c r="BQ542" t="s">
        <v>324</v>
      </c>
      <c r="BR542" t="s">
        <v>324</v>
      </c>
      <c r="BS542" t="s">
        <v>324</v>
      </c>
      <c r="BT542" t="s">
        <v>324</v>
      </c>
      <c r="BU542" t="s">
        <v>324</v>
      </c>
      <c r="BV542" t="s">
        <v>324</v>
      </c>
      <c r="BW542" t="s">
        <v>324</v>
      </c>
      <c r="BX542" t="s">
        <v>324</v>
      </c>
      <c r="BY542" t="s">
        <v>324</v>
      </c>
      <c r="BZ542" t="s">
        <v>324</v>
      </c>
      <c r="CA542" t="s">
        <v>324</v>
      </c>
      <c r="CB542" t="s">
        <v>324</v>
      </c>
      <c r="CC542" t="s">
        <v>324</v>
      </c>
      <c r="CD542" t="s">
        <v>324</v>
      </c>
      <c r="CE542" t="s">
        <v>324</v>
      </c>
      <c r="CF542" t="s">
        <v>324</v>
      </c>
      <c r="CG542" t="s">
        <v>324</v>
      </c>
      <c r="CH542" t="s">
        <v>324</v>
      </c>
      <c r="CI542" t="s">
        <v>324</v>
      </c>
      <c r="CJ542" t="s">
        <v>324</v>
      </c>
      <c r="CK542" t="s">
        <v>324</v>
      </c>
      <c r="CL542" t="s">
        <v>324</v>
      </c>
      <c r="CM542" t="s">
        <v>324</v>
      </c>
      <c r="CN542" t="s">
        <v>324</v>
      </c>
      <c r="CO542" t="s">
        <v>324</v>
      </c>
      <c r="CP542" t="s">
        <v>324</v>
      </c>
      <c r="CQ542" t="s">
        <v>324</v>
      </c>
      <c r="CR542" t="s">
        <v>324</v>
      </c>
      <c r="CS542" t="s">
        <v>324</v>
      </c>
      <c r="CT542" t="s">
        <v>324</v>
      </c>
      <c r="CU542" t="s">
        <v>324</v>
      </c>
      <c r="CV542" t="s">
        <v>324</v>
      </c>
      <c r="CW542" t="s">
        <v>324</v>
      </c>
      <c r="CX542">
        <v>2.7919999999999998</v>
      </c>
      <c r="CY542">
        <v>0.46200000000000002</v>
      </c>
      <c r="CZ542">
        <v>0</v>
      </c>
      <c r="DA542" t="s">
        <v>324</v>
      </c>
      <c r="DB542">
        <v>3.254</v>
      </c>
      <c r="DC542" t="s">
        <v>324</v>
      </c>
      <c r="DD542" t="s">
        <v>324</v>
      </c>
      <c r="DE542" t="s">
        <v>324</v>
      </c>
      <c r="DF542" t="s">
        <v>324</v>
      </c>
      <c r="DG542" t="s">
        <v>324</v>
      </c>
      <c r="DH542" t="s">
        <v>324</v>
      </c>
      <c r="DI542" t="s">
        <v>324</v>
      </c>
      <c r="DJ542" t="s">
        <v>324</v>
      </c>
      <c r="DK542" t="s">
        <v>324</v>
      </c>
      <c r="DL542" t="s">
        <v>324</v>
      </c>
    </row>
    <row r="543" spans="1:116" x14ac:dyDescent="0.45">
      <c r="A543">
        <v>2023</v>
      </c>
      <c r="B543" t="s">
        <v>160</v>
      </c>
      <c r="C543">
        <v>99999</v>
      </c>
      <c r="D543" t="s">
        <v>599</v>
      </c>
      <c r="E543" t="s">
        <v>606</v>
      </c>
      <c r="G543">
        <v>-12.711</v>
      </c>
      <c r="H543">
        <v>-8.9</v>
      </c>
      <c r="I543">
        <v>-0.58899999999999997</v>
      </c>
      <c r="J543" t="s">
        <v>324</v>
      </c>
      <c r="K543">
        <v>-22.2</v>
      </c>
      <c r="L543" t="s">
        <v>324</v>
      </c>
      <c r="M543" t="s">
        <v>324</v>
      </c>
      <c r="N543" t="s">
        <v>324</v>
      </c>
      <c r="O543" t="s">
        <v>324</v>
      </c>
      <c r="P543" t="s">
        <v>324</v>
      </c>
      <c r="Q543" t="s">
        <v>324</v>
      </c>
      <c r="R543" t="s">
        <v>324</v>
      </c>
      <c r="S543" t="s">
        <v>324</v>
      </c>
      <c r="T543" t="s">
        <v>324</v>
      </c>
      <c r="U543" t="s">
        <v>324</v>
      </c>
      <c r="V543" t="s">
        <v>324</v>
      </c>
      <c r="W543" t="s">
        <v>324</v>
      </c>
      <c r="X543" t="s">
        <v>324</v>
      </c>
      <c r="Y543" t="s">
        <v>324</v>
      </c>
      <c r="Z543" t="s">
        <v>324</v>
      </c>
      <c r="AA543" t="s">
        <v>324</v>
      </c>
      <c r="AB543" t="s">
        <v>324</v>
      </c>
      <c r="AC543" t="s">
        <v>324</v>
      </c>
      <c r="AD543" t="s">
        <v>324</v>
      </c>
      <c r="AE543" t="s">
        <v>324</v>
      </c>
      <c r="AF543" t="s">
        <v>324</v>
      </c>
      <c r="AG543" t="s">
        <v>324</v>
      </c>
      <c r="AH543" t="s">
        <v>324</v>
      </c>
      <c r="AI543" t="s">
        <v>324</v>
      </c>
      <c r="AJ543" t="s">
        <v>324</v>
      </c>
      <c r="AK543" t="s">
        <v>324</v>
      </c>
      <c r="AL543" t="s">
        <v>324</v>
      </c>
      <c r="AM543" t="s">
        <v>324</v>
      </c>
      <c r="AN543" t="s">
        <v>324</v>
      </c>
      <c r="AO543" t="s">
        <v>324</v>
      </c>
      <c r="AP543" t="s">
        <v>324</v>
      </c>
      <c r="AQ543" t="s">
        <v>324</v>
      </c>
      <c r="AR543" t="s">
        <v>324</v>
      </c>
      <c r="AS543" t="s">
        <v>324</v>
      </c>
      <c r="AT543" t="s">
        <v>324</v>
      </c>
      <c r="AU543" t="s">
        <v>324</v>
      </c>
      <c r="AV543" t="s">
        <v>324</v>
      </c>
      <c r="AW543" t="s">
        <v>324</v>
      </c>
      <c r="AX543" t="s">
        <v>324</v>
      </c>
      <c r="AY543" t="s">
        <v>324</v>
      </c>
      <c r="AZ543" t="s">
        <v>324</v>
      </c>
      <c r="BA543" t="s">
        <v>324</v>
      </c>
      <c r="BB543" t="s">
        <v>324</v>
      </c>
      <c r="BC543" t="s">
        <v>324</v>
      </c>
      <c r="BD543" t="s">
        <v>324</v>
      </c>
      <c r="BE543" t="s">
        <v>324</v>
      </c>
      <c r="BF543" t="s">
        <v>324</v>
      </c>
      <c r="BG543" t="s">
        <v>324</v>
      </c>
      <c r="BH543" t="s">
        <v>324</v>
      </c>
      <c r="BI543" t="s">
        <v>324</v>
      </c>
      <c r="BJ543" t="s">
        <v>324</v>
      </c>
      <c r="BK543" t="s">
        <v>324</v>
      </c>
      <c r="BL543" t="s">
        <v>324</v>
      </c>
      <c r="BM543" t="s">
        <v>324</v>
      </c>
      <c r="BN543" t="s">
        <v>324</v>
      </c>
      <c r="BO543" t="s">
        <v>324</v>
      </c>
      <c r="BP543" t="s">
        <v>324</v>
      </c>
      <c r="BQ543" t="s">
        <v>324</v>
      </c>
      <c r="BR543" t="s">
        <v>324</v>
      </c>
      <c r="BS543" t="s">
        <v>324</v>
      </c>
      <c r="BT543" t="s">
        <v>324</v>
      </c>
      <c r="BU543" t="s">
        <v>324</v>
      </c>
      <c r="BV543" t="s">
        <v>324</v>
      </c>
      <c r="BW543" t="s">
        <v>324</v>
      </c>
      <c r="BX543" t="s">
        <v>324</v>
      </c>
      <c r="BY543" t="s">
        <v>324</v>
      </c>
      <c r="BZ543" t="s">
        <v>324</v>
      </c>
      <c r="CA543" t="s">
        <v>324</v>
      </c>
      <c r="CB543" t="s">
        <v>324</v>
      </c>
      <c r="CC543" t="s">
        <v>324</v>
      </c>
      <c r="CD543" t="s">
        <v>324</v>
      </c>
      <c r="CE543" t="s">
        <v>324</v>
      </c>
      <c r="CF543" t="s">
        <v>324</v>
      </c>
      <c r="CG543" t="s">
        <v>324</v>
      </c>
      <c r="CH543" t="s">
        <v>324</v>
      </c>
      <c r="CI543" t="s">
        <v>324</v>
      </c>
      <c r="CJ543" t="s">
        <v>324</v>
      </c>
      <c r="CK543" t="s">
        <v>324</v>
      </c>
      <c r="CL543" t="s">
        <v>324</v>
      </c>
      <c r="CM543" t="s">
        <v>324</v>
      </c>
      <c r="CN543" t="s">
        <v>324</v>
      </c>
      <c r="CO543" t="s">
        <v>324</v>
      </c>
      <c r="CP543" t="s">
        <v>324</v>
      </c>
      <c r="CQ543" t="s">
        <v>324</v>
      </c>
      <c r="CR543" t="s">
        <v>324</v>
      </c>
      <c r="CS543" t="s">
        <v>324</v>
      </c>
      <c r="CT543" t="s">
        <v>324</v>
      </c>
      <c r="CU543" t="s">
        <v>324</v>
      </c>
      <c r="CV543" t="s">
        <v>324</v>
      </c>
      <c r="CW543" t="s">
        <v>324</v>
      </c>
      <c r="CX543">
        <v>-12.711</v>
      </c>
      <c r="CY543">
        <v>-8.9</v>
      </c>
      <c r="CZ543">
        <v>-0.58899999999999997</v>
      </c>
      <c r="DA543" t="s">
        <v>324</v>
      </c>
      <c r="DB543">
        <v>-22.2</v>
      </c>
      <c r="DC543" t="s">
        <v>324</v>
      </c>
      <c r="DD543" t="s">
        <v>324</v>
      </c>
      <c r="DE543" t="s">
        <v>324</v>
      </c>
      <c r="DF543" t="s">
        <v>324</v>
      </c>
      <c r="DG543" t="s">
        <v>324</v>
      </c>
      <c r="DH543" t="s">
        <v>324</v>
      </c>
      <c r="DI543" t="s">
        <v>324</v>
      </c>
      <c r="DJ543" t="s">
        <v>324</v>
      </c>
      <c r="DK543" t="s">
        <v>324</v>
      </c>
      <c r="DL543" t="s">
        <v>324</v>
      </c>
    </row>
    <row r="544" spans="1:116" x14ac:dyDescent="0.45">
      <c r="A544">
        <v>2023</v>
      </c>
      <c r="B544" t="s">
        <v>160</v>
      </c>
      <c r="C544">
        <v>99999</v>
      </c>
      <c r="D544" t="s">
        <v>599</v>
      </c>
      <c r="E544" t="s">
        <v>607</v>
      </c>
      <c r="G544">
        <v>-9.2119999999999997</v>
      </c>
      <c r="H544">
        <v>-5.7039999999999997</v>
      </c>
      <c r="I544">
        <v>-5.0999999999999997E-2</v>
      </c>
      <c r="J544" t="s">
        <v>324</v>
      </c>
      <c r="K544">
        <v>-14.967000000000001</v>
      </c>
      <c r="L544" t="s">
        <v>324</v>
      </c>
      <c r="M544" t="s">
        <v>324</v>
      </c>
      <c r="N544" t="s">
        <v>324</v>
      </c>
      <c r="O544" t="s">
        <v>324</v>
      </c>
      <c r="P544" t="s">
        <v>324</v>
      </c>
      <c r="Q544" t="s">
        <v>324</v>
      </c>
      <c r="R544" t="s">
        <v>324</v>
      </c>
      <c r="S544" t="s">
        <v>324</v>
      </c>
      <c r="T544" t="s">
        <v>324</v>
      </c>
      <c r="U544" t="s">
        <v>324</v>
      </c>
      <c r="V544" t="s">
        <v>324</v>
      </c>
      <c r="W544" t="s">
        <v>324</v>
      </c>
      <c r="X544" t="s">
        <v>324</v>
      </c>
      <c r="Y544" t="s">
        <v>324</v>
      </c>
      <c r="Z544" t="s">
        <v>324</v>
      </c>
      <c r="AA544" t="s">
        <v>324</v>
      </c>
      <c r="AB544" t="s">
        <v>324</v>
      </c>
      <c r="AC544" t="s">
        <v>324</v>
      </c>
      <c r="AD544" t="s">
        <v>324</v>
      </c>
      <c r="AE544" t="s">
        <v>324</v>
      </c>
      <c r="AF544" t="s">
        <v>324</v>
      </c>
      <c r="AG544" t="s">
        <v>324</v>
      </c>
      <c r="AH544" t="s">
        <v>324</v>
      </c>
      <c r="AI544" t="s">
        <v>324</v>
      </c>
      <c r="AJ544" t="s">
        <v>324</v>
      </c>
      <c r="AK544" t="s">
        <v>324</v>
      </c>
      <c r="AL544" t="s">
        <v>324</v>
      </c>
      <c r="AM544" t="s">
        <v>324</v>
      </c>
      <c r="AN544" t="s">
        <v>324</v>
      </c>
      <c r="AO544" t="s">
        <v>324</v>
      </c>
      <c r="AP544" t="s">
        <v>324</v>
      </c>
      <c r="AQ544" t="s">
        <v>324</v>
      </c>
      <c r="AR544" t="s">
        <v>324</v>
      </c>
      <c r="AS544" t="s">
        <v>324</v>
      </c>
      <c r="AT544" t="s">
        <v>324</v>
      </c>
      <c r="AU544" t="s">
        <v>324</v>
      </c>
      <c r="AV544" t="s">
        <v>324</v>
      </c>
      <c r="AW544" t="s">
        <v>324</v>
      </c>
      <c r="AX544" t="s">
        <v>324</v>
      </c>
      <c r="AY544" t="s">
        <v>324</v>
      </c>
      <c r="AZ544" t="s">
        <v>324</v>
      </c>
      <c r="BA544" t="s">
        <v>324</v>
      </c>
      <c r="BB544" t="s">
        <v>324</v>
      </c>
      <c r="BC544" t="s">
        <v>324</v>
      </c>
      <c r="BD544" t="s">
        <v>324</v>
      </c>
      <c r="BE544" t="s">
        <v>324</v>
      </c>
      <c r="BF544" t="s">
        <v>324</v>
      </c>
      <c r="BG544" t="s">
        <v>324</v>
      </c>
      <c r="BH544" t="s">
        <v>324</v>
      </c>
      <c r="BI544" t="s">
        <v>324</v>
      </c>
      <c r="BJ544" t="s">
        <v>324</v>
      </c>
      <c r="BK544" t="s">
        <v>324</v>
      </c>
      <c r="BL544" t="s">
        <v>324</v>
      </c>
      <c r="BM544" t="s">
        <v>324</v>
      </c>
      <c r="BN544" t="s">
        <v>324</v>
      </c>
      <c r="BO544" t="s">
        <v>324</v>
      </c>
      <c r="BP544" t="s">
        <v>324</v>
      </c>
      <c r="BQ544" t="s">
        <v>324</v>
      </c>
      <c r="BR544" t="s">
        <v>324</v>
      </c>
      <c r="BS544" t="s">
        <v>324</v>
      </c>
      <c r="BT544" t="s">
        <v>324</v>
      </c>
      <c r="BU544" t="s">
        <v>324</v>
      </c>
      <c r="BV544" t="s">
        <v>324</v>
      </c>
      <c r="BW544" t="s">
        <v>324</v>
      </c>
      <c r="BX544" t="s">
        <v>324</v>
      </c>
      <c r="BY544" t="s">
        <v>324</v>
      </c>
      <c r="BZ544" t="s">
        <v>324</v>
      </c>
      <c r="CA544" t="s">
        <v>324</v>
      </c>
      <c r="CB544" t="s">
        <v>324</v>
      </c>
      <c r="CC544" t="s">
        <v>324</v>
      </c>
      <c r="CD544" t="s">
        <v>324</v>
      </c>
      <c r="CE544" t="s">
        <v>324</v>
      </c>
      <c r="CF544" t="s">
        <v>324</v>
      </c>
      <c r="CG544" t="s">
        <v>324</v>
      </c>
      <c r="CH544" t="s">
        <v>324</v>
      </c>
      <c r="CI544" t="s">
        <v>324</v>
      </c>
      <c r="CJ544" t="s">
        <v>324</v>
      </c>
      <c r="CK544" t="s">
        <v>324</v>
      </c>
      <c r="CL544" t="s">
        <v>324</v>
      </c>
      <c r="CM544" t="s">
        <v>324</v>
      </c>
      <c r="CN544" t="s">
        <v>324</v>
      </c>
      <c r="CO544" t="s">
        <v>324</v>
      </c>
      <c r="CP544" t="s">
        <v>324</v>
      </c>
      <c r="CQ544" t="s">
        <v>324</v>
      </c>
      <c r="CR544" t="s">
        <v>324</v>
      </c>
      <c r="CS544" t="s">
        <v>324</v>
      </c>
      <c r="CT544" t="s">
        <v>324</v>
      </c>
      <c r="CU544" t="s">
        <v>324</v>
      </c>
      <c r="CV544" t="s">
        <v>324</v>
      </c>
      <c r="CW544" t="s">
        <v>324</v>
      </c>
      <c r="CX544">
        <v>-9.2119999999999997</v>
      </c>
      <c r="CY544">
        <v>-5.7039999999999997</v>
      </c>
      <c r="CZ544">
        <v>-5.0999999999999997E-2</v>
      </c>
      <c r="DA544" t="s">
        <v>324</v>
      </c>
      <c r="DB544">
        <v>-14.967000000000001</v>
      </c>
      <c r="DC544" t="s">
        <v>324</v>
      </c>
      <c r="DD544" t="s">
        <v>324</v>
      </c>
      <c r="DE544" t="s">
        <v>324</v>
      </c>
      <c r="DF544" t="s">
        <v>324</v>
      </c>
      <c r="DG544" t="s">
        <v>324</v>
      </c>
      <c r="DH544" t="s">
        <v>324</v>
      </c>
      <c r="DI544" t="s">
        <v>324</v>
      </c>
      <c r="DJ544" t="s">
        <v>324</v>
      </c>
      <c r="DK544" t="s">
        <v>324</v>
      </c>
      <c r="DL544" t="s">
        <v>324</v>
      </c>
    </row>
    <row r="545" spans="1:116" x14ac:dyDescent="0.45">
      <c r="A545">
        <v>2023</v>
      </c>
      <c r="B545" t="s">
        <v>157</v>
      </c>
      <c r="C545">
        <v>3841</v>
      </c>
      <c r="D545" t="s">
        <v>456</v>
      </c>
      <c r="E545" t="s">
        <v>601</v>
      </c>
      <c r="F545" t="s">
        <v>244</v>
      </c>
      <c r="G545">
        <v>0.25900000000000001</v>
      </c>
      <c r="H545">
        <v>9.1999999999999998E-2</v>
      </c>
      <c r="I545" t="s">
        <v>324</v>
      </c>
      <c r="J545" t="s">
        <v>324</v>
      </c>
      <c r="K545">
        <v>0.35099999999999998</v>
      </c>
      <c r="L545">
        <v>371</v>
      </c>
      <c r="M545">
        <v>1</v>
      </c>
      <c r="N545" t="s">
        <v>324</v>
      </c>
      <c r="O545" t="s">
        <v>324</v>
      </c>
      <c r="P545">
        <v>372</v>
      </c>
      <c r="Q545">
        <v>108.084</v>
      </c>
      <c r="R545">
        <v>1</v>
      </c>
      <c r="S545" t="s">
        <v>324</v>
      </c>
      <c r="T545" t="s">
        <v>324</v>
      </c>
      <c r="U545">
        <v>109.084</v>
      </c>
      <c r="V545" t="s">
        <v>324</v>
      </c>
      <c r="W545" t="s">
        <v>324</v>
      </c>
      <c r="X545" t="s">
        <v>324</v>
      </c>
      <c r="Y545" t="s">
        <v>324</v>
      </c>
      <c r="Z545">
        <v>0</v>
      </c>
      <c r="AA545" t="s">
        <v>324</v>
      </c>
      <c r="AB545" t="s">
        <v>324</v>
      </c>
      <c r="AC545" t="s">
        <v>324</v>
      </c>
      <c r="AD545" t="s">
        <v>324</v>
      </c>
      <c r="AE545">
        <v>0</v>
      </c>
      <c r="AF545" t="s">
        <v>324</v>
      </c>
      <c r="AG545" t="s">
        <v>324</v>
      </c>
      <c r="AH545" t="s">
        <v>324</v>
      </c>
      <c r="AI545" t="s">
        <v>324</v>
      </c>
      <c r="AJ545">
        <v>0</v>
      </c>
      <c r="AK545" t="s">
        <v>324</v>
      </c>
      <c r="AL545" t="s">
        <v>324</v>
      </c>
      <c r="AM545" t="s">
        <v>324</v>
      </c>
      <c r="AN545" t="s">
        <v>324</v>
      </c>
      <c r="AO545">
        <v>0</v>
      </c>
      <c r="AP545" t="s">
        <v>324</v>
      </c>
      <c r="AQ545" t="s">
        <v>324</v>
      </c>
      <c r="AR545" t="s">
        <v>324</v>
      </c>
      <c r="AS545" t="s">
        <v>324</v>
      </c>
      <c r="AT545">
        <v>0</v>
      </c>
      <c r="AU545" t="s">
        <v>324</v>
      </c>
      <c r="AV545" t="s">
        <v>324</v>
      </c>
      <c r="AW545" t="s">
        <v>324</v>
      </c>
      <c r="AX545" t="s">
        <v>324</v>
      </c>
      <c r="AY545">
        <v>0</v>
      </c>
      <c r="AZ545" t="s">
        <v>324</v>
      </c>
      <c r="BA545" t="s">
        <v>324</v>
      </c>
      <c r="BB545" t="s">
        <v>324</v>
      </c>
      <c r="BC545" t="s">
        <v>324</v>
      </c>
      <c r="BD545">
        <v>0</v>
      </c>
      <c r="BE545" t="s">
        <v>324</v>
      </c>
      <c r="BF545" t="s">
        <v>324</v>
      </c>
      <c r="BG545" t="s">
        <v>324</v>
      </c>
      <c r="BH545" t="s">
        <v>324</v>
      </c>
      <c r="BI545">
        <v>0</v>
      </c>
      <c r="BJ545" t="s">
        <v>324</v>
      </c>
      <c r="BK545" t="s">
        <v>324</v>
      </c>
      <c r="BL545" t="s">
        <v>324</v>
      </c>
      <c r="BM545" t="s">
        <v>324</v>
      </c>
      <c r="BN545">
        <v>0</v>
      </c>
      <c r="BO545" t="s">
        <v>324</v>
      </c>
      <c r="BP545" t="s">
        <v>324</v>
      </c>
      <c r="BQ545" t="s">
        <v>324</v>
      </c>
      <c r="BR545" t="s">
        <v>324</v>
      </c>
      <c r="BS545">
        <v>0</v>
      </c>
      <c r="BT545" t="s">
        <v>324</v>
      </c>
      <c r="BU545" t="s">
        <v>324</v>
      </c>
      <c r="BV545" t="s">
        <v>324</v>
      </c>
      <c r="BW545" t="s">
        <v>324</v>
      </c>
      <c r="BX545">
        <v>0</v>
      </c>
      <c r="BY545" t="s">
        <v>324</v>
      </c>
      <c r="BZ545" t="s">
        <v>324</v>
      </c>
      <c r="CA545" t="s">
        <v>324</v>
      </c>
      <c r="CB545" t="s">
        <v>324</v>
      </c>
      <c r="CC545">
        <v>0</v>
      </c>
      <c r="CD545" t="s">
        <v>324</v>
      </c>
      <c r="CE545" t="s">
        <v>324</v>
      </c>
      <c r="CF545" t="s">
        <v>324</v>
      </c>
      <c r="CG545" t="s">
        <v>324</v>
      </c>
      <c r="CH545">
        <v>0</v>
      </c>
      <c r="CI545" t="s">
        <v>324</v>
      </c>
      <c r="CJ545" t="s">
        <v>324</v>
      </c>
      <c r="CK545" t="s">
        <v>324</v>
      </c>
      <c r="CL545" t="s">
        <v>324</v>
      </c>
      <c r="CM545">
        <v>0</v>
      </c>
      <c r="CN545" t="s">
        <v>324</v>
      </c>
      <c r="CO545" t="s">
        <v>324</v>
      </c>
      <c r="CP545" t="s">
        <v>324</v>
      </c>
      <c r="CQ545" t="s">
        <v>324</v>
      </c>
      <c r="CR545">
        <v>0</v>
      </c>
      <c r="CS545" t="s">
        <v>324</v>
      </c>
      <c r="CT545" t="s">
        <v>324</v>
      </c>
      <c r="CU545" t="s">
        <v>324</v>
      </c>
      <c r="CV545" t="s">
        <v>324</v>
      </c>
      <c r="CW545">
        <v>0</v>
      </c>
      <c r="CX545">
        <v>0.25900000000000001</v>
      </c>
      <c r="CY545">
        <v>9.1999999999999998E-2</v>
      </c>
      <c r="CZ545">
        <v>0</v>
      </c>
      <c r="DA545">
        <v>0</v>
      </c>
      <c r="DB545">
        <v>0.35099999999999998</v>
      </c>
      <c r="DC545">
        <v>371</v>
      </c>
      <c r="DD545">
        <v>1</v>
      </c>
      <c r="DE545">
        <v>0</v>
      </c>
      <c r="DF545">
        <v>0</v>
      </c>
      <c r="DG545">
        <v>372</v>
      </c>
      <c r="DH545">
        <v>108.084</v>
      </c>
      <c r="DI545">
        <v>1</v>
      </c>
      <c r="DJ545">
        <v>0</v>
      </c>
      <c r="DK545">
        <v>0</v>
      </c>
      <c r="DL545">
        <v>109.084</v>
      </c>
    </row>
    <row r="546" spans="1:116" x14ac:dyDescent="0.45">
      <c r="A546">
        <v>2023</v>
      </c>
      <c r="B546" t="s">
        <v>157</v>
      </c>
      <c r="C546">
        <v>5175</v>
      </c>
      <c r="D546" t="s">
        <v>984</v>
      </c>
      <c r="E546" t="s">
        <v>606</v>
      </c>
      <c r="F546" t="s">
        <v>244</v>
      </c>
      <c r="G546">
        <v>0.26200000000000001</v>
      </c>
      <c r="H546">
        <v>0.26800000000000002</v>
      </c>
      <c r="I546" t="s">
        <v>324</v>
      </c>
      <c r="J546" t="s">
        <v>324</v>
      </c>
      <c r="K546">
        <v>0.53</v>
      </c>
      <c r="L546">
        <v>36</v>
      </c>
      <c r="M546">
        <v>5</v>
      </c>
      <c r="N546" t="s">
        <v>324</v>
      </c>
      <c r="O546" t="s">
        <v>324</v>
      </c>
      <c r="P546">
        <v>41</v>
      </c>
      <c r="Q546">
        <v>158.75899999999999</v>
      </c>
      <c r="R546">
        <v>77.516999999999996</v>
      </c>
      <c r="S546" t="s">
        <v>324</v>
      </c>
      <c r="T546" t="s">
        <v>324</v>
      </c>
      <c r="U546">
        <v>236.27600000000001</v>
      </c>
      <c r="V546" t="s">
        <v>324</v>
      </c>
      <c r="W546" t="s">
        <v>324</v>
      </c>
      <c r="X546" t="s">
        <v>324</v>
      </c>
      <c r="Y546" t="s">
        <v>324</v>
      </c>
      <c r="Z546">
        <v>0</v>
      </c>
      <c r="AA546" t="s">
        <v>324</v>
      </c>
      <c r="AB546" t="s">
        <v>324</v>
      </c>
      <c r="AC546" t="s">
        <v>324</v>
      </c>
      <c r="AD546" t="s">
        <v>324</v>
      </c>
      <c r="AE546">
        <v>0</v>
      </c>
      <c r="AF546" t="s">
        <v>324</v>
      </c>
      <c r="AG546" t="s">
        <v>324</v>
      </c>
      <c r="AH546" t="s">
        <v>324</v>
      </c>
      <c r="AI546" t="s">
        <v>324</v>
      </c>
      <c r="AJ546">
        <v>0</v>
      </c>
      <c r="AK546" t="s">
        <v>324</v>
      </c>
      <c r="AL546" t="s">
        <v>324</v>
      </c>
      <c r="AM546" t="s">
        <v>324</v>
      </c>
      <c r="AN546" t="s">
        <v>324</v>
      </c>
      <c r="AO546">
        <v>0</v>
      </c>
      <c r="AP546" t="s">
        <v>324</v>
      </c>
      <c r="AQ546" t="s">
        <v>324</v>
      </c>
      <c r="AR546" t="s">
        <v>324</v>
      </c>
      <c r="AS546" t="s">
        <v>324</v>
      </c>
      <c r="AT546">
        <v>0</v>
      </c>
      <c r="AU546" t="s">
        <v>324</v>
      </c>
      <c r="AV546" t="s">
        <v>324</v>
      </c>
      <c r="AW546" t="s">
        <v>324</v>
      </c>
      <c r="AX546" t="s">
        <v>324</v>
      </c>
      <c r="AY546">
        <v>0</v>
      </c>
      <c r="AZ546" t="s">
        <v>324</v>
      </c>
      <c r="BA546" t="s">
        <v>324</v>
      </c>
      <c r="BB546" t="s">
        <v>324</v>
      </c>
      <c r="BC546" t="s">
        <v>324</v>
      </c>
      <c r="BD546">
        <v>0</v>
      </c>
      <c r="BE546" t="s">
        <v>324</v>
      </c>
      <c r="BF546" t="s">
        <v>324</v>
      </c>
      <c r="BG546" t="s">
        <v>324</v>
      </c>
      <c r="BH546" t="s">
        <v>324</v>
      </c>
      <c r="BI546">
        <v>0</v>
      </c>
      <c r="BJ546" t="s">
        <v>324</v>
      </c>
      <c r="BK546" t="s">
        <v>324</v>
      </c>
      <c r="BL546" t="s">
        <v>324</v>
      </c>
      <c r="BM546" t="s">
        <v>324</v>
      </c>
      <c r="BN546">
        <v>0</v>
      </c>
      <c r="BO546" t="s">
        <v>324</v>
      </c>
      <c r="BP546" t="s">
        <v>324</v>
      </c>
      <c r="BQ546" t="s">
        <v>324</v>
      </c>
      <c r="BR546" t="s">
        <v>324</v>
      </c>
      <c r="BS546">
        <v>0</v>
      </c>
      <c r="BT546" t="s">
        <v>324</v>
      </c>
      <c r="BU546" t="s">
        <v>324</v>
      </c>
      <c r="BV546" t="s">
        <v>324</v>
      </c>
      <c r="BW546" t="s">
        <v>324</v>
      </c>
      <c r="BX546">
        <v>0</v>
      </c>
      <c r="BY546" t="s">
        <v>324</v>
      </c>
      <c r="BZ546" t="s">
        <v>324</v>
      </c>
      <c r="CA546" t="s">
        <v>324</v>
      </c>
      <c r="CB546" t="s">
        <v>324</v>
      </c>
      <c r="CC546">
        <v>0</v>
      </c>
      <c r="CD546" t="s">
        <v>324</v>
      </c>
      <c r="CE546" t="s">
        <v>324</v>
      </c>
      <c r="CF546" t="s">
        <v>324</v>
      </c>
      <c r="CG546" t="s">
        <v>324</v>
      </c>
      <c r="CH546">
        <v>0</v>
      </c>
      <c r="CI546" t="s">
        <v>324</v>
      </c>
      <c r="CJ546" t="s">
        <v>324</v>
      </c>
      <c r="CK546" t="s">
        <v>324</v>
      </c>
      <c r="CL546" t="s">
        <v>324</v>
      </c>
      <c r="CM546">
        <v>0</v>
      </c>
      <c r="CN546" t="s">
        <v>324</v>
      </c>
      <c r="CO546" t="s">
        <v>324</v>
      </c>
      <c r="CP546" t="s">
        <v>324</v>
      </c>
      <c r="CQ546" t="s">
        <v>324</v>
      </c>
      <c r="CR546">
        <v>0</v>
      </c>
      <c r="CS546" t="s">
        <v>324</v>
      </c>
      <c r="CT546" t="s">
        <v>324</v>
      </c>
      <c r="CU546" t="s">
        <v>324</v>
      </c>
      <c r="CV546" t="s">
        <v>324</v>
      </c>
      <c r="CW546">
        <v>0</v>
      </c>
      <c r="CX546">
        <v>0.26200000000000001</v>
      </c>
      <c r="CY546">
        <v>0.26800000000000002</v>
      </c>
      <c r="CZ546">
        <v>0</v>
      </c>
      <c r="DA546">
        <v>0</v>
      </c>
      <c r="DB546">
        <v>0.53</v>
      </c>
      <c r="DC546">
        <v>36</v>
      </c>
      <c r="DD546">
        <v>5</v>
      </c>
      <c r="DE546">
        <v>0</v>
      </c>
      <c r="DF546">
        <v>0</v>
      </c>
      <c r="DG546">
        <v>41</v>
      </c>
      <c r="DH546">
        <v>158.75899999999999</v>
      </c>
      <c r="DI546">
        <v>77.516999999999996</v>
      </c>
      <c r="DJ546">
        <v>0</v>
      </c>
      <c r="DK546">
        <v>0</v>
      </c>
      <c r="DL546">
        <v>236.27600000000001</v>
      </c>
    </row>
    <row r="547" spans="1:116" x14ac:dyDescent="0.45">
      <c r="A547">
        <v>2023</v>
      </c>
      <c r="B547" t="s">
        <v>157</v>
      </c>
      <c r="C547">
        <v>11519</v>
      </c>
      <c r="D547" t="s">
        <v>985</v>
      </c>
      <c r="E547" t="s">
        <v>606</v>
      </c>
      <c r="F547" t="s">
        <v>244</v>
      </c>
      <c r="G547">
        <v>0.51400000000000001</v>
      </c>
      <c r="H547" t="s">
        <v>324</v>
      </c>
      <c r="I547">
        <v>0.32</v>
      </c>
      <c r="J547" t="s">
        <v>324</v>
      </c>
      <c r="K547">
        <v>0.83399999999999996</v>
      </c>
      <c r="L547">
        <v>69</v>
      </c>
      <c r="M547" t="s">
        <v>324</v>
      </c>
      <c r="N547">
        <v>5</v>
      </c>
      <c r="O547" t="s">
        <v>324</v>
      </c>
      <c r="P547">
        <v>74</v>
      </c>
      <c r="Q547" t="s">
        <v>324</v>
      </c>
      <c r="R547" t="s">
        <v>324</v>
      </c>
      <c r="S547" t="s">
        <v>324</v>
      </c>
      <c r="T547" t="s">
        <v>324</v>
      </c>
      <c r="U547">
        <v>0</v>
      </c>
      <c r="V547" t="s">
        <v>324</v>
      </c>
      <c r="W547" t="s">
        <v>324</v>
      </c>
      <c r="X547" t="s">
        <v>324</v>
      </c>
      <c r="Y547" t="s">
        <v>324</v>
      </c>
      <c r="Z547">
        <v>0</v>
      </c>
      <c r="AA547" t="s">
        <v>324</v>
      </c>
      <c r="AB547" t="s">
        <v>324</v>
      </c>
      <c r="AC547" t="s">
        <v>324</v>
      </c>
      <c r="AD547" t="s">
        <v>324</v>
      </c>
      <c r="AE547">
        <v>0</v>
      </c>
      <c r="AF547" t="s">
        <v>324</v>
      </c>
      <c r="AG547" t="s">
        <v>324</v>
      </c>
      <c r="AH547" t="s">
        <v>324</v>
      </c>
      <c r="AI547" t="s">
        <v>324</v>
      </c>
      <c r="AJ547">
        <v>0</v>
      </c>
      <c r="AK547" t="s">
        <v>324</v>
      </c>
      <c r="AL547" t="s">
        <v>324</v>
      </c>
      <c r="AM547" t="s">
        <v>324</v>
      </c>
      <c r="AN547" t="s">
        <v>324</v>
      </c>
      <c r="AO547">
        <v>0</v>
      </c>
      <c r="AP547" t="s">
        <v>324</v>
      </c>
      <c r="AQ547" t="s">
        <v>324</v>
      </c>
      <c r="AR547" t="s">
        <v>324</v>
      </c>
      <c r="AS547" t="s">
        <v>324</v>
      </c>
      <c r="AT547">
        <v>0</v>
      </c>
      <c r="AU547" t="s">
        <v>324</v>
      </c>
      <c r="AV547" t="s">
        <v>324</v>
      </c>
      <c r="AW547" t="s">
        <v>324</v>
      </c>
      <c r="AX547" t="s">
        <v>324</v>
      </c>
      <c r="AY547">
        <v>0</v>
      </c>
      <c r="AZ547" t="s">
        <v>324</v>
      </c>
      <c r="BA547" t="s">
        <v>324</v>
      </c>
      <c r="BB547" t="s">
        <v>324</v>
      </c>
      <c r="BC547" t="s">
        <v>324</v>
      </c>
      <c r="BD547">
        <v>0</v>
      </c>
      <c r="BE547" t="s">
        <v>324</v>
      </c>
      <c r="BF547" t="s">
        <v>324</v>
      </c>
      <c r="BG547" t="s">
        <v>324</v>
      </c>
      <c r="BH547" t="s">
        <v>324</v>
      </c>
      <c r="BI547">
        <v>0</v>
      </c>
      <c r="BJ547" t="s">
        <v>324</v>
      </c>
      <c r="BK547" t="s">
        <v>324</v>
      </c>
      <c r="BL547" t="s">
        <v>324</v>
      </c>
      <c r="BM547" t="s">
        <v>324</v>
      </c>
      <c r="BN547">
        <v>0</v>
      </c>
      <c r="BO547" t="s">
        <v>324</v>
      </c>
      <c r="BP547" t="s">
        <v>324</v>
      </c>
      <c r="BQ547" t="s">
        <v>324</v>
      </c>
      <c r="BR547" t="s">
        <v>324</v>
      </c>
      <c r="BS547">
        <v>0</v>
      </c>
      <c r="BT547" t="s">
        <v>324</v>
      </c>
      <c r="BU547" t="s">
        <v>324</v>
      </c>
      <c r="BV547" t="s">
        <v>324</v>
      </c>
      <c r="BW547" t="s">
        <v>324</v>
      </c>
      <c r="BX547">
        <v>0</v>
      </c>
      <c r="BY547" t="s">
        <v>324</v>
      </c>
      <c r="BZ547" t="s">
        <v>324</v>
      </c>
      <c r="CA547" t="s">
        <v>324</v>
      </c>
      <c r="CB547" t="s">
        <v>324</v>
      </c>
      <c r="CC547">
        <v>0</v>
      </c>
      <c r="CD547" t="s">
        <v>324</v>
      </c>
      <c r="CE547" t="s">
        <v>324</v>
      </c>
      <c r="CF547" t="s">
        <v>324</v>
      </c>
      <c r="CG547" t="s">
        <v>324</v>
      </c>
      <c r="CH547">
        <v>0</v>
      </c>
      <c r="CI547" t="s">
        <v>324</v>
      </c>
      <c r="CJ547" t="s">
        <v>324</v>
      </c>
      <c r="CK547" t="s">
        <v>324</v>
      </c>
      <c r="CL547" t="s">
        <v>324</v>
      </c>
      <c r="CM547">
        <v>0</v>
      </c>
      <c r="CN547" t="s">
        <v>324</v>
      </c>
      <c r="CO547" t="s">
        <v>324</v>
      </c>
      <c r="CP547" t="s">
        <v>324</v>
      </c>
      <c r="CQ547" t="s">
        <v>324</v>
      </c>
      <c r="CR547">
        <v>0</v>
      </c>
      <c r="CS547" t="s">
        <v>324</v>
      </c>
      <c r="CT547" t="s">
        <v>324</v>
      </c>
      <c r="CU547" t="s">
        <v>324</v>
      </c>
      <c r="CV547" t="s">
        <v>324</v>
      </c>
      <c r="CW547">
        <v>0</v>
      </c>
      <c r="CX547">
        <v>0.51400000000000001</v>
      </c>
      <c r="CY547">
        <v>0</v>
      </c>
      <c r="CZ547">
        <v>0.32</v>
      </c>
      <c r="DA547">
        <v>0</v>
      </c>
      <c r="DB547">
        <v>0.83399999999999996</v>
      </c>
      <c r="DC547">
        <v>69</v>
      </c>
      <c r="DD547">
        <v>0</v>
      </c>
      <c r="DE547">
        <v>5</v>
      </c>
      <c r="DF547">
        <v>0</v>
      </c>
      <c r="DG547">
        <v>74</v>
      </c>
      <c r="DH547">
        <v>0</v>
      </c>
      <c r="DI547">
        <v>0</v>
      </c>
      <c r="DJ547">
        <v>0</v>
      </c>
      <c r="DK547">
        <v>0</v>
      </c>
      <c r="DL547">
        <v>0</v>
      </c>
    </row>
    <row r="548" spans="1:116" x14ac:dyDescent="0.45">
      <c r="A548">
        <v>2023</v>
      </c>
      <c r="B548" t="s">
        <v>157</v>
      </c>
      <c r="C548">
        <v>12685</v>
      </c>
      <c r="D548" t="s">
        <v>457</v>
      </c>
      <c r="E548" t="s">
        <v>606</v>
      </c>
      <c r="F548" t="s">
        <v>247</v>
      </c>
      <c r="G548">
        <v>1.115</v>
      </c>
      <c r="H548">
        <v>0.42099999999999999</v>
      </c>
      <c r="I548">
        <v>0.02</v>
      </c>
      <c r="J548" t="s">
        <v>324</v>
      </c>
      <c r="K548">
        <v>1.556</v>
      </c>
      <c r="L548">
        <v>136</v>
      </c>
      <c r="M548">
        <v>18</v>
      </c>
      <c r="N548">
        <v>1</v>
      </c>
      <c r="O548" t="s">
        <v>324</v>
      </c>
      <c r="P548">
        <v>155</v>
      </c>
      <c r="Q548" t="s">
        <v>324</v>
      </c>
      <c r="R548" t="s">
        <v>324</v>
      </c>
      <c r="S548" t="s">
        <v>324</v>
      </c>
      <c r="T548" t="s">
        <v>324</v>
      </c>
      <c r="U548">
        <v>0</v>
      </c>
      <c r="V548" t="s">
        <v>324</v>
      </c>
      <c r="W548" t="s">
        <v>324</v>
      </c>
      <c r="X548" t="s">
        <v>324</v>
      </c>
      <c r="Y548" t="s">
        <v>324</v>
      </c>
      <c r="Z548">
        <v>0</v>
      </c>
      <c r="AA548" t="s">
        <v>324</v>
      </c>
      <c r="AB548" t="s">
        <v>324</v>
      </c>
      <c r="AC548" t="s">
        <v>324</v>
      </c>
      <c r="AD548" t="s">
        <v>324</v>
      </c>
      <c r="AE548">
        <v>0</v>
      </c>
      <c r="AF548" t="s">
        <v>324</v>
      </c>
      <c r="AG548" t="s">
        <v>324</v>
      </c>
      <c r="AH548" t="s">
        <v>324</v>
      </c>
      <c r="AI548" t="s">
        <v>324</v>
      </c>
      <c r="AJ548">
        <v>0</v>
      </c>
      <c r="AK548" t="s">
        <v>324</v>
      </c>
      <c r="AL548" t="s">
        <v>324</v>
      </c>
      <c r="AM548" t="s">
        <v>324</v>
      </c>
      <c r="AN548" t="s">
        <v>324</v>
      </c>
      <c r="AO548">
        <v>0</v>
      </c>
      <c r="AP548" t="s">
        <v>324</v>
      </c>
      <c r="AQ548" t="s">
        <v>324</v>
      </c>
      <c r="AR548" t="s">
        <v>324</v>
      </c>
      <c r="AS548" t="s">
        <v>324</v>
      </c>
      <c r="AT548">
        <v>0</v>
      </c>
      <c r="AU548" t="s">
        <v>324</v>
      </c>
      <c r="AV548" t="s">
        <v>324</v>
      </c>
      <c r="AW548" t="s">
        <v>324</v>
      </c>
      <c r="AX548" t="s">
        <v>324</v>
      </c>
      <c r="AY548">
        <v>0</v>
      </c>
      <c r="AZ548" t="s">
        <v>324</v>
      </c>
      <c r="BA548" t="s">
        <v>324</v>
      </c>
      <c r="BB548" t="s">
        <v>324</v>
      </c>
      <c r="BC548" t="s">
        <v>324</v>
      </c>
      <c r="BD548">
        <v>0</v>
      </c>
      <c r="BE548" t="s">
        <v>324</v>
      </c>
      <c r="BF548" t="s">
        <v>324</v>
      </c>
      <c r="BG548" t="s">
        <v>324</v>
      </c>
      <c r="BH548" t="s">
        <v>324</v>
      </c>
      <c r="BI548">
        <v>0</v>
      </c>
      <c r="BJ548" t="s">
        <v>324</v>
      </c>
      <c r="BK548" t="s">
        <v>324</v>
      </c>
      <c r="BL548" t="s">
        <v>324</v>
      </c>
      <c r="BM548" t="s">
        <v>324</v>
      </c>
      <c r="BN548">
        <v>0</v>
      </c>
      <c r="BO548" t="s">
        <v>324</v>
      </c>
      <c r="BP548" t="s">
        <v>324</v>
      </c>
      <c r="BQ548" t="s">
        <v>324</v>
      </c>
      <c r="BR548" t="s">
        <v>324</v>
      </c>
      <c r="BS548">
        <v>0</v>
      </c>
      <c r="BT548">
        <v>1.0999999999999999E-2</v>
      </c>
      <c r="BU548" t="s">
        <v>324</v>
      </c>
      <c r="BV548" t="s">
        <v>324</v>
      </c>
      <c r="BW548" t="s">
        <v>324</v>
      </c>
      <c r="BX548">
        <v>1.0999999999999999E-2</v>
      </c>
      <c r="BY548">
        <v>1</v>
      </c>
      <c r="BZ548" t="s">
        <v>324</v>
      </c>
      <c r="CA548" t="s">
        <v>324</v>
      </c>
      <c r="CB548" t="s">
        <v>324</v>
      </c>
      <c r="CC548">
        <v>1</v>
      </c>
      <c r="CD548" t="s">
        <v>324</v>
      </c>
      <c r="CE548" t="s">
        <v>324</v>
      </c>
      <c r="CF548" t="s">
        <v>324</v>
      </c>
      <c r="CG548" t="s">
        <v>324</v>
      </c>
      <c r="CH548">
        <v>0</v>
      </c>
      <c r="CI548" t="s">
        <v>324</v>
      </c>
      <c r="CJ548" t="s">
        <v>324</v>
      </c>
      <c r="CK548" t="s">
        <v>324</v>
      </c>
      <c r="CL548" t="s">
        <v>324</v>
      </c>
      <c r="CM548">
        <v>0</v>
      </c>
      <c r="CN548" t="s">
        <v>324</v>
      </c>
      <c r="CO548" t="s">
        <v>324</v>
      </c>
      <c r="CP548" t="s">
        <v>324</v>
      </c>
      <c r="CQ548" t="s">
        <v>324</v>
      </c>
      <c r="CR548">
        <v>0</v>
      </c>
      <c r="CS548" t="s">
        <v>324</v>
      </c>
      <c r="CT548" t="s">
        <v>324</v>
      </c>
      <c r="CU548" t="s">
        <v>324</v>
      </c>
      <c r="CV548" t="s">
        <v>324</v>
      </c>
      <c r="CW548">
        <v>0</v>
      </c>
      <c r="CX548">
        <v>1.1259999999999999</v>
      </c>
      <c r="CY548">
        <v>0.42099999999999999</v>
      </c>
      <c r="CZ548">
        <v>0.02</v>
      </c>
      <c r="DA548">
        <v>0</v>
      </c>
      <c r="DB548">
        <v>1.5669999999999999</v>
      </c>
      <c r="DC548">
        <v>137</v>
      </c>
      <c r="DD548">
        <v>18</v>
      </c>
      <c r="DE548">
        <v>1</v>
      </c>
      <c r="DF548">
        <v>0</v>
      </c>
      <c r="DG548">
        <v>156</v>
      </c>
      <c r="DH548">
        <v>0</v>
      </c>
      <c r="DI548">
        <v>0</v>
      </c>
      <c r="DJ548">
        <v>0</v>
      </c>
      <c r="DK548">
        <v>0</v>
      </c>
      <c r="DL548">
        <v>0</v>
      </c>
    </row>
    <row r="549" spans="1:116" x14ac:dyDescent="0.45">
      <c r="A549">
        <v>2023</v>
      </c>
      <c r="B549" t="s">
        <v>157</v>
      </c>
      <c r="C549">
        <v>12686</v>
      </c>
      <c r="D549" t="s">
        <v>458</v>
      </c>
      <c r="E549" t="s">
        <v>601</v>
      </c>
      <c r="F549" t="s">
        <v>247</v>
      </c>
      <c r="G549">
        <v>4.1609999999999996</v>
      </c>
      <c r="H549">
        <v>1.9419999999999999</v>
      </c>
      <c r="I549">
        <v>0</v>
      </c>
      <c r="J549">
        <v>0</v>
      </c>
      <c r="K549">
        <v>6.1029999999999998</v>
      </c>
      <c r="L549">
        <v>418</v>
      </c>
      <c r="M549">
        <v>32</v>
      </c>
      <c r="N549">
        <v>0</v>
      </c>
      <c r="O549">
        <v>0</v>
      </c>
      <c r="P549">
        <v>450</v>
      </c>
      <c r="Q549" t="s">
        <v>324</v>
      </c>
      <c r="R549" t="s">
        <v>324</v>
      </c>
      <c r="S549" t="s">
        <v>324</v>
      </c>
      <c r="T549" t="s">
        <v>324</v>
      </c>
      <c r="U549">
        <v>0</v>
      </c>
      <c r="V549" t="s">
        <v>324</v>
      </c>
      <c r="W549" t="s">
        <v>324</v>
      </c>
      <c r="X549" t="s">
        <v>324</v>
      </c>
      <c r="Y549" t="s">
        <v>324</v>
      </c>
      <c r="Z549">
        <v>0</v>
      </c>
      <c r="AA549" t="s">
        <v>324</v>
      </c>
      <c r="AB549" t="s">
        <v>324</v>
      </c>
      <c r="AC549" t="s">
        <v>324</v>
      </c>
      <c r="AD549" t="s">
        <v>324</v>
      </c>
      <c r="AE549">
        <v>0</v>
      </c>
      <c r="AF549" t="s">
        <v>324</v>
      </c>
      <c r="AG549" t="s">
        <v>324</v>
      </c>
      <c r="AH549" t="s">
        <v>324</v>
      </c>
      <c r="AI549" t="s">
        <v>324</v>
      </c>
      <c r="AJ549">
        <v>0</v>
      </c>
      <c r="AK549" t="s">
        <v>324</v>
      </c>
      <c r="AL549" t="s">
        <v>324</v>
      </c>
      <c r="AM549" t="s">
        <v>324</v>
      </c>
      <c r="AN549" t="s">
        <v>324</v>
      </c>
      <c r="AO549">
        <v>0</v>
      </c>
      <c r="AP549" t="s">
        <v>324</v>
      </c>
      <c r="AQ549" t="s">
        <v>324</v>
      </c>
      <c r="AR549" t="s">
        <v>324</v>
      </c>
      <c r="AS549" t="s">
        <v>324</v>
      </c>
      <c r="AT549">
        <v>0</v>
      </c>
      <c r="AU549" t="s">
        <v>324</v>
      </c>
      <c r="AV549" t="s">
        <v>324</v>
      </c>
      <c r="AW549" t="s">
        <v>324</v>
      </c>
      <c r="AX549" t="s">
        <v>324</v>
      </c>
      <c r="AY549">
        <v>0</v>
      </c>
      <c r="AZ549" t="s">
        <v>324</v>
      </c>
      <c r="BA549" t="s">
        <v>324</v>
      </c>
      <c r="BB549" t="s">
        <v>324</v>
      </c>
      <c r="BC549" t="s">
        <v>324</v>
      </c>
      <c r="BD549">
        <v>0</v>
      </c>
      <c r="BE549" t="s">
        <v>324</v>
      </c>
      <c r="BF549" t="s">
        <v>324</v>
      </c>
      <c r="BG549" t="s">
        <v>324</v>
      </c>
      <c r="BH549" t="s">
        <v>324</v>
      </c>
      <c r="BI549">
        <v>0</v>
      </c>
      <c r="BJ549" t="s">
        <v>324</v>
      </c>
      <c r="BK549" t="s">
        <v>324</v>
      </c>
      <c r="BL549" t="s">
        <v>324</v>
      </c>
      <c r="BM549" t="s">
        <v>324</v>
      </c>
      <c r="BN549">
        <v>0</v>
      </c>
      <c r="BO549" t="s">
        <v>324</v>
      </c>
      <c r="BP549" t="s">
        <v>324</v>
      </c>
      <c r="BQ549" t="s">
        <v>324</v>
      </c>
      <c r="BR549" t="s">
        <v>324</v>
      </c>
      <c r="BS549">
        <v>0</v>
      </c>
      <c r="BT549" t="s">
        <v>324</v>
      </c>
      <c r="BU549" t="s">
        <v>324</v>
      </c>
      <c r="BV549" t="s">
        <v>324</v>
      </c>
      <c r="BW549" t="s">
        <v>324</v>
      </c>
      <c r="BX549">
        <v>0</v>
      </c>
      <c r="BY549" t="s">
        <v>324</v>
      </c>
      <c r="BZ549" t="s">
        <v>324</v>
      </c>
      <c r="CA549" t="s">
        <v>324</v>
      </c>
      <c r="CB549" t="s">
        <v>324</v>
      </c>
      <c r="CC549">
        <v>0</v>
      </c>
      <c r="CD549" t="s">
        <v>324</v>
      </c>
      <c r="CE549" t="s">
        <v>324</v>
      </c>
      <c r="CF549" t="s">
        <v>324</v>
      </c>
      <c r="CG549" t="s">
        <v>324</v>
      </c>
      <c r="CH549">
        <v>0</v>
      </c>
      <c r="CI549" t="s">
        <v>324</v>
      </c>
      <c r="CJ549" t="s">
        <v>324</v>
      </c>
      <c r="CK549" t="s">
        <v>324</v>
      </c>
      <c r="CL549" t="s">
        <v>324</v>
      </c>
      <c r="CM549">
        <v>0</v>
      </c>
      <c r="CN549" t="s">
        <v>324</v>
      </c>
      <c r="CO549" t="s">
        <v>324</v>
      </c>
      <c r="CP549" t="s">
        <v>324</v>
      </c>
      <c r="CQ549" t="s">
        <v>324</v>
      </c>
      <c r="CR549">
        <v>0</v>
      </c>
      <c r="CS549" t="s">
        <v>324</v>
      </c>
      <c r="CT549" t="s">
        <v>324</v>
      </c>
      <c r="CU549" t="s">
        <v>324</v>
      </c>
      <c r="CV549" t="s">
        <v>324</v>
      </c>
      <c r="CW549">
        <v>0</v>
      </c>
      <c r="CX549">
        <v>4.1609999999999996</v>
      </c>
      <c r="CY549">
        <v>1.9419999999999999</v>
      </c>
      <c r="CZ549">
        <v>0</v>
      </c>
      <c r="DA549">
        <v>0</v>
      </c>
      <c r="DB549">
        <v>6.1029999999999998</v>
      </c>
      <c r="DC549">
        <v>418</v>
      </c>
      <c r="DD549">
        <v>32</v>
      </c>
      <c r="DE549">
        <v>0</v>
      </c>
      <c r="DF549">
        <v>0</v>
      </c>
      <c r="DG549">
        <v>450</v>
      </c>
      <c r="DH549">
        <v>0</v>
      </c>
      <c r="DI549">
        <v>0</v>
      </c>
      <c r="DJ549">
        <v>0</v>
      </c>
      <c r="DK549">
        <v>0</v>
      </c>
      <c r="DL549">
        <v>0</v>
      </c>
    </row>
    <row r="550" spans="1:116" x14ac:dyDescent="0.45">
      <c r="A550">
        <v>2023</v>
      </c>
      <c r="B550" t="s">
        <v>157</v>
      </c>
      <c r="C550">
        <v>14563</v>
      </c>
      <c r="D550" t="s">
        <v>986</v>
      </c>
      <c r="E550" t="s">
        <v>606</v>
      </c>
      <c r="F550" t="s">
        <v>244</v>
      </c>
      <c r="G550">
        <v>0.71799999999999997</v>
      </c>
      <c r="H550">
        <v>0.76</v>
      </c>
      <c r="I550" t="s">
        <v>324</v>
      </c>
      <c r="J550" t="s">
        <v>324</v>
      </c>
      <c r="K550">
        <v>1.478</v>
      </c>
      <c r="L550">
        <v>102</v>
      </c>
      <c r="M550">
        <v>12</v>
      </c>
      <c r="N550" t="s">
        <v>324</v>
      </c>
      <c r="O550" t="s">
        <v>324</v>
      </c>
      <c r="P550">
        <v>114</v>
      </c>
      <c r="Q550" t="s">
        <v>324</v>
      </c>
      <c r="R550" t="s">
        <v>324</v>
      </c>
      <c r="S550" t="s">
        <v>324</v>
      </c>
      <c r="T550" t="s">
        <v>324</v>
      </c>
      <c r="U550">
        <v>0</v>
      </c>
      <c r="V550" t="s">
        <v>324</v>
      </c>
      <c r="W550" t="s">
        <v>324</v>
      </c>
      <c r="X550" t="s">
        <v>324</v>
      </c>
      <c r="Y550" t="s">
        <v>324</v>
      </c>
      <c r="Z550">
        <v>0</v>
      </c>
      <c r="AA550" t="s">
        <v>324</v>
      </c>
      <c r="AB550" t="s">
        <v>324</v>
      </c>
      <c r="AC550" t="s">
        <v>324</v>
      </c>
      <c r="AD550" t="s">
        <v>324</v>
      </c>
      <c r="AE550">
        <v>0</v>
      </c>
      <c r="AF550" t="s">
        <v>324</v>
      </c>
      <c r="AG550" t="s">
        <v>324</v>
      </c>
      <c r="AH550" t="s">
        <v>324</v>
      </c>
      <c r="AI550" t="s">
        <v>324</v>
      </c>
      <c r="AJ550">
        <v>0</v>
      </c>
      <c r="AK550" t="s">
        <v>324</v>
      </c>
      <c r="AL550" t="s">
        <v>324</v>
      </c>
      <c r="AM550" t="s">
        <v>324</v>
      </c>
      <c r="AN550" t="s">
        <v>324</v>
      </c>
      <c r="AO550">
        <v>0</v>
      </c>
      <c r="AP550" t="s">
        <v>324</v>
      </c>
      <c r="AQ550" t="s">
        <v>324</v>
      </c>
      <c r="AR550" t="s">
        <v>324</v>
      </c>
      <c r="AS550" t="s">
        <v>324</v>
      </c>
      <c r="AT550">
        <v>0</v>
      </c>
      <c r="AU550" t="s">
        <v>324</v>
      </c>
      <c r="AV550" t="s">
        <v>324</v>
      </c>
      <c r="AW550" t="s">
        <v>324</v>
      </c>
      <c r="AX550" t="s">
        <v>324</v>
      </c>
      <c r="AY550">
        <v>0</v>
      </c>
      <c r="AZ550" t="s">
        <v>324</v>
      </c>
      <c r="BA550" t="s">
        <v>324</v>
      </c>
      <c r="BB550" t="s">
        <v>324</v>
      </c>
      <c r="BC550" t="s">
        <v>324</v>
      </c>
      <c r="BD550">
        <v>0</v>
      </c>
      <c r="BE550" t="s">
        <v>324</v>
      </c>
      <c r="BF550" t="s">
        <v>324</v>
      </c>
      <c r="BG550" t="s">
        <v>324</v>
      </c>
      <c r="BH550" t="s">
        <v>324</v>
      </c>
      <c r="BI550">
        <v>0</v>
      </c>
      <c r="BJ550" t="s">
        <v>324</v>
      </c>
      <c r="BK550" t="s">
        <v>324</v>
      </c>
      <c r="BL550" t="s">
        <v>324</v>
      </c>
      <c r="BM550" t="s">
        <v>324</v>
      </c>
      <c r="BN550">
        <v>0</v>
      </c>
      <c r="BO550" t="s">
        <v>324</v>
      </c>
      <c r="BP550" t="s">
        <v>324</v>
      </c>
      <c r="BQ550" t="s">
        <v>324</v>
      </c>
      <c r="BR550" t="s">
        <v>324</v>
      </c>
      <c r="BS550">
        <v>0</v>
      </c>
      <c r="BT550" t="s">
        <v>324</v>
      </c>
      <c r="BU550" t="s">
        <v>324</v>
      </c>
      <c r="BV550" t="s">
        <v>324</v>
      </c>
      <c r="BW550" t="s">
        <v>324</v>
      </c>
      <c r="BX550">
        <v>0</v>
      </c>
      <c r="BY550" t="s">
        <v>324</v>
      </c>
      <c r="BZ550" t="s">
        <v>324</v>
      </c>
      <c r="CA550" t="s">
        <v>324</v>
      </c>
      <c r="CB550" t="s">
        <v>324</v>
      </c>
      <c r="CC550">
        <v>0</v>
      </c>
      <c r="CD550" t="s">
        <v>324</v>
      </c>
      <c r="CE550" t="s">
        <v>324</v>
      </c>
      <c r="CF550" t="s">
        <v>324</v>
      </c>
      <c r="CG550" t="s">
        <v>324</v>
      </c>
      <c r="CH550">
        <v>0</v>
      </c>
      <c r="CI550" t="s">
        <v>324</v>
      </c>
      <c r="CJ550" t="s">
        <v>324</v>
      </c>
      <c r="CK550" t="s">
        <v>324</v>
      </c>
      <c r="CL550" t="s">
        <v>324</v>
      </c>
      <c r="CM550">
        <v>0</v>
      </c>
      <c r="CN550" t="s">
        <v>324</v>
      </c>
      <c r="CO550" t="s">
        <v>324</v>
      </c>
      <c r="CP550" t="s">
        <v>324</v>
      </c>
      <c r="CQ550" t="s">
        <v>324</v>
      </c>
      <c r="CR550">
        <v>0</v>
      </c>
      <c r="CS550" t="s">
        <v>324</v>
      </c>
      <c r="CT550" t="s">
        <v>324</v>
      </c>
      <c r="CU550" t="s">
        <v>324</v>
      </c>
      <c r="CV550" t="s">
        <v>324</v>
      </c>
      <c r="CW550">
        <v>0</v>
      </c>
      <c r="CX550">
        <v>0.71799999999999997</v>
      </c>
      <c r="CY550">
        <v>0.76</v>
      </c>
      <c r="CZ550">
        <v>0</v>
      </c>
      <c r="DA550">
        <v>0</v>
      </c>
      <c r="DB550">
        <v>1.478</v>
      </c>
      <c r="DC550">
        <v>102</v>
      </c>
      <c r="DD550">
        <v>12</v>
      </c>
      <c r="DE550">
        <v>0</v>
      </c>
      <c r="DF550">
        <v>0</v>
      </c>
      <c r="DG550">
        <v>114</v>
      </c>
      <c r="DH550">
        <v>0</v>
      </c>
      <c r="DI550">
        <v>0</v>
      </c>
      <c r="DJ550">
        <v>0</v>
      </c>
      <c r="DK550">
        <v>0</v>
      </c>
      <c r="DL550">
        <v>0</v>
      </c>
    </row>
    <row r="551" spans="1:116" x14ac:dyDescent="0.45">
      <c r="A551">
        <v>2023</v>
      </c>
      <c r="B551" t="s">
        <v>157</v>
      </c>
      <c r="C551">
        <v>17647</v>
      </c>
      <c r="D551" t="s">
        <v>459</v>
      </c>
      <c r="E551" t="s">
        <v>606</v>
      </c>
      <c r="F551" t="s">
        <v>244</v>
      </c>
      <c r="G551">
        <v>0.45200000000000001</v>
      </c>
      <c r="H551">
        <v>0.77500000000000002</v>
      </c>
      <c r="I551" t="s">
        <v>324</v>
      </c>
      <c r="J551" t="s">
        <v>324</v>
      </c>
      <c r="K551">
        <v>1.2270000000000001</v>
      </c>
      <c r="L551">
        <v>48</v>
      </c>
      <c r="M551">
        <v>11</v>
      </c>
      <c r="N551" t="s">
        <v>324</v>
      </c>
      <c r="O551" t="s">
        <v>324</v>
      </c>
      <c r="P551">
        <v>59</v>
      </c>
      <c r="Q551">
        <v>168.20599999999999</v>
      </c>
      <c r="R551">
        <v>449.56</v>
      </c>
      <c r="S551" t="s">
        <v>324</v>
      </c>
      <c r="T551" t="s">
        <v>324</v>
      </c>
      <c r="U551">
        <v>617.76599999999996</v>
      </c>
      <c r="V551" t="s">
        <v>324</v>
      </c>
      <c r="W551" t="s">
        <v>324</v>
      </c>
      <c r="X551" t="s">
        <v>324</v>
      </c>
      <c r="Y551" t="s">
        <v>324</v>
      </c>
      <c r="Z551">
        <v>0</v>
      </c>
      <c r="AA551" t="s">
        <v>324</v>
      </c>
      <c r="AB551" t="s">
        <v>324</v>
      </c>
      <c r="AC551" t="s">
        <v>324</v>
      </c>
      <c r="AD551" t="s">
        <v>324</v>
      </c>
      <c r="AE551">
        <v>0</v>
      </c>
      <c r="AF551" t="s">
        <v>324</v>
      </c>
      <c r="AG551" t="s">
        <v>324</v>
      </c>
      <c r="AH551" t="s">
        <v>324</v>
      </c>
      <c r="AI551" t="s">
        <v>324</v>
      </c>
      <c r="AJ551">
        <v>0</v>
      </c>
      <c r="AK551" t="s">
        <v>324</v>
      </c>
      <c r="AL551" t="s">
        <v>324</v>
      </c>
      <c r="AM551" t="s">
        <v>324</v>
      </c>
      <c r="AN551" t="s">
        <v>324</v>
      </c>
      <c r="AO551">
        <v>0</v>
      </c>
      <c r="AP551">
        <v>8.1000000000000003E-2</v>
      </c>
      <c r="AQ551" t="s">
        <v>324</v>
      </c>
      <c r="AR551" t="s">
        <v>324</v>
      </c>
      <c r="AS551" t="s">
        <v>324</v>
      </c>
      <c r="AT551">
        <v>8.1000000000000003E-2</v>
      </c>
      <c r="AU551">
        <v>10</v>
      </c>
      <c r="AV551" t="s">
        <v>324</v>
      </c>
      <c r="AW551" t="s">
        <v>324</v>
      </c>
      <c r="AX551" t="s">
        <v>324</v>
      </c>
      <c r="AY551">
        <v>10</v>
      </c>
      <c r="AZ551" t="s">
        <v>324</v>
      </c>
      <c r="BA551" t="s">
        <v>324</v>
      </c>
      <c r="BB551" t="s">
        <v>324</v>
      </c>
      <c r="BC551" t="s">
        <v>324</v>
      </c>
      <c r="BD551">
        <v>0</v>
      </c>
      <c r="BE551" t="s">
        <v>324</v>
      </c>
      <c r="BF551" t="s">
        <v>324</v>
      </c>
      <c r="BG551" t="s">
        <v>324</v>
      </c>
      <c r="BH551" t="s">
        <v>324</v>
      </c>
      <c r="BI551">
        <v>0</v>
      </c>
      <c r="BJ551" t="s">
        <v>324</v>
      </c>
      <c r="BK551" t="s">
        <v>324</v>
      </c>
      <c r="BL551" t="s">
        <v>324</v>
      </c>
      <c r="BM551" t="s">
        <v>324</v>
      </c>
      <c r="BN551">
        <v>0</v>
      </c>
      <c r="BO551" t="s">
        <v>324</v>
      </c>
      <c r="BP551" t="s">
        <v>324</v>
      </c>
      <c r="BQ551" t="s">
        <v>324</v>
      </c>
      <c r="BR551" t="s">
        <v>324</v>
      </c>
      <c r="BS551">
        <v>0</v>
      </c>
      <c r="BT551" t="s">
        <v>324</v>
      </c>
      <c r="BU551" t="s">
        <v>324</v>
      </c>
      <c r="BV551" t="s">
        <v>324</v>
      </c>
      <c r="BW551" t="s">
        <v>324</v>
      </c>
      <c r="BX551">
        <v>0</v>
      </c>
      <c r="BY551" t="s">
        <v>324</v>
      </c>
      <c r="BZ551" t="s">
        <v>324</v>
      </c>
      <c r="CA551" t="s">
        <v>324</v>
      </c>
      <c r="CB551" t="s">
        <v>324</v>
      </c>
      <c r="CC551">
        <v>0</v>
      </c>
      <c r="CD551" t="s">
        <v>324</v>
      </c>
      <c r="CE551" t="s">
        <v>324</v>
      </c>
      <c r="CF551" t="s">
        <v>324</v>
      </c>
      <c r="CG551" t="s">
        <v>324</v>
      </c>
      <c r="CH551">
        <v>0</v>
      </c>
      <c r="CI551" t="s">
        <v>324</v>
      </c>
      <c r="CJ551">
        <v>6.5000000000000002E-2</v>
      </c>
      <c r="CK551" t="s">
        <v>324</v>
      </c>
      <c r="CL551" t="s">
        <v>324</v>
      </c>
      <c r="CM551">
        <v>6.5000000000000002E-2</v>
      </c>
      <c r="CN551" t="s">
        <v>324</v>
      </c>
      <c r="CO551">
        <v>1</v>
      </c>
      <c r="CP551" t="s">
        <v>324</v>
      </c>
      <c r="CQ551" t="s">
        <v>324</v>
      </c>
      <c r="CR551">
        <v>1</v>
      </c>
      <c r="CS551" t="s">
        <v>324</v>
      </c>
      <c r="CT551" t="s">
        <v>324</v>
      </c>
      <c r="CU551" t="s">
        <v>324</v>
      </c>
      <c r="CV551" t="s">
        <v>324</v>
      </c>
      <c r="CW551">
        <v>0</v>
      </c>
      <c r="CX551">
        <v>0.45200000000000001</v>
      </c>
      <c r="CY551">
        <v>0.84</v>
      </c>
      <c r="CZ551">
        <v>0</v>
      </c>
      <c r="DA551">
        <v>0</v>
      </c>
      <c r="DB551">
        <v>1.292</v>
      </c>
      <c r="DC551">
        <v>48</v>
      </c>
      <c r="DD551">
        <v>12</v>
      </c>
      <c r="DE551">
        <v>0</v>
      </c>
      <c r="DF551">
        <v>0</v>
      </c>
      <c r="DG551">
        <v>60</v>
      </c>
      <c r="DH551">
        <v>168.20599999999999</v>
      </c>
      <c r="DI551">
        <v>449.56</v>
      </c>
      <c r="DJ551">
        <v>0</v>
      </c>
      <c r="DK551">
        <v>0</v>
      </c>
      <c r="DL551">
        <v>617.76599999999996</v>
      </c>
    </row>
    <row r="552" spans="1:116" x14ac:dyDescent="0.45">
      <c r="A552">
        <v>2023</v>
      </c>
      <c r="B552" t="s">
        <v>157</v>
      </c>
      <c r="C552">
        <v>22815</v>
      </c>
      <c r="D552" t="s">
        <v>987</v>
      </c>
      <c r="E552" t="s">
        <v>606</v>
      </c>
      <c r="F552" t="s">
        <v>244</v>
      </c>
      <c r="G552">
        <v>1.7999999999999999E-2</v>
      </c>
      <c r="H552" t="s">
        <v>324</v>
      </c>
      <c r="I552">
        <v>8.6999999999999994E-2</v>
      </c>
      <c r="J552" t="s">
        <v>324</v>
      </c>
      <c r="K552">
        <v>0.105</v>
      </c>
      <c r="L552">
        <v>1</v>
      </c>
      <c r="M552" t="s">
        <v>324</v>
      </c>
      <c r="N552">
        <v>3</v>
      </c>
      <c r="O552" t="s">
        <v>324</v>
      </c>
      <c r="P552">
        <v>4</v>
      </c>
      <c r="Q552">
        <v>4.4729999999999999</v>
      </c>
      <c r="R552" t="s">
        <v>324</v>
      </c>
      <c r="S552">
        <v>42.290999999999997</v>
      </c>
      <c r="T552" t="s">
        <v>324</v>
      </c>
      <c r="U552">
        <v>46.764000000000003</v>
      </c>
      <c r="V552" t="s">
        <v>324</v>
      </c>
      <c r="W552" t="s">
        <v>324</v>
      </c>
      <c r="X552" t="s">
        <v>324</v>
      </c>
      <c r="Y552" t="s">
        <v>324</v>
      </c>
      <c r="Z552">
        <v>0</v>
      </c>
      <c r="AA552" t="s">
        <v>324</v>
      </c>
      <c r="AB552" t="s">
        <v>324</v>
      </c>
      <c r="AC552" t="s">
        <v>324</v>
      </c>
      <c r="AD552" t="s">
        <v>324</v>
      </c>
      <c r="AE552">
        <v>0</v>
      </c>
      <c r="AF552" t="s">
        <v>324</v>
      </c>
      <c r="AG552" t="s">
        <v>324</v>
      </c>
      <c r="AH552" t="s">
        <v>324</v>
      </c>
      <c r="AI552" t="s">
        <v>324</v>
      </c>
      <c r="AJ552">
        <v>0</v>
      </c>
      <c r="AK552" t="s">
        <v>324</v>
      </c>
      <c r="AL552" t="s">
        <v>324</v>
      </c>
      <c r="AM552" t="s">
        <v>324</v>
      </c>
      <c r="AN552" t="s">
        <v>324</v>
      </c>
      <c r="AO552">
        <v>0</v>
      </c>
      <c r="AP552" t="s">
        <v>324</v>
      </c>
      <c r="AQ552" t="s">
        <v>324</v>
      </c>
      <c r="AR552" t="s">
        <v>324</v>
      </c>
      <c r="AS552" t="s">
        <v>324</v>
      </c>
      <c r="AT552">
        <v>0</v>
      </c>
      <c r="AU552" t="s">
        <v>324</v>
      </c>
      <c r="AV552" t="s">
        <v>324</v>
      </c>
      <c r="AW552" t="s">
        <v>324</v>
      </c>
      <c r="AX552" t="s">
        <v>324</v>
      </c>
      <c r="AY552">
        <v>0</v>
      </c>
      <c r="AZ552" t="s">
        <v>324</v>
      </c>
      <c r="BA552" t="s">
        <v>324</v>
      </c>
      <c r="BB552" t="s">
        <v>324</v>
      </c>
      <c r="BC552" t="s">
        <v>324</v>
      </c>
      <c r="BD552">
        <v>0</v>
      </c>
      <c r="BE552" t="s">
        <v>324</v>
      </c>
      <c r="BF552" t="s">
        <v>324</v>
      </c>
      <c r="BG552" t="s">
        <v>324</v>
      </c>
      <c r="BH552" t="s">
        <v>324</v>
      </c>
      <c r="BI552">
        <v>0</v>
      </c>
      <c r="BJ552" t="s">
        <v>324</v>
      </c>
      <c r="BK552" t="s">
        <v>324</v>
      </c>
      <c r="BL552" t="s">
        <v>324</v>
      </c>
      <c r="BM552" t="s">
        <v>324</v>
      </c>
      <c r="BN552">
        <v>0</v>
      </c>
      <c r="BO552" t="s">
        <v>324</v>
      </c>
      <c r="BP552" t="s">
        <v>324</v>
      </c>
      <c r="BQ552" t="s">
        <v>324</v>
      </c>
      <c r="BR552" t="s">
        <v>324</v>
      </c>
      <c r="BS552">
        <v>0</v>
      </c>
      <c r="BT552" t="s">
        <v>324</v>
      </c>
      <c r="BU552" t="s">
        <v>324</v>
      </c>
      <c r="BV552" t="s">
        <v>324</v>
      </c>
      <c r="BW552" t="s">
        <v>324</v>
      </c>
      <c r="BX552">
        <v>0</v>
      </c>
      <c r="BY552" t="s">
        <v>324</v>
      </c>
      <c r="BZ552" t="s">
        <v>324</v>
      </c>
      <c r="CA552" t="s">
        <v>324</v>
      </c>
      <c r="CB552" t="s">
        <v>324</v>
      </c>
      <c r="CC552">
        <v>0</v>
      </c>
      <c r="CD552" t="s">
        <v>324</v>
      </c>
      <c r="CE552" t="s">
        <v>324</v>
      </c>
      <c r="CF552" t="s">
        <v>324</v>
      </c>
      <c r="CG552" t="s">
        <v>324</v>
      </c>
      <c r="CH552">
        <v>0</v>
      </c>
      <c r="CI552" t="s">
        <v>324</v>
      </c>
      <c r="CJ552" t="s">
        <v>324</v>
      </c>
      <c r="CK552" t="s">
        <v>324</v>
      </c>
      <c r="CL552" t="s">
        <v>324</v>
      </c>
      <c r="CM552">
        <v>0</v>
      </c>
      <c r="CN552" t="s">
        <v>324</v>
      </c>
      <c r="CO552" t="s">
        <v>324</v>
      </c>
      <c r="CP552" t="s">
        <v>324</v>
      </c>
      <c r="CQ552" t="s">
        <v>324</v>
      </c>
      <c r="CR552">
        <v>0</v>
      </c>
      <c r="CS552" t="s">
        <v>324</v>
      </c>
      <c r="CT552" t="s">
        <v>324</v>
      </c>
      <c r="CU552" t="s">
        <v>324</v>
      </c>
      <c r="CV552" t="s">
        <v>324</v>
      </c>
      <c r="CW552">
        <v>0</v>
      </c>
      <c r="CX552">
        <v>1.7999999999999999E-2</v>
      </c>
      <c r="CY552">
        <v>0</v>
      </c>
      <c r="CZ552">
        <v>8.6999999999999994E-2</v>
      </c>
      <c r="DA552">
        <v>0</v>
      </c>
      <c r="DB552">
        <v>0.105</v>
      </c>
      <c r="DC552">
        <v>1</v>
      </c>
      <c r="DD552">
        <v>0</v>
      </c>
      <c r="DE552">
        <v>3</v>
      </c>
      <c r="DF552">
        <v>0</v>
      </c>
      <c r="DG552">
        <v>4</v>
      </c>
      <c r="DH552">
        <v>4.4729999999999999</v>
      </c>
      <c r="DI552">
        <v>0</v>
      </c>
      <c r="DJ552">
        <v>42.290999999999997</v>
      </c>
      <c r="DK552">
        <v>0</v>
      </c>
      <c r="DL552">
        <v>46.764000000000003</v>
      </c>
    </row>
    <row r="553" spans="1:116" x14ac:dyDescent="0.45">
      <c r="A553">
        <v>2023</v>
      </c>
      <c r="B553" t="s">
        <v>157</v>
      </c>
      <c r="C553">
        <v>99999</v>
      </c>
      <c r="D553" t="s">
        <v>599</v>
      </c>
      <c r="E553" t="s">
        <v>606</v>
      </c>
      <c r="G553">
        <v>-0.19400000000000001</v>
      </c>
      <c r="H553">
        <v>-7.2999999999999995E-2</v>
      </c>
      <c r="I553">
        <v>-3.0000000000000001E-3</v>
      </c>
      <c r="J553" t="s">
        <v>324</v>
      </c>
      <c r="K553">
        <v>-0.27100000000000002</v>
      </c>
      <c r="L553" t="s">
        <v>324</v>
      </c>
      <c r="M553" t="s">
        <v>324</v>
      </c>
      <c r="N553" t="s">
        <v>324</v>
      </c>
      <c r="O553" t="s">
        <v>324</v>
      </c>
      <c r="P553" t="s">
        <v>324</v>
      </c>
      <c r="Q553" t="s">
        <v>324</v>
      </c>
      <c r="R553" t="s">
        <v>324</v>
      </c>
      <c r="S553" t="s">
        <v>324</v>
      </c>
      <c r="T553" t="s">
        <v>324</v>
      </c>
      <c r="U553" t="s">
        <v>324</v>
      </c>
      <c r="V553" t="s">
        <v>324</v>
      </c>
      <c r="W553" t="s">
        <v>324</v>
      </c>
      <c r="X553" t="s">
        <v>324</v>
      </c>
      <c r="Y553" t="s">
        <v>324</v>
      </c>
      <c r="Z553" t="s">
        <v>324</v>
      </c>
      <c r="AA553" t="s">
        <v>324</v>
      </c>
      <c r="AB553" t="s">
        <v>324</v>
      </c>
      <c r="AC553" t="s">
        <v>324</v>
      </c>
      <c r="AD553" t="s">
        <v>324</v>
      </c>
      <c r="AE553" t="s">
        <v>324</v>
      </c>
      <c r="AF553" t="s">
        <v>324</v>
      </c>
      <c r="AG553" t="s">
        <v>324</v>
      </c>
      <c r="AH553" t="s">
        <v>324</v>
      </c>
      <c r="AI553" t="s">
        <v>324</v>
      </c>
      <c r="AJ553" t="s">
        <v>324</v>
      </c>
      <c r="AK553" t="s">
        <v>324</v>
      </c>
      <c r="AL553" t="s">
        <v>324</v>
      </c>
      <c r="AM553" t="s">
        <v>324</v>
      </c>
      <c r="AN553" t="s">
        <v>324</v>
      </c>
      <c r="AO553" t="s">
        <v>324</v>
      </c>
      <c r="AP553" t="s">
        <v>324</v>
      </c>
      <c r="AQ553" t="s">
        <v>324</v>
      </c>
      <c r="AR553" t="s">
        <v>324</v>
      </c>
      <c r="AS553" t="s">
        <v>324</v>
      </c>
      <c r="AT553" t="s">
        <v>324</v>
      </c>
      <c r="AU553" t="s">
        <v>324</v>
      </c>
      <c r="AV553" t="s">
        <v>324</v>
      </c>
      <c r="AW553" t="s">
        <v>324</v>
      </c>
      <c r="AX553" t="s">
        <v>324</v>
      </c>
      <c r="AY553" t="s">
        <v>324</v>
      </c>
      <c r="AZ553" t="s">
        <v>324</v>
      </c>
      <c r="BA553" t="s">
        <v>324</v>
      </c>
      <c r="BB553" t="s">
        <v>324</v>
      </c>
      <c r="BC553" t="s">
        <v>324</v>
      </c>
      <c r="BD553" t="s">
        <v>324</v>
      </c>
      <c r="BE553" t="s">
        <v>324</v>
      </c>
      <c r="BF553" t="s">
        <v>324</v>
      </c>
      <c r="BG553" t="s">
        <v>324</v>
      </c>
      <c r="BH553" t="s">
        <v>324</v>
      </c>
      <c r="BI553" t="s">
        <v>324</v>
      </c>
      <c r="BJ553" t="s">
        <v>324</v>
      </c>
      <c r="BK553" t="s">
        <v>324</v>
      </c>
      <c r="BL553" t="s">
        <v>324</v>
      </c>
      <c r="BM553" t="s">
        <v>324</v>
      </c>
      <c r="BN553" t="s">
        <v>324</v>
      </c>
      <c r="BO553" t="s">
        <v>324</v>
      </c>
      <c r="BP553" t="s">
        <v>324</v>
      </c>
      <c r="BQ553" t="s">
        <v>324</v>
      </c>
      <c r="BR553" t="s">
        <v>324</v>
      </c>
      <c r="BS553" t="s">
        <v>324</v>
      </c>
      <c r="BT553" t="s">
        <v>324</v>
      </c>
      <c r="BU553" t="s">
        <v>324</v>
      </c>
      <c r="BV553" t="s">
        <v>324</v>
      </c>
      <c r="BW553" t="s">
        <v>324</v>
      </c>
      <c r="BX553" t="s">
        <v>324</v>
      </c>
      <c r="BY553" t="s">
        <v>324</v>
      </c>
      <c r="BZ553" t="s">
        <v>324</v>
      </c>
      <c r="CA553" t="s">
        <v>324</v>
      </c>
      <c r="CB553" t="s">
        <v>324</v>
      </c>
      <c r="CC553" t="s">
        <v>324</v>
      </c>
      <c r="CD553" t="s">
        <v>324</v>
      </c>
      <c r="CE553" t="s">
        <v>324</v>
      </c>
      <c r="CF553" t="s">
        <v>324</v>
      </c>
      <c r="CG553" t="s">
        <v>324</v>
      </c>
      <c r="CH553" t="s">
        <v>324</v>
      </c>
      <c r="CI553" t="s">
        <v>324</v>
      </c>
      <c r="CJ553" t="s">
        <v>324</v>
      </c>
      <c r="CK553" t="s">
        <v>324</v>
      </c>
      <c r="CL553" t="s">
        <v>324</v>
      </c>
      <c r="CM553" t="s">
        <v>324</v>
      </c>
      <c r="CN553" t="s">
        <v>324</v>
      </c>
      <c r="CO553" t="s">
        <v>324</v>
      </c>
      <c r="CP553" t="s">
        <v>324</v>
      </c>
      <c r="CQ553" t="s">
        <v>324</v>
      </c>
      <c r="CR553" t="s">
        <v>324</v>
      </c>
      <c r="CS553" t="s">
        <v>324</v>
      </c>
      <c r="CT553" t="s">
        <v>324</v>
      </c>
      <c r="CU553" t="s">
        <v>324</v>
      </c>
      <c r="CV553" t="s">
        <v>324</v>
      </c>
      <c r="CW553" t="s">
        <v>324</v>
      </c>
      <c r="CX553">
        <v>-0.19400000000000001</v>
      </c>
      <c r="CY553">
        <v>-7.2999999999999995E-2</v>
      </c>
      <c r="CZ553">
        <v>-3.0000000000000001E-3</v>
      </c>
      <c r="DA553" t="s">
        <v>324</v>
      </c>
      <c r="DB553">
        <v>-0.27100000000000002</v>
      </c>
      <c r="DC553" t="s">
        <v>324</v>
      </c>
      <c r="DD553" t="s">
        <v>324</v>
      </c>
      <c r="DE553" t="s">
        <v>324</v>
      </c>
      <c r="DF553" t="s">
        <v>324</v>
      </c>
      <c r="DG553" t="s">
        <v>324</v>
      </c>
      <c r="DH553" t="s">
        <v>324</v>
      </c>
      <c r="DI553" t="s">
        <v>324</v>
      </c>
      <c r="DJ553" t="s">
        <v>324</v>
      </c>
      <c r="DK553" t="s">
        <v>324</v>
      </c>
      <c r="DL553" t="s">
        <v>324</v>
      </c>
    </row>
    <row r="554" spans="1:116" x14ac:dyDescent="0.45">
      <c r="A554">
        <v>2023</v>
      </c>
      <c r="B554" t="s">
        <v>157</v>
      </c>
      <c r="C554">
        <v>99999</v>
      </c>
      <c r="D554" t="s">
        <v>599</v>
      </c>
      <c r="E554" t="s">
        <v>601</v>
      </c>
      <c r="G554">
        <v>-0.72599999999999998</v>
      </c>
      <c r="H554">
        <v>-0.33900000000000002</v>
      </c>
      <c r="I554">
        <v>0</v>
      </c>
      <c r="J554" t="s">
        <v>324</v>
      </c>
      <c r="K554">
        <v>-1.0640000000000001</v>
      </c>
      <c r="L554" t="s">
        <v>324</v>
      </c>
      <c r="M554" t="s">
        <v>324</v>
      </c>
      <c r="N554" t="s">
        <v>324</v>
      </c>
      <c r="O554" t="s">
        <v>324</v>
      </c>
      <c r="P554" t="s">
        <v>324</v>
      </c>
      <c r="Q554" t="s">
        <v>324</v>
      </c>
      <c r="R554" t="s">
        <v>324</v>
      </c>
      <c r="S554" t="s">
        <v>324</v>
      </c>
      <c r="T554" t="s">
        <v>324</v>
      </c>
      <c r="U554" t="s">
        <v>324</v>
      </c>
      <c r="V554" t="s">
        <v>324</v>
      </c>
      <c r="W554" t="s">
        <v>324</v>
      </c>
      <c r="X554" t="s">
        <v>324</v>
      </c>
      <c r="Y554" t="s">
        <v>324</v>
      </c>
      <c r="Z554" t="s">
        <v>324</v>
      </c>
      <c r="AA554" t="s">
        <v>324</v>
      </c>
      <c r="AB554" t="s">
        <v>324</v>
      </c>
      <c r="AC554" t="s">
        <v>324</v>
      </c>
      <c r="AD554" t="s">
        <v>324</v>
      </c>
      <c r="AE554" t="s">
        <v>324</v>
      </c>
      <c r="AF554" t="s">
        <v>324</v>
      </c>
      <c r="AG554" t="s">
        <v>324</v>
      </c>
      <c r="AH554" t="s">
        <v>324</v>
      </c>
      <c r="AI554" t="s">
        <v>324</v>
      </c>
      <c r="AJ554" t="s">
        <v>324</v>
      </c>
      <c r="AK554" t="s">
        <v>324</v>
      </c>
      <c r="AL554" t="s">
        <v>324</v>
      </c>
      <c r="AM554" t="s">
        <v>324</v>
      </c>
      <c r="AN554" t="s">
        <v>324</v>
      </c>
      <c r="AO554" t="s">
        <v>324</v>
      </c>
      <c r="AP554" t="s">
        <v>324</v>
      </c>
      <c r="AQ554" t="s">
        <v>324</v>
      </c>
      <c r="AR554" t="s">
        <v>324</v>
      </c>
      <c r="AS554" t="s">
        <v>324</v>
      </c>
      <c r="AT554" t="s">
        <v>324</v>
      </c>
      <c r="AU554" t="s">
        <v>324</v>
      </c>
      <c r="AV554" t="s">
        <v>324</v>
      </c>
      <c r="AW554" t="s">
        <v>324</v>
      </c>
      <c r="AX554" t="s">
        <v>324</v>
      </c>
      <c r="AY554" t="s">
        <v>324</v>
      </c>
      <c r="AZ554" t="s">
        <v>324</v>
      </c>
      <c r="BA554" t="s">
        <v>324</v>
      </c>
      <c r="BB554" t="s">
        <v>324</v>
      </c>
      <c r="BC554" t="s">
        <v>324</v>
      </c>
      <c r="BD554" t="s">
        <v>324</v>
      </c>
      <c r="BE554" t="s">
        <v>324</v>
      </c>
      <c r="BF554" t="s">
        <v>324</v>
      </c>
      <c r="BG554" t="s">
        <v>324</v>
      </c>
      <c r="BH554" t="s">
        <v>324</v>
      </c>
      <c r="BI554" t="s">
        <v>324</v>
      </c>
      <c r="BJ554" t="s">
        <v>324</v>
      </c>
      <c r="BK554" t="s">
        <v>324</v>
      </c>
      <c r="BL554" t="s">
        <v>324</v>
      </c>
      <c r="BM554" t="s">
        <v>324</v>
      </c>
      <c r="BN554" t="s">
        <v>324</v>
      </c>
      <c r="BO554" t="s">
        <v>324</v>
      </c>
      <c r="BP554" t="s">
        <v>324</v>
      </c>
      <c r="BQ554" t="s">
        <v>324</v>
      </c>
      <c r="BR554" t="s">
        <v>324</v>
      </c>
      <c r="BS554" t="s">
        <v>324</v>
      </c>
      <c r="BT554" t="s">
        <v>324</v>
      </c>
      <c r="BU554" t="s">
        <v>324</v>
      </c>
      <c r="BV554" t="s">
        <v>324</v>
      </c>
      <c r="BW554" t="s">
        <v>324</v>
      </c>
      <c r="BX554" t="s">
        <v>324</v>
      </c>
      <c r="BY554" t="s">
        <v>324</v>
      </c>
      <c r="BZ554" t="s">
        <v>324</v>
      </c>
      <c r="CA554" t="s">
        <v>324</v>
      </c>
      <c r="CB554" t="s">
        <v>324</v>
      </c>
      <c r="CC554" t="s">
        <v>324</v>
      </c>
      <c r="CD554" t="s">
        <v>324</v>
      </c>
      <c r="CE554" t="s">
        <v>324</v>
      </c>
      <c r="CF554" t="s">
        <v>324</v>
      </c>
      <c r="CG554" t="s">
        <v>324</v>
      </c>
      <c r="CH554" t="s">
        <v>324</v>
      </c>
      <c r="CI554" t="s">
        <v>324</v>
      </c>
      <c r="CJ554" t="s">
        <v>324</v>
      </c>
      <c r="CK554" t="s">
        <v>324</v>
      </c>
      <c r="CL554" t="s">
        <v>324</v>
      </c>
      <c r="CM554" t="s">
        <v>324</v>
      </c>
      <c r="CN554" t="s">
        <v>324</v>
      </c>
      <c r="CO554" t="s">
        <v>324</v>
      </c>
      <c r="CP554" t="s">
        <v>324</v>
      </c>
      <c r="CQ554" t="s">
        <v>324</v>
      </c>
      <c r="CR554" t="s">
        <v>324</v>
      </c>
      <c r="CS554" t="s">
        <v>324</v>
      </c>
      <c r="CT554" t="s">
        <v>324</v>
      </c>
      <c r="CU554" t="s">
        <v>324</v>
      </c>
      <c r="CV554" t="s">
        <v>324</v>
      </c>
      <c r="CW554" t="s">
        <v>324</v>
      </c>
      <c r="CX554">
        <v>-0.72599999999999998</v>
      </c>
      <c r="CY554">
        <v>-0.33900000000000002</v>
      </c>
      <c r="CZ554">
        <v>0</v>
      </c>
      <c r="DA554" t="s">
        <v>324</v>
      </c>
      <c r="DB554">
        <v>-1.0640000000000001</v>
      </c>
      <c r="DC554" t="s">
        <v>324</v>
      </c>
      <c r="DD554" t="s">
        <v>324</v>
      </c>
      <c r="DE554" t="s">
        <v>324</v>
      </c>
      <c r="DF554" t="s">
        <v>324</v>
      </c>
      <c r="DG554" t="s">
        <v>324</v>
      </c>
      <c r="DH554" t="s">
        <v>324</v>
      </c>
      <c r="DI554" t="s">
        <v>324</v>
      </c>
      <c r="DJ554" t="s">
        <v>324</v>
      </c>
      <c r="DK554" t="s">
        <v>324</v>
      </c>
      <c r="DL554" t="s">
        <v>324</v>
      </c>
    </row>
    <row r="555" spans="1:116" x14ac:dyDescent="0.45">
      <c r="A555">
        <v>2023</v>
      </c>
      <c r="B555" t="s">
        <v>163</v>
      </c>
      <c r="C555">
        <v>6169</v>
      </c>
      <c r="D555" t="s">
        <v>782</v>
      </c>
      <c r="E555" t="s">
        <v>783</v>
      </c>
      <c r="F555" t="s">
        <v>244</v>
      </c>
      <c r="G555">
        <v>3.5999999999999997E-2</v>
      </c>
      <c r="H555" t="s">
        <v>324</v>
      </c>
      <c r="I555" t="s">
        <v>324</v>
      </c>
      <c r="J555" t="s">
        <v>324</v>
      </c>
      <c r="K555">
        <v>3.5999999999999997E-2</v>
      </c>
      <c r="L555">
        <v>5</v>
      </c>
      <c r="M555" t="s">
        <v>324</v>
      </c>
      <c r="N555" t="s">
        <v>324</v>
      </c>
      <c r="O555" t="s">
        <v>324</v>
      </c>
      <c r="P555">
        <v>5</v>
      </c>
      <c r="Q555" t="s">
        <v>324</v>
      </c>
      <c r="R555" t="s">
        <v>324</v>
      </c>
      <c r="S555" t="s">
        <v>324</v>
      </c>
      <c r="T555" t="s">
        <v>324</v>
      </c>
      <c r="U555">
        <v>0</v>
      </c>
      <c r="V555" t="s">
        <v>324</v>
      </c>
      <c r="W555" t="s">
        <v>324</v>
      </c>
      <c r="X555" t="s">
        <v>324</v>
      </c>
      <c r="Y555" t="s">
        <v>324</v>
      </c>
      <c r="Z555">
        <v>0</v>
      </c>
      <c r="AA555" t="s">
        <v>324</v>
      </c>
      <c r="AB555" t="s">
        <v>324</v>
      </c>
      <c r="AC555" t="s">
        <v>324</v>
      </c>
      <c r="AD555" t="s">
        <v>324</v>
      </c>
      <c r="AE555">
        <v>0</v>
      </c>
      <c r="AF555" t="s">
        <v>324</v>
      </c>
      <c r="AG555" t="s">
        <v>324</v>
      </c>
      <c r="AH555" t="s">
        <v>324</v>
      </c>
      <c r="AI555" t="s">
        <v>324</v>
      </c>
      <c r="AJ555">
        <v>0</v>
      </c>
      <c r="AK555" t="s">
        <v>324</v>
      </c>
      <c r="AL555" t="s">
        <v>324</v>
      </c>
      <c r="AM555" t="s">
        <v>324</v>
      </c>
      <c r="AN555" t="s">
        <v>324</v>
      </c>
      <c r="AO555">
        <v>0</v>
      </c>
      <c r="AP555" t="s">
        <v>324</v>
      </c>
      <c r="AQ555" t="s">
        <v>324</v>
      </c>
      <c r="AR555" t="s">
        <v>324</v>
      </c>
      <c r="AS555" t="s">
        <v>324</v>
      </c>
      <c r="AT555">
        <v>0</v>
      </c>
      <c r="AU555" t="s">
        <v>324</v>
      </c>
      <c r="AV555" t="s">
        <v>324</v>
      </c>
      <c r="AW555" t="s">
        <v>324</v>
      </c>
      <c r="AX555" t="s">
        <v>324</v>
      </c>
      <c r="AY555">
        <v>0</v>
      </c>
      <c r="AZ555" t="s">
        <v>324</v>
      </c>
      <c r="BA555" t="s">
        <v>324</v>
      </c>
      <c r="BB555" t="s">
        <v>324</v>
      </c>
      <c r="BC555" t="s">
        <v>324</v>
      </c>
      <c r="BD555">
        <v>0</v>
      </c>
      <c r="BE555" t="s">
        <v>324</v>
      </c>
      <c r="BF555" t="s">
        <v>324</v>
      </c>
      <c r="BG555" t="s">
        <v>324</v>
      </c>
      <c r="BH555" t="s">
        <v>324</v>
      </c>
      <c r="BI555">
        <v>0</v>
      </c>
      <c r="BJ555" t="s">
        <v>324</v>
      </c>
      <c r="BK555" t="s">
        <v>324</v>
      </c>
      <c r="BL555" t="s">
        <v>324</v>
      </c>
      <c r="BM555" t="s">
        <v>324</v>
      </c>
      <c r="BN555">
        <v>0</v>
      </c>
      <c r="BO555" t="s">
        <v>324</v>
      </c>
      <c r="BP555" t="s">
        <v>324</v>
      </c>
      <c r="BQ555" t="s">
        <v>324</v>
      </c>
      <c r="BR555" t="s">
        <v>324</v>
      </c>
      <c r="BS555">
        <v>0</v>
      </c>
      <c r="BT555" t="s">
        <v>324</v>
      </c>
      <c r="BU555">
        <v>3.0000000000000001E-3</v>
      </c>
      <c r="BV555" t="s">
        <v>324</v>
      </c>
      <c r="BW555" t="s">
        <v>324</v>
      </c>
      <c r="BX555">
        <v>3.0000000000000001E-3</v>
      </c>
      <c r="BY555" t="s">
        <v>324</v>
      </c>
      <c r="BZ555">
        <v>1</v>
      </c>
      <c r="CA555" t="s">
        <v>324</v>
      </c>
      <c r="CB555" t="s">
        <v>324</v>
      </c>
      <c r="CC555">
        <v>1</v>
      </c>
      <c r="CD555" t="s">
        <v>324</v>
      </c>
      <c r="CE555" t="s">
        <v>324</v>
      </c>
      <c r="CF555" t="s">
        <v>324</v>
      </c>
      <c r="CG555" t="s">
        <v>324</v>
      </c>
      <c r="CH555">
        <v>0</v>
      </c>
      <c r="CI555" t="s">
        <v>324</v>
      </c>
      <c r="CJ555" t="s">
        <v>324</v>
      </c>
      <c r="CK555" t="s">
        <v>324</v>
      </c>
      <c r="CL555" t="s">
        <v>324</v>
      </c>
      <c r="CM555">
        <v>0</v>
      </c>
      <c r="CN555" t="s">
        <v>324</v>
      </c>
      <c r="CO555" t="s">
        <v>324</v>
      </c>
      <c r="CP555" t="s">
        <v>324</v>
      </c>
      <c r="CQ555" t="s">
        <v>324</v>
      </c>
      <c r="CR555">
        <v>0</v>
      </c>
      <c r="CS555" t="s">
        <v>324</v>
      </c>
      <c r="CT555" t="s">
        <v>324</v>
      </c>
      <c r="CU555" t="s">
        <v>324</v>
      </c>
      <c r="CV555" t="s">
        <v>324</v>
      </c>
      <c r="CW555">
        <v>0</v>
      </c>
      <c r="CX555">
        <v>3.5999999999999997E-2</v>
      </c>
      <c r="CY555">
        <v>3.0000000000000001E-3</v>
      </c>
      <c r="CZ555">
        <v>0</v>
      </c>
      <c r="DA555">
        <v>0</v>
      </c>
      <c r="DB555">
        <v>3.9E-2</v>
      </c>
      <c r="DC555">
        <v>5</v>
      </c>
      <c r="DD555">
        <v>1</v>
      </c>
      <c r="DE555">
        <v>0</v>
      </c>
      <c r="DF555">
        <v>0</v>
      </c>
      <c r="DG555">
        <v>6</v>
      </c>
      <c r="DH555">
        <v>0</v>
      </c>
      <c r="DI555">
        <v>0</v>
      </c>
      <c r="DJ555">
        <v>0</v>
      </c>
      <c r="DK555">
        <v>0</v>
      </c>
      <c r="DL555">
        <v>0</v>
      </c>
    </row>
    <row r="556" spans="1:116" x14ac:dyDescent="0.45">
      <c r="A556">
        <v>2023</v>
      </c>
      <c r="B556" t="s">
        <v>163</v>
      </c>
      <c r="C556">
        <v>6395</v>
      </c>
      <c r="D556" t="s">
        <v>460</v>
      </c>
      <c r="E556" t="s">
        <v>783</v>
      </c>
      <c r="F556" t="s">
        <v>247</v>
      </c>
      <c r="G556">
        <v>1.919</v>
      </c>
      <c r="H556">
        <v>0.47399999999999998</v>
      </c>
      <c r="I556" t="s">
        <v>324</v>
      </c>
      <c r="J556" t="s">
        <v>324</v>
      </c>
      <c r="K556">
        <v>2.3929999999999998</v>
      </c>
      <c r="L556">
        <v>165</v>
      </c>
      <c r="M556">
        <v>28</v>
      </c>
      <c r="N556" t="s">
        <v>324</v>
      </c>
      <c r="O556" t="s">
        <v>324</v>
      </c>
      <c r="P556">
        <v>193</v>
      </c>
      <c r="Q556" t="s">
        <v>324</v>
      </c>
      <c r="R556" t="s">
        <v>324</v>
      </c>
      <c r="S556" t="s">
        <v>324</v>
      </c>
      <c r="T556" t="s">
        <v>324</v>
      </c>
      <c r="U556">
        <v>0</v>
      </c>
      <c r="V556" t="s">
        <v>324</v>
      </c>
      <c r="W556" t="s">
        <v>324</v>
      </c>
      <c r="X556" t="s">
        <v>324</v>
      </c>
      <c r="Y556" t="s">
        <v>324</v>
      </c>
      <c r="Z556">
        <v>0</v>
      </c>
      <c r="AA556" t="s">
        <v>324</v>
      </c>
      <c r="AB556" t="s">
        <v>324</v>
      </c>
      <c r="AC556" t="s">
        <v>324</v>
      </c>
      <c r="AD556" t="s">
        <v>324</v>
      </c>
      <c r="AE556">
        <v>0</v>
      </c>
      <c r="AF556">
        <v>0.14299999999999999</v>
      </c>
      <c r="AG556" t="s">
        <v>324</v>
      </c>
      <c r="AH556" t="s">
        <v>324</v>
      </c>
      <c r="AI556" t="s">
        <v>324</v>
      </c>
      <c r="AJ556">
        <v>0.14299999999999999</v>
      </c>
      <c r="AK556">
        <v>350</v>
      </c>
      <c r="AL556" t="s">
        <v>324</v>
      </c>
      <c r="AM556" t="s">
        <v>324</v>
      </c>
      <c r="AN556" t="s">
        <v>324</v>
      </c>
      <c r="AO556">
        <v>350</v>
      </c>
      <c r="AP556">
        <v>0.434</v>
      </c>
      <c r="AQ556">
        <v>2.7E-2</v>
      </c>
      <c r="AR556" t="s">
        <v>324</v>
      </c>
      <c r="AS556" t="s">
        <v>324</v>
      </c>
      <c r="AT556">
        <v>0.46100000000000002</v>
      </c>
      <c r="AU556">
        <v>5</v>
      </c>
      <c r="AV556">
        <v>2</v>
      </c>
      <c r="AW556" t="s">
        <v>324</v>
      </c>
      <c r="AX556" t="s">
        <v>324</v>
      </c>
      <c r="AY556">
        <v>7</v>
      </c>
      <c r="AZ556">
        <v>0.44800000000000001</v>
      </c>
      <c r="BA556">
        <v>2.7E-2</v>
      </c>
      <c r="BB556" t="s">
        <v>324</v>
      </c>
      <c r="BC556" t="s">
        <v>324</v>
      </c>
      <c r="BD556">
        <v>0.47499999999999998</v>
      </c>
      <c r="BE556" t="s">
        <v>324</v>
      </c>
      <c r="BF556" t="s">
        <v>324</v>
      </c>
      <c r="BG556" t="s">
        <v>324</v>
      </c>
      <c r="BH556" t="s">
        <v>324</v>
      </c>
      <c r="BI556">
        <v>0</v>
      </c>
      <c r="BJ556" t="s">
        <v>324</v>
      </c>
      <c r="BK556" t="s">
        <v>324</v>
      </c>
      <c r="BL556" t="s">
        <v>324</v>
      </c>
      <c r="BM556" t="s">
        <v>324</v>
      </c>
      <c r="BN556">
        <v>0</v>
      </c>
      <c r="BO556" t="s">
        <v>324</v>
      </c>
      <c r="BP556" t="s">
        <v>324</v>
      </c>
      <c r="BQ556" t="s">
        <v>324</v>
      </c>
      <c r="BR556" t="s">
        <v>324</v>
      </c>
      <c r="BS556">
        <v>0</v>
      </c>
      <c r="BT556">
        <v>5.0000000000000001E-3</v>
      </c>
      <c r="BU556" t="s">
        <v>324</v>
      </c>
      <c r="BV556" t="s">
        <v>324</v>
      </c>
      <c r="BW556" t="s">
        <v>324</v>
      </c>
      <c r="BX556">
        <v>5.0000000000000001E-3</v>
      </c>
      <c r="BY556">
        <v>4</v>
      </c>
      <c r="BZ556" t="s">
        <v>324</v>
      </c>
      <c r="CA556" t="s">
        <v>324</v>
      </c>
      <c r="CB556" t="s">
        <v>324</v>
      </c>
      <c r="CC556">
        <v>4</v>
      </c>
      <c r="CD556" t="s">
        <v>324</v>
      </c>
      <c r="CE556" t="s">
        <v>324</v>
      </c>
      <c r="CF556" t="s">
        <v>324</v>
      </c>
      <c r="CG556" t="s">
        <v>324</v>
      </c>
      <c r="CH556">
        <v>0</v>
      </c>
      <c r="CI556" t="s">
        <v>324</v>
      </c>
      <c r="CJ556" t="s">
        <v>324</v>
      </c>
      <c r="CK556" t="s">
        <v>324</v>
      </c>
      <c r="CL556" t="s">
        <v>324</v>
      </c>
      <c r="CM556">
        <v>0</v>
      </c>
      <c r="CN556" t="s">
        <v>324</v>
      </c>
      <c r="CO556" t="s">
        <v>324</v>
      </c>
      <c r="CP556" t="s">
        <v>324</v>
      </c>
      <c r="CQ556" t="s">
        <v>324</v>
      </c>
      <c r="CR556">
        <v>0</v>
      </c>
      <c r="CS556" t="s">
        <v>324</v>
      </c>
      <c r="CT556" t="s">
        <v>324</v>
      </c>
      <c r="CU556" t="s">
        <v>324</v>
      </c>
      <c r="CV556" t="s">
        <v>324</v>
      </c>
      <c r="CW556">
        <v>0</v>
      </c>
      <c r="CX556">
        <v>2.0670000000000002</v>
      </c>
      <c r="CY556">
        <v>0.47399999999999998</v>
      </c>
      <c r="CZ556">
        <v>0</v>
      </c>
      <c r="DA556">
        <v>0</v>
      </c>
      <c r="DB556">
        <v>2.5409999999999999</v>
      </c>
      <c r="DC556">
        <v>519</v>
      </c>
      <c r="DD556">
        <v>28</v>
      </c>
      <c r="DE556">
        <v>0</v>
      </c>
      <c r="DF556">
        <v>0</v>
      </c>
      <c r="DG556">
        <v>547</v>
      </c>
      <c r="DH556">
        <v>0</v>
      </c>
      <c r="DI556">
        <v>0</v>
      </c>
      <c r="DJ556">
        <v>0</v>
      </c>
      <c r="DK556">
        <v>0</v>
      </c>
      <c r="DL556">
        <v>0</v>
      </c>
    </row>
    <row r="557" spans="1:116" x14ac:dyDescent="0.45">
      <c r="A557">
        <v>2023</v>
      </c>
      <c r="B557" t="s">
        <v>163</v>
      </c>
      <c r="C557">
        <v>11272</v>
      </c>
      <c r="D557" t="s">
        <v>988</v>
      </c>
      <c r="E557" t="s">
        <v>989</v>
      </c>
      <c r="F557" t="s">
        <v>244</v>
      </c>
      <c r="G557">
        <v>0.02</v>
      </c>
      <c r="H557" t="s">
        <v>324</v>
      </c>
      <c r="I557" t="s">
        <v>324</v>
      </c>
      <c r="J557" t="s">
        <v>324</v>
      </c>
      <c r="K557">
        <v>0.02</v>
      </c>
      <c r="L557">
        <v>3</v>
      </c>
      <c r="M557" t="s">
        <v>324</v>
      </c>
      <c r="N557" t="s">
        <v>324</v>
      </c>
      <c r="O557" t="s">
        <v>324</v>
      </c>
      <c r="P557">
        <v>3</v>
      </c>
      <c r="Q557">
        <v>6.42</v>
      </c>
      <c r="R557" t="s">
        <v>324</v>
      </c>
      <c r="S557" t="s">
        <v>324</v>
      </c>
      <c r="T557" t="s">
        <v>324</v>
      </c>
      <c r="U557">
        <v>6.42</v>
      </c>
      <c r="V557" t="s">
        <v>324</v>
      </c>
      <c r="W557" t="s">
        <v>324</v>
      </c>
      <c r="X557" t="s">
        <v>324</v>
      </c>
      <c r="Y557" t="s">
        <v>324</v>
      </c>
      <c r="Z557">
        <v>0</v>
      </c>
      <c r="AA557" t="s">
        <v>324</v>
      </c>
      <c r="AB557" t="s">
        <v>324</v>
      </c>
      <c r="AC557" t="s">
        <v>324</v>
      </c>
      <c r="AD557" t="s">
        <v>324</v>
      </c>
      <c r="AE557">
        <v>0</v>
      </c>
      <c r="AF557" t="s">
        <v>324</v>
      </c>
      <c r="AG557" t="s">
        <v>324</v>
      </c>
      <c r="AH557" t="s">
        <v>324</v>
      </c>
      <c r="AI557" t="s">
        <v>324</v>
      </c>
      <c r="AJ557">
        <v>0</v>
      </c>
      <c r="AK557" t="s">
        <v>324</v>
      </c>
      <c r="AL557" t="s">
        <v>324</v>
      </c>
      <c r="AM557" t="s">
        <v>324</v>
      </c>
      <c r="AN557" t="s">
        <v>324</v>
      </c>
      <c r="AO557">
        <v>0</v>
      </c>
      <c r="AP557" t="s">
        <v>324</v>
      </c>
      <c r="AQ557" t="s">
        <v>324</v>
      </c>
      <c r="AR557" t="s">
        <v>324</v>
      </c>
      <c r="AS557" t="s">
        <v>324</v>
      </c>
      <c r="AT557">
        <v>0</v>
      </c>
      <c r="AU557" t="s">
        <v>324</v>
      </c>
      <c r="AV557" t="s">
        <v>324</v>
      </c>
      <c r="AW557" t="s">
        <v>324</v>
      </c>
      <c r="AX557" t="s">
        <v>324</v>
      </c>
      <c r="AY557">
        <v>0</v>
      </c>
      <c r="AZ557" t="s">
        <v>324</v>
      </c>
      <c r="BA557" t="s">
        <v>324</v>
      </c>
      <c r="BB557" t="s">
        <v>324</v>
      </c>
      <c r="BC557" t="s">
        <v>324</v>
      </c>
      <c r="BD557">
        <v>0</v>
      </c>
      <c r="BE557" t="s">
        <v>324</v>
      </c>
      <c r="BF557" t="s">
        <v>324</v>
      </c>
      <c r="BG557" t="s">
        <v>324</v>
      </c>
      <c r="BH557" t="s">
        <v>324</v>
      </c>
      <c r="BI557">
        <v>0</v>
      </c>
      <c r="BJ557" t="s">
        <v>324</v>
      </c>
      <c r="BK557" t="s">
        <v>324</v>
      </c>
      <c r="BL557" t="s">
        <v>324</v>
      </c>
      <c r="BM557" t="s">
        <v>324</v>
      </c>
      <c r="BN557">
        <v>0</v>
      </c>
      <c r="BO557" t="s">
        <v>324</v>
      </c>
      <c r="BP557" t="s">
        <v>324</v>
      </c>
      <c r="BQ557" t="s">
        <v>324</v>
      </c>
      <c r="BR557" t="s">
        <v>324</v>
      </c>
      <c r="BS557">
        <v>0</v>
      </c>
      <c r="BT557" t="s">
        <v>324</v>
      </c>
      <c r="BU557" t="s">
        <v>324</v>
      </c>
      <c r="BV557" t="s">
        <v>324</v>
      </c>
      <c r="BW557" t="s">
        <v>324</v>
      </c>
      <c r="BX557">
        <v>0</v>
      </c>
      <c r="BY557" t="s">
        <v>324</v>
      </c>
      <c r="BZ557" t="s">
        <v>324</v>
      </c>
      <c r="CA557" t="s">
        <v>324</v>
      </c>
      <c r="CB557" t="s">
        <v>324</v>
      </c>
      <c r="CC557">
        <v>0</v>
      </c>
      <c r="CD557" t="s">
        <v>324</v>
      </c>
      <c r="CE557" t="s">
        <v>324</v>
      </c>
      <c r="CF557" t="s">
        <v>324</v>
      </c>
      <c r="CG557" t="s">
        <v>324</v>
      </c>
      <c r="CH557">
        <v>0</v>
      </c>
      <c r="CI557" t="s">
        <v>324</v>
      </c>
      <c r="CJ557" t="s">
        <v>324</v>
      </c>
      <c r="CK557" t="s">
        <v>324</v>
      </c>
      <c r="CL557" t="s">
        <v>324</v>
      </c>
      <c r="CM557">
        <v>0</v>
      </c>
      <c r="CN557" t="s">
        <v>324</v>
      </c>
      <c r="CO557" t="s">
        <v>324</v>
      </c>
      <c r="CP557" t="s">
        <v>324</v>
      </c>
      <c r="CQ557" t="s">
        <v>324</v>
      </c>
      <c r="CR557">
        <v>0</v>
      </c>
      <c r="CS557" t="s">
        <v>324</v>
      </c>
      <c r="CT557" t="s">
        <v>324</v>
      </c>
      <c r="CU557" t="s">
        <v>324</v>
      </c>
      <c r="CV557" t="s">
        <v>324</v>
      </c>
      <c r="CW557">
        <v>0</v>
      </c>
      <c r="CX557">
        <v>0.02</v>
      </c>
      <c r="CY557">
        <v>0</v>
      </c>
      <c r="CZ557">
        <v>0</v>
      </c>
      <c r="DA557">
        <v>0</v>
      </c>
      <c r="DB557">
        <v>0.02</v>
      </c>
      <c r="DC557">
        <v>3</v>
      </c>
      <c r="DD557">
        <v>0</v>
      </c>
      <c r="DE557">
        <v>0</v>
      </c>
      <c r="DF557">
        <v>0</v>
      </c>
      <c r="DG557">
        <v>3</v>
      </c>
      <c r="DH557">
        <v>6.42</v>
      </c>
      <c r="DI557">
        <v>0</v>
      </c>
      <c r="DJ557">
        <v>0</v>
      </c>
      <c r="DK557">
        <v>0</v>
      </c>
      <c r="DL557">
        <v>6.42</v>
      </c>
    </row>
    <row r="558" spans="1:116" x14ac:dyDescent="0.45">
      <c r="A558">
        <v>2023</v>
      </c>
      <c r="B558" t="s">
        <v>163</v>
      </c>
      <c r="C558">
        <v>12199</v>
      </c>
      <c r="D558" t="s">
        <v>461</v>
      </c>
      <c r="E558" t="s">
        <v>607</v>
      </c>
      <c r="F558" t="s">
        <v>244</v>
      </c>
      <c r="G558">
        <v>0.122</v>
      </c>
      <c r="H558">
        <v>7.3999999999999996E-2</v>
      </c>
      <c r="I558" t="s">
        <v>324</v>
      </c>
      <c r="J558" t="s">
        <v>324</v>
      </c>
      <c r="K558">
        <v>0.19600000000000001</v>
      </c>
      <c r="L558">
        <v>15</v>
      </c>
      <c r="M558">
        <v>4</v>
      </c>
      <c r="N558" t="s">
        <v>324</v>
      </c>
      <c r="O558" t="s">
        <v>324</v>
      </c>
      <c r="P558">
        <v>19</v>
      </c>
      <c r="Q558" t="s">
        <v>324</v>
      </c>
      <c r="R558" t="s">
        <v>324</v>
      </c>
      <c r="S558" t="s">
        <v>324</v>
      </c>
      <c r="T558" t="s">
        <v>324</v>
      </c>
      <c r="U558">
        <v>0</v>
      </c>
      <c r="V558" t="s">
        <v>324</v>
      </c>
      <c r="W558" t="s">
        <v>324</v>
      </c>
      <c r="X558" t="s">
        <v>324</v>
      </c>
      <c r="Y558" t="s">
        <v>324</v>
      </c>
      <c r="Z558">
        <v>0</v>
      </c>
      <c r="AA558" t="s">
        <v>324</v>
      </c>
      <c r="AB558" t="s">
        <v>324</v>
      </c>
      <c r="AC558" t="s">
        <v>324</v>
      </c>
      <c r="AD558" t="s">
        <v>324</v>
      </c>
      <c r="AE558">
        <v>0</v>
      </c>
      <c r="AF558" t="s">
        <v>324</v>
      </c>
      <c r="AG558" t="s">
        <v>324</v>
      </c>
      <c r="AH558" t="s">
        <v>324</v>
      </c>
      <c r="AI558" t="s">
        <v>324</v>
      </c>
      <c r="AJ558">
        <v>0</v>
      </c>
      <c r="AK558" t="s">
        <v>324</v>
      </c>
      <c r="AL558" t="s">
        <v>324</v>
      </c>
      <c r="AM558" t="s">
        <v>324</v>
      </c>
      <c r="AN558" t="s">
        <v>324</v>
      </c>
      <c r="AO558">
        <v>0</v>
      </c>
      <c r="AP558" t="s">
        <v>324</v>
      </c>
      <c r="AQ558" t="s">
        <v>324</v>
      </c>
      <c r="AR558" t="s">
        <v>324</v>
      </c>
      <c r="AS558" t="s">
        <v>324</v>
      </c>
      <c r="AT558">
        <v>0</v>
      </c>
      <c r="AU558" t="s">
        <v>324</v>
      </c>
      <c r="AV558" t="s">
        <v>324</v>
      </c>
      <c r="AW558" t="s">
        <v>324</v>
      </c>
      <c r="AX558" t="s">
        <v>324</v>
      </c>
      <c r="AY558">
        <v>0</v>
      </c>
      <c r="AZ558" t="s">
        <v>324</v>
      </c>
      <c r="BA558" t="s">
        <v>324</v>
      </c>
      <c r="BB558" t="s">
        <v>324</v>
      </c>
      <c r="BC558" t="s">
        <v>324</v>
      </c>
      <c r="BD558">
        <v>0</v>
      </c>
      <c r="BE558" t="s">
        <v>324</v>
      </c>
      <c r="BF558" t="s">
        <v>324</v>
      </c>
      <c r="BG558" t="s">
        <v>324</v>
      </c>
      <c r="BH558" t="s">
        <v>324</v>
      </c>
      <c r="BI558">
        <v>0</v>
      </c>
      <c r="BJ558" t="s">
        <v>324</v>
      </c>
      <c r="BK558" t="s">
        <v>324</v>
      </c>
      <c r="BL558" t="s">
        <v>324</v>
      </c>
      <c r="BM558" t="s">
        <v>324</v>
      </c>
      <c r="BN558">
        <v>0</v>
      </c>
      <c r="BO558" t="s">
        <v>324</v>
      </c>
      <c r="BP558" t="s">
        <v>324</v>
      </c>
      <c r="BQ558" t="s">
        <v>324</v>
      </c>
      <c r="BR558" t="s">
        <v>324</v>
      </c>
      <c r="BS558">
        <v>0</v>
      </c>
      <c r="BT558">
        <v>2E-3</v>
      </c>
      <c r="BU558">
        <v>5.0000000000000001E-3</v>
      </c>
      <c r="BV558" t="s">
        <v>324</v>
      </c>
      <c r="BW558" t="s">
        <v>324</v>
      </c>
      <c r="BX558">
        <v>7.0000000000000001E-3</v>
      </c>
      <c r="BY558">
        <v>3</v>
      </c>
      <c r="BZ558">
        <v>2</v>
      </c>
      <c r="CA558" t="s">
        <v>324</v>
      </c>
      <c r="CB558" t="s">
        <v>324</v>
      </c>
      <c r="CC558">
        <v>5</v>
      </c>
      <c r="CD558" t="s">
        <v>324</v>
      </c>
      <c r="CE558" t="s">
        <v>324</v>
      </c>
      <c r="CF558" t="s">
        <v>324</v>
      </c>
      <c r="CG558" t="s">
        <v>324</v>
      </c>
      <c r="CH558">
        <v>0</v>
      </c>
      <c r="CI558" t="s">
        <v>324</v>
      </c>
      <c r="CJ558" t="s">
        <v>324</v>
      </c>
      <c r="CK558" t="s">
        <v>324</v>
      </c>
      <c r="CL558" t="s">
        <v>324</v>
      </c>
      <c r="CM558">
        <v>0</v>
      </c>
      <c r="CN558" t="s">
        <v>324</v>
      </c>
      <c r="CO558" t="s">
        <v>324</v>
      </c>
      <c r="CP558" t="s">
        <v>324</v>
      </c>
      <c r="CQ558" t="s">
        <v>324</v>
      </c>
      <c r="CR558">
        <v>0</v>
      </c>
      <c r="CS558" t="s">
        <v>324</v>
      </c>
      <c r="CT558" t="s">
        <v>324</v>
      </c>
      <c r="CU558" t="s">
        <v>324</v>
      </c>
      <c r="CV558" t="s">
        <v>324</v>
      </c>
      <c r="CW558">
        <v>0</v>
      </c>
      <c r="CX558">
        <v>0.124</v>
      </c>
      <c r="CY558">
        <v>7.9000000000000001E-2</v>
      </c>
      <c r="CZ558">
        <v>0</v>
      </c>
      <c r="DA558">
        <v>0</v>
      </c>
      <c r="DB558">
        <v>0.20300000000000001</v>
      </c>
      <c r="DC558">
        <v>18</v>
      </c>
      <c r="DD558">
        <v>6</v>
      </c>
      <c r="DE558">
        <v>0</v>
      </c>
      <c r="DF558">
        <v>0</v>
      </c>
      <c r="DG558">
        <v>24</v>
      </c>
      <c r="DH558">
        <v>0</v>
      </c>
      <c r="DI558">
        <v>0</v>
      </c>
      <c r="DJ558">
        <v>0</v>
      </c>
      <c r="DK558">
        <v>0</v>
      </c>
      <c r="DL558">
        <v>0</v>
      </c>
    </row>
    <row r="559" spans="1:116" x14ac:dyDescent="0.45">
      <c r="A559">
        <v>2023</v>
      </c>
      <c r="B559" t="s">
        <v>163</v>
      </c>
      <c r="C559">
        <v>12692</v>
      </c>
      <c r="D559" t="s">
        <v>462</v>
      </c>
      <c r="E559" t="s">
        <v>783</v>
      </c>
      <c r="F559" t="s">
        <v>244</v>
      </c>
      <c r="G559">
        <v>0.872</v>
      </c>
      <c r="H559">
        <v>8.3000000000000004E-2</v>
      </c>
      <c r="I559" t="s">
        <v>324</v>
      </c>
      <c r="J559" t="s">
        <v>324</v>
      </c>
      <c r="K559">
        <v>0.95499999999999996</v>
      </c>
      <c r="L559">
        <v>114</v>
      </c>
      <c r="M559">
        <v>6</v>
      </c>
      <c r="N559" t="s">
        <v>324</v>
      </c>
      <c r="O559" t="s">
        <v>324</v>
      </c>
      <c r="P559">
        <v>120</v>
      </c>
      <c r="Q559" t="s">
        <v>324</v>
      </c>
      <c r="R559" t="s">
        <v>324</v>
      </c>
      <c r="S559" t="s">
        <v>324</v>
      </c>
      <c r="T559" t="s">
        <v>324</v>
      </c>
      <c r="U559">
        <v>0</v>
      </c>
      <c r="V559" t="s">
        <v>324</v>
      </c>
      <c r="W559" t="s">
        <v>324</v>
      </c>
      <c r="X559" t="s">
        <v>324</v>
      </c>
      <c r="Y559" t="s">
        <v>324</v>
      </c>
      <c r="Z559">
        <v>0</v>
      </c>
      <c r="AA559" t="s">
        <v>324</v>
      </c>
      <c r="AB559" t="s">
        <v>324</v>
      </c>
      <c r="AC559" t="s">
        <v>324</v>
      </c>
      <c r="AD559" t="s">
        <v>324</v>
      </c>
      <c r="AE559">
        <v>0</v>
      </c>
      <c r="AF559">
        <v>0.109</v>
      </c>
      <c r="AG559">
        <v>4.5999999999999999E-2</v>
      </c>
      <c r="AH559" t="s">
        <v>324</v>
      </c>
      <c r="AI559" t="s">
        <v>324</v>
      </c>
      <c r="AJ559">
        <v>0.155</v>
      </c>
      <c r="AK559">
        <v>142</v>
      </c>
      <c r="AL559">
        <v>10</v>
      </c>
      <c r="AM559" t="s">
        <v>324</v>
      </c>
      <c r="AN559" t="s">
        <v>324</v>
      </c>
      <c r="AO559">
        <v>152</v>
      </c>
      <c r="AP559" t="s">
        <v>324</v>
      </c>
      <c r="AQ559" t="s">
        <v>324</v>
      </c>
      <c r="AR559" t="s">
        <v>324</v>
      </c>
      <c r="AS559" t="s">
        <v>324</v>
      </c>
      <c r="AT559">
        <v>0</v>
      </c>
      <c r="AU559" t="s">
        <v>324</v>
      </c>
      <c r="AV559" t="s">
        <v>324</v>
      </c>
      <c r="AW559" t="s">
        <v>324</v>
      </c>
      <c r="AX559" t="s">
        <v>324</v>
      </c>
      <c r="AY559">
        <v>0</v>
      </c>
      <c r="AZ559" t="s">
        <v>324</v>
      </c>
      <c r="BA559" t="s">
        <v>324</v>
      </c>
      <c r="BB559" t="s">
        <v>324</v>
      </c>
      <c r="BC559" t="s">
        <v>324</v>
      </c>
      <c r="BD559">
        <v>0</v>
      </c>
      <c r="BE559" t="s">
        <v>324</v>
      </c>
      <c r="BF559" t="s">
        <v>324</v>
      </c>
      <c r="BG559" t="s">
        <v>324</v>
      </c>
      <c r="BH559" t="s">
        <v>324</v>
      </c>
      <c r="BI559">
        <v>0</v>
      </c>
      <c r="BJ559" t="s">
        <v>324</v>
      </c>
      <c r="BK559" t="s">
        <v>324</v>
      </c>
      <c r="BL559" t="s">
        <v>324</v>
      </c>
      <c r="BM559" t="s">
        <v>324</v>
      </c>
      <c r="BN559">
        <v>0</v>
      </c>
      <c r="BO559" t="s">
        <v>324</v>
      </c>
      <c r="BP559" t="s">
        <v>324</v>
      </c>
      <c r="BQ559" t="s">
        <v>324</v>
      </c>
      <c r="BR559" t="s">
        <v>324</v>
      </c>
      <c r="BS559">
        <v>0</v>
      </c>
      <c r="BT559">
        <v>2E-3</v>
      </c>
      <c r="BU559" t="s">
        <v>324</v>
      </c>
      <c r="BV559" t="s">
        <v>324</v>
      </c>
      <c r="BW559" t="s">
        <v>324</v>
      </c>
      <c r="BX559">
        <v>2E-3</v>
      </c>
      <c r="BY559">
        <v>1</v>
      </c>
      <c r="BZ559" t="s">
        <v>324</v>
      </c>
      <c r="CA559" t="s">
        <v>324</v>
      </c>
      <c r="CB559" t="s">
        <v>324</v>
      </c>
      <c r="CC559">
        <v>1</v>
      </c>
      <c r="CD559" t="s">
        <v>324</v>
      </c>
      <c r="CE559" t="s">
        <v>324</v>
      </c>
      <c r="CF559" t="s">
        <v>324</v>
      </c>
      <c r="CG559" t="s">
        <v>324</v>
      </c>
      <c r="CH559">
        <v>0</v>
      </c>
      <c r="CI559" t="s">
        <v>324</v>
      </c>
      <c r="CJ559" t="s">
        <v>324</v>
      </c>
      <c r="CK559" t="s">
        <v>324</v>
      </c>
      <c r="CL559" t="s">
        <v>324</v>
      </c>
      <c r="CM559">
        <v>0</v>
      </c>
      <c r="CN559" t="s">
        <v>324</v>
      </c>
      <c r="CO559" t="s">
        <v>324</v>
      </c>
      <c r="CP559" t="s">
        <v>324</v>
      </c>
      <c r="CQ559" t="s">
        <v>324</v>
      </c>
      <c r="CR559">
        <v>0</v>
      </c>
      <c r="CS559" t="s">
        <v>324</v>
      </c>
      <c r="CT559" t="s">
        <v>324</v>
      </c>
      <c r="CU559" t="s">
        <v>324</v>
      </c>
      <c r="CV559" t="s">
        <v>324</v>
      </c>
      <c r="CW559">
        <v>0</v>
      </c>
      <c r="CX559">
        <v>0.98299999999999998</v>
      </c>
      <c r="CY559">
        <v>0.129</v>
      </c>
      <c r="CZ559">
        <v>0</v>
      </c>
      <c r="DA559">
        <v>0</v>
      </c>
      <c r="DB559">
        <v>1.1120000000000001</v>
      </c>
      <c r="DC559">
        <v>257</v>
      </c>
      <c r="DD559">
        <v>16</v>
      </c>
      <c r="DE559">
        <v>0</v>
      </c>
      <c r="DF559">
        <v>0</v>
      </c>
      <c r="DG559">
        <v>273</v>
      </c>
      <c r="DH559">
        <v>0</v>
      </c>
      <c r="DI559">
        <v>0</v>
      </c>
      <c r="DJ559">
        <v>0</v>
      </c>
      <c r="DK559">
        <v>0</v>
      </c>
      <c r="DL559">
        <v>0</v>
      </c>
    </row>
    <row r="560" spans="1:116" x14ac:dyDescent="0.45">
      <c r="A560">
        <v>2023</v>
      </c>
      <c r="B560" t="s">
        <v>163</v>
      </c>
      <c r="C560">
        <v>12825</v>
      </c>
      <c r="D560" t="s">
        <v>463</v>
      </c>
      <c r="E560" t="s">
        <v>990</v>
      </c>
      <c r="F560" t="s">
        <v>244</v>
      </c>
      <c r="G560">
        <v>39.401000000000003</v>
      </c>
      <c r="H560">
        <v>10.334</v>
      </c>
      <c r="I560" t="s">
        <v>324</v>
      </c>
      <c r="J560" t="s">
        <v>324</v>
      </c>
      <c r="K560">
        <v>49.734999999999999</v>
      </c>
      <c r="L560">
        <v>5579</v>
      </c>
      <c r="M560">
        <v>659</v>
      </c>
      <c r="N560" t="s">
        <v>324</v>
      </c>
      <c r="O560" t="s">
        <v>324</v>
      </c>
      <c r="P560">
        <v>6238</v>
      </c>
      <c r="Q560" t="s">
        <v>324</v>
      </c>
      <c r="R560" t="s">
        <v>324</v>
      </c>
      <c r="S560" t="s">
        <v>324</v>
      </c>
      <c r="T560" t="s">
        <v>324</v>
      </c>
      <c r="U560">
        <v>0</v>
      </c>
      <c r="V560" t="s">
        <v>324</v>
      </c>
      <c r="W560" t="s">
        <v>324</v>
      </c>
      <c r="X560" t="s">
        <v>324</v>
      </c>
      <c r="Y560" t="s">
        <v>324</v>
      </c>
      <c r="Z560">
        <v>0</v>
      </c>
      <c r="AA560" t="s">
        <v>324</v>
      </c>
      <c r="AB560" t="s">
        <v>324</v>
      </c>
      <c r="AC560" t="s">
        <v>324</v>
      </c>
      <c r="AD560" t="s">
        <v>324</v>
      </c>
      <c r="AE560">
        <v>0</v>
      </c>
      <c r="AF560" t="s">
        <v>324</v>
      </c>
      <c r="AG560" t="s">
        <v>324</v>
      </c>
      <c r="AH560" t="s">
        <v>324</v>
      </c>
      <c r="AI560" t="s">
        <v>324</v>
      </c>
      <c r="AJ560">
        <v>0</v>
      </c>
      <c r="AK560" t="s">
        <v>324</v>
      </c>
      <c r="AL560" t="s">
        <v>324</v>
      </c>
      <c r="AM560" t="s">
        <v>324</v>
      </c>
      <c r="AN560" t="s">
        <v>324</v>
      </c>
      <c r="AO560">
        <v>0</v>
      </c>
      <c r="AP560">
        <v>0.66</v>
      </c>
      <c r="AQ560">
        <v>5.8000000000000003E-2</v>
      </c>
      <c r="AR560" t="s">
        <v>324</v>
      </c>
      <c r="AS560" t="s">
        <v>324</v>
      </c>
      <c r="AT560">
        <v>0.71799999999999997</v>
      </c>
      <c r="AU560">
        <v>50</v>
      </c>
      <c r="AV560">
        <v>3</v>
      </c>
      <c r="AW560" t="s">
        <v>324</v>
      </c>
      <c r="AX560" t="s">
        <v>324</v>
      </c>
      <c r="AY560">
        <v>53</v>
      </c>
      <c r="AZ560" t="s">
        <v>324</v>
      </c>
      <c r="BA560" t="s">
        <v>324</v>
      </c>
      <c r="BB560" t="s">
        <v>324</v>
      </c>
      <c r="BC560" t="s">
        <v>324</v>
      </c>
      <c r="BD560">
        <v>0</v>
      </c>
      <c r="BE560" t="s">
        <v>324</v>
      </c>
      <c r="BF560" t="s">
        <v>324</v>
      </c>
      <c r="BG560" t="s">
        <v>324</v>
      </c>
      <c r="BH560" t="s">
        <v>324</v>
      </c>
      <c r="BI560">
        <v>0</v>
      </c>
      <c r="BJ560" t="s">
        <v>324</v>
      </c>
      <c r="BK560" t="s">
        <v>324</v>
      </c>
      <c r="BL560" t="s">
        <v>324</v>
      </c>
      <c r="BM560" t="s">
        <v>324</v>
      </c>
      <c r="BN560">
        <v>0</v>
      </c>
      <c r="BO560" t="s">
        <v>324</v>
      </c>
      <c r="BP560" t="s">
        <v>324</v>
      </c>
      <c r="BQ560" t="s">
        <v>324</v>
      </c>
      <c r="BR560" t="s">
        <v>324</v>
      </c>
      <c r="BS560">
        <v>0</v>
      </c>
      <c r="BT560">
        <v>0.41099999999999998</v>
      </c>
      <c r="BU560">
        <v>0.47</v>
      </c>
      <c r="BV560" t="s">
        <v>324</v>
      </c>
      <c r="BW560" t="s">
        <v>324</v>
      </c>
      <c r="BX560">
        <v>0.88100000000000001</v>
      </c>
      <c r="BY560">
        <v>76</v>
      </c>
      <c r="BZ560">
        <v>35</v>
      </c>
      <c r="CA560" t="s">
        <v>324</v>
      </c>
      <c r="CB560" t="s">
        <v>324</v>
      </c>
      <c r="CC560">
        <v>111</v>
      </c>
      <c r="CD560" t="s">
        <v>324</v>
      </c>
      <c r="CE560" t="s">
        <v>324</v>
      </c>
      <c r="CF560" t="s">
        <v>324</v>
      </c>
      <c r="CG560" t="s">
        <v>324</v>
      </c>
      <c r="CH560">
        <v>0</v>
      </c>
      <c r="CI560">
        <v>1.7999999999999999E-2</v>
      </c>
      <c r="CJ560">
        <v>7.0000000000000007E-2</v>
      </c>
      <c r="CK560" t="s">
        <v>324</v>
      </c>
      <c r="CL560" t="s">
        <v>324</v>
      </c>
      <c r="CM560">
        <v>8.7999999999999995E-2</v>
      </c>
      <c r="CN560">
        <v>3</v>
      </c>
      <c r="CO560">
        <v>2</v>
      </c>
      <c r="CP560" t="s">
        <v>324</v>
      </c>
      <c r="CQ560" t="s">
        <v>324</v>
      </c>
      <c r="CR560">
        <v>5</v>
      </c>
      <c r="CS560" t="s">
        <v>324</v>
      </c>
      <c r="CT560" t="s">
        <v>324</v>
      </c>
      <c r="CU560" t="s">
        <v>324</v>
      </c>
      <c r="CV560" t="s">
        <v>324</v>
      </c>
      <c r="CW560">
        <v>0</v>
      </c>
      <c r="CX560">
        <v>39.83</v>
      </c>
      <c r="CY560">
        <v>10.874000000000001</v>
      </c>
      <c r="CZ560">
        <v>0</v>
      </c>
      <c r="DA560">
        <v>0</v>
      </c>
      <c r="DB560">
        <v>50.704000000000001</v>
      </c>
      <c r="DC560">
        <v>5658</v>
      </c>
      <c r="DD560">
        <v>696</v>
      </c>
      <c r="DE560">
        <v>0</v>
      </c>
      <c r="DF560">
        <v>0</v>
      </c>
      <c r="DG560">
        <v>6354</v>
      </c>
      <c r="DH560">
        <v>0</v>
      </c>
      <c r="DI560">
        <v>0</v>
      </c>
      <c r="DJ560">
        <v>0</v>
      </c>
      <c r="DK560">
        <v>0</v>
      </c>
      <c r="DL560">
        <v>0</v>
      </c>
    </row>
    <row r="561" spans="1:116" x14ac:dyDescent="0.45">
      <c r="A561">
        <v>2023</v>
      </c>
      <c r="B561" t="s">
        <v>163</v>
      </c>
      <c r="C561">
        <v>19603</v>
      </c>
      <c r="D561" t="s">
        <v>464</v>
      </c>
      <c r="E561" t="s">
        <v>990</v>
      </c>
      <c r="F561" t="s">
        <v>244</v>
      </c>
      <c r="G561">
        <v>0.46800000000000003</v>
      </c>
      <c r="H561" t="s">
        <v>324</v>
      </c>
      <c r="I561" t="s">
        <v>324</v>
      </c>
      <c r="J561" t="s">
        <v>324</v>
      </c>
      <c r="K561">
        <v>0.46800000000000003</v>
      </c>
      <c r="L561">
        <v>70</v>
      </c>
      <c r="M561" t="s">
        <v>324</v>
      </c>
      <c r="N561" t="s">
        <v>324</v>
      </c>
      <c r="O561" t="s">
        <v>324</v>
      </c>
      <c r="P561">
        <v>70</v>
      </c>
      <c r="Q561" t="s">
        <v>324</v>
      </c>
      <c r="R561" t="s">
        <v>324</v>
      </c>
      <c r="S561" t="s">
        <v>324</v>
      </c>
      <c r="T561" t="s">
        <v>324</v>
      </c>
      <c r="U561">
        <v>0</v>
      </c>
      <c r="V561" t="s">
        <v>324</v>
      </c>
      <c r="W561" t="s">
        <v>324</v>
      </c>
      <c r="X561" t="s">
        <v>324</v>
      </c>
      <c r="Y561" t="s">
        <v>324</v>
      </c>
      <c r="Z561">
        <v>0</v>
      </c>
      <c r="AA561" t="s">
        <v>324</v>
      </c>
      <c r="AB561" t="s">
        <v>324</v>
      </c>
      <c r="AC561" t="s">
        <v>324</v>
      </c>
      <c r="AD561" t="s">
        <v>324</v>
      </c>
      <c r="AE561">
        <v>0</v>
      </c>
      <c r="AF561" t="s">
        <v>324</v>
      </c>
      <c r="AG561" t="s">
        <v>324</v>
      </c>
      <c r="AH561" t="s">
        <v>324</v>
      </c>
      <c r="AI561" t="s">
        <v>324</v>
      </c>
      <c r="AJ561">
        <v>0</v>
      </c>
      <c r="AK561" t="s">
        <v>324</v>
      </c>
      <c r="AL561" t="s">
        <v>324</v>
      </c>
      <c r="AM561" t="s">
        <v>324</v>
      </c>
      <c r="AN561" t="s">
        <v>324</v>
      </c>
      <c r="AO561">
        <v>0</v>
      </c>
      <c r="AP561" t="s">
        <v>324</v>
      </c>
      <c r="AQ561" t="s">
        <v>324</v>
      </c>
      <c r="AR561" t="s">
        <v>324</v>
      </c>
      <c r="AS561" t="s">
        <v>324</v>
      </c>
      <c r="AT561">
        <v>0</v>
      </c>
      <c r="AU561" t="s">
        <v>324</v>
      </c>
      <c r="AV561" t="s">
        <v>324</v>
      </c>
      <c r="AW561" t="s">
        <v>324</v>
      </c>
      <c r="AX561" t="s">
        <v>324</v>
      </c>
      <c r="AY561">
        <v>0</v>
      </c>
      <c r="AZ561" t="s">
        <v>324</v>
      </c>
      <c r="BA561" t="s">
        <v>324</v>
      </c>
      <c r="BB561" t="s">
        <v>324</v>
      </c>
      <c r="BC561" t="s">
        <v>324</v>
      </c>
      <c r="BD561">
        <v>0</v>
      </c>
      <c r="BE561" t="s">
        <v>324</v>
      </c>
      <c r="BF561" t="s">
        <v>324</v>
      </c>
      <c r="BG561" t="s">
        <v>324</v>
      </c>
      <c r="BH561" t="s">
        <v>324</v>
      </c>
      <c r="BI561">
        <v>0</v>
      </c>
      <c r="BJ561" t="s">
        <v>324</v>
      </c>
      <c r="BK561" t="s">
        <v>324</v>
      </c>
      <c r="BL561" t="s">
        <v>324</v>
      </c>
      <c r="BM561" t="s">
        <v>324</v>
      </c>
      <c r="BN561">
        <v>0</v>
      </c>
      <c r="BO561" t="s">
        <v>324</v>
      </c>
      <c r="BP561" t="s">
        <v>324</v>
      </c>
      <c r="BQ561" t="s">
        <v>324</v>
      </c>
      <c r="BR561" t="s">
        <v>324</v>
      </c>
      <c r="BS561">
        <v>0</v>
      </c>
      <c r="BT561" t="s">
        <v>324</v>
      </c>
      <c r="BU561" t="s">
        <v>324</v>
      </c>
      <c r="BV561" t="s">
        <v>324</v>
      </c>
      <c r="BW561" t="s">
        <v>324</v>
      </c>
      <c r="BX561">
        <v>0</v>
      </c>
      <c r="BY561" t="s">
        <v>324</v>
      </c>
      <c r="BZ561" t="s">
        <v>324</v>
      </c>
      <c r="CA561" t="s">
        <v>324</v>
      </c>
      <c r="CB561" t="s">
        <v>324</v>
      </c>
      <c r="CC561">
        <v>0</v>
      </c>
      <c r="CD561" t="s">
        <v>324</v>
      </c>
      <c r="CE561" t="s">
        <v>324</v>
      </c>
      <c r="CF561" t="s">
        <v>324</v>
      </c>
      <c r="CG561" t="s">
        <v>324</v>
      </c>
      <c r="CH561">
        <v>0</v>
      </c>
      <c r="CI561" t="s">
        <v>324</v>
      </c>
      <c r="CJ561" t="s">
        <v>324</v>
      </c>
      <c r="CK561" t="s">
        <v>324</v>
      </c>
      <c r="CL561" t="s">
        <v>324</v>
      </c>
      <c r="CM561">
        <v>0</v>
      </c>
      <c r="CN561" t="s">
        <v>324</v>
      </c>
      <c r="CO561" t="s">
        <v>324</v>
      </c>
      <c r="CP561" t="s">
        <v>324</v>
      </c>
      <c r="CQ561" t="s">
        <v>324</v>
      </c>
      <c r="CR561">
        <v>0</v>
      </c>
      <c r="CS561" t="s">
        <v>324</v>
      </c>
      <c r="CT561" t="s">
        <v>324</v>
      </c>
      <c r="CU561" t="s">
        <v>324</v>
      </c>
      <c r="CV561" t="s">
        <v>324</v>
      </c>
      <c r="CW561">
        <v>0</v>
      </c>
      <c r="CX561">
        <v>0.46800000000000003</v>
      </c>
      <c r="CY561">
        <v>0</v>
      </c>
      <c r="CZ561">
        <v>0</v>
      </c>
      <c r="DA561">
        <v>0</v>
      </c>
      <c r="DB561">
        <v>0.46800000000000003</v>
      </c>
      <c r="DC561">
        <v>70</v>
      </c>
      <c r="DD561">
        <v>0</v>
      </c>
      <c r="DE561">
        <v>0</v>
      </c>
      <c r="DF561">
        <v>0</v>
      </c>
      <c r="DG561">
        <v>70</v>
      </c>
      <c r="DH561">
        <v>0</v>
      </c>
      <c r="DI561">
        <v>0</v>
      </c>
      <c r="DJ561">
        <v>0</v>
      </c>
      <c r="DK561">
        <v>0</v>
      </c>
      <c r="DL561">
        <v>0</v>
      </c>
    </row>
    <row r="562" spans="1:116" x14ac:dyDescent="0.45">
      <c r="A562">
        <v>2023</v>
      </c>
      <c r="B562" t="s">
        <v>163</v>
      </c>
      <c r="C562">
        <v>20997</v>
      </c>
      <c r="D562" t="s">
        <v>465</v>
      </c>
      <c r="E562" t="s">
        <v>989</v>
      </c>
      <c r="F562" t="s">
        <v>244</v>
      </c>
      <c r="G562">
        <v>2.8839999999999999</v>
      </c>
      <c r="H562" t="s">
        <v>324</v>
      </c>
      <c r="I562" t="s">
        <v>324</v>
      </c>
      <c r="J562" t="s">
        <v>324</v>
      </c>
      <c r="K562">
        <v>2.8839999999999999</v>
      </c>
      <c r="L562">
        <v>333</v>
      </c>
      <c r="M562" t="s">
        <v>324</v>
      </c>
      <c r="N562" t="s">
        <v>324</v>
      </c>
      <c r="O562" t="s">
        <v>324</v>
      </c>
      <c r="P562">
        <v>333</v>
      </c>
      <c r="Q562" t="s">
        <v>324</v>
      </c>
      <c r="R562" t="s">
        <v>324</v>
      </c>
      <c r="S562" t="s">
        <v>324</v>
      </c>
      <c r="T562" t="s">
        <v>324</v>
      </c>
      <c r="U562">
        <v>0</v>
      </c>
      <c r="V562" t="s">
        <v>324</v>
      </c>
      <c r="W562" t="s">
        <v>324</v>
      </c>
      <c r="X562" t="s">
        <v>324</v>
      </c>
      <c r="Y562" t="s">
        <v>324</v>
      </c>
      <c r="Z562">
        <v>0</v>
      </c>
      <c r="AA562" t="s">
        <v>324</v>
      </c>
      <c r="AB562" t="s">
        <v>324</v>
      </c>
      <c r="AC562" t="s">
        <v>324</v>
      </c>
      <c r="AD562" t="s">
        <v>324</v>
      </c>
      <c r="AE562">
        <v>0</v>
      </c>
      <c r="AF562" t="s">
        <v>324</v>
      </c>
      <c r="AG562" t="s">
        <v>324</v>
      </c>
      <c r="AH562" t="s">
        <v>324</v>
      </c>
      <c r="AI562" t="s">
        <v>324</v>
      </c>
      <c r="AJ562">
        <v>0</v>
      </c>
      <c r="AK562" t="s">
        <v>324</v>
      </c>
      <c r="AL562" t="s">
        <v>324</v>
      </c>
      <c r="AM562" t="s">
        <v>324</v>
      </c>
      <c r="AN562" t="s">
        <v>324</v>
      </c>
      <c r="AO562">
        <v>0</v>
      </c>
      <c r="AP562" t="s">
        <v>324</v>
      </c>
      <c r="AQ562" t="s">
        <v>324</v>
      </c>
      <c r="AR562" t="s">
        <v>324</v>
      </c>
      <c r="AS562" t="s">
        <v>324</v>
      </c>
      <c r="AT562">
        <v>0</v>
      </c>
      <c r="AU562" t="s">
        <v>324</v>
      </c>
      <c r="AV562" t="s">
        <v>324</v>
      </c>
      <c r="AW562" t="s">
        <v>324</v>
      </c>
      <c r="AX562" t="s">
        <v>324</v>
      </c>
      <c r="AY562">
        <v>0</v>
      </c>
      <c r="AZ562" t="s">
        <v>324</v>
      </c>
      <c r="BA562" t="s">
        <v>324</v>
      </c>
      <c r="BB562" t="s">
        <v>324</v>
      </c>
      <c r="BC562" t="s">
        <v>324</v>
      </c>
      <c r="BD562">
        <v>0</v>
      </c>
      <c r="BE562" t="s">
        <v>324</v>
      </c>
      <c r="BF562" t="s">
        <v>324</v>
      </c>
      <c r="BG562" t="s">
        <v>324</v>
      </c>
      <c r="BH562" t="s">
        <v>324</v>
      </c>
      <c r="BI562">
        <v>0</v>
      </c>
      <c r="BJ562" t="s">
        <v>324</v>
      </c>
      <c r="BK562" t="s">
        <v>324</v>
      </c>
      <c r="BL562" t="s">
        <v>324</v>
      </c>
      <c r="BM562" t="s">
        <v>324</v>
      </c>
      <c r="BN562">
        <v>0</v>
      </c>
      <c r="BO562" t="s">
        <v>324</v>
      </c>
      <c r="BP562" t="s">
        <v>324</v>
      </c>
      <c r="BQ562" t="s">
        <v>324</v>
      </c>
      <c r="BR562" t="s">
        <v>324</v>
      </c>
      <c r="BS562">
        <v>0</v>
      </c>
      <c r="BT562">
        <v>1.6E-2</v>
      </c>
      <c r="BU562" t="s">
        <v>324</v>
      </c>
      <c r="BV562" t="s">
        <v>324</v>
      </c>
      <c r="BW562" t="s">
        <v>324</v>
      </c>
      <c r="BX562">
        <v>1.6E-2</v>
      </c>
      <c r="BY562">
        <v>3</v>
      </c>
      <c r="BZ562" t="s">
        <v>324</v>
      </c>
      <c r="CA562" t="s">
        <v>324</v>
      </c>
      <c r="CB562" t="s">
        <v>324</v>
      </c>
      <c r="CC562">
        <v>3</v>
      </c>
      <c r="CD562" t="s">
        <v>324</v>
      </c>
      <c r="CE562" t="s">
        <v>324</v>
      </c>
      <c r="CF562" t="s">
        <v>324</v>
      </c>
      <c r="CG562" t="s">
        <v>324</v>
      </c>
      <c r="CH562">
        <v>0</v>
      </c>
      <c r="CI562" t="s">
        <v>324</v>
      </c>
      <c r="CJ562" t="s">
        <v>324</v>
      </c>
      <c r="CK562" t="s">
        <v>324</v>
      </c>
      <c r="CL562" t="s">
        <v>324</v>
      </c>
      <c r="CM562">
        <v>0</v>
      </c>
      <c r="CN562" t="s">
        <v>324</v>
      </c>
      <c r="CO562" t="s">
        <v>324</v>
      </c>
      <c r="CP562" t="s">
        <v>324</v>
      </c>
      <c r="CQ562" t="s">
        <v>324</v>
      </c>
      <c r="CR562">
        <v>0</v>
      </c>
      <c r="CS562" t="s">
        <v>324</v>
      </c>
      <c r="CT562" t="s">
        <v>324</v>
      </c>
      <c r="CU562" t="s">
        <v>324</v>
      </c>
      <c r="CV562" t="s">
        <v>324</v>
      </c>
      <c r="CW562">
        <v>0</v>
      </c>
      <c r="CX562">
        <v>2.9</v>
      </c>
      <c r="CY562">
        <v>0</v>
      </c>
      <c r="CZ562">
        <v>0</v>
      </c>
      <c r="DA562">
        <v>0</v>
      </c>
      <c r="DB562">
        <v>2.9</v>
      </c>
      <c r="DC562">
        <v>336</v>
      </c>
      <c r="DD562">
        <v>0</v>
      </c>
      <c r="DE562">
        <v>0</v>
      </c>
      <c r="DF562">
        <v>0</v>
      </c>
      <c r="DG562">
        <v>336</v>
      </c>
      <c r="DH562">
        <v>0</v>
      </c>
      <c r="DI562">
        <v>0</v>
      </c>
      <c r="DJ562">
        <v>0</v>
      </c>
      <c r="DK562">
        <v>0</v>
      </c>
      <c r="DL562">
        <v>0</v>
      </c>
    </row>
    <row r="563" spans="1:116" x14ac:dyDescent="0.45">
      <c r="A563">
        <v>2023</v>
      </c>
      <c r="B563" t="s">
        <v>163</v>
      </c>
      <c r="C563">
        <v>21513</v>
      </c>
      <c r="D563" t="s">
        <v>991</v>
      </c>
      <c r="E563" t="s">
        <v>989</v>
      </c>
      <c r="F563" t="s">
        <v>244</v>
      </c>
      <c r="G563">
        <v>0.68600000000000005</v>
      </c>
      <c r="H563" t="s">
        <v>324</v>
      </c>
      <c r="I563" t="s">
        <v>324</v>
      </c>
      <c r="J563" t="s">
        <v>324</v>
      </c>
      <c r="K563">
        <v>0.68600000000000005</v>
      </c>
      <c r="L563">
        <v>61</v>
      </c>
      <c r="M563" t="s">
        <v>324</v>
      </c>
      <c r="N563" t="s">
        <v>324</v>
      </c>
      <c r="O563" t="s">
        <v>324</v>
      </c>
      <c r="P563">
        <v>61</v>
      </c>
      <c r="Q563" t="s">
        <v>324</v>
      </c>
      <c r="R563" t="s">
        <v>324</v>
      </c>
      <c r="S563" t="s">
        <v>324</v>
      </c>
      <c r="T563" t="s">
        <v>324</v>
      </c>
      <c r="U563">
        <v>0</v>
      </c>
      <c r="V563" t="s">
        <v>324</v>
      </c>
      <c r="W563" t="s">
        <v>324</v>
      </c>
      <c r="X563" t="s">
        <v>324</v>
      </c>
      <c r="Y563" t="s">
        <v>324</v>
      </c>
      <c r="Z563">
        <v>0</v>
      </c>
      <c r="AA563" t="s">
        <v>324</v>
      </c>
      <c r="AB563" t="s">
        <v>324</v>
      </c>
      <c r="AC563" t="s">
        <v>324</v>
      </c>
      <c r="AD563" t="s">
        <v>324</v>
      </c>
      <c r="AE563">
        <v>0</v>
      </c>
      <c r="AF563" t="s">
        <v>324</v>
      </c>
      <c r="AG563" t="s">
        <v>324</v>
      </c>
      <c r="AH563" t="s">
        <v>324</v>
      </c>
      <c r="AI563" t="s">
        <v>324</v>
      </c>
      <c r="AJ563">
        <v>0</v>
      </c>
      <c r="AK563" t="s">
        <v>324</v>
      </c>
      <c r="AL563" t="s">
        <v>324</v>
      </c>
      <c r="AM563" t="s">
        <v>324</v>
      </c>
      <c r="AN563" t="s">
        <v>324</v>
      </c>
      <c r="AO563">
        <v>0</v>
      </c>
      <c r="AP563" t="s">
        <v>324</v>
      </c>
      <c r="AQ563" t="s">
        <v>324</v>
      </c>
      <c r="AR563" t="s">
        <v>324</v>
      </c>
      <c r="AS563" t="s">
        <v>324</v>
      </c>
      <c r="AT563">
        <v>0</v>
      </c>
      <c r="AU563" t="s">
        <v>324</v>
      </c>
      <c r="AV563" t="s">
        <v>324</v>
      </c>
      <c r="AW563" t="s">
        <v>324</v>
      </c>
      <c r="AX563" t="s">
        <v>324</v>
      </c>
      <c r="AY563">
        <v>0</v>
      </c>
      <c r="AZ563" t="s">
        <v>324</v>
      </c>
      <c r="BA563" t="s">
        <v>324</v>
      </c>
      <c r="BB563" t="s">
        <v>324</v>
      </c>
      <c r="BC563" t="s">
        <v>324</v>
      </c>
      <c r="BD563">
        <v>0</v>
      </c>
      <c r="BE563" t="s">
        <v>324</v>
      </c>
      <c r="BF563" t="s">
        <v>324</v>
      </c>
      <c r="BG563" t="s">
        <v>324</v>
      </c>
      <c r="BH563" t="s">
        <v>324</v>
      </c>
      <c r="BI563">
        <v>0</v>
      </c>
      <c r="BJ563" t="s">
        <v>324</v>
      </c>
      <c r="BK563" t="s">
        <v>324</v>
      </c>
      <c r="BL563" t="s">
        <v>324</v>
      </c>
      <c r="BM563" t="s">
        <v>324</v>
      </c>
      <c r="BN563">
        <v>0</v>
      </c>
      <c r="BO563" t="s">
        <v>324</v>
      </c>
      <c r="BP563" t="s">
        <v>324</v>
      </c>
      <c r="BQ563" t="s">
        <v>324</v>
      </c>
      <c r="BR563" t="s">
        <v>324</v>
      </c>
      <c r="BS563">
        <v>0</v>
      </c>
      <c r="BT563">
        <v>1.7000000000000001E-2</v>
      </c>
      <c r="BU563" t="s">
        <v>324</v>
      </c>
      <c r="BV563" t="s">
        <v>324</v>
      </c>
      <c r="BW563" t="s">
        <v>324</v>
      </c>
      <c r="BX563">
        <v>1.7000000000000001E-2</v>
      </c>
      <c r="BY563">
        <v>2</v>
      </c>
      <c r="BZ563" t="s">
        <v>324</v>
      </c>
      <c r="CA563" t="s">
        <v>324</v>
      </c>
      <c r="CB563" t="s">
        <v>324</v>
      </c>
      <c r="CC563">
        <v>2</v>
      </c>
      <c r="CD563" t="s">
        <v>324</v>
      </c>
      <c r="CE563" t="s">
        <v>324</v>
      </c>
      <c r="CF563" t="s">
        <v>324</v>
      </c>
      <c r="CG563" t="s">
        <v>324</v>
      </c>
      <c r="CH563">
        <v>0</v>
      </c>
      <c r="CI563" t="s">
        <v>324</v>
      </c>
      <c r="CJ563" t="s">
        <v>324</v>
      </c>
      <c r="CK563" t="s">
        <v>324</v>
      </c>
      <c r="CL563" t="s">
        <v>324</v>
      </c>
      <c r="CM563">
        <v>0</v>
      </c>
      <c r="CN563" t="s">
        <v>324</v>
      </c>
      <c r="CO563" t="s">
        <v>324</v>
      </c>
      <c r="CP563" t="s">
        <v>324</v>
      </c>
      <c r="CQ563" t="s">
        <v>324</v>
      </c>
      <c r="CR563">
        <v>0</v>
      </c>
      <c r="CS563" t="s">
        <v>324</v>
      </c>
      <c r="CT563" t="s">
        <v>324</v>
      </c>
      <c r="CU563" t="s">
        <v>324</v>
      </c>
      <c r="CV563" t="s">
        <v>324</v>
      </c>
      <c r="CW563">
        <v>0</v>
      </c>
      <c r="CX563">
        <v>0.70299999999999996</v>
      </c>
      <c r="CY563">
        <v>0</v>
      </c>
      <c r="CZ563">
        <v>0</v>
      </c>
      <c r="DA563">
        <v>0</v>
      </c>
      <c r="DB563">
        <v>0.70299999999999996</v>
      </c>
      <c r="DC563">
        <v>63</v>
      </c>
      <c r="DD563">
        <v>0</v>
      </c>
      <c r="DE563">
        <v>0</v>
      </c>
      <c r="DF563">
        <v>0</v>
      </c>
      <c r="DG563">
        <v>63</v>
      </c>
      <c r="DH563">
        <v>0</v>
      </c>
      <c r="DI563">
        <v>0</v>
      </c>
      <c r="DJ563">
        <v>0</v>
      </c>
      <c r="DK563">
        <v>0</v>
      </c>
      <c r="DL563">
        <v>0</v>
      </c>
    </row>
    <row r="564" spans="1:116" x14ac:dyDescent="0.45">
      <c r="A564">
        <v>2023</v>
      </c>
      <c r="B564" t="s">
        <v>163</v>
      </c>
      <c r="C564">
        <v>99999</v>
      </c>
      <c r="D564" t="s">
        <v>599</v>
      </c>
      <c r="E564" t="s">
        <v>783</v>
      </c>
      <c r="G564">
        <v>-0.246</v>
      </c>
      <c r="H564">
        <v>-0.08</v>
      </c>
      <c r="I564" t="s">
        <v>324</v>
      </c>
      <c r="J564" t="s">
        <v>324</v>
      </c>
      <c r="K564">
        <v>-0.32500000000000001</v>
      </c>
      <c r="L564" t="s">
        <v>324</v>
      </c>
      <c r="M564" t="s">
        <v>324</v>
      </c>
      <c r="N564" t="s">
        <v>324</v>
      </c>
      <c r="O564" t="s">
        <v>324</v>
      </c>
      <c r="P564" t="s">
        <v>324</v>
      </c>
      <c r="Q564" t="s">
        <v>324</v>
      </c>
      <c r="R564" t="s">
        <v>324</v>
      </c>
      <c r="S564" t="s">
        <v>324</v>
      </c>
      <c r="T564" t="s">
        <v>324</v>
      </c>
      <c r="U564" t="s">
        <v>324</v>
      </c>
      <c r="V564" t="s">
        <v>324</v>
      </c>
      <c r="W564" t="s">
        <v>324</v>
      </c>
      <c r="X564" t="s">
        <v>324</v>
      </c>
      <c r="Y564" t="s">
        <v>324</v>
      </c>
      <c r="Z564" t="s">
        <v>324</v>
      </c>
      <c r="AA564" t="s">
        <v>324</v>
      </c>
      <c r="AB564" t="s">
        <v>324</v>
      </c>
      <c r="AC564" t="s">
        <v>324</v>
      </c>
      <c r="AD564" t="s">
        <v>324</v>
      </c>
      <c r="AE564" t="s">
        <v>324</v>
      </c>
      <c r="AF564" t="s">
        <v>324</v>
      </c>
      <c r="AG564" t="s">
        <v>324</v>
      </c>
      <c r="AH564" t="s">
        <v>324</v>
      </c>
      <c r="AI564" t="s">
        <v>324</v>
      </c>
      <c r="AJ564" t="s">
        <v>324</v>
      </c>
      <c r="AK564" t="s">
        <v>324</v>
      </c>
      <c r="AL564" t="s">
        <v>324</v>
      </c>
      <c r="AM564" t="s">
        <v>324</v>
      </c>
      <c r="AN564" t="s">
        <v>324</v>
      </c>
      <c r="AO564" t="s">
        <v>324</v>
      </c>
      <c r="AP564" t="s">
        <v>324</v>
      </c>
      <c r="AQ564" t="s">
        <v>324</v>
      </c>
      <c r="AR564" t="s">
        <v>324</v>
      </c>
      <c r="AS564" t="s">
        <v>324</v>
      </c>
      <c r="AT564" t="s">
        <v>324</v>
      </c>
      <c r="AU564" t="s">
        <v>324</v>
      </c>
      <c r="AV564" t="s">
        <v>324</v>
      </c>
      <c r="AW564" t="s">
        <v>324</v>
      </c>
      <c r="AX564" t="s">
        <v>324</v>
      </c>
      <c r="AY564" t="s">
        <v>324</v>
      </c>
      <c r="AZ564" t="s">
        <v>324</v>
      </c>
      <c r="BA564" t="s">
        <v>324</v>
      </c>
      <c r="BB564" t="s">
        <v>324</v>
      </c>
      <c r="BC564" t="s">
        <v>324</v>
      </c>
      <c r="BD564" t="s">
        <v>324</v>
      </c>
      <c r="BE564" t="s">
        <v>324</v>
      </c>
      <c r="BF564" t="s">
        <v>324</v>
      </c>
      <c r="BG564" t="s">
        <v>324</v>
      </c>
      <c r="BH564" t="s">
        <v>324</v>
      </c>
      <c r="BI564" t="s">
        <v>324</v>
      </c>
      <c r="BJ564" t="s">
        <v>324</v>
      </c>
      <c r="BK564" t="s">
        <v>324</v>
      </c>
      <c r="BL564" t="s">
        <v>324</v>
      </c>
      <c r="BM564" t="s">
        <v>324</v>
      </c>
      <c r="BN564" t="s">
        <v>324</v>
      </c>
      <c r="BO564" t="s">
        <v>324</v>
      </c>
      <c r="BP564" t="s">
        <v>324</v>
      </c>
      <c r="BQ564" t="s">
        <v>324</v>
      </c>
      <c r="BR564" t="s">
        <v>324</v>
      </c>
      <c r="BS564" t="s">
        <v>324</v>
      </c>
      <c r="BT564" t="s">
        <v>324</v>
      </c>
      <c r="BU564" t="s">
        <v>324</v>
      </c>
      <c r="BV564" t="s">
        <v>324</v>
      </c>
      <c r="BW564" t="s">
        <v>324</v>
      </c>
      <c r="BX564" t="s">
        <v>324</v>
      </c>
      <c r="BY564" t="s">
        <v>324</v>
      </c>
      <c r="BZ564" t="s">
        <v>324</v>
      </c>
      <c r="CA564" t="s">
        <v>324</v>
      </c>
      <c r="CB564" t="s">
        <v>324</v>
      </c>
      <c r="CC564" t="s">
        <v>324</v>
      </c>
      <c r="CD564" t="s">
        <v>324</v>
      </c>
      <c r="CE564" t="s">
        <v>324</v>
      </c>
      <c r="CF564" t="s">
        <v>324</v>
      </c>
      <c r="CG564" t="s">
        <v>324</v>
      </c>
      <c r="CH564" t="s">
        <v>324</v>
      </c>
      <c r="CI564" t="s">
        <v>324</v>
      </c>
      <c r="CJ564" t="s">
        <v>324</v>
      </c>
      <c r="CK564" t="s">
        <v>324</v>
      </c>
      <c r="CL564" t="s">
        <v>324</v>
      </c>
      <c r="CM564" t="s">
        <v>324</v>
      </c>
      <c r="CN564" t="s">
        <v>324</v>
      </c>
      <c r="CO564" t="s">
        <v>324</v>
      </c>
      <c r="CP564" t="s">
        <v>324</v>
      </c>
      <c r="CQ564" t="s">
        <v>324</v>
      </c>
      <c r="CR564" t="s">
        <v>324</v>
      </c>
      <c r="CS564" t="s">
        <v>324</v>
      </c>
      <c r="CT564" t="s">
        <v>324</v>
      </c>
      <c r="CU564" t="s">
        <v>324</v>
      </c>
      <c r="CV564" t="s">
        <v>324</v>
      </c>
      <c r="CW564" t="s">
        <v>324</v>
      </c>
      <c r="CX564">
        <v>-0.246</v>
      </c>
      <c r="CY564">
        <v>-0.08</v>
      </c>
      <c r="CZ564" t="s">
        <v>324</v>
      </c>
      <c r="DA564" t="s">
        <v>324</v>
      </c>
      <c r="DB564">
        <v>-0.32500000000000001</v>
      </c>
      <c r="DC564" t="s">
        <v>324</v>
      </c>
      <c r="DD564" t="s">
        <v>324</v>
      </c>
      <c r="DE564" t="s">
        <v>324</v>
      </c>
      <c r="DF564" t="s">
        <v>324</v>
      </c>
      <c r="DG564" t="s">
        <v>324</v>
      </c>
      <c r="DH564" t="s">
        <v>324</v>
      </c>
      <c r="DI564" t="s">
        <v>324</v>
      </c>
      <c r="DJ564" t="s">
        <v>324</v>
      </c>
      <c r="DK564" t="s">
        <v>324</v>
      </c>
      <c r="DL564" t="s">
        <v>324</v>
      </c>
    </row>
    <row r="565" spans="1:116" x14ac:dyDescent="0.45">
      <c r="A565">
        <v>2023</v>
      </c>
      <c r="B565" t="s">
        <v>163</v>
      </c>
      <c r="C565">
        <v>99999</v>
      </c>
      <c r="D565" t="s">
        <v>599</v>
      </c>
      <c r="E565" t="s">
        <v>990</v>
      </c>
      <c r="G565">
        <v>1.286</v>
      </c>
      <c r="H565">
        <v>0.04</v>
      </c>
      <c r="I565" t="s">
        <v>324</v>
      </c>
      <c r="J565" t="s">
        <v>324</v>
      </c>
      <c r="K565">
        <v>1.3260000000000001</v>
      </c>
      <c r="L565" t="s">
        <v>324</v>
      </c>
      <c r="M565" t="s">
        <v>324</v>
      </c>
      <c r="N565" t="s">
        <v>324</v>
      </c>
      <c r="O565" t="s">
        <v>324</v>
      </c>
      <c r="P565" t="s">
        <v>324</v>
      </c>
      <c r="Q565" t="s">
        <v>324</v>
      </c>
      <c r="R565" t="s">
        <v>324</v>
      </c>
      <c r="S565" t="s">
        <v>324</v>
      </c>
      <c r="T565" t="s">
        <v>324</v>
      </c>
      <c r="U565" t="s">
        <v>324</v>
      </c>
      <c r="V565" t="s">
        <v>324</v>
      </c>
      <c r="W565" t="s">
        <v>324</v>
      </c>
      <c r="X565" t="s">
        <v>324</v>
      </c>
      <c r="Y565" t="s">
        <v>324</v>
      </c>
      <c r="Z565" t="s">
        <v>324</v>
      </c>
      <c r="AA565" t="s">
        <v>324</v>
      </c>
      <c r="AB565" t="s">
        <v>324</v>
      </c>
      <c r="AC565" t="s">
        <v>324</v>
      </c>
      <c r="AD565" t="s">
        <v>324</v>
      </c>
      <c r="AE565" t="s">
        <v>324</v>
      </c>
      <c r="AF565" t="s">
        <v>324</v>
      </c>
      <c r="AG565" t="s">
        <v>324</v>
      </c>
      <c r="AH565" t="s">
        <v>324</v>
      </c>
      <c r="AI565" t="s">
        <v>324</v>
      </c>
      <c r="AJ565" t="s">
        <v>324</v>
      </c>
      <c r="AK565" t="s">
        <v>324</v>
      </c>
      <c r="AL565" t="s">
        <v>324</v>
      </c>
      <c r="AM565" t="s">
        <v>324</v>
      </c>
      <c r="AN565" t="s">
        <v>324</v>
      </c>
      <c r="AO565" t="s">
        <v>324</v>
      </c>
      <c r="AP565" t="s">
        <v>324</v>
      </c>
      <c r="AQ565" t="s">
        <v>324</v>
      </c>
      <c r="AR565" t="s">
        <v>324</v>
      </c>
      <c r="AS565" t="s">
        <v>324</v>
      </c>
      <c r="AT565" t="s">
        <v>324</v>
      </c>
      <c r="AU565" t="s">
        <v>324</v>
      </c>
      <c r="AV565" t="s">
        <v>324</v>
      </c>
      <c r="AW565" t="s">
        <v>324</v>
      </c>
      <c r="AX565" t="s">
        <v>324</v>
      </c>
      <c r="AY565" t="s">
        <v>324</v>
      </c>
      <c r="AZ565" t="s">
        <v>324</v>
      </c>
      <c r="BA565" t="s">
        <v>324</v>
      </c>
      <c r="BB565" t="s">
        <v>324</v>
      </c>
      <c r="BC565" t="s">
        <v>324</v>
      </c>
      <c r="BD565" t="s">
        <v>324</v>
      </c>
      <c r="BE565" t="s">
        <v>324</v>
      </c>
      <c r="BF565" t="s">
        <v>324</v>
      </c>
      <c r="BG565" t="s">
        <v>324</v>
      </c>
      <c r="BH565" t="s">
        <v>324</v>
      </c>
      <c r="BI565" t="s">
        <v>324</v>
      </c>
      <c r="BJ565" t="s">
        <v>324</v>
      </c>
      <c r="BK565" t="s">
        <v>324</v>
      </c>
      <c r="BL565" t="s">
        <v>324</v>
      </c>
      <c r="BM565" t="s">
        <v>324</v>
      </c>
      <c r="BN565" t="s">
        <v>324</v>
      </c>
      <c r="BO565" t="s">
        <v>324</v>
      </c>
      <c r="BP565" t="s">
        <v>324</v>
      </c>
      <c r="BQ565" t="s">
        <v>324</v>
      </c>
      <c r="BR565" t="s">
        <v>324</v>
      </c>
      <c r="BS565" t="s">
        <v>324</v>
      </c>
      <c r="BT565" t="s">
        <v>324</v>
      </c>
      <c r="BU565" t="s">
        <v>324</v>
      </c>
      <c r="BV565" t="s">
        <v>324</v>
      </c>
      <c r="BW565" t="s">
        <v>324</v>
      </c>
      <c r="BX565" t="s">
        <v>324</v>
      </c>
      <c r="BY565" t="s">
        <v>324</v>
      </c>
      <c r="BZ565" t="s">
        <v>324</v>
      </c>
      <c r="CA565" t="s">
        <v>324</v>
      </c>
      <c r="CB565" t="s">
        <v>324</v>
      </c>
      <c r="CC565" t="s">
        <v>324</v>
      </c>
      <c r="CD565" t="s">
        <v>324</v>
      </c>
      <c r="CE565" t="s">
        <v>324</v>
      </c>
      <c r="CF565" t="s">
        <v>324</v>
      </c>
      <c r="CG565" t="s">
        <v>324</v>
      </c>
      <c r="CH565" t="s">
        <v>324</v>
      </c>
      <c r="CI565" t="s">
        <v>324</v>
      </c>
      <c r="CJ565" t="s">
        <v>324</v>
      </c>
      <c r="CK565" t="s">
        <v>324</v>
      </c>
      <c r="CL565" t="s">
        <v>324</v>
      </c>
      <c r="CM565" t="s">
        <v>324</v>
      </c>
      <c r="CN565" t="s">
        <v>324</v>
      </c>
      <c r="CO565" t="s">
        <v>324</v>
      </c>
      <c r="CP565" t="s">
        <v>324</v>
      </c>
      <c r="CQ565" t="s">
        <v>324</v>
      </c>
      <c r="CR565" t="s">
        <v>324</v>
      </c>
      <c r="CS565" t="s">
        <v>324</v>
      </c>
      <c r="CT565" t="s">
        <v>324</v>
      </c>
      <c r="CU565" t="s">
        <v>324</v>
      </c>
      <c r="CV565" t="s">
        <v>324</v>
      </c>
      <c r="CW565" t="s">
        <v>324</v>
      </c>
      <c r="CX565">
        <v>1.286</v>
      </c>
      <c r="CY565">
        <v>0.04</v>
      </c>
      <c r="CZ565" t="s">
        <v>324</v>
      </c>
      <c r="DA565" t="s">
        <v>324</v>
      </c>
      <c r="DB565">
        <v>1.3260000000000001</v>
      </c>
      <c r="DC565" t="s">
        <v>324</v>
      </c>
      <c r="DD565" t="s">
        <v>324</v>
      </c>
      <c r="DE565" t="s">
        <v>324</v>
      </c>
      <c r="DF565" t="s">
        <v>324</v>
      </c>
      <c r="DG565" t="s">
        <v>324</v>
      </c>
      <c r="DH565" t="s">
        <v>324</v>
      </c>
      <c r="DI565" t="s">
        <v>324</v>
      </c>
      <c r="DJ565" t="s">
        <v>324</v>
      </c>
      <c r="DK565" t="s">
        <v>324</v>
      </c>
      <c r="DL565" t="s">
        <v>324</v>
      </c>
    </row>
    <row r="566" spans="1:116" x14ac:dyDescent="0.45">
      <c r="A566">
        <v>2023</v>
      </c>
      <c r="B566" t="s">
        <v>163</v>
      </c>
      <c r="C566">
        <v>99999</v>
      </c>
      <c r="D566" t="s">
        <v>599</v>
      </c>
      <c r="E566" t="s">
        <v>607</v>
      </c>
      <c r="G566">
        <v>1.4E-2</v>
      </c>
      <c r="H566">
        <v>8.0000000000000002E-3</v>
      </c>
      <c r="I566" t="s">
        <v>324</v>
      </c>
      <c r="J566" t="s">
        <v>324</v>
      </c>
      <c r="K566">
        <v>2.1999999999999999E-2</v>
      </c>
      <c r="L566" t="s">
        <v>324</v>
      </c>
      <c r="M566" t="s">
        <v>324</v>
      </c>
      <c r="N566" t="s">
        <v>324</v>
      </c>
      <c r="O566" t="s">
        <v>324</v>
      </c>
      <c r="P566" t="s">
        <v>324</v>
      </c>
      <c r="Q566" t="s">
        <v>324</v>
      </c>
      <c r="R566" t="s">
        <v>324</v>
      </c>
      <c r="S566" t="s">
        <v>324</v>
      </c>
      <c r="T566" t="s">
        <v>324</v>
      </c>
      <c r="U566" t="s">
        <v>324</v>
      </c>
      <c r="V566" t="s">
        <v>324</v>
      </c>
      <c r="W566" t="s">
        <v>324</v>
      </c>
      <c r="X566" t="s">
        <v>324</v>
      </c>
      <c r="Y566" t="s">
        <v>324</v>
      </c>
      <c r="Z566" t="s">
        <v>324</v>
      </c>
      <c r="AA566" t="s">
        <v>324</v>
      </c>
      <c r="AB566" t="s">
        <v>324</v>
      </c>
      <c r="AC566" t="s">
        <v>324</v>
      </c>
      <c r="AD566" t="s">
        <v>324</v>
      </c>
      <c r="AE566" t="s">
        <v>324</v>
      </c>
      <c r="AF566" t="s">
        <v>324</v>
      </c>
      <c r="AG566" t="s">
        <v>324</v>
      </c>
      <c r="AH566" t="s">
        <v>324</v>
      </c>
      <c r="AI566" t="s">
        <v>324</v>
      </c>
      <c r="AJ566" t="s">
        <v>324</v>
      </c>
      <c r="AK566" t="s">
        <v>324</v>
      </c>
      <c r="AL566" t="s">
        <v>324</v>
      </c>
      <c r="AM566" t="s">
        <v>324</v>
      </c>
      <c r="AN566" t="s">
        <v>324</v>
      </c>
      <c r="AO566" t="s">
        <v>324</v>
      </c>
      <c r="AP566" t="s">
        <v>324</v>
      </c>
      <c r="AQ566" t="s">
        <v>324</v>
      </c>
      <c r="AR566" t="s">
        <v>324</v>
      </c>
      <c r="AS566" t="s">
        <v>324</v>
      </c>
      <c r="AT566" t="s">
        <v>324</v>
      </c>
      <c r="AU566" t="s">
        <v>324</v>
      </c>
      <c r="AV566" t="s">
        <v>324</v>
      </c>
      <c r="AW566" t="s">
        <v>324</v>
      </c>
      <c r="AX566" t="s">
        <v>324</v>
      </c>
      <c r="AY566" t="s">
        <v>324</v>
      </c>
      <c r="AZ566" t="s">
        <v>324</v>
      </c>
      <c r="BA566" t="s">
        <v>324</v>
      </c>
      <c r="BB566" t="s">
        <v>324</v>
      </c>
      <c r="BC566" t="s">
        <v>324</v>
      </c>
      <c r="BD566" t="s">
        <v>324</v>
      </c>
      <c r="BE566" t="s">
        <v>324</v>
      </c>
      <c r="BF566" t="s">
        <v>324</v>
      </c>
      <c r="BG566" t="s">
        <v>324</v>
      </c>
      <c r="BH566" t="s">
        <v>324</v>
      </c>
      <c r="BI566" t="s">
        <v>324</v>
      </c>
      <c r="BJ566" t="s">
        <v>324</v>
      </c>
      <c r="BK566" t="s">
        <v>324</v>
      </c>
      <c r="BL566" t="s">
        <v>324</v>
      </c>
      <c r="BM566" t="s">
        <v>324</v>
      </c>
      <c r="BN566" t="s">
        <v>324</v>
      </c>
      <c r="BO566" t="s">
        <v>324</v>
      </c>
      <c r="BP566" t="s">
        <v>324</v>
      </c>
      <c r="BQ566" t="s">
        <v>324</v>
      </c>
      <c r="BR566" t="s">
        <v>324</v>
      </c>
      <c r="BS566" t="s">
        <v>324</v>
      </c>
      <c r="BT566" t="s">
        <v>324</v>
      </c>
      <c r="BU566" t="s">
        <v>324</v>
      </c>
      <c r="BV566" t="s">
        <v>324</v>
      </c>
      <c r="BW566" t="s">
        <v>324</v>
      </c>
      <c r="BX566" t="s">
        <v>324</v>
      </c>
      <c r="BY566" t="s">
        <v>324</v>
      </c>
      <c r="BZ566" t="s">
        <v>324</v>
      </c>
      <c r="CA566" t="s">
        <v>324</v>
      </c>
      <c r="CB566" t="s">
        <v>324</v>
      </c>
      <c r="CC566" t="s">
        <v>324</v>
      </c>
      <c r="CD566" t="s">
        <v>324</v>
      </c>
      <c r="CE566" t="s">
        <v>324</v>
      </c>
      <c r="CF566" t="s">
        <v>324</v>
      </c>
      <c r="CG566" t="s">
        <v>324</v>
      </c>
      <c r="CH566" t="s">
        <v>324</v>
      </c>
      <c r="CI566" t="s">
        <v>324</v>
      </c>
      <c r="CJ566" t="s">
        <v>324</v>
      </c>
      <c r="CK566" t="s">
        <v>324</v>
      </c>
      <c r="CL566" t="s">
        <v>324</v>
      </c>
      <c r="CM566" t="s">
        <v>324</v>
      </c>
      <c r="CN566" t="s">
        <v>324</v>
      </c>
      <c r="CO566" t="s">
        <v>324</v>
      </c>
      <c r="CP566" t="s">
        <v>324</v>
      </c>
      <c r="CQ566" t="s">
        <v>324</v>
      </c>
      <c r="CR566" t="s">
        <v>324</v>
      </c>
      <c r="CS566" t="s">
        <v>324</v>
      </c>
      <c r="CT566" t="s">
        <v>324</v>
      </c>
      <c r="CU566" t="s">
        <v>324</v>
      </c>
      <c r="CV566" t="s">
        <v>324</v>
      </c>
      <c r="CW566" t="s">
        <v>324</v>
      </c>
      <c r="CX566">
        <v>1.4E-2</v>
      </c>
      <c r="CY566">
        <v>8.0000000000000002E-3</v>
      </c>
      <c r="CZ566" t="s">
        <v>324</v>
      </c>
      <c r="DA566" t="s">
        <v>324</v>
      </c>
      <c r="DB566">
        <v>2.1999999999999999E-2</v>
      </c>
      <c r="DC566" t="s">
        <v>324</v>
      </c>
      <c r="DD566" t="s">
        <v>324</v>
      </c>
      <c r="DE566" t="s">
        <v>324</v>
      </c>
      <c r="DF566" t="s">
        <v>324</v>
      </c>
      <c r="DG566" t="s">
        <v>324</v>
      </c>
      <c r="DH566" t="s">
        <v>324</v>
      </c>
      <c r="DI566" t="s">
        <v>324</v>
      </c>
      <c r="DJ566" t="s">
        <v>324</v>
      </c>
      <c r="DK566" t="s">
        <v>324</v>
      </c>
      <c r="DL566" t="s">
        <v>324</v>
      </c>
    </row>
    <row r="567" spans="1:116" x14ac:dyDescent="0.45">
      <c r="A567">
        <v>2023</v>
      </c>
      <c r="B567" t="s">
        <v>163</v>
      </c>
      <c r="C567">
        <v>99999</v>
      </c>
      <c r="D567" t="s">
        <v>599</v>
      </c>
      <c r="E567" t="s">
        <v>989</v>
      </c>
      <c r="G567">
        <v>8.0000000000000002E-3</v>
      </c>
      <c r="H567">
        <v>0.08</v>
      </c>
      <c r="I567" t="s">
        <v>324</v>
      </c>
      <c r="J567" t="s">
        <v>324</v>
      </c>
      <c r="K567">
        <v>8.7999999999999995E-2</v>
      </c>
      <c r="L567" t="s">
        <v>324</v>
      </c>
      <c r="M567" t="s">
        <v>324</v>
      </c>
      <c r="N567" t="s">
        <v>324</v>
      </c>
      <c r="O567" t="s">
        <v>324</v>
      </c>
      <c r="P567" t="s">
        <v>324</v>
      </c>
      <c r="Q567" t="s">
        <v>324</v>
      </c>
      <c r="R567" t="s">
        <v>324</v>
      </c>
      <c r="S567" t="s">
        <v>324</v>
      </c>
      <c r="T567" t="s">
        <v>324</v>
      </c>
      <c r="U567" t="s">
        <v>324</v>
      </c>
      <c r="V567" t="s">
        <v>324</v>
      </c>
      <c r="W567" t="s">
        <v>324</v>
      </c>
      <c r="X567" t="s">
        <v>324</v>
      </c>
      <c r="Y567" t="s">
        <v>324</v>
      </c>
      <c r="Z567" t="s">
        <v>324</v>
      </c>
      <c r="AA567" t="s">
        <v>324</v>
      </c>
      <c r="AB567" t="s">
        <v>324</v>
      </c>
      <c r="AC567" t="s">
        <v>324</v>
      </c>
      <c r="AD567" t="s">
        <v>324</v>
      </c>
      <c r="AE567" t="s">
        <v>324</v>
      </c>
      <c r="AF567" t="s">
        <v>324</v>
      </c>
      <c r="AG567" t="s">
        <v>324</v>
      </c>
      <c r="AH567" t="s">
        <v>324</v>
      </c>
      <c r="AI567" t="s">
        <v>324</v>
      </c>
      <c r="AJ567" t="s">
        <v>324</v>
      </c>
      <c r="AK567" t="s">
        <v>324</v>
      </c>
      <c r="AL567" t="s">
        <v>324</v>
      </c>
      <c r="AM567" t="s">
        <v>324</v>
      </c>
      <c r="AN567" t="s">
        <v>324</v>
      </c>
      <c r="AO567" t="s">
        <v>324</v>
      </c>
      <c r="AP567" t="s">
        <v>324</v>
      </c>
      <c r="AQ567" t="s">
        <v>324</v>
      </c>
      <c r="AR567" t="s">
        <v>324</v>
      </c>
      <c r="AS567" t="s">
        <v>324</v>
      </c>
      <c r="AT567" t="s">
        <v>324</v>
      </c>
      <c r="AU567" t="s">
        <v>324</v>
      </c>
      <c r="AV567" t="s">
        <v>324</v>
      </c>
      <c r="AW567" t="s">
        <v>324</v>
      </c>
      <c r="AX567" t="s">
        <v>324</v>
      </c>
      <c r="AY567" t="s">
        <v>324</v>
      </c>
      <c r="AZ567" t="s">
        <v>324</v>
      </c>
      <c r="BA567" t="s">
        <v>324</v>
      </c>
      <c r="BB567" t="s">
        <v>324</v>
      </c>
      <c r="BC567" t="s">
        <v>324</v>
      </c>
      <c r="BD567" t="s">
        <v>324</v>
      </c>
      <c r="BE567" t="s">
        <v>324</v>
      </c>
      <c r="BF567" t="s">
        <v>324</v>
      </c>
      <c r="BG567" t="s">
        <v>324</v>
      </c>
      <c r="BH567" t="s">
        <v>324</v>
      </c>
      <c r="BI567" t="s">
        <v>324</v>
      </c>
      <c r="BJ567" t="s">
        <v>324</v>
      </c>
      <c r="BK567" t="s">
        <v>324</v>
      </c>
      <c r="BL567" t="s">
        <v>324</v>
      </c>
      <c r="BM567" t="s">
        <v>324</v>
      </c>
      <c r="BN567" t="s">
        <v>324</v>
      </c>
      <c r="BO567" t="s">
        <v>324</v>
      </c>
      <c r="BP567" t="s">
        <v>324</v>
      </c>
      <c r="BQ567" t="s">
        <v>324</v>
      </c>
      <c r="BR567" t="s">
        <v>324</v>
      </c>
      <c r="BS567" t="s">
        <v>324</v>
      </c>
      <c r="BT567" t="s">
        <v>324</v>
      </c>
      <c r="BU567" t="s">
        <v>324</v>
      </c>
      <c r="BV567" t="s">
        <v>324</v>
      </c>
      <c r="BW567" t="s">
        <v>324</v>
      </c>
      <c r="BX567" t="s">
        <v>324</v>
      </c>
      <c r="BY567" t="s">
        <v>324</v>
      </c>
      <c r="BZ567" t="s">
        <v>324</v>
      </c>
      <c r="CA567" t="s">
        <v>324</v>
      </c>
      <c r="CB567" t="s">
        <v>324</v>
      </c>
      <c r="CC567" t="s">
        <v>324</v>
      </c>
      <c r="CD567" t="s">
        <v>324</v>
      </c>
      <c r="CE567" t="s">
        <v>324</v>
      </c>
      <c r="CF567" t="s">
        <v>324</v>
      </c>
      <c r="CG567" t="s">
        <v>324</v>
      </c>
      <c r="CH567" t="s">
        <v>324</v>
      </c>
      <c r="CI567" t="s">
        <v>324</v>
      </c>
      <c r="CJ567" t="s">
        <v>324</v>
      </c>
      <c r="CK567" t="s">
        <v>324</v>
      </c>
      <c r="CL567" t="s">
        <v>324</v>
      </c>
      <c r="CM567" t="s">
        <v>324</v>
      </c>
      <c r="CN567" t="s">
        <v>324</v>
      </c>
      <c r="CO567" t="s">
        <v>324</v>
      </c>
      <c r="CP567" t="s">
        <v>324</v>
      </c>
      <c r="CQ567" t="s">
        <v>324</v>
      </c>
      <c r="CR567" t="s">
        <v>324</v>
      </c>
      <c r="CS567" t="s">
        <v>324</v>
      </c>
      <c r="CT567" t="s">
        <v>324</v>
      </c>
      <c r="CU567" t="s">
        <v>324</v>
      </c>
      <c r="CV567" t="s">
        <v>324</v>
      </c>
      <c r="CW567" t="s">
        <v>324</v>
      </c>
      <c r="CX567">
        <v>8.0000000000000002E-3</v>
      </c>
      <c r="CY567">
        <v>0.08</v>
      </c>
      <c r="CZ567" t="s">
        <v>324</v>
      </c>
      <c r="DA567" t="s">
        <v>324</v>
      </c>
      <c r="DB567">
        <v>8.7999999999999995E-2</v>
      </c>
      <c r="DC567" t="s">
        <v>324</v>
      </c>
      <c r="DD567" t="s">
        <v>324</v>
      </c>
      <c r="DE567" t="s">
        <v>324</v>
      </c>
      <c r="DF567" t="s">
        <v>324</v>
      </c>
      <c r="DG567" t="s">
        <v>324</v>
      </c>
      <c r="DH567" t="s">
        <v>324</v>
      </c>
      <c r="DI567" t="s">
        <v>324</v>
      </c>
      <c r="DJ567" t="s">
        <v>324</v>
      </c>
      <c r="DK567" t="s">
        <v>324</v>
      </c>
      <c r="DL567" t="s">
        <v>324</v>
      </c>
    </row>
    <row r="568" spans="1:116" x14ac:dyDescent="0.45">
      <c r="A568">
        <v>2023</v>
      </c>
      <c r="B568" t="s">
        <v>185</v>
      </c>
      <c r="C568">
        <v>240</v>
      </c>
      <c r="D568" t="s">
        <v>992</v>
      </c>
      <c r="E568" t="s">
        <v>683</v>
      </c>
      <c r="F568" t="s">
        <v>244</v>
      </c>
      <c r="G568">
        <v>0.3</v>
      </c>
      <c r="H568" t="s">
        <v>324</v>
      </c>
      <c r="I568" t="s">
        <v>324</v>
      </c>
      <c r="J568" t="s">
        <v>324</v>
      </c>
      <c r="K568">
        <v>0.3</v>
      </c>
      <c r="L568">
        <v>28</v>
      </c>
      <c r="M568" t="s">
        <v>324</v>
      </c>
      <c r="N568" t="s">
        <v>324</v>
      </c>
      <c r="O568" t="s">
        <v>324</v>
      </c>
      <c r="P568">
        <v>28</v>
      </c>
      <c r="Q568" t="s">
        <v>324</v>
      </c>
      <c r="R568" t="s">
        <v>324</v>
      </c>
      <c r="S568" t="s">
        <v>324</v>
      </c>
      <c r="T568" t="s">
        <v>324</v>
      </c>
      <c r="U568">
        <v>0</v>
      </c>
      <c r="V568" t="s">
        <v>324</v>
      </c>
      <c r="W568" t="s">
        <v>324</v>
      </c>
      <c r="X568" t="s">
        <v>324</v>
      </c>
      <c r="Y568" t="s">
        <v>324</v>
      </c>
      <c r="Z568">
        <v>0</v>
      </c>
      <c r="AA568" t="s">
        <v>324</v>
      </c>
      <c r="AB568" t="s">
        <v>324</v>
      </c>
      <c r="AC568" t="s">
        <v>324</v>
      </c>
      <c r="AD568" t="s">
        <v>324</v>
      </c>
      <c r="AE568">
        <v>0</v>
      </c>
      <c r="AF568" t="s">
        <v>324</v>
      </c>
      <c r="AG568" t="s">
        <v>324</v>
      </c>
      <c r="AH568" t="s">
        <v>324</v>
      </c>
      <c r="AI568" t="s">
        <v>324</v>
      </c>
      <c r="AJ568">
        <v>0</v>
      </c>
      <c r="AK568" t="s">
        <v>324</v>
      </c>
      <c r="AL568" t="s">
        <v>324</v>
      </c>
      <c r="AM568" t="s">
        <v>324</v>
      </c>
      <c r="AN568" t="s">
        <v>324</v>
      </c>
      <c r="AO568">
        <v>0</v>
      </c>
      <c r="AP568" t="s">
        <v>324</v>
      </c>
      <c r="AQ568" t="s">
        <v>324</v>
      </c>
      <c r="AR568" t="s">
        <v>324</v>
      </c>
      <c r="AS568" t="s">
        <v>324</v>
      </c>
      <c r="AT568">
        <v>0</v>
      </c>
      <c r="AU568" t="s">
        <v>324</v>
      </c>
      <c r="AV568" t="s">
        <v>324</v>
      </c>
      <c r="AW568" t="s">
        <v>324</v>
      </c>
      <c r="AX568" t="s">
        <v>324</v>
      </c>
      <c r="AY568">
        <v>0</v>
      </c>
      <c r="AZ568" t="s">
        <v>324</v>
      </c>
      <c r="BA568" t="s">
        <v>324</v>
      </c>
      <c r="BB568" t="s">
        <v>324</v>
      </c>
      <c r="BC568" t="s">
        <v>324</v>
      </c>
      <c r="BD568">
        <v>0</v>
      </c>
      <c r="BE568" t="s">
        <v>324</v>
      </c>
      <c r="BF568" t="s">
        <v>324</v>
      </c>
      <c r="BG568" t="s">
        <v>324</v>
      </c>
      <c r="BH568" t="s">
        <v>324</v>
      </c>
      <c r="BI568">
        <v>0</v>
      </c>
      <c r="BJ568" t="s">
        <v>324</v>
      </c>
      <c r="BK568" t="s">
        <v>324</v>
      </c>
      <c r="BL568" t="s">
        <v>324</v>
      </c>
      <c r="BM568" t="s">
        <v>324</v>
      </c>
      <c r="BN568">
        <v>0</v>
      </c>
      <c r="BO568" t="s">
        <v>324</v>
      </c>
      <c r="BP568" t="s">
        <v>324</v>
      </c>
      <c r="BQ568" t="s">
        <v>324</v>
      </c>
      <c r="BR568" t="s">
        <v>324</v>
      </c>
      <c r="BS568">
        <v>0</v>
      </c>
      <c r="BT568" t="s">
        <v>324</v>
      </c>
      <c r="BU568" t="s">
        <v>324</v>
      </c>
      <c r="BV568" t="s">
        <v>324</v>
      </c>
      <c r="BW568" t="s">
        <v>324</v>
      </c>
      <c r="BX568">
        <v>0</v>
      </c>
      <c r="BY568" t="s">
        <v>324</v>
      </c>
      <c r="BZ568" t="s">
        <v>324</v>
      </c>
      <c r="CA568" t="s">
        <v>324</v>
      </c>
      <c r="CB568" t="s">
        <v>324</v>
      </c>
      <c r="CC568">
        <v>0</v>
      </c>
      <c r="CD568" t="s">
        <v>324</v>
      </c>
      <c r="CE568" t="s">
        <v>324</v>
      </c>
      <c r="CF568" t="s">
        <v>324</v>
      </c>
      <c r="CG568" t="s">
        <v>324</v>
      </c>
      <c r="CH568">
        <v>0</v>
      </c>
      <c r="CI568" t="s">
        <v>324</v>
      </c>
      <c r="CJ568" t="s">
        <v>324</v>
      </c>
      <c r="CK568" t="s">
        <v>324</v>
      </c>
      <c r="CL568" t="s">
        <v>324</v>
      </c>
      <c r="CM568">
        <v>0</v>
      </c>
      <c r="CN568" t="s">
        <v>324</v>
      </c>
      <c r="CO568" t="s">
        <v>324</v>
      </c>
      <c r="CP568" t="s">
        <v>324</v>
      </c>
      <c r="CQ568" t="s">
        <v>324</v>
      </c>
      <c r="CR568">
        <v>0</v>
      </c>
      <c r="CS568" t="s">
        <v>324</v>
      </c>
      <c r="CT568" t="s">
        <v>324</v>
      </c>
      <c r="CU568" t="s">
        <v>324</v>
      </c>
      <c r="CV568" t="s">
        <v>324</v>
      </c>
      <c r="CW568">
        <v>0</v>
      </c>
      <c r="CX568">
        <v>0.3</v>
      </c>
      <c r="CY568">
        <v>0</v>
      </c>
      <c r="CZ568">
        <v>0</v>
      </c>
      <c r="DA568">
        <v>0</v>
      </c>
      <c r="DB568">
        <v>0.3</v>
      </c>
      <c r="DC568">
        <v>28</v>
      </c>
      <c r="DD568">
        <v>0</v>
      </c>
      <c r="DE568">
        <v>0</v>
      </c>
      <c r="DF568">
        <v>0</v>
      </c>
      <c r="DG568">
        <v>28</v>
      </c>
      <c r="DH568">
        <v>0</v>
      </c>
      <c r="DI568">
        <v>0</v>
      </c>
      <c r="DJ568">
        <v>0</v>
      </c>
      <c r="DK568">
        <v>0</v>
      </c>
      <c r="DL568">
        <v>0</v>
      </c>
    </row>
    <row r="569" spans="1:116" x14ac:dyDescent="0.45">
      <c r="A569">
        <v>2023</v>
      </c>
      <c r="B569" t="s">
        <v>185</v>
      </c>
      <c r="C569">
        <v>719</v>
      </c>
      <c r="D569" t="s">
        <v>993</v>
      </c>
      <c r="E569" t="s">
        <v>994</v>
      </c>
      <c r="F569" t="s">
        <v>244</v>
      </c>
      <c r="G569">
        <v>8.11</v>
      </c>
      <c r="H569">
        <v>0.49</v>
      </c>
      <c r="I569" t="s">
        <v>324</v>
      </c>
      <c r="J569" t="s">
        <v>324</v>
      </c>
      <c r="K569">
        <v>8.6</v>
      </c>
      <c r="L569">
        <v>1014</v>
      </c>
      <c r="M569">
        <v>13</v>
      </c>
      <c r="N569" t="s">
        <v>324</v>
      </c>
      <c r="O569" t="s">
        <v>324</v>
      </c>
      <c r="P569">
        <v>1027</v>
      </c>
      <c r="Q569" t="s">
        <v>324</v>
      </c>
      <c r="R569" t="s">
        <v>324</v>
      </c>
      <c r="S569" t="s">
        <v>324</v>
      </c>
      <c r="T569" t="s">
        <v>324</v>
      </c>
      <c r="U569">
        <v>0</v>
      </c>
      <c r="V569" t="s">
        <v>324</v>
      </c>
      <c r="W569" t="s">
        <v>324</v>
      </c>
      <c r="X569" t="s">
        <v>324</v>
      </c>
      <c r="Y569" t="s">
        <v>324</v>
      </c>
      <c r="Z569">
        <v>0</v>
      </c>
      <c r="AA569" t="s">
        <v>324</v>
      </c>
      <c r="AB569" t="s">
        <v>324</v>
      </c>
      <c r="AC569" t="s">
        <v>324</v>
      </c>
      <c r="AD569" t="s">
        <v>324</v>
      </c>
      <c r="AE569">
        <v>0</v>
      </c>
      <c r="AF569" t="s">
        <v>324</v>
      </c>
      <c r="AG569" t="s">
        <v>324</v>
      </c>
      <c r="AH569" t="s">
        <v>324</v>
      </c>
      <c r="AI569" t="s">
        <v>324</v>
      </c>
      <c r="AJ569">
        <v>0</v>
      </c>
      <c r="AK569" t="s">
        <v>324</v>
      </c>
      <c r="AL569" t="s">
        <v>324</v>
      </c>
      <c r="AM569" t="s">
        <v>324</v>
      </c>
      <c r="AN569" t="s">
        <v>324</v>
      </c>
      <c r="AO569">
        <v>0</v>
      </c>
      <c r="AP569" t="s">
        <v>324</v>
      </c>
      <c r="AQ569" t="s">
        <v>324</v>
      </c>
      <c r="AR569" t="s">
        <v>324</v>
      </c>
      <c r="AS569" t="s">
        <v>324</v>
      </c>
      <c r="AT569">
        <v>0</v>
      </c>
      <c r="AU569" t="s">
        <v>324</v>
      </c>
      <c r="AV569" t="s">
        <v>324</v>
      </c>
      <c r="AW569" t="s">
        <v>324</v>
      </c>
      <c r="AX569" t="s">
        <v>324</v>
      </c>
      <c r="AY569">
        <v>0</v>
      </c>
      <c r="AZ569" t="s">
        <v>324</v>
      </c>
      <c r="BA569" t="s">
        <v>324</v>
      </c>
      <c r="BB569" t="s">
        <v>324</v>
      </c>
      <c r="BC569" t="s">
        <v>324</v>
      </c>
      <c r="BD569">
        <v>0</v>
      </c>
      <c r="BE569" t="s">
        <v>324</v>
      </c>
      <c r="BF569" t="s">
        <v>324</v>
      </c>
      <c r="BG569" t="s">
        <v>324</v>
      </c>
      <c r="BH569" t="s">
        <v>324</v>
      </c>
      <c r="BI569">
        <v>0</v>
      </c>
      <c r="BJ569" t="s">
        <v>324</v>
      </c>
      <c r="BK569" t="s">
        <v>324</v>
      </c>
      <c r="BL569" t="s">
        <v>324</v>
      </c>
      <c r="BM569" t="s">
        <v>324</v>
      </c>
      <c r="BN569">
        <v>0</v>
      </c>
      <c r="BO569" t="s">
        <v>324</v>
      </c>
      <c r="BP569" t="s">
        <v>324</v>
      </c>
      <c r="BQ569" t="s">
        <v>324</v>
      </c>
      <c r="BR569" t="s">
        <v>324</v>
      </c>
      <c r="BS569">
        <v>0</v>
      </c>
      <c r="BT569" t="s">
        <v>324</v>
      </c>
      <c r="BU569" t="s">
        <v>324</v>
      </c>
      <c r="BV569" t="s">
        <v>324</v>
      </c>
      <c r="BW569" t="s">
        <v>324</v>
      </c>
      <c r="BX569">
        <v>0</v>
      </c>
      <c r="BY569" t="s">
        <v>324</v>
      </c>
      <c r="BZ569" t="s">
        <v>324</v>
      </c>
      <c r="CA569" t="s">
        <v>324</v>
      </c>
      <c r="CB569" t="s">
        <v>324</v>
      </c>
      <c r="CC569">
        <v>0</v>
      </c>
      <c r="CD569" t="s">
        <v>324</v>
      </c>
      <c r="CE569" t="s">
        <v>324</v>
      </c>
      <c r="CF569" t="s">
        <v>324</v>
      </c>
      <c r="CG569" t="s">
        <v>324</v>
      </c>
      <c r="CH569">
        <v>0</v>
      </c>
      <c r="CI569" t="s">
        <v>324</v>
      </c>
      <c r="CJ569" t="s">
        <v>324</v>
      </c>
      <c r="CK569" t="s">
        <v>324</v>
      </c>
      <c r="CL569" t="s">
        <v>324</v>
      </c>
      <c r="CM569">
        <v>0</v>
      </c>
      <c r="CN569" t="s">
        <v>324</v>
      </c>
      <c r="CO569" t="s">
        <v>324</v>
      </c>
      <c r="CP569" t="s">
        <v>324</v>
      </c>
      <c r="CQ569" t="s">
        <v>324</v>
      </c>
      <c r="CR569">
        <v>0</v>
      </c>
      <c r="CS569" t="s">
        <v>324</v>
      </c>
      <c r="CT569" t="s">
        <v>324</v>
      </c>
      <c r="CU569" t="s">
        <v>324</v>
      </c>
      <c r="CV569" t="s">
        <v>324</v>
      </c>
      <c r="CW569">
        <v>0</v>
      </c>
      <c r="CX569">
        <v>8.11</v>
      </c>
      <c r="CY569">
        <v>0.49</v>
      </c>
      <c r="CZ569">
        <v>0</v>
      </c>
      <c r="DA569">
        <v>0</v>
      </c>
      <c r="DB569">
        <v>8.6</v>
      </c>
      <c r="DC569">
        <v>1014</v>
      </c>
      <c r="DD569">
        <v>13</v>
      </c>
      <c r="DE569">
        <v>0</v>
      </c>
      <c r="DF569">
        <v>0</v>
      </c>
      <c r="DG569">
        <v>1027</v>
      </c>
      <c r="DH569">
        <v>0</v>
      </c>
      <c r="DI569">
        <v>0</v>
      </c>
      <c r="DJ569">
        <v>0</v>
      </c>
      <c r="DK569">
        <v>0</v>
      </c>
      <c r="DL569">
        <v>0</v>
      </c>
    </row>
    <row r="570" spans="1:116" x14ac:dyDescent="0.45">
      <c r="A570">
        <v>2023</v>
      </c>
      <c r="B570" t="s">
        <v>185</v>
      </c>
      <c r="C570">
        <v>1889</v>
      </c>
      <c r="D570" t="s">
        <v>995</v>
      </c>
      <c r="E570" t="s">
        <v>996</v>
      </c>
      <c r="F570" t="s">
        <v>244</v>
      </c>
      <c r="G570">
        <v>2.5979999999999999</v>
      </c>
      <c r="H570">
        <v>8.5999999999999993E-2</v>
      </c>
      <c r="I570" t="s">
        <v>324</v>
      </c>
      <c r="J570" t="s">
        <v>324</v>
      </c>
      <c r="K570">
        <v>2.6840000000000002</v>
      </c>
      <c r="L570">
        <v>301</v>
      </c>
      <c r="M570">
        <v>10</v>
      </c>
      <c r="N570" t="s">
        <v>324</v>
      </c>
      <c r="O570" t="s">
        <v>324</v>
      </c>
      <c r="P570">
        <v>311</v>
      </c>
      <c r="Q570">
        <v>1815.0640000000001</v>
      </c>
      <c r="R570">
        <v>47.103999999999999</v>
      </c>
      <c r="S570" t="s">
        <v>324</v>
      </c>
      <c r="T570" t="s">
        <v>324</v>
      </c>
      <c r="U570">
        <v>1862.1679999999999</v>
      </c>
      <c r="V570" t="s">
        <v>324</v>
      </c>
      <c r="W570" t="s">
        <v>324</v>
      </c>
      <c r="X570" t="s">
        <v>324</v>
      </c>
      <c r="Y570" t="s">
        <v>324</v>
      </c>
      <c r="Z570">
        <v>0</v>
      </c>
      <c r="AA570" t="s">
        <v>324</v>
      </c>
      <c r="AB570" t="s">
        <v>324</v>
      </c>
      <c r="AC570" t="s">
        <v>324</v>
      </c>
      <c r="AD570" t="s">
        <v>324</v>
      </c>
      <c r="AE570">
        <v>0</v>
      </c>
      <c r="AF570">
        <v>0.5</v>
      </c>
      <c r="AG570" t="s">
        <v>324</v>
      </c>
      <c r="AH570" t="s">
        <v>324</v>
      </c>
      <c r="AI570" t="s">
        <v>324</v>
      </c>
      <c r="AJ570">
        <v>0.5</v>
      </c>
      <c r="AK570">
        <v>919</v>
      </c>
      <c r="AL570" t="s">
        <v>324</v>
      </c>
      <c r="AM570" t="s">
        <v>324</v>
      </c>
      <c r="AN570" t="s">
        <v>324</v>
      </c>
      <c r="AO570">
        <v>919</v>
      </c>
      <c r="AP570" t="s">
        <v>324</v>
      </c>
      <c r="AQ570" t="s">
        <v>324</v>
      </c>
      <c r="AR570" t="s">
        <v>324</v>
      </c>
      <c r="AS570" t="s">
        <v>324</v>
      </c>
      <c r="AT570">
        <v>0</v>
      </c>
      <c r="AU570" t="s">
        <v>324</v>
      </c>
      <c r="AV570" t="s">
        <v>324</v>
      </c>
      <c r="AW570" t="s">
        <v>324</v>
      </c>
      <c r="AX570" t="s">
        <v>324</v>
      </c>
      <c r="AY570">
        <v>0</v>
      </c>
      <c r="AZ570" t="s">
        <v>324</v>
      </c>
      <c r="BA570" t="s">
        <v>324</v>
      </c>
      <c r="BB570" t="s">
        <v>324</v>
      </c>
      <c r="BC570" t="s">
        <v>324</v>
      </c>
      <c r="BD570">
        <v>0</v>
      </c>
      <c r="BE570" t="s">
        <v>324</v>
      </c>
      <c r="BF570" t="s">
        <v>324</v>
      </c>
      <c r="BG570" t="s">
        <v>324</v>
      </c>
      <c r="BH570" t="s">
        <v>324</v>
      </c>
      <c r="BI570">
        <v>0</v>
      </c>
      <c r="BJ570" t="s">
        <v>324</v>
      </c>
      <c r="BK570" t="s">
        <v>324</v>
      </c>
      <c r="BL570" t="s">
        <v>324</v>
      </c>
      <c r="BM570" t="s">
        <v>324</v>
      </c>
      <c r="BN570">
        <v>0</v>
      </c>
      <c r="BO570" t="s">
        <v>324</v>
      </c>
      <c r="BP570" t="s">
        <v>324</v>
      </c>
      <c r="BQ570" t="s">
        <v>324</v>
      </c>
      <c r="BR570" t="s">
        <v>324</v>
      </c>
      <c r="BS570">
        <v>0</v>
      </c>
      <c r="BT570">
        <v>4.0000000000000001E-3</v>
      </c>
      <c r="BU570" t="s">
        <v>324</v>
      </c>
      <c r="BV570" t="s">
        <v>324</v>
      </c>
      <c r="BW570" t="s">
        <v>324</v>
      </c>
      <c r="BX570">
        <v>4.0000000000000001E-3</v>
      </c>
      <c r="BY570">
        <v>2</v>
      </c>
      <c r="BZ570" t="s">
        <v>324</v>
      </c>
      <c r="CA570" t="s">
        <v>324</v>
      </c>
      <c r="CB570" t="s">
        <v>324</v>
      </c>
      <c r="CC570">
        <v>2</v>
      </c>
      <c r="CD570">
        <v>0.157</v>
      </c>
      <c r="CE570" t="s">
        <v>324</v>
      </c>
      <c r="CF570" t="s">
        <v>324</v>
      </c>
      <c r="CG570" t="s">
        <v>324</v>
      </c>
      <c r="CH570">
        <v>0.157</v>
      </c>
      <c r="CI570" t="s">
        <v>324</v>
      </c>
      <c r="CJ570" t="s">
        <v>324</v>
      </c>
      <c r="CK570" t="s">
        <v>324</v>
      </c>
      <c r="CL570" t="s">
        <v>324</v>
      </c>
      <c r="CM570">
        <v>0</v>
      </c>
      <c r="CN570" t="s">
        <v>324</v>
      </c>
      <c r="CO570" t="s">
        <v>324</v>
      </c>
      <c r="CP570" t="s">
        <v>324</v>
      </c>
      <c r="CQ570" t="s">
        <v>324</v>
      </c>
      <c r="CR570">
        <v>0</v>
      </c>
      <c r="CS570" t="s">
        <v>324</v>
      </c>
      <c r="CT570" t="s">
        <v>324</v>
      </c>
      <c r="CU570" t="s">
        <v>324</v>
      </c>
      <c r="CV570" t="s">
        <v>324</v>
      </c>
      <c r="CW570">
        <v>0</v>
      </c>
      <c r="CX570">
        <v>3.1019999999999999</v>
      </c>
      <c r="CY570">
        <v>8.5999999999999993E-2</v>
      </c>
      <c r="CZ570">
        <v>0</v>
      </c>
      <c r="DA570">
        <v>0</v>
      </c>
      <c r="DB570">
        <v>3.1880000000000002</v>
      </c>
      <c r="DC570">
        <v>1222</v>
      </c>
      <c r="DD570">
        <v>10</v>
      </c>
      <c r="DE570">
        <v>0</v>
      </c>
      <c r="DF570">
        <v>0</v>
      </c>
      <c r="DG570">
        <v>1232</v>
      </c>
      <c r="DH570">
        <v>1815.221</v>
      </c>
      <c r="DI570">
        <v>47.103999999999999</v>
      </c>
      <c r="DJ570">
        <v>0</v>
      </c>
      <c r="DK570">
        <v>0</v>
      </c>
      <c r="DL570">
        <v>1862.325</v>
      </c>
    </row>
    <row r="571" spans="1:116" x14ac:dyDescent="0.45">
      <c r="A571">
        <v>2023</v>
      </c>
      <c r="B571" t="s">
        <v>185</v>
      </c>
      <c r="C571">
        <v>3046</v>
      </c>
      <c r="D571" t="s">
        <v>466</v>
      </c>
      <c r="E571" t="s">
        <v>994</v>
      </c>
      <c r="F571" t="s">
        <v>244</v>
      </c>
      <c r="G571">
        <v>156.38399999999999</v>
      </c>
      <c r="H571">
        <v>24.178999999999998</v>
      </c>
      <c r="I571">
        <v>5.1180000000000003</v>
      </c>
      <c r="J571" t="s">
        <v>324</v>
      </c>
      <c r="K571">
        <v>185.68100000000001</v>
      </c>
      <c r="L571">
        <v>21465</v>
      </c>
      <c r="M571">
        <v>621</v>
      </c>
      <c r="N571">
        <v>19</v>
      </c>
      <c r="O571" t="s">
        <v>324</v>
      </c>
      <c r="P571">
        <v>22105</v>
      </c>
      <c r="Q571" t="s">
        <v>324</v>
      </c>
      <c r="R571" t="s">
        <v>324</v>
      </c>
      <c r="S571" t="s">
        <v>324</v>
      </c>
      <c r="T571" t="s">
        <v>324</v>
      </c>
      <c r="U571">
        <v>0</v>
      </c>
      <c r="V571" t="s">
        <v>324</v>
      </c>
      <c r="W571" t="s">
        <v>324</v>
      </c>
      <c r="X571" t="s">
        <v>324</v>
      </c>
      <c r="Y571" t="s">
        <v>324</v>
      </c>
      <c r="Z571">
        <v>0</v>
      </c>
      <c r="AA571" t="s">
        <v>324</v>
      </c>
      <c r="AB571" t="s">
        <v>324</v>
      </c>
      <c r="AC571" t="s">
        <v>324</v>
      </c>
      <c r="AD571" t="s">
        <v>324</v>
      </c>
      <c r="AE571">
        <v>0</v>
      </c>
      <c r="AF571" t="s">
        <v>324</v>
      </c>
      <c r="AG571" t="s">
        <v>324</v>
      </c>
      <c r="AH571" t="s">
        <v>324</v>
      </c>
      <c r="AI571" t="s">
        <v>324</v>
      </c>
      <c r="AJ571">
        <v>0</v>
      </c>
      <c r="AK571" t="s">
        <v>324</v>
      </c>
      <c r="AL571" t="s">
        <v>324</v>
      </c>
      <c r="AM571" t="s">
        <v>324</v>
      </c>
      <c r="AN571" t="s">
        <v>324</v>
      </c>
      <c r="AO571">
        <v>0</v>
      </c>
      <c r="AP571" t="s">
        <v>324</v>
      </c>
      <c r="AQ571" t="s">
        <v>324</v>
      </c>
      <c r="AR571" t="s">
        <v>324</v>
      </c>
      <c r="AS571" t="s">
        <v>324</v>
      </c>
      <c r="AT571">
        <v>0</v>
      </c>
      <c r="AU571" t="s">
        <v>324</v>
      </c>
      <c r="AV571" t="s">
        <v>324</v>
      </c>
      <c r="AW571" t="s">
        <v>324</v>
      </c>
      <c r="AX571" t="s">
        <v>324</v>
      </c>
      <c r="AY571">
        <v>0</v>
      </c>
      <c r="AZ571" t="s">
        <v>324</v>
      </c>
      <c r="BA571" t="s">
        <v>324</v>
      </c>
      <c r="BB571" t="s">
        <v>324</v>
      </c>
      <c r="BC571" t="s">
        <v>324</v>
      </c>
      <c r="BD571">
        <v>0</v>
      </c>
      <c r="BE571" t="s">
        <v>324</v>
      </c>
      <c r="BF571" t="s">
        <v>324</v>
      </c>
      <c r="BG571" t="s">
        <v>324</v>
      </c>
      <c r="BH571" t="s">
        <v>324</v>
      </c>
      <c r="BI571">
        <v>0</v>
      </c>
      <c r="BJ571" t="s">
        <v>324</v>
      </c>
      <c r="BK571" t="s">
        <v>324</v>
      </c>
      <c r="BL571" t="s">
        <v>324</v>
      </c>
      <c r="BM571" t="s">
        <v>324</v>
      </c>
      <c r="BN571">
        <v>0</v>
      </c>
      <c r="BO571" t="s">
        <v>324</v>
      </c>
      <c r="BP571" t="s">
        <v>324</v>
      </c>
      <c r="BQ571" t="s">
        <v>324</v>
      </c>
      <c r="BR571" t="s">
        <v>324</v>
      </c>
      <c r="BS571">
        <v>0</v>
      </c>
      <c r="BT571">
        <v>2E-3</v>
      </c>
      <c r="BU571">
        <v>0.01</v>
      </c>
      <c r="BV571">
        <v>0</v>
      </c>
      <c r="BW571" t="s">
        <v>324</v>
      </c>
      <c r="BX571">
        <v>1.2E-2</v>
      </c>
      <c r="BY571">
        <v>1</v>
      </c>
      <c r="BZ571">
        <v>1</v>
      </c>
      <c r="CA571">
        <v>0</v>
      </c>
      <c r="CB571" t="s">
        <v>324</v>
      </c>
      <c r="CC571">
        <v>2</v>
      </c>
      <c r="CD571" t="s">
        <v>324</v>
      </c>
      <c r="CE571" t="s">
        <v>324</v>
      </c>
      <c r="CF571" t="s">
        <v>324</v>
      </c>
      <c r="CG571" t="s">
        <v>324</v>
      </c>
      <c r="CH571">
        <v>0</v>
      </c>
      <c r="CI571" t="s">
        <v>324</v>
      </c>
      <c r="CJ571" t="s">
        <v>324</v>
      </c>
      <c r="CK571" t="s">
        <v>324</v>
      </c>
      <c r="CL571" t="s">
        <v>324</v>
      </c>
      <c r="CM571">
        <v>0</v>
      </c>
      <c r="CN571" t="s">
        <v>324</v>
      </c>
      <c r="CO571" t="s">
        <v>324</v>
      </c>
      <c r="CP571" t="s">
        <v>324</v>
      </c>
      <c r="CQ571" t="s">
        <v>324</v>
      </c>
      <c r="CR571">
        <v>0</v>
      </c>
      <c r="CS571" t="s">
        <v>324</v>
      </c>
      <c r="CT571" t="s">
        <v>324</v>
      </c>
      <c r="CU571" t="s">
        <v>324</v>
      </c>
      <c r="CV571" t="s">
        <v>324</v>
      </c>
      <c r="CW571">
        <v>0</v>
      </c>
      <c r="CX571">
        <v>156.386</v>
      </c>
      <c r="CY571">
        <v>24.189</v>
      </c>
      <c r="CZ571">
        <v>5.1180000000000003</v>
      </c>
      <c r="DA571">
        <v>0</v>
      </c>
      <c r="DB571">
        <v>185.69300000000001</v>
      </c>
      <c r="DC571">
        <v>21466</v>
      </c>
      <c r="DD571">
        <v>622</v>
      </c>
      <c r="DE571">
        <v>19</v>
      </c>
      <c r="DF571">
        <v>0</v>
      </c>
      <c r="DG571">
        <v>22107</v>
      </c>
      <c r="DH571">
        <v>0</v>
      </c>
      <c r="DI571">
        <v>0</v>
      </c>
      <c r="DJ571">
        <v>0</v>
      </c>
      <c r="DK571">
        <v>0</v>
      </c>
      <c r="DL571">
        <v>0</v>
      </c>
    </row>
    <row r="572" spans="1:116" x14ac:dyDescent="0.45">
      <c r="A572">
        <v>2023</v>
      </c>
      <c r="B572" t="s">
        <v>185</v>
      </c>
      <c r="C572">
        <v>5416</v>
      </c>
      <c r="D572" t="s">
        <v>467</v>
      </c>
      <c r="E572" t="s">
        <v>996</v>
      </c>
      <c r="F572" t="s">
        <v>244</v>
      </c>
      <c r="G572">
        <v>149.46299999999999</v>
      </c>
      <c r="H572">
        <v>39.121000000000002</v>
      </c>
      <c r="I572">
        <v>5.5369999999999999</v>
      </c>
      <c r="J572" t="s">
        <v>324</v>
      </c>
      <c r="K572">
        <v>194.12100000000001</v>
      </c>
      <c r="L572">
        <v>22185</v>
      </c>
      <c r="M572">
        <v>840</v>
      </c>
      <c r="N572">
        <v>32</v>
      </c>
      <c r="O572" t="s">
        <v>324</v>
      </c>
      <c r="P572">
        <v>23057</v>
      </c>
      <c r="Q572" t="s">
        <v>324</v>
      </c>
      <c r="R572" t="s">
        <v>324</v>
      </c>
      <c r="S572" t="s">
        <v>324</v>
      </c>
      <c r="T572" t="s">
        <v>324</v>
      </c>
      <c r="U572">
        <v>0</v>
      </c>
      <c r="V572" t="s">
        <v>324</v>
      </c>
      <c r="W572" t="s">
        <v>324</v>
      </c>
      <c r="X572" t="s">
        <v>324</v>
      </c>
      <c r="Y572" t="s">
        <v>324</v>
      </c>
      <c r="Z572">
        <v>0</v>
      </c>
      <c r="AA572" t="s">
        <v>324</v>
      </c>
      <c r="AB572" t="s">
        <v>324</v>
      </c>
      <c r="AC572" t="s">
        <v>324</v>
      </c>
      <c r="AD572" t="s">
        <v>324</v>
      </c>
      <c r="AE572">
        <v>0</v>
      </c>
      <c r="AF572" t="s">
        <v>324</v>
      </c>
      <c r="AG572" t="s">
        <v>324</v>
      </c>
      <c r="AH572" t="s">
        <v>324</v>
      </c>
      <c r="AI572" t="s">
        <v>324</v>
      </c>
      <c r="AJ572">
        <v>0</v>
      </c>
      <c r="AK572" t="s">
        <v>324</v>
      </c>
      <c r="AL572" t="s">
        <v>324</v>
      </c>
      <c r="AM572" t="s">
        <v>324</v>
      </c>
      <c r="AN572" t="s">
        <v>324</v>
      </c>
      <c r="AO572">
        <v>0</v>
      </c>
      <c r="AP572" t="s">
        <v>324</v>
      </c>
      <c r="AQ572" t="s">
        <v>324</v>
      </c>
      <c r="AR572" t="s">
        <v>324</v>
      </c>
      <c r="AS572" t="s">
        <v>324</v>
      </c>
      <c r="AT572">
        <v>0</v>
      </c>
      <c r="AU572" t="s">
        <v>324</v>
      </c>
      <c r="AV572" t="s">
        <v>324</v>
      </c>
      <c r="AW572" t="s">
        <v>324</v>
      </c>
      <c r="AX572" t="s">
        <v>324</v>
      </c>
      <c r="AY572">
        <v>0</v>
      </c>
      <c r="AZ572" t="s">
        <v>324</v>
      </c>
      <c r="BA572" t="s">
        <v>324</v>
      </c>
      <c r="BB572" t="s">
        <v>324</v>
      </c>
      <c r="BC572" t="s">
        <v>324</v>
      </c>
      <c r="BD572">
        <v>0</v>
      </c>
      <c r="BE572" t="s">
        <v>324</v>
      </c>
      <c r="BF572" t="s">
        <v>324</v>
      </c>
      <c r="BG572" t="s">
        <v>324</v>
      </c>
      <c r="BH572" t="s">
        <v>324</v>
      </c>
      <c r="BI572">
        <v>0</v>
      </c>
      <c r="BJ572" t="s">
        <v>324</v>
      </c>
      <c r="BK572" t="s">
        <v>324</v>
      </c>
      <c r="BL572" t="s">
        <v>324</v>
      </c>
      <c r="BM572" t="s">
        <v>324</v>
      </c>
      <c r="BN572">
        <v>0</v>
      </c>
      <c r="BO572" t="s">
        <v>324</v>
      </c>
      <c r="BP572" t="s">
        <v>324</v>
      </c>
      <c r="BQ572" t="s">
        <v>324</v>
      </c>
      <c r="BR572" t="s">
        <v>324</v>
      </c>
      <c r="BS572">
        <v>0</v>
      </c>
      <c r="BT572">
        <v>7.0000000000000001E-3</v>
      </c>
      <c r="BU572">
        <v>2E-3</v>
      </c>
      <c r="BV572">
        <v>0</v>
      </c>
      <c r="BW572" t="s">
        <v>324</v>
      </c>
      <c r="BX572">
        <v>8.9999999999999993E-3</v>
      </c>
      <c r="BY572">
        <v>5</v>
      </c>
      <c r="BZ572">
        <v>1</v>
      </c>
      <c r="CA572">
        <v>0</v>
      </c>
      <c r="CB572" t="s">
        <v>324</v>
      </c>
      <c r="CC572">
        <v>6</v>
      </c>
      <c r="CD572" t="s">
        <v>324</v>
      </c>
      <c r="CE572" t="s">
        <v>324</v>
      </c>
      <c r="CF572" t="s">
        <v>324</v>
      </c>
      <c r="CG572" t="s">
        <v>324</v>
      </c>
      <c r="CH572">
        <v>0</v>
      </c>
      <c r="CI572">
        <v>6.0000000000000001E-3</v>
      </c>
      <c r="CJ572">
        <v>0.4</v>
      </c>
      <c r="CK572" t="s">
        <v>324</v>
      </c>
      <c r="CL572" t="s">
        <v>324</v>
      </c>
      <c r="CM572">
        <v>0.40600000000000003</v>
      </c>
      <c r="CN572">
        <v>1</v>
      </c>
      <c r="CO572">
        <v>1</v>
      </c>
      <c r="CP572" t="s">
        <v>324</v>
      </c>
      <c r="CQ572" t="s">
        <v>324</v>
      </c>
      <c r="CR572">
        <v>2</v>
      </c>
      <c r="CS572" t="s">
        <v>324</v>
      </c>
      <c r="CT572" t="s">
        <v>324</v>
      </c>
      <c r="CU572" t="s">
        <v>324</v>
      </c>
      <c r="CV572" t="s">
        <v>324</v>
      </c>
      <c r="CW572">
        <v>0</v>
      </c>
      <c r="CX572">
        <v>149.476</v>
      </c>
      <c r="CY572">
        <v>39.523000000000003</v>
      </c>
      <c r="CZ572">
        <v>5.5369999999999999</v>
      </c>
      <c r="DA572">
        <v>0</v>
      </c>
      <c r="DB572">
        <v>194.536</v>
      </c>
      <c r="DC572">
        <v>22191</v>
      </c>
      <c r="DD572">
        <v>842</v>
      </c>
      <c r="DE572">
        <v>32</v>
      </c>
      <c r="DF572">
        <v>0</v>
      </c>
      <c r="DG572">
        <v>23065</v>
      </c>
      <c r="DH572">
        <v>0</v>
      </c>
      <c r="DI572">
        <v>0</v>
      </c>
      <c r="DJ572">
        <v>0</v>
      </c>
      <c r="DK572">
        <v>0</v>
      </c>
      <c r="DL572">
        <v>0</v>
      </c>
    </row>
    <row r="573" spans="1:116" x14ac:dyDescent="0.45">
      <c r="A573">
        <v>2023</v>
      </c>
      <c r="B573" t="s">
        <v>185</v>
      </c>
      <c r="C573">
        <v>6640</v>
      </c>
      <c r="D573" t="s">
        <v>997</v>
      </c>
      <c r="E573" t="s">
        <v>994</v>
      </c>
      <c r="F573" t="s">
        <v>247</v>
      </c>
      <c r="G573">
        <v>0.72799999999999998</v>
      </c>
      <c r="H573">
        <v>0.24</v>
      </c>
      <c r="I573" t="s">
        <v>324</v>
      </c>
      <c r="J573" t="s">
        <v>324</v>
      </c>
      <c r="K573">
        <v>0.96799999999999997</v>
      </c>
      <c r="L573">
        <v>126</v>
      </c>
      <c r="M573">
        <v>17</v>
      </c>
      <c r="N573" t="s">
        <v>324</v>
      </c>
      <c r="O573" t="s">
        <v>324</v>
      </c>
      <c r="P573">
        <v>143</v>
      </c>
      <c r="Q573">
        <v>106</v>
      </c>
      <c r="R573">
        <v>259</v>
      </c>
      <c r="S573" t="s">
        <v>324</v>
      </c>
      <c r="T573" t="s">
        <v>324</v>
      </c>
      <c r="U573">
        <v>365</v>
      </c>
      <c r="V573" t="s">
        <v>324</v>
      </c>
      <c r="W573" t="s">
        <v>324</v>
      </c>
      <c r="X573" t="s">
        <v>324</v>
      </c>
      <c r="Y573" t="s">
        <v>324</v>
      </c>
      <c r="Z573">
        <v>0</v>
      </c>
      <c r="AA573" t="s">
        <v>324</v>
      </c>
      <c r="AB573" t="s">
        <v>324</v>
      </c>
      <c r="AC573" t="s">
        <v>324</v>
      </c>
      <c r="AD573" t="s">
        <v>324</v>
      </c>
      <c r="AE573">
        <v>0</v>
      </c>
      <c r="AF573" t="s">
        <v>324</v>
      </c>
      <c r="AG573" t="s">
        <v>324</v>
      </c>
      <c r="AH573" t="s">
        <v>324</v>
      </c>
      <c r="AI573" t="s">
        <v>324</v>
      </c>
      <c r="AJ573">
        <v>0</v>
      </c>
      <c r="AK573" t="s">
        <v>324</v>
      </c>
      <c r="AL573" t="s">
        <v>324</v>
      </c>
      <c r="AM573" t="s">
        <v>324</v>
      </c>
      <c r="AN573" t="s">
        <v>324</v>
      </c>
      <c r="AO573">
        <v>0</v>
      </c>
      <c r="AP573" t="s">
        <v>324</v>
      </c>
      <c r="AQ573" t="s">
        <v>324</v>
      </c>
      <c r="AR573" t="s">
        <v>324</v>
      </c>
      <c r="AS573" t="s">
        <v>324</v>
      </c>
      <c r="AT573">
        <v>0</v>
      </c>
      <c r="AU573" t="s">
        <v>324</v>
      </c>
      <c r="AV573" t="s">
        <v>324</v>
      </c>
      <c r="AW573" t="s">
        <v>324</v>
      </c>
      <c r="AX573" t="s">
        <v>324</v>
      </c>
      <c r="AY573">
        <v>0</v>
      </c>
      <c r="AZ573" t="s">
        <v>324</v>
      </c>
      <c r="BA573" t="s">
        <v>324</v>
      </c>
      <c r="BB573" t="s">
        <v>324</v>
      </c>
      <c r="BC573" t="s">
        <v>324</v>
      </c>
      <c r="BD573">
        <v>0</v>
      </c>
      <c r="BE573" t="s">
        <v>324</v>
      </c>
      <c r="BF573" t="s">
        <v>324</v>
      </c>
      <c r="BG573" t="s">
        <v>324</v>
      </c>
      <c r="BH573" t="s">
        <v>324</v>
      </c>
      <c r="BI573">
        <v>0</v>
      </c>
      <c r="BJ573" t="s">
        <v>324</v>
      </c>
      <c r="BK573" t="s">
        <v>324</v>
      </c>
      <c r="BL573" t="s">
        <v>324</v>
      </c>
      <c r="BM573" t="s">
        <v>324</v>
      </c>
      <c r="BN573">
        <v>0</v>
      </c>
      <c r="BO573" t="s">
        <v>324</v>
      </c>
      <c r="BP573" t="s">
        <v>324</v>
      </c>
      <c r="BQ573" t="s">
        <v>324</v>
      </c>
      <c r="BR573" t="s">
        <v>324</v>
      </c>
      <c r="BS573">
        <v>0</v>
      </c>
      <c r="BT573" t="s">
        <v>324</v>
      </c>
      <c r="BU573" t="s">
        <v>324</v>
      </c>
      <c r="BV573" t="s">
        <v>324</v>
      </c>
      <c r="BW573" t="s">
        <v>324</v>
      </c>
      <c r="BX573">
        <v>0</v>
      </c>
      <c r="BY573" t="s">
        <v>324</v>
      </c>
      <c r="BZ573" t="s">
        <v>324</v>
      </c>
      <c r="CA573" t="s">
        <v>324</v>
      </c>
      <c r="CB573" t="s">
        <v>324</v>
      </c>
      <c r="CC573">
        <v>0</v>
      </c>
      <c r="CD573" t="s">
        <v>324</v>
      </c>
      <c r="CE573" t="s">
        <v>324</v>
      </c>
      <c r="CF573" t="s">
        <v>324</v>
      </c>
      <c r="CG573" t="s">
        <v>324</v>
      </c>
      <c r="CH573">
        <v>0</v>
      </c>
      <c r="CI573" t="s">
        <v>324</v>
      </c>
      <c r="CJ573" t="s">
        <v>324</v>
      </c>
      <c r="CK573" t="s">
        <v>324</v>
      </c>
      <c r="CL573" t="s">
        <v>324</v>
      </c>
      <c r="CM573">
        <v>0</v>
      </c>
      <c r="CN573" t="s">
        <v>324</v>
      </c>
      <c r="CO573" t="s">
        <v>324</v>
      </c>
      <c r="CP573" t="s">
        <v>324</v>
      </c>
      <c r="CQ573" t="s">
        <v>324</v>
      </c>
      <c r="CR573">
        <v>0</v>
      </c>
      <c r="CS573" t="s">
        <v>324</v>
      </c>
      <c r="CT573" t="s">
        <v>324</v>
      </c>
      <c r="CU573" t="s">
        <v>324</v>
      </c>
      <c r="CV573" t="s">
        <v>324</v>
      </c>
      <c r="CW573">
        <v>0</v>
      </c>
      <c r="CX573">
        <v>0.72799999999999998</v>
      </c>
      <c r="CY573">
        <v>0.24</v>
      </c>
      <c r="CZ573">
        <v>0</v>
      </c>
      <c r="DA573">
        <v>0</v>
      </c>
      <c r="DB573">
        <v>0.96799999999999997</v>
      </c>
      <c r="DC573">
        <v>126</v>
      </c>
      <c r="DD573">
        <v>17</v>
      </c>
      <c r="DE573">
        <v>0</v>
      </c>
      <c r="DF573">
        <v>0</v>
      </c>
      <c r="DG573">
        <v>143</v>
      </c>
      <c r="DH573">
        <v>106</v>
      </c>
      <c r="DI573">
        <v>259</v>
      </c>
      <c r="DJ573">
        <v>0</v>
      </c>
      <c r="DK573">
        <v>0</v>
      </c>
      <c r="DL573">
        <v>365</v>
      </c>
    </row>
    <row r="574" spans="1:116" x14ac:dyDescent="0.45">
      <c r="A574">
        <v>2023</v>
      </c>
      <c r="B574" t="s">
        <v>185</v>
      </c>
      <c r="C574">
        <v>6784</v>
      </c>
      <c r="D574" t="s">
        <v>998</v>
      </c>
      <c r="E574" t="s">
        <v>994</v>
      </c>
      <c r="F574" t="s">
        <v>247</v>
      </c>
      <c r="G574">
        <v>1.5660000000000001</v>
      </c>
      <c r="H574">
        <v>2.4E-2</v>
      </c>
      <c r="I574" t="s">
        <v>324</v>
      </c>
      <c r="J574" t="s">
        <v>324</v>
      </c>
      <c r="K574">
        <v>1.59</v>
      </c>
      <c r="L574">
        <v>252</v>
      </c>
      <c r="M574">
        <v>5</v>
      </c>
      <c r="N574" t="s">
        <v>324</v>
      </c>
      <c r="O574" t="s">
        <v>324</v>
      </c>
      <c r="P574">
        <v>257</v>
      </c>
      <c r="Q574" t="s">
        <v>324</v>
      </c>
      <c r="R574" t="s">
        <v>324</v>
      </c>
      <c r="S574" t="s">
        <v>324</v>
      </c>
      <c r="T574" t="s">
        <v>324</v>
      </c>
      <c r="U574">
        <v>0</v>
      </c>
      <c r="V574" t="s">
        <v>324</v>
      </c>
      <c r="W574" t="s">
        <v>324</v>
      </c>
      <c r="X574" t="s">
        <v>324</v>
      </c>
      <c r="Y574" t="s">
        <v>324</v>
      </c>
      <c r="Z574">
        <v>0</v>
      </c>
      <c r="AA574" t="s">
        <v>324</v>
      </c>
      <c r="AB574" t="s">
        <v>324</v>
      </c>
      <c r="AC574" t="s">
        <v>324</v>
      </c>
      <c r="AD574" t="s">
        <v>324</v>
      </c>
      <c r="AE574">
        <v>0</v>
      </c>
      <c r="AF574" t="s">
        <v>324</v>
      </c>
      <c r="AG574" t="s">
        <v>324</v>
      </c>
      <c r="AH574" t="s">
        <v>324</v>
      </c>
      <c r="AI574" t="s">
        <v>324</v>
      </c>
      <c r="AJ574">
        <v>0</v>
      </c>
      <c r="AK574" t="s">
        <v>324</v>
      </c>
      <c r="AL574" t="s">
        <v>324</v>
      </c>
      <c r="AM574" t="s">
        <v>324</v>
      </c>
      <c r="AN574" t="s">
        <v>324</v>
      </c>
      <c r="AO574">
        <v>0</v>
      </c>
      <c r="AP574">
        <v>0.42799999999999999</v>
      </c>
      <c r="AQ574">
        <v>1.9E-2</v>
      </c>
      <c r="AR574" t="s">
        <v>324</v>
      </c>
      <c r="AS574" t="s">
        <v>324</v>
      </c>
      <c r="AT574">
        <v>0.44700000000000001</v>
      </c>
      <c r="AU574">
        <v>49</v>
      </c>
      <c r="AV574">
        <v>1</v>
      </c>
      <c r="AW574" t="s">
        <v>324</v>
      </c>
      <c r="AX574" t="s">
        <v>324</v>
      </c>
      <c r="AY574">
        <v>50</v>
      </c>
      <c r="AZ574">
        <v>0.54400000000000004</v>
      </c>
      <c r="BA574">
        <v>6.0999999999999999E-2</v>
      </c>
      <c r="BB574" t="s">
        <v>324</v>
      </c>
      <c r="BC574" t="s">
        <v>324</v>
      </c>
      <c r="BD574">
        <v>0.60499999999999998</v>
      </c>
      <c r="BE574" t="s">
        <v>324</v>
      </c>
      <c r="BF574" t="s">
        <v>324</v>
      </c>
      <c r="BG574" t="s">
        <v>324</v>
      </c>
      <c r="BH574" t="s">
        <v>324</v>
      </c>
      <c r="BI574">
        <v>0</v>
      </c>
      <c r="BJ574" t="s">
        <v>324</v>
      </c>
      <c r="BK574" t="s">
        <v>324</v>
      </c>
      <c r="BL574" t="s">
        <v>324</v>
      </c>
      <c r="BM574" t="s">
        <v>324</v>
      </c>
      <c r="BN574">
        <v>0</v>
      </c>
      <c r="BO574" t="s">
        <v>324</v>
      </c>
      <c r="BP574" t="s">
        <v>324</v>
      </c>
      <c r="BQ574" t="s">
        <v>324</v>
      </c>
      <c r="BR574" t="s">
        <v>324</v>
      </c>
      <c r="BS574">
        <v>0</v>
      </c>
      <c r="BT574">
        <v>3.0000000000000001E-3</v>
      </c>
      <c r="BU574" t="s">
        <v>324</v>
      </c>
      <c r="BV574" t="s">
        <v>324</v>
      </c>
      <c r="BW574" t="s">
        <v>324</v>
      </c>
      <c r="BX574">
        <v>3.0000000000000001E-3</v>
      </c>
      <c r="BY574">
        <v>3</v>
      </c>
      <c r="BZ574" t="s">
        <v>324</v>
      </c>
      <c r="CA574" t="s">
        <v>324</v>
      </c>
      <c r="CB574" t="s">
        <v>324</v>
      </c>
      <c r="CC574">
        <v>3</v>
      </c>
      <c r="CD574" t="s">
        <v>324</v>
      </c>
      <c r="CE574" t="s">
        <v>324</v>
      </c>
      <c r="CF574" t="s">
        <v>324</v>
      </c>
      <c r="CG574" t="s">
        <v>324</v>
      </c>
      <c r="CH574">
        <v>0</v>
      </c>
      <c r="CI574">
        <v>7.0000000000000001E-3</v>
      </c>
      <c r="CJ574" t="s">
        <v>324</v>
      </c>
      <c r="CK574" t="s">
        <v>324</v>
      </c>
      <c r="CL574" t="s">
        <v>324</v>
      </c>
      <c r="CM574">
        <v>7.0000000000000001E-3</v>
      </c>
      <c r="CN574">
        <v>2</v>
      </c>
      <c r="CO574" t="s">
        <v>324</v>
      </c>
      <c r="CP574" t="s">
        <v>324</v>
      </c>
      <c r="CQ574" t="s">
        <v>324</v>
      </c>
      <c r="CR574">
        <v>2</v>
      </c>
      <c r="CS574" t="s">
        <v>324</v>
      </c>
      <c r="CT574" t="s">
        <v>324</v>
      </c>
      <c r="CU574" t="s">
        <v>324</v>
      </c>
      <c r="CV574" t="s">
        <v>324</v>
      </c>
      <c r="CW574">
        <v>0</v>
      </c>
      <c r="CX574">
        <v>1.5760000000000001</v>
      </c>
      <c r="CY574">
        <v>2.4E-2</v>
      </c>
      <c r="CZ574">
        <v>0</v>
      </c>
      <c r="DA574">
        <v>0</v>
      </c>
      <c r="DB574">
        <v>1.6</v>
      </c>
      <c r="DC574">
        <v>257</v>
      </c>
      <c r="DD574">
        <v>5</v>
      </c>
      <c r="DE574">
        <v>0</v>
      </c>
      <c r="DF574">
        <v>0</v>
      </c>
      <c r="DG574">
        <v>262</v>
      </c>
      <c r="DH574">
        <v>0</v>
      </c>
      <c r="DI574">
        <v>0</v>
      </c>
      <c r="DJ574">
        <v>0</v>
      </c>
      <c r="DK574">
        <v>0</v>
      </c>
      <c r="DL574">
        <v>0</v>
      </c>
    </row>
    <row r="575" spans="1:116" x14ac:dyDescent="0.45">
      <c r="A575">
        <v>2023</v>
      </c>
      <c r="B575" t="s">
        <v>185</v>
      </c>
      <c r="C575">
        <v>7639</v>
      </c>
      <c r="D575" t="s">
        <v>999</v>
      </c>
      <c r="E575" t="s">
        <v>994</v>
      </c>
      <c r="F575" t="s">
        <v>244</v>
      </c>
      <c r="G575">
        <v>0.73</v>
      </c>
      <c r="H575">
        <v>0</v>
      </c>
      <c r="I575">
        <v>0</v>
      </c>
      <c r="J575">
        <v>0</v>
      </c>
      <c r="K575">
        <v>0.73</v>
      </c>
      <c r="L575">
        <v>89</v>
      </c>
      <c r="M575">
        <v>0</v>
      </c>
      <c r="N575">
        <v>0</v>
      </c>
      <c r="O575">
        <v>0</v>
      </c>
      <c r="P575">
        <v>89</v>
      </c>
      <c r="Q575" t="s">
        <v>324</v>
      </c>
      <c r="R575" t="s">
        <v>324</v>
      </c>
      <c r="S575" t="s">
        <v>324</v>
      </c>
      <c r="T575" t="s">
        <v>324</v>
      </c>
      <c r="U575">
        <v>0</v>
      </c>
      <c r="V575" t="s">
        <v>324</v>
      </c>
      <c r="W575" t="s">
        <v>324</v>
      </c>
      <c r="X575" t="s">
        <v>324</v>
      </c>
      <c r="Y575" t="s">
        <v>324</v>
      </c>
      <c r="Z575">
        <v>0</v>
      </c>
      <c r="AA575" t="s">
        <v>324</v>
      </c>
      <c r="AB575" t="s">
        <v>324</v>
      </c>
      <c r="AC575" t="s">
        <v>324</v>
      </c>
      <c r="AD575" t="s">
        <v>324</v>
      </c>
      <c r="AE575">
        <v>0</v>
      </c>
      <c r="AF575" t="s">
        <v>324</v>
      </c>
      <c r="AG575" t="s">
        <v>324</v>
      </c>
      <c r="AH575" t="s">
        <v>324</v>
      </c>
      <c r="AI575" t="s">
        <v>324</v>
      </c>
      <c r="AJ575">
        <v>0</v>
      </c>
      <c r="AK575" t="s">
        <v>324</v>
      </c>
      <c r="AL575" t="s">
        <v>324</v>
      </c>
      <c r="AM575" t="s">
        <v>324</v>
      </c>
      <c r="AN575" t="s">
        <v>324</v>
      </c>
      <c r="AO575">
        <v>0</v>
      </c>
      <c r="AP575">
        <v>0.17399999999999999</v>
      </c>
      <c r="AQ575" t="s">
        <v>324</v>
      </c>
      <c r="AR575" t="s">
        <v>324</v>
      </c>
      <c r="AS575" t="s">
        <v>324</v>
      </c>
      <c r="AT575">
        <v>0.17399999999999999</v>
      </c>
      <c r="AU575">
        <v>28</v>
      </c>
      <c r="AV575" t="s">
        <v>324</v>
      </c>
      <c r="AW575" t="s">
        <v>324</v>
      </c>
      <c r="AX575" t="s">
        <v>324</v>
      </c>
      <c r="AY575">
        <v>28</v>
      </c>
      <c r="AZ575" t="s">
        <v>324</v>
      </c>
      <c r="BA575" t="s">
        <v>324</v>
      </c>
      <c r="BB575" t="s">
        <v>324</v>
      </c>
      <c r="BC575" t="s">
        <v>324</v>
      </c>
      <c r="BD575">
        <v>0</v>
      </c>
      <c r="BE575" t="s">
        <v>324</v>
      </c>
      <c r="BF575" t="s">
        <v>324</v>
      </c>
      <c r="BG575" t="s">
        <v>324</v>
      </c>
      <c r="BH575" t="s">
        <v>324</v>
      </c>
      <c r="BI575">
        <v>0</v>
      </c>
      <c r="BJ575" t="s">
        <v>324</v>
      </c>
      <c r="BK575" t="s">
        <v>324</v>
      </c>
      <c r="BL575" t="s">
        <v>324</v>
      </c>
      <c r="BM575" t="s">
        <v>324</v>
      </c>
      <c r="BN575">
        <v>0</v>
      </c>
      <c r="BO575" t="s">
        <v>324</v>
      </c>
      <c r="BP575" t="s">
        <v>324</v>
      </c>
      <c r="BQ575" t="s">
        <v>324</v>
      </c>
      <c r="BR575" t="s">
        <v>324</v>
      </c>
      <c r="BS575">
        <v>0</v>
      </c>
      <c r="BT575" t="s">
        <v>324</v>
      </c>
      <c r="BU575" t="s">
        <v>324</v>
      </c>
      <c r="BV575" t="s">
        <v>324</v>
      </c>
      <c r="BW575" t="s">
        <v>324</v>
      </c>
      <c r="BX575">
        <v>0</v>
      </c>
      <c r="BY575" t="s">
        <v>324</v>
      </c>
      <c r="BZ575" t="s">
        <v>324</v>
      </c>
      <c r="CA575" t="s">
        <v>324</v>
      </c>
      <c r="CB575" t="s">
        <v>324</v>
      </c>
      <c r="CC575">
        <v>0</v>
      </c>
      <c r="CD575" t="s">
        <v>324</v>
      </c>
      <c r="CE575" t="s">
        <v>324</v>
      </c>
      <c r="CF575" t="s">
        <v>324</v>
      </c>
      <c r="CG575" t="s">
        <v>324</v>
      </c>
      <c r="CH575">
        <v>0</v>
      </c>
      <c r="CI575" t="s">
        <v>324</v>
      </c>
      <c r="CJ575" t="s">
        <v>324</v>
      </c>
      <c r="CK575" t="s">
        <v>324</v>
      </c>
      <c r="CL575" t="s">
        <v>324</v>
      </c>
      <c r="CM575">
        <v>0</v>
      </c>
      <c r="CN575" t="s">
        <v>324</v>
      </c>
      <c r="CO575" t="s">
        <v>324</v>
      </c>
      <c r="CP575" t="s">
        <v>324</v>
      </c>
      <c r="CQ575" t="s">
        <v>324</v>
      </c>
      <c r="CR575">
        <v>0</v>
      </c>
      <c r="CS575" t="s">
        <v>324</v>
      </c>
      <c r="CT575" t="s">
        <v>324</v>
      </c>
      <c r="CU575" t="s">
        <v>324</v>
      </c>
      <c r="CV575" t="s">
        <v>324</v>
      </c>
      <c r="CW575">
        <v>0</v>
      </c>
      <c r="CX575">
        <v>0.73</v>
      </c>
      <c r="CY575">
        <v>0</v>
      </c>
      <c r="CZ575">
        <v>0</v>
      </c>
      <c r="DA575">
        <v>0</v>
      </c>
      <c r="DB575">
        <v>0.73</v>
      </c>
      <c r="DC575">
        <v>89</v>
      </c>
      <c r="DD575">
        <v>0</v>
      </c>
      <c r="DE575">
        <v>0</v>
      </c>
      <c r="DF575">
        <v>0</v>
      </c>
      <c r="DG575">
        <v>89</v>
      </c>
      <c r="DH575">
        <v>0</v>
      </c>
      <c r="DI575">
        <v>0</v>
      </c>
      <c r="DJ575">
        <v>0</v>
      </c>
      <c r="DK575">
        <v>0</v>
      </c>
      <c r="DL575">
        <v>0</v>
      </c>
    </row>
    <row r="576" spans="1:116" x14ac:dyDescent="0.45">
      <c r="A576">
        <v>2023</v>
      </c>
      <c r="B576" t="s">
        <v>185</v>
      </c>
      <c r="C576">
        <v>8333</v>
      </c>
      <c r="D576" t="s">
        <v>1000</v>
      </c>
      <c r="E576" t="s">
        <v>996</v>
      </c>
      <c r="F576" t="s">
        <v>244</v>
      </c>
      <c r="G576">
        <v>1.3260000000000001</v>
      </c>
      <c r="H576">
        <v>4.1000000000000002E-2</v>
      </c>
      <c r="I576" t="s">
        <v>324</v>
      </c>
      <c r="J576" t="s">
        <v>324</v>
      </c>
      <c r="K576">
        <v>1.367</v>
      </c>
      <c r="L576">
        <v>177</v>
      </c>
      <c r="M576">
        <v>3</v>
      </c>
      <c r="N576" t="s">
        <v>324</v>
      </c>
      <c r="O576" t="s">
        <v>324</v>
      </c>
      <c r="P576">
        <v>180</v>
      </c>
      <c r="Q576">
        <v>695.745</v>
      </c>
      <c r="R576">
        <v>82.5</v>
      </c>
      <c r="S576" t="s">
        <v>324</v>
      </c>
      <c r="T576" t="s">
        <v>324</v>
      </c>
      <c r="U576">
        <v>778.245</v>
      </c>
      <c r="V576" t="s">
        <v>324</v>
      </c>
      <c r="W576" t="s">
        <v>324</v>
      </c>
      <c r="X576" t="s">
        <v>324</v>
      </c>
      <c r="Y576" t="s">
        <v>324</v>
      </c>
      <c r="Z576">
        <v>0</v>
      </c>
      <c r="AA576" t="s">
        <v>324</v>
      </c>
      <c r="AB576" t="s">
        <v>324</v>
      </c>
      <c r="AC576" t="s">
        <v>324</v>
      </c>
      <c r="AD576" t="s">
        <v>324</v>
      </c>
      <c r="AE576">
        <v>0</v>
      </c>
      <c r="AF576" t="s">
        <v>324</v>
      </c>
      <c r="AG576" t="s">
        <v>324</v>
      </c>
      <c r="AH576" t="s">
        <v>324</v>
      </c>
      <c r="AI576" t="s">
        <v>324</v>
      </c>
      <c r="AJ576">
        <v>0</v>
      </c>
      <c r="AK576" t="s">
        <v>324</v>
      </c>
      <c r="AL576" t="s">
        <v>324</v>
      </c>
      <c r="AM576" t="s">
        <v>324</v>
      </c>
      <c r="AN576" t="s">
        <v>324</v>
      </c>
      <c r="AO576">
        <v>0</v>
      </c>
      <c r="AP576" t="s">
        <v>324</v>
      </c>
      <c r="AQ576" t="s">
        <v>324</v>
      </c>
      <c r="AR576" t="s">
        <v>324</v>
      </c>
      <c r="AS576" t="s">
        <v>324</v>
      </c>
      <c r="AT576">
        <v>0</v>
      </c>
      <c r="AU576" t="s">
        <v>324</v>
      </c>
      <c r="AV576" t="s">
        <v>324</v>
      </c>
      <c r="AW576" t="s">
        <v>324</v>
      </c>
      <c r="AX576" t="s">
        <v>324</v>
      </c>
      <c r="AY576">
        <v>0</v>
      </c>
      <c r="AZ576" t="s">
        <v>324</v>
      </c>
      <c r="BA576" t="s">
        <v>324</v>
      </c>
      <c r="BB576" t="s">
        <v>324</v>
      </c>
      <c r="BC576" t="s">
        <v>324</v>
      </c>
      <c r="BD576">
        <v>0</v>
      </c>
      <c r="BE576" t="s">
        <v>324</v>
      </c>
      <c r="BF576" t="s">
        <v>324</v>
      </c>
      <c r="BG576" t="s">
        <v>324</v>
      </c>
      <c r="BH576" t="s">
        <v>324</v>
      </c>
      <c r="BI576">
        <v>0</v>
      </c>
      <c r="BJ576" t="s">
        <v>324</v>
      </c>
      <c r="BK576" t="s">
        <v>324</v>
      </c>
      <c r="BL576" t="s">
        <v>324</v>
      </c>
      <c r="BM576" t="s">
        <v>324</v>
      </c>
      <c r="BN576">
        <v>0</v>
      </c>
      <c r="BO576" t="s">
        <v>324</v>
      </c>
      <c r="BP576" t="s">
        <v>324</v>
      </c>
      <c r="BQ576" t="s">
        <v>324</v>
      </c>
      <c r="BR576" t="s">
        <v>324</v>
      </c>
      <c r="BS576">
        <v>0</v>
      </c>
      <c r="BT576">
        <v>0.01</v>
      </c>
      <c r="BU576" t="s">
        <v>324</v>
      </c>
      <c r="BV576" t="s">
        <v>324</v>
      </c>
      <c r="BW576" t="s">
        <v>324</v>
      </c>
      <c r="BX576">
        <v>0.01</v>
      </c>
      <c r="BY576">
        <v>1</v>
      </c>
      <c r="BZ576" t="s">
        <v>324</v>
      </c>
      <c r="CA576" t="s">
        <v>324</v>
      </c>
      <c r="CB576" t="s">
        <v>324</v>
      </c>
      <c r="CC576">
        <v>1</v>
      </c>
      <c r="CD576">
        <v>3.1</v>
      </c>
      <c r="CE576" t="s">
        <v>324</v>
      </c>
      <c r="CF576" t="s">
        <v>324</v>
      </c>
      <c r="CG576" t="s">
        <v>324</v>
      </c>
      <c r="CH576">
        <v>3.1</v>
      </c>
      <c r="CI576">
        <v>1E-3</v>
      </c>
      <c r="CJ576">
        <v>7.4999999999999997E-2</v>
      </c>
      <c r="CK576" t="s">
        <v>324</v>
      </c>
      <c r="CL576" t="s">
        <v>324</v>
      </c>
      <c r="CM576">
        <v>7.5999999999999998E-2</v>
      </c>
      <c r="CN576">
        <v>1</v>
      </c>
      <c r="CO576">
        <v>1</v>
      </c>
      <c r="CP576" t="s">
        <v>324</v>
      </c>
      <c r="CQ576" t="s">
        <v>324</v>
      </c>
      <c r="CR576">
        <v>2</v>
      </c>
      <c r="CS576" t="s">
        <v>324</v>
      </c>
      <c r="CT576" t="s">
        <v>324</v>
      </c>
      <c r="CU576" t="s">
        <v>324</v>
      </c>
      <c r="CV576" t="s">
        <v>324</v>
      </c>
      <c r="CW576">
        <v>0</v>
      </c>
      <c r="CX576">
        <v>1.337</v>
      </c>
      <c r="CY576">
        <v>0.11600000000000001</v>
      </c>
      <c r="CZ576">
        <v>0</v>
      </c>
      <c r="DA576">
        <v>0</v>
      </c>
      <c r="DB576">
        <v>1.4530000000000001</v>
      </c>
      <c r="DC576">
        <v>179</v>
      </c>
      <c r="DD576">
        <v>4</v>
      </c>
      <c r="DE576">
        <v>0</v>
      </c>
      <c r="DF576">
        <v>0</v>
      </c>
      <c r="DG576">
        <v>183</v>
      </c>
      <c r="DH576">
        <v>698.84500000000003</v>
      </c>
      <c r="DI576">
        <v>82.5</v>
      </c>
      <c r="DJ576">
        <v>0</v>
      </c>
      <c r="DK576">
        <v>0</v>
      </c>
      <c r="DL576">
        <v>781.34500000000003</v>
      </c>
    </row>
    <row r="577" spans="1:116" x14ac:dyDescent="0.45">
      <c r="A577">
        <v>2023</v>
      </c>
      <c r="B577" t="s">
        <v>185</v>
      </c>
      <c r="C577">
        <v>9837</v>
      </c>
      <c r="D577" t="s">
        <v>468</v>
      </c>
      <c r="E577" t="s">
        <v>994</v>
      </c>
      <c r="F577" t="s">
        <v>244</v>
      </c>
      <c r="G577">
        <v>3.4710000000000001</v>
      </c>
      <c r="H577" t="s">
        <v>324</v>
      </c>
      <c r="I577" t="s">
        <v>324</v>
      </c>
      <c r="J577" t="s">
        <v>324</v>
      </c>
      <c r="K577">
        <v>3.4710000000000001</v>
      </c>
      <c r="L577">
        <v>433</v>
      </c>
      <c r="M577" t="s">
        <v>324</v>
      </c>
      <c r="N577" t="s">
        <v>324</v>
      </c>
      <c r="O577" t="s">
        <v>324</v>
      </c>
      <c r="P577">
        <v>433</v>
      </c>
      <c r="Q577">
        <v>1497.558</v>
      </c>
      <c r="R577" t="s">
        <v>324</v>
      </c>
      <c r="S577" t="s">
        <v>324</v>
      </c>
      <c r="T577" t="s">
        <v>324</v>
      </c>
      <c r="U577">
        <v>1497.558</v>
      </c>
      <c r="V577" t="s">
        <v>324</v>
      </c>
      <c r="W577" t="s">
        <v>324</v>
      </c>
      <c r="X577" t="s">
        <v>324</v>
      </c>
      <c r="Y577" t="s">
        <v>324</v>
      </c>
      <c r="Z577">
        <v>0</v>
      </c>
      <c r="AA577" t="s">
        <v>324</v>
      </c>
      <c r="AB577" t="s">
        <v>324</v>
      </c>
      <c r="AC577" t="s">
        <v>324</v>
      </c>
      <c r="AD577" t="s">
        <v>324</v>
      </c>
      <c r="AE577">
        <v>0</v>
      </c>
      <c r="AF577" t="s">
        <v>324</v>
      </c>
      <c r="AG577" t="s">
        <v>324</v>
      </c>
      <c r="AH577" t="s">
        <v>324</v>
      </c>
      <c r="AI577" t="s">
        <v>324</v>
      </c>
      <c r="AJ577">
        <v>0</v>
      </c>
      <c r="AK577" t="s">
        <v>324</v>
      </c>
      <c r="AL577" t="s">
        <v>324</v>
      </c>
      <c r="AM577" t="s">
        <v>324</v>
      </c>
      <c r="AN577" t="s">
        <v>324</v>
      </c>
      <c r="AO577">
        <v>0</v>
      </c>
      <c r="AP577" t="s">
        <v>324</v>
      </c>
      <c r="AQ577" t="s">
        <v>324</v>
      </c>
      <c r="AR577" t="s">
        <v>324</v>
      </c>
      <c r="AS577" t="s">
        <v>324</v>
      </c>
      <c r="AT577">
        <v>0</v>
      </c>
      <c r="AU577" t="s">
        <v>324</v>
      </c>
      <c r="AV577" t="s">
        <v>324</v>
      </c>
      <c r="AW577" t="s">
        <v>324</v>
      </c>
      <c r="AX577" t="s">
        <v>324</v>
      </c>
      <c r="AY577">
        <v>0</v>
      </c>
      <c r="AZ577" t="s">
        <v>324</v>
      </c>
      <c r="BA577" t="s">
        <v>324</v>
      </c>
      <c r="BB577" t="s">
        <v>324</v>
      </c>
      <c r="BC577" t="s">
        <v>324</v>
      </c>
      <c r="BD577">
        <v>0</v>
      </c>
      <c r="BE577" t="s">
        <v>324</v>
      </c>
      <c r="BF577" t="s">
        <v>324</v>
      </c>
      <c r="BG577" t="s">
        <v>324</v>
      </c>
      <c r="BH577" t="s">
        <v>324</v>
      </c>
      <c r="BI577">
        <v>0</v>
      </c>
      <c r="BJ577" t="s">
        <v>324</v>
      </c>
      <c r="BK577" t="s">
        <v>324</v>
      </c>
      <c r="BL577" t="s">
        <v>324</v>
      </c>
      <c r="BM577" t="s">
        <v>324</v>
      </c>
      <c r="BN577">
        <v>0</v>
      </c>
      <c r="BO577" t="s">
        <v>324</v>
      </c>
      <c r="BP577" t="s">
        <v>324</v>
      </c>
      <c r="BQ577" t="s">
        <v>324</v>
      </c>
      <c r="BR577" t="s">
        <v>324</v>
      </c>
      <c r="BS577">
        <v>0</v>
      </c>
      <c r="BT577" t="s">
        <v>324</v>
      </c>
      <c r="BU577" t="s">
        <v>324</v>
      </c>
      <c r="BV577" t="s">
        <v>324</v>
      </c>
      <c r="BW577" t="s">
        <v>324</v>
      </c>
      <c r="BX577">
        <v>0</v>
      </c>
      <c r="BY577" t="s">
        <v>324</v>
      </c>
      <c r="BZ577" t="s">
        <v>324</v>
      </c>
      <c r="CA577" t="s">
        <v>324</v>
      </c>
      <c r="CB577" t="s">
        <v>324</v>
      </c>
      <c r="CC577">
        <v>0</v>
      </c>
      <c r="CD577" t="s">
        <v>324</v>
      </c>
      <c r="CE577" t="s">
        <v>324</v>
      </c>
      <c r="CF577" t="s">
        <v>324</v>
      </c>
      <c r="CG577" t="s">
        <v>324</v>
      </c>
      <c r="CH577">
        <v>0</v>
      </c>
      <c r="CI577" t="s">
        <v>324</v>
      </c>
      <c r="CJ577" t="s">
        <v>324</v>
      </c>
      <c r="CK577" t="s">
        <v>324</v>
      </c>
      <c r="CL577" t="s">
        <v>324</v>
      </c>
      <c r="CM577">
        <v>0</v>
      </c>
      <c r="CN577" t="s">
        <v>324</v>
      </c>
      <c r="CO577" t="s">
        <v>324</v>
      </c>
      <c r="CP577" t="s">
        <v>324</v>
      </c>
      <c r="CQ577" t="s">
        <v>324</v>
      </c>
      <c r="CR577">
        <v>0</v>
      </c>
      <c r="CS577" t="s">
        <v>324</v>
      </c>
      <c r="CT577" t="s">
        <v>324</v>
      </c>
      <c r="CU577" t="s">
        <v>324</v>
      </c>
      <c r="CV577" t="s">
        <v>324</v>
      </c>
      <c r="CW577">
        <v>0</v>
      </c>
      <c r="CX577">
        <v>3.4710000000000001</v>
      </c>
      <c r="CY577">
        <v>0</v>
      </c>
      <c r="CZ577">
        <v>0</v>
      </c>
      <c r="DA577">
        <v>0</v>
      </c>
      <c r="DB577">
        <v>3.4710000000000001</v>
      </c>
      <c r="DC577">
        <v>433</v>
      </c>
      <c r="DD577">
        <v>0</v>
      </c>
      <c r="DE577">
        <v>0</v>
      </c>
      <c r="DF577">
        <v>0</v>
      </c>
      <c r="DG577">
        <v>433</v>
      </c>
      <c r="DH577">
        <v>1497.558</v>
      </c>
      <c r="DI577">
        <v>0</v>
      </c>
      <c r="DJ577">
        <v>0</v>
      </c>
      <c r="DK577">
        <v>0</v>
      </c>
      <c r="DL577">
        <v>1497.558</v>
      </c>
    </row>
    <row r="578" spans="1:116" x14ac:dyDescent="0.45">
      <c r="A578">
        <v>2023</v>
      </c>
      <c r="B578" t="s">
        <v>185</v>
      </c>
      <c r="C578">
        <v>14717</v>
      </c>
      <c r="D578" t="s">
        <v>1001</v>
      </c>
      <c r="E578" t="s">
        <v>994</v>
      </c>
      <c r="F578" t="s">
        <v>244</v>
      </c>
      <c r="G578">
        <v>0.51800000000000002</v>
      </c>
      <c r="H578">
        <v>1.69</v>
      </c>
      <c r="I578" t="s">
        <v>324</v>
      </c>
      <c r="J578" t="s">
        <v>324</v>
      </c>
      <c r="K578">
        <v>2.2080000000000002</v>
      </c>
      <c r="L578">
        <v>62</v>
      </c>
      <c r="M578">
        <v>13</v>
      </c>
      <c r="N578" t="s">
        <v>324</v>
      </c>
      <c r="O578" t="s">
        <v>324</v>
      </c>
      <c r="P578">
        <v>75</v>
      </c>
      <c r="Q578">
        <v>156.803</v>
      </c>
      <c r="R578" t="s">
        <v>324</v>
      </c>
      <c r="S578" t="s">
        <v>324</v>
      </c>
      <c r="T578" t="s">
        <v>324</v>
      </c>
      <c r="U578">
        <v>156.803</v>
      </c>
      <c r="V578" t="s">
        <v>324</v>
      </c>
      <c r="W578" t="s">
        <v>324</v>
      </c>
      <c r="X578" t="s">
        <v>324</v>
      </c>
      <c r="Y578" t="s">
        <v>324</v>
      </c>
      <c r="Z578">
        <v>0</v>
      </c>
      <c r="AA578" t="s">
        <v>324</v>
      </c>
      <c r="AB578" t="s">
        <v>324</v>
      </c>
      <c r="AC578" t="s">
        <v>324</v>
      </c>
      <c r="AD578" t="s">
        <v>324</v>
      </c>
      <c r="AE578">
        <v>0</v>
      </c>
      <c r="AF578">
        <v>0.1</v>
      </c>
      <c r="AG578" t="s">
        <v>324</v>
      </c>
      <c r="AH578" t="s">
        <v>324</v>
      </c>
      <c r="AI578" t="s">
        <v>324</v>
      </c>
      <c r="AJ578">
        <v>0.1</v>
      </c>
      <c r="AK578">
        <v>18</v>
      </c>
      <c r="AL578" t="s">
        <v>324</v>
      </c>
      <c r="AM578" t="s">
        <v>324</v>
      </c>
      <c r="AN578" t="s">
        <v>324</v>
      </c>
      <c r="AO578">
        <v>18</v>
      </c>
      <c r="AP578" t="s">
        <v>324</v>
      </c>
      <c r="AQ578">
        <v>0.5</v>
      </c>
      <c r="AR578" t="s">
        <v>324</v>
      </c>
      <c r="AS578" t="s">
        <v>324</v>
      </c>
      <c r="AT578">
        <v>0.5</v>
      </c>
      <c r="AU578" t="s">
        <v>324</v>
      </c>
      <c r="AV578">
        <v>1</v>
      </c>
      <c r="AW578" t="s">
        <v>324</v>
      </c>
      <c r="AX578" t="s">
        <v>324</v>
      </c>
      <c r="AY578">
        <v>1</v>
      </c>
      <c r="AZ578" t="s">
        <v>324</v>
      </c>
      <c r="BA578" t="s">
        <v>324</v>
      </c>
      <c r="BB578" t="s">
        <v>324</v>
      </c>
      <c r="BC578" t="s">
        <v>324</v>
      </c>
      <c r="BD578">
        <v>0</v>
      </c>
      <c r="BE578" t="s">
        <v>324</v>
      </c>
      <c r="BF578">
        <v>5</v>
      </c>
      <c r="BG578" t="s">
        <v>324</v>
      </c>
      <c r="BH578" t="s">
        <v>324</v>
      </c>
      <c r="BI578">
        <v>5</v>
      </c>
      <c r="BJ578" t="s">
        <v>324</v>
      </c>
      <c r="BK578">
        <v>1</v>
      </c>
      <c r="BL578" t="s">
        <v>324</v>
      </c>
      <c r="BM578" t="s">
        <v>324</v>
      </c>
      <c r="BN578">
        <v>1</v>
      </c>
      <c r="BO578" t="s">
        <v>324</v>
      </c>
      <c r="BP578" t="s">
        <v>324</v>
      </c>
      <c r="BQ578" t="s">
        <v>324</v>
      </c>
      <c r="BR578" t="s">
        <v>324</v>
      </c>
      <c r="BS578">
        <v>0</v>
      </c>
      <c r="BT578" t="s">
        <v>324</v>
      </c>
      <c r="BU578">
        <v>0.03</v>
      </c>
      <c r="BV578" t="s">
        <v>324</v>
      </c>
      <c r="BW578" t="s">
        <v>324</v>
      </c>
      <c r="BX578">
        <v>0.03</v>
      </c>
      <c r="BY578" t="s">
        <v>324</v>
      </c>
      <c r="BZ578">
        <v>1</v>
      </c>
      <c r="CA578" t="s">
        <v>324</v>
      </c>
      <c r="CB578" t="s">
        <v>324</v>
      </c>
      <c r="CC578">
        <v>1</v>
      </c>
      <c r="CD578" t="s">
        <v>324</v>
      </c>
      <c r="CE578" t="s">
        <v>324</v>
      </c>
      <c r="CF578" t="s">
        <v>324</v>
      </c>
      <c r="CG578" t="s">
        <v>324</v>
      </c>
      <c r="CH578">
        <v>0</v>
      </c>
      <c r="CI578" t="s">
        <v>324</v>
      </c>
      <c r="CJ578" t="s">
        <v>324</v>
      </c>
      <c r="CK578" t="s">
        <v>324</v>
      </c>
      <c r="CL578" t="s">
        <v>324</v>
      </c>
      <c r="CM578">
        <v>0</v>
      </c>
      <c r="CN578" t="s">
        <v>324</v>
      </c>
      <c r="CO578" t="s">
        <v>324</v>
      </c>
      <c r="CP578" t="s">
        <v>324</v>
      </c>
      <c r="CQ578" t="s">
        <v>324</v>
      </c>
      <c r="CR578">
        <v>0</v>
      </c>
      <c r="CS578" t="s">
        <v>324</v>
      </c>
      <c r="CT578" t="s">
        <v>324</v>
      </c>
      <c r="CU578" t="s">
        <v>324</v>
      </c>
      <c r="CV578" t="s">
        <v>324</v>
      </c>
      <c r="CW578">
        <v>0</v>
      </c>
      <c r="CX578">
        <v>0.61799999999999999</v>
      </c>
      <c r="CY578">
        <v>1.72</v>
      </c>
      <c r="CZ578">
        <v>0</v>
      </c>
      <c r="DA578">
        <v>0</v>
      </c>
      <c r="DB578">
        <v>2.3380000000000001</v>
      </c>
      <c r="DC578">
        <v>80</v>
      </c>
      <c r="DD578">
        <v>14</v>
      </c>
      <c r="DE578">
        <v>0</v>
      </c>
      <c r="DF578">
        <v>0</v>
      </c>
      <c r="DG578">
        <v>94</v>
      </c>
      <c r="DH578">
        <v>156.803</v>
      </c>
      <c r="DI578">
        <v>0</v>
      </c>
      <c r="DJ578">
        <v>0</v>
      </c>
      <c r="DK578">
        <v>0</v>
      </c>
      <c r="DL578">
        <v>156.803</v>
      </c>
    </row>
    <row r="579" spans="1:116" x14ac:dyDescent="0.45">
      <c r="A579">
        <v>2023</v>
      </c>
      <c r="B579" t="s">
        <v>185</v>
      </c>
      <c r="C579">
        <v>15023</v>
      </c>
      <c r="D579" t="s">
        <v>1002</v>
      </c>
      <c r="E579" t="s">
        <v>996</v>
      </c>
      <c r="F579" t="s">
        <v>244</v>
      </c>
      <c r="G579">
        <v>3.09</v>
      </c>
      <c r="H579">
        <v>0.13</v>
      </c>
      <c r="I579" t="s">
        <v>324</v>
      </c>
      <c r="J579" t="s">
        <v>324</v>
      </c>
      <c r="K579">
        <v>3.22</v>
      </c>
      <c r="L579">
        <v>408</v>
      </c>
      <c r="M579">
        <v>19</v>
      </c>
      <c r="N579" t="s">
        <v>324</v>
      </c>
      <c r="O579" t="s">
        <v>324</v>
      </c>
      <c r="P579">
        <v>427</v>
      </c>
      <c r="Q579">
        <v>2448.86</v>
      </c>
      <c r="R579">
        <v>92.28</v>
      </c>
      <c r="S579" t="s">
        <v>324</v>
      </c>
      <c r="T579" t="s">
        <v>324</v>
      </c>
      <c r="U579">
        <v>2541.14</v>
      </c>
      <c r="V579" t="s">
        <v>324</v>
      </c>
      <c r="W579" t="s">
        <v>324</v>
      </c>
      <c r="X579" t="s">
        <v>324</v>
      </c>
      <c r="Y579" t="s">
        <v>324</v>
      </c>
      <c r="Z579">
        <v>0</v>
      </c>
      <c r="AA579" t="s">
        <v>324</v>
      </c>
      <c r="AB579" t="s">
        <v>324</v>
      </c>
      <c r="AC579" t="s">
        <v>324</v>
      </c>
      <c r="AD579" t="s">
        <v>324</v>
      </c>
      <c r="AE579">
        <v>0</v>
      </c>
      <c r="AF579">
        <v>0.5</v>
      </c>
      <c r="AG579" t="s">
        <v>324</v>
      </c>
      <c r="AH579" t="s">
        <v>324</v>
      </c>
      <c r="AI579" t="s">
        <v>324</v>
      </c>
      <c r="AJ579">
        <v>0.5</v>
      </c>
      <c r="AK579">
        <v>157</v>
      </c>
      <c r="AL579" t="s">
        <v>324</v>
      </c>
      <c r="AM579" t="s">
        <v>324</v>
      </c>
      <c r="AN579" t="s">
        <v>324</v>
      </c>
      <c r="AO579">
        <v>157</v>
      </c>
      <c r="AP579">
        <v>0.317</v>
      </c>
      <c r="AQ579">
        <v>1.6E-2</v>
      </c>
      <c r="AR579" t="s">
        <v>324</v>
      </c>
      <c r="AS579" t="s">
        <v>324</v>
      </c>
      <c r="AT579">
        <v>0.33300000000000002</v>
      </c>
      <c r="AU579">
        <v>30</v>
      </c>
      <c r="AV579">
        <v>2</v>
      </c>
      <c r="AW579" t="s">
        <v>324</v>
      </c>
      <c r="AX579" t="s">
        <v>324</v>
      </c>
      <c r="AY579">
        <v>32</v>
      </c>
      <c r="AZ579" t="s">
        <v>324</v>
      </c>
      <c r="BA579" t="s">
        <v>324</v>
      </c>
      <c r="BB579" t="s">
        <v>324</v>
      </c>
      <c r="BC579" t="s">
        <v>324</v>
      </c>
      <c r="BD579">
        <v>0</v>
      </c>
      <c r="BE579" t="s">
        <v>324</v>
      </c>
      <c r="BF579" t="s">
        <v>324</v>
      </c>
      <c r="BG579" t="s">
        <v>324</v>
      </c>
      <c r="BH579" t="s">
        <v>324</v>
      </c>
      <c r="BI579">
        <v>0</v>
      </c>
      <c r="BJ579" t="s">
        <v>324</v>
      </c>
      <c r="BK579" t="s">
        <v>324</v>
      </c>
      <c r="BL579" t="s">
        <v>324</v>
      </c>
      <c r="BM579" t="s">
        <v>324</v>
      </c>
      <c r="BN579">
        <v>0</v>
      </c>
      <c r="BO579" t="s">
        <v>324</v>
      </c>
      <c r="BP579" t="s">
        <v>324</v>
      </c>
      <c r="BQ579" t="s">
        <v>324</v>
      </c>
      <c r="BR579" t="s">
        <v>324</v>
      </c>
      <c r="BS579">
        <v>0</v>
      </c>
      <c r="BT579" t="s">
        <v>324</v>
      </c>
      <c r="BU579" t="s">
        <v>324</v>
      </c>
      <c r="BV579" t="s">
        <v>324</v>
      </c>
      <c r="BW579" t="s">
        <v>324</v>
      </c>
      <c r="BX579">
        <v>0</v>
      </c>
      <c r="BY579" t="s">
        <v>324</v>
      </c>
      <c r="BZ579" t="s">
        <v>324</v>
      </c>
      <c r="CA579" t="s">
        <v>324</v>
      </c>
      <c r="CB579" t="s">
        <v>324</v>
      </c>
      <c r="CC579">
        <v>0</v>
      </c>
      <c r="CD579" t="s">
        <v>324</v>
      </c>
      <c r="CE579" t="s">
        <v>324</v>
      </c>
      <c r="CF579" t="s">
        <v>324</v>
      </c>
      <c r="CG579" t="s">
        <v>324</v>
      </c>
      <c r="CH579">
        <v>0</v>
      </c>
      <c r="CI579" t="s">
        <v>324</v>
      </c>
      <c r="CJ579" t="s">
        <v>324</v>
      </c>
      <c r="CK579" t="s">
        <v>324</v>
      </c>
      <c r="CL579" t="s">
        <v>324</v>
      </c>
      <c r="CM579">
        <v>0</v>
      </c>
      <c r="CN579" t="s">
        <v>324</v>
      </c>
      <c r="CO579" t="s">
        <v>324</v>
      </c>
      <c r="CP579" t="s">
        <v>324</v>
      </c>
      <c r="CQ579" t="s">
        <v>324</v>
      </c>
      <c r="CR579">
        <v>0</v>
      </c>
      <c r="CS579" t="s">
        <v>324</v>
      </c>
      <c r="CT579" t="s">
        <v>324</v>
      </c>
      <c r="CU579" t="s">
        <v>324</v>
      </c>
      <c r="CV579" t="s">
        <v>324</v>
      </c>
      <c r="CW579">
        <v>0</v>
      </c>
      <c r="CX579">
        <v>3.59</v>
      </c>
      <c r="CY579">
        <v>0.13</v>
      </c>
      <c r="CZ579">
        <v>0</v>
      </c>
      <c r="DA579">
        <v>0</v>
      </c>
      <c r="DB579">
        <v>3.72</v>
      </c>
      <c r="DC579">
        <v>565</v>
      </c>
      <c r="DD579">
        <v>19</v>
      </c>
      <c r="DE579">
        <v>0</v>
      </c>
      <c r="DF579">
        <v>0</v>
      </c>
      <c r="DG579">
        <v>584</v>
      </c>
      <c r="DH579">
        <v>2448.86</v>
      </c>
      <c r="DI579">
        <v>92.28</v>
      </c>
      <c r="DJ579">
        <v>0</v>
      </c>
      <c r="DK579">
        <v>0</v>
      </c>
      <c r="DL579">
        <v>2541.14</v>
      </c>
    </row>
    <row r="580" spans="1:116" x14ac:dyDescent="0.45">
      <c r="A580">
        <v>2023</v>
      </c>
      <c r="B580" t="s">
        <v>185</v>
      </c>
      <c r="C580">
        <v>16101</v>
      </c>
      <c r="D580" t="s">
        <v>1003</v>
      </c>
      <c r="E580" t="s">
        <v>683</v>
      </c>
      <c r="F580" t="s">
        <v>244</v>
      </c>
      <c r="G580">
        <v>0.11899999999999999</v>
      </c>
      <c r="H580">
        <v>0.1</v>
      </c>
      <c r="I580" t="s">
        <v>324</v>
      </c>
      <c r="J580" t="s">
        <v>324</v>
      </c>
      <c r="K580">
        <v>0.219</v>
      </c>
      <c r="L580">
        <v>16</v>
      </c>
      <c r="M580">
        <v>1</v>
      </c>
      <c r="N580" t="s">
        <v>324</v>
      </c>
      <c r="O580" t="s">
        <v>324</v>
      </c>
      <c r="P580">
        <v>17</v>
      </c>
      <c r="Q580" t="s">
        <v>324</v>
      </c>
      <c r="R580" t="s">
        <v>324</v>
      </c>
      <c r="S580" t="s">
        <v>324</v>
      </c>
      <c r="T580" t="s">
        <v>324</v>
      </c>
      <c r="U580">
        <v>0</v>
      </c>
      <c r="V580" t="s">
        <v>324</v>
      </c>
      <c r="W580" t="s">
        <v>324</v>
      </c>
      <c r="X580" t="s">
        <v>324</v>
      </c>
      <c r="Y580" t="s">
        <v>324</v>
      </c>
      <c r="Z580">
        <v>0</v>
      </c>
      <c r="AA580" t="s">
        <v>324</v>
      </c>
      <c r="AB580" t="s">
        <v>324</v>
      </c>
      <c r="AC580" t="s">
        <v>324</v>
      </c>
      <c r="AD580" t="s">
        <v>324</v>
      </c>
      <c r="AE580">
        <v>0</v>
      </c>
      <c r="AF580">
        <v>0.01</v>
      </c>
      <c r="AG580" t="s">
        <v>324</v>
      </c>
      <c r="AH580" t="s">
        <v>324</v>
      </c>
      <c r="AI580" t="s">
        <v>324</v>
      </c>
      <c r="AJ580">
        <v>0.01</v>
      </c>
      <c r="AK580">
        <v>1</v>
      </c>
      <c r="AL580" t="s">
        <v>324</v>
      </c>
      <c r="AM580" t="s">
        <v>324</v>
      </c>
      <c r="AN580" t="s">
        <v>324</v>
      </c>
      <c r="AO580">
        <v>1</v>
      </c>
      <c r="AP580" t="s">
        <v>324</v>
      </c>
      <c r="AQ580" t="s">
        <v>324</v>
      </c>
      <c r="AR580" t="s">
        <v>324</v>
      </c>
      <c r="AS580" t="s">
        <v>324</v>
      </c>
      <c r="AT580">
        <v>0</v>
      </c>
      <c r="AU580" t="s">
        <v>324</v>
      </c>
      <c r="AV580" t="s">
        <v>324</v>
      </c>
      <c r="AW580" t="s">
        <v>324</v>
      </c>
      <c r="AX580" t="s">
        <v>324</v>
      </c>
      <c r="AY580">
        <v>0</v>
      </c>
      <c r="AZ580" t="s">
        <v>324</v>
      </c>
      <c r="BA580" t="s">
        <v>324</v>
      </c>
      <c r="BB580" t="s">
        <v>324</v>
      </c>
      <c r="BC580" t="s">
        <v>324</v>
      </c>
      <c r="BD580">
        <v>0</v>
      </c>
      <c r="BE580" t="s">
        <v>324</v>
      </c>
      <c r="BF580" t="s">
        <v>324</v>
      </c>
      <c r="BG580" t="s">
        <v>324</v>
      </c>
      <c r="BH580" t="s">
        <v>324</v>
      </c>
      <c r="BI580">
        <v>0</v>
      </c>
      <c r="BJ580" t="s">
        <v>324</v>
      </c>
      <c r="BK580" t="s">
        <v>324</v>
      </c>
      <c r="BL580" t="s">
        <v>324</v>
      </c>
      <c r="BM580" t="s">
        <v>324</v>
      </c>
      <c r="BN580">
        <v>0</v>
      </c>
      <c r="BO580" t="s">
        <v>324</v>
      </c>
      <c r="BP580" t="s">
        <v>324</v>
      </c>
      <c r="BQ580" t="s">
        <v>324</v>
      </c>
      <c r="BR580" t="s">
        <v>324</v>
      </c>
      <c r="BS580">
        <v>0</v>
      </c>
      <c r="BT580" t="s">
        <v>324</v>
      </c>
      <c r="BU580" t="s">
        <v>324</v>
      </c>
      <c r="BV580" t="s">
        <v>324</v>
      </c>
      <c r="BW580" t="s">
        <v>324</v>
      </c>
      <c r="BX580">
        <v>0</v>
      </c>
      <c r="BY580" t="s">
        <v>324</v>
      </c>
      <c r="BZ580" t="s">
        <v>324</v>
      </c>
      <c r="CA580" t="s">
        <v>324</v>
      </c>
      <c r="CB580" t="s">
        <v>324</v>
      </c>
      <c r="CC580">
        <v>0</v>
      </c>
      <c r="CD580" t="s">
        <v>324</v>
      </c>
      <c r="CE580" t="s">
        <v>324</v>
      </c>
      <c r="CF580" t="s">
        <v>324</v>
      </c>
      <c r="CG580" t="s">
        <v>324</v>
      </c>
      <c r="CH580">
        <v>0</v>
      </c>
      <c r="CI580" t="s">
        <v>324</v>
      </c>
      <c r="CJ580" t="s">
        <v>324</v>
      </c>
      <c r="CK580" t="s">
        <v>324</v>
      </c>
      <c r="CL580" t="s">
        <v>324</v>
      </c>
      <c r="CM580">
        <v>0</v>
      </c>
      <c r="CN580" t="s">
        <v>324</v>
      </c>
      <c r="CO580" t="s">
        <v>324</v>
      </c>
      <c r="CP580" t="s">
        <v>324</v>
      </c>
      <c r="CQ580" t="s">
        <v>324</v>
      </c>
      <c r="CR580">
        <v>0</v>
      </c>
      <c r="CS580" t="s">
        <v>324</v>
      </c>
      <c r="CT580" t="s">
        <v>324</v>
      </c>
      <c r="CU580" t="s">
        <v>324</v>
      </c>
      <c r="CV580" t="s">
        <v>324</v>
      </c>
      <c r="CW580">
        <v>0</v>
      </c>
      <c r="CX580">
        <v>0.129</v>
      </c>
      <c r="CY580">
        <v>0.1</v>
      </c>
      <c r="CZ580">
        <v>0</v>
      </c>
      <c r="DA580">
        <v>0</v>
      </c>
      <c r="DB580">
        <v>0.22900000000000001</v>
      </c>
      <c r="DC580">
        <v>17</v>
      </c>
      <c r="DD580">
        <v>1</v>
      </c>
      <c r="DE580">
        <v>0</v>
      </c>
      <c r="DF580">
        <v>0</v>
      </c>
      <c r="DG580">
        <v>18</v>
      </c>
      <c r="DH580">
        <v>0</v>
      </c>
      <c r="DI580">
        <v>0</v>
      </c>
      <c r="DJ580">
        <v>0</v>
      </c>
      <c r="DK580">
        <v>0</v>
      </c>
      <c r="DL580">
        <v>0</v>
      </c>
    </row>
    <row r="581" spans="1:116" x14ac:dyDescent="0.45">
      <c r="A581">
        <v>2023</v>
      </c>
      <c r="B581" t="s">
        <v>185</v>
      </c>
      <c r="C581">
        <v>16496</v>
      </c>
      <c r="D581" t="s">
        <v>469</v>
      </c>
      <c r="E581" t="s">
        <v>996</v>
      </c>
      <c r="F581" t="s">
        <v>244</v>
      </c>
      <c r="G581">
        <v>2.504</v>
      </c>
      <c r="H581">
        <v>5.5E-2</v>
      </c>
      <c r="I581">
        <v>0.2</v>
      </c>
      <c r="J581">
        <v>0</v>
      </c>
      <c r="K581">
        <v>2.7589999999999999</v>
      </c>
      <c r="L581">
        <v>344</v>
      </c>
      <c r="M581">
        <v>2</v>
      </c>
      <c r="N581">
        <v>1</v>
      </c>
      <c r="O581">
        <v>0</v>
      </c>
      <c r="P581">
        <v>347</v>
      </c>
      <c r="Q581">
        <v>1342.9349999999999</v>
      </c>
      <c r="R581">
        <v>21.591999999999999</v>
      </c>
      <c r="S581">
        <v>0</v>
      </c>
      <c r="T581">
        <v>0</v>
      </c>
      <c r="U581">
        <v>1364.527</v>
      </c>
      <c r="V581" t="s">
        <v>324</v>
      </c>
      <c r="W581" t="s">
        <v>324</v>
      </c>
      <c r="X581" t="s">
        <v>324</v>
      </c>
      <c r="Y581" t="s">
        <v>324</v>
      </c>
      <c r="Z581">
        <v>0</v>
      </c>
      <c r="AA581" t="s">
        <v>324</v>
      </c>
      <c r="AB581" t="s">
        <v>324</v>
      </c>
      <c r="AC581" t="s">
        <v>324</v>
      </c>
      <c r="AD581" t="s">
        <v>324</v>
      </c>
      <c r="AE581">
        <v>0</v>
      </c>
      <c r="AF581" t="s">
        <v>324</v>
      </c>
      <c r="AG581" t="s">
        <v>324</v>
      </c>
      <c r="AH581" t="s">
        <v>324</v>
      </c>
      <c r="AI581" t="s">
        <v>324</v>
      </c>
      <c r="AJ581">
        <v>0</v>
      </c>
      <c r="AK581" t="s">
        <v>324</v>
      </c>
      <c r="AL581" t="s">
        <v>324</v>
      </c>
      <c r="AM581" t="s">
        <v>324</v>
      </c>
      <c r="AN581" t="s">
        <v>324</v>
      </c>
      <c r="AO581">
        <v>0</v>
      </c>
      <c r="AP581" t="s">
        <v>324</v>
      </c>
      <c r="AQ581" t="s">
        <v>324</v>
      </c>
      <c r="AR581" t="s">
        <v>324</v>
      </c>
      <c r="AS581" t="s">
        <v>324</v>
      </c>
      <c r="AT581">
        <v>0</v>
      </c>
      <c r="AU581" t="s">
        <v>324</v>
      </c>
      <c r="AV581" t="s">
        <v>324</v>
      </c>
      <c r="AW581" t="s">
        <v>324</v>
      </c>
      <c r="AX581" t="s">
        <v>324</v>
      </c>
      <c r="AY581">
        <v>0</v>
      </c>
      <c r="AZ581" t="s">
        <v>324</v>
      </c>
      <c r="BA581" t="s">
        <v>324</v>
      </c>
      <c r="BB581" t="s">
        <v>324</v>
      </c>
      <c r="BC581" t="s">
        <v>324</v>
      </c>
      <c r="BD581">
        <v>0</v>
      </c>
      <c r="BE581" t="s">
        <v>324</v>
      </c>
      <c r="BF581" t="s">
        <v>324</v>
      </c>
      <c r="BG581" t="s">
        <v>324</v>
      </c>
      <c r="BH581" t="s">
        <v>324</v>
      </c>
      <c r="BI581">
        <v>0</v>
      </c>
      <c r="BJ581" t="s">
        <v>324</v>
      </c>
      <c r="BK581" t="s">
        <v>324</v>
      </c>
      <c r="BL581" t="s">
        <v>324</v>
      </c>
      <c r="BM581" t="s">
        <v>324</v>
      </c>
      <c r="BN581">
        <v>0</v>
      </c>
      <c r="BO581" t="s">
        <v>324</v>
      </c>
      <c r="BP581" t="s">
        <v>324</v>
      </c>
      <c r="BQ581" t="s">
        <v>324</v>
      </c>
      <c r="BR581" t="s">
        <v>324</v>
      </c>
      <c r="BS581">
        <v>0</v>
      </c>
      <c r="BT581" t="s">
        <v>324</v>
      </c>
      <c r="BU581" t="s">
        <v>324</v>
      </c>
      <c r="BV581" t="s">
        <v>324</v>
      </c>
      <c r="BW581" t="s">
        <v>324</v>
      </c>
      <c r="BX581">
        <v>0</v>
      </c>
      <c r="BY581" t="s">
        <v>324</v>
      </c>
      <c r="BZ581" t="s">
        <v>324</v>
      </c>
      <c r="CA581" t="s">
        <v>324</v>
      </c>
      <c r="CB581" t="s">
        <v>324</v>
      </c>
      <c r="CC581">
        <v>0</v>
      </c>
      <c r="CD581" t="s">
        <v>324</v>
      </c>
      <c r="CE581" t="s">
        <v>324</v>
      </c>
      <c r="CF581" t="s">
        <v>324</v>
      </c>
      <c r="CG581" t="s">
        <v>324</v>
      </c>
      <c r="CH581">
        <v>0</v>
      </c>
      <c r="CI581" t="s">
        <v>324</v>
      </c>
      <c r="CJ581" t="s">
        <v>324</v>
      </c>
      <c r="CK581" t="s">
        <v>324</v>
      </c>
      <c r="CL581" t="s">
        <v>324</v>
      </c>
      <c r="CM581">
        <v>0</v>
      </c>
      <c r="CN581" t="s">
        <v>324</v>
      </c>
      <c r="CO581" t="s">
        <v>324</v>
      </c>
      <c r="CP581" t="s">
        <v>324</v>
      </c>
      <c r="CQ581" t="s">
        <v>324</v>
      </c>
      <c r="CR581">
        <v>0</v>
      </c>
      <c r="CS581" t="s">
        <v>324</v>
      </c>
      <c r="CT581" t="s">
        <v>324</v>
      </c>
      <c r="CU581" t="s">
        <v>324</v>
      </c>
      <c r="CV581" t="s">
        <v>324</v>
      </c>
      <c r="CW581">
        <v>0</v>
      </c>
      <c r="CX581">
        <v>2.504</v>
      </c>
      <c r="CY581">
        <v>5.5E-2</v>
      </c>
      <c r="CZ581">
        <v>0.2</v>
      </c>
      <c r="DA581">
        <v>0</v>
      </c>
      <c r="DB581">
        <v>2.7589999999999999</v>
      </c>
      <c r="DC581">
        <v>344</v>
      </c>
      <c r="DD581">
        <v>2</v>
      </c>
      <c r="DE581">
        <v>1</v>
      </c>
      <c r="DF581">
        <v>0</v>
      </c>
      <c r="DG581">
        <v>347</v>
      </c>
      <c r="DH581">
        <v>1342.9349999999999</v>
      </c>
      <c r="DI581">
        <v>21.591999999999999</v>
      </c>
      <c r="DJ581">
        <v>0</v>
      </c>
      <c r="DK581">
        <v>0</v>
      </c>
      <c r="DL581">
        <v>1364.527</v>
      </c>
    </row>
    <row r="582" spans="1:116" x14ac:dyDescent="0.45">
      <c r="A582">
        <v>2023</v>
      </c>
      <c r="B582" t="s">
        <v>185</v>
      </c>
      <c r="C582">
        <v>17572</v>
      </c>
      <c r="D582" t="s">
        <v>1004</v>
      </c>
      <c r="E582" t="s">
        <v>994</v>
      </c>
      <c r="F582" t="s">
        <v>247</v>
      </c>
      <c r="G582">
        <v>5.415</v>
      </c>
      <c r="H582">
        <v>3.7999999999999999E-2</v>
      </c>
      <c r="I582" t="s">
        <v>324</v>
      </c>
      <c r="J582" t="s">
        <v>324</v>
      </c>
      <c r="K582">
        <v>5.4530000000000003</v>
      </c>
      <c r="L582">
        <v>641</v>
      </c>
      <c r="M582">
        <v>7</v>
      </c>
      <c r="N582" t="s">
        <v>324</v>
      </c>
      <c r="O582" t="s">
        <v>324</v>
      </c>
      <c r="P582">
        <v>648</v>
      </c>
      <c r="Q582" t="s">
        <v>324</v>
      </c>
      <c r="R582" t="s">
        <v>324</v>
      </c>
      <c r="S582" t="s">
        <v>324</v>
      </c>
      <c r="T582" t="s">
        <v>324</v>
      </c>
      <c r="U582">
        <v>0</v>
      </c>
      <c r="V582" t="s">
        <v>324</v>
      </c>
      <c r="W582" t="s">
        <v>324</v>
      </c>
      <c r="X582" t="s">
        <v>324</v>
      </c>
      <c r="Y582" t="s">
        <v>324</v>
      </c>
      <c r="Z582">
        <v>0</v>
      </c>
      <c r="AA582" t="s">
        <v>324</v>
      </c>
      <c r="AB582" t="s">
        <v>324</v>
      </c>
      <c r="AC582" t="s">
        <v>324</v>
      </c>
      <c r="AD582" t="s">
        <v>324</v>
      </c>
      <c r="AE582">
        <v>0</v>
      </c>
      <c r="AF582" t="s">
        <v>324</v>
      </c>
      <c r="AG582" t="s">
        <v>324</v>
      </c>
      <c r="AH582" t="s">
        <v>324</v>
      </c>
      <c r="AI582" t="s">
        <v>324</v>
      </c>
      <c r="AJ582">
        <v>0</v>
      </c>
      <c r="AK582" t="s">
        <v>324</v>
      </c>
      <c r="AL582" t="s">
        <v>324</v>
      </c>
      <c r="AM582" t="s">
        <v>324</v>
      </c>
      <c r="AN582" t="s">
        <v>324</v>
      </c>
      <c r="AO582">
        <v>0</v>
      </c>
      <c r="AP582" t="s">
        <v>324</v>
      </c>
      <c r="AQ582" t="s">
        <v>324</v>
      </c>
      <c r="AR582" t="s">
        <v>324</v>
      </c>
      <c r="AS582" t="s">
        <v>324</v>
      </c>
      <c r="AT582">
        <v>0</v>
      </c>
      <c r="AU582" t="s">
        <v>324</v>
      </c>
      <c r="AV582" t="s">
        <v>324</v>
      </c>
      <c r="AW582" t="s">
        <v>324</v>
      </c>
      <c r="AX582" t="s">
        <v>324</v>
      </c>
      <c r="AY582">
        <v>0</v>
      </c>
      <c r="AZ582" t="s">
        <v>324</v>
      </c>
      <c r="BA582" t="s">
        <v>324</v>
      </c>
      <c r="BB582" t="s">
        <v>324</v>
      </c>
      <c r="BC582" t="s">
        <v>324</v>
      </c>
      <c r="BD582">
        <v>0</v>
      </c>
      <c r="BE582" t="s">
        <v>324</v>
      </c>
      <c r="BF582" t="s">
        <v>324</v>
      </c>
      <c r="BG582" t="s">
        <v>324</v>
      </c>
      <c r="BH582" t="s">
        <v>324</v>
      </c>
      <c r="BI582">
        <v>0</v>
      </c>
      <c r="BJ582" t="s">
        <v>324</v>
      </c>
      <c r="BK582" t="s">
        <v>324</v>
      </c>
      <c r="BL582" t="s">
        <v>324</v>
      </c>
      <c r="BM582" t="s">
        <v>324</v>
      </c>
      <c r="BN582">
        <v>0</v>
      </c>
      <c r="BO582" t="s">
        <v>324</v>
      </c>
      <c r="BP582" t="s">
        <v>324</v>
      </c>
      <c r="BQ582" t="s">
        <v>324</v>
      </c>
      <c r="BR582" t="s">
        <v>324</v>
      </c>
      <c r="BS582">
        <v>0</v>
      </c>
      <c r="BT582" t="s">
        <v>324</v>
      </c>
      <c r="BU582" t="s">
        <v>324</v>
      </c>
      <c r="BV582" t="s">
        <v>324</v>
      </c>
      <c r="BW582" t="s">
        <v>324</v>
      </c>
      <c r="BX582">
        <v>0</v>
      </c>
      <c r="BY582" t="s">
        <v>324</v>
      </c>
      <c r="BZ582" t="s">
        <v>324</v>
      </c>
      <c r="CA582" t="s">
        <v>324</v>
      </c>
      <c r="CB582" t="s">
        <v>324</v>
      </c>
      <c r="CC582">
        <v>0</v>
      </c>
      <c r="CD582" t="s">
        <v>324</v>
      </c>
      <c r="CE582" t="s">
        <v>324</v>
      </c>
      <c r="CF582" t="s">
        <v>324</v>
      </c>
      <c r="CG582" t="s">
        <v>324</v>
      </c>
      <c r="CH582">
        <v>0</v>
      </c>
      <c r="CI582" t="s">
        <v>324</v>
      </c>
      <c r="CJ582" t="s">
        <v>324</v>
      </c>
      <c r="CK582" t="s">
        <v>324</v>
      </c>
      <c r="CL582" t="s">
        <v>324</v>
      </c>
      <c r="CM582">
        <v>0</v>
      </c>
      <c r="CN582" t="s">
        <v>324</v>
      </c>
      <c r="CO582" t="s">
        <v>324</v>
      </c>
      <c r="CP582" t="s">
        <v>324</v>
      </c>
      <c r="CQ582" t="s">
        <v>324</v>
      </c>
      <c r="CR582">
        <v>0</v>
      </c>
      <c r="CS582" t="s">
        <v>324</v>
      </c>
      <c r="CT582" t="s">
        <v>324</v>
      </c>
      <c r="CU582" t="s">
        <v>324</v>
      </c>
      <c r="CV582" t="s">
        <v>324</v>
      </c>
      <c r="CW582">
        <v>0</v>
      </c>
      <c r="CX582">
        <v>5.415</v>
      </c>
      <c r="CY582">
        <v>3.7999999999999999E-2</v>
      </c>
      <c r="CZ582">
        <v>0</v>
      </c>
      <c r="DA582">
        <v>0</v>
      </c>
      <c r="DB582">
        <v>5.4530000000000003</v>
      </c>
      <c r="DC582">
        <v>641</v>
      </c>
      <c r="DD582">
        <v>7</v>
      </c>
      <c r="DE582">
        <v>0</v>
      </c>
      <c r="DF582">
        <v>0</v>
      </c>
      <c r="DG582">
        <v>648</v>
      </c>
      <c r="DH582">
        <v>0</v>
      </c>
      <c r="DI582">
        <v>0</v>
      </c>
      <c r="DJ582">
        <v>0</v>
      </c>
      <c r="DK582">
        <v>0</v>
      </c>
      <c r="DL582">
        <v>0</v>
      </c>
    </row>
    <row r="583" spans="1:116" x14ac:dyDescent="0.45">
      <c r="A583">
        <v>2023</v>
      </c>
      <c r="B583" t="s">
        <v>185</v>
      </c>
      <c r="C583">
        <v>18957</v>
      </c>
      <c r="D583" t="s">
        <v>1005</v>
      </c>
      <c r="E583" t="s">
        <v>994</v>
      </c>
      <c r="F583" t="s">
        <v>244</v>
      </c>
      <c r="G583">
        <v>0.99</v>
      </c>
      <c r="H583">
        <v>0.5</v>
      </c>
      <c r="I583" t="s">
        <v>324</v>
      </c>
      <c r="J583" t="s">
        <v>324</v>
      </c>
      <c r="K583">
        <v>1.49</v>
      </c>
      <c r="L583">
        <v>131</v>
      </c>
      <c r="M583">
        <v>1</v>
      </c>
      <c r="N583" t="s">
        <v>324</v>
      </c>
      <c r="O583" t="s">
        <v>324</v>
      </c>
      <c r="P583">
        <v>132</v>
      </c>
      <c r="Q583" t="s">
        <v>324</v>
      </c>
      <c r="R583" t="s">
        <v>324</v>
      </c>
      <c r="S583" t="s">
        <v>324</v>
      </c>
      <c r="T583" t="s">
        <v>324</v>
      </c>
      <c r="U583">
        <v>0</v>
      </c>
      <c r="V583" t="s">
        <v>324</v>
      </c>
      <c r="W583" t="s">
        <v>324</v>
      </c>
      <c r="X583" t="s">
        <v>324</v>
      </c>
      <c r="Y583" t="s">
        <v>324</v>
      </c>
      <c r="Z583">
        <v>0</v>
      </c>
      <c r="AA583" t="s">
        <v>324</v>
      </c>
      <c r="AB583" t="s">
        <v>324</v>
      </c>
      <c r="AC583" t="s">
        <v>324</v>
      </c>
      <c r="AD583" t="s">
        <v>324</v>
      </c>
      <c r="AE583">
        <v>0</v>
      </c>
      <c r="AF583" t="s">
        <v>324</v>
      </c>
      <c r="AG583" t="s">
        <v>324</v>
      </c>
      <c r="AH583" t="s">
        <v>324</v>
      </c>
      <c r="AI583" t="s">
        <v>324</v>
      </c>
      <c r="AJ583">
        <v>0</v>
      </c>
      <c r="AK583" t="s">
        <v>324</v>
      </c>
      <c r="AL583" t="s">
        <v>324</v>
      </c>
      <c r="AM583" t="s">
        <v>324</v>
      </c>
      <c r="AN583" t="s">
        <v>324</v>
      </c>
      <c r="AO583">
        <v>0</v>
      </c>
      <c r="AP583" t="s">
        <v>324</v>
      </c>
      <c r="AQ583" t="s">
        <v>324</v>
      </c>
      <c r="AR583" t="s">
        <v>324</v>
      </c>
      <c r="AS583" t="s">
        <v>324</v>
      </c>
      <c r="AT583">
        <v>0</v>
      </c>
      <c r="AU583" t="s">
        <v>324</v>
      </c>
      <c r="AV583" t="s">
        <v>324</v>
      </c>
      <c r="AW583" t="s">
        <v>324</v>
      </c>
      <c r="AX583" t="s">
        <v>324</v>
      </c>
      <c r="AY583">
        <v>0</v>
      </c>
      <c r="AZ583" t="s">
        <v>324</v>
      </c>
      <c r="BA583" t="s">
        <v>324</v>
      </c>
      <c r="BB583" t="s">
        <v>324</v>
      </c>
      <c r="BC583" t="s">
        <v>324</v>
      </c>
      <c r="BD583">
        <v>0</v>
      </c>
      <c r="BE583" t="s">
        <v>324</v>
      </c>
      <c r="BF583" t="s">
        <v>324</v>
      </c>
      <c r="BG583" t="s">
        <v>324</v>
      </c>
      <c r="BH583" t="s">
        <v>324</v>
      </c>
      <c r="BI583">
        <v>0</v>
      </c>
      <c r="BJ583" t="s">
        <v>324</v>
      </c>
      <c r="BK583" t="s">
        <v>324</v>
      </c>
      <c r="BL583" t="s">
        <v>324</v>
      </c>
      <c r="BM583" t="s">
        <v>324</v>
      </c>
      <c r="BN583">
        <v>0</v>
      </c>
      <c r="BO583" t="s">
        <v>324</v>
      </c>
      <c r="BP583" t="s">
        <v>324</v>
      </c>
      <c r="BQ583" t="s">
        <v>324</v>
      </c>
      <c r="BR583" t="s">
        <v>324</v>
      </c>
      <c r="BS583">
        <v>0</v>
      </c>
      <c r="BT583" t="s">
        <v>324</v>
      </c>
      <c r="BU583" t="s">
        <v>324</v>
      </c>
      <c r="BV583" t="s">
        <v>324</v>
      </c>
      <c r="BW583" t="s">
        <v>324</v>
      </c>
      <c r="BX583">
        <v>0</v>
      </c>
      <c r="BY583" t="s">
        <v>324</v>
      </c>
      <c r="BZ583" t="s">
        <v>324</v>
      </c>
      <c r="CA583" t="s">
        <v>324</v>
      </c>
      <c r="CB583" t="s">
        <v>324</v>
      </c>
      <c r="CC583">
        <v>0</v>
      </c>
      <c r="CD583" t="s">
        <v>324</v>
      </c>
      <c r="CE583" t="s">
        <v>324</v>
      </c>
      <c r="CF583" t="s">
        <v>324</v>
      </c>
      <c r="CG583" t="s">
        <v>324</v>
      </c>
      <c r="CH583">
        <v>0</v>
      </c>
      <c r="CI583" t="s">
        <v>324</v>
      </c>
      <c r="CJ583" t="s">
        <v>324</v>
      </c>
      <c r="CK583" t="s">
        <v>324</v>
      </c>
      <c r="CL583" t="s">
        <v>324</v>
      </c>
      <c r="CM583">
        <v>0</v>
      </c>
      <c r="CN583" t="s">
        <v>324</v>
      </c>
      <c r="CO583" t="s">
        <v>324</v>
      </c>
      <c r="CP583" t="s">
        <v>324</v>
      </c>
      <c r="CQ583" t="s">
        <v>324</v>
      </c>
      <c r="CR583">
        <v>0</v>
      </c>
      <c r="CS583" t="s">
        <v>324</v>
      </c>
      <c r="CT583" t="s">
        <v>324</v>
      </c>
      <c r="CU583" t="s">
        <v>324</v>
      </c>
      <c r="CV583" t="s">
        <v>324</v>
      </c>
      <c r="CW583">
        <v>0</v>
      </c>
      <c r="CX583">
        <v>0.99</v>
      </c>
      <c r="CY583">
        <v>0.5</v>
      </c>
      <c r="CZ583">
        <v>0</v>
      </c>
      <c r="DA583">
        <v>0</v>
      </c>
      <c r="DB583">
        <v>1.49</v>
      </c>
      <c r="DC583">
        <v>131</v>
      </c>
      <c r="DD583">
        <v>1</v>
      </c>
      <c r="DE583">
        <v>0</v>
      </c>
      <c r="DF583">
        <v>0</v>
      </c>
      <c r="DG583">
        <v>132</v>
      </c>
      <c r="DH583">
        <v>0</v>
      </c>
      <c r="DI583">
        <v>0</v>
      </c>
      <c r="DJ583">
        <v>0</v>
      </c>
      <c r="DK583">
        <v>0</v>
      </c>
      <c r="DL583">
        <v>0</v>
      </c>
    </row>
    <row r="584" spans="1:116" x14ac:dyDescent="0.45">
      <c r="A584">
        <v>2023</v>
      </c>
      <c r="B584" t="s">
        <v>185</v>
      </c>
      <c r="C584">
        <v>19435</v>
      </c>
      <c r="D584" t="s">
        <v>1006</v>
      </c>
      <c r="E584" t="s">
        <v>996</v>
      </c>
      <c r="F584" t="s">
        <v>244</v>
      </c>
      <c r="G584">
        <v>4.5060000000000002</v>
      </c>
      <c r="H584" t="s">
        <v>324</v>
      </c>
      <c r="I584" t="s">
        <v>324</v>
      </c>
      <c r="J584" t="s">
        <v>324</v>
      </c>
      <c r="K584">
        <v>4.5060000000000002</v>
      </c>
      <c r="L584">
        <v>553</v>
      </c>
      <c r="M584" t="s">
        <v>324</v>
      </c>
      <c r="N584" t="s">
        <v>324</v>
      </c>
      <c r="O584" t="s">
        <v>324</v>
      </c>
      <c r="P584">
        <v>553</v>
      </c>
      <c r="Q584" t="s">
        <v>324</v>
      </c>
      <c r="R584" t="s">
        <v>324</v>
      </c>
      <c r="S584" t="s">
        <v>324</v>
      </c>
      <c r="T584" t="s">
        <v>324</v>
      </c>
      <c r="U584">
        <v>0</v>
      </c>
      <c r="V584" t="s">
        <v>324</v>
      </c>
      <c r="W584" t="s">
        <v>324</v>
      </c>
      <c r="X584" t="s">
        <v>324</v>
      </c>
      <c r="Y584" t="s">
        <v>324</v>
      </c>
      <c r="Z584">
        <v>0</v>
      </c>
      <c r="AA584" t="s">
        <v>324</v>
      </c>
      <c r="AB584" t="s">
        <v>324</v>
      </c>
      <c r="AC584" t="s">
        <v>324</v>
      </c>
      <c r="AD584" t="s">
        <v>324</v>
      </c>
      <c r="AE584">
        <v>0</v>
      </c>
      <c r="AF584" t="s">
        <v>324</v>
      </c>
      <c r="AG584" t="s">
        <v>324</v>
      </c>
      <c r="AH584" t="s">
        <v>324</v>
      </c>
      <c r="AI584" t="s">
        <v>324</v>
      </c>
      <c r="AJ584">
        <v>0</v>
      </c>
      <c r="AK584" t="s">
        <v>324</v>
      </c>
      <c r="AL584" t="s">
        <v>324</v>
      </c>
      <c r="AM584" t="s">
        <v>324</v>
      </c>
      <c r="AN584" t="s">
        <v>324</v>
      </c>
      <c r="AO584">
        <v>0</v>
      </c>
      <c r="AP584" t="s">
        <v>324</v>
      </c>
      <c r="AQ584" t="s">
        <v>324</v>
      </c>
      <c r="AR584" t="s">
        <v>324</v>
      </c>
      <c r="AS584" t="s">
        <v>324</v>
      </c>
      <c r="AT584">
        <v>0</v>
      </c>
      <c r="AU584" t="s">
        <v>324</v>
      </c>
      <c r="AV584" t="s">
        <v>324</v>
      </c>
      <c r="AW584" t="s">
        <v>324</v>
      </c>
      <c r="AX584" t="s">
        <v>324</v>
      </c>
      <c r="AY584">
        <v>0</v>
      </c>
      <c r="AZ584" t="s">
        <v>324</v>
      </c>
      <c r="BA584" t="s">
        <v>324</v>
      </c>
      <c r="BB584" t="s">
        <v>324</v>
      </c>
      <c r="BC584" t="s">
        <v>324</v>
      </c>
      <c r="BD584">
        <v>0</v>
      </c>
      <c r="BE584" t="s">
        <v>324</v>
      </c>
      <c r="BF584" t="s">
        <v>324</v>
      </c>
      <c r="BG584" t="s">
        <v>324</v>
      </c>
      <c r="BH584" t="s">
        <v>324</v>
      </c>
      <c r="BI584">
        <v>0</v>
      </c>
      <c r="BJ584" t="s">
        <v>324</v>
      </c>
      <c r="BK584" t="s">
        <v>324</v>
      </c>
      <c r="BL584" t="s">
        <v>324</v>
      </c>
      <c r="BM584" t="s">
        <v>324</v>
      </c>
      <c r="BN584">
        <v>0</v>
      </c>
      <c r="BO584" t="s">
        <v>324</v>
      </c>
      <c r="BP584" t="s">
        <v>324</v>
      </c>
      <c r="BQ584" t="s">
        <v>324</v>
      </c>
      <c r="BR584" t="s">
        <v>324</v>
      </c>
      <c r="BS584">
        <v>0</v>
      </c>
      <c r="BT584" t="s">
        <v>324</v>
      </c>
      <c r="BU584" t="s">
        <v>324</v>
      </c>
      <c r="BV584" t="s">
        <v>324</v>
      </c>
      <c r="BW584" t="s">
        <v>324</v>
      </c>
      <c r="BX584">
        <v>0</v>
      </c>
      <c r="BY584" t="s">
        <v>324</v>
      </c>
      <c r="BZ584" t="s">
        <v>324</v>
      </c>
      <c r="CA584" t="s">
        <v>324</v>
      </c>
      <c r="CB584" t="s">
        <v>324</v>
      </c>
      <c r="CC584">
        <v>0</v>
      </c>
      <c r="CD584" t="s">
        <v>324</v>
      </c>
      <c r="CE584" t="s">
        <v>324</v>
      </c>
      <c r="CF584" t="s">
        <v>324</v>
      </c>
      <c r="CG584" t="s">
        <v>324</v>
      </c>
      <c r="CH584">
        <v>0</v>
      </c>
      <c r="CI584" t="s">
        <v>324</v>
      </c>
      <c r="CJ584" t="s">
        <v>324</v>
      </c>
      <c r="CK584" t="s">
        <v>324</v>
      </c>
      <c r="CL584" t="s">
        <v>324</v>
      </c>
      <c r="CM584">
        <v>0</v>
      </c>
      <c r="CN584" t="s">
        <v>324</v>
      </c>
      <c r="CO584" t="s">
        <v>324</v>
      </c>
      <c r="CP584" t="s">
        <v>324</v>
      </c>
      <c r="CQ584" t="s">
        <v>324</v>
      </c>
      <c r="CR584">
        <v>0</v>
      </c>
      <c r="CS584" t="s">
        <v>324</v>
      </c>
      <c r="CT584" t="s">
        <v>324</v>
      </c>
      <c r="CU584" t="s">
        <v>324</v>
      </c>
      <c r="CV584" t="s">
        <v>324</v>
      </c>
      <c r="CW584">
        <v>0</v>
      </c>
      <c r="CX584">
        <v>4.5060000000000002</v>
      </c>
      <c r="CY584">
        <v>0</v>
      </c>
      <c r="CZ584">
        <v>0</v>
      </c>
      <c r="DA584">
        <v>0</v>
      </c>
      <c r="DB584">
        <v>4.5060000000000002</v>
      </c>
      <c r="DC584">
        <v>553</v>
      </c>
      <c r="DD584">
        <v>0</v>
      </c>
      <c r="DE584">
        <v>0</v>
      </c>
      <c r="DF584">
        <v>0</v>
      </c>
      <c r="DG584">
        <v>553</v>
      </c>
      <c r="DH584">
        <v>0</v>
      </c>
      <c r="DI584">
        <v>0</v>
      </c>
      <c r="DJ584">
        <v>0</v>
      </c>
      <c r="DK584">
        <v>0</v>
      </c>
      <c r="DL584">
        <v>0</v>
      </c>
    </row>
    <row r="585" spans="1:116" x14ac:dyDescent="0.45">
      <c r="A585">
        <v>2023</v>
      </c>
      <c r="B585" t="s">
        <v>185</v>
      </c>
      <c r="C585">
        <v>19876</v>
      </c>
      <c r="D585" t="s">
        <v>470</v>
      </c>
      <c r="E585" t="s">
        <v>683</v>
      </c>
      <c r="F585" t="s">
        <v>244</v>
      </c>
      <c r="G585">
        <v>4.7249999999999996</v>
      </c>
      <c r="H585">
        <v>0.98099999999999998</v>
      </c>
      <c r="I585" t="s">
        <v>324</v>
      </c>
      <c r="J585" t="s">
        <v>324</v>
      </c>
      <c r="K585">
        <v>5.7060000000000004</v>
      </c>
      <c r="L585">
        <v>643</v>
      </c>
      <c r="M585">
        <v>27</v>
      </c>
      <c r="N585" t="s">
        <v>324</v>
      </c>
      <c r="O585" t="s">
        <v>324</v>
      </c>
      <c r="P585">
        <v>670</v>
      </c>
      <c r="Q585" t="s">
        <v>324</v>
      </c>
      <c r="R585" t="s">
        <v>324</v>
      </c>
      <c r="S585" t="s">
        <v>324</v>
      </c>
      <c r="T585" t="s">
        <v>324</v>
      </c>
      <c r="U585">
        <v>0</v>
      </c>
      <c r="V585" t="s">
        <v>324</v>
      </c>
      <c r="W585" t="s">
        <v>324</v>
      </c>
      <c r="X585" t="s">
        <v>324</v>
      </c>
      <c r="Y585" t="s">
        <v>324</v>
      </c>
      <c r="Z585">
        <v>0</v>
      </c>
      <c r="AA585" t="s">
        <v>324</v>
      </c>
      <c r="AB585" t="s">
        <v>324</v>
      </c>
      <c r="AC585" t="s">
        <v>324</v>
      </c>
      <c r="AD585" t="s">
        <v>324</v>
      </c>
      <c r="AE585">
        <v>0</v>
      </c>
      <c r="AF585" t="s">
        <v>324</v>
      </c>
      <c r="AG585" t="s">
        <v>324</v>
      </c>
      <c r="AH585" t="s">
        <v>324</v>
      </c>
      <c r="AI585" t="s">
        <v>324</v>
      </c>
      <c r="AJ585">
        <v>0</v>
      </c>
      <c r="AK585" t="s">
        <v>324</v>
      </c>
      <c r="AL585" t="s">
        <v>324</v>
      </c>
      <c r="AM585" t="s">
        <v>324</v>
      </c>
      <c r="AN585" t="s">
        <v>324</v>
      </c>
      <c r="AO585">
        <v>0</v>
      </c>
      <c r="AP585" t="s">
        <v>324</v>
      </c>
      <c r="AQ585" t="s">
        <v>324</v>
      </c>
      <c r="AR585" t="s">
        <v>324</v>
      </c>
      <c r="AS585" t="s">
        <v>324</v>
      </c>
      <c r="AT585">
        <v>0</v>
      </c>
      <c r="AU585" t="s">
        <v>324</v>
      </c>
      <c r="AV585" t="s">
        <v>324</v>
      </c>
      <c r="AW585" t="s">
        <v>324</v>
      </c>
      <c r="AX585" t="s">
        <v>324</v>
      </c>
      <c r="AY585">
        <v>0</v>
      </c>
      <c r="AZ585" t="s">
        <v>324</v>
      </c>
      <c r="BA585" t="s">
        <v>324</v>
      </c>
      <c r="BB585" t="s">
        <v>324</v>
      </c>
      <c r="BC585" t="s">
        <v>324</v>
      </c>
      <c r="BD585">
        <v>0</v>
      </c>
      <c r="BE585" t="s">
        <v>324</v>
      </c>
      <c r="BF585" t="s">
        <v>324</v>
      </c>
      <c r="BG585" t="s">
        <v>324</v>
      </c>
      <c r="BH585" t="s">
        <v>324</v>
      </c>
      <c r="BI585">
        <v>0</v>
      </c>
      <c r="BJ585" t="s">
        <v>324</v>
      </c>
      <c r="BK585" t="s">
        <v>324</v>
      </c>
      <c r="BL585" t="s">
        <v>324</v>
      </c>
      <c r="BM585" t="s">
        <v>324</v>
      </c>
      <c r="BN585">
        <v>0</v>
      </c>
      <c r="BO585" t="s">
        <v>324</v>
      </c>
      <c r="BP585" t="s">
        <v>324</v>
      </c>
      <c r="BQ585" t="s">
        <v>324</v>
      </c>
      <c r="BR585" t="s">
        <v>324</v>
      </c>
      <c r="BS585">
        <v>0</v>
      </c>
      <c r="BT585">
        <v>4.5999999999999999E-2</v>
      </c>
      <c r="BU585">
        <v>4.5999999999999999E-2</v>
      </c>
      <c r="BV585" t="s">
        <v>324</v>
      </c>
      <c r="BW585" t="s">
        <v>324</v>
      </c>
      <c r="BX585">
        <v>9.1999999999999998E-2</v>
      </c>
      <c r="BY585">
        <v>112</v>
      </c>
      <c r="BZ585">
        <v>15</v>
      </c>
      <c r="CA585" t="s">
        <v>324</v>
      </c>
      <c r="CB585" t="s">
        <v>324</v>
      </c>
      <c r="CC585">
        <v>127</v>
      </c>
      <c r="CD585" t="s">
        <v>324</v>
      </c>
      <c r="CE585" t="s">
        <v>324</v>
      </c>
      <c r="CF585" t="s">
        <v>324</v>
      </c>
      <c r="CG585" t="s">
        <v>324</v>
      </c>
      <c r="CH585">
        <v>0</v>
      </c>
      <c r="CI585" t="s">
        <v>324</v>
      </c>
      <c r="CJ585" t="s">
        <v>324</v>
      </c>
      <c r="CK585" t="s">
        <v>324</v>
      </c>
      <c r="CL585" t="s">
        <v>324</v>
      </c>
      <c r="CM585">
        <v>0</v>
      </c>
      <c r="CN585" t="s">
        <v>324</v>
      </c>
      <c r="CO585" t="s">
        <v>324</v>
      </c>
      <c r="CP585" t="s">
        <v>324</v>
      </c>
      <c r="CQ585" t="s">
        <v>324</v>
      </c>
      <c r="CR585">
        <v>0</v>
      </c>
      <c r="CS585" t="s">
        <v>324</v>
      </c>
      <c r="CT585" t="s">
        <v>324</v>
      </c>
      <c r="CU585" t="s">
        <v>324</v>
      </c>
      <c r="CV585" t="s">
        <v>324</v>
      </c>
      <c r="CW585">
        <v>0</v>
      </c>
      <c r="CX585">
        <v>4.7709999999999999</v>
      </c>
      <c r="CY585">
        <v>1.0269999999999999</v>
      </c>
      <c r="CZ585">
        <v>0</v>
      </c>
      <c r="DA585">
        <v>0</v>
      </c>
      <c r="DB585">
        <v>5.798</v>
      </c>
      <c r="DC585">
        <v>755</v>
      </c>
      <c r="DD585">
        <v>42</v>
      </c>
      <c r="DE585">
        <v>0</v>
      </c>
      <c r="DF585">
        <v>0</v>
      </c>
      <c r="DG585">
        <v>797</v>
      </c>
      <c r="DH585">
        <v>0</v>
      </c>
      <c r="DI585">
        <v>0</v>
      </c>
      <c r="DJ585">
        <v>0</v>
      </c>
      <c r="DK585">
        <v>0</v>
      </c>
      <c r="DL585">
        <v>0</v>
      </c>
    </row>
    <row r="586" spans="1:116" x14ac:dyDescent="0.45">
      <c r="A586">
        <v>2023</v>
      </c>
      <c r="B586" t="s">
        <v>185</v>
      </c>
      <c r="C586">
        <v>19981</v>
      </c>
      <c r="D586" t="s">
        <v>1007</v>
      </c>
      <c r="E586" t="s">
        <v>994</v>
      </c>
      <c r="F586" t="s">
        <v>244</v>
      </c>
      <c r="G586">
        <v>4.6429999999999998</v>
      </c>
      <c r="H586">
        <v>9.8000000000000004E-2</v>
      </c>
      <c r="I586" t="s">
        <v>324</v>
      </c>
      <c r="J586" t="s">
        <v>324</v>
      </c>
      <c r="K586">
        <v>4.7409999999999997</v>
      </c>
      <c r="L586">
        <v>691</v>
      </c>
      <c r="M586">
        <v>4</v>
      </c>
      <c r="N586" t="s">
        <v>324</v>
      </c>
      <c r="O586" t="s">
        <v>324</v>
      </c>
      <c r="P586">
        <v>695</v>
      </c>
      <c r="Q586">
        <v>2768.3719999999998</v>
      </c>
      <c r="R586">
        <v>18.221</v>
      </c>
      <c r="S586" t="s">
        <v>324</v>
      </c>
      <c r="T586" t="s">
        <v>324</v>
      </c>
      <c r="U586">
        <v>2786.5929999999998</v>
      </c>
      <c r="V586" t="s">
        <v>324</v>
      </c>
      <c r="W586" t="s">
        <v>324</v>
      </c>
      <c r="X586" t="s">
        <v>324</v>
      </c>
      <c r="Y586" t="s">
        <v>324</v>
      </c>
      <c r="Z586">
        <v>0</v>
      </c>
      <c r="AA586" t="s">
        <v>324</v>
      </c>
      <c r="AB586" t="s">
        <v>324</v>
      </c>
      <c r="AC586" t="s">
        <v>324</v>
      </c>
      <c r="AD586" t="s">
        <v>324</v>
      </c>
      <c r="AE586">
        <v>0</v>
      </c>
      <c r="AF586" t="s">
        <v>324</v>
      </c>
      <c r="AG586" t="s">
        <v>324</v>
      </c>
      <c r="AH586" t="s">
        <v>324</v>
      </c>
      <c r="AI586" t="s">
        <v>324</v>
      </c>
      <c r="AJ586">
        <v>0</v>
      </c>
      <c r="AK586" t="s">
        <v>324</v>
      </c>
      <c r="AL586" t="s">
        <v>324</v>
      </c>
      <c r="AM586" t="s">
        <v>324</v>
      </c>
      <c r="AN586" t="s">
        <v>324</v>
      </c>
      <c r="AO586">
        <v>0</v>
      </c>
      <c r="AP586">
        <v>1.87</v>
      </c>
      <c r="AQ586" t="s">
        <v>324</v>
      </c>
      <c r="AR586" t="s">
        <v>324</v>
      </c>
      <c r="AS586" t="s">
        <v>324</v>
      </c>
      <c r="AT586">
        <v>1.87</v>
      </c>
      <c r="AU586">
        <v>115</v>
      </c>
      <c r="AV586" t="s">
        <v>324</v>
      </c>
      <c r="AW586" t="s">
        <v>324</v>
      </c>
      <c r="AX586" t="s">
        <v>324</v>
      </c>
      <c r="AY586">
        <v>115</v>
      </c>
      <c r="AZ586" t="s">
        <v>324</v>
      </c>
      <c r="BA586" t="s">
        <v>324</v>
      </c>
      <c r="BB586" t="s">
        <v>324</v>
      </c>
      <c r="BC586" t="s">
        <v>324</v>
      </c>
      <c r="BD586">
        <v>0</v>
      </c>
      <c r="BE586" t="s">
        <v>324</v>
      </c>
      <c r="BF586">
        <v>11</v>
      </c>
      <c r="BG586" t="s">
        <v>324</v>
      </c>
      <c r="BH586" t="s">
        <v>324</v>
      </c>
      <c r="BI586">
        <v>11</v>
      </c>
      <c r="BJ586" t="s">
        <v>324</v>
      </c>
      <c r="BK586">
        <v>3</v>
      </c>
      <c r="BL586" t="s">
        <v>324</v>
      </c>
      <c r="BM586" t="s">
        <v>324</v>
      </c>
      <c r="BN586">
        <v>3</v>
      </c>
      <c r="BO586" t="s">
        <v>324</v>
      </c>
      <c r="BP586" t="s">
        <v>324</v>
      </c>
      <c r="BQ586" t="s">
        <v>324</v>
      </c>
      <c r="BR586" t="s">
        <v>324</v>
      </c>
      <c r="BS586">
        <v>0</v>
      </c>
      <c r="BT586" t="s">
        <v>324</v>
      </c>
      <c r="BU586" t="s">
        <v>324</v>
      </c>
      <c r="BV586" t="s">
        <v>324</v>
      </c>
      <c r="BW586" t="s">
        <v>324</v>
      </c>
      <c r="BX586">
        <v>0</v>
      </c>
      <c r="BY586" t="s">
        <v>324</v>
      </c>
      <c r="BZ586" t="s">
        <v>324</v>
      </c>
      <c r="CA586" t="s">
        <v>324</v>
      </c>
      <c r="CB586" t="s">
        <v>324</v>
      </c>
      <c r="CC586">
        <v>0</v>
      </c>
      <c r="CD586" t="s">
        <v>324</v>
      </c>
      <c r="CE586" t="s">
        <v>324</v>
      </c>
      <c r="CF586" t="s">
        <v>324</v>
      </c>
      <c r="CG586" t="s">
        <v>324</v>
      </c>
      <c r="CH586">
        <v>0</v>
      </c>
      <c r="CI586" t="s">
        <v>324</v>
      </c>
      <c r="CJ586" t="s">
        <v>324</v>
      </c>
      <c r="CK586" t="s">
        <v>324</v>
      </c>
      <c r="CL586" t="s">
        <v>324</v>
      </c>
      <c r="CM586">
        <v>0</v>
      </c>
      <c r="CN586" t="s">
        <v>324</v>
      </c>
      <c r="CO586" t="s">
        <v>324</v>
      </c>
      <c r="CP586" t="s">
        <v>324</v>
      </c>
      <c r="CQ586" t="s">
        <v>324</v>
      </c>
      <c r="CR586">
        <v>0</v>
      </c>
      <c r="CS586" t="s">
        <v>324</v>
      </c>
      <c r="CT586" t="s">
        <v>324</v>
      </c>
      <c r="CU586" t="s">
        <v>324</v>
      </c>
      <c r="CV586" t="s">
        <v>324</v>
      </c>
      <c r="CW586">
        <v>0</v>
      </c>
      <c r="CX586">
        <v>4.6429999999999998</v>
      </c>
      <c r="CY586">
        <v>9.8000000000000004E-2</v>
      </c>
      <c r="CZ586">
        <v>0</v>
      </c>
      <c r="DA586">
        <v>0</v>
      </c>
      <c r="DB586">
        <v>4.7409999999999997</v>
      </c>
      <c r="DC586">
        <v>691</v>
      </c>
      <c r="DD586">
        <v>4</v>
      </c>
      <c r="DE586">
        <v>0</v>
      </c>
      <c r="DF586">
        <v>0</v>
      </c>
      <c r="DG586">
        <v>695</v>
      </c>
      <c r="DH586">
        <v>2768.3719999999998</v>
      </c>
      <c r="DI586">
        <v>18.221</v>
      </c>
      <c r="DJ586">
        <v>0</v>
      </c>
      <c r="DK586">
        <v>0</v>
      </c>
      <c r="DL586">
        <v>2786.5929999999998</v>
      </c>
    </row>
    <row r="587" spans="1:116" x14ac:dyDescent="0.45">
      <c r="A587">
        <v>2023</v>
      </c>
      <c r="B587" t="s">
        <v>185</v>
      </c>
      <c r="C587">
        <v>21632</v>
      </c>
      <c r="D587" t="s">
        <v>1008</v>
      </c>
      <c r="E587" t="s">
        <v>996</v>
      </c>
      <c r="F587" t="s">
        <v>244</v>
      </c>
      <c r="G587">
        <v>4.2130000000000001</v>
      </c>
      <c r="H587">
        <v>0.79200000000000004</v>
      </c>
      <c r="I587" t="s">
        <v>324</v>
      </c>
      <c r="J587" t="s">
        <v>324</v>
      </c>
      <c r="K587">
        <v>5.0049999999999999</v>
      </c>
      <c r="L587">
        <v>656</v>
      </c>
      <c r="M587">
        <v>12</v>
      </c>
      <c r="N587" t="s">
        <v>324</v>
      </c>
      <c r="O587" t="s">
        <v>324</v>
      </c>
      <c r="P587">
        <v>668</v>
      </c>
      <c r="Q587" t="s">
        <v>324</v>
      </c>
      <c r="R587" t="s">
        <v>324</v>
      </c>
      <c r="S587" t="s">
        <v>324</v>
      </c>
      <c r="T587" t="s">
        <v>324</v>
      </c>
      <c r="U587">
        <v>0</v>
      </c>
      <c r="V587" t="s">
        <v>324</v>
      </c>
      <c r="W587" t="s">
        <v>324</v>
      </c>
      <c r="X587" t="s">
        <v>324</v>
      </c>
      <c r="Y587" t="s">
        <v>324</v>
      </c>
      <c r="Z587">
        <v>0</v>
      </c>
      <c r="AA587" t="s">
        <v>324</v>
      </c>
      <c r="AB587" t="s">
        <v>324</v>
      </c>
      <c r="AC587" t="s">
        <v>324</v>
      </c>
      <c r="AD587" t="s">
        <v>324</v>
      </c>
      <c r="AE587">
        <v>0</v>
      </c>
      <c r="AF587" t="s">
        <v>324</v>
      </c>
      <c r="AG587" t="s">
        <v>324</v>
      </c>
      <c r="AH587" t="s">
        <v>324</v>
      </c>
      <c r="AI587" t="s">
        <v>324</v>
      </c>
      <c r="AJ587">
        <v>0</v>
      </c>
      <c r="AK587" t="s">
        <v>324</v>
      </c>
      <c r="AL587" t="s">
        <v>324</v>
      </c>
      <c r="AM587" t="s">
        <v>324</v>
      </c>
      <c r="AN587" t="s">
        <v>324</v>
      </c>
      <c r="AO587">
        <v>0</v>
      </c>
      <c r="AP587">
        <v>0.53300000000000003</v>
      </c>
      <c r="AQ587" t="s">
        <v>324</v>
      </c>
      <c r="AR587" t="s">
        <v>324</v>
      </c>
      <c r="AS587" t="s">
        <v>324</v>
      </c>
      <c r="AT587">
        <v>0.53300000000000003</v>
      </c>
      <c r="AU587">
        <v>80</v>
      </c>
      <c r="AV587" t="s">
        <v>324</v>
      </c>
      <c r="AW587" t="s">
        <v>324</v>
      </c>
      <c r="AX587" t="s">
        <v>324</v>
      </c>
      <c r="AY587">
        <v>80</v>
      </c>
      <c r="AZ587">
        <v>0.93300000000000005</v>
      </c>
      <c r="BA587" t="s">
        <v>324</v>
      </c>
      <c r="BB587" t="s">
        <v>324</v>
      </c>
      <c r="BC587" t="s">
        <v>324</v>
      </c>
      <c r="BD587">
        <v>0.93300000000000005</v>
      </c>
      <c r="BE587" t="s">
        <v>324</v>
      </c>
      <c r="BF587" t="s">
        <v>324</v>
      </c>
      <c r="BG587" t="s">
        <v>324</v>
      </c>
      <c r="BH587" t="s">
        <v>324</v>
      </c>
      <c r="BI587">
        <v>0</v>
      </c>
      <c r="BJ587" t="s">
        <v>324</v>
      </c>
      <c r="BK587" t="s">
        <v>324</v>
      </c>
      <c r="BL587" t="s">
        <v>324</v>
      </c>
      <c r="BM587" t="s">
        <v>324</v>
      </c>
      <c r="BN587">
        <v>0</v>
      </c>
      <c r="BO587" t="s">
        <v>324</v>
      </c>
      <c r="BP587" t="s">
        <v>324</v>
      </c>
      <c r="BQ587" t="s">
        <v>324</v>
      </c>
      <c r="BR587" t="s">
        <v>324</v>
      </c>
      <c r="BS587">
        <v>0</v>
      </c>
      <c r="BT587" t="s">
        <v>324</v>
      </c>
      <c r="BU587" t="s">
        <v>324</v>
      </c>
      <c r="BV587" t="s">
        <v>324</v>
      </c>
      <c r="BW587" t="s">
        <v>324</v>
      </c>
      <c r="BX587">
        <v>0</v>
      </c>
      <c r="BY587" t="s">
        <v>324</v>
      </c>
      <c r="BZ587" t="s">
        <v>324</v>
      </c>
      <c r="CA587" t="s">
        <v>324</v>
      </c>
      <c r="CB587" t="s">
        <v>324</v>
      </c>
      <c r="CC587">
        <v>0</v>
      </c>
      <c r="CD587" t="s">
        <v>324</v>
      </c>
      <c r="CE587" t="s">
        <v>324</v>
      </c>
      <c r="CF587" t="s">
        <v>324</v>
      </c>
      <c r="CG587" t="s">
        <v>324</v>
      </c>
      <c r="CH587">
        <v>0</v>
      </c>
      <c r="CI587" t="s">
        <v>324</v>
      </c>
      <c r="CJ587" t="s">
        <v>324</v>
      </c>
      <c r="CK587" t="s">
        <v>324</v>
      </c>
      <c r="CL587" t="s">
        <v>324</v>
      </c>
      <c r="CM587">
        <v>0</v>
      </c>
      <c r="CN587" t="s">
        <v>324</v>
      </c>
      <c r="CO587" t="s">
        <v>324</v>
      </c>
      <c r="CP587" t="s">
        <v>324</v>
      </c>
      <c r="CQ587" t="s">
        <v>324</v>
      </c>
      <c r="CR587">
        <v>0</v>
      </c>
      <c r="CS587" t="s">
        <v>324</v>
      </c>
      <c r="CT587" t="s">
        <v>324</v>
      </c>
      <c r="CU587" t="s">
        <v>324</v>
      </c>
      <c r="CV587" t="s">
        <v>324</v>
      </c>
      <c r="CW587">
        <v>0</v>
      </c>
      <c r="CX587">
        <v>4.2130000000000001</v>
      </c>
      <c r="CY587">
        <v>0.79200000000000004</v>
      </c>
      <c r="CZ587">
        <v>0</v>
      </c>
      <c r="DA587">
        <v>0</v>
      </c>
      <c r="DB587">
        <v>5.0049999999999999</v>
      </c>
      <c r="DC587">
        <v>656</v>
      </c>
      <c r="DD587">
        <v>12</v>
      </c>
      <c r="DE587">
        <v>0</v>
      </c>
      <c r="DF587">
        <v>0</v>
      </c>
      <c r="DG587">
        <v>668</v>
      </c>
      <c r="DH587">
        <v>0</v>
      </c>
      <c r="DI587">
        <v>0</v>
      </c>
      <c r="DJ587">
        <v>0</v>
      </c>
      <c r="DK587">
        <v>0</v>
      </c>
      <c r="DL587">
        <v>0</v>
      </c>
    </row>
    <row r="588" spans="1:116" x14ac:dyDescent="0.45">
      <c r="A588">
        <v>2023</v>
      </c>
      <c r="B588" t="s">
        <v>185</v>
      </c>
      <c r="C588">
        <v>24889</v>
      </c>
      <c r="D588" t="s">
        <v>471</v>
      </c>
      <c r="E588" t="s">
        <v>994</v>
      </c>
      <c r="F588" t="s">
        <v>244</v>
      </c>
      <c r="G588">
        <v>6.056</v>
      </c>
      <c r="H588" t="s">
        <v>324</v>
      </c>
      <c r="I588" t="s">
        <v>324</v>
      </c>
      <c r="J588" t="s">
        <v>324</v>
      </c>
      <c r="K588">
        <v>6.056</v>
      </c>
      <c r="L588">
        <v>757</v>
      </c>
      <c r="M588" t="s">
        <v>324</v>
      </c>
      <c r="N588" t="s">
        <v>324</v>
      </c>
      <c r="O588" t="s">
        <v>324</v>
      </c>
      <c r="P588">
        <v>757</v>
      </c>
      <c r="Q588" t="s">
        <v>324</v>
      </c>
      <c r="R588" t="s">
        <v>324</v>
      </c>
      <c r="S588" t="s">
        <v>324</v>
      </c>
      <c r="T588" t="s">
        <v>324</v>
      </c>
      <c r="U588">
        <v>0</v>
      </c>
      <c r="V588" t="s">
        <v>324</v>
      </c>
      <c r="W588" t="s">
        <v>324</v>
      </c>
      <c r="X588" t="s">
        <v>324</v>
      </c>
      <c r="Y588" t="s">
        <v>324</v>
      </c>
      <c r="Z588">
        <v>0</v>
      </c>
      <c r="AA588" t="s">
        <v>324</v>
      </c>
      <c r="AB588" t="s">
        <v>324</v>
      </c>
      <c r="AC588" t="s">
        <v>324</v>
      </c>
      <c r="AD588" t="s">
        <v>324</v>
      </c>
      <c r="AE588">
        <v>0</v>
      </c>
      <c r="AF588">
        <v>0.23</v>
      </c>
      <c r="AG588" t="s">
        <v>324</v>
      </c>
      <c r="AH588" t="s">
        <v>324</v>
      </c>
      <c r="AI588" t="s">
        <v>324</v>
      </c>
      <c r="AJ588">
        <v>0.23</v>
      </c>
      <c r="AK588">
        <v>146</v>
      </c>
      <c r="AL588" t="s">
        <v>324</v>
      </c>
      <c r="AM588" t="s">
        <v>324</v>
      </c>
      <c r="AN588" t="s">
        <v>324</v>
      </c>
      <c r="AO588">
        <v>146</v>
      </c>
      <c r="AP588" t="s">
        <v>324</v>
      </c>
      <c r="AQ588" t="s">
        <v>324</v>
      </c>
      <c r="AR588" t="s">
        <v>324</v>
      </c>
      <c r="AS588" t="s">
        <v>324</v>
      </c>
      <c r="AT588">
        <v>0</v>
      </c>
      <c r="AU588" t="s">
        <v>324</v>
      </c>
      <c r="AV588" t="s">
        <v>324</v>
      </c>
      <c r="AW588" t="s">
        <v>324</v>
      </c>
      <c r="AX588" t="s">
        <v>324</v>
      </c>
      <c r="AY588">
        <v>0</v>
      </c>
      <c r="AZ588" t="s">
        <v>324</v>
      </c>
      <c r="BA588" t="s">
        <v>324</v>
      </c>
      <c r="BB588" t="s">
        <v>324</v>
      </c>
      <c r="BC588" t="s">
        <v>324</v>
      </c>
      <c r="BD588">
        <v>0</v>
      </c>
      <c r="BE588" t="s">
        <v>324</v>
      </c>
      <c r="BF588" t="s">
        <v>324</v>
      </c>
      <c r="BG588" t="s">
        <v>324</v>
      </c>
      <c r="BH588" t="s">
        <v>324</v>
      </c>
      <c r="BI588">
        <v>0</v>
      </c>
      <c r="BJ588" t="s">
        <v>324</v>
      </c>
      <c r="BK588" t="s">
        <v>324</v>
      </c>
      <c r="BL588" t="s">
        <v>324</v>
      </c>
      <c r="BM588" t="s">
        <v>324</v>
      </c>
      <c r="BN588">
        <v>0</v>
      </c>
      <c r="BO588" t="s">
        <v>324</v>
      </c>
      <c r="BP588" t="s">
        <v>324</v>
      </c>
      <c r="BQ588" t="s">
        <v>324</v>
      </c>
      <c r="BR588" t="s">
        <v>324</v>
      </c>
      <c r="BS588">
        <v>0</v>
      </c>
      <c r="BT588" t="s">
        <v>324</v>
      </c>
      <c r="BU588" t="s">
        <v>324</v>
      </c>
      <c r="BV588" t="s">
        <v>324</v>
      </c>
      <c r="BW588" t="s">
        <v>324</v>
      </c>
      <c r="BX588">
        <v>0</v>
      </c>
      <c r="BY588" t="s">
        <v>324</v>
      </c>
      <c r="BZ588" t="s">
        <v>324</v>
      </c>
      <c r="CA588" t="s">
        <v>324</v>
      </c>
      <c r="CB588" t="s">
        <v>324</v>
      </c>
      <c r="CC588">
        <v>0</v>
      </c>
      <c r="CD588" t="s">
        <v>324</v>
      </c>
      <c r="CE588" t="s">
        <v>324</v>
      </c>
      <c r="CF588" t="s">
        <v>324</v>
      </c>
      <c r="CG588" t="s">
        <v>324</v>
      </c>
      <c r="CH588">
        <v>0</v>
      </c>
      <c r="CI588" t="s">
        <v>324</v>
      </c>
      <c r="CJ588" t="s">
        <v>324</v>
      </c>
      <c r="CK588" t="s">
        <v>324</v>
      </c>
      <c r="CL588" t="s">
        <v>324</v>
      </c>
      <c r="CM588">
        <v>0</v>
      </c>
      <c r="CN588" t="s">
        <v>324</v>
      </c>
      <c r="CO588" t="s">
        <v>324</v>
      </c>
      <c r="CP588" t="s">
        <v>324</v>
      </c>
      <c r="CQ588" t="s">
        <v>324</v>
      </c>
      <c r="CR588">
        <v>0</v>
      </c>
      <c r="CS588" t="s">
        <v>324</v>
      </c>
      <c r="CT588" t="s">
        <v>324</v>
      </c>
      <c r="CU588" t="s">
        <v>324</v>
      </c>
      <c r="CV588" t="s">
        <v>324</v>
      </c>
      <c r="CW588">
        <v>0</v>
      </c>
      <c r="CX588">
        <v>6.2859999999999996</v>
      </c>
      <c r="CY588">
        <v>0</v>
      </c>
      <c r="CZ588">
        <v>0</v>
      </c>
      <c r="DA588">
        <v>0</v>
      </c>
      <c r="DB588">
        <v>6.2859999999999996</v>
      </c>
      <c r="DC588">
        <v>903</v>
      </c>
      <c r="DD588">
        <v>0</v>
      </c>
      <c r="DE588">
        <v>0</v>
      </c>
      <c r="DF588">
        <v>0</v>
      </c>
      <c r="DG588">
        <v>903</v>
      </c>
      <c r="DH588">
        <v>0</v>
      </c>
      <c r="DI588">
        <v>0</v>
      </c>
      <c r="DJ588">
        <v>0</v>
      </c>
      <c r="DK588">
        <v>0</v>
      </c>
      <c r="DL588">
        <v>0</v>
      </c>
    </row>
    <row r="589" spans="1:116" x14ac:dyDescent="0.45">
      <c r="A589">
        <v>2023</v>
      </c>
      <c r="B589" t="s">
        <v>185</v>
      </c>
      <c r="C589">
        <v>99999</v>
      </c>
      <c r="D589" t="s">
        <v>599</v>
      </c>
      <c r="E589" t="s">
        <v>994</v>
      </c>
      <c r="G589">
        <v>-1.3440000000000001</v>
      </c>
      <c r="H589">
        <v>-5.2999999999999999E-2</v>
      </c>
      <c r="I589" t="s">
        <v>324</v>
      </c>
      <c r="J589" t="s">
        <v>324</v>
      </c>
      <c r="K589">
        <v>-1.397</v>
      </c>
      <c r="L589" t="s">
        <v>324</v>
      </c>
      <c r="M589" t="s">
        <v>324</v>
      </c>
      <c r="N589" t="s">
        <v>324</v>
      </c>
      <c r="O589" t="s">
        <v>324</v>
      </c>
      <c r="P589" t="s">
        <v>324</v>
      </c>
      <c r="Q589" t="s">
        <v>324</v>
      </c>
      <c r="R589" t="s">
        <v>324</v>
      </c>
      <c r="S589" t="s">
        <v>324</v>
      </c>
      <c r="T589" t="s">
        <v>324</v>
      </c>
      <c r="U589" t="s">
        <v>324</v>
      </c>
      <c r="V589" t="s">
        <v>324</v>
      </c>
      <c r="W589" t="s">
        <v>324</v>
      </c>
      <c r="X589" t="s">
        <v>324</v>
      </c>
      <c r="Y589" t="s">
        <v>324</v>
      </c>
      <c r="Z589" t="s">
        <v>324</v>
      </c>
      <c r="AA589" t="s">
        <v>324</v>
      </c>
      <c r="AB589" t="s">
        <v>324</v>
      </c>
      <c r="AC589" t="s">
        <v>324</v>
      </c>
      <c r="AD589" t="s">
        <v>324</v>
      </c>
      <c r="AE589" t="s">
        <v>324</v>
      </c>
      <c r="AF589" t="s">
        <v>324</v>
      </c>
      <c r="AG589" t="s">
        <v>324</v>
      </c>
      <c r="AH589" t="s">
        <v>324</v>
      </c>
      <c r="AI589" t="s">
        <v>324</v>
      </c>
      <c r="AJ589" t="s">
        <v>324</v>
      </c>
      <c r="AK589" t="s">
        <v>324</v>
      </c>
      <c r="AL589" t="s">
        <v>324</v>
      </c>
      <c r="AM589" t="s">
        <v>324</v>
      </c>
      <c r="AN589" t="s">
        <v>324</v>
      </c>
      <c r="AO589" t="s">
        <v>324</v>
      </c>
      <c r="AP589" t="s">
        <v>324</v>
      </c>
      <c r="AQ589" t="s">
        <v>324</v>
      </c>
      <c r="AR589" t="s">
        <v>324</v>
      </c>
      <c r="AS589" t="s">
        <v>324</v>
      </c>
      <c r="AT589" t="s">
        <v>324</v>
      </c>
      <c r="AU589" t="s">
        <v>324</v>
      </c>
      <c r="AV589" t="s">
        <v>324</v>
      </c>
      <c r="AW589" t="s">
        <v>324</v>
      </c>
      <c r="AX589" t="s">
        <v>324</v>
      </c>
      <c r="AY589" t="s">
        <v>324</v>
      </c>
      <c r="AZ589" t="s">
        <v>324</v>
      </c>
      <c r="BA589" t="s">
        <v>324</v>
      </c>
      <c r="BB589" t="s">
        <v>324</v>
      </c>
      <c r="BC589" t="s">
        <v>324</v>
      </c>
      <c r="BD589" t="s">
        <v>324</v>
      </c>
      <c r="BE589" t="s">
        <v>324</v>
      </c>
      <c r="BF589" t="s">
        <v>324</v>
      </c>
      <c r="BG589" t="s">
        <v>324</v>
      </c>
      <c r="BH589" t="s">
        <v>324</v>
      </c>
      <c r="BI589" t="s">
        <v>324</v>
      </c>
      <c r="BJ589" t="s">
        <v>324</v>
      </c>
      <c r="BK589" t="s">
        <v>324</v>
      </c>
      <c r="BL589" t="s">
        <v>324</v>
      </c>
      <c r="BM589" t="s">
        <v>324</v>
      </c>
      <c r="BN589" t="s">
        <v>324</v>
      </c>
      <c r="BO589" t="s">
        <v>324</v>
      </c>
      <c r="BP589" t="s">
        <v>324</v>
      </c>
      <c r="BQ589" t="s">
        <v>324</v>
      </c>
      <c r="BR589" t="s">
        <v>324</v>
      </c>
      <c r="BS589" t="s">
        <v>324</v>
      </c>
      <c r="BT589" t="s">
        <v>324</v>
      </c>
      <c r="BU589" t="s">
        <v>324</v>
      </c>
      <c r="BV589" t="s">
        <v>324</v>
      </c>
      <c r="BW589" t="s">
        <v>324</v>
      </c>
      <c r="BX589" t="s">
        <v>324</v>
      </c>
      <c r="BY589" t="s">
        <v>324</v>
      </c>
      <c r="BZ589" t="s">
        <v>324</v>
      </c>
      <c r="CA589" t="s">
        <v>324</v>
      </c>
      <c r="CB589" t="s">
        <v>324</v>
      </c>
      <c r="CC589" t="s">
        <v>324</v>
      </c>
      <c r="CD589" t="s">
        <v>324</v>
      </c>
      <c r="CE589" t="s">
        <v>324</v>
      </c>
      <c r="CF589" t="s">
        <v>324</v>
      </c>
      <c r="CG589" t="s">
        <v>324</v>
      </c>
      <c r="CH589" t="s">
        <v>324</v>
      </c>
      <c r="CI589" t="s">
        <v>324</v>
      </c>
      <c r="CJ589" t="s">
        <v>324</v>
      </c>
      <c r="CK589" t="s">
        <v>324</v>
      </c>
      <c r="CL589" t="s">
        <v>324</v>
      </c>
      <c r="CM589" t="s">
        <v>324</v>
      </c>
      <c r="CN589" t="s">
        <v>324</v>
      </c>
      <c r="CO589" t="s">
        <v>324</v>
      </c>
      <c r="CP589" t="s">
        <v>324</v>
      </c>
      <c r="CQ589" t="s">
        <v>324</v>
      </c>
      <c r="CR589" t="s">
        <v>324</v>
      </c>
      <c r="CS589" t="s">
        <v>324</v>
      </c>
      <c r="CT589" t="s">
        <v>324</v>
      </c>
      <c r="CU589" t="s">
        <v>324</v>
      </c>
      <c r="CV589" t="s">
        <v>324</v>
      </c>
      <c r="CW589" t="s">
        <v>324</v>
      </c>
      <c r="CX589">
        <v>-1.3440000000000001</v>
      </c>
      <c r="CY589">
        <v>-5.2999999999999999E-2</v>
      </c>
      <c r="CZ589" t="s">
        <v>324</v>
      </c>
      <c r="DA589" t="s">
        <v>324</v>
      </c>
      <c r="DB589">
        <v>-1.397</v>
      </c>
      <c r="DC589" t="s">
        <v>324</v>
      </c>
      <c r="DD589" t="s">
        <v>324</v>
      </c>
      <c r="DE589" t="s">
        <v>324</v>
      </c>
      <c r="DF589" t="s">
        <v>324</v>
      </c>
      <c r="DG589" t="s">
        <v>324</v>
      </c>
      <c r="DH589" t="s">
        <v>324</v>
      </c>
      <c r="DI589" t="s">
        <v>324</v>
      </c>
      <c r="DJ589" t="s">
        <v>324</v>
      </c>
      <c r="DK589" t="s">
        <v>324</v>
      </c>
      <c r="DL589" t="s">
        <v>324</v>
      </c>
    </row>
    <row r="590" spans="1:116" x14ac:dyDescent="0.45">
      <c r="A590">
        <v>2023</v>
      </c>
      <c r="B590" t="s">
        <v>185</v>
      </c>
      <c r="C590">
        <v>99999</v>
      </c>
      <c r="D590" t="s">
        <v>599</v>
      </c>
      <c r="E590" t="s">
        <v>683</v>
      </c>
      <c r="G590">
        <v>0.10299999999999999</v>
      </c>
      <c r="H590" t="s">
        <v>324</v>
      </c>
      <c r="I590" t="s">
        <v>324</v>
      </c>
      <c r="J590" t="s">
        <v>324</v>
      </c>
      <c r="K590">
        <v>0.10299999999999999</v>
      </c>
      <c r="L590" t="s">
        <v>324</v>
      </c>
      <c r="M590" t="s">
        <v>324</v>
      </c>
      <c r="N590" t="s">
        <v>324</v>
      </c>
      <c r="O590" t="s">
        <v>324</v>
      </c>
      <c r="P590" t="s">
        <v>324</v>
      </c>
      <c r="Q590" t="s">
        <v>324</v>
      </c>
      <c r="R590" t="s">
        <v>324</v>
      </c>
      <c r="S590" t="s">
        <v>324</v>
      </c>
      <c r="T590" t="s">
        <v>324</v>
      </c>
      <c r="U590" t="s">
        <v>324</v>
      </c>
      <c r="V590" t="s">
        <v>324</v>
      </c>
      <c r="W590" t="s">
        <v>324</v>
      </c>
      <c r="X590" t="s">
        <v>324</v>
      </c>
      <c r="Y590" t="s">
        <v>324</v>
      </c>
      <c r="Z590" t="s">
        <v>324</v>
      </c>
      <c r="AA590" t="s">
        <v>324</v>
      </c>
      <c r="AB590" t="s">
        <v>324</v>
      </c>
      <c r="AC590" t="s">
        <v>324</v>
      </c>
      <c r="AD590" t="s">
        <v>324</v>
      </c>
      <c r="AE590" t="s">
        <v>324</v>
      </c>
      <c r="AF590" t="s">
        <v>324</v>
      </c>
      <c r="AG590" t="s">
        <v>324</v>
      </c>
      <c r="AH590" t="s">
        <v>324</v>
      </c>
      <c r="AI590" t="s">
        <v>324</v>
      </c>
      <c r="AJ590" t="s">
        <v>324</v>
      </c>
      <c r="AK590" t="s">
        <v>324</v>
      </c>
      <c r="AL590" t="s">
        <v>324</v>
      </c>
      <c r="AM590" t="s">
        <v>324</v>
      </c>
      <c r="AN590" t="s">
        <v>324</v>
      </c>
      <c r="AO590" t="s">
        <v>324</v>
      </c>
      <c r="AP590" t="s">
        <v>324</v>
      </c>
      <c r="AQ590" t="s">
        <v>324</v>
      </c>
      <c r="AR590" t="s">
        <v>324</v>
      </c>
      <c r="AS590" t="s">
        <v>324</v>
      </c>
      <c r="AT590" t="s">
        <v>324</v>
      </c>
      <c r="AU590" t="s">
        <v>324</v>
      </c>
      <c r="AV590" t="s">
        <v>324</v>
      </c>
      <c r="AW590" t="s">
        <v>324</v>
      </c>
      <c r="AX590" t="s">
        <v>324</v>
      </c>
      <c r="AY590" t="s">
        <v>324</v>
      </c>
      <c r="AZ590" t="s">
        <v>324</v>
      </c>
      <c r="BA590" t="s">
        <v>324</v>
      </c>
      <c r="BB590" t="s">
        <v>324</v>
      </c>
      <c r="BC590" t="s">
        <v>324</v>
      </c>
      <c r="BD590" t="s">
        <v>324</v>
      </c>
      <c r="BE590" t="s">
        <v>324</v>
      </c>
      <c r="BF590" t="s">
        <v>324</v>
      </c>
      <c r="BG590" t="s">
        <v>324</v>
      </c>
      <c r="BH590" t="s">
        <v>324</v>
      </c>
      <c r="BI590" t="s">
        <v>324</v>
      </c>
      <c r="BJ590" t="s">
        <v>324</v>
      </c>
      <c r="BK590" t="s">
        <v>324</v>
      </c>
      <c r="BL590" t="s">
        <v>324</v>
      </c>
      <c r="BM590" t="s">
        <v>324</v>
      </c>
      <c r="BN590" t="s">
        <v>324</v>
      </c>
      <c r="BO590" t="s">
        <v>324</v>
      </c>
      <c r="BP590" t="s">
        <v>324</v>
      </c>
      <c r="BQ590" t="s">
        <v>324</v>
      </c>
      <c r="BR590" t="s">
        <v>324</v>
      </c>
      <c r="BS590" t="s">
        <v>324</v>
      </c>
      <c r="BT590" t="s">
        <v>324</v>
      </c>
      <c r="BU590" t="s">
        <v>324</v>
      </c>
      <c r="BV590" t="s">
        <v>324</v>
      </c>
      <c r="BW590" t="s">
        <v>324</v>
      </c>
      <c r="BX590" t="s">
        <v>324</v>
      </c>
      <c r="BY590" t="s">
        <v>324</v>
      </c>
      <c r="BZ590" t="s">
        <v>324</v>
      </c>
      <c r="CA590" t="s">
        <v>324</v>
      </c>
      <c r="CB590" t="s">
        <v>324</v>
      </c>
      <c r="CC590" t="s">
        <v>324</v>
      </c>
      <c r="CD590" t="s">
        <v>324</v>
      </c>
      <c r="CE590" t="s">
        <v>324</v>
      </c>
      <c r="CF590" t="s">
        <v>324</v>
      </c>
      <c r="CG590" t="s">
        <v>324</v>
      </c>
      <c r="CH590" t="s">
        <v>324</v>
      </c>
      <c r="CI590" t="s">
        <v>324</v>
      </c>
      <c r="CJ590" t="s">
        <v>324</v>
      </c>
      <c r="CK590" t="s">
        <v>324</v>
      </c>
      <c r="CL590" t="s">
        <v>324</v>
      </c>
      <c r="CM590" t="s">
        <v>324</v>
      </c>
      <c r="CN590" t="s">
        <v>324</v>
      </c>
      <c r="CO590" t="s">
        <v>324</v>
      </c>
      <c r="CP590" t="s">
        <v>324</v>
      </c>
      <c r="CQ590" t="s">
        <v>324</v>
      </c>
      <c r="CR590" t="s">
        <v>324</v>
      </c>
      <c r="CS590" t="s">
        <v>324</v>
      </c>
      <c r="CT590" t="s">
        <v>324</v>
      </c>
      <c r="CU590" t="s">
        <v>324</v>
      </c>
      <c r="CV590" t="s">
        <v>324</v>
      </c>
      <c r="CW590" t="s">
        <v>324</v>
      </c>
      <c r="CX590">
        <v>0.10299999999999999</v>
      </c>
      <c r="CY590" t="s">
        <v>324</v>
      </c>
      <c r="CZ590" t="s">
        <v>324</v>
      </c>
      <c r="DA590" t="s">
        <v>324</v>
      </c>
      <c r="DB590">
        <v>0.10299999999999999</v>
      </c>
      <c r="DC590" t="s">
        <v>324</v>
      </c>
      <c r="DD590" t="s">
        <v>324</v>
      </c>
      <c r="DE590" t="s">
        <v>324</v>
      </c>
      <c r="DF590" t="s">
        <v>324</v>
      </c>
      <c r="DG590" t="s">
        <v>324</v>
      </c>
      <c r="DH590" t="s">
        <v>324</v>
      </c>
      <c r="DI590" t="s">
        <v>324</v>
      </c>
      <c r="DJ590" t="s">
        <v>324</v>
      </c>
      <c r="DK590" t="s">
        <v>324</v>
      </c>
      <c r="DL590" t="s">
        <v>324</v>
      </c>
    </row>
    <row r="591" spans="1:116" x14ac:dyDescent="0.45">
      <c r="A591">
        <v>2023</v>
      </c>
      <c r="B591" t="s">
        <v>188</v>
      </c>
      <c r="C591">
        <v>2394</v>
      </c>
      <c r="D591" t="s">
        <v>1009</v>
      </c>
      <c r="E591" t="s">
        <v>607</v>
      </c>
      <c r="F591" t="s">
        <v>244</v>
      </c>
      <c r="G591">
        <v>2.4E-2</v>
      </c>
      <c r="H591" t="s">
        <v>324</v>
      </c>
      <c r="I591" t="s">
        <v>324</v>
      </c>
      <c r="J591" t="s">
        <v>324</v>
      </c>
      <c r="K591">
        <v>2.4E-2</v>
      </c>
      <c r="L591">
        <v>2</v>
      </c>
      <c r="M591" t="s">
        <v>324</v>
      </c>
      <c r="N591" t="s">
        <v>324</v>
      </c>
      <c r="O591" t="s">
        <v>324</v>
      </c>
      <c r="P591">
        <v>2</v>
      </c>
      <c r="Q591">
        <v>10.260999999999999</v>
      </c>
      <c r="R591" t="s">
        <v>324</v>
      </c>
      <c r="S591" t="s">
        <v>324</v>
      </c>
      <c r="T591" t="s">
        <v>324</v>
      </c>
      <c r="U591">
        <v>10.260999999999999</v>
      </c>
      <c r="V591" t="s">
        <v>324</v>
      </c>
      <c r="W591" t="s">
        <v>324</v>
      </c>
      <c r="X591" t="s">
        <v>324</v>
      </c>
      <c r="Y591" t="s">
        <v>324</v>
      </c>
      <c r="Z591">
        <v>0</v>
      </c>
      <c r="AA591" t="s">
        <v>324</v>
      </c>
      <c r="AB591" t="s">
        <v>324</v>
      </c>
      <c r="AC591" t="s">
        <v>324</v>
      </c>
      <c r="AD591" t="s">
        <v>324</v>
      </c>
      <c r="AE591">
        <v>0</v>
      </c>
      <c r="AF591" t="s">
        <v>324</v>
      </c>
      <c r="AG591" t="s">
        <v>324</v>
      </c>
      <c r="AH591" t="s">
        <v>324</v>
      </c>
      <c r="AI591" t="s">
        <v>324</v>
      </c>
      <c r="AJ591">
        <v>0</v>
      </c>
      <c r="AK591" t="s">
        <v>324</v>
      </c>
      <c r="AL591" t="s">
        <v>324</v>
      </c>
      <c r="AM591" t="s">
        <v>324</v>
      </c>
      <c r="AN591" t="s">
        <v>324</v>
      </c>
      <c r="AO591">
        <v>0</v>
      </c>
      <c r="AP591" t="s">
        <v>324</v>
      </c>
      <c r="AQ591" t="s">
        <v>324</v>
      </c>
      <c r="AR591" t="s">
        <v>324</v>
      </c>
      <c r="AS591" t="s">
        <v>324</v>
      </c>
      <c r="AT591">
        <v>0</v>
      </c>
      <c r="AU591" t="s">
        <v>324</v>
      </c>
      <c r="AV591" t="s">
        <v>324</v>
      </c>
      <c r="AW591" t="s">
        <v>324</v>
      </c>
      <c r="AX591" t="s">
        <v>324</v>
      </c>
      <c r="AY591">
        <v>0</v>
      </c>
      <c r="AZ591" t="s">
        <v>324</v>
      </c>
      <c r="BA591" t="s">
        <v>324</v>
      </c>
      <c r="BB591" t="s">
        <v>324</v>
      </c>
      <c r="BC591" t="s">
        <v>324</v>
      </c>
      <c r="BD591">
        <v>0</v>
      </c>
      <c r="BE591" t="s">
        <v>324</v>
      </c>
      <c r="BF591" t="s">
        <v>324</v>
      </c>
      <c r="BG591" t="s">
        <v>324</v>
      </c>
      <c r="BH591" t="s">
        <v>324</v>
      </c>
      <c r="BI591">
        <v>0</v>
      </c>
      <c r="BJ591" t="s">
        <v>324</v>
      </c>
      <c r="BK591" t="s">
        <v>324</v>
      </c>
      <c r="BL591" t="s">
        <v>324</v>
      </c>
      <c r="BM591" t="s">
        <v>324</v>
      </c>
      <c r="BN591">
        <v>0</v>
      </c>
      <c r="BO591" t="s">
        <v>324</v>
      </c>
      <c r="BP591" t="s">
        <v>324</v>
      </c>
      <c r="BQ591" t="s">
        <v>324</v>
      </c>
      <c r="BR591" t="s">
        <v>324</v>
      </c>
      <c r="BS591">
        <v>0</v>
      </c>
      <c r="BT591" t="s">
        <v>324</v>
      </c>
      <c r="BU591" t="s">
        <v>324</v>
      </c>
      <c r="BV591" t="s">
        <v>324</v>
      </c>
      <c r="BW591" t="s">
        <v>324</v>
      </c>
      <c r="BX591">
        <v>0</v>
      </c>
      <c r="BY591" t="s">
        <v>324</v>
      </c>
      <c r="BZ591" t="s">
        <v>324</v>
      </c>
      <c r="CA591" t="s">
        <v>324</v>
      </c>
      <c r="CB591" t="s">
        <v>324</v>
      </c>
      <c r="CC591">
        <v>0</v>
      </c>
      <c r="CD591" t="s">
        <v>324</v>
      </c>
      <c r="CE591" t="s">
        <v>324</v>
      </c>
      <c r="CF591" t="s">
        <v>324</v>
      </c>
      <c r="CG591" t="s">
        <v>324</v>
      </c>
      <c r="CH591">
        <v>0</v>
      </c>
      <c r="CI591" t="s">
        <v>324</v>
      </c>
      <c r="CJ591" t="s">
        <v>324</v>
      </c>
      <c r="CK591" t="s">
        <v>324</v>
      </c>
      <c r="CL591" t="s">
        <v>324</v>
      </c>
      <c r="CM591">
        <v>0</v>
      </c>
      <c r="CN591" t="s">
        <v>324</v>
      </c>
      <c r="CO591" t="s">
        <v>324</v>
      </c>
      <c r="CP591" t="s">
        <v>324</v>
      </c>
      <c r="CQ591" t="s">
        <v>324</v>
      </c>
      <c r="CR591">
        <v>0</v>
      </c>
      <c r="CS591" t="s">
        <v>324</v>
      </c>
      <c r="CT591" t="s">
        <v>324</v>
      </c>
      <c r="CU591" t="s">
        <v>324</v>
      </c>
      <c r="CV591" t="s">
        <v>324</v>
      </c>
      <c r="CW591">
        <v>0</v>
      </c>
      <c r="CX591">
        <v>2.4E-2</v>
      </c>
      <c r="CY591">
        <v>0</v>
      </c>
      <c r="CZ591">
        <v>0</v>
      </c>
      <c r="DA591">
        <v>0</v>
      </c>
      <c r="DB591">
        <v>2.4E-2</v>
      </c>
      <c r="DC591">
        <v>2</v>
      </c>
      <c r="DD591">
        <v>0</v>
      </c>
      <c r="DE591">
        <v>0</v>
      </c>
      <c r="DF591">
        <v>0</v>
      </c>
      <c r="DG591">
        <v>2</v>
      </c>
      <c r="DH591">
        <v>10.260999999999999</v>
      </c>
      <c r="DI591">
        <v>0</v>
      </c>
      <c r="DJ591">
        <v>0</v>
      </c>
      <c r="DK591">
        <v>0</v>
      </c>
      <c r="DL591">
        <v>10.260999999999999</v>
      </c>
    </row>
    <row r="592" spans="1:116" x14ac:dyDescent="0.45">
      <c r="A592">
        <v>2023</v>
      </c>
      <c r="B592" t="s">
        <v>188</v>
      </c>
      <c r="C592">
        <v>12090</v>
      </c>
      <c r="D592" t="s">
        <v>472</v>
      </c>
      <c r="E592" t="s">
        <v>606</v>
      </c>
      <c r="F592" t="s">
        <v>244</v>
      </c>
      <c r="G592">
        <v>0.08</v>
      </c>
      <c r="H592" t="s">
        <v>324</v>
      </c>
      <c r="I592" t="s">
        <v>324</v>
      </c>
      <c r="J592" t="s">
        <v>324</v>
      </c>
      <c r="K592">
        <v>0.08</v>
      </c>
      <c r="L592">
        <v>7</v>
      </c>
      <c r="M592" t="s">
        <v>324</v>
      </c>
      <c r="N592" t="s">
        <v>324</v>
      </c>
      <c r="O592" t="s">
        <v>324</v>
      </c>
      <c r="P592">
        <v>7</v>
      </c>
      <c r="Q592">
        <v>1.57</v>
      </c>
      <c r="R592" t="s">
        <v>324</v>
      </c>
      <c r="S592" t="s">
        <v>324</v>
      </c>
      <c r="T592" t="s">
        <v>324</v>
      </c>
      <c r="U592">
        <v>1.57</v>
      </c>
      <c r="V592" t="s">
        <v>324</v>
      </c>
      <c r="W592" t="s">
        <v>324</v>
      </c>
      <c r="X592" t="s">
        <v>324</v>
      </c>
      <c r="Y592" t="s">
        <v>324</v>
      </c>
      <c r="Z592">
        <v>0</v>
      </c>
      <c r="AA592" t="s">
        <v>324</v>
      </c>
      <c r="AB592" t="s">
        <v>324</v>
      </c>
      <c r="AC592" t="s">
        <v>324</v>
      </c>
      <c r="AD592" t="s">
        <v>324</v>
      </c>
      <c r="AE592">
        <v>0</v>
      </c>
      <c r="AF592" t="s">
        <v>324</v>
      </c>
      <c r="AG592" t="s">
        <v>324</v>
      </c>
      <c r="AH592" t="s">
        <v>324</v>
      </c>
      <c r="AI592" t="s">
        <v>324</v>
      </c>
      <c r="AJ592">
        <v>0</v>
      </c>
      <c r="AK592" t="s">
        <v>324</v>
      </c>
      <c r="AL592" t="s">
        <v>324</v>
      </c>
      <c r="AM592" t="s">
        <v>324</v>
      </c>
      <c r="AN592" t="s">
        <v>324</v>
      </c>
      <c r="AO592">
        <v>0</v>
      </c>
      <c r="AP592" t="s">
        <v>324</v>
      </c>
      <c r="AQ592" t="s">
        <v>324</v>
      </c>
      <c r="AR592" t="s">
        <v>324</v>
      </c>
      <c r="AS592" t="s">
        <v>324</v>
      </c>
      <c r="AT592">
        <v>0</v>
      </c>
      <c r="AU592" t="s">
        <v>324</v>
      </c>
      <c r="AV592" t="s">
        <v>324</v>
      </c>
      <c r="AW592" t="s">
        <v>324</v>
      </c>
      <c r="AX592" t="s">
        <v>324</v>
      </c>
      <c r="AY592">
        <v>0</v>
      </c>
      <c r="AZ592" t="s">
        <v>324</v>
      </c>
      <c r="BA592" t="s">
        <v>324</v>
      </c>
      <c r="BB592" t="s">
        <v>324</v>
      </c>
      <c r="BC592" t="s">
        <v>324</v>
      </c>
      <c r="BD592">
        <v>0</v>
      </c>
      <c r="BE592" t="s">
        <v>324</v>
      </c>
      <c r="BF592" t="s">
        <v>324</v>
      </c>
      <c r="BG592" t="s">
        <v>324</v>
      </c>
      <c r="BH592" t="s">
        <v>324</v>
      </c>
      <c r="BI592">
        <v>0</v>
      </c>
      <c r="BJ592" t="s">
        <v>324</v>
      </c>
      <c r="BK592" t="s">
        <v>324</v>
      </c>
      <c r="BL592" t="s">
        <v>324</v>
      </c>
      <c r="BM592" t="s">
        <v>324</v>
      </c>
      <c r="BN592">
        <v>0</v>
      </c>
      <c r="BO592" t="s">
        <v>324</v>
      </c>
      <c r="BP592" t="s">
        <v>324</v>
      </c>
      <c r="BQ592" t="s">
        <v>324</v>
      </c>
      <c r="BR592" t="s">
        <v>324</v>
      </c>
      <c r="BS592">
        <v>0</v>
      </c>
      <c r="BT592" t="s">
        <v>324</v>
      </c>
      <c r="BU592" t="s">
        <v>324</v>
      </c>
      <c r="BV592" t="s">
        <v>324</v>
      </c>
      <c r="BW592" t="s">
        <v>324</v>
      </c>
      <c r="BX592">
        <v>0</v>
      </c>
      <c r="BY592" t="s">
        <v>324</v>
      </c>
      <c r="BZ592" t="s">
        <v>324</v>
      </c>
      <c r="CA592" t="s">
        <v>324</v>
      </c>
      <c r="CB592" t="s">
        <v>324</v>
      </c>
      <c r="CC592">
        <v>0</v>
      </c>
      <c r="CD592" t="s">
        <v>324</v>
      </c>
      <c r="CE592" t="s">
        <v>324</v>
      </c>
      <c r="CF592" t="s">
        <v>324</v>
      </c>
      <c r="CG592" t="s">
        <v>324</v>
      </c>
      <c r="CH592">
        <v>0</v>
      </c>
      <c r="CI592" t="s">
        <v>324</v>
      </c>
      <c r="CJ592" t="s">
        <v>324</v>
      </c>
      <c r="CK592" t="s">
        <v>324</v>
      </c>
      <c r="CL592" t="s">
        <v>324</v>
      </c>
      <c r="CM592">
        <v>0</v>
      </c>
      <c r="CN592" t="s">
        <v>324</v>
      </c>
      <c r="CO592" t="s">
        <v>324</v>
      </c>
      <c r="CP592" t="s">
        <v>324</v>
      </c>
      <c r="CQ592" t="s">
        <v>324</v>
      </c>
      <c r="CR592">
        <v>0</v>
      </c>
      <c r="CS592" t="s">
        <v>324</v>
      </c>
      <c r="CT592" t="s">
        <v>324</v>
      </c>
      <c r="CU592" t="s">
        <v>324</v>
      </c>
      <c r="CV592" t="s">
        <v>324</v>
      </c>
      <c r="CW592">
        <v>0</v>
      </c>
      <c r="CX592">
        <v>0.08</v>
      </c>
      <c r="CY592">
        <v>0</v>
      </c>
      <c r="CZ592">
        <v>0</v>
      </c>
      <c r="DA592">
        <v>0</v>
      </c>
      <c r="DB592">
        <v>0.08</v>
      </c>
      <c r="DC592">
        <v>7</v>
      </c>
      <c r="DD592">
        <v>0</v>
      </c>
      <c r="DE592">
        <v>0</v>
      </c>
      <c r="DF592">
        <v>0</v>
      </c>
      <c r="DG592">
        <v>7</v>
      </c>
      <c r="DH592">
        <v>1.57</v>
      </c>
      <c r="DI592">
        <v>0</v>
      </c>
      <c r="DJ592">
        <v>0</v>
      </c>
      <c r="DK592">
        <v>0</v>
      </c>
      <c r="DL592">
        <v>1.57</v>
      </c>
    </row>
    <row r="593" spans="1:116" x14ac:dyDescent="0.45">
      <c r="A593">
        <v>2023</v>
      </c>
      <c r="B593" t="s">
        <v>188</v>
      </c>
      <c r="C593">
        <v>12301</v>
      </c>
      <c r="D593" t="s">
        <v>473</v>
      </c>
      <c r="E593" t="s">
        <v>606</v>
      </c>
      <c r="F593" t="s">
        <v>244</v>
      </c>
      <c r="G593">
        <v>9.1999999999999998E-2</v>
      </c>
      <c r="H593" t="s">
        <v>324</v>
      </c>
      <c r="I593" t="s">
        <v>324</v>
      </c>
      <c r="J593" t="s">
        <v>324</v>
      </c>
      <c r="K593">
        <v>9.1999999999999998E-2</v>
      </c>
      <c r="L593">
        <v>12</v>
      </c>
      <c r="M593" t="s">
        <v>324</v>
      </c>
      <c r="N593" t="s">
        <v>324</v>
      </c>
      <c r="O593" t="s">
        <v>324</v>
      </c>
      <c r="P593">
        <v>12</v>
      </c>
      <c r="Q593">
        <v>10.577999999999999</v>
      </c>
      <c r="R593" t="s">
        <v>324</v>
      </c>
      <c r="S593" t="s">
        <v>324</v>
      </c>
      <c r="T593" t="s">
        <v>324</v>
      </c>
      <c r="U593">
        <v>10.577999999999999</v>
      </c>
      <c r="V593" t="s">
        <v>324</v>
      </c>
      <c r="W593" t="s">
        <v>324</v>
      </c>
      <c r="X593" t="s">
        <v>324</v>
      </c>
      <c r="Y593" t="s">
        <v>324</v>
      </c>
      <c r="Z593">
        <v>0</v>
      </c>
      <c r="AA593" t="s">
        <v>324</v>
      </c>
      <c r="AB593" t="s">
        <v>324</v>
      </c>
      <c r="AC593" t="s">
        <v>324</v>
      </c>
      <c r="AD593" t="s">
        <v>324</v>
      </c>
      <c r="AE593">
        <v>0</v>
      </c>
      <c r="AF593" t="s">
        <v>324</v>
      </c>
      <c r="AG593" t="s">
        <v>324</v>
      </c>
      <c r="AH593" t="s">
        <v>324</v>
      </c>
      <c r="AI593" t="s">
        <v>324</v>
      </c>
      <c r="AJ593">
        <v>0</v>
      </c>
      <c r="AK593" t="s">
        <v>324</v>
      </c>
      <c r="AL593" t="s">
        <v>324</v>
      </c>
      <c r="AM593" t="s">
        <v>324</v>
      </c>
      <c r="AN593" t="s">
        <v>324</v>
      </c>
      <c r="AO593">
        <v>0</v>
      </c>
      <c r="AP593" t="s">
        <v>324</v>
      </c>
      <c r="AQ593" t="s">
        <v>324</v>
      </c>
      <c r="AR593" t="s">
        <v>324</v>
      </c>
      <c r="AS593" t="s">
        <v>324</v>
      </c>
      <c r="AT593">
        <v>0</v>
      </c>
      <c r="AU593" t="s">
        <v>324</v>
      </c>
      <c r="AV593" t="s">
        <v>324</v>
      </c>
      <c r="AW593" t="s">
        <v>324</v>
      </c>
      <c r="AX593" t="s">
        <v>324</v>
      </c>
      <c r="AY593">
        <v>0</v>
      </c>
      <c r="AZ593" t="s">
        <v>324</v>
      </c>
      <c r="BA593" t="s">
        <v>324</v>
      </c>
      <c r="BB593" t="s">
        <v>324</v>
      </c>
      <c r="BC593" t="s">
        <v>324</v>
      </c>
      <c r="BD593">
        <v>0</v>
      </c>
      <c r="BE593" t="s">
        <v>324</v>
      </c>
      <c r="BF593" t="s">
        <v>324</v>
      </c>
      <c r="BG593" t="s">
        <v>324</v>
      </c>
      <c r="BH593" t="s">
        <v>324</v>
      </c>
      <c r="BI593">
        <v>0</v>
      </c>
      <c r="BJ593" t="s">
        <v>324</v>
      </c>
      <c r="BK593" t="s">
        <v>324</v>
      </c>
      <c r="BL593" t="s">
        <v>324</v>
      </c>
      <c r="BM593" t="s">
        <v>324</v>
      </c>
      <c r="BN593">
        <v>0</v>
      </c>
      <c r="BO593" t="s">
        <v>324</v>
      </c>
      <c r="BP593" t="s">
        <v>324</v>
      </c>
      <c r="BQ593" t="s">
        <v>324</v>
      </c>
      <c r="BR593" t="s">
        <v>324</v>
      </c>
      <c r="BS593">
        <v>0</v>
      </c>
      <c r="BT593">
        <v>8.5999999999999993E-2</v>
      </c>
      <c r="BU593" t="s">
        <v>324</v>
      </c>
      <c r="BV593">
        <v>0.06</v>
      </c>
      <c r="BW593" t="s">
        <v>324</v>
      </c>
      <c r="BX593">
        <v>0.14599999999999999</v>
      </c>
      <c r="BY593">
        <v>5</v>
      </c>
      <c r="BZ593" t="s">
        <v>324</v>
      </c>
      <c r="CA593">
        <v>2</v>
      </c>
      <c r="CB593" t="s">
        <v>324</v>
      </c>
      <c r="CC593">
        <v>7</v>
      </c>
      <c r="CD593">
        <v>3.524</v>
      </c>
      <c r="CE593" t="s">
        <v>324</v>
      </c>
      <c r="CF593" t="s">
        <v>324</v>
      </c>
      <c r="CG593" t="s">
        <v>324</v>
      </c>
      <c r="CH593">
        <v>3.524</v>
      </c>
      <c r="CI593" t="s">
        <v>324</v>
      </c>
      <c r="CJ593" t="s">
        <v>324</v>
      </c>
      <c r="CK593" t="s">
        <v>324</v>
      </c>
      <c r="CL593" t="s">
        <v>324</v>
      </c>
      <c r="CM593">
        <v>0</v>
      </c>
      <c r="CN593" t="s">
        <v>324</v>
      </c>
      <c r="CO593" t="s">
        <v>324</v>
      </c>
      <c r="CP593" t="s">
        <v>324</v>
      </c>
      <c r="CQ593" t="s">
        <v>324</v>
      </c>
      <c r="CR593">
        <v>0</v>
      </c>
      <c r="CS593" t="s">
        <v>324</v>
      </c>
      <c r="CT593" t="s">
        <v>324</v>
      </c>
      <c r="CU593" t="s">
        <v>324</v>
      </c>
      <c r="CV593" t="s">
        <v>324</v>
      </c>
      <c r="CW593">
        <v>0</v>
      </c>
      <c r="CX593">
        <v>0.17799999999999999</v>
      </c>
      <c r="CY593">
        <v>0</v>
      </c>
      <c r="CZ593">
        <v>0.06</v>
      </c>
      <c r="DA593">
        <v>0</v>
      </c>
      <c r="DB593">
        <v>0.23799999999999999</v>
      </c>
      <c r="DC593">
        <v>17</v>
      </c>
      <c r="DD593">
        <v>0</v>
      </c>
      <c r="DE593">
        <v>2</v>
      </c>
      <c r="DF593">
        <v>0</v>
      </c>
      <c r="DG593">
        <v>19</v>
      </c>
      <c r="DH593">
        <v>14.102</v>
      </c>
      <c r="DI593">
        <v>0</v>
      </c>
      <c r="DJ593">
        <v>0</v>
      </c>
      <c r="DK593">
        <v>0</v>
      </c>
      <c r="DL593">
        <v>14.102</v>
      </c>
    </row>
    <row r="594" spans="1:116" x14ac:dyDescent="0.45">
      <c r="A594">
        <v>2023</v>
      </c>
      <c r="B594" t="s">
        <v>188</v>
      </c>
      <c r="C594">
        <v>14232</v>
      </c>
      <c r="D594" t="s">
        <v>446</v>
      </c>
      <c r="E594" t="s">
        <v>606</v>
      </c>
      <c r="F594" t="s">
        <v>244</v>
      </c>
      <c r="G594">
        <v>8.9999999999999993E-3</v>
      </c>
      <c r="H594">
        <v>0.16400000000000001</v>
      </c>
      <c r="I594" t="s">
        <v>324</v>
      </c>
      <c r="J594" t="s">
        <v>324</v>
      </c>
      <c r="K594">
        <v>0.17299999999999999</v>
      </c>
      <c r="L594">
        <v>1</v>
      </c>
      <c r="M594">
        <v>6</v>
      </c>
      <c r="N594" t="s">
        <v>324</v>
      </c>
      <c r="O594" t="s">
        <v>324</v>
      </c>
      <c r="P594">
        <v>7</v>
      </c>
      <c r="Q594">
        <v>0.371</v>
      </c>
      <c r="R594">
        <v>3.125</v>
      </c>
      <c r="S594" t="s">
        <v>324</v>
      </c>
      <c r="T594" t="s">
        <v>324</v>
      </c>
      <c r="U594">
        <v>3.496</v>
      </c>
      <c r="V594" t="s">
        <v>324</v>
      </c>
      <c r="W594" t="s">
        <v>324</v>
      </c>
      <c r="X594" t="s">
        <v>324</v>
      </c>
      <c r="Y594" t="s">
        <v>324</v>
      </c>
      <c r="Z594">
        <v>0</v>
      </c>
      <c r="AA594" t="s">
        <v>324</v>
      </c>
      <c r="AB594" t="s">
        <v>324</v>
      </c>
      <c r="AC594" t="s">
        <v>324</v>
      </c>
      <c r="AD594" t="s">
        <v>324</v>
      </c>
      <c r="AE594">
        <v>0</v>
      </c>
      <c r="AF594" t="s">
        <v>324</v>
      </c>
      <c r="AG594" t="s">
        <v>324</v>
      </c>
      <c r="AH594" t="s">
        <v>324</v>
      </c>
      <c r="AI594" t="s">
        <v>324</v>
      </c>
      <c r="AJ594">
        <v>0</v>
      </c>
      <c r="AK594" t="s">
        <v>324</v>
      </c>
      <c r="AL594" t="s">
        <v>324</v>
      </c>
      <c r="AM594" t="s">
        <v>324</v>
      </c>
      <c r="AN594" t="s">
        <v>324</v>
      </c>
      <c r="AO594">
        <v>0</v>
      </c>
      <c r="AP594" t="s">
        <v>324</v>
      </c>
      <c r="AQ594" t="s">
        <v>324</v>
      </c>
      <c r="AR594" t="s">
        <v>324</v>
      </c>
      <c r="AS594" t="s">
        <v>324</v>
      </c>
      <c r="AT594">
        <v>0</v>
      </c>
      <c r="AU594" t="s">
        <v>324</v>
      </c>
      <c r="AV594" t="s">
        <v>324</v>
      </c>
      <c r="AW594" t="s">
        <v>324</v>
      </c>
      <c r="AX594" t="s">
        <v>324</v>
      </c>
      <c r="AY594">
        <v>0</v>
      </c>
      <c r="AZ594" t="s">
        <v>324</v>
      </c>
      <c r="BA594" t="s">
        <v>324</v>
      </c>
      <c r="BB594" t="s">
        <v>324</v>
      </c>
      <c r="BC594" t="s">
        <v>324</v>
      </c>
      <c r="BD594">
        <v>0</v>
      </c>
      <c r="BE594" t="s">
        <v>324</v>
      </c>
      <c r="BF594" t="s">
        <v>324</v>
      </c>
      <c r="BG594" t="s">
        <v>324</v>
      </c>
      <c r="BH594" t="s">
        <v>324</v>
      </c>
      <c r="BI594">
        <v>0</v>
      </c>
      <c r="BJ594" t="s">
        <v>324</v>
      </c>
      <c r="BK594" t="s">
        <v>324</v>
      </c>
      <c r="BL594" t="s">
        <v>324</v>
      </c>
      <c r="BM594" t="s">
        <v>324</v>
      </c>
      <c r="BN594">
        <v>0</v>
      </c>
      <c r="BO594" t="s">
        <v>324</v>
      </c>
      <c r="BP594" t="s">
        <v>324</v>
      </c>
      <c r="BQ594" t="s">
        <v>324</v>
      </c>
      <c r="BR594" t="s">
        <v>324</v>
      </c>
      <c r="BS594">
        <v>0</v>
      </c>
      <c r="BT594">
        <v>1.2E-2</v>
      </c>
      <c r="BU594">
        <v>0.03</v>
      </c>
      <c r="BV594" t="s">
        <v>324</v>
      </c>
      <c r="BW594" t="s">
        <v>324</v>
      </c>
      <c r="BX594">
        <v>4.2000000000000003E-2</v>
      </c>
      <c r="BY594">
        <v>1</v>
      </c>
      <c r="BZ594">
        <v>1</v>
      </c>
      <c r="CA594" t="s">
        <v>324</v>
      </c>
      <c r="CB594" t="s">
        <v>324</v>
      </c>
      <c r="CC594">
        <v>2</v>
      </c>
      <c r="CD594">
        <v>0.10199999999999999</v>
      </c>
      <c r="CE594">
        <v>0</v>
      </c>
      <c r="CF594" t="s">
        <v>324</v>
      </c>
      <c r="CG594" t="s">
        <v>324</v>
      </c>
      <c r="CH594">
        <v>0.10199999999999999</v>
      </c>
      <c r="CI594" t="s">
        <v>324</v>
      </c>
      <c r="CJ594" t="s">
        <v>324</v>
      </c>
      <c r="CK594" t="s">
        <v>324</v>
      </c>
      <c r="CL594" t="s">
        <v>324</v>
      </c>
      <c r="CM594">
        <v>0</v>
      </c>
      <c r="CN594" t="s">
        <v>324</v>
      </c>
      <c r="CO594" t="s">
        <v>324</v>
      </c>
      <c r="CP594" t="s">
        <v>324</v>
      </c>
      <c r="CQ594" t="s">
        <v>324</v>
      </c>
      <c r="CR594">
        <v>0</v>
      </c>
      <c r="CS594" t="s">
        <v>324</v>
      </c>
      <c r="CT594" t="s">
        <v>324</v>
      </c>
      <c r="CU594" t="s">
        <v>324</v>
      </c>
      <c r="CV594" t="s">
        <v>324</v>
      </c>
      <c r="CW594">
        <v>0</v>
      </c>
      <c r="CX594">
        <v>2.1000000000000001E-2</v>
      </c>
      <c r="CY594">
        <v>0.19400000000000001</v>
      </c>
      <c r="CZ594">
        <v>0</v>
      </c>
      <c r="DA594">
        <v>0</v>
      </c>
      <c r="DB594">
        <v>0.215</v>
      </c>
      <c r="DC594">
        <v>2</v>
      </c>
      <c r="DD594">
        <v>7</v>
      </c>
      <c r="DE594">
        <v>0</v>
      </c>
      <c r="DF594">
        <v>0</v>
      </c>
      <c r="DG594">
        <v>9</v>
      </c>
      <c r="DH594">
        <v>0.47299999999999998</v>
      </c>
      <c r="DI594">
        <v>3.125</v>
      </c>
      <c r="DJ594">
        <v>0</v>
      </c>
      <c r="DK594">
        <v>0</v>
      </c>
      <c r="DL594">
        <v>3.5979999999999999</v>
      </c>
    </row>
    <row r="595" spans="1:116" x14ac:dyDescent="0.45">
      <c r="A595">
        <v>2023</v>
      </c>
      <c r="B595" t="s">
        <v>188</v>
      </c>
      <c r="C595">
        <v>19790</v>
      </c>
      <c r="D595" t="s">
        <v>474</v>
      </c>
      <c r="E595" t="s">
        <v>606</v>
      </c>
      <c r="F595" t="s">
        <v>244</v>
      </c>
      <c r="G595">
        <v>6.4000000000000001E-2</v>
      </c>
      <c r="H595" t="s">
        <v>324</v>
      </c>
      <c r="I595" t="s">
        <v>324</v>
      </c>
      <c r="J595" t="s">
        <v>324</v>
      </c>
      <c r="K595">
        <v>6.4000000000000001E-2</v>
      </c>
      <c r="L595">
        <v>7</v>
      </c>
      <c r="M595" t="s">
        <v>324</v>
      </c>
      <c r="N595" t="s">
        <v>324</v>
      </c>
      <c r="O595" t="s">
        <v>324</v>
      </c>
      <c r="P595">
        <v>7</v>
      </c>
      <c r="Q595">
        <v>59.107999999999997</v>
      </c>
      <c r="R595" t="s">
        <v>324</v>
      </c>
      <c r="S595" t="s">
        <v>324</v>
      </c>
      <c r="T595" t="s">
        <v>324</v>
      </c>
      <c r="U595">
        <v>59.107999999999997</v>
      </c>
      <c r="V595" t="s">
        <v>324</v>
      </c>
      <c r="W595" t="s">
        <v>324</v>
      </c>
      <c r="X595" t="s">
        <v>324</v>
      </c>
      <c r="Y595" t="s">
        <v>324</v>
      </c>
      <c r="Z595">
        <v>0</v>
      </c>
      <c r="AA595" t="s">
        <v>324</v>
      </c>
      <c r="AB595" t="s">
        <v>324</v>
      </c>
      <c r="AC595" t="s">
        <v>324</v>
      </c>
      <c r="AD595" t="s">
        <v>324</v>
      </c>
      <c r="AE595">
        <v>0</v>
      </c>
      <c r="AF595" t="s">
        <v>324</v>
      </c>
      <c r="AG595" t="s">
        <v>324</v>
      </c>
      <c r="AH595" t="s">
        <v>324</v>
      </c>
      <c r="AI595" t="s">
        <v>324</v>
      </c>
      <c r="AJ595">
        <v>0</v>
      </c>
      <c r="AK595" t="s">
        <v>324</v>
      </c>
      <c r="AL595" t="s">
        <v>324</v>
      </c>
      <c r="AM595" t="s">
        <v>324</v>
      </c>
      <c r="AN595" t="s">
        <v>324</v>
      </c>
      <c r="AO595">
        <v>0</v>
      </c>
      <c r="AP595" t="s">
        <v>324</v>
      </c>
      <c r="AQ595" t="s">
        <v>324</v>
      </c>
      <c r="AR595" t="s">
        <v>324</v>
      </c>
      <c r="AS595" t="s">
        <v>324</v>
      </c>
      <c r="AT595">
        <v>0</v>
      </c>
      <c r="AU595" t="s">
        <v>324</v>
      </c>
      <c r="AV595" t="s">
        <v>324</v>
      </c>
      <c r="AW595" t="s">
        <v>324</v>
      </c>
      <c r="AX595" t="s">
        <v>324</v>
      </c>
      <c r="AY595">
        <v>0</v>
      </c>
      <c r="AZ595" t="s">
        <v>324</v>
      </c>
      <c r="BA595" t="s">
        <v>324</v>
      </c>
      <c r="BB595" t="s">
        <v>324</v>
      </c>
      <c r="BC595" t="s">
        <v>324</v>
      </c>
      <c r="BD595">
        <v>0</v>
      </c>
      <c r="BE595" t="s">
        <v>324</v>
      </c>
      <c r="BF595" t="s">
        <v>324</v>
      </c>
      <c r="BG595" t="s">
        <v>324</v>
      </c>
      <c r="BH595" t="s">
        <v>324</v>
      </c>
      <c r="BI595">
        <v>0</v>
      </c>
      <c r="BJ595" t="s">
        <v>324</v>
      </c>
      <c r="BK595" t="s">
        <v>324</v>
      </c>
      <c r="BL595" t="s">
        <v>324</v>
      </c>
      <c r="BM595" t="s">
        <v>324</v>
      </c>
      <c r="BN595">
        <v>0</v>
      </c>
      <c r="BO595" t="s">
        <v>324</v>
      </c>
      <c r="BP595" t="s">
        <v>324</v>
      </c>
      <c r="BQ595" t="s">
        <v>324</v>
      </c>
      <c r="BR595" t="s">
        <v>324</v>
      </c>
      <c r="BS595">
        <v>0</v>
      </c>
      <c r="BT595">
        <v>4.0000000000000001E-3</v>
      </c>
      <c r="BU595" t="s">
        <v>324</v>
      </c>
      <c r="BV595" t="s">
        <v>324</v>
      </c>
      <c r="BW595" t="s">
        <v>324</v>
      </c>
      <c r="BX595">
        <v>4.0000000000000001E-3</v>
      </c>
      <c r="BY595">
        <v>1</v>
      </c>
      <c r="BZ595" t="s">
        <v>324</v>
      </c>
      <c r="CA595" t="s">
        <v>324</v>
      </c>
      <c r="CB595" t="s">
        <v>324</v>
      </c>
      <c r="CC595">
        <v>1</v>
      </c>
      <c r="CD595">
        <v>0.505</v>
      </c>
      <c r="CE595" t="s">
        <v>324</v>
      </c>
      <c r="CF595" t="s">
        <v>324</v>
      </c>
      <c r="CG595" t="s">
        <v>324</v>
      </c>
      <c r="CH595">
        <v>0.505</v>
      </c>
      <c r="CI595" t="s">
        <v>324</v>
      </c>
      <c r="CJ595" t="s">
        <v>324</v>
      </c>
      <c r="CK595" t="s">
        <v>324</v>
      </c>
      <c r="CL595" t="s">
        <v>324</v>
      </c>
      <c r="CM595">
        <v>0</v>
      </c>
      <c r="CN595" t="s">
        <v>324</v>
      </c>
      <c r="CO595" t="s">
        <v>324</v>
      </c>
      <c r="CP595" t="s">
        <v>324</v>
      </c>
      <c r="CQ595" t="s">
        <v>324</v>
      </c>
      <c r="CR595">
        <v>0</v>
      </c>
      <c r="CS595" t="s">
        <v>324</v>
      </c>
      <c r="CT595" t="s">
        <v>324</v>
      </c>
      <c r="CU595" t="s">
        <v>324</v>
      </c>
      <c r="CV595" t="s">
        <v>324</v>
      </c>
      <c r="CW595">
        <v>0</v>
      </c>
      <c r="CX595">
        <v>6.8000000000000005E-2</v>
      </c>
      <c r="CY595">
        <v>0</v>
      </c>
      <c r="CZ595">
        <v>0</v>
      </c>
      <c r="DA595">
        <v>0</v>
      </c>
      <c r="DB595">
        <v>6.8000000000000005E-2</v>
      </c>
      <c r="DC595">
        <v>8</v>
      </c>
      <c r="DD595">
        <v>0</v>
      </c>
      <c r="DE595">
        <v>0</v>
      </c>
      <c r="DF595">
        <v>0</v>
      </c>
      <c r="DG595">
        <v>8</v>
      </c>
      <c r="DH595">
        <v>59.613</v>
      </c>
      <c r="DI595">
        <v>0</v>
      </c>
      <c r="DJ595">
        <v>0</v>
      </c>
      <c r="DK595">
        <v>0</v>
      </c>
      <c r="DL595">
        <v>59.613</v>
      </c>
    </row>
    <row r="596" spans="1:116" x14ac:dyDescent="0.45">
      <c r="A596">
        <v>2023</v>
      </c>
      <c r="B596" t="s">
        <v>188</v>
      </c>
      <c r="C596">
        <v>20413</v>
      </c>
      <c r="D596" t="s">
        <v>475</v>
      </c>
      <c r="E596" t="s">
        <v>607</v>
      </c>
      <c r="F596" t="s">
        <v>244</v>
      </c>
      <c r="G596">
        <v>0.152</v>
      </c>
      <c r="H596">
        <v>8.3000000000000004E-2</v>
      </c>
      <c r="I596">
        <v>0</v>
      </c>
      <c r="J596">
        <v>0</v>
      </c>
      <c r="K596">
        <v>0.23499999999999999</v>
      </c>
      <c r="L596">
        <v>6</v>
      </c>
      <c r="M596">
        <v>2</v>
      </c>
      <c r="N596">
        <v>0</v>
      </c>
      <c r="O596">
        <v>0</v>
      </c>
      <c r="P596">
        <v>8</v>
      </c>
      <c r="Q596">
        <v>109.273</v>
      </c>
      <c r="R596">
        <v>46.774000000000001</v>
      </c>
      <c r="S596">
        <v>0</v>
      </c>
      <c r="T596">
        <v>0</v>
      </c>
      <c r="U596">
        <v>156.047</v>
      </c>
      <c r="V596" t="s">
        <v>324</v>
      </c>
      <c r="W596" t="s">
        <v>324</v>
      </c>
      <c r="X596" t="s">
        <v>324</v>
      </c>
      <c r="Y596" t="s">
        <v>324</v>
      </c>
      <c r="Z596">
        <v>0</v>
      </c>
      <c r="AA596" t="s">
        <v>324</v>
      </c>
      <c r="AB596" t="s">
        <v>324</v>
      </c>
      <c r="AC596" t="s">
        <v>324</v>
      </c>
      <c r="AD596" t="s">
        <v>324</v>
      </c>
      <c r="AE596">
        <v>0</v>
      </c>
      <c r="AF596" t="s">
        <v>324</v>
      </c>
      <c r="AG596" t="s">
        <v>324</v>
      </c>
      <c r="AH596" t="s">
        <v>324</v>
      </c>
      <c r="AI596" t="s">
        <v>324</v>
      </c>
      <c r="AJ596">
        <v>0</v>
      </c>
      <c r="AK596" t="s">
        <v>324</v>
      </c>
      <c r="AL596" t="s">
        <v>324</v>
      </c>
      <c r="AM596" t="s">
        <v>324</v>
      </c>
      <c r="AN596" t="s">
        <v>324</v>
      </c>
      <c r="AO596">
        <v>0</v>
      </c>
      <c r="AP596" t="s">
        <v>324</v>
      </c>
      <c r="AQ596" t="s">
        <v>324</v>
      </c>
      <c r="AR596" t="s">
        <v>324</v>
      </c>
      <c r="AS596" t="s">
        <v>324</v>
      </c>
      <c r="AT596">
        <v>0</v>
      </c>
      <c r="AU596" t="s">
        <v>324</v>
      </c>
      <c r="AV596" t="s">
        <v>324</v>
      </c>
      <c r="AW596" t="s">
        <v>324</v>
      </c>
      <c r="AX596" t="s">
        <v>324</v>
      </c>
      <c r="AY596">
        <v>0</v>
      </c>
      <c r="AZ596" t="s">
        <v>324</v>
      </c>
      <c r="BA596" t="s">
        <v>324</v>
      </c>
      <c r="BB596" t="s">
        <v>324</v>
      </c>
      <c r="BC596" t="s">
        <v>324</v>
      </c>
      <c r="BD596">
        <v>0</v>
      </c>
      <c r="BE596" t="s">
        <v>324</v>
      </c>
      <c r="BF596" t="s">
        <v>324</v>
      </c>
      <c r="BG596" t="s">
        <v>324</v>
      </c>
      <c r="BH596" t="s">
        <v>324</v>
      </c>
      <c r="BI596">
        <v>0</v>
      </c>
      <c r="BJ596" t="s">
        <v>324</v>
      </c>
      <c r="BK596" t="s">
        <v>324</v>
      </c>
      <c r="BL596" t="s">
        <v>324</v>
      </c>
      <c r="BM596" t="s">
        <v>324</v>
      </c>
      <c r="BN596">
        <v>0</v>
      </c>
      <c r="BO596" t="s">
        <v>324</v>
      </c>
      <c r="BP596" t="s">
        <v>324</v>
      </c>
      <c r="BQ596" t="s">
        <v>324</v>
      </c>
      <c r="BR596" t="s">
        <v>324</v>
      </c>
      <c r="BS596">
        <v>0</v>
      </c>
      <c r="BT596">
        <v>0</v>
      </c>
      <c r="BU596">
        <v>2E-3</v>
      </c>
      <c r="BV596">
        <v>0</v>
      </c>
      <c r="BW596">
        <v>0</v>
      </c>
      <c r="BX596">
        <v>2E-3</v>
      </c>
      <c r="BY596">
        <v>0</v>
      </c>
      <c r="BZ596">
        <v>1</v>
      </c>
      <c r="CA596">
        <v>0</v>
      </c>
      <c r="CB596">
        <v>0</v>
      </c>
      <c r="CC596">
        <v>1</v>
      </c>
      <c r="CD596">
        <v>0</v>
      </c>
      <c r="CE596">
        <v>0.17699999999999999</v>
      </c>
      <c r="CF596">
        <v>0</v>
      </c>
      <c r="CG596">
        <v>0</v>
      </c>
      <c r="CH596">
        <v>0.17699999999999999</v>
      </c>
      <c r="CI596" t="s">
        <v>324</v>
      </c>
      <c r="CJ596" t="s">
        <v>324</v>
      </c>
      <c r="CK596" t="s">
        <v>324</v>
      </c>
      <c r="CL596" t="s">
        <v>324</v>
      </c>
      <c r="CM596">
        <v>0</v>
      </c>
      <c r="CN596" t="s">
        <v>324</v>
      </c>
      <c r="CO596" t="s">
        <v>324</v>
      </c>
      <c r="CP596" t="s">
        <v>324</v>
      </c>
      <c r="CQ596" t="s">
        <v>324</v>
      </c>
      <c r="CR596">
        <v>0</v>
      </c>
      <c r="CS596" t="s">
        <v>324</v>
      </c>
      <c r="CT596" t="s">
        <v>324</v>
      </c>
      <c r="CU596" t="s">
        <v>324</v>
      </c>
      <c r="CV596" t="s">
        <v>324</v>
      </c>
      <c r="CW596">
        <v>0</v>
      </c>
      <c r="CX596">
        <v>0.152</v>
      </c>
      <c r="CY596">
        <v>8.5000000000000006E-2</v>
      </c>
      <c r="CZ596">
        <v>0</v>
      </c>
      <c r="DA596">
        <v>0</v>
      </c>
      <c r="DB596">
        <v>0.23699999999999999</v>
      </c>
      <c r="DC596">
        <v>6</v>
      </c>
      <c r="DD596">
        <v>3</v>
      </c>
      <c r="DE596">
        <v>0</v>
      </c>
      <c r="DF596">
        <v>0</v>
      </c>
      <c r="DG596">
        <v>9</v>
      </c>
      <c r="DH596">
        <v>109.273</v>
      </c>
      <c r="DI596">
        <v>46.951000000000001</v>
      </c>
      <c r="DJ596">
        <v>0</v>
      </c>
      <c r="DK596">
        <v>0</v>
      </c>
      <c r="DL596">
        <v>156.22399999999999</v>
      </c>
    </row>
    <row r="597" spans="1:116" x14ac:dyDescent="0.45">
      <c r="A597">
        <v>2023</v>
      </c>
      <c r="B597" t="s">
        <v>188</v>
      </c>
      <c r="C597">
        <v>24949</v>
      </c>
      <c r="D597" t="s">
        <v>476</v>
      </c>
      <c r="E597" t="s">
        <v>606</v>
      </c>
      <c r="F597" t="s">
        <v>247</v>
      </c>
      <c r="G597">
        <v>0.39600000000000002</v>
      </c>
      <c r="H597" t="s">
        <v>324</v>
      </c>
      <c r="I597" t="s">
        <v>324</v>
      </c>
      <c r="J597" t="s">
        <v>324</v>
      </c>
      <c r="K597">
        <v>0.39600000000000002</v>
      </c>
      <c r="L597">
        <v>33</v>
      </c>
      <c r="M597" t="s">
        <v>324</v>
      </c>
      <c r="N597" t="s">
        <v>324</v>
      </c>
      <c r="O597" t="s">
        <v>324</v>
      </c>
      <c r="P597">
        <v>33</v>
      </c>
      <c r="Q597">
        <v>0.97099999999999997</v>
      </c>
      <c r="R597" t="s">
        <v>324</v>
      </c>
      <c r="S597" t="s">
        <v>324</v>
      </c>
      <c r="T597" t="s">
        <v>324</v>
      </c>
      <c r="U597">
        <v>0.97099999999999997</v>
      </c>
      <c r="V597" t="s">
        <v>324</v>
      </c>
      <c r="W597" t="s">
        <v>324</v>
      </c>
      <c r="X597" t="s">
        <v>324</v>
      </c>
      <c r="Y597" t="s">
        <v>324</v>
      </c>
      <c r="Z597">
        <v>0</v>
      </c>
      <c r="AA597" t="s">
        <v>324</v>
      </c>
      <c r="AB597" t="s">
        <v>324</v>
      </c>
      <c r="AC597" t="s">
        <v>324</v>
      </c>
      <c r="AD597" t="s">
        <v>324</v>
      </c>
      <c r="AE597">
        <v>0</v>
      </c>
      <c r="AF597">
        <v>0.10100000000000001</v>
      </c>
      <c r="AG597" t="s">
        <v>324</v>
      </c>
      <c r="AH597" t="s">
        <v>324</v>
      </c>
      <c r="AI597" t="s">
        <v>324</v>
      </c>
      <c r="AJ597">
        <v>0.10100000000000001</v>
      </c>
      <c r="AK597">
        <v>151</v>
      </c>
      <c r="AL597" t="s">
        <v>324</v>
      </c>
      <c r="AM597" t="s">
        <v>324</v>
      </c>
      <c r="AN597" t="s">
        <v>324</v>
      </c>
      <c r="AO597">
        <v>151</v>
      </c>
      <c r="AP597" t="s">
        <v>324</v>
      </c>
      <c r="AQ597" t="s">
        <v>324</v>
      </c>
      <c r="AR597" t="s">
        <v>324</v>
      </c>
      <c r="AS597" t="s">
        <v>324</v>
      </c>
      <c r="AT597">
        <v>0</v>
      </c>
      <c r="AU597" t="s">
        <v>324</v>
      </c>
      <c r="AV597" t="s">
        <v>324</v>
      </c>
      <c r="AW597" t="s">
        <v>324</v>
      </c>
      <c r="AX597" t="s">
        <v>324</v>
      </c>
      <c r="AY597">
        <v>0</v>
      </c>
      <c r="AZ597" t="s">
        <v>324</v>
      </c>
      <c r="BA597" t="s">
        <v>324</v>
      </c>
      <c r="BB597" t="s">
        <v>324</v>
      </c>
      <c r="BC597" t="s">
        <v>324</v>
      </c>
      <c r="BD597">
        <v>0</v>
      </c>
      <c r="BE597" t="s">
        <v>324</v>
      </c>
      <c r="BF597" t="s">
        <v>324</v>
      </c>
      <c r="BG597" t="s">
        <v>324</v>
      </c>
      <c r="BH597" t="s">
        <v>324</v>
      </c>
      <c r="BI597">
        <v>0</v>
      </c>
      <c r="BJ597" t="s">
        <v>324</v>
      </c>
      <c r="BK597" t="s">
        <v>324</v>
      </c>
      <c r="BL597" t="s">
        <v>324</v>
      </c>
      <c r="BM597" t="s">
        <v>324</v>
      </c>
      <c r="BN597">
        <v>0</v>
      </c>
      <c r="BO597" t="s">
        <v>324</v>
      </c>
      <c r="BP597" t="s">
        <v>324</v>
      </c>
      <c r="BQ597" t="s">
        <v>324</v>
      </c>
      <c r="BR597" t="s">
        <v>324</v>
      </c>
      <c r="BS597">
        <v>0</v>
      </c>
      <c r="BT597">
        <v>0.157</v>
      </c>
      <c r="BU597" t="s">
        <v>324</v>
      </c>
      <c r="BV597" t="s">
        <v>324</v>
      </c>
      <c r="BW597" t="s">
        <v>324</v>
      </c>
      <c r="BX597">
        <v>0.157</v>
      </c>
      <c r="BY597">
        <v>14</v>
      </c>
      <c r="BZ597" t="s">
        <v>324</v>
      </c>
      <c r="CA597" t="s">
        <v>324</v>
      </c>
      <c r="CB597" t="s">
        <v>324</v>
      </c>
      <c r="CC597">
        <v>14</v>
      </c>
      <c r="CD597">
        <v>0.432</v>
      </c>
      <c r="CE597" t="s">
        <v>324</v>
      </c>
      <c r="CF597" t="s">
        <v>324</v>
      </c>
      <c r="CG597" t="s">
        <v>324</v>
      </c>
      <c r="CH597">
        <v>0.432</v>
      </c>
      <c r="CI597" t="s">
        <v>324</v>
      </c>
      <c r="CJ597" t="s">
        <v>324</v>
      </c>
      <c r="CK597" t="s">
        <v>324</v>
      </c>
      <c r="CL597" t="s">
        <v>324</v>
      </c>
      <c r="CM597">
        <v>0</v>
      </c>
      <c r="CN597" t="s">
        <v>324</v>
      </c>
      <c r="CO597" t="s">
        <v>324</v>
      </c>
      <c r="CP597" t="s">
        <v>324</v>
      </c>
      <c r="CQ597" t="s">
        <v>324</v>
      </c>
      <c r="CR597">
        <v>0</v>
      </c>
      <c r="CS597" t="s">
        <v>324</v>
      </c>
      <c r="CT597" t="s">
        <v>324</v>
      </c>
      <c r="CU597" t="s">
        <v>324</v>
      </c>
      <c r="CV597" t="s">
        <v>324</v>
      </c>
      <c r="CW597">
        <v>0</v>
      </c>
      <c r="CX597">
        <v>0.65400000000000003</v>
      </c>
      <c r="CY597">
        <v>0</v>
      </c>
      <c r="CZ597">
        <v>0</v>
      </c>
      <c r="DA597">
        <v>0</v>
      </c>
      <c r="DB597">
        <v>0.65400000000000003</v>
      </c>
      <c r="DC597">
        <v>198</v>
      </c>
      <c r="DD597">
        <v>0</v>
      </c>
      <c r="DE597">
        <v>0</v>
      </c>
      <c r="DF597">
        <v>0</v>
      </c>
      <c r="DG597">
        <v>198</v>
      </c>
      <c r="DH597">
        <v>1.403</v>
      </c>
      <c r="DI597">
        <v>0</v>
      </c>
      <c r="DJ597">
        <v>0</v>
      </c>
      <c r="DK597">
        <v>0</v>
      </c>
      <c r="DL597">
        <v>1.403</v>
      </c>
    </row>
    <row r="598" spans="1:116" x14ac:dyDescent="0.45">
      <c r="A598">
        <v>2023</v>
      </c>
      <c r="B598" t="s">
        <v>188</v>
      </c>
      <c r="C598">
        <v>99999</v>
      </c>
      <c r="D598" t="s">
        <v>599</v>
      </c>
      <c r="E598" t="s">
        <v>606</v>
      </c>
      <c r="G598">
        <v>-6.9000000000000006E-2</v>
      </c>
      <c r="H598">
        <v>0.30399999999999999</v>
      </c>
      <c r="I598" t="s">
        <v>324</v>
      </c>
      <c r="J598" t="s">
        <v>324</v>
      </c>
      <c r="K598">
        <v>0.23499999999999999</v>
      </c>
      <c r="L598" t="s">
        <v>324</v>
      </c>
      <c r="M598" t="s">
        <v>324</v>
      </c>
      <c r="N598" t="s">
        <v>324</v>
      </c>
      <c r="O598" t="s">
        <v>324</v>
      </c>
      <c r="P598" t="s">
        <v>324</v>
      </c>
      <c r="Q598" t="s">
        <v>324</v>
      </c>
      <c r="R598" t="s">
        <v>324</v>
      </c>
      <c r="S598" t="s">
        <v>324</v>
      </c>
      <c r="T598" t="s">
        <v>324</v>
      </c>
      <c r="U598" t="s">
        <v>324</v>
      </c>
      <c r="V598" t="s">
        <v>324</v>
      </c>
      <c r="W598" t="s">
        <v>324</v>
      </c>
      <c r="X598" t="s">
        <v>324</v>
      </c>
      <c r="Y598" t="s">
        <v>324</v>
      </c>
      <c r="Z598" t="s">
        <v>324</v>
      </c>
      <c r="AA598" t="s">
        <v>324</v>
      </c>
      <c r="AB598" t="s">
        <v>324</v>
      </c>
      <c r="AC598" t="s">
        <v>324</v>
      </c>
      <c r="AD598" t="s">
        <v>324</v>
      </c>
      <c r="AE598" t="s">
        <v>324</v>
      </c>
      <c r="AF598" t="s">
        <v>324</v>
      </c>
      <c r="AG598" t="s">
        <v>324</v>
      </c>
      <c r="AH598" t="s">
        <v>324</v>
      </c>
      <c r="AI598" t="s">
        <v>324</v>
      </c>
      <c r="AJ598" t="s">
        <v>324</v>
      </c>
      <c r="AK598" t="s">
        <v>324</v>
      </c>
      <c r="AL598" t="s">
        <v>324</v>
      </c>
      <c r="AM598" t="s">
        <v>324</v>
      </c>
      <c r="AN598" t="s">
        <v>324</v>
      </c>
      <c r="AO598" t="s">
        <v>324</v>
      </c>
      <c r="AP598" t="s">
        <v>324</v>
      </c>
      <c r="AQ598" t="s">
        <v>324</v>
      </c>
      <c r="AR598" t="s">
        <v>324</v>
      </c>
      <c r="AS598" t="s">
        <v>324</v>
      </c>
      <c r="AT598" t="s">
        <v>324</v>
      </c>
      <c r="AU598" t="s">
        <v>324</v>
      </c>
      <c r="AV598" t="s">
        <v>324</v>
      </c>
      <c r="AW598" t="s">
        <v>324</v>
      </c>
      <c r="AX598" t="s">
        <v>324</v>
      </c>
      <c r="AY598" t="s">
        <v>324</v>
      </c>
      <c r="AZ598" t="s">
        <v>324</v>
      </c>
      <c r="BA598" t="s">
        <v>324</v>
      </c>
      <c r="BB598" t="s">
        <v>324</v>
      </c>
      <c r="BC598" t="s">
        <v>324</v>
      </c>
      <c r="BD598" t="s">
        <v>324</v>
      </c>
      <c r="BE598" t="s">
        <v>324</v>
      </c>
      <c r="BF598" t="s">
        <v>324</v>
      </c>
      <c r="BG598" t="s">
        <v>324</v>
      </c>
      <c r="BH598" t="s">
        <v>324</v>
      </c>
      <c r="BI598" t="s">
        <v>324</v>
      </c>
      <c r="BJ598" t="s">
        <v>324</v>
      </c>
      <c r="BK598" t="s">
        <v>324</v>
      </c>
      <c r="BL598" t="s">
        <v>324</v>
      </c>
      <c r="BM598" t="s">
        <v>324</v>
      </c>
      <c r="BN598" t="s">
        <v>324</v>
      </c>
      <c r="BO598" t="s">
        <v>324</v>
      </c>
      <c r="BP598" t="s">
        <v>324</v>
      </c>
      <c r="BQ598" t="s">
        <v>324</v>
      </c>
      <c r="BR598" t="s">
        <v>324</v>
      </c>
      <c r="BS598" t="s">
        <v>324</v>
      </c>
      <c r="BT598" t="s">
        <v>324</v>
      </c>
      <c r="BU598" t="s">
        <v>324</v>
      </c>
      <c r="BV598" t="s">
        <v>324</v>
      </c>
      <c r="BW598" t="s">
        <v>324</v>
      </c>
      <c r="BX598" t="s">
        <v>324</v>
      </c>
      <c r="BY598" t="s">
        <v>324</v>
      </c>
      <c r="BZ598" t="s">
        <v>324</v>
      </c>
      <c r="CA598" t="s">
        <v>324</v>
      </c>
      <c r="CB598" t="s">
        <v>324</v>
      </c>
      <c r="CC598" t="s">
        <v>324</v>
      </c>
      <c r="CD598" t="s">
        <v>324</v>
      </c>
      <c r="CE598" t="s">
        <v>324</v>
      </c>
      <c r="CF598" t="s">
        <v>324</v>
      </c>
      <c r="CG598" t="s">
        <v>324</v>
      </c>
      <c r="CH598" t="s">
        <v>324</v>
      </c>
      <c r="CI598" t="s">
        <v>324</v>
      </c>
      <c r="CJ598" t="s">
        <v>324</v>
      </c>
      <c r="CK598" t="s">
        <v>324</v>
      </c>
      <c r="CL598" t="s">
        <v>324</v>
      </c>
      <c r="CM598" t="s">
        <v>324</v>
      </c>
      <c r="CN598" t="s">
        <v>324</v>
      </c>
      <c r="CO598" t="s">
        <v>324</v>
      </c>
      <c r="CP598" t="s">
        <v>324</v>
      </c>
      <c r="CQ598" t="s">
        <v>324</v>
      </c>
      <c r="CR598" t="s">
        <v>324</v>
      </c>
      <c r="CS598" t="s">
        <v>324</v>
      </c>
      <c r="CT598" t="s">
        <v>324</v>
      </c>
      <c r="CU598" t="s">
        <v>324</v>
      </c>
      <c r="CV598" t="s">
        <v>324</v>
      </c>
      <c r="CW598" t="s">
        <v>324</v>
      </c>
      <c r="CX598">
        <v>-6.9000000000000006E-2</v>
      </c>
      <c r="CY598">
        <v>0.30399999999999999</v>
      </c>
      <c r="CZ598" t="s">
        <v>324</v>
      </c>
      <c r="DA598" t="s">
        <v>324</v>
      </c>
      <c r="DB598">
        <v>0.23499999999999999</v>
      </c>
      <c r="DC598" t="s">
        <v>324</v>
      </c>
      <c r="DD598" t="s">
        <v>324</v>
      </c>
      <c r="DE598" t="s">
        <v>324</v>
      </c>
      <c r="DF598" t="s">
        <v>324</v>
      </c>
      <c r="DG598" t="s">
        <v>324</v>
      </c>
      <c r="DH598" t="s">
        <v>324</v>
      </c>
      <c r="DI598" t="s">
        <v>324</v>
      </c>
      <c r="DJ598" t="s">
        <v>324</v>
      </c>
      <c r="DK598" t="s">
        <v>324</v>
      </c>
      <c r="DL598" t="s">
        <v>324</v>
      </c>
    </row>
    <row r="599" spans="1:116" x14ac:dyDescent="0.45">
      <c r="A599">
        <v>2023</v>
      </c>
      <c r="B599" t="s">
        <v>166</v>
      </c>
      <c r="C599">
        <v>2643</v>
      </c>
      <c r="D599" t="s">
        <v>1010</v>
      </c>
      <c r="E599" t="s">
        <v>607</v>
      </c>
      <c r="F599" t="s">
        <v>244</v>
      </c>
      <c r="G599">
        <v>0.29699999999999999</v>
      </c>
      <c r="H599">
        <v>2.5000000000000001E-2</v>
      </c>
      <c r="I599" t="s">
        <v>324</v>
      </c>
      <c r="J599" t="s">
        <v>324</v>
      </c>
      <c r="K599">
        <v>0.32200000000000001</v>
      </c>
      <c r="L599">
        <v>23</v>
      </c>
      <c r="M599">
        <v>1</v>
      </c>
      <c r="N599" t="s">
        <v>324</v>
      </c>
      <c r="O599" t="s">
        <v>324</v>
      </c>
      <c r="P599">
        <v>24</v>
      </c>
      <c r="Q599" t="s">
        <v>324</v>
      </c>
      <c r="R599" t="s">
        <v>324</v>
      </c>
      <c r="S599" t="s">
        <v>324</v>
      </c>
      <c r="T599" t="s">
        <v>324</v>
      </c>
      <c r="U599">
        <v>0</v>
      </c>
      <c r="V599" t="s">
        <v>324</v>
      </c>
      <c r="W599" t="s">
        <v>324</v>
      </c>
      <c r="X599" t="s">
        <v>324</v>
      </c>
      <c r="Y599" t="s">
        <v>324</v>
      </c>
      <c r="Z599">
        <v>0</v>
      </c>
      <c r="AA599" t="s">
        <v>324</v>
      </c>
      <c r="AB599" t="s">
        <v>324</v>
      </c>
      <c r="AC599" t="s">
        <v>324</v>
      </c>
      <c r="AD599" t="s">
        <v>324</v>
      </c>
      <c r="AE599">
        <v>0</v>
      </c>
      <c r="AF599" t="s">
        <v>324</v>
      </c>
      <c r="AG599" t="s">
        <v>324</v>
      </c>
      <c r="AH599" t="s">
        <v>324</v>
      </c>
      <c r="AI599" t="s">
        <v>324</v>
      </c>
      <c r="AJ599">
        <v>0</v>
      </c>
      <c r="AK599" t="s">
        <v>324</v>
      </c>
      <c r="AL599" t="s">
        <v>324</v>
      </c>
      <c r="AM599" t="s">
        <v>324</v>
      </c>
      <c r="AN599" t="s">
        <v>324</v>
      </c>
      <c r="AO599">
        <v>0</v>
      </c>
      <c r="AP599" t="s">
        <v>324</v>
      </c>
      <c r="AQ599" t="s">
        <v>324</v>
      </c>
      <c r="AR599" t="s">
        <v>324</v>
      </c>
      <c r="AS599" t="s">
        <v>324</v>
      </c>
      <c r="AT599">
        <v>0</v>
      </c>
      <c r="AU599" t="s">
        <v>324</v>
      </c>
      <c r="AV599" t="s">
        <v>324</v>
      </c>
      <c r="AW599" t="s">
        <v>324</v>
      </c>
      <c r="AX599" t="s">
        <v>324</v>
      </c>
      <c r="AY599">
        <v>0</v>
      </c>
      <c r="AZ599" t="s">
        <v>324</v>
      </c>
      <c r="BA599" t="s">
        <v>324</v>
      </c>
      <c r="BB599" t="s">
        <v>324</v>
      </c>
      <c r="BC599" t="s">
        <v>324</v>
      </c>
      <c r="BD599">
        <v>0</v>
      </c>
      <c r="BE599" t="s">
        <v>324</v>
      </c>
      <c r="BF599" t="s">
        <v>324</v>
      </c>
      <c r="BG599" t="s">
        <v>324</v>
      </c>
      <c r="BH599" t="s">
        <v>324</v>
      </c>
      <c r="BI599">
        <v>0</v>
      </c>
      <c r="BJ599" t="s">
        <v>324</v>
      </c>
      <c r="BK599" t="s">
        <v>324</v>
      </c>
      <c r="BL599" t="s">
        <v>324</v>
      </c>
      <c r="BM599" t="s">
        <v>324</v>
      </c>
      <c r="BN599">
        <v>0</v>
      </c>
      <c r="BO599" t="s">
        <v>324</v>
      </c>
      <c r="BP599" t="s">
        <v>324</v>
      </c>
      <c r="BQ599" t="s">
        <v>324</v>
      </c>
      <c r="BR599" t="s">
        <v>324</v>
      </c>
      <c r="BS599">
        <v>0</v>
      </c>
      <c r="BT599">
        <v>3.5000000000000003E-2</v>
      </c>
      <c r="BU599">
        <v>0.01</v>
      </c>
      <c r="BV599" t="s">
        <v>324</v>
      </c>
      <c r="BW599" t="s">
        <v>324</v>
      </c>
      <c r="BX599">
        <v>4.4999999999999998E-2</v>
      </c>
      <c r="BY599">
        <v>2</v>
      </c>
      <c r="BZ599">
        <v>1</v>
      </c>
      <c r="CA599" t="s">
        <v>324</v>
      </c>
      <c r="CB599" t="s">
        <v>324</v>
      </c>
      <c r="CC599">
        <v>3</v>
      </c>
      <c r="CD599" t="s">
        <v>324</v>
      </c>
      <c r="CE599" t="s">
        <v>324</v>
      </c>
      <c r="CF599" t="s">
        <v>324</v>
      </c>
      <c r="CG599" t="s">
        <v>324</v>
      </c>
      <c r="CH599">
        <v>0</v>
      </c>
      <c r="CI599" t="s">
        <v>324</v>
      </c>
      <c r="CJ599" t="s">
        <v>324</v>
      </c>
      <c r="CK599" t="s">
        <v>324</v>
      </c>
      <c r="CL599" t="s">
        <v>324</v>
      </c>
      <c r="CM599">
        <v>0</v>
      </c>
      <c r="CN599" t="s">
        <v>324</v>
      </c>
      <c r="CO599" t="s">
        <v>324</v>
      </c>
      <c r="CP599" t="s">
        <v>324</v>
      </c>
      <c r="CQ599" t="s">
        <v>324</v>
      </c>
      <c r="CR599">
        <v>0</v>
      </c>
      <c r="CS599" t="s">
        <v>324</v>
      </c>
      <c r="CT599" t="s">
        <v>324</v>
      </c>
      <c r="CU599" t="s">
        <v>324</v>
      </c>
      <c r="CV599" t="s">
        <v>324</v>
      </c>
      <c r="CW599">
        <v>0</v>
      </c>
      <c r="CX599">
        <v>0.33200000000000002</v>
      </c>
      <c r="CY599">
        <v>3.5000000000000003E-2</v>
      </c>
      <c r="CZ599">
        <v>0</v>
      </c>
      <c r="DA599">
        <v>0</v>
      </c>
      <c r="DB599">
        <v>0.36699999999999999</v>
      </c>
      <c r="DC599">
        <v>25</v>
      </c>
      <c r="DD599">
        <v>2</v>
      </c>
      <c r="DE599">
        <v>0</v>
      </c>
      <c r="DF599">
        <v>0</v>
      </c>
      <c r="DG599">
        <v>27</v>
      </c>
      <c r="DH599">
        <v>0</v>
      </c>
      <c r="DI599">
        <v>0</v>
      </c>
      <c r="DJ599">
        <v>0</v>
      </c>
      <c r="DK599">
        <v>0</v>
      </c>
      <c r="DL599">
        <v>0</v>
      </c>
    </row>
    <row r="600" spans="1:116" x14ac:dyDescent="0.45">
      <c r="A600">
        <v>2023</v>
      </c>
      <c r="B600" t="s">
        <v>166</v>
      </c>
      <c r="C600">
        <v>3205</v>
      </c>
      <c r="D600" t="s">
        <v>1011</v>
      </c>
      <c r="E600" t="s">
        <v>607</v>
      </c>
      <c r="F600" t="s">
        <v>244</v>
      </c>
      <c r="G600">
        <v>4.1000000000000002E-2</v>
      </c>
      <c r="H600" t="s">
        <v>324</v>
      </c>
      <c r="I600" t="s">
        <v>324</v>
      </c>
      <c r="J600" t="s">
        <v>324</v>
      </c>
      <c r="K600">
        <v>4.1000000000000002E-2</v>
      </c>
      <c r="L600">
        <v>5</v>
      </c>
      <c r="M600" t="s">
        <v>324</v>
      </c>
      <c r="N600" t="s">
        <v>324</v>
      </c>
      <c r="O600" t="s">
        <v>324</v>
      </c>
      <c r="P600">
        <v>5</v>
      </c>
      <c r="Q600" t="s">
        <v>324</v>
      </c>
      <c r="R600" t="s">
        <v>324</v>
      </c>
      <c r="S600" t="s">
        <v>324</v>
      </c>
      <c r="T600" t="s">
        <v>324</v>
      </c>
      <c r="U600">
        <v>0</v>
      </c>
      <c r="V600" t="s">
        <v>324</v>
      </c>
      <c r="W600" t="s">
        <v>324</v>
      </c>
      <c r="X600" t="s">
        <v>324</v>
      </c>
      <c r="Y600" t="s">
        <v>324</v>
      </c>
      <c r="Z600">
        <v>0</v>
      </c>
      <c r="AA600" t="s">
        <v>324</v>
      </c>
      <c r="AB600" t="s">
        <v>324</v>
      </c>
      <c r="AC600" t="s">
        <v>324</v>
      </c>
      <c r="AD600" t="s">
        <v>324</v>
      </c>
      <c r="AE600">
        <v>0</v>
      </c>
      <c r="AF600" t="s">
        <v>324</v>
      </c>
      <c r="AG600" t="s">
        <v>324</v>
      </c>
      <c r="AH600" t="s">
        <v>324</v>
      </c>
      <c r="AI600" t="s">
        <v>324</v>
      </c>
      <c r="AJ600">
        <v>0</v>
      </c>
      <c r="AK600" t="s">
        <v>324</v>
      </c>
      <c r="AL600" t="s">
        <v>324</v>
      </c>
      <c r="AM600" t="s">
        <v>324</v>
      </c>
      <c r="AN600" t="s">
        <v>324</v>
      </c>
      <c r="AO600">
        <v>0</v>
      </c>
      <c r="AP600" t="s">
        <v>324</v>
      </c>
      <c r="AQ600" t="s">
        <v>324</v>
      </c>
      <c r="AR600" t="s">
        <v>324</v>
      </c>
      <c r="AS600" t="s">
        <v>324</v>
      </c>
      <c r="AT600">
        <v>0</v>
      </c>
      <c r="AU600" t="s">
        <v>324</v>
      </c>
      <c r="AV600" t="s">
        <v>324</v>
      </c>
      <c r="AW600" t="s">
        <v>324</v>
      </c>
      <c r="AX600" t="s">
        <v>324</v>
      </c>
      <c r="AY600">
        <v>0</v>
      </c>
      <c r="AZ600" t="s">
        <v>324</v>
      </c>
      <c r="BA600" t="s">
        <v>324</v>
      </c>
      <c r="BB600" t="s">
        <v>324</v>
      </c>
      <c r="BC600" t="s">
        <v>324</v>
      </c>
      <c r="BD600">
        <v>0</v>
      </c>
      <c r="BE600" t="s">
        <v>324</v>
      </c>
      <c r="BF600" t="s">
        <v>324</v>
      </c>
      <c r="BG600" t="s">
        <v>324</v>
      </c>
      <c r="BH600" t="s">
        <v>324</v>
      </c>
      <c r="BI600">
        <v>0</v>
      </c>
      <c r="BJ600" t="s">
        <v>324</v>
      </c>
      <c r="BK600" t="s">
        <v>324</v>
      </c>
      <c r="BL600" t="s">
        <v>324</v>
      </c>
      <c r="BM600" t="s">
        <v>324</v>
      </c>
      <c r="BN600">
        <v>0</v>
      </c>
      <c r="BO600" t="s">
        <v>324</v>
      </c>
      <c r="BP600" t="s">
        <v>324</v>
      </c>
      <c r="BQ600" t="s">
        <v>324</v>
      </c>
      <c r="BR600" t="s">
        <v>324</v>
      </c>
      <c r="BS600">
        <v>0</v>
      </c>
      <c r="BT600">
        <v>0.01</v>
      </c>
      <c r="BU600" t="s">
        <v>324</v>
      </c>
      <c r="BV600" t="s">
        <v>324</v>
      </c>
      <c r="BW600" t="s">
        <v>324</v>
      </c>
      <c r="BX600">
        <v>0.01</v>
      </c>
      <c r="BY600">
        <v>1</v>
      </c>
      <c r="BZ600" t="s">
        <v>324</v>
      </c>
      <c r="CA600" t="s">
        <v>324</v>
      </c>
      <c r="CB600" t="s">
        <v>324</v>
      </c>
      <c r="CC600">
        <v>1</v>
      </c>
      <c r="CD600" t="s">
        <v>324</v>
      </c>
      <c r="CE600" t="s">
        <v>324</v>
      </c>
      <c r="CF600" t="s">
        <v>324</v>
      </c>
      <c r="CG600" t="s">
        <v>324</v>
      </c>
      <c r="CH600">
        <v>0</v>
      </c>
      <c r="CI600" t="s">
        <v>324</v>
      </c>
      <c r="CJ600" t="s">
        <v>324</v>
      </c>
      <c r="CK600" t="s">
        <v>324</v>
      </c>
      <c r="CL600" t="s">
        <v>324</v>
      </c>
      <c r="CM600">
        <v>0</v>
      </c>
      <c r="CN600" t="s">
        <v>324</v>
      </c>
      <c r="CO600" t="s">
        <v>324</v>
      </c>
      <c r="CP600" t="s">
        <v>324</v>
      </c>
      <c r="CQ600" t="s">
        <v>324</v>
      </c>
      <c r="CR600">
        <v>0</v>
      </c>
      <c r="CS600" t="s">
        <v>324</v>
      </c>
      <c r="CT600" t="s">
        <v>324</v>
      </c>
      <c r="CU600" t="s">
        <v>324</v>
      </c>
      <c r="CV600" t="s">
        <v>324</v>
      </c>
      <c r="CW600">
        <v>0</v>
      </c>
      <c r="CX600">
        <v>5.0999999999999997E-2</v>
      </c>
      <c r="CY600">
        <v>0</v>
      </c>
      <c r="CZ600">
        <v>0</v>
      </c>
      <c r="DA600">
        <v>0</v>
      </c>
      <c r="DB600">
        <v>5.0999999999999997E-2</v>
      </c>
      <c r="DC600">
        <v>6</v>
      </c>
      <c r="DD600">
        <v>0</v>
      </c>
      <c r="DE600">
        <v>0</v>
      </c>
      <c r="DF600">
        <v>0</v>
      </c>
      <c r="DG600">
        <v>6</v>
      </c>
      <c r="DH600">
        <v>0</v>
      </c>
      <c r="DI600">
        <v>0</v>
      </c>
      <c r="DJ600">
        <v>0</v>
      </c>
      <c r="DK600">
        <v>0</v>
      </c>
      <c r="DL600">
        <v>0</v>
      </c>
    </row>
    <row r="601" spans="1:116" x14ac:dyDescent="0.45">
      <c r="A601">
        <v>2023</v>
      </c>
      <c r="B601" t="s">
        <v>166</v>
      </c>
      <c r="C601">
        <v>4373</v>
      </c>
      <c r="D601" t="s">
        <v>477</v>
      </c>
      <c r="E601" t="s">
        <v>607</v>
      </c>
      <c r="F601" t="s">
        <v>244</v>
      </c>
      <c r="G601">
        <v>0.79900000000000004</v>
      </c>
      <c r="H601" t="s">
        <v>324</v>
      </c>
      <c r="I601" t="s">
        <v>324</v>
      </c>
      <c r="J601" t="s">
        <v>324</v>
      </c>
      <c r="K601">
        <v>0.79900000000000004</v>
      </c>
      <c r="L601">
        <v>36</v>
      </c>
      <c r="M601" t="s">
        <v>324</v>
      </c>
      <c r="N601" t="s">
        <v>324</v>
      </c>
      <c r="O601" t="s">
        <v>324</v>
      </c>
      <c r="P601">
        <v>36</v>
      </c>
      <c r="Q601" t="s">
        <v>324</v>
      </c>
      <c r="R601" t="s">
        <v>324</v>
      </c>
      <c r="S601" t="s">
        <v>324</v>
      </c>
      <c r="T601" t="s">
        <v>324</v>
      </c>
      <c r="U601">
        <v>0</v>
      </c>
      <c r="V601" t="s">
        <v>324</v>
      </c>
      <c r="W601" t="s">
        <v>324</v>
      </c>
      <c r="X601" t="s">
        <v>324</v>
      </c>
      <c r="Y601" t="s">
        <v>324</v>
      </c>
      <c r="Z601">
        <v>0</v>
      </c>
      <c r="AA601" t="s">
        <v>324</v>
      </c>
      <c r="AB601" t="s">
        <v>324</v>
      </c>
      <c r="AC601" t="s">
        <v>324</v>
      </c>
      <c r="AD601" t="s">
        <v>324</v>
      </c>
      <c r="AE601">
        <v>0</v>
      </c>
      <c r="AF601" t="s">
        <v>324</v>
      </c>
      <c r="AG601" t="s">
        <v>324</v>
      </c>
      <c r="AH601" t="s">
        <v>324</v>
      </c>
      <c r="AI601" t="s">
        <v>324</v>
      </c>
      <c r="AJ601">
        <v>0</v>
      </c>
      <c r="AK601" t="s">
        <v>324</v>
      </c>
      <c r="AL601" t="s">
        <v>324</v>
      </c>
      <c r="AM601" t="s">
        <v>324</v>
      </c>
      <c r="AN601" t="s">
        <v>324</v>
      </c>
      <c r="AO601">
        <v>0</v>
      </c>
      <c r="AP601" t="s">
        <v>324</v>
      </c>
      <c r="AQ601" t="s">
        <v>324</v>
      </c>
      <c r="AR601" t="s">
        <v>324</v>
      </c>
      <c r="AS601" t="s">
        <v>324</v>
      </c>
      <c r="AT601">
        <v>0</v>
      </c>
      <c r="AU601" t="s">
        <v>324</v>
      </c>
      <c r="AV601" t="s">
        <v>324</v>
      </c>
      <c r="AW601" t="s">
        <v>324</v>
      </c>
      <c r="AX601" t="s">
        <v>324</v>
      </c>
      <c r="AY601">
        <v>0</v>
      </c>
      <c r="AZ601" t="s">
        <v>324</v>
      </c>
      <c r="BA601" t="s">
        <v>324</v>
      </c>
      <c r="BB601" t="s">
        <v>324</v>
      </c>
      <c r="BC601" t="s">
        <v>324</v>
      </c>
      <c r="BD601">
        <v>0</v>
      </c>
      <c r="BE601" t="s">
        <v>324</v>
      </c>
      <c r="BF601" t="s">
        <v>324</v>
      </c>
      <c r="BG601" t="s">
        <v>324</v>
      </c>
      <c r="BH601" t="s">
        <v>324</v>
      </c>
      <c r="BI601">
        <v>0</v>
      </c>
      <c r="BJ601" t="s">
        <v>324</v>
      </c>
      <c r="BK601" t="s">
        <v>324</v>
      </c>
      <c r="BL601" t="s">
        <v>324</v>
      </c>
      <c r="BM601" t="s">
        <v>324</v>
      </c>
      <c r="BN601">
        <v>0</v>
      </c>
      <c r="BO601" t="s">
        <v>324</v>
      </c>
      <c r="BP601" t="s">
        <v>324</v>
      </c>
      <c r="BQ601" t="s">
        <v>324</v>
      </c>
      <c r="BR601" t="s">
        <v>324</v>
      </c>
      <c r="BS601">
        <v>0</v>
      </c>
      <c r="BT601" t="s">
        <v>324</v>
      </c>
      <c r="BU601" t="s">
        <v>324</v>
      </c>
      <c r="BV601" t="s">
        <v>324</v>
      </c>
      <c r="BW601" t="s">
        <v>324</v>
      </c>
      <c r="BX601">
        <v>0</v>
      </c>
      <c r="BY601" t="s">
        <v>324</v>
      </c>
      <c r="BZ601" t="s">
        <v>324</v>
      </c>
      <c r="CA601" t="s">
        <v>324</v>
      </c>
      <c r="CB601" t="s">
        <v>324</v>
      </c>
      <c r="CC601">
        <v>0</v>
      </c>
      <c r="CD601" t="s">
        <v>324</v>
      </c>
      <c r="CE601" t="s">
        <v>324</v>
      </c>
      <c r="CF601" t="s">
        <v>324</v>
      </c>
      <c r="CG601" t="s">
        <v>324</v>
      </c>
      <c r="CH601">
        <v>0</v>
      </c>
      <c r="CI601" t="s">
        <v>324</v>
      </c>
      <c r="CJ601" t="s">
        <v>324</v>
      </c>
      <c r="CK601" t="s">
        <v>324</v>
      </c>
      <c r="CL601" t="s">
        <v>324</v>
      </c>
      <c r="CM601">
        <v>0</v>
      </c>
      <c r="CN601" t="s">
        <v>324</v>
      </c>
      <c r="CO601" t="s">
        <v>324</v>
      </c>
      <c r="CP601" t="s">
        <v>324</v>
      </c>
      <c r="CQ601" t="s">
        <v>324</v>
      </c>
      <c r="CR601">
        <v>0</v>
      </c>
      <c r="CS601" t="s">
        <v>324</v>
      </c>
      <c r="CT601" t="s">
        <v>324</v>
      </c>
      <c r="CU601" t="s">
        <v>324</v>
      </c>
      <c r="CV601" t="s">
        <v>324</v>
      </c>
      <c r="CW601">
        <v>0</v>
      </c>
      <c r="CX601">
        <v>0.79900000000000004</v>
      </c>
      <c r="CY601">
        <v>0</v>
      </c>
      <c r="CZ601">
        <v>0</v>
      </c>
      <c r="DA601">
        <v>0</v>
      </c>
      <c r="DB601">
        <v>0.79900000000000004</v>
      </c>
      <c r="DC601">
        <v>36</v>
      </c>
      <c r="DD601">
        <v>0</v>
      </c>
      <c r="DE601">
        <v>0</v>
      </c>
      <c r="DF601">
        <v>0</v>
      </c>
      <c r="DG601">
        <v>36</v>
      </c>
      <c r="DH601">
        <v>0</v>
      </c>
      <c r="DI601">
        <v>0</v>
      </c>
      <c r="DJ601">
        <v>0</v>
      </c>
      <c r="DK601">
        <v>0</v>
      </c>
      <c r="DL601">
        <v>0</v>
      </c>
    </row>
    <row r="602" spans="1:116" x14ac:dyDescent="0.45">
      <c r="A602">
        <v>2023</v>
      </c>
      <c r="B602" t="s">
        <v>166</v>
      </c>
      <c r="C602">
        <v>4671</v>
      </c>
      <c r="D602" t="s">
        <v>1012</v>
      </c>
      <c r="E602" t="s">
        <v>607</v>
      </c>
      <c r="F602" t="s">
        <v>244</v>
      </c>
      <c r="G602">
        <v>1.4E-2</v>
      </c>
      <c r="H602">
        <v>1.7999999999999999E-2</v>
      </c>
      <c r="I602" t="s">
        <v>324</v>
      </c>
      <c r="J602" t="s">
        <v>324</v>
      </c>
      <c r="K602">
        <v>3.2000000000000001E-2</v>
      </c>
      <c r="L602">
        <v>13</v>
      </c>
      <c r="M602">
        <v>6</v>
      </c>
      <c r="N602" t="s">
        <v>324</v>
      </c>
      <c r="O602" t="s">
        <v>324</v>
      </c>
      <c r="P602">
        <v>19</v>
      </c>
      <c r="Q602">
        <v>3.5999999999999997E-2</v>
      </c>
      <c r="R602">
        <v>2E-3</v>
      </c>
      <c r="S602" t="s">
        <v>324</v>
      </c>
      <c r="T602" t="s">
        <v>324</v>
      </c>
      <c r="U602">
        <v>3.7999999999999999E-2</v>
      </c>
      <c r="V602" t="s">
        <v>324</v>
      </c>
      <c r="W602" t="s">
        <v>324</v>
      </c>
      <c r="X602" t="s">
        <v>324</v>
      </c>
      <c r="Y602" t="s">
        <v>324</v>
      </c>
      <c r="Z602">
        <v>0</v>
      </c>
      <c r="AA602" t="s">
        <v>324</v>
      </c>
      <c r="AB602" t="s">
        <v>324</v>
      </c>
      <c r="AC602" t="s">
        <v>324</v>
      </c>
      <c r="AD602" t="s">
        <v>324</v>
      </c>
      <c r="AE602">
        <v>0</v>
      </c>
      <c r="AF602" t="s">
        <v>324</v>
      </c>
      <c r="AG602" t="s">
        <v>324</v>
      </c>
      <c r="AH602" t="s">
        <v>324</v>
      </c>
      <c r="AI602" t="s">
        <v>324</v>
      </c>
      <c r="AJ602">
        <v>0</v>
      </c>
      <c r="AK602" t="s">
        <v>324</v>
      </c>
      <c r="AL602" t="s">
        <v>324</v>
      </c>
      <c r="AM602" t="s">
        <v>324</v>
      </c>
      <c r="AN602" t="s">
        <v>324</v>
      </c>
      <c r="AO602">
        <v>0</v>
      </c>
      <c r="AP602">
        <v>1.2E-2</v>
      </c>
      <c r="AQ602" t="s">
        <v>324</v>
      </c>
      <c r="AR602" t="s">
        <v>324</v>
      </c>
      <c r="AS602" t="s">
        <v>324</v>
      </c>
      <c r="AT602">
        <v>1.2E-2</v>
      </c>
      <c r="AU602">
        <v>1</v>
      </c>
      <c r="AV602" t="s">
        <v>324</v>
      </c>
      <c r="AW602" t="s">
        <v>324</v>
      </c>
      <c r="AX602" t="s">
        <v>324</v>
      </c>
      <c r="AY602">
        <v>1</v>
      </c>
      <c r="AZ602" t="s">
        <v>324</v>
      </c>
      <c r="BA602" t="s">
        <v>324</v>
      </c>
      <c r="BB602" t="s">
        <v>324</v>
      </c>
      <c r="BC602" t="s">
        <v>324</v>
      </c>
      <c r="BD602">
        <v>0</v>
      </c>
      <c r="BE602" t="s">
        <v>324</v>
      </c>
      <c r="BF602" t="s">
        <v>324</v>
      </c>
      <c r="BG602" t="s">
        <v>324</v>
      </c>
      <c r="BH602" t="s">
        <v>324</v>
      </c>
      <c r="BI602">
        <v>0</v>
      </c>
      <c r="BJ602" t="s">
        <v>324</v>
      </c>
      <c r="BK602" t="s">
        <v>324</v>
      </c>
      <c r="BL602" t="s">
        <v>324</v>
      </c>
      <c r="BM602" t="s">
        <v>324</v>
      </c>
      <c r="BN602">
        <v>0</v>
      </c>
      <c r="BO602" t="s">
        <v>324</v>
      </c>
      <c r="BP602" t="s">
        <v>324</v>
      </c>
      <c r="BQ602" t="s">
        <v>324</v>
      </c>
      <c r="BR602" t="s">
        <v>324</v>
      </c>
      <c r="BS602">
        <v>0</v>
      </c>
      <c r="BT602" t="s">
        <v>324</v>
      </c>
      <c r="BU602" t="s">
        <v>324</v>
      </c>
      <c r="BV602" t="s">
        <v>324</v>
      </c>
      <c r="BW602" t="s">
        <v>324</v>
      </c>
      <c r="BX602">
        <v>0</v>
      </c>
      <c r="BY602" t="s">
        <v>324</v>
      </c>
      <c r="BZ602" t="s">
        <v>324</v>
      </c>
      <c r="CA602" t="s">
        <v>324</v>
      </c>
      <c r="CB602" t="s">
        <v>324</v>
      </c>
      <c r="CC602">
        <v>0</v>
      </c>
      <c r="CD602" t="s">
        <v>324</v>
      </c>
      <c r="CE602" t="s">
        <v>324</v>
      </c>
      <c r="CF602" t="s">
        <v>324</v>
      </c>
      <c r="CG602" t="s">
        <v>324</v>
      </c>
      <c r="CH602">
        <v>0</v>
      </c>
      <c r="CI602" t="s">
        <v>324</v>
      </c>
      <c r="CJ602" t="s">
        <v>324</v>
      </c>
      <c r="CK602" t="s">
        <v>324</v>
      </c>
      <c r="CL602" t="s">
        <v>324</v>
      </c>
      <c r="CM602">
        <v>0</v>
      </c>
      <c r="CN602" t="s">
        <v>324</v>
      </c>
      <c r="CO602" t="s">
        <v>324</v>
      </c>
      <c r="CP602" t="s">
        <v>324</v>
      </c>
      <c r="CQ602" t="s">
        <v>324</v>
      </c>
      <c r="CR602">
        <v>0</v>
      </c>
      <c r="CS602" t="s">
        <v>324</v>
      </c>
      <c r="CT602" t="s">
        <v>324</v>
      </c>
      <c r="CU602" t="s">
        <v>324</v>
      </c>
      <c r="CV602" t="s">
        <v>324</v>
      </c>
      <c r="CW602">
        <v>0</v>
      </c>
      <c r="CX602">
        <v>1.4E-2</v>
      </c>
      <c r="CY602">
        <v>1.7999999999999999E-2</v>
      </c>
      <c r="CZ602">
        <v>0</v>
      </c>
      <c r="DA602">
        <v>0</v>
      </c>
      <c r="DB602">
        <v>3.2000000000000001E-2</v>
      </c>
      <c r="DC602">
        <v>13</v>
      </c>
      <c r="DD602">
        <v>6</v>
      </c>
      <c r="DE602">
        <v>0</v>
      </c>
      <c r="DF602">
        <v>0</v>
      </c>
      <c r="DG602">
        <v>19</v>
      </c>
      <c r="DH602">
        <v>3.5999999999999997E-2</v>
      </c>
      <c r="DI602">
        <v>2E-3</v>
      </c>
      <c r="DJ602">
        <v>0</v>
      </c>
      <c r="DK602">
        <v>0</v>
      </c>
      <c r="DL602">
        <v>3.7999999999999999E-2</v>
      </c>
    </row>
    <row r="603" spans="1:116" x14ac:dyDescent="0.45">
      <c r="A603">
        <v>2023</v>
      </c>
      <c r="B603" t="s">
        <v>166</v>
      </c>
      <c r="C603">
        <v>4911</v>
      </c>
      <c r="D603" t="s">
        <v>478</v>
      </c>
      <c r="E603" t="s">
        <v>607</v>
      </c>
      <c r="F603" t="s">
        <v>244</v>
      </c>
      <c r="G603">
        <v>0.59699999999999998</v>
      </c>
      <c r="H603">
        <v>0.26300000000000001</v>
      </c>
      <c r="I603" t="s">
        <v>324</v>
      </c>
      <c r="J603" t="s">
        <v>324</v>
      </c>
      <c r="K603">
        <v>0.86</v>
      </c>
      <c r="L603">
        <v>51</v>
      </c>
      <c r="M603">
        <v>6</v>
      </c>
      <c r="N603" t="s">
        <v>324</v>
      </c>
      <c r="O603" t="s">
        <v>324</v>
      </c>
      <c r="P603">
        <v>57</v>
      </c>
      <c r="Q603" t="s">
        <v>324</v>
      </c>
      <c r="R603" t="s">
        <v>324</v>
      </c>
      <c r="S603" t="s">
        <v>324</v>
      </c>
      <c r="T603" t="s">
        <v>324</v>
      </c>
      <c r="U603">
        <v>0</v>
      </c>
      <c r="V603" t="s">
        <v>324</v>
      </c>
      <c r="W603" t="s">
        <v>324</v>
      </c>
      <c r="X603" t="s">
        <v>324</v>
      </c>
      <c r="Y603" t="s">
        <v>324</v>
      </c>
      <c r="Z603">
        <v>0</v>
      </c>
      <c r="AA603" t="s">
        <v>324</v>
      </c>
      <c r="AB603" t="s">
        <v>324</v>
      </c>
      <c r="AC603" t="s">
        <v>324</v>
      </c>
      <c r="AD603" t="s">
        <v>324</v>
      </c>
      <c r="AE603">
        <v>0</v>
      </c>
      <c r="AF603" t="s">
        <v>324</v>
      </c>
      <c r="AG603" t="s">
        <v>324</v>
      </c>
      <c r="AH603" t="s">
        <v>324</v>
      </c>
      <c r="AI603" t="s">
        <v>324</v>
      </c>
      <c r="AJ603">
        <v>0</v>
      </c>
      <c r="AK603" t="s">
        <v>324</v>
      </c>
      <c r="AL603" t="s">
        <v>324</v>
      </c>
      <c r="AM603" t="s">
        <v>324</v>
      </c>
      <c r="AN603" t="s">
        <v>324</v>
      </c>
      <c r="AO603">
        <v>0</v>
      </c>
      <c r="AP603">
        <v>0.109</v>
      </c>
      <c r="AQ603" t="s">
        <v>324</v>
      </c>
      <c r="AR603" t="s">
        <v>324</v>
      </c>
      <c r="AS603" t="s">
        <v>324</v>
      </c>
      <c r="AT603">
        <v>0.109</v>
      </c>
      <c r="AU603">
        <v>6</v>
      </c>
      <c r="AV603" t="s">
        <v>324</v>
      </c>
      <c r="AW603" t="s">
        <v>324</v>
      </c>
      <c r="AX603" t="s">
        <v>324</v>
      </c>
      <c r="AY603">
        <v>6</v>
      </c>
      <c r="AZ603">
        <v>0.19800000000000001</v>
      </c>
      <c r="BA603" t="s">
        <v>324</v>
      </c>
      <c r="BB603" t="s">
        <v>324</v>
      </c>
      <c r="BC603" t="s">
        <v>324</v>
      </c>
      <c r="BD603">
        <v>0.19800000000000001</v>
      </c>
      <c r="BE603" t="s">
        <v>324</v>
      </c>
      <c r="BF603" t="s">
        <v>324</v>
      </c>
      <c r="BG603" t="s">
        <v>324</v>
      </c>
      <c r="BH603" t="s">
        <v>324</v>
      </c>
      <c r="BI603">
        <v>0</v>
      </c>
      <c r="BJ603" t="s">
        <v>324</v>
      </c>
      <c r="BK603" t="s">
        <v>324</v>
      </c>
      <c r="BL603" t="s">
        <v>324</v>
      </c>
      <c r="BM603" t="s">
        <v>324</v>
      </c>
      <c r="BN603">
        <v>0</v>
      </c>
      <c r="BO603" t="s">
        <v>324</v>
      </c>
      <c r="BP603" t="s">
        <v>324</v>
      </c>
      <c r="BQ603" t="s">
        <v>324</v>
      </c>
      <c r="BR603" t="s">
        <v>324</v>
      </c>
      <c r="BS603">
        <v>0</v>
      </c>
      <c r="BT603" t="s">
        <v>324</v>
      </c>
      <c r="BU603">
        <v>2E-3</v>
      </c>
      <c r="BV603" t="s">
        <v>324</v>
      </c>
      <c r="BW603" t="s">
        <v>324</v>
      </c>
      <c r="BX603">
        <v>2E-3</v>
      </c>
      <c r="BY603" t="s">
        <v>324</v>
      </c>
      <c r="BZ603">
        <v>1</v>
      </c>
      <c r="CA603" t="s">
        <v>324</v>
      </c>
      <c r="CB603" t="s">
        <v>324</v>
      </c>
      <c r="CC603">
        <v>1</v>
      </c>
      <c r="CD603" t="s">
        <v>324</v>
      </c>
      <c r="CE603" t="s">
        <v>324</v>
      </c>
      <c r="CF603" t="s">
        <v>324</v>
      </c>
      <c r="CG603" t="s">
        <v>324</v>
      </c>
      <c r="CH603">
        <v>0</v>
      </c>
      <c r="CI603" t="s">
        <v>324</v>
      </c>
      <c r="CJ603" t="s">
        <v>324</v>
      </c>
      <c r="CK603" t="s">
        <v>324</v>
      </c>
      <c r="CL603" t="s">
        <v>324</v>
      </c>
      <c r="CM603">
        <v>0</v>
      </c>
      <c r="CN603" t="s">
        <v>324</v>
      </c>
      <c r="CO603" t="s">
        <v>324</v>
      </c>
      <c r="CP603" t="s">
        <v>324</v>
      </c>
      <c r="CQ603" t="s">
        <v>324</v>
      </c>
      <c r="CR603">
        <v>0</v>
      </c>
      <c r="CS603" t="s">
        <v>324</v>
      </c>
      <c r="CT603" t="s">
        <v>324</v>
      </c>
      <c r="CU603" t="s">
        <v>324</v>
      </c>
      <c r="CV603" t="s">
        <v>324</v>
      </c>
      <c r="CW603">
        <v>0</v>
      </c>
      <c r="CX603">
        <v>0.59699999999999998</v>
      </c>
      <c r="CY603">
        <v>0.26500000000000001</v>
      </c>
      <c r="CZ603">
        <v>0</v>
      </c>
      <c r="DA603">
        <v>0</v>
      </c>
      <c r="DB603">
        <v>0.86199999999999999</v>
      </c>
      <c r="DC603">
        <v>51</v>
      </c>
      <c r="DD603">
        <v>7</v>
      </c>
      <c r="DE603">
        <v>0</v>
      </c>
      <c r="DF603">
        <v>0</v>
      </c>
      <c r="DG603">
        <v>58</v>
      </c>
      <c r="DH603">
        <v>0</v>
      </c>
      <c r="DI603">
        <v>0</v>
      </c>
      <c r="DJ603">
        <v>0</v>
      </c>
      <c r="DK603">
        <v>0</v>
      </c>
      <c r="DL603">
        <v>0</v>
      </c>
    </row>
    <row r="604" spans="1:116" x14ac:dyDescent="0.45">
      <c r="A604">
        <v>2023</v>
      </c>
      <c r="B604" t="s">
        <v>166</v>
      </c>
      <c r="C604">
        <v>5780</v>
      </c>
      <c r="D604" t="s">
        <v>1013</v>
      </c>
      <c r="E604" t="s">
        <v>607</v>
      </c>
      <c r="F604" t="s">
        <v>244</v>
      </c>
      <c r="G604">
        <v>0.16800000000000001</v>
      </c>
      <c r="H604">
        <v>0.125</v>
      </c>
      <c r="I604" t="s">
        <v>324</v>
      </c>
      <c r="J604" t="s">
        <v>324</v>
      </c>
      <c r="K604">
        <v>0.29299999999999998</v>
      </c>
      <c r="L604">
        <v>9</v>
      </c>
      <c r="M604">
        <v>5</v>
      </c>
      <c r="N604" t="s">
        <v>324</v>
      </c>
      <c r="O604" t="s">
        <v>324</v>
      </c>
      <c r="P604">
        <v>14</v>
      </c>
      <c r="Q604">
        <v>33.799999999999997</v>
      </c>
      <c r="R604">
        <v>11.1</v>
      </c>
      <c r="S604" t="s">
        <v>324</v>
      </c>
      <c r="T604" t="s">
        <v>324</v>
      </c>
      <c r="U604">
        <v>44.9</v>
      </c>
      <c r="V604" t="s">
        <v>324</v>
      </c>
      <c r="W604" t="s">
        <v>324</v>
      </c>
      <c r="X604" t="s">
        <v>324</v>
      </c>
      <c r="Y604" t="s">
        <v>324</v>
      </c>
      <c r="Z604">
        <v>0</v>
      </c>
      <c r="AA604" t="s">
        <v>324</v>
      </c>
      <c r="AB604" t="s">
        <v>324</v>
      </c>
      <c r="AC604" t="s">
        <v>324</v>
      </c>
      <c r="AD604" t="s">
        <v>324</v>
      </c>
      <c r="AE604">
        <v>0</v>
      </c>
      <c r="AF604" t="s">
        <v>324</v>
      </c>
      <c r="AG604" t="s">
        <v>324</v>
      </c>
      <c r="AH604" t="s">
        <v>324</v>
      </c>
      <c r="AI604" t="s">
        <v>324</v>
      </c>
      <c r="AJ604">
        <v>0</v>
      </c>
      <c r="AK604" t="s">
        <v>324</v>
      </c>
      <c r="AL604" t="s">
        <v>324</v>
      </c>
      <c r="AM604" t="s">
        <v>324</v>
      </c>
      <c r="AN604" t="s">
        <v>324</v>
      </c>
      <c r="AO604">
        <v>0</v>
      </c>
      <c r="AP604" t="s">
        <v>324</v>
      </c>
      <c r="AQ604" t="s">
        <v>324</v>
      </c>
      <c r="AR604" t="s">
        <v>324</v>
      </c>
      <c r="AS604" t="s">
        <v>324</v>
      </c>
      <c r="AT604">
        <v>0</v>
      </c>
      <c r="AU604" t="s">
        <v>324</v>
      </c>
      <c r="AV604" t="s">
        <v>324</v>
      </c>
      <c r="AW604" t="s">
        <v>324</v>
      </c>
      <c r="AX604" t="s">
        <v>324</v>
      </c>
      <c r="AY604">
        <v>0</v>
      </c>
      <c r="AZ604" t="s">
        <v>324</v>
      </c>
      <c r="BA604" t="s">
        <v>324</v>
      </c>
      <c r="BB604" t="s">
        <v>324</v>
      </c>
      <c r="BC604" t="s">
        <v>324</v>
      </c>
      <c r="BD604">
        <v>0</v>
      </c>
      <c r="BE604" t="s">
        <v>324</v>
      </c>
      <c r="BF604" t="s">
        <v>324</v>
      </c>
      <c r="BG604" t="s">
        <v>324</v>
      </c>
      <c r="BH604" t="s">
        <v>324</v>
      </c>
      <c r="BI604">
        <v>0</v>
      </c>
      <c r="BJ604" t="s">
        <v>324</v>
      </c>
      <c r="BK604" t="s">
        <v>324</v>
      </c>
      <c r="BL604" t="s">
        <v>324</v>
      </c>
      <c r="BM604" t="s">
        <v>324</v>
      </c>
      <c r="BN604">
        <v>0</v>
      </c>
      <c r="BO604" t="s">
        <v>324</v>
      </c>
      <c r="BP604" t="s">
        <v>324</v>
      </c>
      <c r="BQ604" t="s">
        <v>324</v>
      </c>
      <c r="BR604" t="s">
        <v>324</v>
      </c>
      <c r="BS604">
        <v>0</v>
      </c>
      <c r="BT604" t="s">
        <v>324</v>
      </c>
      <c r="BU604" t="s">
        <v>324</v>
      </c>
      <c r="BV604" t="s">
        <v>324</v>
      </c>
      <c r="BW604" t="s">
        <v>324</v>
      </c>
      <c r="BX604">
        <v>0</v>
      </c>
      <c r="BY604" t="s">
        <v>324</v>
      </c>
      <c r="BZ604" t="s">
        <v>324</v>
      </c>
      <c r="CA604" t="s">
        <v>324</v>
      </c>
      <c r="CB604" t="s">
        <v>324</v>
      </c>
      <c r="CC604">
        <v>0</v>
      </c>
      <c r="CD604" t="s">
        <v>324</v>
      </c>
      <c r="CE604" t="s">
        <v>324</v>
      </c>
      <c r="CF604" t="s">
        <v>324</v>
      </c>
      <c r="CG604" t="s">
        <v>324</v>
      </c>
      <c r="CH604">
        <v>0</v>
      </c>
      <c r="CI604" t="s">
        <v>324</v>
      </c>
      <c r="CJ604" t="s">
        <v>324</v>
      </c>
      <c r="CK604" t="s">
        <v>324</v>
      </c>
      <c r="CL604" t="s">
        <v>324</v>
      </c>
      <c r="CM604">
        <v>0</v>
      </c>
      <c r="CN604" t="s">
        <v>324</v>
      </c>
      <c r="CO604" t="s">
        <v>324</v>
      </c>
      <c r="CP604" t="s">
        <v>324</v>
      </c>
      <c r="CQ604" t="s">
        <v>324</v>
      </c>
      <c r="CR604">
        <v>0</v>
      </c>
      <c r="CS604" t="s">
        <v>324</v>
      </c>
      <c r="CT604" t="s">
        <v>324</v>
      </c>
      <c r="CU604" t="s">
        <v>324</v>
      </c>
      <c r="CV604" t="s">
        <v>324</v>
      </c>
      <c r="CW604">
        <v>0</v>
      </c>
      <c r="CX604">
        <v>0.16800000000000001</v>
      </c>
      <c r="CY604">
        <v>0.125</v>
      </c>
      <c r="CZ604">
        <v>0</v>
      </c>
      <c r="DA604">
        <v>0</v>
      </c>
      <c r="DB604">
        <v>0.29299999999999998</v>
      </c>
      <c r="DC604">
        <v>9</v>
      </c>
      <c r="DD604">
        <v>5</v>
      </c>
      <c r="DE604">
        <v>0</v>
      </c>
      <c r="DF604">
        <v>0</v>
      </c>
      <c r="DG604">
        <v>14</v>
      </c>
      <c r="DH604">
        <v>33.799999999999997</v>
      </c>
      <c r="DI604">
        <v>11.1</v>
      </c>
      <c r="DJ604">
        <v>0</v>
      </c>
      <c r="DK604">
        <v>0</v>
      </c>
      <c r="DL604">
        <v>44.9</v>
      </c>
    </row>
    <row r="605" spans="1:116" x14ac:dyDescent="0.45">
      <c r="A605">
        <v>2023</v>
      </c>
      <c r="B605" t="s">
        <v>166</v>
      </c>
      <c r="C605">
        <v>6779</v>
      </c>
      <c r="D605" t="s">
        <v>479</v>
      </c>
      <c r="E605" t="s">
        <v>607</v>
      </c>
      <c r="F605" t="s">
        <v>244</v>
      </c>
      <c r="G605">
        <v>4.5999999999999999E-2</v>
      </c>
      <c r="H605" t="s">
        <v>324</v>
      </c>
      <c r="I605" t="s">
        <v>324</v>
      </c>
      <c r="J605" t="s">
        <v>324</v>
      </c>
      <c r="K605">
        <v>4.5999999999999999E-2</v>
      </c>
      <c r="L605">
        <v>8</v>
      </c>
      <c r="M605" t="s">
        <v>324</v>
      </c>
      <c r="N605" t="s">
        <v>324</v>
      </c>
      <c r="O605" t="s">
        <v>324</v>
      </c>
      <c r="P605">
        <v>8</v>
      </c>
      <c r="Q605" t="s">
        <v>324</v>
      </c>
      <c r="R605" t="s">
        <v>324</v>
      </c>
      <c r="S605" t="s">
        <v>324</v>
      </c>
      <c r="T605" t="s">
        <v>324</v>
      </c>
      <c r="U605">
        <v>0</v>
      </c>
      <c r="V605" t="s">
        <v>324</v>
      </c>
      <c r="W605" t="s">
        <v>324</v>
      </c>
      <c r="X605" t="s">
        <v>324</v>
      </c>
      <c r="Y605" t="s">
        <v>324</v>
      </c>
      <c r="Z605">
        <v>0</v>
      </c>
      <c r="AA605" t="s">
        <v>324</v>
      </c>
      <c r="AB605" t="s">
        <v>324</v>
      </c>
      <c r="AC605" t="s">
        <v>324</v>
      </c>
      <c r="AD605" t="s">
        <v>324</v>
      </c>
      <c r="AE605">
        <v>0</v>
      </c>
      <c r="AF605">
        <v>1.1679999999999999</v>
      </c>
      <c r="AG605">
        <v>0.28799999999999998</v>
      </c>
      <c r="AH605" t="s">
        <v>324</v>
      </c>
      <c r="AI605" t="s">
        <v>324</v>
      </c>
      <c r="AJ605">
        <v>1.456</v>
      </c>
      <c r="AK605">
        <v>269</v>
      </c>
      <c r="AL605">
        <v>13</v>
      </c>
      <c r="AM605" t="s">
        <v>324</v>
      </c>
      <c r="AN605" t="s">
        <v>324</v>
      </c>
      <c r="AO605">
        <v>282</v>
      </c>
      <c r="AP605" t="s">
        <v>324</v>
      </c>
      <c r="AQ605" t="s">
        <v>324</v>
      </c>
      <c r="AR605" t="s">
        <v>324</v>
      </c>
      <c r="AS605" t="s">
        <v>324</v>
      </c>
      <c r="AT605">
        <v>0</v>
      </c>
      <c r="AU605" t="s">
        <v>324</v>
      </c>
      <c r="AV605" t="s">
        <v>324</v>
      </c>
      <c r="AW605" t="s">
        <v>324</v>
      </c>
      <c r="AX605" t="s">
        <v>324</v>
      </c>
      <c r="AY605">
        <v>0</v>
      </c>
      <c r="AZ605" t="s">
        <v>324</v>
      </c>
      <c r="BA605" t="s">
        <v>324</v>
      </c>
      <c r="BB605" t="s">
        <v>324</v>
      </c>
      <c r="BC605" t="s">
        <v>324</v>
      </c>
      <c r="BD605">
        <v>0</v>
      </c>
      <c r="BE605" t="s">
        <v>324</v>
      </c>
      <c r="BF605" t="s">
        <v>324</v>
      </c>
      <c r="BG605" t="s">
        <v>324</v>
      </c>
      <c r="BH605" t="s">
        <v>324</v>
      </c>
      <c r="BI605">
        <v>0</v>
      </c>
      <c r="BJ605" t="s">
        <v>324</v>
      </c>
      <c r="BK605" t="s">
        <v>324</v>
      </c>
      <c r="BL605" t="s">
        <v>324</v>
      </c>
      <c r="BM605" t="s">
        <v>324</v>
      </c>
      <c r="BN605">
        <v>0</v>
      </c>
      <c r="BO605" t="s">
        <v>324</v>
      </c>
      <c r="BP605" t="s">
        <v>324</v>
      </c>
      <c r="BQ605" t="s">
        <v>324</v>
      </c>
      <c r="BR605" t="s">
        <v>324</v>
      </c>
      <c r="BS605">
        <v>0</v>
      </c>
      <c r="BT605" t="s">
        <v>324</v>
      </c>
      <c r="BU605" t="s">
        <v>324</v>
      </c>
      <c r="BV605" t="s">
        <v>324</v>
      </c>
      <c r="BW605" t="s">
        <v>324</v>
      </c>
      <c r="BX605">
        <v>0</v>
      </c>
      <c r="BY605" t="s">
        <v>324</v>
      </c>
      <c r="BZ605" t="s">
        <v>324</v>
      </c>
      <c r="CA605" t="s">
        <v>324</v>
      </c>
      <c r="CB605" t="s">
        <v>324</v>
      </c>
      <c r="CC605">
        <v>0</v>
      </c>
      <c r="CD605" t="s">
        <v>324</v>
      </c>
      <c r="CE605" t="s">
        <v>324</v>
      </c>
      <c r="CF605" t="s">
        <v>324</v>
      </c>
      <c r="CG605" t="s">
        <v>324</v>
      </c>
      <c r="CH605">
        <v>0</v>
      </c>
      <c r="CI605" t="s">
        <v>324</v>
      </c>
      <c r="CJ605" t="s">
        <v>324</v>
      </c>
      <c r="CK605" t="s">
        <v>324</v>
      </c>
      <c r="CL605" t="s">
        <v>324</v>
      </c>
      <c r="CM605">
        <v>0</v>
      </c>
      <c r="CN605" t="s">
        <v>324</v>
      </c>
      <c r="CO605" t="s">
        <v>324</v>
      </c>
      <c r="CP605" t="s">
        <v>324</v>
      </c>
      <c r="CQ605" t="s">
        <v>324</v>
      </c>
      <c r="CR605">
        <v>0</v>
      </c>
      <c r="CS605" t="s">
        <v>324</v>
      </c>
      <c r="CT605" t="s">
        <v>324</v>
      </c>
      <c r="CU605" t="s">
        <v>324</v>
      </c>
      <c r="CV605" t="s">
        <v>324</v>
      </c>
      <c r="CW605">
        <v>0</v>
      </c>
      <c r="CX605">
        <v>1.214</v>
      </c>
      <c r="CY605">
        <v>0.28799999999999998</v>
      </c>
      <c r="CZ605">
        <v>0</v>
      </c>
      <c r="DA605">
        <v>0</v>
      </c>
      <c r="DB605">
        <v>1.502</v>
      </c>
      <c r="DC605">
        <v>277</v>
      </c>
      <c r="DD605">
        <v>13</v>
      </c>
      <c r="DE605">
        <v>0</v>
      </c>
      <c r="DF605">
        <v>0</v>
      </c>
      <c r="DG605">
        <v>290</v>
      </c>
      <c r="DH605">
        <v>0</v>
      </c>
      <c r="DI605">
        <v>0</v>
      </c>
      <c r="DJ605">
        <v>0</v>
      </c>
      <c r="DK605">
        <v>0</v>
      </c>
      <c r="DL605">
        <v>0</v>
      </c>
    </row>
    <row r="606" spans="1:116" x14ac:dyDescent="0.45">
      <c r="A606">
        <v>2023</v>
      </c>
      <c r="B606" t="s">
        <v>166</v>
      </c>
      <c r="C606">
        <v>8245</v>
      </c>
      <c r="D606" t="s">
        <v>1014</v>
      </c>
      <c r="E606" t="s">
        <v>607</v>
      </c>
      <c r="F606" t="s">
        <v>244</v>
      </c>
      <c r="G606">
        <v>7.8E-2</v>
      </c>
      <c r="H606">
        <v>1.0999999999999999E-2</v>
      </c>
      <c r="I606" t="s">
        <v>324</v>
      </c>
      <c r="J606" t="s">
        <v>324</v>
      </c>
      <c r="K606">
        <v>8.8999999999999996E-2</v>
      </c>
      <c r="L606">
        <v>9</v>
      </c>
      <c r="M606">
        <v>1</v>
      </c>
      <c r="N606" t="s">
        <v>324</v>
      </c>
      <c r="O606" t="s">
        <v>324</v>
      </c>
      <c r="P606">
        <v>10</v>
      </c>
      <c r="Q606">
        <v>5.423</v>
      </c>
      <c r="R606" t="s">
        <v>324</v>
      </c>
      <c r="S606" t="s">
        <v>324</v>
      </c>
      <c r="T606" t="s">
        <v>324</v>
      </c>
      <c r="U606">
        <v>5.423</v>
      </c>
      <c r="V606" t="s">
        <v>324</v>
      </c>
      <c r="W606">
        <v>1.5</v>
      </c>
      <c r="X606" t="s">
        <v>324</v>
      </c>
      <c r="Y606" t="s">
        <v>324</v>
      </c>
      <c r="Z606">
        <v>1.5</v>
      </c>
      <c r="AA606" t="s">
        <v>324</v>
      </c>
      <c r="AB606">
        <v>70</v>
      </c>
      <c r="AC606" t="s">
        <v>324</v>
      </c>
      <c r="AD606" t="s">
        <v>324</v>
      </c>
      <c r="AE606">
        <v>70</v>
      </c>
      <c r="AF606" t="s">
        <v>324</v>
      </c>
      <c r="AG606" t="s">
        <v>324</v>
      </c>
      <c r="AH606" t="s">
        <v>324</v>
      </c>
      <c r="AI606" t="s">
        <v>324</v>
      </c>
      <c r="AJ606">
        <v>0</v>
      </c>
      <c r="AK606" t="s">
        <v>324</v>
      </c>
      <c r="AL606" t="s">
        <v>324</v>
      </c>
      <c r="AM606" t="s">
        <v>324</v>
      </c>
      <c r="AN606" t="s">
        <v>324</v>
      </c>
      <c r="AO606">
        <v>0</v>
      </c>
      <c r="AP606" t="s">
        <v>324</v>
      </c>
      <c r="AQ606" t="s">
        <v>324</v>
      </c>
      <c r="AR606" t="s">
        <v>324</v>
      </c>
      <c r="AS606" t="s">
        <v>324</v>
      </c>
      <c r="AT606">
        <v>0</v>
      </c>
      <c r="AU606" t="s">
        <v>324</v>
      </c>
      <c r="AV606" t="s">
        <v>324</v>
      </c>
      <c r="AW606" t="s">
        <v>324</v>
      </c>
      <c r="AX606" t="s">
        <v>324</v>
      </c>
      <c r="AY606">
        <v>0</v>
      </c>
      <c r="AZ606" t="s">
        <v>324</v>
      </c>
      <c r="BA606" t="s">
        <v>324</v>
      </c>
      <c r="BB606" t="s">
        <v>324</v>
      </c>
      <c r="BC606" t="s">
        <v>324</v>
      </c>
      <c r="BD606">
        <v>0</v>
      </c>
      <c r="BE606" t="s">
        <v>324</v>
      </c>
      <c r="BF606" t="s">
        <v>324</v>
      </c>
      <c r="BG606" t="s">
        <v>324</v>
      </c>
      <c r="BH606" t="s">
        <v>324</v>
      </c>
      <c r="BI606">
        <v>0</v>
      </c>
      <c r="BJ606" t="s">
        <v>324</v>
      </c>
      <c r="BK606" t="s">
        <v>324</v>
      </c>
      <c r="BL606" t="s">
        <v>324</v>
      </c>
      <c r="BM606" t="s">
        <v>324</v>
      </c>
      <c r="BN606">
        <v>0</v>
      </c>
      <c r="BO606" t="s">
        <v>324</v>
      </c>
      <c r="BP606" t="s">
        <v>324</v>
      </c>
      <c r="BQ606" t="s">
        <v>324</v>
      </c>
      <c r="BR606" t="s">
        <v>324</v>
      </c>
      <c r="BS606">
        <v>0</v>
      </c>
      <c r="BT606">
        <v>4.0000000000000001E-3</v>
      </c>
      <c r="BU606" t="s">
        <v>324</v>
      </c>
      <c r="BV606" t="s">
        <v>324</v>
      </c>
      <c r="BW606" t="s">
        <v>324</v>
      </c>
      <c r="BX606">
        <v>4.0000000000000001E-3</v>
      </c>
      <c r="BY606">
        <v>1</v>
      </c>
      <c r="BZ606" t="s">
        <v>324</v>
      </c>
      <c r="CA606" t="s">
        <v>324</v>
      </c>
      <c r="CB606" t="s">
        <v>324</v>
      </c>
      <c r="CC606">
        <v>1</v>
      </c>
      <c r="CD606" t="s">
        <v>324</v>
      </c>
      <c r="CE606" t="s">
        <v>324</v>
      </c>
      <c r="CF606" t="s">
        <v>324</v>
      </c>
      <c r="CG606" t="s">
        <v>324</v>
      </c>
      <c r="CH606">
        <v>0</v>
      </c>
      <c r="CI606" t="s">
        <v>324</v>
      </c>
      <c r="CJ606" t="s">
        <v>324</v>
      </c>
      <c r="CK606" t="s">
        <v>324</v>
      </c>
      <c r="CL606" t="s">
        <v>324</v>
      </c>
      <c r="CM606">
        <v>0</v>
      </c>
      <c r="CN606" t="s">
        <v>324</v>
      </c>
      <c r="CO606" t="s">
        <v>324</v>
      </c>
      <c r="CP606" t="s">
        <v>324</v>
      </c>
      <c r="CQ606" t="s">
        <v>324</v>
      </c>
      <c r="CR606">
        <v>0</v>
      </c>
      <c r="CS606" t="s">
        <v>324</v>
      </c>
      <c r="CT606" t="s">
        <v>324</v>
      </c>
      <c r="CU606" t="s">
        <v>324</v>
      </c>
      <c r="CV606" t="s">
        <v>324</v>
      </c>
      <c r="CW606">
        <v>0</v>
      </c>
      <c r="CX606">
        <v>8.2000000000000003E-2</v>
      </c>
      <c r="CY606">
        <v>1.5109999999999999</v>
      </c>
      <c r="CZ606">
        <v>0</v>
      </c>
      <c r="DA606">
        <v>0</v>
      </c>
      <c r="DB606">
        <v>1.593</v>
      </c>
      <c r="DC606">
        <v>10</v>
      </c>
      <c r="DD606">
        <v>71</v>
      </c>
      <c r="DE606">
        <v>0</v>
      </c>
      <c r="DF606">
        <v>0</v>
      </c>
      <c r="DG606">
        <v>81</v>
      </c>
      <c r="DH606">
        <v>5.423</v>
      </c>
      <c r="DI606">
        <v>0</v>
      </c>
      <c r="DJ606">
        <v>0</v>
      </c>
      <c r="DK606">
        <v>0</v>
      </c>
      <c r="DL606">
        <v>5.423</v>
      </c>
    </row>
    <row r="607" spans="1:116" x14ac:dyDescent="0.45">
      <c r="A607">
        <v>2023</v>
      </c>
      <c r="B607" t="s">
        <v>166</v>
      </c>
      <c r="C607">
        <v>8570</v>
      </c>
      <c r="D607" t="s">
        <v>667</v>
      </c>
      <c r="E607" t="s">
        <v>661</v>
      </c>
      <c r="F607" t="s">
        <v>247</v>
      </c>
      <c r="G607">
        <v>0.03</v>
      </c>
      <c r="H607">
        <v>2.3E-2</v>
      </c>
      <c r="I607" t="s">
        <v>324</v>
      </c>
      <c r="J607" t="s">
        <v>324</v>
      </c>
      <c r="K607">
        <v>5.2999999999999999E-2</v>
      </c>
      <c r="L607">
        <v>5</v>
      </c>
      <c r="M607">
        <v>1</v>
      </c>
      <c r="N607" t="s">
        <v>324</v>
      </c>
      <c r="O607" t="s">
        <v>324</v>
      </c>
      <c r="P607">
        <v>6</v>
      </c>
      <c r="Q607">
        <v>40.119999999999997</v>
      </c>
      <c r="R607">
        <v>27.92</v>
      </c>
      <c r="S607" t="s">
        <v>324</v>
      </c>
      <c r="T607" t="s">
        <v>324</v>
      </c>
      <c r="U607">
        <v>68.040000000000006</v>
      </c>
      <c r="V607" t="s">
        <v>324</v>
      </c>
      <c r="W607" t="s">
        <v>324</v>
      </c>
      <c r="X607" t="s">
        <v>324</v>
      </c>
      <c r="Y607" t="s">
        <v>324</v>
      </c>
      <c r="Z607">
        <v>0</v>
      </c>
      <c r="AA607" t="s">
        <v>324</v>
      </c>
      <c r="AB607" t="s">
        <v>324</v>
      </c>
      <c r="AC607" t="s">
        <v>324</v>
      </c>
      <c r="AD607" t="s">
        <v>324</v>
      </c>
      <c r="AE607">
        <v>0</v>
      </c>
      <c r="AF607" t="s">
        <v>324</v>
      </c>
      <c r="AG607" t="s">
        <v>324</v>
      </c>
      <c r="AH607" t="s">
        <v>324</v>
      </c>
      <c r="AI607" t="s">
        <v>324</v>
      </c>
      <c r="AJ607">
        <v>0</v>
      </c>
      <c r="AK607" t="s">
        <v>324</v>
      </c>
      <c r="AL607" t="s">
        <v>324</v>
      </c>
      <c r="AM607" t="s">
        <v>324</v>
      </c>
      <c r="AN607" t="s">
        <v>324</v>
      </c>
      <c r="AO607">
        <v>0</v>
      </c>
      <c r="AP607" t="s">
        <v>324</v>
      </c>
      <c r="AQ607" t="s">
        <v>324</v>
      </c>
      <c r="AR607" t="s">
        <v>324</v>
      </c>
      <c r="AS607" t="s">
        <v>324</v>
      </c>
      <c r="AT607">
        <v>0</v>
      </c>
      <c r="AU607" t="s">
        <v>324</v>
      </c>
      <c r="AV607" t="s">
        <v>324</v>
      </c>
      <c r="AW607" t="s">
        <v>324</v>
      </c>
      <c r="AX607" t="s">
        <v>324</v>
      </c>
      <c r="AY607">
        <v>0</v>
      </c>
      <c r="AZ607" t="s">
        <v>324</v>
      </c>
      <c r="BA607" t="s">
        <v>324</v>
      </c>
      <c r="BB607" t="s">
        <v>324</v>
      </c>
      <c r="BC607" t="s">
        <v>324</v>
      </c>
      <c r="BD607">
        <v>0</v>
      </c>
      <c r="BE607" t="s">
        <v>324</v>
      </c>
      <c r="BF607" t="s">
        <v>324</v>
      </c>
      <c r="BG607" t="s">
        <v>324</v>
      </c>
      <c r="BH607" t="s">
        <v>324</v>
      </c>
      <c r="BI607">
        <v>0</v>
      </c>
      <c r="BJ607" t="s">
        <v>324</v>
      </c>
      <c r="BK607" t="s">
        <v>324</v>
      </c>
      <c r="BL607" t="s">
        <v>324</v>
      </c>
      <c r="BM607" t="s">
        <v>324</v>
      </c>
      <c r="BN607">
        <v>0</v>
      </c>
      <c r="BO607" t="s">
        <v>324</v>
      </c>
      <c r="BP607" t="s">
        <v>324</v>
      </c>
      <c r="BQ607" t="s">
        <v>324</v>
      </c>
      <c r="BR607" t="s">
        <v>324</v>
      </c>
      <c r="BS607">
        <v>0</v>
      </c>
      <c r="BT607" t="s">
        <v>324</v>
      </c>
      <c r="BU607" t="s">
        <v>324</v>
      </c>
      <c r="BV607" t="s">
        <v>324</v>
      </c>
      <c r="BW607" t="s">
        <v>324</v>
      </c>
      <c r="BX607">
        <v>0</v>
      </c>
      <c r="BY607" t="s">
        <v>324</v>
      </c>
      <c r="BZ607" t="s">
        <v>324</v>
      </c>
      <c r="CA607" t="s">
        <v>324</v>
      </c>
      <c r="CB607" t="s">
        <v>324</v>
      </c>
      <c r="CC607">
        <v>0</v>
      </c>
      <c r="CD607" t="s">
        <v>324</v>
      </c>
      <c r="CE607" t="s">
        <v>324</v>
      </c>
      <c r="CF607" t="s">
        <v>324</v>
      </c>
      <c r="CG607" t="s">
        <v>324</v>
      </c>
      <c r="CH607">
        <v>0</v>
      </c>
      <c r="CI607" t="s">
        <v>324</v>
      </c>
      <c r="CJ607" t="s">
        <v>324</v>
      </c>
      <c r="CK607" t="s">
        <v>324</v>
      </c>
      <c r="CL607" t="s">
        <v>324</v>
      </c>
      <c r="CM607">
        <v>0</v>
      </c>
      <c r="CN607" t="s">
        <v>324</v>
      </c>
      <c r="CO607" t="s">
        <v>324</v>
      </c>
      <c r="CP607" t="s">
        <v>324</v>
      </c>
      <c r="CQ607" t="s">
        <v>324</v>
      </c>
      <c r="CR607">
        <v>0</v>
      </c>
      <c r="CS607" t="s">
        <v>324</v>
      </c>
      <c r="CT607" t="s">
        <v>324</v>
      </c>
      <c r="CU607" t="s">
        <v>324</v>
      </c>
      <c r="CV607" t="s">
        <v>324</v>
      </c>
      <c r="CW607">
        <v>0</v>
      </c>
      <c r="CX607">
        <v>0.03</v>
      </c>
      <c r="CY607">
        <v>2.3E-2</v>
      </c>
      <c r="CZ607">
        <v>0</v>
      </c>
      <c r="DA607">
        <v>0</v>
      </c>
      <c r="DB607">
        <v>5.2999999999999999E-2</v>
      </c>
      <c r="DC607">
        <v>5</v>
      </c>
      <c r="DD607">
        <v>1</v>
      </c>
      <c r="DE607">
        <v>0</v>
      </c>
      <c r="DF607">
        <v>0</v>
      </c>
      <c r="DG607">
        <v>6</v>
      </c>
      <c r="DH607">
        <v>40.119999999999997</v>
      </c>
      <c r="DI607">
        <v>27.92</v>
      </c>
      <c r="DJ607">
        <v>0</v>
      </c>
      <c r="DK607">
        <v>0</v>
      </c>
      <c r="DL607">
        <v>68.040000000000006</v>
      </c>
    </row>
    <row r="608" spans="1:116" x14ac:dyDescent="0.45">
      <c r="A608">
        <v>2023</v>
      </c>
      <c r="B608" t="s">
        <v>166</v>
      </c>
      <c r="C608">
        <v>10967</v>
      </c>
      <c r="D608" t="s">
        <v>1015</v>
      </c>
      <c r="E608" t="s">
        <v>607</v>
      </c>
      <c r="F608" t="s">
        <v>244</v>
      </c>
      <c r="G608">
        <v>0.252</v>
      </c>
      <c r="H608" t="s">
        <v>324</v>
      </c>
      <c r="I608" t="s">
        <v>324</v>
      </c>
      <c r="J608" t="s">
        <v>324</v>
      </c>
      <c r="K608">
        <v>0.252</v>
      </c>
      <c r="L608">
        <v>24</v>
      </c>
      <c r="M608" t="s">
        <v>324</v>
      </c>
      <c r="N608" t="s">
        <v>324</v>
      </c>
      <c r="O608" t="s">
        <v>324</v>
      </c>
      <c r="P608">
        <v>24</v>
      </c>
      <c r="Q608" t="s">
        <v>324</v>
      </c>
      <c r="R608" t="s">
        <v>324</v>
      </c>
      <c r="S608" t="s">
        <v>324</v>
      </c>
      <c r="T608" t="s">
        <v>324</v>
      </c>
      <c r="U608">
        <v>0</v>
      </c>
      <c r="V608" t="s">
        <v>324</v>
      </c>
      <c r="W608" t="s">
        <v>324</v>
      </c>
      <c r="X608" t="s">
        <v>324</v>
      </c>
      <c r="Y608" t="s">
        <v>324</v>
      </c>
      <c r="Z608">
        <v>0</v>
      </c>
      <c r="AA608" t="s">
        <v>324</v>
      </c>
      <c r="AB608" t="s">
        <v>324</v>
      </c>
      <c r="AC608" t="s">
        <v>324</v>
      </c>
      <c r="AD608" t="s">
        <v>324</v>
      </c>
      <c r="AE608">
        <v>0</v>
      </c>
      <c r="AF608" t="s">
        <v>324</v>
      </c>
      <c r="AG608" t="s">
        <v>324</v>
      </c>
      <c r="AH608" t="s">
        <v>324</v>
      </c>
      <c r="AI608" t="s">
        <v>324</v>
      </c>
      <c r="AJ608">
        <v>0</v>
      </c>
      <c r="AK608" t="s">
        <v>324</v>
      </c>
      <c r="AL608" t="s">
        <v>324</v>
      </c>
      <c r="AM608" t="s">
        <v>324</v>
      </c>
      <c r="AN608" t="s">
        <v>324</v>
      </c>
      <c r="AO608">
        <v>0</v>
      </c>
      <c r="AP608" t="s">
        <v>324</v>
      </c>
      <c r="AQ608" t="s">
        <v>324</v>
      </c>
      <c r="AR608" t="s">
        <v>324</v>
      </c>
      <c r="AS608" t="s">
        <v>324</v>
      </c>
      <c r="AT608">
        <v>0</v>
      </c>
      <c r="AU608" t="s">
        <v>324</v>
      </c>
      <c r="AV608" t="s">
        <v>324</v>
      </c>
      <c r="AW608" t="s">
        <v>324</v>
      </c>
      <c r="AX608" t="s">
        <v>324</v>
      </c>
      <c r="AY608">
        <v>0</v>
      </c>
      <c r="AZ608" t="s">
        <v>324</v>
      </c>
      <c r="BA608" t="s">
        <v>324</v>
      </c>
      <c r="BB608" t="s">
        <v>324</v>
      </c>
      <c r="BC608" t="s">
        <v>324</v>
      </c>
      <c r="BD608">
        <v>0</v>
      </c>
      <c r="BE608" t="s">
        <v>324</v>
      </c>
      <c r="BF608" t="s">
        <v>324</v>
      </c>
      <c r="BG608" t="s">
        <v>324</v>
      </c>
      <c r="BH608" t="s">
        <v>324</v>
      </c>
      <c r="BI608">
        <v>0</v>
      </c>
      <c r="BJ608" t="s">
        <v>324</v>
      </c>
      <c r="BK608" t="s">
        <v>324</v>
      </c>
      <c r="BL608" t="s">
        <v>324</v>
      </c>
      <c r="BM608" t="s">
        <v>324</v>
      </c>
      <c r="BN608">
        <v>0</v>
      </c>
      <c r="BO608" t="s">
        <v>324</v>
      </c>
      <c r="BP608" t="s">
        <v>324</v>
      </c>
      <c r="BQ608" t="s">
        <v>324</v>
      </c>
      <c r="BR608" t="s">
        <v>324</v>
      </c>
      <c r="BS608">
        <v>0</v>
      </c>
      <c r="BT608" t="s">
        <v>324</v>
      </c>
      <c r="BU608" t="s">
        <v>324</v>
      </c>
      <c r="BV608" t="s">
        <v>324</v>
      </c>
      <c r="BW608" t="s">
        <v>324</v>
      </c>
      <c r="BX608">
        <v>0</v>
      </c>
      <c r="BY608" t="s">
        <v>324</v>
      </c>
      <c r="BZ608" t="s">
        <v>324</v>
      </c>
      <c r="CA608" t="s">
        <v>324</v>
      </c>
      <c r="CB608" t="s">
        <v>324</v>
      </c>
      <c r="CC608">
        <v>0</v>
      </c>
      <c r="CD608" t="s">
        <v>324</v>
      </c>
      <c r="CE608" t="s">
        <v>324</v>
      </c>
      <c r="CF608" t="s">
        <v>324</v>
      </c>
      <c r="CG608" t="s">
        <v>324</v>
      </c>
      <c r="CH608">
        <v>0</v>
      </c>
      <c r="CI608" t="s">
        <v>324</v>
      </c>
      <c r="CJ608" t="s">
        <v>324</v>
      </c>
      <c r="CK608" t="s">
        <v>324</v>
      </c>
      <c r="CL608" t="s">
        <v>324</v>
      </c>
      <c r="CM608">
        <v>0</v>
      </c>
      <c r="CN608" t="s">
        <v>324</v>
      </c>
      <c r="CO608" t="s">
        <v>324</v>
      </c>
      <c r="CP608" t="s">
        <v>324</v>
      </c>
      <c r="CQ608" t="s">
        <v>324</v>
      </c>
      <c r="CR608">
        <v>0</v>
      </c>
      <c r="CS608" t="s">
        <v>324</v>
      </c>
      <c r="CT608" t="s">
        <v>324</v>
      </c>
      <c r="CU608" t="s">
        <v>324</v>
      </c>
      <c r="CV608" t="s">
        <v>324</v>
      </c>
      <c r="CW608">
        <v>0</v>
      </c>
      <c r="CX608">
        <v>0.252</v>
      </c>
      <c r="CY608">
        <v>0</v>
      </c>
      <c r="CZ608">
        <v>0</v>
      </c>
      <c r="DA608">
        <v>0</v>
      </c>
      <c r="DB608">
        <v>0.252</v>
      </c>
      <c r="DC608">
        <v>24</v>
      </c>
      <c r="DD608">
        <v>0</v>
      </c>
      <c r="DE608">
        <v>0</v>
      </c>
      <c r="DF608">
        <v>0</v>
      </c>
      <c r="DG608">
        <v>24</v>
      </c>
      <c r="DH608">
        <v>0</v>
      </c>
      <c r="DI608">
        <v>0</v>
      </c>
      <c r="DJ608">
        <v>0</v>
      </c>
      <c r="DK608">
        <v>0</v>
      </c>
      <c r="DL608">
        <v>0</v>
      </c>
    </row>
    <row r="609" spans="1:116" x14ac:dyDescent="0.45">
      <c r="A609">
        <v>2023</v>
      </c>
      <c r="B609" t="s">
        <v>166</v>
      </c>
      <c r="C609">
        <v>11018</v>
      </c>
      <c r="D609" t="s">
        <v>480</v>
      </c>
      <c r="E609" t="s">
        <v>607</v>
      </c>
      <c r="F609" t="s">
        <v>244</v>
      </c>
      <c r="G609">
        <v>2.8130000000000002</v>
      </c>
      <c r="H609">
        <v>0.66300000000000003</v>
      </c>
      <c r="I609">
        <v>5.0000000000000001E-3</v>
      </c>
      <c r="J609" t="s">
        <v>324</v>
      </c>
      <c r="K609">
        <v>3.4809999999999999</v>
      </c>
      <c r="L609">
        <v>391</v>
      </c>
      <c r="M609">
        <v>37</v>
      </c>
      <c r="N609">
        <v>1</v>
      </c>
      <c r="O609" t="s">
        <v>324</v>
      </c>
      <c r="P609">
        <v>429</v>
      </c>
      <c r="Q609" t="s">
        <v>324</v>
      </c>
      <c r="R609" t="s">
        <v>324</v>
      </c>
      <c r="S609" t="s">
        <v>324</v>
      </c>
      <c r="T609" t="s">
        <v>324</v>
      </c>
      <c r="U609">
        <v>0</v>
      </c>
      <c r="V609">
        <v>3.3559999999999999</v>
      </c>
      <c r="W609">
        <v>0.24399999999999999</v>
      </c>
      <c r="X609" t="s">
        <v>324</v>
      </c>
      <c r="Y609" t="s">
        <v>324</v>
      </c>
      <c r="Z609">
        <v>3.6</v>
      </c>
      <c r="AA609">
        <v>577</v>
      </c>
      <c r="AB609">
        <v>42</v>
      </c>
      <c r="AC609" t="s">
        <v>324</v>
      </c>
      <c r="AD609" t="s">
        <v>324</v>
      </c>
      <c r="AE609">
        <v>619</v>
      </c>
      <c r="AF609" t="s">
        <v>324</v>
      </c>
      <c r="AG609" t="s">
        <v>324</v>
      </c>
      <c r="AH609" t="s">
        <v>324</v>
      </c>
      <c r="AI609" t="s">
        <v>324</v>
      </c>
      <c r="AJ609">
        <v>0</v>
      </c>
      <c r="AK609" t="s">
        <v>324</v>
      </c>
      <c r="AL609" t="s">
        <v>324</v>
      </c>
      <c r="AM609" t="s">
        <v>324</v>
      </c>
      <c r="AN609" t="s">
        <v>324</v>
      </c>
      <c r="AO609">
        <v>0</v>
      </c>
      <c r="AP609" t="s">
        <v>324</v>
      </c>
      <c r="AQ609" t="s">
        <v>324</v>
      </c>
      <c r="AR609" t="s">
        <v>324</v>
      </c>
      <c r="AS609" t="s">
        <v>324</v>
      </c>
      <c r="AT609">
        <v>0</v>
      </c>
      <c r="AU609" t="s">
        <v>324</v>
      </c>
      <c r="AV609" t="s">
        <v>324</v>
      </c>
      <c r="AW609" t="s">
        <v>324</v>
      </c>
      <c r="AX609" t="s">
        <v>324</v>
      </c>
      <c r="AY609">
        <v>0</v>
      </c>
      <c r="AZ609" t="s">
        <v>324</v>
      </c>
      <c r="BA609" t="s">
        <v>324</v>
      </c>
      <c r="BB609" t="s">
        <v>324</v>
      </c>
      <c r="BC609" t="s">
        <v>324</v>
      </c>
      <c r="BD609">
        <v>0</v>
      </c>
      <c r="BE609" t="s">
        <v>324</v>
      </c>
      <c r="BF609" t="s">
        <v>324</v>
      </c>
      <c r="BG609" t="s">
        <v>324</v>
      </c>
      <c r="BH609" t="s">
        <v>324</v>
      </c>
      <c r="BI609">
        <v>0</v>
      </c>
      <c r="BJ609" t="s">
        <v>324</v>
      </c>
      <c r="BK609" t="s">
        <v>324</v>
      </c>
      <c r="BL609" t="s">
        <v>324</v>
      </c>
      <c r="BM609" t="s">
        <v>324</v>
      </c>
      <c r="BN609">
        <v>0</v>
      </c>
      <c r="BO609" t="s">
        <v>324</v>
      </c>
      <c r="BP609" t="s">
        <v>324</v>
      </c>
      <c r="BQ609" t="s">
        <v>324</v>
      </c>
      <c r="BR609" t="s">
        <v>324</v>
      </c>
      <c r="BS609">
        <v>0</v>
      </c>
      <c r="BT609" t="s">
        <v>324</v>
      </c>
      <c r="BU609">
        <v>2E-3</v>
      </c>
      <c r="BV609" t="s">
        <v>324</v>
      </c>
      <c r="BW609" t="s">
        <v>324</v>
      </c>
      <c r="BX609">
        <v>2E-3</v>
      </c>
      <c r="BY609" t="s">
        <v>324</v>
      </c>
      <c r="BZ609">
        <v>1</v>
      </c>
      <c r="CA609" t="s">
        <v>324</v>
      </c>
      <c r="CB609" t="s">
        <v>324</v>
      </c>
      <c r="CC609">
        <v>1</v>
      </c>
      <c r="CD609" t="s">
        <v>324</v>
      </c>
      <c r="CE609" t="s">
        <v>324</v>
      </c>
      <c r="CF609" t="s">
        <v>324</v>
      </c>
      <c r="CG609" t="s">
        <v>324</v>
      </c>
      <c r="CH609">
        <v>0</v>
      </c>
      <c r="CI609" t="s">
        <v>324</v>
      </c>
      <c r="CJ609" t="s">
        <v>324</v>
      </c>
      <c r="CK609" t="s">
        <v>324</v>
      </c>
      <c r="CL609" t="s">
        <v>324</v>
      </c>
      <c r="CM609">
        <v>0</v>
      </c>
      <c r="CN609" t="s">
        <v>324</v>
      </c>
      <c r="CO609" t="s">
        <v>324</v>
      </c>
      <c r="CP609" t="s">
        <v>324</v>
      </c>
      <c r="CQ609" t="s">
        <v>324</v>
      </c>
      <c r="CR609">
        <v>0</v>
      </c>
      <c r="CS609" t="s">
        <v>324</v>
      </c>
      <c r="CT609" t="s">
        <v>324</v>
      </c>
      <c r="CU609" t="s">
        <v>324</v>
      </c>
      <c r="CV609" t="s">
        <v>324</v>
      </c>
      <c r="CW609">
        <v>0</v>
      </c>
      <c r="CX609">
        <v>6.1689999999999996</v>
      </c>
      <c r="CY609">
        <v>0.90900000000000003</v>
      </c>
      <c r="CZ609">
        <v>5.0000000000000001E-3</v>
      </c>
      <c r="DA609">
        <v>0</v>
      </c>
      <c r="DB609">
        <v>7.0830000000000002</v>
      </c>
      <c r="DC609">
        <v>968</v>
      </c>
      <c r="DD609">
        <v>80</v>
      </c>
      <c r="DE609">
        <v>1</v>
      </c>
      <c r="DF609">
        <v>0</v>
      </c>
      <c r="DG609">
        <v>1049</v>
      </c>
      <c r="DH609">
        <v>0</v>
      </c>
      <c r="DI609">
        <v>0</v>
      </c>
      <c r="DJ609">
        <v>0</v>
      </c>
      <c r="DK609">
        <v>0</v>
      </c>
      <c r="DL609">
        <v>0</v>
      </c>
    </row>
    <row r="610" spans="1:116" x14ac:dyDescent="0.45">
      <c r="A610">
        <v>2023</v>
      </c>
      <c r="B610" t="s">
        <v>166</v>
      </c>
      <c r="C610">
        <v>11251</v>
      </c>
      <c r="D610" t="s">
        <v>481</v>
      </c>
      <c r="E610" t="s">
        <v>607</v>
      </c>
      <c r="F610" t="s">
        <v>244</v>
      </c>
      <c r="G610" t="s">
        <v>324</v>
      </c>
      <c r="H610" t="s">
        <v>324</v>
      </c>
      <c r="I610">
        <v>0.72199999999999998</v>
      </c>
      <c r="J610" t="s">
        <v>324</v>
      </c>
      <c r="K610">
        <v>0.72199999999999998</v>
      </c>
      <c r="L610" t="s">
        <v>324</v>
      </c>
      <c r="M610" t="s">
        <v>324</v>
      </c>
      <c r="N610">
        <v>44</v>
      </c>
      <c r="O610" t="s">
        <v>324</v>
      </c>
      <c r="P610">
        <v>44</v>
      </c>
      <c r="Q610" t="s">
        <v>324</v>
      </c>
      <c r="R610" t="s">
        <v>324</v>
      </c>
      <c r="S610">
        <v>0.66500000000000004</v>
      </c>
      <c r="T610" t="s">
        <v>324</v>
      </c>
      <c r="U610">
        <v>0.66500000000000004</v>
      </c>
      <c r="V610" t="s">
        <v>324</v>
      </c>
      <c r="W610" t="s">
        <v>324</v>
      </c>
      <c r="X610" t="s">
        <v>324</v>
      </c>
      <c r="Y610" t="s">
        <v>324</v>
      </c>
      <c r="Z610">
        <v>0</v>
      </c>
      <c r="AA610" t="s">
        <v>324</v>
      </c>
      <c r="AB610" t="s">
        <v>324</v>
      </c>
      <c r="AC610" t="s">
        <v>324</v>
      </c>
      <c r="AD610" t="s">
        <v>324</v>
      </c>
      <c r="AE610">
        <v>0</v>
      </c>
      <c r="AF610" t="s">
        <v>324</v>
      </c>
      <c r="AG610" t="s">
        <v>324</v>
      </c>
      <c r="AH610" t="s">
        <v>324</v>
      </c>
      <c r="AI610" t="s">
        <v>324</v>
      </c>
      <c r="AJ610">
        <v>0</v>
      </c>
      <c r="AK610" t="s">
        <v>324</v>
      </c>
      <c r="AL610" t="s">
        <v>324</v>
      </c>
      <c r="AM610" t="s">
        <v>324</v>
      </c>
      <c r="AN610" t="s">
        <v>324</v>
      </c>
      <c r="AO610">
        <v>0</v>
      </c>
      <c r="AP610" t="s">
        <v>324</v>
      </c>
      <c r="AQ610" t="s">
        <v>324</v>
      </c>
      <c r="AR610" t="s">
        <v>324</v>
      </c>
      <c r="AS610" t="s">
        <v>324</v>
      </c>
      <c r="AT610">
        <v>0</v>
      </c>
      <c r="AU610" t="s">
        <v>324</v>
      </c>
      <c r="AV610" t="s">
        <v>324</v>
      </c>
      <c r="AW610" t="s">
        <v>324</v>
      </c>
      <c r="AX610" t="s">
        <v>324</v>
      </c>
      <c r="AY610">
        <v>0</v>
      </c>
      <c r="AZ610" t="s">
        <v>324</v>
      </c>
      <c r="BA610" t="s">
        <v>324</v>
      </c>
      <c r="BB610" t="s">
        <v>324</v>
      </c>
      <c r="BC610" t="s">
        <v>324</v>
      </c>
      <c r="BD610">
        <v>0</v>
      </c>
      <c r="BE610" t="s">
        <v>324</v>
      </c>
      <c r="BF610" t="s">
        <v>324</v>
      </c>
      <c r="BG610" t="s">
        <v>324</v>
      </c>
      <c r="BH610" t="s">
        <v>324</v>
      </c>
      <c r="BI610">
        <v>0</v>
      </c>
      <c r="BJ610" t="s">
        <v>324</v>
      </c>
      <c r="BK610" t="s">
        <v>324</v>
      </c>
      <c r="BL610" t="s">
        <v>324</v>
      </c>
      <c r="BM610" t="s">
        <v>324</v>
      </c>
      <c r="BN610">
        <v>0</v>
      </c>
      <c r="BO610" t="s">
        <v>324</v>
      </c>
      <c r="BP610" t="s">
        <v>324</v>
      </c>
      <c r="BQ610" t="s">
        <v>324</v>
      </c>
      <c r="BR610" t="s">
        <v>324</v>
      </c>
      <c r="BS610">
        <v>0</v>
      </c>
      <c r="BT610" t="s">
        <v>324</v>
      </c>
      <c r="BU610" t="s">
        <v>324</v>
      </c>
      <c r="BV610" t="s">
        <v>324</v>
      </c>
      <c r="BW610" t="s">
        <v>324</v>
      </c>
      <c r="BX610">
        <v>0</v>
      </c>
      <c r="BY610" t="s">
        <v>324</v>
      </c>
      <c r="BZ610" t="s">
        <v>324</v>
      </c>
      <c r="CA610" t="s">
        <v>324</v>
      </c>
      <c r="CB610" t="s">
        <v>324</v>
      </c>
      <c r="CC610">
        <v>0</v>
      </c>
      <c r="CD610" t="s">
        <v>324</v>
      </c>
      <c r="CE610" t="s">
        <v>324</v>
      </c>
      <c r="CF610" t="s">
        <v>324</v>
      </c>
      <c r="CG610" t="s">
        <v>324</v>
      </c>
      <c r="CH610">
        <v>0</v>
      </c>
      <c r="CI610" t="s">
        <v>324</v>
      </c>
      <c r="CJ610" t="s">
        <v>324</v>
      </c>
      <c r="CK610" t="s">
        <v>324</v>
      </c>
      <c r="CL610" t="s">
        <v>324</v>
      </c>
      <c r="CM610">
        <v>0</v>
      </c>
      <c r="CN610" t="s">
        <v>324</v>
      </c>
      <c r="CO610" t="s">
        <v>324</v>
      </c>
      <c r="CP610" t="s">
        <v>324</v>
      </c>
      <c r="CQ610" t="s">
        <v>324</v>
      </c>
      <c r="CR610">
        <v>0</v>
      </c>
      <c r="CS610" t="s">
        <v>324</v>
      </c>
      <c r="CT610" t="s">
        <v>324</v>
      </c>
      <c r="CU610" t="s">
        <v>324</v>
      </c>
      <c r="CV610" t="s">
        <v>324</v>
      </c>
      <c r="CW610">
        <v>0</v>
      </c>
      <c r="CX610">
        <v>0</v>
      </c>
      <c r="CY610">
        <v>0</v>
      </c>
      <c r="CZ610">
        <v>0.72199999999999998</v>
      </c>
      <c r="DA610">
        <v>0</v>
      </c>
      <c r="DB610">
        <v>0.72199999999999998</v>
      </c>
      <c r="DC610">
        <v>0</v>
      </c>
      <c r="DD610">
        <v>0</v>
      </c>
      <c r="DE610">
        <v>44</v>
      </c>
      <c r="DF610">
        <v>0</v>
      </c>
      <c r="DG610">
        <v>44</v>
      </c>
      <c r="DH610">
        <v>0</v>
      </c>
      <c r="DI610">
        <v>0</v>
      </c>
      <c r="DJ610">
        <v>0.66500000000000004</v>
      </c>
      <c r="DK610">
        <v>0</v>
      </c>
      <c r="DL610">
        <v>0.66500000000000004</v>
      </c>
    </row>
    <row r="611" spans="1:116" x14ac:dyDescent="0.45">
      <c r="A611">
        <v>2023</v>
      </c>
      <c r="B611" t="s">
        <v>166</v>
      </c>
      <c r="C611">
        <v>12539</v>
      </c>
      <c r="D611" t="s">
        <v>482</v>
      </c>
      <c r="E611" t="s">
        <v>661</v>
      </c>
      <c r="F611" t="s">
        <v>244</v>
      </c>
      <c r="G611">
        <v>0.316</v>
      </c>
      <c r="H611">
        <v>3.3000000000000002E-2</v>
      </c>
      <c r="I611">
        <v>0</v>
      </c>
      <c r="J611">
        <v>0</v>
      </c>
      <c r="K611">
        <v>0.34899999999999998</v>
      </c>
      <c r="L611">
        <v>27</v>
      </c>
      <c r="M611">
        <v>3</v>
      </c>
      <c r="N611">
        <v>0</v>
      </c>
      <c r="O611">
        <v>0</v>
      </c>
      <c r="P611">
        <v>30</v>
      </c>
      <c r="Q611">
        <v>281.60000000000002</v>
      </c>
      <c r="R611">
        <v>22.158999999999999</v>
      </c>
      <c r="S611">
        <v>0</v>
      </c>
      <c r="T611">
        <v>0</v>
      </c>
      <c r="U611">
        <v>303.75900000000001</v>
      </c>
      <c r="V611">
        <v>0</v>
      </c>
      <c r="W611">
        <v>0</v>
      </c>
      <c r="X611">
        <v>0</v>
      </c>
      <c r="Y611">
        <v>0</v>
      </c>
      <c r="Z611">
        <v>0</v>
      </c>
      <c r="AA611">
        <v>0</v>
      </c>
      <c r="AB611">
        <v>0</v>
      </c>
      <c r="AC611">
        <v>0</v>
      </c>
      <c r="AD611">
        <v>0</v>
      </c>
      <c r="AE611">
        <v>0</v>
      </c>
      <c r="AF611">
        <v>0</v>
      </c>
      <c r="AG611">
        <v>0</v>
      </c>
      <c r="AH611">
        <v>0</v>
      </c>
      <c r="AI611">
        <v>0</v>
      </c>
      <c r="AJ611">
        <v>0</v>
      </c>
      <c r="AK611">
        <v>0</v>
      </c>
      <c r="AL611">
        <v>0</v>
      </c>
      <c r="AM611">
        <v>0</v>
      </c>
      <c r="AN611">
        <v>0</v>
      </c>
      <c r="AO611">
        <v>0</v>
      </c>
      <c r="AP611">
        <v>0</v>
      </c>
      <c r="AQ611">
        <v>0</v>
      </c>
      <c r="AR611">
        <v>0</v>
      </c>
      <c r="AS611">
        <v>0</v>
      </c>
      <c r="AT611">
        <v>0</v>
      </c>
      <c r="AU611">
        <v>0</v>
      </c>
      <c r="AV611">
        <v>0</v>
      </c>
      <c r="AW611">
        <v>0</v>
      </c>
      <c r="AX611">
        <v>0</v>
      </c>
      <c r="AY611">
        <v>0</v>
      </c>
      <c r="AZ611">
        <v>0</v>
      </c>
      <c r="BA611">
        <v>0</v>
      </c>
      <c r="BB611">
        <v>0</v>
      </c>
      <c r="BC611">
        <v>0</v>
      </c>
      <c r="BD611">
        <v>0</v>
      </c>
      <c r="BE611">
        <v>0</v>
      </c>
      <c r="BF611">
        <v>0</v>
      </c>
      <c r="BG611">
        <v>0</v>
      </c>
      <c r="BH611">
        <v>0</v>
      </c>
      <c r="BI611">
        <v>0</v>
      </c>
      <c r="BJ611">
        <v>0</v>
      </c>
      <c r="BK611">
        <v>0</v>
      </c>
      <c r="BL611">
        <v>0</v>
      </c>
      <c r="BM611">
        <v>0</v>
      </c>
      <c r="BN611">
        <v>0</v>
      </c>
      <c r="BO611">
        <v>0</v>
      </c>
      <c r="BP611">
        <v>0</v>
      </c>
      <c r="BQ611">
        <v>0</v>
      </c>
      <c r="BR611">
        <v>0</v>
      </c>
      <c r="BS611">
        <v>0</v>
      </c>
      <c r="BT611">
        <v>3.5999999999999997E-2</v>
      </c>
      <c r="BU611">
        <v>0</v>
      </c>
      <c r="BV611">
        <v>0</v>
      </c>
      <c r="BW611">
        <v>0</v>
      </c>
      <c r="BX611">
        <v>3.5999999999999997E-2</v>
      </c>
      <c r="BY611">
        <v>2</v>
      </c>
      <c r="BZ611">
        <v>0</v>
      </c>
      <c r="CA611">
        <v>0</v>
      </c>
      <c r="CB611">
        <v>0</v>
      </c>
      <c r="CC611">
        <v>2</v>
      </c>
      <c r="CD611">
        <v>4.54</v>
      </c>
      <c r="CE611">
        <v>0</v>
      </c>
      <c r="CF611">
        <v>0</v>
      </c>
      <c r="CG611">
        <v>0</v>
      </c>
      <c r="CH611">
        <v>4.54</v>
      </c>
      <c r="CI611">
        <v>0</v>
      </c>
      <c r="CJ611">
        <v>0</v>
      </c>
      <c r="CK611">
        <v>0</v>
      </c>
      <c r="CL611">
        <v>0</v>
      </c>
      <c r="CM611">
        <v>0</v>
      </c>
      <c r="CN611">
        <v>0</v>
      </c>
      <c r="CO611">
        <v>0</v>
      </c>
      <c r="CP611">
        <v>0</v>
      </c>
      <c r="CQ611">
        <v>0</v>
      </c>
      <c r="CR611">
        <v>0</v>
      </c>
      <c r="CS611">
        <v>0</v>
      </c>
      <c r="CT611">
        <v>0</v>
      </c>
      <c r="CU611">
        <v>0</v>
      </c>
      <c r="CV611">
        <v>0</v>
      </c>
      <c r="CW611">
        <v>0</v>
      </c>
      <c r="CX611">
        <v>0.35199999999999998</v>
      </c>
      <c r="CY611">
        <v>3.3000000000000002E-2</v>
      </c>
      <c r="CZ611">
        <v>0</v>
      </c>
      <c r="DA611">
        <v>0</v>
      </c>
      <c r="DB611">
        <v>0.38500000000000001</v>
      </c>
      <c r="DC611">
        <v>29</v>
      </c>
      <c r="DD611">
        <v>3</v>
      </c>
      <c r="DE611">
        <v>0</v>
      </c>
      <c r="DF611">
        <v>0</v>
      </c>
      <c r="DG611">
        <v>32</v>
      </c>
      <c r="DH611">
        <v>286.14</v>
      </c>
      <c r="DI611">
        <v>22.158999999999999</v>
      </c>
      <c r="DJ611">
        <v>0</v>
      </c>
      <c r="DK611">
        <v>0</v>
      </c>
      <c r="DL611">
        <v>308.29899999999998</v>
      </c>
    </row>
    <row r="612" spans="1:116" x14ac:dyDescent="0.45">
      <c r="A612">
        <v>2023</v>
      </c>
      <c r="B612" t="s">
        <v>166</v>
      </c>
      <c r="C612">
        <v>13337</v>
      </c>
      <c r="D612" t="s">
        <v>483</v>
      </c>
      <c r="E612" t="s">
        <v>607</v>
      </c>
      <c r="F612" t="s">
        <v>244</v>
      </c>
      <c r="G612">
        <v>1.4490000000000001</v>
      </c>
      <c r="H612">
        <v>0.81200000000000006</v>
      </c>
      <c r="I612" t="s">
        <v>324</v>
      </c>
      <c r="J612" t="s">
        <v>324</v>
      </c>
      <c r="K612">
        <v>2.2610000000000001</v>
      </c>
      <c r="L612">
        <v>188</v>
      </c>
      <c r="M612">
        <v>52</v>
      </c>
      <c r="N612" t="s">
        <v>324</v>
      </c>
      <c r="O612" t="s">
        <v>324</v>
      </c>
      <c r="P612">
        <v>240</v>
      </c>
      <c r="Q612">
        <v>312.06400000000002</v>
      </c>
      <c r="R612">
        <v>244.876</v>
      </c>
      <c r="S612" t="s">
        <v>324</v>
      </c>
      <c r="T612" t="s">
        <v>324</v>
      </c>
      <c r="U612">
        <v>556.94000000000005</v>
      </c>
      <c r="V612" t="s">
        <v>324</v>
      </c>
      <c r="W612" t="s">
        <v>324</v>
      </c>
      <c r="X612" t="s">
        <v>324</v>
      </c>
      <c r="Y612" t="s">
        <v>324</v>
      </c>
      <c r="Z612">
        <v>0</v>
      </c>
      <c r="AA612" t="s">
        <v>324</v>
      </c>
      <c r="AB612" t="s">
        <v>324</v>
      </c>
      <c r="AC612" t="s">
        <v>324</v>
      </c>
      <c r="AD612" t="s">
        <v>324</v>
      </c>
      <c r="AE612">
        <v>0</v>
      </c>
      <c r="AF612" t="s">
        <v>324</v>
      </c>
      <c r="AG612" t="s">
        <v>324</v>
      </c>
      <c r="AH612" t="s">
        <v>324</v>
      </c>
      <c r="AI612" t="s">
        <v>324</v>
      </c>
      <c r="AJ612">
        <v>0</v>
      </c>
      <c r="AK612" t="s">
        <v>324</v>
      </c>
      <c r="AL612" t="s">
        <v>324</v>
      </c>
      <c r="AM612" t="s">
        <v>324</v>
      </c>
      <c r="AN612" t="s">
        <v>324</v>
      </c>
      <c r="AO612">
        <v>0</v>
      </c>
      <c r="AP612" t="s">
        <v>324</v>
      </c>
      <c r="AQ612" t="s">
        <v>324</v>
      </c>
      <c r="AR612" t="s">
        <v>324</v>
      </c>
      <c r="AS612" t="s">
        <v>324</v>
      </c>
      <c r="AT612">
        <v>0</v>
      </c>
      <c r="AU612" t="s">
        <v>324</v>
      </c>
      <c r="AV612" t="s">
        <v>324</v>
      </c>
      <c r="AW612" t="s">
        <v>324</v>
      </c>
      <c r="AX612" t="s">
        <v>324</v>
      </c>
      <c r="AY612">
        <v>0</v>
      </c>
      <c r="AZ612" t="s">
        <v>324</v>
      </c>
      <c r="BA612" t="s">
        <v>324</v>
      </c>
      <c r="BB612" t="s">
        <v>324</v>
      </c>
      <c r="BC612" t="s">
        <v>324</v>
      </c>
      <c r="BD612">
        <v>0</v>
      </c>
      <c r="BE612" t="s">
        <v>324</v>
      </c>
      <c r="BF612" t="s">
        <v>324</v>
      </c>
      <c r="BG612" t="s">
        <v>324</v>
      </c>
      <c r="BH612" t="s">
        <v>324</v>
      </c>
      <c r="BI612">
        <v>0</v>
      </c>
      <c r="BJ612" t="s">
        <v>324</v>
      </c>
      <c r="BK612" t="s">
        <v>324</v>
      </c>
      <c r="BL612" t="s">
        <v>324</v>
      </c>
      <c r="BM612" t="s">
        <v>324</v>
      </c>
      <c r="BN612">
        <v>0</v>
      </c>
      <c r="BO612" t="s">
        <v>324</v>
      </c>
      <c r="BP612" t="s">
        <v>324</v>
      </c>
      <c r="BQ612" t="s">
        <v>324</v>
      </c>
      <c r="BR612" t="s">
        <v>324</v>
      </c>
      <c r="BS612">
        <v>0</v>
      </c>
      <c r="BT612">
        <v>2.5000000000000001E-2</v>
      </c>
      <c r="BU612">
        <v>4.5999999999999999E-2</v>
      </c>
      <c r="BV612" t="s">
        <v>324</v>
      </c>
      <c r="BW612" t="s">
        <v>324</v>
      </c>
      <c r="BX612">
        <v>7.0999999999999994E-2</v>
      </c>
      <c r="BY612">
        <v>4</v>
      </c>
      <c r="BZ612">
        <v>14</v>
      </c>
      <c r="CA612" t="s">
        <v>324</v>
      </c>
      <c r="CB612" t="s">
        <v>324</v>
      </c>
      <c r="CC612">
        <v>18</v>
      </c>
      <c r="CD612">
        <v>0</v>
      </c>
      <c r="CE612">
        <v>7.6999999999999999E-2</v>
      </c>
      <c r="CF612" t="s">
        <v>324</v>
      </c>
      <c r="CG612" t="s">
        <v>324</v>
      </c>
      <c r="CH612">
        <v>7.6999999999999999E-2</v>
      </c>
      <c r="CI612" t="s">
        <v>324</v>
      </c>
      <c r="CJ612" t="s">
        <v>324</v>
      </c>
      <c r="CK612" t="s">
        <v>324</v>
      </c>
      <c r="CL612" t="s">
        <v>324</v>
      </c>
      <c r="CM612">
        <v>0</v>
      </c>
      <c r="CN612" t="s">
        <v>324</v>
      </c>
      <c r="CO612" t="s">
        <v>324</v>
      </c>
      <c r="CP612" t="s">
        <v>324</v>
      </c>
      <c r="CQ612" t="s">
        <v>324</v>
      </c>
      <c r="CR612">
        <v>0</v>
      </c>
      <c r="CS612" t="s">
        <v>324</v>
      </c>
      <c r="CT612" t="s">
        <v>324</v>
      </c>
      <c r="CU612" t="s">
        <v>324</v>
      </c>
      <c r="CV612" t="s">
        <v>324</v>
      </c>
      <c r="CW612">
        <v>0</v>
      </c>
      <c r="CX612">
        <v>1.474</v>
      </c>
      <c r="CY612">
        <v>0.85799999999999998</v>
      </c>
      <c r="CZ612">
        <v>0</v>
      </c>
      <c r="DA612">
        <v>0</v>
      </c>
      <c r="DB612">
        <v>2.3319999999999999</v>
      </c>
      <c r="DC612">
        <v>192</v>
      </c>
      <c r="DD612">
        <v>66</v>
      </c>
      <c r="DE612">
        <v>0</v>
      </c>
      <c r="DF612">
        <v>0</v>
      </c>
      <c r="DG612">
        <v>258</v>
      </c>
      <c r="DH612">
        <v>312.06400000000002</v>
      </c>
      <c r="DI612">
        <v>244.953</v>
      </c>
      <c r="DJ612">
        <v>0</v>
      </c>
      <c r="DK612">
        <v>0</v>
      </c>
      <c r="DL612">
        <v>557.01700000000005</v>
      </c>
    </row>
    <row r="613" spans="1:116" x14ac:dyDescent="0.45">
      <c r="A613">
        <v>2023</v>
      </c>
      <c r="B613" t="s">
        <v>166</v>
      </c>
      <c r="C613">
        <v>13664</v>
      </c>
      <c r="D613" t="s">
        <v>484</v>
      </c>
      <c r="E613" t="s">
        <v>607</v>
      </c>
      <c r="F613" t="s">
        <v>247</v>
      </c>
      <c r="G613">
        <v>1.8149999999999999</v>
      </c>
      <c r="H613">
        <v>0.317</v>
      </c>
      <c r="I613">
        <v>0</v>
      </c>
      <c r="J613">
        <v>0</v>
      </c>
      <c r="K613">
        <v>2.1320000000000001</v>
      </c>
      <c r="L613">
        <v>156</v>
      </c>
      <c r="M613">
        <v>8</v>
      </c>
      <c r="N613">
        <v>0</v>
      </c>
      <c r="O613">
        <v>0</v>
      </c>
      <c r="P613">
        <v>164</v>
      </c>
      <c r="Q613">
        <v>1511.83</v>
      </c>
      <c r="R613">
        <v>193.398</v>
      </c>
      <c r="S613">
        <v>0</v>
      </c>
      <c r="T613">
        <v>0</v>
      </c>
      <c r="U613">
        <v>1705.2280000000001</v>
      </c>
      <c r="V613" t="s">
        <v>324</v>
      </c>
      <c r="W613" t="s">
        <v>324</v>
      </c>
      <c r="X613" t="s">
        <v>324</v>
      </c>
      <c r="Y613" t="s">
        <v>324</v>
      </c>
      <c r="Z613">
        <v>0</v>
      </c>
      <c r="AA613" t="s">
        <v>324</v>
      </c>
      <c r="AB613" t="s">
        <v>324</v>
      </c>
      <c r="AC613" t="s">
        <v>324</v>
      </c>
      <c r="AD613" t="s">
        <v>324</v>
      </c>
      <c r="AE613">
        <v>0</v>
      </c>
      <c r="AF613" t="s">
        <v>324</v>
      </c>
      <c r="AG613" t="s">
        <v>324</v>
      </c>
      <c r="AH613" t="s">
        <v>324</v>
      </c>
      <c r="AI613" t="s">
        <v>324</v>
      </c>
      <c r="AJ613">
        <v>0</v>
      </c>
      <c r="AK613" t="s">
        <v>324</v>
      </c>
      <c r="AL613" t="s">
        <v>324</v>
      </c>
      <c r="AM613" t="s">
        <v>324</v>
      </c>
      <c r="AN613" t="s">
        <v>324</v>
      </c>
      <c r="AO613">
        <v>0</v>
      </c>
      <c r="AP613" t="s">
        <v>324</v>
      </c>
      <c r="AQ613" t="s">
        <v>324</v>
      </c>
      <c r="AR613" t="s">
        <v>324</v>
      </c>
      <c r="AS613" t="s">
        <v>324</v>
      </c>
      <c r="AT613">
        <v>0</v>
      </c>
      <c r="AU613" t="s">
        <v>324</v>
      </c>
      <c r="AV613" t="s">
        <v>324</v>
      </c>
      <c r="AW613" t="s">
        <v>324</v>
      </c>
      <c r="AX613" t="s">
        <v>324</v>
      </c>
      <c r="AY613">
        <v>0</v>
      </c>
      <c r="AZ613" t="s">
        <v>324</v>
      </c>
      <c r="BA613" t="s">
        <v>324</v>
      </c>
      <c r="BB613" t="s">
        <v>324</v>
      </c>
      <c r="BC613" t="s">
        <v>324</v>
      </c>
      <c r="BD613">
        <v>0</v>
      </c>
      <c r="BE613" t="s">
        <v>324</v>
      </c>
      <c r="BF613" t="s">
        <v>324</v>
      </c>
      <c r="BG613" t="s">
        <v>324</v>
      </c>
      <c r="BH613" t="s">
        <v>324</v>
      </c>
      <c r="BI613">
        <v>0</v>
      </c>
      <c r="BJ613" t="s">
        <v>324</v>
      </c>
      <c r="BK613" t="s">
        <v>324</v>
      </c>
      <c r="BL613" t="s">
        <v>324</v>
      </c>
      <c r="BM613" t="s">
        <v>324</v>
      </c>
      <c r="BN613">
        <v>0</v>
      </c>
      <c r="BO613" t="s">
        <v>324</v>
      </c>
      <c r="BP613" t="s">
        <v>324</v>
      </c>
      <c r="BQ613" t="s">
        <v>324</v>
      </c>
      <c r="BR613" t="s">
        <v>324</v>
      </c>
      <c r="BS613">
        <v>0</v>
      </c>
      <c r="BT613">
        <v>0.13600000000000001</v>
      </c>
      <c r="BU613">
        <v>5.8000000000000003E-2</v>
      </c>
      <c r="BV613" t="s">
        <v>324</v>
      </c>
      <c r="BW613" t="s">
        <v>324</v>
      </c>
      <c r="BX613">
        <v>0.19400000000000001</v>
      </c>
      <c r="BY613">
        <v>17</v>
      </c>
      <c r="BZ613">
        <v>6</v>
      </c>
      <c r="CA613" t="s">
        <v>324</v>
      </c>
      <c r="CB613" t="s">
        <v>324</v>
      </c>
      <c r="CC613">
        <v>23</v>
      </c>
      <c r="CD613">
        <v>50.146000000000001</v>
      </c>
      <c r="CE613">
        <v>0.54</v>
      </c>
      <c r="CF613" t="s">
        <v>324</v>
      </c>
      <c r="CG613" t="s">
        <v>324</v>
      </c>
      <c r="CH613">
        <v>50.686</v>
      </c>
      <c r="CI613" t="s">
        <v>324</v>
      </c>
      <c r="CJ613" t="s">
        <v>324</v>
      </c>
      <c r="CK613" t="s">
        <v>324</v>
      </c>
      <c r="CL613" t="s">
        <v>324</v>
      </c>
      <c r="CM613">
        <v>0</v>
      </c>
      <c r="CN613" t="s">
        <v>324</v>
      </c>
      <c r="CO613" t="s">
        <v>324</v>
      </c>
      <c r="CP613" t="s">
        <v>324</v>
      </c>
      <c r="CQ613" t="s">
        <v>324</v>
      </c>
      <c r="CR613">
        <v>0</v>
      </c>
      <c r="CS613" t="s">
        <v>324</v>
      </c>
      <c r="CT613" t="s">
        <v>324</v>
      </c>
      <c r="CU613" t="s">
        <v>324</v>
      </c>
      <c r="CV613" t="s">
        <v>324</v>
      </c>
      <c r="CW613">
        <v>0</v>
      </c>
      <c r="CX613">
        <v>1.9510000000000001</v>
      </c>
      <c r="CY613">
        <v>0.375</v>
      </c>
      <c r="CZ613">
        <v>0</v>
      </c>
      <c r="DA613">
        <v>0</v>
      </c>
      <c r="DB613">
        <v>2.3260000000000001</v>
      </c>
      <c r="DC613">
        <v>173</v>
      </c>
      <c r="DD613">
        <v>14</v>
      </c>
      <c r="DE613">
        <v>0</v>
      </c>
      <c r="DF613">
        <v>0</v>
      </c>
      <c r="DG613">
        <v>187</v>
      </c>
      <c r="DH613">
        <v>1561.9760000000001</v>
      </c>
      <c r="DI613">
        <v>193.93799999999999</v>
      </c>
      <c r="DJ613">
        <v>0</v>
      </c>
      <c r="DK613">
        <v>0</v>
      </c>
      <c r="DL613">
        <v>1755.914</v>
      </c>
    </row>
    <row r="614" spans="1:116" x14ac:dyDescent="0.45">
      <c r="A614">
        <v>2023</v>
      </c>
      <c r="B614" t="s">
        <v>166</v>
      </c>
      <c r="C614">
        <v>13725</v>
      </c>
      <c r="D614" t="s">
        <v>1016</v>
      </c>
      <c r="E614" t="s">
        <v>607</v>
      </c>
      <c r="F614" t="s">
        <v>244</v>
      </c>
      <c r="G614">
        <v>9.5000000000000001E-2</v>
      </c>
      <c r="H614" t="s">
        <v>324</v>
      </c>
      <c r="I614" t="s">
        <v>324</v>
      </c>
      <c r="J614" t="s">
        <v>324</v>
      </c>
      <c r="K614">
        <v>9.5000000000000001E-2</v>
      </c>
      <c r="L614">
        <v>12</v>
      </c>
      <c r="M614">
        <v>0</v>
      </c>
      <c r="N614">
        <v>0</v>
      </c>
      <c r="O614" t="s">
        <v>324</v>
      </c>
      <c r="P614">
        <v>12</v>
      </c>
      <c r="Q614">
        <v>5.0000000000000001E-3</v>
      </c>
      <c r="R614" t="s">
        <v>324</v>
      </c>
      <c r="S614" t="s">
        <v>324</v>
      </c>
      <c r="T614" t="s">
        <v>324</v>
      </c>
      <c r="U614">
        <v>5.0000000000000001E-3</v>
      </c>
      <c r="V614" t="s">
        <v>324</v>
      </c>
      <c r="W614" t="s">
        <v>324</v>
      </c>
      <c r="X614" t="s">
        <v>324</v>
      </c>
      <c r="Y614" t="s">
        <v>324</v>
      </c>
      <c r="Z614">
        <v>0</v>
      </c>
      <c r="AA614" t="s">
        <v>324</v>
      </c>
      <c r="AB614" t="s">
        <v>324</v>
      </c>
      <c r="AC614" t="s">
        <v>324</v>
      </c>
      <c r="AD614" t="s">
        <v>324</v>
      </c>
      <c r="AE614">
        <v>0</v>
      </c>
      <c r="AF614" t="s">
        <v>324</v>
      </c>
      <c r="AG614" t="s">
        <v>324</v>
      </c>
      <c r="AH614" t="s">
        <v>324</v>
      </c>
      <c r="AI614" t="s">
        <v>324</v>
      </c>
      <c r="AJ614">
        <v>0</v>
      </c>
      <c r="AK614" t="s">
        <v>324</v>
      </c>
      <c r="AL614" t="s">
        <v>324</v>
      </c>
      <c r="AM614" t="s">
        <v>324</v>
      </c>
      <c r="AN614" t="s">
        <v>324</v>
      </c>
      <c r="AO614">
        <v>0</v>
      </c>
      <c r="AP614">
        <v>3.3000000000000002E-2</v>
      </c>
      <c r="AQ614" t="s">
        <v>324</v>
      </c>
      <c r="AR614" t="s">
        <v>324</v>
      </c>
      <c r="AS614" t="s">
        <v>324</v>
      </c>
      <c r="AT614">
        <v>3.3000000000000002E-2</v>
      </c>
      <c r="AU614">
        <v>2</v>
      </c>
      <c r="AV614" t="s">
        <v>324</v>
      </c>
      <c r="AW614" t="s">
        <v>324</v>
      </c>
      <c r="AX614" t="s">
        <v>324</v>
      </c>
      <c r="AY614">
        <v>2</v>
      </c>
      <c r="AZ614" t="s">
        <v>324</v>
      </c>
      <c r="BA614" t="s">
        <v>324</v>
      </c>
      <c r="BB614" t="s">
        <v>324</v>
      </c>
      <c r="BC614" t="s">
        <v>324</v>
      </c>
      <c r="BD614">
        <v>0</v>
      </c>
      <c r="BE614" t="s">
        <v>324</v>
      </c>
      <c r="BF614" t="s">
        <v>324</v>
      </c>
      <c r="BG614" t="s">
        <v>324</v>
      </c>
      <c r="BH614" t="s">
        <v>324</v>
      </c>
      <c r="BI614">
        <v>0</v>
      </c>
      <c r="BJ614" t="s">
        <v>324</v>
      </c>
      <c r="BK614" t="s">
        <v>324</v>
      </c>
      <c r="BL614" t="s">
        <v>324</v>
      </c>
      <c r="BM614" t="s">
        <v>324</v>
      </c>
      <c r="BN614">
        <v>0</v>
      </c>
      <c r="BO614" t="s">
        <v>324</v>
      </c>
      <c r="BP614" t="s">
        <v>324</v>
      </c>
      <c r="BQ614" t="s">
        <v>324</v>
      </c>
      <c r="BR614" t="s">
        <v>324</v>
      </c>
      <c r="BS614">
        <v>0</v>
      </c>
      <c r="BT614" t="s">
        <v>324</v>
      </c>
      <c r="BU614" t="s">
        <v>324</v>
      </c>
      <c r="BV614" t="s">
        <v>324</v>
      </c>
      <c r="BW614" t="s">
        <v>324</v>
      </c>
      <c r="BX614">
        <v>0</v>
      </c>
      <c r="BY614" t="s">
        <v>324</v>
      </c>
      <c r="BZ614" t="s">
        <v>324</v>
      </c>
      <c r="CA614" t="s">
        <v>324</v>
      </c>
      <c r="CB614" t="s">
        <v>324</v>
      </c>
      <c r="CC614">
        <v>0</v>
      </c>
      <c r="CD614" t="s">
        <v>324</v>
      </c>
      <c r="CE614" t="s">
        <v>324</v>
      </c>
      <c r="CF614" t="s">
        <v>324</v>
      </c>
      <c r="CG614" t="s">
        <v>324</v>
      </c>
      <c r="CH614">
        <v>0</v>
      </c>
      <c r="CI614" t="s">
        <v>324</v>
      </c>
      <c r="CJ614" t="s">
        <v>324</v>
      </c>
      <c r="CK614" t="s">
        <v>324</v>
      </c>
      <c r="CL614" t="s">
        <v>324</v>
      </c>
      <c r="CM614">
        <v>0</v>
      </c>
      <c r="CN614" t="s">
        <v>324</v>
      </c>
      <c r="CO614" t="s">
        <v>324</v>
      </c>
      <c r="CP614" t="s">
        <v>324</v>
      </c>
      <c r="CQ614" t="s">
        <v>324</v>
      </c>
      <c r="CR614">
        <v>0</v>
      </c>
      <c r="CS614" t="s">
        <v>324</v>
      </c>
      <c r="CT614" t="s">
        <v>324</v>
      </c>
      <c r="CU614" t="s">
        <v>324</v>
      </c>
      <c r="CV614" t="s">
        <v>324</v>
      </c>
      <c r="CW614">
        <v>0</v>
      </c>
      <c r="CX614">
        <v>9.5000000000000001E-2</v>
      </c>
      <c r="CY614">
        <v>0</v>
      </c>
      <c r="CZ614">
        <v>0</v>
      </c>
      <c r="DA614">
        <v>0</v>
      </c>
      <c r="DB614">
        <v>9.5000000000000001E-2</v>
      </c>
      <c r="DC614">
        <v>12</v>
      </c>
      <c r="DD614">
        <v>0</v>
      </c>
      <c r="DE614">
        <v>0</v>
      </c>
      <c r="DF614">
        <v>0</v>
      </c>
      <c r="DG614">
        <v>12</v>
      </c>
      <c r="DH614">
        <v>5.0000000000000001E-3</v>
      </c>
      <c r="DI614">
        <v>0</v>
      </c>
      <c r="DJ614">
        <v>0</v>
      </c>
      <c r="DK614">
        <v>0</v>
      </c>
      <c r="DL614">
        <v>5.0000000000000001E-3</v>
      </c>
    </row>
    <row r="615" spans="1:116" x14ac:dyDescent="0.45">
      <c r="A615">
        <v>2023</v>
      </c>
      <c r="B615" t="s">
        <v>166</v>
      </c>
      <c r="C615">
        <v>13739</v>
      </c>
      <c r="D615" t="s">
        <v>1017</v>
      </c>
      <c r="E615" t="s">
        <v>607</v>
      </c>
      <c r="F615" t="s">
        <v>244</v>
      </c>
      <c r="G615">
        <v>0.20499999999999999</v>
      </c>
      <c r="H615">
        <v>1.2999999999999999E-2</v>
      </c>
      <c r="I615" t="s">
        <v>324</v>
      </c>
      <c r="J615" t="s">
        <v>324</v>
      </c>
      <c r="K615">
        <v>0.218</v>
      </c>
      <c r="L615">
        <v>16</v>
      </c>
      <c r="M615">
        <v>2</v>
      </c>
      <c r="N615" t="s">
        <v>324</v>
      </c>
      <c r="O615" t="s">
        <v>324</v>
      </c>
      <c r="P615">
        <v>18</v>
      </c>
      <c r="Q615">
        <v>160.155</v>
      </c>
      <c r="R615">
        <v>13.417</v>
      </c>
      <c r="S615" t="s">
        <v>324</v>
      </c>
      <c r="T615" t="s">
        <v>324</v>
      </c>
      <c r="U615">
        <v>173.572</v>
      </c>
      <c r="V615" t="s">
        <v>324</v>
      </c>
      <c r="W615" t="s">
        <v>324</v>
      </c>
      <c r="X615" t="s">
        <v>324</v>
      </c>
      <c r="Y615" t="s">
        <v>324</v>
      </c>
      <c r="Z615">
        <v>0</v>
      </c>
      <c r="AA615" t="s">
        <v>324</v>
      </c>
      <c r="AB615" t="s">
        <v>324</v>
      </c>
      <c r="AC615" t="s">
        <v>324</v>
      </c>
      <c r="AD615" t="s">
        <v>324</v>
      </c>
      <c r="AE615">
        <v>0</v>
      </c>
      <c r="AF615" t="s">
        <v>324</v>
      </c>
      <c r="AG615" t="s">
        <v>324</v>
      </c>
      <c r="AH615" t="s">
        <v>324</v>
      </c>
      <c r="AI615" t="s">
        <v>324</v>
      </c>
      <c r="AJ615">
        <v>0</v>
      </c>
      <c r="AK615" t="s">
        <v>324</v>
      </c>
      <c r="AL615" t="s">
        <v>324</v>
      </c>
      <c r="AM615" t="s">
        <v>324</v>
      </c>
      <c r="AN615" t="s">
        <v>324</v>
      </c>
      <c r="AO615">
        <v>0</v>
      </c>
      <c r="AP615" t="s">
        <v>324</v>
      </c>
      <c r="AQ615" t="s">
        <v>324</v>
      </c>
      <c r="AR615" t="s">
        <v>324</v>
      </c>
      <c r="AS615" t="s">
        <v>324</v>
      </c>
      <c r="AT615">
        <v>0</v>
      </c>
      <c r="AU615" t="s">
        <v>324</v>
      </c>
      <c r="AV615" t="s">
        <v>324</v>
      </c>
      <c r="AW615" t="s">
        <v>324</v>
      </c>
      <c r="AX615" t="s">
        <v>324</v>
      </c>
      <c r="AY615">
        <v>0</v>
      </c>
      <c r="AZ615" t="s">
        <v>324</v>
      </c>
      <c r="BA615" t="s">
        <v>324</v>
      </c>
      <c r="BB615" t="s">
        <v>324</v>
      </c>
      <c r="BC615" t="s">
        <v>324</v>
      </c>
      <c r="BD615">
        <v>0</v>
      </c>
      <c r="BE615" t="s">
        <v>324</v>
      </c>
      <c r="BF615" t="s">
        <v>324</v>
      </c>
      <c r="BG615" t="s">
        <v>324</v>
      </c>
      <c r="BH615" t="s">
        <v>324</v>
      </c>
      <c r="BI615">
        <v>0</v>
      </c>
      <c r="BJ615" t="s">
        <v>324</v>
      </c>
      <c r="BK615" t="s">
        <v>324</v>
      </c>
      <c r="BL615" t="s">
        <v>324</v>
      </c>
      <c r="BM615" t="s">
        <v>324</v>
      </c>
      <c r="BN615">
        <v>0</v>
      </c>
      <c r="BO615" t="s">
        <v>324</v>
      </c>
      <c r="BP615" t="s">
        <v>324</v>
      </c>
      <c r="BQ615" t="s">
        <v>324</v>
      </c>
      <c r="BR615" t="s">
        <v>324</v>
      </c>
      <c r="BS615">
        <v>0</v>
      </c>
      <c r="BT615">
        <v>5.0000000000000001E-3</v>
      </c>
      <c r="BU615">
        <v>0.05</v>
      </c>
      <c r="BV615" t="s">
        <v>324</v>
      </c>
      <c r="BW615" t="s">
        <v>324</v>
      </c>
      <c r="BX615">
        <v>5.5E-2</v>
      </c>
      <c r="BY615">
        <v>1</v>
      </c>
      <c r="BZ615">
        <v>2</v>
      </c>
      <c r="CA615" t="s">
        <v>324</v>
      </c>
      <c r="CB615" t="s">
        <v>324</v>
      </c>
      <c r="CC615">
        <v>3</v>
      </c>
      <c r="CD615">
        <v>0</v>
      </c>
      <c r="CE615">
        <v>4.9409999999999998</v>
      </c>
      <c r="CF615" t="s">
        <v>324</v>
      </c>
      <c r="CG615" t="s">
        <v>324</v>
      </c>
      <c r="CH615">
        <v>4.9409999999999998</v>
      </c>
      <c r="CI615" t="s">
        <v>324</v>
      </c>
      <c r="CJ615" t="s">
        <v>324</v>
      </c>
      <c r="CK615" t="s">
        <v>324</v>
      </c>
      <c r="CL615" t="s">
        <v>324</v>
      </c>
      <c r="CM615">
        <v>0</v>
      </c>
      <c r="CN615" t="s">
        <v>324</v>
      </c>
      <c r="CO615" t="s">
        <v>324</v>
      </c>
      <c r="CP615" t="s">
        <v>324</v>
      </c>
      <c r="CQ615" t="s">
        <v>324</v>
      </c>
      <c r="CR615">
        <v>0</v>
      </c>
      <c r="CS615" t="s">
        <v>324</v>
      </c>
      <c r="CT615" t="s">
        <v>324</v>
      </c>
      <c r="CU615" t="s">
        <v>324</v>
      </c>
      <c r="CV615" t="s">
        <v>324</v>
      </c>
      <c r="CW615">
        <v>0</v>
      </c>
      <c r="CX615">
        <v>0.21</v>
      </c>
      <c r="CY615">
        <v>6.3E-2</v>
      </c>
      <c r="CZ615">
        <v>0</v>
      </c>
      <c r="DA615">
        <v>0</v>
      </c>
      <c r="DB615">
        <v>0.27300000000000002</v>
      </c>
      <c r="DC615">
        <v>17</v>
      </c>
      <c r="DD615">
        <v>4</v>
      </c>
      <c r="DE615">
        <v>0</v>
      </c>
      <c r="DF615">
        <v>0</v>
      </c>
      <c r="DG615">
        <v>21</v>
      </c>
      <c r="DH615">
        <v>160.155</v>
      </c>
      <c r="DI615">
        <v>18.358000000000001</v>
      </c>
      <c r="DJ615">
        <v>0</v>
      </c>
      <c r="DK615">
        <v>0</v>
      </c>
      <c r="DL615">
        <v>178.51300000000001</v>
      </c>
    </row>
    <row r="616" spans="1:116" x14ac:dyDescent="0.45">
      <c r="A616">
        <v>2023</v>
      </c>
      <c r="B616" t="s">
        <v>166</v>
      </c>
      <c r="C616">
        <v>14127</v>
      </c>
      <c r="D616" t="s">
        <v>485</v>
      </c>
      <c r="E616" t="s">
        <v>607</v>
      </c>
      <c r="F616" t="s">
        <v>244</v>
      </c>
      <c r="G616">
        <v>10.755000000000001</v>
      </c>
      <c r="H616">
        <v>0.67300000000000004</v>
      </c>
      <c r="I616" t="s">
        <v>324</v>
      </c>
      <c r="J616" t="s">
        <v>324</v>
      </c>
      <c r="K616">
        <v>11.428000000000001</v>
      </c>
      <c r="L616">
        <v>1490</v>
      </c>
      <c r="M616">
        <v>41</v>
      </c>
      <c r="N616" t="s">
        <v>324</v>
      </c>
      <c r="O616" t="s">
        <v>324</v>
      </c>
      <c r="P616">
        <v>1531</v>
      </c>
      <c r="Q616">
        <v>20.466999999999999</v>
      </c>
      <c r="R616">
        <v>3.3359999999999999</v>
      </c>
      <c r="S616" t="s">
        <v>324</v>
      </c>
      <c r="T616" t="s">
        <v>324</v>
      </c>
      <c r="U616">
        <v>23.803000000000001</v>
      </c>
      <c r="V616" t="s">
        <v>324</v>
      </c>
      <c r="W616" t="s">
        <v>324</v>
      </c>
      <c r="X616" t="s">
        <v>324</v>
      </c>
      <c r="Y616" t="s">
        <v>324</v>
      </c>
      <c r="Z616">
        <v>0</v>
      </c>
      <c r="AA616" t="s">
        <v>324</v>
      </c>
      <c r="AB616" t="s">
        <v>324</v>
      </c>
      <c r="AC616" t="s">
        <v>324</v>
      </c>
      <c r="AD616" t="s">
        <v>324</v>
      </c>
      <c r="AE616">
        <v>0</v>
      </c>
      <c r="AF616" t="s">
        <v>324</v>
      </c>
      <c r="AG616" t="s">
        <v>324</v>
      </c>
      <c r="AH616" t="s">
        <v>324</v>
      </c>
      <c r="AI616" t="s">
        <v>324</v>
      </c>
      <c r="AJ616">
        <v>0</v>
      </c>
      <c r="AK616" t="s">
        <v>324</v>
      </c>
      <c r="AL616" t="s">
        <v>324</v>
      </c>
      <c r="AM616" t="s">
        <v>324</v>
      </c>
      <c r="AN616" t="s">
        <v>324</v>
      </c>
      <c r="AO616">
        <v>0</v>
      </c>
      <c r="AP616" t="s">
        <v>324</v>
      </c>
      <c r="AQ616" t="s">
        <v>324</v>
      </c>
      <c r="AR616" t="s">
        <v>324</v>
      </c>
      <c r="AS616" t="s">
        <v>324</v>
      </c>
      <c r="AT616">
        <v>0</v>
      </c>
      <c r="AU616" t="s">
        <v>324</v>
      </c>
      <c r="AV616" t="s">
        <v>324</v>
      </c>
      <c r="AW616" t="s">
        <v>324</v>
      </c>
      <c r="AX616" t="s">
        <v>324</v>
      </c>
      <c r="AY616">
        <v>0</v>
      </c>
      <c r="AZ616" t="s">
        <v>324</v>
      </c>
      <c r="BA616" t="s">
        <v>324</v>
      </c>
      <c r="BB616" t="s">
        <v>324</v>
      </c>
      <c r="BC616" t="s">
        <v>324</v>
      </c>
      <c r="BD616">
        <v>0</v>
      </c>
      <c r="BE616" t="s">
        <v>324</v>
      </c>
      <c r="BF616" t="s">
        <v>324</v>
      </c>
      <c r="BG616" t="s">
        <v>324</v>
      </c>
      <c r="BH616" t="s">
        <v>324</v>
      </c>
      <c r="BI616">
        <v>0</v>
      </c>
      <c r="BJ616" t="s">
        <v>324</v>
      </c>
      <c r="BK616" t="s">
        <v>324</v>
      </c>
      <c r="BL616" t="s">
        <v>324</v>
      </c>
      <c r="BM616" t="s">
        <v>324</v>
      </c>
      <c r="BN616">
        <v>0</v>
      </c>
      <c r="BO616" t="s">
        <v>324</v>
      </c>
      <c r="BP616" t="s">
        <v>324</v>
      </c>
      <c r="BQ616" t="s">
        <v>324</v>
      </c>
      <c r="BR616" t="s">
        <v>324</v>
      </c>
      <c r="BS616">
        <v>0</v>
      </c>
      <c r="BT616">
        <v>3.2000000000000001E-2</v>
      </c>
      <c r="BU616">
        <v>2E-3</v>
      </c>
      <c r="BV616" t="s">
        <v>324</v>
      </c>
      <c r="BW616" t="s">
        <v>324</v>
      </c>
      <c r="BX616">
        <v>3.4000000000000002E-2</v>
      </c>
      <c r="BY616">
        <v>7</v>
      </c>
      <c r="BZ616">
        <v>1</v>
      </c>
      <c r="CA616" t="s">
        <v>324</v>
      </c>
      <c r="CB616" t="s">
        <v>324</v>
      </c>
      <c r="CC616">
        <v>8</v>
      </c>
      <c r="CD616">
        <v>0.44</v>
      </c>
      <c r="CE616">
        <v>0</v>
      </c>
      <c r="CF616" t="s">
        <v>324</v>
      </c>
      <c r="CG616" t="s">
        <v>324</v>
      </c>
      <c r="CH616">
        <v>0.44</v>
      </c>
      <c r="CI616" t="s">
        <v>324</v>
      </c>
      <c r="CJ616" t="s">
        <v>324</v>
      </c>
      <c r="CK616" t="s">
        <v>324</v>
      </c>
      <c r="CL616" t="s">
        <v>324</v>
      </c>
      <c r="CM616">
        <v>0</v>
      </c>
      <c r="CN616" t="s">
        <v>324</v>
      </c>
      <c r="CO616" t="s">
        <v>324</v>
      </c>
      <c r="CP616" t="s">
        <v>324</v>
      </c>
      <c r="CQ616" t="s">
        <v>324</v>
      </c>
      <c r="CR616">
        <v>0</v>
      </c>
      <c r="CS616" t="s">
        <v>324</v>
      </c>
      <c r="CT616" t="s">
        <v>324</v>
      </c>
      <c r="CU616" t="s">
        <v>324</v>
      </c>
      <c r="CV616" t="s">
        <v>324</v>
      </c>
      <c r="CW616">
        <v>0</v>
      </c>
      <c r="CX616">
        <v>10.787000000000001</v>
      </c>
      <c r="CY616">
        <v>0.67500000000000004</v>
      </c>
      <c r="CZ616">
        <v>0</v>
      </c>
      <c r="DA616">
        <v>0</v>
      </c>
      <c r="DB616">
        <v>11.462</v>
      </c>
      <c r="DC616">
        <v>1497</v>
      </c>
      <c r="DD616">
        <v>42</v>
      </c>
      <c r="DE616">
        <v>0</v>
      </c>
      <c r="DF616">
        <v>0</v>
      </c>
      <c r="DG616">
        <v>1539</v>
      </c>
      <c r="DH616">
        <v>20.907</v>
      </c>
      <c r="DI616">
        <v>3.3359999999999999</v>
      </c>
      <c r="DJ616">
        <v>0</v>
      </c>
      <c r="DK616">
        <v>0</v>
      </c>
      <c r="DL616">
        <v>24.242999999999999</v>
      </c>
    </row>
    <row r="617" spans="1:116" x14ac:dyDescent="0.45">
      <c r="A617">
        <v>2023</v>
      </c>
      <c r="B617" t="s">
        <v>166</v>
      </c>
      <c r="C617">
        <v>17577</v>
      </c>
      <c r="D617" t="s">
        <v>1018</v>
      </c>
      <c r="E617" t="s">
        <v>607</v>
      </c>
      <c r="F617" t="s">
        <v>244</v>
      </c>
      <c r="G617" t="s">
        <v>324</v>
      </c>
      <c r="H617" t="s">
        <v>324</v>
      </c>
      <c r="I617" t="s">
        <v>324</v>
      </c>
      <c r="J617" t="s">
        <v>324</v>
      </c>
      <c r="K617">
        <v>0</v>
      </c>
      <c r="L617" t="s">
        <v>324</v>
      </c>
      <c r="M617" t="s">
        <v>324</v>
      </c>
      <c r="N617" t="s">
        <v>324</v>
      </c>
      <c r="O617" t="s">
        <v>324</v>
      </c>
      <c r="P617">
        <v>0</v>
      </c>
      <c r="Q617" t="s">
        <v>324</v>
      </c>
      <c r="R617" t="s">
        <v>324</v>
      </c>
      <c r="S617" t="s">
        <v>324</v>
      </c>
      <c r="T617" t="s">
        <v>324</v>
      </c>
      <c r="U617">
        <v>0</v>
      </c>
      <c r="V617" t="s">
        <v>324</v>
      </c>
      <c r="W617" t="s">
        <v>324</v>
      </c>
      <c r="X617" t="s">
        <v>324</v>
      </c>
      <c r="Y617" t="s">
        <v>324</v>
      </c>
      <c r="Z617">
        <v>0</v>
      </c>
      <c r="AA617" t="s">
        <v>324</v>
      </c>
      <c r="AB617" t="s">
        <v>324</v>
      </c>
      <c r="AC617" t="s">
        <v>324</v>
      </c>
      <c r="AD617" t="s">
        <v>324</v>
      </c>
      <c r="AE617">
        <v>0</v>
      </c>
      <c r="AF617" t="s">
        <v>324</v>
      </c>
      <c r="AG617" t="s">
        <v>324</v>
      </c>
      <c r="AH617" t="s">
        <v>324</v>
      </c>
      <c r="AI617" t="s">
        <v>324</v>
      </c>
      <c r="AJ617">
        <v>0</v>
      </c>
      <c r="AK617" t="s">
        <v>324</v>
      </c>
      <c r="AL617" t="s">
        <v>324</v>
      </c>
      <c r="AM617" t="s">
        <v>324</v>
      </c>
      <c r="AN617" t="s">
        <v>324</v>
      </c>
      <c r="AO617">
        <v>0</v>
      </c>
      <c r="AP617" t="s">
        <v>324</v>
      </c>
      <c r="AQ617" t="s">
        <v>324</v>
      </c>
      <c r="AR617" t="s">
        <v>324</v>
      </c>
      <c r="AS617" t="s">
        <v>324</v>
      </c>
      <c r="AT617">
        <v>0</v>
      </c>
      <c r="AU617" t="s">
        <v>324</v>
      </c>
      <c r="AV617" t="s">
        <v>324</v>
      </c>
      <c r="AW617" t="s">
        <v>324</v>
      </c>
      <c r="AX617" t="s">
        <v>324</v>
      </c>
      <c r="AY617">
        <v>0</v>
      </c>
      <c r="AZ617" t="s">
        <v>324</v>
      </c>
      <c r="BA617" t="s">
        <v>324</v>
      </c>
      <c r="BB617" t="s">
        <v>324</v>
      </c>
      <c r="BC617" t="s">
        <v>324</v>
      </c>
      <c r="BD617">
        <v>0</v>
      </c>
      <c r="BE617" t="s">
        <v>324</v>
      </c>
      <c r="BF617" t="s">
        <v>324</v>
      </c>
      <c r="BG617" t="s">
        <v>324</v>
      </c>
      <c r="BH617" t="s">
        <v>324</v>
      </c>
      <c r="BI617">
        <v>0</v>
      </c>
      <c r="BJ617" t="s">
        <v>324</v>
      </c>
      <c r="BK617" t="s">
        <v>324</v>
      </c>
      <c r="BL617" t="s">
        <v>324</v>
      </c>
      <c r="BM617" t="s">
        <v>324</v>
      </c>
      <c r="BN617">
        <v>0</v>
      </c>
      <c r="BO617" t="s">
        <v>324</v>
      </c>
      <c r="BP617" t="s">
        <v>324</v>
      </c>
      <c r="BQ617" t="s">
        <v>324</v>
      </c>
      <c r="BR617" t="s">
        <v>324</v>
      </c>
      <c r="BS617">
        <v>0</v>
      </c>
      <c r="BT617" t="s">
        <v>324</v>
      </c>
      <c r="BU617" t="s">
        <v>324</v>
      </c>
      <c r="BV617" t="s">
        <v>324</v>
      </c>
      <c r="BW617" t="s">
        <v>324</v>
      </c>
      <c r="BX617">
        <v>0</v>
      </c>
      <c r="BY617" t="s">
        <v>324</v>
      </c>
      <c r="BZ617" t="s">
        <v>324</v>
      </c>
      <c r="CA617" t="s">
        <v>324</v>
      </c>
      <c r="CB617" t="s">
        <v>324</v>
      </c>
      <c r="CC617">
        <v>0</v>
      </c>
      <c r="CD617" t="s">
        <v>324</v>
      </c>
      <c r="CE617" t="s">
        <v>324</v>
      </c>
      <c r="CF617" t="s">
        <v>324</v>
      </c>
      <c r="CG617" t="s">
        <v>324</v>
      </c>
      <c r="CH617">
        <v>0</v>
      </c>
      <c r="CI617" t="s">
        <v>324</v>
      </c>
      <c r="CJ617">
        <v>4.952</v>
      </c>
      <c r="CK617" t="s">
        <v>324</v>
      </c>
      <c r="CL617" t="s">
        <v>324</v>
      </c>
      <c r="CM617">
        <v>4.952</v>
      </c>
      <c r="CN617" t="s">
        <v>324</v>
      </c>
      <c r="CO617">
        <v>2</v>
      </c>
      <c r="CP617" t="s">
        <v>324</v>
      </c>
      <c r="CQ617" t="s">
        <v>324</v>
      </c>
      <c r="CR617">
        <v>2</v>
      </c>
      <c r="CS617" t="s">
        <v>324</v>
      </c>
      <c r="CT617">
        <v>289</v>
      </c>
      <c r="CU617" t="s">
        <v>324</v>
      </c>
      <c r="CV617" t="s">
        <v>324</v>
      </c>
      <c r="CW617">
        <v>289</v>
      </c>
      <c r="CX617">
        <v>0</v>
      </c>
      <c r="CY617">
        <v>4.952</v>
      </c>
      <c r="CZ617">
        <v>0</v>
      </c>
      <c r="DA617">
        <v>0</v>
      </c>
      <c r="DB617">
        <v>4.952</v>
      </c>
      <c r="DC617">
        <v>0</v>
      </c>
      <c r="DD617">
        <v>2</v>
      </c>
      <c r="DE617">
        <v>0</v>
      </c>
      <c r="DF617">
        <v>0</v>
      </c>
      <c r="DG617">
        <v>2</v>
      </c>
      <c r="DH617">
        <v>0</v>
      </c>
      <c r="DI617">
        <v>289</v>
      </c>
      <c r="DJ617">
        <v>0</v>
      </c>
      <c r="DK617">
        <v>0</v>
      </c>
      <c r="DL617">
        <v>289</v>
      </c>
    </row>
    <row r="618" spans="1:116" x14ac:dyDescent="0.45">
      <c r="A618">
        <v>2023</v>
      </c>
      <c r="B618" t="s">
        <v>166</v>
      </c>
      <c r="C618">
        <v>17642</v>
      </c>
      <c r="D618" t="s">
        <v>486</v>
      </c>
      <c r="E618" t="s">
        <v>607</v>
      </c>
      <c r="F618" t="s">
        <v>244</v>
      </c>
      <c r="G618">
        <v>0.53600000000000003</v>
      </c>
      <c r="H618">
        <v>2.5000000000000001E-2</v>
      </c>
      <c r="I618">
        <v>0</v>
      </c>
      <c r="J618">
        <v>0</v>
      </c>
      <c r="K618">
        <v>0.56100000000000005</v>
      </c>
      <c r="L618">
        <v>36</v>
      </c>
      <c r="M618">
        <v>1</v>
      </c>
      <c r="N618">
        <v>0</v>
      </c>
      <c r="O618">
        <v>0</v>
      </c>
      <c r="P618">
        <v>37</v>
      </c>
      <c r="Q618">
        <v>0</v>
      </c>
      <c r="R618">
        <v>0</v>
      </c>
      <c r="S618">
        <v>0</v>
      </c>
      <c r="T618">
        <v>0</v>
      </c>
      <c r="U618">
        <v>0</v>
      </c>
      <c r="V618">
        <v>0</v>
      </c>
      <c r="W618">
        <v>0</v>
      </c>
      <c r="X618">
        <v>0</v>
      </c>
      <c r="Y618">
        <v>0</v>
      </c>
      <c r="Z618">
        <v>0</v>
      </c>
      <c r="AA618">
        <v>0</v>
      </c>
      <c r="AB618">
        <v>0</v>
      </c>
      <c r="AC618">
        <v>0</v>
      </c>
      <c r="AD618">
        <v>0</v>
      </c>
      <c r="AE618">
        <v>0</v>
      </c>
      <c r="AF618">
        <v>0</v>
      </c>
      <c r="AG618">
        <v>0</v>
      </c>
      <c r="AH618">
        <v>0</v>
      </c>
      <c r="AI618">
        <v>0</v>
      </c>
      <c r="AJ618">
        <v>0</v>
      </c>
      <c r="AK618">
        <v>0</v>
      </c>
      <c r="AL618">
        <v>0</v>
      </c>
      <c r="AM618">
        <v>0</v>
      </c>
      <c r="AN618">
        <v>0</v>
      </c>
      <c r="AO618">
        <v>0</v>
      </c>
      <c r="AP618">
        <v>0</v>
      </c>
      <c r="AQ618">
        <v>0</v>
      </c>
      <c r="AR618">
        <v>0</v>
      </c>
      <c r="AS618">
        <v>0</v>
      </c>
      <c r="AT618">
        <v>0</v>
      </c>
      <c r="AU618">
        <v>0</v>
      </c>
      <c r="AV618">
        <v>0</v>
      </c>
      <c r="AW618">
        <v>0</v>
      </c>
      <c r="AX618">
        <v>0</v>
      </c>
      <c r="AY618">
        <v>0</v>
      </c>
      <c r="AZ618">
        <v>0</v>
      </c>
      <c r="BA618">
        <v>0</v>
      </c>
      <c r="BB618">
        <v>0</v>
      </c>
      <c r="BC618">
        <v>0</v>
      </c>
      <c r="BD618">
        <v>0</v>
      </c>
      <c r="BE618">
        <v>0</v>
      </c>
      <c r="BF618">
        <v>0</v>
      </c>
      <c r="BG618">
        <v>0</v>
      </c>
      <c r="BH618">
        <v>0</v>
      </c>
      <c r="BI618">
        <v>0</v>
      </c>
      <c r="BJ618">
        <v>0</v>
      </c>
      <c r="BK618">
        <v>0</v>
      </c>
      <c r="BL618">
        <v>0</v>
      </c>
      <c r="BM618">
        <v>0</v>
      </c>
      <c r="BN618">
        <v>0</v>
      </c>
      <c r="BO618">
        <v>0</v>
      </c>
      <c r="BP618">
        <v>0</v>
      </c>
      <c r="BQ618">
        <v>0</v>
      </c>
      <c r="BR618">
        <v>0</v>
      </c>
      <c r="BS618">
        <v>0</v>
      </c>
      <c r="BT618">
        <v>2.7E-2</v>
      </c>
      <c r="BU618">
        <v>0</v>
      </c>
      <c r="BV618">
        <v>0</v>
      </c>
      <c r="BW618">
        <v>0</v>
      </c>
      <c r="BX618">
        <v>2.7E-2</v>
      </c>
      <c r="BY618">
        <v>5</v>
      </c>
      <c r="BZ618">
        <v>0</v>
      </c>
      <c r="CA618">
        <v>0</v>
      </c>
      <c r="CB618">
        <v>0</v>
      </c>
      <c r="CC618">
        <v>5</v>
      </c>
      <c r="CD618">
        <v>0</v>
      </c>
      <c r="CE618">
        <v>0</v>
      </c>
      <c r="CF618">
        <v>0</v>
      </c>
      <c r="CG618">
        <v>0</v>
      </c>
      <c r="CH618">
        <v>0</v>
      </c>
      <c r="CI618">
        <v>0</v>
      </c>
      <c r="CJ618">
        <v>0</v>
      </c>
      <c r="CK618">
        <v>0</v>
      </c>
      <c r="CL618">
        <v>0</v>
      </c>
      <c r="CM618">
        <v>0</v>
      </c>
      <c r="CN618">
        <v>0</v>
      </c>
      <c r="CO618">
        <v>0</v>
      </c>
      <c r="CP618">
        <v>0</v>
      </c>
      <c r="CQ618">
        <v>0</v>
      </c>
      <c r="CR618">
        <v>0</v>
      </c>
      <c r="CS618">
        <v>0</v>
      </c>
      <c r="CT618">
        <v>0</v>
      </c>
      <c r="CU618">
        <v>0</v>
      </c>
      <c r="CV618">
        <v>0</v>
      </c>
      <c r="CW618">
        <v>0</v>
      </c>
      <c r="CX618">
        <v>0.56299999999999994</v>
      </c>
      <c r="CY618">
        <v>2.5000000000000001E-2</v>
      </c>
      <c r="CZ618">
        <v>0</v>
      </c>
      <c r="DA618">
        <v>0</v>
      </c>
      <c r="DB618">
        <v>0.58799999999999997</v>
      </c>
      <c r="DC618">
        <v>41</v>
      </c>
      <c r="DD618">
        <v>1</v>
      </c>
      <c r="DE618">
        <v>0</v>
      </c>
      <c r="DF618">
        <v>0</v>
      </c>
      <c r="DG618">
        <v>42</v>
      </c>
      <c r="DH618">
        <v>0</v>
      </c>
      <c r="DI618">
        <v>0</v>
      </c>
      <c r="DJ618">
        <v>0</v>
      </c>
      <c r="DK618">
        <v>0</v>
      </c>
      <c r="DL618">
        <v>0</v>
      </c>
    </row>
    <row r="619" spans="1:116" x14ac:dyDescent="0.45">
      <c r="A619">
        <v>2023</v>
      </c>
      <c r="B619" t="s">
        <v>166</v>
      </c>
      <c r="C619">
        <v>17692</v>
      </c>
      <c r="D619" t="s">
        <v>1019</v>
      </c>
      <c r="E619" t="s">
        <v>607</v>
      </c>
      <c r="F619" t="s">
        <v>244</v>
      </c>
      <c r="G619">
        <v>4.5999999999999999E-2</v>
      </c>
      <c r="H619" t="s">
        <v>324</v>
      </c>
      <c r="I619" t="s">
        <v>324</v>
      </c>
      <c r="J619" t="s">
        <v>324</v>
      </c>
      <c r="K619">
        <v>4.5999999999999999E-2</v>
      </c>
      <c r="L619">
        <v>5</v>
      </c>
      <c r="M619" t="s">
        <v>324</v>
      </c>
      <c r="N619" t="s">
        <v>324</v>
      </c>
      <c r="O619" t="s">
        <v>324</v>
      </c>
      <c r="P619">
        <v>5</v>
      </c>
      <c r="Q619">
        <v>21.584</v>
      </c>
      <c r="R619" t="s">
        <v>324</v>
      </c>
      <c r="S619" t="s">
        <v>324</v>
      </c>
      <c r="T619" t="s">
        <v>324</v>
      </c>
      <c r="U619">
        <v>21.584</v>
      </c>
      <c r="V619" t="s">
        <v>324</v>
      </c>
      <c r="W619" t="s">
        <v>324</v>
      </c>
      <c r="X619" t="s">
        <v>324</v>
      </c>
      <c r="Y619" t="s">
        <v>324</v>
      </c>
      <c r="Z619">
        <v>0</v>
      </c>
      <c r="AA619" t="s">
        <v>324</v>
      </c>
      <c r="AB619" t="s">
        <v>324</v>
      </c>
      <c r="AC619" t="s">
        <v>324</v>
      </c>
      <c r="AD619" t="s">
        <v>324</v>
      </c>
      <c r="AE619">
        <v>0</v>
      </c>
      <c r="AF619" t="s">
        <v>324</v>
      </c>
      <c r="AG619" t="s">
        <v>324</v>
      </c>
      <c r="AH619" t="s">
        <v>324</v>
      </c>
      <c r="AI619" t="s">
        <v>324</v>
      </c>
      <c r="AJ619">
        <v>0</v>
      </c>
      <c r="AK619" t="s">
        <v>324</v>
      </c>
      <c r="AL619" t="s">
        <v>324</v>
      </c>
      <c r="AM619" t="s">
        <v>324</v>
      </c>
      <c r="AN619" t="s">
        <v>324</v>
      </c>
      <c r="AO619">
        <v>0</v>
      </c>
      <c r="AP619" t="s">
        <v>324</v>
      </c>
      <c r="AQ619" t="s">
        <v>324</v>
      </c>
      <c r="AR619" t="s">
        <v>324</v>
      </c>
      <c r="AS619" t="s">
        <v>324</v>
      </c>
      <c r="AT619">
        <v>0</v>
      </c>
      <c r="AU619" t="s">
        <v>324</v>
      </c>
      <c r="AV619" t="s">
        <v>324</v>
      </c>
      <c r="AW619" t="s">
        <v>324</v>
      </c>
      <c r="AX619" t="s">
        <v>324</v>
      </c>
      <c r="AY619">
        <v>0</v>
      </c>
      <c r="AZ619" t="s">
        <v>324</v>
      </c>
      <c r="BA619" t="s">
        <v>324</v>
      </c>
      <c r="BB619" t="s">
        <v>324</v>
      </c>
      <c r="BC619" t="s">
        <v>324</v>
      </c>
      <c r="BD619">
        <v>0</v>
      </c>
      <c r="BE619" t="s">
        <v>324</v>
      </c>
      <c r="BF619" t="s">
        <v>324</v>
      </c>
      <c r="BG619" t="s">
        <v>324</v>
      </c>
      <c r="BH619" t="s">
        <v>324</v>
      </c>
      <c r="BI619">
        <v>0</v>
      </c>
      <c r="BJ619" t="s">
        <v>324</v>
      </c>
      <c r="BK619" t="s">
        <v>324</v>
      </c>
      <c r="BL619" t="s">
        <v>324</v>
      </c>
      <c r="BM619" t="s">
        <v>324</v>
      </c>
      <c r="BN619">
        <v>0</v>
      </c>
      <c r="BO619" t="s">
        <v>324</v>
      </c>
      <c r="BP619" t="s">
        <v>324</v>
      </c>
      <c r="BQ619" t="s">
        <v>324</v>
      </c>
      <c r="BR619" t="s">
        <v>324</v>
      </c>
      <c r="BS619">
        <v>0</v>
      </c>
      <c r="BT619" t="s">
        <v>324</v>
      </c>
      <c r="BU619" t="s">
        <v>324</v>
      </c>
      <c r="BV619" t="s">
        <v>324</v>
      </c>
      <c r="BW619" t="s">
        <v>324</v>
      </c>
      <c r="BX619">
        <v>0</v>
      </c>
      <c r="BY619" t="s">
        <v>324</v>
      </c>
      <c r="BZ619" t="s">
        <v>324</v>
      </c>
      <c r="CA619" t="s">
        <v>324</v>
      </c>
      <c r="CB619" t="s">
        <v>324</v>
      </c>
      <c r="CC619">
        <v>0</v>
      </c>
      <c r="CD619" t="s">
        <v>324</v>
      </c>
      <c r="CE619" t="s">
        <v>324</v>
      </c>
      <c r="CF619" t="s">
        <v>324</v>
      </c>
      <c r="CG619" t="s">
        <v>324</v>
      </c>
      <c r="CH619">
        <v>0</v>
      </c>
      <c r="CI619" t="s">
        <v>324</v>
      </c>
      <c r="CJ619" t="s">
        <v>324</v>
      </c>
      <c r="CK619" t="s">
        <v>324</v>
      </c>
      <c r="CL619" t="s">
        <v>324</v>
      </c>
      <c r="CM619">
        <v>0</v>
      </c>
      <c r="CN619" t="s">
        <v>324</v>
      </c>
      <c r="CO619" t="s">
        <v>324</v>
      </c>
      <c r="CP619" t="s">
        <v>324</v>
      </c>
      <c r="CQ619" t="s">
        <v>324</v>
      </c>
      <c r="CR619">
        <v>0</v>
      </c>
      <c r="CS619" t="s">
        <v>324</v>
      </c>
      <c r="CT619" t="s">
        <v>324</v>
      </c>
      <c r="CU619" t="s">
        <v>324</v>
      </c>
      <c r="CV619" t="s">
        <v>324</v>
      </c>
      <c r="CW619">
        <v>0</v>
      </c>
      <c r="CX619">
        <v>4.5999999999999999E-2</v>
      </c>
      <c r="CY619">
        <v>0</v>
      </c>
      <c r="CZ619">
        <v>0</v>
      </c>
      <c r="DA619">
        <v>0</v>
      </c>
      <c r="DB619">
        <v>4.5999999999999999E-2</v>
      </c>
      <c r="DC619">
        <v>5</v>
      </c>
      <c r="DD619">
        <v>0</v>
      </c>
      <c r="DE619">
        <v>0</v>
      </c>
      <c r="DF619">
        <v>0</v>
      </c>
      <c r="DG619">
        <v>5</v>
      </c>
      <c r="DH619">
        <v>21.584</v>
      </c>
      <c r="DI619">
        <v>0</v>
      </c>
      <c r="DJ619">
        <v>0</v>
      </c>
      <c r="DK619">
        <v>0</v>
      </c>
      <c r="DL619">
        <v>21.584</v>
      </c>
    </row>
    <row r="620" spans="1:116" x14ac:dyDescent="0.45">
      <c r="A620">
        <v>2023</v>
      </c>
      <c r="B620" t="s">
        <v>166</v>
      </c>
      <c r="C620">
        <v>21111</v>
      </c>
      <c r="D620" t="s">
        <v>1020</v>
      </c>
      <c r="E620" t="s">
        <v>607</v>
      </c>
      <c r="F620" t="s">
        <v>244</v>
      </c>
      <c r="G620">
        <v>0.25700000000000001</v>
      </c>
      <c r="H620" t="s">
        <v>324</v>
      </c>
      <c r="I620" t="s">
        <v>324</v>
      </c>
      <c r="J620" t="s">
        <v>324</v>
      </c>
      <c r="K620">
        <v>0.25700000000000001</v>
      </c>
      <c r="L620">
        <v>18</v>
      </c>
      <c r="M620" t="s">
        <v>324</v>
      </c>
      <c r="N620" t="s">
        <v>324</v>
      </c>
      <c r="O620" t="s">
        <v>324</v>
      </c>
      <c r="P620">
        <v>18</v>
      </c>
      <c r="Q620">
        <v>172.47</v>
      </c>
      <c r="R620" t="s">
        <v>324</v>
      </c>
      <c r="S620" t="s">
        <v>324</v>
      </c>
      <c r="T620" t="s">
        <v>324</v>
      </c>
      <c r="U620">
        <v>172.47</v>
      </c>
      <c r="V620" t="s">
        <v>324</v>
      </c>
      <c r="W620" t="s">
        <v>324</v>
      </c>
      <c r="X620" t="s">
        <v>324</v>
      </c>
      <c r="Y620" t="s">
        <v>324</v>
      </c>
      <c r="Z620">
        <v>0</v>
      </c>
      <c r="AA620" t="s">
        <v>324</v>
      </c>
      <c r="AB620" t="s">
        <v>324</v>
      </c>
      <c r="AC620" t="s">
        <v>324</v>
      </c>
      <c r="AD620" t="s">
        <v>324</v>
      </c>
      <c r="AE620">
        <v>0</v>
      </c>
      <c r="AF620" t="s">
        <v>324</v>
      </c>
      <c r="AG620" t="s">
        <v>324</v>
      </c>
      <c r="AH620" t="s">
        <v>324</v>
      </c>
      <c r="AI620" t="s">
        <v>324</v>
      </c>
      <c r="AJ620">
        <v>0</v>
      </c>
      <c r="AK620" t="s">
        <v>324</v>
      </c>
      <c r="AL620" t="s">
        <v>324</v>
      </c>
      <c r="AM620" t="s">
        <v>324</v>
      </c>
      <c r="AN620" t="s">
        <v>324</v>
      </c>
      <c r="AO620">
        <v>0</v>
      </c>
      <c r="AP620" t="s">
        <v>324</v>
      </c>
      <c r="AQ620" t="s">
        <v>324</v>
      </c>
      <c r="AR620" t="s">
        <v>324</v>
      </c>
      <c r="AS620" t="s">
        <v>324</v>
      </c>
      <c r="AT620">
        <v>0</v>
      </c>
      <c r="AU620" t="s">
        <v>324</v>
      </c>
      <c r="AV620" t="s">
        <v>324</v>
      </c>
      <c r="AW620" t="s">
        <v>324</v>
      </c>
      <c r="AX620" t="s">
        <v>324</v>
      </c>
      <c r="AY620">
        <v>0</v>
      </c>
      <c r="AZ620" t="s">
        <v>324</v>
      </c>
      <c r="BA620" t="s">
        <v>324</v>
      </c>
      <c r="BB620" t="s">
        <v>324</v>
      </c>
      <c r="BC620" t="s">
        <v>324</v>
      </c>
      <c r="BD620">
        <v>0</v>
      </c>
      <c r="BE620" t="s">
        <v>324</v>
      </c>
      <c r="BF620" t="s">
        <v>324</v>
      </c>
      <c r="BG620" t="s">
        <v>324</v>
      </c>
      <c r="BH620" t="s">
        <v>324</v>
      </c>
      <c r="BI620">
        <v>0</v>
      </c>
      <c r="BJ620" t="s">
        <v>324</v>
      </c>
      <c r="BK620" t="s">
        <v>324</v>
      </c>
      <c r="BL620" t="s">
        <v>324</v>
      </c>
      <c r="BM620" t="s">
        <v>324</v>
      </c>
      <c r="BN620">
        <v>0</v>
      </c>
      <c r="BO620" t="s">
        <v>324</v>
      </c>
      <c r="BP620" t="s">
        <v>324</v>
      </c>
      <c r="BQ620" t="s">
        <v>324</v>
      </c>
      <c r="BR620" t="s">
        <v>324</v>
      </c>
      <c r="BS620">
        <v>0</v>
      </c>
      <c r="BT620" t="s">
        <v>324</v>
      </c>
      <c r="BU620" t="s">
        <v>324</v>
      </c>
      <c r="BV620" t="s">
        <v>324</v>
      </c>
      <c r="BW620" t="s">
        <v>324</v>
      </c>
      <c r="BX620">
        <v>0</v>
      </c>
      <c r="BY620" t="s">
        <v>324</v>
      </c>
      <c r="BZ620" t="s">
        <v>324</v>
      </c>
      <c r="CA620" t="s">
        <v>324</v>
      </c>
      <c r="CB620" t="s">
        <v>324</v>
      </c>
      <c r="CC620">
        <v>0</v>
      </c>
      <c r="CD620" t="s">
        <v>324</v>
      </c>
      <c r="CE620" t="s">
        <v>324</v>
      </c>
      <c r="CF620" t="s">
        <v>324</v>
      </c>
      <c r="CG620" t="s">
        <v>324</v>
      </c>
      <c r="CH620">
        <v>0</v>
      </c>
      <c r="CI620" t="s">
        <v>324</v>
      </c>
      <c r="CJ620" t="s">
        <v>324</v>
      </c>
      <c r="CK620" t="s">
        <v>324</v>
      </c>
      <c r="CL620" t="s">
        <v>324</v>
      </c>
      <c r="CM620">
        <v>0</v>
      </c>
      <c r="CN620" t="s">
        <v>324</v>
      </c>
      <c r="CO620" t="s">
        <v>324</v>
      </c>
      <c r="CP620" t="s">
        <v>324</v>
      </c>
      <c r="CQ620" t="s">
        <v>324</v>
      </c>
      <c r="CR620">
        <v>0</v>
      </c>
      <c r="CS620" t="s">
        <v>324</v>
      </c>
      <c r="CT620" t="s">
        <v>324</v>
      </c>
      <c r="CU620" t="s">
        <v>324</v>
      </c>
      <c r="CV620" t="s">
        <v>324</v>
      </c>
      <c r="CW620">
        <v>0</v>
      </c>
      <c r="CX620">
        <v>0.25700000000000001</v>
      </c>
      <c r="CY620">
        <v>0</v>
      </c>
      <c r="CZ620">
        <v>0</v>
      </c>
      <c r="DA620">
        <v>0</v>
      </c>
      <c r="DB620">
        <v>0.25700000000000001</v>
      </c>
      <c r="DC620">
        <v>18</v>
      </c>
      <c r="DD620">
        <v>0</v>
      </c>
      <c r="DE620">
        <v>0</v>
      </c>
      <c r="DF620">
        <v>0</v>
      </c>
      <c r="DG620">
        <v>18</v>
      </c>
      <c r="DH620">
        <v>172.47</v>
      </c>
      <c r="DI620">
        <v>0</v>
      </c>
      <c r="DJ620">
        <v>0</v>
      </c>
      <c r="DK620">
        <v>0</v>
      </c>
      <c r="DL620">
        <v>172.47</v>
      </c>
    </row>
    <row r="621" spans="1:116" x14ac:dyDescent="0.45">
      <c r="A621">
        <v>2023</v>
      </c>
      <c r="B621" t="s">
        <v>166</v>
      </c>
      <c r="C621">
        <v>27058</v>
      </c>
      <c r="D621" t="s">
        <v>369</v>
      </c>
      <c r="E621" t="s">
        <v>661</v>
      </c>
      <c r="F621" t="s">
        <v>247</v>
      </c>
      <c r="G621">
        <v>1.2E-2</v>
      </c>
      <c r="H621" t="s">
        <v>324</v>
      </c>
      <c r="I621" t="s">
        <v>324</v>
      </c>
      <c r="J621" t="s">
        <v>324</v>
      </c>
      <c r="K621">
        <v>1.2E-2</v>
      </c>
      <c r="L621">
        <v>6</v>
      </c>
      <c r="M621" t="s">
        <v>324</v>
      </c>
      <c r="N621" t="s">
        <v>324</v>
      </c>
      <c r="O621" t="s">
        <v>324</v>
      </c>
      <c r="P621">
        <v>6</v>
      </c>
      <c r="Q621" t="s">
        <v>324</v>
      </c>
      <c r="R621" t="s">
        <v>324</v>
      </c>
      <c r="S621" t="s">
        <v>324</v>
      </c>
      <c r="T621" t="s">
        <v>324</v>
      </c>
      <c r="U621">
        <v>0</v>
      </c>
      <c r="V621" t="s">
        <v>324</v>
      </c>
      <c r="W621" t="s">
        <v>324</v>
      </c>
      <c r="X621" t="s">
        <v>324</v>
      </c>
      <c r="Y621" t="s">
        <v>324</v>
      </c>
      <c r="Z621">
        <v>0</v>
      </c>
      <c r="AA621" t="s">
        <v>324</v>
      </c>
      <c r="AB621" t="s">
        <v>324</v>
      </c>
      <c r="AC621" t="s">
        <v>324</v>
      </c>
      <c r="AD621" t="s">
        <v>324</v>
      </c>
      <c r="AE621">
        <v>0</v>
      </c>
      <c r="AF621" t="s">
        <v>324</v>
      </c>
      <c r="AG621" t="s">
        <v>324</v>
      </c>
      <c r="AH621" t="s">
        <v>324</v>
      </c>
      <c r="AI621" t="s">
        <v>324</v>
      </c>
      <c r="AJ621">
        <v>0</v>
      </c>
      <c r="AK621" t="s">
        <v>324</v>
      </c>
      <c r="AL621" t="s">
        <v>324</v>
      </c>
      <c r="AM621" t="s">
        <v>324</v>
      </c>
      <c r="AN621" t="s">
        <v>324</v>
      </c>
      <c r="AO621">
        <v>0</v>
      </c>
      <c r="AP621" t="s">
        <v>324</v>
      </c>
      <c r="AQ621" t="s">
        <v>324</v>
      </c>
      <c r="AR621" t="s">
        <v>324</v>
      </c>
      <c r="AS621" t="s">
        <v>324</v>
      </c>
      <c r="AT621">
        <v>0</v>
      </c>
      <c r="AU621" t="s">
        <v>324</v>
      </c>
      <c r="AV621" t="s">
        <v>324</v>
      </c>
      <c r="AW621" t="s">
        <v>324</v>
      </c>
      <c r="AX621" t="s">
        <v>324</v>
      </c>
      <c r="AY621">
        <v>0</v>
      </c>
      <c r="AZ621" t="s">
        <v>324</v>
      </c>
      <c r="BA621" t="s">
        <v>324</v>
      </c>
      <c r="BB621" t="s">
        <v>324</v>
      </c>
      <c r="BC621" t="s">
        <v>324</v>
      </c>
      <c r="BD621">
        <v>0</v>
      </c>
      <c r="BE621" t="s">
        <v>324</v>
      </c>
      <c r="BF621" t="s">
        <v>324</v>
      </c>
      <c r="BG621" t="s">
        <v>324</v>
      </c>
      <c r="BH621" t="s">
        <v>324</v>
      </c>
      <c r="BI621">
        <v>0</v>
      </c>
      <c r="BJ621" t="s">
        <v>324</v>
      </c>
      <c r="BK621" t="s">
        <v>324</v>
      </c>
      <c r="BL621" t="s">
        <v>324</v>
      </c>
      <c r="BM621" t="s">
        <v>324</v>
      </c>
      <c r="BN621">
        <v>0</v>
      </c>
      <c r="BO621" t="s">
        <v>324</v>
      </c>
      <c r="BP621" t="s">
        <v>324</v>
      </c>
      <c r="BQ621" t="s">
        <v>324</v>
      </c>
      <c r="BR621" t="s">
        <v>324</v>
      </c>
      <c r="BS621">
        <v>0</v>
      </c>
      <c r="BT621" t="s">
        <v>324</v>
      </c>
      <c r="BU621" t="s">
        <v>324</v>
      </c>
      <c r="BV621" t="s">
        <v>324</v>
      </c>
      <c r="BW621" t="s">
        <v>324</v>
      </c>
      <c r="BX621">
        <v>0</v>
      </c>
      <c r="BY621" t="s">
        <v>324</v>
      </c>
      <c r="BZ621" t="s">
        <v>324</v>
      </c>
      <c r="CA621" t="s">
        <v>324</v>
      </c>
      <c r="CB621" t="s">
        <v>324</v>
      </c>
      <c r="CC621">
        <v>0</v>
      </c>
      <c r="CD621" t="s">
        <v>324</v>
      </c>
      <c r="CE621" t="s">
        <v>324</v>
      </c>
      <c r="CF621" t="s">
        <v>324</v>
      </c>
      <c r="CG621" t="s">
        <v>324</v>
      </c>
      <c r="CH621">
        <v>0</v>
      </c>
      <c r="CI621" t="s">
        <v>324</v>
      </c>
      <c r="CJ621" t="s">
        <v>324</v>
      </c>
      <c r="CK621" t="s">
        <v>324</v>
      </c>
      <c r="CL621" t="s">
        <v>324</v>
      </c>
      <c r="CM621">
        <v>0</v>
      </c>
      <c r="CN621" t="s">
        <v>324</v>
      </c>
      <c r="CO621" t="s">
        <v>324</v>
      </c>
      <c r="CP621" t="s">
        <v>324</v>
      </c>
      <c r="CQ621" t="s">
        <v>324</v>
      </c>
      <c r="CR621">
        <v>0</v>
      </c>
      <c r="CS621" t="s">
        <v>324</v>
      </c>
      <c r="CT621" t="s">
        <v>324</v>
      </c>
      <c r="CU621" t="s">
        <v>324</v>
      </c>
      <c r="CV621" t="s">
        <v>324</v>
      </c>
      <c r="CW621">
        <v>0</v>
      </c>
      <c r="CX621">
        <v>1.2E-2</v>
      </c>
      <c r="CY621">
        <v>0</v>
      </c>
      <c r="CZ621">
        <v>0</v>
      </c>
      <c r="DA621">
        <v>0</v>
      </c>
      <c r="DB621">
        <v>1.2E-2</v>
      </c>
      <c r="DC621">
        <v>6</v>
      </c>
      <c r="DD621">
        <v>0</v>
      </c>
      <c r="DE621">
        <v>0</v>
      </c>
      <c r="DF621">
        <v>0</v>
      </c>
      <c r="DG621">
        <v>6</v>
      </c>
      <c r="DH621">
        <v>0</v>
      </c>
      <c r="DI621">
        <v>0</v>
      </c>
      <c r="DJ621">
        <v>0</v>
      </c>
      <c r="DK621">
        <v>0</v>
      </c>
      <c r="DL621">
        <v>0</v>
      </c>
    </row>
    <row r="622" spans="1:116" x14ac:dyDescent="0.45">
      <c r="A622">
        <v>2023</v>
      </c>
      <c r="B622" t="s">
        <v>166</v>
      </c>
      <c r="C622">
        <v>40606</v>
      </c>
      <c r="D622" t="s">
        <v>487</v>
      </c>
      <c r="E622" t="s">
        <v>607</v>
      </c>
      <c r="F622" t="s">
        <v>247</v>
      </c>
      <c r="G622">
        <v>9.8000000000000004E-2</v>
      </c>
      <c r="H622" t="s">
        <v>324</v>
      </c>
      <c r="I622">
        <v>0.112</v>
      </c>
      <c r="J622" t="s">
        <v>324</v>
      </c>
      <c r="K622">
        <v>0.21</v>
      </c>
      <c r="L622">
        <v>9</v>
      </c>
      <c r="M622" t="s">
        <v>324</v>
      </c>
      <c r="N622">
        <v>2</v>
      </c>
      <c r="O622" t="s">
        <v>324</v>
      </c>
      <c r="P622">
        <v>11</v>
      </c>
      <c r="Q622" t="s">
        <v>324</v>
      </c>
      <c r="R622" t="s">
        <v>324</v>
      </c>
      <c r="S622" t="s">
        <v>324</v>
      </c>
      <c r="T622" t="s">
        <v>324</v>
      </c>
      <c r="U622">
        <v>0</v>
      </c>
      <c r="V622" t="s">
        <v>324</v>
      </c>
      <c r="W622" t="s">
        <v>324</v>
      </c>
      <c r="X622" t="s">
        <v>324</v>
      </c>
      <c r="Y622" t="s">
        <v>324</v>
      </c>
      <c r="Z622">
        <v>0</v>
      </c>
      <c r="AA622" t="s">
        <v>324</v>
      </c>
      <c r="AB622" t="s">
        <v>324</v>
      </c>
      <c r="AC622" t="s">
        <v>324</v>
      </c>
      <c r="AD622" t="s">
        <v>324</v>
      </c>
      <c r="AE622">
        <v>0</v>
      </c>
      <c r="AF622" t="s">
        <v>324</v>
      </c>
      <c r="AG622" t="s">
        <v>324</v>
      </c>
      <c r="AH622" t="s">
        <v>324</v>
      </c>
      <c r="AI622" t="s">
        <v>324</v>
      </c>
      <c r="AJ622">
        <v>0</v>
      </c>
      <c r="AK622" t="s">
        <v>324</v>
      </c>
      <c r="AL622" t="s">
        <v>324</v>
      </c>
      <c r="AM622" t="s">
        <v>324</v>
      </c>
      <c r="AN622" t="s">
        <v>324</v>
      </c>
      <c r="AO622">
        <v>0</v>
      </c>
      <c r="AP622" t="s">
        <v>324</v>
      </c>
      <c r="AQ622" t="s">
        <v>324</v>
      </c>
      <c r="AR622" t="s">
        <v>324</v>
      </c>
      <c r="AS622" t="s">
        <v>324</v>
      </c>
      <c r="AT622">
        <v>0</v>
      </c>
      <c r="AU622" t="s">
        <v>324</v>
      </c>
      <c r="AV622" t="s">
        <v>324</v>
      </c>
      <c r="AW622" t="s">
        <v>324</v>
      </c>
      <c r="AX622" t="s">
        <v>324</v>
      </c>
      <c r="AY622">
        <v>0</v>
      </c>
      <c r="AZ622" t="s">
        <v>324</v>
      </c>
      <c r="BA622" t="s">
        <v>324</v>
      </c>
      <c r="BB622" t="s">
        <v>324</v>
      </c>
      <c r="BC622" t="s">
        <v>324</v>
      </c>
      <c r="BD622">
        <v>0</v>
      </c>
      <c r="BE622" t="s">
        <v>324</v>
      </c>
      <c r="BF622" t="s">
        <v>324</v>
      </c>
      <c r="BG622" t="s">
        <v>324</v>
      </c>
      <c r="BH622" t="s">
        <v>324</v>
      </c>
      <c r="BI622">
        <v>0</v>
      </c>
      <c r="BJ622" t="s">
        <v>324</v>
      </c>
      <c r="BK622" t="s">
        <v>324</v>
      </c>
      <c r="BL622" t="s">
        <v>324</v>
      </c>
      <c r="BM622" t="s">
        <v>324</v>
      </c>
      <c r="BN622">
        <v>0</v>
      </c>
      <c r="BO622" t="s">
        <v>324</v>
      </c>
      <c r="BP622" t="s">
        <v>324</v>
      </c>
      <c r="BQ622" t="s">
        <v>324</v>
      </c>
      <c r="BR622" t="s">
        <v>324</v>
      </c>
      <c r="BS622">
        <v>0</v>
      </c>
      <c r="BT622" t="s">
        <v>324</v>
      </c>
      <c r="BU622" t="s">
        <v>324</v>
      </c>
      <c r="BV622" t="s">
        <v>324</v>
      </c>
      <c r="BW622" t="s">
        <v>324</v>
      </c>
      <c r="BX622">
        <v>0</v>
      </c>
      <c r="BY622" t="s">
        <v>324</v>
      </c>
      <c r="BZ622" t="s">
        <v>324</v>
      </c>
      <c r="CA622" t="s">
        <v>324</v>
      </c>
      <c r="CB622" t="s">
        <v>324</v>
      </c>
      <c r="CC622">
        <v>0</v>
      </c>
      <c r="CD622" t="s">
        <v>324</v>
      </c>
      <c r="CE622" t="s">
        <v>324</v>
      </c>
      <c r="CF622" t="s">
        <v>324</v>
      </c>
      <c r="CG622" t="s">
        <v>324</v>
      </c>
      <c r="CH622">
        <v>0</v>
      </c>
      <c r="CI622" t="s">
        <v>324</v>
      </c>
      <c r="CJ622" t="s">
        <v>324</v>
      </c>
      <c r="CK622" t="s">
        <v>324</v>
      </c>
      <c r="CL622" t="s">
        <v>324</v>
      </c>
      <c r="CM622">
        <v>0</v>
      </c>
      <c r="CN622" t="s">
        <v>324</v>
      </c>
      <c r="CO622" t="s">
        <v>324</v>
      </c>
      <c r="CP622" t="s">
        <v>324</v>
      </c>
      <c r="CQ622" t="s">
        <v>324</v>
      </c>
      <c r="CR622">
        <v>0</v>
      </c>
      <c r="CS622" t="s">
        <v>324</v>
      </c>
      <c r="CT622" t="s">
        <v>324</v>
      </c>
      <c r="CU622" t="s">
        <v>324</v>
      </c>
      <c r="CV622" t="s">
        <v>324</v>
      </c>
      <c r="CW622">
        <v>0</v>
      </c>
      <c r="CX622">
        <v>9.8000000000000004E-2</v>
      </c>
      <c r="CY622">
        <v>0</v>
      </c>
      <c r="CZ622">
        <v>0.112</v>
      </c>
      <c r="DA622">
        <v>0</v>
      </c>
      <c r="DB622">
        <v>0.21</v>
      </c>
      <c r="DC622">
        <v>9</v>
      </c>
      <c r="DD622">
        <v>0</v>
      </c>
      <c r="DE622">
        <v>2</v>
      </c>
      <c r="DF622">
        <v>0</v>
      </c>
      <c r="DG622">
        <v>11</v>
      </c>
      <c r="DH622">
        <v>0</v>
      </c>
      <c r="DI622">
        <v>0</v>
      </c>
      <c r="DJ622">
        <v>0</v>
      </c>
      <c r="DK622">
        <v>0</v>
      </c>
      <c r="DL622">
        <v>0</v>
      </c>
    </row>
    <row r="623" spans="1:116" x14ac:dyDescent="0.45">
      <c r="A623">
        <v>2023</v>
      </c>
      <c r="B623" t="s">
        <v>166</v>
      </c>
      <c r="C623">
        <v>99999</v>
      </c>
      <c r="D623" t="s">
        <v>599</v>
      </c>
      <c r="E623" t="s">
        <v>607</v>
      </c>
      <c r="G623">
        <v>0.54400000000000004</v>
      </c>
      <c r="H623">
        <v>0.308</v>
      </c>
      <c r="I623">
        <v>0.03</v>
      </c>
      <c r="J623" t="s">
        <v>324</v>
      </c>
      <c r="K623">
        <v>0.88300000000000001</v>
      </c>
      <c r="L623" t="s">
        <v>324</v>
      </c>
      <c r="M623" t="s">
        <v>324</v>
      </c>
      <c r="N623" t="s">
        <v>324</v>
      </c>
      <c r="O623" t="s">
        <v>324</v>
      </c>
      <c r="P623" t="s">
        <v>324</v>
      </c>
      <c r="Q623" t="s">
        <v>324</v>
      </c>
      <c r="R623" t="s">
        <v>324</v>
      </c>
      <c r="S623" t="s">
        <v>324</v>
      </c>
      <c r="T623" t="s">
        <v>324</v>
      </c>
      <c r="U623" t="s">
        <v>324</v>
      </c>
      <c r="V623" t="s">
        <v>324</v>
      </c>
      <c r="W623" t="s">
        <v>324</v>
      </c>
      <c r="X623" t="s">
        <v>324</v>
      </c>
      <c r="Y623" t="s">
        <v>324</v>
      </c>
      <c r="Z623" t="s">
        <v>324</v>
      </c>
      <c r="AA623" t="s">
        <v>324</v>
      </c>
      <c r="AB623" t="s">
        <v>324</v>
      </c>
      <c r="AC623" t="s">
        <v>324</v>
      </c>
      <c r="AD623" t="s">
        <v>324</v>
      </c>
      <c r="AE623" t="s">
        <v>324</v>
      </c>
      <c r="AF623" t="s">
        <v>324</v>
      </c>
      <c r="AG623" t="s">
        <v>324</v>
      </c>
      <c r="AH623" t="s">
        <v>324</v>
      </c>
      <c r="AI623" t="s">
        <v>324</v>
      </c>
      <c r="AJ623" t="s">
        <v>324</v>
      </c>
      <c r="AK623" t="s">
        <v>324</v>
      </c>
      <c r="AL623" t="s">
        <v>324</v>
      </c>
      <c r="AM623" t="s">
        <v>324</v>
      </c>
      <c r="AN623" t="s">
        <v>324</v>
      </c>
      <c r="AO623" t="s">
        <v>324</v>
      </c>
      <c r="AP623" t="s">
        <v>324</v>
      </c>
      <c r="AQ623" t="s">
        <v>324</v>
      </c>
      <c r="AR623" t="s">
        <v>324</v>
      </c>
      <c r="AS623" t="s">
        <v>324</v>
      </c>
      <c r="AT623" t="s">
        <v>324</v>
      </c>
      <c r="AU623" t="s">
        <v>324</v>
      </c>
      <c r="AV623" t="s">
        <v>324</v>
      </c>
      <c r="AW623" t="s">
        <v>324</v>
      </c>
      <c r="AX623" t="s">
        <v>324</v>
      </c>
      <c r="AY623" t="s">
        <v>324</v>
      </c>
      <c r="AZ623" t="s">
        <v>324</v>
      </c>
      <c r="BA623" t="s">
        <v>324</v>
      </c>
      <c r="BB623" t="s">
        <v>324</v>
      </c>
      <c r="BC623" t="s">
        <v>324</v>
      </c>
      <c r="BD623" t="s">
        <v>324</v>
      </c>
      <c r="BE623" t="s">
        <v>324</v>
      </c>
      <c r="BF623" t="s">
        <v>324</v>
      </c>
      <c r="BG623" t="s">
        <v>324</v>
      </c>
      <c r="BH623" t="s">
        <v>324</v>
      </c>
      <c r="BI623" t="s">
        <v>324</v>
      </c>
      <c r="BJ623" t="s">
        <v>324</v>
      </c>
      <c r="BK623" t="s">
        <v>324</v>
      </c>
      <c r="BL623" t="s">
        <v>324</v>
      </c>
      <c r="BM623" t="s">
        <v>324</v>
      </c>
      <c r="BN623" t="s">
        <v>324</v>
      </c>
      <c r="BO623" t="s">
        <v>324</v>
      </c>
      <c r="BP623" t="s">
        <v>324</v>
      </c>
      <c r="BQ623" t="s">
        <v>324</v>
      </c>
      <c r="BR623" t="s">
        <v>324</v>
      </c>
      <c r="BS623" t="s">
        <v>324</v>
      </c>
      <c r="BT623" t="s">
        <v>324</v>
      </c>
      <c r="BU623" t="s">
        <v>324</v>
      </c>
      <c r="BV623" t="s">
        <v>324</v>
      </c>
      <c r="BW623" t="s">
        <v>324</v>
      </c>
      <c r="BX623" t="s">
        <v>324</v>
      </c>
      <c r="BY623" t="s">
        <v>324</v>
      </c>
      <c r="BZ623" t="s">
        <v>324</v>
      </c>
      <c r="CA623" t="s">
        <v>324</v>
      </c>
      <c r="CB623" t="s">
        <v>324</v>
      </c>
      <c r="CC623" t="s">
        <v>324</v>
      </c>
      <c r="CD623" t="s">
        <v>324</v>
      </c>
      <c r="CE623" t="s">
        <v>324</v>
      </c>
      <c r="CF623" t="s">
        <v>324</v>
      </c>
      <c r="CG623" t="s">
        <v>324</v>
      </c>
      <c r="CH623" t="s">
        <v>324</v>
      </c>
      <c r="CI623" t="s">
        <v>324</v>
      </c>
      <c r="CJ623" t="s">
        <v>324</v>
      </c>
      <c r="CK623" t="s">
        <v>324</v>
      </c>
      <c r="CL623" t="s">
        <v>324</v>
      </c>
      <c r="CM623" t="s">
        <v>324</v>
      </c>
      <c r="CN623" t="s">
        <v>324</v>
      </c>
      <c r="CO623" t="s">
        <v>324</v>
      </c>
      <c r="CP623" t="s">
        <v>324</v>
      </c>
      <c r="CQ623" t="s">
        <v>324</v>
      </c>
      <c r="CR623" t="s">
        <v>324</v>
      </c>
      <c r="CS623" t="s">
        <v>324</v>
      </c>
      <c r="CT623" t="s">
        <v>324</v>
      </c>
      <c r="CU623" t="s">
        <v>324</v>
      </c>
      <c r="CV623" t="s">
        <v>324</v>
      </c>
      <c r="CW623" t="s">
        <v>324</v>
      </c>
      <c r="CX623">
        <v>0.54400000000000004</v>
      </c>
      <c r="CY623">
        <v>0.308</v>
      </c>
      <c r="CZ623">
        <v>0.03</v>
      </c>
      <c r="DA623" t="s">
        <v>324</v>
      </c>
      <c r="DB623">
        <v>0.88300000000000001</v>
      </c>
      <c r="DC623" t="s">
        <v>324</v>
      </c>
      <c r="DD623" t="s">
        <v>324</v>
      </c>
      <c r="DE623" t="s">
        <v>324</v>
      </c>
      <c r="DF623" t="s">
        <v>324</v>
      </c>
      <c r="DG623" t="s">
        <v>324</v>
      </c>
      <c r="DH623" t="s">
        <v>324</v>
      </c>
      <c r="DI623" t="s">
        <v>324</v>
      </c>
      <c r="DJ623" t="s">
        <v>324</v>
      </c>
      <c r="DK623" t="s">
        <v>324</v>
      </c>
      <c r="DL623" t="s">
        <v>324</v>
      </c>
    </row>
    <row r="624" spans="1:116" x14ac:dyDescent="0.45">
      <c r="A624">
        <v>2023</v>
      </c>
      <c r="B624" t="s">
        <v>166</v>
      </c>
      <c r="C624">
        <v>99999</v>
      </c>
      <c r="D624" t="s">
        <v>599</v>
      </c>
      <c r="E624" t="s">
        <v>661</v>
      </c>
      <c r="G624">
        <v>0.65400000000000003</v>
      </c>
      <c r="H624">
        <v>0.08</v>
      </c>
      <c r="I624" t="s">
        <v>324</v>
      </c>
      <c r="J624" t="s">
        <v>324</v>
      </c>
      <c r="K624">
        <v>0.73399999999999999</v>
      </c>
      <c r="L624" t="s">
        <v>324</v>
      </c>
      <c r="M624" t="s">
        <v>324</v>
      </c>
      <c r="N624" t="s">
        <v>324</v>
      </c>
      <c r="O624" t="s">
        <v>324</v>
      </c>
      <c r="P624" t="s">
        <v>324</v>
      </c>
      <c r="Q624" t="s">
        <v>324</v>
      </c>
      <c r="R624" t="s">
        <v>324</v>
      </c>
      <c r="S624" t="s">
        <v>324</v>
      </c>
      <c r="T624" t="s">
        <v>324</v>
      </c>
      <c r="U624" t="s">
        <v>324</v>
      </c>
      <c r="V624" t="s">
        <v>324</v>
      </c>
      <c r="W624" t="s">
        <v>324</v>
      </c>
      <c r="X624" t="s">
        <v>324</v>
      </c>
      <c r="Y624" t="s">
        <v>324</v>
      </c>
      <c r="Z624" t="s">
        <v>324</v>
      </c>
      <c r="AA624" t="s">
        <v>324</v>
      </c>
      <c r="AB624" t="s">
        <v>324</v>
      </c>
      <c r="AC624" t="s">
        <v>324</v>
      </c>
      <c r="AD624" t="s">
        <v>324</v>
      </c>
      <c r="AE624" t="s">
        <v>324</v>
      </c>
      <c r="AF624" t="s">
        <v>324</v>
      </c>
      <c r="AG624" t="s">
        <v>324</v>
      </c>
      <c r="AH624" t="s">
        <v>324</v>
      </c>
      <c r="AI624" t="s">
        <v>324</v>
      </c>
      <c r="AJ624" t="s">
        <v>324</v>
      </c>
      <c r="AK624" t="s">
        <v>324</v>
      </c>
      <c r="AL624" t="s">
        <v>324</v>
      </c>
      <c r="AM624" t="s">
        <v>324</v>
      </c>
      <c r="AN624" t="s">
        <v>324</v>
      </c>
      <c r="AO624" t="s">
        <v>324</v>
      </c>
      <c r="AP624" t="s">
        <v>324</v>
      </c>
      <c r="AQ624" t="s">
        <v>324</v>
      </c>
      <c r="AR624" t="s">
        <v>324</v>
      </c>
      <c r="AS624" t="s">
        <v>324</v>
      </c>
      <c r="AT624" t="s">
        <v>324</v>
      </c>
      <c r="AU624" t="s">
        <v>324</v>
      </c>
      <c r="AV624" t="s">
        <v>324</v>
      </c>
      <c r="AW624" t="s">
        <v>324</v>
      </c>
      <c r="AX624" t="s">
        <v>324</v>
      </c>
      <c r="AY624" t="s">
        <v>324</v>
      </c>
      <c r="AZ624" t="s">
        <v>324</v>
      </c>
      <c r="BA624" t="s">
        <v>324</v>
      </c>
      <c r="BB624" t="s">
        <v>324</v>
      </c>
      <c r="BC624" t="s">
        <v>324</v>
      </c>
      <c r="BD624" t="s">
        <v>324</v>
      </c>
      <c r="BE624" t="s">
        <v>324</v>
      </c>
      <c r="BF624" t="s">
        <v>324</v>
      </c>
      <c r="BG624" t="s">
        <v>324</v>
      </c>
      <c r="BH624" t="s">
        <v>324</v>
      </c>
      <c r="BI624" t="s">
        <v>324</v>
      </c>
      <c r="BJ624" t="s">
        <v>324</v>
      </c>
      <c r="BK624" t="s">
        <v>324</v>
      </c>
      <c r="BL624" t="s">
        <v>324</v>
      </c>
      <c r="BM624" t="s">
        <v>324</v>
      </c>
      <c r="BN624" t="s">
        <v>324</v>
      </c>
      <c r="BO624" t="s">
        <v>324</v>
      </c>
      <c r="BP624" t="s">
        <v>324</v>
      </c>
      <c r="BQ624" t="s">
        <v>324</v>
      </c>
      <c r="BR624" t="s">
        <v>324</v>
      </c>
      <c r="BS624" t="s">
        <v>324</v>
      </c>
      <c r="BT624" t="s">
        <v>324</v>
      </c>
      <c r="BU624" t="s">
        <v>324</v>
      </c>
      <c r="BV624" t="s">
        <v>324</v>
      </c>
      <c r="BW624" t="s">
        <v>324</v>
      </c>
      <c r="BX624" t="s">
        <v>324</v>
      </c>
      <c r="BY624" t="s">
        <v>324</v>
      </c>
      <c r="BZ624" t="s">
        <v>324</v>
      </c>
      <c r="CA624" t="s">
        <v>324</v>
      </c>
      <c r="CB624" t="s">
        <v>324</v>
      </c>
      <c r="CC624" t="s">
        <v>324</v>
      </c>
      <c r="CD624" t="s">
        <v>324</v>
      </c>
      <c r="CE624" t="s">
        <v>324</v>
      </c>
      <c r="CF624" t="s">
        <v>324</v>
      </c>
      <c r="CG624" t="s">
        <v>324</v>
      </c>
      <c r="CH624" t="s">
        <v>324</v>
      </c>
      <c r="CI624" t="s">
        <v>324</v>
      </c>
      <c r="CJ624" t="s">
        <v>324</v>
      </c>
      <c r="CK624" t="s">
        <v>324</v>
      </c>
      <c r="CL624" t="s">
        <v>324</v>
      </c>
      <c r="CM624" t="s">
        <v>324</v>
      </c>
      <c r="CN624" t="s">
        <v>324</v>
      </c>
      <c r="CO624" t="s">
        <v>324</v>
      </c>
      <c r="CP624" t="s">
        <v>324</v>
      </c>
      <c r="CQ624" t="s">
        <v>324</v>
      </c>
      <c r="CR624" t="s">
        <v>324</v>
      </c>
      <c r="CS624" t="s">
        <v>324</v>
      </c>
      <c r="CT624" t="s">
        <v>324</v>
      </c>
      <c r="CU624" t="s">
        <v>324</v>
      </c>
      <c r="CV624" t="s">
        <v>324</v>
      </c>
      <c r="CW624" t="s">
        <v>324</v>
      </c>
      <c r="CX624">
        <v>0.65400000000000003</v>
      </c>
      <c r="CY624">
        <v>0.08</v>
      </c>
      <c r="CZ624" t="s">
        <v>324</v>
      </c>
      <c r="DA624" t="s">
        <v>324</v>
      </c>
      <c r="DB624">
        <v>0.73399999999999999</v>
      </c>
      <c r="DC624" t="s">
        <v>324</v>
      </c>
      <c r="DD624" t="s">
        <v>324</v>
      </c>
      <c r="DE624" t="s">
        <v>324</v>
      </c>
      <c r="DF624" t="s">
        <v>324</v>
      </c>
      <c r="DG624" t="s">
        <v>324</v>
      </c>
      <c r="DH624" t="s">
        <v>324</v>
      </c>
      <c r="DI624" t="s">
        <v>324</v>
      </c>
      <c r="DJ624" t="s">
        <v>324</v>
      </c>
      <c r="DK624" t="s">
        <v>324</v>
      </c>
      <c r="DL624" t="s">
        <v>324</v>
      </c>
    </row>
    <row r="625" spans="1:116" x14ac:dyDescent="0.45">
      <c r="A625">
        <v>2023</v>
      </c>
      <c r="B625" t="s">
        <v>172</v>
      </c>
      <c r="C625">
        <v>13441</v>
      </c>
      <c r="D625" t="s">
        <v>488</v>
      </c>
      <c r="E625" t="s">
        <v>681</v>
      </c>
      <c r="F625" t="s">
        <v>244</v>
      </c>
      <c r="G625">
        <v>13.38</v>
      </c>
      <c r="H625">
        <v>3.4990000000000001</v>
      </c>
      <c r="I625">
        <v>1.9610000000000001</v>
      </c>
      <c r="J625" t="s">
        <v>324</v>
      </c>
      <c r="K625">
        <v>18.84</v>
      </c>
      <c r="L625">
        <v>1685</v>
      </c>
      <c r="M625">
        <v>111</v>
      </c>
      <c r="N625">
        <v>7</v>
      </c>
      <c r="O625" t="s">
        <v>324</v>
      </c>
      <c r="P625">
        <v>1803</v>
      </c>
      <c r="Q625" t="s">
        <v>324</v>
      </c>
      <c r="R625" t="s">
        <v>324</v>
      </c>
      <c r="S625" t="s">
        <v>324</v>
      </c>
      <c r="T625" t="s">
        <v>324</v>
      </c>
      <c r="U625">
        <v>0</v>
      </c>
      <c r="V625" t="s">
        <v>324</v>
      </c>
      <c r="W625" t="s">
        <v>324</v>
      </c>
      <c r="X625" t="s">
        <v>324</v>
      </c>
      <c r="Y625" t="s">
        <v>324</v>
      </c>
      <c r="Z625">
        <v>0</v>
      </c>
      <c r="AA625" t="s">
        <v>324</v>
      </c>
      <c r="AB625" t="s">
        <v>324</v>
      </c>
      <c r="AC625" t="s">
        <v>324</v>
      </c>
      <c r="AD625" t="s">
        <v>324</v>
      </c>
      <c r="AE625">
        <v>0</v>
      </c>
      <c r="AF625" t="s">
        <v>324</v>
      </c>
      <c r="AG625">
        <v>0.98499999999999999</v>
      </c>
      <c r="AH625" t="s">
        <v>324</v>
      </c>
      <c r="AI625" t="s">
        <v>324</v>
      </c>
      <c r="AJ625">
        <v>0.98499999999999999</v>
      </c>
      <c r="AK625" t="s">
        <v>324</v>
      </c>
      <c r="AL625">
        <v>26</v>
      </c>
      <c r="AM625" t="s">
        <v>324</v>
      </c>
      <c r="AN625" t="s">
        <v>324</v>
      </c>
      <c r="AO625">
        <v>26</v>
      </c>
      <c r="AP625" t="s">
        <v>324</v>
      </c>
      <c r="AQ625" t="s">
        <v>324</v>
      </c>
      <c r="AR625" t="s">
        <v>324</v>
      </c>
      <c r="AS625" t="s">
        <v>324</v>
      </c>
      <c r="AT625">
        <v>0</v>
      </c>
      <c r="AU625" t="s">
        <v>324</v>
      </c>
      <c r="AV625" t="s">
        <v>324</v>
      </c>
      <c r="AW625" t="s">
        <v>324</v>
      </c>
      <c r="AX625" t="s">
        <v>324</v>
      </c>
      <c r="AY625">
        <v>0</v>
      </c>
      <c r="AZ625" t="s">
        <v>324</v>
      </c>
      <c r="BA625" t="s">
        <v>324</v>
      </c>
      <c r="BB625" t="s">
        <v>324</v>
      </c>
      <c r="BC625" t="s">
        <v>324</v>
      </c>
      <c r="BD625">
        <v>0</v>
      </c>
      <c r="BE625" t="s">
        <v>324</v>
      </c>
      <c r="BF625" t="s">
        <v>324</v>
      </c>
      <c r="BG625" t="s">
        <v>324</v>
      </c>
      <c r="BH625" t="s">
        <v>324</v>
      </c>
      <c r="BI625">
        <v>0</v>
      </c>
      <c r="BJ625" t="s">
        <v>324</v>
      </c>
      <c r="BK625" t="s">
        <v>324</v>
      </c>
      <c r="BL625" t="s">
        <v>324</v>
      </c>
      <c r="BM625" t="s">
        <v>324</v>
      </c>
      <c r="BN625">
        <v>0</v>
      </c>
      <c r="BO625" t="s">
        <v>324</v>
      </c>
      <c r="BP625" t="s">
        <v>324</v>
      </c>
      <c r="BQ625" t="s">
        <v>324</v>
      </c>
      <c r="BR625" t="s">
        <v>324</v>
      </c>
      <c r="BS625">
        <v>0</v>
      </c>
      <c r="BT625">
        <v>8.5999999999999993E-2</v>
      </c>
      <c r="BU625">
        <v>5.0000000000000001E-3</v>
      </c>
      <c r="BV625" t="s">
        <v>324</v>
      </c>
      <c r="BW625" t="s">
        <v>324</v>
      </c>
      <c r="BX625">
        <v>9.0999999999999998E-2</v>
      </c>
      <c r="BY625">
        <v>28</v>
      </c>
      <c r="BZ625">
        <v>2</v>
      </c>
      <c r="CA625" t="s">
        <v>324</v>
      </c>
      <c r="CB625" t="s">
        <v>324</v>
      </c>
      <c r="CC625">
        <v>30</v>
      </c>
      <c r="CD625" t="s">
        <v>324</v>
      </c>
      <c r="CE625" t="s">
        <v>324</v>
      </c>
      <c r="CF625" t="s">
        <v>324</v>
      </c>
      <c r="CG625" t="s">
        <v>324</v>
      </c>
      <c r="CH625">
        <v>0</v>
      </c>
      <c r="CI625">
        <v>1.2E-2</v>
      </c>
      <c r="CJ625">
        <v>4.0000000000000001E-3</v>
      </c>
      <c r="CK625" t="s">
        <v>324</v>
      </c>
      <c r="CL625" t="s">
        <v>324</v>
      </c>
      <c r="CM625">
        <v>1.6E-2</v>
      </c>
      <c r="CN625">
        <v>1</v>
      </c>
      <c r="CO625">
        <v>1</v>
      </c>
      <c r="CP625" t="s">
        <v>324</v>
      </c>
      <c r="CQ625" t="s">
        <v>324</v>
      </c>
      <c r="CR625">
        <v>2</v>
      </c>
      <c r="CS625" t="s">
        <v>324</v>
      </c>
      <c r="CT625" t="s">
        <v>324</v>
      </c>
      <c r="CU625" t="s">
        <v>324</v>
      </c>
      <c r="CV625" t="s">
        <v>324</v>
      </c>
      <c r="CW625">
        <v>0</v>
      </c>
      <c r="CX625">
        <v>13.478</v>
      </c>
      <c r="CY625">
        <v>4.4930000000000003</v>
      </c>
      <c r="CZ625">
        <v>1.9610000000000001</v>
      </c>
      <c r="DA625">
        <v>0</v>
      </c>
      <c r="DB625">
        <v>19.931999999999999</v>
      </c>
      <c r="DC625">
        <v>1714</v>
      </c>
      <c r="DD625">
        <v>140</v>
      </c>
      <c r="DE625">
        <v>7</v>
      </c>
      <c r="DF625">
        <v>0</v>
      </c>
      <c r="DG625">
        <v>1861</v>
      </c>
      <c r="DH625">
        <v>0</v>
      </c>
      <c r="DI625">
        <v>0</v>
      </c>
      <c r="DJ625">
        <v>0</v>
      </c>
      <c r="DK625">
        <v>0</v>
      </c>
      <c r="DL625">
        <v>0</v>
      </c>
    </row>
    <row r="626" spans="1:116" x14ac:dyDescent="0.45">
      <c r="A626">
        <v>2023</v>
      </c>
      <c r="B626" t="s">
        <v>172</v>
      </c>
      <c r="C626">
        <v>15472</v>
      </c>
      <c r="D626" t="s">
        <v>489</v>
      </c>
      <c r="E626" t="s">
        <v>681</v>
      </c>
      <c r="F626" t="s">
        <v>244</v>
      </c>
      <c r="G626">
        <v>110.50700000000001</v>
      </c>
      <c r="H626">
        <v>55.401000000000003</v>
      </c>
      <c r="I626">
        <v>5.2119999999999997</v>
      </c>
      <c r="J626" t="s">
        <v>324</v>
      </c>
      <c r="K626">
        <v>171.12</v>
      </c>
      <c r="L626">
        <v>14021</v>
      </c>
      <c r="M626">
        <v>812</v>
      </c>
      <c r="N626">
        <v>38</v>
      </c>
      <c r="O626" t="s">
        <v>324</v>
      </c>
      <c r="P626">
        <v>14871</v>
      </c>
      <c r="Q626" t="s">
        <v>324</v>
      </c>
      <c r="R626" t="s">
        <v>324</v>
      </c>
      <c r="S626" t="s">
        <v>324</v>
      </c>
      <c r="T626" t="s">
        <v>324</v>
      </c>
      <c r="U626">
        <v>0</v>
      </c>
      <c r="V626" t="s">
        <v>324</v>
      </c>
      <c r="W626" t="s">
        <v>324</v>
      </c>
      <c r="X626" t="s">
        <v>324</v>
      </c>
      <c r="Y626" t="s">
        <v>324</v>
      </c>
      <c r="Z626">
        <v>0</v>
      </c>
      <c r="AA626" t="s">
        <v>324</v>
      </c>
      <c r="AB626" t="s">
        <v>324</v>
      </c>
      <c r="AC626" t="s">
        <v>324</v>
      </c>
      <c r="AD626" t="s">
        <v>324</v>
      </c>
      <c r="AE626">
        <v>0</v>
      </c>
      <c r="AF626" t="s">
        <v>324</v>
      </c>
      <c r="AG626" t="s">
        <v>324</v>
      </c>
      <c r="AH626" t="s">
        <v>324</v>
      </c>
      <c r="AI626" t="s">
        <v>324</v>
      </c>
      <c r="AJ626">
        <v>0</v>
      </c>
      <c r="AK626" t="s">
        <v>324</v>
      </c>
      <c r="AL626" t="s">
        <v>324</v>
      </c>
      <c r="AM626" t="s">
        <v>324</v>
      </c>
      <c r="AN626" t="s">
        <v>324</v>
      </c>
      <c r="AO626">
        <v>0</v>
      </c>
      <c r="AP626" t="s">
        <v>324</v>
      </c>
      <c r="AQ626" t="s">
        <v>324</v>
      </c>
      <c r="AR626" t="s">
        <v>324</v>
      </c>
      <c r="AS626" t="s">
        <v>324</v>
      </c>
      <c r="AT626">
        <v>0</v>
      </c>
      <c r="AU626" t="s">
        <v>324</v>
      </c>
      <c r="AV626" t="s">
        <v>324</v>
      </c>
      <c r="AW626" t="s">
        <v>324</v>
      </c>
      <c r="AX626" t="s">
        <v>324</v>
      </c>
      <c r="AY626">
        <v>0</v>
      </c>
      <c r="AZ626" t="s">
        <v>324</v>
      </c>
      <c r="BA626" t="s">
        <v>324</v>
      </c>
      <c r="BB626" t="s">
        <v>324</v>
      </c>
      <c r="BC626" t="s">
        <v>324</v>
      </c>
      <c r="BD626">
        <v>0</v>
      </c>
      <c r="BE626" t="s">
        <v>324</v>
      </c>
      <c r="BF626" t="s">
        <v>324</v>
      </c>
      <c r="BG626" t="s">
        <v>324</v>
      </c>
      <c r="BH626" t="s">
        <v>324</v>
      </c>
      <c r="BI626">
        <v>0</v>
      </c>
      <c r="BJ626" t="s">
        <v>324</v>
      </c>
      <c r="BK626" t="s">
        <v>324</v>
      </c>
      <c r="BL626" t="s">
        <v>324</v>
      </c>
      <c r="BM626" t="s">
        <v>324</v>
      </c>
      <c r="BN626">
        <v>0</v>
      </c>
      <c r="BO626" t="s">
        <v>324</v>
      </c>
      <c r="BP626" t="s">
        <v>324</v>
      </c>
      <c r="BQ626" t="s">
        <v>324</v>
      </c>
      <c r="BR626" t="s">
        <v>324</v>
      </c>
      <c r="BS626">
        <v>0</v>
      </c>
      <c r="BT626">
        <v>0.121</v>
      </c>
      <c r="BU626">
        <v>0.13</v>
      </c>
      <c r="BV626" t="s">
        <v>324</v>
      </c>
      <c r="BW626" t="s">
        <v>324</v>
      </c>
      <c r="BX626">
        <v>0.251</v>
      </c>
      <c r="BY626">
        <v>29</v>
      </c>
      <c r="BZ626">
        <v>7</v>
      </c>
      <c r="CA626" t="s">
        <v>324</v>
      </c>
      <c r="CB626" t="s">
        <v>324</v>
      </c>
      <c r="CC626">
        <v>36</v>
      </c>
      <c r="CD626" t="s">
        <v>324</v>
      </c>
      <c r="CE626" t="s">
        <v>324</v>
      </c>
      <c r="CF626" t="s">
        <v>324</v>
      </c>
      <c r="CG626" t="s">
        <v>324</v>
      </c>
      <c r="CH626">
        <v>0</v>
      </c>
      <c r="CI626">
        <v>9.2999999999999999E-2</v>
      </c>
      <c r="CJ626">
        <v>20.93</v>
      </c>
      <c r="CK626">
        <v>0.215</v>
      </c>
      <c r="CL626" t="s">
        <v>324</v>
      </c>
      <c r="CM626">
        <v>21.238</v>
      </c>
      <c r="CN626">
        <v>3</v>
      </c>
      <c r="CO626">
        <v>50</v>
      </c>
      <c r="CP626">
        <v>3</v>
      </c>
      <c r="CQ626" t="s">
        <v>324</v>
      </c>
      <c r="CR626">
        <v>56</v>
      </c>
      <c r="CS626" t="s">
        <v>324</v>
      </c>
      <c r="CT626" t="s">
        <v>324</v>
      </c>
      <c r="CU626" t="s">
        <v>324</v>
      </c>
      <c r="CV626" t="s">
        <v>324</v>
      </c>
      <c r="CW626">
        <v>0</v>
      </c>
      <c r="CX626">
        <v>110.721</v>
      </c>
      <c r="CY626">
        <v>76.460999999999999</v>
      </c>
      <c r="CZ626">
        <v>5.4269999999999996</v>
      </c>
      <c r="DA626">
        <v>0</v>
      </c>
      <c r="DB626">
        <v>192.60900000000001</v>
      </c>
      <c r="DC626">
        <v>14053</v>
      </c>
      <c r="DD626">
        <v>869</v>
      </c>
      <c r="DE626">
        <v>41</v>
      </c>
      <c r="DF626">
        <v>0</v>
      </c>
      <c r="DG626">
        <v>14963</v>
      </c>
      <c r="DH626">
        <v>0</v>
      </c>
      <c r="DI626">
        <v>0</v>
      </c>
      <c r="DJ626">
        <v>0</v>
      </c>
      <c r="DK626">
        <v>0</v>
      </c>
      <c r="DL626">
        <v>0</v>
      </c>
    </row>
    <row r="627" spans="1:116" x14ac:dyDescent="0.45">
      <c r="A627">
        <v>2023</v>
      </c>
      <c r="B627" t="s">
        <v>172</v>
      </c>
      <c r="C627">
        <v>24590</v>
      </c>
      <c r="D627" t="s">
        <v>490</v>
      </c>
      <c r="E627" t="s">
        <v>681</v>
      </c>
      <c r="F627" t="s">
        <v>244</v>
      </c>
      <c r="G627">
        <v>16.154</v>
      </c>
      <c r="H627">
        <v>3.9980000000000002</v>
      </c>
      <c r="I627">
        <v>0.81200000000000006</v>
      </c>
      <c r="J627" t="s">
        <v>324</v>
      </c>
      <c r="K627">
        <v>20.963999999999999</v>
      </c>
      <c r="L627">
        <v>2031</v>
      </c>
      <c r="M627">
        <v>91</v>
      </c>
      <c r="N627">
        <v>7</v>
      </c>
      <c r="O627" t="s">
        <v>324</v>
      </c>
      <c r="P627">
        <v>2129</v>
      </c>
      <c r="Q627">
        <v>2358.1579999999999</v>
      </c>
      <c r="R627">
        <v>1092.643</v>
      </c>
      <c r="S627" t="s">
        <v>324</v>
      </c>
      <c r="T627" t="s">
        <v>324</v>
      </c>
      <c r="U627">
        <v>3450.8009999999999</v>
      </c>
      <c r="V627" t="s">
        <v>324</v>
      </c>
      <c r="W627" t="s">
        <v>324</v>
      </c>
      <c r="X627" t="s">
        <v>324</v>
      </c>
      <c r="Y627" t="s">
        <v>324</v>
      </c>
      <c r="Z627">
        <v>0</v>
      </c>
      <c r="AA627" t="s">
        <v>324</v>
      </c>
      <c r="AB627" t="s">
        <v>324</v>
      </c>
      <c r="AC627" t="s">
        <v>324</v>
      </c>
      <c r="AD627" t="s">
        <v>324</v>
      </c>
      <c r="AE627">
        <v>0</v>
      </c>
      <c r="AF627">
        <v>0.191</v>
      </c>
      <c r="AG627">
        <v>0.55600000000000005</v>
      </c>
      <c r="AH627" t="s">
        <v>324</v>
      </c>
      <c r="AI627" t="s">
        <v>324</v>
      </c>
      <c r="AJ627">
        <v>0.747</v>
      </c>
      <c r="AK627">
        <v>13</v>
      </c>
      <c r="AL627">
        <v>13</v>
      </c>
      <c r="AM627" t="s">
        <v>324</v>
      </c>
      <c r="AN627" t="s">
        <v>324</v>
      </c>
      <c r="AO627">
        <v>26</v>
      </c>
      <c r="AP627">
        <v>0.67600000000000005</v>
      </c>
      <c r="AQ627" t="s">
        <v>324</v>
      </c>
      <c r="AR627" t="s">
        <v>324</v>
      </c>
      <c r="AS627" t="s">
        <v>324</v>
      </c>
      <c r="AT627">
        <v>0.67600000000000005</v>
      </c>
      <c r="AU627">
        <v>67</v>
      </c>
      <c r="AV627" t="s">
        <v>324</v>
      </c>
      <c r="AW627" t="s">
        <v>324</v>
      </c>
      <c r="AX627" t="s">
        <v>324</v>
      </c>
      <c r="AY627">
        <v>67</v>
      </c>
      <c r="AZ627">
        <v>0.84799999999999998</v>
      </c>
      <c r="BA627" t="s">
        <v>324</v>
      </c>
      <c r="BB627" t="s">
        <v>324</v>
      </c>
      <c r="BC627" t="s">
        <v>324</v>
      </c>
      <c r="BD627">
        <v>0.84799999999999998</v>
      </c>
      <c r="BE627" t="s">
        <v>324</v>
      </c>
      <c r="BF627" t="s">
        <v>324</v>
      </c>
      <c r="BG627" t="s">
        <v>324</v>
      </c>
      <c r="BH627" t="s">
        <v>324</v>
      </c>
      <c r="BI627">
        <v>0</v>
      </c>
      <c r="BJ627" t="s">
        <v>324</v>
      </c>
      <c r="BK627" t="s">
        <v>324</v>
      </c>
      <c r="BL627" t="s">
        <v>324</v>
      </c>
      <c r="BM627" t="s">
        <v>324</v>
      </c>
      <c r="BN627">
        <v>0</v>
      </c>
      <c r="BO627" t="s">
        <v>324</v>
      </c>
      <c r="BP627" t="s">
        <v>324</v>
      </c>
      <c r="BQ627" t="s">
        <v>324</v>
      </c>
      <c r="BR627" t="s">
        <v>324</v>
      </c>
      <c r="BS627">
        <v>0</v>
      </c>
      <c r="BT627">
        <v>1.4999999999999999E-2</v>
      </c>
      <c r="BU627" t="s">
        <v>324</v>
      </c>
      <c r="BV627" t="s">
        <v>324</v>
      </c>
      <c r="BW627" t="s">
        <v>324</v>
      </c>
      <c r="BX627">
        <v>1.4999999999999999E-2</v>
      </c>
      <c r="BY627">
        <v>3</v>
      </c>
      <c r="BZ627" t="s">
        <v>324</v>
      </c>
      <c r="CA627" t="s">
        <v>324</v>
      </c>
      <c r="CB627" t="s">
        <v>324</v>
      </c>
      <c r="CC627">
        <v>3</v>
      </c>
      <c r="CD627" t="s">
        <v>324</v>
      </c>
      <c r="CE627" t="s">
        <v>324</v>
      </c>
      <c r="CF627" t="s">
        <v>324</v>
      </c>
      <c r="CG627" t="s">
        <v>324</v>
      </c>
      <c r="CH627">
        <v>0</v>
      </c>
      <c r="CI627" t="s">
        <v>324</v>
      </c>
      <c r="CJ627">
        <v>9.0050000000000008</v>
      </c>
      <c r="CK627" t="s">
        <v>324</v>
      </c>
      <c r="CL627" t="s">
        <v>324</v>
      </c>
      <c r="CM627">
        <v>9.0050000000000008</v>
      </c>
      <c r="CN627" t="s">
        <v>324</v>
      </c>
      <c r="CO627">
        <v>3</v>
      </c>
      <c r="CP627" t="s">
        <v>324</v>
      </c>
      <c r="CQ627" t="s">
        <v>324</v>
      </c>
      <c r="CR627">
        <v>3</v>
      </c>
      <c r="CS627" t="s">
        <v>324</v>
      </c>
      <c r="CT627" t="s">
        <v>324</v>
      </c>
      <c r="CU627" t="s">
        <v>324</v>
      </c>
      <c r="CV627" t="s">
        <v>324</v>
      </c>
      <c r="CW627">
        <v>0</v>
      </c>
      <c r="CX627">
        <v>16.36</v>
      </c>
      <c r="CY627">
        <v>13.558999999999999</v>
      </c>
      <c r="CZ627">
        <v>0.81200000000000006</v>
      </c>
      <c r="DA627">
        <v>0</v>
      </c>
      <c r="DB627">
        <v>30.731000000000002</v>
      </c>
      <c r="DC627">
        <v>2047</v>
      </c>
      <c r="DD627">
        <v>107</v>
      </c>
      <c r="DE627">
        <v>7</v>
      </c>
      <c r="DF627">
        <v>0</v>
      </c>
      <c r="DG627">
        <v>2161</v>
      </c>
      <c r="DH627">
        <v>2358.1579999999999</v>
      </c>
      <c r="DI627">
        <v>1092.643</v>
      </c>
      <c r="DJ627">
        <v>0</v>
      </c>
      <c r="DK627">
        <v>0</v>
      </c>
      <c r="DL627">
        <v>3450.8009999999999</v>
      </c>
    </row>
    <row r="628" spans="1:116" x14ac:dyDescent="0.45">
      <c r="A628">
        <v>2023</v>
      </c>
      <c r="B628" t="s">
        <v>172</v>
      </c>
      <c r="C628">
        <v>26510</v>
      </c>
      <c r="D628" t="s">
        <v>1021</v>
      </c>
      <c r="E628" t="s">
        <v>681</v>
      </c>
      <c r="F628" t="s">
        <v>244</v>
      </c>
      <c r="G628">
        <v>11.438000000000001</v>
      </c>
      <c r="H628">
        <v>7.2809999999999997</v>
      </c>
      <c r="I628">
        <v>0</v>
      </c>
      <c r="J628">
        <v>0</v>
      </c>
      <c r="K628">
        <v>18.719000000000001</v>
      </c>
      <c r="L628">
        <v>1394</v>
      </c>
      <c r="M628">
        <v>106</v>
      </c>
      <c r="N628">
        <v>0</v>
      </c>
      <c r="O628">
        <v>0</v>
      </c>
      <c r="P628">
        <v>1500</v>
      </c>
      <c r="Q628" t="s">
        <v>324</v>
      </c>
      <c r="R628" t="s">
        <v>324</v>
      </c>
      <c r="S628" t="s">
        <v>324</v>
      </c>
      <c r="T628" t="s">
        <v>324</v>
      </c>
      <c r="U628">
        <v>0</v>
      </c>
      <c r="V628" t="s">
        <v>324</v>
      </c>
      <c r="W628" t="s">
        <v>324</v>
      </c>
      <c r="X628" t="s">
        <v>324</v>
      </c>
      <c r="Y628" t="s">
        <v>324</v>
      </c>
      <c r="Z628">
        <v>0</v>
      </c>
      <c r="AA628" t="s">
        <v>324</v>
      </c>
      <c r="AB628" t="s">
        <v>324</v>
      </c>
      <c r="AC628" t="s">
        <v>324</v>
      </c>
      <c r="AD628" t="s">
        <v>324</v>
      </c>
      <c r="AE628">
        <v>0</v>
      </c>
      <c r="AF628">
        <v>0.08</v>
      </c>
      <c r="AG628">
        <v>0.309</v>
      </c>
      <c r="AH628">
        <v>0</v>
      </c>
      <c r="AI628">
        <v>0</v>
      </c>
      <c r="AJ628">
        <v>0.38900000000000001</v>
      </c>
      <c r="AK628">
        <v>7</v>
      </c>
      <c r="AL628">
        <v>7</v>
      </c>
      <c r="AM628">
        <v>0</v>
      </c>
      <c r="AN628">
        <v>0</v>
      </c>
      <c r="AO628">
        <v>14</v>
      </c>
      <c r="AP628" t="s">
        <v>324</v>
      </c>
      <c r="AQ628" t="s">
        <v>324</v>
      </c>
      <c r="AR628" t="s">
        <v>324</v>
      </c>
      <c r="AS628" t="s">
        <v>324</v>
      </c>
      <c r="AT628">
        <v>0</v>
      </c>
      <c r="AU628" t="s">
        <v>324</v>
      </c>
      <c r="AV628" t="s">
        <v>324</v>
      </c>
      <c r="AW628" t="s">
        <v>324</v>
      </c>
      <c r="AX628" t="s">
        <v>324</v>
      </c>
      <c r="AY628">
        <v>0</v>
      </c>
      <c r="AZ628" t="s">
        <v>324</v>
      </c>
      <c r="BA628" t="s">
        <v>324</v>
      </c>
      <c r="BB628" t="s">
        <v>324</v>
      </c>
      <c r="BC628" t="s">
        <v>324</v>
      </c>
      <c r="BD628">
        <v>0</v>
      </c>
      <c r="BE628" t="s">
        <v>324</v>
      </c>
      <c r="BF628" t="s">
        <v>324</v>
      </c>
      <c r="BG628" t="s">
        <v>324</v>
      </c>
      <c r="BH628" t="s">
        <v>324</v>
      </c>
      <c r="BI628">
        <v>0</v>
      </c>
      <c r="BJ628" t="s">
        <v>324</v>
      </c>
      <c r="BK628" t="s">
        <v>324</v>
      </c>
      <c r="BL628" t="s">
        <v>324</v>
      </c>
      <c r="BM628" t="s">
        <v>324</v>
      </c>
      <c r="BN628">
        <v>0</v>
      </c>
      <c r="BO628" t="s">
        <v>324</v>
      </c>
      <c r="BP628" t="s">
        <v>324</v>
      </c>
      <c r="BQ628" t="s">
        <v>324</v>
      </c>
      <c r="BR628" t="s">
        <v>324</v>
      </c>
      <c r="BS628">
        <v>0</v>
      </c>
      <c r="BT628">
        <v>0</v>
      </c>
      <c r="BU628">
        <v>6.0000000000000001E-3</v>
      </c>
      <c r="BV628">
        <v>0</v>
      </c>
      <c r="BW628">
        <v>0</v>
      </c>
      <c r="BX628">
        <v>6.0000000000000001E-3</v>
      </c>
      <c r="BY628">
        <v>0</v>
      </c>
      <c r="BZ628">
        <v>1</v>
      </c>
      <c r="CA628">
        <v>0</v>
      </c>
      <c r="CB628">
        <v>0</v>
      </c>
      <c r="CC628">
        <v>1</v>
      </c>
      <c r="CD628" t="s">
        <v>324</v>
      </c>
      <c r="CE628" t="s">
        <v>324</v>
      </c>
      <c r="CF628" t="s">
        <v>324</v>
      </c>
      <c r="CG628" t="s">
        <v>324</v>
      </c>
      <c r="CH628">
        <v>0</v>
      </c>
      <c r="CI628">
        <v>0</v>
      </c>
      <c r="CJ628">
        <v>2</v>
      </c>
      <c r="CK628">
        <v>0</v>
      </c>
      <c r="CL628">
        <v>0</v>
      </c>
      <c r="CM628">
        <v>2</v>
      </c>
      <c r="CN628">
        <v>0</v>
      </c>
      <c r="CO628">
        <v>1</v>
      </c>
      <c r="CP628">
        <v>0</v>
      </c>
      <c r="CQ628">
        <v>0</v>
      </c>
      <c r="CR628">
        <v>1</v>
      </c>
      <c r="CS628" t="s">
        <v>324</v>
      </c>
      <c r="CT628" t="s">
        <v>324</v>
      </c>
      <c r="CU628" t="s">
        <v>324</v>
      </c>
      <c r="CV628" t="s">
        <v>324</v>
      </c>
      <c r="CW628">
        <v>0</v>
      </c>
      <c r="CX628">
        <v>11.518000000000001</v>
      </c>
      <c r="CY628">
        <v>9.5960000000000001</v>
      </c>
      <c r="CZ628">
        <v>0</v>
      </c>
      <c r="DA628">
        <v>0</v>
      </c>
      <c r="DB628">
        <v>21.114000000000001</v>
      </c>
      <c r="DC628">
        <v>1401</v>
      </c>
      <c r="DD628">
        <v>115</v>
      </c>
      <c r="DE628">
        <v>0</v>
      </c>
      <c r="DF628">
        <v>0</v>
      </c>
      <c r="DG628">
        <v>1516</v>
      </c>
      <c r="DH628">
        <v>0</v>
      </c>
      <c r="DI628">
        <v>0</v>
      </c>
      <c r="DJ628">
        <v>0</v>
      </c>
      <c r="DK628">
        <v>0</v>
      </c>
      <c r="DL628">
        <v>0</v>
      </c>
    </row>
    <row r="629" spans="1:116" x14ac:dyDescent="0.45">
      <c r="A629">
        <v>2023</v>
      </c>
      <c r="B629" t="s">
        <v>172</v>
      </c>
      <c r="C629">
        <v>99999</v>
      </c>
      <c r="D629" t="s">
        <v>599</v>
      </c>
      <c r="E629" t="s">
        <v>681</v>
      </c>
      <c r="G629">
        <v>0.45700000000000002</v>
      </c>
      <c r="H629">
        <v>3.5999999999999997E-2</v>
      </c>
      <c r="I629" t="s">
        <v>324</v>
      </c>
      <c r="J629" t="s">
        <v>324</v>
      </c>
      <c r="K629">
        <v>0.49299999999999999</v>
      </c>
      <c r="L629" t="s">
        <v>324</v>
      </c>
      <c r="M629" t="s">
        <v>324</v>
      </c>
      <c r="N629" t="s">
        <v>324</v>
      </c>
      <c r="O629" t="s">
        <v>324</v>
      </c>
      <c r="P629" t="s">
        <v>324</v>
      </c>
      <c r="Q629" t="s">
        <v>324</v>
      </c>
      <c r="R629" t="s">
        <v>324</v>
      </c>
      <c r="S629" t="s">
        <v>324</v>
      </c>
      <c r="T629" t="s">
        <v>324</v>
      </c>
      <c r="U629" t="s">
        <v>324</v>
      </c>
      <c r="V629" t="s">
        <v>324</v>
      </c>
      <c r="W629" t="s">
        <v>324</v>
      </c>
      <c r="X629" t="s">
        <v>324</v>
      </c>
      <c r="Y629" t="s">
        <v>324</v>
      </c>
      <c r="Z629" t="s">
        <v>324</v>
      </c>
      <c r="AA629" t="s">
        <v>324</v>
      </c>
      <c r="AB629" t="s">
        <v>324</v>
      </c>
      <c r="AC629" t="s">
        <v>324</v>
      </c>
      <c r="AD629" t="s">
        <v>324</v>
      </c>
      <c r="AE629" t="s">
        <v>324</v>
      </c>
      <c r="AF629" t="s">
        <v>324</v>
      </c>
      <c r="AG629" t="s">
        <v>324</v>
      </c>
      <c r="AH629" t="s">
        <v>324</v>
      </c>
      <c r="AI629" t="s">
        <v>324</v>
      </c>
      <c r="AJ629" t="s">
        <v>324</v>
      </c>
      <c r="AK629" t="s">
        <v>324</v>
      </c>
      <c r="AL629" t="s">
        <v>324</v>
      </c>
      <c r="AM629" t="s">
        <v>324</v>
      </c>
      <c r="AN629" t="s">
        <v>324</v>
      </c>
      <c r="AO629" t="s">
        <v>324</v>
      </c>
      <c r="AP629" t="s">
        <v>324</v>
      </c>
      <c r="AQ629" t="s">
        <v>324</v>
      </c>
      <c r="AR629" t="s">
        <v>324</v>
      </c>
      <c r="AS629" t="s">
        <v>324</v>
      </c>
      <c r="AT629" t="s">
        <v>324</v>
      </c>
      <c r="AU629" t="s">
        <v>324</v>
      </c>
      <c r="AV629" t="s">
        <v>324</v>
      </c>
      <c r="AW629" t="s">
        <v>324</v>
      </c>
      <c r="AX629" t="s">
        <v>324</v>
      </c>
      <c r="AY629" t="s">
        <v>324</v>
      </c>
      <c r="AZ629" t="s">
        <v>324</v>
      </c>
      <c r="BA629" t="s">
        <v>324</v>
      </c>
      <c r="BB629" t="s">
        <v>324</v>
      </c>
      <c r="BC629" t="s">
        <v>324</v>
      </c>
      <c r="BD629" t="s">
        <v>324</v>
      </c>
      <c r="BE629" t="s">
        <v>324</v>
      </c>
      <c r="BF629" t="s">
        <v>324</v>
      </c>
      <c r="BG629" t="s">
        <v>324</v>
      </c>
      <c r="BH629" t="s">
        <v>324</v>
      </c>
      <c r="BI629" t="s">
        <v>324</v>
      </c>
      <c r="BJ629" t="s">
        <v>324</v>
      </c>
      <c r="BK629" t="s">
        <v>324</v>
      </c>
      <c r="BL629" t="s">
        <v>324</v>
      </c>
      <c r="BM629" t="s">
        <v>324</v>
      </c>
      <c r="BN629" t="s">
        <v>324</v>
      </c>
      <c r="BO629" t="s">
        <v>324</v>
      </c>
      <c r="BP629" t="s">
        <v>324</v>
      </c>
      <c r="BQ629" t="s">
        <v>324</v>
      </c>
      <c r="BR629" t="s">
        <v>324</v>
      </c>
      <c r="BS629" t="s">
        <v>324</v>
      </c>
      <c r="BT629" t="s">
        <v>324</v>
      </c>
      <c r="BU629" t="s">
        <v>324</v>
      </c>
      <c r="BV629" t="s">
        <v>324</v>
      </c>
      <c r="BW629" t="s">
        <v>324</v>
      </c>
      <c r="BX629" t="s">
        <v>324</v>
      </c>
      <c r="BY629" t="s">
        <v>324</v>
      </c>
      <c r="BZ629" t="s">
        <v>324</v>
      </c>
      <c r="CA629" t="s">
        <v>324</v>
      </c>
      <c r="CB629" t="s">
        <v>324</v>
      </c>
      <c r="CC629" t="s">
        <v>324</v>
      </c>
      <c r="CD629" t="s">
        <v>324</v>
      </c>
      <c r="CE629" t="s">
        <v>324</v>
      </c>
      <c r="CF629" t="s">
        <v>324</v>
      </c>
      <c r="CG629" t="s">
        <v>324</v>
      </c>
      <c r="CH629" t="s">
        <v>324</v>
      </c>
      <c r="CI629" t="s">
        <v>324</v>
      </c>
      <c r="CJ629" t="s">
        <v>324</v>
      </c>
      <c r="CK629" t="s">
        <v>324</v>
      </c>
      <c r="CL629" t="s">
        <v>324</v>
      </c>
      <c r="CM629" t="s">
        <v>324</v>
      </c>
      <c r="CN629" t="s">
        <v>324</v>
      </c>
      <c r="CO629" t="s">
        <v>324</v>
      </c>
      <c r="CP629" t="s">
        <v>324</v>
      </c>
      <c r="CQ629" t="s">
        <v>324</v>
      </c>
      <c r="CR629" t="s">
        <v>324</v>
      </c>
      <c r="CS629" t="s">
        <v>324</v>
      </c>
      <c r="CT629" t="s">
        <v>324</v>
      </c>
      <c r="CU629" t="s">
        <v>324</v>
      </c>
      <c r="CV629" t="s">
        <v>324</v>
      </c>
      <c r="CW629" t="s">
        <v>324</v>
      </c>
      <c r="CX629">
        <v>0.45700000000000002</v>
      </c>
      <c r="CY629">
        <v>3.5999999999999997E-2</v>
      </c>
      <c r="CZ629" t="s">
        <v>324</v>
      </c>
      <c r="DA629" t="s">
        <v>324</v>
      </c>
      <c r="DB629">
        <v>0.49299999999999999</v>
      </c>
      <c r="DC629" t="s">
        <v>324</v>
      </c>
      <c r="DD629" t="s">
        <v>324</v>
      </c>
      <c r="DE629" t="s">
        <v>324</v>
      </c>
      <c r="DF629" t="s">
        <v>324</v>
      </c>
      <c r="DG629" t="s">
        <v>324</v>
      </c>
      <c r="DH629" t="s">
        <v>324</v>
      </c>
      <c r="DI629" t="s">
        <v>324</v>
      </c>
      <c r="DJ629" t="s">
        <v>324</v>
      </c>
      <c r="DK629" t="s">
        <v>324</v>
      </c>
      <c r="DL629" t="s">
        <v>324</v>
      </c>
    </row>
    <row r="630" spans="1:116" x14ac:dyDescent="0.45">
      <c r="A630">
        <v>2023</v>
      </c>
      <c r="B630" t="s">
        <v>175</v>
      </c>
      <c r="C630">
        <v>963</v>
      </c>
      <c r="D630" t="s">
        <v>492</v>
      </c>
      <c r="E630" t="s">
        <v>683</v>
      </c>
      <c r="F630" t="s">
        <v>244</v>
      </c>
      <c r="G630">
        <v>401.209</v>
      </c>
      <c r="H630">
        <v>160.98699999999999</v>
      </c>
      <c r="I630">
        <v>22.274000000000001</v>
      </c>
      <c r="J630" t="s">
        <v>324</v>
      </c>
      <c r="K630">
        <v>584.47</v>
      </c>
      <c r="L630">
        <v>48785</v>
      </c>
      <c r="M630">
        <v>1662</v>
      </c>
      <c r="N630">
        <v>45</v>
      </c>
      <c r="O630" t="s">
        <v>324</v>
      </c>
      <c r="P630">
        <v>50492</v>
      </c>
      <c r="Q630" t="s">
        <v>324</v>
      </c>
      <c r="R630" t="s">
        <v>324</v>
      </c>
      <c r="S630" t="s">
        <v>324</v>
      </c>
      <c r="T630" t="s">
        <v>324</v>
      </c>
      <c r="U630">
        <v>0</v>
      </c>
      <c r="V630" t="s">
        <v>324</v>
      </c>
      <c r="W630" t="s">
        <v>324</v>
      </c>
      <c r="X630" t="s">
        <v>324</v>
      </c>
      <c r="Y630" t="s">
        <v>324</v>
      </c>
      <c r="Z630">
        <v>0</v>
      </c>
      <c r="AA630" t="s">
        <v>324</v>
      </c>
      <c r="AB630" t="s">
        <v>324</v>
      </c>
      <c r="AC630" t="s">
        <v>324</v>
      </c>
      <c r="AD630" t="s">
        <v>324</v>
      </c>
      <c r="AE630">
        <v>0</v>
      </c>
      <c r="AF630" t="s">
        <v>324</v>
      </c>
      <c r="AG630" t="s">
        <v>324</v>
      </c>
      <c r="AH630" t="s">
        <v>324</v>
      </c>
      <c r="AI630" t="s">
        <v>324</v>
      </c>
      <c r="AJ630">
        <v>0</v>
      </c>
      <c r="AK630" t="s">
        <v>324</v>
      </c>
      <c r="AL630" t="s">
        <v>324</v>
      </c>
      <c r="AM630" t="s">
        <v>324</v>
      </c>
      <c r="AN630" t="s">
        <v>324</v>
      </c>
      <c r="AO630">
        <v>0</v>
      </c>
      <c r="AP630" t="s">
        <v>324</v>
      </c>
      <c r="AQ630" t="s">
        <v>324</v>
      </c>
      <c r="AR630" t="s">
        <v>324</v>
      </c>
      <c r="AS630" t="s">
        <v>324</v>
      </c>
      <c r="AT630">
        <v>0</v>
      </c>
      <c r="AU630" t="s">
        <v>324</v>
      </c>
      <c r="AV630" t="s">
        <v>324</v>
      </c>
      <c r="AW630" t="s">
        <v>324</v>
      </c>
      <c r="AX630" t="s">
        <v>324</v>
      </c>
      <c r="AY630">
        <v>0</v>
      </c>
      <c r="AZ630" t="s">
        <v>324</v>
      </c>
      <c r="BA630" t="s">
        <v>324</v>
      </c>
      <c r="BB630" t="s">
        <v>324</v>
      </c>
      <c r="BC630" t="s">
        <v>324</v>
      </c>
      <c r="BD630">
        <v>0</v>
      </c>
      <c r="BE630" t="s">
        <v>324</v>
      </c>
      <c r="BF630" t="s">
        <v>324</v>
      </c>
      <c r="BG630" t="s">
        <v>324</v>
      </c>
      <c r="BH630" t="s">
        <v>324</v>
      </c>
      <c r="BI630">
        <v>0</v>
      </c>
      <c r="BJ630" t="s">
        <v>324</v>
      </c>
      <c r="BK630" t="s">
        <v>324</v>
      </c>
      <c r="BL630" t="s">
        <v>324</v>
      </c>
      <c r="BM630" t="s">
        <v>324</v>
      </c>
      <c r="BN630">
        <v>0</v>
      </c>
      <c r="BO630" t="s">
        <v>324</v>
      </c>
      <c r="BP630" t="s">
        <v>324</v>
      </c>
      <c r="BQ630" t="s">
        <v>324</v>
      </c>
      <c r="BR630" t="s">
        <v>324</v>
      </c>
      <c r="BS630">
        <v>0</v>
      </c>
      <c r="BT630">
        <v>0.20699999999999999</v>
      </c>
      <c r="BU630">
        <v>0.04</v>
      </c>
      <c r="BV630" t="s">
        <v>324</v>
      </c>
      <c r="BW630" t="s">
        <v>324</v>
      </c>
      <c r="BX630">
        <v>0.247</v>
      </c>
      <c r="BY630">
        <v>17</v>
      </c>
      <c r="BZ630">
        <v>2</v>
      </c>
      <c r="CA630" t="s">
        <v>324</v>
      </c>
      <c r="CB630" t="s">
        <v>324</v>
      </c>
      <c r="CC630">
        <v>19</v>
      </c>
      <c r="CD630" t="s">
        <v>324</v>
      </c>
      <c r="CE630" t="s">
        <v>324</v>
      </c>
      <c r="CF630" t="s">
        <v>324</v>
      </c>
      <c r="CG630" t="s">
        <v>324</v>
      </c>
      <c r="CH630">
        <v>0</v>
      </c>
      <c r="CI630">
        <v>2.3E-2</v>
      </c>
      <c r="CJ630" t="s">
        <v>324</v>
      </c>
      <c r="CK630" t="s">
        <v>324</v>
      </c>
      <c r="CL630" t="s">
        <v>324</v>
      </c>
      <c r="CM630">
        <v>2.3E-2</v>
      </c>
      <c r="CN630">
        <v>1</v>
      </c>
      <c r="CO630" t="s">
        <v>324</v>
      </c>
      <c r="CP630" t="s">
        <v>324</v>
      </c>
      <c r="CQ630" t="s">
        <v>324</v>
      </c>
      <c r="CR630">
        <v>1</v>
      </c>
      <c r="CS630" t="s">
        <v>324</v>
      </c>
      <c r="CT630" t="s">
        <v>324</v>
      </c>
      <c r="CU630" t="s">
        <v>324</v>
      </c>
      <c r="CV630" t="s">
        <v>324</v>
      </c>
      <c r="CW630">
        <v>0</v>
      </c>
      <c r="CX630">
        <v>401.43900000000002</v>
      </c>
      <c r="CY630">
        <v>161.02699999999999</v>
      </c>
      <c r="CZ630">
        <v>22.274000000000001</v>
      </c>
      <c r="DA630">
        <v>0</v>
      </c>
      <c r="DB630">
        <v>584.74</v>
      </c>
      <c r="DC630">
        <v>48803</v>
      </c>
      <c r="DD630">
        <v>1664</v>
      </c>
      <c r="DE630">
        <v>45</v>
      </c>
      <c r="DF630">
        <v>0</v>
      </c>
      <c r="DG630">
        <v>50512</v>
      </c>
      <c r="DH630">
        <v>0</v>
      </c>
      <c r="DI630">
        <v>0</v>
      </c>
      <c r="DJ630">
        <v>0</v>
      </c>
      <c r="DK630">
        <v>0</v>
      </c>
      <c r="DL630">
        <v>0</v>
      </c>
    </row>
    <row r="631" spans="1:116" x14ac:dyDescent="0.45">
      <c r="A631">
        <v>2023</v>
      </c>
      <c r="B631" t="s">
        <v>175</v>
      </c>
      <c r="C631">
        <v>9726</v>
      </c>
      <c r="D631" t="s">
        <v>493</v>
      </c>
      <c r="E631" t="s">
        <v>683</v>
      </c>
      <c r="F631" t="s">
        <v>244</v>
      </c>
      <c r="G631">
        <v>420.71300000000002</v>
      </c>
      <c r="H631">
        <v>425.66800000000001</v>
      </c>
      <c r="I631">
        <v>23.634</v>
      </c>
      <c r="J631">
        <v>0</v>
      </c>
      <c r="K631">
        <v>870.01499999999999</v>
      </c>
      <c r="L631">
        <v>50477</v>
      </c>
      <c r="M631">
        <v>2472</v>
      </c>
      <c r="N631">
        <v>58</v>
      </c>
      <c r="O631">
        <v>0</v>
      </c>
      <c r="P631">
        <v>53007</v>
      </c>
      <c r="Q631">
        <v>0</v>
      </c>
      <c r="R631">
        <v>0</v>
      </c>
      <c r="S631">
        <v>0</v>
      </c>
      <c r="T631">
        <v>0</v>
      </c>
      <c r="U631">
        <v>0</v>
      </c>
      <c r="V631">
        <v>0</v>
      </c>
      <c r="W631">
        <v>0</v>
      </c>
      <c r="X631">
        <v>0</v>
      </c>
      <c r="Y631">
        <v>0</v>
      </c>
      <c r="Z631">
        <v>0</v>
      </c>
      <c r="AA631">
        <v>0</v>
      </c>
      <c r="AB631">
        <v>0</v>
      </c>
      <c r="AC631">
        <v>0</v>
      </c>
      <c r="AD631">
        <v>0</v>
      </c>
      <c r="AE631">
        <v>0</v>
      </c>
      <c r="AF631">
        <v>0</v>
      </c>
      <c r="AG631">
        <v>0</v>
      </c>
      <c r="AH631">
        <v>0</v>
      </c>
      <c r="AI631">
        <v>0</v>
      </c>
      <c r="AJ631">
        <v>0</v>
      </c>
      <c r="AK631">
        <v>0</v>
      </c>
      <c r="AL631">
        <v>0</v>
      </c>
      <c r="AM631">
        <v>0</v>
      </c>
      <c r="AN631">
        <v>0</v>
      </c>
      <c r="AO631">
        <v>0</v>
      </c>
      <c r="AP631">
        <v>11.454000000000001</v>
      </c>
      <c r="AQ631">
        <v>7.1999999999999995E-2</v>
      </c>
      <c r="AR631">
        <v>0</v>
      </c>
      <c r="AS631">
        <v>0</v>
      </c>
      <c r="AT631">
        <v>11.526</v>
      </c>
      <c r="AU631">
        <v>1210</v>
      </c>
      <c r="AV631">
        <v>6</v>
      </c>
      <c r="AW631">
        <v>0</v>
      </c>
      <c r="AX631">
        <v>0</v>
      </c>
      <c r="AY631">
        <v>1216</v>
      </c>
      <c r="AZ631">
        <v>0</v>
      </c>
      <c r="BA631">
        <v>0</v>
      </c>
      <c r="BB631">
        <v>0</v>
      </c>
      <c r="BC631">
        <v>0</v>
      </c>
      <c r="BD631">
        <v>0</v>
      </c>
      <c r="BE631">
        <v>8.5000000000000006E-2</v>
      </c>
      <c r="BF631">
        <v>0</v>
      </c>
      <c r="BG631">
        <v>0</v>
      </c>
      <c r="BH631">
        <v>0</v>
      </c>
      <c r="BI631">
        <v>8.5000000000000006E-2</v>
      </c>
      <c r="BJ631">
        <v>8</v>
      </c>
      <c r="BK631">
        <v>0</v>
      </c>
      <c r="BL631">
        <v>0</v>
      </c>
      <c r="BM631">
        <v>0</v>
      </c>
      <c r="BN631">
        <v>8</v>
      </c>
      <c r="BO631">
        <v>0</v>
      </c>
      <c r="BP631">
        <v>0</v>
      </c>
      <c r="BQ631">
        <v>0</v>
      </c>
      <c r="BR631">
        <v>0</v>
      </c>
      <c r="BS631">
        <v>0</v>
      </c>
      <c r="BT631">
        <v>0.22</v>
      </c>
      <c r="BU631">
        <v>5.7000000000000002E-2</v>
      </c>
      <c r="BV631">
        <v>0</v>
      </c>
      <c r="BW631">
        <v>0</v>
      </c>
      <c r="BX631">
        <v>0.27700000000000002</v>
      </c>
      <c r="BY631">
        <v>15</v>
      </c>
      <c r="BZ631">
        <v>4</v>
      </c>
      <c r="CA631">
        <v>0</v>
      </c>
      <c r="CB631">
        <v>0</v>
      </c>
      <c r="CC631">
        <v>19</v>
      </c>
      <c r="CD631">
        <v>0</v>
      </c>
      <c r="CE631">
        <v>0</v>
      </c>
      <c r="CF631">
        <v>0</v>
      </c>
      <c r="CG631">
        <v>0</v>
      </c>
      <c r="CH631">
        <v>0</v>
      </c>
      <c r="CI631">
        <v>0</v>
      </c>
      <c r="CJ631">
        <v>0.74</v>
      </c>
      <c r="CK631">
        <v>0</v>
      </c>
      <c r="CL631">
        <v>0</v>
      </c>
      <c r="CM631">
        <v>0.74</v>
      </c>
      <c r="CN631">
        <v>0</v>
      </c>
      <c r="CO631">
        <v>2</v>
      </c>
      <c r="CP631">
        <v>0</v>
      </c>
      <c r="CQ631">
        <v>0</v>
      </c>
      <c r="CR631">
        <v>2</v>
      </c>
      <c r="CS631">
        <v>0</v>
      </c>
      <c r="CT631">
        <v>0</v>
      </c>
      <c r="CU631">
        <v>0</v>
      </c>
      <c r="CV631">
        <v>0</v>
      </c>
      <c r="CW631">
        <v>0</v>
      </c>
      <c r="CX631">
        <v>420.93299999999999</v>
      </c>
      <c r="CY631">
        <v>426.46499999999997</v>
      </c>
      <c r="CZ631">
        <v>23.634</v>
      </c>
      <c r="DA631">
        <v>0</v>
      </c>
      <c r="DB631">
        <v>871.03200000000004</v>
      </c>
      <c r="DC631">
        <v>50492</v>
      </c>
      <c r="DD631">
        <v>2478</v>
      </c>
      <c r="DE631">
        <v>58</v>
      </c>
      <c r="DF631">
        <v>0</v>
      </c>
      <c r="DG631">
        <v>53028</v>
      </c>
      <c r="DH631">
        <v>0</v>
      </c>
      <c r="DI631">
        <v>0</v>
      </c>
      <c r="DJ631">
        <v>0</v>
      </c>
      <c r="DK631">
        <v>0</v>
      </c>
      <c r="DL631">
        <v>0</v>
      </c>
    </row>
    <row r="632" spans="1:116" x14ac:dyDescent="0.45">
      <c r="A632">
        <v>2023</v>
      </c>
      <c r="B632" t="s">
        <v>175</v>
      </c>
      <c r="C632">
        <v>15477</v>
      </c>
      <c r="D632" t="s">
        <v>494</v>
      </c>
      <c r="E632" t="s">
        <v>683</v>
      </c>
      <c r="F632" t="s">
        <v>247</v>
      </c>
      <c r="G632">
        <v>517.18499999999995</v>
      </c>
      <c r="H632">
        <v>811.96299999999997</v>
      </c>
      <c r="I632">
        <v>92.527000000000001</v>
      </c>
      <c r="J632">
        <v>0</v>
      </c>
      <c r="K632">
        <v>1421.675</v>
      </c>
      <c r="L632">
        <v>80451</v>
      </c>
      <c r="M632">
        <v>4144</v>
      </c>
      <c r="N632">
        <v>168</v>
      </c>
      <c r="O632">
        <v>0</v>
      </c>
      <c r="P632">
        <v>84763</v>
      </c>
      <c r="Q632" t="s">
        <v>324</v>
      </c>
      <c r="R632" t="s">
        <v>324</v>
      </c>
      <c r="S632" t="s">
        <v>324</v>
      </c>
      <c r="T632" t="s">
        <v>324</v>
      </c>
      <c r="U632">
        <v>0</v>
      </c>
      <c r="V632" t="s">
        <v>324</v>
      </c>
      <c r="W632" t="s">
        <v>324</v>
      </c>
      <c r="X632" t="s">
        <v>324</v>
      </c>
      <c r="Y632" t="s">
        <v>324</v>
      </c>
      <c r="Z632">
        <v>0</v>
      </c>
      <c r="AA632" t="s">
        <v>324</v>
      </c>
      <c r="AB632" t="s">
        <v>324</v>
      </c>
      <c r="AC632" t="s">
        <v>324</v>
      </c>
      <c r="AD632" t="s">
        <v>324</v>
      </c>
      <c r="AE632">
        <v>0</v>
      </c>
      <c r="AF632" t="s">
        <v>324</v>
      </c>
      <c r="AG632" t="s">
        <v>324</v>
      </c>
      <c r="AH632" t="s">
        <v>324</v>
      </c>
      <c r="AI632" t="s">
        <v>324</v>
      </c>
      <c r="AJ632">
        <v>0</v>
      </c>
      <c r="AK632" t="s">
        <v>324</v>
      </c>
      <c r="AL632" t="s">
        <v>324</v>
      </c>
      <c r="AM632" t="s">
        <v>324</v>
      </c>
      <c r="AN632" t="s">
        <v>324</v>
      </c>
      <c r="AO632">
        <v>0</v>
      </c>
      <c r="AP632" t="s">
        <v>324</v>
      </c>
      <c r="AQ632" t="s">
        <v>324</v>
      </c>
      <c r="AR632" t="s">
        <v>324</v>
      </c>
      <c r="AS632" t="s">
        <v>324</v>
      </c>
      <c r="AT632">
        <v>0</v>
      </c>
      <c r="AU632" t="s">
        <v>324</v>
      </c>
      <c r="AV632" t="s">
        <v>324</v>
      </c>
      <c r="AW632" t="s">
        <v>324</v>
      </c>
      <c r="AX632" t="s">
        <v>324</v>
      </c>
      <c r="AY632">
        <v>0</v>
      </c>
      <c r="AZ632" t="s">
        <v>324</v>
      </c>
      <c r="BA632" t="s">
        <v>324</v>
      </c>
      <c r="BB632" t="s">
        <v>324</v>
      </c>
      <c r="BC632" t="s">
        <v>324</v>
      </c>
      <c r="BD632">
        <v>0</v>
      </c>
      <c r="BE632" t="s">
        <v>324</v>
      </c>
      <c r="BF632" t="s">
        <v>324</v>
      </c>
      <c r="BG632" t="s">
        <v>324</v>
      </c>
      <c r="BH632" t="s">
        <v>324</v>
      </c>
      <c r="BI632">
        <v>0</v>
      </c>
      <c r="BJ632" t="s">
        <v>324</v>
      </c>
      <c r="BK632" t="s">
        <v>324</v>
      </c>
      <c r="BL632" t="s">
        <v>324</v>
      </c>
      <c r="BM632" t="s">
        <v>324</v>
      </c>
      <c r="BN632">
        <v>0</v>
      </c>
      <c r="BO632" t="s">
        <v>324</v>
      </c>
      <c r="BP632" t="s">
        <v>324</v>
      </c>
      <c r="BQ632" t="s">
        <v>324</v>
      </c>
      <c r="BR632" t="s">
        <v>324</v>
      </c>
      <c r="BS632">
        <v>0</v>
      </c>
      <c r="BT632" t="s">
        <v>324</v>
      </c>
      <c r="BU632">
        <v>1.514</v>
      </c>
      <c r="BV632" t="s">
        <v>324</v>
      </c>
      <c r="BW632" t="s">
        <v>324</v>
      </c>
      <c r="BX632">
        <v>1.514</v>
      </c>
      <c r="BY632" t="s">
        <v>324</v>
      </c>
      <c r="BZ632">
        <v>4</v>
      </c>
      <c r="CA632" t="s">
        <v>324</v>
      </c>
      <c r="CB632" t="s">
        <v>324</v>
      </c>
      <c r="CC632">
        <v>4</v>
      </c>
      <c r="CD632" t="s">
        <v>324</v>
      </c>
      <c r="CE632" t="s">
        <v>324</v>
      </c>
      <c r="CF632" t="s">
        <v>324</v>
      </c>
      <c r="CG632" t="s">
        <v>324</v>
      </c>
      <c r="CH632">
        <v>0</v>
      </c>
      <c r="CI632" t="s">
        <v>324</v>
      </c>
      <c r="CJ632" t="s">
        <v>324</v>
      </c>
      <c r="CK632" t="s">
        <v>324</v>
      </c>
      <c r="CL632" t="s">
        <v>324</v>
      </c>
      <c r="CM632">
        <v>0</v>
      </c>
      <c r="CN632" t="s">
        <v>324</v>
      </c>
      <c r="CO632" t="s">
        <v>324</v>
      </c>
      <c r="CP632" t="s">
        <v>324</v>
      </c>
      <c r="CQ632" t="s">
        <v>324</v>
      </c>
      <c r="CR632">
        <v>0</v>
      </c>
      <c r="CS632" t="s">
        <v>324</v>
      </c>
      <c r="CT632" t="s">
        <v>324</v>
      </c>
      <c r="CU632" t="s">
        <v>324</v>
      </c>
      <c r="CV632" t="s">
        <v>324</v>
      </c>
      <c r="CW632">
        <v>0</v>
      </c>
      <c r="CX632">
        <v>517.18499999999995</v>
      </c>
      <c r="CY632">
        <v>813.47699999999998</v>
      </c>
      <c r="CZ632">
        <v>92.527000000000001</v>
      </c>
      <c r="DA632">
        <v>0</v>
      </c>
      <c r="DB632">
        <v>1423.1890000000001</v>
      </c>
      <c r="DC632">
        <v>80451</v>
      </c>
      <c r="DD632">
        <v>4148</v>
      </c>
      <c r="DE632">
        <v>168</v>
      </c>
      <c r="DF632">
        <v>0</v>
      </c>
      <c r="DG632">
        <v>84767</v>
      </c>
      <c r="DH632">
        <v>0</v>
      </c>
      <c r="DI632">
        <v>0</v>
      </c>
      <c r="DJ632">
        <v>0</v>
      </c>
      <c r="DK632">
        <v>0</v>
      </c>
      <c r="DL632">
        <v>0</v>
      </c>
    </row>
    <row r="633" spans="1:116" x14ac:dyDescent="0.45">
      <c r="A633">
        <v>2023</v>
      </c>
      <c r="B633" t="s">
        <v>175</v>
      </c>
      <c r="C633">
        <v>16213</v>
      </c>
      <c r="D633" t="s">
        <v>495</v>
      </c>
      <c r="E633" t="s">
        <v>683</v>
      </c>
      <c r="F633" t="s">
        <v>244</v>
      </c>
      <c r="G633">
        <v>11.129</v>
      </c>
      <c r="H633">
        <v>26.023</v>
      </c>
      <c r="I633">
        <v>7.1999999999999995E-2</v>
      </c>
      <c r="J633">
        <v>0</v>
      </c>
      <c r="K633">
        <v>37.223999999999997</v>
      </c>
      <c r="L633">
        <v>1254</v>
      </c>
      <c r="M633">
        <v>156</v>
      </c>
      <c r="N633">
        <v>1</v>
      </c>
      <c r="O633">
        <v>0</v>
      </c>
      <c r="P633">
        <v>1411</v>
      </c>
      <c r="Q633" t="s">
        <v>324</v>
      </c>
      <c r="R633" t="s">
        <v>324</v>
      </c>
      <c r="S633" t="s">
        <v>324</v>
      </c>
      <c r="T633" t="s">
        <v>324</v>
      </c>
      <c r="U633">
        <v>0</v>
      </c>
      <c r="V633">
        <v>0</v>
      </c>
      <c r="W633">
        <v>0</v>
      </c>
      <c r="X633">
        <v>0</v>
      </c>
      <c r="Y633">
        <v>0</v>
      </c>
      <c r="Z633">
        <v>0</v>
      </c>
      <c r="AA633">
        <v>0</v>
      </c>
      <c r="AB633">
        <v>0</v>
      </c>
      <c r="AC633">
        <v>0</v>
      </c>
      <c r="AD633">
        <v>0</v>
      </c>
      <c r="AE633">
        <v>0</v>
      </c>
      <c r="AF633">
        <v>0</v>
      </c>
      <c r="AG633">
        <v>0</v>
      </c>
      <c r="AH633">
        <v>0</v>
      </c>
      <c r="AI633">
        <v>0</v>
      </c>
      <c r="AJ633">
        <v>0</v>
      </c>
      <c r="AK633">
        <v>0</v>
      </c>
      <c r="AL633">
        <v>0</v>
      </c>
      <c r="AM633">
        <v>0</v>
      </c>
      <c r="AN633">
        <v>0</v>
      </c>
      <c r="AO633">
        <v>0</v>
      </c>
      <c r="AP633">
        <v>0.14499999999999999</v>
      </c>
      <c r="AQ633">
        <v>0</v>
      </c>
      <c r="AR633">
        <v>0</v>
      </c>
      <c r="AS633">
        <v>0</v>
      </c>
      <c r="AT633">
        <v>0.14499999999999999</v>
      </c>
      <c r="AU633">
        <v>14</v>
      </c>
      <c r="AV633">
        <v>0</v>
      </c>
      <c r="AW633">
        <v>0</v>
      </c>
      <c r="AX633">
        <v>0</v>
      </c>
      <c r="AY633">
        <v>14</v>
      </c>
      <c r="AZ633">
        <v>0</v>
      </c>
      <c r="BA633">
        <v>0</v>
      </c>
      <c r="BB633">
        <v>0</v>
      </c>
      <c r="BC633">
        <v>0</v>
      </c>
      <c r="BD633">
        <v>0</v>
      </c>
      <c r="BE633">
        <v>0.79500000000000004</v>
      </c>
      <c r="BF633">
        <v>0</v>
      </c>
      <c r="BG633">
        <v>0</v>
      </c>
      <c r="BH633">
        <v>0</v>
      </c>
      <c r="BI633">
        <v>0.79500000000000004</v>
      </c>
      <c r="BJ633">
        <v>70</v>
      </c>
      <c r="BK633">
        <v>0</v>
      </c>
      <c r="BL633">
        <v>0</v>
      </c>
      <c r="BM633">
        <v>0</v>
      </c>
      <c r="BN633">
        <v>70</v>
      </c>
      <c r="BO633">
        <v>0</v>
      </c>
      <c r="BP633">
        <v>0</v>
      </c>
      <c r="BQ633">
        <v>0</v>
      </c>
      <c r="BR633">
        <v>0</v>
      </c>
      <c r="BS633">
        <v>0</v>
      </c>
      <c r="BT633">
        <v>0</v>
      </c>
      <c r="BU633">
        <v>0</v>
      </c>
      <c r="BV633">
        <v>0</v>
      </c>
      <c r="BW633">
        <v>0</v>
      </c>
      <c r="BX633">
        <v>0</v>
      </c>
      <c r="BY633">
        <v>0</v>
      </c>
      <c r="BZ633">
        <v>0</v>
      </c>
      <c r="CA633">
        <v>0</v>
      </c>
      <c r="CB633">
        <v>0</v>
      </c>
      <c r="CC633">
        <v>0</v>
      </c>
      <c r="CD633" t="s">
        <v>324</v>
      </c>
      <c r="CE633" t="s">
        <v>324</v>
      </c>
      <c r="CF633" t="s">
        <v>324</v>
      </c>
      <c r="CG633" t="s">
        <v>324</v>
      </c>
      <c r="CH633">
        <v>0</v>
      </c>
      <c r="CI633">
        <v>0</v>
      </c>
      <c r="CJ633">
        <v>0</v>
      </c>
      <c r="CK633">
        <v>0</v>
      </c>
      <c r="CL633">
        <v>0</v>
      </c>
      <c r="CM633">
        <v>0</v>
      </c>
      <c r="CN633">
        <v>0</v>
      </c>
      <c r="CO633">
        <v>0</v>
      </c>
      <c r="CP633">
        <v>0</v>
      </c>
      <c r="CQ633">
        <v>0</v>
      </c>
      <c r="CR633">
        <v>0</v>
      </c>
      <c r="CS633" t="s">
        <v>324</v>
      </c>
      <c r="CT633" t="s">
        <v>324</v>
      </c>
      <c r="CU633" t="s">
        <v>324</v>
      </c>
      <c r="CV633" t="s">
        <v>324</v>
      </c>
      <c r="CW633">
        <v>0</v>
      </c>
      <c r="CX633">
        <v>11.129</v>
      </c>
      <c r="CY633">
        <v>26.023</v>
      </c>
      <c r="CZ633">
        <v>7.1999999999999995E-2</v>
      </c>
      <c r="DA633">
        <v>0</v>
      </c>
      <c r="DB633">
        <v>37.223999999999997</v>
      </c>
      <c r="DC633">
        <v>1254</v>
      </c>
      <c r="DD633">
        <v>156</v>
      </c>
      <c r="DE633">
        <v>1</v>
      </c>
      <c r="DF633">
        <v>0</v>
      </c>
      <c r="DG633">
        <v>1411</v>
      </c>
      <c r="DH633">
        <v>0</v>
      </c>
      <c r="DI633">
        <v>0</v>
      </c>
      <c r="DJ633">
        <v>0</v>
      </c>
      <c r="DK633">
        <v>0</v>
      </c>
      <c r="DL633">
        <v>0</v>
      </c>
    </row>
    <row r="634" spans="1:116" x14ac:dyDescent="0.45">
      <c r="A634">
        <v>2023</v>
      </c>
      <c r="B634" t="s">
        <v>175</v>
      </c>
      <c r="C634">
        <v>19856</v>
      </c>
      <c r="D634" t="s">
        <v>1022</v>
      </c>
      <c r="E634" t="s">
        <v>683</v>
      </c>
      <c r="F634" t="s">
        <v>244</v>
      </c>
      <c r="G634">
        <v>7.8109999999999999</v>
      </c>
      <c r="H634">
        <v>6.27</v>
      </c>
      <c r="I634">
        <v>9.4870000000000001</v>
      </c>
      <c r="J634" t="s">
        <v>324</v>
      </c>
      <c r="K634">
        <v>23.568000000000001</v>
      </c>
      <c r="L634">
        <v>1454</v>
      </c>
      <c r="M634">
        <v>40</v>
      </c>
      <c r="N634">
        <v>11</v>
      </c>
      <c r="O634" t="s">
        <v>324</v>
      </c>
      <c r="P634">
        <v>1505</v>
      </c>
      <c r="Q634" t="s">
        <v>324</v>
      </c>
      <c r="R634" t="s">
        <v>324</v>
      </c>
      <c r="S634" t="s">
        <v>324</v>
      </c>
      <c r="T634" t="s">
        <v>324</v>
      </c>
      <c r="U634">
        <v>0</v>
      </c>
      <c r="V634" t="s">
        <v>324</v>
      </c>
      <c r="W634" t="s">
        <v>324</v>
      </c>
      <c r="X634" t="s">
        <v>324</v>
      </c>
      <c r="Y634" t="s">
        <v>324</v>
      </c>
      <c r="Z634">
        <v>0</v>
      </c>
      <c r="AA634" t="s">
        <v>324</v>
      </c>
      <c r="AB634" t="s">
        <v>324</v>
      </c>
      <c r="AC634" t="s">
        <v>324</v>
      </c>
      <c r="AD634" t="s">
        <v>324</v>
      </c>
      <c r="AE634">
        <v>0</v>
      </c>
      <c r="AF634" t="s">
        <v>324</v>
      </c>
      <c r="AG634" t="s">
        <v>324</v>
      </c>
      <c r="AH634" t="s">
        <v>324</v>
      </c>
      <c r="AI634" t="s">
        <v>324</v>
      </c>
      <c r="AJ634">
        <v>0</v>
      </c>
      <c r="AK634" t="s">
        <v>324</v>
      </c>
      <c r="AL634" t="s">
        <v>324</v>
      </c>
      <c r="AM634" t="s">
        <v>324</v>
      </c>
      <c r="AN634" t="s">
        <v>324</v>
      </c>
      <c r="AO634">
        <v>0</v>
      </c>
      <c r="AP634" t="s">
        <v>324</v>
      </c>
      <c r="AQ634" t="s">
        <v>324</v>
      </c>
      <c r="AR634" t="s">
        <v>324</v>
      </c>
      <c r="AS634" t="s">
        <v>324</v>
      </c>
      <c r="AT634">
        <v>0</v>
      </c>
      <c r="AU634" t="s">
        <v>324</v>
      </c>
      <c r="AV634" t="s">
        <v>324</v>
      </c>
      <c r="AW634" t="s">
        <v>324</v>
      </c>
      <c r="AX634" t="s">
        <v>324</v>
      </c>
      <c r="AY634">
        <v>0</v>
      </c>
      <c r="AZ634" t="s">
        <v>324</v>
      </c>
      <c r="BA634" t="s">
        <v>324</v>
      </c>
      <c r="BB634" t="s">
        <v>324</v>
      </c>
      <c r="BC634" t="s">
        <v>324</v>
      </c>
      <c r="BD634">
        <v>0</v>
      </c>
      <c r="BE634" t="s">
        <v>324</v>
      </c>
      <c r="BF634" t="s">
        <v>324</v>
      </c>
      <c r="BG634" t="s">
        <v>324</v>
      </c>
      <c r="BH634" t="s">
        <v>324</v>
      </c>
      <c r="BI634">
        <v>0</v>
      </c>
      <c r="BJ634" t="s">
        <v>324</v>
      </c>
      <c r="BK634" t="s">
        <v>324</v>
      </c>
      <c r="BL634" t="s">
        <v>324</v>
      </c>
      <c r="BM634" t="s">
        <v>324</v>
      </c>
      <c r="BN634">
        <v>0</v>
      </c>
      <c r="BO634" t="s">
        <v>324</v>
      </c>
      <c r="BP634" t="s">
        <v>324</v>
      </c>
      <c r="BQ634" t="s">
        <v>324</v>
      </c>
      <c r="BR634" t="s">
        <v>324</v>
      </c>
      <c r="BS634">
        <v>0</v>
      </c>
      <c r="BT634">
        <v>0.04</v>
      </c>
      <c r="BU634" t="s">
        <v>324</v>
      </c>
      <c r="BV634">
        <v>3.0000000000000001E-3</v>
      </c>
      <c r="BW634" t="s">
        <v>324</v>
      </c>
      <c r="BX634">
        <v>4.2999999999999997E-2</v>
      </c>
      <c r="BY634">
        <v>2</v>
      </c>
      <c r="BZ634" t="s">
        <v>324</v>
      </c>
      <c r="CA634">
        <v>1</v>
      </c>
      <c r="CB634" t="s">
        <v>324</v>
      </c>
      <c r="CC634">
        <v>3</v>
      </c>
      <c r="CD634" t="s">
        <v>324</v>
      </c>
      <c r="CE634" t="s">
        <v>324</v>
      </c>
      <c r="CF634" t="s">
        <v>324</v>
      </c>
      <c r="CG634" t="s">
        <v>324</v>
      </c>
      <c r="CH634">
        <v>0</v>
      </c>
      <c r="CI634" t="s">
        <v>324</v>
      </c>
      <c r="CJ634">
        <v>0.18</v>
      </c>
      <c r="CK634" t="s">
        <v>324</v>
      </c>
      <c r="CL634" t="s">
        <v>324</v>
      </c>
      <c r="CM634">
        <v>0.18</v>
      </c>
      <c r="CN634" t="s">
        <v>324</v>
      </c>
      <c r="CO634">
        <v>1</v>
      </c>
      <c r="CP634" t="s">
        <v>324</v>
      </c>
      <c r="CQ634" t="s">
        <v>324</v>
      </c>
      <c r="CR634">
        <v>1</v>
      </c>
      <c r="CS634" t="s">
        <v>324</v>
      </c>
      <c r="CT634" t="s">
        <v>324</v>
      </c>
      <c r="CU634" t="s">
        <v>324</v>
      </c>
      <c r="CV634" t="s">
        <v>324</v>
      </c>
      <c r="CW634">
        <v>0</v>
      </c>
      <c r="CX634">
        <v>7.851</v>
      </c>
      <c r="CY634">
        <v>6.45</v>
      </c>
      <c r="CZ634">
        <v>9.49</v>
      </c>
      <c r="DA634">
        <v>0</v>
      </c>
      <c r="DB634">
        <v>23.791</v>
      </c>
      <c r="DC634">
        <v>1456</v>
      </c>
      <c r="DD634">
        <v>41</v>
      </c>
      <c r="DE634">
        <v>12</v>
      </c>
      <c r="DF634">
        <v>0</v>
      </c>
      <c r="DG634">
        <v>1509</v>
      </c>
      <c r="DH634">
        <v>0</v>
      </c>
      <c r="DI634">
        <v>0</v>
      </c>
      <c r="DJ634">
        <v>0</v>
      </c>
      <c r="DK634">
        <v>0</v>
      </c>
      <c r="DL634">
        <v>0</v>
      </c>
    </row>
    <row r="635" spans="1:116" x14ac:dyDescent="0.45">
      <c r="A635">
        <v>2023</v>
      </c>
      <c r="B635" t="s">
        <v>175</v>
      </c>
      <c r="C635">
        <v>99999</v>
      </c>
      <c r="D635" t="s">
        <v>599</v>
      </c>
      <c r="E635" t="s">
        <v>683</v>
      </c>
      <c r="G635">
        <v>-88.747</v>
      </c>
      <c r="H635">
        <v>-139.066</v>
      </c>
      <c r="I635">
        <v>-16.137</v>
      </c>
      <c r="J635" t="s">
        <v>324</v>
      </c>
      <c r="K635">
        <v>-243.95</v>
      </c>
      <c r="L635" t="s">
        <v>324</v>
      </c>
      <c r="M635" t="s">
        <v>324</v>
      </c>
      <c r="N635" t="s">
        <v>324</v>
      </c>
      <c r="O635" t="s">
        <v>324</v>
      </c>
      <c r="P635" t="s">
        <v>324</v>
      </c>
      <c r="Q635" t="s">
        <v>324</v>
      </c>
      <c r="R635" t="s">
        <v>324</v>
      </c>
      <c r="S635" t="s">
        <v>324</v>
      </c>
      <c r="T635" t="s">
        <v>324</v>
      </c>
      <c r="U635" t="s">
        <v>324</v>
      </c>
      <c r="V635" t="s">
        <v>324</v>
      </c>
      <c r="W635" t="s">
        <v>324</v>
      </c>
      <c r="X635" t="s">
        <v>324</v>
      </c>
      <c r="Y635" t="s">
        <v>324</v>
      </c>
      <c r="Z635" t="s">
        <v>324</v>
      </c>
      <c r="AA635" t="s">
        <v>324</v>
      </c>
      <c r="AB635" t="s">
        <v>324</v>
      </c>
      <c r="AC635" t="s">
        <v>324</v>
      </c>
      <c r="AD635" t="s">
        <v>324</v>
      </c>
      <c r="AE635" t="s">
        <v>324</v>
      </c>
      <c r="AF635" t="s">
        <v>324</v>
      </c>
      <c r="AG635" t="s">
        <v>324</v>
      </c>
      <c r="AH635" t="s">
        <v>324</v>
      </c>
      <c r="AI635" t="s">
        <v>324</v>
      </c>
      <c r="AJ635" t="s">
        <v>324</v>
      </c>
      <c r="AK635" t="s">
        <v>324</v>
      </c>
      <c r="AL635" t="s">
        <v>324</v>
      </c>
      <c r="AM635" t="s">
        <v>324</v>
      </c>
      <c r="AN635" t="s">
        <v>324</v>
      </c>
      <c r="AO635" t="s">
        <v>324</v>
      </c>
      <c r="AP635" t="s">
        <v>324</v>
      </c>
      <c r="AQ635" t="s">
        <v>324</v>
      </c>
      <c r="AR635" t="s">
        <v>324</v>
      </c>
      <c r="AS635" t="s">
        <v>324</v>
      </c>
      <c r="AT635" t="s">
        <v>324</v>
      </c>
      <c r="AU635" t="s">
        <v>324</v>
      </c>
      <c r="AV635" t="s">
        <v>324</v>
      </c>
      <c r="AW635" t="s">
        <v>324</v>
      </c>
      <c r="AX635" t="s">
        <v>324</v>
      </c>
      <c r="AY635" t="s">
        <v>324</v>
      </c>
      <c r="AZ635" t="s">
        <v>324</v>
      </c>
      <c r="BA635" t="s">
        <v>324</v>
      </c>
      <c r="BB635" t="s">
        <v>324</v>
      </c>
      <c r="BC635" t="s">
        <v>324</v>
      </c>
      <c r="BD635" t="s">
        <v>324</v>
      </c>
      <c r="BE635" t="s">
        <v>324</v>
      </c>
      <c r="BF635" t="s">
        <v>324</v>
      </c>
      <c r="BG635" t="s">
        <v>324</v>
      </c>
      <c r="BH635" t="s">
        <v>324</v>
      </c>
      <c r="BI635" t="s">
        <v>324</v>
      </c>
      <c r="BJ635" t="s">
        <v>324</v>
      </c>
      <c r="BK635" t="s">
        <v>324</v>
      </c>
      <c r="BL635" t="s">
        <v>324</v>
      </c>
      <c r="BM635" t="s">
        <v>324</v>
      </c>
      <c r="BN635" t="s">
        <v>324</v>
      </c>
      <c r="BO635" t="s">
        <v>324</v>
      </c>
      <c r="BP635" t="s">
        <v>324</v>
      </c>
      <c r="BQ635" t="s">
        <v>324</v>
      </c>
      <c r="BR635" t="s">
        <v>324</v>
      </c>
      <c r="BS635" t="s">
        <v>324</v>
      </c>
      <c r="BT635" t="s">
        <v>324</v>
      </c>
      <c r="BU635" t="s">
        <v>324</v>
      </c>
      <c r="BV635" t="s">
        <v>324</v>
      </c>
      <c r="BW635" t="s">
        <v>324</v>
      </c>
      <c r="BX635" t="s">
        <v>324</v>
      </c>
      <c r="BY635" t="s">
        <v>324</v>
      </c>
      <c r="BZ635" t="s">
        <v>324</v>
      </c>
      <c r="CA635" t="s">
        <v>324</v>
      </c>
      <c r="CB635" t="s">
        <v>324</v>
      </c>
      <c r="CC635" t="s">
        <v>324</v>
      </c>
      <c r="CD635" t="s">
        <v>324</v>
      </c>
      <c r="CE635" t="s">
        <v>324</v>
      </c>
      <c r="CF635" t="s">
        <v>324</v>
      </c>
      <c r="CG635" t="s">
        <v>324</v>
      </c>
      <c r="CH635" t="s">
        <v>324</v>
      </c>
      <c r="CI635" t="s">
        <v>324</v>
      </c>
      <c r="CJ635" t="s">
        <v>324</v>
      </c>
      <c r="CK635" t="s">
        <v>324</v>
      </c>
      <c r="CL635" t="s">
        <v>324</v>
      </c>
      <c r="CM635" t="s">
        <v>324</v>
      </c>
      <c r="CN635" t="s">
        <v>324</v>
      </c>
      <c r="CO635" t="s">
        <v>324</v>
      </c>
      <c r="CP635" t="s">
        <v>324</v>
      </c>
      <c r="CQ635" t="s">
        <v>324</v>
      </c>
      <c r="CR635" t="s">
        <v>324</v>
      </c>
      <c r="CS635" t="s">
        <v>324</v>
      </c>
      <c r="CT635" t="s">
        <v>324</v>
      </c>
      <c r="CU635" t="s">
        <v>324</v>
      </c>
      <c r="CV635" t="s">
        <v>324</v>
      </c>
      <c r="CW635" t="s">
        <v>324</v>
      </c>
      <c r="CX635">
        <v>-88.747</v>
      </c>
      <c r="CY635">
        <v>-139.066</v>
      </c>
      <c r="CZ635">
        <v>-16.137</v>
      </c>
      <c r="DA635" t="s">
        <v>324</v>
      </c>
      <c r="DB635">
        <v>-243.95</v>
      </c>
      <c r="DC635" t="s">
        <v>324</v>
      </c>
      <c r="DD635" t="s">
        <v>324</v>
      </c>
      <c r="DE635" t="s">
        <v>324</v>
      </c>
      <c r="DF635" t="s">
        <v>324</v>
      </c>
      <c r="DG635" t="s">
        <v>324</v>
      </c>
      <c r="DH635" t="s">
        <v>324</v>
      </c>
      <c r="DI635" t="s">
        <v>324</v>
      </c>
      <c r="DJ635" t="s">
        <v>324</v>
      </c>
      <c r="DK635" t="s">
        <v>324</v>
      </c>
      <c r="DL635" t="s">
        <v>324</v>
      </c>
    </row>
    <row r="636" spans="1:116" x14ac:dyDescent="0.45">
      <c r="A636">
        <v>2023</v>
      </c>
      <c r="B636" t="s">
        <v>179</v>
      </c>
      <c r="C636">
        <v>3273</v>
      </c>
      <c r="D636" t="s">
        <v>1023</v>
      </c>
      <c r="E636" t="s">
        <v>636</v>
      </c>
      <c r="F636" t="s">
        <v>244</v>
      </c>
      <c r="G636">
        <v>5.15</v>
      </c>
      <c r="H636">
        <v>2.2799999999999998</v>
      </c>
      <c r="I636" t="s">
        <v>324</v>
      </c>
      <c r="J636" t="s">
        <v>324</v>
      </c>
      <c r="K636">
        <v>7.43</v>
      </c>
      <c r="L636">
        <v>723</v>
      </c>
      <c r="M636">
        <v>15</v>
      </c>
      <c r="N636" t="s">
        <v>324</v>
      </c>
      <c r="O636" t="s">
        <v>324</v>
      </c>
      <c r="P636">
        <v>738</v>
      </c>
      <c r="Q636" t="s">
        <v>324</v>
      </c>
      <c r="R636" t="s">
        <v>324</v>
      </c>
      <c r="S636" t="s">
        <v>324</v>
      </c>
      <c r="T636" t="s">
        <v>324</v>
      </c>
      <c r="U636">
        <v>0</v>
      </c>
      <c r="V636" t="s">
        <v>324</v>
      </c>
      <c r="W636" t="s">
        <v>324</v>
      </c>
      <c r="X636" t="s">
        <v>324</v>
      </c>
      <c r="Y636" t="s">
        <v>324</v>
      </c>
      <c r="Z636">
        <v>0</v>
      </c>
      <c r="AA636" t="s">
        <v>324</v>
      </c>
      <c r="AB636" t="s">
        <v>324</v>
      </c>
      <c r="AC636" t="s">
        <v>324</v>
      </c>
      <c r="AD636" t="s">
        <v>324</v>
      </c>
      <c r="AE636">
        <v>0</v>
      </c>
      <c r="AF636" t="s">
        <v>324</v>
      </c>
      <c r="AG636" t="s">
        <v>324</v>
      </c>
      <c r="AH636" t="s">
        <v>324</v>
      </c>
      <c r="AI636" t="s">
        <v>324</v>
      </c>
      <c r="AJ636">
        <v>0</v>
      </c>
      <c r="AK636" t="s">
        <v>324</v>
      </c>
      <c r="AL636" t="s">
        <v>324</v>
      </c>
      <c r="AM636" t="s">
        <v>324</v>
      </c>
      <c r="AN636" t="s">
        <v>324</v>
      </c>
      <c r="AO636">
        <v>0</v>
      </c>
      <c r="AP636" t="s">
        <v>324</v>
      </c>
      <c r="AQ636" t="s">
        <v>324</v>
      </c>
      <c r="AR636" t="s">
        <v>324</v>
      </c>
      <c r="AS636" t="s">
        <v>324</v>
      </c>
      <c r="AT636">
        <v>0</v>
      </c>
      <c r="AU636" t="s">
        <v>324</v>
      </c>
      <c r="AV636" t="s">
        <v>324</v>
      </c>
      <c r="AW636" t="s">
        <v>324</v>
      </c>
      <c r="AX636" t="s">
        <v>324</v>
      </c>
      <c r="AY636">
        <v>0</v>
      </c>
      <c r="AZ636" t="s">
        <v>324</v>
      </c>
      <c r="BA636" t="s">
        <v>324</v>
      </c>
      <c r="BB636" t="s">
        <v>324</v>
      </c>
      <c r="BC636" t="s">
        <v>324</v>
      </c>
      <c r="BD636">
        <v>0</v>
      </c>
      <c r="BE636" t="s">
        <v>324</v>
      </c>
      <c r="BF636" t="s">
        <v>324</v>
      </c>
      <c r="BG636" t="s">
        <v>324</v>
      </c>
      <c r="BH636" t="s">
        <v>324</v>
      </c>
      <c r="BI636">
        <v>0</v>
      </c>
      <c r="BJ636" t="s">
        <v>324</v>
      </c>
      <c r="BK636" t="s">
        <v>324</v>
      </c>
      <c r="BL636" t="s">
        <v>324</v>
      </c>
      <c r="BM636" t="s">
        <v>324</v>
      </c>
      <c r="BN636">
        <v>0</v>
      </c>
      <c r="BO636" t="s">
        <v>324</v>
      </c>
      <c r="BP636" t="s">
        <v>324</v>
      </c>
      <c r="BQ636" t="s">
        <v>324</v>
      </c>
      <c r="BR636" t="s">
        <v>324</v>
      </c>
      <c r="BS636">
        <v>0</v>
      </c>
      <c r="BT636">
        <v>4.9000000000000002E-2</v>
      </c>
      <c r="BU636">
        <v>0.09</v>
      </c>
      <c r="BV636" t="s">
        <v>324</v>
      </c>
      <c r="BW636" t="s">
        <v>324</v>
      </c>
      <c r="BX636">
        <v>0.13900000000000001</v>
      </c>
      <c r="BY636">
        <v>10</v>
      </c>
      <c r="BZ636">
        <v>1</v>
      </c>
      <c r="CA636" t="s">
        <v>324</v>
      </c>
      <c r="CB636" t="s">
        <v>324</v>
      </c>
      <c r="CC636">
        <v>11</v>
      </c>
      <c r="CD636" t="s">
        <v>324</v>
      </c>
      <c r="CE636" t="s">
        <v>324</v>
      </c>
      <c r="CF636" t="s">
        <v>324</v>
      </c>
      <c r="CG636" t="s">
        <v>324</v>
      </c>
      <c r="CH636">
        <v>0</v>
      </c>
      <c r="CI636">
        <v>5.19</v>
      </c>
      <c r="CJ636">
        <v>2.37</v>
      </c>
      <c r="CK636" t="s">
        <v>324</v>
      </c>
      <c r="CL636" t="s">
        <v>324</v>
      </c>
      <c r="CM636">
        <v>7.56</v>
      </c>
      <c r="CN636">
        <v>733</v>
      </c>
      <c r="CO636">
        <v>16</v>
      </c>
      <c r="CP636" t="s">
        <v>324</v>
      </c>
      <c r="CQ636" t="s">
        <v>324</v>
      </c>
      <c r="CR636">
        <v>749</v>
      </c>
      <c r="CS636" t="s">
        <v>324</v>
      </c>
      <c r="CT636" t="s">
        <v>324</v>
      </c>
      <c r="CU636" t="s">
        <v>324</v>
      </c>
      <c r="CV636" t="s">
        <v>324</v>
      </c>
      <c r="CW636">
        <v>0</v>
      </c>
      <c r="CX636">
        <v>10.388999999999999</v>
      </c>
      <c r="CY636">
        <v>4.74</v>
      </c>
      <c r="CZ636">
        <v>0</v>
      </c>
      <c r="DA636">
        <v>0</v>
      </c>
      <c r="DB636">
        <v>15.129</v>
      </c>
      <c r="DC636">
        <v>1466</v>
      </c>
      <c r="DD636">
        <v>32</v>
      </c>
      <c r="DE636">
        <v>0</v>
      </c>
      <c r="DF636">
        <v>0</v>
      </c>
      <c r="DG636">
        <v>1498</v>
      </c>
      <c r="DH636">
        <v>0</v>
      </c>
      <c r="DI636">
        <v>0</v>
      </c>
      <c r="DJ636">
        <v>0</v>
      </c>
      <c r="DK636">
        <v>0</v>
      </c>
      <c r="DL636">
        <v>0</v>
      </c>
    </row>
    <row r="637" spans="1:116" x14ac:dyDescent="0.45">
      <c r="A637">
        <v>2023</v>
      </c>
      <c r="B637" t="s">
        <v>179</v>
      </c>
      <c r="C637">
        <v>3287</v>
      </c>
      <c r="D637" t="s">
        <v>496</v>
      </c>
      <c r="E637" t="s">
        <v>607</v>
      </c>
      <c r="F637" t="s">
        <v>244</v>
      </c>
      <c r="G637">
        <v>0.54700000000000004</v>
      </c>
      <c r="H637" t="s">
        <v>324</v>
      </c>
      <c r="I637" t="s">
        <v>324</v>
      </c>
      <c r="J637" t="s">
        <v>324</v>
      </c>
      <c r="K637">
        <v>0.54700000000000004</v>
      </c>
      <c r="L637">
        <v>62</v>
      </c>
      <c r="M637" t="s">
        <v>324</v>
      </c>
      <c r="N637" t="s">
        <v>324</v>
      </c>
      <c r="O637" t="s">
        <v>324</v>
      </c>
      <c r="P637">
        <v>62</v>
      </c>
      <c r="Q637">
        <v>132.392</v>
      </c>
      <c r="R637" t="s">
        <v>324</v>
      </c>
      <c r="S637" t="s">
        <v>324</v>
      </c>
      <c r="T637" t="s">
        <v>324</v>
      </c>
      <c r="U637">
        <v>132.392</v>
      </c>
      <c r="V637" t="s">
        <v>324</v>
      </c>
      <c r="W637" t="s">
        <v>324</v>
      </c>
      <c r="X637" t="s">
        <v>324</v>
      </c>
      <c r="Y637" t="s">
        <v>324</v>
      </c>
      <c r="Z637">
        <v>0</v>
      </c>
      <c r="AA637" t="s">
        <v>324</v>
      </c>
      <c r="AB637" t="s">
        <v>324</v>
      </c>
      <c r="AC637" t="s">
        <v>324</v>
      </c>
      <c r="AD637" t="s">
        <v>324</v>
      </c>
      <c r="AE637">
        <v>0</v>
      </c>
      <c r="AF637" t="s">
        <v>324</v>
      </c>
      <c r="AG637" t="s">
        <v>324</v>
      </c>
      <c r="AH637" t="s">
        <v>324</v>
      </c>
      <c r="AI637" t="s">
        <v>324</v>
      </c>
      <c r="AJ637">
        <v>0</v>
      </c>
      <c r="AK637" t="s">
        <v>324</v>
      </c>
      <c r="AL637" t="s">
        <v>324</v>
      </c>
      <c r="AM637" t="s">
        <v>324</v>
      </c>
      <c r="AN637" t="s">
        <v>324</v>
      </c>
      <c r="AO637">
        <v>0</v>
      </c>
      <c r="AP637" t="s">
        <v>324</v>
      </c>
      <c r="AQ637" t="s">
        <v>324</v>
      </c>
      <c r="AR637" t="s">
        <v>324</v>
      </c>
      <c r="AS637" t="s">
        <v>324</v>
      </c>
      <c r="AT637">
        <v>0</v>
      </c>
      <c r="AU637" t="s">
        <v>324</v>
      </c>
      <c r="AV637" t="s">
        <v>324</v>
      </c>
      <c r="AW637" t="s">
        <v>324</v>
      </c>
      <c r="AX637" t="s">
        <v>324</v>
      </c>
      <c r="AY637">
        <v>0</v>
      </c>
      <c r="AZ637" t="s">
        <v>324</v>
      </c>
      <c r="BA637" t="s">
        <v>324</v>
      </c>
      <c r="BB637" t="s">
        <v>324</v>
      </c>
      <c r="BC637" t="s">
        <v>324</v>
      </c>
      <c r="BD637">
        <v>0</v>
      </c>
      <c r="BE637" t="s">
        <v>324</v>
      </c>
      <c r="BF637" t="s">
        <v>324</v>
      </c>
      <c r="BG637" t="s">
        <v>324</v>
      </c>
      <c r="BH637" t="s">
        <v>324</v>
      </c>
      <c r="BI637">
        <v>0</v>
      </c>
      <c r="BJ637" t="s">
        <v>324</v>
      </c>
      <c r="BK637" t="s">
        <v>324</v>
      </c>
      <c r="BL637" t="s">
        <v>324</v>
      </c>
      <c r="BM637" t="s">
        <v>324</v>
      </c>
      <c r="BN637">
        <v>0</v>
      </c>
      <c r="BO637" t="s">
        <v>324</v>
      </c>
      <c r="BP637" t="s">
        <v>324</v>
      </c>
      <c r="BQ637" t="s">
        <v>324</v>
      </c>
      <c r="BR637" t="s">
        <v>324</v>
      </c>
      <c r="BS637">
        <v>0</v>
      </c>
      <c r="BT637">
        <v>1E-3</v>
      </c>
      <c r="BU637" t="s">
        <v>324</v>
      </c>
      <c r="BV637" t="s">
        <v>324</v>
      </c>
      <c r="BW637" t="s">
        <v>324</v>
      </c>
      <c r="BX637">
        <v>1E-3</v>
      </c>
      <c r="BY637">
        <v>1</v>
      </c>
      <c r="BZ637" t="s">
        <v>324</v>
      </c>
      <c r="CA637" t="s">
        <v>324</v>
      </c>
      <c r="CB637" t="s">
        <v>324</v>
      </c>
      <c r="CC637">
        <v>1</v>
      </c>
      <c r="CD637">
        <v>0</v>
      </c>
      <c r="CE637" t="s">
        <v>324</v>
      </c>
      <c r="CF637" t="s">
        <v>324</v>
      </c>
      <c r="CG637" t="s">
        <v>324</v>
      </c>
      <c r="CH637">
        <v>0</v>
      </c>
      <c r="CI637" t="s">
        <v>324</v>
      </c>
      <c r="CJ637" t="s">
        <v>324</v>
      </c>
      <c r="CK637" t="s">
        <v>324</v>
      </c>
      <c r="CL637" t="s">
        <v>324</v>
      </c>
      <c r="CM637">
        <v>0</v>
      </c>
      <c r="CN637" t="s">
        <v>324</v>
      </c>
      <c r="CO637" t="s">
        <v>324</v>
      </c>
      <c r="CP637" t="s">
        <v>324</v>
      </c>
      <c r="CQ637" t="s">
        <v>324</v>
      </c>
      <c r="CR637">
        <v>0</v>
      </c>
      <c r="CS637" t="s">
        <v>324</v>
      </c>
      <c r="CT637" t="s">
        <v>324</v>
      </c>
      <c r="CU637" t="s">
        <v>324</v>
      </c>
      <c r="CV637" t="s">
        <v>324</v>
      </c>
      <c r="CW637">
        <v>0</v>
      </c>
      <c r="CX637">
        <v>0.54800000000000004</v>
      </c>
      <c r="CY637">
        <v>0</v>
      </c>
      <c r="CZ637">
        <v>0</v>
      </c>
      <c r="DA637">
        <v>0</v>
      </c>
      <c r="DB637">
        <v>0.54800000000000004</v>
      </c>
      <c r="DC637">
        <v>63</v>
      </c>
      <c r="DD637">
        <v>0</v>
      </c>
      <c r="DE637">
        <v>0</v>
      </c>
      <c r="DF637">
        <v>0</v>
      </c>
      <c r="DG637">
        <v>63</v>
      </c>
      <c r="DH637">
        <v>132.392</v>
      </c>
      <c r="DI637">
        <v>0</v>
      </c>
      <c r="DJ637">
        <v>0</v>
      </c>
      <c r="DK637">
        <v>0</v>
      </c>
      <c r="DL637">
        <v>132.392</v>
      </c>
    </row>
    <row r="638" spans="1:116" x14ac:dyDescent="0.45">
      <c r="A638">
        <v>2023</v>
      </c>
      <c r="B638" t="s">
        <v>179</v>
      </c>
      <c r="C638">
        <v>4265</v>
      </c>
      <c r="D638" t="s">
        <v>1024</v>
      </c>
      <c r="E638" t="s">
        <v>636</v>
      </c>
      <c r="F638" t="s">
        <v>244</v>
      </c>
      <c r="G638">
        <v>0.75700000000000001</v>
      </c>
      <c r="H638">
        <v>0.38800000000000001</v>
      </c>
      <c r="I638" t="s">
        <v>324</v>
      </c>
      <c r="J638" t="s">
        <v>324</v>
      </c>
      <c r="K638">
        <v>1.145</v>
      </c>
      <c r="L638">
        <v>121</v>
      </c>
      <c r="M638">
        <v>15</v>
      </c>
      <c r="N638" t="s">
        <v>324</v>
      </c>
      <c r="O638" t="s">
        <v>324</v>
      </c>
      <c r="P638">
        <v>136</v>
      </c>
      <c r="Q638" t="s">
        <v>324</v>
      </c>
      <c r="R638" t="s">
        <v>324</v>
      </c>
      <c r="S638" t="s">
        <v>324</v>
      </c>
      <c r="T638" t="s">
        <v>324</v>
      </c>
      <c r="U638">
        <v>0</v>
      </c>
      <c r="V638" t="s">
        <v>324</v>
      </c>
      <c r="W638" t="s">
        <v>324</v>
      </c>
      <c r="X638" t="s">
        <v>324</v>
      </c>
      <c r="Y638" t="s">
        <v>324</v>
      </c>
      <c r="Z638">
        <v>0</v>
      </c>
      <c r="AA638" t="s">
        <v>324</v>
      </c>
      <c r="AB638" t="s">
        <v>324</v>
      </c>
      <c r="AC638" t="s">
        <v>324</v>
      </c>
      <c r="AD638" t="s">
        <v>324</v>
      </c>
      <c r="AE638">
        <v>0</v>
      </c>
      <c r="AF638" t="s">
        <v>324</v>
      </c>
      <c r="AG638" t="s">
        <v>324</v>
      </c>
      <c r="AH638" t="s">
        <v>324</v>
      </c>
      <c r="AI638" t="s">
        <v>324</v>
      </c>
      <c r="AJ638">
        <v>0</v>
      </c>
      <c r="AK638" t="s">
        <v>324</v>
      </c>
      <c r="AL638" t="s">
        <v>324</v>
      </c>
      <c r="AM638" t="s">
        <v>324</v>
      </c>
      <c r="AN638" t="s">
        <v>324</v>
      </c>
      <c r="AO638">
        <v>0</v>
      </c>
      <c r="AP638" t="s">
        <v>324</v>
      </c>
      <c r="AQ638" t="s">
        <v>324</v>
      </c>
      <c r="AR638" t="s">
        <v>324</v>
      </c>
      <c r="AS638" t="s">
        <v>324</v>
      </c>
      <c r="AT638">
        <v>0</v>
      </c>
      <c r="AU638" t="s">
        <v>324</v>
      </c>
      <c r="AV638" t="s">
        <v>324</v>
      </c>
      <c r="AW638" t="s">
        <v>324</v>
      </c>
      <c r="AX638" t="s">
        <v>324</v>
      </c>
      <c r="AY638">
        <v>0</v>
      </c>
      <c r="AZ638" t="s">
        <v>324</v>
      </c>
      <c r="BA638" t="s">
        <v>324</v>
      </c>
      <c r="BB638" t="s">
        <v>324</v>
      </c>
      <c r="BC638" t="s">
        <v>324</v>
      </c>
      <c r="BD638">
        <v>0</v>
      </c>
      <c r="BE638" t="s">
        <v>324</v>
      </c>
      <c r="BF638" t="s">
        <v>324</v>
      </c>
      <c r="BG638" t="s">
        <v>324</v>
      </c>
      <c r="BH638" t="s">
        <v>324</v>
      </c>
      <c r="BI638">
        <v>0</v>
      </c>
      <c r="BJ638" t="s">
        <v>324</v>
      </c>
      <c r="BK638" t="s">
        <v>324</v>
      </c>
      <c r="BL638" t="s">
        <v>324</v>
      </c>
      <c r="BM638" t="s">
        <v>324</v>
      </c>
      <c r="BN638">
        <v>0</v>
      </c>
      <c r="BO638" t="s">
        <v>324</v>
      </c>
      <c r="BP638" t="s">
        <v>324</v>
      </c>
      <c r="BQ638" t="s">
        <v>324</v>
      </c>
      <c r="BR638" t="s">
        <v>324</v>
      </c>
      <c r="BS638">
        <v>0</v>
      </c>
      <c r="BT638" t="s">
        <v>324</v>
      </c>
      <c r="BU638" t="s">
        <v>324</v>
      </c>
      <c r="BV638" t="s">
        <v>324</v>
      </c>
      <c r="BW638" t="s">
        <v>324</v>
      </c>
      <c r="BX638">
        <v>0</v>
      </c>
      <c r="BY638" t="s">
        <v>324</v>
      </c>
      <c r="BZ638" t="s">
        <v>324</v>
      </c>
      <c r="CA638" t="s">
        <v>324</v>
      </c>
      <c r="CB638" t="s">
        <v>324</v>
      </c>
      <c r="CC638">
        <v>0</v>
      </c>
      <c r="CD638" t="s">
        <v>324</v>
      </c>
      <c r="CE638" t="s">
        <v>324</v>
      </c>
      <c r="CF638" t="s">
        <v>324</v>
      </c>
      <c r="CG638" t="s">
        <v>324</v>
      </c>
      <c r="CH638">
        <v>0</v>
      </c>
      <c r="CI638" t="s">
        <v>324</v>
      </c>
      <c r="CJ638" t="s">
        <v>324</v>
      </c>
      <c r="CK638" t="s">
        <v>324</v>
      </c>
      <c r="CL638" t="s">
        <v>324</v>
      </c>
      <c r="CM638">
        <v>0</v>
      </c>
      <c r="CN638" t="s">
        <v>324</v>
      </c>
      <c r="CO638" t="s">
        <v>324</v>
      </c>
      <c r="CP638" t="s">
        <v>324</v>
      </c>
      <c r="CQ638" t="s">
        <v>324</v>
      </c>
      <c r="CR638">
        <v>0</v>
      </c>
      <c r="CS638" t="s">
        <v>324</v>
      </c>
      <c r="CT638" t="s">
        <v>324</v>
      </c>
      <c r="CU638" t="s">
        <v>324</v>
      </c>
      <c r="CV638" t="s">
        <v>324</v>
      </c>
      <c r="CW638">
        <v>0</v>
      </c>
      <c r="CX638">
        <v>0.75700000000000001</v>
      </c>
      <c r="CY638">
        <v>0.38800000000000001</v>
      </c>
      <c r="CZ638">
        <v>0</v>
      </c>
      <c r="DA638">
        <v>0</v>
      </c>
      <c r="DB638">
        <v>1.145</v>
      </c>
      <c r="DC638">
        <v>121</v>
      </c>
      <c r="DD638">
        <v>15</v>
      </c>
      <c r="DE638">
        <v>0</v>
      </c>
      <c r="DF638">
        <v>0</v>
      </c>
      <c r="DG638">
        <v>136</v>
      </c>
      <c r="DH638">
        <v>0</v>
      </c>
      <c r="DI638">
        <v>0</v>
      </c>
      <c r="DJ638">
        <v>0</v>
      </c>
      <c r="DK638">
        <v>0</v>
      </c>
      <c r="DL638">
        <v>0</v>
      </c>
    </row>
    <row r="639" spans="1:116" x14ac:dyDescent="0.45">
      <c r="A639">
        <v>2023</v>
      </c>
      <c r="B639" t="s">
        <v>179</v>
      </c>
      <c r="C639">
        <v>5701</v>
      </c>
      <c r="D639" t="s">
        <v>497</v>
      </c>
      <c r="E639" t="s">
        <v>1025</v>
      </c>
      <c r="F639" t="s">
        <v>244</v>
      </c>
      <c r="G639">
        <v>48.99</v>
      </c>
      <c r="H639">
        <v>7.5759999999999996</v>
      </c>
      <c r="I639" t="s">
        <v>324</v>
      </c>
      <c r="J639" t="s">
        <v>324</v>
      </c>
      <c r="K639">
        <v>56.566000000000003</v>
      </c>
      <c r="L639">
        <v>9024</v>
      </c>
      <c r="M639">
        <v>190</v>
      </c>
      <c r="N639" t="s">
        <v>324</v>
      </c>
      <c r="O639" t="s">
        <v>324</v>
      </c>
      <c r="P639">
        <v>9214</v>
      </c>
      <c r="Q639">
        <v>13517.789000000001</v>
      </c>
      <c r="R639">
        <v>1751.8030000000001</v>
      </c>
      <c r="S639" t="s">
        <v>324</v>
      </c>
      <c r="T639" t="s">
        <v>324</v>
      </c>
      <c r="U639">
        <v>15269.592000000001</v>
      </c>
      <c r="V639" t="s">
        <v>324</v>
      </c>
      <c r="W639" t="s">
        <v>324</v>
      </c>
      <c r="X639" t="s">
        <v>324</v>
      </c>
      <c r="Y639" t="s">
        <v>324</v>
      </c>
      <c r="Z639">
        <v>0</v>
      </c>
      <c r="AA639" t="s">
        <v>324</v>
      </c>
      <c r="AB639" t="s">
        <v>324</v>
      </c>
      <c r="AC639" t="s">
        <v>324</v>
      </c>
      <c r="AD639" t="s">
        <v>324</v>
      </c>
      <c r="AE639">
        <v>0</v>
      </c>
      <c r="AF639">
        <v>0</v>
      </c>
      <c r="AG639">
        <v>0</v>
      </c>
      <c r="AH639" t="s">
        <v>324</v>
      </c>
      <c r="AI639" t="s">
        <v>324</v>
      </c>
      <c r="AJ639">
        <v>0</v>
      </c>
      <c r="AK639" t="s">
        <v>324</v>
      </c>
      <c r="AL639" t="s">
        <v>324</v>
      </c>
      <c r="AM639" t="s">
        <v>324</v>
      </c>
      <c r="AN639" t="s">
        <v>324</v>
      </c>
      <c r="AO639">
        <v>0</v>
      </c>
      <c r="AP639">
        <v>0.875</v>
      </c>
      <c r="AQ639" t="s">
        <v>324</v>
      </c>
      <c r="AR639" t="s">
        <v>324</v>
      </c>
      <c r="AS639" t="s">
        <v>324</v>
      </c>
      <c r="AT639">
        <v>0.875</v>
      </c>
      <c r="AU639">
        <v>102</v>
      </c>
      <c r="AV639" t="s">
        <v>324</v>
      </c>
      <c r="AW639" t="s">
        <v>324</v>
      </c>
      <c r="AX639" t="s">
        <v>324</v>
      </c>
      <c r="AY639">
        <v>102</v>
      </c>
      <c r="AZ639" t="s">
        <v>324</v>
      </c>
      <c r="BA639" t="s">
        <v>324</v>
      </c>
      <c r="BB639" t="s">
        <v>324</v>
      </c>
      <c r="BC639" t="s">
        <v>324</v>
      </c>
      <c r="BD639">
        <v>0</v>
      </c>
      <c r="BE639" t="s">
        <v>324</v>
      </c>
      <c r="BF639" t="s">
        <v>324</v>
      </c>
      <c r="BG639" t="s">
        <v>324</v>
      </c>
      <c r="BH639" t="s">
        <v>324</v>
      </c>
      <c r="BI639">
        <v>0</v>
      </c>
      <c r="BJ639" t="s">
        <v>324</v>
      </c>
      <c r="BK639" t="s">
        <v>324</v>
      </c>
      <c r="BL639" t="s">
        <v>324</v>
      </c>
      <c r="BM639" t="s">
        <v>324</v>
      </c>
      <c r="BN639">
        <v>0</v>
      </c>
      <c r="BO639" t="s">
        <v>324</v>
      </c>
      <c r="BP639" t="s">
        <v>324</v>
      </c>
      <c r="BQ639" t="s">
        <v>324</v>
      </c>
      <c r="BR639" t="s">
        <v>324</v>
      </c>
      <c r="BS639">
        <v>0</v>
      </c>
      <c r="BT639">
        <v>7.0000000000000001E-3</v>
      </c>
      <c r="BU639">
        <v>6.0000000000000001E-3</v>
      </c>
      <c r="BV639" t="s">
        <v>324</v>
      </c>
      <c r="BW639" t="s">
        <v>324</v>
      </c>
      <c r="BX639">
        <v>1.2999999999999999E-2</v>
      </c>
      <c r="BY639">
        <v>3</v>
      </c>
      <c r="BZ639">
        <v>2</v>
      </c>
      <c r="CA639" t="s">
        <v>324</v>
      </c>
      <c r="CB639" t="s">
        <v>324</v>
      </c>
      <c r="CC639">
        <v>5</v>
      </c>
      <c r="CD639" t="s">
        <v>324</v>
      </c>
      <c r="CE639" t="s">
        <v>324</v>
      </c>
      <c r="CF639" t="s">
        <v>324</v>
      </c>
      <c r="CG639" t="s">
        <v>324</v>
      </c>
      <c r="CH639">
        <v>0</v>
      </c>
      <c r="CI639" t="s">
        <v>324</v>
      </c>
      <c r="CJ639" t="s">
        <v>324</v>
      </c>
      <c r="CK639" t="s">
        <v>324</v>
      </c>
      <c r="CL639" t="s">
        <v>324</v>
      </c>
      <c r="CM639">
        <v>0</v>
      </c>
      <c r="CN639" t="s">
        <v>324</v>
      </c>
      <c r="CO639" t="s">
        <v>324</v>
      </c>
      <c r="CP639" t="s">
        <v>324</v>
      </c>
      <c r="CQ639" t="s">
        <v>324</v>
      </c>
      <c r="CR639">
        <v>0</v>
      </c>
      <c r="CS639" t="s">
        <v>324</v>
      </c>
      <c r="CT639" t="s">
        <v>324</v>
      </c>
      <c r="CU639" t="s">
        <v>324</v>
      </c>
      <c r="CV639" t="s">
        <v>324</v>
      </c>
      <c r="CW639">
        <v>0</v>
      </c>
      <c r="CX639">
        <v>48.997</v>
      </c>
      <c r="CY639">
        <v>7.5819999999999999</v>
      </c>
      <c r="CZ639">
        <v>0</v>
      </c>
      <c r="DA639">
        <v>0</v>
      </c>
      <c r="DB639">
        <v>56.579000000000001</v>
      </c>
      <c r="DC639">
        <v>9027</v>
      </c>
      <c r="DD639">
        <v>192</v>
      </c>
      <c r="DE639">
        <v>0</v>
      </c>
      <c r="DF639">
        <v>0</v>
      </c>
      <c r="DG639">
        <v>9219</v>
      </c>
      <c r="DH639">
        <v>13517.789000000001</v>
      </c>
      <c r="DI639">
        <v>1751.8030000000001</v>
      </c>
      <c r="DJ639">
        <v>0</v>
      </c>
      <c r="DK639">
        <v>0</v>
      </c>
      <c r="DL639">
        <v>15269.592000000001</v>
      </c>
    </row>
    <row r="640" spans="1:116" x14ac:dyDescent="0.45">
      <c r="A640">
        <v>2023</v>
      </c>
      <c r="B640" t="s">
        <v>179</v>
      </c>
      <c r="C640">
        <v>6198</v>
      </c>
      <c r="D640" t="s">
        <v>1026</v>
      </c>
      <c r="E640" t="s">
        <v>607</v>
      </c>
      <c r="F640" t="s">
        <v>244</v>
      </c>
      <c r="G640">
        <v>0.45</v>
      </c>
      <c r="H640">
        <v>0.78700000000000003</v>
      </c>
      <c r="I640" t="s">
        <v>324</v>
      </c>
      <c r="J640" t="s">
        <v>324</v>
      </c>
      <c r="K640">
        <v>1.2370000000000001</v>
      </c>
      <c r="L640">
        <v>56</v>
      </c>
      <c r="M640">
        <v>12</v>
      </c>
      <c r="N640" t="s">
        <v>324</v>
      </c>
      <c r="O640" t="s">
        <v>324</v>
      </c>
      <c r="P640">
        <v>68</v>
      </c>
      <c r="Q640">
        <v>87.7</v>
      </c>
      <c r="R640">
        <v>87.956999999999994</v>
      </c>
      <c r="S640" t="s">
        <v>324</v>
      </c>
      <c r="T640" t="s">
        <v>324</v>
      </c>
      <c r="U640">
        <v>175.65700000000001</v>
      </c>
      <c r="V640" t="s">
        <v>324</v>
      </c>
      <c r="W640" t="s">
        <v>324</v>
      </c>
      <c r="X640" t="s">
        <v>324</v>
      </c>
      <c r="Y640" t="s">
        <v>324</v>
      </c>
      <c r="Z640">
        <v>0</v>
      </c>
      <c r="AA640" t="s">
        <v>324</v>
      </c>
      <c r="AB640" t="s">
        <v>324</v>
      </c>
      <c r="AC640" t="s">
        <v>324</v>
      </c>
      <c r="AD640" t="s">
        <v>324</v>
      </c>
      <c r="AE640">
        <v>0</v>
      </c>
      <c r="AF640" t="s">
        <v>324</v>
      </c>
      <c r="AG640" t="s">
        <v>324</v>
      </c>
      <c r="AH640" t="s">
        <v>324</v>
      </c>
      <c r="AI640" t="s">
        <v>324</v>
      </c>
      <c r="AJ640">
        <v>0</v>
      </c>
      <c r="AK640" t="s">
        <v>324</v>
      </c>
      <c r="AL640" t="s">
        <v>324</v>
      </c>
      <c r="AM640" t="s">
        <v>324</v>
      </c>
      <c r="AN640" t="s">
        <v>324</v>
      </c>
      <c r="AO640">
        <v>0</v>
      </c>
      <c r="AP640" t="s">
        <v>324</v>
      </c>
      <c r="AQ640" t="s">
        <v>324</v>
      </c>
      <c r="AR640" t="s">
        <v>324</v>
      </c>
      <c r="AS640" t="s">
        <v>324</v>
      </c>
      <c r="AT640">
        <v>0</v>
      </c>
      <c r="AU640" t="s">
        <v>324</v>
      </c>
      <c r="AV640" t="s">
        <v>324</v>
      </c>
      <c r="AW640" t="s">
        <v>324</v>
      </c>
      <c r="AX640" t="s">
        <v>324</v>
      </c>
      <c r="AY640">
        <v>0</v>
      </c>
      <c r="AZ640" t="s">
        <v>324</v>
      </c>
      <c r="BA640" t="s">
        <v>324</v>
      </c>
      <c r="BB640" t="s">
        <v>324</v>
      </c>
      <c r="BC640" t="s">
        <v>324</v>
      </c>
      <c r="BD640">
        <v>0</v>
      </c>
      <c r="BE640" t="s">
        <v>324</v>
      </c>
      <c r="BF640" t="s">
        <v>324</v>
      </c>
      <c r="BG640" t="s">
        <v>324</v>
      </c>
      <c r="BH640" t="s">
        <v>324</v>
      </c>
      <c r="BI640">
        <v>0</v>
      </c>
      <c r="BJ640" t="s">
        <v>324</v>
      </c>
      <c r="BK640" t="s">
        <v>324</v>
      </c>
      <c r="BL640" t="s">
        <v>324</v>
      </c>
      <c r="BM640" t="s">
        <v>324</v>
      </c>
      <c r="BN640">
        <v>0</v>
      </c>
      <c r="BO640" t="s">
        <v>324</v>
      </c>
      <c r="BP640" t="s">
        <v>324</v>
      </c>
      <c r="BQ640" t="s">
        <v>324</v>
      </c>
      <c r="BR640" t="s">
        <v>324</v>
      </c>
      <c r="BS640">
        <v>0</v>
      </c>
      <c r="BT640">
        <v>1.4999999999999999E-2</v>
      </c>
      <c r="BU640">
        <v>6.8000000000000005E-2</v>
      </c>
      <c r="BV640" t="s">
        <v>324</v>
      </c>
      <c r="BW640" t="s">
        <v>324</v>
      </c>
      <c r="BX640">
        <v>8.3000000000000004E-2</v>
      </c>
      <c r="BY640">
        <v>3</v>
      </c>
      <c r="BZ640">
        <v>2</v>
      </c>
      <c r="CA640" t="s">
        <v>324</v>
      </c>
      <c r="CB640" t="s">
        <v>324</v>
      </c>
      <c r="CC640">
        <v>5</v>
      </c>
      <c r="CD640">
        <v>0</v>
      </c>
      <c r="CE640">
        <v>0.33700000000000002</v>
      </c>
      <c r="CF640" t="s">
        <v>324</v>
      </c>
      <c r="CG640" t="s">
        <v>324</v>
      </c>
      <c r="CH640">
        <v>0.33700000000000002</v>
      </c>
      <c r="CI640" t="s">
        <v>324</v>
      </c>
      <c r="CJ640" t="s">
        <v>324</v>
      </c>
      <c r="CK640" t="s">
        <v>324</v>
      </c>
      <c r="CL640" t="s">
        <v>324</v>
      </c>
      <c r="CM640">
        <v>0</v>
      </c>
      <c r="CN640" t="s">
        <v>324</v>
      </c>
      <c r="CO640" t="s">
        <v>324</v>
      </c>
      <c r="CP640" t="s">
        <v>324</v>
      </c>
      <c r="CQ640" t="s">
        <v>324</v>
      </c>
      <c r="CR640">
        <v>0</v>
      </c>
      <c r="CS640" t="s">
        <v>324</v>
      </c>
      <c r="CT640" t="s">
        <v>324</v>
      </c>
      <c r="CU640" t="s">
        <v>324</v>
      </c>
      <c r="CV640" t="s">
        <v>324</v>
      </c>
      <c r="CW640">
        <v>0</v>
      </c>
      <c r="CX640">
        <v>0.46500000000000002</v>
      </c>
      <c r="CY640">
        <v>0.85499999999999998</v>
      </c>
      <c r="CZ640">
        <v>0</v>
      </c>
      <c r="DA640">
        <v>0</v>
      </c>
      <c r="DB640">
        <v>1.32</v>
      </c>
      <c r="DC640">
        <v>59</v>
      </c>
      <c r="DD640">
        <v>14</v>
      </c>
      <c r="DE640">
        <v>0</v>
      </c>
      <c r="DF640">
        <v>0</v>
      </c>
      <c r="DG640">
        <v>73</v>
      </c>
      <c r="DH640">
        <v>87.7</v>
      </c>
      <c r="DI640">
        <v>88.293999999999997</v>
      </c>
      <c r="DJ640">
        <v>0</v>
      </c>
      <c r="DK640">
        <v>0</v>
      </c>
      <c r="DL640">
        <v>175.994</v>
      </c>
    </row>
    <row r="641" spans="1:116" x14ac:dyDescent="0.45">
      <c r="A641">
        <v>2023</v>
      </c>
      <c r="B641" t="s">
        <v>179</v>
      </c>
      <c r="C641">
        <v>6204</v>
      </c>
      <c r="D641" t="s">
        <v>498</v>
      </c>
      <c r="E641" t="s">
        <v>661</v>
      </c>
      <c r="F641" t="s">
        <v>244</v>
      </c>
      <c r="G641">
        <v>1.8160000000000001</v>
      </c>
      <c r="H641">
        <v>0.13100000000000001</v>
      </c>
      <c r="I641">
        <v>0</v>
      </c>
      <c r="J641">
        <v>0</v>
      </c>
      <c r="K641">
        <v>1.9470000000000001</v>
      </c>
      <c r="L641">
        <v>354</v>
      </c>
      <c r="M641">
        <v>16</v>
      </c>
      <c r="N641">
        <v>0</v>
      </c>
      <c r="O641">
        <v>0</v>
      </c>
      <c r="P641">
        <v>370</v>
      </c>
      <c r="Q641">
        <v>97.997</v>
      </c>
      <c r="R641">
        <v>2.4660000000000002</v>
      </c>
      <c r="S641">
        <v>0</v>
      </c>
      <c r="T641">
        <v>0</v>
      </c>
      <c r="U641">
        <v>100.46299999999999</v>
      </c>
      <c r="V641" t="s">
        <v>324</v>
      </c>
      <c r="W641" t="s">
        <v>324</v>
      </c>
      <c r="X641" t="s">
        <v>324</v>
      </c>
      <c r="Y641" t="s">
        <v>324</v>
      </c>
      <c r="Z641">
        <v>0</v>
      </c>
      <c r="AA641" t="s">
        <v>324</v>
      </c>
      <c r="AB641" t="s">
        <v>324</v>
      </c>
      <c r="AC641" t="s">
        <v>324</v>
      </c>
      <c r="AD641" t="s">
        <v>324</v>
      </c>
      <c r="AE641">
        <v>0</v>
      </c>
      <c r="AF641" t="s">
        <v>324</v>
      </c>
      <c r="AG641" t="s">
        <v>324</v>
      </c>
      <c r="AH641" t="s">
        <v>324</v>
      </c>
      <c r="AI641" t="s">
        <v>324</v>
      </c>
      <c r="AJ641">
        <v>0</v>
      </c>
      <c r="AK641" t="s">
        <v>324</v>
      </c>
      <c r="AL641" t="s">
        <v>324</v>
      </c>
      <c r="AM641" t="s">
        <v>324</v>
      </c>
      <c r="AN641" t="s">
        <v>324</v>
      </c>
      <c r="AO641">
        <v>0</v>
      </c>
      <c r="AP641" t="s">
        <v>324</v>
      </c>
      <c r="AQ641" t="s">
        <v>324</v>
      </c>
      <c r="AR641" t="s">
        <v>324</v>
      </c>
      <c r="AS641" t="s">
        <v>324</v>
      </c>
      <c r="AT641">
        <v>0</v>
      </c>
      <c r="AU641" t="s">
        <v>324</v>
      </c>
      <c r="AV641" t="s">
        <v>324</v>
      </c>
      <c r="AW641" t="s">
        <v>324</v>
      </c>
      <c r="AX641" t="s">
        <v>324</v>
      </c>
      <c r="AY641">
        <v>0</v>
      </c>
      <c r="AZ641" t="s">
        <v>324</v>
      </c>
      <c r="BA641" t="s">
        <v>324</v>
      </c>
      <c r="BB641" t="s">
        <v>324</v>
      </c>
      <c r="BC641" t="s">
        <v>324</v>
      </c>
      <c r="BD641">
        <v>0</v>
      </c>
      <c r="BE641" t="s">
        <v>324</v>
      </c>
      <c r="BF641" t="s">
        <v>324</v>
      </c>
      <c r="BG641" t="s">
        <v>324</v>
      </c>
      <c r="BH641" t="s">
        <v>324</v>
      </c>
      <c r="BI641">
        <v>0</v>
      </c>
      <c r="BJ641" t="s">
        <v>324</v>
      </c>
      <c r="BK641" t="s">
        <v>324</v>
      </c>
      <c r="BL641" t="s">
        <v>324</v>
      </c>
      <c r="BM641" t="s">
        <v>324</v>
      </c>
      <c r="BN641">
        <v>0</v>
      </c>
      <c r="BO641" t="s">
        <v>324</v>
      </c>
      <c r="BP641" t="s">
        <v>324</v>
      </c>
      <c r="BQ641" t="s">
        <v>324</v>
      </c>
      <c r="BR641" t="s">
        <v>324</v>
      </c>
      <c r="BS641">
        <v>0</v>
      </c>
      <c r="BT641" t="s">
        <v>324</v>
      </c>
      <c r="BU641" t="s">
        <v>324</v>
      </c>
      <c r="BV641" t="s">
        <v>324</v>
      </c>
      <c r="BW641" t="s">
        <v>324</v>
      </c>
      <c r="BX641">
        <v>0</v>
      </c>
      <c r="BY641" t="s">
        <v>324</v>
      </c>
      <c r="BZ641" t="s">
        <v>324</v>
      </c>
      <c r="CA641" t="s">
        <v>324</v>
      </c>
      <c r="CB641" t="s">
        <v>324</v>
      </c>
      <c r="CC641">
        <v>0</v>
      </c>
      <c r="CD641" t="s">
        <v>324</v>
      </c>
      <c r="CE641" t="s">
        <v>324</v>
      </c>
      <c r="CF641" t="s">
        <v>324</v>
      </c>
      <c r="CG641" t="s">
        <v>324</v>
      </c>
      <c r="CH641">
        <v>0</v>
      </c>
      <c r="CI641" t="s">
        <v>324</v>
      </c>
      <c r="CJ641" t="s">
        <v>324</v>
      </c>
      <c r="CK641" t="s">
        <v>324</v>
      </c>
      <c r="CL641" t="s">
        <v>324</v>
      </c>
      <c r="CM641">
        <v>0</v>
      </c>
      <c r="CN641" t="s">
        <v>324</v>
      </c>
      <c r="CO641" t="s">
        <v>324</v>
      </c>
      <c r="CP641" t="s">
        <v>324</v>
      </c>
      <c r="CQ641" t="s">
        <v>324</v>
      </c>
      <c r="CR641">
        <v>0</v>
      </c>
      <c r="CS641" t="s">
        <v>324</v>
      </c>
      <c r="CT641" t="s">
        <v>324</v>
      </c>
      <c r="CU641" t="s">
        <v>324</v>
      </c>
      <c r="CV641" t="s">
        <v>324</v>
      </c>
      <c r="CW641">
        <v>0</v>
      </c>
      <c r="CX641">
        <v>1.8160000000000001</v>
      </c>
      <c r="CY641">
        <v>0.13100000000000001</v>
      </c>
      <c r="CZ641">
        <v>0</v>
      </c>
      <c r="DA641">
        <v>0</v>
      </c>
      <c r="DB641">
        <v>1.9470000000000001</v>
      </c>
      <c r="DC641">
        <v>354</v>
      </c>
      <c r="DD641">
        <v>16</v>
      </c>
      <c r="DE641">
        <v>0</v>
      </c>
      <c r="DF641">
        <v>0</v>
      </c>
      <c r="DG641">
        <v>370</v>
      </c>
      <c r="DH641">
        <v>97.997</v>
      </c>
      <c r="DI641">
        <v>2.4660000000000002</v>
      </c>
      <c r="DJ641">
        <v>0</v>
      </c>
      <c r="DK641">
        <v>0</v>
      </c>
      <c r="DL641">
        <v>100.46299999999999</v>
      </c>
    </row>
    <row r="642" spans="1:116" x14ac:dyDescent="0.45">
      <c r="A642">
        <v>2023</v>
      </c>
      <c r="B642" t="s">
        <v>179</v>
      </c>
      <c r="C642">
        <v>9699</v>
      </c>
      <c r="D642" t="s">
        <v>1027</v>
      </c>
      <c r="E642" t="s">
        <v>626</v>
      </c>
      <c r="F642" t="s">
        <v>244</v>
      </c>
      <c r="G642">
        <v>3.411</v>
      </c>
      <c r="H642">
        <v>0.72099999999999997</v>
      </c>
      <c r="I642" t="s">
        <v>324</v>
      </c>
      <c r="J642" t="s">
        <v>324</v>
      </c>
      <c r="K642">
        <v>4.1319999999999997</v>
      </c>
      <c r="L642">
        <v>602</v>
      </c>
      <c r="M642">
        <v>52</v>
      </c>
      <c r="N642" t="s">
        <v>324</v>
      </c>
      <c r="O642" t="s">
        <v>324</v>
      </c>
      <c r="P642">
        <v>654</v>
      </c>
      <c r="Q642" t="s">
        <v>324</v>
      </c>
      <c r="R642" t="s">
        <v>324</v>
      </c>
      <c r="S642" t="s">
        <v>324</v>
      </c>
      <c r="T642" t="s">
        <v>324</v>
      </c>
      <c r="U642">
        <v>0</v>
      </c>
      <c r="V642" t="s">
        <v>324</v>
      </c>
      <c r="W642" t="s">
        <v>324</v>
      </c>
      <c r="X642" t="s">
        <v>324</v>
      </c>
      <c r="Y642" t="s">
        <v>324</v>
      </c>
      <c r="Z642">
        <v>0</v>
      </c>
      <c r="AA642" t="s">
        <v>324</v>
      </c>
      <c r="AB642" t="s">
        <v>324</v>
      </c>
      <c r="AC642" t="s">
        <v>324</v>
      </c>
      <c r="AD642" t="s">
        <v>324</v>
      </c>
      <c r="AE642">
        <v>0</v>
      </c>
      <c r="AF642" t="s">
        <v>324</v>
      </c>
      <c r="AG642" t="s">
        <v>324</v>
      </c>
      <c r="AH642" t="s">
        <v>324</v>
      </c>
      <c r="AI642" t="s">
        <v>324</v>
      </c>
      <c r="AJ642">
        <v>0</v>
      </c>
      <c r="AK642" t="s">
        <v>324</v>
      </c>
      <c r="AL642" t="s">
        <v>324</v>
      </c>
      <c r="AM642" t="s">
        <v>324</v>
      </c>
      <c r="AN642" t="s">
        <v>324</v>
      </c>
      <c r="AO642">
        <v>0</v>
      </c>
      <c r="AP642" t="s">
        <v>324</v>
      </c>
      <c r="AQ642" t="s">
        <v>324</v>
      </c>
      <c r="AR642" t="s">
        <v>324</v>
      </c>
      <c r="AS642" t="s">
        <v>324</v>
      </c>
      <c r="AT642">
        <v>0</v>
      </c>
      <c r="AU642" t="s">
        <v>324</v>
      </c>
      <c r="AV642" t="s">
        <v>324</v>
      </c>
      <c r="AW642" t="s">
        <v>324</v>
      </c>
      <c r="AX642" t="s">
        <v>324</v>
      </c>
      <c r="AY642">
        <v>0</v>
      </c>
      <c r="AZ642" t="s">
        <v>324</v>
      </c>
      <c r="BA642" t="s">
        <v>324</v>
      </c>
      <c r="BB642" t="s">
        <v>324</v>
      </c>
      <c r="BC642" t="s">
        <v>324</v>
      </c>
      <c r="BD642">
        <v>0</v>
      </c>
      <c r="BE642" t="s">
        <v>324</v>
      </c>
      <c r="BF642" t="s">
        <v>324</v>
      </c>
      <c r="BG642" t="s">
        <v>324</v>
      </c>
      <c r="BH642" t="s">
        <v>324</v>
      </c>
      <c r="BI642">
        <v>0</v>
      </c>
      <c r="BJ642" t="s">
        <v>324</v>
      </c>
      <c r="BK642" t="s">
        <v>324</v>
      </c>
      <c r="BL642" t="s">
        <v>324</v>
      </c>
      <c r="BM642" t="s">
        <v>324</v>
      </c>
      <c r="BN642">
        <v>0</v>
      </c>
      <c r="BO642" t="s">
        <v>324</v>
      </c>
      <c r="BP642" t="s">
        <v>324</v>
      </c>
      <c r="BQ642" t="s">
        <v>324</v>
      </c>
      <c r="BR642" t="s">
        <v>324</v>
      </c>
      <c r="BS642">
        <v>0</v>
      </c>
      <c r="BT642" t="s">
        <v>324</v>
      </c>
      <c r="BU642" t="s">
        <v>324</v>
      </c>
      <c r="BV642" t="s">
        <v>324</v>
      </c>
      <c r="BW642" t="s">
        <v>324</v>
      </c>
      <c r="BX642">
        <v>0</v>
      </c>
      <c r="BY642" t="s">
        <v>324</v>
      </c>
      <c r="BZ642" t="s">
        <v>324</v>
      </c>
      <c r="CA642" t="s">
        <v>324</v>
      </c>
      <c r="CB642" t="s">
        <v>324</v>
      </c>
      <c r="CC642">
        <v>0</v>
      </c>
      <c r="CD642" t="s">
        <v>324</v>
      </c>
      <c r="CE642" t="s">
        <v>324</v>
      </c>
      <c r="CF642" t="s">
        <v>324</v>
      </c>
      <c r="CG642" t="s">
        <v>324</v>
      </c>
      <c r="CH642">
        <v>0</v>
      </c>
      <c r="CI642" t="s">
        <v>324</v>
      </c>
      <c r="CJ642" t="s">
        <v>324</v>
      </c>
      <c r="CK642" t="s">
        <v>324</v>
      </c>
      <c r="CL642" t="s">
        <v>324</v>
      </c>
      <c r="CM642">
        <v>0</v>
      </c>
      <c r="CN642" t="s">
        <v>324</v>
      </c>
      <c r="CO642" t="s">
        <v>324</v>
      </c>
      <c r="CP642" t="s">
        <v>324</v>
      </c>
      <c r="CQ642" t="s">
        <v>324</v>
      </c>
      <c r="CR642">
        <v>0</v>
      </c>
      <c r="CS642" t="s">
        <v>324</v>
      </c>
      <c r="CT642" t="s">
        <v>324</v>
      </c>
      <c r="CU642" t="s">
        <v>324</v>
      </c>
      <c r="CV642" t="s">
        <v>324</v>
      </c>
      <c r="CW642">
        <v>0</v>
      </c>
      <c r="CX642">
        <v>3.411</v>
      </c>
      <c r="CY642">
        <v>0.72099999999999997</v>
      </c>
      <c r="CZ642">
        <v>0</v>
      </c>
      <c r="DA642">
        <v>0</v>
      </c>
      <c r="DB642">
        <v>4.1319999999999997</v>
      </c>
      <c r="DC642">
        <v>602</v>
      </c>
      <c r="DD642">
        <v>52</v>
      </c>
      <c r="DE642">
        <v>0</v>
      </c>
      <c r="DF642">
        <v>0</v>
      </c>
      <c r="DG642">
        <v>654</v>
      </c>
      <c r="DH642">
        <v>0</v>
      </c>
      <c r="DI642">
        <v>0</v>
      </c>
      <c r="DJ642">
        <v>0</v>
      </c>
      <c r="DK642">
        <v>0</v>
      </c>
      <c r="DL642">
        <v>0</v>
      </c>
    </row>
    <row r="643" spans="1:116" x14ac:dyDescent="0.45">
      <c r="A643">
        <v>2023</v>
      </c>
      <c r="B643" t="s">
        <v>179</v>
      </c>
      <c r="C643">
        <v>10378</v>
      </c>
      <c r="D643" t="s">
        <v>1028</v>
      </c>
      <c r="E643" t="s">
        <v>636</v>
      </c>
      <c r="F643" t="s">
        <v>244</v>
      </c>
      <c r="G643">
        <v>2.74</v>
      </c>
      <c r="H643">
        <v>1.0660000000000001</v>
      </c>
      <c r="I643" t="s">
        <v>324</v>
      </c>
      <c r="J643" t="s">
        <v>324</v>
      </c>
      <c r="K643">
        <v>3.806</v>
      </c>
      <c r="L643">
        <v>587</v>
      </c>
      <c r="M643">
        <v>100</v>
      </c>
      <c r="N643" t="s">
        <v>324</v>
      </c>
      <c r="O643" t="s">
        <v>324</v>
      </c>
      <c r="P643">
        <v>687</v>
      </c>
      <c r="Q643">
        <v>2.891</v>
      </c>
      <c r="R643">
        <v>0.72799999999999998</v>
      </c>
      <c r="S643" t="s">
        <v>324</v>
      </c>
      <c r="T643" t="s">
        <v>324</v>
      </c>
      <c r="U643">
        <v>3.6190000000000002</v>
      </c>
      <c r="V643" t="s">
        <v>324</v>
      </c>
      <c r="W643" t="s">
        <v>324</v>
      </c>
      <c r="X643" t="s">
        <v>324</v>
      </c>
      <c r="Y643" t="s">
        <v>324</v>
      </c>
      <c r="Z643">
        <v>0</v>
      </c>
      <c r="AA643" t="s">
        <v>324</v>
      </c>
      <c r="AB643" t="s">
        <v>324</v>
      </c>
      <c r="AC643" t="s">
        <v>324</v>
      </c>
      <c r="AD643" t="s">
        <v>324</v>
      </c>
      <c r="AE643">
        <v>0</v>
      </c>
      <c r="AF643">
        <v>9.8000000000000004E-2</v>
      </c>
      <c r="AG643" t="s">
        <v>324</v>
      </c>
      <c r="AH643" t="s">
        <v>324</v>
      </c>
      <c r="AI643" t="s">
        <v>324</v>
      </c>
      <c r="AJ643">
        <v>9.8000000000000004E-2</v>
      </c>
      <c r="AK643">
        <v>47</v>
      </c>
      <c r="AL643" t="s">
        <v>324</v>
      </c>
      <c r="AM643" t="s">
        <v>324</v>
      </c>
      <c r="AN643" t="s">
        <v>324</v>
      </c>
      <c r="AO643">
        <v>47</v>
      </c>
      <c r="AP643" t="s">
        <v>324</v>
      </c>
      <c r="AQ643" t="s">
        <v>324</v>
      </c>
      <c r="AR643" t="s">
        <v>324</v>
      </c>
      <c r="AS643" t="s">
        <v>324</v>
      </c>
      <c r="AT643">
        <v>0</v>
      </c>
      <c r="AU643" t="s">
        <v>324</v>
      </c>
      <c r="AV643" t="s">
        <v>324</v>
      </c>
      <c r="AW643" t="s">
        <v>324</v>
      </c>
      <c r="AX643" t="s">
        <v>324</v>
      </c>
      <c r="AY643">
        <v>0</v>
      </c>
      <c r="AZ643" t="s">
        <v>324</v>
      </c>
      <c r="BA643" t="s">
        <v>324</v>
      </c>
      <c r="BB643" t="s">
        <v>324</v>
      </c>
      <c r="BC643" t="s">
        <v>324</v>
      </c>
      <c r="BD643">
        <v>0</v>
      </c>
      <c r="BE643" t="s">
        <v>324</v>
      </c>
      <c r="BF643" t="s">
        <v>324</v>
      </c>
      <c r="BG643" t="s">
        <v>324</v>
      </c>
      <c r="BH643" t="s">
        <v>324</v>
      </c>
      <c r="BI643">
        <v>0</v>
      </c>
      <c r="BJ643" t="s">
        <v>324</v>
      </c>
      <c r="BK643" t="s">
        <v>324</v>
      </c>
      <c r="BL643" t="s">
        <v>324</v>
      </c>
      <c r="BM643" t="s">
        <v>324</v>
      </c>
      <c r="BN643">
        <v>0</v>
      </c>
      <c r="BO643" t="s">
        <v>324</v>
      </c>
      <c r="BP643" t="s">
        <v>324</v>
      </c>
      <c r="BQ643" t="s">
        <v>324</v>
      </c>
      <c r="BR643" t="s">
        <v>324</v>
      </c>
      <c r="BS643">
        <v>0</v>
      </c>
      <c r="BT643">
        <v>3.0000000000000001E-3</v>
      </c>
      <c r="BU643" t="s">
        <v>324</v>
      </c>
      <c r="BV643" t="s">
        <v>324</v>
      </c>
      <c r="BW643" t="s">
        <v>324</v>
      </c>
      <c r="BX643">
        <v>3.0000000000000001E-3</v>
      </c>
      <c r="BY643">
        <v>1</v>
      </c>
      <c r="BZ643" t="s">
        <v>324</v>
      </c>
      <c r="CA643" t="s">
        <v>324</v>
      </c>
      <c r="CB643" t="s">
        <v>324</v>
      </c>
      <c r="CC643">
        <v>1</v>
      </c>
      <c r="CD643">
        <v>5.2119999999999997</v>
      </c>
      <c r="CE643" t="s">
        <v>324</v>
      </c>
      <c r="CF643" t="s">
        <v>324</v>
      </c>
      <c r="CG643" t="s">
        <v>324</v>
      </c>
      <c r="CH643">
        <v>5.2119999999999997</v>
      </c>
      <c r="CI643" t="s">
        <v>324</v>
      </c>
      <c r="CJ643" t="s">
        <v>324</v>
      </c>
      <c r="CK643" t="s">
        <v>324</v>
      </c>
      <c r="CL643" t="s">
        <v>324</v>
      </c>
      <c r="CM643">
        <v>0</v>
      </c>
      <c r="CN643" t="s">
        <v>324</v>
      </c>
      <c r="CO643" t="s">
        <v>324</v>
      </c>
      <c r="CP643" t="s">
        <v>324</v>
      </c>
      <c r="CQ643" t="s">
        <v>324</v>
      </c>
      <c r="CR643">
        <v>0</v>
      </c>
      <c r="CS643" t="s">
        <v>324</v>
      </c>
      <c r="CT643" t="s">
        <v>324</v>
      </c>
      <c r="CU643" t="s">
        <v>324</v>
      </c>
      <c r="CV643" t="s">
        <v>324</v>
      </c>
      <c r="CW643">
        <v>0</v>
      </c>
      <c r="CX643">
        <v>2.8410000000000002</v>
      </c>
      <c r="CY643">
        <v>1.0660000000000001</v>
      </c>
      <c r="CZ643">
        <v>0</v>
      </c>
      <c r="DA643">
        <v>0</v>
      </c>
      <c r="DB643">
        <v>3.907</v>
      </c>
      <c r="DC643">
        <v>635</v>
      </c>
      <c r="DD643">
        <v>100</v>
      </c>
      <c r="DE643">
        <v>0</v>
      </c>
      <c r="DF643">
        <v>0</v>
      </c>
      <c r="DG643">
        <v>735</v>
      </c>
      <c r="DH643">
        <v>8.1029999999999998</v>
      </c>
      <c r="DI643">
        <v>0.72799999999999998</v>
      </c>
      <c r="DJ643">
        <v>0</v>
      </c>
      <c r="DK643">
        <v>0</v>
      </c>
      <c r="DL643">
        <v>8.8309999999999995</v>
      </c>
    </row>
    <row r="644" spans="1:116" x14ac:dyDescent="0.45">
      <c r="A644">
        <v>2023</v>
      </c>
      <c r="B644" t="s">
        <v>179</v>
      </c>
      <c r="C644">
        <v>11204</v>
      </c>
      <c r="D644" t="s">
        <v>499</v>
      </c>
      <c r="E644" t="s">
        <v>636</v>
      </c>
      <c r="F644" t="s">
        <v>247</v>
      </c>
      <c r="G644">
        <v>2.5030000000000001</v>
      </c>
      <c r="H644">
        <v>0.71399999999999997</v>
      </c>
      <c r="I644" t="s">
        <v>324</v>
      </c>
      <c r="J644" t="s">
        <v>324</v>
      </c>
      <c r="K644">
        <v>3.2170000000000001</v>
      </c>
      <c r="L644">
        <v>436</v>
      </c>
      <c r="M644">
        <v>32</v>
      </c>
      <c r="N644" t="s">
        <v>324</v>
      </c>
      <c r="O644" t="s">
        <v>324</v>
      </c>
      <c r="P644">
        <v>468</v>
      </c>
      <c r="Q644">
        <v>0</v>
      </c>
      <c r="R644">
        <v>0</v>
      </c>
      <c r="S644" t="s">
        <v>324</v>
      </c>
      <c r="T644" t="s">
        <v>324</v>
      </c>
      <c r="U644">
        <v>0</v>
      </c>
      <c r="V644" t="s">
        <v>324</v>
      </c>
      <c r="W644" t="s">
        <v>324</v>
      </c>
      <c r="X644" t="s">
        <v>324</v>
      </c>
      <c r="Y644" t="s">
        <v>324</v>
      </c>
      <c r="Z644">
        <v>0</v>
      </c>
      <c r="AA644" t="s">
        <v>324</v>
      </c>
      <c r="AB644" t="s">
        <v>324</v>
      </c>
      <c r="AC644" t="s">
        <v>324</v>
      </c>
      <c r="AD644" t="s">
        <v>324</v>
      </c>
      <c r="AE644">
        <v>0</v>
      </c>
      <c r="AF644" t="s">
        <v>324</v>
      </c>
      <c r="AG644" t="s">
        <v>324</v>
      </c>
      <c r="AH644" t="s">
        <v>324</v>
      </c>
      <c r="AI644" t="s">
        <v>324</v>
      </c>
      <c r="AJ644">
        <v>0</v>
      </c>
      <c r="AK644" t="s">
        <v>324</v>
      </c>
      <c r="AL644" t="s">
        <v>324</v>
      </c>
      <c r="AM644" t="s">
        <v>324</v>
      </c>
      <c r="AN644" t="s">
        <v>324</v>
      </c>
      <c r="AO644">
        <v>0</v>
      </c>
      <c r="AP644" t="s">
        <v>324</v>
      </c>
      <c r="AQ644" t="s">
        <v>324</v>
      </c>
      <c r="AR644" t="s">
        <v>324</v>
      </c>
      <c r="AS644" t="s">
        <v>324</v>
      </c>
      <c r="AT644">
        <v>0</v>
      </c>
      <c r="AU644" t="s">
        <v>324</v>
      </c>
      <c r="AV644" t="s">
        <v>324</v>
      </c>
      <c r="AW644" t="s">
        <v>324</v>
      </c>
      <c r="AX644" t="s">
        <v>324</v>
      </c>
      <c r="AY644">
        <v>0</v>
      </c>
      <c r="AZ644" t="s">
        <v>324</v>
      </c>
      <c r="BA644" t="s">
        <v>324</v>
      </c>
      <c r="BB644" t="s">
        <v>324</v>
      </c>
      <c r="BC644" t="s">
        <v>324</v>
      </c>
      <c r="BD644">
        <v>0</v>
      </c>
      <c r="BE644" t="s">
        <v>324</v>
      </c>
      <c r="BF644" t="s">
        <v>324</v>
      </c>
      <c r="BG644" t="s">
        <v>324</v>
      </c>
      <c r="BH644" t="s">
        <v>324</v>
      </c>
      <c r="BI644">
        <v>0</v>
      </c>
      <c r="BJ644" t="s">
        <v>324</v>
      </c>
      <c r="BK644" t="s">
        <v>324</v>
      </c>
      <c r="BL644" t="s">
        <v>324</v>
      </c>
      <c r="BM644" t="s">
        <v>324</v>
      </c>
      <c r="BN644">
        <v>0</v>
      </c>
      <c r="BO644" t="s">
        <v>324</v>
      </c>
      <c r="BP644" t="s">
        <v>324</v>
      </c>
      <c r="BQ644" t="s">
        <v>324</v>
      </c>
      <c r="BR644" t="s">
        <v>324</v>
      </c>
      <c r="BS644">
        <v>0</v>
      </c>
      <c r="BT644" t="s">
        <v>324</v>
      </c>
      <c r="BU644" t="s">
        <v>324</v>
      </c>
      <c r="BV644" t="s">
        <v>324</v>
      </c>
      <c r="BW644" t="s">
        <v>324</v>
      </c>
      <c r="BX644">
        <v>0</v>
      </c>
      <c r="BY644" t="s">
        <v>324</v>
      </c>
      <c r="BZ644" t="s">
        <v>324</v>
      </c>
      <c r="CA644" t="s">
        <v>324</v>
      </c>
      <c r="CB644" t="s">
        <v>324</v>
      </c>
      <c r="CC644">
        <v>0</v>
      </c>
      <c r="CD644" t="s">
        <v>324</v>
      </c>
      <c r="CE644" t="s">
        <v>324</v>
      </c>
      <c r="CF644" t="s">
        <v>324</v>
      </c>
      <c r="CG644" t="s">
        <v>324</v>
      </c>
      <c r="CH644">
        <v>0</v>
      </c>
      <c r="CI644" t="s">
        <v>324</v>
      </c>
      <c r="CJ644" t="s">
        <v>324</v>
      </c>
      <c r="CK644" t="s">
        <v>324</v>
      </c>
      <c r="CL644" t="s">
        <v>324</v>
      </c>
      <c r="CM644">
        <v>0</v>
      </c>
      <c r="CN644" t="s">
        <v>324</v>
      </c>
      <c r="CO644" t="s">
        <v>324</v>
      </c>
      <c r="CP644" t="s">
        <v>324</v>
      </c>
      <c r="CQ644" t="s">
        <v>324</v>
      </c>
      <c r="CR644">
        <v>0</v>
      </c>
      <c r="CS644" t="s">
        <v>324</v>
      </c>
      <c r="CT644" t="s">
        <v>324</v>
      </c>
      <c r="CU644" t="s">
        <v>324</v>
      </c>
      <c r="CV644" t="s">
        <v>324</v>
      </c>
      <c r="CW644">
        <v>0</v>
      </c>
      <c r="CX644">
        <v>2.5030000000000001</v>
      </c>
      <c r="CY644">
        <v>0.71399999999999997</v>
      </c>
      <c r="CZ644">
        <v>0</v>
      </c>
      <c r="DA644">
        <v>0</v>
      </c>
      <c r="DB644">
        <v>3.2170000000000001</v>
      </c>
      <c r="DC644">
        <v>436</v>
      </c>
      <c r="DD644">
        <v>32</v>
      </c>
      <c r="DE644">
        <v>0</v>
      </c>
      <c r="DF644">
        <v>0</v>
      </c>
      <c r="DG644">
        <v>468</v>
      </c>
      <c r="DH644">
        <v>0</v>
      </c>
      <c r="DI644">
        <v>0</v>
      </c>
      <c r="DJ644">
        <v>0</v>
      </c>
      <c r="DK644">
        <v>0</v>
      </c>
      <c r="DL644">
        <v>0</v>
      </c>
    </row>
    <row r="645" spans="1:116" x14ac:dyDescent="0.45">
      <c r="A645">
        <v>2023</v>
      </c>
      <c r="B645" t="s">
        <v>179</v>
      </c>
      <c r="C645">
        <v>13318</v>
      </c>
      <c r="D645" t="s">
        <v>628</v>
      </c>
      <c r="E645" t="s">
        <v>629</v>
      </c>
      <c r="F645" t="s">
        <v>244</v>
      </c>
      <c r="G645">
        <v>6.2E-2</v>
      </c>
      <c r="H645" t="s">
        <v>324</v>
      </c>
      <c r="I645" t="s">
        <v>324</v>
      </c>
      <c r="J645" t="s">
        <v>324</v>
      </c>
      <c r="K645">
        <v>6.2E-2</v>
      </c>
      <c r="L645">
        <v>11</v>
      </c>
      <c r="M645" t="s">
        <v>324</v>
      </c>
      <c r="N645" t="s">
        <v>324</v>
      </c>
      <c r="O645" t="s">
        <v>324</v>
      </c>
      <c r="P645">
        <v>11</v>
      </c>
      <c r="Q645">
        <v>57.143999999999998</v>
      </c>
      <c r="R645" t="s">
        <v>324</v>
      </c>
      <c r="S645" t="s">
        <v>324</v>
      </c>
      <c r="T645" t="s">
        <v>324</v>
      </c>
      <c r="U645">
        <v>57.143999999999998</v>
      </c>
      <c r="V645" t="s">
        <v>324</v>
      </c>
      <c r="W645" t="s">
        <v>324</v>
      </c>
      <c r="X645" t="s">
        <v>324</v>
      </c>
      <c r="Y645" t="s">
        <v>324</v>
      </c>
      <c r="Z645">
        <v>0</v>
      </c>
      <c r="AA645" t="s">
        <v>324</v>
      </c>
      <c r="AB645" t="s">
        <v>324</v>
      </c>
      <c r="AC645" t="s">
        <v>324</v>
      </c>
      <c r="AD645" t="s">
        <v>324</v>
      </c>
      <c r="AE645">
        <v>0</v>
      </c>
      <c r="AF645" t="s">
        <v>324</v>
      </c>
      <c r="AG645" t="s">
        <v>324</v>
      </c>
      <c r="AH645" t="s">
        <v>324</v>
      </c>
      <c r="AI645" t="s">
        <v>324</v>
      </c>
      <c r="AJ645">
        <v>0</v>
      </c>
      <c r="AK645" t="s">
        <v>324</v>
      </c>
      <c r="AL645" t="s">
        <v>324</v>
      </c>
      <c r="AM645" t="s">
        <v>324</v>
      </c>
      <c r="AN645" t="s">
        <v>324</v>
      </c>
      <c r="AO645">
        <v>0</v>
      </c>
      <c r="AP645" t="s">
        <v>324</v>
      </c>
      <c r="AQ645" t="s">
        <v>324</v>
      </c>
      <c r="AR645" t="s">
        <v>324</v>
      </c>
      <c r="AS645" t="s">
        <v>324</v>
      </c>
      <c r="AT645">
        <v>0</v>
      </c>
      <c r="AU645" t="s">
        <v>324</v>
      </c>
      <c r="AV645" t="s">
        <v>324</v>
      </c>
      <c r="AW645" t="s">
        <v>324</v>
      </c>
      <c r="AX645" t="s">
        <v>324</v>
      </c>
      <c r="AY645">
        <v>0</v>
      </c>
      <c r="AZ645" t="s">
        <v>324</v>
      </c>
      <c r="BA645" t="s">
        <v>324</v>
      </c>
      <c r="BB645" t="s">
        <v>324</v>
      </c>
      <c r="BC645" t="s">
        <v>324</v>
      </c>
      <c r="BD645">
        <v>0</v>
      </c>
      <c r="BE645" t="s">
        <v>324</v>
      </c>
      <c r="BF645" t="s">
        <v>324</v>
      </c>
      <c r="BG645" t="s">
        <v>324</v>
      </c>
      <c r="BH645" t="s">
        <v>324</v>
      </c>
      <c r="BI645">
        <v>0</v>
      </c>
      <c r="BJ645" t="s">
        <v>324</v>
      </c>
      <c r="BK645" t="s">
        <v>324</v>
      </c>
      <c r="BL645" t="s">
        <v>324</v>
      </c>
      <c r="BM645" t="s">
        <v>324</v>
      </c>
      <c r="BN645">
        <v>0</v>
      </c>
      <c r="BO645" t="s">
        <v>324</v>
      </c>
      <c r="BP645" t="s">
        <v>324</v>
      </c>
      <c r="BQ645" t="s">
        <v>324</v>
      </c>
      <c r="BR645" t="s">
        <v>324</v>
      </c>
      <c r="BS645">
        <v>0</v>
      </c>
      <c r="BT645">
        <v>6.0000000000000001E-3</v>
      </c>
      <c r="BU645" t="s">
        <v>324</v>
      </c>
      <c r="BV645" t="s">
        <v>324</v>
      </c>
      <c r="BW645" t="s">
        <v>324</v>
      </c>
      <c r="BX645">
        <v>6.0000000000000001E-3</v>
      </c>
      <c r="BY645">
        <v>1</v>
      </c>
      <c r="BZ645" t="s">
        <v>324</v>
      </c>
      <c r="CA645" t="s">
        <v>324</v>
      </c>
      <c r="CB645" t="s">
        <v>324</v>
      </c>
      <c r="CC645">
        <v>1</v>
      </c>
      <c r="CD645" t="s">
        <v>324</v>
      </c>
      <c r="CE645" t="s">
        <v>324</v>
      </c>
      <c r="CF645" t="s">
        <v>324</v>
      </c>
      <c r="CG645" t="s">
        <v>324</v>
      </c>
      <c r="CH645">
        <v>0</v>
      </c>
      <c r="CI645" t="s">
        <v>324</v>
      </c>
      <c r="CJ645" t="s">
        <v>324</v>
      </c>
      <c r="CK645" t="s">
        <v>324</v>
      </c>
      <c r="CL645" t="s">
        <v>324</v>
      </c>
      <c r="CM645">
        <v>0</v>
      </c>
      <c r="CN645" t="s">
        <v>324</v>
      </c>
      <c r="CO645" t="s">
        <v>324</v>
      </c>
      <c r="CP645" t="s">
        <v>324</v>
      </c>
      <c r="CQ645" t="s">
        <v>324</v>
      </c>
      <c r="CR645">
        <v>0</v>
      </c>
      <c r="CS645" t="s">
        <v>324</v>
      </c>
      <c r="CT645" t="s">
        <v>324</v>
      </c>
      <c r="CU645" t="s">
        <v>324</v>
      </c>
      <c r="CV645" t="s">
        <v>324</v>
      </c>
      <c r="CW645">
        <v>0</v>
      </c>
      <c r="CX645">
        <v>6.8000000000000005E-2</v>
      </c>
      <c r="CY645">
        <v>0</v>
      </c>
      <c r="CZ645">
        <v>0</v>
      </c>
      <c r="DA645">
        <v>0</v>
      </c>
      <c r="DB645">
        <v>6.8000000000000005E-2</v>
      </c>
      <c r="DC645">
        <v>12</v>
      </c>
      <c r="DD645">
        <v>0</v>
      </c>
      <c r="DE645">
        <v>0</v>
      </c>
      <c r="DF645">
        <v>0</v>
      </c>
      <c r="DG645">
        <v>12</v>
      </c>
      <c r="DH645">
        <v>57.143999999999998</v>
      </c>
      <c r="DI645">
        <v>0</v>
      </c>
      <c r="DJ645">
        <v>0</v>
      </c>
      <c r="DK645">
        <v>0</v>
      </c>
      <c r="DL645">
        <v>57.143999999999998</v>
      </c>
    </row>
    <row r="646" spans="1:116" x14ac:dyDescent="0.45">
      <c r="A646">
        <v>2023</v>
      </c>
      <c r="B646" t="s">
        <v>179</v>
      </c>
      <c r="C646">
        <v>14224</v>
      </c>
      <c r="D646" t="s">
        <v>1029</v>
      </c>
      <c r="E646" t="s">
        <v>636</v>
      </c>
      <c r="F646" t="s">
        <v>244</v>
      </c>
      <c r="G646">
        <v>6.0380000000000003</v>
      </c>
      <c r="H646">
        <v>0.16600000000000001</v>
      </c>
      <c r="I646" t="s">
        <v>324</v>
      </c>
      <c r="J646" t="s">
        <v>324</v>
      </c>
      <c r="K646">
        <v>6.2039999999999997</v>
      </c>
      <c r="L646">
        <v>1243</v>
      </c>
      <c r="M646">
        <v>6</v>
      </c>
      <c r="N646" t="s">
        <v>324</v>
      </c>
      <c r="O646" t="s">
        <v>324</v>
      </c>
      <c r="P646">
        <v>1249</v>
      </c>
      <c r="Q646" t="s">
        <v>324</v>
      </c>
      <c r="R646" t="s">
        <v>324</v>
      </c>
      <c r="S646" t="s">
        <v>324</v>
      </c>
      <c r="T646" t="s">
        <v>324</v>
      </c>
      <c r="U646">
        <v>0</v>
      </c>
      <c r="V646" t="s">
        <v>324</v>
      </c>
      <c r="W646" t="s">
        <v>324</v>
      </c>
      <c r="X646" t="s">
        <v>324</v>
      </c>
      <c r="Y646" t="s">
        <v>324</v>
      </c>
      <c r="Z646">
        <v>0</v>
      </c>
      <c r="AA646" t="s">
        <v>324</v>
      </c>
      <c r="AB646" t="s">
        <v>324</v>
      </c>
      <c r="AC646" t="s">
        <v>324</v>
      </c>
      <c r="AD646" t="s">
        <v>324</v>
      </c>
      <c r="AE646">
        <v>0</v>
      </c>
      <c r="AF646" t="s">
        <v>324</v>
      </c>
      <c r="AG646" t="s">
        <v>324</v>
      </c>
      <c r="AH646" t="s">
        <v>324</v>
      </c>
      <c r="AI646" t="s">
        <v>324</v>
      </c>
      <c r="AJ646">
        <v>0</v>
      </c>
      <c r="AK646" t="s">
        <v>324</v>
      </c>
      <c r="AL646" t="s">
        <v>324</v>
      </c>
      <c r="AM646" t="s">
        <v>324</v>
      </c>
      <c r="AN646" t="s">
        <v>324</v>
      </c>
      <c r="AO646">
        <v>0</v>
      </c>
      <c r="AP646" t="s">
        <v>324</v>
      </c>
      <c r="AQ646" t="s">
        <v>324</v>
      </c>
      <c r="AR646" t="s">
        <v>324</v>
      </c>
      <c r="AS646" t="s">
        <v>324</v>
      </c>
      <c r="AT646">
        <v>0</v>
      </c>
      <c r="AU646" t="s">
        <v>324</v>
      </c>
      <c r="AV646" t="s">
        <v>324</v>
      </c>
      <c r="AW646" t="s">
        <v>324</v>
      </c>
      <c r="AX646" t="s">
        <v>324</v>
      </c>
      <c r="AY646">
        <v>0</v>
      </c>
      <c r="AZ646" t="s">
        <v>324</v>
      </c>
      <c r="BA646" t="s">
        <v>324</v>
      </c>
      <c r="BB646" t="s">
        <v>324</v>
      </c>
      <c r="BC646" t="s">
        <v>324</v>
      </c>
      <c r="BD646">
        <v>0</v>
      </c>
      <c r="BE646" t="s">
        <v>324</v>
      </c>
      <c r="BF646" t="s">
        <v>324</v>
      </c>
      <c r="BG646" t="s">
        <v>324</v>
      </c>
      <c r="BH646" t="s">
        <v>324</v>
      </c>
      <c r="BI646">
        <v>0</v>
      </c>
      <c r="BJ646" t="s">
        <v>324</v>
      </c>
      <c r="BK646" t="s">
        <v>324</v>
      </c>
      <c r="BL646" t="s">
        <v>324</v>
      </c>
      <c r="BM646" t="s">
        <v>324</v>
      </c>
      <c r="BN646">
        <v>0</v>
      </c>
      <c r="BO646" t="s">
        <v>324</v>
      </c>
      <c r="BP646" t="s">
        <v>324</v>
      </c>
      <c r="BQ646" t="s">
        <v>324</v>
      </c>
      <c r="BR646" t="s">
        <v>324</v>
      </c>
      <c r="BS646">
        <v>0</v>
      </c>
      <c r="BT646">
        <v>1.2E-2</v>
      </c>
      <c r="BU646" t="s">
        <v>324</v>
      </c>
      <c r="BV646" t="s">
        <v>324</v>
      </c>
      <c r="BW646" t="s">
        <v>324</v>
      </c>
      <c r="BX646">
        <v>1.2E-2</v>
      </c>
      <c r="BY646">
        <v>3</v>
      </c>
      <c r="BZ646" t="s">
        <v>324</v>
      </c>
      <c r="CA646" t="s">
        <v>324</v>
      </c>
      <c r="CB646" t="s">
        <v>324</v>
      </c>
      <c r="CC646">
        <v>3</v>
      </c>
      <c r="CD646" t="s">
        <v>324</v>
      </c>
      <c r="CE646" t="s">
        <v>324</v>
      </c>
      <c r="CF646" t="s">
        <v>324</v>
      </c>
      <c r="CG646" t="s">
        <v>324</v>
      </c>
      <c r="CH646">
        <v>0</v>
      </c>
      <c r="CI646" t="s">
        <v>324</v>
      </c>
      <c r="CJ646" t="s">
        <v>324</v>
      </c>
      <c r="CK646" t="s">
        <v>324</v>
      </c>
      <c r="CL646" t="s">
        <v>324</v>
      </c>
      <c r="CM646">
        <v>0</v>
      </c>
      <c r="CN646" t="s">
        <v>324</v>
      </c>
      <c r="CO646" t="s">
        <v>324</v>
      </c>
      <c r="CP646" t="s">
        <v>324</v>
      </c>
      <c r="CQ646" t="s">
        <v>324</v>
      </c>
      <c r="CR646">
        <v>0</v>
      </c>
      <c r="CS646" t="s">
        <v>324</v>
      </c>
      <c r="CT646" t="s">
        <v>324</v>
      </c>
      <c r="CU646" t="s">
        <v>324</v>
      </c>
      <c r="CV646" t="s">
        <v>324</v>
      </c>
      <c r="CW646">
        <v>0</v>
      </c>
      <c r="CX646">
        <v>6.05</v>
      </c>
      <c r="CY646">
        <v>0.16600000000000001</v>
      </c>
      <c r="CZ646">
        <v>0</v>
      </c>
      <c r="DA646">
        <v>0</v>
      </c>
      <c r="DB646">
        <v>6.2160000000000002</v>
      </c>
      <c r="DC646">
        <v>1246</v>
      </c>
      <c r="DD646">
        <v>6</v>
      </c>
      <c r="DE646">
        <v>0</v>
      </c>
      <c r="DF646">
        <v>0</v>
      </c>
      <c r="DG646">
        <v>1252</v>
      </c>
      <c r="DH646">
        <v>0</v>
      </c>
      <c r="DI646">
        <v>0</v>
      </c>
      <c r="DJ646">
        <v>0</v>
      </c>
      <c r="DK646">
        <v>0</v>
      </c>
      <c r="DL646">
        <v>0</v>
      </c>
    </row>
    <row r="647" spans="1:116" x14ac:dyDescent="0.45">
      <c r="A647">
        <v>2023</v>
      </c>
      <c r="B647" t="s">
        <v>179</v>
      </c>
      <c r="C647">
        <v>15473</v>
      </c>
      <c r="D647" t="s">
        <v>500</v>
      </c>
      <c r="E647" t="s">
        <v>636</v>
      </c>
      <c r="F647" t="s">
        <v>247</v>
      </c>
      <c r="G647">
        <v>255.64</v>
      </c>
      <c r="H647">
        <v>87.47</v>
      </c>
      <c r="I647">
        <v>0</v>
      </c>
      <c r="J647">
        <v>0</v>
      </c>
      <c r="K647">
        <v>343.11</v>
      </c>
      <c r="L647">
        <v>41370</v>
      </c>
      <c r="M647">
        <v>1131</v>
      </c>
      <c r="N647">
        <v>0</v>
      </c>
      <c r="O647">
        <v>0</v>
      </c>
      <c r="P647">
        <v>42501</v>
      </c>
      <c r="Q647" t="s">
        <v>324</v>
      </c>
      <c r="R647" t="s">
        <v>324</v>
      </c>
      <c r="S647" t="s">
        <v>324</v>
      </c>
      <c r="T647" t="s">
        <v>324</v>
      </c>
      <c r="U647">
        <v>0</v>
      </c>
      <c r="V647" t="s">
        <v>324</v>
      </c>
      <c r="W647" t="s">
        <v>324</v>
      </c>
      <c r="X647" t="s">
        <v>324</v>
      </c>
      <c r="Y647" t="s">
        <v>324</v>
      </c>
      <c r="Z647">
        <v>0</v>
      </c>
      <c r="AA647" t="s">
        <v>324</v>
      </c>
      <c r="AB647" t="s">
        <v>324</v>
      </c>
      <c r="AC647" t="s">
        <v>324</v>
      </c>
      <c r="AD647" t="s">
        <v>324</v>
      </c>
      <c r="AE647">
        <v>0</v>
      </c>
      <c r="AF647" t="s">
        <v>324</v>
      </c>
      <c r="AG647" t="s">
        <v>324</v>
      </c>
      <c r="AH647" t="s">
        <v>324</v>
      </c>
      <c r="AI647" t="s">
        <v>324</v>
      </c>
      <c r="AJ647">
        <v>0</v>
      </c>
      <c r="AK647" t="s">
        <v>324</v>
      </c>
      <c r="AL647" t="s">
        <v>324</v>
      </c>
      <c r="AM647" t="s">
        <v>324</v>
      </c>
      <c r="AN647" t="s">
        <v>324</v>
      </c>
      <c r="AO647">
        <v>0</v>
      </c>
      <c r="AP647" t="s">
        <v>324</v>
      </c>
      <c r="AQ647" t="s">
        <v>324</v>
      </c>
      <c r="AR647" t="s">
        <v>324</v>
      </c>
      <c r="AS647" t="s">
        <v>324</v>
      </c>
      <c r="AT647">
        <v>0</v>
      </c>
      <c r="AU647" t="s">
        <v>324</v>
      </c>
      <c r="AV647" t="s">
        <v>324</v>
      </c>
      <c r="AW647" t="s">
        <v>324</v>
      </c>
      <c r="AX647" t="s">
        <v>324</v>
      </c>
      <c r="AY647">
        <v>0</v>
      </c>
      <c r="AZ647" t="s">
        <v>324</v>
      </c>
      <c r="BA647" t="s">
        <v>324</v>
      </c>
      <c r="BB647" t="s">
        <v>324</v>
      </c>
      <c r="BC647" t="s">
        <v>324</v>
      </c>
      <c r="BD647">
        <v>0</v>
      </c>
      <c r="BE647" t="s">
        <v>324</v>
      </c>
      <c r="BF647" t="s">
        <v>324</v>
      </c>
      <c r="BG647" t="s">
        <v>324</v>
      </c>
      <c r="BH647" t="s">
        <v>324</v>
      </c>
      <c r="BI647">
        <v>0</v>
      </c>
      <c r="BJ647" t="s">
        <v>324</v>
      </c>
      <c r="BK647" t="s">
        <v>324</v>
      </c>
      <c r="BL647" t="s">
        <v>324</v>
      </c>
      <c r="BM647" t="s">
        <v>324</v>
      </c>
      <c r="BN647">
        <v>0</v>
      </c>
      <c r="BO647" t="s">
        <v>324</v>
      </c>
      <c r="BP647" t="s">
        <v>324</v>
      </c>
      <c r="BQ647" t="s">
        <v>324</v>
      </c>
      <c r="BR647" t="s">
        <v>324</v>
      </c>
      <c r="BS647">
        <v>0</v>
      </c>
      <c r="BT647">
        <v>8.9999999999999993E-3</v>
      </c>
      <c r="BU647">
        <v>1.4999999999999999E-2</v>
      </c>
      <c r="BV647">
        <v>0</v>
      </c>
      <c r="BW647">
        <v>0</v>
      </c>
      <c r="BX647">
        <v>2.4E-2</v>
      </c>
      <c r="BY647">
        <v>3</v>
      </c>
      <c r="BZ647">
        <v>3</v>
      </c>
      <c r="CA647">
        <v>0</v>
      </c>
      <c r="CB647">
        <v>0</v>
      </c>
      <c r="CC647">
        <v>6</v>
      </c>
      <c r="CD647" t="s">
        <v>324</v>
      </c>
      <c r="CE647" t="s">
        <v>324</v>
      </c>
      <c r="CF647" t="s">
        <v>324</v>
      </c>
      <c r="CG647" t="s">
        <v>324</v>
      </c>
      <c r="CH647">
        <v>0</v>
      </c>
      <c r="CI647" t="s">
        <v>324</v>
      </c>
      <c r="CJ647" t="s">
        <v>324</v>
      </c>
      <c r="CK647" t="s">
        <v>324</v>
      </c>
      <c r="CL647" t="s">
        <v>324</v>
      </c>
      <c r="CM647">
        <v>0</v>
      </c>
      <c r="CN647" t="s">
        <v>324</v>
      </c>
      <c r="CO647" t="s">
        <v>324</v>
      </c>
      <c r="CP647" t="s">
        <v>324</v>
      </c>
      <c r="CQ647" t="s">
        <v>324</v>
      </c>
      <c r="CR647">
        <v>0</v>
      </c>
      <c r="CS647" t="s">
        <v>324</v>
      </c>
      <c r="CT647" t="s">
        <v>324</v>
      </c>
      <c r="CU647" t="s">
        <v>324</v>
      </c>
      <c r="CV647" t="s">
        <v>324</v>
      </c>
      <c r="CW647">
        <v>0</v>
      </c>
      <c r="CX647">
        <v>255.649</v>
      </c>
      <c r="CY647">
        <v>87.484999999999999</v>
      </c>
      <c r="CZ647">
        <v>0</v>
      </c>
      <c r="DA647">
        <v>0</v>
      </c>
      <c r="DB647">
        <v>343.13400000000001</v>
      </c>
      <c r="DC647">
        <v>41373</v>
      </c>
      <c r="DD647">
        <v>1134</v>
      </c>
      <c r="DE647">
        <v>0</v>
      </c>
      <c r="DF647">
        <v>0</v>
      </c>
      <c r="DG647">
        <v>42507</v>
      </c>
      <c r="DH647">
        <v>0</v>
      </c>
      <c r="DI647">
        <v>0</v>
      </c>
      <c r="DJ647">
        <v>0</v>
      </c>
      <c r="DK647">
        <v>0</v>
      </c>
      <c r="DL647">
        <v>0</v>
      </c>
    </row>
    <row r="648" spans="1:116" x14ac:dyDescent="0.45">
      <c r="A648">
        <v>2023</v>
      </c>
      <c r="B648" t="s">
        <v>179</v>
      </c>
      <c r="C648">
        <v>17715</v>
      </c>
      <c r="D648" t="s">
        <v>1030</v>
      </c>
      <c r="E648" t="s">
        <v>636</v>
      </c>
      <c r="F648" t="s">
        <v>244</v>
      </c>
      <c r="G648">
        <v>0.26800000000000002</v>
      </c>
      <c r="H648" t="s">
        <v>324</v>
      </c>
      <c r="I648" t="s">
        <v>324</v>
      </c>
      <c r="J648" t="s">
        <v>324</v>
      </c>
      <c r="K648">
        <v>0.26800000000000002</v>
      </c>
      <c r="L648">
        <v>34</v>
      </c>
      <c r="M648" t="s">
        <v>324</v>
      </c>
      <c r="N648" t="s">
        <v>324</v>
      </c>
      <c r="O648" t="s">
        <v>324</v>
      </c>
      <c r="P648">
        <v>34</v>
      </c>
      <c r="Q648" t="s">
        <v>324</v>
      </c>
      <c r="R648" t="s">
        <v>324</v>
      </c>
      <c r="S648" t="s">
        <v>324</v>
      </c>
      <c r="T648" t="s">
        <v>324</v>
      </c>
      <c r="U648">
        <v>0</v>
      </c>
      <c r="V648" t="s">
        <v>324</v>
      </c>
      <c r="W648" t="s">
        <v>324</v>
      </c>
      <c r="X648" t="s">
        <v>324</v>
      </c>
      <c r="Y648" t="s">
        <v>324</v>
      </c>
      <c r="Z648">
        <v>0</v>
      </c>
      <c r="AA648" t="s">
        <v>324</v>
      </c>
      <c r="AB648" t="s">
        <v>324</v>
      </c>
      <c r="AC648" t="s">
        <v>324</v>
      </c>
      <c r="AD648" t="s">
        <v>324</v>
      </c>
      <c r="AE648">
        <v>0</v>
      </c>
      <c r="AF648" t="s">
        <v>324</v>
      </c>
      <c r="AG648" t="s">
        <v>324</v>
      </c>
      <c r="AH648" t="s">
        <v>324</v>
      </c>
      <c r="AI648" t="s">
        <v>324</v>
      </c>
      <c r="AJ648">
        <v>0</v>
      </c>
      <c r="AK648" t="s">
        <v>324</v>
      </c>
      <c r="AL648" t="s">
        <v>324</v>
      </c>
      <c r="AM648" t="s">
        <v>324</v>
      </c>
      <c r="AN648" t="s">
        <v>324</v>
      </c>
      <c r="AO648">
        <v>0</v>
      </c>
      <c r="AP648" t="s">
        <v>324</v>
      </c>
      <c r="AQ648" t="s">
        <v>324</v>
      </c>
      <c r="AR648" t="s">
        <v>324</v>
      </c>
      <c r="AS648" t="s">
        <v>324</v>
      </c>
      <c r="AT648">
        <v>0</v>
      </c>
      <c r="AU648" t="s">
        <v>324</v>
      </c>
      <c r="AV648" t="s">
        <v>324</v>
      </c>
      <c r="AW648" t="s">
        <v>324</v>
      </c>
      <c r="AX648" t="s">
        <v>324</v>
      </c>
      <c r="AY648">
        <v>0</v>
      </c>
      <c r="AZ648" t="s">
        <v>324</v>
      </c>
      <c r="BA648" t="s">
        <v>324</v>
      </c>
      <c r="BB648" t="s">
        <v>324</v>
      </c>
      <c r="BC648" t="s">
        <v>324</v>
      </c>
      <c r="BD648">
        <v>0</v>
      </c>
      <c r="BE648" t="s">
        <v>324</v>
      </c>
      <c r="BF648" t="s">
        <v>324</v>
      </c>
      <c r="BG648" t="s">
        <v>324</v>
      </c>
      <c r="BH648" t="s">
        <v>324</v>
      </c>
      <c r="BI648">
        <v>0</v>
      </c>
      <c r="BJ648" t="s">
        <v>324</v>
      </c>
      <c r="BK648" t="s">
        <v>324</v>
      </c>
      <c r="BL648" t="s">
        <v>324</v>
      </c>
      <c r="BM648" t="s">
        <v>324</v>
      </c>
      <c r="BN648">
        <v>0</v>
      </c>
      <c r="BO648" t="s">
        <v>324</v>
      </c>
      <c r="BP648" t="s">
        <v>324</v>
      </c>
      <c r="BQ648" t="s">
        <v>324</v>
      </c>
      <c r="BR648" t="s">
        <v>324</v>
      </c>
      <c r="BS648">
        <v>0</v>
      </c>
      <c r="BT648" t="s">
        <v>324</v>
      </c>
      <c r="BU648" t="s">
        <v>324</v>
      </c>
      <c r="BV648" t="s">
        <v>324</v>
      </c>
      <c r="BW648" t="s">
        <v>324</v>
      </c>
      <c r="BX648">
        <v>0</v>
      </c>
      <c r="BY648" t="s">
        <v>324</v>
      </c>
      <c r="BZ648" t="s">
        <v>324</v>
      </c>
      <c r="CA648" t="s">
        <v>324</v>
      </c>
      <c r="CB648" t="s">
        <v>324</v>
      </c>
      <c r="CC648">
        <v>0</v>
      </c>
      <c r="CD648" t="s">
        <v>324</v>
      </c>
      <c r="CE648" t="s">
        <v>324</v>
      </c>
      <c r="CF648" t="s">
        <v>324</v>
      </c>
      <c r="CG648" t="s">
        <v>324</v>
      </c>
      <c r="CH648">
        <v>0</v>
      </c>
      <c r="CI648" t="s">
        <v>324</v>
      </c>
      <c r="CJ648" t="s">
        <v>324</v>
      </c>
      <c r="CK648" t="s">
        <v>324</v>
      </c>
      <c r="CL648" t="s">
        <v>324</v>
      </c>
      <c r="CM648">
        <v>0</v>
      </c>
      <c r="CN648" t="s">
        <v>324</v>
      </c>
      <c r="CO648" t="s">
        <v>324</v>
      </c>
      <c r="CP648" t="s">
        <v>324</v>
      </c>
      <c r="CQ648" t="s">
        <v>324</v>
      </c>
      <c r="CR648">
        <v>0</v>
      </c>
      <c r="CS648" t="s">
        <v>324</v>
      </c>
      <c r="CT648" t="s">
        <v>324</v>
      </c>
      <c r="CU648" t="s">
        <v>324</v>
      </c>
      <c r="CV648" t="s">
        <v>324</v>
      </c>
      <c r="CW648">
        <v>0</v>
      </c>
      <c r="CX648">
        <v>0.26800000000000002</v>
      </c>
      <c r="CY648">
        <v>0</v>
      </c>
      <c r="CZ648">
        <v>0</v>
      </c>
      <c r="DA648">
        <v>0</v>
      </c>
      <c r="DB648">
        <v>0.26800000000000002</v>
      </c>
      <c r="DC648">
        <v>34</v>
      </c>
      <c r="DD648">
        <v>0</v>
      </c>
      <c r="DE648">
        <v>0</v>
      </c>
      <c r="DF648">
        <v>0</v>
      </c>
      <c r="DG648">
        <v>34</v>
      </c>
      <c r="DH648">
        <v>0</v>
      </c>
      <c r="DI648">
        <v>0</v>
      </c>
      <c r="DJ648">
        <v>0</v>
      </c>
      <c r="DK648">
        <v>0</v>
      </c>
      <c r="DL648">
        <v>0</v>
      </c>
    </row>
    <row r="649" spans="1:116" x14ac:dyDescent="0.45">
      <c r="A649">
        <v>2023</v>
      </c>
      <c r="B649" t="s">
        <v>179</v>
      </c>
      <c r="C649">
        <v>17718</v>
      </c>
      <c r="D649" t="s">
        <v>501</v>
      </c>
      <c r="E649" t="s">
        <v>607</v>
      </c>
      <c r="F649" t="s">
        <v>247</v>
      </c>
      <c r="G649">
        <v>18.97</v>
      </c>
      <c r="H649">
        <v>7.5880000000000001</v>
      </c>
      <c r="I649">
        <v>0.49299999999999999</v>
      </c>
      <c r="J649" t="s">
        <v>324</v>
      </c>
      <c r="K649">
        <v>27.050999999999998</v>
      </c>
      <c r="L649">
        <v>1988</v>
      </c>
      <c r="M649">
        <v>107</v>
      </c>
      <c r="N649">
        <v>6</v>
      </c>
      <c r="O649" t="s">
        <v>324</v>
      </c>
      <c r="P649">
        <v>2101</v>
      </c>
      <c r="Q649" t="s">
        <v>324</v>
      </c>
      <c r="R649" t="s">
        <v>324</v>
      </c>
      <c r="S649" t="s">
        <v>324</v>
      </c>
      <c r="T649" t="s">
        <v>324</v>
      </c>
      <c r="U649">
        <v>0</v>
      </c>
      <c r="V649" t="s">
        <v>324</v>
      </c>
      <c r="W649" t="s">
        <v>324</v>
      </c>
      <c r="X649" t="s">
        <v>324</v>
      </c>
      <c r="Y649" t="s">
        <v>324</v>
      </c>
      <c r="Z649">
        <v>0</v>
      </c>
      <c r="AA649" t="s">
        <v>324</v>
      </c>
      <c r="AB649" t="s">
        <v>324</v>
      </c>
      <c r="AC649" t="s">
        <v>324</v>
      </c>
      <c r="AD649" t="s">
        <v>324</v>
      </c>
      <c r="AE649">
        <v>0</v>
      </c>
      <c r="AF649" t="s">
        <v>324</v>
      </c>
      <c r="AG649" t="s">
        <v>324</v>
      </c>
      <c r="AH649" t="s">
        <v>324</v>
      </c>
      <c r="AI649" t="s">
        <v>324</v>
      </c>
      <c r="AJ649">
        <v>0</v>
      </c>
      <c r="AK649" t="s">
        <v>324</v>
      </c>
      <c r="AL649" t="s">
        <v>324</v>
      </c>
      <c r="AM649" t="s">
        <v>324</v>
      </c>
      <c r="AN649" t="s">
        <v>324</v>
      </c>
      <c r="AO649">
        <v>0</v>
      </c>
      <c r="AP649" t="s">
        <v>324</v>
      </c>
      <c r="AQ649" t="s">
        <v>324</v>
      </c>
      <c r="AR649" t="s">
        <v>324</v>
      </c>
      <c r="AS649" t="s">
        <v>324</v>
      </c>
      <c r="AT649">
        <v>0</v>
      </c>
      <c r="AU649" t="s">
        <v>324</v>
      </c>
      <c r="AV649" t="s">
        <v>324</v>
      </c>
      <c r="AW649" t="s">
        <v>324</v>
      </c>
      <c r="AX649" t="s">
        <v>324</v>
      </c>
      <c r="AY649">
        <v>0</v>
      </c>
      <c r="AZ649" t="s">
        <v>324</v>
      </c>
      <c r="BA649" t="s">
        <v>324</v>
      </c>
      <c r="BB649" t="s">
        <v>324</v>
      </c>
      <c r="BC649" t="s">
        <v>324</v>
      </c>
      <c r="BD649">
        <v>0</v>
      </c>
      <c r="BE649" t="s">
        <v>324</v>
      </c>
      <c r="BF649" t="s">
        <v>324</v>
      </c>
      <c r="BG649" t="s">
        <v>324</v>
      </c>
      <c r="BH649" t="s">
        <v>324</v>
      </c>
      <c r="BI649">
        <v>0</v>
      </c>
      <c r="BJ649" t="s">
        <v>324</v>
      </c>
      <c r="BK649" t="s">
        <v>324</v>
      </c>
      <c r="BL649" t="s">
        <v>324</v>
      </c>
      <c r="BM649" t="s">
        <v>324</v>
      </c>
      <c r="BN649">
        <v>0</v>
      </c>
      <c r="BO649" t="s">
        <v>324</v>
      </c>
      <c r="BP649" t="s">
        <v>324</v>
      </c>
      <c r="BQ649" t="s">
        <v>324</v>
      </c>
      <c r="BR649" t="s">
        <v>324</v>
      </c>
      <c r="BS649">
        <v>0</v>
      </c>
      <c r="BT649" t="s">
        <v>324</v>
      </c>
      <c r="BU649" t="s">
        <v>324</v>
      </c>
      <c r="BV649" t="s">
        <v>324</v>
      </c>
      <c r="BW649" t="s">
        <v>324</v>
      </c>
      <c r="BX649">
        <v>0</v>
      </c>
      <c r="BY649" t="s">
        <v>324</v>
      </c>
      <c r="BZ649" t="s">
        <v>324</v>
      </c>
      <c r="CA649" t="s">
        <v>324</v>
      </c>
      <c r="CB649" t="s">
        <v>324</v>
      </c>
      <c r="CC649">
        <v>0</v>
      </c>
      <c r="CD649" t="s">
        <v>324</v>
      </c>
      <c r="CE649" t="s">
        <v>324</v>
      </c>
      <c r="CF649" t="s">
        <v>324</v>
      </c>
      <c r="CG649" t="s">
        <v>324</v>
      </c>
      <c r="CH649">
        <v>0</v>
      </c>
      <c r="CI649" t="s">
        <v>324</v>
      </c>
      <c r="CJ649" t="s">
        <v>324</v>
      </c>
      <c r="CK649" t="s">
        <v>324</v>
      </c>
      <c r="CL649" t="s">
        <v>324</v>
      </c>
      <c r="CM649">
        <v>0</v>
      </c>
      <c r="CN649" t="s">
        <v>324</v>
      </c>
      <c r="CO649" t="s">
        <v>324</v>
      </c>
      <c r="CP649" t="s">
        <v>324</v>
      </c>
      <c r="CQ649" t="s">
        <v>324</v>
      </c>
      <c r="CR649">
        <v>0</v>
      </c>
      <c r="CS649" t="s">
        <v>324</v>
      </c>
      <c r="CT649" t="s">
        <v>324</v>
      </c>
      <c r="CU649" t="s">
        <v>324</v>
      </c>
      <c r="CV649" t="s">
        <v>324</v>
      </c>
      <c r="CW649">
        <v>0</v>
      </c>
      <c r="CX649">
        <v>18.97</v>
      </c>
      <c r="CY649">
        <v>7.5880000000000001</v>
      </c>
      <c r="CZ649">
        <v>0.49299999999999999</v>
      </c>
      <c r="DA649">
        <v>0</v>
      </c>
      <c r="DB649">
        <v>27.050999999999998</v>
      </c>
      <c r="DC649">
        <v>1988</v>
      </c>
      <c r="DD649">
        <v>107</v>
      </c>
      <c r="DE649">
        <v>6</v>
      </c>
      <c r="DF649">
        <v>0</v>
      </c>
      <c r="DG649">
        <v>2101</v>
      </c>
      <c r="DH649">
        <v>0</v>
      </c>
      <c r="DI649">
        <v>0</v>
      </c>
      <c r="DJ649">
        <v>0</v>
      </c>
      <c r="DK649">
        <v>0</v>
      </c>
      <c r="DL649">
        <v>0</v>
      </c>
    </row>
    <row r="650" spans="1:116" x14ac:dyDescent="0.45">
      <c r="A650">
        <v>2023</v>
      </c>
      <c r="B650" t="s">
        <v>179</v>
      </c>
      <c r="C650">
        <v>17826</v>
      </c>
      <c r="D650" t="s">
        <v>1031</v>
      </c>
      <c r="E650" t="s">
        <v>636</v>
      </c>
      <c r="F650" t="s">
        <v>244</v>
      </c>
      <c r="G650">
        <v>6.8000000000000005E-2</v>
      </c>
      <c r="H650">
        <v>5.5E-2</v>
      </c>
      <c r="I650" t="s">
        <v>324</v>
      </c>
      <c r="J650" t="s">
        <v>324</v>
      </c>
      <c r="K650">
        <v>0.123</v>
      </c>
      <c r="L650">
        <v>17</v>
      </c>
      <c r="M650">
        <v>4</v>
      </c>
      <c r="N650" t="s">
        <v>324</v>
      </c>
      <c r="O650" t="s">
        <v>324</v>
      </c>
      <c r="P650">
        <v>21</v>
      </c>
      <c r="Q650" t="s">
        <v>324</v>
      </c>
      <c r="R650" t="s">
        <v>324</v>
      </c>
      <c r="S650" t="s">
        <v>324</v>
      </c>
      <c r="T650" t="s">
        <v>324</v>
      </c>
      <c r="U650">
        <v>0</v>
      </c>
      <c r="V650" t="s">
        <v>324</v>
      </c>
      <c r="W650" t="s">
        <v>324</v>
      </c>
      <c r="X650" t="s">
        <v>324</v>
      </c>
      <c r="Y650" t="s">
        <v>324</v>
      </c>
      <c r="Z650">
        <v>0</v>
      </c>
      <c r="AA650" t="s">
        <v>324</v>
      </c>
      <c r="AB650" t="s">
        <v>324</v>
      </c>
      <c r="AC650" t="s">
        <v>324</v>
      </c>
      <c r="AD650" t="s">
        <v>324</v>
      </c>
      <c r="AE650">
        <v>0</v>
      </c>
      <c r="AF650" t="s">
        <v>324</v>
      </c>
      <c r="AG650" t="s">
        <v>324</v>
      </c>
      <c r="AH650" t="s">
        <v>324</v>
      </c>
      <c r="AI650" t="s">
        <v>324</v>
      </c>
      <c r="AJ650">
        <v>0</v>
      </c>
      <c r="AK650" t="s">
        <v>324</v>
      </c>
      <c r="AL650" t="s">
        <v>324</v>
      </c>
      <c r="AM650" t="s">
        <v>324</v>
      </c>
      <c r="AN650" t="s">
        <v>324</v>
      </c>
      <c r="AO650">
        <v>0</v>
      </c>
      <c r="AP650" t="s">
        <v>324</v>
      </c>
      <c r="AQ650" t="s">
        <v>324</v>
      </c>
      <c r="AR650" t="s">
        <v>324</v>
      </c>
      <c r="AS650" t="s">
        <v>324</v>
      </c>
      <c r="AT650">
        <v>0</v>
      </c>
      <c r="AU650" t="s">
        <v>324</v>
      </c>
      <c r="AV650" t="s">
        <v>324</v>
      </c>
      <c r="AW650" t="s">
        <v>324</v>
      </c>
      <c r="AX650" t="s">
        <v>324</v>
      </c>
      <c r="AY650">
        <v>0</v>
      </c>
      <c r="AZ650" t="s">
        <v>324</v>
      </c>
      <c r="BA650" t="s">
        <v>324</v>
      </c>
      <c r="BB650" t="s">
        <v>324</v>
      </c>
      <c r="BC650" t="s">
        <v>324</v>
      </c>
      <c r="BD650">
        <v>0</v>
      </c>
      <c r="BE650" t="s">
        <v>324</v>
      </c>
      <c r="BF650" t="s">
        <v>324</v>
      </c>
      <c r="BG650" t="s">
        <v>324</v>
      </c>
      <c r="BH650" t="s">
        <v>324</v>
      </c>
      <c r="BI650">
        <v>0</v>
      </c>
      <c r="BJ650" t="s">
        <v>324</v>
      </c>
      <c r="BK650" t="s">
        <v>324</v>
      </c>
      <c r="BL650" t="s">
        <v>324</v>
      </c>
      <c r="BM650" t="s">
        <v>324</v>
      </c>
      <c r="BN650">
        <v>0</v>
      </c>
      <c r="BO650" t="s">
        <v>324</v>
      </c>
      <c r="BP650" t="s">
        <v>324</v>
      </c>
      <c r="BQ650" t="s">
        <v>324</v>
      </c>
      <c r="BR650" t="s">
        <v>324</v>
      </c>
      <c r="BS650">
        <v>0</v>
      </c>
      <c r="BT650" t="s">
        <v>324</v>
      </c>
      <c r="BU650" t="s">
        <v>324</v>
      </c>
      <c r="BV650" t="s">
        <v>324</v>
      </c>
      <c r="BW650" t="s">
        <v>324</v>
      </c>
      <c r="BX650">
        <v>0</v>
      </c>
      <c r="BY650" t="s">
        <v>324</v>
      </c>
      <c r="BZ650" t="s">
        <v>324</v>
      </c>
      <c r="CA650" t="s">
        <v>324</v>
      </c>
      <c r="CB650" t="s">
        <v>324</v>
      </c>
      <c r="CC650">
        <v>0</v>
      </c>
      <c r="CD650" t="s">
        <v>324</v>
      </c>
      <c r="CE650" t="s">
        <v>324</v>
      </c>
      <c r="CF650" t="s">
        <v>324</v>
      </c>
      <c r="CG650" t="s">
        <v>324</v>
      </c>
      <c r="CH650">
        <v>0</v>
      </c>
      <c r="CI650" t="s">
        <v>324</v>
      </c>
      <c r="CJ650" t="s">
        <v>324</v>
      </c>
      <c r="CK650" t="s">
        <v>324</v>
      </c>
      <c r="CL650" t="s">
        <v>324</v>
      </c>
      <c r="CM650">
        <v>0</v>
      </c>
      <c r="CN650" t="s">
        <v>324</v>
      </c>
      <c r="CO650" t="s">
        <v>324</v>
      </c>
      <c r="CP650" t="s">
        <v>324</v>
      </c>
      <c r="CQ650" t="s">
        <v>324</v>
      </c>
      <c r="CR650">
        <v>0</v>
      </c>
      <c r="CS650" t="s">
        <v>324</v>
      </c>
      <c r="CT650" t="s">
        <v>324</v>
      </c>
      <c r="CU650" t="s">
        <v>324</v>
      </c>
      <c r="CV650" t="s">
        <v>324</v>
      </c>
      <c r="CW650">
        <v>0</v>
      </c>
      <c r="CX650">
        <v>6.8000000000000005E-2</v>
      </c>
      <c r="CY650">
        <v>5.5E-2</v>
      </c>
      <c r="CZ650">
        <v>0</v>
      </c>
      <c r="DA650">
        <v>0</v>
      </c>
      <c r="DB650">
        <v>0.123</v>
      </c>
      <c r="DC650">
        <v>17</v>
      </c>
      <c r="DD650">
        <v>4</v>
      </c>
      <c r="DE650">
        <v>0</v>
      </c>
      <c r="DF650">
        <v>0</v>
      </c>
      <c r="DG650">
        <v>21</v>
      </c>
      <c r="DH650">
        <v>0</v>
      </c>
      <c r="DI650">
        <v>0</v>
      </c>
      <c r="DJ650">
        <v>0</v>
      </c>
      <c r="DK650">
        <v>0</v>
      </c>
      <c r="DL650">
        <v>0</v>
      </c>
    </row>
    <row r="651" spans="1:116" x14ac:dyDescent="0.45">
      <c r="A651">
        <v>2023</v>
      </c>
      <c r="B651" t="s">
        <v>179</v>
      </c>
      <c r="C651">
        <v>99999</v>
      </c>
      <c r="D651" t="s">
        <v>599</v>
      </c>
      <c r="E651" t="s">
        <v>636</v>
      </c>
      <c r="G651">
        <v>-43.271000000000001</v>
      </c>
      <c r="H651">
        <v>-14.567</v>
      </c>
      <c r="I651">
        <v>0.15</v>
      </c>
      <c r="J651" t="s">
        <v>324</v>
      </c>
      <c r="K651">
        <v>-57.688000000000002</v>
      </c>
      <c r="L651" t="s">
        <v>324</v>
      </c>
      <c r="M651" t="s">
        <v>324</v>
      </c>
      <c r="N651" t="s">
        <v>324</v>
      </c>
      <c r="O651" t="s">
        <v>324</v>
      </c>
      <c r="P651" t="s">
        <v>324</v>
      </c>
      <c r="Q651" t="s">
        <v>324</v>
      </c>
      <c r="R651" t="s">
        <v>324</v>
      </c>
      <c r="S651" t="s">
        <v>324</v>
      </c>
      <c r="T651" t="s">
        <v>324</v>
      </c>
      <c r="U651" t="s">
        <v>324</v>
      </c>
      <c r="V651" t="s">
        <v>324</v>
      </c>
      <c r="W651" t="s">
        <v>324</v>
      </c>
      <c r="X651" t="s">
        <v>324</v>
      </c>
      <c r="Y651" t="s">
        <v>324</v>
      </c>
      <c r="Z651" t="s">
        <v>324</v>
      </c>
      <c r="AA651" t="s">
        <v>324</v>
      </c>
      <c r="AB651" t="s">
        <v>324</v>
      </c>
      <c r="AC651" t="s">
        <v>324</v>
      </c>
      <c r="AD651" t="s">
        <v>324</v>
      </c>
      <c r="AE651" t="s">
        <v>324</v>
      </c>
      <c r="AF651" t="s">
        <v>324</v>
      </c>
      <c r="AG651" t="s">
        <v>324</v>
      </c>
      <c r="AH651" t="s">
        <v>324</v>
      </c>
      <c r="AI651" t="s">
        <v>324</v>
      </c>
      <c r="AJ651" t="s">
        <v>324</v>
      </c>
      <c r="AK651" t="s">
        <v>324</v>
      </c>
      <c r="AL651" t="s">
        <v>324</v>
      </c>
      <c r="AM651" t="s">
        <v>324</v>
      </c>
      <c r="AN651" t="s">
        <v>324</v>
      </c>
      <c r="AO651" t="s">
        <v>324</v>
      </c>
      <c r="AP651" t="s">
        <v>324</v>
      </c>
      <c r="AQ651" t="s">
        <v>324</v>
      </c>
      <c r="AR651" t="s">
        <v>324</v>
      </c>
      <c r="AS651" t="s">
        <v>324</v>
      </c>
      <c r="AT651" t="s">
        <v>324</v>
      </c>
      <c r="AU651" t="s">
        <v>324</v>
      </c>
      <c r="AV651" t="s">
        <v>324</v>
      </c>
      <c r="AW651" t="s">
        <v>324</v>
      </c>
      <c r="AX651" t="s">
        <v>324</v>
      </c>
      <c r="AY651" t="s">
        <v>324</v>
      </c>
      <c r="AZ651" t="s">
        <v>324</v>
      </c>
      <c r="BA651" t="s">
        <v>324</v>
      </c>
      <c r="BB651" t="s">
        <v>324</v>
      </c>
      <c r="BC651" t="s">
        <v>324</v>
      </c>
      <c r="BD651" t="s">
        <v>324</v>
      </c>
      <c r="BE651" t="s">
        <v>324</v>
      </c>
      <c r="BF651" t="s">
        <v>324</v>
      </c>
      <c r="BG651" t="s">
        <v>324</v>
      </c>
      <c r="BH651" t="s">
        <v>324</v>
      </c>
      <c r="BI651" t="s">
        <v>324</v>
      </c>
      <c r="BJ651" t="s">
        <v>324</v>
      </c>
      <c r="BK651" t="s">
        <v>324</v>
      </c>
      <c r="BL651" t="s">
        <v>324</v>
      </c>
      <c r="BM651" t="s">
        <v>324</v>
      </c>
      <c r="BN651" t="s">
        <v>324</v>
      </c>
      <c r="BO651" t="s">
        <v>324</v>
      </c>
      <c r="BP651" t="s">
        <v>324</v>
      </c>
      <c r="BQ651" t="s">
        <v>324</v>
      </c>
      <c r="BR651" t="s">
        <v>324</v>
      </c>
      <c r="BS651" t="s">
        <v>324</v>
      </c>
      <c r="BT651" t="s">
        <v>324</v>
      </c>
      <c r="BU651" t="s">
        <v>324</v>
      </c>
      <c r="BV651" t="s">
        <v>324</v>
      </c>
      <c r="BW651" t="s">
        <v>324</v>
      </c>
      <c r="BX651" t="s">
        <v>324</v>
      </c>
      <c r="BY651" t="s">
        <v>324</v>
      </c>
      <c r="BZ651" t="s">
        <v>324</v>
      </c>
      <c r="CA651" t="s">
        <v>324</v>
      </c>
      <c r="CB651" t="s">
        <v>324</v>
      </c>
      <c r="CC651" t="s">
        <v>324</v>
      </c>
      <c r="CD651" t="s">
        <v>324</v>
      </c>
      <c r="CE651" t="s">
        <v>324</v>
      </c>
      <c r="CF651" t="s">
        <v>324</v>
      </c>
      <c r="CG651" t="s">
        <v>324</v>
      </c>
      <c r="CH651" t="s">
        <v>324</v>
      </c>
      <c r="CI651" t="s">
        <v>324</v>
      </c>
      <c r="CJ651" t="s">
        <v>324</v>
      </c>
      <c r="CK651" t="s">
        <v>324</v>
      </c>
      <c r="CL651" t="s">
        <v>324</v>
      </c>
      <c r="CM651" t="s">
        <v>324</v>
      </c>
      <c r="CN651" t="s">
        <v>324</v>
      </c>
      <c r="CO651" t="s">
        <v>324</v>
      </c>
      <c r="CP651" t="s">
        <v>324</v>
      </c>
      <c r="CQ651" t="s">
        <v>324</v>
      </c>
      <c r="CR651" t="s">
        <v>324</v>
      </c>
      <c r="CS651" t="s">
        <v>324</v>
      </c>
      <c r="CT651" t="s">
        <v>324</v>
      </c>
      <c r="CU651" t="s">
        <v>324</v>
      </c>
      <c r="CV651" t="s">
        <v>324</v>
      </c>
      <c r="CW651" t="s">
        <v>324</v>
      </c>
      <c r="CX651">
        <v>-43.271000000000001</v>
      </c>
      <c r="CY651">
        <v>-14.567</v>
      </c>
      <c r="CZ651">
        <v>0.15</v>
      </c>
      <c r="DA651" t="s">
        <v>324</v>
      </c>
      <c r="DB651">
        <v>-57.688000000000002</v>
      </c>
      <c r="DC651" t="s">
        <v>324</v>
      </c>
      <c r="DD651" t="s">
        <v>324</v>
      </c>
      <c r="DE651" t="s">
        <v>324</v>
      </c>
      <c r="DF651" t="s">
        <v>324</v>
      </c>
      <c r="DG651" t="s">
        <v>324</v>
      </c>
      <c r="DH651" t="s">
        <v>324</v>
      </c>
      <c r="DI651" t="s">
        <v>324</v>
      </c>
      <c r="DJ651" t="s">
        <v>324</v>
      </c>
      <c r="DK651" t="s">
        <v>324</v>
      </c>
      <c r="DL651" t="s">
        <v>324</v>
      </c>
    </row>
    <row r="652" spans="1:116" x14ac:dyDescent="0.45">
      <c r="A652">
        <v>2023</v>
      </c>
      <c r="B652" t="s">
        <v>179</v>
      </c>
      <c r="C652">
        <v>99999</v>
      </c>
      <c r="D652" t="s">
        <v>599</v>
      </c>
      <c r="E652" t="s">
        <v>607</v>
      </c>
      <c r="G652">
        <v>-3.3079999999999998</v>
      </c>
      <c r="H652">
        <v>-1.323</v>
      </c>
      <c r="I652">
        <v>-8.5999999999999993E-2</v>
      </c>
      <c r="J652" t="s">
        <v>324</v>
      </c>
      <c r="K652">
        <v>-4.718</v>
      </c>
      <c r="L652" t="s">
        <v>324</v>
      </c>
      <c r="M652" t="s">
        <v>324</v>
      </c>
      <c r="N652" t="s">
        <v>324</v>
      </c>
      <c r="O652" t="s">
        <v>324</v>
      </c>
      <c r="P652" t="s">
        <v>324</v>
      </c>
      <c r="Q652" t="s">
        <v>324</v>
      </c>
      <c r="R652" t="s">
        <v>324</v>
      </c>
      <c r="S652" t="s">
        <v>324</v>
      </c>
      <c r="T652" t="s">
        <v>324</v>
      </c>
      <c r="U652" t="s">
        <v>324</v>
      </c>
      <c r="V652" t="s">
        <v>324</v>
      </c>
      <c r="W652" t="s">
        <v>324</v>
      </c>
      <c r="X652" t="s">
        <v>324</v>
      </c>
      <c r="Y652" t="s">
        <v>324</v>
      </c>
      <c r="Z652" t="s">
        <v>324</v>
      </c>
      <c r="AA652" t="s">
        <v>324</v>
      </c>
      <c r="AB652" t="s">
        <v>324</v>
      </c>
      <c r="AC652" t="s">
        <v>324</v>
      </c>
      <c r="AD652" t="s">
        <v>324</v>
      </c>
      <c r="AE652" t="s">
        <v>324</v>
      </c>
      <c r="AF652" t="s">
        <v>324</v>
      </c>
      <c r="AG652" t="s">
        <v>324</v>
      </c>
      <c r="AH652" t="s">
        <v>324</v>
      </c>
      <c r="AI652" t="s">
        <v>324</v>
      </c>
      <c r="AJ652" t="s">
        <v>324</v>
      </c>
      <c r="AK652" t="s">
        <v>324</v>
      </c>
      <c r="AL652" t="s">
        <v>324</v>
      </c>
      <c r="AM652" t="s">
        <v>324</v>
      </c>
      <c r="AN652" t="s">
        <v>324</v>
      </c>
      <c r="AO652" t="s">
        <v>324</v>
      </c>
      <c r="AP652" t="s">
        <v>324</v>
      </c>
      <c r="AQ652" t="s">
        <v>324</v>
      </c>
      <c r="AR652" t="s">
        <v>324</v>
      </c>
      <c r="AS652" t="s">
        <v>324</v>
      </c>
      <c r="AT652" t="s">
        <v>324</v>
      </c>
      <c r="AU652" t="s">
        <v>324</v>
      </c>
      <c r="AV652" t="s">
        <v>324</v>
      </c>
      <c r="AW652" t="s">
        <v>324</v>
      </c>
      <c r="AX652" t="s">
        <v>324</v>
      </c>
      <c r="AY652" t="s">
        <v>324</v>
      </c>
      <c r="AZ652" t="s">
        <v>324</v>
      </c>
      <c r="BA652" t="s">
        <v>324</v>
      </c>
      <c r="BB652" t="s">
        <v>324</v>
      </c>
      <c r="BC652" t="s">
        <v>324</v>
      </c>
      <c r="BD652" t="s">
        <v>324</v>
      </c>
      <c r="BE652" t="s">
        <v>324</v>
      </c>
      <c r="BF652" t="s">
        <v>324</v>
      </c>
      <c r="BG652" t="s">
        <v>324</v>
      </c>
      <c r="BH652" t="s">
        <v>324</v>
      </c>
      <c r="BI652" t="s">
        <v>324</v>
      </c>
      <c r="BJ652" t="s">
        <v>324</v>
      </c>
      <c r="BK652" t="s">
        <v>324</v>
      </c>
      <c r="BL652" t="s">
        <v>324</v>
      </c>
      <c r="BM652" t="s">
        <v>324</v>
      </c>
      <c r="BN652" t="s">
        <v>324</v>
      </c>
      <c r="BO652" t="s">
        <v>324</v>
      </c>
      <c r="BP652" t="s">
        <v>324</v>
      </c>
      <c r="BQ652" t="s">
        <v>324</v>
      </c>
      <c r="BR652" t="s">
        <v>324</v>
      </c>
      <c r="BS652" t="s">
        <v>324</v>
      </c>
      <c r="BT652" t="s">
        <v>324</v>
      </c>
      <c r="BU652" t="s">
        <v>324</v>
      </c>
      <c r="BV652" t="s">
        <v>324</v>
      </c>
      <c r="BW652" t="s">
        <v>324</v>
      </c>
      <c r="BX652" t="s">
        <v>324</v>
      </c>
      <c r="BY652" t="s">
        <v>324</v>
      </c>
      <c r="BZ652" t="s">
        <v>324</v>
      </c>
      <c r="CA652" t="s">
        <v>324</v>
      </c>
      <c r="CB652" t="s">
        <v>324</v>
      </c>
      <c r="CC652" t="s">
        <v>324</v>
      </c>
      <c r="CD652" t="s">
        <v>324</v>
      </c>
      <c r="CE652" t="s">
        <v>324</v>
      </c>
      <c r="CF652" t="s">
        <v>324</v>
      </c>
      <c r="CG652" t="s">
        <v>324</v>
      </c>
      <c r="CH652" t="s">
        <v>324</v>
      </c>
      <c r="CI652" t="s">
        <v>324</v>
      </c>
      <c r="CJ652" t="s">
        <v>324</v>
      </c>
      <c r="CK652" t="s">
        <v>324</v>
      </c>
      <c r="CL652" t="s">
        <v>324</v>
      </c>
      <c r="CM652" t="s">
        <v>324</v>
      </c>
      <c r="CN652" t="s">
        <v>324</v>
      </c>
      <c r="CO652" t="s">
        <v>324</v>
      </c>
      <c r="CP652" t="s">
        <v>324</v>
      </c>
      <c r="CQ652" t="s">
        <v>324</v>
      </c>
      <c r="CR652" t="s">
        <v>324</v>
      </c>
      <c r="CS652" t="s">
        <v>324</v>
      </c>
      <c r="CT652" t="s">
        <v>324</v>
      </c>
      <c r="CU652" t="s">
        <v>324</v>
      </c>
      <c r="CV652" t="s">
        <v>324</v>
      </c>
      <c r="CW652" t="s">
        <v>324</v>
      </c>
      <c r="CX652">
        <v>-3.3079999999999998</v>
      </c>
      <c r="CY652">
        <v>-1.323</v>
      </c>
      <c r="CZ652">
        <v>-8.5999999999999993E-2</v>
      </c>
      <c r="DA652" t="s">
        <v>324</v>
      </c>
      <c r="DB652">
        <v>-4.718</v>
      </c>
      <c r="DC652" t="s">
        <v>324</v>
      </c>
      <c r="DD652" t="s">
        <v>324</v>
      </c>
      <c r="DE652" t="s">
        <v>324</v>
      </c>
      <c r="DF652" t="s">
        <v>324</v>
      </c>
      <c r="DG652" t="s">
        <v>324</v>
      </c>
      <c r="DH652" t="s">
        <v>324</v>
      </c>
      <c r="DI652" t="s">
        <v>324</v>
      </c>
      <c r="DJ652" t="s">
        <v>324</v>
      </c>
      <c r="DK652" t="s">
        <v>324</v>
      </c>
      <c r="DL652" t="s">
        <v>324</v>
      </c>
    </row>
    <row r="653" spans="1:116" x14ac:dyDescent="0.45">
      <c r="A653">
        <v>2023</v>
      </c>
      <c r="B653" t="s">
        <v>179</v>
      </c>
      <c r="C653">
        <v>99999</v>
      </c>
      <c r="D653" t="s">
        <v>599</v>
      </c>
      <c r="E653" t="s">
        <v>661</v>
      </c>
      <c r="G653">
        <v>1.4999999999999999E-2</v>
      </c>
      <c r="H653">
        <v>0.27400000000000002</v>
      </c>
      <c r="I653" t="s">
        <v>324</v>
      </c>
      <c r="J653" t="s">
        <v>324</v>
      </c>
      <c r="K653">
        <v>0.28899999999999998</v>
      </c>
      <c r="L653" t="s">
        <v>324</v>
      </c>
      <c r="M653" t="s">
        <v>324</v>
      </c>
      <c r="N653" t="s">
        <v>324</v>
      </c>
      <c r="O653" t="s">
        <v>324</v>
      </c>
      <c r="P653" t="s">
        <v>324</v>
      </c>
      <c r="Q653" t="s">
        <v>324</v>
      </c>
      <c r="R653" t="s">
        <v>324</v>
      </c>
      <c r="S653" t="s">
        <v>324</v>
      </c>
      <c r="T653" t="s">
        <v>324</v>
      </c>
      <c r="U653" t="s">
        <v>324</v>
      </c>
      <c r="V653" t="s">
        <v>324</v>
      </c>
      <c r="W653" t="s">
        <v>324</v>
      </c>
      <c r="X653" t="s">
        <v>324</v>
      </c>
      <c r="Y653" t="s">
        <v>324</v>
      </c>
      <c r="Z653" t="s">
        <v>324</v>
      </c>
      <c r="AA653" t="s">
        <v>324</v>
      </c>
      <c r="AB653" t="s">
        <v>324</v>
      </c>
      <c r="AC653" t="s">
        <v>324</v>
      </c>
      <c r="AD653" t="s">
        <v>324</v>
      </c>
      <c r="AE653" t="s">
        <v>324</v>
      </c>
      <c r="AF653" t="s">
        <v>324</v>
      </c>
      <c r="AG653" t="s">
        <v>324</v>
      </c>
      <c r="AH653" t="s">
        <v>324</v>
      </c>
      <c r="AI653" t="s">
        <v>324</v>
      </c>
      <c r="AJ653" t="s">
        <v>324</v>
      </c>
      <c r="AK653" t="s">
        <v>324</v>
      </c>
      <c r="AL653" t="s">
        <v>324</v>
      </c>
      <c r="AM653" t="s">
        <v>324</v>
      </c>
      <c r="AN653" t="s">
        <v>324</v>
      </c>
      <c r="AO653" t="s">
        <v>324</v>
      </c>
      <c r="AP653" t="s">
        <v>324</v>
      </c>
      <c r="AQ653" t="s">
        <v>324</v>
      </c>
      <c r="AR653" t="s">
        <v>324</v>
      </c>
      <c r="AS653" t="s">
        <v>324</v>
      </c>
      <c r="AT653" t="s">
        <v>324</v>
      </c>
      <c r="AU653" t="s">
        <v>324</v>
      </c>
      <c r="AV653" t="s">
        <v>324</v>
      </c>
      <c r="AW653" t="s">
        <v>324</v>
      </c>
      <c r="AX653" t="s">
        <v>324</v>
      </c>
      <c r="AY653" t="s">
        <v>324</v>
      </c>
      <c r="AZ653" t="s">
        <v>324</v>
      </c>
      <c r="BA653" t="s">
        <v>324</v>
      </c>
      <c r="BB653" t="s">
        <v>324</v>
      </c>
      <c r="BC653" t="s">
        <v>324</v>
      </c>
      <c r="BD653" t="s">
        <v>324</v>
      </c>
      <c r="BE653" t="s">
        <v>324</v>
      </c>
      <c r="BF653" t="s">
        <v>324</v>
      </c>
      <c r="BG653" t="s">
        <v>324</v>
      </c>
      <c r="BH653" t="s">
        <v>324</v>
      </c>
      <c r="BI653" t="s">
        <v>324</v>
      </c>
      <c r="BJ653" t="s">
        <v>324</v>
      </c>
      <c r="BK653" t="s">
        <v>324</v>
      </c>
      <c r="BL653" t="s">
        <v>324</v>
      </c>
      <c r="BM653" t="s">
        <v>324</v>
      </c>
      <c r="BN653" t="s">
        <v>324</v>
      </c>
      <c r="BO653" t="s">
        <v>324</v>
      </c>
      <c r="BP653" t="s">
        <v>324</v>
      </c>
      <c r="BQ653" t="s">
        <v>324</v>
      </c>
      <c r="BR653" t="s">
        <v>324</v>
      </c>
      <c r="BS653" t="s">
        <v>324</v>
      </c>
      <c r="BT653" t="s">
        <v>324</v>
      </c>
      <c r="BU653" t="s">
        <v>324</v>
      </c>
      <c r="BV653" t="s">
        <v>324</v>
      </c>
      <c r="BW653" t="s">
        <v>324</v>
      </c>
      <c r="BX653" t="s">
        <v>324</v>
      </c>
      <c r="BY653" t="s">
        <v>324</v>
      </c>
      <c r="BZ653" t="s">
        <v>324</v>
      </c>
      <c r="CA653" t="s">
        <v>324</v>
      </c>
      <c r="CB653" t="s">
        <v>324</v>
      </c>
      <c r="CC653" t="s">
        <v>324</v>
      </c>
      <c r="CD653" t="s">
        <v>324</v>
      </c>
      <c r="CE653" t="s">
        <v>324</v>
      </c>
      <c r="CF653" t="s">
        <v>324</v>
      </c>
      <c r="CG653" t="s">
        <v>324</v>
      </c>
      <c r="CH653" t="s">
        <v>324</v>
      </c>
      <c r="CI653" t="s">
        <v>324</v>
      </c>
      <c r="CJ653" t="s">
        <v>324</v>
      </c>
      <c r="CK653" t="s">
        <v>324</v>
      </c>
      <c r="CL653" t="s">
        <v>324</v>
      </c>
      <c r="CM653" t="s">
        <v>324</v>
      </c>
      <c r="CN653" t="s">
        <v>324</v>
      </c>
      <c r="CO653" t="s">
        <v>324</v>
      </c>
      <c r="CP653" t="s">
        <v>324</v>
      </c>
      <c r="CQ653" t="s">
        <v>324</v>
      </c>
      <c r="CR653" t="s">
        <v>324</v>
      </c>
      <c r="CS653" t="s">
        <v>324</v>
      </c>
      <c r="CT653" t="s">
        <v>324</v>
      </c>
      <c r="CU653" t="s">
        <v>324</v>
      </c>
      <c r="CV653" t="s">
        <v>324</v>
      </c>
      <c r="CW653" t="s">
        <v>324</v>
      </c>
      <c r="CX653">
        <v>1.4999999999999999E-2</v>
      </c>
      <c r="CY653">
        <v>0.27400000000000002</v>
      </c>
      <c r="CZ653" t="s">
        <v>324</v>
      </c>
      <c r="DA653" t="s">
        <v>324</v>
      </c>
      <c r="DB653">
        <v>0.28899999999999998</v>
      </c>
      <c r="DC653" t="s">
        <v>324</v>
      </c>
      <c r="DD653" t="s">
        <v>324</v>
      </c>
      <c r="DE653" t="s">
        <v>324</v>
      </c>
      <c r="DF653" t="s">
        <v>324</v>
      </c>
      <c r="DG653" t="s">
        <v>324</v>
      </c>
      <c r="DH653" t="s">
        <v>324</v>
      </c>
      <c r="DI653" t="s">
        <v>324</v>
      </c>
      <c r="DJ653" t="s">
        <v>324</v>
      </c>
      <c r="DK653" t="s">
        <v>324</v>
      </c>
      <c r="DL653" t="s">
        <v>324</v>
      </c>
    </row>
    <row r="654" spans="1:116" x14ac:dyDescent="0.45">
      <c r="A654">
        <v>2023</v>
      </c>
      <c r="B654" t="s">
        <v>179</v>
      </c>
      <c r="C654">
        <v>99999</v>
      </c>
      <c r="D654" t="s">
        <v>599</v>
      </c>
      <c r="E654" t="s">
        <v>626</v>
      </c>
      <c r="G654">
        <v>2.9000000000000001E-2</v>
      </c>
      <c r="H654" t="s">
        <v>324</v>
      </c>
      <c r="I654" t="s">
        <v>324</v>
      </c>
      <c r="J654" t="s">
        <v>324</v>
      </c>
      <c r="K654">
        <v>2.9000000000000001E-2</v>
      </c>
      <c r="L654" t="s">
        <v>324</v>
      </c>
      <c r="M654" t="s">
        <v>324</v>
      </c>
      <c r="N654" t="s">
        <v>324</v>
      </c>
      <c r="O654" t="s">
        <v>324</v>
      </c>
      <c r="P654" t="s">
        <v>324</v>
      </c>
      <c r="Q654" t="s">
        <v>324</v>
      </c>
      <c r="R654" t="s">
        <v>324</v>
      </c>
      <c r="S654" t="s">
        <v>324</v>
      </c>
      <c r="T654" t="s">
        <v>324</v>
      </c>
      <c r="U654" t="s">
        <v>324</v>
      </c>
      <c r="V654" t="s">
        <v>324</v>
      </c>
      <c r="W654" t="s">
        <v>324</v>
      </c>
      <c r="X654" t="s">
        <v>324</v>
      </c>
      <c r="Y654" t="s">
        <v>324</v>
      </c>
      <c r="Z654" t="s">
        <v>324</v>
      </c>
      <c r="AA654" t="s">
        <v>324</v>
      </c>
      <c r="AB654" t="s">
        <v>324</v>
      </c>
      <c r="AC654" t="s">
        <v>324</v>
      </c>
      <c r="AD654" t="s">
        <v>324</v>
      </c>
      <c r="AE654" t="s">
        <v>324</v>
      </c>
      <c r="AF654" t="s">
        <v>324</v>
      </c>
      <c r="AG654" t="s">
        <v>324</v>
      </c>
      <c r="AH654" t="s">
        <v>324</v>
      </c>
      <c r="AI654" t="s">
        <v>324</v>
      </c>
      <c r="AJ654" t="s">
        <v>324</v>
      </c>
      <c r="AK654" t="s">
        <v>324</v>
      </c>
      <c r="AL654" t="s">
        <v>324</v>
      </c>
      <c r="AM654" t="s">
        <v>324</v>
      </c>
      <c r="AN654" t="s">
        <v>324</v>
      </c>
      <c r="AO654" t="s">
        <v>324</v>
      </c>
      <c r="AP654" t="s">
        <v>324</v>
      </c>
      <c r="AQ654" t="s">
        <v>324</v>
      </c>
      <c r="AR654" t="s">
        <v>324</v>
      </c>
      <c r="AS654" t="s">
        <v>324</v>
      </c>
      <c r="AT654" t="s">
        <v>324</v>
      </c>
      <c r="AU654" t="s">
        <v>324</v>
      </c>
      <c r="AV654" t="s">
        <v>324</v>
      </c>
      <c r="AW654" t="s">
        <v>324</v>
      </c>
      <c r="AX654" t="s">
        <v>324</v>
      </c>
      <c r="AY654" t="s">
        <v>324</v>
      </c>
      <c r="AZ654" t="s">
        <v>324</v>
      </c>
      <c r="BA654" t="s">
        <v>324</v>
      </c>
      <c r="BB654" t="s">
        <v>324</v>
      </c>
      <c r="BC654" t="s">
        <v>324</v>
      </c>
      <c r="BD654" t="s">
        <v>324</v>
      </c>
      <c r="BE654" t="s">
        <v>324</v>
      </c>
      <c r="BF654" t="s">
        <v>324</v>
      </c>
      <c r="BG654" t="s">
        <v>324</v>
      </c>
      <c r="BH654" t="s">
        <v>324</v>
      </c>
      <c r="BI654" t="s">
        <v>324</v>
      </c>
      <c r="BJ654" t="s">
        <v>324</v>
      </c>
      <c r="BK654" t="s">
        <v>324</v>
      </c>
      <c r="BL654" t="s">
        <v>324</v>
      </c>
      <c r="BM654" t="s">
        <v>324</v>
      </c>
      <c r="BN654" t="s">
        <v>324</v>
      </c>
      <c r="BO654" t="s">
        <v>324</v>
      </c>
      <c r="BP654" t="s">
        <v>324</v>
      </c>
      <c r="BQ654" t="s">
        <v>324</v>
      </c>
      <c r="BR654" t="s">
        <v>324</v>
      </c>
      <c r="BS654" t="s">
        <v>324</v>
      </c>
      <c r="BT654" t="s">
        <v>324</v>
      </c>
      <c r="BU654" t="s">
        <v>324</v>
      </c>
      <c r="BV654" t="s">
        <v>324</v>
      </c>
      <c r="BW654" t="s">
        <v>324</v>
      </c>
      <c r="BX654" t="s">
        <v>324</v>
      </c>
      <c r="BY654" t="s">
        <v>324</v>
      </c>
      <c r="BZ654" t="s">
        <v>324</v>
      </c>
      <c r="CA654" t="s">
        <v>324</v>
      </c>
      <c r="CB654" t="s">
        <v>324</v>
      </c>
      <c r="CC654" t="s">
        <v>324</v>
      </c>
      <c r="CD654" t="s">
        <v>324</v>
      </c>
      <c r="CE654" t="s">
        <v>324</v>
      </c>
      <c r="CF654" t="s">
        <v>324</v>
      </c>
      <c r="CG654" t="s">
        <v>324</v>
      </c>
      <c r="CH654" t="s">
        <v>324</v>
      </c>
      <c r="CI654" t="s">
        <v>324</v>
      </c>
      <c r="CJ654" t="s">
        <v>324</v>
      </c>
      <c r="CK654" t="s">
        <v>324</v>
      </c>
      <c r="CL654" t="s">
        <v>324</v>
      </c>
      <c r="CM654" t="s">
        <v>324</v>
      </c>
      <c r="CN654" t="s">
        <v>324</v>
      </c>
      <c r="CO654" t="s">
        <v>324</v>
      </c>
      <c r="CP654" t="s">
        <v>324</v>
      </c>
      <c r="CQ654" t="s">
        <v>324</v>
      </c>
      <c r="CR654" t="s">
        <v>324</v>
      </c>
      <c r="CS654" t="s">
        <v>324</v>
      </c>
      <c r="CT654" t="s">
        <v>324</v>
      </c>
      <c r="CU654" t="s">
        <v>324</v>
      </c>
      <c r="CV654" t="s">
        <v>324</v>
      </c>
      <c r="CW654" t="s">
        <v>324</v>
      </c>
      <c r="CX654">
        <v>2.9000000000000001E-2</v>
      </c>
      <c r="CY654" t="s">
        <v>324</v>
      </c>
      <c r="CZ654" t="s">
        <v>324</v>
      </c>
      <c r="DA654" t="s">
        <v>324</v>
      </c>
      <c r="DB654">
        <v>2.9000000000000001E-2</v>
      </c>
      <c r="DC654" t="s">
        <v>324</v>
      </c>
      <c r="DD654" t="s">
        <v>324</v>
      </c>
      <c r="DE654" t="s">
        <v>324</v>
      </c>
      <c r="DF654" t="s">
        <v>324</v>
      </c>
      <c r="DG654" t="s">
        <v>324</v>
      </c>
      <c r="DH654" t="s">
        <v>324</v>
      </c>
      <c r="DI654" t="s">
        <v>324</v>
      </c>
      <c r="DJ654" t="s">
        <v>324</v>
      </c>
      <c r="DK654" t="s">
        <v>324</v>
      </c>
      <c r="DL654" t="s">
        <v>324</v>
      </c>
    </row>
    <row r="655" spans="1:116" x14ac:dyDescent="0.45">
      <c r="A655">
        <v>2023</v>
      </c>
      <c r="B655" t="s">
        <v>169</v>
      </c>
      <c r="C655">
        <v>2008</v>
      </c>
      <c r="D655" t="s">
        <v>502</v>
      </c>
      <c r="E655" t="s">
        <v>626</v>
      </c>
      <c r="F655" t="s">
        <v>247</v>
      </c>
      <c r="G655">
        <v>1.1719999999999999</v>
      </c>
      <c r="H655">
        <v>1.1060000000000001</v>
      </c>
      <c r="I655">
        <v>0</v>
      </c>
      <c r="J655">
        <v>0</v>
      </c>
      <c r="K655">
        <v>2.278</v>
      </c>
      <c r="L655">
        <v>138</v>
      </c>
      <c r="M655">
        <v>11</v>
      </c>
      <c r="N655">
        <v>0</v>
      </c>
      <c r="O655">
        <v>0</v>
      </c>
      <c r="P655">
        <v>149</v>
      </c>
      <c r="Q655" t="s">
        <v>324</v>
      </c>
      <c r="R655" t="s">
        <v>324</v>
      </c>
      <c r="S655" t="s">
        <v>324</v>
      </c>
      <c r="T655" t="s">
        <v>324</v>
      </c>
      <c r="U655">
        <v>0</v>
      </c>
      <c r="V655" t="s">
        <v>324</v>
      </c>
      <c r="W655" t="s">
        <v>324</v>
      </c>
      <c r="X655" t="s">
        <v>324</v>
      </c>
      <c r="Y655" t="s">
        <v>324</v>
      </c>
      <c r="Z655">
        <v>0</v>
      </c>
      <c r="AA655" t="s">
        <v>324</v>
      </c>
      <c r="AB655" t="s">
        <v>324</v>
      </c>
      <c r="AC655" t="s">
        <v>324</v>
      </c>
      <c r="AD655" t="s">
        <v>324</v>
      </c>
      <c r="AE655">
        <v>0</v>
      </c>
      <c r="AF655" t="s">
        <v>324</v>
      </c>
      <c r="AG655" t="s">
        <v>324</v>
      </c>
      <c r="AH655" t="s">
        <v>324</v>
      </c>
      <c r="AI655" t="s">
        <v>324</v>
      </c>
      <c r="AJ655">
        <v>0</v>
      </c>
      <c r="AK655" t="s">
        <v>324</v>
      </c>
      <c r="AL655" t="s">
        <v>324</v>
      </c>
      <c r="AM655" t="s">
        <v>324</v>
      </c>
      <c r="AN655" t="s">
        <v>324</v>
      </c>
      <c r="AO655">
        <v>0</v>
      </c>
      <c r="AP655" t="s">
        <v>324</v>
      </c>
      <c r="AQ655" t="s">
        <v>324</v>
      </c>
      <c r="AR655" t="s">
        <v>324</v>
      </c>
      <c r="AS655" t="s">
        <v>324</v>
      </c>
      <c r="AT655">
        <v>0</v>
      </c>
      <c r="AU655" t="s">
        <v>324</v>
      </c>
      <c r="AV655" t="s">
        <v>324</v>
      </c>
      <c r="AW655" t="s">
        <v>324</v>
      </c>
      <c r="AX655" t="s">
        <v>324</v>
      </c>
      <c r="AY655">
        <v>0</v>
      </c>
      <c r="AZ655" t="s">
        <v>324</v>
      </c>
      <c r="BA655" t="s">
        <v>324</v>
      </c>
      <c r="BB655" t="s">
        <v>324</v>
      </c>
      <c r="BC655" t="s">
        <v>324</v>
      </c>
      <c r="BD655">
        <v>0</v>
      </c>
      <c r="BE655" t="s">
        <v>324</v>
      </c>
      <c r="BF655" t="s">
        <v>324</v>
      </c>
      <c r="BG655" t="s">
        <v>324</v>
      </c>
      <c r="BH655" t="s">
        <v>324</v>
      </c>
      <c r="BI655">
        <v>0</v>
      </c>
      <c r="BJ655" t="s">
        <v>324</v>
      </c>
      <c r="BK655" t="s">
        <v>324</v>
      </c>
      <c r="BL655" t="s">
        <v>324</v>
      </c>
      <c r="BM655" t="s">
        <v>324</v>
      </c>
      <c r="BN655">
        <v>0</v>
      </c>
      <c r="BO655" t="s">
        <v>324</v>
      </c>
      <c r="BP655" t="s">
        <v>324</v>
      </c>
      <c r="BQ655" t="s">
        <v>324</v>
      </c>
      <c r="BR655" t="s">
        <v>324</v>
      </c>
      <c r="BS655">
        <v>0</v>
      </c>
      <c r="BT655" t="s">
        <v>324</v>
      </c>
      <c r="BU655" t="s">
        <v>324</v>
      </c>
      <c r="BV655" t="s">
        <v>324</v>
      </c>
      <c r="BW655" t="s">
        <v>324</v>
      </c>
      <c r="BX655">
        <v>0</v>
      </c>
      <c r="BY655" t="s">
        <v>324</v>
      </c>
      <c r="BZ655" t="s">
        <v>324</v>
      </c>
      <c r="CA655" t="s">
        <v>324</v>
      </c>
      <c r="CB655" t="s">
        <v>324</v>
      </c>
      <c r="CC655">
        <v>0</v>
      </c>
      <c r="CD655" t="s">
        <v>324</v>
      </c>
      <c r="CE655" t="s">
        <v>324</v>
      </c>
      <c r="CF655" t="s">
        <v>324</v>
      </c>
      <c r="CG655" t="s">
        <v>324</v>
      </c>
      <c r="CH655">
        <v>0</v>
      </c>
      <c r="CI655" t="s">
        <v>324</v>
      </c>
      <c r="CJ655" t="s">
        <v>324</v>
      </c>
      <c r="CK655" t="s">
        <v>324</v>
      </c>
      <c r="CL655" t="s">
        <v>324</v>
      </c>
      <c r="CM655">
        <v>0</v>
      </c>
      <c r="CN655" t="s">
        <v>324</v>
      </c>
      <c r="CO655" t="s">
        <v>324</v>
      </c>
      <c r="CP655" t="s">
        <v>324</v>
      </c>
      <c r="CQ655" t="s">
        <v>324</v>
      </c>
      <c r="CR655">
        <v>0</v>
      </c>
      <c r="CS655" t="s">
        <v>324</v>
      </c>
      <c r="CT655" t="s">
        <v>324</v>
      </c>
      <c r="CU655" t="s">
        <v>324</v>
      </c>
      <c r="CV655" t="s">
        <v>324</v>
      </c>
      <c r="CW655">
        <v>0</v>
      </c>
      <c r="CX655">
        <v>1.1719999999999999</v>
      </c>
      <c r="CY655">
        <v>1.1060000000000001</v>
      </c>
      <c r="CZ655">
        <v>0</v>
      </c>
      <c r="DA655">
        <v>0</v>
      </c>
      <c r="DB655">
        <v>2.278</v>
      </c>
      <c r="DC655">
        <v>138</v>
      </c>
      <c r="DD655">
        <v>11</v>
      </c>
      <c r="DE655">
        <v>0</v>
      </c>
      <c r="DF655">
        <v>0</v>
      </c>
      <c r="DG655">
        <v>149</v>
      </c>
      <c r="DH655">
        <v>0</v>
      </c>
      <c r="DI655">
        <v>0</v>
      </c>
      <c r="DJ655">
        <v>0</v>
      </c>
      <c r="DK655">
        <v>0</v>
      </c>
      <c r="DL655">
        <v>0</v>
      </c>
    </row>
    <row r="656" spans="1:116" x14ac:dyDescent="0.45">
      <c r="A656">
        <v>2023</v>
      </c>
      <c r="B656" t="s">
        <v>169</v>
      </c>
      <c r="C656">
        <v>13073</v>
      </c>
      <c r="D656" t="s">
        <v>503</v>
      </c>
      <c r="E656" t="s">
        <v>660</v>
      </c>
      <c r="F656" t="s">
        <v>244</v>
      </c>
      <c r="G656">
        <v>6.0999999999999999E-2</v>
      </c>
      <c r="H656">
        <v>0.157</v>
      </c>
      <c r="I656" t="s">
        <v>324</v>
      </c>
      <c r="J656" t="s">
        <v>324</v>
      </c>
      <c r="K656">
        <v>0.218</v>
      </c>
      <c r="L656">
        <v>14</v>
      </c>
      <c r="M656">
        <v>6</v>
      </c>
      <c r="N656" t="s">
        <v>324</v>
      </c>
      <c r="O656" t="s">
        <v>324</v>
      </c>
      <c r="P656">
        <v>20</v>
      </c>
      <c r="Q656" t="s">
        <v>324</v>
      </c>
      <c r="R656" t="s">
        <v>324</v>
      </c>
      <c r="S656" t="s">
        <v>324</v>
      </c>
      <c r="T656" t="s">
        <v>324</v>
      </c>
      <c r="U656">
        <v>0</v>
      </c>
      <c r="V656" t="s">
        <v>324</v>
      </c>
      <c r="W656" t="s">
        <v>324</v>
      </c>
      <c r="X656" t="s">
        <v>324</v>
      </c>
      <c r="Y656" t="s">
        <v>324</v>
      </c>
      <c r="Z656">
        <v>0</v>
      </c>
      <c r="AA656" t="s">
        <v>324</v>
      </c>
      <c r="AB656" t="s">
        <v>324</v>
      </c>
      <c r="AC656" t="s">
        <v>324</v>
      </c>
      <c r="AD656" t="s">
        <v>324</v>
      </c>
      <c r="AE656">
        <v>0</v>
      </c>
      <c r="AF656" t="s">
        <v>324</v>
      </c>
      <c r="AG656" t="s">
        <v>324</v>
      </c>
      <c r="AH656" t="s">
        <v>324</v>
      </c>
      <c r="AI656" t="s">
        <v>324</v>
      </c>
      <c r="AJ656">
        <v>0</v>
      </c>
      <c r="AK656" t="s">
        <v>324</v>
      </c>
      <c r="AL656" t="s">
        <v>324</v>
      </c>
      <c r="AM656" t="s">
        <v>324</v>
      </c>
      <c r="AN656" t="s">
        <v>324</v>
      </c>
      <c r="AO656">
        <v>0</v>
      </c>
      <c r="AP656" t="s">
        <v>324</v>
      </c>
      <c r="AQ656" t="s">
        <v>324</v>
      </c>
      <c r="AR656" t="s">
        <v>324</v>
      </c>
      <c r="AS656" t="s">
        <v>324</v>
      </c>
      <c r="AT656">
        <v>0</v>
      </c>
      <c r="AU656" t="s">
        <v>324</v>
      </c>
      <c r="AV656" t="s">
        <v>324</v>
      </c>
      <c r="AW656" t="s">
        <v>324</v>
      </c>
      <c r="AX656" t="s">
        <v>324</v>
      </c>
      <c r="AY656">
        <v>0</v>
      </c>
      <c r="AZ656" t="s">
        <v>324</v>
      </c>
      <c r="BA656" t="s">
        <v>324</v>
      </c>
      <c r="BB656" t="s">
        <v>324</v>
      </c>
      <c r="BC656" t="s">
        <v>324</v>
      </c>
      <c r="BD656">
        <v>0</v>
      </c>
      <c r="BE656" t="s">
        <v>324</v>
      </c>
      <c r="BF656" t="s">
        <v>324</v>
      </c>
      <c r="BG656" t="s">
        <v>324</v>
      </c>
      <c r="BH656" t="s">
        <v>324</v>
      </c>
      <c r="BI656">
        <v>0</v>
      </c>
      <c r="BJ656" t="s">
        <v>324</v>
      </c>
      <c r="BK656" t="s">
        <v>324</v>
      </c>
      <c r="BL656" t="s">
        <v>324</v>
      </c>
      <c r="BM656" t="s">
        <v>324</v>
      </c>
      <c r="BN656">
        <v>0</v>
      </c>
      <c r="BO656" t="s">
        <v>324</v>
      </c>
      <c r="BP656" t="s">
        <v>324</v>
      </c>
      <c r="BQ656" t="s">
        <v>324</v>
      </c>
      <c r="BR656" t="s">
        <v>324</v>
      </c>
      <c r="BS656">
        <v>0</v>
      </c>
      <c r="BT656" t="s">
        <v>324</v>
      </c>
      <c r="BU656">
        <v>1.0999999999999999E-2</v>
      </c>
      <c r="BV656" t="s">
        <v>324</v>
      </c>
      <c r="BW656" t="s">
        <v>324</v>
      </c>
      <c r="BX656">
        <v>1.0999999999999999E-2</v>
      </c>
      <c r="BY656" t="s">
        <v>324</v>
      </c>
      <c r="BZ656">
        <v>1</v>
      </c>
      <c r="CA656" t="s">
        <v>324</v>
      </c>
      <c r="CB656" t="s">
        <v>324</v>
      </c>
      <c r="CC656">
        <v>1</v>
      </c>
      <c r="CD656" t="s">
        <v>324</v>
      </c>
      <c r="CE656" t="s">
        <v>324</v>
      </c>
      <c r="CF656" t="s">
        <v>324</v>
      </c>
      <c r="CG656" t="s">
        <v>324</v>
      </c>
      <c r="CH656">
        <v>0</v>
      </c>
      <c r="CI656" t="s">
        <v>324</v>
      </c>
      <c r="CJ656" t="s">
        <v>324</v>
      </c>
      <c r="CK656" t="s">
        <v>324</v>
      </c>
      <c r="CL656" t="s">
        <v>324</v>
      </c>
      <c r="CM656">
        <v>0</v>
      </c>
      <c r="CN656" t="s">
        <v>324</v>
      </c>
      <c r="CO656" t="s">
        <v>324</v>
      </c>
      <c r="CP656" t="s">
        <v>324</v>
      </c>
      <c r="CQ656" t="s">
        <v>324</v>
      </c>
      <c r="CR656">
        <v>0</v>
      </c>
      <c r="CS656" t="s">
        <v>324</v>
      </c>
      <c r="CT656" t="s">
        <v>324</v>
      </c>
      <c r="CU656" t="s">
        <v>324</v>
      </c>
      <c r="CV656" t="s">
        <v>324</v>
      </c>
      <c r="CW656">
        <v>0</v>
      </c>
      <c r="CX656">
        <v>6.0999999999999999E-2</v>
      </c>
      <c r="CY656">
        <v>0.16800000000000001</v>
      </c>
      <c r="CZ656">
        <v>0</v>
      </c>
      <c r="DA656">
        <v>0</v>
      </c>
      <c r="DB656">
        <v>0.22900000000000001</v>
      </c>
      <c r="DC656">
        <v>14</v>
      </c>
      <c r="DD656">
        <v>7</v>
      </c>
      <c r="DE656">
        <v>0</v>
      </c>
      <c r="DF656">
        <v>0</v>
      </c>
      <c r="DG656">
        <v>21</v>
      </c>
      <c r="DH656">
        <v>0</v>
      </c>
      <c r="DI656">
        <v>0</v>
      </c>
      <c r="DJ656">
        <v>0</v>
      </c>
      <c r="DK656">
        <v>0</v>
      </c>
      <c r="DL656">
        <v>0</v>
      </c>
    </row>
    <row r="657" spans="1:116" x14ac:dyDescent="0.45">
      <c r="A657">
        <v>2023</v>
      </c>
      <c r="B657" t="s">
        <v>169</v>
      </c>
      <c r="C657">
        <v>13407</v>
      </c>
      <c r="D657" t="s">
        <v>504</v>
      </c>
      <c r="E657" t="s">
        <v>660</v>
      </c>
      <c r="F657" t="s">
        <v>244</v>
      </c>
      <c r="G657">
        <v>762.83600000000001</v>
      </c>
      <c r="H657">
        <v>29.463999999999999</v>
      </c>
      <c r="I657">
        <v>33.259</v>
      </c>
      <c r="J657">
        <v>0</v>
      </c>
      <c r="K657">
        <v>825.55899999999997</v>
      </c>
      <c r="L657">
        <v>101231</v>
      </c>
      <c r="M657">
        <v>528</v>
      </c>
      <c r="N657">
        <v>117</v>
      </c>
      <c r="O657">
        <v>0</v>
      </c>
      <c r="P657">
        <v>101876</v>
      </c>
      <c r="Q657" t="s">
        <v>324</v>
      </c>
      <c r="R657" t="s">
        <v>324</v>
      </c>
      <c r="S657" t="s">
        <v>324</v>
      </c>
      <c r="T657" t="s">
        <v>324</v>
      </c>
      <c r="U657">
        <v>0</v>
      </c>
      <c r="V657" t="s">
        <v>324</v>
      </c>
      <c r="W657" t="s">
        <v>324</v>
      </c>
      <c r="X657" t="s">
        <v>324</v>
      </c>
      <c r="Y657" t="s">
        <v>324</v>
      </c>
      <c r="Z657">
        <v>0</v>
      </c>
      <c r="AA657" t="s">
        <v>324</v>
      </c>
      <c r="AB657" t="s">
        <v>324</v>
      </c>
      <c r="AC657" t="s">
        <v>324</v>
      </c>
      <c r="AD657" t="s">
        <v>324</v>
      </c>
      <c r="AE657">
        <v>0</v>
      </c>
      <c r="AF657" t="s">
        <v>324</v>
      </c>
      <c r="AG657" t="s">
        <v>324</v>
      </c>
      <c r="AH657" t="s">
        <v>324</v>
      </c>
      <c r="AI657" t="s">
        <v>324</v>
      </c>
      <c r="AJ657">
        <v>0</v>
      </c>
      <c r="AK657" t="s">
        <v>324</v>
      </c>
      <c r="AL657" t="s">
        <v>324</v>
      </c>
      <c r="AM657" t="s">
        <v>324</v>
      </c>
      <c r="AN657" t="s">
        <v>324</v>
      </c>
      <c r="AO657">
        <v>0</v>
      </c>
      <c r="AP657">
        <v>13.048</v>
      </c>
      <c r="AQ657">
        <v>5.0000000000000001E-3</v>
      </c>
      <c r="AR657">
        <v>0.16300000000000001</v>
      </c>
      <c r="AS657">
        <v>0</v>
      </c>
      <c r="AT657">
        <v>13.215999999999999</v>
      </c>
      <c r="AU657">
        <v>1629</v>
      </c>
      <c r="AV657">
        <v>1</v>
      </c>
      <c r="AW657">
        <v>1</v>
      </c>
      <c r="AX657" t="s">
        <v>324</v>
      </c>
      <c r="AY657">
        <v>1631</v>
      </c>
      <c r="AZ657">
        <v>33.561</v>
      </c>
      <c r="BA657">
        <v>0.01</v>
      </c>
      <c r="BB657">
        <v>0.84</v>
      </c>
      <c r="BC657">
        <v>0</v>
      </c>
      <c r="BD657">
        <v>34.411000000000001</v>
      </c>
      <c r="BE657" t="s">
        <v>324</v>
      </c>
      <c r="BF657" t="s">
        <v>324</v>
      </c>
      <c r="BG657" t="s">
        <v>324</v>
      </c>
      <c r="BH657" t="s">
        <v>324</v>
      </c>
      <c r="BI657">
        <v>0</v>
      </c>
      <c r="BJ657" t="s">
        <v>324</v>
      </c>
      <c r="BK657" t="s">
        <v>324</v>
      </c>
      <c r="BL657" t="s">
        <v>324</v>
      </c>
      <c r="BM657" t="s">
        <v>324</v>
      </c>
      <c r="BN657">
        <v>0</v>
      </c>
      <c r="BO657" t="s">
        <v>324</v>
      </c>
      <c r="BP657" t="s">
        <v>324</v>
      </c>
      <c r="BQ657" t="s">
        <v>324</v>
      </c>
      <c r="BR657" t="s">
        <v>324</v>
      </c>
      <c r="BS657">
        <v>0</v>
      </c>
      <c r="BT657">
        <v>1.6E-2</v>
      </c>
      <c r="BU657">
        <v>8.0000000000000002E-3</v>
      </c>
      <c r="BV657">
        <v>2E-3</v>
      </c>
      <c r="BW657">
        <v>0</v>
      </c>
      <c r="BX657">
        <v>2.5999999999999999E-2</v>
      </c>
      <c r="BY657">
        <v>2</v>
      </c>
      <c r="BZ657">
        <v>3</v>
      </c>
      <c r="CA657">
        <v>1</v>
      </c>
      <c r="CB657">
        <v>0</v>
      </c>
      <c r="CC657">
        <v>6</v>
      </c>
      <c r="CD657" t="s">
        <v>324</v>
      </c>
      <c r="CE657" t="s">
        <v>324</v>
      </c>
      <c r="CF657" t="s">
        <v>324</v>
      </c>
      <c r="CG657" t="s">
        <v>324</v>
      </c>
      <c r="CH657">
        <v>0</v>
      </c>
      <c r="CI657" t="s">
        <v>324</v>
      </c>
      <c r="CJ657" t="s">
        <v>324</v>
      </c>
      <c r="CK657" t="s">
        <v>324</v>
      </c>
      <c r="CL657" t="s">
        <v>324</v>
      </c>
      <c r="CM657">
        <v>0</v>
      </c>
      <c r="CN657" t="s">
        <v>324</v>
      </c>
      <c r="CO657" t="s">
        <v>324</v>
      </c>
      <c r="CP657" t="s">
        <v>324</v>
      </c>
      <c r="CQ657" t="s">
        <v>324</v>
      </c>
      <c r="CR657">
        <v>0</v>
      </c>
      <c r="CS657" t="s">
        <v>324</v>
      </c>
      <c r="CT657" t="s">
        <v>324</v>
      </c>
      <c r="CU657" t="s">
        <v>324</v>
      </c>
      <c r="CV657" t="s">
        <v>324</v>
      </c>
      <c r="CW657">
        <v>0</v>
      </c>
      <c r="CX657">
        <v>762.85199999999998</v>
      </c>
      <c r="CY657">
        <v>29.472000000000001</v>
      </c>
      <c r="CZ657">
        <v>33.261000000000003</v>
      </c>
      <c r="DA657">
        <v>0</v>
      </c>
      <c r="DB657">
        <v>825.58500000000004</v>
      </c>
      <c r="DC657">
        <v>101233</v>
      </c>
      <c r="DD657">
        <v>531</v>
      </c>
      <c r="DE657">
        <v>118</v>
      </c>
      <c r="DF657">
        <v>0</v>
      </c>
      <c r="DG657">
        <v>101882</v>
      </c>
      <c r="DH657">
        <v>0</v>
      </c>
      <c r="DI657">
        <v>0</v>
      </c>
      <c r="DJ657">
        <v>0</v>
      </c>
      <c r="DK657">
        <v>0</v>
      </c>
      <c r="DL657">
        <v>0</v>
      </c>
    </row>
    <row r="658" spans="1:116" x14ac:dyDescent="0.45">
      <c r="A658">
        <v>2023</v>
      </c>
      <c r="B658" t="s">
        <v>169</v>
      </c>
      <c r="C658">
        <v>14245</v>
      </c>
      <c r="D658" t="s">
        <v>1032</v>
      </c>
      <c r="E658" t="s">
        <v>660</v>
      </c>
      <c r="F658" t="s">
        <v>244</v>
      </c>
      <c r="G658">
        <v>4.49</v>
      </c>
      <c r="H658">
        <v>8.3000000000000004E-2</v>
      </c>
      <c r="I658" t="s">
        <v>324</v>
      </c>
      <c r="J658" t="s">
        <v>324</v>
      </c>
      <c r="K658">
        <v>4.5730000000000004</v>
      </c>
      <c r="L658">
        <v>501</v>
      </c>
      <c r="M658">
        <v>1</v>
      </c>
      <c r="N658" t="s">
        <v>324</v>
      </c>
      <c r="O658" t="s">
        <v>324</v>
      </c>
      <c r="P658">
        <v>502</v>
      </c>
      <c r="Q658">
        <v>3708.6990000000001</v>
      </c>
      <c r="R658">
        <v>86.92</v>
      </c>
      <c r="S658" t="s">
        <v>324</v>
      </c>
      <c r="T658" t="s">
        <v>324</v>
      </c>
      <c r="U658">
        <v>3795.6190000000001</v>
      </c>
      <c r="V658" t="s">
        <v>324</v>
      </c>
      <c r="W658" t="s">
        <v>324</v>
      </c>
      <c r="X658" t="s">
        <v>324</v>
      </c>
      <c r="Y658" t="s">
        <v>324</v>
      </c>
      <c r="Z658">
        <v>0</v>
      </c>
      <c r="AA658" t="s">
        <v>324</v>
      </c>
      <c r="AB658" t="s">
        <v>324</v>
      </c>
      <c r="AC658" t="s">
        <v>324</v>
      </c>
      <c r="AD658" t="s">
        <v>324</v>
      </c>
      <c r="AE658">
        <v>0</v>
      </c>
      <c r="AF658" t="s">
        <v>324</v>
      </c>
      <c r="AG658" t="s">
        <v>324</v>
      </c>
      <c r="AH658" t="s">
        <v>324</v>
      </c>
      <c r="AI658" t="s">
        <v>324</v>
      </c>
      <c r="AJ658">
        <v>0</v>
      </c>
      <c r="AK658" t="s">
        <v>324</v>
      </c>
      <c r="AL658" t="s">
        <v>324</v>
      </c>
      <c r="AM658" t="s">
        <v>324</v>
      </c>
      <c r="AN658" t="s">
        <v>324</v>
      </c>
      <c r="AO658">
        <v>0</v>
      </c>
      <c r="AP658" t="s">
        <v>324</v>
      </c>
      <c r="AQ658" t="s">
        <v>324</v>
      </c>
      <c r="AR658" t="s">
        <v>324</v>
      </c>
      <c r="AS658" t="s">
        <v>324</v>
      </c>
      <c r="AT658">
        <v>0</v>
      </c>
      <c r="AU658" t="s">
        <v>324</v>
      </c>
      <c r="AV658" t="s">
        <v>324</v>
      </c>
      <c r="AW658" t="s">
        <v>324</v>
      </c>
      <c r="AX658" t="s">
        <v>324</v>
      </c>
      <c r="AY658">
        <v>0</v>
      </c>
      <c r="AZ658" t="s">
        <v>324</v>
      </c>
      <c r="BA658" t="s">
        <v>324</v>
      </c>
      <c r="BB658" t="s">
        <v>324</v>
      </c>
      <c r="BC658" t="s">
        <v>324</v>
      </c>
      <c r="BD658">
        <v>0</v>
      </c>
      <c r="BE658" t="s">
        <v>324</v>
      </c>
      <c r="BF658" t="s">
        <v>324</v>
      </c>
      <c r="BG658" t="s">
        <v>324</v>
      </c>
      <c r="BH658" t="s">
        <v>324</v>
      </c>
      <c r="BI658">
        <v>0</v>
      </c>
      <c r="BJ658" t="s">
        <v>324</v>
      </c>
      <c r="BK658" t="s">
        <v>324</v>
      </c>
      <c r="BL658" t="s">
        <v>324</v>
      </c>
      <c r="BM658" t="s">
        <v>324</v>
      </c>
      <c r="BN658">
        <v>0</v>
      </c>
      <c r="BO658" t="s">
        <v>324</v>
      </c>
      <c r="BP658" t="s">
        <v>324</v>
      </c>
      <c r="BQ658" t="s">
        <v>324</v>
      </c>
      <c r="BR658" t="s">
        <v>324</v>
      </c>
      <c r="BS658">
        <v>0</v>
      </c>
      <c r="BT658" t="s">
        <v>324</v>
      </c>
      <c r="BU658" t="s">
        <v>324</v>
      </c>
      <c r="BV658" t="s">
        <v>324</v>
      </c>
      <c r="BW658" t="s">
        <v>324</v>
      </c>
      <c r="BX658">
        <v>0</v>
      </c>
      <c r="BY658" t="s">
        <v>324</v>
      </c>
      <c r="BZ658" t="s">
        <v>324</v>
      </c>
      <c r="CA658" t="s">
        <v>324</v>
      </c>
      <c r="CB658" t="s">
        <v>324</v>
      </c>
      <c r="CC658">
        <v>0</v>
      </c>
      <c r="CD658" t="s">
        <v>324</v>
      </c>
      <c r="CE658" t="s">
        <v>324</v>
      </c>
      <c r="CF658" t="s">
        <v>324</v>
      </c>
      <c r="CG658" t="s">
        <v>324</v>
      </c>
      <c r="CH658">
        <v>0</v>
      </c>
      <c r="CI658" t="s">
        <v>324</v>
      </c>
      <c r="CJ658" t="s">
        <v>324</v>
      </c>
      <c r="CK658" t="s">
        <v>324</v>
      </c>
      <c r="CL658" t="s">
        <v>324</v>
      </c>
      <c r="CM658">
        <v>0</v>
      </c>
      <c r="CN658" t="s">
        <v>324</v>
      </c>
      <c r="CO658" t="s">
        <v>324</v>
      </c>
      <c r="CP658" t="s">
        <v>324</v>
      </c>
      <c r="CQ658" t="s">
        <v>324</v>
      </c>
      <c r="CR658">
        <v>0</v>
      </c>
      <c r="CS658" t="s">
        <v>324</v>
      </c>
      <c r="CT658" t="s">
        <v>324</v>
      </c>
      <c r="CU658" t="s">
        <v>324</v>
      </c>
      <c r="CV658" t="s">
        <v>324</v>
      </c>
      <c r="CW658">
        <v>0</v>
      </c>
      <c r="CX658">
        <v>4.49</v>
      </c>
      <c r="CY658">
        <v>8.3000000000000004E-2</v>
      </c>
      <c r="CZ658">
        <v>0</v>
      </c>
      <c r="DA658">
        <v>0</v>
      </c>
      <c r="DB658">
        <v>4.5730000000000004</v>
      </c>
      <c r="DC658">
        <v>501</v>
      </c>
      <c r="DD658">
        <v>1</v>
      </c>
      <c r="DE658">
        <v>0</v>
      </c>
      <c r="DF658">
        <v>0</v>
      </c>
      <c r="DG658">
        <v>502</v>
      </c>
      <c r="DH658">
        <v>3708.6990000000001</v>
      </c>
      <c r="DI658">
        <v>86.92</v>
      </c>
      <c r="DJ658">
        <v>0</v>
      </c>
      <c r="DK658">
        <v>0</v>
      </c>
      <c r="DL658">
        <v>3795.6190000000001</v>
      </c>
    </row>
    <row r="659" spans="1:116" x14ac:dyDescent="0.45">
      <c r="A659">
        <v>2023</v>
      </c>
      <c r="B659" t="s">
        <v>169</v>
      </c>
      <c r="C659">
        <v>17166</v>
      </c>
      <c r="D659" t="s">
        <v>505</v>
      </c>
      <c r="E659" t="s">
        <v>660</v>
      </c>
      <c r="F659" t="s">
        <v>244</v>
      </c>
      <c r="G659">
        <v>68.126999999999995</v>
      </c>
      <c r="H659">
        <v>34.296999999999997</v>
      </c>
      <c r="I659">
        <v>1.073</v>
      </c>
      <c r="J659" t="s">
        <v>324</v>
      </c>
      <c r="K659">
        <v>103.497</v>
      </c>
      <c r="L659">
        <v>11202</v>
      </c>
      <c r="M659">
        <v>434</v>
      </c>
      <c r="N659">
        <v>5</v>
      </c>
      <c r="O659" t="s">
        <v>324</v>
      </c>
      <c r="P659">
        <v>11641</v>
      </c>
      <c r="Q659" t="s">
        <v>324</v>
      </c>
      <c r="R659" t="s">
        <v>324</v>
      </c>
      <c r="S659" t="s">
        <v>324</v>
      </c>
      <c r="T659" t="s">
        <v>324</v>
      </c>
      <c r="U659">
        <v>0</v>
      </c>
      <c r="V659" t="s">
        <v>324</v>
      </c>
      <c r="W659" t="s">
        <v>324</v>
      </c>
      <c r="X659" t="s">
        <v>324</v>
      </c>
      <c r="Y659" t="s">
        <v>324</v>
      </c>
      <c r="Z659">
        <v>0</v>
      </c>
      <c r="AA659" t="s">
        <v>324</v>
      </c>
      <c r="AB659" t="s">
        <v>324</v>
      </c>
      <c r="AC659" t="s">
        <v>324</v>
      </c>
      <c r="AD659" t="s">
        <v>324</v>
      </c>
      <c r="AE659">
        <v>0</v>
      </c>
      <c r="AF659" t="s">
        <v>324</v>
      </c>
      <c r="AG659" t="s">
        <v>324</v>
      </c>
      <c r="AH659" t="s">
        <v>324</v>
      </c>
      <c r="AI659" t="s">
        <v>324</v>
      </c>
      <c r="AJ659">
        <v>0</v>
      </c>
      <c r="AK659" t="s">
        <v>324</v>
      </c>
      <c r="AL659" t="s">
        <v>324</v>
      </c>
      <c r="AM659" t="s">
        <v>324</v>
      </c>
      <c r="AN659" t="s">
        <v>324</v>
      </c>
      <c r="AO659">
        <v>0</v>
      </c>
      <c r="AP659">
        <v>6.5410000000000004</v>
      </c>
      <c r="AQ659">
        <v>5.0000000000000001E-3</v>
      </c>
      <c r="AR659" t="s">
        <v>324</v>
      </c>
      <c r="AS659" t="s">
        <v>324</v>
      </c>
      <c r="AT659">
        <v>6.5460000000000003</v>
      </c>
      <c r="AU659">
        <v>867</v>
      </c>
      <c r="AV659">
        <v>1</v>
      </c>
      <c r="AW659" t="s">
        <v>324</v>
      </c>
      <c r="AX659" t="s">
        <v>324</v>
      </c>
      <c r="AY659">
        <v>868</v>
      </c>
      <c r="AZ659">
        <v>16.942</v>
      </c>
      <c r="BA659">
        <v>1.4E-2</v>
      </c>
      <c r="BB659" t="s">
        <v>324</v>
      </c>
      <c r="BC659" t="s">
        <v>324</v>
      </c>
      <c r="BD659">
        <v>16.956</v>
      </c>
      <c r="BE659" t="s">
        <v>324</v>
      </c>
      <c r="BF659" t="s">
        <v>324</v>
      </c>
      <c r="BG659" t="s">
        <v>324</v>
      </c>
      <c r="BH659" t="s">
        <v>324</v>
      </c>
      <c r="BI659">
        <v>0</v>
      </c>
      <c r="BJ659" t="s">
        <v>324</v>
      </c>
      <c r="BK659" t="s">
        <v>324</v>
      </c>
      <c r="BL659" t="s">
        <v>324</v>
      </c>
      <c r="BM659" t="s">
        <v>324</v>
      </c>
      <c r="BN659">
        <v>0</v>
      </c>
      <c r="BO659" t="s">
        <v>324</v>
      </c>
      <c r="BP659" t="s">
        <v>324</v>
      </c>
      <c r="BQ659" t="s">
        <v>324</v>
      </c>
      <c r="BR659" t="s">
        <v>324</v>
      </c>
      <c r="BS659">
        <v>0</v>
      </c>
      <c r="BT659">
        <v>0.307</v>
      </c>
      <c r="BU659">
        <v>9.3539999999999992</v>
      </c>
      <c r="BV659">
        <v>7.0000000000000001E-3</v>
      </c>
      <c r="BW659" t="s">
        <v>324</v>
      </c>
      <c r="BX659">
        <v>9.6679999999999993</v>
      </c>
      <c r="BY659">
        <v>49</v>
      </c>
      <c r="BZ659">
        <v>88</v>
      </c>
      <c r="CA659">
        <v>1</v>
      </c>
      <c r="CB659" t="s">
        <v>324</v>
      </c>
      <c r="CC659">
        <v>138</v>
      </c>
      <c r="CD659" t="s">
        <v>324</v>
      </c>
      <c r="CE659" t="s">
        <v>324</v>
      </c>
      <c r="CF659" t="s">
        <v>324</v>
      </c>
      <c r="CG659" t="s">
        <v>324</v>
      </c>
      <c r="CH659">
        <v>0</v>
      </c>
      <c r="CI659">
        <v>0.05</v>
      </c>
      <c r="CJ659">
        <v>0.108</v>
      </c>
      <c r="CK659">
        <v>0.05</v>
      </c>
      <c r="CL659" t="s">
        <v>324</v>
      </c>
      <c r="CM659">
        <v>0.20799999999999999</v>
      </c>
      <c r="CN659">
        <v>1</v>
      </c>
      <c r="CO659">
        <v>2</v>
      </c>
      <c r="CP659">
        <v>1</v>
      </c>
      <c r="CQ659" t="s">
        <v>324</v>
      </c>
      <c r="CR659">
        <v>4</v>
      </c>
      <c r="CS659" t="s">
        <v>324</v>
      </c>
      <c r="CT659" t="s">
        <v>324</v>
      </c>
      <c r="CU659" t="s">
        <v>324</v>
      </c>
      <c r="CV659" t="s">
        <v>324</v>
      </c>
      <c r="CW659">
        <v>0</v>
      </c>
      <c r="CX659">
        <v>68.483999999999995</v>
      </c>
      <c r="CY659">
        <v>43.759</v>
      </c>
      <c r="CZ659">
        <v>1.1299999999999999</v>
      </c>
      <c r="DA659">
        <v>0</v>
      </c>
      <c r="DB659">
        <v>113.373</v>
      </c>
      <c r="DC659">
        <v>11252</v>
      </c>
      <c r="DD659">
        <v>524</v>
      </c>
      <c r="DE659">
        <v>7</v>
      </c>
      <c r="DF659">
        <v>0</v>
      </c>
      <c r="DG659">
        <v>11783</v>
      </c>
      <c r="DH659">
        <v>0</v>
      </c>
      <c r="DI659">
        <v>0</v>
      </c>
      <c r="DJ659">
        <v>0</v>
      </c>
      <c r="DK659">
        <v>0</v>
      </c>
      <c r="DL659">
        <v>0</v>
      </c>
    </row>
    <row r="660" spans="1:116" x14ac:dyDescent="0.45">
      <c r="A660">
        <v>2023</v>
      </c>
      <c r="B660" t="s">
        <v>169</v>
      </c>
      <c r="C660">
        <v>19840</v>
      </c>
      <c r="D660" t="s">
        <v>506</v>
      </c>
      <c r="E660" t="s">
        <v>660</v>
      </c>
      <c r="F660" t="s">
        <v>247</v>
      </c>
      <c r="G660">
        <v>19.722999999999999</v>
      </c>
      <c r="H660">
        <v>0.18099999999999999</v>
      </c>
      <c r="I660">
        <v>0</v>
      </c>
      <c r="J660">
        <v>0</v>
      </c>
      <c r="K660">
        <v>19.904</v>
      </c>
      <c r="L660">
        <v>1989</v>
      </c>
      <c r="M660">
        <v>20</v>
      </c>
      <c r="N660">
        <v>0</v>
      </c>
      <c r="O660">
        <v>0</v>
      </c>
      <c r="P660">
        <v>2009</v>
      </c>
      <c r="Q660">
        <v>1553.9449999999999</v>
      </c>
      <c r="R660">
        <v>8.9090000000000007</v>
      </c>
      <c r="S660">
        <v>0</v>
      </c>
      <c r="T660">
        <v>0</v>
      </c>
      <c r="U660">
        <v>1562.854</v>
      </c>
      <c r="V660" t="s">
        <v>324</v>
      </c>
      <c r="W660" t="s">
        <v>324</v>
      </c>
      <c r="X660" t="s">
        <v>324</v>
      </c>
      <c r="Y660" t="s">
        <v>324</v>
      </c>
      <c r="Z660">
        <v>0</v>
      </c>
      <c r="AA660" t="s">
        <v>324</v>
      </c>
      <c r="AB660" t="s">
        <v>324</v>
      </c>
      <c r="AC660" t="s">
        <v>324</v>
      </c>
      <c r="AD660" t="s">
        <v>324</v>
      </c>
      <c r="AE660">
        <v>0</v>
      </c>
      <c r="AF660" t="s">
        <v>324</v>
      </c>
      <c r="AG660" t="s">
        <v>324</v>
      </c>
      <c r="AH660" t="s">
        <v>324</v>
      </c>
      <c r="AI660" t="s">
        <v>324</v>
      </c>
      <c r="AJ660">
        <v>0</v>
      </c>
      <c r="AK660" t="s">
        <v>324</v>
      </c>
      <c r="AL660" t="s">
        <v>324</v>
      </c>
      <c r="AM660" t="s">
        <v>324</v>
      </c>
      <c r="AN660" t="s">
        <v>324</v>
      </c>
      <c r="AO660">
        <v>0</v>
      </c>
      <c r="AP660" t="s">
        <v>324</v>
      </c>
      <c r="AQ660" t="s">
        <v>324</v>
      </c>
      <c r="AR660" t="s">
        <v>324</v>
      </c>
      <c r="AS660" t="s">
        <v>324</v>
      </c>
      <c r="AT660">
        <v>0</v>
      </c>
      <c r="AU660" t="s">
        <v>324</v>
      </c>
      <c r="AV660" t="s">
        <v>324</v>
      </c>
      <c r="AW660" t="s">
        <v>324</v>
      </c>
      <c r="AX660" t="s">
        <v>324</v>
      </c>
      <c r="AY660">
        <v>0</v>
      </c>
      <c r="AZ660" t="s">
        <v>324</v>
      </c>
      <c r="BA660" t="s">
        <v>324</v>
      </c>
      <c r="BB660" t="s">
        <v>324</v>
      </c>
      <c r="BC660" t="s">
        <v>324</v>
      </c>
      <c r="BD660">
        <v>0</v>
      </c>
      <c r="BE660" t="s">
        <v>324</v>
      </c>
      <c r="BF660" t="s">
        <v>324</v>
      </c>
      <c r="BG660" t="s">
        <v>324</v>
      </c>
      <c r="BH660" t="s">
        <v>324</v>
      </c>
      <c r="BI660">
        <v>0</v>
      </c>
      <c r="BJ660" t="s">
        <v>324</v>
      </c>
      <c r="BK660" t="s">
        <v>324</v>
      </c>
      <c r="BL660" t="s">
        <v>324</v>
      </c>
      <c r="BM660" t="s">
        <v>324</v>
      </c>
      <c r="BN660">
        <v>0</v>
      </c>
      <c r="BO660" t="s">
        <v>324</v>
      </c>
      <c r="BP660" t="s">
        <v>324</v>
      </c>
      <c r="BQ660" t="s">
        <v>324</v>
      </c>
      <c r="BR660" t="s">
        <v>324</v>
      </c>
      <c r="BS660">
        <v>0</v>
      </c>
      <c r="BT660">
        <v>0.02</v>
      </c>
      <c r="BU660">
        <v>2E-3</v>
      </c>
      <c r="BV660">
        <v>0</v>
      </c>
      <c r="BW660">
        <v>0</v>
      </c>
      <c r="BX660">
        <v>2.1999999999999999E-2</v>
      </c>
      <c r="BY660">
        <v>9</v>
      </c>
      <c r="BZ660">
        <v>1</v>
      </c>
      <c r="CA660">
        <v>0</v>
      </c>
      <c r="CB660">
        <v>0</v>
      </c>
      <c r="CC660">
        <v>10</v>
      </c>
      <c r="CD660">
        <v>1.782</v>
      </c>
      <c r="CE660">
        <v>1E-3</v>
      </c>
      <c r="CF660">
        <v>0</v>
      </c>
      <c r="CG660">
        <v>0</v>
      </c>
      <c r="CH660">
        <v>1.7829999999999999</v>
      </c>
      <c r="CI660">
        <v>7.4999999999999997E-2</v>
      </c>
      <c r="CJ660">
        <v>6.0000000000000001E-3</v>
      </c>
      <c r="CK660">
        <v>0</v>
      </c>
      <c r="CL660">
        <v>0</v>
      </c>
      <c r="CM660">
        <v>8.1000000000000003E-2</v>
      </c>
      <c r="CN660">
        <v>9</v>
      </c>
      <c r="CO660">
        <v>1</v>
      </c>
      <c r="CP660">
        <v>0</v>
      </c>
      <c r="CQ660">
        <v>0</v>
      </c>
      <c r="CR660">
        <v>10</v>
      </c>
      <c r="CS660">
        <v>4.6280000000000001</v>
      </c>
      <c r="CT660">
        <v>2.1999999999999999E-2</v>
      </c>
      <c r="CU660">
        <v>0</v>
      </c>
      <c r="CV660">
        <v>0</v>
      </c>
      <c r="CW660">
        <v>4.6500000000000004</v>
      </c>
      <c r="CX660">
        <v>19.818000000000001</v>
      </c>
      <c r="CY660">
        <v>0.189</v>
      </c>
      <c r="CZ660">
        <v>0</v>
      </c>
      <c r="DA660">
        <v>0</v>
      </c>
      <c r="DB660">
        <v>20.007000000000001</v>
      </c>
      <c r="DC660">
        <v>2007</v>
      </c>
      <c r="DD660">
        <v>22</v>
      </c>
      <c r="DE660">
        <v>0</v>
      </c>
      <c r="DF660">
        <v>0</v>
      </c>
      <c r="DG660">
        <v>2029</v>
      </c>
      <c r="DH660">
        <v>1560.355</v>
      </c>
      <c r="DI660">
        <v>8.9320000000000004</v>
      </c>
      <c r="DJ660">
        <v>0</v>
      </c>
      <c r="DK660">
        <v>0</v>
      </c>
      <c r="DL660">
        <v>1569.287</v>
      </c>
    </row>
    <row r="661" spans="1:116" x14ac:dyDescent="0.45">
      <c r="A661">
        <v>2023</v>
      </c>
      <c r="B661" t="s">
        <v>169</v>
      </c>
      <c r="C661">
        <v>99999</v>
      </c>
      <c r="D661" t="s">
        <v>599</v>
      </c>
      <c r="E661" t="s">
        <v>783</v>
      </c>
      <c r="G661">
        <v>4.0000000000000001E-3</v>
      </c>
      <c r="H661" t="s">
        <v>324</v>
      </c>
      <c r="I661" t="s">
        <v>324</v>
      </c>
      <c r="J661" t="s">
        <v>324</v>
      </c>
      <c r="K661">
        <v>4.0000000000000001E-3</v>
      </c>
      <c r="L661" t="s">
        <v>324</v>
      </c>
      <c r="M661" t="s">
        <v>324</v>
      </c>
      <c r="N661" t="s">
        <v>324</v>
      </c>
      <c r="O661" t="s">
        <v>324</v>
      </c>
      <c r="P661" t="s">
        <v>324</v>
      </c>
      <c r="Q661" t="s">
        <v>324</v>
      </c>
      <c r="R661" t="s">
        <v>324</v>
      </c>
      <c r="S661" t="s">
        <v>324</v>
      </c>
      <c r="T661" t="s">
        <v>324</v>
      </c>
      <c r="U661" t="s">
        <v>324</v>
      </c>
      <c r="V661" t="s">
        <v>324</v>
      </c>
      <c r="W661" t="s">
        <v>324</v>
      </c>
      <c r="X661" t="s">
        <v>324</v>
      </c>
      <c r="Y661" t="s">
        <v>324</v>
      </c>
      <c r="Z661" t="s">
        <v>324</v>
      </c>
      <c r="AA661" t="s">
        <v>324</v>
      </c>
      <c r="AB661" t="s">
        <v>324</v>
      </c>
      <c r="AC661" t="s">
        <v>324</v>
      </c>
      <c r="AD661" t="s">
        <v>324</v>
      </c>
      <c r="AE661" t="s">
        <v>324</v>
      </c>
      <c r="AF661" t="s">
        <v>324</v>
      </c>
      <c r="AG661" t="s">
        <v>324</v>
      </c>
      <c r="AH661" t="s">
        <v>324</v>
      </c>
      <c r="AI661" t="s">
        <v>324</v>
      </c>
      <c r="AJ661" t="s">
        <v>324</v>
      </c>
      <c r="AK661" t="s">
        <v>324</v>
      </c>
      <c r="AL661" t="s">
        <v>324</v>
      </c>
      <c r="AM661" t="s">
        <v>324</v>
      </c>
      <c r="AN661" t="s">
        <v>324</v>
      </c>
      <c r="AO661" t="s">
        <v>324</v>
      </c>
      <c r="AP661" t="s">
        <v>324</v>
      </c>
      <c r="AQ661" t="s">
        <v>324</v>
      </c>
      <c r="AR661" t="s">
        <v>324</v>
      </c>
      <c r="AS661" t="s">
        <v>324</v>
      </c>
      <c r="AT661" t="s">
        <v>324</v>
      </c>
      <c r="AU661" t="s">
        <v>324</v>
      </c>
      <c r="AV661" t="s">
        <v>324</v>
      </c>
      <c r="AW661" t="s">
        <v>324</v>
      </c>
      <c r="AX661" t="s">
        <v>324</v>
      </c>
      <c r="AY661" t="s">
        <v>324</v>
      </c>
      <c r="AZ661" t="s">
        <v>324</v>
      </c>
      <c r="BA661" t="s">
        <v>324</v>
      </c>
      <c r="BB661" t="s">
        <v>324</v>
      </c>
      <c r="BC661" t="s">
        <v>324</v>
      </c>
      <c r="BD661" t="s">
        <v>324</v>
      </c>
      <c r="BE661" t="s">
        <v>324</v>
      </c>
      <c r="BF661" t="s">
        <v>324</v>
      </c>
      <c r="BG661" t="s">
        <v>324</v>
      </c>
      <c r="BH661" t="s">
        <v>324</v>
      </c>
      <c r="BI661" t="s">
        <v>324</v>
      </c>
      <c r="BJ661" t="s">
        <v>324</v>
      </c>
      <c r="BK661" t="s">
        <v>324</v>
      </c>
      <c r="BL661" t="s">
        <v>324</v>
      </c>
      <c r="BM661" t="s">
        <v>324</v>
      </c>
      <c r="BN661" t="s">
        <v>324</v>
      </c>
      <c r="BO661" t="s">
        <v>324</v>
      </c>
      <c r="BP661" t="s">
        <v>324</v>
      </c>
      <c r="BQ661" t="s">
        <v>324</v>
      </c>
      <c r="BR661" t="s">
        <v>324</v>
      </c>
      <c r="BS661" t="s">
        <v>324</v>
      </c>
      <c r="BT661" t="s">
        <v>324</v>
      </c>
      <c r="BU661" t="s">
        <v>324</v>
      </c>
      <c r="BV661" t="s">
        <v>324</v>
      </c>
      <c r="BW661" t="s">
        <v>324</v>
      </c>
      <c r="BX661" t="s">
        <v>324</v>
      </c>
      <c r="BY661" t="s">
        <v>324</v>
      </c>
      <c r="BZ661" t="s">
        <v>324</v>
      </c>
      <c r="CA661" t="s">
        <v>324</v>
      </c>
      <c r="CB661" t="s">
        <v>324</v>
      </c>
      <c r="CC661" t="s">
        <v>324</v>
      </c>
      <c r="CD661" t="s">
        <v>324</v>
      </c>
      <c r="CE661" t="s">
        <v>324</v>
      </c>
      <c r="CF661" t="s">
        <v>324</v>
      </c>
      <c r="CG661" t="s">
        <v>324</v>
      </c>
      <c r="CH661" t="s">
        <v>324</v>
      </c>
      <c r="CI661" t="s">
        <v>324</v>
      </c>
      <c r="CJ661" t="s">
        <v>324</v>
      </c>
      <c r="CK661" t="s">
        <v>324</v>
      </c>
      <c r="CL661" t="s">
        <v>324</v>
      </c>
      <c r="CM661" t="s">
        <v>324</v>
      </c>
      <c r="CN661" t="s">
        <v>324</v>
      </c>
      <c r="CO661" t="s">
        <v>324</v>
      </c>
      <c r="CP661" t="s">
        <v>324</v>
      </c>
      <c r="CQ661" t="s">
        <v>324</v>
      </c>
      <c r="CR661" t="s">
        <v>324</v>
      </c>
      <c r="CS661" t="s">
        <v>324</v>
      </c>
      <c r="CT661" t="s">
        <v>324</v>
      </c>
      <c r="CU661" t="s">
        <v>324</v>
      </c>
      <c r="CV661" t="s">
        <v>324</v>
      </c>
      <c r="CW661" t="s">
        <v>324</v>
      </c>
      <c r="CX661">
        <v>4.0000000000000001E-3</v>
      </c>
      <c r="CY661" t="s">
        <v>324</v>
      </c>
      <c r="CZ661" t="s">
        <v>324</v>
      </c>
      <c r="DA661" t="s">
        <v>324</v>
      </c>
      <c r="DB661">
        <v>4.0000000000000001E-3</v>
      </c>
      <c r="DC661" t="s">
        <v>324</v>
      </c>
      <c r="DD661" t="s">
        <v>324</v>
      </c>
      <c r="DE661" t="s">
        <v>324</v>
      </c>
      <c r="DF661" t="s">
        <v>324</v>
      </c>
      <c r="DG661" t="s">
        <v>324</v>
      </c>
      <c r="DH661" t="s">
        <v>324</v>
      </c>
      <c r="DI661" t="s">
        <v>324</v>
      </c>
      <c r="DJ661" t="s">
        <v>324</v>
      </c>
      <c r="DK661" t="s">
        <v>324</v>
      </c>
      <c r="DL661" t="s">
        <v>324</v>
      </c>
    </row>
    <row r="662" spans="1:116" x14ac:dyDescent="0.45">
      <c r="A662">
        <v>2023</v>
      </c>
      <c r="B662" t="s">
        <v>169</v>
      </c>
      <c r="C662">
        <v>99999</v>
      </c>
      <c r="D662" t="s">
        <v>599</v>
      </c>
      <c r="E662" t="s">
        <v>638</v>
      </c>
      <c r="G662">
        <v>0.113</v>
      </c>
      <c r="H662" t="s">
        <v>324</v>
      </c>
      <c r="I662" t="s">
        <v>324</v>
      </c>
      <c r="J662" t="s">
        <v>324</v>
      </c>
      <c r="K662">
        <v>0.113</v>
      </c>
      <c r="L662" t="s">
        <v>324</v>
      </c>
      <c r="M662" t="s">
        <v>324</v>
      </c>
      <c r="N662" t="s">
        <v>324</v>
      </c>
      <c r="O662" t="s">
        <v>324</v>
      </c>
      <c r="P662" t="s">
        <v>324</v>
      </c>
      <c r="Q662" t="s">
        <v>324</v>
      </c>
      <c r="R662" t="s">
        <v>324</v>
      </c>
      <c r="S662" t="s">
        <v>324</v>
      </c>
      <c r="T662" t="s">
        <v>324</v>
      </c>
      <c r="U662" t="s">
        <v>324</v>
      </c>
      <c r="V662" t="s">
        <v>324</v>
      </c>
      <c r="W662" t="s">
        <v>324</v>
      </c>
      <c r="X662" t="s">
        <v>324</v>
      </c>
      <c r="Y662" t="s">
        <v>324</v>
      </c>
      <c r="Z662" t="s">
        <v>324</v>
      </c>
      <c r="AA662" t="s">
        <v>324</v>
      </c>
      <c r="AB662" t="s">
        <v>324</v>
      </c>
      <c r="AC662" t="s">
        <v>324</v>
      </c>
      <c r="AD662" t="s">
        <v>324</v>
      </c>
      <c r="AE662" t="s">
        <v>324</v>
      </c>
      <c r="AF662" t="s">
        <v>324</v>
      </c>
      <c r="AG662" t="s">
        <v>324</v>
      </c>
      <c r="AH662" t="s">
        <v>324</v>
      </c>
      <c r="AI662" t="s">
        <v>324</v>
      </c>
      <c r="AJ662" t="s">
        <v>324</v>
      </c>
      <c r="AK662" t="s">
        <v>324</v>
      </c>
      <c r="AL662" t="s">
        <v>324</v>
      </c>
      <c r="AM662" t="s">
        <v>324</v>
      </c>
      <c r="AN662" t="s">
        <v>324</v>
      </c>
      <c r="AO662" t="s">
        <v>324</v>
      </c>
      <c r="AP662" t="s">
        <v>324</v>
      </c>
      <c r="AQ662" t="s">
        <v>324</v>
      </c>
      <c r="AR662" t="s">
        <v>324</v>
      </c>
      <c r="AS662" t="s">
        <v>324</v>
      </c>
      <c r="AT662" t="s">
        <v>324</v>
      </c>
      <c r="AU662" t="s">
        <v>324</v>
      </c>
      <c r="AV662" t="s">
        <v>324</v>
      </c>
      <c r="AW662" t="s">
        <v>324</v>
      </c>
      <c r="AX662" t="s">
        <v>324</v>
      </c>
      <c r="AY662" t="s">
        <v>324</v>
      </c>
      <c r="AZ662" t="s">
        <v>324</v>
      </c>
      <c r="BA662" t="s">
        <v>324</v>
      </c>
      <c r="BB662" t="s">
        <v>324</v>
      </c>
      <c r="BC662" t="s">
        <v>324</v>
      </c>
      <c r="BD662" t="s">
        <v>324</v>
      </c>
      <c r="BE662" t="s">
        <v>324</v>
      </c>
      <c r="BF662" t="s">
        <v>324</v>
      </c>
      <c r="BG662" t="s">
        <v>324</v>
      </c>
      <c r="BH662" t="s">
        <v>324</v>
      </c>
      <c r="BI662" t="s">
        <v>324</v>
      </c>
      <c r="BJ662" t="s">
        <v>324</v>
      </c>
      <c r="BK662" t="s">
        <v>324</v>
      </c>
      <c r="BL662" t="s">
        <v>324</v>
      </c>
      <c r="BM662" t="s">
        <v>324</v>
      </c>
      <c r="BN662" t="s">
        <v>324</v>
      </c>
      <c r="BO662" t="s">
        <v>324</v>
      </c>
      <c r="BP662" t="s">
        <v>324</v>
      </c>
      <c r="BQ662" t="s">
        <v>324</v>
      </c>
      <c r="BR662" t="s">
        <v>324</v>
      </c>
      <c r="BS662" t="s">
        <v>324</v>
      </c>
      <c r="BT662" t="s">
        <v>324</v>
      </c>
      <c r="BU662" t="s">
        <v>324</v>
      </c>
      <c r="BV662" t="s">
        <v>324</v>
      </c>
      <c r="BW662" t="s">
        <v>324</v>
      </c>
      <c r="BX662" t="s">
        <v>324</v>
      </c>
      <c r="BY662" t="s">
        <v>324</v>
      </c>
      <c r="BZ662" t="s">
        <v>324</v>
      </c>
      <c r="CA662" t="s">
        <v>324</v>
      </c>
      <c r="CB662" t="s">
        <v>324</v>
      </c>
      <c r="CC662" t="s">
        <v>324</v>
      </c>
      <c r="CD662" t="s">
        <v>324</v>
      </c>
      <c r="CE662" t="s">
        <v>324</v>
      </c>
      <c r="CF662" t="s">
        <v>324</v>
      </c>
      <c r="CG662" t="s">
        <v>324</v>
      </c>
      <c r="CH662" t="s">
        <v>324</v>
      </c>
      <c r="CI662" t="s">
        <v>324</v>
      </c>
      <c r="CJ662" t="s">
        <v>324</v>
      </c>
      <c r="CK662" t="s">
        <v>324</v>
      </c>
      <c r="CL662" t="s">
        <v>324</v>
      </c>
      <c r="CM662" t="s">
        <v>324</v>
      </c>
      <c r="CN662" t="s">
        <v>324</v>
      </c>
      <c r="CO662" t="s">
        <v>324</v>
      </c>
      <c r="CP662" t="s">
        <v>324</v>
      </c>
      <c r="CQ662" t="s">
        <v>324</v>
      </c>
      <c r="CR662" t="s">
        <v>324</v>
      </c>
      <c r="CS662" t="s">
        <v>324</v>
      </c>
      <c r="CT662" t="s">
        <v>324</v>
      </c>
      <c r="CU662" t="s">
        <v>324</v>
      </c>
      <c r="CV662" t="s">
        <v>324</v>
      </c>
      <c r="CW662" t="s">
        <v>324</v>
      </c>
      <c r="CX662">
        <v>0.113</v>
      </c>
      <c r="CY662" t="s">
        <v>324</v>
      </c>
      <c r="CZ662" t="s">
        <v>324</v>
      </c>
      <c r="DA662" t="s">
        <v>324</v>
      </c>
      <c r="DB662">
        <v>0.113</v>
      </c>
      <c r="DC662" t="s">
        <v>324</v>
      </c>
      <c r="DD662" t="s">
        <v>324</v>
      </c>
      <c r="DE662" t="s">
        <v>324</v>
      </c>
      <c r="DF662" t="s">
        <v>324</v>
      </c>
      <c r="DG662" t="s">
        <v>324</v>
      </c>
      <c r="DH662" t="s">
        <v>324</v>
      </c>
      <c r="DI662" t="s">
        <v>324</v>
      </c>
      <c r="DJ662" t="s">
        <v>324</v>
      </c>
      <c r="DK662" t="s">
        <v>324</v>
      </c>
      <c r="DL662" t="s">
        <v>324</v>
      </c>
    </row>
    <row r="663" spans="1:116" x14ac:dyDescent="0.45">
      <c r="A663">
        <v>2023</v>
      </c>
      <c r="B663" t="s">
        <v>169</v>
      </c>
      <c r="C663">
        <v>99999</v>
      </c>
      <c r="D663" t="s">
        <v>599</v>
      </c>
      <c r="E663" t="s">
        <v>660</v>
      </c>
      <c r="G663">
        <v>-3.423</v>
      </c>
      <c r="H663">
        <v>-1.4999999999999999E-2</v>
      </c>
      <c r="I663">
        <v>0</v>
      </c>
      <c r="J663" t="s">
        <v>324</v>
      </c>
      <c r="K663">
        <v>-3.4369999999999998</v>
      </c>
      <c r="L663" t="s">
        <v>324</v>
      </c>
      <c r="M663" t="s">
        <v>324</v>
      </c>
      <c r="N663" t="s">
        <v>324</v>
      </c>
      <c r="O663" t="s">
        <v>324</v>
      </c>
      <c r="P663" t="s">
        <v>324</v>
      </c>
      <c r="Q663" t="s">
        <v>324</v>
      </c>
      <c r="R663" t="s">
        <v>324</v>
      </c>
      <c r="S663" t="s">
        <v>324</v>
      </c>
      <c r="T663" t="s">
        <v>324</v>
      </c>
      <c r="U663" t="s">
        <v>324</v>
      </c>
      <c r="V663" t="s">
        <v>324</v>
      </c>
      <c r="W663" t="s">
        <v>324</v>
      </c>
      <c r="X663" t="s">
        <v>324</v>
      </c>
      <c r="Y663" t="s">
        <v>324</v>
      </c>
      <c r="Z663" t="s">
        <v>324</v>
      </c>
      <c r="AA663" t="s">
        <v>324</v>
      </c>
      <c r="AB663" t="s">
        <v>324</v>
      </c>
      <c r="AC663" t="s">
        <v>324</v>
      </c>
      <c r="AD663" t="s">
        <v>324</v>
      </c>
      <c r="AE663" t="s">
        <v>324</v>
      </c>
      <c r="AF663" t="s">
        <v>324</v>
      </c>
      <c r="AG663" t="s">
        <v>324</v>
      </c>
      <c r="AH663" t="s">
        <v>324</v>
      </c>
      <c r="AI663" t="s">
        <v>324</v>
      </c>
      <c r="AJ663" t="s">
        <v>324</v>
      </c>
      <c r="AK663" t="s">
        <v>324</v>
      </c>
      <c r="AL663" t="s">
        <v>324</v>
      </c>
      <c r="AM663" t="s">
        <v>324</v>
      </c>
      <c r="AN663" t="s">
        <v>324</v>
      </c>
      <c r="AO663" t="s">
        <v>324</v>
      </c>
      <c r="AP663" t="s">
        <v>324</v>
      </c>
      <c r="AQ663" t="s">
        <v>324</v>
      </c>
      <c r="AR663" t="s">
        <v>324</v>
      </c>
      <c r="AS663" t="s">
        <v>324</v>
      </c>
      <c r="AT663" t="s">
        <v>324</v>
      </c>
      <c r="AU663" t="s">
        <v>324</v>
      </c>
      <c r="AV663" t="s">
        <v>324</v>
      </c>
      <c r="AW663" t="s">
        <v>324</v>
      </c>
      <c r="AX663" t="s">
        <v>324</v>
      </c>
      <c r="AY663" t="s">
        <v>324</v>
      </c>
      <c r="AZ663" t="s">
        <v>324</v>
      </c>
      <c r="BA663" t="s">
        <v>324</v>
      </c>
      <c r="BB663" t="s">
        <v>324</v>
      </c>
      <c r="BC663" t="s">
        <v>324</v>
      </c>
      <c r="BD663" t="s">
        <v>324</v>
      </c>
      <c r="BE663" t="s">
        <v>324</v>
      </c>
      <c r="BF663" t="s">
        <v>324</v>
      </c>
      <c r="BG663" t="s">
        <v>324</v>
      </c>
      <c r="BH663" t="s">
        <v>324</v>
      </c>
      <c r="BI663" t="s">
        <v>324</v>
      </c>
      <c r="BJ663" t="s">
        <v>324</v>
      </c>
      <c r="BK663" t="s">
        <v>324</v>
      </c>
      <c r="BL663" t="s">
        <v>324</v>
      </c>
      <c r="BM663" t="s">
        <v>324</v>
      </c>
      <c r="BN663" t="s">
        <v>324</v>
      </c>
      <c r="BO663" t="s">
        <v>324</v>
      </c>
      <c r="BP663" t="s">
        <v>324</v>
      </c>
      <c r="BQ663" t="s">
        <v>324</v>
      </c>
      <c r="BR663" t="s">
        <v>324</v>
      </c>
      <c r="BS663" t="s">
        <v>324</v>
      </c>
      <c r="BT663" t="s">
        <v>324</v>
      </c>
      <c r="BU663" t="s">
        <v>324</v>
      </c>
      <c r="BV663" t="s">
        <v>324</v>
      </c>
      <c r="BW663" t="s">
        <v>324</v>
      </c>
      <c r="BX663" t="s">
        <v>324</v>
      </c>
      <c r="BY663" t="s">
        <v>324</v>
      </c>
      <c r="BZ663" t="s">
        <v>324</v>
      </c>
      <c r="CA663" t="s">
        <v>324</v>
      </c>
      <c r="CB663" t="s">
        <v>324</v>
      </c>
      <c r="CC663" t="s">
        <v>324</v>
      </c>
      <c r="CD663" t="s">
        <v>324</v>
      </c>
      <c r="CE663" t="s">
        <v>324</v>
      </c>
      <c r="CF663" t="s">
        <v>324</v>
      </c>
      <c r="CG663" t="s">
        <v>324</v>
      </c>
      <c r="CH663" t="s">
        <v>324</v>
      </c>
      <c r="CI663" t="s">
        <v>324</v>
      </c>
      <c r="CJ663" t="s">
        <v>324</v>
      </c>
      <c r="CK663" t="s">
        <v>324</v>
      </c>
      <c r="CL663" t="s">
        <v>324</v>
      </c>
      <c r="CM663" t="s">
        <v>324</v>
      </c>
      <c r="CN663" t="s">
        <v>324</v>
      </c>
      <c r="CO663" t="s">
        <v>324</v>
      </c>
      <c r="CP663" t="s">
        <v>324</v>
      </c>
      <c r="CQ663" t="s">
        <v>324</v>
      </c>
      <c r="CR663" t="s">
        <v>324</v>
      </c>
      <c r="CS663" t="s">
        <v>324</v>
      </c>
      <c r="CT663" t="s">
        <v>324</v>
      </c>
      <c r="CU663" t="s">
        <v>324</v>
      </c>
      <c r="CV663" t="s">
        <v>324</v>
      </c>
      <c r="CW663" t="s">
        <v>324</v>
      </c>
      <c r="CX663">
        <v>-3.423</v>
      </c>
      <c r="CY663">
        <v>-1.4999999999999999E-2</v>
      </c>
      <c r="CZ663">
        <v>0</v>
      </c>
      <c r="DA663" t="s">
        <v>324</v>
      </c>
      <c r="DB663">
        <v>-3.4369999999999998</v>
      </c>
      <c r="DC663" t="s">
        <v>324</v>
      </c>
      <c r="DD663" t="s">
        <v>324</v>
      </c>
      <c r="DE663" t="s">
        <v>324</v>
      </c>
      <c r="DF663" t="s">
        <v>324</v>
      </c>
      <c r="DG663" t="s">
        <v>324</v>
      </c>
      <c r="DH663" t="s">
        <v>324</v>
      </c>
      <c r="DI663" t="s">
        <v>324</v>
      </c>
      <c r="DJ663" t="s">
        <v>324</v>
      </c>
      <c r="DK663" t="s">
        <v>324</v>
      </c>
      <c r="DL663" t="s">
        <v>324</v>
      </c>
    </row>
    <row r="664" spans="1:116" x14ac:dyDescent="0.45">
      <c r="A664">
        <v>2023</v>
      </c>
      <c r="B664" t="s">
        <v>169</v>
      </c>
      <c r="C664">
        <v>99999</v>
      </c>
      <c r="D664" t="s">
        <v>599</v>
      </c>
      <c r="E664" t="s">
        <v>626</v>
      </c>
      <c r="G664">
        <v>-0.20399999999999999</v>
      </c>
      <c r="H664">
        <v>-0.193</v>
      </c>
      <c r="I664">
        <v>0</v>
      </c>
      <c r="J664" t="s">
        <v>324</v>
      </c>
      <c r="K664">
        <v>-0.39700000000000002</v>
      </c>
      <c r="L664" t="s">
        <v>324</v>
      </c>
      <c r="M664" t="s">
        <v>324</v>
      </c>
      <c r="N664" t="s">
        <v>324</v>
      </c>
      <c r="O664" t="s">
        <v>324</v>
      </c>
      <c r="P664" t="s">
        <v>324</v>
      </c>
      <c r="Q664" t="s">
        <v>324</v>
      </c>
      <c r="R664" t="s">
        <v>324</v>
      </c>
      <c r="S664" t="s">
        <v>324</v>
      </c>
      <c r="T664" t="s">
        <v>324</v>
      </c>
      <c r="U664" t="s">
        <v>324</v>
      </c>
      <c r="V664" t="s">
        <v>324</v>
      </c>
      <c r="W664" t="s">
        <v>324</v>
      </c>
      <c r="X664" t="s">
        <v>324</v>
      </c>
      <c r="Y664" t="s">
        <v>324</v>
      </c>
      <c r="Z664" t="s">
        <v>324</v>
      </c>
      <c r="AA664" t="s">
        <v>324</v>
      </c>
      <c r="AB664" t="s">
        <v>324</v>
      </c>
      <c r="AC664" t="s">
        <v>324</v>
      </c>
      <c r="AD664" t="s">
        <v>324</v>
      </c>
      <c r="AE664" t="s">
        <v>324</v>
      </c>
      <c r="AF664" t="s">
        <v>324</v>
      </c>
      <c r="AG664" t="s">
        <v>324</v>
      </c>
      <c r="AH664" t="s">
        <v>324</v>
      </c>
      <c r="AI664" t="s">
        <v>324</v>
      </c>
      <c r="AJ664" t="s">
        <v>324</v>
      </c>
      <c r="AK664" t="s">
        <v>324</v>
      </c>
      <c r="AL664" t="s">
        <v>324</v>
      </c>
      <c r="AM664" t="s">
        <v>324</v>
      </c>
      <c r="AN664" t="s">
        <v>324</v>
      </c>
      <c r="AO664" t="s">
        <v>324</v>
      </c>
      <c r="AP664" t="s">
        <v>324</v>
      </c>
      <c r="AQ664" t="s">
        <v>324</v>
      </c>
      <c r="AR664" t="s">
        <v>324</v>
      </c>
      <c r="AS664" t="s">
        <v>324</v>
      </c>
      <c r="AT664" t="s">
        <v>324</v>
      </c>
      <c r="AU664" t="s">
        <v>324</v>
      </c>
      <c r="AV664" t="s">
        <v>324</v>
      </c>
      <c r="AW664" t="s">
        <v>324</v>
      </c>
      <c r="AX664" t="s">
        <v>324</v>
      </c>
      <c r="AY664" t="s">
        <v>324</v>
      </c>
      <c r="AZ664" t="s">
        <v>324</v>
      </c>
      <c r="BA664" t="s">
        <v>324</v>
      </c>
      <c r="BB664" t="s">
        <v>324</v>
      </c>
      <c r="BC664" t="s">
        <v>324</v>
      </c>
      <c r="BD664" t="s">
        <v>324</v>
      </c>
      <c r="BE664" t="s">
        <v>324</v>
      </c>
      <c r="BF664" t="s">
        <v>324</v>
      </c>
      <c r="BG664" t="s">
        <v>324</v>
      </c>
      <c r="BH664" t="s">
        <v>324</v>
      </c>
      <c r="BI664" t="s">
        <v>324</v>
      </c>
      <c r="BJ664" t="s">
        <v>324</v>
      </c>
      <c r="BK664" t="s">
        <v>324</v>
      </c>
      <c r="BL664" t="s">
        <v>324</v>
      </c>
      <c r="BM664" t="s">
        <v>324</v>
      </c>
      <c r="BN664" t="s">
        <v>324</v>
      </c>
      <c r="BO664" t="s">
        <v>324</v>
      </c>
      <c r="BP664" t="s">
        <v>324</v>
      </c>
      <c r="BQ664" t="s">
        <v>324</v>
      </c>
      <c r="BR664" t="s">
        <v>324</v>
      </c>
      <c r="BS664" t="s">
        <v>324</v>
      </c>
      <c r="BT664" t="s">
        <v>324</v>
      </c>
      <c r="BU664" t="s">
        <v>324</v>
      </c>
      <c r="BV664" t="s">
        <v>324</v>
      </c>
      <c r="BW664" t="s">
        <v>324</v>
      </c>
      <c r="BX664" t="s">
        <v>324</v>
      </c>
      <c r="BY664" t="s">
        <v>324</v>
      </c>
      <c r="BZ664" t="s">
        <v>324</v>
      </c>
      <c r="CA664" t="s">
        <v>324</v>
      </c>
      <c r="CB664" t="s">
        <v>324</v>
      </c>
      <c r="CC664" t="s">
        <v>324</v>
      </c>
      <c r="CD664" t="s">
        <v>324</v>
      </c>
      <c r="CE664" t="s">
        <v>324</v>
      </c>
      <c r="CF664" t="s">
        <v>324</v>
      </c>
      <c r="CG664" t="s">
        <v>324</v>
      </c>
      <c r="CH664" t="s">
        <v>324</v>
      </c>
      <c r="CI664" t="s">
        <v>324</v>
      </c>
      <c r="CJ664" t="s">
        <v>324</v>
      </c>
      <c r="CK664" t="s">
        <v>324</v>
      </c>
      <c r="CL664" t="s">
        <v>324</v>
      </c>
      <c r="CM664" t="s">
        <v>324</v>
      </c>
      <c r="CN664" t="s">
        <v>324</v>
      </c>
      <c r="CO664" t="s">
        <v>324</v>
      </c>
      <c r="CP664" t="s">
        <v>324</v>
      </c>
      <c r="CQ664" t="s">
        <v>324</v>
      </c>
      <c r="CR664" t="s">
        <v>324</v>
      </c>
      <c r="CS664" t="s">
        <v>324</v>
      </c>
      <c r="CT664" t="s">
        <v>324</v>
      </c>
      <c r="CU664" t="s">
        <v>324</v>
      </c>
      <c r="CV664" t="s">
        <v>324</v>
      </c>
      <c r="CW664" t="s">
        <v>324</v>
      </c>
      <c r="CX664">
        <v>-0.20399999999999999</v>
      </c>
      <c r="CY664">
        <v>-0.193</v>
      </c>
      <c r="CZ664">
        <v>0</v>
      </c>
      <c r="DA664" t="s">
        <v>324</v>
      </c>
      <c r="DB664">
        <v>-0.39700000000000002</v>
      </c>
      <c r="DC664" t="s">
        <v>324</v>
      </c>
      <c r="DD664" t="s">
        <v>324</v>
      </c>
      <c r="DE664" t="s">
        <v>324</v>
      </c>
      <c r="DF664" t="s">
        <v>324</v>
      </c>
      <c r="DG664" t="s">
        <v>324</v>
      </c>
      <c r="DH664" t="s">
        <v>324</v>
      </c>
      <c r="DI664" t="s">
        <v>324</v>
      </c>
      <c r="DJ664" t="s">
        <v>324</v>
      </c>
      <c r="DK664" t="s">
        <v>324</v>
      </c>
      <c r="DL664" t="s">
        <v>324</v>
      </c>
    </row>
    <row r="665" spans="1:116" x14ac:dyDescent="0.45">
      <c r="A665">
        <v>2023</v>
      </c>
      <c r="B665" t="s">
        <v>182</v>
      </c>
      <c r="C665">
        <v>3249</v>
      </c>
      <c r="D665" t="s">
        <v>507</v>
      </c>
      <c r="E665" t="s">
        <v>1033</v>
      </c>
      <c r="F665" t="s">
        <v>244</v>
      </c>
      <c r="G665">
        <v>116.11</v>
      </c>
      <c r="H665">
        <v>191.68700000000001</v>
      </c>
      <c r="I665" t="s">
        <v>324</v>
      </c>
      <c r="J665" t="s">
        <v>324</v>
      </c>
      <c r="K665">
        <v>307.79700000000003</v>
      </c>
      <c r="L665">
        <v>14494</v>
      </c>
      <c r="M665">
        <v>721</v>
      </c>
      <c r="N665" t="s">
        <v>324</v>
      </c>
      <c r="O665" t="s">
        <v>324</v>
      </c>
      <c r="P665">
        <v>15215</v>
      </c>
      <c r="Q665" t="s">
        <v>324</v>
      </c>
      <c r="R665" t="s">
        <v>324</v>
      </c>
      <c r="S665" t="s">
        <v>324</v>
      </c>
      <c r="T665" t="s">
        <v>324</v>
      </c>
      <c r="U665">
        <v>0</v>
      </c>
      <c r="V665" t="s">
        <v>324</v>
      </c>
      <c r="W665" t="s">
        <v>324</v>
      </c>
      <c r="X665" t="s">
        <v>324</v>
      </c>
      <c r="Y665" t="s">
        <v>324</v>
      </c>
      <c r="Z665">
        <v>0</v>
      </c>
      <c r="AA665" t="s">
        <v>324</v>
      </c>
      <c r="AB665" t="s">
        <v>324</v>
      </c>
      <c r="AC665" t="s">
        <v>324</v>
      </c>
      <c r="AD665" t="s">
        <v>324</v>
      </c>
      <c r="AE665">
        <v>0</v>
      </c>
      <c r="AF665" t="s">
        <v>324</v>
      </c>
      <c r="AG665" t="s">
        <v>324</v>
      </c>
      <c r="AH665" t="s">
        <v>324</v>
      </c>
      <c r="AI665" t="s">
        <v>324</v>
      </c>
      <c r="AJ665">
        <v>0</v>
      </c>
      <c r="AK665" t="s">
        <v>324</v>
      </c>
      <c r="AL665" t="s">
        <v>324</v>
      </c>
      <c r="AM665" t="s">
        <v>324</v>
      </c>
      <c r="AN665" t="s">
        <v>324</v>
      </c>
      <c r="AO665">
        <v>0</v>
      </c>
      <c r="AP665" t="s">
        <v>324</v>
      </c>
      <c r="AQ665" t="s">
        <v>324</v>
      </c>
      <c r="AR665" t="s">
        <v>324</v>
      </c>
      <c r="AS665" t="s">
        <v>324</v>
      </c>
      <c r="AT665">
        <v>0</v>
      </c>
      <c r="AU665" t="s">
        <v>324</v>
      </c>
      <c r="AV665" t="s">
        <v>324</v>
      </c>
      <c r="AW665" t="s">
        <v>324</v>
      </c>
      <c r="AX665" t="s">
        <v>324</v>
      </c>
      <c r="AY665">
        <v>0</v>
      </c>
      <c r="AZ665" t="s">
        <v>324</v>
      </c>
      <c r="BA665" t="s">
        <v>324</v>
      </c>
      <c r="BB665" t="s">
        <v>324</v>
      </c>
      <c r="BC665" t="s">
        <v>324</v>
      </c>
      <c r="BD665">
        <v>0</v>
      </c>
      <c r="BE665" t="s">
        <v>324</v>
      </c>
      <c r="BF665" t="s">
        <v>324</v>
      </c>
      <c r="BG665" t="s">
        <v>324</v>
      </c>
      <c r="BH665" t="s">
        <v>324</v>
      </c>
      <c r="BI665">
        <v>0</v>
      </c>
      <c r="BJ665" t="s">
        <v>324</v>
      </c>
      <c r="BK665" t="s">
        <v>324</v>
      </c>
      <c r="BL665" t="s">
        <v>324</v>
      </c>
      <c r="BM665" t="s">
        <v>324</v>
      </c>
      <c r="BN665">
        <v>0</v>
      </c>
      <c r="BO665" t="s">
        <v>324</v>
      </c>
      <c r="BP665" t="s">
        <v>324</v>
      </c>
      <c r="BQ665" t="s">
        <v>324</v>
      </c>
      <c r="BR665" t="s">
        <v>324</v>
      </c>
      <c r="BS665">
        <v>0</v>
      </c>
      <c r="BT665">
        <v>0.14299999999999999</v>
      </c>
      <c r="BU665">
        <v>1.6E-2</v>
      </c>
      <c r="BV665" t="s">
        <v>324</v>
      </c>
      <c r="BW665" t="s">
        <v>324</v>
      </c>
      <c r="BX665">
        <v>0.159</v>
      </c>
      <c r="BY665">
        <v>13</v>
      </c>
      <c r="BZ665">
        <v>2</v>
      </c>
      <c r="CA665" t="s">
        <v>324</v>
      </c>
      <c r="CB665" t="s">
        <v>324</v>
      </c>
      <c r="CC665">
        <v>15</v>
      </c>
      <c r="CD665" t="s">
        <v>324</v>
      </c>
      <c r="CE665" t="s">
        <v>324</v>
      </c>
      <c r="CF665" t="s">
        <v>324</v>
      </c>
      <c r="CG665" t="s">
        <v>324</v>
      </c>
      <c r="CH665">
        <v>0</v>
      </c>
      <c r="CI665" t="s">
        <v>324</v>
      </c>
      <c r="CJ665" t="s">
        <v>324</v>
      </c>
      <c r="CK665" t="s">
        <v>324</v>
      </c>
      <c r="CL665" t="s">
        <v>324</v>
      </c>
      <c r="CM665">
        <v>0</v>
      </c>
      <c r="CN665" t="s">
        <v>324</v>
      </c>
      <c r="CO665" t="s">
        <v>324</v>
      </c>
      <c r="CP665" t="s">
        <v>324</v>
      </c>
      <c r="CQ665" t="s">
        <v>324</v>
      </c>
      <c r="CR665">
        <v>0</v>
      </c>
      <c r="CS665" t="s">
        <v>324</v>
      </c>
      <c r="CT665" t="s">
        <v>324</v>
      </c>
      <c r="CU665" t="s">
        <v>324</v>
      </c>
      <c r="CV665" t="s">
        <v>324</v>
      </c>
      <c r="CW665">
        <v>0</v>
      </c>
      <c r="CX665">
        <v>116.253</v>
      </c>
      <c r="CY665">
        <v>191.703</v>
      </c>
      <c r="CZ665">
        <v>0</v>
      </c>
      <c r="DA665">
        <v>0</v>
      </c>
      <c r="DB665">
        <v>307.95600000000002</v>
      </c>
      <c r="DC665">
        <v>14507</v>
      </c>
      <c r="DD665">
        <v>723</v>
      </c>
      <c r="DE665">
        <v>0</v>
      </c>
      <c r="DF665">
        <v>0</v>
      </c>
      <c r="DG665">
        <v>15230</v>
      </c>
      <c r="DH665">
        <v>0</v>
      </c>
      <c r="DI665">
        <v>0</v>
      </c>
      <c r="DJ665">
        <v>0</v>
      </c>
      <c r="DK665">
        <v>0</v>
      </c>
      <c r="DL665">
        <v>0</v>
      </c>
    </row>
    <row r="666" spans="1:116" x14ac:dyDescent="0.45">
      <c r="A666">
        <v>2023</v>
      </c>
      <c r="B666" t="s">
        <v>182</v>
      </c>
      <c r="C666">
        <v>4226</v>
      </c>
      <c r="D666" t="s">
        <v>508</v>
      </c>
      <c r="E666" t="s">
        <v>1033</v>
      </c>
      <c r="F666" t="s">
        <v>244</v>
      </c>
      <c r="G666">
        <v>340.553</v>
      </c>
      <c r="H666">
        <v>108.742</v>
      </c>
      <c r="I666" t="s">
        <v>324</v>
      </c>
      <c r="J666" t="s">
        <v>324</v>
      </c>
      <c r="K666">
        <v>449.29500000000002</v>
      </c>
      <c r="L666">
        <v>59872</v>
      </c>
      <c r="M666">
        <v>3203</v>
      </c>
      <c r="N666" t="s">
        <v>324</v>
      </c>
      <c r="O666" t="s">
        <v>324</v>
      </c>
      <c r="P666">
        <v>63075</v>
      </c>
      <c r="Q666" t="s">
        <v>324</v>
      </c>
      <c r="R666" t="s">
        <v>324</v>
      </c>
      <c r="S666" t="s">
        <v>324</v>
      </c>
      <c r="T666" t="s">
        <v>324</v>
      </c>
      <c r="U666">
        <v>0</v>
      </c>
      <c r="V666" t="s">
        <v>324</v>
      </c>
      <c r="W666">
        <v>24.431000000000001</v>
      </c>
      <c r="X666" t="s">
        <v>324</v>
      </c>
      <c r="Y666" t="s">
        <v>324</v>
      </c>
      <c r="Z666">
        <v>24.431000000000001</v>
      </c>
      <c r="AA666" t="s">
        <v>324</v>
      </c>
      <c r="AB666">
        <v>14</v>
      </c>
      <c r="AC666" t="s">
        <v>324</v>
      </c>
      <c r="AD666" t="s">
        <v>324</v>
      </c>
      <c r="AE666">
        <v>14</v>
      </c>
      <c r="AF666" t="s">
        <v>324</v>
      </c>
      <c r="AG666">
        <v>76.245000000000005</v>
      </c>
      <c r="AH666" t="s">
        <v>324</v>
      </c>
      <c r="AI666" t="s">
        <v>324</v>
      </c>
      <c r="AJ666">
        <v>76.245000000000005</v>
      </c>
      <c r="AK666" t="s">
        <v>324</v>
      </c>
      <c r="AL666">
        <v>720</v>
      </c>
      <c r="AM666" t="s">
        <v>324</v>
      </c>
      <c r="AN666" t="s">
        <v>324</v>
      </c>
      <c r="AO666">
        <v>720</v>
      </c>
      <c r="AP666">
        <v>3.6789999999999998</v>
      </c>
      <c r="AQ666">
        <v>10.252000000000001</v>
      </c>
      <c r="AR666" t="s">
        <v>324</v>
      </c>
      <c r="AS666" t="s">
        <v>324</v>
      </c>
      <c r="AT666">
        <v>13.930999999999999</v>
      </c>
      <c r="AU666">
        <v>453</v>
      </c>
      <c r="AV666">
        <v>24</v>
      </c>
      <c r="AW666" t="s">
        <v>324</v>
      </c>
      <c r="AX666" t="s">
        <v>324</v>
      </c>
      <c r="AY666">
        <v>477</v>
      </c>
      <c r="AZ666">
        <v>9.4030000000000005</v>
      </c>
      <c r="BA666">
        <v>49.481999999999999</v>
      </c>
      <c r="BB666" t="s">
        <v>324</v>
      </c>
      <c r="BC666" t="s">
        <v>324</v>
      </c>
      <c r="BD666">
        <v>58.884999999999998</v>
      </c>
      <c r="BE666">
        <v>0.19600000000000001</v>
      </c>
      <c r="BF666">
        <v>11.458</v>
      </c>
      <c r="BG666" t="s">
        <v>324</v>
      </c>
      <c r="BH666" t="s">
        <v>324</v>
      </c>
      <c r="BI666">
        <v>11.654</v>
      </c>
      <c r="BJ666">
        <v>25</v>
      </c>
      <c r="BK666">
        <v>9</v>
      </c>
      <c r="BL666" t="s">
        <v>324</v>
      </c>
      <c r="BM666" t="s">
        <v>324</v>
      </c>
      <c r="BN666">
        <v>34</v>
      </c>
      <c r="BO666">
        <v>0.48</v>
      </c>
      <c r="BP666">
        <v>11.654</v>
      </c>
      <c r="BQ666" t="s">
        <v>324</v>
      </c>
      <c r="BR666" t="s">
        <v>324</v>
      </c>
      <c r="BS666">
        <v>12.134</v>
      </c>
      <c r="BT666" t="s">
        <v>324</v>
      </c>
      <c r="BU666">
        <v>0.14299999999999999</v>
      </c>
      <c r="BV666" t="s">
        <v>324</v>
      </c>
      <c r="BW666" t="s">
        <v>324</v>
      </c>
      <c r="BX666">
        <v>0.14299999999999999</v>
      </c>
      <c r="BY666" t="s">
        <v>324</v>
      </c>
      <c r="BZ666">
        <v>6</v>
      </c>
      <c r="CA666" t="s">
        <v>324</v>
      </c>
      <c r="CB666" t="s">
        <v>324</v>
      </c>
      <c r="CC666">
        <v>6</v>
      </c>
      <c r="CD666" t="s">
        <v>324</v>
      </c>
      <c r="CE666" t="s">
        <v>324</v>
      </c>
      <c r="CF666" t="s">
        <v>324</v>
      </c>
      <c r="CG666" t="s">
        <v>324</v>
      </c>
      <c r="CH666">
        <v>0</v>
      </c>
      <c r="CI666">
        <v>1.4999999999999999E-2</v>
      </c>
      <c r="CJ666">
        <v>39.122</v>
      </c>
      <c r="CK666" t="s">
        <v>324</v>
      </c>
      <c r="CL666" t="s">
        <v>324</v>
      </c>
      <c r="CM666">
        <v>39.137</v>
      </c>
      <c r="CN666">
        <v>3</v>
      </c>
      <c r="CO666">
        <v>41</v>
      </c>
      <c r="CP666" t="s">
        <v>324</v>
      </c>
      <c r="CQ666" t="s">
        <v>324</v>
      </c>
      <c r="CR666">
        <v>44</v>
      </c>
      <c r="CS666" t="s">
        <v>324</v>
      </c>
      <c r="CT666" t="s">
        <v>324</v>
      </c>
      <c r="CU666" t="s">
        <v>324</v>
      </c>
      <c r="CV666" t="s">
        <v>324</v>
      </c>
      <c r="CW666">
        <v>0</v>
      </c>
      <c r="CX666">
        <v>340.56799999999998</v>
      </c>
      <c r="CY666">
        <v>248.68299999999999</v>
      </c>
      <c r="CZ666">
        <v>0</v>
      </c>
      <c r="DA666">
        <v>0</v>
      </c>
      <c r="DB666">
        <v>589.25099999999998</v>
      </c>
      <c r="DC666">
        <v>59875</v>
      </c>
      <c r="DD666">
        <v>3984</v>
      </c>
      <c r="DE666">
        <v>0</v>
      </c>
      <c r="DF666">
        <v>0</v>
      </c>
      <c r="DG666">
        <v>63859</v>
      </c>
      <c r="DH666">
        <v>0</v>
      </c>
      <c r="DI666">
        <v>0</v>
      </c>
      <c r="DJ666">
        <v>0</v>
      </c>
      <c r="DK666">
        <v>0</v>
      </c>
      <c r="DL666">
        <v>0</v>
      </c>
    </row>
    <row r="667" spans="1:116" x14ac:dyDescent="0.45">
      <c r="A667">
        <v>2023</v>
      </c>
      <c r="B667" t="s">
        <v>182</v>
      </c>
      <c r="C667">
        <v>11171</v>
      </c>
      <c r="D667" t="s">
        <v>509</v>
      </c>
      <c r="E667" t="s">
        <v>1033</v>
      </c>
      <c r="F667" t="s">
        <v>244</v>
      </c>
      <c r="G667">
        <v>572.64</v>
      </c>
      <c r="H667">
        <v>95.575999999999993</v>
      </c>
      <c r="I667" t="s">
        <v>324</v>
      </c>
      <c r="J667" t="s">
        <v>324</v>
      </c>
      <c r="K667">
        <v>668.21600000000001</v>
      </c>
      <c r="L667">
        <v>80957</v>
      </c>
      <c r="M667">
        <v>1628</v>
      </c>
      <c r="N667" t="s">
        <v>324</v>
      </c>
      <c r="O667" t="s">
        <v>324</v>
      </c>
      <c r="P667">
        <v>82585</v>
      </c>
      <c r="Q667" t="s">
        <v>324</v>
      </c>
      <c r="R667" t="s">
        <v>324</v>
      </c>
      <c r="S667" t="s">
        <v>324</v>
      </c>
      <c r="T667" t="s">
        <v>324</v>
      </c>
      <c r="U667">
        <v>0</v>
      </c>
      <c r="V667" t="s">
        <v>324</v>
      </c>
      <c r="W667">
        <v>1.36</v>
      </c>
      <c r="X667" t="s">
        <v>324</v>
      </c>
      <c r="Y667" t="s">
        <v>324</v>
      </c>
      <c r="Z667">
        <v>1.36</v>
      </c>
      <c r="AA667" t="s">
        <v>324</v>
      </c>
      <c r="AB667">
        <v>1</v>
      </c>
      <c r="AC667" t="s">
        <v>324</v>
      </c>
      <c r="AD667" t="s">
        <v>324</v>
      </c>
      <c r="AE667">
        <v>1</v>
      </c>
      <c r="AF667" t="s">
        <v>324</v>
      </c>
      <c r="AG667">
        <v>8.3309999999999995</v>
      </c>
      <c r="AH667" t="s">
        <v>324</v>
      </c>
      <c r="AI667" t="s">
        <v>324</v>
      </c>
      <c r="AJ667">
        <v>8.3309999999999995</v>
      </c>
      <c r="AK667" t="s">
        <v>324</v>
      </c>
      <c r="AL667">
        <v>37</v>
      </c>
      <c r="AM667" t="s">
        <v>324</v>
      </c>
      <c r="AN667" t="s">
        <v>324</v>
      </c>
      <c r="AO667">
        <v>37</v>
      </c>
      <c r="AP667">
        <v>14.430999999999999</v>
      </c>
      <c r="AQ667">
        <v>0.63800000000000001</v>
      </c>
      <c r="AR667" t="s">
        <v>324</v>
      </c>
      <c r="AS667" t="s">
        <v>324</v>
      </c>
      <c r="AT667">
        <v>15.069000000000001</v>
      </c>
      <c r="AU667">
        <v>1667</v>
      </c>
      <c r="AV667">
        <v>9</v>
      </c>
      <c r="AW667" t="s">
        <v>324</v>
      </c>
      <c r="AX667" t="s">
        <v>324</v>
      </c>
      <c r="AY667">
        <v>1676</v>
      </c>
      <c r="AZ667" t="s">
        <v>324</v>
      </c>
      <c r="BA667" t="s">
        <v>324</v>
      </c>
      <c r="BB667" t="s">
        <v>324</v>
      </c>
      <c r="BC667" t="s">
        <v>324</v>
      </c>
      <c r="BD667">
        <v>0</v>
      </c>
      <c r="BE667" t="s">
        <v>324</v>
      </c>
      <c r="BF667" t="s">
        <v>324</v>
      </c>
      <c r="BG667" t="s">
        <v>324</v>
      </c>
      <c r="BH667" t="s">
        <v>324</v>
      </c>
      <c r="BI667">
        <v>0</v>
      </c>
      <c r="BJ667" t="s">
        <v>324</v>
      </c>
      <c r="BK667" t="s">
        <v>324</v>
      </c>
      <c r="BL667" t="s">
        <v>324</v>
      </c>
      <c r="BM667" t="s">
        <v>324</v>
      </c>
      <c r="BN667">
        <v>0</v>
      </c>
      <c r="BO667" t="s">
        <v>324</v>
      </c>
      <c r="BP667" t="s">
        <v>324</v>
      </c>
      <c r="BQ667" t="s">
        <v>324</v>
      </c>
      <c r="BR667" t="s">
        <v>324</v>
      </c>
      <c r="BS667">
        <v>0</v>
      </c>
      <c r="BT667">
        <v>2.4E-2</v>
      </c>
      <c r="BU667">
        <v>0.35599999999999998</v>
      </c>
      <c r="BV667" t="s">
        <v>324</v>
      </c>
      <c r="BW667" t="s">
        <v>324</v>
      </c>
      <c r="BX667">
        <v>0.38</v>
      </c>
      <c r="BY667">
        <v>5</v>
      </c>
      <c r="BZ667">
        <v>16</v>
      </c>
      <c r="CA667" t="s">
        <v>324</v>
      </c>
      <c r="CB667" t="s">
        <v>324</v>
      </c>
      <c r="CC667">
        <v>21</v>
      </c>
      <c r="CD667" t="s">
        <v>324</v>
      </c>
      <c r="CE667" t="s">
        <v>324</v>
      </c>
      <c r="CF667" t="s">
        <v>324</v>
      </c>
      <c r="CG667" t="s">
        <v>324</v>
      </c>
      <c r="CH667">
        <v>0</v>
      </c>
      <c r="CI667">
        <v>2.9820000000000002</v>
      </c>
      <c r="CJ667">
        <v>20.687000000000001</v>
      </c>
      <c r="CK667" t="s">
        <v>324</v>
      </c>
      <c r="CL667" t="s">
        <v>324</v>
      </c>
      <c r="CM667">
        <v>23.669</v>
      </c>
      <c r="CN667">
        <v>307</v>
      </c>
      <c r="CO667">
        <v>43</v>
      </c>
      <c r="CP667" t="s">
        <v>324</v>
      </c>
      <c r="CQ667" t="s">
        <v>324</v>
      </c>
      <c r="CR667">
        <v>350</v>
      </c>
      <c r="CS667" t="s">
        <v>324</v>
      </c>
      <c r="CT667" t="s">
        <v>324</v>
      </c>
      <c r="CU667" t="s">
        <v>324</v>
      </c>
      <c r="CV667" t="s">
        <v>324</v>
      </c>
      <c r="CW667">
        <v>0</v>
      </c>
      <c r="CX667">
        <v>575.64599999999996</v>
      </c>
      <c r="CY667">
        <v>126.31</v>
      </c>
      <c r="CZ667">
        <v>0</v>
      </c>
      <c r="DA667">
        <v>0</v>
      </c>
      <c r="DB667">
        <v>701.95600000000002</v>
      </c>
      <c r="DC667">
        <v>81269</v>
      </c>
      <c r="DD667">
        <v>1725</v>
      </c>
      <c r="DE667">
        <v>0</v>
      </c>
      <c r="DF667">
        <v>0</v>
      </c>
      <c r="DG667">
        <v>82994</v>
      </c>
      <c r="DH667">
        <v>0</v>
      </c>
      <c r="DI667">
        <v>0</v>
      </c>
      <c r="DJ667">
        <v>0</v>
      </c>
      <c r="DK667">
        <v>0</v>
      </c>
      <c r="DL667">
        <v>0</v>
      </c>
    </row>
    <row r="668" spans="1:116" x14ac:dyDescent="0.45">
      <c r="A668">
        <v>2023</v>
      </c>
      <c r="B668" t="s">
        <v>182</v>
      </c>
      <c r="C668">
        <v>11811</v>
      </c>
      <c r="D668" t="s">
        <v>1034</v>
      </c>
      <c r="E668" t="s">
        <v>1033</v>
      </c>
      <c r="F668" t="s">
        <v>247</v>
      </c>
      <c r="G668">
        <v>3.7999999999999999E-2</v>
      </c>
      <c r="H668" t="s">
        <v>324</v>
      </c>
      <c r="I668">
        <v>0.03</v>
      </c>
      <c r="J668" t="s">
        <v>324</v>
      </c>
      <c r="K668">
        <v>6.8000000000000005E-2</v>
      </c>
      <c r="L668">
        <v>6</v>
      </c>
      <c r="M668" t="s">
        <v>324</v>
      </c>
      <c r="N668">
        <v>3</v>
      </c>
      <c r="O668" t="s">
        <v>324</v>
      </c>
      <c r="P668">
        <v>9</v>
      </c>
      <c r="Q668">
        <v>19.37</v>
      </c>
      <c r="R668" t="s">
        <v>324</v>
      </c>
      <c r="S668">
        <v>0.24</v>
      </c>
      <c r="T668" t="s">
        <v>324</v>
      </c>
      <c r="U668">
        <v>19.61</v>
      </c>
      <c r="V668" t="s">
        <v>324</v>
      </c>
      <c r="W668" t="s">
        <v>324</v>
      </c>
      <c r="X668" t="s">
        <v>324</v>
      </c>
      <c r="Y668" t="s">
        <v>324</v>
      </c>
      <c r="Z668">
        <v>0</v>
      </c>
      <c r="AA668" t="s">
        <v>324</v>
      </c>
      <c r="AB668" t="s">
        <v>324</v>
      </c>
      <c r="AC668" t="s">
        <v>324</v>
      </c>
      <c r="AD668" t="s">
        <v>324</v>
      </c>
      <c r="AE668">
        <v>0</v>
      </c>
      <c r="AF668" t="s">
        <v>324</v>
      </c>
      <c r="AG668" t="s">
        <v>324</v>
      </c>
      <c r="AH668" t="s">
        <v>324</v>
      </c>
      <c r="AI668" t="s">
        <v>324</v>
      </c>
      <c r="AJ668">
        <v>0</v>
      </c>
      <c r="AK668" t="s">
        <v>324</v>
      </c>
      <c r="AL668" t="s">
        <v>324</v>
      </c>
      <c r="AM668" t="s">
        <v>324</v>
      </c>
      <c r="AN668" t="s">
        <v>324</v>
      </c>
      <c r="AO668">
        <v>0</v>
      </c>
      <c r="AP668" t="s">
        <v>324</v>
      </c>
      <c r="AQ668" t="s">
        <v>324</v>
      </c>
      <c r="AR668" t="s">
        <v>324</v>
      </c>
      <c r="AS668" t="s">
        <v>324</v>
      </c>
      <c r="AT668">
        <v>0</v>
      </c>
      <c r="AU668" t="s">
        <v>324</v>
      </c>
      <c r="AV668" t="s">
        <v>324</v>
      </c>
      <c r="AW668" t="s">
        <v>324</v>
      </c>
      <c r="AX668" t="s">
        <v>324</v>
      </c>
      <c r="AY668">
        <v>0</v>
      </c>
      <c r="AZ668" t="s">
        <v>324</v>
      </c>
      <c r="BA668" t="s">
        <v>324</v>
      </c>
      <c r="BB668" t="s">
        <v>324</v>
      </c>
      <c r="BC668" t="s">
        <v>324</v>
      </c>
      <c r="BD668">
        <v>0</v>
      </c>
      <c r="BE668" t="s">
        <v>324</v>
      </c>
      <c r="BF668" t="s">
        <v>324</v>
      </c>
      <c r="BG668" t="s">
        <v>324</v>
      </c>
      <c r="BH668" t="s">
        <v>324</v>
      </c>
      <c r="BI668">
        <v>0</v>
      </c>
      <c r="BJ668" t="s">
        <v>324</v>
      </c>
      <c r="BK668" t="s">
        <v>324</v>
      </c>
      <c r="BL668" t="s">
        <v>324</v>
      </c>
      <c r="BM668" t="s">
        <v>324</v>
      </c>
      <c r="BN668">
        <v>0</v>
      </c>
      <c r="BO668" t="s">
        <v>324</v>
      </c>
      <c r="BP668" t="s">
        <v>324</v>
      </c>
      <c r="BQ668" t="s">
        <v>324</v>
      </c>
      <c r="BR668" t="s">
        <v>324</v>
      </c>
      <c r="BS668">
        <v>0</v>
      </c>
      <c r="BT668" t="s">
        <v>324</v>
      </c>
      <c r="BU668" t="s">
        <v>324</v>
      </c>
      <c r="BV668" t="s">
        <v>324</v>
      </c>
      <c r="BW668" t="s">
        <v>324</v>
      </c>
      <c r="BX668">
        <v>0</v>
      </c>
      <c r="BY668" t="s">
        <v>324</v>
      </c>
      <c r="BZ668" t="s">
        <v>324</v>
      </c>
      <c r="CA668" t="s">
        <v>324</v>
      </c>
      <c r="CB668" t="s">
        <v>324</v>
      </c>
      <c r="CC668">
        <v>0</v>
      </c>
      <c r="CD668" t="s">
        <v>324</v>
      </c>
      <c r="CE668" t="s">
        <v>324</v>
      </c>
      <c r="CF668" t="s">
        <v>324</v>
      </c>
      <c r="CG668" t="s">
        <v>324</v>
      </c>
      <c r="CH668">
        <v>0</v>
      </c>
      <c r="CI668" t="s">
        <v>324</v>
      </c>
      <c r="CJ668" t="s">
        <v>324</v>
      </c>
      <c r="CK668" t="s">
        <v>324</v>
      </c>
      <c r="CL668" t="s">
        <v>324</v>
      </c>
      <c r="CM668">
        <v>0</v>
      </c>
      <c r="CN668" t="s">
        <v>324</v>
      </c>
      <c r="CO668" t="s">
        <v>324</v>
      </c>
      <c r="CP668" t="s">
        <v>324</v>
      </c>
      <c r="CQ668" t="s">
        <v>324</v>
      </c>
      <c r="CR668">
        <v>0</v>
      </c>
      <c r="CS668" t="s">
        <v>324</v>
      </c>
      <c r="CT668" t="s">
        <v>324</v>
      </c>
      <c r="CU668" t="s">
        <v>324</v>
      </c>
      <c r="CV668" t="s">
        <v>324</v>
      </c>
      <c r="CW668">
        <v>0</v>
      </c>
      <c r="CX668">
        <v>3.7999999999999999E-2</v>
      </c>
      <c r="CY668">
        <v>0</v>
      </c>
      <c r="CZ668">
        <v>0.03</v>
      </c>
      <c r="DA668">
        <v>0</v>
      </c>
      <c r="DB668">
        <v>6.8000000000000005E-2</v>
      </c>
      <c r="DC668">
        <v>6</v>
      </c>
      <c r="DD668">
        <v>0</v>
      </c>
      <c r="DE668">
        <v>3</v>
      </c>
      <c r="DF668">
        <v>0</v>
      </c>
      <c r="DG668">
        <v>9</v>
      </c>
      <c r="DH668">
        <v>19.37</v>
      </c>
      <c r="DI668">
        <v>0</v>
      </c>
      <c r="DJ668">
        <v>0.24</v>
      </c>
      <c r="DK668">
        <v>0</v>
      </c>
      <c r="DL668">
        <v>19.61</v>
      </c>
    </row>
    <row r="669" spans="1:116" x14ac:dyDescent="0.45">
      <c r="A669">
        <v>2023</v>
      </c>
      <c r="B669" t="s">
        <v>182</v>
      </c>
      <c r="C669">
        <v>13511</v>
      </c>
      <c r="D669" t="s">
        <v>510</v>
      </c>
      <c r="E669" t="s">
        <v>1033</v>
      </c>
      <c r="F669" t="s">
        <v>244</v>
      </c>
      <c r="G669">
        <v>82.528999999999996</v>
      </c>
      <c r="H669">
        <v>503.26499999999999</v>
      </c>
      <c r="I669" t="s">
        <v>324</v>
      </c>
      <c r="J669" t="s">
        <v>324</v>
      </c>
      <c r="K669">
        <v>585.79399999999998</v>
      </c>
      <c r="L669">
        <v>10135</v>
      </c>
      <c r="M669">
        <v>1185</v>
      </c>
      <c r="N669" t="s">
        <v>324</v>
      </c>
      <c r="O669" t="s">
        <v>324</v>
      </c>
      <c r="P669">
        <v>11320</v>
      </c>
      <c r="Q669" t="s">
        <v>324</v>
      </c>
      <c r="R669" t="s">
        <v>324</v>
      </c>
      <c r="S669" t="s">
        <v>324</v>
      </c>
      <c r="T669" t="s">
        <v>324</v>
      </c>
      <c r="U669">
        <v>0</v>
      </c>
      <c r="V669" t="s">
        <v>324</v>
      </c>
      <c r="W669">
        <v>324.11700000000002</v>
      </c>
      <c r="X669" t="s">
        <v>324</v>
      </c>
      <c r="Y669" t="s">
        <v>324</v>
      </c>
      <c r="Z669">
        <v>324.11700000000002</v>
      </c>
      <c r="AA669" t="s">
        <v>324</v>
      </c>
      <c r="AB669">
        <v>115</v>
      </c>
      <c r="AC669" t="s">
        <v>324</v>
      </c>
      <c r="AD669" t="s">
        <v>324</v>
      </c>
      <c r="AE669">
        <v>115</v>
      </c>
      <c r="AF669">
        <v>6.0999999999999999E-2</v>
      </c>
      <c r="AG669">
        <v>16.071000000000002</v>
      </c>
      <c r="AH669" t="s">
        <v>324</v>
      </c>
      <c r="AI669" t="s">
        <v>324</v>
      </c>
      <c r="AJ669">
        <v>16.132000000000001</v>
      </c>
      <c r="AK669">
        <v>2</v>
      </c>
      <c r="AL669">
        <v>99</v>
      </c>
      <c r="AM669" t="s">
        <v>324</v>
      </c>
      <c r="AN669" t="s">
        <v>324</v>
      </c>
      <c r="AO669">
        <v>101</v>
      </c>
      <c r="AP669">
        <v>5.6470000000000002</v>
      </c>
      <c r="AQ669">
        <v>27.388000000000002</v>
      </c>
      <c r="AR669" t="s">
        <v>324</v>
      </c>
      <c r="AS669" t="s">
        <v>324</v>
      </c>
      <c r="AT669">
        <v>33.034999999999997</v>
      </c>
      <c r="AU669">
        <v>416</v>
      </c>
      <c r="AV669">
        <v>4</v>
      </c>
      <c r="AW669" t="s">
        <v>324</v>
      </c>
      <c r="AX669" t="s">
        <v>324</v>
      </c>
      <c r="AY669">
        <v>420</v>
      </c>
      <c r="AZ669" t="s">
        <v>324</v>
      </c>
      <c r="BA669" t="s">
        <v>324</v>
      </c>
      <c r="BB669" t="s">
        <v>324</v>
      </c>
      <c r="BC669" t="s">
        <v>324</v>
      </c>
      <c r="BD669">
        <v>0</v>
      </c>
      <c r="BE669">
        <v>0.308</v>
      </c>
      <c r="BF669">
        <v>0.42</v>
      </c>
      <c r="BG669" t="s">
        <v>324</v>
      </c>
      <c r="BH669" t="s">
        <v>324</v>
      </c>
      <c r="BI669">
        <v>0.72799999999999998</v>
      </c>
      <c r="BJ669">
        <v>35</v>
      </c>
      <c r="BK669">
        <v>10</v>
      </c>
      <c r="BL669" t="s">
        <v>324</v>
      </c>
      <c r="BM669" t="s">
        <v>324</v>
      </c>
      <c r="BN669">
        <v>45</v>
      </c>
      <c r="BO669" t="s">
        <v>324</v>
      </c>
      <c r="BP669" t="s">
        <v>324</v>
      </c>
      <c r="BQ669" t="s">
        <v>324</v>
      </c>
      <c r="BR669" t="s">
        <v>324</v>
      </c>
      <c r="BS669">
        <v>0</v>
      </c>
      <c r="BT669">
        <v>0.64900000000000002</v>
      </c>
      <c r="BU669">
        <v>0.75600000000000001</v>
      </c>
      <c r="BV669" t="s">
        <v>324</v>
      </c>
      <c r="BW669" t="s">
        <v>324</v>
      </c>
      <c r="BX669">
        <v>1.405</v>
      </c>
      <c r="BY669">
        <v>77</v>
      </c>
      <c r="BZ669">
        <v>24</v>
      </c>
      <c r="CA669" t="s">
        <v>324</v>
      </c>
      <c r="CB669" t="s">
        <v>324</v>
      </c>
      <c r="CC669">
        <v>101</v>
      </c>
      <c r="CD669" t="s">
        <v>324</v>
      </c>
      <c r="CE669" t="s">
        <v>324</v>
      </c>
      <c r="CF669" t="s">
        <v>324</v>
      </c>
      <c r="CG669" t="s">
        <v>324</v>
      </c>
      <c r="CH669">
        <v>0</v>
      </c>
      <c r="CI669" t="s">
        <v>324</v>
      </c>
      <c r="CJ669" t="s">
        <v>324</v>
      </c>
      <c r="CK669">
        <v>10.897</v>
      </c>
      <c r="CL669" t="s">
        <v>324</v>
      </c>
      <c r="CM669">
        <v>10.897</v>
      </c>
      <c r="CN669" t="s">
        <v>324</v>
      </c>
      <c r="CO669" t="s">
        <v>324</v>
      </c>
      <c r="CP669">
        <v>28</v>
      </c>
      <c r="CQ669" t="s">
        <v>324</v>
      </c>
      <c r="CR669">
        <v>28</v>
      </c>
      <c r="CS669" t="s">
        <v>324</v>
      </c>
      <c r="CT669" t="s">
        <v>324</v>
      </c>
      <c r="CU669" t="s">
        <v>324</v>
      </c>
      <c r="CV669" t="s">
        <v>324</v>
      </c>
      <c r="CW669">
        <v>0</v>
      </c>
      <c r="CX669">
        <v>83.239000000000004</v>
      </c>
      <c r="CY669">
        <v>844.20899999999995</v>
      </c>
      <c r="CZ669">
        <v>10.897</v>
      </c>
      <c r="DA669">
        <v>0</v>
      </c>
      <c r="DB669">
        <v>938.34500000000003</v>
      </c>
      <c r="DC669">
        <v>10214</v>
      </c>
      <c r="DD669">
        <v>1423</v>
      </c>
      <c r="DE669">
        <v>28</v>
      </c>
      <c r="DF669">
        <v>0</v>
      </c>
      <c r="DG669">
        <v>11665</v>
      </c>
      <c r="DH669">
        <v>0</v>
      </c>
      <c r="DI669">
        <v>0</v>
      </c>
      <c r="DJ669">
        <v>0</v>
      </c>
      <c r="DK669">
        <v>0</v>
      </c>
      <c r="DL669">
        <v>0</v>
      </c>
    </row>
    <row r="670" spans="1:116" x14ac:dyDescent="0.45">
      <c r="A670">
        <v>2023</v>
      </c>
      <c r="B670" t="s">
        <v>182</v>
      </c>
      <c r="C670">
        <v>13573</v>
      </c>
      <c r="D670" t="s">
        <v>511</v>
      </c>
      <c r="E670" t="s">
        <v>1033</v>
      </c>
      <c r="F670" t="s">
        <v>244</v>
      </c>
      <c r="G670">
        <v>186.28200000000001</v>
      </c>
      <c r="H670">
        <v>316.27600000000001</v>
      </c>
      <c r="I670">
        <v>9.4220000000000006</v>
      </c>
      <c r="J670" t="s">
        <v>324</v>
      </c>
      <c r="K670">
        <v>511.98</v>
      </c>
      <c r="L670">
        <v>23878</v>
      </c>
      <c r="M670">
        <v>2223</v>
      </c>
      <c r="N670">
        <v>29</v>
      </c>
      <c r="O670" t="s">
        <v>324</v>
      </c>
      <c r="P670">
        <v>26130</v>
      </c>
      <c r="Q670" t="s">
        <v>324</v>
      </c>
      <c r="R670" t="s">
        <v>324</v>
      </c>
      <c r="S670" t="s">
        <v>324</v>
      </c>
      <c r="T670" t="s">
        <v>324</v>
      </c>
      <c r="U670">
        <v>0</v>
      </c>
      <c r="V670" t="s">
        <v>324</v>
      </c>
      <c r="W670">
        <v>854.35199999999998</v>
      </c>
      <c r="X670" t="s">
        <v>324</v>
      </c>
      <c r="Y670" t="s">
        <v>324</v>
      </c>
      <c r="Z670">
        <v>854.35199999999998</v>
      </c>
      <c r="AA670" t="s">
        <v>324</v>
      </c>
      <c r="AB670">
        <v>228</v>
      </c>
      <c r="AC670" t="s">
        <v>324</v>
      </c>
      <c r="AD670" t="s">
        <v>324</v>
      </c>
      <c r="AE670">
        <v>228</v>
      </c>
      <c r="AF670">
        <v>1.0999999999999999E-2</v>
      </c>
      <c r="AG670">
        <v>11.989000000000001</v>
      </c>
      <c r="AH670" t="s">
        <v>324</v>
      </c>
      <c r="AI670" t="s">
        <v>324</v>
      </c>
      <c r="AJ670">
        <v>12</v>
      </c>
      <c r="AK670">
        <v>1</v>
      </c>
      <c r="AL670">
        <v>39</v>
      </c>
      <c r="AM670" t="s">
        <v>324</v>
      </c>
      <c r="AN670" t="s">
        <v>324</v>
      </c>
      <c r="AO670">
        <v>40</v>
      </c>
      <c r="AP670">
        <v>2.7E-2</v>
      </c>
      <c r="AQ670" t="s">
        <v>324</v>
      </c>
      <c r="AR670" t="s">
        <v>324</v>
      </c>
      <c r="AS670" t="s">
        <v>324</v>
      </c>
      <c r="AT670">
        <v>2.7E-2</v>
      </c>
      <c r="AU670">
        <v>4</v>
      </c>
      <c r="AV670" t="s">
        <v>324</v>
      </c>
      <c r="AW670" t="s">
        <v>324</v>
      </c>
      <c r="AX670" t="s">
        <v>324</v>
      </c>
      <c r="AY670">
        <v>4</v>
      </c>
      <c r="AZ670" t="s">
        <v>324</v>
      </c>
      <c r="BA670" t="s">
        <v>324</v>
      </c>
      <c r="BB670" t="s">
        <v>324</v>
      </c>
      <c r="BC670" t="s">
        <v>324</v>
      </c>
      <c r="BD670">
        <v>0</v>
      </c>
      <c r="BE670" t="s">
        <v>324</v>
      </c>
      <c r="BF670" t="s">
        <v>324</v>
      </c>
      <c r="BG670" t="s">
        <v>324</v>
      </c>
      <c r="BH670" t="s">
        <v>324</v>
      </c>
      <c r="BI670">
        <v>0</v>
      </c>
      <c r="BJ670" t="s">
        <v>324</v>
      </c>
      <c r="BK670" t="s">
        <v>324</v>
      </c>
      <c r="BL670" t="s">
        <v>324</v>
      </c>
      <c r="BM670" t="s">
        <v>324</v>
      </c>
      <c r="BN670">
        <v>0</v>
      </c>
      <c r="BO670" t="s">
        <v>324</v>
      </c>
      <c r="BP670" t="s">
        <v>324</v>
      </c>
      <c r="BQ670" t="s">
        <v>324</v>
      </c>
      <c r="BR670" t="s">
        <v>324</v>
      </c>
      <c r="BS670">
        <v>0</v>
      </c>
      <c r="BT670">
        <v>2.4079999999999999</v>
      </c>
      <c r="BU670">
        <v>4.0010000000000003</v>
      </c>
      <c r="BV670">
        <v>0.15</v>
      </c>
      <c r="BW670" t="s">
        <v>324</v>
      </c>
      <c r="BX670">
        <v>6.5590000000000002</v>
      </c>
      <c r="BY670">
        <v>195</v>
      </c>
      <c r="BZ670">
        <v>63</v>
      </c>
      <c r="CA670">
        <v>2</v>
      </c>
      <c r="CB670" t="s">
        <v>324</v>
      </c>
      <c r="CC670">
        <v>260</v>
      </c>
      <c r="CD670" t="s">
        <v>324</v>
      </c>
      <c r="CE670" t="s">
        <v>324</v>
      </c>
      <c r="CF670" t="s">
        <v>324</v>
      </c>
      <c r="CG670" t="s">
        <v>324</v>
      </c>
      <c r="CH670">
        <v>0</v>
      </c>
      <c r="CI670">
        <v>0.115</v>
      </c>
      <c r="CJ670">
        <v>19.222000000000001</v>
      </c>
      <c r="CK670">
        <v>1.155</v>
      </c>
      <c r="CL670" t="s">
        <v>324</v>
      </c>
      <c r="CM670">
        <v>20.492000000000001</v>
      </c>
      <c r="CN670">
        <v>24</v>
      </c>
      <c r="CO670">
        <v>51</v>
      </c>
      <c r="CP670">
        <v>3</v>
      </c>
      <c r="CQ670" t="s">
        <v>324</v>
      </c>
      <c r="CR670">
        <v>78</v>
      </c>
      <c r="CS670" t="s">
        <v>324</v>
      </c>
      <c r="CT670" t="s">
        <v>324</v>
      </c>
      <c r="CU670" t="s">
        <v>324</v>
      </c>
      <c r="CV670" t="s">
        <v>324</v>
      </c>
      <c r="CW670">
        <v>0</v>
      </c>
      <c r="CX670">
        <v>188.816</v>
      </c>
      <c r="CY670">
        <v>1205.8399999999999</v>
      </c>
      <c r="CZ670">
        <v>10.727</v>
      </c>
      <c r="DA670">
        <v>0</v>
      </c>
      <c r="DB670">
        <v>1405.383</v>
      </c>
      <c r="DC670">
        <v>24098</v>
      </c>
      <c r="DD670">
        <v>2604</v>
      </c>
      <c r="DE670">
        <v>34</v>
      </c>
      <c r="DF670">
        <v>0</v>
      </c>
      <c r="DG670">
        <v>26736</v>
      </c>
      <c r="DH670">
        <v>0</v>
      </c>
      <c r="DI670">
        <v>0</v>
      </c>
      <c r="DJ670">
        <v>0</v>
      </c>
      <c r="DK670">
        <v>0</v>
      </c>
      <c r="DL670">
        <v>0</v>
      </c>
    </row>
    <row r="671" spans="1:116" x14ac:dyDescent="0.45">
      <c r="A671">
        <v>2023</v>
      </c>
      <c r="B671" t="s">
        <v>182</v>
      </c>
      <c r="C671">
        <v>14154</v>
      </c>
      <c r="D671" t="s">
        <v>512</v>
      </c>
      <c r="E671" t="s">
        <v>1033</v>
      </c>
      <c r="F671" t="s">
        <v>244</v>
      </c>
      <c r="G671">
        <v>91.375</v>
      </c>
      <c r="H671">
        <v>94.212999999999994</v>
      </c>
      <c r="I671">
        <v>3.2280000000000002</v>
      </c>
      <c r="J671">
        <v>0</v>
      </c>
      <c r="K671">
        <v>188.816</v>
      </c>
      <c r="L671">
        <v>11911</v>
      </c>
      <c r="M671">
        <v>202</v>
      </c>
      <c r="N671">
        <v>4</v>
      </c>
      <c r="O671">
        <v>0</v>
      </c>
      <c r="P671">
        <v>12117</v>
      </c>
      <c r="Q671" t="s">
        <v>324</v>
      </c>
      <c r="R671" t="s">
        <v>324</v>
      </c>
      <c r="S671" t="s">
        <v>324</v>
      </c>
      <c r="T671" t="s">
        <v>324</v>
      </c>
      <c r="U671">
        <v>0</v>
      </c>
      <c r="V671">
        <v>0</v>
      </c>
      <c r="W671">
        <v>13.952</v>
      </c>
      <c r="X671">
        <v>0</v>
      </c>
      <c r="Y671">
        <v>0</v>
      </c>
      <c r="Z671">
        <v>13.952</v>
      </c>
      <c r="AA671">
        <v>0</v>
      </c>
      <c r="AB671">
        <v>8</v>
      </c>
      <c r="AC671">
        <v>0</v>
      </c>
      <c r="AD671">
        <v>0</v>
      </c>
      <c r="AE671">
        <v>8</v>
      </c>
      <c r="AF671">
        <v>0</v>
      </c>
      <c r="AG671">
        <v>2.964</v>
      </c>
      <c r="AH671">
        <v>0</v>
      </c>
      <c r="AI671">
        <v>0</v>
      </c>
      <c r="AJ671">
        <v>2.964</v>
      </c>
      <c r="AK671">
        <v>0</v>
      </c>
      <c r="AL671">
        <v>27</v>
      </c>
      <c r="AM671">
        <v>0</v>
      </c>
      <c r="AN671">
        <v>0</v>
      </c>
      <c r="AO671">
        <v>27</v>
      </c>
      <c r="AP671">
        <v>4.5339999999999998</v>
      </c>
      <c r="AQ671">
        <v>15.91</v>
      </c>
      <c r="AR671">
        <v>0</v>
      </c>
      <c r="AS671">
        <v>0</v>
      </c>
      <c r="AT671">
        <v>20.443999999999999</v>
      </c>
      <c r="AU671">
        <v>523</v>
      </c>
      <c r="AV671">
        <v>7</v>
      </c>
      <c r="AW671">
        <v>0</v>
      </c>
      <c r="AX671">
        <v>0</v>
      </c>
      <c r="AY671">
        <v>530</v>
      </c>
      <c r="AZ671">
        <v>3.7629999999999999</v>
      </c>
      <c r="BA671">
        <v>7.99</v>
      </c>
      <c r="BB671">
        <v>0</v>
      </c>
      <c r="BC671">
        <v>0</v>
      </c>
      <c r="BD671">
        <v>11.753</v>
      </c>
      <c r="BE671">
        <v>4.4999999999999998E-2</v>
      </c>
      <c r="BF671">
        <v>15</v>
      </c>
      <c r="BG671">
        <v>0</v>
      </c>
      <c r="BH671">
        <v>0</v>
      </c>
      <c r="BI671">
        <v>15.045</v>
      </c>
      <c r="BJ671">
        <v>3</v>
      </c>
      <c r="BK671">
        <v>4</v>
      </c>
      <c r="BL671">
        <v>0</v>
      </c>
      <c r="BM671">
        <v>0</v>
      </c>
      <c r="BN671">
        <v>7</v>
      </c>
      <c r="BO671">
        <v>0.04</v>
      </c>
      <c r="BP671">
        <v>12</v>
      </c>
      <c r="BQ671">
        <v>0</v>
      </c>
      <c r="BR671">
        <v>0</v>
      </c>
      <c r="BS671">
        <v>12.04</v>
      </c>
      <c r="BT671">
        <v>0</v>
      </c>
      <c r="BU671">
        <v>1.2E-2</v>
      </c>
      <c r="BV671">
        <v>0</v>
      </c>
      <c r="BW671">
        <v>0</v>
      </c>
      <c r="BX671">
        <v>1.2E-2</v>
      </c>
      <c r="BY671">
        <v>0</v>
      </c>
      <c r="BZ671">
        <v>2</v>
      </c>
      <c r="CA671">
        <v>0</v>
      </c>
      <c r="CB671">
        <v>0</v>
      </c>
      <c r="CC671">
        <v>2</v>
      </c>
      <c r="CD671" t="s">
        <v>324</v>
      </c>
      <c r="CE671" t="s">
        <v>324</v>
      </c>
      <c r="CF671" t="s">
        <v>324</v>
      </c>
      <c r="CG671" t="s">
        <v>324</v>
      </c>
      <c r="CH671">
        <v>0</v>
      </c>
      <c r="CI671">
        <v>0</v>
      </c>
      <c r="CJ671">
        <v>0.02</v>
      </c>
      <c r="CK671">
        <v>0</v>
      </c>
      <c r="CL671">
        <v>0</v>
      </c>
      <c r="CM671">
        <v>0.02</v>
      </c>
      <c r="CN671">
        <v>0</v>
      </c>
      <c r="CO671">
        <v>1</v>
      </c>
      <c r="CP671">
        <v>0</v>
      </c>
      <c r="CQ671">
        <v>0</v>
      </c>
      <c r="CR671">
        <v>1</v>
      </c>
      <c r="CS671" t="s">
        <v>324</v>
      </c>
      <c r="CT671" t="s">
        <v>324</v>
      </c>
      <c r="CU671" t="s">
        <v>324</v>
      </c>
      <c r="CV671" t="s">
        <v>324</v>
      </c>
      <c r="CW671">
        <v>0</v>
      </c>
      <c r="CX671">
        <v>91.375</v>
      </c>
      <c r="CY671">
        <v>111.161</v>
      </c>
      <c r="CZ671">
        <v>3.2280000000000002</v>
      </c>
      <c r="DA671">
        <v>0</v>
      </c>
      <c r="DB671">
        <v>205.76400000000001</v>
      </c>
      <c r="DC671">
        <v>11911</v>
      </c>
      <c r="DD671">
        <v>240</v>
      </c>
      <c r="DE671">
        <v>4</v>
      </c>
      <c r="DF671">
        <v>0</v>
      </c>
      <c r="DG671">
        <v>12155</v>
      </c>
      <c r="DH671">
        <v>0</v>
      </c>
      <c r="DI671">
        <v>0</v>
      </c>
      <c r="DJ671">
        <v>0</v>
      </c>
      <c r="DK671">
        <v>0</v>
      </c>
      <c r="DL671">
        <v>0</v>
      </c>
    </row>
    <row r="672" spans="1:116" x14ac:dyDescent="0.45">
      <c r="A672">
        <v>2023</v>
      </c>
      <c r="B672" t="s">
        <v>182</v>
      </c>
      <c r="C672">
        <v>14711</v>
      </c>
      <c r="D672" t="s">
        <v>513</v>
      </c>
      <c r="E672" t="s">
        <v>683</v>
      </c>
      <c r="F672" t="s">
        <v>244</v>
      </c>
      <c r="G672">
        <v>8.6999999999999994E-2</v>
      </c>
      <c r="H672">
        <v>1E-3</v>
      </c>
      <c r="I672">
        <v>0</v>
      </c>
      <c r="J672">
        <v>0</v>
      </c>
      <c r="K672">
        <v>8.7999999999999995E-2</v>
      </c>
      <c r="L672">
        <v>11</v>
      </c>
      <c r="M672">
        <v>1</v>
      </c>
      <c r="N672">
        <v>0</v>
      </c>
      <c r="O672">
        <v>0</v>
      </c>
      <c r="P672">
        <v>12</v>
      </c>
      <c r="Q672">
        <v>0</v>
      </c>
      <c r="R672">
        <v>0</v>
      </c>
      <c r="S672">
        <v>0</v>
      </c>
      <c r="T672">
        <v>0</v>
      </c>
      <c r="U672">
        <v>0</v>
      </c>
      <c r="V672">
        <v>0</v>
      </c>
      <c r="W672">
        <v>0</v>
      </c>
      <c r="X672">
        <v>0</v>
      </c>
      <c r="Y672">
        <v>0</v>
      </c>
      <c r="Z672">
        <v>0</v>
      </c>
      <c r="AA672">
        <v>0</v>
      </c>
      <c r="AB672">
        <v>0</v>
      </c>
      <c r="AC672">
        <v>0</v>
      </c>
      <c r="AD672">
        <v>0</v>
      </c>
      <c r="AE672">
        <v>0</v>
      </c>
      <c r="AF672">
        <v>0</v>
      </c>
      <c r="AG672">
        <v>0</v>
      </c>
      <c r="AH672">
        <v>0</v>
      </c>
      <c r="AI672">
        <v>0</v>
      </c>
      <c r="AJ672">
        <v>0</v>
      </c>
      <c r="AK672">
        <v>0</v>
      </c>
      <c r="AL672">
        <v>0</v>
      </c>
      <c r="AM672">
        <v>0</v>
      </c>
      <c r="AN672">
        <v>0</v>
      </c>
      <c r="AO672">
        <v>0</v>
      </c>
      <c r="AP672">
        <v>0</v>
      </c>
      <c r="AQ672">
        <v>0</v>
      </c>
      <c r="AR672">
        <v>0</v>
      </c>
      <c r="AS672">
        <v>0</v>
      </c>
      <c r="AT672">
        <v>0</v>
      </c>
      <c r="AU672">
        <v>0</v>
      </c>
      <c r="AV672">
        <v>0</v>
      </c>
      <c r="AW672">
        <v>0</v>
      </c>
      <c r="AX672">
        <v>0</v>
      </c>
      <c r="AY672">
        <v>0</v>
      </c>
      <c r="AZ672">
        <v>0</v>
      </c>
      <c r="BA672">
        <v>0</v>
      </c>
      <c r="BB672">
        <v>0</v>
      </c>
      <c r="BC672">
        <v>0</v>
      </c>
      <c r="BD672">
        <v>0</v>
      </c>
      <c r="BE672">
        <v>0</v>
      </c>
      <c r="BF672">
        <v>0</v>
      </c>
      <c r="BG672">
        <v>0</v>
      </c>
      <c r="BH672">
        <v>0</v>
      </c>
      <c r="BI672">
        <v>0</v>
      </c>
      <c r="BJ672">
        <v>0</v>
      </c>
      <c r="BK672">
        <v>0</v>
      </c>
      <c r="BL672">
        <v>0</v>
      </c>
      <c r="BM672">
        <v>0</v>
      </c>
      <c r="BN672">
        <v>0</v>
      </c>
      <c r="BO672">
        <v>0</v>
      </c>
      <c r="BP672">
        <v>0</v>
      </c>
      <c r="BQ672">
        <v>0</v>
      </c>
      <c r="BR672">
        <v>0</v>
      </c>
      <c r="BS672">
        <v>0</v>
      </c>
      <c r="BT672">
        <v>0</v>
      </c>
      <c r="BU672">
        <v>4.0000000000000001E-3</v>
      </c>
      <c r="BV672">
        <v>0</v>
      </c>
      <c r="BW672">
        <v>0</v>
      </c>
      <c r="BX672">
        <v>4.0000000000000001E-3</v>
      </c>
      <c r="BY672">
        <v>0</v>
      </c>
      <c r="BZ672">
        <v>1</v>
      </c>
      <c r="CA672">
        <v>0</v>
      </c>
      <c r="CB672">
        <v>0</v>
      </c>
      <c r="CC672">
        <v>1</v>
      </c>
      <c r="CD672">
        <v>0</v>
      </c>
      <c r="CE672">
        <v>0</v>
      </c>
      <c r="CF672">
        <v>0</v>
      </c>
      <c r="CG672">
        <v>0</v>
      </c>
      <c r="CH672">
        <v>0</v>
      </c>
      <c r="CI672">
        <v>0</v>
      </c>
      <c r="CJ672">
        <v>0</v>
      </c>
      <c r="CK672">
        <v>0</v>
      </c>
      <c r="CL672">
        <v>0</v>
      </c>
      <c r="CM672">
        <v>0</v>
      </c>
      <c r="CN672">
        <v>0</v>
      </c>
      <c r="CO672">
        <v>0</v>
      </c>
      <c r="CP672">
        <v>0</v>
      </c>
      <c r="CQ672">
        <v>0</v>
      </c>
      <c r="CR672">
        <v>0</v>
      </c>
      <c r="CS672">
        <v>0</v>
      </c>
      <c r="CT672">
        <v>0</v>
      </c>
      <c r="CU672">
        <v>0</v>
      </c>
      <c r="CV672">
        <v>0</v>
      </c>
      <c r="CW672">
        <v>0</v>
      </c>
      <c r="CX672">
        <v>8.6999999999999994E-2</v>
      </c>
      <c r="CY672">
        <v>5.0000000000000001E-3</v>
      </c>
      <c r="CZ672">
        <v>0</v>
      </c>
      <c r="DA672">
        <v>0</v>
      </c>
      <c r="DB672">
        <v>9.1999999999999998E-2</v>
      </c>
      <c r="DC672">
        <v>11</v>
      </c>
      <c r="DD672">
        <v>2</v>
      </c>
      <c r="DE672">
        <v>0</v>
      </c>
      <c r="DF672">
        <v>0</v>
      </c>
      <c r="DG672">
        <v>13</v>
      </c>
      <c r="DH672">
        <v>0</v>
      </c>
      <c r="DI672">
        <v>0</v>
      </c>
      <c r="DJ672">
        <v>0</v>
      </c>
      <c r="DK672">
        <v>0</v>
      </c>
      <c r="DL672">
        <v>0</v>
      </c>
    </row>
    <row r="673" spans="1:116" x14ac:dyDescent="0.45">
      <c r="A673">
        <v>2023</v>
      </c>
      <c r="B673" t="s">
        <v>182</v>
      </c>
      <c r="C673">
        <v>16183</v>
      </c>
      <c r="D673" t="s">
        <v>514</v>
      </c>
      <c r="E673" t="s">
        <v>1033</v>
      </c>
      <c r="F673" t="s">
        <v>244</v>
      </c>
      <c r="G673">
        <v>20.052</v>
      </c>
      <c r="H673">
        <v>173.02099999999999</v>
      </c>
      <c r="I673" t="s">
        <v>324</v>
      </c>
      <c r="J673" t="s">
        <v>324</v>
      </c>
      <c r="K673">
        <v>193.07300000000001</v>
      </c>
      <c r="L673">
        <v>2538</v>
      </c>
      <c r="M673">
        <v>250</v>
      </c>
      <c r="N673" t="s">
        <v>324</v>
      </c>
      <c r="O673" t="s">
        <v>324</v>
      </c>
      <c r="P673">
        <v>2788</v>
      </c>
      <c r="Q673" t="s">
        <v>324</v>
      </c>
      <c r="R673" t="s">
        <v>324</v>
      </c>
      <c r="S673" t="s">
        <v>324</v>
      </c>
      <c r="T673" t="s">
        <v>324</v>
      </c>
      <c r="U673">
        <v>0</v>
      </c>
      <c r="V673">
        <v>0</v>
      </c>
      <c r="W673">
        <v>20.748000000000001</v>
      </c>
      <c r="X673" t="s">
        <v>324</v>
      </c>
      <c r="Y673" t="s">
        <v>324</v>
      </c>
      <c r="Z673">
        <v>20.748000000000001</v>
      </c>
      <c r="AA673">
        <v>0</v>
      </c>
      <c r="AB673">
        <v>180</v>
      </c>
      <c r="AC673" t="s">
        <v>324</v>
      </c>
      <c r="AD673" t="s">
        <v>324</v>
      </c>
      <c r="AE673">
        <v>180</v>
      </c>
      <c r="AF673">
        <v>4.3999999999999997E-2</v>
      </c>
      <c r="AG673">
        <v>3.5539999999999998</v>
      </c>
      <c r="AH673" t="s">
        <v>324</v>
      </c>
      <c r="AI673" t="s">
        <v>324</v>
      </c>
      <c r="AJ673">
        <v>3.5979999999999999</v>
      </c>
      <c r="AK673">
        <v>6</v>
      </c>
      <c r="AL673">
        <v>198</v>
      </c>
      <c r="AM673" t="s">
        <v>324</v>
      </c>
      <c r="AN673" t="s">
        <v>324</v>
      </c>
      <c r="AO673">
        <v>204</v>
      </c>
      <c r="AP673" t="s">
        <v>324</v>
      </c>
      <c r="AQ673">
        <v>4.4640000000000004</v>
      </c>
      <c r="AR673" t="s">
        <v>324</v>
      </c>
      <c r="AS673" t="s">
        <v>324</v>
      </c>
      <c r="AT673">
        <v>4.4640000000000004</v>
      </c>
      <c r="AU673" t="s">
        <v>324</v>
      </c>
      <c r="AV673">
        <v>3</v>
      </c>
      <c r="AW673" t="s">
        <v>324</v>
      </c>
      <c r="AX673" t="s">
        <v>324</v>
      </c>
      <c r="AY673">
        <v>3</v>
      </c>
      <c r="AZ673" t="s">
        <v>324</v>
      </c>
      <c r="BA673" t="s">
        <v>324</v>
      </c>
      <c r="BB673" t="s">
        <v>324</v>
      </c>
      <c r="BC673" t="s">
        <v>324</v>
      </c>
      <c r="BD673">
        <v>0</v>
      </c>
      <c r="BE673" t="s">
        <v>324</v>
      </c>
      <c r="BF673" t="s">
        <v>324</v>
      </c>
      <c r="BG673" t="s">
        <v>324</v>
      </c>
      <c r="BH673" t="s">
        <v>324</v>
      </c>
      <c r="BI673">
        <v>0</v>
      </c>
      <c r="BJ673" t="s">
        <v>324</v>
      </c>
      <c r="BK673" t="s">
        <v>324</v>
      </c>
      <c r="BL673" t="s">
        <v>324</v>
      </c>
      <c r="BM673" t="s">
        <v>324</v>
      </c>
      <c r="BN673">
        <v>0</v>
      </c>
      <c r="BO673" t="s">
        <v>324</v>
      </c>
      <c r="BP673" t="s">
        <v>324</v>
      </c>
      <c r="BQ673" t="s">
        <v>324</v>
      </c>
      <c r="BR673" t="s">
        <v>324</v>
      </c>
      <c r="BS673">
        <v>0</v>
      </c>
      <c r="BT673">
        <v>7.3999999999999996E-2</v>
      </c>
      <c r="BU673">
        <v>0.88</v>
      </c>
      <c r="BV673" t="s">
        <v>324</v>
      </c>
      <c r="BW673" t="s">
        <v>324</v>
      </c>
      <c r="BX673">
        <v>0.95399999999999996</v>
      </c>
      <c r="BY673">
        <v>12</v>
      </c>
      <c r="BZ673">
        <v>5</v>
      </c>
      <c r="CA673" t="s">
        <v>324</v>
      </c>
      <c r="CB673" t="s">
        <v>324</v>
      </c>
      <c r="CC673">
        <v>17</v>
      </c>
      <c r="CD673" t="s">
        <v>324</v>
      </c>
      <c r="CE673" t="s">
        <v>324</v>
      </c>
      <c r="CF673" t="s">
        <v>324</v>
      </c>
      <c r="CG673" t="s">
        <v>324</v>
      </c>
      <c r="CH673">
        <v>0</v>
      </c>
      <c r="CI673">
        <v>0.69899999999999995</v>
      </c>
      <c r="CJ673">
        <v>1.464</v>
      </c>
      <c r="CK673" t="s">
        <v>324</v>
      </c>
      <c r="CL673" t="s">
        <v>324</v>
      </c>
      <c r="CM673">
        <v>2.1629999999999998</v>
      </c>
      <c r="CN673">
        <v>60</v>
      </c>
      <c r="CO673">
        <v>3</v>
      </c>
      <c r="CP673" t="s">
        <v>324</v>
      </c>
      <c r="CQ673" t="s">
        <v>324</v>
      </c>
      <c r="CR673">
        <v>63</v>
      </c>
      <c r="CS673" t="s">
        <v>324</v>
      </c>
      <c r="CT673" t="s">
        <v>324</v>
      </c>
      <c r="CU673" t="s">
        <v>324</v>
      </c>
      <c r="CV673" t="s">
        <v>324</v>
      </c>
      <c r="CW673">
        <v>0</v>
      </c>
      <c r="CX673">
        <v>20.869</v>
      </c>
      <c r="CY673">
        <v>199.667</v>
      </c>
      <c r="CZ673">
        <v>0</v>
      </c>
      <c r="DA673">
        <v>0</v>
      </c>
      <c r="DB673">
        <v>220.536</v>
      </c>
      <c r="DC673">
        <v>2616</v>
      </c>
      <c r="DD673">
        <v>636</v>
      </c>
      <c r="DE673">
        <v>0</v>
      </c>
      <c r="DF673">
        <v>0</v>
      </c>
      <c r="DG673">
        <v>3252</v>
      </c>
      <c r="DH673">
        <v>0</v>
      </c>
      <c r="DI673">
        <v>0</v>
      </c>
      <c r="DJ673">
        <v>0</v>
      </c>
      <c r="DK673">
        <v>0</v>
      </c>
      <c r="DL673">
        <v>0</v>
      </c>
    </row>
    <row r="674" spans="1:116" x14ac:dyDescent="0.45">
      <c r="A674">
        <v>2023</v>
      </c>
      <c r="B674" t="s">
        <v>182</v>
      </c>
      <c r="C674">
        <v>99999</v>
      </c>
      <c r="D674" t="s">
        <v>599</v>
      </c>
      <c r="E674" t="s">
        <v>1033</v>
      </c>
      <c r="G674">
        <v>0.18099999999999999</v>
      </c>
      <c r="H674">
        <v>1.2E-2</v>
      </c>
      <c r="I674">
        <v>-5.0000000000000001E-3</v>
      </c>
      <c r="J674" t="s">
        <v>324</v>
      </c>
      <c r="K674">
        <v>0.188</v>
      </c>
      <c r="L674" t="s">
        <v>324</v>
      </c>
      <c r="M674" t="s">
        <v>324</v>
      </c>
      <c r="N674" t="s">
        <v>324</v>
      </c>
      <c r="O674" t="s">
        <v>324</v>
      </c>
      <c r="P674" t="s">
        <v>324</v>
      </c>
      <c r="Q674" t="s">
        <v>324</v>
      </c>
      <c r="R674" t="s">
        <v>324</v>
      </c>
      <c r="S674" t="s">
        <v>324</v>
      </c>
      <c r="T674" t="s">
        <v>324</v>
      </c>
      <c r="U674" t="s">
        <v>324</v>
      </c>
      <c r="V674" t="s">
        <v>324</v>
      </c>
      <c r="W674" t="s">
        <v>324</v>
      </c>
      <c r="X674" t="s">
        <v>324</v>
      </c>
      <c r="Y674" t="s">
        <v>324</v>
      </c>
      <c r="Z674" t="s">
        <v>324</v>
      </c>
      <c r="AA674" t="s">
        <v>324</v>
      </c>
      <c r="AB674" t="s">
        <v>324</v>
      </c>
      <c r="AC674" t="s">
        <v>324</v>
      </c>
      <c r="AD674" t="s">
        <v>324</v>
      </c>
      <c r="AE674" t="s">
        <v>324</v>
      </c>
      <c r="AF674" t="s">
        <v>324</v>
      </c>
      <c r="AG674" t="s">
        <v>324</v>
      </c>
      <c r="AH674" t="s">
        <v>324</v>
      </c>
      <c r="AI674" t="s">
        <v>324</v>
      </c>
      <c r="AJ674" t="s">
        <v>324</v>
      </c>
      <c r="AK674" t="s">
        <v>324</v>
      </c>
      <c r="AL674" t="s">
        <v>324</v>
      </c>
      <c r="AM674" t="s">
        <v>324</v>
      </c>
      <c r="AN674" t="s">
        <v>324</v>
      </c>
      <c r="AO674" t="s">
        <v>324</v>
      </c>
      <c r="AP674" t="s">
        <v>324</v>
      </c>
      <c r="AQ674" t="s">
        <v>324</v>
      </c>
      <c r="AR674" t="s">
        <v>324</v>
      </c>
      <c r="AS674" t="s">
        <v>324</v>
      </c>
      <c r="AT674" t="s">
        <v>324</v>
      </c>
      <c r="AU674" t="s">
        <v>324</v>
      </c>
      <c r="AV674" t="s">
        <v>324</v>
      </c>
      <c r="AW674" t="s">
        <v>324</v>
      </c>
      <c r="AX674" t="s">
        <v>324</v>
      </c>
      <c r="AY674" t="s">
        <v>324</v>
      </c>
      <c r="AZ674" t="s">
        <v>324</v>
      </c>
      <c r="BA674" t="s">
        <v>324</v>
      </c>
      <c r="BB674" t="s">
        <v>324</v>
      </c>
      <c r="BC674" t="s">
        <v>324</v>
      </c>
      <c r="BD674" t="s">
        <v>324</v>
      </c>
      <c r="BE674" t="s">
        <v>324</v>
      </c>
      <c r="BF674" t="s">
        <v>324</v>
      </c>
      <c r="BG674" t="s">
        <v>324</v>
      </c>
      <c r="BH674" t="s">
        <v>324</v>
      </c>
      <c r="BI674" t="s">
        <v>324</v>
      </c>
      <c r="BJ674" t="s">
        <v>324</v>
      </c>
      <c r="BK674" t="s">
        <v>324</v>
      </c>
      <c r="BL674" t="s">
        <v>324</v>
      </c>
      <c r="BM674" t="s">
        <v>324</v>
      </c>
      <c r="BN674" t="s">
        <v>324</v>
      </c>
      <c r="BO674" t="s">
        <v>324</v>
      </c>
      <c r="BP674" t="s">
        <v>324</v>
      </c>
      <c r="BQ674" t="s">
        <v>324</v>
      </c>
      <c r="BR674" t="s">
        <v>324</v>
      </c>
      <c r="BS674" t="s">
        <v>324</v>
      </c>
      <c r="BT674" t="s">
        <v>324</v>
      </c>
      <c r="BU674" t="s">
        <v>324</v>
      </c>
      <c r="BV674" t="s">
        <v>324</v>
      </c>
      <c r="BW674" t="s">
        <v>324</v>
      </c>
      <c r="BX674" t="s">
        <v>324</v>
      </c>
      <c r="BY674" t="s">
        <v>324</v>
      </c>
      <c r="BZ674" t="s">
        <v>324</v>
      </c>
      <c r="CA674" t="s">
        <v>324</v>
      </c>
      <c r="CB674" t="s">
        <v>324</v>
      </c>
      <c r="CC674" t="s">
        <v>324</v>
      </c>
      <c r="CD674" t="s">
        <v>324</v>
      </c>
      <c r="CE674" t="s">
        <v>324</v>
      </c>
      <c r="CF674" t="s">
        <v>324</v>
      </c>
      <c r="CG674" t="s">
        <v>324</v>
      </c>
      <c r="CH674" t="s">
        <v>324</v>
      </c>
      <c r="CI674" t="s">
        <v>324</v>
      </c>
      <c r="CJ674" t="s">
        <v>324</v>
      </c>
      <c r="CK674" t="s">
        <v>324</v>
      </c>
      <c r="CL674" t="s">
        <v>324</v>
      </c>
      <c r="CM674" t="s">
        <v>324</v>
      </c>
      <c r="CN674" t="s">
        <v>324</v>
      </c>
      <c r="CO674" t="s">
        <v>324</v>
      </c>
      <c r="CP674" t="s">
        <v>324</v>
      </c>
      <c r="CQ674" t="s">
        <v>324</v>
      </c>
      <c r="CR674" t="s">
        <v>324</v>
      </c>
      <c r="CS674" t="s">
        <v>324</v>
      </c>
      <c r="CT674" t="s">
        <v>324</v>
      </c>
      <c r="CU674" t="s">
        <v>324</v>
      </c>
      <c r="CV674" t="s">
        <v>324</v>
      </c>
      <c r="CW674" t="s">
        <v>324</v>
      </c>
      <c r="CX674">
        <v>0.18099999999999999</v>
      </c>
      <c r="CY674">
        <v>1.2E-2</v>
      </c>
      <c r="CZ674">
        <v>-5.0000000000000001E-3</v>
      </c>
      <c r="DA674" t="s">
        <v>324</v>
      </c>
      <c r="DB674">
        <v>0.188</v>
      </c>
      <c r="DC674" t="s">
        <v>324</v>
      </c>
      <c r="DD674" t="s">
        <v>324</v>
      </c>
      <c r="DE674" t="s">
        <v>324</v>
      </c>
      <c r="DF674" t="s">
        <v>324</v>
      </c>
      <c r="DG674" t="s">
        <v>324</v>
      </c>
      <c r="DH674" t="s">
        <v>324</v>
      </c>
      <c r="DI674" t="s">
        <v>324</v>
      </c>
      <c r="DJ674" t="s">
        <v>324</v>
      </c>
      <c r="DK674" t="s">
        <v>324</v>
      </c>
      <c r="DL674" t="s">
        <v>324</v>
      </c>
    </row>
    <row r="675" spans="1:116" x14ac:dyDescent="0.45">
      <c r="A675">
        <v>2023</v>
      </c>
      <c r="B675" t="s">
        <v>191</v>
      </c>
      <c r="C675">
        <v>2651</v>
      </c>
      <c r="D675" t="s">
        <v>1035</v>
      </c>
      <c r="E675" t="s">
        <v>683</v>
      </c>
      <c r="F675" t="s">
        <v>247</v>
      </c>
      <c r="G675">
        <v>1.5369999999999999</v>
      </c>
      <c r="H675">
        <v>0.1</v>
      </c>
      <c r="I675" t="s">
        <v>324</v>
      </c>
      <c r="J675" t="s">
        <v>324</v>
      </c>
      <c r="K675">
        <v>1.637</v>
      </c>
      <c r="L675">
        <v>146</v>
      </c>
      <c r="M675">
        <v>2</v>
      </c>
      <c r="N675" t="s">
        <v>324</v>
      </c>
      <c r="O675" t="s">
        <v>324</v>
      </c>
      <c r="P675">
        <v>148</v>
      </c>
      <c r="Q675">
        <v>414.59</v>
      </c>
      <c r="R675">
        <v>23.771000000000001</v>
      </c>
      <c r="S675" t="s">
        <v>324</v>
      </c>
      <c r="T675" t="s">
        <v>324</v>
      </c>
      <c r="U675">
        <v>438.36099999999999</v>
      </c>
      <c r="V675" t="s">
        <v>324</v>
      </c>
      <c r="W675" t="s">
        <v>324</v>
      </c>
      <c r="X675" t="s">
        <v>324</v>
      </c>
      <c r="Y675" t="s">
        <v>324</v>
      </c>
      <c r="Z675">
        <v>0</v>
      </c>
      <c r="AA675" t="s">
        <v>324</v>
      </c>
      <c r="AB675" t="s">
        <v>324</v>
      </c>
      <c r="AC675" t="s">
        <v>324</v>
      </c>
      <c r="AD675" t="s">
        <v>324</v>
      </c>
      <c r="AE675">
        <v>0</v>
      </c>
      <c r="AF675" t="s">
        <v>324</v>
      </c>
      <c r="AG675" t="s">
        <v>324</v>
      </c>
      <c r="AH675" t="s">
        <v>324</v>
      </c>
      <c r="AI675" t="s">
        <v>324</v>
      </c>
      <c r="AJ675">
        <v>0</v>
      </c>
      <c r="AK675" t="s">
        <v>324</v>
      </c>
      <c r="AL675" t="s">
        <v>324</v>
      </c>
      <c r="AM675" t="s">
        <v>324</v>
      </c>
      <c r="AN675" t="s">
        <v>324</v>
      </c>
      <c r="AO675">
        <v>0</v>
      </c>
      <c r="AP675" t="s">
        <v>324</v>
      </c>
      <c r="AQ675" t="s">
        <v>324</v>
      </c>
      <c r="AR675" t="s">
        <v>324</v>
      </c>
      <c r="AS675" t="s">
        <v>324</v>
      </c>
      <c r="AT675">
        <v>0</v>
      </c>
      <c r="AU675" t="s">
        <v>324</v>
      </c>
      <c r="AV675" t="s">
        <v>324</v>
      </c>
      <c r="AW675" t="s">
        <v>324</v>
      </c>
      <c r="AX675" t="s">
        <v>324</v>
      </c>
      <c r="AY675">
        <v>0</v>
      </c>
      <c r="AZ675" t="s">
        <v>324</v>
      </c>
      <c r="BA675" t="s">
        <v>324</v>
      </c>
      <c r="BB675" t="s">
        <v>324</v>
      </c>
      <c r="BC675" t="s">
        <v>324</v>
      </c>
      <c r="BD675">
        <v>0</v>
      </c>
      <c r="BE675" t="s">
        <v>324</v>
      </c>
      <c r="BF675" t="s">
        <v>324</v>
      </c>
      <c r="BG675" t="s">
        <v>324</v>
      </c>
      <c r="BH675" t="s">
        <v>324</v>
      </c>
      <c r="BI675">
        <v>0</v>
      </c>
      <c r="BJ675" t="s">
        <v>324</v>
      </c>
      <c r="BK675" t="s">
        <v>324</v>
      </c>
      <c r="BL675" t="s">
        <v>324</v>
      </c>
      <c r="BM675" t="s">
        <v>324</v>
      </c>
      <c r="BN675">
        <v>0</v>
      </c>
      <c r="BO675" t="s">
        <v>324</v>
      </c>
      <c r="BP675" t="s">
        <v>324</v>
      </c>
      <c r="BQ675" t="s">
        <v>324</v>
      </c>
      <c r="BR675" t="s">
        <v>324</v>
      </c>
      <c r="BS675">
        <v>0</v>
      </c>
      <c r="BT675" t="s">
        <v>324</v>
      </c>
      <c r="BU675">
        <v>3.0000000000000001E-3</v>
      </c>
      <c r="BV675" t="s">
        <v>324</v>
      </c>
      <c r="BW675" t="s">
        <v>324</v>
      </c>
      <c r="BX675">
        <v>3.0000000000000001E-3</v>
      </c>
      <c r="BY675" t="s">
        <v>324</v>
      </c>
      <c r="BZ675">
        <v>1</v>
      </c>
      <c r="CA675" t="s">
        <v>324</v>
      </c>
      <c r="CB675" t="s">
        <v>324</v>
      </c>
      <c r="CC675">
        <v>1</v>
      </c>
      <c r="CD675" t="s">
        <v>324</v>
      </c>
      <c r="CE675" t="s">
        <v>324</v>
      </c>
      <c r="CF675" t="s">
        <v>324</v>
      </c>
      <c r="CG675" t="s">
        <v>324</v>
      </c>
      <c r="CH675">
        <v>0</v>
      </c>
      <c r="CI675" t="s">
        <v>324</v>
      </c>
      <c r="CJ675" t="s">
        <v>324</v>
      </c>
      <c r="CK675" t="s">
        <v>324</v>
      </c>
      <c r="CL675" t="s">
        <v>324</v>
      </c>
      <c r="CM675">
        <v>0</v>
      </c>
      <c r="CN675" t="s">
        <v>324</v>
      </c>
      <c r="CO675" t="s">
        <v>324</v>
      </c>
      <c r="CP675" t="s">
        <v>324</v>
      </c>
      <c r="CQ675" t="s">
        <v>324</v>
      </c>
      <c r="CR675">
        <v>0</v>
      </c>
      <c r="CS675" t="s">
        <v>324</v>
      </c>
      <c r="CT675" t="s">
        <v>324</v>
      </c>
      <c r="CU675" t="s">
        <v>324</v>
      </c>
      <c r="CV675" t="s">
        <v>324</v>
      </c>
      <c r="CW675">
        <v>0</v>
      </c>
      <c r="CX675">
        <v>1.5369999999999999</v>
      </c>
      <c r="CY675">
        <v>0.10299999999999999</v>
      </c>
      <c r="CZ675">
        <v>0</v>
      </c>
      <c r="DA675">
        <v>0</v>
      </c>
      <c r="DB675">
        <v>1.64</v>
      </c>
      <c r="DC675">
        <v>146</v>
      </c>
      <c r="DD675">
        <v>3</v>
      </c>
      <c r="DE675">
        <v>0</v>
      </c>
      <c r="DF675">
        <v>0</v>
      </c>
      <c r="DG675">
        <v>149</v>
      </c>
      <c r="DH675">
        <v>414.59</v>
      </c>
      <c r="DI675">
        <v>23.771000000000001</v>
      </c>
      <c r="DJ675">
        <v>0</v>
      </c>
      <c r="DK675">
        <v>0</v>
      </c>
      <c r="DL675">
        <v>438.36099999999999</v>
      </c>
    </row>
    <row r="676" spans="1:116" x14ac:dyDescent="0.45">
      <c r="A676">
        <v>2023</v>
      </c>
      <c r="B676" t="s">
        <v>191</v>
      </c>
      <c r="C676">
        <v>3542</v>
      </c>
      <c r="D676" t="s">
        <v>516</v>
      </c>
      <c r="E676" t="s">
        <v>683</v>
      </c>
      <c r="F676" t="s">
        <v>244</v>
      </c>
      <c r="G676">
        <v>34.625</v>
      </c>
      <c r="H676">
        <v>19.399999999999999</v>
      </c>
      <c r="I676">
        <v>0.86499999999999999</v>
      </c>
      <c r="J676" t="s">
        <v>324</v>
      </c>
      <c r="K676">
        <v>54.89</v>
      </c>
      <c r="L676">
        <v>4462</v>
      </c>
      <c r="M676">
        <v>229</v>
      </c>
      <c r="N676">
        <v>17</v>
      </c>
      <c r="O676" t="s">
        <v>324</v>
      </c>
      <c r="P676">
        <v>4708</v>
      </c>
      <c r="Q676" t="s">
        <v>324</v>
      </c>
      <c r="R676" t="s">
        <v>324</v>
      </c>
      <c r="S676" t="s">
        <v>324</v>
      </c>
      <c r="T676" t="s">
        <v>324</v>
      </c>
      <c r="U676">
        <v>0</v>
      </c>
      <c r="V676" t="s">
        <v>324</v>
      </c>
      <c r="W676" t="s">
        <v>324</v>
      </c>
      <c r="X676" t="s">
        <v>324</v>
      </c>
      <c r="Y676" t="s">
        <v>324</v>
      </c>
      <c r="Z676">
        <v>0</v>
      </c>
      <c r="AA676" t="s">
        <v>324</v>
      </c>
      <c r="AB676" t="s">
        <v>324</v>
      </c>
      <c r="AC676" t="s">
        <v>324</v>
      </c>
      <c r="AD676" t="s">
        <v>324</v>
      </c>
      <c r="AE676">
        <v>0</v>
      </c>
      <c r="AF676" t="s">
        <v>324</v>
      </c>
      <c r="AG676" t="s">
        <v>324</v>
      </c>
      <c r="AH676" t="s">
        <v>324</v>
      </c>
      <c r="AI676" t="s">
        <v>324</v>
      </c>
      <c r="AJ676">
        <v>0</v>
      </c>
      <c r="AK676" t="s">
        <v>324</v>
      </c>
      <c r="AL676" t="s">
        <v>324</v>
      </c>
      <c r="AM676" t="s">
        <v>324</v>
      </c>
      <c r="AN676" t="s">
        <v>324</v>
      </c>
      <c r="AO676">
        <v>0</v>
      </c>
      <c r="AP676" t="s">
        <v>324</v>
      </c>
      <c r="AQ676" t="s">
        <v>324</v>
      </c>
      <c r="AR676" t="s">
        <v>324</v>
      </c>
      <c r="AS676" t="s">
        <v>324</v>
      </c>
      <c r="AT676">
        <v>0</v>
      </c>
      <c r="AU676" t="s">
        <v>324</v>
      </c>
      <c r="AV676" t="s">
        <v>324</v>
      </c>
      <c r="AW676" t="s">
        <v>324</v>
      </c>
      <c r="AX676" t="s">
        <v>324</v>
      </c>
      <c r="AY676">
        <v>0</v>
      </c>
      <c r="AZ676" t="s">
        <v>324</v>
      </c>
      <c r="BA676" t="s">
        <v>324</v>
      </c>
      <c r="BB676" t="s">
        <v>324</v>
      </c>
      <c r="BC676" t="s">
        <v>324</v>
      </c>
      <c r="BD676">
        <v>0</v>
      </c>
      <c r="BE676" t="s">
        <v>324</v>
      </c>
      <c r="BF676" t="s">
        <v>324</v>
      </c>
      <c r="BG676" t="s">
        <v>324</v>
      </c>
      <c r="BH676" t="s">
        <v>324</v>
      </c>
      <c r="BI676">
        <v>0</v>
      </c>
      <c r="BJ676" t="s">
        <v>324</v>
      </c>
      <c r="BK676" t="s">
        <v>324</v>
      </c>
      <c r="BL676" t="s">
        <v>324</v>
      </c>
      <c r="BM676" t="s">
        <v>324</v>
      </c>
      <c r="BN676">
        <v>0</v>
      </c>
      <c r="BO676" t="s">
        <v>324</v>
      </c>
      <c r="BP676" t="s">
        <v>324</v>
      </c>
      <c r="BQ676" t="s">
        <v>324</v>
      </c>
      <c r="BR676" t="s">
        <v>324</v>
      </c>
      <c r="BS676">
        <v>0</v>
      </c>
      <c r="BT676">
        <v>3.6999999999999998E-2</v>
      </c>
      <c r="BU676">
        <v>3.5999999999999997E-2</v>
      </c>
      <c r="BV676" t="s">
        <v>324</v>
      </c>
      <c r="BW676" t="s">
        <v>324</v>
      </c>
      <c r="BX676">
        <v>7.2999999999999995E-2</v>
      </c>
      <c r="BY676">
        <v>8</v>
      </c>
      <c r="BZ676">
        <v>1</v>
      </c>
      <c r="CA676" t="s">
        <v>324</v>
      </c>
      <c r="CB676" t="s">
        <v>324</v>
      </c>
      <c r="CC676">
        <v>9</v>
      </c>
      <c r="CD676" t="s">
        <v>324</v>
      </c>
      <c r="CE676" t="s">
        <v>324</v>
      </c>
      <c r="CF676" t="s">
        <v>324</v>
      </c>
      <c r="CG676" t="s">
        <v>324</v>
      </c>
      <c r="CH676">
        <v>0</v>
      </c>
      <c r="CI676" t="s">
        <v>324</v>
      </c>
      <c r="CJ676" t="s">
        <v>324</v>
      </c>
      <c r="CK676" t="s">
        <v>324</v>
      </c>
      <c r="CL676" t="s">
        <v>324</v>
      </c>
      <c r="CM676">
        <v>0</v>
      </c>
      <c r="CN676" t="s">
        <v>324</v>
      </c>
      <c r="CO676" t="s">
        <v>324</v>
      </c>
      <c r="CP676" t="s">
        <v>324</v>
      </c>
      <c r="CQ676" t="s">
        <v>324</v>
      </c>
      <c r="CR676">
        <v>0</v>
      </c>
      <c r="CS676" t="s">
        <v>324</v>
      </c>
      <c r="CT676" t="s">
        <v>324</v>
      </c>
      <c r="CU676" t="s">
        <v>324</v>
      </c>
      <c r="CV676" t="s">
        <v>324</v>
      </c>
      <c r="CW676">
        <v>0</v>
      </c>
      <c r="CX676">
        <v>34.661999999999999</v>
      </c>
      <c r="CY676">
        <v>19.436</v>
      </c>
      <c r="CZ676">
        <v>0.86499999999999999</v>
      </c>
      <c r="DA676">
        <v>0</v>
      </c>
      <c r="DB676">
        <v>54.963000000000001</v>
      </c>
      <c r="DC676">
        <v>4470</v>
      </c>
      <c r="DD676">
        <v>230</v>
      </c>
      <c r="DE676">
        <v>17</v>
      </c>
      <c r="DF676">
        <v>0</v>
      </c>
      <c r="DG676">
        <v>4717</v>
      </c>
      <c r="DH676">
        <v>0</v>
      </c>
      <c r="DI676">
        <v>0</v>
      </c>
      <c r="DJ676">
        <v>0</v>
      </c>
      <c r="DK676">
        <v>0</v>
      </c>
      <c r="DL676">
        <v>0</v>
      </c>
    </row>
    <row r="677" spans="1:116" x14ac:dyDescent="0.45">
      <c r="A677">
        <v>2023</v>
      </c>
      <c r="B677" t="s">
        <v>191</v>
      </c>
      <c r="C677">
        <v>3755</v>
      </c>
      <c r="D677" t="s">
        <v>517</v>
      </c>
      <c r="E677" t="s">
        <v>683</v>
      </c>
      <c r="F677" t="s">
        <v>244</v>
      </c>
      <c r="G677">
        <v>13.244999999999999</v>
      </c>
      <c r="H677">
        <v>10.679</v>
      </c>
      <c r="I677">
        <v>0.72099999999999997</v>
      </c>
      <c r="J677">
        <v>0</v>
      </c>
      <c r="K677">
        <v>24.645</v>
      </c>
      <c r="L677">
        <v>1931</v>
      </c>
      <c r="M677">
        <v>135</v>
      </c>
      <c r="N677">
        <v>7</v>
      </c>
      <c r="O677">
        <v>0</v>
      </c>
      <c r="P677">
        <v>2073</v>
      </c>
      <c r="Q677">
        <v>0</v>
      </c>
      <c r="R677">
        <v>0</v>
      </c>
      <c r="S677">
        <v>0</v>
      </c>
      <c r="T677">
        <v>0</v>
      </c>
      <c r="U677">
        <v>0</v>
      </c>
      <c r="V677">
        <v>0</v>
      </c>
      <c r="W677">
        <v>0</v>
      </c>
      <c r="X677">
        <v>0</v>
      </c>
      <c r="Y677">
        <v>0</v>
      </c>
      <c r="Z677">
        <v>0</v>
      </c>
      <c r="AA677">
        <v>0</v>
      </c>
      <c r="AB677">
        <v>0</v>
      </c>
      <c r="AC677">
        <v>0</v>
      </c>
      <c r="AD677">
        <v>0</v>
      </c>
      <c r="AE677">
        <v>0</v>
      </c>
      <c r="AF677">
        <v>0</v>
      </c>
      <c r="AG677">
        <v>0</v>
      </c>
      <c r="AH677">
        <v>0</v>
      </c>
      <c r="AI677">
        <v>0</v>
      </c>
      <c r="AJ677">
        <v>0</v>
      </c>
      <c r="AK677">
        <v>0</v>
      </c>
      <c r="AL677">
        <v>0</v>
      </c>
      <c r="AM677">
        <v>0</v>
      </c>
      <c r="AN677">
        <v>0</v>
      </c>
      <c r="AO677">
        <v>0</v>
      </c>
      <c r="AP677">
        <v>1.4810000000000001</v>
      </c>
      <c r="AQ677">
        <v>1.0109999999999999</v>
      </c>
      <c r="AR677">
        <v>0.109</v>
      </c>
      <c r="AS677">
        <v>0</v>
      </c>
      <c r="AT677">
        <v>2.601</v>
      </c>
      <c r="AU677">
        <v>234</v>
      </c>
      <c r="AV677">
        <v>3</v>
      </c>
      <c r="AW677">
        <v>1</v>
      </c>
      <c r="AX677">
        <v>0</v>
      </c>
      <c r="AY677">
        <v>238</v>
      </c>
      <c r="AZ677">
        <v>0</v>
      </c>
      <c r="BA677">
        <v>0</v>
      </c>
      <c r="BB677">
        <v>0</v>
      </c>
      <c r="BC677">
        <v>0</v>
      </c>
      <c r="BD677">
        <v>0</v>
      </c>
      <c r="BE677">
        <v>0</v>
      </c>
      <c r="BF677">
        <v>0</v>
      </c>
      <c r="BG677">
        <v>0</v>
      </c>
      <c r="BH677">
        <v>0</v>
      </c>
      <c r="BI677">
        <v>0</v>
      </c>
      <c r="BJ677">
        <v>0</v>
      </c>
      <c r="BK677">
        <v>0</v>
      </c>
      <c r="BL677">
        <v>0</v>
      </c>
      <c r="BM677">
        <v>0</v>
      </c>
      <c r="BN677">
        <v>0</v>
      </c>
      <c r="BO677">
        <v>0</v>
      </c>
      <c r="BP677">
        <v>0</v>
      </c>
      <c r="BQ677">
        <v>0</v>
      </c>
      <c r="BR677">
        <v>0</v>
      </c>
      <c r="BS677">
        <v>0</v>
      </c>
      <c r="BT677">
        <v>2.1000000000000001E-2</v>
      </c>
      <c r="BU677">
        <v>3.2149999999999999</v>
      </c>
      <c r="BV677">
        <v>1.2250000000000001</v>
      </c>
      <c r="BW677">
        <v>0</v>
      </c>
      <c r="BX677">
        <v>4.4610000000000003</v>
      </c>
      <c r="BY677">
        <v>5</v>
      </c>
      <c r="BZ677">
        <v>16</v>
      </c>
      <c r="CA677">
        <v>2</v>
      </c>
      <c r="CB677">
        <v>0</v>
      </c>
      <c r="CC677">
        <v>23</v>
      </c>
      <c r="CD677">
        <v>0</v>
      </c>
      <c r="CE677">
        <v>0</v>
      </c>
      <c r="CF677">
        <v>0</v>
      </c>
      <c r="CG677">
        <v>0</v>
      </c>
      <c r="CH677">
        <v>0</v>
      </c>
      <c r="CI677">
        <v>0</v>
      </c>
      <c r="CJ677">
        <v>0</v>
      </c>
      <c r="CK677">
        <v>0</v>
      </c>
      <c r="CL677">
        <v>0</v>
      </c>
      <c r="CM677">
        <v>0</v>
      </c>
      <c r="CN677">
        <v>0</v>
      </c>
      <c r="CO677">
        <v>0</v>
      </c>
      <c r="CP677">
        <v>0</v>
      </c>
      <c r="CQ677">
        <v>0</v>
      </c>
      <c r="CR677">
        <v>0</v>
      </c>
      <c r="CS677">
        <v>0</v>
      </c>
      <c r="CT677">
        <v>0</v>
      </c>
      <c r="CU677">
        <v>0</v>
      </c>
      <c r="CV677">
        <v>0</v>
      </c>
      <c r="CW677">
        <v>0</v>
      </c>
      <c r="CX677">
        <v>13.266</v>
      </c>
      <c r="CY677">
        <v>13.894</v>
      </c>
      <c r="CZ677">
        <v>1.946</v>
      </c>
      <c r="DA677">
        <v>0</v>
      </c>
      <c r="DB677">
        <v>29.106000000000002</v>
      </c>
      <c r="DC677">
        <v>1936</v>
      </c>
      <c r="DD677">
        <v>151</v>
      </c>
      <c r="DE677">
        <v>9</v>
      </c>
      <c r="DF677">
        <v>0</v>
      </c>
      <c r="DG677">
        <v>2096</v>
      </c>
      <c r="DH677">
        <v>0</v>
      </c>
      <c r="DI677">
        <v>0</v>
      </c>
      <c r="DJ677">
        <v>0</v>
      </c>
      <c r="DK677">
        <v>0</v>
      </c>
      <c r="DL677">
        <v>0</v>
      </c>
    </row>
    <row r="678" spans="1:116" x14ac:dyDescent="0.45">
      <c r="A678">
        <v>2023</v>
      </c>
      <c r="B678" t="s">
        <v>191</v>
      </c>
      <c r="C678">
        <v>3762</v>
      </c>
      <c r="D678" t="s">
        <v>1036</v>
      </c>
      <c r="E678" t="s">
        <v>683</v>
      </c>
      <c r="F678" t="s">
        <v>244</v>
      </c>
      <c r="G678">
        <v>0.94899999999999995</v>
      </c>
      <c r="H678" t="s">
        <v>324</v>
      </c>
      <c r="I678" t="s">
        <v>324</v>
      </c>
      <c r="J678" t="s">
        <v>324</v>
      </c>
      <c r="K678">
        <v>0.94899999999999995</v>
      </c>
      <c r="L678">
        <v>157</v>
      </c>
      <c r="M678" t="s">
        <v>324</v>
      </c>
      <c r="N678" t="s">
        <v>324</v>
      </c>
      <c r="O678" t="s">
        <v>324</v>
      </c>
      <c r="P678">
        <v>157</v>
      </c>
      <c r="Q678">
        <v>0</v>
      </c>
      <c r="R678" t="s">
        <v>324</v>
      </c>
      <c r="S678" t="s">
        <v>324</v>
      </c>
      <c r="T678" t="s">
        <v>324</v>
      </c>
      <c r="U678">
        <v>0</v>
      </c>
      <c r="V678" t="s">
        <v>324</v>
      </c>
      <c r="W678" t="s">
        <v>324</v>
      </c>
      <c r="X678" t="s">
        <v>324</v>
      </c>
      <c r="Y678" t="s">
        <v>324</v>
      </c>
      <c r="Z678">
        <v>0</v>
      </c>
      <c r="AA678" t="s">
        <v>324</v>
      </c>
      <c r="AB678" t="s">
        <v>324</v>
      </c>
      <c r="AC678" t="s">
        <v>324</v>
      </c>
      <c r="AD678" t="s">
        <v>324</v>
      </c>
      <c r="AE678">
        <v>0</v>
      </c>
      <c r="AF678" t="s">
        <v>324</v>
      </c>
      <c r="AG678" t="s">
        <v>324</v>
      </c>
      <c r="AH678" t="s">
        <v>324</v>
      </c>
      <c r="AI678" t="s">
        <v>324</v>
      </c>
      <c r="AJ678">
        <v>0</v>
      </c>
      <c r="AK678" t="s">
        <v>324</v>
      </c>
      <c r="AL678" t="s">
        <v>324</v>
      </c>
      <c r="AM678" t="s">
        <v>324</v>
      </c>
      <c r="AN678" t="s">
        <v>324</v>
      </c>
      <c r="AO678">
        <v>0</v>
      </c>
      <c r="AP678" t="s">
        <v>324</v>
      </c>
      <c r="AQ678" t="s">
        <v>324</v>
      </c>
      <c r="AR678" t="s">
        <v>324</v>
      </c>
      <c r="AS678" t="s">
        <v>324</v>
      </c>
      <c r="AT678">
        <v>0</v>
      </c>
      <c r="AU678" t="s">
        <v>324</v>
      </c>
      <c r="AV678" t="s">
        <v>324</v>
      </c>
      <c r="AW678" t="s">
        <v>324</v>
      </c>
      <c r="AX678" t="s">
        <v>324</v>
      </c>
      <c r="AY678">
        <v>0</v>
      </c>
      <c r="AZ678" t="s">
        <v>324</v>
      </c>
      <c r="BA678" t="s">
        <v>324</v>
      </c>
      <c r="BB678" t="s">
        <v>324</v>
      </c>
      <c r="BC678" t="s">
        <v>324</v>
      </c>
      <c r="BD678">
        <v>0</v>
      </c>
      <c r="BE678" t="s">
        <v>324</v>
      </c>
      <c r="BF678" t="s">
        <v>324</v>
      </c>
      <c r="BG678" t="s">
        <v>324</v>
      </c>
      <c r="BH678" t="s">
        <v>324</v>
      </c>
      <c r="BI678">
        <v>0</v>
      </c>
      <c r="BJ678" t="s">
        <v>324</v>
      </c>
      <c r="BK678" t="s">
        <v>324</v>
      </c>
      <c r="BL678" t="s">
        <v>324</v>
      </c>
      <c r="BM678" t="s">
        <v>324</v>
      </c>
      <c r="BN678">
        <v>0</v>
      </c>
      <c r="BO678" t="s">
        <v>324</v>
      </c>
      <c r="BP678" t="s">
        <v>324</v>
      </c>
      <c r="BQ678" t="s">
        <v>324</v>
      </c>
      <c r="BR678" t="s">
        <v>324</v>
      </c>
      <c r="BS678">
        <v>0</v>
      </c>
      <c r="BT678" t="s">
        <v>324</v>
      </c>
      <c r="BU678" t="s">
        <v>324</v>
      </c>
      <c r="BV678" t="s">
        <v>324</v>
      </c>
      <c r="BW678" t="s">
        <v>324</v>
      </c>
      <c r="BX678">
        <v>0</v>
      </c>
      <c r="BY678" t="s">
        <v>324</v>
      </c>
      <c r="BZ678" t="s">
        <v>324</v>
      </c>
      <c r="CA678" t="s">
        <v>324</v>
      </c>
      <c r="CB678" t="s">
        <v>324</v>
      </c>
      <c r="CC678">
        <v>0</v>
      </c>
      <c r="CD678" t="s">
        <v>324</v>
      </c>
      <c r="CE678" t="s">
        <v>324</v>
      </c>
      <c r="CF678" t="s">
        <v>324</v>
      </c>
      <c r="CG678" t="s">
        <v>324</v>
      </c>
      <c r="CH678">
        <v>0</v>
      </c>
      <c r="CI678" t="s">
        <v>324</v>
      </c>
      <c r="CJ678" t="s">
        <v>324</v>
      </c>
      <c r="CK678" t="s">
        <v>324</v>
      </c>
      <c r="CL678" t="s">
        <v>324</v>
      </c>
      <c r="CM678">
        <v>0</v>
      </c>
      <c r="CN678" t="s">
        <v>324</v>
      </c>
      <c r="CO678" t="s">
        <v>324</v>
      </c>
      <c r="CP678" t="s">
        <v>324</v>
      </c>
      <c r="CQ678" t="s">
        <v>324</v>
      </c>
      <c r="CR678">
        <v>0</v>
      </c>
      <c r="CS678" t="s">
        <v>324</v>
      </c>
      <c r="CT678" t="s">
        <v>324</v>
      </c>
      <c r="CU678" t="s">
        <v>324</v>
      </c>
      <c r="CV678" t="s">
        <v>324</v>
      </c>
      <c r="CW678">
        <v>0</v>
      </c>
      <c r="CX678">
        <v>0.94899999999999995</v>
      </c>
      <c r="CY678">
        <v>0</v>
      </c>
      <c r="CZ678">
        <v>0</v>
      </c>
      <c r="DA678">
        <v>0</v>
      </c>
      <c r="DB678">
        <v>0.94899999999999995</v>
      </c>
      <c r="DC678">
        <v>157</v>
      </c>
      <c r="DD678">
        <v>0</v>
      </c>
      <c r="DE678">
        <v>0</v>
      </c>
      <c r="DF678">
        <v>0</v>
      </c>
      <c r="DG678">
        <v>157</v>
      </c>
      <c r="DH678">
        <v>0</v>
      </c>
      <c r="DI678">
        <v>0</v>
      </c>
      <c r="DJ678">
        <v>0</v>
      </c>
      <c r="DK678">
        <v>0</v>
      </c>
      <c r="DL678">
        <v>0</v>
      </c>
    </row>
    <row r="679" spans="1:116" x14ac:dyDescent="0.45">
      <c r="A679">
        <v>2023</v>
      </c>
      <c r="B679" t="s">
        <v>191</v>
      </c>
      <c r="C679">
        <v>4683</v>
      </c>
      <c r="D679" t="s">
        <v>1037</v>
      </c>
      <c r="E679" t="s">
        <v>683</v>
      </c>
      <c r="F679" t="s">
        <v>247</v>
      </c>
      <c r="G679">
        <v>0.11899999999999999</v>
      </c>
      <c r="H679">
        <v>2.8000000000000001E-2</v>
      </c>
      <c r="I679">
        <v>1.4999999999999999E-2</v>
      </c>
      <c r="J679" t="s">
        <v>324</v>
      </c>
      <c r="K679">
        <v>0.16200000000000001</v>
      </c>
      <c r="L679">
        <v>19</v>
      </c>
      <c r="M679">
        <v>1</v>
      </c>
      <c r="N679">
        <v>1</v>
      </c>
      <c r="O679" t="s">
        <v>324</v>
      </c>
      <c r="P679">
        <v>21</v>
      </c>
      <c r="Q679" t="s">
        <v>324</v>
      </c>
      <c r="R679" t="s">
        <v>324</v>
      </c>
      <c r="S679" t="s">
        <v>324</v>
      </c>
      <c r="T679" t="s">
        <v>324</v>
      </c>
      <c r="U679">
        <v>0</v>
      </c>
      <c r="V679" t="s">
        <v>324</v>
      </c>
      <c r="W679" t="s">
        <v>324</v>
      </c>
      <c r="X679" t="s">
        <v>324</v>
      </c>
      <c r="Y679" t="s">
        <v>324</v>
      </c>
      <c r="Z679">
        <v>0</v>
      </c>
      <c r="AA679" t="s">
        <v>324</v>
      </c>
      <c r="AB679" t="s">
        <v>324</v>
      </c>
      <c r="AC679" t="s">
        <v>324</v>
      </c>
      <c r="AD679" t="s">
        <v>324</v>
      </c>
      <c r="AE679">
        <v>0</v>
      </c>
      <c r="AF679" t="s">
        <v>324</v>
      </c>
      <c r="AG679" t="s">
        <v>324</v>
      </c>
      <c r="AH679" t="s">
        <v>324</v>
      </c>
      <c r="AI679" t="s">
        <v>324</v>
      </c>
      <c r="AJ679">
        <v>0</v>
      </c>
      <c r="AK679" t="s">
        <v>324</v>
      </c>
      <c r="AL679" t="s">
        <v>324</v>
      </c>
      <c r="AM679" t="s">
        <v>324</v>
      </c>
      <c r="AN679" t="s">
        <v>324</v>
      </c>
      <c r="AO679">
        <v>0</v>
      </c>
      <c r="AP679" t="s">
        <v>324</v>
      </c>
      <c r="AQ679" t="s">
        <v>324</v>
      </c>
      <c r="AR679" t="s">
        <v>324</v>
      </c>
      <c r="AS679" t="s">
        <v>324</v>
      </c>
      <c r="AT679">
        <v>0</v>
      </c>
      <c r="AU679" t="s">
        <v>324</v>
      </c>
      <c r="AV679" t="s">
        <v>324</v>
      </c>
      <c r="AW679" t="s">
        <v>324</v>
      </c>
      <c r="AX679" t="s">
        <v>324</v>
      </c>
      <c r="AY679">
        <v>0</v>
      </c>
      <c r="AZ679" t="s">
        <v>324</v>
      </c>
      <c r="BA679" t="s">
        <v>324</v>
      </c>
      <c r="BB679" t="s">
        <v>324</v>
      </c>
      <c r="BC679" t="s">
        <v>324</v>
      </c>
      <c r="BD679">
        <v>0</v>
      </c>
      <c r="BE679" t="s">
        <v>324</v>
      </c>
      <c r="BF679" t="s">
        <v>324</v>
      </c>
      <c r="BG679" t="s">
        <v>324</v>
      </c>
      <c r="BH679" t="s">
        <v>324</v>
      </c>
      <c r="BI679">
        <v>0</v>
      </c>
      <c r="BJ679" t="s">
        <v>324</v>
      </c>
      <c r="BK679" t="s">
        <v>324</v>
      </c>
      <c r="BL679" t="s">
        <v>324</v>
      </c>
      <c r="BM679" t="s">
        <v>324</v>
      </c>
      <c r="BN679">
        <v>0</v>
      </c>
      <c r="BO679" t="s">
        <v>324</v>
      </c>
      <c r="BP679" t="s">
        <v>324</v>
      </c>
      <c r="BQ679" t="s">
        <v>324</v>
      </c>
      <c r="BR679" t="s">
        <v>324</v>
      </c>
      <c r="BS679">
        <v>0</v>
      </c>
      <c r="BT679" t="s">
        <v>324</v>
      </c>
      <c r="BU679" t="s">
        <v>324</v>
      </c>
      <c r="BV679">
        <v>1.0999999999999999E-2</v>
      </c>
      <c r="BW679" t="s">
        <v>324</v>
      </c>
      <c r="BX679">
        <v>1.0999999999999999E-2</v>
      </c>
      <c r="BY679" t="s">
        <v>324</v>
      </c>
      <c r="BZ679" t="s">
        <v>324</v>
      </c>
      <c r="CA679">
        <v>1</v>
      </c>
      <c r="CB679" t="s">
        <v>324</v>
      </c>
      <c r="CC679">
        <v>1</v>
      </c>
      <c r="CD679" t="s">
        <v>324</v>
      </c>
      <c r="CE679" t="s">
        <v>324</v>
      </c>
      <c r="CF679" t="s">
        <v>324</v>
      </c>
      <c r="CG679" t="s">
        <v>324</v>
      </c>
      <c r="CH679">
        <v>0</v>
      </c>
      <c r="CI679" t="s">
        <v>324</v>
      </c>
      <c r="CJ679" t="s">
        <v>324</v>
      </c>
      <c r="CK679" t="s">
        <v>324</v>
      </c>
      <c r="CL679" t="s">
        <v>324</v>
      </c>
      <c r="CM679">
        <v>0</v>
      </c>
      <c r="CN679" t="s">
        <v>324</v>
      </c>
      <c r="CO679" t="s">
        <v>324</v>
      </c>
      <c r="CP679" t="s">
        <v>324</v>
      </c>
      <c r="CQ679" t="s">
        <v>324</v>
      </c>
      <c r="CR679">
        <v>0</v>
      </c>
      <c r="CS679" t="s">
        <v>324</v>
      </c>
      <c r="CT679" t="s">
        <v>324</v>
      </c>
      <c r="CU679" t="s">
        <v>324</v>
      </c>
      <c r="CV679" t="s">
        <v>324</v>
      </c>
      <c r="CW679">
        <v>0</v>
      </c>
      <c r="CX679">
        <v>0.11899999999999999</v>
      </c>
      <c r="CY679">
        <v>2.8000000000000001E-2</v>
      </c>
      <c r="CZ679">
        <v>2.5999999999999999E-2</v>
      </c>
      <c r="DA679">
        <v>0</v>
      </c>
      <c r="DB679">
        <v>0.17299999999999999</v>
      </c>
      <c r="DC679">
        <v>19</v>
      </c>
      <c r="DD679">
        <v>1</v>
      </c>
      <c r="DE679">
        <v>2</v>
      </c>
      <c r="DF679">
        <v>0</v>
      </c>
      <c r="DG679">
        <v>22</v>
      </c>
      <c r="DH679">
        <v>0</v>
      </c>
      <c r="DI679">
        <v>0</v>
      </c>
      <c r="DJ679">
        <v>0</v>
      </c>
      <c r="DK679">
        <v>0</v>
      </c>
      <c r="DL679">
        <v>0</v>
      </c>
    </row>
    <row r="680" spans="1:116" x14ac:dyDescent="0.45">
      <c r="A680">
        <v>2023</v>
      </c>
      <c r="B680" t="s">
        <v>191</v>
      </c>
      <c r="C680">
        <v>4922</v>
      </c>
      <c r="D680" t="s">
        <v>518</v>
      </c>
      <c r="E680" t="s">
        <v>683</v>
      </c>
      <c r="F680" t="s">
        <v>244</v>
      </c>
      <c r="G680">
        <v>2.6019999999999999</v>
      </c>
      <c r="H680">
        <v>7.2850000000000001</v>
      </c>
      <c r="I680" t="s">
        <v>324</v>
      </c>
      <c r="J680" t="s">
        <v>324</v>
      </c>
      <c r="K680">
        <v>9.8870000000000005</v>
      </c>
      <c r="L680">
        <v>388</v>
      </c>
      <c r="M680">
        <v>76</v>
      </c>
      <c r="N680" t="s">
        <v>324</v>
      </c>
      <c r="O680" t="s">
        <v>324</v>
      </c>
      <c r="P680">
        <v>464</v>
      </c>
      <c r="Q680" t="s">
        <v>324</v>
      </c>
      <c r="R680" t="s">
        <v>324</v>
      </c>
      <c r="S680" t="s">
        <v>324</v>
      </c>
      <c r="T680" t="s">
        <v>324</v>
      </c>
      <c r="U680">
        <v>0</v>
      </c>
      <c r="V680" t="s">
        <v>324</v>
      </c>
      <c r="W680" t="s">
        <v>324</v>
      </c>
      <c r="X680" t="s">
        <v>324</v>
      </c>
      <c r="Y680" t="s">
        <v>324</v>
      </c>
      <c r="Z680">
        <v>0</v>
      </c>
      <c r="AA680" t="s">
        <v>324</v>
      </c>
      <c r="AB680" t="s">
        <v>324</v>
      </c>
      <c r="AC680" t="s">
        <v>324</v>
      </c>
      <c r="AD680" t="s">
        <v>324</v>
      </c>
      <c r="AE680">
        <v>0</v>
      </c>
      <c r="AF680" t="s">
        <v>324</v>
      </c>
      <c r="AG680" t="s">
        <v>324</v>
      </c>
      <c r="AH680" t="s">
        <v>324</v>
      </c>
      <c r="AI680" t="s">
        <v>324</v>
      </c>
      <c r="AJ680">
        <v>0</v>
      </c>
      <c r="AK680" t="s">
        <v>324</v>
      </c>
      <c r="AL680" t="s">
        <v>324</v>
      </c>
      <c r="AM680" t="s">
        <v>324</v>
      </c>
      <c r="AN680" t="s">
        <v>324</v>
      </c>
      <c r="AO680">
        <v>0</v>
      </c>
      <c r="AP680" t="s">
        <v>324</v>
      </c>
      <c r="AQ680" t="s">
        <v>324</v>
      </c>
      <c r="AR680" t="s">
        <v>324</v>
      </c>
      <c r="AS680" t="s">
        <v>324</v>
      </c>
      <c r="AT680">
        <v>0</v>
      </c>
      <c r="AU680" t="s">
        <v>324</v>
      </c>
      <c r="AV680" t="s">
        <v>324</v>
      </c>
      <c r="AW680" t="s">
        <v>324</v>
      </c>
      <c r="AX680" t="s">
        <v>324</v>
      </c>
      <c r="AY680">
        <v>0</v>
      </c>
      <c r="AZ680" t="s">
        <v>324</v>
      </c>
      <c r="BA680" t="s">
        <v>324</v>
      </c>
      <c r="BB680" t="s">
        <v>324</v>
      </c>
      <c r="BC680" t="s">
        <v>324</v>
      </c>
      <c r="BD680">
        <v>0</v>
      </c>
      <c r="BE680" t="s">
        <v>324</v>
      </c>
      <c r="BF680" t="s">
        <v>324</v>
      </c>
      <c r="BG680" t="s">
        <v>324</v>
      </c>
      <c r="BH680" t="s">
        <v>324</v>
      </c>
      <c r="BI680">
        <v>0</v>
      </c>
      <c r="BJ680" t="s">
        <v>324</v>
      </c>
      <c r="BK680" t="s">
        <v>324</v>
      </c>
      <c r="BL680" t="s">
        <v>324</v>
      </c>
      <c r="BM680" t="s">
        <v>324</v>
      </c>
      <c r="BN680">
        <v>0</v>
      </c>
      <c r="BO680" t="s">
        <v>324</v>
      </c>
      <c r="BP680" t="s">
        <v>324</v>
      </c>
      <c r="BQ680" t="s">
        <v>324</v>
      </c>
      <c r="BR680" t="s">
        <v>324</v>
      </c>
      <c r="BS680">
        <v>0</v>
      </c>
      <c r="BT680">
        <v>9.9000000000000005E-2</v>
      </c>
      <c r="BU680">
        <v>4.6680000000000001</v>
      </c>
      <c r="BV680" t="s">
        <v>324</v>
      </c>
      <c r="BW680" t="s">
        <v>324</v>
      </c>
      <c r="BX680">
        <v>4.7670000000000003</v>
      </c>
      <c r="BY680">
        <v>20</v>
      </c>
      <c r="BZ680">
        <v>10</v>
      </c>
      <c r="CA680" t="s">
        <v>324</v>
      </c>
      <c r="CB680" t="s">
        <v>324</v>
      </c>
      <c r="CC680">
        <v>30</v>
      </c>
      <c r="CD680" t="s">
        <v>324</v>
      </c>
      <c r="CE680" t="s">
        <v>324</v>
      </c>
      <c r="CF680" t="s">
        <v>324</v>
      </c>
      <c r="CG680" t="s">
        <v>324</v>
      </c>
      <c r="CH680">
        <v>0</v>
      </c>
      <c r="CI680">
        <v>0</v>
      </c>
      <c r="CJ680">
        <v>0.57499999999999996</v>
      </c>
      <c r="CK680" t="s">
        <v>324</v>
      </c>
      <c r="CL680" t="s">
        <v>324</v>
      </c>
      <c r="CM680">
        <v>0.57499999999999996</v>
      </c>
      <c r="CN680">
        <v>0</v>
      </c>
      <c r="CO680">
        <v>1</v>
      </c>
      <c r="CP680" t="s">
        <v>324</v>
      </c>
      <c r="CQ680" t="s">
        <v>324</v>
      </c>
      <c r="CR680">
        <v>1</v>
      </c>
      <c r="CS680" t="s">
        <v>324</v>
      </c>
      <c r="CT680" t="s">
        <v>324</v>
      </c>
      <c r="CU680" t="s">
        <v>324</v>
      </c>
      <c r="CV680" t="s">
        <v>324</v>
      </c>
      <c r="CW680">
        <v>0</v>
      </c>
      <c r="CX680">
        <v>2.7010000000000001</v>
      </c>
      <c r="CY680">
        <v>12.528</v>
      </c>
      <c r="CZ680">
        <v>0</v>
      </c>
      <c r="DA680">
        <v>0</v>
      </c>
      <c r="DB680">
        <v>15.228999999999999</v>
      </c>
      <c r="DC680">
        <v>408</v>
      </c>
      <c r="DD680">
        <v>87</v>
      </c>
      <c r="DE680">
        <v>0</v>
      </c>
      <c r="DF680">
        <v>0</v>
      </c>
      <c r="DG680">
        <v>495</v>
      </c>
      <c r="DH680">
        <v>0</v>
      </c>
      <c r="DI680">
        <v>0</v>
      </c>
      <c r="DJ680">
        <v>0</v>
      </c>
      <c r="DK680">
        <v>0</v>
      </c>
      <c r="DL680">
        <v>0</v>
      </c>
    </row>
    <row r="681" spans="1:116" x14ac:dyDescent="0.45">
      <c r="A681">
        <v>2023</v>
      </c>
      <c r="B681" t="s">
        <v>191</v>
      </c>
      <c r="C681">
        <v>7004</v>
      </c>
      <c r="D681" t="s">
        <v>1038</v>
      </c>
      <c r="E681" t="s">
        <v>683</v>
      </c>
      <c r="F681" t="s">
        <v>247</v>
      </c>
      <c r="G681">
        <v>25.6</v>
      </c>
      <c r="H681">
        <v>2.8</v>
      </c>
      <c r="I681" t="s">
        <v>324</v>
      </c>
      <c r="J681" t="s">
        <v>324</v>
      </c>
      <c r="K681">
        <v>28.4</v>
      </c>
      <c r="L681">
        <v>2686</v>
      </c>
      <c r="M681">
        <v>66</v>
      </c>
      <c r="N681" t="s">
        <v>324</v>
      </c>
      <c r="O681" t="s">
        <v>324</v>
      </c>
      <c r="P681">
        <v>2752</v>
      </c>
      <c r="Q681">
        <v>2283.5</v>
      </c>
      <c r="R681">
        <v>245.2</v>
      </c>
      <c r="S681" t="s">
        <v>324</v>
      </c>
      <c r="T681" t="s">
        <v>324</v>
      </c>
      <c r="U681">
        <v>2528.6999999999998</v>
      </c>
      <c r="V681" t="s">
        <v>324</v>
      </c>
      <c r="W681" t="s">
        <v>324</v>
      </c>
      <c r="X681" t="s">
        <v>324</v>
      </c>
      <c r="Y681" t="s">
        <v>324</v>
      </c>
      <c r="Z681">
        <v>0</v>
      </c>
      <c r="AA681" t="s">
        <v>324</v>
      </c>
      <c r="AB681" t="s">
        <v>324</v>
      </c>
      <c r="AC681" t="s">
        <v>324</v>
      </c>
      <c r="AD681" t="s">
        <v>324</v>
      </c>
      <c r="AE681">
        <v>0</v>
      </c>
      <c r="AF681" t="s">
        <v>324</v>
      </c>
      <c r="AG681" t="s">
        <v>324</v>
      </c>
      <c r="AH681" t="s">
        <v>324</v>
      </c>
      <c r="AI681" t="s">
        <v>324</v>
      </c>
      <c r="AJ681">
        <v>0</v>
      </c>
      <c r="AK681" t="s">
        <v>324</v>
      </c>
      <c r="AL681" t="s">
        <v>324</v>
      </c>
      <c r="AM681" t="s">
        <v>324</v>
      </c>
      <c r="AN681" t="s">
        <v>324</v>
      </c>
      <c r="AO681">
        <v>0</v>
      </c>
      <c r="AP681" t="s">
        <v>324</v>
      </c>
      <c r="AQ681" t="s">
        <v>324</v>
      </c>
      <c r="AR681" t="s">
        <v>324</v>
      </c>
      <c r="AS681" t="s">
        <v>324</v>
      </c>
      <c r="AT681">
        <v>0</v>
      </c>
      <c r="AU681" t="s">
        <v>324</v>
      </c>
      <c r="AV681" t="s">
        <v>324</v>
      </c>
      <c r="AW681" t="s">
        <v>324</v>
      </c>
      <c r="AX681" t="s">
        <v>324</v>
      </c>
      <c r="AY681">
        <v>0</v>
      </c>
      <c r="AZ681" t="s">
        <v>324</v>
      </c>
      <c r="BA681" t="s">
        <v>324</v>
      </c>
      <c r="BB681" t="s">
        <v>324</v>
      </c>
      <c r="BC681" t="s">
        <v>324</v>
      </c>
      <c r="BD681">
        <v>0</v>
      </c>
      <c r="BE681" t="s">
        <v>324</v>
      </c>
      <c r="BF681" t="s">
        <v>324</v>
      </c>
      <c r="BG681" t="s">
        <v>324</v>
      </c>
      <c r="BH681" t="s">
        <v>324</v>
      </c>
      <c r="BI681">
        <v>0</v>
      </c>
      <c r="BJ681" t="s">
        <v>324</v>
      </c>
      <c r="BK681" t="s">
        <v>324</v>
      </c>
      <c r="BL681" t="s">
        <v>324</v>
      </c>
      <c r="BM681" t="s">
        <v>324</v>
      </c>
      <c r="BN681">
        <v>0</v>
      </c>
      <c r="BO681" t="s">
        <v>324</v>
      </c>
      <c r="BP681" t="s">
        <v>324</v>
      </c>
      <c r="BQ681" t="s">
        <v>324</v>
      </c>
      <c r="BR681" t="s">
        <v>324</v>
      </c>
      <c r="BS681">
        <v>0</v>
      </c>
      <c r="BT681">
        <v>0.2</v>
      </c>
      <c r="BU681">
        <v>0.1</v>
      </c>
      <c r="BV681" t="s">
        <v>324</v>
      </c>
      <c r="BW681" t="s">
        <v>324</v>
      </c>
      <c r="BX681">
        <v>0.3</v>
      </c>
      <c r="BY681">
        <v>31</v>
      </c>
      <c r="BZ681">
        <v>3</v>
      </c>
      <c r="CA681" t="s">
        <v>324</v>
      </c>
      <c r="CB681" t="s">
        <v>324</v>
      </c>
      <c r="CC681">
        <v>34</v>
      </c>
      <c r="CD681">
        <v>15.2</v>
      </c>
      <c r="CE681">
        <v>1.4</v>
      </c>
      <c r="CF681" t="s">
        <v>324</v>
      </c>
      <c r="CG681" t="s">
        <v>324</v>
      </c>
      <c r="CH681">
        <v>16.600000000000001</v>
      </c>
      <c r="CI681">
        <v>0</v>
      </c>
      <c r="CJ681">
        <v>0.1</v>
      </c>
      <c r="CK681" t="s">
        <v>324</v>
      </c>
      <c r="CL681" t="s">
        <v>324</v>
      </c>
      <c r="CM681">
        <v>0.1</v>
      </c>
      <c r="CN681">
        <v>0</v>
      </c>
      <c r="CO681">
        <v>2</v>
      </c>
      <c r="CP681" t="s">
        <v>324</v>
      </c>
      <c r="CQ681" t="s">
        <v>324</v>
      </c>
      <c r="CR681">
        <v>2</v>
      </c>
      <c r="CS681">
        <v>0</v>
      </c>
      <c r="CT681">
        <v>8</v>
      </c>
      <c r="CU681" t="s">
        <v>324</v>
      </c>
      <c r="CV681" t="s">
        <v>324</v>
      </c>
      <c r="CW681">
        <v>8</v>
      </c>
      <c r="CX681">
        <v>25.8</v>
      </c>
      <c r="CY681">
        <v>3</v>
      </c>
      <c r="CZ681">
        <v>0</v>
      </c>
      <c r="DA681">
        <v>0</v>
      </c>
      <c r="DB681">
        <v>28.8</v>
      </c>
      <c r="DC681">
        <v>2717</v>
      </c>
      <c r="DD681">
        <v>71</v>
      </c>
      <c r="DE681">
        <v>0</v>
      </c>
      <c r="DF681">
        <v>0</v>
      </c>
      <c r="DG681">
        <v>2788</v>
      </c>
      <c r="DH681">
        <v>2298.6999999999998</v>
      </c>
      <c r="DI681">
        <v>254.6</v>
      </c>
      <c r="DJ681">
        <v>0</v>
      </c>
      <c r="DK681">
        <v>0</v>
      </c>
      <c r="DL681">
        <v>2553.3000000000002</v>
      </c>
    </row>
    <row r="682" spans="1:116" x14ac:dyDescent="0.45">
      <c r="A682">
        <v>2023</v>
      </c>
      <c r="B682" t="s">
        <v>191</v>
      </c>
      <c r="C682">
        <v>7891</v>
      </c>
      <c r="D682" t="s">
        <v>1039</v>
      </c>
      <c r="E682" t="s">
        <v>683</v>
      </c>
      <c r="F682" t="s">
        <v>244</v>
      </c>
      <c r="G682">
        <v>0.72899999999999998</v>
      </c>
      <c r="H682">
        <v>0.16300000000000001</v>
      </c>
      <c r="I682" t="s">
        <v>324</v>
      </c>
      <c r="J682" t="s">
        <v>324</v>
      </c>
      <c r="K682">
        <v>0.89200000000000002</v>
      </c>
      <c r="L682">
        <v>74</v>
      </c>
      <c r="M682">
        <v>3</v>
      </c>
      <c r="N682" t="s">
        <v>324</v>
      </c>
      <c r="O682" t="s">
        <v>324</v>
      </c>
      <c r="P682">
        <v>77</v>
      </c>
      <c r="Q682" t="s">
        <v>324</v>
      </c>
      <c r="R682" t="s">
        <v>324</v>
      </c>
      <c r="S682" t="s">
        <v>324</v>
      </c>
      <c r="T682" t="s">
        <v>324</v>
      </c>
      <c r="U682">
        <v>0</v>
      </c>
      <c r="V682" t="s">
        <v>324</v>
      </c>
      <c r="W682" t="s">
        <v>324</v>
      </c>
      <c r="X682" t="s">
        <v>324</v>
      </c>
      <c r="Y682" t="s">
        <v>324</v>
      </c>
      <c r="Z682">
        <v>0</v>
      </c>
      <c r="AA682" t="s">
        <v>324</v>
      </c>
      <c r="AB682" t="s">
        <v>324</v>
      </c>
      <c r="AC682" t="s">
        <v>324</v>
      </c>
      <c r="AD682" t="s">
        <v>324</v>
      </c>
      <c r="AE682">
        <v>0</v>
      </c>
      <c r="AF682" t="s">
        <v>324</v>
      </c>
      <c r="AG682" t="s">
        <v>324</v>
      </c>
      <c r="AH682" t="s">
        <v>324</v>
      </c>
      <c r="AI682" t="s">
        <v>324</v>
      </c>
      <c r="AJ682">
        <v>0</v>
      </c>
      <c r="AK682" t="s">
        <v>324</v>
      </c>
      <c r="AL682" t="s">
        <v>324</v>
      </c>
      <c r="AM682" t="s">
        <v>324</v>
      </c>
      <c r="AN682" t="s">
        <v>324</v>
      </c>
      <c r="AO682">
        <v>0</v>
      </c>
      <c r="AP682" t="s">
        <v>324</v>
      </c>
      <c r="AQ682" t="s">
        <v>324</v>
      </c>
      <c r="AR682" t="s">
        <v>324</v>
      </c>
      <c r="AS682" t="s">
        <v>324</v>
      </c>
      <c r="AT682">
        <v>0</v>
      </c>
      <c r="AU682" t="s">
        <v>324</v>
      </c>
      <c r="AV682" t="s">
        <v>324</v>
      </c>
      <c r="AW682" t="s">
        <v>324</v>
      </c>
      <c r="AX682" t="s">
        <v>324</v>
      </c>
      <c r="AY682">
        <v>0</v>
      </c>
      <c r="AZ682" t="s">
        <v>324</v>
      </c>
      <c r="BA682" t="s">
        <v>324</v>
      </c>
      <c r="BB682" t="s">
        <v>324</v>
      </c>
      <c r="BC682" t="s">
        <v>324</v>
      </c>
      <c r="BD682">
        <v>0</v>
      </c>
      <c r="BE682" t="s">
        <v>324</v>
      </c>
      <c r="BF682" t="s">
        <v>324</v>
      </c>
      <c r="BG682" t="s">
        <v>324</v>
      </c>
      <c r="BH682" t="s">
        <v>324</v>
      </c>
      <c r="BI682">
        <v>0</v>
      </c>
      <c r="BJ682" t="s">
        <v>324</v>
      </c>
      <c r="BK682" t="s">
        <v>324</v>
      </c>
      <c r="BL682" t="s">
        <v>324</v>
      </c>
      <c r="BM682" t="s">
        <v>324</v>
      </c>
      <c r="BN682">
        <v>0</v>
      </c>
      <c r="BO682" t="s">
        <v>324</v>
      </c>
      <c r="BP682" t="s">
        <v>324</v>
      </c>
      <c r="BQ682" t="s">
        <v>324</v>
      </c>
      <c r="BR682" t="s">
        <v>324</v>
      </c>
      <c r="BS682">
        <v>0</v>
      </c>
      <c r="BT682">
        <v>0.01</v>
      </c>
      <c r="BU682" t="s">
        <v>324</v>
      </c>
      <c r="BV682" t="s">
        <v>324</v>
      </c>
      <c r="BW682" t="s">
        <v>324</v>
      </c>
      <c r="BX682">
        <v>0.01</v>
      </c>
      <c r="BY682">
        <v>1</v>
      </c>
      <c r="BZ682" t="s">
        <v>324</v>
      </c>
      <c r="CA682" t="s">
        <v>324</v>
      </c>
      <c r="CB682" t="s">
        <v>324</v>
      </c>
      <c r="CC682">
        <v>1</v>
      </c>
      <c r="CD682" t="s">
        <v>324</v>
      </c>
      <c r="CE682" t="s">
        <v>324</v>
      </c>
      <c r="CF682" t="s">
        <v>324</v>
      </c>
      <c r="CG682" t="s">
        <v>324</v>
      </c>
      <c r="CH682">
        <v>0</v>
      </c>
      <c r="CI682" t="s">
        <v>324</v>
      </c>
      <c r="CJ682" t="s">
        <v>324</v>
      </c>
      <c r="CK682" t="s">
        <v>324</v>
      </c>
      <c r="CL682" t="s">
        <v>324</v>
      </c>
      <c r="CM682">
        <v>0</v>
      </c>
      <c r="CN682" t="s">
        <v>324</v>
      </c>
      <c r="CO682" t="s">
        <v>324</v>
      </c>
      <c r="CP682" t="s">
        <v>324</v>
      </c>
      <c r="CQ682" t="s">
        <v>324</v>
      </c>
      <c r="CR682">
        <v>0</v>
      </c>
      <c r="CS682" t="s">
        <v>324</v>
      </c>
      <c r="CT682" t="s">
        <v>324</v>
      </c>
      <c r="CU682" t="s">
        <v>324</v>
      </c>
      <c r="CV682" t="s">
        <v>324</v>
      </c>
      <c r="CW682">
        <v>0</v>
      </c>
      <c r="CX682">
        <v>0.73899999999999999</v>
      </c>
      <c r="CY682">
        <v>0.16300000000000001</v>
      </c>
      <c r="CZ682">
        <v>0</v>
      </c>
      <c r="DA682">
        <v>0</v>
      </c>
      <c r="DB682">
        <v>0.90200000000000002</v>
      </c>
      <c r="DC682">
        <v>75</v>
      </c>
      <c r="DD682">
        <v>3</v>
      </c>
      <c r="DE682">
        <v>0</v>
      </c>
      <c r="DF682">
        <v>0</v>
      </c>
      <c r="DG682">
        <v>78</v>
      </c>
      <c r="DH682">
        <v>0</v>
      </c>
      <c r="DI682">
        <v>0</v>
      </c>
      <c r="DJ682">
        <v>0</v>
      </c>
      <c r="DK682">
        <v>0</v>
      </c>
      <c r="DL682">
        <v>0</v>
      </c>
    </row>
    <row r="683" spans="1:116" x14ac:dyDescent="0.45">
      <c r="A683">
        <v>2023</v>
      </c>
      <c r="B683" t="s">
        <v>191</v>
      </c>
      <c r="C683">
        <v>8761</v>
      </c>
      <c r="D683" t="s">
        <v>1040</v>
      </c>
      <c r="E683" t="s">
        <v>683</v>
      </c>
      <c r="F683" t="s">
        <v>244</v>
      </c>
      <c r="G683">
        <v>0.97</v>
      </c>
      <c r="H683">
        <v>0.46899999999999997</v>
      </c>
      <c r="I683" t="s">
        <v>324</v>
      </c>
      <c r="J683" t="s">
        <v>324</v>
      </c>
      <c r="K683">
        <v>1.4390000000000001</v>
      </c>
      <c r="L683">
        <v>102</v>
      </c>
      <c r="M683">
        <v>14</v>
      </c>
      <c r="N683" t="s">
        <v>324</v>
      </c>
      <c r="O683" t="s">
        <v>324</v>
      </c>
      <c r="P683">
        <v>116</v>
      </c>
      <c r="Q683">
        <v>568.94500000000005</v>
      </c>
      <c r="R683">
        <v>267.07600000000002</v>
      </c>
      <c r="S683" t="s">
        <v>324</v>
      </c>
      <c r="T683" t="s">
        <v>324</v>
      </c>
      <c r="U683">
        <v>836.02099999999996</v>
      </c>
      <c r="V683" t="s">
        <v>324</v>
      </c>
      <c r="W683" t="s">
        <v>324</v>
      </c>
      <c r="X683" t="s">
        <v>324</v>
      </c>
      <c r="Y683" t="s">
        <v>324</v>
      </c>
      <c r="Z683">
        <v>0</v>
      </c>
      <c r="AA683" t="s">
        <v>324</v>
      </c>
      <c r="AB683" t="s">
        <v>324</v>
      </c>
      <c r="AC683" t="s">
        <v>324</v>
      </c>
      <c r="AD683" t="s">
        <v>324</v>
      </c>
      <c r="AE683">
        <v>0</v>
      </c>
      <c r="AF683" t="s">
        <v>324</v>
      </c>
      <c r="AG683" t="s">
        <v>324</v>
      </c>
      <c r="AH683" t="s">
        <v>324</v>
      </c>
      <c r="AI683" t="s">
        <v>324</v>
      </c>
      <c r="AJ683">
        <v>0</v>
      </c>
      <c r="AK683" t="s">
        <v>324</v>
      </c>
      <c r="AL683" t="s">
        <v>324</v>
      </c>
      <c r="AM683" t="s">
        <v>324</v>
      </c>
      <c r="AN683" t="s">
        <v>324</v>
      </c>
      <c r="AO683">
        <v>0</v>
      </c>
      <c r="AP683" t="s">
        <v>324</v>
      </c>
      <c r="AQ683" t="s">
        <v>324</v>
      </c>
      <c r="AR683" t="s">
        <v>324</v>
      </c>
      <c r="AS683" t="s">
        <v>324</v>
      </c>
      <c r="AT683">
        <v>0</v>
      </c>
      <c r="AU683" t="s">
        <v>324</v>
      </c>
      <c r="AV683" t="s">
        <v>324</v>
      </c>
      <c r="AW683" t="s">
        <v>324</v>
      </c>
      <c r="AX683" t="s">
        <v>324</v>
      </c>
      <c r="AY683">
        <v>0</v>
      </c>
      <c r="AZ683" t="s">
        <v>324</v>
      </c>
      <c r="BA683" t="s">
        <v>324</v>
      </c>
      <c r="BB683" t="s">
        <v>324</v>
      </c>
      <c r="BC683" t="s">
        <v>324</v>
      </c>
      <c r="BD683">
        <v>0</v>
      </c>
      <c r="BE683" t="s">
        <v>324</v>
      </c>
      <c r="BF683" t="s">
        <v>324</v>
      </c>
      <c r="BG683" t="s">
        <v>324</v>
      </c>
      <c r="BH683" t="s">
        <v>324</v>
      </c>
      <c r="BI683">
        <v>0</v>
      </c>
      <c r="BJ683" t="s">
        <v>324</v>
      </c>
      <c r="BK683" t="s">
        <v>324</v>
      </c>
      <c r="BL683" t="s">
        <v>324</v>
      </c>
      <c r="BM683" t="s">
        <v>324</v>
      </c>
      <c r="BN683">
        <v>0</v>
      </c>
      <c r="BO683" t="s">
        <v>324</v>
      </c>
      <c r="BP683" t="s">
        <v>324</v>
      </c>
      <c r="BQ683" t="s">
        <v>324</v>
      </c>
      <c r="BR683" t="s">
        <v>324</v>
      </c>
      <c r="BS683">
        <v>0</v>
      </c>
      <c r="BT683">
        <v>5.0000000000000001E-3</v>
      </c>
      <c r="BU683" t="s">
        <v>324</v>
      </c>
      <c r="BV683" t="s">
        <v>324</v>
      </c>
      <c r="BW683" t="s">
        <v>324</v>
      </c>
      <c r="BX683">
        <v>5.0000000000000001E-3</v>
      </c>
      <c r="BY683">
        <v>2</v>
      </c>
      <c r="BZ683" t="s">
        <v>324</v>
      </c>
      <c r="CA683" t="s">
        <v>324</v>
      </c>
      <c r="CB683" t="s">
        <v>324</v>
      </c>
      <c r="CC683">
        <v>2</v>
      </c>
      <c r="CD683">
        <v>0</v>
      </c>
      <c r="CE683" t="s">
        <v>324</v>
      </c>
      <c r="CF683" t="s">
        <v>324</v>
      </c>
      <c r="CG683" t="s">
        <v>324</v>
      </c>
      <c r="CH683">
        <v>0</v>
      </c>
      <c r="CI683" t="s">
        <v>324</v>
      </c>
      <c r="CJ683" t="s">
        <v>324</v>
      </c>
      <c r="CK683" t="s">
        <v>324</v>
      </c>
      <c r="CL683" t="s">
        <v>324</v>
      </c>
      <c r="CM683">
        <v>0</v>
      </c>
      <c r="CN683" t="s">
        <v>324</v>
      </c>
      <c r="CO683" t="s">
        <v>324</v>
      </c>
      <c r="CP683" t="s">
        <v>324</v>
      </c>
      <c r="CQ683" t="s">
        <v>324</v>
      </c>
      <c r="CR683">
        <v>0</v>
      </c>
      <c r="CS683" t="s">
        <v>324</v>
      </c>
      <c r="CT683" t="s">
        <v>324</v>
      </c>
      <c r="CU683" t="s">
        <v>324</v>
      </c>
      <c r="CV683" t="s">
        <v>324</v>
      </c>
      <c r="CW683">
        <v>0</v>
      </c>
      <c r="CX683">
        <v>0.97499999999999998</v>
      </c>
      <c r="CY683">
        <v>0.46899999999999997</v>
      </c>
      <c r="CZ683">
        <v>0</v>
      </c>
      <c r="DA683">
        <v>0</v>
      </c>
      <c r="DB683">
        <v>1.444</v>
      </c>
      <c r="DC683">
        <v>104</v>
      </c>
      <c r="DD683">
        <v>14</v>
      </c>
      <c r="DE683">
        <v>0</v>
      </c>
      <c r="DF683">
        <v>0</v>
      </c>
      <c r="DG683">
        <v>118</v>
      </c>
      <c r="DH683">
        <v>568.94500000000005</v>
      </c>
      <c r="DI683">
        <v>267.07600000000002</v>
      </c>
      <c r="DJ683">
        <v>0</v>
      </c>
      <c r="DK683">
        <v>0</v>
      </c>
      <c r="DL683">
        <v>836.02099999999996</v>
      </c>
    </row>
    <row r="684" spans="1:116" x14ac:dyDescent="0.45">
      <c r="A684">
        <v>2023</v>
      </c>
      <c r="B684" t="s">
        <v>191</v>
      </c>
      <c r="C684">
        <v>10830</v>
      </c>
      <c r="D684" t="s">
        <v>1041</v>
      </c>
      <c r="E684" t="s">
        <v>683</v>
      </c>
      <c r="F684" t="s">
        <v>244</v>
      </c>
      <c r="G684">
        <v>0.152</v>
      </c>
      <c r="H684">
        <v>0.28100000000000003</v>
      </c>
      <c r="I684" t="s">
        <v>324</v>
      </c>
      <c r="J684" t="s">
        <v>324</v>
      </c>
      <c r="K684">
        <v>0.433</v>
      </c>
      <c r="L684">
        <v>19</v>
      </c>
      <c r="M684">
        <v>4</v>
      </c>
      <c r="N684" t="s">
        <v>324</v>
      </c>
      <c r="O684" t="s">
        <v>324</v>
      </c>
      <c r="P684">
        <v>23</v>
      </c>
      <c r="Q684" t="s">
        <v>324</v>
      </c>
      <c r="R684" t="s">
        <v>324</v>
      </c>
      <c r="S684" t="s">
        <v>324</v>
      </c>
      <c r="T684" t="s">
        <v>324</v>
      </c>
      <c r="U684">
        <v>0</v>
      </c>
      <c r="V684" t="s">
        <v>324</v>
      </c>
      <c r="W684" t="s">
        <v>324</v>
      </c>
      <c r="X684" t="s">
        <v>324</v>
      </c>
      <c r="Y684" t="s">
        <v>324</v>
      </c>
      <c r="Z684">
        <v>0</v>
      </c>
      <c r="AA684" t="s">
        <v>324</v>
      </c>
      <c r="AB684" t="s">
        <v>324</v>
      </c>
      <c r="AC684" t="s">
        <v>324</v>
      </c>
      <c r="AD684" t="s">
        <v>324</v>
      </c>
      <c r="AE684">
        <v>0</v>
      </c>
      <c r="AF684" t="s">
        <v>324</v>
      </c>
      <c r="AG684" t="s">
        <v>324</v>
      </c>
      <c r="AH684" t="s">
        <v>324</v>
      </c>
      <c r="AI684" t="s">
        <v>324</v>
      </c>
      <c r="AJ684">
        <v>0</v>
      </c>
      <c r="AK684" t="s">
        <v>324</v>
      </c>
      <c r="AL684" t="s">
        <v>324</v>
      </c>
      <c r="AM684" t="s">
        <v>324</v>
      </c>
      <c r="AN684" t="s">
        <v>324</v>
      </c>
      <c r="AO684">
        <v>0</v>
      </c>
      <c r="AP684" t="s">
        <v>324</v>
      </c>
      <c r="AQ684" t="s">
        <v>324</v>
      </c>
      <c r="AR684" t="s">
        <v>324</v>
      </c>
      <c r="AS684" t="s">
        <v>324</v>
      </c>
      <c r="AT684">
        <v>0</v>
      </c>
      <c r="AU684" t="s">
        <v>324</v>
      </c>
      <c r="AV684" t="s">
        <v>324</v>
      </c>
      <c r="AW684" t="s">
        <v>324</v>
      </c>
      <c r="AX684" t="s">
        <v>324</v>
      </c>
      <c r="AY684">
        <v>0</v>
      </c>
      <c r="AZ684" t="s">
        <v>324</v>
      </c>
      <c r="BA684" t="s">
        <v>324</v>
      </c>
      <c r="BB684" t="s">
        <v>324</v>
      </c>
      <c r="BC684" t="s">
        <v>324</v>
      </c>
      <c r="BD684">
        <v>0</v>
      </c>
      <c r="BE684" t="s">
        <v>324</v>
      </c>
      <c r="BF684" t="s">
        <v>324</v>
      </c>
      <c r="BG684" t="s">
        <v>324</v>
      </c>
      <c r="BH684" t="s">
        <v>324</v>
      </c>
      <c r="BI684">
        <v>0</v>
      </c>
      <c r="BJ684" t="s">
        <v>324</v>
      </c>
      <c r="BK684" t="s">
        <v>324</v>
      </c>
      <c r="BL684" t="s">
        <v>324</v>
      </c>
      <c r="BM684" t="s">
        <v>324</v>
      </c>
      <c r="BN684">
        <v>0</v>
      </c>
      <c r="BO684" t="s">
        <v>324</v>
      </c>
      <c r="BP684" t="s">
        <v>324</v>
      </c>
      <c r="BQ684" t="s">
        <v>324</v>
      </c>
      <c r="BR684" t="s">
        <v>324</v>
      </c>
      <c r="BS684">
        <v>0</v>
      </c>
      <c r="BT684" t="s">
        <v>324</v>
      </c>
      <c r="BU684" t="s">
        <v>324</v>
      </c>
      <c r="BV684" t="s">
        <v>324</v>
      </c>
      <c r="BW684" t="s">
        <v>324</v>
      </c>
      <c r="BX684">
        <v>0</v>
      </c>
      <c r="BY684" t="s">
        <v>324</v>
      </c>
      <c r="BZ684" t="s">
        <v>324</v>
      </c>
      <c r="CA684" t="s">
        <v>324</v>
      </c>
      <c r="CB684" t="s">
        <v>324</v>
      </c>
      <c r="CC684">
        <v>0</v>
      </c>
      <c r="CD684" t="s">
        <v>324</v>
      </c>
      <c r="CE684" t="s">
        <v>324</v>
      </c>
      <c r="CF684" t="s">
        <v>324</v>
      </c>
      <c r="CG684" t="s">
        <v>324</v>
      </c>
      <c r="CH684">
        <v>0</v>
      </c>
      <c r="CI684" t="s">
        <v>324</v>
      </c>
      <c r="CJ684" t="s">
        <v>324</v>
      </c>
      <c r="CK684" t="s">
        <v>324</v>
      </c>
      <c r="CL684" t="s">
        <v>324</v>
      </c>
      <c r="CM684">
        <v>0</v>
      </c>
      <c r="CN684" t="s">
        <v>324</v>
      </c>
      <c r="CO684" t="s">
        <v>324</v>
      </c>
      <c r="CP684" t="s">
        <v>324</v>
      </c>
      <c r="CQ684" t="s">
        <v>324</v>
      </c>
      <c r="CR684">
        <v>0</v>
      </c>
      <c r="CS684" t="s">
        <v>324</v>
      </c>
      <c r="CT684" t="s">
        <v>324</v>
      </c>
      <c r="CU684" t="s">
        <v>324</v>
      </c>
      <c r="CV684" t="s">
        <v>324</v>
      </c>
      <c r="CW684">
        <v>0</v>
      </c>
      <c r="CX684">
        <v>0.152</v>
      </c>
      <c r="CY684">
        <v>0.28100000000000003</v>
      </c>
      <c r="CZ684">
        <v>0</v>
      </c>
      <c r="DA684">
        <v>0</v>
      </c>
      <c r="DB684">
        <v>0.433</v>
      </c>
      <c r="DC684">
        <v>19</v>
      </c>
      <c r="DD684">
        <v>4</v>
      </c>
      <c r="DE684">
        <v>0</v>
      </c>
      <c r="DF684">
        <v>0</v>
      </c>
      <c r="DG684">
        <v>23</v>
      </c>
      <c r="DH684">
        <v>0</v>
      </c>
      <c r="DI684">
        <v>0</v>
      </c>
      <c r="DJ684">
        <v>0</v>
      </c>
      <c r="DK684">
        <v>0</v>
      </c>
      <c r="DL684">
        <v>0</v>
      </c>
    </row>
    <row r="685" spans="1:116" x14ac:dyDescent="0.45">
      <c r="A685">
        <v>2023</v>
      </c>
      <c r="B685" t="s">
        <v>191</v>
      </c>
      <c r="C685">
        <v>12377</v>
      </c>
      <c r="D685" t="s">
        <v>822</v>
      </c>
      <c r="E685" t="s">
        <v>683</v>
      </c>
      <c r="F685" t="s">
        <v>244</v>
      </c>
      <c r="G685">
        <v>3.2000000000000001E-2</v>
      </c>
      <c r="H685" t="s">
        <v>324</v>
      </c>
      <c r="I685" t="s">
        <v>324</v>
      </c>
      <c r="J685" t="s">
        <v>324</v>
      </c>
      <c r="K685">
        <v>3.2000000000000001E-2</v>
      </c>
      <c r="L685">
        <v>4</v>
      </c>
      <c r="M685" t="s">
        <v>324</v>
      </c>
      <c r="N685" t="s">
        <v>324</v>
      </c>
      <c r="O685" t="s">
        <v>324</v>
      </c>
      <c r="P685">
        <v>4</v>
      </c>
      <c r="Q685">
        <v>16.523</v>
      </c>
      <c r="R685" t="s">
        <v>324</v>
      </c>
      <c r="S685" t="s">
        <v>324</v>
      </c>
      <c r="T685" t="s">
        <v>324</v>
      </c>
      <c r="U685">
        <v>16.523</v>
      </c>
      <c r="V685" t="s">
        <v>324</v>
      </c>
      <c r="W685" t="s">
        <v>324</v>
      </c>
      <c r="X685" t="s">
        <v>324</v>
      </c>
      <c r="Y685" t="s">
        <v>324</v>
      </c>
      <c r="Z685">
        <v>0</v>
      </c>
      <c r="AA685" t="s">
        <v>324</v>
      </c>
      <c r="AB685" t="s">
        <v>324</v>
      </c>
      <c r="AC685" t="s">
        <v>324</v>
      </c>
      <c r="AD685" t="s">
        <v>324</v>
      </c>
      <c r="AE685">
        <v>0</v>
      </c>
      <c r="AF685" t="s">
        <v>324</v>
      </c>
      <c r="AG685" t="s">
        <v>324</v>
      </c>
      <c r="AH685" t="s">
        <v>324</v>
      </c>
      <c r="AI685" t="s">
        <v>324</v>
      </c>
      <c r="AJ685">
        <v>0</v>
      </c>
      <c r="AK685" t="s">
        <v>324</v>
      </c>
      <c r="AL685" t="s">
        <v>324</v>
      </c>
      <c r="AM685" t="s">
        <v>324</v>
      </c>
      <c r="AN685" t="s">
        <v>324</v>
      </c>
      <c r="AO685">
        <v>0</v>
      </c>
      <c r="AP685" t="s">
        <v>324</v>
      </c>
      <c r="AQ685" t="s">
        <v>324</v>
      </c>
      <c r="AR685" t="s">
        <v>324</v>
      </c>
      <c r="AS685" t="s">
        <v>324</v>
      </c>
      <c r="AT685">
        <v>0</v>
      </c>
      <c r="AU685" t="s">
        <v>324</v>
      </c>
      <c r="AV685" t="s">
        <v>324</v>
      </c>
      <c r="AW685" t="s">
        <v>324</v>
      </c>
      <c r="AX685" t="s">
        <v>324</v>
      </c>
      <c r="AY685">
        <v>0</v>
      </c>
      <c r="AZ685" t="s">
        <v>324</v>
      </c>
      <c r="BA685" t="s">
        <v>324</v>
      </c>
      <c r="BB685" t="s">
        <v>324</v>
      </c>
      <c r="BC685" t="s">
        <v>324</v>
      </c>
      <c r="BD685">
        <v>0</v>
      </c>
      <c r="BE685" t="s">
        <v>324</v>
      </c>
      <c r="BF685" t="s">
        <v>324</v>
      </c>
      <c r="BG685" t="s">
        <v>324</v>
      </c>
      <c r="BH685" t="s">
        <v>324</v>
      </c>
      <c r="BI685">
        <v>0</v>
      </c>
      <c r="BJ685" t="s">
        <v>324</v>
      </c>
      <c r="BK685" t="s">
        <v>324</v>
      </c>
      <c r="BL685" t="s">
        <v>324</v>
      </c>
      <c r="BM685" t="s">
        <v>324</v>
      </c>
      <c r="BN685">
        <v>0</v>
      </c>
      <c r="BO685" t="s">
        <v>324</v>
      </c>
      <c r="BP685" t="s">
        <v>324</v>
      </c>
      <c r="BQ685" t="s">
        <v>324</v>
      </c>
      <c r="BR685" t="s">
        <v>324</v>
      </c>
      <c r="BS685">
        <v>0</v>
      </c>
      <c r="BT685" t="s">
        <v>324</v>
      </c>
      <c r="BU685" t="s">
        <v>324</v>
      </c>
      <c r="BV685" t="s">
        <v>324</v>
      </c>
      <c r="BW685" t="s">
        <v>324</v>
      </c>
      <c r="BX685">
        <v>0</v>
      </c>
      <c r="BY685" t="s">
        <v>324</v>
      </c>
      <c r="BZ685" t="s">
        <v>324</v>
      </c>
      <c r="CA685" t="s">
        <v>324</v>
      </c>
      <c r="CB685" t="s">
        <v>324</v>
      </c>
      <c r="CC685">
        <v>0</v>
      </c>
      <c r="CD685" t="s">
        <v>324</v>
      </c>
      <c r="CE685" t="s">
        <v>324</v>
      </c>
      <c r="CF685" t="s">
        <v>324</v>
      </c>
      <c r="CG685" t="s">
        <v>324</v>
      </c>
      <c r="CH685">
        <v>0</v>
      </c>
      <c r="CI685" t="s">
        <v>324</v>
      </c>
      <c r="CJ685" t="s">
        <v>324</v>
      </c>
      <c r="CK685" t="s">
        <v>324</v>
      </c>
      <c r="CL685" t="s">
        <v>324</v>
      </c>
      <c r="CM685">
        <v>0</v>
      </c>
      <c r="CN685" t="s">
        <v>324</v>
      </c>
      <c r="CO685" t="s">
        <v>324</v>
      </c>
      <c r="CP685" t="s">
        <v>324</v>
      </c>
      <c r="CQ685" t="s">
        <v>324</v>
      </c>
      <c r="CR685">
        <v>0</v>
      </c>
      <c r="CS685" t="s">
        <v>324</v>
      </c>
      <c r="CT685" t="s">
        <v>324</v>
      </c>
      <c r="CU685" t="s">
        <v>324</v>
      </c>
      <c r="CV685" t="s">
        <v>324</v>
      </c>
      <c r="CW685">
        <v>0</v>
      </c>
      <c r="CX685">
        <v>3.2000000000000001E-2</v>
      </c>
      <c r="CY685">
        <v>0</v>
      </c>
      <c r="CZ685">
        <v>0</v>
      </c>
      <c r="DA685">
        <v>0</v>
      </c>
      <c r="DB685">
        <v>3.2000000000000001E-2</v>
      </c>
      <c r="DC685">
        <v>4</v>
      </c>
      <c r="DD685">
        <v>0</v>
      </c>
      <c r="DE685">
        <v>0</v>
      </c>
      <c r="DF685">
        <v>0</v>
      </c>
      <c r="DG685">
        <v>4</v>
      </c>
      <c r="DH685">
        <v>16.523</v>
      </c>
      <c r="DI685">
        <v>0</v>
      </c>
      <c r="DJ685">
        <v>0</v>
      </c>
      <c r="DK685">
        <v>0</v>
      </c>
      <c r="DL685">
        <v>16.523</v>
      </c>
    </row>
    <row r="686" spans="1:116" x14ac:dyDescent="0.45">
      <c r="A686">
        <v>2023</v>
      </c>
      <c r="B686" t="s">
        <v>191</v>
      </c>
      <c r="C686">
        <v>12990</v>
      </c>
      <c r="D686" t="s">
        <v>1042</v>
      </c>
      <c r="E686" t="s">
        <v>683</v>
      </c>
      <c r="F686" t="s">
        <v>244</v>
      </c>
      <c r="G686">
        <v>1.75</v>
      </c>
      <c r="H686">
        <v>2.5000000000000001E-2</v>
      </c>
      <c r="I686" t="s">
        <v>324</v>
      </c>
      <c r="J686" t="s">
        <v>324</v>
      </c>
      <c r="K686">
        <v>1.7749999999999999</v>
      </c>
      <c r="L686">
        <v>208</v>
      </c>
      <c r="M686">
        <v>1</v>
      </c>
      <c r="N686" t="s">
        <v>324</v>
      </c>
      <c r="O686" t="s">
        <v>324</v>
      </c>
      <c r="P686">
        <v>209</v>
      </c>
      <c r="Q686" t="s">
        <v>324</v>
      </c>
      <c r="R686" t="s">
        <v>324</v>
      </c>
      <c r="S686" t="s">
        <v>324</v>
      </c>
      <c r="T686" t="s">
        <v>324</v>
      </c>
      <c r="U686">
        <v>0</v>
      </c>
      <c r="V686" t="s">
        <v>324</v>
      </c>
      <c r="W686" t="s">
        <v>324</v>
      </c>
      <c r="X686" t="s">
        <v>324</v>
      </c>
      <c r="Y686" t="s">
        <v>324</v>
      </c>
      <c r="Z686">
        <v>0</v>
      </c>
      <c r="AA686" t="s">
        <v>324</v>
      </c>
      <c r="AB686" t="s">
        <v>324</v>
      </c>
      <c r="AC686" t="s">
        <v>324</v>
      </c>
      <c r="AD686" t="s">
        <v>324</v>
      </c>
      <c r="AE686">
        <v>0</v>
      </c>
      <c r="AF686">
        <v>0.1</v>
      </c>
      <c r="AG686" t="s">
        <v>324</v>
      </c>
      <c r="AH686" t="s">
        <v>324</v>
      </c>
      <c r="AI686" t="s">
        <v>324</v>
      </c>
      <c r="AJ686">
        <v>0.1</v>
      </c>
      <c r="AK686">
        <v>48</v>
      </c>
      <c r="AL686" t="s">
        <v>324</v>
      </c>
      <c r="AM686" t="s">
        <v>324</v>
      </c>
      <c r="AN686" t="s">
        <v>324</v>
      </c>
      <c r="AO686">
        <v>48</v>
      </c>
      <c r="AP686" t="s">
        <v>324</v>
      </c>
      <c r="AQ686" t="s">
        <v>324</v>
      </c>
      <c r="AR686" t="s">
        <v>324</v>
      </c>
      <c r="AS686" t="s">
        <v>324</v>
      </c>
      <c r="AT686">
        <v>0</v>
      </c>
      <c r="AU686" t="s">
        <v>324</v>
      </c>
      <c r="AV686" t="s">
        <v>324</v>
      </c>
      <c r="AW686" t="s">
        <v>324</v>
      </c>
      <c r="AX686" t="s">
        <v>324</v>
      </c>
      <c r="AY686">
        <v>0</v>
      </c>
      <c r="AZ686" t="s">
        <v>324</v>
      </c>
      <c r="BA686" t="s">
        <v>324</v>
      </c>
      <c r="BB686" t="s">
        <v>324</v>
      </c>
      <c r="BC686" t="s">
        <v>324</v>
      </c>
      <c r="BD686">
        <v>0</v>
      </c>
      <c r="BE686" t="s">
        <v>324</v>
      </c>
      <c r="BF686" t="s">
        <v>324</v>
      </c>
      <c r="BG686" t="s">
        <v>324</v>
      </c>
      <c r="BH686" t="s">
        <v>324</v>
      </c>
      <c r="BI686">
        <v>0</v>
      </c>
      <c r="BJ686" t="s">
        <v>324</v>
      </c>
      <c r="BK686" t="s">
        <v>324</v>
      </c>
      <c r="BL686" t="s">
        <v>324</v>
      </c>
      <c r="BM686" t="s">
        <v>324</v>
      </c>
      <c r="BN686">
        <v>0</v>
      </c>
      <c r="BO686" t="s">
        <v>324</v>
      </c>
      <c r="BP686" t="s">
        <v>324</v>
      </c>
      <c r="BQ686" t="s">
        <v>324</v>
      </c>
      <c r="BR686" t="s">
        <v>324</v>
      </c>
      <c r="BS686">
        <v>0</v>
      </c>
      <c r="BT686" t="s">
        <v>324</v>
      </c>
      <c r="BU686" t="s">
        <v>324</v>
      </c>
      <c r="BV686" t="s">
        <v>324</v>
      </c>
      <c r="BW686" t="s">
        <v>324</v>
      </c>
      <c r="BX686">
        <v>0</v>
      </c>
      <c r="BY686" t="s">
        <v>324</v>
      </c>
      <c r="BZ686" t="s">
        <v>324</v>
      </c>
      <c r="CA686" t="s">
        <v>324</v>
      </c>
      <c r="CB686" t="s">
        <v>324</v>
      </c>
      <c r="CC686">
        <v>0</v>
      </c>
      <c r="CD686" t="s">
        <v>324</v>
      </c>
      <c r="CE686" t="s">
        <v>324</v>
      </c>
      <c r="CF686" t="s">
        <v>324</v>
      </c>
      <c r="CG686" t="s">
        <v>324</v>
      </c>
      <c r="CH686">
        <v>0</v>
      </c>
      <c r="CI686" t="s">
        <v>324</v>
      </c>
      <c r="CJ686" t="s">
        <v>324</v>
      </c>
      <c r="CK686" t="s">
        <v>324</v>
      </c>
      <c r="CL686" t="s">
        <v>324</v>
      </c>
      <c r="CM686">
        <v>0</v>
      </c>
      <c r="CN686" t="s">
        <v>324</v>
      </c>
      <c r="CO686" t="s">
        <v>324</v>
      </c>
      <c r="CP686" t="s">
        <v>324</v>
      </c>
      <c r="CQ686" t="s">
        <v>324</v>
      </c>
      <c r="CR686">
        <v>0</v>
      </c>
      <c r="CS686" t="s">
        <v>324</v>
      </c>
      <c r="CT686" t="s">
        <v>324</v>
      </c>
      <c r="CU686" t="s">
        <v>324</v>
      </c>
      <c r="CV686" t="s">
        <v>324</v>
      </c>
      <c r="CW686">
        <v>0</v>
      </c>
      <c r="CX686">
        <v>1.85</v>
      </c>
      <c r="CY686">
        <v>2.5000000000000001E-2</v>
      </c>
      <c r="CZ686">
        <v>0</v>
      </c>
      <c r="DA686">
        <v>0</v>
      </c>
      <c r="DB686">
        <v>1.875</v>
      </c>
      <c r="DC686">
        <v>256</v>
      </c>
      <c r="DD686">
        <v>1</v>
      </c>
      <c r="DE686">
        <v>0</v>
      </c>
      <c r="DF686">
        <v>0</v>
      </c>
      <c r="DG686">
        <v>257</v>
      </c>
      <c r="DH686">
        <v>0</v>
      </c>
      <c r="DI686">
        <v>0</v>
      </c>
      <c r="DJ686">
        <v>0</v>
      </c>
      <c r="DK686">
        <v>0</v>
      </c>
      <c r="DL686">
        <v>0</v>
      </c>
    </row>
    <row r="687" spans="1:116" x14ac:dyDescent="0.45">
      <c r="A687">
        <v>2023</v>
      </c>
      <c r="B687" t="s">
        <v>191</v>
      </c>
      <c r="C687">
        <v>13998</v>
      </c>
      <c r="D687" t="s">
        <v>519</v>
      </c>
      <c r="E687" t="s">
        <v>683</v>
      </c>
      <c r="F687" t="s">
        <v>244</v>
      </c>
      <c r="G687">
        <v>24.452000000000002</v>
      </c>
      <c r="H687">
        <v>27.388999999999999</v>
      </c>
      <c r="I687">
        <v>0.59199999999999997</v>
      </c>
      <c r="J687">
        <v>0</v>
      </c>
      <c r="K687">
        <v>52.433</v>
      </c>
      <c r="L687">
        <v>3006</v>
      </c>
      <c r="M687">
        <v>156</v>
      </c>
      <c r="N687">
        <v>4</v>
      </c>
      <c r="O687">
        <v>0</v>
      </c>
      <c r="P687">
        <v>3166</v>
      </c>
      <c r="Q687">
        <v>0</v>
      </c>
      <c r="R687">
        <v>0</v>
      </c>
      <c r="S687">
        <v>0</v>
      </c>
      <c r="T687">
        <v>0</v>
      </c>
      <c r="U687">
        <v>0</v>
      </c>
      <c r="V687">
        <v>0</v>
      </c>
      <c r="W687">
        <v>0</v>
      </c>
      <c r="X687">
        <v>0</v>
      </c>
      <c r="Y687">
        <v>0</v>
      </c>
      <c r="Z687">
        <v>0</v>
      </c>
      <c r="AA687">
        <v>0</v>
      </c>
      <c r="AB687">
        <v>0</v>
      </c>
      <c r="AC687">
        <v>0</v>
      </c>
      <c r="AD687">
        <v>0</v>
      </c>
      <c r="AE687">
        <v>0</v>
      </c>
      <c r="AF687">
        <v>0</v>
      </c>
      <c r="AG687">
        <v>0</v>
      </c>
      <c r="AH687">
        <v>0</v>
      </c>
      <c r="AI687">
        <v>0</v>
      </c>
      <c r="AJ687">
        <v>0</v>
      </c>
      <c r="AK687">
        <v>0</v>
      </c>
      <c r="AL687">
        <v>0</v>
      </c>
      <c r="AM687">
        <v>0</v>
      </c>
      <c r="AN687">
        <v>0</v>
      </c>
      <c r="AO687">
        <v>0</v>
      </c>
      <c r="AP687">
        <v>4.194</v>
      </c>
      <c r="AQ687">
        <v>0.30299999999999999</v>
      </c>
      <c r="AR687">
        <v>0</v>
      </c>
      <c r="AS687">
        <v>0</v>
      </c>
      <c r="AT687">
        <v>4.4969999999999999</v>
      </c>
      <c r="AU687">
        <v>510</v>
      </c>
      <c r="AV687">
        <v>4</v>
      </c>
      <c r="AW687">
        <v>0</v>
      </c>
      <c r="AX687">
        <v>0</v>
      </c>
      <c r="AY687">
        <v>514</v>
      </c>
      <c r="AZ687">
        <v>0</v>
      </c>
      <c r="BA687">
        <v>0</v>
      </c>
      <c r="BB687">
        <v>0</v>
      </c>
      <c r="BC687">
        <v>0</v>
      </c>
      <c r="BD687">
        <v>0</v>
      </c>
      <c r="BE687">
        <v>0</v>
      </c>
      <c r="BF687">
        <v>0</v>
      </c>
      <c r="BG687">
        <v>0</v>
      </c>
      <c r="BH687">
        <v>0</v>
      </c>
      <c r="BI687">
        <v>0</v>
      </c>
      <c r="BJ687">
        <v>0</v>
      </c>
      <c r="BK687">
        <v>0</v>
      </c>
      <c r="BL687">
        <v>0</v>
      </c>
      <c r="BM687">
        <v>0</v>
      </c>
      <c r="BN687">
        <v>0</v>
      </c>
      <c r="BO687">
        <v>0</v>
      </c>
      <c r="BP687">
        <v>0</v>
      </c>
      <c r="BQ687">
        <v>0</v>
      </c>
      <c r="BR687">
        <v>0</v>
      </c>
      <c r="BS687">
        <v>0</v>
      </c>
      <c r="BT687">
        <v>0.75800000000000001</v>
      </c>
      <c r="BU687">
        <v>1.7829999999999999</v>
      </c>
      <c r="BV687">
        <v>1.05</v>
      </c>
      <c r="BW687">
        <v>0</v>
      </c>
      <c r="BX687">
        <v>3.5910000000000002</v>
      </c>
      <c r="BY687">
        <v>73</v>
      </c>
      <c r="BZ687">
        <v>34</v>
      </c>
      <c r="CA687">
        <v>3</v>
      </c>
      <c r="CB687">
        <v>0</v>
      </c>
      <c r="CC687">
        <v>110</v>
      </c>
      <c r="CD687">
        <v>0</v>
      </c>
      <c r="CE687">
        <v>0</v>
      </c>
      <c r="CF687">
        <v>0</v>
      </c>
      <c r="CG687">
        <v>0</v>
      </c>
      <c r="CH687">
        <v>0</v>
      </c>
      <c r="CI687">
        <v>0</v>
      </c>
      <c r="CJ687">
        <v>0.91500000000000004</v>
      </c>
      <c r="CK687">
        <v>0</v>
      </c>
      <c r="CL687">
        <v>0</v>
      </c>
      <c r="CM687">
        <v>0.91500000000000004</v>
      </c>
      <c r="CN687">
        <v>0</v>
      </c>
      <c r="CO687">
        <v>4</v>
      </c>
      <c r="CP687">
        <v>0</v>
      </c>
      <c r="CQ687">
        <v>0</v>
      </c>
      <c r="CR687">
        <v>4</v>
      </c>
      <c r="CS687">
        <v>0</v>
      </c>
      <c r="CT687">
        <v>0</v>
      </c>
      <c r="CU687">
        <v>0</v>
      </c>
      <c r="CV687">
        <v>0</v>
      </c>
      <c r="CW687">
        <v>0</v>
      </c>
      <c r="CX687">
        <v>25.21</v>
      </c>
      <c r="CY687">
        <v>30.087</v>
      </c>
      <c r="CZ687">
        <v>1.6419999999999999</v>
      </c>
      <c r="DA687">
        <v>0</v>
      </c>
      <c r="DB687">
        <v>56.939</v>
      </c>
      <c r="DC687">
        <v>3079</v>
      </c>
      <c r="DD687">
        <v>194</v>
      </c>
      <c r="DE687">
        <v>7</v>
      </c>
      <c r="DF687">
        <v>0</v>
      </c>
      <c r="DG687">
        <v>3280</v>
      </c>
      <c r="DH687">
        <v>0</v>
      </c>
      <c r="DI687">
        <v>0</v>
      </c>
      <c r="DJ687">
        <v>0</v>
      </c>
      <c r="DK687">
        <v>0</v>
      </c>
      <c r="DL687">
        <v>0</v>
      </c>
    </row>
    <row r="688" spans="1:116" x14ac:dyDescent="0.45">
      <c r="A688">
        <v>2023</v>
      </c>
      <c r="B688" t="s">
        <v>191</v>
      </c>
      <c r="C688">
        <v>14006</v>
      </c>
      <c r="D688" t="s">
        <v>520</v>
      </c>
      <c r="E688" t="s">
        <v>683</v>
      </c>
      <c r="F688" t="s">
        <v>244</v>
      </c>
      <c r="G688">
        <v>59.317</v>
      </c>
      <c r="H688">
        <v>60.737000000000002</v>
      </c>
      <c r="I688">
        <v>5.7130000000000001</v>
      </c>
      <c r="J688" t="s">
        <v>324</v>
      </c>
      <c r="K688">
        <v>125.767</v>
      </c>
      <c r="L688">
        <v>8538</v>
      </c>
      <c r="M688">
        <v>475</v>
      </c>
      <c r="N688">
        <v>38</v>
      </c>
      <c r="O688" t="s">
        <v>324</v>
      </c>
      <c r="P688">
        <v>9051</v>
      </c>
      <c r="Q688">
        <v>34144.142999999996</v>
      </c>
      <c r="R688">
        <v>24599.946</v>
      </c>
      <c r="S688">
        <v>1566.2670000000001</v>
      </c>
      <c r="T688" t="s">
        <v>324</v>
      </c>
      <c r="U688">
        <v>60310.356</v>
      </c>
      <c r="V688" t="s">
        <v>324</v>
      </c>
      <c r="W688" t="s">
        <v>324</v>
      </c>
      <c r="X688" t="s">
        <v>324</v>
      </c>
      <c r="Y688" t="s">
        <v>324</v>
      </c>
      <c r="Z688">
        <v>0</v>
      </c>
      <c r="AA688" t="s">
        <v>324</v>
      </c>
      <c r="AB688" t="s">
        <v>324</v>
      </c>
      <c r="AC688" t="s">
        <v>324</v>
      </c>
      <c r="AD688" t="s">
        <v>324</v>
      </c>
      <c r="AE688">
        <v>0</v>
      </c>
      <c r="AF688" t="s">
        <v>324</v>
      </c>
      <c r="AG688" t="s">
        <v>324</v>
      </c>
      <c r="AH688" t="s">
        <v>324</v>
      </c>
      <c r="AI688" t="s">
        <v>324</v>
      </c>
      <c r="AJ688">
        <v>0</v>
      </c>
      <c r="AK688" t="s">
        <v>324</v>
      </c>
      <c r="AL688" t="s">
        <v>324</v>
      </c>
      <c r="AM688" t="s">
        <v>324</v>
      </c>
      <c r="AN688" t="s">
        <v>324</v>
      </c>
      <c r="AO688">
        <v>0</v>
      </c>
      <c r="AP688">
        <v>3.1139999999999999</v>
      </c>
      <c r="AQ688">
        <v>0.28999999999999998</v>
      </c>
      <c r="AR688" t="s">
        <v>324</v>
      </c>
      <c r="AS688" t="s">
        <v>324</v>
      </c>
      <c r="AT688">
        <v>3.4039999999999999</v>
      </c>
      <c r="AU688">
        <v>697</v>
      </c>
      <c r="AV688">
        <v>9</v>
      </c>
      <c r="AW688" t="s">
        <v>324</v>
      </c>
      <c r="AX688" t="s">
        <v>324</v>
      </c>
      <c r="AY688">
        <v>706</v>
      </c>
      <c r="AZ688">
        <v>7.6689999999999996</v>
      </c>
      <c r="BA688">
        <v>0.67900000000000005</v>
      </c>
      <c r="BB688" t="s">
        <v>324</v>
      </c>
      <c r="BC688" t="s">
        <v>324</v>
      </c>
      <c r="BD688">
        <v>8.3480000000000008</v>
      </c>
      <c r="BE688" t="s">
        <v>324</v>
      </c>
      <c r="BF688" t="s">
        <v>324</v>
      </c>
      <c r="BG688" t="s">
        <v>324</v>
      </c>
      <c r="BH688" t="s">
        <v>324</v>
      </c>
      <c r="BI688">
        <v>0</v>
      </c>
      <c r="BJ688" t="s">
        <v>324</v>
      </c>
      <c r="BK688" t="s">
        <v>324</v>
      </c>
      <c r="BL688" t="s">
        <v>324</v>
      </c>
      <c r="BM688" t="s">
        <v>324</v>
      </c>
      <c r="BN688">
        <v>0</v>
      </c>
      <c r="BO688" t="s">
        <v>324</v>
      </c>
      <c r="BP688" t="s">
        <v>324</v>
      </c>
      <c r="BQ688" t="s">
        <v>324</v>
      </c>
      <c r="BR688" t="s">
        <v>324</v>
      </c>
      <c r="BS688">
        <v>0</v>
      </c>
      <c r="BT688">
        <v>0.29899999999999999</v>
      </c>
      <c r="BU688">
        <v>2.0179999999999998</v>
      </c>
      <c r="BV688">
        <v>25.733000000000001</v>
      </c>
      <c r="BW688" t="s">
        <v>324</v>
      </c>
      <c r="BX688">
        <v>28.05</v>
      </c>
      <c r="BY688">
        <v>56</v>
      </c>
      <c r="BZ688">
        <v>22</v>
      </c>
      <c r="CA688">
        <v>7</v>
      </c>
      <c r="CB688" t="s">
        <v>324</v>
      </c>
      <c r="CC688">
        <v>85</v>
      </c>
      <c r="CD688">
        <v>32.186999999999998</v>
      </c>
      <c r="CE688">
        <v>45.68</v>
      </c>
      <c r="CF688">
        <v>9191.7000000000007</v>
      </c>
      <c r="CG688" t="s">
        <v>324</v>
      </c>
      <c r="CH688">
        <v>9269.5669999999991</v>
      </c>
      <c r="CI688" t="s">
        <v>324</v>
      </c>
      <c r="CJ688">
        <v>2.74</v>
      </c>
      <c r="CK688">
        <v>1</v>
      </c>
      <c r="CL688" t="s">
        <v>324</v>
      </c>
      <c r="CM688">
        <v>3.74</v>
      </c>
      <c r="CN688" t="s">
        <v>324</v>
      </c>
      <c r="CO688">
        <v>6</v>
      </c>
      <c r="CP688">
        <v>1</v>
      </c>
      <c r="CQ688" t="s">
        <v>324</v>
      </c>
      <c r="CR688">
        <v>7</v>
      </c>
      <c r="CS688" t="s">
        <v>324</v>
      </c>
      <c r="CT688" t="s">
        <v>324</v>
      </c>
      <c r="CU688" t="s">
        <v>324</v>
      </c>
      <c r="CV688" t="s">
        <v>324</v>
      </c>
      <c r="CW688">
        <v>0</v>
      </c>
      <c r="CX688">
        <v>59.616</v>
      </c>
      <c r="CY688">
        <v>65.495000000000005</v>
      </c>
      <c r="CZ688">
        <v>32.445999999999998</v>
      </c>
      <c r="DA688">
        <v>0</v>
      </c>
      <c r="DB688">
        <v>157.55699999999999</v>
      </c>
      <c r="DC688">
        <v>8594</v>
      </c>
      <c r="DD688">
        <v>503</v>
      </c>
      <c r="DE688">
        <v>46</v>
      </c>
      <c r="DF688">
        <v>0</v>
      </c>
      <c r="DG688">
        <v>9143</v>
      </c>
      <c r="DH688">
        <v>34176.33</v>
      </c>
      <c r="DI688">
        <v>24645.626</v>
      </c>
      <c r="DJ688">
        <v>10757.967000000001</v>
      </c>
      <c r="DK688">
        <v>0</v>
      </c>
      <c r="DL688">
        <v>69579.922999999995</v>
      </c>
    </row>
    <row r="689" spans="1:116" x14ac:dyDescent="0.45">
      <c r="A689">
        <v>2023</v>
      </c>
      <c r="B689" t="s">
        <v>191</v>
      </c>
      <c r="C689">
        <v>18997</v>
      </c>
      <c r="D689" t="s">
        <v>521</v>
      </c>
      <c r="E689" t="s">
        <v>683</v>
      </c>
      <c r="F689" t="s">
        <v>244</v>
      </c>
      <c r="G689">
        <v>4.1820000000000004</v>
      </c>
      <c r="H689">
        <v>14.448</v>
      </c>
      <c r="I689">
        <v>24.056000000000001</v>
      </c>
      <c r="J689">
        <v>0</v>
      </c>
      <c r="K689">
        <v>42.686</v>
      </c>
      <c r="L689">
        <v>552</v>
      </c>
      <c r="M689">
        <v>81</v>
      </c>
      <c r="N689">
        <v>17</v>
      </c>
      <c r="O689">
        <v>0</v>
      </c>
      <c r="P689">
        <v>650</v>
      </c>
      <c r="Q689">
        <v>0</v>
      </c>
      <c r="R689">
        <v>0</v>
      </c>
      <c r="S689">
        <v>0</v>
      </c>
      <c r="T689">
        <v>0</v>
      </c>
      <c r="U689">
        <v>0</v>
      </c>
      <c r="V689">
        <v>0</v>
      </c>
      <c r="W689">
        <v>0</v>
      </c>
      <c r="X689">
        <v>0</v>
      </c>
      <c r="Y689">
        <v>0</v>
      </c>
      <c r="Z689">
        <v>0</v>
      </c>
      <c r="AA689">
        <v>0</v>
      </c>
      <c r="AB689">
        <v>0</v>
      </c>
      <c r="AC689">
        <v>0</v>
      </c>
      <c r="AD689">
        <v>0</v>
      </c>
      <c r="AE689">
        <v>0</v>
      </c>
      <c r="AF689">
        <v>0</v>
      </c>
      <c r="AG689">
        <v>0</v>
      </c>
      <c r="AH689">
        <v>0</v>
      </c>
      <c r="AI689">
        <v>0</v>
      </c>
      <c r="AJ689">
        <v>0</v>
      </c>
      <c r="AK689">
        <v>0</v>
      </c>
      <c r="AL689">
        <v>0</v>
      </c>
      <c r="AM689">
        <v>0</v>
      </c>
      <c r="AN689">
        <v>0</v>
      </c>
      <c r="AO689">
        <v>0</v>
      </c>
      <c r="AP689">
        <v>0.36399999999999999</v>
      </c>
      <c r="AQ689">
        <v>0</v>
      </c>
      <c r="AR689">
        <v>0</v>
      </c>
      <c r="AS689">
        <v>0</v>
      </c>
      <c r="AT689">
        <v>0.36399999999999999</v>
      </c>
      <c r="AU689">
        <v>45</v>
      </c>
      <c r="AV689">
        <v>0</v>
      </c>
      <c r="AW689">
        <v>0</v>
      </c>
      <c r="AX689">
        <v>0</v>
      </c>
      <c r="AY689">
        <v>45</v>
      </c>
      <c r="AZ689">
        <v>0</v>
      </c>
      <c r="BA689">
        <v>0</v>
      </c>
      <c r="BB689">
        <v>0</v>
      </c>
      <c r="BC689">
        <v>0</v>
      </c>
      <c r="BD689">
        <v>0</v>
      </c>
      <c r="BE689">
        <v>0</v>
      </c>
      <c r="BF689">
        <v>0</v>
      </c>
      <c r="BG689">
        <v>0</v>
      </c>
      <c r="BH689">
        <v>0</v>
      </c>
      <c r="BI689">
        <v>0</v>
      </c>
      <c r="BJ689">
        <v>0</v>
      </c>
      <c r="BK689">
        <v>0</v>
      </c>
      <c r="BL689">
        <v>0</v>
      </c>
      <c r="BM689">
        <v>0</v>
      </c>
      <c r="BN689">
        <v>0</v>
      </c>
      <c r="BO689">
        <v>0</v>
      </c>
      <c r="BP689">
        <v>0</v>
      </c>
      <c r="BQ689">
        <v>0</v>
      </c>
      <c r="BR689">
        <v>0</v>
      </c>
      <c r="BS689">
        <v>0</v>
      </c>
      <c r="BT689">
        <v>0.27300000000000002</v>
      </c>
      <c r="BU689">
        <v>3.3450000000000002</v>
      </c>
      <c r="BV689">
        <v>0</v>
      </c>
      <c r="BW689">
        <v>0</v>
      </c>
      <c r="BX689">
        <v>3.6179999999999999</v>
      </c>
      <c r="BY689">
        <v>41</v>
      </c>
      <c r="BZ689">
        <v>20</v>
      </c>
      <c r="CA689">
        <v>0</v>
      </c>
      <c r="CB689">
        <v>0</v>
      </c>
      <c r="CC689">
        <v>61</v>
      </c>
      <c r="CD689">
        <v>0</v>
      </c>
      <c r="CE689">
        <v>0</v>
      </c>
      <c r="CF689">
        <v>0</v>
      </c>
      <c r="CG689">
        <v>0</v>
      </c>
      <c r="CH689">
        <v>0</v>
      </c>
      <c r="CI689">
        <v>0</v>
      </c>
      <c r="CJ689">
        <v>0.78</v>
      </c>
      <c r="CK689">
        <v>2.8</v>
      </c>
      <c r="CL689">
        <v>0</v>
      </c>
      <c r="CM689">
        <v>3.58</v>
      </c>
      <c r="CN689">
        <v>0</v>
      </c>
      <c r="CO689">
        <v>4</v>
      </c>
      <c r="CP689">
        <v>1</v>
      </c>
      <c r="CQ689">
        <v>0</v>
      </c>
      <c r="CR689">
        <v>5</v>
      </c>
      <c r="CS689">
        <v>0</v>
      </c>
      <c r="CT689">
        <v>0</v>
      </c>
      <c r="CU689">
        <v>0</v>
      </c>
      <c r="CV689">
        <v>0</v>
      </c>
      <c r="CW689">
        <v>0</v>
      </c>
      <c r="CX689">
        <v>4.4550000000000001</v>
      </c>
      <c r="CY689">
        <v>18.573</v>
      </c>
      <c r="CZ689">
        <v>26.856000000000002</v>
      </c>
      <c r="DA689">
        <v>0</v>
      </c>
      <c r="DB689">
        <v>49.884</v>
      </c>
      <c r="DC689">
        <v>593</v>
      </c>
      <c r="DD689">
        <v>105</v>
      </c>
      <c r="DE689">
        <v>18</v>
      </c>
      <c r="DF689">
        <v>0</v>
      </c>
      <c r="DG689">
        <v>716</v>
      </c>
      <c r="DH689">
        <v>0</v>
      </c>
      <c r="DI689">
        <v>0</v>
      </c>
      <c r="DJ689">
        <v>0</v>
      </c>
      <c r="DK689">
        <v>0</v>
      </c>
      <c r="DL689">
        <v>0</v>
      </c>
    </row>
    <row r="690" spans="1:116" x14ac:dyDescent="0.45">
      <c r="A690">
        <v>2023</v>
      </c>
      <c r="B690" t="s">
        <v>191</v>
      </c>
      <c r="C690">
        <v>19951</v>
      </c>
      <c r="D690" t="s">
        <v>1043</v>
      </c>
      <c r="E690" t="s">
        <v>683</v>
      </c>
      <c r="F690" t="s">
        <v>244</v>
      </c>
      <c r="G690">
        <v>0.01</v>
      </c>
      <c r="H690">
        <v>0.05</v>
      </c>
      <c r="I690">
        <v>0.05</v>
      </c>
      <c r="J690" t="s">
        <v>324</v>
      </c>
      <c r="K690">
        <v>0.11</v>
      </c>
      <c r="L690">
        <v>23</v>
      </c>
      <c r="M690">
        <v>5</v>
      </c>
      <c r="N690">
        <v>1</v>
      </c>
      <c r="O690" t="s">
        <v>324</v>
      </c>
      <c r="P690">
        <v>29</v>
      </c>
      <c r="Q690" t="s">
        <v>324</v>
      </c>
      <c r="R690" t="s">
        <v>324</v>
      </c>
      <c r="S690" t="s">
        <v>324</v>
      </c>
      <c r="T690" t="s">
        <v>324</v>
      </c>
      <c r="U690">
        <v>0</v>
      </c>
      <c r="V690" t="s">
        <v>324</v>
      </c>
      <c r="W690" t="s">
        <v>324</v>
      </c>
      <c r="X690" t="s">
        <v>324</v>
      </c>
      <c r="Y690" t="s">
        <v>324</v>
      </c>
      <c r="Z690">
        <v>0</v>
      </c>
      <c r="AA690" t="s">
        <v>324</v>
      </c>
      <c r="AB690" t="s">
        <v>324</v>
      </c>
      <c r="AC690" t="s">
        <v>324</v>
      </c>
      <c r="AD690" t="s">
        <v>324</v>
      </c>
      <c r="AE690">
        <v>0</v>
      </c>
      <c r="AF690" t="s">
        <v>324</v>
      </c>
      <c r="AG690" t="s">
        <v>324</v>
      </c>
      <c r="AH690" t="s">
        <v>324</v>
      </c>
      <c r="AI690" t="s">
        <v>324</v>
      </c>
      <c r="AJ690">
        <v>0</v>
      </c>
      <c r="AK690" t="s">
        <v>324</v>
      </c>
      <c r="AL690" t="s">
        <v>324</v>
      </c>
      <c r="AM690" t="s">
        <v>324</v>
      </c>
      <c r="AN690" t="s">
        <v>324</v>
      </c>
      <c r="AO690">
        <v>0</v>
      </c>
      <c r="AP690" t="s">
        <v>324</v>
      </c>
      <c r="AQ690" t="s">
        <v>324</v>
      </c>
      <c r="AR690" t="s">
        <v>324</v>
      </c>
      <c r="AS690" t="s">
        <v>324</v>
      </c>
      <c r="AT690">
        <v>0</v>
      </c>
      <c r="AU690" t="s">
        <v>324</v>
      </c>
      <c r="AV690" t="s">
        <v>324</v>
      </c>
      <c r="AW690" t="s">
        <v>324</v>
      </c>
      <c r="AX690" t="s">
        <v>324</v>
      </c>
      <c r="AY690">
        <v>0</v>
      </c>
      <c r="AZ690" t="s">
        <v>324</v>
      </c>
      <c r="BA690" t="s">
        <v>324</v>
      </c>
      <c r="BB690" t="s">
        <v>324</v>
      </c>
      <c r="BC690" t="s">
        <v>324</v>
      </c>
      <c r="BD690">
        <v>0</v>
      </c>
      <c r="BE690" t="s">
        <v>324</v>
      </c>
      <c r="BF690" t="s">
        <v>324</v>
      </c>
      <c r="BG690" t="s">
        <v>324</v>
      </c>
      <c r="BH690" t="s">
        <v>324</v>
      </c>
      <c r="BI690">
        <v>0</v>
      </c>
      <c r="BJ690" t="s">
        <v>324</v>
      </c>
      <c r="BK690" t="s">
        <v>324</v>
      </c>
      <c r="BL690" t="s">
        <v>324</v>
      </c>
      <c r="BM690" t="s">
        <v>324</v>
      </c>
      <c r="BN690">
        <v>0</v>
      </c>
      <c r="BO690" t="s">
        <v>324</v>
      </c>
      <c r="BP690" t="s">
        <v>324</v>
      </c>
      <c r="BQ690" t="s">
        <v>324</v>
      </c>
      <c r="BR690" t="s">
        <v>324</v>
      </c>
      <c r="BS690">
        <v>0</v>
      </c>
      <c r="BT690" t="s">
        <v>324</v>
      </c>
      <c r="BU690" t="s">
        <v>324</v>
      </c>
      <c r="BV690" t="s">
        <v>324</v>
      </c>
      <c r="BW690" t="s">
        <v>324</v>
      </c>
      <c r="BX690">
        <v>0</v>
      </c>
      <c r="BY690" t="s">
        <v>324</v>
      </c>
      <c r="BZ690" t="s">
        <v>324</v>
      </c>
      <c r="CA690" t="s">
        <v>324</v>
      </c>
      <c r="CB690" t="s">
        <v>324</v>
      </c>
      <c r="CC690">
        <v>0</v>
      </c>
      <c r="CD690" t="s">
        <v>324</v>
      </c>
      <c r="CE690" t="s">
        <v>324</v>
      </c>
      <c r="CF690" t="s">
        <v>324</v>
      </c>
      <c r="CG690" t="s">
        <v>324</v>
      </c>
      <c r="CH690">
        <v>0</v>
      </c>
      <c r="CI690" t="s">
        <v>324</v>
      </c>
      <c r="CJ690" t="s">
        <v>324</v>
      </c>
      <c r="CK690" t="s">
        <v>324</v>
      </c>
      <c r="CL690" t="s">
        <v>324</v>
      </c>
      <c r="CM690">
        <v>0</v>
      </c>
      <c r="CN690" t="s">
        <v>324</v>
      </c>
      <c r="CO690" t="s">
        <v>324</v>
      </c>
      <c r="CP690" t="s">
        <v>324</v>
      </c>
      <c r="CQ690" t="s">
        <v>324</v>
      </c>
      <c r="CR690">
        <v>0</v>
      </c>
      <c r="CS690" t="s">
        <v>324</v>
      </c>
      <c r="CT690" t="s">
        <v>324</v>
      </c>
      <c r="CU690" t="s">
        <v>324</v>
      </c>
      <c r="CV690" t="s">
        <v>324</v>
      </c>
      <c r="CW690">
        <v>0</v>
      </c>
      <c r="CX690">
        <v>0.01</v>
      </c>
      <c r="CY690">
        <v>0.05</v>
      </c>
      <c r="CZ690">
        <v>0.05</v>
      </c>
      <c r="DA690">
        <v>0</v>
      </c>
      <c r="DB690">
        <v>0.11</v>
      </c>
      <c r="DC690">
        <v>23</v>
      </c>
      <c r="DD690">
        <v>5</v>
      </c>
      <c r="DE690">
        <v>1</v>
      </c>
      <c r="DF690">
        <v>0</v>
      </c>
      <c r="DG690">
        <v>29</v>
      </c>
      <c r="DH690">
        <v>0</v>
      </c>
      <c r="DI690">
        <v>0</v>
      </c>
      <c r="DJ690">
        <v>0</v>
      </c>
      <c r="DK690">
        <v>0</v>
      </c>
      <c r="DL690">
        <v>0</v>
      </c>
    </row>
    <row r="691" spans="1:116" x14ac:dyDescent="0.45">
      <c r="A691">
        <v>2023</v>
      </c>
      <c r="B691" t="s">
        <v>191</v>
      </c>
      <c r="C691">
        <v>20477</v>
      </c>
      <c r="D691" t="s">
        <v>1044</v>
      </c>
      <c r="E691" t="s">
        <v>683</v>
      </c>
      <c r="F691" t="s">
        <v>244</v>
      </c>
      <c r="G691">
        <v>0.65800000000000003</v>
      </c>
      <c r="H691">
        <v>3.669</v>
      </c>
      <c r="I691" t="s">
        <v>324</v>
      </c>
      <c r="J691" t="s">
        <v>324</v>
      </c>
      <c r="K691">
        <v>4.327</v>
      </c>
      <c r="L691">
        <v>92</v>
      </c>
      <c r="M691">
        <v>9</v>
      </c>
      <c r="N691" t="s">
        <v>324</v>
      </c>
      <c r="O691" t="s">
        <v>324</v>
      </c>
      <c r="P691">
        <v>101</v>
      </c>
      <c r="Q691" t="s">
        <v>324</v>
      </c>
      <c r="R691" t="s">
        <v>324</v>
      </c>
      <c r="S691" t="s">
        <v>324</v>
      </c>
      <c r="T691" t="s">
        <v>324</v>
      </c>
      <c r="U691">
        <v>0</v>
      </c>
      <c r="V691" t="s">
        <v>324</v>
      </c>
      <c r="W691" t="s">
        <v>324</v>
      </c>
      <c r="X691" t="s">
        <v>324</v>
      </c>
      <c r="Y691" t="s">
        <v>324</v>
      </c>
      <c r="Z691">
        <v>0</v>
      </c>
      <c r="AA691" t="s">
        <v>324</v>
      </c>
      <c r="AB691" t="s">
        <v>324</v>
      </c>
      <c r="AC691" t="s">
        <v>324</v>
      </c>
      <c r="AD691" t="s">
        <v>324</v>
      </c>
      <c r="AE691">
        <v>0</v>
      </c>
      <c r="AF691" t="s">
        <v>324</v>
      </c>
      <c r="AG691" t="s">
        <v>324</v>
      </c>
      <c r="AH691" t="s">
        <v>324</v>
      </c>
      <c r="AI691" t="s">
        <v>324</v>
      </c>
      <c r="AJ691">
        <v>0</v>
      </c>
      <c r="AK691" t="s">
        <v>324</v>
      </c>
      <c r="AL691" t="s">
        <v>324</v>
      </c>
      <c r="AM691" t="s">
        <v>324</v>
      </c>
      <c r="AN691" t="s">
        <v>324</v>
      </c>
      <c r="AO691">
        <v>0</v>
      </c>
      <c r="AP691" t="s">
        <v>324</v>
      </c>
      <c r="AQ691" t="s">
        <v>324</v>
      </c>
      <c r="AR691" t="s">
        <v>324</v>
      </c>
      <c r="AS691" t="s">
        <v>324</v>
      </c>
      <c r="AT691">
        <v>0</v>
      </c>
      <c r="AU691" t="s">
        <v>324</v>
      </c>
      <c r="AV691" t="s">
        <v>324</v>
      </c>
      <c r="AW691" t="s">
        <v>324</v>
      </c>
      <c r="AX691" t="s">
        <v>324</v>
      </c>
      <c r="AY691">
        <v>0</v>
      </c>
      <c r="AZ691" t="s">
        <v>324</v>
      </c>
      <c r="BA691" t="s">
        <v>324</v>
      </c>
      <c r="BB691" t="s">
        <v>324</v>
      </c>
      <c r="BC691" t="s">
        <v>324</v>
      </c>
      <c r="BD691">
        <v>0</v>
      </c>
      <c r="BE691" t="s">
        <v>324</v>
      </c>
      <c r="BF691" t="s">
        <v>324</v>
      </c>
      <c r="BG691" t="s">
        <v>324</v>
      </c>
      <c r="BH691" t="s">
        <v>324</v>
      </c>
      <c r="BI691">
        <v>0</v>
      </c>
      <c r="BJ691" t="s">
        <v>324</v>
      </c>
      <c r="BK691" t="s">
        <v>324</v>
      </c>
      <c r="BL691" t="s">
        <v>324</v>
      </c>
      <c r="BM691" t="s">
        <v>324</v>
      </c>
      <c r="BN691">
        <v>0</v>
      </c>
      <c r="BO691" t="s">
        <v>324</v>
      </c>
      <c r="BP691" t="s">
        <v>324</v>
      </c>
      <c r="BQ691" t="s">
        <v>324</v>
      </c>
      <c r="BR691" t="s">
        <v>324</v>
      </c>
      <c r="BS691">
        <v>0</v>
      </c>
      <c r="BT691" t="s">
        <v>324</v>
      </c>
      <c r="BU691" t="s">
        <v>324</v>
      </c>
      <c r="BV691" t="s">
        <v>324</v>
      </c>
      <c r="BW691" t="s">
        <v>324</v>
      </c>
      <c r="BX691">
        <v>0</v>
      </c>
      <c r="BY691" t="s">
        <v>324</v>
      </c>
      <c r="BZ691" t="s">
        <v>324</v>
      </c>
      <c r="CA691" t="s">
        <v>324</v>
      </c>
      <c r="CB691" t="s">
        <v>324</v>
      </c>
      <c r="CC691">
        <v>0</v>
      </c>
      <c r="CD691" t="s">
        <v>324</v>
      </c>
      <c r="CE691" t="s">
        <v>324</v>
      </c>
      <c r="CF691" t="s">
        <v>324</v>
      </c>
      <c r="CG691" t="s">
        <v>324</v>
      </c>
      <c r="CH691">
        <v>0</v>
      </c>
      <c r="CI691" t="s">
        <v>324</v>
      </c>
      <c r="CJ691" t="s">
        <v>324</v>
      </c>
      <c r="CK691" t="s">
        <v>324</v>
      </c>
      <c r="CL691" t="s">
        <v>324</v>
      </c>
      <c r="CM691">
        <v>0</v>
      </c>
      <c r="CN691" t="s">
        <v>324</v>
      </c>
      <c r="CO691" t="s">
        <v>324</v>
      </c>
      <c r="CP691" t="s">
        <v>324</v>
      </c>
      <c r="CQ691" t="s">
        <v>324</v>
      </c>
      <c r="CR691">
        <v>0</v>
      </c>
      <c r="CS691" t="s">
        <v>324</v>
      </c>
      <c r="CT691" t="s">
        <v>324</v>
      </c>
      <c r="CU691" t="s">
        <v>324</v>
      </c>
      <c r="CV691" t="s">
        <v>324</v>
      </c>
      <c r="CW691">
        <v>0</v>
      </c>
      <c r="CX691">
        <v>0.65800000000000003</v>
      </c>
      <c r="CY691">
        <v>3.669</v>
      </c>
      <c r="CZ691">
        <v>0</v>
      </c>
      <c r="DA691">
        <v>0</v>
      </c>
      <c r="DB691">
        <v>4.327</v>
      </c>
      <c r="DC691">
        <v>92</v>
      </c>
      <c r="DD691">
        <v>9</v>
      </c>
      <c r="DE691">
        <v>0</v>
      </c>
      <c r="DF691">
        <v>0</v>
      </c>
      <c r="DG691">
        <v>101</v>
      </c>
      <c r="DH691">
        <v>0</v>
      </c>
      <c r="DI691">
        <v>0</v>
      </c>
      <c r="DJ691">
        <v>0</v>
      </c>
      <c r="DK691">
        <v>0</v>
      </c>
      <c r="DL691">
        <v>0</v>
      </c>
    </row>
    <row r="692" spans="1:116" x14ac:dyDescent="0.45">
      <c r="A692">
        <v>2023</v>
      </c>
      <c r="B692" t="s">
        <v>191</v>
      </c>
      <c r="C692">
        <v>99999</v>
      </c>
      <c r="D692" t="s">
        <v>599</v>
      </c>
      <c r="E692" t="s">
        <v>683</v>
      </c>
      <c r="G692">
        <v>-4.0209999999999999</v>
      </c>
      <c r="H692">
        <v>2.238</v>
      </c>
      <c r="I692">
        <v>-3.0000000000000001E-3</v>
      </c>
      <c r="J692" t="s">
        <v>324</v>
      </c>
      <c r="K692">
        <v>-1.786</v>
      </c>
      <c r="L692" t="s">
        <v>324</v>
      </c>
      <c r="M692" t="s">
        <v>324</v>
      </c>
      <c r="N692" t="s">
        <v>324</v>
      </c>
      <c r="O692" t="s">
        <v>324</v>
      </c>
      <c r="P692" t="s">
        <v>324</v>
      </c>
      <c r="Q692" t="s">
        <v>324</v>
      </c>
      <c r="R692" t="s">
        <v>324</v>
      </c>
      <c r="S692" t="s">
        <v>324</v>
      </c>
      <c r="T692" t="s">
        <v>324</v>
      </c>
      <c r="U692" t="s">
        <v>324</v>
      </c>
      <c r="V692" t="s">
        <v>324</v>
      </c>
      <c r="W692" t="s">
        <v>324</v>
      </c>
      <c r="X692" t="s">
        <v>324</v>
      </c>
      <c r="Y692" t="s">
        <v>324</v>
      </c>
      <c r="Z692" t="s">
        <v>324</v>
      </c>
      <c r="AA692" t="s">
        <v>324</v>
      </c>
      <c r="AB692" t="s">
        <v>324</v>
      </c>
      <c r="AC692" t="s">
        <v>324</v>
      </c>
      <c r="AD692" t="s">
        <v>324</v>
      </c>
      <c r="AE692" t="s">
        <v>324</v>
      </c>
      <c r="AF692" t="s">
        <v>324</v>
      </c>
      <c r="AG692" t="s">
        <v>324</v>
      </c>
      <c r="AH692" t="s">
        <v>324</v>
      </c>
      <c r="AI692" t="s">
        <v>324</v>
      </c>
      <c r="AJ692" t="s">
        <v>324</v>
      </c>
      <c r="AK692" t="s">
        <v>324</v>
      </c>
      <c r="AL692" t="s">
        <v>324</v>
      </c>
      <c r="AM692" t="s">
        <v>324</v>
      </c>
      <c r="AN692" t="s">
        <v>324</v>
      </c>
      <c r="AO692" t="s">
        <v>324</v>
      </c>
      <c r="AP692" t="s">
        <v>324</v>
      </c>
      <c r="AQ692" t="s">
        <v>324</v>
      </c>
      <c r="AR692" t="s">
        <v>324</v>
      </c>
      <c r="AS692" t="s">
        <v>324</v>
      </c>
      <c r="AT692" t="s">
        <v>324</v>
      </c>
      <c r="AU692" t="s">
        <v>324</v>
      </c>
      <c r="AV692" t="s">
        <v>324</v>
      </c>
      <c r="AW692" t="s">
        <v>324</v>
      </c>
      <c r="AX692" t="s">
        <v>324</v>
      </c>
      <c r="AY692" t="s">
        <v>324</v>
      </c>
      <c r="AZ692" t="s">
        <v>324</v>
      </c>
      <c r="BA692" t="s">
        <v>324</v>
      </c>
      <c r="BB692" t="s">
        <v>324</v>
      </c>
      <c r="BC692" t="s">
        <v>324</v>
      </c>
      <c r="BD692" t="s">
        <v>324</v>
      </c>
      <c r="BE692" t="s">
        <v>324</v>
      </c>
      <c r="BF692" t="s">
        <v>324</v>
      </c>
      <c r="BG692" t="s">
        <v>324</v>
      </c>
      <c r="BH692" t="s">
        <v>324</v>
      </c>
      <c r="BI692" t="s">
        <v>324</v>
      </c>
      <c r="BJ692" t="s">
        <v>324</v>
      </c>
      <c r="BK692" t="s">
        <v>324</v>
      </c>
      <c r="BL692" t="s">
        <v>324</v>
      </c>
      <c r="BM692" t="s">
        <v>324</v>
      </c>
      <c r="BN692" t="s">
        <v>324</v>
      </c>
      <c r="BO692" t="s">
        <v>324</v>
      </c>
      <c r="BP692" t="s">
        <v>324</v>
      </c>
      <c r="BQ692" t="s">
        <v>324</v>
      </c>
      <c r="BR692" t="s">
        <v>324</v>
      </c>
      <c r="BS692" t="s">
        <v>324</v>
      </c>
      <c r="BT692" t="s">
        <v>324</v>
      </c>
      <c r="BU692" t="s">
        <v>324</v>
      </c>
      <c r="BV692" t="s">
        <v>324</v>
      </c>
      <c r="BW692" t="s">
        <v>324</v>
      </c>
      <c r="BX692" t="s">
        <v>324</v>
      </c>
      <c r="BY692" t="s">
        <v>324</v>
      </c>
      <c r="BZ692" t="s">
        <v>324</v>
      </c>
      <c r="CA692" t="s">
        <v>324</v>
      </c>
      <c r="CB692" t="s">
        <v>324</v>
      </c>
      <c r="CC692" t="s">
        <v>324</v>
      </c>
      <c r="CD692" t="s">
        <v>324</v>
      </c>
      <c r="CE692" t="s">
        <v>324</v>
      </c>
      <c r="CF692" t="s">
        <v>324</v>
      </c>
      <c r="CG692" t="s">
        <v>324</v>
      </c>
      <c r="CH692" t="s">
        <v>324</v>
      </c>
      <c r="CI692" t="s">
        <v>324</v>
      </c>
      <c r="CJ692" t="s">
        <v>324</v>
      </c>
      <c r="CK692" t="s">
        <v>324</v>
      </c>
      <c r="CL692" t="s">
        <v>324</v>
      </c>
      <c r="CM692" t="s">
        <v>324</v>
      </c>
      <c r="CN692" t="s">
        <v>324</v>
      </c>
      <c r="CO692" t="s">
        <v>324</v>
      </c>
      <c r="CP692" t="s">
        <v>324</v>
      </c>
      <c r="CQ692" t="s">
        <v>324</v>
      </c>
      <c r="CR692" t="s">
        <v>324</v>
      </c>
      <c r="CS692" t="s">
        <v>324</v>
      </c>
      <c r="CT692" t="s">
        <v>324</v>
      </c>
      <c r="CU692" t="s">
        <v>324</v>
      </c>
      <c r="CV692" t="s">
        <v>324</v>
      </c>
      <c r="CW692" t="s">
        <v>324</v>
      </c>
      <c r="CX692">
        <v>-4.0209999999999999</v>
      </c>
      <c r="CY692">
        <v>2.238</v>
      </c>
      <c r="CZ692">
        <v>-3.0000000000000001E-3</v>
      </c>
      <c r="DA692" t="s">
        <v>324</v>
      </c>
      <c r="DB692">
        <v>-1.786</v>
      </c>
      <c r="DC692" t="s">
        <v>324</v>
      </c>
      <c r="DD692" t="s">
        <v>324</v>
      </c>
      <c r="DE692" t="s">
        <v>324</v>
      </c>
      <c r="DF692" t="s">
        <v>324</v>
      </c>
      <c r="DG692" t="s">
        <v>324</v>
      </c>
      <c r="DH692" t="s">
        <v>324</v>
      </c>
      <c r="DI692" t="s">
        <v>324</v>
      </c>
      <c r="DJ692" t="s">
        <v>324</v>
      </c>
      <c r="DK692" t="s">
        <v>324</v>
      </c>
      <c r="DL692" t="s">
        <v>324</v>
      </c>
    </row>
    <row r="693" spans="1:116" x14ac:dyDescent="0.45">
      <c r="A693">
        <v>2023</v>
      </c>
      <c r="B693" t="s">
        <v>194</v>
      </c>
      <c r="C693">
        <v>296</v>
      </c>
      <c r="D693" t="s">
        <v>1045</v>
      </c>
      <c r="E693" t="s">
        <v>607</v>
      </c>
      <c r="F693" t="s">
        <v>244</v>
      </c>
      <c r="G693" t="s">
        <v>324</v>
      </c>
      <c r="H693" t="s">
        <v>324</v>
      </c>
      <c r="I693" t="s">
        <v>324</v>
      </c>
      <c r="J693" t="s">
        <v>324</v>
      </c>
      <c r="K693">
        <v>0</v>
      </c>
      <c r="L693" t="s">
        <v>324</v>
      </c>
      <c r="M693" t="s">
        <v>324</v>
      </c>
      <c r="N693" t="s">
        <v>324</v>
      </c>
      <c r="O693" t="s">
        <v>324</v>
      </c>
      <c r="P693">
        <v>0</v>
      </c>
      <c r="Q693" t="s">
        <v>324</v>
      </c>
      <c r="R693" t="s">
        <v>324</v>
      </c>
      <c r="S693" t="s">
        <v>324</v>
      </c>
      <c r="T693" t="s">
        <v>324</v>
      </c>
      <c r="U693">
        <v>0</v>
      </c>
      <c r="V693" t="s">
        <v>324</v>
      </c>
      <c r="W693" t="s">
        <v>324</v>
      </c>
      <c r="X693" t="s">
        <v>324</v>
      </c>
      <c r="Y693" t="s">
        <v>324</v>
      </c>
      <c r="Z693">
        <v>0</v>
      </c>
      <c r="AA693" t="s">
        <v>324</v>
      </c>
      <c r="AB693" t="s">
        <v>324</v>
      </c>
      <c r="AC693" t="s">
        <v>324</v>
      </c>
      <c r="AD693" t="s">
        <v>324</v>
      </c>
      <c r="AE693">
        <v>0</v>
      </c>
      <c r="AF693" t="s">
        <v>324</v>
      </c>
      <c r="AG693" t="s">
        <v>324</v>
      </c>
      <c r="AH693" t="s">
        <v>324</v>
      </c>
      <c r="AI693" t="s">
        <v>324</v>
      </c>
      <c r="AJ693">
        <v>0</v>
      </c>
      <c r="AK693" t="s">
        <v>324</v>
      </c>
      <c r="AL693" t="s">
        <v>324</v>
      </c>
      <c r="AM693" t="s">
        <v>324</v>
      </c>
      <c r="AN693" t="s">
        <v>324</v>
      </c>
      <c r="AO693">
        <v>0</v>
      </c>
      <c r="AP693" t="s">
        <v>324</v>
      </c>
      <c r="AQ693" t="s">
        <v>324</v>
      </c>
      <c r="AR693" t="s">
        <v>324</v>
      </c>
      <c r="AS693" t="s">
        <v>324</v>
      </c>
      <c r="AT693">
        <v>0</v>
      </c>
      <c r="AU693" t="s">
        <v>324</v>
      </c>
      <c r="AV693" t="s">
        <v>324</v>
      </c>
      <c r="AW693" t="s">
        <v>324</v>
      </c>
      <c r="AX693" t="s">
        <v>324</v>
      </c>
      <c r="AY693">
        <v>0</v>
      </c>
      <c r="AZ693" t="s">
        <v>324</v>
      </c>
      <c r="BA693" t="s">
        <v>324</v>
      </c>
      <c r="BB693" t="s">
        <v>324</v>
      </c>
      <c r="BC693" t="s">
        <v>324</v>
      </c>
      <c r="BD693">
        <v>0</v>
      </c>
      <c r="BE693" t="s">
        <v>324</v>
      </c>
      <c r="BF693" t="s">
        <v>324</v>
      </c>
      <c r="BG693" t="s">
        <v>324</v>
      </c>
      <c r="BH693" t="s">
        <v>324</v>
      </c>
      <c r="BI693">
        <v>0</v>
      </c>
      <c r="BJ693" t="s">
        <v>324</v>
      </c>
      <c r="BK693" t="s">
        <v>324</v>
      </c>
      <c r="BL693" t="s">
        <v>324</v>
      </c>
      <c r="BM693" t="s">
        <v>324</v>
      </c>
      <c r="BN693">
        <v>0</v>
      </c>
      <c r="BO693" t="s">
        <v>324</v>
      </c>
      <c r="BP693" t="s">
        <v>324</v>
      </c>
      <c r="BQ693" t="s">
        <v>324</v>
      </c>
      <c r="BR693" t="s">
        <v>324</v>
      </c>
      <c r="BS693">
        <v>0</v>
      </c>
      <c r="BT693" t="s">
        <v>324</v>
      </c>
      <c r="BU693">
        <v>1E-3</v>
      </c>
      <c r="BV693" t="s">
        <v>324</v>
      </c>
      <c r="BW693" t="s">
        <v>324</v>
      </c>
      <c r="BX693">
        <v>1E-3</v>
      </c>
      <c r="BY693" t="s">
        <v>324</v>
      </c>
      <c r="BZ693">
        <v>2</v>
      </c>
      <c r="CA693" t="s">
        <v>324</v>
      </c>
      <c r="CB693" t="s">
        <v>324</v>
      </c>
      <c r="CC693">
        <v>2</v>
      </c>
      <c r="CD693" t="s">
        <v>324</v>
      </c>
      <c r="CE693" t="s">
        <v>324</v>
      </c>
      <c r="CF693" t="s">
        <v>324</v>
      </c>
      <c r="CG693" t="s">
        <v>324</v>
      </c>
      <c r="CH693">
        <v>0</v>
      </c>
      <c r="CI693" t="s">
        <v>324</v>
      </c>
      <c r="CJ693">
        <v>5.8999999999999997E-2</v>
      </c>
      <c r="CK693" t="s">
        <v>324</v>
      </c>
      <c r="CL693" t="s">
        <v>324</v>
      </c>
      <c r="CM693">
        <v>5.8999999999999997E-2</v>
      </c>
      <c r="CN693" t="s">
        <v>324</v>
      </c>
      <c r="CO693">
        <v>12</v>
      </c>
      <c r="CP693" t="s">
        <v>324</v>
      </c>
      <c r="CQ693" t="s">
        <v>324</v>
      </c>
      <c r="CR693">
        <v>12</v>
      </c>
      <c r="CS693" t="s">
        <v>324</v>
      </c>
      <c r="CT693" t="s">
        <v>324</v>
      </c>
      <c r="CU693" t="s">
        <v>324</v>
      </c>
      <c r="CV693" t="s">
        <v>324</v>
      </c>
      <c r="CW693">
        <v>0</v>
      </c>
      <c r="CX693">
        <v>0</v>
      </c>
      <c r="CY693">
        <v>0.06</v>
      </c>
      <c r="CZ693">
        <v>0</v>
      </c>
      <c r="DA693">
        <v>0</v>
      </c>
      <c r="DB693">
        <v>0.06</v>
      </c>
      <c r="DC693">
        <v>0</v>
      </c>
      <c r="DD693">
        <v>14</v>
      </c>
      <c r="DE693">
        <v>0</v>
      </c>
      <c r="DF693">
        <v>0</v>
      </c>
      <c r="DG693">
        <v>14</v>
      </c>
      <c r="DH693">
        <v>0</v>
      </c>
      <c r="DI693">
        <v>0</v>
      </c>
      <c r="DJ693">
        <v>0</v>
      </c>
      <c r="DK693">
        <v>0</v>
      </c>
      <c r="DL693">
        <v>0</v>
      </c>
    </row>
    <row r="694" spans="1:116" x14ac:dyDescent="0.45">
      <c r="A694">
        <v>2023</v>
      </c>
      <c r="B694" t="s">
        <v>194</v>
      </c>
      <c r="C694">
        <v>817</v>
      </c>
      <c r="D694" t="s">
        <v>331</v>
      </c>
      <c r="E694" t="s">
        <v>607</v>
      </c>
      <c r="F694" t="s">
        <v>244</v>
      </c>
      <c r="G694">
        <v>0.32100000000000001</v>
      </c>
      <c r="H694" t="s">
        <v>324</v>
      </c>
      <c r="I694" t="s">
        <v>324</v>
      </c>
      <c r="J694" t="s">
        <v>324</v>
      </c>
      <c r="K694">
        <v>0.32100000000000001</v>
      </c>
      <c r="L694">
        <v>34</v>
      </c>
      <c r="M694" t="s">
        <v>324</v>
      </c>
      <c r="N694" t="s">
        <v>324</v>
      </c>
      <c r="O694" t="s">
        <v>324</v>
      </c>
      <c r="P694">
        <v>34</v>
      </c>
      <c r="Q694">
        <v>167.33</v>
      </c>
      <c r="R694" t="s">
        <v>324</v>
      </c>
      <c r="S694" t="s">
        <v>324</v>
      </c>
      <c r="T694" t="s">
        <v>324</v>
      </c>
      <c r="U694">
        <v>167.33</v>
      </c>
      <c r="V694" t="s">
        <v>324</v>
      </c>
      <c r="W694" t="s">
        <v>324</v>
      </c>
      <c r="X694" t="s">
        <v>324</v>
      </c>
      <c r="Y694" t="s">
        <v>324</v>
      </c>
      <c r="Z694">
        <v>0</v>
      </c>
      <c r="AA694" t="s">
        <v>324</v>
      </c>
      <c r="AB694" t="s">
        <v>324</v>
      </c>
      <c r="AC694" t="s">
        <v>324</v>
      </c>
      <c r="AD694" t="s">
        <v>324</v>
      </c>
      <c r="AE694">
        <v>0</v>
      </c>
      <c r="AF694" t="s">
        <v>324</v>
      </c>
      <c r="AG694" t="s">
        <v>324</v>
      </c>
      <c r="AH694" t="s">
        <v>324</v>
      </c>
      <c r="AI694" t="s">
        <v>324</v>
      </c>
      <c r="AJ694">
        <v>0</v>
      </c>
      <c r="AK694" t="s">
        <v>324</v>
      </c>
      <c r="AL694" t="s">
        <v>324</v>
      </c>
      <c r="AM694" t="s">
        <v>324</v>
      </c>
      <c r="AN694" t="s">
        <v>324</v>
      </c>
      <c r="AO694">
        <v>0</v>
      </c>
      <c r="AP694" t="s">
        <v>324</v>
      </c>
      <c r="AQ694" t="s">
        <v>324</v>
      </c>
      <c r="AR694" t="s">
        <v>324</v>
      </c>
      <c r="AS694" t="s">
        <v>324</v>
      </c>
      <c r="AT694">
        <v>0</v>
      </c>
      <c r="AU694" t="s">
        <v>324</v>
      </c>
      <c r="AV694" t="s">
        <v>324</v>
      </c>
      <c r="AW694" t="s">
        <v>324</v>
      </c>
      <c r="AX694" t="s">
        <v>324</v>
      </c>
      <c r="AY694">
        <v>0</v>
      </c>
      <c r="AZ694" t="s">
        <v>324</v>
      </c>
      <c r="BA694" t="s">
        <v>324</v>
      </c>
      <c r="BB694" t="s">
        <v>324</v>
      </c>
      <c r="BC694" t="s">
        <v>324</v>
      </c>
      <c r="BD694">
        <v>0</v>
      </c>
      <c r="BE694" t="s">
        <v>324</v>
      </c>
      <c r="BF694" t="s">
        <v>324</v>
      </c>
      <c r="BG694" t="s">
        <v>324</v>
      </c>
      <c r="BH694" t="s">
        <v>324</v>
      </c>
      <c r="BI694">
        <v>0</v>
      </c>
      <c r="BJ694" t="s">
        <v>324</v>
      </c>
      <c r="BK694" t="s">
        <v>324</v>
      </c>
      <c r="BL694" t="s">
        <v>324</v>
      </c>
      <c r="BM694" t="s">
        <v>324</v>
      </c>
      <c r="BN694">
        <v>0</v>
      </c>
      <c r="BO694" t="s">
        <v>324</v>
      </c>
      <c r="BP694" t="s">
        <v>324</v>
      </c>
      <c r="BQ694" t="s">
        <v>324</v>
      </c>
      <c r="BR694" t="s">
        <v>324</v>
      </c>
      <c r="BS694">
        <v>0</v>
      </c>
      <c r="BT694" t="s">
        <v>324</v>
      </c>
      <c r="BU694" t="s">
        <v>324</v>
      </c>
      <c r="BV694" t="s">
        <v>324</v>
      </c>
      <c r="BW694" t="s">
        <v>324</v>
      </c>
      <c r="BX694">
        <v>0</v>
      </c>
      <c r="BY694" t="s">
        <v>324</v>
      </c>
      <c r="BZ694" t="s">
        <v>324</v>
      </c>
      <c r="CA694" t="s">
        <v>324</v>
      </c>
      <c r="CB694" t="s">
        <v>324</v>
      </c>
      <c r="CC694">
        <v>0</v>
      </c>
      <c r="CD694" t="s">
        <v>324</v>
      </c>
      <c r="CE694" t="s">
        <v>324</v>
      </c>
      <c r="CF694" t="s">
        <v>324</v>
      </c>
      <c r="CG694" t="s">
        <v>324</v>
      </c>
      <c r="CH694">
        <v>0</v>
      </c>
      <c r="CI694" t="s">
        <v>324</v>
      </c>
      <c r="CJ694" t="s">
        <v>324</v>
      </c>
      <c r="CK694" t="s">
        <v>324</v>
      </c>
      <c r="CL694" t="s">
        <v>324</v>
      </c>
      <c r="CM694">
        <v>0</v>
      </c>
      <c r="CN694" t="s">
        <v>324</v>
      </c>
      <c r="CO694" t="s">
        <v>324</v>
      </c>
      <c r="CP694" t="s">
        <v>324</v>
      </c>
      <c r="CQ694" t="s">
        <v>324</v>
      </c>
      <c r="CR694">
        <v>0</v>
      </c>
      <c r="CS694" t="s">
        <v>324</v>
      </c>
      <c r="CT694" t="s">
        <v>324</v>
      </c>
      <c r="CU694" t="s">
        <v>324</v>
      </c>
      <c r="CV694" t="s">
        <v>324</v>
      </c>
      <c r="CW694">
        <v>0</v>
      </c>
      <c r="CX694">
        <v>0.32100000000000001</v>
      </c>
      <c r="CY694">
        <v>0</v>
      </c>
      <c r="CZ694">
        <v>0</v>
      </c>
      <c r="DA694">
        <v>0</v>
      </c>
      <c r="DB694">
        <v>0.32100000000000001</v>
      </c>
      <c r="DC694">
        <v>34</v>
      </c>
      <c r="DD694">
        <v>0</v>
      </c>
      <c r="DE694">
        <v>0</v>
      </c>
      <c r="DF694">
        <v>0</v>
      </c>
      <c r="DG694">
        <v>34</v>
      </c>
      <c r="DH694">
        <v>167.33</v>
      </c>
      <c r="DI694">
        <v>0</v>
      </c>
      <c r="DJ694">
        <v>0</v>
      </c>
      <c r="DK694">
        <v>0</v>
      </c>
      <c r="DL694">
        <v>167.33</v>
      </c>
    </row>
    <row r="695" spans="1:116" x14ac:dyDescent="0.45">
      <c r="A695">
        <v>2023</v>
      </c>
      <c r="B695" t="s">
        <v>194</v>
      </c>
      <c r="C695">
        <v>3226</v>
      </c>
      <c r="D695" t="s">
        <v>1046</v>
      </c>
      <c r="E695" t="s">
        <v>781</v>
      </c>
      <c r="F695" t="s">
        <v>244</v>
      </c>
      <c r="G695">
        <v>1.6779999999999999</v>
      </c>
      <c r="H695">
        <v>8.8999999999999996E-2</v>
      </c>
      <c r="I695" t="s">
        <v>324</v>
      </c>
      <c r="J695" t="s">
        <v>324</v>
      </c>
      <c r="K695">
        <v>1.7669999999999999</v>
      </c>
      <c r="L695">
        <v>180</v>
      </c>
      <c r="M695">
        <v>3</v>
      </c>
      <c r="N695" t="s">
        <v>324</v>
      </c>
      <c r="O695" t="s">
        <v>324</v>
      </c>
      <c r="P695">
        <v>183</v>
      </c>
      <c r="Q695" t="s">
        <v>324</v>
      </c>
      <c r="R695" t="s">
        <v>324</v>
      </c>
      <c r="S695" t="s">
        <v>324</v>
      </c>
      <c r="T695" t="s">
        <v>324</v>
      </c>
      <c r="U695">
        <v>0</v>
      </c>
      <c r="V695" t="s">
        <v>324</v>
      </c>
      <c r="W695" t="s">
        <v>324</v>
      </c>
      <c r="X695" t="s">
        <v>324</v>
      </c>
      <c r="Y695" t="s">
        <v>324</v>
      </c>
      <c r="Z695">
        <v>0</v>
      </c>
      <c r="AA695" t="s">
        <v>324</v>
      </c>
      <c r="AB695" t="s">
        <v>324</v>
      </c>
      <c r="AC695" t="s">
        <v>324</v>
      </c>
      <c r="AD695" t="s">
        <v>324</v>
      </c>
      <c r="AE695">
        <v>0</v>
      </c>
      <c r="AF695" t="s">
        <v>324</v>
      </c>
      <c r="AG695" t="s">
        <v>324</v>
      </c>
      <c r="AH695" t="s">
        <v>324</v>
      </c>
      <c r="AI695" t="s">
        <v>324</v>
      </c>
      <c r="AJ695">
        <v>0</v>
      </c>
      <c r="AK695" t="s">
        <v>324</v>
      </c>
      <c r="AL695" t="s">
        <v>324</v>
      </c>
      <c r="AM695" t="s">
        <v>324</v>
      </c>
      <c r="AN695" t="s">
        <v>324</v>
      </c>
      <c r="AO695">
        <v>0</v>
      </c>
      <c r="AP695">
        <v>0.13</v>
      </c>
      <c r="AQ695">
        <v>0</v>
      </c>
      <c r="AR695" t="s">
        <v>324</v>
      </c>
      <c r="AS695" t="s">
        <v>324</v>
      </c>
      <c r="AT695">
        <v>0.13</v>
      </c>
      <c r="AU695">
        <v>13</v>
      </c>
      <c r="AV695" t="s">
        <v>324</v>
      </c>
      <c r="AW695" t="s">
        <v>324</v>
      </c>
      <c r="AX695" t="s">
        <v>324</v>
      </c>
      <c r="AY695">
        <v>13</v>
      </c>
      <c r="AZ695">
        <v>2.5999999999999999E-2</v>
      </c>
      <c r="BA695" t="s">
        <v>324</v>
      </c>
      <c r="BB695" t="s">
        <v>324</v>
      </c>
      <c r="BC695" t="s">
        <v>324</v>
      </c>
      <c r="BD695">
        <v>2.5999999999999999E-2</v>
      </c>
      <c r="BE695" t="s">
        <v>324</v>
      </c>
      <c r="BF695" t="s">
        <v>324</v>
      </c>
      <c r="BG695" t="s">
        <v>324</v>
      </c>
      <c r="BH695" t="s">
        <v>324</v>
      </c>
      <c r="BI695">
        <v>0</v>
      </c>
      <c r="BJ695" t="s">
        <v>324</v>
      </c>
      <c r="BK695" t="s">
        <v>324</v>
      </c>
      <c r="BL695" t="s">
        <v>324</v>
      </c>
      <c r="BM695" t="s">
        <v>324</v>
      </c>
      <c r="BN695">
        <v>0</v>
      </c>
      <c r="BO695" t="s">
        <v>324</v>
      </c>
      <c r="BP695" t="s">
        <v>324</v>
      </c>
      <c r="BQ695" t="s">
        <v>324</v>
      </c>
      <c r="BR695" t="s">
        <v>324</v>
      </c>
      <c r="BS695">
        <v>0</v>
      </c>
      <c r="BT695">
        <v>1.9E-2</v>
      </c>
      <c r="BU695" t="s">
        <v>324</v>
      </c>
      <c r="BV695" t="s">
        <v>324</v>
      </c>
      <c r="BW695" t="s">
        <v>324</v>
      </c>
      <c r="BX695">
        <v>1.9E-2</v>
      </c>
      <c r="BY695">
        <v>4</v>
      </c>
      <c r="BZ695" t="s">
        <v>324</v>
      </c>
      <c r="CA695" t="s">
        <v>324</v>
      </c>
      <c r="CB695" t="s">
        <v>324</v>
      </c>
      <c r="CC695">
        <v>4</v>
      </c>
      <c r="CD695" t="s">
        <v>324</v>
      </c>
      <c r="CE695" t="s">
        <v>324</v>
      </c>
      <c r="CF695" t="s">
        <v>324</v>
      </c>
      <c r="CG695" t="s">
        <v>324</v>
      </c>
      <c r="CH695">
        <v>0</v>
      </c>
      <c r="CI695" t="s">
        <v>324</v>
      </c>
      <c r="CJ695" t="s">
        <v>324</v>
      </c>
      <c r="CK695" t="s">
        <v>324</v>
      </c>
      <c r="CL695" t="s">
        <v>324</v>
      </c>
      <c r="CM695">
        <v>0</v>
      </c>
      <c r="CN695" t="s">
        <v>324</v>
      </c>
      <c r="CO695" t="s">
        <v>324</v>
      </c>
      <c r="CP695" t="s">
        <v>324</v>
      </c>
      <c r="CQ695" t="s">
        <v>324</v>
      </c>
      <c r="CR695">
        <v>0</v>
      </c>
      <c r="CS695" t="s">
        <v>324</v>
      </c>
      <c r="CT695" t="s">
        <v>324</v>
      </c>
      <c r="CU695" t="s">
        <v>324</v>
      </c>
      <c r="CV695" t="s">
        <v>324</v>
      </c>
      <c r="CW695">
        <v>0</v>
      </c>
      <c r="CX695">
        <v>1.6970000000000001</v>
      </c>
      <c r="CY695">
        <v>8.8999999999999996E-2</v>
      </c>
      <c r="CZ695">
        <v>0</v>
      </c>
      <c r="DA695">
        <v>0</v>
      </c>
      <c r="DB695">
        <v>1.786</v>
      </c>
      <c r="DC695">
        <v>184</v>
      </c>
      <c r="DD695">
        <v>3</v>
      </c>
      <c r="DE695">
        <v>0</v>
      </c>
      <c r="DF695">
        <v>0</v>
      </c>
      <c r="DG695">
        <v>187</v>
      </c>
      <c r="DH695">
        <v>0</v>
      </c>
      <c r="DI695">
        <v>0</v>
      </c>
      <c r="DJ695">
        <v>0</v>
      </c>
      <c r="DK695">
        <v>0</v>
      </c>
      <c r="DL695">
        <v>0</v>
      </c>
    </row>
    <row r="696" spans="1:116" x14ac:dyDescent="0.45">
      <c r="A696">
        <v>2023</v>
      </c>
      <c r="B696" t="s">
        <v>194</v>
      </c>
      <c r="C696">
        <v>3478</v>
      </c>
      <c r="D696" t="s">
        <v>1047</v>
      </c>
      <c r="E696" t="s">
        <v>607</v>
      </c>
      <c r="F696" t="s">
        <v>244</v>
      </c>
      <c r="G696">
        <v>0.83599999999999997</v>
      </c>
      <c r="H696">
        <v>0.31</v>
      </c>
      <c r="I696" t="s">
        <v>324</v>
      </c>
      <c r="J696" t="s">
        <v>324</v>
      </c>
      <c r="K696">
        <v>1.1459999999999999</v>
      </c>
      <c r="L696">
        <v>80</v>
      </c>
      <c r="M696">
        <v>2</v>
      </c>
      <c r="N696" t="s">
        <v>324</v>
      </c>
      <c r="O696" t="s">
        <v>324</v>
      </c>
      <c r="P696">
        <v>82</v>
      </c>
      <c r="Q696">
        <v>95.680999999999997</v>
      </c>
      <c r="R696">
        <v>0</v>
      </c>
      <c r="S696" t="s">
        <v>324</v>
      </c>
      <c r="T696" t="s">
        <v>324</v>
      </c>
      <c r="U696">
        <v>95.680999999999997</v>
      </c>
      <c r="V696" t="s">
        <v>324</v>
      </c>
      <c r="W696" t="s">
        <v>324</v>
      </c>
      <c r="X696" t="s">
        <v>324</v>
      </c>
      <c r="Y696" t="s">
        <v>324</v>
      </c>
      <c r="Z696">
        <v>0</v>
      </c>
      <c r="AA696" t="s">
        <v>324</v>
      </c>
      <c r="AB696" t="s">
        <v>324</v>
      </c>
      <c r="AC696" t="s">
        <v>324</v>
      </c>
      <c r="AD696" t="s">
        <v>324</v>
      </c>
      <c r="AE696">
        <v>0</v>
      </c>
      <c r="AF696" t="s">
        <v>324</v>
      </c>
      <c r="AG696" t="s">
        <v>324</v>
      </c>
      <c r="AH696" t="s">
        <v>324</v>
      </c>
      <c r="AI696" t="s">
        <v>324</v>
      </c>
      <c r="AJ696">
        <v>0</v>
      </c>
      <c r="AK696" t="s">
        <v>324</v>
      </c>
      <c r="AL696" t="s">
        <v>324</v>
      </c>
      <c r="AM696" t="s">
        <v>324</v>
      </c>
      <c r="AN696" t="s">
        <v>324</v>
      </c>
      <c r="AO696">
        <v>0</v>
      </c>
      <c r="AP696" t="s">
        <v>324</v>
      </c>
      <c r="AQ696" t="s">
        <v>324</v>
      </c>
      <c r="AR696" t="s">
        <v>324</v>
      </c>
      <c r="AS696" t="s">
        <v>324</v>
      </c>
      <c r="AT696">
        <v>0</v>
      </c>
      <c r="AU696" t="s">
        <v>324</v>
      </c>
      <c r="AV696" t="s">
        <v>324</v>
      </c>
      <c r="AW696" t="s">
        <v>324</v>
      </c>
      <c r="AX696" t="s">
        <v>324</v>
      </c>
      <c r="AY696">
        <v>0</v>
      </c>
      <c r="AZ696" t="s">
        <v>324</v>
      </c>
      <c r="BA696" t="s">
        <v>324</v>
      </c>
      <c r="BB696" t="s">
        <v>324</v>
      </c>
      <c r="BC696" t="s">
        <v>324</v>
      </c>
      <c r="BD696">
        <v>0</v>
      </c>
      <c r="BE696" t="s">
        <v>324</v>
      </c>
      <c r="BF696" t="s">
        <v>324</v>
      </c>
      <c r="BG696" t="s">
        <v>324</v>
      </c>
      <c r="BH696" t="s">
        <v>324</v>
      </c>
      <c r="BI696">
        <v>0</v>
      </c>
      <c r="BJ696" t="s">
        <v>324</v>
      </c>
      <c r="BK696" t="s">
        <v>324</v>
      </c>
      <c r="BL696" t="s">
        <v>324</v>
      </c>
      <c r="BM696" t="s">
        <v>324</v>
      </c>
      <c r="BN696">
        <v>0</v>
      </c>
      <c r="BO696" t="s">
        <v>324</v>
      </c>
      <c r="BP696" t="s">
        <v>324</v>
      </c>
      <c r="BQ696" t="s">
        <v>324</v>
      </c>
      <c r="BR696" t="s">
        <v>324</v>
      </c>
      <c r="BS696">
        <v>0</v>
      </c>
      <c r="BT696">
        <v>1.4999999999999999E-2</v>
      </c>
      <c r="BU696">
        <v>1.4999999999999999E-2</v>
      </c>
      <c r="BV696" t="s">
        <v>324</v>
      </c>
      <c r="BW696" t="s">
        <v>324</v>
      </c>
      <c r="BX696">
        <v>0.03</v>
      </c>
      <c r="BY696">
        <v>2</v>
      </c>
      <c r="BZ696">
        <v>1</v>
      </c>
      <c r="CA696" t="s">
        <v>324</v>
      </c>
      <c r="CB696" t="s">
        <v>324</v>
      </c>
      <c r="CC696">
        <v>3</v>
      </c>
      <c r="CD696">
        <v>0.438</v>
      </c>
      <c r="CE696">
        <v>0.13900000000000001</v>
      </c>
      <c r="CF696" t="s">
        <v>324</v>
      </c>
      <c r="CG696" t="s">
        <v>324</v>
      </c>
      <c r="CH696">
        <v>0.57699999999999996</v>
      </c>
      <c r="CI696" t="s">
        <v>324</v>
      </c>
      <c r="CJ696" t="s">
        <v>324</v>
      </c>
      <c r="CK696" t="s">
        <v>324</v>
      </c>
      <c r="CL696" t="s">
        <v>324</v>
      </c>
      <c r="CM696">
        <v>0</v>
      </c>
      <c r="CN696" t="s">
        <v>324</v>
      </c>
      <c r="CO696" t="s">
        <v>324</v>
      </c>
      <c r="CP696" t="s">
        <v>324</v>
      </c>
      <c r="CQ696" t="s">
        <v>324</v>
      </c>
      <c r="CR696">
        <v>0</v>
      </c>
      <c r="CS696" t="s">
        <v>324</v>
      </c>
      <c r="CT696" t="s">
        <v>324</v>
      </c>
      <c r="CU696" t="s">
        <v>324</v>
      </c>
      <c r="CV696" t="s">
        <v>324</v>
      </c>
      <c r="CW696">
        <v>0</v>
      </c>
      <c r="CX696">
        <v>0.85099999999999998</v>
      </c>
      <c r="CY696">
        <v>0.32500000000000001</v>
      </c>
      <c r="CZ696">
        <v>0</v>
      </c>
      <c r="DA696">
        <v>0</v>
      </c>
      <c r="DB696">
        <v>1.1759999999999999</v>
      </c>
      <c r="DC696">
        <v>82</v>
      </c>
      <c r="DD696">
        <v>3</v>
      </c>
      <c r="DE696">
        <v>0</v>
      </c>
      <c r="DF696">
        <v>0</v>
      </c>
      <c r="DG696">
        <v>85</v>
      </c>
      <c r="DH696">
        <v>96.119</v>
      </c>
      <c r="DI696">
        <v>0.13900000000000001</v>
      </c>
      <c r="DJ696">
        <v>0</v>
      </c>
      <c r="DK696">
        <v>0</v>
      </c>
      <c r="DL696">
        <v>96.257999999999996</v>
      </c>
    </row>
    <row r="697" spans="1:116" x14ac:dyDescent="0.45">
      <c r="A697">
        <v>2023</v>
      </c>
      <c r="B697" t="s">
        <v>194</v>
      </c>
      <c r="C697">
        <v>3527</v>
      </c>
      <c r="D697" t="s">
        <v>1048</v>
      </c>
      <c r="E697" t="s">
        <v>607</v>
      </c>
      <c r="F697" t="s">
        <v>244</v>
      </c>
      <c r="G697">
        <v>1.41</v>
      </c>
      <c r="H697" t="s">
        <v>324</v>
      </c>
      <c r="I697" t="s">
        <v>324</v>
      </c>
      <c r="J697" t="s">
        <v>324</v>
      </c>
      <c r="K697">
        <v>1.41</v>
      </c>
      <c r="L697">
        <v>163</v>
      </c>
      <c r="M697" t="s">
        <v>324</v>
      </c>
      <c r="N697" t="s">
        <v>324</v>
      </c>
      <c r="O697" t="s">
        <v>324</v>
      </c>
      <c r="P697">
        <v>163</v>
      </c>
      <c r="Q697" t="s">
        <v>324</v>
      </c>
      <c r="R697" t="s">
        <v>324</v>
      </c>
      <c r="S697" t="s">
        <v>324</v>
      </c>
      <c r="T697" t="s">
        <v>324</v>
      </c>
      <c r="U697">
        <v>0</v>
      </c>
      <c r="V697" t="s">
        <v>324</v>
      </c>
      <c r="W697" t="s">
        <v>324</v>
      </c>
      <c r="X697" t="s">
        <v>324</v>
      </c>
      <c r="Y697" t="s">
        <v>324</v>
      </c>
      <c r="Z697">
        <v>0</v>
      </c>
      <c r="AA697" t="s">
        <v>324</v>
      </c>
      <c r="AB697" t="s">
        <v>324</v>
      </c>
      <c r="AC697" t="s">
        <v>324</v>
      </c>
      <c r="AD697" t="s">
        <v>324</v>
      </c>
      <c r="AE697">
        <v>0</v>
      </c>
      <c r="AF697" t="s">
        <v>324</v>
      </c>
      <c r="AG697" t="s">
        <v>324</v>
      </c>
      <c r="AH697" t="s">
        <v>324</v>
      </c>
      <c r="AI697" t="s">
        <v>324</v>
      </c>
      <c r="AJ697">
        <v>0</v>
      </c>
      <c r="AK697" t="s">
        <v>324</v>
      </c>
      <c r="AL697" t="s">
        <v>324</v>
      </c>
      <c r="AM697" t="s">
        <v>324</v>
      </c>
      <c r="AN697" t="s">
        <v>324</v>
      </c>
      <c r="AO697">
        <v>0</v>
      </c>
      <c r="AP697" t="s">
        <v>324</v>
      </c>
      <c r="AQ697" t="s">
        <v>324</v>
      </c>
      <c r="AR697" t="s">
        <v>324</v>
      </c>
      <c r="AS697" t="s">
        <v>324</v>
      </c>
      <c r="AT697">
        <v>0</v>
      </c>
      <c r="AU697" t="s">
        <v>324</v>
      </c>
      <c r="AV697" t="s">
        <v>324</v>
      </c>
      <c r="AW697" t="s">
        <v>324</v>
      </c>
      <c r="AX697" t="s">
        <v>324</v>
      </c>
      <c r="AY697">
        <v>0</v>
      </c>
      <c r="AZ697" t="s">
        <v>324</v>
      </c>
      <c r="BA697" t="s">
        <v>324</v>
      </c>
      <c r="BB697" t="s">
        <v>324</v>
      </c>
      <c r="BC697" t="s">
        <v>324</v>
      </c>
      <c r="BD697">
        <v>0</v>
      </c>
      <c r="BE697" t="s">
        <v>324</v>
      </c>
      <c r="BF697" t="s">
        <v>324</v>
      </c>
      <c r="BG697" t="s">
        <v>324</v>
      </c>
      <c r="BH697" t="s">
        <v>324</v>
      </c>
      <c r="BI697">
        <v>0</v>
      </c>
      <c r="BJ697" t="s">
        <v>324</v>
      </c>
      <c r="BK697" t="s">
        <v>324</v>
      </c>
      <c r="BL697" t="s">
        <v>324</v>
      </c>
      <c r="BM697" t="s">
        <v>324</v>
      </c>
      <c r="BN697">
        <v>0</v>
      </c>
      <c r="BO697" t="s">
        <v>324</v>
      </c>
      <c r="BP697" t="s">
        <v>324</v>
      </c>
      <c r="BQ697" t="s">
        <v>324</v>
      </c>
      <c r="BR697" t="s">
        <v>324</v>
      </c>
      <c r="BS697">
        <v>0</v>
      </c>
      <c r="BT697">
        <v>2E-3</v>
      </c>
      <c r="BU697" t="s">
        <v>324</v>
      </c>
      <c r="BV697" t="s">
        <v>324</v>
      </c>
      <c r="BW697" t="s">
        <v>324</v>
      </c>
      <c r="BX697">
        <v>2E-3</v>
      </c>
      <c r="BY697">
        <v>1</v>
      </c>
      <c r="BZ697" t="s">
        <v>324</v>
      </c>
      <c r="CA697" t="s">
        <v>324</v>
      </c>
      <c r="CB697" t="s">
        <v>324</v>
      </c>
      <c r="CC697">
        <v>1</v>
      </c>
      <c r="CD697" t="s">
        <v>324</v>
      </c>
      <c r="CE697" t="s">
        <v>324</v>
      </c>
      <c r="CF697" t="s">
        <v>324</v>
      </c>
      <c r="CG697" t="s">
        <v>324</v>
      </c>
      <c r="CH697">
        <v>0</v>
      </c>
      <c r="CI697" t="s">
        <v>324</v>
      </c>
      <c r="CJ697" t="s">
        <v>324</v>
      </c>
      <c r="CK697" t="s">
        <v>324</v>
      </c>
      <c r="CL697" t="s">
        <v>324</v>
      </c>
      <c r="CM697">
        <v>0</v>
      </c>
      <c r="CN697" t="s">
        <v>324</v>
      </c>
      <c r="CO697" t="s">
        <v>324</v>
      </c>
      <c r="CP697" t="s">
        <v>324</v>
      </c>
      <c r="CQ697" t="s">
        <v>324</v>
      </c>
      <c r="CR697">
        <v>0</v>
      </c>
      <c r="CS697" t="s">
        <v>324</v>
      </c>
      <c r="CT697" t="s">
        <v>324</v>
      </c>
      <c r="CU697" t="s">
        <v>324</v>
      </c>
      <c r="CV697" t="s">
        <v>324</v>
      </c>
      <c r="CW697">
        <v>0</v>
      </c>
      <c r="CX697">
        <v>1.4119999999999999</v>
      </c>
      <c r="CY697">
        <v>0</v>
      </c>
      <c r="CZ697">
        <v>0</v>
      </c>
      <c r="DA697">
        <v>0</v>
      </c>
      <c r="DB697">
        <v>1.4119999999999999</v>
      </c>
      <c r="DC697">
        <v>164</v>
      </c>
      <c r="DD697">
        <v>0</v>
      </c>
      <c r="DE697">
        <v>0</v>
      </c>
      <c r="DF697">
        <v>0</v>
      </c>
      <c r="DG697">
        <v>164</v>
      </c>
      <c r="DH697">
        <v>0</v>
      </c>
      <c r="DI697">
        <v>0</v>
      </c>
      <c r="DJ697">
        <v>0</v>
      </c>
      <c r="DK697">
        <v>0</v>
      </c>
      <c r="DL697">
        <v>0</v>
      </c>
    </row>
    <row r="698" spans="1:116" x14ac:dyDescent="0.45">
      <c r="A698">
        <v>2023</v>
      </c>
      <c r="B698" t="s">
        <v>194</v>
      </c>
      <c r="C698">
        <v>3647</v>
      </c>
      <c r="D698" t="s">
        <v>1049</v>
      </c>
      <c r="E698" t="s">
        <v>607</v>
      </c>
      <c r="F698" t="s">
        <v>247</v>
      </c>
      <c r="G698">
        <v>0.66</v>
      </c>
      <c r="H698" t="s">
        <v>324</v>
      </c>
      <c r="I698" t="s">
        <v>324</v>
      </c>
      <c r="J698" t="s">
        <v>324</v>
      </c>
      <c r="K698">
        <v>0.66</v>
      </c>
      <c r="L698">
        <v>69</v>
      </c>
      <c r="M698" t="s">
        <v>324</v>
      </c>
      <c r="N698" t="s">
        <v>324</v>
      </c>
      <c r="O698" t="s">
        <v>324</v>
      </c>
      <c r="P698">
        <v>69</v>
      </c>
      <c r="Q698" t="s">
        <v>324</v>
      </c>
      <c r="R698" t="s">
        <v>324</v>
      </c>
      <c r="S698" t="s">
        <v>324</v>
      </c>
      <c r="T698" t="s">
        <v>324</v>
      </c>
      <c r="U698">
        <v>0</v>
      </c>
      <c r="V698" t="s">
        <v>324</v>
      </c>
      <c r="W698" t="s">
        <v>324</v>
      </c>
      <c r="X698" t="s">
        <v>324</v>
      </c>
      <c r="Y698" t="s">
        <v>324</v>
      </c>
      <c r="Z698">
        <v>0</v>
      </c>
      <c r="AA698" t="s">
        <v>324</v>
      </c>
      <c r="AB698" t="s">
        <v>324</v>
      </c>
      <c r="AC698" t="s">
        <v>324</v>
      </c>
      <c r="AD698" t="s">
        <v>324</v>
      </c>
      <c r="AE698">
        <v>0</v>
      </c>
      <c r="AF698" t="s">
        <v>324</v>
      </c>
      <c r="AG698" t="s">
        <v>324</v>
      </c>
      <c r="AH698" t="s">
        <v>324</v>
      </c>
      <c r="AI698" t="s">
        <v>324</v>
      </c>
      <c r="AJ698">
        <v>0</v>
      </c>
      <c r="AK698" t="s">
        <v>324</v>
      </c>
      <c r="AL698" t="s">
        <v>324</v>
      </c>
      <c r="AM698" t="s">
        <v>324</v>
      </c>
      <c r="AN698" t="s">
        <v>324</v>
      </c>
      <c r="AO698">
        <v>0</v>
      </c>
      <c r="AP698" t="s">
        <v>324</v>
      </c>
      <c r="AQ698" t="s">
        <v>324</v>
      </c>
      <c r="AR698" t="s">
        <v>324</v>
      </c>
      <c r="AS698" t="s">
        <v>324</v>
      </c>
      <c r="AT698">
        <v>0</v>
      </c>
      <c r="AU698" t="s">
        <v>324</v>
      </c>
      <c r="AV698" t="s">
        <v>324</v>
      </c>
      <c r="AW698" t="s">
        <v>324</v>
      </c>
      <c r="AX698" t="s">
        <v>324</v>
      </c>
      <c r="AY698">
        <v>0</v>
      </c>
      <c r="AZ698" t="s">
        <v>324</v>
      </c>
      <c r="BA698" t="s">
        <v>324</v>
      </c>
      <c r="BB698" t="s">
        <v>324</v>
      </c>
      <c r="BC698" t="s">
        <v>324</v>
      </c>
      <c r="BD698">
        <v>0</v>
      </c>
      <c r="BE698" t="s">
        <v>324</v>
      </c>
      <c r="BF698" t="s">
        <v>324</v>
      </c>
      <c r="BG698" t="s">
        <v>324</v>
      </c>
      <c r="BH698" t="s">
        <v>324</v>
      </c>
      <c r="BI698">
        <v>0</v>
      </c>
      <c r="BJ698" t="s">
        <v>324</v>
      </c>
      <c r="BK698" t="s">
        <v>324</v>
      </c>
      <c r="BL698" t="s">
        <v>324</v>
      </c>
      <c r="BM698" t="s">
        <v>324</v>
      </c>
      <c r="BN698">
        <v>0</v>
      </c>
      <c r="BO698" t="s">
        <v>324</v>
      </c>
      <c r="BP698" t="s">
        <v>324</v>
      </c>
      <c r="BQ698" t="s">
        <v>324</v>
      </c>
      <c r="BR698" t="s">
        <v>324</v>
      </c>
      <c r="BS698">
        <v>0</v>
      </c>
      <c r="BT698" t="s">
        <v>324</v>
      </c>
      <c r="BU698" t="s">
        <v>324</v>
      </c>
      <c r="BV698" t="s">
        <v>324</v>
      </c>
      <c r="BW698" t="s">
        <v>324</v>
      </c>
      <c r="BX698">
        <v>0</v>
      </c>
      <c r="BY698" t="s">
        <v>324</v>
      </c>
      <c r="BZ698" t="s">
        <v>324</v>
      </c>
      <c r="CA698" t="s">
        <v>324</v>
      </c>
      <c r="CB698" t="s">
        <v>324</v>
      </c>
      <c r="CC698">
        <v>0</v>
      </c>
      <c r="CD698" t="s">
        <v>324</v>
      </c>
      <c r="CE698" t="s">
        <v>324</v>
      </c>
      <c r="CF698" t="s">
        <v>324</v>
      </c>
      <c r="CG698" t="s">
        <v>324</v>
      </c>
      <c r="CH698">
        <v>0</v>
      </c>
      <c r="CI698" t="s">
        <v>324</v>
      </c>
      <c r="CJ698" t="s">
        <v>324</v>
      </c>
      <c r="CK698" t="s">
        <v>324</v>
      </c>
      <c r="CL698" t="s">
        <v>324</v>
      </c>
      <c r="CM698">
        <v>0</v>
      </c>
      <c r="CN698" t="s">
        <v>324</v>
      </c>
      <c r="CO698" t="s">
        <v>324</v>
      </c>
      <c r="CP698" t="s">
        <v>324</v>
      </c>
      <c r="CQ698" t="s">
        <v>324</v>
      </c>
      <c r="CR698">
        <v>0</v>
      </c>
      <c r="CS698" t="s">
        <v>324</v>
      </c>
      <c r="CT698" t="s">
        <v>324</v>
      </c>
      <c r="CU698" t="s">
        <v>324</v>
      </c>
      <c r="CV698" t="s">
        <v>324</v>
      </c>
      <c r="CW698">
        <v>0</v>
      </c>
      <c r="CX698">
        <v>0.66</v>
      </c>
      <c r="CY698">
        <v>0</v>
      </c>
      <c r="CZ698">
        <v>0</v>
      </c>
      <c r="DA698">
        <v>0</v>
      </c>
      <c r="DB698">
        <v>0.66</v>
      </c>
      <c r="DC698">
        <v>69</v>
      </c>
      <c r="DD698">
        <v>0</v>
      </c>
      <c r="DE698">
        <v>0</v>
      </c>
      <c r="DF698">
        <v>0</v>
      </c>
      <c r="DG698">
        <v>69</v>
      </c>
      <c r="DH698">
        <v>0</v>
      </c>
      <c r="DI698">
        <v>0</v>
      </c>
      <c r="DJ698">
        <v>0</v>
      </c>
      <c r="DK698">
        <v>0</v>
      </c>
      <c r="DL698">
        <v>0</v>
      </c>
    </row>
    <row r="699" spans="1:116" x14ac:dyDescent="0.45">
      <c r="A699">
        <v>2023</v>
      </c>
      <c r="B699" t="s">
        <v>194</v>
      </c>
      <c r="C699">
        <v>4296</v>
      </c>
      <c r="D699" t="s">
        <v>1050</v>
      </c>
      <c r="E699" t="s">
        <v>781</v>
      </c>
      <c r="F699" t="s">
        <v>244</v>
      </c>
      <c r="G699">
        <v>0.78400000000000003</v>
      </c>
      <c r="H699">
        <v>5.5E-2</v>
      </c>
      <c r="I699" t="s">
        <v>324</v>
      </c>
      <c r="J699" t="s">
        <v>324</v>
      </c>
      <c r="K699">
        <v>0.83899999999999997</v>
      </c>
      <c r="L699">
        <v>82</v>
      </c>
      <c r="M699">
        <v>1</v>
      </c>
      <c r="N699" t="s">
        <v>324</v>
      </c>
      <c r="O699" t="s">
        <v>324</v>
      </c>
      <c r="P699">
        <v>83</v>
      </c>
      <c r="Q699" t="s">
        <v>324</v>
      </c>
      <c r="R699" t="s">
        <v>324</v>
      </c>
      <c r="S699" t="s">
        <v>324</v>
      </c>
      <c r="T699" t="s">
        <v>324</v>
      </c>
      <c r="U699">
        <v>0</v>
      </c>
      <c r="V699" t="s">
        <v>324</v>
      </c>
      <c r="W699" t="s">
        <v>324</v>
      </c>
      <c r="X699" t="s">
        <v>324</v>
      </c>
      <c r="Y699" t="s">
        <v>324</v>
      </c>
      <c r="Z699">
        <v>0</v>
      </c>
      <c r="AA699" t="s">
        <v>324</v>
      </c>
      <c r="AB699" t="s">
        <v>324</v>
      </c>
      <c r="AC699" t="s">
        <v>324</v>
      </c>
      <c r="AD699" t="s">
        <v>324</v>
      </c>
      <c r="AE699">
        <v>0</v>
      </c>
      <c r="AF699" t="s">
        <v>324</v>
      </c>
      <c r="AG699" t="s">
        <v>324</v>
      </c>
      <c r="AH699" t="s">
        <v>324</v>
      </c>
      <c r="AI699" t="s">
        <v>324</v>
      </c>
      <c r="AJ699">
        <v>0</v>
      </c>
      <c r="AK699" t="s">
        <v>324</v>
      </c>
      <c r="AL699" t="s">
        <v>324</v>
      </c>
      <c r="AM699" t="s">
        <v>324</v>
      </c>
      <c r="AN699" t="s">
        <v>324</v>
      </c>
      <c r="AO699">
        <v>0</v>
      </c>
      <c r="AP699" t="s">
        <v>324</v>
      </c>
      <c r="AQ699" t="s">
        <v>324</v>
      </c>
      <c r="AR699" t="s">
        <v>324</v>
      </c>
      <c r="AS699" t="s">
        <v>324</v>
      </c>
      <c r="AT699">
        <v>0</v>
      </c>
      <c r="AU699" t="s">
        <v>324</v>
      </c>
      <c r="AV699" t="s">
        <v>324</v>
      </c>
      <c r="AW699" t="s">
        <v>324</v>
      </c>
      <c r="AX699" t="s">
        <v>324</v>
      </c>
      <c r="AY699">
        <v>0</v>
      </c>
      <c r="AZ699" t="s">
        <v>324</v>
      </c>
      <c r="BA699" t="s">
        <v>324</v>
      </c>
      <c r="BB699" t="s">
        <v>324</v>
      </c>
      <c r="BC699" t="s">
        <v>324</v>
      </c>
      <c r="BD699">
        <v>0</v>
      </c>
      <c r="BE699" t="s">
        <v>324</v>
      </c>
      <c r="BF699" t="s">
        <v>324</v>
      </c>
      <c r="BG699" t="s">
        <v>324</v>
      </c>
      <c r="BH699" t="s">
        <v>324</v>
      </c>
      <c r="BI699">
        <v>0</v>
      </c>
      <c r="BJ699" t="s">
        <v>324</v>
      </c>
      <c r="BK699" t="s">
        <v>324</v>
      </c>
      <c r="BL699" t="s">
        <v>324</v>
      </c>
      <c r="BM699" t="s">
        <v>324</v>
      </c>
      <c r="BN699">
        <v>0</v>
      </c>
      <c r="BO699" t="s">
        <v>324</v>
      </c>
      <c r="BP699" t="s">
        <v>324</v>
      </c>
      <c r="BQ699" t="s">
        <v>324</v>
      </c>
      <c r="BR699" t="s">
        <v>324</v>
      </c>
      <c r="BS699">
        <v>0</v>
      </c>
      <c r="BT699" t="s">
        <v>324</v>
      </c>
      <c r="BU699" t="s">
        <v>324</v>
      </c>
      <c r="BV699" t="s">
        <v>324</v>
      </c>
      <c r="BW699" t="s">
        <v>324</v>
      </c>
      <c r="BX699">
        <v>0</v>
      </c>
      <c r="BY699" t="s">
        <v>324</v>
      </c>
      <c r="BZ699" t="s">
        <v>324</v>
      </c>
      <c r="CA699" t="s">
        <v>324</v>
      </c>
      <c r="CB699" t="s">
        <v>324</v>
      </c>
      <c r="CC699">
        <v>0</v>
      </c>
      <c r="CD699" t="s">
        <v>324</v>
      </c>
      <c r="CE699" t="s">
        <v>324</v>
      </c>
      <c r="CF699" t="s">
        <v>324</v>
      </c>
      <c r="CG699" t="s">
        <v>324</v>
      </c>
      <c r="CH699">
        <v>0</v>
      </c>
      <c r="CI699" t="s">
        <v>324</v>
      </c>
      <c r="CJ699" t="s">
        <v>324</v>
      </c>
      <c r="CK699" t="s">
        <v>324</v>
      </c>
      <c r="CL699" t="s">
        <v>324</v>
      </c>
      <c r="CM699">
        <v>0</v>
      </c>
      <c r="CN699" t="s">
        <v>324</v>
      </c>
      <c r="CO699" t="s">
        <v>324</v>
      </c>
      <c r="CP699" t="s">
        <v>324</v>
      </c>
      <c r="CQ699" t="s">
        <v>324</v>
      </c>
      <c r="CR699">
        <v>0</v>
      </c>
      <c r="CS699" t="s">
        <v>324</v>
      </c>
      <c r="CT699" t="s">
        <v>324</v>
      </c>
      <c r="CU699" t="s">
        <v>324</v>
      </c>
      <c r="CV699" t="s">
        <v>324</v>
      </c>
      <c r="CW699">
        <v>0</v>
      </c>
      <c r="CX699">
        <v>0.78400000000000003</v>
      </c>
      <c r="CY699">
        <v>5.5E-2</v>
      </c>
      <c r="CZ699">
        <v>0</v>
      </c>
      <c r="DA699">
        <v>0</v>
      </c>
      <c r="DB699">
        <v>0.83899999999999997</v>
      </c>
      <c r="DC699">
        <v>82</v>
      </c>
      <c r="DD699">
        <v>1</v>
      </c>
      <c r="DE699">
        <v>0</v>
      </c>
      <c r="DF699">
        <v>0</v>
      </c>
      <c r="DG699">
        <v>83</v>
      </c>
      <c r="DH699">
        <v>0</v>
      </c>
      <c r="DI699">
        <v>0</v>
      </c>
      <c r="DJ699">
        <v>0</v>
      </c>
      <c r="DK699">
        <v>0</v>
      </c>
      <c r="DL699">
        <v>0</v>
      </c>
    </row>
    <row r="700" spans="1:116" x14ac:dyDescent="0.45">
      <c r="A700">
        <v>2023</v>
      </c>
      <c r="B700" t="s">
        <v>194</v>
      </c>
      <c r="C700">
        <v>4401</v>
      </c>
      <c r="D700" t="s">
        <v>1051</v>
      </c>
      <c r="E700" t="s">
        <v>607</v>
      </c>
      <c r="F700" t="s">
        <v>244</v>
      </c>
      <c r="G700">
        <v>1.9079999999999999</v>
      </c>
      <c r="H700">
        <v>1.4999999999999999E-2</v>
      </c>
      <c r="I700" t="s">
        <v>324</v>
      </c>
      <c r="J700" t="s">
        <v>324</v>
      </c>
      <c r="K700">
        <v>1.923</v>
      </c>
      <c r="L700">
        <v>194</v>
      </c>
      <c r="M700">
        <v>1</v>
      </c>
      <c r="N700" t="s">
        <v>324</v>
      </c>
      <c r="O700" t="s">
        <v>324</v>
      </c>
      <c r="P700">
        <v>195</v>
      </c>
      <c r="Q700" t="s">
        <v>324</v>
      </c>
      <c r="R700" t="s">
        <v>324</v>
      </c>
      <c r="S700" t="s">
        <v>324</v>
      </c>
      <c r="T700" t="s">
        <v>324</v>
      </c>
      <c r="U700">
        <v>0</v>
      </c>
      <c r="V700" t="s">
        <v>324</v>
      </c>
      <c r="W700" t="s">
        <v>324</v>
      </c>
      <c r="X700" t="s">
        <v>324</v>
      </c>
      <c r="Y700" t="s">
        <v>324</v>
      </c>
      <c r="Z700">
        <v>0</v>
      </c>
      <c r="AA700" t="s">
        <v>324</v>
      </c>
      <c r="AB700" t="s">
        <v>324</v>
      </c>
      <c r="AC700" t="s">
        <v>324</v>
      </c>
      <c r="AD700" t="s">
        <v>324</v>
      </c>
      <c r="AE700">
        <v>0</v>
      </c>
      <c r="AF700" t="s">
        <v>324</v>
      </c>
      <c r="AG700" t="s">
        <v>324</v>
      </c>
      <c r="AH700" t="s">
        <v>324</v>
      </c>
      <c r="AI700" t="s">
        <v>324</v>
      </c>
      <c r="AJ700">
        <v>0</v>
      </c>
      <c r="AK700" t="s">
        <v>324</v>
      </c>
      <c r="AL700" t="s">
        <v>324</v>
      </c>
      <c r="AM700" t="s">
        <v>324</v>
      </c>
      <c r="AN700" t="s">
        <v>324</v>
      </c>
      <c r="AO700">
        <v>0</v>
      </c>
      <c r="AP700" t="s">
        <v>324</v>
      </c>
      <c r="AQ700" t="s">
        <v>324</v>
      </c>
      <c r="AR700" t="s">
        <v>324</v>
      </c>
      <c r="AS700" t="s">
        <v>324</v>
      </c>
      <c r="AT700">
        <v>0</v>
      </c>
      <c r="AU700" t="s">
        <v>324</v>
      </c>
      <c r="AV700" t="s">
        <v>324</v>
      </c>
      <c r="AW700" t="s">
        <v>324</v>
      </c>
      <c r="AX700" t="s">
        <v>324</v>
      </c>
      <c r="AY700">
        <v>0</v>
      </c>
      <c r="AZ700" t="s">
        <v>324</v>
      </c>
      <c r="BA700" t="s">
        <v>324</v>
      </c>
      <c r="BB700" t="s">
        <v>324</v>
      </c>
      <c r="BC700" t="s">
        <v>324</v>
      </c>
      <c r="BD700">
        <v>0</v>
      </c>
      <c r="BE700" t="s">
        <v>324</v>
      </c>
      <c r="BF700" t="s">
        <v>324</v>
      </c>
      <c r="BG700" t="s">
        <v>324</v>
      </c>
      <c r="BH700" t="s">
        <v>324</v>
      </c>
      <c r="BI700">
        <v>0</v>
      </c>
      <c r="BJ700" t="s">
        <v>324</v>
      </c>
      <c r="BK700" t="s">
        <v>324</v>
      </c>
      <c r="BL700" t="s">
        <v>324</v>
      </c>
      <c r="BM700" t="s">
        <v>324</v>
      </c>
      <c r="BN700">
        <v>0</v>
      </c>
      <c r="BO700" t="s">
        <v>324</v>
      </c>
      <c r="BP700" t="s">
        <v>324</v>
      </c>
      <c r="BQ700" t="s">
        <v>324</v>
      </c>
      <c r="BR700" t="s">
        <v>324</v>
      </c>
      <c r="BS700">
        <v>0</v>
      </c>
      <c r="BT700">
        <v>1.7999999999999999E-2</v>
      </c>
      <c r="BU700">
        <v>1E-3</v>
      </c>
      <c r="BV700" t="s">
        <v>324</v>
      </c>
      <c r="BW700" t="s">
        <v>324</v>
      </c>
      <c r="BX700">
        <v>1.9E-2</v>
      </c>
      <c r="BY700">
        <v>2</v>
      </c>
      <c r="BZ700">
        <v>1</v>
      </c>
      <c r="CA700" t="s">
        <v>324</v>
      </c>
      <c r="CB700" t="s">
        <v>324</v>
      </c>
      <c r="CC700">
        <v>3</v>
      </c>
      <c r="CD700" t="s">
        <v>324</v>
      </c>
      <c r="CE700" t="s">
        <v>324</v>
      </c>
      <c r="CF700" t="s">
        <v>324</v>
      </c>
      <c r="CG700" t="s">
        <v>324</v>
      </c>
      <c r="CH700">
        <v>0</v>
      </c>
      <c r="CI700" t="s">
        <v>324</v>
      </c>
      <c r="CJ700" t="s">
        <v>324</v>
      </c>
      <c r="CK700" t="s">
        <v>324</v>
      </c>
      <c r="CL700" t="s">
        <v>324</v>
      </c>
      <c r="CM700">
        <v>0</v>
      </c>
      <c r="CN700" t="s">
        <v>324</v>
      </c>
      <c r="CO700" t="s">
        <v>324</v>
      </c>
      <c r="CP700" t="s">
        <v>324</v>
      </c>
      <c r="CQ700" t="s">
        <v>324</v>
      </c>
      <c r="CR700">
        <v>0</v>
      </c>
      <c r="CS700" t="s">
        <v>324</v>
      </c>
      <c r="CT700" t="s">
        <v>324</v>
      </c>
      <c r="CU700" t="s">
        <v>324</v>
      </c>
      <c r="CV700" t="s">
        <v>324</v>
      </c>
      <c r="CW700">
        <v>0</v>
      </c>
      <c r="CX700">
        <v>1.9259999999999999</v>
      </c>
      <c r="CY700">
        <v>1.6E-2</v>
      </c>
      <c r="CZ700">
        <v>0</v>
      </c>
      <c r="DA700">
        <v>0</v>
      </c>
      <c r="DB700">
        <v>1.9419999999999999</v>
      </c>
      <c r="DC700">
        <v>196</v>
      </c>
      <c r="DD700">
        <v>2</v>
      </c>
      <c r="DE700">
        <v>0</v>
      </c>
      <c r="DF700">
        <v>0</v>
      </c>
      <c r="DG700">
        <v>198</v>
      </c>
      <c r="DH700">
        <v>0</v>
      </c>
      <c r="DI700">
        <v>0</v>
      </c>
      <c r="DJ700">
        <v>0</v>
      </c>
      <c r="DK700">
        <v>0</v>
      </c>
      <c r="DL700">
        <v>0</v>
      </c>
    </row>
    <row r="701" spans="1:116" x14ac:dyDescent="0.45">
      <c r="A701">
        <v>2023</v>
      </c>
      <c r="B701" t="s">
        <v>194</v>
      </c>
      <c r="C701">
        <v>5598</v>
      </c>
      <c r="D701" t="s">
        <v>1052</v>
      </c>
      <c r="E701" t="s">
        <v>781</v>
      </c>
      <c r="F701" t="s">
        <v>244</v>
      </c>
      <c r="G701">
        <v>1.865</v>
      </c>
      <c r="H701">
        <v>5.0000000000000001E-3</v>
      </c>
      <c r="I701" t="s">
        <v>324</v>
      </c>
      <c r="J701" t="s">
        <v>324</v>
      </c>
      <c r="K701">
        <v>1.87</v>
      </c>
      <c r="L701">
        <v>200</v>
      </c>
      <c r="M701">
        <v>1</v>
      </c>
      <c r="N701" t="s">
        <v>324</v>
      </c>
      <c r="O701" t="s">
        <v>324</v>
      </c>
      <c r="P701">
        <v>201</v>
      </c>
      <c r="Q701" t="s">
        <v>324</v>
      </c>
      <c r="R701" t="s">
        <v>324</v>
      </c>
      <c r="S701" t="s">
        <v>324</v>
      </c>
      <c r="T701" t="s">
        <v>324</v>
      </c>
      <c r="U701">
        <v>0</v>
      </c>
      <c r="V701" t="s">
        <v>324</v>
      </c>
      <c r="W701" t="s">
        <v>324</v>
      </c>
      <c r="X701" t="s">
        <v>324</v>
      </c>
      <c r="Y701" t="s">
        <v>324</v>
      </c>
      <c r="Z701">
        <v>0</v>
      </c>
      <c r="AA701" t="s">
        <v>324</v>
      </c>
      <c r="AB701" t="s">
        <v>324</v>
      </c>
      <c r="AC701" t="s">
        <v>324</v>
      </c>
      <c r="AD701" t="s">
        <v>324</v>
      </c>
      <c r="AE701">
        <v>0</v>
      </c>
      <c r="AF701" t="s">
        <v>324</v>
      </c>
      <c r="AG701" t="s">
        <v>324</v>
      </c>
      <c r="AH701" t="s">
        <v>324</v>
      </c>
      <c r="AI701" t="s">
        <v>324</v>
      </c>
      <c r="AJ701">
        <v>0</v>
      </c>
      <c r="AK701" t="s">
        <v>324</v>
      </c>
      <c r="AL701" t="s">
        <v>324</v>
      </c>
      <c r="AM701" t="s">
        <v>324</v>
      </c>
      <c r="AN701" t="s">
        <v>324</v>
      </c>
      <c r="AO701">
        <v>0</v>
      </c>
      <c r="AP701" t="s">
        <v>324</v>
      </c>
      <c r="AQ701" t="s">
        <v>324</v>
      </c>
      <c r="AR701" t="s">
        <v>324</v>
      </c>
      <c r="AS701" t="s">
        <v>324</v>
      </c>
      <c r="AT701">
        <v>0</v>
      </c>
      <c r="AU701" t="s">
        <v>324</v>
      </c>
      <c r="AV701" t="s">
        <v>324</v>
      </c>
      <c r="AW701" t="s">
        <v>324</v>
      </c>
      <c r="AX701" t="s">
        <v>324</v>
      </c>
      <c r="AY701">
        <v>0</v>
      </c>
      <c r="AZ701" t="s">
        <v>324</v>
      </c>
      <c r="BA701" t="s">
        <v>324</v>
      </c>
      <c r="BB701" t="s">
        <v>324</v>
      </c>
      <c r="BC701" t="s">
        <v>324</v>
      </c>
      <c r="BD701">
        <v>0</v>
      </c>
      <c r="BE701" t="s">
        <v>324</v>
      </c>
      <c r="BF701" t="s">
        <v>324</v>
      </c>
      <c r="BG701" t="s">
        <v>324</v>
      </c>
      <c r="BH701" t="s">
        <v>324</v>
      </c>
      <c r="BI701">
        <v>0</v>
      </c>
      <c r="BJ701" t="s">
        <v>324</v>
      </c>
      <c r="BK701" t="s">
        <v>324</v>
      </c>
      <c r="BL701" t="s">
        <v>324</v>
      </c>
      <c r="BM701" t="s">
        <v>324</v>
      </c>
      <c r="BN701">
        <v>0</v>
      </c>
      <c r="BO701" t="s">
        <v>324</v>
      </c>
      <c r="BP701" t="s">
        <v>324</v>
      </c>
      <c r="BQ701" t="s">
        <v>324</v>
      </c>
      <c r="BR701" t="s">
        <v>324</v>
      </c>
      <c r="BS701">
        <v>0</v>
      </c>
      <c r="BT701">
        <v>2.1999999999999999E-2</v>
      </c>
      <c r="BU701" t="s">
        <v>324</v>
      </c>
      <c r="BV701" t="s">
        <v>324</v>
      </c>
      <c r="BW701" t="s">
        <v>324</v>
      </c>
      <c r="BX701">
        <v>2.1999999999999999E-2</v>
      </c>
      <c r="BY701">
        <v>3</v>
      </c>
      <c r="BZ701" t="s">
        <v>324</v>
      </c>
      <c r="CA701" t="s">
        <v>324</v>
      </c>
      <c r="CB701" t="s">
        <v>324</v>
      </c>
      <c r="CC701">
        <v>3</v>
      </c>
      <c r="CD701" t="s">
        <v>324</v>
      </c>
      <c r="CE701" t="s">
        <v>324</v>
      </c>
      <c r="CF701" t="s">
        <v>324</v>
      </c>
      <c r="CG701" t="s">
        <v>324</v>
      </c>
      <c r="CH701">
        <v>0</v>
      </c>
      <c r="CI701" t="s">
        <v>324</v>
      </c>
      <c r="CJ701" t="s">
        <v>324</v>
      </c>
      <c r="CK701" t="s">
        <v>324</v>
      </c>
      <c r="CL701" t="s">
        <v>324</v>
      </c>
      <c r="CM701">
        <v>0</v>
      </c>
      <c r="CN701" t="s">
        <v>324</v>
      </c>
      <c r="CO701" t="s">
        <v>324</v>
      </c>
      <c r="CP701" t="s">
        <v>324</v>
      </c>
      <c r="CQ701" t="s">
        <v>324</v>
      </c>
      <c r="CR701">
        <v>0</v>
      </c>
      <c r="CS701" t="s">
        <v>324</v>
      </c>
      <c r="CT701" t="s">
        <v>324</v>
      </c>
      <c r="CU701" t="s">
        <v>324</v>
      </c>
      <c r="CV701" t="s">
        <v>324</v>
      </c>
      <c r="CW701">
        <v>0</v>
      </c>
      <c r="CX701">
        <v>1.887</v>
      </c>
      <c r="CY701">
        <v>5.0000000000000001E-3</v>
      </c>
      <c r="CZ701">
        <v>0</v>
      </c>
      <c r="DA701">
        <v>0</v>
      </c>
      <c r="DB701">
        <v>1.8919999999999999</v>
      </c>
      <c r="DC701">
        <v>203</v>
      </c>
      <c r="DD701">
        <v>1</v>
      </c>
      <c r="DE701">
        <v>0</v>
      </c>
      <c r="DF701">
        <v>0</v>
      </c>
      <c r="DG701">
        <v>204</v>
      </c>
      <c r="DH701">
        <v>0</v>
      </c>
      <c r="DI701">
        <v>0</v>
      </c>
      <c r="DJ701">
        <v>0</v>
      </c>
      <c r="DK701">
        <v>0</v>
      </c>
      <c r="DL701">
        <v>0</v>
      </c>
    </row>
    <row r="702" spans="1:116" x14ac:dyDescent="0.45">
      <c r="A702">
        <v>2023</v>
      </c>
      <c r="B702" t="s">
        <v>194</v>
      </c>
      <c r="C702">
        <v>5661</v>
      </c>
      <c r="D702" t="s">
        <v>1053</v>
      </c>
      <c r="E702" t="s">
        <v>607</v>
      </c>
      <c r="F702" t="s">
        <v>244</v>
      </c>
      <c r="G702">
        <v>0.45100000000000001</v>
      </c>
      <c r="H702">
        <v>3.0000000000000001E-3</v>
      </c>
      <c r="I702" t="s">
        <v>324</v>
      </c>
      <c r="J702" t="s">
        <v>324</v>
      </c>
      <c r="K702">
        <v>0.45400000000000001</v>
      </c>
      <c r="L702">
        <v>72</v>
      </c>
      <c r="M702">
        <v>1</v>
      </c>
      <c r="N702" t="s">
        <v>324</v>
      </c>
      <c r="O702" t="s">
        <v>324</v>
      </c>
      <c r="P702">
        <v>73</v>
      </c>
      <c r="Q702" t="s">
        <v>324</v>
      </c>
      <c r="R702" t="s">
        <v>324</v>
      </c>
      <c r="S702" t="s">
        <v>324</v>
      </c>
      <c r="T702" t="s">
        <v>324</v>
      </c>
      <c r="U702">
        <v>0</v>
      </c>
      <c r="V702" t="s">
        <v>324</v>
      </c>
      <c r="W702" t="s">
        <v>324</v>
      </c>
      <c r="X702" t="s">
        <v>324</v>
      </c>
      <c r="Y702" t="s">
        <v>324</v>
      </c>
      <c r="Z702">
        <v>0</v>
      </c>
      <c r="AA702" t="s">
        <v>324</v>
      </c>
      <c r="AB702" t="s">
        <v>324</v>
      </c>
      <c r="AC702" t="s">
        <v>324</v>
      </c>
      <c r="AD702" t="s">
        <v>324</v>
      </c>
      <c r="AE702">
        <v>0</v>
      </c>
      <c r="AF702" t="s">
        <v>324</v>
      </c>
      <c r="AG702" t="s">
        <v>324</v>
      </c>
      <c r="AH702" t="s">
        <v>324</v>
      </c>
      <c r="AI702" t="s">
        <v>324</v>
      </c>
      <c r="AJ702">
        <v>0</v>
      </c>
      <c r="AK702" t="s">
        <v>324</v>
      </c>
      <c r="AL702" t="s">
        <v>324</v>
      </c>
      <c r="AM702" t="s">
        <v>324</v>
      </c>
      <c r="AN702" t="s">
        <v>324</v>
      </c>
      <c r="AO702">
        <v>0</v>
      </c>
      <c r="AP702" t="s">
        <v>324</v>
      </c>
      <c r="AQ702" t="s">
        <v>324</v>
      </c>
      <c r="AR702" t="s">
        <v>324</v>
      </c>
      <c r="AS702" t="s">
        <v>324</v>
      </c>
      <c r="AT702">
        <v>0</v>
      </c>
      <c r="AU702" t="s">
        <v>324</v>
      </c>
      <c r="AV702" t="s">
        <v>324</v>
      </c>
      <c r="AW702" t="s">
        <v>324</v>
      </c>
      <c r="AX702" t="s">
        <v>324</v>
      </c>
      <c r="AY702">
        <v>0</v>
      </c>
      <c r="AZ702" t="s">
        <v>324</v>
      </c>
      <c r="BA702" t="s">
        <v>324</v>
      </c>
      <c r="BB702" t="s">
        <v>324</v>
      </c>
      <c r="BC702" t="s">
        <v>324</v>
      </c>
      <c r="BD702">
        <v>0</v>
      </c>
      <c r="BE702" t="s">
        <v>324</v>
      </c>
      <c r="BF702" t="s">
        <v>324</v>
      </c>
      <c r="BG702" t="s">
        <v>324</v>
      </c>
      <c r="BH702" t="s">
        <v>324</v>
      </c>
      <c r="BI702">
        <v>0</v>
      </c>
      <c r="BJ702" t="s">
        <v>324</v>
      </c>
      <c r="BK702" t="s">
        <v>324</v>
      </c>
      <c r="BL702" t="s">
        <v>324</v>
      </c>
      <c r="BM702" t="s">
        <v>324</v>
      </c>
      <c r="BN702">
        <v>0</v>
      </c>
      <c r="BO702" t="s">
        <v>324</v>
      </c>
      <c r="BP702" t="s">
        <v>324</v>
      </c>
      <c r="BQ702" t="s">
        <v>324</v>
      </c>
      <c r="BR702" t="s">
        <v>324</v>
      </c>
      <c r="BS702">
        <v>0</v>
      </c>
      <c r="BT702" t="s">
        <v>324</v>
      </c>
      <c r="BU702" t="s">
        <v>324</v>
      </c>
      <c r="BV702" t="s">
        <v>324</v>
      </c>
      <c r="BW702" t="s">
        <v>324</v>
      </c>
      <c r="BX702">
        <v>0</v>
      </c>
      <c r="BY702" t="s">
        <v>324</v>
      </c>
      <c r="BZ702" t="s">
        <v>324</v>
      </c>
      <c r="CA702" t="s">
        <v>324</v>
      </c>
      <c r="CB702" t="s">
        <v>324</v>
      </c>
      <c r="CC702">
        <v>0</v>
      </c>
      <c r="CD702" t="s">
        <v>324</v>
      </c>
      <c r="CE702" t="s">
        <v>324</v>
      </c>
      <c r="CF702" t="s">
        <v>324</v>
      </c>
      <c r="CG702" t="s">
        <v>324</v>
      </c>
      <c r="CH702">
        <v>0</v>
      </c>
      <c r="CI702" t="s">
        <v>324</v>
      </c>
      <c r="CJ702" t="s">
        <v>324</v>
      </c>
      <c r="CK702" t="s">
        <v>324</v>
      </c>
      <c r="CL702" t="s">
        <v>324</v>
      </c>
      <c r="CM702">
        <v>0</v>
      </c>
      <c r="CN702" t="s">
        <v>324</v>
      </c>
      <c r="CO702" t="s">
        <v>324</v>
      </c>
      <c r="CP702" t="s">
        <v>324</v>
      </c>
      <c r="CQ702" t="s">
        <v>324</v>
      </c>
      <c r="CR702">
        <v>0</v>
      </c>
      <c r="CS702" t="s">
        <v>324</v>
      </c>
      <c r="CT702" t="s">
        <v>324</v>
      </c>
      <c r="CU702" t="s">
        <v>324</v>
      </c>
      <c r="CV702" t="s">
        <v>324</v>
      </c>
      <c r="CW702">
        <v>0</v>
      </c>
      <c r="CX702">
        <v>0.45100000000000001</v>
      </c>
      <c r="CY702">
        <v>3.0000000000000001E-3</v>
      </c>
      <c r="CZ702">
        <v>0</v>
      </c>
      <c r="DA702">
        <v>0</v>
      </c>
      <c r="DB702">
        <v>0.45400000000000001</v>
      </c>
      <c r="DC702">
        <v>72</v>
      </c>
      <c r="DD702">
        <v>1</v>
      </c>
      <c r="DE702">
        <v>0</v>
      </c>
      <c r="DF702">
        <v>0</v>
      </c>
      <c r="DG702">
        <v>73</v>
      </c>
      <c r="DH702">
        <v>0</v>
      </c>
      <c r="DI702">
        <v>0</v>
      </c>
      <c r="DJ702">
        <v>0</v>
      </c>
      <c r="DK702">
        <v>0</v>
      </c>
      <c r="DL702">
        <v>0</v>
      </c>
    </row>
    <row r="703" spans="1:116" x14ac:dyDescent="0.45">
      <c r="A703">
        <v>2023</v>
      </c>
      <c r="B703" t="s">
        <v>194</v>
      </c>
      <c r="C703">
        <v>5860</v>
      </c>
      <c r="D703" t="s">
        <v>333</v>
      </c>
      <c r="E703" t="s">
        <v>607</v>
      </c>
      <c r="F703" t="s">
        <v>247</v>
      </c>
      <c r="G703">
        <v>0.16600000000000001</v>
      </c>
      <c r="H703">
        <v>8.9999999999999993E-3</v>
      </c>
      <c r="I703" t="s">
        <v>324</v>
      </c>
      <c r="J703" t="s">
        <v>324</v>
      </c>
      <c r="K703">
        <v>0.17499999999999999</v>
      </c>
      <c r="L703">
        <v>20</v>
      </c>
      <c r="M703">
        <v>3</v>
      </c>
      <c r="N703" t="s">
        <v>324</v>
      </c>
      <c r="O703" t="s">
        <v>324</v>
      </c>
      <c r="P703">
        <v>23</v>
      </c>
      <c r="Q703" t="s">
        <v>324</v>
      </c>
      <c r="R703" t="s">
        <v>324</v>
      </c>
      <c r="S703" t="s">
        <v>324</v>
      </c>
      <c r="T703" t="s">
        <v>324</v>
      </c>
      <c r="U703">
        <v>0</v>
      </c>
      <c r="V703" t="s">
        <v>324</v>
      </c>
      <c r="W703" t="s">
        <v>324</v>
      </c>
      <c r="X703" t="s">
        <v>324</v>
      </c>
      <c r="Y703" t="s">
        <v>324</v>
      </c>
      <c r="Z703">
        <v>0</v>
      </c>
      <c r="AA703" t="s">
        <v>324</v>
      </c>
      <c r="AB703" t="s">
        <v>324</v>
      </c>
      <c r="AC703" t="s">
        <v>324</v>
      </c>
      <c r="AD703" t="s">
        <v>324</v>
      </c>
      <c r="AE703">
        <v>0</v>
      </c>
      <c r="AF703" t="s">
        <v>324</v>
      </c>
      <c r="AG703" t="s">
        <v>324</v>
      </c>
      <c r="AH703" t="s">
        <v>324</v>
      </c>
      <c r="AI703" t="s">
        <v>324</v>
      </c>
      <c r="AJ703">
        <v>0</v>
      </c>
      <c r="AK703" t="s">
        <v>324</v>
      </c>
      <c r="AL703" t="s">
        <v>324</v>
      </c>
      <c r="AM703" t="s">
        <v>324</v>
      </c>
      <c r="AN703" t="s">
        <v>324</v>
      </c>
      <c r="AO703">
        <v>0</v>
      </c>
      <c r="AP703" t="s">
        <v>324</v>
      </c>
      <c r="AQ703" t="s">
        <v>324</v>
      </c>
      <c r="AR703" t="s">
        <v>324</v>
      </c>
      <c r="AS703" t="s">
        <v>324</v>
      </c>
      <c r="AT703">
        <v>0</v>
      </c>
      <c r="AU703" t="s">
        <v>324</v>
      </c>
      <c r="AV703" t="s">
        <v>324</v>
      </c>
      <c r="AW703" t="s">
        <v>324</v>
      </c>
      <c r="AX703" t="s">
        <v>324</v>
      </c>
      <c r="AY703">
        <v>0</v>
      </c>
      <c r="AZ703" t="s">
        <v>324</v>
      </c>
      <c r="BA703" t="s">
        <v>324</v>
      </c>
      <c r="BB703" t="s">
        <v>324</v>
      </c>
      <c r="BC703" t="s">
        <v>324</v>
      </c>
      <c r="BD703">
        <v>0</v>
      </c>
      <c r="BE703" t="s">
        <v>324</v>
      </c>
      <c r="BF703" t="s">
        <v>324</v>
      </c>
      <c r="BG703" t="s">
        <v>324</v>
      </c>
      <c r="BH703" t="s">
        <v>324</v>
      </c>
      <c r="BI703">
        <v>0</v>
      </c>
      <c r="BJ703" t="s">
        <v>324</v>
      </c>
      <c r="BK703" t="s">
        <v>324</v>
      </c>
      <c r="BL703" t="s">
        <v>324</v>
      </c>
      <c r="BM703" t="s">
        <v>324</v>
      </c>
      <c r="BN703">
        <v>0</v>
      </c>
      <c r="BO703" t="s">
        <v>324</v>
      </c>
      <c r="BP703" t="s">
        <v>324</v>
      </c>
      <c r="BQ703" t="s">
        <v>324</v>
      </c>
      <c r="BR703" t="s">
        <v>324</v>
      </c>
      <c r="BS703">
        <v>0</v>
      </c>
      <c r="BT703" t="s">
        <v>324</v>
      </c>
      <c r="BU703" t="s">
        <v>324</v>
      </c>
      <c r="BV703" t="s">
        <v>324</v>
      </c>
      <c r="BW703" t="s">
        <v>324</v>
      </c>
      <c r="BX703">
        <v>0</v>
      </c>
      <c r="BY703" t="s">
        <v>324</v>
      </c>
      <c r="BZ703" t="s">
        <v>324</v>
      </c>
      <c r="CA703" t="s">
        <v>324</v>
      </c>
      <c r="CB703" t="s">
        <v>324</v>
      </c>
      <c r="CC703">
        <v>0</v>
      </c>
      <c r="CD703" t="s">
        <v>324</v>
      </c>
      <c r="CE703" t="s">
        <v>324</v>
      </c>
      <c r="CF703" t="s">
        <v>324</v>
      </c>
      <c r="CG703" t="s">
        <v>324</v>
      </c>
      <c r="CH703">
        <v>0</v>
      </c>
      <c r="CI703" t="s">
        <v>324</v>
      </c>
      <c r="CJ703" t="s">
        <v>324</v>
      </c>
      <c r="CK703" t="s">
        <v>324</v>
      </c>
      <c r="CL703" t="s">
        <v>324</v>
      </c>
      <c r="CM703">
        <v>0</v>
      </c>
      <c r="CN703" t="s">
        <v>324</v>
      </c>
      <c r="CO703" t="s">
        <v>324</v>
      </c>
      <c r="CP703" t="s">
        <v>324</v>
      </c>
      <c r="CQ703" t="s">
        <v>324</v>
      </c>
      <c r="CR703">
        <v>0</v>
      </c>
      <c r="CS703" t="s">
        <v>324</v>
      </c>
      <c r="CT703" t="s">
        <v>324</v>
      </c>
      <c r="CU703" t="s">
        <v>324</v>
      </c>
      <c r="CV703" t="s">
        <v>324</v>
      </c>
      <c r="CW703">
        <v>0</v>
      </c>
      <c r="CX703">
        <v>0.16600000000000001</v>
      </c>
      <c r="CY703">
        <v>8.9999999999999993E-3</v>
      </c>
      <c r="CZ703">
        <v>0</v>
      </c>
      <c r="DA703">
        <v>0</v>
      </c>
      <c r="DB703">
        <v>0.17499999999999999</v>
      </c>
      <c r="DC703">
        <v>20</v>
      </c>
      <c r="DD703">
        <v>3</v>
      </c>
      <c r="DE703">
        <v>0</v>
      </c>
      <c r="DF703">
        <v>0</v>
      </c>
      <c r="DG703">
        <v>23</v>
      </c>
      <c r="DH703">
        <v>0</v>
      </c>
      <c r="DI703">
        <v>0</v>
      </c>
      <c r="DJ703">
        <v>0</v>
      </c>
      <c r="DK703">
        <v>0</v>
      </c>
      <c r="DL703">
        <v>0</v>
      </c>
    </row>
    <row r="704" spans="1:116" x14ac:dyDescent="0.45">
      <c r="A704">
        <v>2023</v>
      </c>
      <c r="B704" t="s">
        <v>194</v>
      </c>
      <c r="C704">
        <v>9246</v>
      </c>
      <c r="D704" t="s">
        <v>1054</v>
      </c>
      <c r="E704" t="s">
        <v>607</v>
      </c>
      <c r="F704" t="s">
        <v>244</v>
      </c>
      <c r="G704">
        <v>1.03</v>
      </c>
      <c r="H704">
        <v>0.3</v>
      </c>
      <c r="I704" t="s">
        <v>324</v>
      </c>
      <c r="J704" t="s">
        <v>324</v>
      </c>
      <c r="K704">
        <v>1.33</v>
      </c>
      <c r="L704">
        <v>124</v>
      </c>
      <c r="M704">
        <v>4</v>
      </c>
      <c r="N704" t="s">
        <v>324</v>
      </c>
      <c r="O704" t="s">
        <v>324</v>
      </c>
      <c r="P704">
        <v>128</v>
      </c>
      <c r="Q704" t="s">
        <v>324</v>
      </c>
      <c r="R704" t="s">
        <v>324</v>
      </c>
      <c r="S704" t="s">
        <v>324</v>
      </c>
      <c r="T704" t="s">
        <v>324</v>
      </c>
      <c r="U704">
        <v>0</v>
      </c>
      <c r="V704" t="s">
        <v>324</v>
      </c>
      <c r="W704" t="s">
        <v>324</v>
      </c>
      <c r="X704" t="s">
        <v>324</v>
      </c>
      <c r="Y704" t="s">
        <v>324</v>
      </c>
      <c r="Z704">
        <v>0</v>
      </c>
      <c r="AA704" t="s">
        <v>324</v>
      </c>
      <c r="AB704" t="s">
        <v>324</v>
      </c>
      <c r="AC704" t="s">
        <v>324</v>
      </c>
      <c r="AD704" t="s">
        <v>324</v>
      </c>
      <c r="AE704">
        <v>0</v>
      </c>
      <c r="AF704" t="s">
        <v>324</v>
      </c>
      <c r="AG704" t="s">
        <v>324</v>
      </c>
      <c r="AH704" t="s">
        <v>324</v>
      </c>
      <c r="AI704" t="s">
        <v>324</v>
      </c>
      <c r="AJ704">
        <v>0</v>
      </c>
      <c r="AK704" t="s">
        <v>324</v>
      </c>
      <c r="AL704" t="s">
        <v>324</v>
      </c>
      <c r="AM704" t="s">
        <v>324</v>
      </c>
      <c r="AN704" t="s">
        <v>324</v>
      </c>
      <c r="AO704">
        <v>0</v>
      </c>
      <c r="AP704" t="s">
        <v>324</v>
      </c>
      <c r="AQ704" t="s">
        <v>324</v>
      </c>
      <c r="AR704" t="s">
        <v>324</v>
      </c>
      <c r="AS704" t="s">
        <v>324</v>
      </c>
      <c r="AT704">
        <v>0</v>
      </c>
      <c r="AU704" t="s">
        <v>324</v>
      </c>
      <c r="AV704" t="s">
        <v>324</v>
      </c>
      <c r="AW704" t="s">
        <v>324</v>
      </c>
      <c r="AX704" t="s">
        <v>324</v>
      </c>
      <c r="AY704">
        <v>0</v>
      </c>
      <c r="AZ704" t="s">
        <v>324</v>
      </c>
      <c r="BA704" t="s">
        <v>324</v>
      </c>
      <c r="BB704" t="s">
        <v>324</v>
      </c>
      <c r="BC704" t="s">
        <v>324</v>
      </c>
      <c r="BD704">
        <v>0</v>
      </c>
      <c r="BE704" t="s">
        <v>324</v>
      </c>
      <c r="BF704" t="s">
        <v>324</v>
      </c>
      <c r="BG704" t="s">
        <v>324</v>
      </c>
      <c r="BH704" t="s">
        <v>324</v>
      </c>
      <c r="BI704">
        <v>0</v>
      </c>
      <c r="BJ704" t="s">
        <v>324</v>
      </c>
      <c r="BK704" t="s">
        <v>324</v>
      </c>
      <c r="BL704" t="s">
        <v>324</v>
      </c>
      <c r="BM704" t="s">
        <v>324</v>
      </c>
      <c r="BN704">
        <v>0</v>
      </c>
      <c r="BO704" t="s">
        <v>324</v>
      </c>
      <c r="BP704" t="s">
        <v>324</v>
      </c>
      <c r="BQ704" t="s">
        <v>324</v>
      </c>
      <c r="BR704" t="s">
        <v>324</v>
      </c>
      <c r="BS704">
        <v>0</v>
      </c>
      <c r="BT704">
        <v>0.01</v>
      </c>
      <c r="BU704" t="s">
        <v>324</v>
      </c>
      <c r="BV704" t="s">
        <v>324</v>
      </c>
      <c r="BW704" t="s">
        <v>324</v>
      </c>
      <c r="BX704">
        <v>0.01</v>
      </c>
      <c r="BY704">
        <v>1</v>
      </c>
      <c r="BZ704" t="s">
        <v>324</v>
      </c>
      <c r="CA704" t="s">
        <v>324</v>
      </c>
      <c r="CB704" t="s">
        <v>324</v>
      </c>
      <c r="CC704">
        <v>1</v>
      </c>
      <c r="CD704" t="s">
        <v>324</v>
      </c>
      <c r="CE704" t="s">
        <v>324</v>
      </c>
      <c r="CF704" t="s">
        <v>324</v>
      </c>
      <c r="CG704" t="s">
        <v>324</v>
      </c>
      <c r="CH704">
        <v>0</v>
      </c>
      <c r="CI704" t="s">
        <v>324</v>
      </c>
      <c r="CJ704" t="s">
        <v>324</v>
      </c>
      <c r="CK704" t="s">
        <v>324</v>
      </c>
      <c r="CL704" t="s">
        <v>324</v>
      </c>
      <c r="CM704">
        <v>0</v>
      </c>
      <c r="CN704" t="s">
        <v>324</v>
      </c>
      <c r="CO704" t="s">
        <v>324</v>
      </c>
      <c r="CP704" t="s">
        <v>324</v>
      </c>
      <c r="CQ704" t="s">
        <v>324</v>
      </c>
      <c r="CR704">
        <v>0</v>
      </c>
      <c r="CS704" t="s">
        <v>324</v>
      </c>
      <c r="CT704" t="s">
        <v>324</v>
      </c>
      <c r="CU704" t="s">
        <v>324</v>
      </c>
      <c r="CV704" t="s">
        <v>324</v>
      </c>
      <c r="CW704">
        <v>0</v>
      </c>
      <c r="CX704">
        <v>1.04</v>
      </c>
      <c r="CY704">
        <v>0.3</v>
      </c>
      <c r="CZ704">
        <v>0</v>
      </c>
      <c r="DA704">
        <v>0</v>
      </c>
      <c r="DB704">
        <v>1.34</v>
      </c>
      <c r="DC704">
        <v>125</v>
      </c>
      <c r="DD704">
        <v>4</v>
      </c>
      <c r="DE704">
        <v>0</v>
      </c>
      <c r="DF704">
        <v>0</v>
      </c>
      <c r="DG704">
        <v>129</v>
      </c>
      <c r="DH704">
        <v>0</v>
      </c>
      <c r="DI704">
        <v>0</v>
      </c>
      <c r="DJ704">
        <v>0</v>
      </c>
      <c r="DK704">
        <v>0</v>
      </c>
      <c r="DL704">
        <v>0</v>
      </c>
    </row>
    <row r="705" spans="1:116" x14ac:dyDescent="0.45">
      <c r="A705">
        <v>2023</v>
      </c>
      <c r="B705" t="s">
        <v>194</v>
      </c>
      <c r="C705">
        <v>10170</v>
      </c>
      <c r="D705" t="s">
        <v>1055</v>
      </c>
      <c r="E705" t="s">
        <v>781</v>
      </c>
      <c r="F705" t="s">
        <v>244</v>
      </c>
      <c r="G705">
        <v>0.97699999999999998</v>
      </c>
      <c r="H705" t="s">
        <v>324</v>
      </c>
      <c r="I705" t="s">
        <v>324</v>
      </c>
      <c r="J705" t="s">
        <v>324</v>
      </c>
      <c r="K705">
        <v>0.97699999999999998</v>
      </c>
      <c r="L705">
        <v>114</v>
      </c>
      <c r="M705" t="s">
        <v>324</v>
      </c>
      <c r="N705" t="s">
        <v>324</v>
      </c>
      <c r="O705" t="s">
        <v>324</v>
      </c>
      <c r="P705">
        <v>114</v>
      </c>
      <c r="Q705" t="s">
        <v>324</v>
      </c>
      <c r="R705" t="s">
        <v>324</v>
      </c>
      <c r="S705" t="s">
        <v>324</v>
      </c>
      <c r="T705" t="s">
        <v>324</v>
      </c>
      <c r="U705">
        <v>0</v>
      </c>
      <c r="V705" t="s">
        <v>324</v>
      </c>
      <c r="W705" t="s">
        <v>324</v>
      </c>
      <c r="X705" t="s">
        <v>324</v>
      </c>
      <c r="Y705" t="s">
        <v>324</v>
      </c>
      <c r="Z705">
        <v>0</v>
      </c>
      <c r="AA705" t="s">
        <v>324</v>
      </c>
      <c r="AB705" t="s">
        <v>324</v>
      </c>
      <c r="AC705" t="s">
        <v>324</v>
      </c>
      <c r="AD705" t="s">
        <v>324</v>
      </c>
      <c r="AE705">
        <v>0</v>
      </c>
      <c r="AF705" t="s">
        <v>324</v>
      </c>
      <c r="AG705" t="s">
        <v>324</v>
      </c>
      <c r="AH705" t="s">
        <v>324</v>
      </c>
      <c r="AI705" t="s">
        <v>324</v>
      </c>
      <c r="AJ705">
        <v>0</v>
      </c>
      <c r="AK705" t="s">
        <v>324</v>
      </c>
      <c r="AL705" t="s">
        <v>324</v>
      </c>
      <c r="AM705" t="s">
        <v>324</v>
      </c>
      <c r="AN705" t="s">
        <v>324</v>
      </c>
      <c r="AO705">
        <v>0</v>
      </c>
      <c r="AP705" t="s">
        <v>324</v>
      </c>
      <c r="AQ705" t="s">
        <v>324</v>
      </c>
      <c r="AR705" t="s">
        <v>324</v>
      </c>
      <c r="AS705" t="s">
        <v>324</v>
      </c>
      <c r="AT705">
        <v>0</v>
      </c>
      <c r="AU705" t="s">
        <v>324</v>
      </c>
      <c r="AV705" t="s">
        <v>324</v>
      </c>
      <c r="AW705" t="s">
        <v>324</v>
      </c>
      <c r="AX705" t="s">
        <v>324</v>
      </c>
      <c r="AY705">
        <v>0</v>
      </c>
      <c r="AZ705" t="s">
        <v>324</v>
      </c>
      <c r="BA705" t="s">
        <v>324</v>
      </c>
      <c r="BB705" t="s">
        <v>324</v>
      </c>
      <c r="BC705" t="s">
        <v>324</v>
      </c>
      <c r="BD705">
        <v>0</v>
      </c>
      <c r="BE705" t="s">
        <v>324</v>
      </c>
      <c r="BF705" t="s">
        <v>324</v>
      </c>
      <c r="BG705" t="s">
        <v>324</v>
      </c>
      <c r="BH705" t="s">
        <v>324</v>
      </c>
      <c r="BI705">
        <v>0</v>
      </c>
      <c r="BJ705" t="s">
        <v>324</v>
      </c>
      <c r="BK705" t="s">
        <v>324</v>
      </c>
      <c r="BL705" t="s">
        <v>324</v>
      </c>
      <c r="BM705" t="s">
        <v>324</v>
      </c>
      <c r="BN705">
        <v>0</v>
      </c>
      <c r="BO705" t="s">
        <v>324</v>
      </c>
      <c r="BP705" t="s">
        <v>324</v>
      </c>
      <c r="BQ705" t="s">
        <v>324</v>
      </c>
      <c r="BR705" t="s">
        <v>324</v>
      </c>
      <c r="BS705">
        <v>0</v>
      </c>
      <c r="BT705" t="s">
        <v>324</v>
      </c>
      <c r="BU705" t="s">
        <v>324</v>
      </c>
      <c r="BV705" t="s">
        <v>324</v>
      </c>
      <c r="BW705" t="s">
        <v>324</v>
      </c>
      <c r="BX705">
        <v>0</v>
      </c>
      <c r="BY705" t="s">
        <v>324</v>
      </c>
      <c r="BZ705" t="s">
        <v>324</v>
      </c>
      <c r="CA705" t="s">
        <v>324</v>
      </c>
      <c r="CB705" t="s">
        <v>324</v>
      </c>
      <c r="CC705">
        <v>0</v>
      </c>
      <c r="CD705" t="s">
        <v>324</v>
      </c>
      <c r="CE705" t="s">
        <v>324</v>
      </c>
      <c r="CF705" t="s">
        <v>324</v>
      </c>
      <c r="CG705" t="s">
        <v>324</v>
      </c>
      <c r="CH705">
        <v>0</v>
      </c>
      <c r="CI705" t="s">
        <v>324</v>
      </c>
      <c r="CJ705" t="s">
        <v>324</v>
      </c>
      <c r="CK705" t="s">
        <v>324</v>
      </c>
      <c r="CL705" t="s">
        <v>324</v>
      </c>
      <c r="CM705">
        <v>0</v>
      </c>
      <c r="CN705" t="s">
        <v>324</v>
      </c>
      <c r="CO705" t="s">
        <v>324</v>
      </c>
      <c r="CP705" t="s">
        <v>324</v>
      </c>
      <c r="CQ705" t="s">
        <v>324</v>
      </c>
      <c r="CR705">
        <v>0</v>
      </c>
      <c r="CS705" t="s">
        <v>324</v>
      </c>
      <c r="CT705" t="s">
        <v>324</v>
      </c>
      <c r="CU705" t="s">
        <v>324</v>
      </c>
      <c r="CV705" t="s">
        <v>324</v>
      </c>
      <c r="CW705">
        <v>0</v>
      </c>
      <c r="CX705">
        <v>0.97699999999999998</v>
      </c>
      <c r="CY705">
        <v>0</v>
      </c>
      <c r="CZ705">
        <v>0</v>
      </c>
      <c r="DA705">
        <v>0</v>
      </c>
      <c r="DB705">
        <v>0.97699999999999998</v>
      </c>
      <c r="DC705">
        <v>114</v>
      </c>
      <c r="DD705">
        <v>0</v>
      </c>
      <c r="DE705">
        <v>0</v>
      </c>
      <c r="DF705">
        <v>0</v>
      </c>
      <c r="DG705">
        <v>114</v>
      </c>
      <c r="DH705">
        <v>0</v>
      </c>
      <c r="DI705">
        <v>0</v>
      </c>
      <c r="DJ705">
        <v>0</v>
      </c>
      <c r="DK705">
        <v>0</v>
      </c>
      <c r="DL705">
        <v>0</v>
      </c>
    </row>
    <row r="706" spans="1:116" x14ac:dyDescent="0.45">
      <c r="A706">
        <v>2023</v>
      </c>
      <c r="B706" t="s">
        <v>194</v>
      </c>
      <c r="C706">
        <v>10599</v>
      </c>
      <c r="D706" t="s">
        <v>1056</v>
      </c>
      <c r="E706" t="s">
        <v>781</v>
      </c>
      <c r="F706" t="s">
        <v>247</v>
      </c>
      <c r="G706">
        <v>0.67100000000000004</v>
      </c>
      <c r="H706">
        <v>0</v>
      </c>
      <c r="I706">
        <v>0</v>
      </c>
      <c r="J706">
        <v>0</v>
      </c>
      <c r="K706">
        <v>0.67100000000000004</v>
      </c>
      <c r="L706">
        <v>91</v>
      </c>
      <c r="M706">
        <v>0</v>
      </c>
      <c r="N706">
        <v>0</v>
      </c>
      <c r="O706">
        <v>0</v>
      </c>
      <c r="P706">
        <v>91</v>
      </c>
      <c r="Q706" t="s">
        <v>324</v>
      </c>
      <c r="R706" t="s">
        <v>324</v>
      </c>
      <c r="S706" t="s">
        <v>324</v>
      </c>
      <c r="T706" t="s">
        <v>324</v>
      </c>
      <c r="U706">
        <v>0</v>
      </c>
      <c r="V706" t="s">
        <v>324</v>
      </c>
      <c r="W706" t="s">
        <v>324</v>
      </c>
      <c r="X706" t="s">
        <v>324</v>
      </c>
      <c r="Y706" t="s">
        <v>324</v>
      </c>
      <c r="Z706">
        <v>0</v>
      </c>
      <c r="AA706" t="s">
        <v>324</v>
      </c>
      <c r="AB706" t="s">
        <v>324</v>
      </c>
      <c r="AC706" t="s">
        <v>324</v>
      </c>
      <c r="AD706" t="s">
        <v>324</v>
      </c>
      <c r="AE706">
        <v>0</v>
      </c>
      <c r="AF706" t="s">
        <v>324</v>
      </c>
      <c r="AG706" t="s">
        <v>324</v>
      </c>
      <c r="AH706" t="s">
        <v>324</v>
      </c>
      <c r="AI706" t="s">
        <v>324</v>
      </c>
      <c r="AJ706">
        <v>0</v>
      </c>
      <c r="AK706" t="s">
        <v>324</v>
      </c>
      <c r="AL706" t="s">
        <v>324</v>
      </c>
      <c r="AM706" t="s">
        <v>324</v>
      </c>
      <c r="AN706" t="s">
        <v>324</v>
      </c>
      <c r="AO706">
        <v>0</v>
      </c>
      <c r="AP706">
        <v>0.246</v>
      </c>
      <c r="AQ706" t="s">
        <v>324</v>
      </c>
      <c r="AR706" t="s">
        <v>324</v>
      </c>
      <c r="AS706" t="s">
        <v>324</v>
      </c>
      <c r="AT706">
        <v>0.246</v>
      </c>
      <c r="AU706">
        <v>20</v>
      </c>
      <c r="AV706" t="s">
        <v>324</v>
      </c>
      <c r="AW706" t="s">
        <v>324</v>
      </c>
      <c r="AX706" t="s">
        <v>324</v>
      </c>
      <c r="AY706">
        <v>20</v>
      </c>
      <c r="AZ706" t="s">
        <v>324</v>
      </c>
      <c r="BA706" t="s">
        <v>324</v>
      </c>
      <c r="BB706" t="s">
        <v>324</v>
      </c>
      <c r="BC706" t="s">
        <v>324</v>
      </c>
      <c r="BD706">
        <v>0</v>
      </c>
      <c r="BE706" t="s">
        <v>324</v>
      </c>
      <c r="BF706" t="s">
        <v>324</v>
      </c>
      <c r="BG706" t="s">
        <v>324</v>
      </c>
      <c r="BH706" t="s">
        <v>324</v>
      </c>
      <c r="BI706">
        <v>0</v>
      </c>
      <c r="BJ706" t="s">
        <v>324</v>
      </c>
      <c r="BK706" t="s">
        <v>324</v>
      </c>
      <c r="BL706" t="s">
        <v>324</v>
      </c>
      <c r="BM706" t="s">
        <v>324</v>
      </c>
      <c r="BN706">
        <v>0</v>
      </c>
      <c r="BO706" t="s">
        <v>324</v>
      </c>
      <c r="BP706" t="s">
        <v>324</v>
      </c>
      <c r="BQ706" t="s">
        <v>324</v>
      </c>
      <c r="BR706" t="s">
        <v>324</v>
      </c>
      <c r="BS706">
        <v>0</v>
      </c>
      <c r="BT706" t="s">
        <v>324</v>
      </c>
      <c r="BU706" t="s">
        <v>324</v>
      </c>
      <c r="BV706" t="s">
        <v>324</v>
      </c>
      <c r="BW706" t="s">
        <v>324</v>
      </c>
      <c r="BX706">
        <v>0</v>
      </c>
      <c r="BY706" t="s">
        <v>324</v>
      </c>
      <c r="BZ706" t="s">
        <v>324</v>
      </c>
      <c r="CA706" t="s">
        <v>324</v>
      </c>
      <c r="CB706" t="s">
        <v>324</v>
      </c>
      <c r="CC706">
        <v>0</v>
      </c>
      <c r="CD706" t="s">
        <v>324</v>
      </c>
      <c r="CE706" t="s">
        <v>324</v>
      </c>
      <c r="CF706" t="s">
        <v>324</v>
      </c>
      <c r="CG706" t="s">
        <v>324</v>
      </c>
      <c r="CH706">
        <v>0</v>
      </c>
      <c r="CI706" t="s">
        <v>324</v>
      </c>
      <c r="CJ706" t="s">
        <v>324</v>
      </c>
      <c r="CK706" t="s">
        <v>324</v>
      </c>
      <c r="CL706" t="s">
        <v>324</v>
      </c>
      <c r="CM706">
        <v>0</v>
      </c>
      <c r="CN706" t="s">
        <v>324</v>
      </c>
      <c r="CO706" t="s">
        <v>324</v>
      </c>
      <c r="CP706" t="s">
        <v>324</v>
      </c>
      <c r="CQ706" t="s">
        <v>324</v>
      </c>
      <c r="CR706">
        <v>0</v>
      </c>
      <c r="CS706" t="s">
        <v>324</v>
      </c>
      <c r="CT706" t="s">
        <v>324</v>
      </c>
      <c r="CU706" t="s">
        <v>324</v>
      </c>
      <c r="CV706" t="s">
        <v>324</v>
      </c>
      <c r="CW706">
        <v>0</v>
      </c>
      <c r="CX706">
        <v>0.67100000000000004</v>
      </c>
      <c r="CY706">
        <v>0</v>
      </c>
      <c r="CZ706">
        <v>0</v>
      </c>
      <c r="DA706">
        <v>0</v>
      </c>
      <c r="DB706">
        <v>0.67100000000000004</v>
      </c>
      <c r="DC706">
        <v>91</v>
      </c>
      <c r="DD706">
        <v>0</v>
      </c>
      <c r="DE706">
        <v>0</v>
      </c>
      <c r="DF706">
        <v>0</v>
      </c>
      <c r="DG706">
        <v>91</v>
      </c>
      <c r="DH706">
        <v>0</v>
      </c>
      <c r="DI706">
        <v>0</v>
      </c>
      <c r="DJ706">
        <v>0</v>
      </c>
      <c r="DK706">
        <v>0</v>
      </c>
      <c r="DL706">
        <v>0</v>
      </c>
    </row>
    <row r="707" spans="1:116" x14ac:dyDescent="0.45">
      <c r="A707">
        <v>2023</v>
      </c>
      <c r="B707" t="s">
        <v>194</v>
      </c>
      <c r="C707">
        <v>13734</v>
      </c>
      <c r="D707" t="s">
        <v>522</v>
      </c>
      <c r="E707" t="s">
        <v>607</v>
      </c>
      <c r="F707" t="s">
        <v>244</v>
      </c>
      <c r="G707">
        <v>1.7270000000000001</v>
      </c>
      <c r="H707">
        <v>0.92500000000000004</v>
      </c>
      <c r="I707">
        <v>0</v>
      </c>
      <c r="J707">
        <v>0</v>
      </c>
      <c r="K707">
        <v>2.6520000000000001</v>
      </c>
      <c r="L707">
        <v>195</v>
      </c>
      <c r="M707">
        <v>13</v>
      </c>
      <c r="N707">
        <v>0</v>
      </c>
      <c r="O707">
        <v>0</v>
      </c>
      <c r="P707">
        <v>208</v>
      </c>
      <c r="Q707">
        <v>1034.701</v>
      </c>
      <c r="R707">
        <v>449.88600000000002</v>
      </c>
      <c r="S707">
        <v>0</v>
      </c>
      <c r="T707">
        <v>0</v>
      </c>
      <c r="U707">
        <v>1484.587</v>
      </c>
      <c r="V707" t="s">
        <v>324</v>
      </c>
      <c r="W707" t="s">
        <v>324</v>
      </c>
      <c r="X707" t="s">
        <v>324</v>
      </c>
      <c r="Y707" t="s">
        <v>324</v>
      </c>
      <c r="Z707">
        <v>0</v>
      </c>
      <c r="AA707" t="s">
        <v>324</v>
      </c>
      <c r="AB707" t="s">
        <v>324</v>
      </c>
      <c r="AC707" t="s">
        <v>324</v>
      </c>
      <c r="AD707" t="s">
        <v>324</v>
      </c>
      <c r="AE707">
        <v>0</v>
      </c>
      <c r="AF707" t="s">
        <v>324</v>
      </c>
      <c r="AG707" t="s">
        <v>324</v>
      </c>
      <c r="AH707" t="s">
        <v>324</v>
      </c>
      <c r="AI707" t="s">
        <v>324</v>
      </c>
      <c r="AJ707">
        <v>0</v>
      </c>
      <c r="AK707" t="s">
        <v>324</v>
      </c>
      <c r="AL707" t="s">
        <v>324</v>
      </c>
      <c r="AM707" t="s">
        <v>324</v>
      </c>
      <c r="AN707" t="s">
        <v>324</v>
      </c>
      <c r="AO707">
        <v>0</v>
      </c>
      <c r="AP707" t="s">
        <v>324</v>
      </c>
      <c r="AQ707" t="s">
        <v>324</v>
      </c>
      <c r="AR707" t="s">
        <v>324</v>
      </c>
      <c r="AS707" t="s">
        <v>324</v>
      </c>
      <c r="AT707">
        <v>0</v>
      </c>
      <c r="AU707" t="s">
        <v>324</v>
      </c>
      <c r="AV707" t="s">
        <v>324</v>
      </c>
      <c r="AW707" t="s">
        <v>324</v>
      </c>
      <c r="AX707" t="s">
        <v>324</v>
      </c>
      <c r="AY707">
        <v>0</v>
      </c>
      <c r="AZ707" t="s">
        <v>324</v>
      </c>
      <c r="BA707" t="s">
        <v>324</v>
      </c>
      <c r="BB707" t="s">
        <v>324</v>
      </c>
      <c r="BC707" t="s">
        <v>324</v>
      </c>
      <c r="BD707">
        <v>0</v>
      </c>
      <c r="BE707" t="s">
        <v>324</v>
      </c>
      <c r="BF707" t="s">
        <v>324</v>
      </c>
      <c r="BG707" t="s">
        <v>324</v>
      </c>
      <c r="BH707" t="s">
        <v>324</v>
      </c>
      <c r="BI707">
        <v>0</v>
      </c>
      <c r="BJ707" t="s">
        <v>324</v>
      </c>
      <c r="BK707" t="s">
        <v>324</v>
      </c>
      <c r="BL707" t="s">
        <v>324</v>
      </c>
      <c r="BM707" t="s">
        <v>324</v>
      </c>
      <c r="BN707">
        <v>0</v>
      </c>
      <c r="BO707" t="s">
        <v>324</v>
      </c>
      <c r="BP707" t="s">
        <v>324</v>
      </c>
      <c r="BQ707" t="s">
        <v>324</v>
      </c>
      <c r="BR707" t="s">
        <v>324</v>
      </c>
      <c r="BS707">
        <v>0</v>
      </c>
      <c r="BT707">
        <v>0.01</v>
      </c>
      <c r="BU707">
        <v>0</v>
      </c>
      <c r="BV707">
        <v>0</v>
      </c>
      <c r="BW707">
        <v>0</v>
      </c>
      <c r="BX707">
        <v>0.01</v>
      </c>
      <c r="BY707">
        <v>1</v>
      </c>
      <c r="BZ707">
        <v>0</v>
      </c>
      <c r="CA707">
        <v>0</v>
      </c>
      <c r="CB707">
        <v>0</v>
      </c>
      <c r="CC707">
        <v>1</v>
      </c>
      <c r="CD707">
        <v>0</v>
      </c>
      <c r="CE707">
        <v>0</v>
      </c>
      <c r="CF707">
        <v>0</v>
      </c>
      <c r="CG707">
        <v>0</v>
      </c>
      <c r="CH707">
        <v>0</v>
      </c>
      <c r="CI707" t="s">
        <v>324</v>
      </c>
      <c r="CJ707" t="s">
        <v>324</v>
      </c>
      <c r="CK707" t="s">
        <v>324</v>
      </c>
      <c r="CL707" t="s">
        <v>324</v>
      </c>
      <c r="CM707">
        <v>0</v>
      </c>
      <c r="CN707" t="s">
        <v>324</v>
      </c>
      <c r="CO707" t="s">
        <v>324</v>
      </c>
      <c r="CP707" t="s">
        <v>324</v>
      </c>
      <c r="CQ707" t="s">
        <v>324</v>
      </c>
      <c r="CR707">
        <v>0</v>
      </c>
      <c r="CS707" t="s">
        <v>324</v>
      </c>
      <c r="CT707" t="s">
        <v>324</v>
      </c>
      <c r="CU707" t="s">
        <v>324</v>
      </c>
      <c r="CV707" t="s">
        <v>324</v>
      </c>
      <c r="CW707">
        <v>0</v>
      </c>
      <c r="CX707">
        <v>1.7370000000000001</v>
      </c>
      <c r="CY707">
        <v>0.92500000000000004</v>
      </c>
      <c r="CZ707">
        <v>0</v>
      </c>
      <c r="DA707">
        <v>0</v>
      </c>
      <c r="DB707">
        <v>2.6619999999999999</v>
      </c>
      <c r="DC707">
        <v>196</v>
      </c>
      <c r="DD707">
        <v>13</v>
      </c>
      <c r="DE707">
        <v>0</v>
      </c>
      <c r="DF707">
        <v>0</v>
      </c>
      <c r="DG707">
        <v>209</v>
      </c>
      <c r="DH707">
        <v>1034.701</v>
      </c>
      <c r="DI707">
        <v>449.88600000000002</v>
      </c>
      <c r="DJ707">
        <v>0</v>
      </c>
      <c r="DK707">
        <v>0</v>
      </c>
      <c r="DL707">
        <v>1484.587</v>
      </c>
    </row>
    <row r="708" spans="1:116" x14ac:dyDescent="0.45">
      <c r="A708">
        <v>2023</v>
      </c>
      <c r="B708" t="s">
        <v>194</v>
      </c>
      <c r="C708">
        <v>14062</v>
      </c>
      <c r="D708" t="s">
        <v>523</v>
      </c>
      <c r="E708" t="s">
        <v>607</v>
      </c>
      <c r="F708" t="s">
        <v>244</v>
      </c>
      <c r="G708">
        <v>6.327</v>
      </c>
      <c r="H708">
        <v>0.26</v>
      </c>
      <c r="I708" t="s">
        <v>324</v>
      </c>
      <c r="J708" t="s">
        <v>324</v>
      </c>
      <c r="K708">
        <v>6.5869999999999997</v>
      </c>
      <c r="L708">
        <v>719</v>
      </c>
      <c r="M708">
        <v>8</v>
      </c>
      <c r="N708" t="s">
        <v>324</v>
      </c>
      <c r="O708" t="s">
        <v>324</v>
      </c>
      <c r="P708">
        <v>727</v>
      </c>
      <c r="Q708" t="s">
        <v>324</v>
      </c>
      <c r="R708" t="s">
        <v>324</v>
      </c>
      <c r="S708" t="s">
        <v>324</v>
      </c>
      <c r="T708" t="s">
        <v>324</v>
      </c>
      <c r="U708">
        <v>0</v>
      </c>
      <c r="V708" t="s">
        <v>324</v>
      </c>
      <c r="W708" t="s">
        <v>324</v>
      </c>
      <c r="X708" t="s">
        <v>324</v>
      </c>
      <c r="Y708" t="s">
        <v>324</v>
      </c>
      <c r="Z708">
        <v>0</v>
      </c>
      <c r="AA708" t="s">
        <v>324</v>
      </c>
      <c r="AB708" t="s">
        <v>324</v>
      </c>
      <c r="AC708" t="s">
        <v>324</v>
      </c>
      <c r="AD708" t="s">
        <v>324</v>
      </c>
      <c r="AE708">
        <v>0</v>
      </c>
      <c r="AF708" t="s">
        <v>324</v>
      </c>
      <c r="AG708" t="s">
        <v>324</v>
      </c>
      <c r="AH708" t="s">
        <v>324</v>
      </c>
      <c r="AI708" t="s">
        <v>324</v>
      </c>
      <c r="AJ708">
        <v>0</v>
      </c>
      <c r="AK708" t="s">
        <v>324</v>
      </c>
      <c r="AL708" t="s">
        <v>324</v>
      </c>
      <c r="AM708" t="s">
        <v>324</v>
      </c>
      <c r="AN708" t="s">
        <v>324</v>
      </c>
      <c r="AO708">
        <v>0</v>
      </c>
      <c r="AP708" t="s">
        <v>324</v>
      </c>
      <c r="AQ708" t="s">
        <v>324</v>
      </c>
      <c r="AR708" t="s">
        <v>324</v>
      </c>
      <c r="AS708" t="s">
        <v>324</v>
      </c>
      <c r="AT708">
        <v>0</v>
      </c>
      <c r="AU708" t="s">
        <v>324</v>
      </c>
      <c r="AV708" t="s">
        <v>324</v>
      </c>
      <c r="AW708" t="s">
        <v>324</v>
      </c>
      <c r="AX708" t="s">
        <v>324</v>
      </c>
      <c r="AY708">
        <v>0</v>
      </c>
      <c r="AZ708" t="s">
        <v>324</v>
      </c>
      <c r="BA708" t="s">
        <v>324</v>
      </c>
      <c r="BB708" t="s">
        <v>324</v>
      </c>
      <c r="BC708" t="s">
        <v>324</v>
      </c>
      <c r="BD708">
        <v>0</v>
      </c>
      <c r="BE708" t="s">
        <v>324</v>
      </c>
      <c r="BF708" t="s">
        <v>324</v>
      </c>
      <c r="BG708" t="s">
        <v>324</v>
      </c>
      <c r="BH708" t="s">
        <v>324</v>
      </c>
      <c r="BI708">
        <v>0</v>
      </c>
      <c r="BJ708" t="s">
        <v>324</v>
      </c>
      <c r="BK708" t="s">
        <v>324</v>
      </c>
      <c r="BL708" t="s">
        <v>324</v>
      </c>
      <c r="BM708" t="s">
        <v>324</v>
      </c>
      <c r="BN708">
        <v>0</v>
      </c>
      <c r="BO708" t="s">
        <v>324</v>
      </c>
      <c r="BP708" t="s">
        <v>324</v>
      </c>
      <c r="BQ708" t="s">
        <v>324</v>
      </c>
      <c r="BR708" t="s">
        <v>324</v>
      </c>
      <c r="BS708">
        <v>0</v>
      </c>
      <c r="BT708">
        <v>0.122</v>
      </c>
      <c r="BU708" t="s">
        <v>324</v>
      </c>
      <c r="BV708" t="s">
        <v>324</v>
      </c>
      <c r="BW708" t="s">
        <v>324</v>
      </c>
      <c r="BX708">
        <v>0.122</v>
      </c>
      <c r="BY708">
        <v>14</v>
      </c>
      <c r="BZ708" t="s">
        <v>324</v>
      </c>
      <c r="CA708" t="s">
        <v>324</v>
      </c>
      <c r="CB708" t="s">
        <v>324</v>
      </c>
      <c r="CC708">
        <v>14</v>
      </c>
      <c r="CD708" t="s">
        <v>324</v>
      </c>
      <c r="CE708" t="s">
        <v>324</v>
      </c>
      <c r="CF708" t="s">
        <v>324</v>
      </c>
      <c r="CG708" t="s">
        <v>324</v>
      </c>
      <c r="CH708">
        <v>0</v>
      </c>
      <c r="CI708" t="s">
        <v>324</v>
      </c>
      <c r="CJ708" t="s">
        <v>324</v>
      </c>
      <c r="CK708">
        <v>8.7999999999999995E-2</v>
      </c>
      <c r="CL708" t="s">
        <v>324</v>
      </c>
      <c r="CM708">
        <v>8.7999999999999995E-2</v>
      </c>
      <c r="CN708" t="s">
        <v>324</v>
      </c>
      <c r="CO708" t="s">
        <v>324</v>
      </c>
      <c r="CP708">
        <v>3</v>
      </c>
      <c r="CQ708" t="s">
        <v>324</v>
      </c>
      <c r="CR708">
        <v>3</v>
      </c>
      <c r="CS708" t="s">
        <v>324</v>
      </c>
      <c r="CT708" t="s">
        <v>324</v>
      </c>
      <c r="CU708" t="s">
        <v>324</v>
      </c>
      <c r="CV708" t="s">
        <v>324</v>
      </c>
      <c r="CW708">
        <v>0</v>
      </c>
      <c r="CX708">
        <v>6.4489999999999998</v>
      </c>
      <c r="CY708">
        <v>0.26</v>
      </c>
      <c r="CZ708">
        <v>8.7999999999999995E-2</v>
      </c>
      <c r="DA708">
        <v>0</v>
      </c>
      <c r="DB708">
        <v>6.7969999999999997</v>
      </c>
      <c r="DC708">
        <v>733</v>
      </c>
      <c r="DD708">
        <v>8</v>
      </c>
      <c r="DE708">
        <v>3</v>
      </c>
      <c r="DF708">
        <v>0</v>
      </c>
      <c r="DG708">
        <v>744</v>
      </c>
      <c r="DH708">
        <v>0</v>
      </c>
      <c r="DI708">
        <v>0</v>
      </c>
      <c r="DJ708">
        <v>0</v>
      </c>
      <c r="DK708">
        <v>0</v>
      </c>
      <c r="DL708">
        <v>0</v>
      </c>
    </row>
    <row r="709" spans="1:116" x14ac:dyDescent="0.45">
      <c r="A709">
        <v>2023</v>
      </c>
      <c r="B709" t="s">
        <v>194</v>
      </c>
      <c r="C709">
        <v>14063</v>
      </c>
      <c r="D709" t="s">
        <v>336</v>
      </c>
      <c r="E709" t="s">
        <v>607</v>
      </c>
      <c r="F709" t="s">
        <v>244</v>
      </c>
      <c r="G709">
        <v>46.988</v>
      </c>
      <c r="H709">
        <v>9.1920000000000002</v>
      </c>
      <c r="I709">
        <v>0.48799999999999999</v>
      </c>
      <c r="J709">
        <v>0</v>
      </c>
      <c r="K709">
        <v>56.667999999999999</v>
      </c>
      <c r="L709">
        <v>6602</v>
      </c>
      <c r="M709">
        <v>183</v>
      </c>
      <c r="N709">
        <v>4</v>
      </c>
      <c r="O709">
        <v>0</v>
      </c>
      <c r="P709">
        <v>6789</v>
      </c>
      <c r="Q709">
        <v>0</v>
      </c>
      <c r="R709">
        <v>0</v>
      </c>
      <c r="S709">
        <v>0</v>
      </c>
      <c r="T709">
        <v>0</v>
      </c>
      <c r="U709">
        <v>0</v>
      </c>
      <c r="V709">
        <v>10.417</v>
      </c>
      <c r="W709">
        <v>14.864000000000001</v>
      </c>
      <c r="X709">
        <v>0.78600000000000003</v>
      </c>
      <c r="Y709">
        <v>0</v>
      </c>
      <c r="Z709">
        <v>26.067</v>
      </c>
      <c r="AA709">
        <v>2836</v>
      </c>
      <c r="AB709">
        <v>1787</v>
      </c>
      <c r="AC709">
        <v>24</v>
      </c>
      <c r="AD709">
        <v>0</v>
      </c>
      <c r="AE709">
        <v>4647</v>
      </c>
      <c r="AF709">
        <v>0</v>
      </c>
      <c r="AG709">
        <v>0</v>
      </c>
      <c r="AH709">
        <v>0</v>
      </c>
      <c r="AI709">
        <v>0</v>
      </c>
      <c r="AJ709">
        <v>0</v>
      </c>
      <c r="AK709">
        <v>0</v>
      </c>
      <c r="AL709">
        <v>0</v>
      </c>
      <c r="AM709">
        <v>0</v>
      </c>
      <c r="AN709">
        <v>0</v>
      </c>
      <c r="AO709">
        <v>0</v>
      </c>
      <c r="AP709">
        <v>0</v>
      </c>
      <c r="AQ709">
        <v>0</v>
      </c>
      <c r="AR709">
        <v>0</v>
      </c>
      <c r="AS709">
        <v>0</v>
      </c>
      <c r="AT709">
        <v>0</v>
      </c>
      <c r="AU709">
        <v>0</v>
      </c>
      <c r="AV709">
        <v>0</v>
      </c>
      <c r="AW709">
        <v>0</v>
      </c>
      <c r="AX709">
        <v>0</v>
      </c>
      <c r="AY709">
        <v>0</v>
      </c>
      <c r="AZ709">
        <v>0</v>
      </c>
      <c r="BA709">
        <v>0</v>
      </c>
      <c r="BB709">
        <v>0</v>
      </c>
      <c r="BC709">
        <v>0</v>
      </c>
      <c r="BD709">
        <v>0</v>
      </c>
      <c r="BE709">
        <v>0</v>
      </c>
      <c r="BF709">
        <v>0</v>
      </c>
      <c r="BG709">
        <v>0</v>
      </c>
      <c r="BH709">
        <v>0</v>
      </c>
      <c r="BI709">
        <v>0</v>
      </c>
      <c r="BJ709">
        <v>0</v>
      </c>
      <c r="BK709">
        <v>0</v>
      </c>
      <c r="BL709">
        <v>0</v>
      </c>
      <c r="BM709">
        <v>0</v>
      </c>
      <c r="BN709">
        <v>0</v>
      </c>
      <c r="BO709">
        <v>0</v>
      </c>
      <c r="BP709">
        <v>0</v>
      </c>
      <c r="BQ709">
        <v>0</v>
      </c>
      <c r="BR709">
        <v>0</v>
      </c>
      <c r="BS709">
        <v>0</v>
      </c>
      <c r="BT709">
        <v>0.125</v>
      </c>
      <c r="BU709">
        <v>0.505</v>
      </c>
      <c r="BV709">
        <v>0</v>
      </c>
      <c r="BW709">
        <v>0</v>
      </c>
      <c r="BX709">
        <v>0.63</v>
      </c>
      <c r="BY709">
        <v>20</v>
      </c>
      <c r="BZ709">
        <v>8</v>
      </c>
      <c r="CA709">
        <v>0</v>
      </c>
      <c r="CB709">
        <v>0</v>
      </c>
      <c r="CC709">
        <v>28</v>
      </c>
      <c r="CD709">
        <v>0</v>
      </c>
      <c r="CE709">
        <v>0</v>
      </c>
      <c r="CF709">
        <v>0</v>
      </c>
      <c r="CG709">
        <v>0</v>
      </c>
      <c r="CH709">
        <v>0</v>
      </c>
      <c r="CI709">
        <v>0</v>
      </c>
      <c r="CJ709">
        <v>0</v>
      </c>
      <c r="CK709">
        <v>0</v>
      </c>
      <c r="CL709">
        <v>0</v>
      </c>
      <c r="CM709">
        <v>0</v>
      </c>
      <c r="CN709">
        <v>0</v>
      </c>
      <c r="CO709">
        <v>0</v>
      </c>
      <c r="CP709">
        <v>0</v>
      </c>
      <c r="CQ709">
        <v>0</v>
      </c>
      <c r="CR709">
        <v>0</v>
      </c>
      <c r="CS709">
        <v>0</v>
      </c>
      <c r="CT709">
        <v>0</v>
      </c>
      <c r="CU709">
        <v>0</v>
      </c>
      <c r="CV709">
        <v>0</v>
      </c>
      <c r="CW709">
        <v>0</v>
      </c>
      <c r="CX709">
        <v>57.53</v>
      </c>
      <c r="CY709">
        <v>24.561</v>
      </c>
      <c r="CZ709">
        <v>1.274</v>
      </c>
      <c r="DA709">
        <v>0</v>
      </c>
      <c r="DB709">
        <v>83.364999999999995</v>
      </c>
      <c r="DC709">
        <v>9458</v>
      </c>
      <c r="DD709">
        <v>1978</v>
      </c>
      <c r="DE709">
        <v>28</v>
      </c>
      <c r="DF709">
        <v>0</v>
      </c>
      <c r="DG709">
        <v>11464</v>
      </c>
      <c r="DH709">
        <v>0</v>
      </c>
      <c r="DI709">
        <v>0</v>
      </c>
      <c r="DJ709">
        <v>0</v>
      </c>
      <c r="DK709">
        <v>0</v>
      </c>
      <c r="DL709">
        <v>0</v>
      </c>
    </row>
    <row r="710" spans="1:116" x14ac:dyDescent="0.45">
      <c r="A710">
        <v>2023</v>
      </c>
      <c r="B710" t="s">
        <v>194</v>
      </c>
      <c r="C710">
        <v>14289</v>
      </c>
      <c r="D710" t="s">
        <v>617</v>
      </c>
      <c r="E710" t="s">
        <v>607</v>
      </c>
      <c r="F710" t="s">
        <v>244</v>
      </c>
      <c r="G710">
        <v>0.63600000000000001</v>
      </c>
      <c r="H710">
        <v>6.5000000000000002E-2</v>
      </c>
      <c r="I710" t="s">
        <v>324</v>
      </c>
      <c r="J710" t="s">
        <v>324</v>
      </c>
      <c r="K710">
        <v>0.70099999999999996</v>
      </c>
      <c r="L710">
        <v>83</v>
      </c>
      <c r="M710">
        <v>5</v>
      </c>
      <c r="N710" t="s">
        <v>324</v>
      </c>
      <c r="O710" t="s">
        <v>324</v>
      </c>
      <c r="P710">
        <v>88</v>
      </c>
      <c r="Q710" t="s">
        <v>324</v>
      </c>
      <c r="R710" t="s">
        <v>324</v>
      </c>
      <c r="S710" t="s">
        <v>324</v>
      </c>
      <c r="T710" t="s">
        <v>324</v>
      </c>
      <c r="U710">
        <v>0</v>
      </c>
      <c r="V710" t="s">
        <v>324</v>
      </c>
      <c r="W710" t="s">
        <v>324</v>
      </c>
      <c r="X710" t="s">
        <v>324</v>
      </c>
      <c r="Y710" t="s">
        <v>324</v>
      </c>
      <c r="Z710">
        <v>0</v>
      </c>
      <c r="AA710" t="s">
        <v>324</v>
      </c>
      <c r="AB710" t="s">
        <v>324</v>
      </c>
      <c r="AC710" t="s">
        <v>324</v>
      </c>
      <c r="AD710" t="s">
        <v>324</v>
      </c>
      <c r="AE710">
        <v>0</v>
      </c>
      <c r="AF710" t="s">
        <v>324</v>
      </c>
      <c r="AG710" t="s">
        <v>324</v>
      </c>
      <c r="AH710" t="s">
        <v>324</v>
      </c>
      <c r="AI710" t="s">
        <v>324</v>
      </c>
      <c r="AJ710">
        <v>0</v>
      </c>
      <c r="AK710" t="s">
        <v>324</v>
      </c>
      <c r="AL710" t="s">
        <v>324</v>
      </c>
      <c r="AM710" t="s">
        <v>324</v>
      </c>
      <c r="AN710" t="s">
        <v>324</v>
      </c>
      <c r="AO710">
        <v>0</v>
      </c>
      <c r="AP710" t="s">
        <v>324</v>
      </c>
      <c r="AQ710" t="s">
        <v>324</v>
      </c>
      <c r="AR710" t="s">
        <v>324</v>
      </c>
      <c r="AS710" t="s">
        <v>324</v>
      </c>
      <c r="AT710">
        <v>0</v>
      </c>
      <c r="AU710" t="s">
        <v>324</v>
      </c>
      <c r="AV710" t="s">
        <v>324</v>
      </c>
      <c r="AW710" t="s">
        <v>324</v>
      </c>
      <c r="AX710" t="s">
        <v>324</v>
      </c>
      <c r="AY710">
        <v>0</v>
      </c>
      <c r="AZ710" t="s">
        <v>324</v>
      </c>
      <c r="BA710" t="s">
        <v>324</v>
      </c>
      <c r="BB710" t="s">
        <v>324</v>
      </c>
      <c r="BC710" t="s">
        <v>324</v>
      </c>
      <c r="BD710">
        <v>0</v>
      </c>
      <c r="BE710" t="s">
        <v>324</v>
      </c>
      <c r="BF710" t="s">
        <v>324</v>
      </c>
      <c r="BG710" t="s">
        <v>324</v>
      </c>
      <c r="BH710" t="s">
        <v>324</v>
      </c>
      <c r="BI710">
        <v>0</v>
      </c>
      <c r="BJ710" t="s">
        <v>324</v>
      </c>
      <c r="BK710" t="s">
        <v>324</v>
      </c>
      <c r="BL710" t="s">
        <v>324</v>
      </c>
      <c r="BM710" t="s">
        <v>324</v>
      </c>
      <c r="BN710">
        <v>0</v>
      </c>
      <c r="BO710" t="s">
        <v>324</v>
      </c>
      <c r="BP710" t="s">
        <v>324</v>
      </c>
      <c r="BQ710" t="s">
        <v>324</v>
      </c>
      <c r="BR710" t="s">
        <v>324</v>
      </c>
      <c r="BS710">
        <v>0</v>
      </c>
      <c r="BT710" t="s">
        <v>324</v>
      </c>
      <c r="BU710" t="s">
        <v>324</v>
      </c>
      <c r="BV710" t="s">
        <v>324</v>
      </c>
      <c r="BW710" t="s">
        <v>324</v>
      </c>
      <c r="BX710">
        <v>0</v>
      </c>
      <c r="BY710" t="s">
        <v>324</v>
      </c>
      <c r="BZ710" t="s">
        <v>324</v>
      </c>
      <c r="CA710" t="s">
        <v>324</v>
      </c>
      <c r="CB710" t="s">
        <v>324</v>
      </c>
      <c r="CC710">
        <v>0</v>
      </c>
      <c r="CD710" t="s">
        <v>324</v>
      </c>
      <c r="CE710" t="s">
        <v>324</v>
      </c>
      <c r="CF710" t="s">
        <v>324</v>
      </c>
      <c r="CG710" t="s">
        <v>324</v>
      </c>
      <c r="CH710">
        <v>0</v>
      </c>
      <c r="CI710" t="s">
        <v>324</v>
      </c>
      <c r="CJ710" t="s">
        <v>324</v>
      </c>
      <c r="CK710" t="s">
        <v>324</v>
      </c>
      <c r="CL710" t="s">
        <v>324</v>
      </c>
      <c r="CM710">
        <v>0</v>
      </c>
      <c r="CN710" t="s">
        <v>324</v>
      </c>
      <c r="CO710" t="s">
        <v>324</v>
      </c>
      <c r="CP710" t="s">
        <v>324</v>
      </c>
      <c r="CQ710" t="s">
        <v>324</v>
      </c>
      <c r="CR710">
        <v>0</v>
      </c>
      <c r="CS710" t="s">
        <v>324</v>
      </c>
      <c r="CT710" t="s">
        <v>324</v>
      </c>
      <c r="CU710" t="s">
        <v>324</v>
      </c>
      <c r="CV710" t="s">
        <v>324</v>
      </c>
      <c r="CW710">
        <v>0</v>
      </c>
      <c r="CX710">
        <v>0.63600000000000001</v>
      </c>
      <c r="CY710">
        <v>6.5000000000000002E-2</v>
      </c>
      <c r="CZ710">
        <v>0</v>
      </c>
      <c r="DA710">
        <v>0</v>
      </c>
      <c r="DB710">
        <v>0.70099999999999996</v>
      </c>
      <c r="DC710">
        <v>83</v>
      </c>
      <c r="DD710">
        <v>5</v>
      </c>
      <c r="DE710">
        <v>0</v>
      </c>
      <c r="DF710">
        <v>0</v>
      </c>
      <c r="DG710">
        <v>88</v>
      </c>
      <c r="DH710">
        <v>0</v>
      </c>
      <c r="DI710">
        <v>0</v>
      </c>
      <c r="DJ710">
        <v>0</v>
      </c>
      <c r="DK710">
        <v>0</v>
      </c>
      <c r="DL710">
        <v>0</v>
      </c>
    </row>
    <row r="711" spans="1:116" x14ac:dyDescent="0.45">
      <c r="A711">
        <v>2023</v>
      </c>
      <c r="B711" t="s">
        <v>194</v>
      </c>
      <c r="C711">
        <v>14775</v>
      </c>
      <c r="D711" t="s">
        <v>1057</v>
      </c>
      <c r="E711" t="s">
        <v>607</v>
      </c>
      <c r="F711" t="s">
        <v>247</v>
      </c>
      <c r="G711">
        <v>2.2000000000000002</v>
      </c>
      <c r="H711">
        <v>0.52</v>
      </c>
      <c r="I711" t="s">
        <v>324</v>
      </c>
      <c r="J711" t="s">
        <v>324</v>
      </c>
      <c r="K711">
        <v>2.72</v>
      </c>
      <c r="L711">
        <v>178</v>
      </c>
      <c r="M711">
        <v>5</v>
      </c>
      <c r="N711" t="s">
        <v>324</v>
      </c>
      <c r="O711" t="s">
        <v>324</v>
      </c>
      <c r="P711">
        <v>183</v>
      </c>
      <c r="Q711" t="s">
        <v>324</v>
      </c>
      <c r="R711" t="s">
        <v>324</v>
      </c>
      <c r="S711" t="s">
        <v>324</v>
      </c>
      <c r="T711" t="s">
        <v>324</v>
      </c>
      <c r="U711">
        <v>0</v>
      </c>
      <c r="V711" t="s">
        <v>324</v>
      </c>
      <c r="W711" t="s">
        <v>324</v>
      </c>
      <c r="X711" t="s">
        <v>324</v>
      </c>
      <c r="Y711" t="s">
        <v>324</v>
      </c>
      <c r="Z711">
        <v>0</v>
      </c>
      <c r="AA711" t="s">
        <v>324</v>
      </c>
      <c r="AB711" t="s">
        <v>324</v>
      </c>
      <c r="AC711" t="s">
        <v>324</v>
      </c>
      <c r="AD711" t="s">
        <v>324</v>
      </c>
      <c r="AE711">
        <v>0</v>
      </c>
      <c r="AF711" t="s">
        <v>324</v>
      </c>
      <c r="AG711" t="s">
        <v>324</v>
      </c>
      <c r="AH711" t="s">
        <v>324</v>
      </c>
      <c r="AI711" t="s">
        <v>324</v>
      </c>
      <c r="AJ711">
        <v>0</v>
      </c>
      <c r="AK711" t="s">
        <v>324</v>
      </c>
      <c r="AL711" t="s">
        <v>324</v>
      </c>
      <c r="AM711" t="s">
        <v>324</v>
      </c>
      <c r="AN711" t="s">
        <v>324</v>
      </c>
      <c r="AO711">
        <v>0</v>
      </c>
      <c r="AP711" t="s">
        <v>324</v>
      </c>
      <c r="AQ711" t="s">
        <v>324</v>
      </c>
      <c r="AR711" t="s">
        <v>324</v>
      </c>
      <c r="AS711" t="s">
        <v>324</v>
      </c>
      <c r="AT711">
        <v>0</v>
      </c>
      <c r="AU711" t="s">
        <v>324</v>
      </c>
      <c r="AV711" t="s">
        <v>324</v>
      </c>
      <c r="AW711" t="s">
        <v>324</v>
      </c>
      <c r="AX711" t="s">
        <v>324</v>
      </c>
      <c r="AY711">
        <v>0</v>
      </c>
      <c r="AZ711" t="s">
        <v>324</v>
      </c>
      <c r="BA711" t="s">
        <v>324</v>
      </c>
      <c r="BB711" t="s">
        <v>324</v>
      </c>
      <c r="BC711" t="s">
        <v>324</v>
      </c>
      <c r="BD711">
        <v>0</v>
      </c>
      <c r="BE711" t="s">
        <v>324</v>
      </c>
      <c r="BF711" t="s">
        <v>324</v>
      </c>
      <c r="BG711" t="s">
        <v>324</v>
      </c>
      <c r="BH711" t="s">
        <v>324</v>
      </c>
      <c r="BI711">
        <v>0</v>
      </c>
      <c r="BJ711" t="s">
        <v>324</v>
      </c>
      <c r="BK711" t="s">
        <v>324</v>
      </c>
      <c r="BL711" t="s">
        <v>324</v>
      </c>
      <c r="BM711" t="s">
        <v>324</v>
      </c>
      <c r="BN711">
        <v>0</v>
      </c>
      <c r="BO711" t="s">
        <v>324</v>
      </c>
      <c r="BP711" t="s">
        <v>324</v>
      </c>
      <c r="BQ711" t="s">
        <v>324</v>
      </c>
      <c r="BR711" t="s">
        <v>324</v>
      </c>
      <c r="BS711">
        <v>0</v>
      </c>
      <c r="BT711" t="s">
        <v>324</v>
      </c>
      <c r="BU711" t="s">
        <v>324</v>
      </c>
      <c r="BV711" t="s">
        <v>324</v>
      </c>
      <c r="BW711" t="s">
        <v>324</v>
      </c>
      <c r="BX711">
        <v>0</v>
      </c>
      <c r="BY711" t="s">
        <v>324</v>
      </c>
      <c r="BZ711" t="s">
        <v>324</v>
      </c>
      <c r="CA711" t="s">
        <v>324</v>
      </c>
      <c r="CB711" t="s">
        <v>324</v>
      </c>
      <c r="CC711">
        <v>0</v>
      </c>
      <c r="CD711" t="s">
        <v>324</v>
      </c>
      <c r="CE711" t="s">
        <v>324</v>
      </c>
      <c r="CF711" t="s">
        <v>324</v>
      </c>
      <c r="CG711" t="s">
        <v>324</v>
      </c>
      <c r="CH711">
        <v>0</v>
      </c>
      <c r="CI711" t="s">
        <v>324</v>
      </c>
      <c r="CJ711" t="s">
        <v>324</v>
      </c>
      <c r="CK711" t="s">
        <v>324</v>
      </c>
      <c r="CL711" t="s">
        <v>324</v>
      </c>
      <c r="CM711">
        <v>0</v>
      </c>
      <c r="CN711" t="s">
        <v>324</v>
      </c>
      <c r="CO711" t="s">
        <v>324</v>
      </c>
      <c r="CP711" t="s">
        <v>324</v>
      </c>
      <c r="CQ711" t="s">
        <v>324</v>
      </c>
      <c r="CR711">
        <v>0</v>
      </c>
      <c r="CS711" t="s">
        <v>324</v>
      </c>
      <c r="CT711" t="s">
        <v>324</v>
      </c>
      <c r="CU711" t="s">
        <v>324</v>
      </c>
      <c r="CV711" t="s">
        <v>324</v>
      </c>
      <c r="CW711">
        <v>0</v>
      </c>
      <c r="CX711">
        <v>2.2000000000000002</v>
      </c>
      <c r="CY711">
        <v>0.52</v>
      </c>
      <c r="CZ711">
        <v>0</v>
      </c>
      <c r="DA711">
        <v>0</v>
      </c>
      <c r="DB711">
        <v>2.72</v>
      </c>
      <c r="DC711">
        <v>178</v>
      </c>
      <c r="DD711">
        <v>5</v>
      </c>
      <c r="DE711">
        <v>0</v>
      </c>
      <c r="DF711">
        <v>0</v>
      </c>
      <c r="DG711">
        <v>183</v>
      </c>
      <c r="DH711">
        <v>0</v>
      </c>
      <c r="DI711">
        <v>0</v>
      </c>
      <c r="DJ711">
        <v>0</v>
      </c>
      <c r="DK711">
        <v>0</v>
      </c>
      <c r="DL711">
        <v>0</v>
      </c>
    </row>
    <row r="712" spans="1:116" x14ac:dyDescent="0.45">
      <c r="A712">
        <v>2023</v>
      </c>
      <c r="B712" t="s">
        <v>194</v>
      </c>
      <c r="C712">
        <v>15474</v>
      </c>
      <c r="D712" t="s">
        <v>524</v>
      </c>
      <c r="E712" t="s">
        <v>607</v>
      </c>
      <c r="F712" t="s">
        <v>244</v>
      </c>
      <c r="G712">
        <v>21.221</v>
      </c>
      <c r="H712">
        <v>1.3979999999999999</v>
      </c>
      <c r="I712">
        <v>0.66300000000000003</v>
      </c>
      <c r="J712" t="s">
        <v>324</v>
      </c>
      <c r="K712">
        <v>23.282</v>
      </c>
      <c r="L712">
        <v>3113</v>
      </c>
      <c r="M712">
        <v>63</v>
      </c>
      <c r="N712">
        <v>3</v>
      </c>
      <c r="O712" t="s">
        <v>324</v>
      </c>
      <c r="P712">
        <v>3179</v>
      </c>
      <c r="Q712">
        <v>13673.489</v>
      </c>
      <c r="R712">
        <v>628.1</v>
      </c>
      <c r="S712">
        <v>1.68</v>
      </c>
      <c r="T712" t="s">
        <v>324</v>
      </c>
      <c r="U712">
        <v>14303.269</v>
      </c>
      <c r="V712" t="s">
        <v>324</v>
      </c>
      <c r="W712" t="s">
        <v>324</v>
      </c>
      <c r="X712" t="s">
        <v>324</v>
      </c>
      <c r="Y712" t="s">
        <v>324</v>
      </c>
      <c r="Z712">
        <v>0</v>
      </c>
      <c r="AA712" t="s">
        <v>324</v>
      </c>
      <c r="AB712" t="s">
        <v>324</v>
      </c>
      <c r="AC712" t="s">
        <v>324</v>
      </c>
      <c r="AD712" t="s">
        <v>324</v>
      </c>
      <c r="AE712">
        <v>0</v>
      </c>
      <c r="AF712" t="s">
        <v>324</v>
      </c>
      <c r="AG712" t="s">
        <v>324</v>
      </c>
      <c r="AH712" t="s">
        <v>324</v>
      </c>
      <c r="AI712" t="s">
        <v>324</v>
      </c>
      <c r="AJ712">
        <v>0</v>
      </c>
      <c r="AK712" t="s">
        <v>324</v>
      </c>
      <c r="AL712" t="s">
        <v>324</v>
      </c>
      <c r="AM712" t="s">
        <v>324</v>
      </c>
      <c r="AN712" t="s">
        <v>324</v>
      </c>
      <c r="AO712">
        <v>0</v>
      </c>
      <c r="AP712">
        <v>1.157</v>
      </c>
      <c r="AQ712">
        <v>1.4999999999999999E-2</v>
      </c>
      <c r="AR712" t="s">
        <v>324</v>
      </c>
      <c r="AS712" t="s">
        <v>324</v>
      </c>
      <c r="AT712">
        <v>1.1719999999999999</v>
      </c>
      <c r="AU712">
        <v>169</v>
      </c>
      <c r="AV712">
        <v>1</v>
      </c>
      <c r="AW712" t="s">
        <v>324</v>
      </c>
      <c r="AX712" t="s">
        <v>324</v>
      </c>
      <c r="AY712">
        <v>170</v>
      </c>
      <c r="AZ712">
        <v>2.7429999999999999</v>
      </c>
      <c r="BA712">
        <v>2.7E-2</v>
      </c>
      <c r="BB712" t="s">
        <v>324</v>
      </c>
      <c r="BC712" t="s">
        <v>324</v>
      </c>
      <c r="BD712">
        <v>2.77</v>
      </c>
      <c r="BE712">
        <v>7.0000000000000001E-3</v>
      </c>
      <c r="BF712" t="s">
        <v>324</v>
      </c>
      <c r="BG712" t="s">
        <v>324</v>
      </c>
      <c r="BH712" t="s">
        <v>324</v>
      </c>
      <c r="BI712">
        <v>7.0000000000000001E-3</v>
      </c>
      <c r="BJ712">
        <v>1</v>
      </c>
      <c r="BK712" t="s">
        <v>324</v>
      </c>
      <c r="BL712" t="s">
        <v>324</v>
      </c>
      <c r="BM712" t="s">
        <v>324</v>
      </c>
      <c r="BN712">
        <v>1</v>
      </c>
      <c r="BO712">
        <v>1.6E-2</v>
      </c>
      <c r="BP712" t="s">
        <v>324</v>
      </c>
      <c r="BQ712" t="s">
        <v>324</v>
      </c>
      <c r="BR712" t="s">
        <v>324</v>
      </c>
      <c r="BS712">
        <v>1.6E-2</v>
      </c>
      <c r="BT712">
        <v>2.9000000000000001E-2</v>
      </c>
      <c r="BU712" t="s">
        <v>324</v>
      </c>
      <c r="BV712" t="s">
        <v>324</v>
      </c>
      <c r="BW712" t="s">
        <v>324</v>
      </c>
      <c r="BX712">
        <v>2.9000000000000001E-2</v>
      </c>
      <c r="BY712">
        <v>9</v>
      </c>
      <c r="BZ712" t="s">
        <v>324</v>
      </c>
      <c r="CA712" t="s">
        <v>324</v>
      </c>
      <c r="CB712" t="s">
        <v>324</v>
      </c>
      <c r="CC712">
        <v>9</v>
      </c>
      <c r="CD712">
        <v>8.4979999999999993</v>
      </c>
      <c r="CE712" t="s">
        <v>324</v>
      </c>
      <c r="CF712" t="s">
        <v>324</v>
      </c>
      <c r="CG712" t="s">
        <v>324</v>
      </c>
      <c r="CH712">
        <v>8.4979999999999993</v>
      </c>
      <c r="CI712">
        <v>0.01</v>
      </c>
      <c r="CJ712" t="s">
        <v>324</v>
      </c>
      <c r="CK712" t="s">
        <v>324</v>
      </c>
      <c r="CL712" t="s">
        <v>324</v>
      </c>
      <c r="CM712">
        <v>0.01</v>
      </c>
      <c r="CN712">
        <v>1</v>
      </c>
      <c r="CO712" t="s">
        <v>324</v>
      </c>
      <c r="CP712" t="s">
        <v>324</v>
      </c>
      <c r="CQ712" t="s">
        <v>324</v>
      </c>
      <c r="CR712">
        <v>1</v>
      </c>
      <c r="CS712">
        <v>10.292</v>
      </c>
      <c r="CT712" t="s">
        <v>324</v>
      </c>
      <c r="CU712" t="s">
        <v>324</v>
      </c>
      <c r="CV712" t="s">
        <v>324</v>
      </c>
      <c r="CW712">
        <v>10.292</v>
      </c>
      <c r="CX712">
        <v>21.26</v>
      </c>
      <c r="CY712">
        <v>1.3979999999999999</v>
      </c>
      <c r="CZ712">
        <v>0.66300000000000003</v>
      </c>
      <c r="DA712">
        <v>0</v>
      </c>
      <c r="DB712">
        <v>23.321000000000002</v>
      </c>
      <c r="DC712">
        <v>3123</v>
      </c>
      <c r="DD712">
        <v>63</v>
      </c>
      <c r="DE712">
        <v>3</v>
      </c>
      <c r="DF712">
        <v>0</v>
      </c>
      <c r="DG712">
        <v>3189</v>
      </c>
      <c r="DH712">
        <v>13692.279</v>
      </c>
      <c r="DI712">
        <v>628.1</v>
      </c>
      <c r="DJ712">
        <v>1.68</v>
      </c>
      <c r="DK712">
        <v>0</v>
      </c>
      <c r="DL712">
        <v>14322.058999999999</v>
      </c>
    </row>
    <row r="713" spans="1:116" x14ac:dyDescent="0.45">
      <c r="A713">
        <v>2023</v>
      </c>
      <c r="B713" t="s">
        <v>194</v>
      </c>
      <c r="C713">
        <v>16382</v>
      </c>
      <c r="D713" t="s">
        <v>1058</v>
      </c>
      <c r="E713" t="s">
        <v>607</v>
      </c>
      <c r="F713" t="s">
        <v>247</v>
      </c>
      <c r="G713">
        <v>0.73099999999999998</v>
      </c>
      <c r="H713" t="s">
        <v>324</v>
      </c>
      <c r="I713" t="s">
        <v>324</v>
      </c>
      <c r="J713" t="s">
        <v>324</v>
      </c>
      <c r="K713">
        <v>0.73099999999999998</v>
      </c>
      <c r="L713">
        <v>67</v>
      </c>
      <c r="M713" t="s">
        <v>324</v>
      </c>
      <c r="N713" t="s">
        <v>324</v>
      </c>
      <c r="O713" t="s">
        <v>324</v>
      </c>
      <c r="P713">
        <v>67</v>
      </c>
      <c r="Q713" t="s">
        <v>324</v>
      </c>
      <c r="R713" t="s">
        <v>324</v>
      </c>
      <c r="S713" t="s">
        <v>324</v>
      </c>
      <c r="T713" t="s">
        <v>324</v>
      </c>
      <c r="U713">
        <v>0</v>
      </c>
      <c r="V713" t="s">
        <v>324</v>
      </c>
      <c r="W713" t="s">
        <v>324</v>
      </c>
      <c r="X713" t="s">
        <v>324</v>
      </c>
      <c r="Y713" t="s">
        <v>324</v>
      </c>
      <c r="Z713">
        <v>0</v>
      </c>
      <c r="AA713" t="s">
        <v>324</v>
      </c>
      <c r="AB713" t="s">
        <v>324</v>
      </c>
      <c r="AC713" t="s">
        <v>324</v>
      </c>
      <c r="AD713" t="s">
        <v>324</v>
      </c>
      <c r="AE713">
        <v>0</v>
      </c>
      <c r="AF713" t="s">
        <v>324</v>
      </c>
      <c r="AG713" t="s">
        <v>324</v>
      </c>
      <c r="AH713" t="s">
        <v>324</v>
      </c>
      <c r="AI713" t="s">
        <v>324</v>
      </c>
      <c r="AJ713">
        <v>0</v>
      </c>
      <c r="AK713" t="s">
        <v>324</v>
      </c>
      <c r="AL713" t="s">
        <v>324</v>
      </c>
      <c r="AM713" t="s">
        <v>324</v>
      </c>
      <c r="AN713" t="s">
        <v>324</v>
      </c>
      <c r="AO713">
        <v>0</v>
      </c>
      <c r="AP713" t="s">
        <v>324</v>
      </c>
      <c r="AQ713" t="s">
        <v>324</v>
      </c>
      <c r="AR713" t="s">
        <v>324</v>
      </c>
      <c r="AS713" t="s">
        <v>324</v>
      </c>
      <c r="AT713">
        <v>0</v>
      </c>
      <c r="AU713" t="s">
        <v>324</v>
      </c>
      <c r="AV713" t="s">
        <v>324</v>
      </c>
      <c r="AW713" t="s">
        <v>324</v>
      </c>
      <c r="AX713" t="s">
        <v>324</v>
      </c>
      <c r="AY713">
        <v>0</v>
      </c>
      <c r="AZ713" t="s">
        <v>324</v>
      </c>
      <c r="BA713" t="s">
        <v>324</v>
      </c>
      <c r="BB713" t="s">
        <v>324</v>
      </c>
      <c r="BC713" t="s">
        <v>324</v>
      </c>
      <c r="BD713">
        <v>0</v>
      </c>
      <c r="BE713" t="s">
        <v>324</v>
      </c>
      <c r="BF713" t="s">
        <v>324</v>
      </c>
      <c r="BG713" t="s">
        <v>324</v>
      </c>
      <c r="BH713" t="s">
        <v>324</v>
      </c>
      <c r="BI713">
        <v>0</v>
      </c>
      <c r="BJ713" t="s">
        <v>324</v>
      </c>
      <c r="BK713" t="s">
        <v>324</v>
      </c>
      <c r="BL713" t="s">
        <v>324</v>
      </c>
      <c r="BM713" t="s">
        <v>324</v>
      </c>
      <c r="BN713">
        <v>0</v>
      </c>
      <c r="BO713" t="s">
        <v>324</v>
      </c>
      <c r="BP713" t="s">
        <v>324</v>
      </c>
      <c r="BQ713" t="s">
        <v>324</v>
      </c>
      <c r="BR713" t="s">
        <v>324</v>
      </c>
      <c r="BS713">
        <v>0</v>
      </c>
      <c r="BT713">
        <v>7.4999999999999997E-2</v>
      </c>
      <c r="BU713" t="s">
        <v>324</v>
      </c>
      <c r="BV713" t="s">
        <v>324</v>
      </c>
      <c r="BW713" t="s">
        <v>324</v>
      </c>
      <c r="BX713">
        <v>7.4999999999999997E-2</v>
      </c>
      <c r="BY713">
        <v>4</v>
      </c>
      <c r="BZ713" t="s">
        <v>324</v>
      </c>
      <c r="CA713" t="s">
        <v>324</v>
      </c>
      <c r="CB713" t="s">
        <v>324</v>
      </c>
      <c r="CC713">
        <v>4</v>
      </c>
      <c r="CD713" t="s">
        <v>324</v>
      </c>
      <c r="CE713" t="s">
        <v>324</v>
      </c>
      <c r="CF713" t="s">
        <v>324</v>
      </c>
      <c r="CG713" t="s">
        <v>324</v>
      </c>
      <c r="CH713">
        <v>0</v>
      </c>
      <c r="CI713" t="s">
        <v>324</v>
      </c>
      <c r="CJ713" t="s">
        <v>324</v>
      </c>
      <c r="CK713" t="s">
        <v>324</v>
      </c>
      <c r="CL713" t="s">
        <v>324</v>
      </c>
      <c r="CM713">
        <v>0</v>
      </c>
      <c r="CN713" t="s">
        <v>324</v>
      </c>
      <c r="CO713" t="s">
        <v>324</v>
      </c>
      <c r="CP713" t="s">
        <v>324</v>
      </c>
      <c r="CQ713" t="s">
        <v>324</v>
      </c>
      <c r="CR713">
        <v>0</v>
      </c>
      <c r="CS713" t="s">
        <v>324</v>
      </c>
      <c r="CT713" t="s">
        <v>324</v>
      </c>
      <c r="CU713" t="s">
        <v>324</v>
      </c>
      <c r="CV713" t="s">
        <v>324</v>
      </c>
      <c r="CW713">
        <v>0</v>
      </c>
      <c r="CX713">
        <v>0.80600000000000005</v>
      </c>
      <c r="CY713">
        <v>0</v>
      </c>
      <c r="CZ713">
        <v>0</v>
      </c>
      <c r="DA713">
        <v>0</v>
      </c>
      <c r="DB713">
        <v>0.80600000000000005</v>
      </c>
      <c r="DC713">
        <v>71</v>
      </c>
      <c r="DD713">
        <v>0</v>
      </c>
      <c r="DE713">
        <v>0</v>
      </c>
      <c r="DF713">
        <v>0</v>
      </c>
      <c r="DG713">
        <v>71</v>
      </c>
      <c r="DH713">
        <v>0</v>
      </c>
      <c r="DI713">
        <v>0</v>
      </c>
      <c r="DJ713">
        <v>0</v>
      </c>
      <c r="DK713">
        <v>0</v>
      </c>
      <c r="DL713">
        <v>0</v>
      </c>
    </row>
    <row r="714" spans="1:116" x14ac:dyDescent="0.45">
      <c r="A714">
        <v>2023</v>
      </c>
      <c r="B714" t="s">
        <v>194</v>
      </c>
      <c r="C714">
        <v>17671</v>
      </c>
      <c r="D714" t="s">
        <v>622</v>
      </c>
      <c r="E714" t="s">
        <v>606</v>
      </c>
      <c r="F714" t="s">
        <v>244</v>
      </c>
      <c r="G714">
        <v>1.7000000000000001E-2</v>
      </c>
      <c r="H714" t="s">
        <v>324</v>
      </c>
      <c r="I714" t="s">
        <v>324</v>
      </c>
      <c r="J714" t="s">
        <v>324</v>
      </c>
      <c r="K714">
        <v>1.7000000000000001E-2</v>
      </c>
      <c r="L714">
        <v>1</v>
      </c>
      <c r="M714" t="s">
        <v>324</v>
      </c>
      <c r="N714" t="s">
        <v>324</v>
      </c>
      <c r="O714" t="s">
        <v>324</v>
      </c>
      <c r="P714">
        <v>1</v>
      </c>
      <c r="Q714" t="s">
        <v>324</v>
      </c>
      <c r="R714" t="s">
        <v>324</v>
      </c>
      <c r="S714" t="s">
        <v>324</v>
      </c>
      <c r="T714" t="s">
        <v>324</v>
      </c>
      <c r="U714">
        <v>0</v>
      </c>
      <c r="V714" t="s">
        <v>324</v>
      </c>
      <c r="W714" t="s">
        <v>324</v>
      </c>
      <c r="X714" t="s">
        <v>324</v>
      </c>
      <c r="Y714" t="s">
        <v>324</v>
      </c>
      <c r="Z714">
        <v>0</v>
      </c>
      <c r="AA714" t="s">
        <v>324</v>
      </c>
      <c r="AB714" t="s">
        <v>324</v>
      </c>
      <c r="AC714" t="s">
        <v>324</v>
      </c>
      <c r="AD714" t="s">
        <v>324</v>
      </c>
      <c r="AE714">
        <v>0</v>
      </c>
      <c r="AF714" t="s">
        <v>324</v>
      </c>
      <c r="AG714" t="s">
        <v>324</v>
      </c>
      <c r="AH714" t="s">
        <v>324</v>
      </c>
      <c r="AI714" t="s">
        <v>324</v>
      </c>
      <c r="AJ714">
        <v>0</v>
      </c>
      <c r="AK714" t="s">
        <v>324</v>
      </c>
      <c r="AL714" t="s">
        <v>324</v>
      </c>
      <c r="AM714" t="s">
        <v>324</v>
      </c>
      <c r="AN714" t="s">
        <v>324</v>
      </c>
      <c r="AO714">
        <v>0</v>
      </c>
      <c r="AP714" t="s">
        <v>324</v>
      </c>
      <c r="AQ714" t="s">
        <v>324</v>
      </c>
      <c r="AR714" t="s">
        <v>324</v>
      </c>
      <c r="AS714" t="s">
        <v>324</v>
      </c>
      <c r="AT714">
        <v>0</v>
      </c>
      <c r="AU714" t="s">
        <v>324</v>
      </c>
      <c r="AV714" t="s">
        <v>324</v>
      </c>
      <c r="AW714" t="s">
        <v>324</v>
      </c>
      <c r="AX714" t="s">
        <v>324</v>
      </c>
      <c r="AY714">
        <v>0</v>
      </c>
      <c r="AZ714" t="s">
        <v>324</v>
      </c>
      <c r="BA714" t="s">
        <v>324</v>
      </c>
      <c r="BB714" t="s">
        <v>324</v>
      </c>
      <c r="BC714" t="s">
        <v>324</v>
      </c>
      <c r="BD714">
        <v>0</v>
      </c>
      <c r="BE714" t="s">
        <v>324</v>
      </c>
      <c r="BF714" t="s">
        <v>324</v>
      </c>
      <c r="BG714" t="s">
        <v>324</v>
      </c>
      <c r="BH714" t="s">
        <v>324</v>
      </c>
      <c r="BI714">
        <v>0</v>
      </c>
      <c r="BJ714" t="s">
        <v>324</v>
      </c>
      <c r="BK714" t="s">
        <v>324</v>
      </c>
      <c r="BL714" t="s">
        <v>324</v>
      </c>
      <c r="BM714" t="s">
        <v>324</v>
      </c>
      <c r="BN714">
        <v>0</v>
      </c>
      <c r="BO714" t="s">
        <v>324</v>
      </c>
      <c r="BP714" t="s">
        <v>324</v>
      </c>
      <c r="BQ714" t="s">
        <v>324</v>
      </c>
      <c r="BR714" t="s">
        <v>324</v>
      </c>
      <c r="BS714">
        <v>0</v>
      </c>
      <c r="BT714" t="s">
        <v>324</v>
      </c>
      <c r="BU714" t="s">
        <v>324</v>
      </c>
      <c r="BV714" t="s">
        <v>324</v>
      </c>
      <c r="BW714" t="s">
        <v>324</v>
      </c>
      <c r="BX714">
        <v>0</v>
      </c>
      <c r="BY714" t="s">
        <v>324</v>
      </c>
      <c r="BZ714" t="s">
        <v>324</v>
      </c>
      <c r="CA714" t="s">
        <v>324</v>
      </c>
      <c r="CB714" t="s">
        <v>324</v>
      </c>
      <c r="CC714">
        <v>0</v>
      </c>
      <c r="CD714" t="s">
        <v>324</v>
      </c>
      <c r="CE714" t="s">
        <v>324</v>
      </c>
      <c r="CF714" t="s">
        <v>324</v>
      </c>
      <c r="CG714" t="s">
        <v>324</v>
      </c>
      <c r="CH714">
        <v>0</v>
      </c>
      <c r="CI714" t="s">
        <v>324</v>
      </c>
      <c r="CJ714" t="s">
        <v>324</v>
      </c>
      <c r="CK714" t="s">
        <v>324</v>
      </c>
      <c r="CL714" t="s">
        <v>324</v>
      </c>
      <c r="CM714">
        <v>0</v>
      </c>
      <c r="CN714" t="s">
        <v>324</v>
      </c>
      <c r="CO714" t="s">
        <v>324</v>
      </c>
      <c r="CP714" t="s">
        <v>324</v>
      </c>
      <c r="CQ714" t="s">
        <v>324</v>
      </c>
      <c r="CR714">
        <v>0</v>
      </c>
      <c r="CS714" t="s">
        <v>324</v>
      </c>
      <c r="CT714" t="s">
        <v>324</v>
      </c>
      <c r="CU714" t="s">
        <v>324</v>
      </c>
      <c r="CV714" t="s">
        <v>324</v>
      </c>
      <c r="CW714">
        <v>0</v>
      </c>
      <c r="CX714">
        <v>1.7000000000000001E-2</v>
      </c>
      <c r="CY714">
        <v>0</v>
      </c>
      <c r="CZ714">
        <v>0</v>
      </c>
      <c r="DA714">
        <v>0</v>
      </c>
      <c r="DB714">
        <v>1.7000000000000001E-2</v>
      </c>
      <c r="DC714">
        <v>1</v>
      </c>
      <c r="DD714">
        <v>0</v>
      </c>
      <c r="DE714">
        <v>0</v>
      </c>
      <c r="DF714">
        <v>0</v>
      </c>
      <c r="DG714">
        <v>1</v>
      </c>
      <c r="DH714">
        <v>0</v>
      </c>
      <c r="DI714">
        <v>0</v>
      </c>
      <c r="DJ714">
        <v>0</v>
      </c>
      <c r="DK714">
        <v>0</v>
      </c>
      <c r="DL714">
        <v>0</v>
      </c>
    </row>
    <row r="715" spans="1:116" x14ac:dyDescent="0.45">
      <c r="A715">
        <v>2023</v>
      </c>
      <c r="B715" t="s">
        <v>194</v>
      </c>
      <c r="C715">
        <v>18125</v>
      </c>
      <c r="D715" t="s">
        <v>1059</v>
      </c>
      <c r="E715" t="s">
        <v>607</v>
      </c>
      <c r="F715" t="s">
        <v>244</v>
      </c>
      <c r="G715">
        <v>0.38</v>
      </c>
      <c r="H715" t="s">
        <v>324</v>
      </c>
      <c r="I715" t="s">
        <v>324</v>
      </c>
      <c r="J715" t="s">
        <v>324</v>
      </c>
      <c r="K715">
        <v>0.38</v>
      </c>
      <c r="L715">
        <v>37</v>
      </c>
      <c r="M715" t="s">
        <v>324</v>
      </c>
      <c r="N715" t="s">
        <v>324</v>
      </c>
      <c r="O715" t="s">
        <v>324</v>
      </c>
      <c r="P715">
        <v>37</v>
      </c>
      <c r="Q715" t="s">
        <v>324</v>
      </c>
      <c r="R715" t="s">
        <v>324</v>
      </c>
      <c r="S715" t="s">
        <v>324</v>
      </c>
      <c r="T715" t="s">
        <v>324</v>
      </c>
      <c r="U715">
        <v>0</v>
      </c>
      <c r="V715" t="s">
        <v>324</v>
      </c>
      <c r="W715" t="s">
        <v>324</v>
      </c>
      <c r="X715" t="s">
        <v>324</v>
      </c>
      <c r="Y715" t="s">
        <v>324</v>
      </c>
      <c r="Z715">
        <v>0</v>
      </c>
      <c r="AA715" t="s">
        <v>324</v>
      </c>
      <c r="AB715" t="s">
        <v>324</v>
      </c>
      <c r="AC715" t="s">
        <v>324</v>
      </c>
      <c r="AD715" t="s">
        <v>324</v>
      </c>
      <c r="AE715">
        <v>0</v>
      </c>
      <c r="AF715" t="s">
        <v>324</v>
      </c>
      <c r="AG715" t="s">
        <v>324</v>
      </c>
      <c r="AH715" t="s">
        <v>324</v>
      </c>
      <c r="AI715" t="s">
        <v>324</v>
      </c>
      <c r="AJ715">
        <v>0</v>
      </c>
      <c r="AK715" t="s">
        <v>324</v>
      </c>
      <c r="AL715" t="s">
        <v>324</v>
      </c>
      <c r="AM715" t="s">
        <v>324</v>
      </c>
      <c r="AN715" t="s">
        <v>324</v>
      </c>
      <c r="AO715">
        <v>0</v>
      </c>
      <c r="AP715" t="s">
        <v>324</v>
      </c>
      <c r="AQ715" t="s">
        <v>324</v>
      </c>
      <c r="AR715" t="s">
        <v>324</v>
      </c>
      <c r="AS715" t="s">
        <v>324</v>
      </c>
      <c r="AT715">
        <v>0</v>
      </c>
      <c r="AU715" t="s">
        <v>324</v>
      </c>
      <c r="AV715" t="s">
        <v>324</v>
      </c>
      <c r="AW715" t="s">
        <v>324</v>
      </c>
      <c r="AX715" t="s">
        <v>324</v>
      </c>
      <c r="AY715">
        <v>0</v>
      </c>
      <c r="AZ715" t="s">
        <v>324</v>
      </c>
      <c r="BA715" t="s">
        <v>324</v>
      </c>
      <c r="BB715" t="s">
        <v>324</v>
      </c>
      <c r="BC715" t="s">
        <v>324</v>
      </c>
      <c r="BD715">
        <v>0</v>
      </c>
      <c r="BE715" t="s">
        <v>324</v>
      </c>
      <c r="BF715" t="s">
        <v>324</v>
      </c>
      <c r="BG715" t="s">
        <v>324</v>
      </c>
      <c r="BH715" t="s">
        <v>324</v>
      </c>
      <c r="BI715">
        <v>0</v>
      </c>
      <c r="BJ715" t="s">
        <v>324</v>
      </c>
      <c r="BK715" t="s">
        <v>324</v>
      </c>
      <c r="BL715" t="s">
        <v>324</v>
      </c>
      <c r="BM715" t="s">
        <v>324</v>
      </c>
      <c r="BN715">
        <v>0</v>
      </c>
      <c r="BO715" t="s">
        <v>324</v>
      </c>
      <c r="BP715" t="s">
        <v>324</v>
      </c>
      <c r="BQ715" t="s">
        <v>324</v>
      </c>
      <c r="BR715" t="s">
        <v>324</v>
      </c>
      <c r="BS715">
        <v>0</v>
      </c>
      <c r="BT715">
        <v>0.01</v>
      </c>
      <c r="BU715" t="s">
        <v>324</v>
      </c>
      <c r="BV715" t="s">
        <v>324</v>
      </c>
      <c r="BW715" t="s">
        <v>324</v>
      </c>
      <c r="BX715">
        <v>0.01</v>
      </c>
      <c r="BY715">
        <v>1</v>
      </c>
      <c r="BZ715" t="s">
        <v>324</v>
      </c>
      <c r="CA715" t="s">
        <v>324</v>
      </c>
      <c r="CB715" t="s">
        <v>324</v>
      </c>
      <c r="CC715">
        <v>1</v>
      </c>
      <c r="CD715" t="s">
        <v>324</v>
      </c>
      <c r="CE715" t="s">
        <v>324</v>
      </c>
      <c r="CF715" t="s">
        <v>324</v>
      </c>
      <c r="CG715" t="s">
        <v>324</v>
      </c>
      <c r="CH715">
        <v>0</v>
      </c>
      <c r="CI715" t="s">
        <v>324</v>
      </c>
      <c r="CJ715" t="s">
        <v>324</v>
      </c>
      <c r="CK715" t="s">
        <v>324</v>
      </c>
      <c r="CL715" t="s">
        <v>324</v>
      </c>
      <c r="CM715">
        <v>0</v>
      </c>
      <c r="CN715" t="s">
        <v>324</v>
      </c>
      <c r="CO715" t="s">
        <v>324</v>
      </c>
      <c r="CP715" t="s">
        <v>324</v>
      </c>
      <c r="CQ715" t="s">
        <v>324</v>
      </c>
      <c r="CR715">
        <v>0</v>
      </c>
      <c r="CS715" t="s">
        <v>324</v>
      </c>
      <c r="CT715" t="s">
        <v>324</v>
      </c>
      <c r="CU715" t="s">
        <v>324</v>
      </c>
      <c r="CV715" t="s">
        <v>324</v>
      </c>
      <c r="CW715">
        <v>0</v>
      </c>
      <c r="CX715">
        <v>0.39</v>
      </c>
      <c r="CY715">
        <v>0</v>
      </c>
      <c r="CZ715">
        <v>0</v>
      </c>
      <c r="DA715">
        <v>0</v>
      </c>
      <c r="DB715">
        <v>0.39</v>
      </c>
      <c r="DC715">
        <v>38</v>
      </c>
      <c r="DD715">
        <v>0</v>
      </c>
      <c r="DE715">
        <v>0</v>
      </c>
      <c r="DF715">
        <v>0</v>
      </c>
      <c r="DG715">
        <v>38</v>
      </c>
      <c r="DH715">
        <v>0</v>
      </c>
      <c r="DI715">
        <v>0</v>
      </c>
      <c r="DJ715">
        <v>0</v>
      </c>
      <c r="DK715">
        <v>0</v>
      </c>
      <c r="DL715">
        <v>0</v>
      </c>
    </row>
    <row r="716" spans="1:116" x14ac:dyDescent="0.45">
      <c r="A716">
        <v>2023</v>
      </c>
      <c r="B716" t="s">
        <v>194</v>
      </c>
      <c r="C716">
        <v>19160</v>
      </c>
      <c r="D716" t="s">
        <v>842</v>
      </c>
      <c r="E716" t="s">
        <v>607</v>
      </c>
      <c r="F716" t="s">
        <v>247</v>
      </c>
      <c r="G716">
        <v>0.39300000000000002</v>
      </c>
      <c r="H716">
        <v>8.9999999999999993E-3</v>
      </c>
      <c r="I716" t="s">
        <v>324</v>
      </c>
      <c r="J716" t="s">
        <v>324</v>
      </c>
      <c r="K716">
        <v>0.40200000000000002</v>
      </c>
      <c r="L716">
        <v>40</v>
      </c>
      <c r="M716">
        <v>1</v>
      </c>
      <c r="N716" t="s">
        <v>324</v>
      </c>
      <c r="O716" t="s">
        <v>324</v>
      </c>
      <c r="P716">
        <v>41</v>
      </c>
      <c r="Q716" t="s">
        <v>324</v>
      </c>
      <c r="R716" t="s">
        <v>324</v>
      </c>
      <c r="S716" t="s">
        <v>324</v>
      </c>
      <c r="T716" t="s">
        <v>324</v>
      </c>
      <c r="U716">
        <v>0</v>
      </c>
      <c r="V716" t="s">
        <v>324</v>
      </c>
      <c r="W716" t="s">
        <v>324</v>
      </c>
      <c r="X716" t="s">
        <v>324</v>
      </c>
      <c r="Y716" t="s">
        <v>324</v>
      </c>
      <c r="Z716">
        <v>0</v>
      </c>
      <c r="AA716" t="s">
        <v>324</v>
      </c>
      <c r="AB716" t="s">
        <v>324</v>
      </c>
      <c r="AC716" t="s">
        <v>324</v>
      </c>
      <c r="AD716" t="s">
        <v>324</v>
      </c>
      <c r="AE716">
        <v>0</v>
      </c>
      <c r="AF716">
        <v>0.17499999999999999</v>
      </c>
      <c r="AG716" t="s">
        <v>324</v>
      </c>
      <c r="AH716">
        <v>3.0000000000000001E-3</v>
      </c>
      <c r="AI716" t="s">
        <v>324</v>
      </c>
      <c r="AJ716">
        <v>0.17799999999999999</v>
      </c>
      <c r="AK716">
        <v>75</v>
      </c>
      <c r="AL716" t="s">
        <v>324</v>
      </c>
      <c r="AM716">
        <v>2</v>
      </c>
      <c r="AN716" t="s">
        <v>324</v>
      </c>
      <c r="AO716">
        <v>77</v>
      </c>
      <c r="AP716" t="s">
        <v>324</v>
      </c>
      <c r="AQ716" t="s">
        <v>324</v>
      </c>
      <c r="AR716" t="s">
        <v>324</v>
      </c>
      <c r="AS716" t="s">
        <v>324</v>
      </c>
      <c r="AT716">
        <v>0</v>
      </c>
      <c r="AU716" t="s">
        <v>324</v>
      </c>
      <c r="AV716" t="s">
        <v>324</v>
      </c>
      <c r="AW716" t="s">
        <v>324</v>
      </c>
      <c r="AX716" t="s">
        <v>324</v>
      </c>
      <c r="AY716">
        <v>0</v>
      </c>
      <c r="AZ716" t="s">
        <v>324</v>
      </c>
      <c r="BA716" t="s">
        <v>324</v>
      </c>
      <c r="BB716" t="s">
        <v>324</v>
      </c>
      <c r="BC716" t="s">
        <v>324</v>
      </c>
      <c r="BD716">
        <v>0</v>
      </c>
      <c r="BE716" t="s">
        <v>324</v>
      </c>
      <c r="BF716" t="s">
        <v>324</v>
      </c>
      <c r="BG716" t="s">
        <v>324</v>
      </c>
      <c r="BH716" t="s">
        <v>324</v>
      </c>
      <c r="BI716">
        <v>0</v>
      </c>
      <c r="BJ716" t="s">
        <v>324</v>
      </c>
      <c r="BK716" t="s">
        <v>324</v>
      </c>
      <c r="BL716" t="s">
        <v>324</v>
      </c>
      <c r="BM716" t="s">
        <v>324</v>
      </c>
      <c r="BN716">
        <v>0</v>
      </c>
      <c r="BO716" t="s">
        <v>324</v>
      </c>
      <c r="BP716" t="s">
        <v>324</v>
      </c>
      <c r="BQ716" t="s">
        <v>324</v>
      </c>
      <c r="BR716" t="s">
        <v>324</v>
      </c>
      <c r="BS716">
        <v>0</v>
      </c>
      <c r="BT716">
        <v>2E-3</v>
      </c>
      <c r="BU716" t="s">
        <v>324</v>
      </c>
      <c r="BV716" t="s">
        <v>324</v>
      </c>
      <c r="BW716" t="s">
        <v>324</v>
      </c>
      <c r="BX716">
        <v>2E-3</v>
      </c>
      <c r="BY716">
        <v>1</v>
      </c>
      <c r="BZ716" t="s">
        <v>324</v>
      </c>
      <c r="CA716" t="s">
        <v>324</v>
      </c>
      <c r="CB716" t="s">
        <v>324</v>
      </c>
      <c r="CC716">
        <v>1</v>
      </c>
      <c r="CD716" t="s">
        <v>324</v>
      </c>
      <c r="CE716" t="s">
        <v>324</v>
      </c>
      <c r="CF716" t="s">
        <v>324</v>
      </c>
      <c r="CG716" t="s">
        <v>324</v>
      </c>
      <c r="CH716">
        <v>0</v>
      </c>
      <c r="CI716" t="s">
        <v>324</v>
      </c>
      <c r="CJ716" t="s">
        <v>324</v>
      </c>
      <c r="CK716" t="s">
        <v>324</v>
      </c>
      <c r="CL716" t="s">
        <v>324</v>
      </c>
      <c r="CM716">
        <v>0</v>
      </c>
      <c r="CN716" t="s">
        <v>324</v>
      </c>
      <c r="CO716" t="s">
        <v>324</v>
      </c>
      <c r="CP716" t="s">
        <v>324</v>
      </c>
      <c r="CQ716" t="s">
        <v>324</v>
      </c>
      <c r="CR716">
        <v>0</v>
      </c>
      <c r="CS716" t="s">
        <v>324</v>
      </c>
      <c r="CT716" t="s">
        <v>324</v>
      </c>
      <c r="CU716" t="s">
        <v>324</v>
      </c>
      <c r="CV716" t="s">
        <v>324</v>
      </c>
      <c r="CW716">
        <v>0</v>
      </c>
      <c r="CX716">
        <v>0.56999999999999995</v>
      </c>
      <c r="CY716">
        <v>8.9999999999999993E-3</v>
      </c>
      <c r="CZ716">
        <v>3.0000000000000001E-3</v>
      </c>
      <c r="DA716">
        <v>0</v>
      </c>
      <c r="DB716">
        <v>0.58199999999999996</v>
      </c>
      <c r="DC716">
        <v>116</v>
      </c>
      <c r="DD716">
        <v>1</v>
      </c>
      <c r="DE716">
        <v>2</v>
      </c>
      <c r="DF716">
        <v>0</v>
      </c>
      <c r="DG716">
        <v>119</v>
      </c>
      <c r="DH716">
        <v>0</v>
      </c>
      <c r="DI716">
        <v>0</v>
      </c>
      <c r="DJ716">
        <v>0</v>
      </c>
      <c r="DK716">
        <v>0</v>
      </c>
      <c r="DL716">
        <v>0</v>
      </c>
    </row>
    <row r="717" spans="1:116" x14ac:dyDescent="0.45">
      <c r="A717">
        <v>2023</v>
      </c>
      <c r="B717" t="s">
        <v>194</v>
      </c>
      <c r="C717">
        <v>19785</v>
      </c>
      <c r="D717" t="s">
        <v>525</v>
      </c>
      <c r="E717" t="s">
        <v>781</v>
      </c>
      <c r="F717" t="s">
        <v>244</v>
      </c>
      <c r="G717">
        <v>1.8320000000000001</v>
      </c>
      <c r="H717" t="s">
        <v>324</v>
      </c>
      <c r="I717" t="s">
        <v>324</v>
      </c>
      <c r="J717" t="s">
        <v>324</v>
      </c>
      <c r="K717">
        <v>1.8320000000000001</v>
      </c>
      <c r="L717">
        <v>197</v>
      </c>
      <c r="M717" t="s">
        <v>324</v>
      </c>
      <c r="N717" t="s">
        <v>324</v>
      </c>
      <c r="O717" t="s">
        <v>324</v>
      </c>
      <c r="P717">
        <v>197</v>
      </c>
      <c r="Q717" t="s">
        <v>324</v>
      </c>
      <c r="R717" t="s">
        <v>324</v>
      </c>
      <c r="S717" t="s">
        <v>324</v>
      </c>
      <c r="T717" t="s">
        <v>324</v>
      </c>
      <c r="U717">
        <v>0</v>
      </c>
      <c r="V717" t="s">
        <v>324</v>
      </c>
      <c r="W717" t="s">
        <v>324</v>
      </c>
      <c r="X717" t="s">
        <v>324</v>
      </c>
      <c r="Y717" t="s">
        <v>324</v>
      </c>
      <c r="Z717">
        <v>0</v>
      </c>
      <c r="AA717" t="s">
        <v>324</v>
      </c>
      <c r="AB717" t="s">
        <v>324</v>
      </c>
      <c r="AC717" t="s">
        <v>324</v>
      </c>
      <c r="AD717" t="s">
        <v>324</v>
      </c>
      <c r="AE717">
        <v>0</v>
      </c>
      <c r="AF717" t="s">
        <v>324</v>
      </c>
      <c r="AG717" t="s">
        <v>324</v>
      </c>
      <c r="AH717" t="s">
        <v>324</v>
      </c>
      <c r="AI717" t="s">
        <v>324</v>
      </c>
      <c r="AJ717">
        <v>0</v>
      </c>
      <c r="AK717" t="s">
        <v>324</v>
      </c>
      <c r="AL717" t="s">
        <v>324</v>
      </c>
      <c r="AM717" t="s">
        <v>324</v>
      </c>
      <c r="AN717" t="s">
        <v>324</v>
      </c>
      <c r="AO717">
        <v>0</v>
      </c>
      <c r="AP717" t="s">
        <v>324</v>
      </c>
      <c r="AQ717" t="s">
        <v>324</v>
      </c>
      <c r="AR717" t="s">
        <v>324</v>
      </c>
      <c r="AS717" t="s">
        <v>324</v>
      </c>
      <c r="AT717">
        <v>0</v>
      </c>
      <c r="AU717" t="s">
        <v>324</v>
      </c>
      <c r="AV717" t="s">
        <v>324</v>
      </c>
      <c r="AW717" t="s">
        <v>324</v>
      </c>
      <c r="AX717" t="s">
        <v>324</v>
      </c>
      <c r="AY717">
        <v>0</v>
      </c>
      <c r="AZ717" t="s">
        <v>324</v>
      </c>
      <c r="BA717" t="s">
        <v>324</v>
      </c>
      <c r="BB717" t="s">
        <v>324</v>
      </c>
      <c r="BC717" t="s">
        <v>324</v>
      </c>
      <c r="BD717">
        <v>0</v>
      </c>
      <c r="BE717" t="s">
        <v>324</v>
      </c>
      <c r="BF717" t="s">
        <v>324</v>
      </c>
      <c r="BG717" t="s">
        <v>324</v>
      </c>
      <c r="BH717" t="s">
        <v>324</v>
      </c>
      <c r="BI717">
        <v>0</v>
      </c>
      <c r="BJ717" t="s">
        <v>324</v>
      </c>
      <c r="BK717" t="s">
        <v>324</v>
      </c>
      <c r="BL717" t="s">
        <v>324</v>
      </c>
      <c r="BM717" t="s">
        <v>324</v>
      </c>
      <c r="BN717">
        <v>0</v>
      </c>
      <c r="BO717" t="s">
        <v>324</v>
      </c>
      <c r="BP717" t="s">
        <v>324</v>
      </c>
      <c r="BQ717" t="s">
        <v>324</v>
      </c>
      <c r="BR717" t="s">
        <v>324</v>
      </c>
      <c r="BS717">
        <v>0</v>
      </c>
      <c r="BT717" t="s">
        <v>324</v>
      </c>
      <c r="BU717" t="s">
        <v>324</v>
      </c>
      <c r="BV717" t="s">
        <v>324</v>
      </c>
      <c r="BW717" t="s">
        <v>324</v>
      </c>
      <c r="BX717">
        <v>0</v>
      </c>
      <c r="BY717" t="s">
        <v>324</v>
      </c>
      <c r="BZ717" t="s">
        <v>324</v>
      </c>
      <c r="CA717" t="s">
        <v>324</v>
      </c>
      <c r="CB717" t="s">
        <v>324</v>
      </c>
      <c r="CC717">
        <v>0</v>
      </c>
      <c r="CD717" t="s">
        <v>324</v>
      </c>
      <c r="CE717" t="s">
        <v>324</v>
      </c>
      <c r="CF717" t="s">
        <v>324</v>
      </c>
      <c r="CG717" t="s">
        <v>324</v>
      </c>
      <c r="CH717">
        <v>0</v>
      </c>
      <c r="CI717" t="s">
        <v>324</v>
      </c>
      <c r="CJ717" t="s">
        <v>324</v>
      </c>
      <c r="CK717" t="s">
        <v>324</v>
      </c>
      <c r="CL717" t="s">
        <v>324</v>
      </c>
      <c r="CM717">
        <v>0</v>
      </c>
      <c r="CN717" t="s">
        <v>324</v>
      </c>
      <c r="CO717" t="s">
        <v>324</v>
      </c>
      <c r="CP717" t="s">
        <v>324</v>
      </c>
      <c r="CQ717" t="s">
        <v>324</v>
      </c>
      <c r="CR717">
        <v>0</v>
      </c>
      <c r="CS717" t="s">
        <v>324</v>
      </c>
      <c r="CT717" t="s">
        <v>324</v>
      </c>
      <c r="CU717" t="s">
        <v>324</v>
      </c>
      <c r="CV717" t="s">
        <v>324</v>
      </c>
      <c r="CW717">
        <v>0</v>
      </c>
      <c r="CX717">
        <v>1.8320000000000001</v>
      </c>
      <c r="CY717">
        <v>0</v>
      </c>
      <c r="CZ717">
        <v>0</v>
      </c>
      <c r="DA717">
        <v>0</v>
      </c>
      <c r="DB717">
        <v>1.8320000000000001</v>
      </c>
      <c r="DC717">
        <v>197</v>
      </c>
      <c r="DD717">
        <v>0</v>
      </c>
      <c r="DE717">
        <v>0</v>
      </c>
      <c r="DF717">
        <v>0</v>
      </c>
      <c r="DG717">
        <v>197</v>
      </c>
      <c r="DH717">
        <v>0</v>
      </c>
      <c r="DI717">
        <v>0</v>
      </c>
      <c r="DJ717">
        <v>0</v>
      </c>
      <c r="DK717">
        <v>0</v>
      </c>
      <c r="DL717">
        <v>0</v>
      </c>
    </row>
    <row r="718" spans="1:116" x14ac:dyDescent="0.45">
      <c r="A718">
        <v>2023</v>
      </c>
      <c r="B718" t="s">
        <v>194</v>
      </c>
      <c r="C718">
        <v>60482</v>
      </c>
      <c r="D718" t="s">
        <v>1060</v>
      </c>
      <c r="E718" t="s">
        <v>607</v>
      </c>
      <c r="F718" t="s">
        <v>244</v>
      </c>
      <c r="G718">
        <v>1.224</v>
      </c>
      <c r="H718">
        <v>0</v>
      </c>
      <c r="I718">
        <v>0</v>
      </c>
      <c r="J718">
        <v>0</v>
      </c>
      <c r="K718">
        <v>1.224</v>
      </c>
      <c r="L718">
        <v>153</v>
      </c>
      <c r="M718">
        <v>0</v>
      </c>
      <c r="N718">
        <v>0</v>
      </c>
      <c r="O718">
        <v>0</v>
      </c>
      <c r="P718">
        <v>153</v>
      </c>
      <c r="Q718">
        <v>0</v>
      </c>
      <c r="R718">
        <v>0</v>
      </c>
      <c r="S718">
        <v>0</v>
      </c>
      <c r="T718">
        <v>0</v>
      </c>
      <c r="U718">
        <v>0</v>
      </c>
      <c r="V718">
        <v>0</v>
      </c>
      <c r="W718">
        <v>0</v>
      </c>
      <c r="X718">
        <v>0</v>
      </c>
      <c r="Y718">
        <v>0</v>
      </c>
      <c r="Z718">
        <v>0</v>
      </c>
      <c r="AA718">
        <v>0</v>
      </c>
      <c r="AB718">
        <v>0</v>
      </c>
      <c r="AC718">
        <v>0</v>
      </c>
      <c r="AD718">
        <v>0</v>
      </c>
      <c r="AE718">
        <v>0</v>
      </c>
      <c r="AF718">
        <v>0</v>
      </c>
      <c r="AG718">
        <v>0</v>
      </c>
      <c r="AH718">
        <v>0</v>
      </c>
      <c r="AI718">
        <v>0</v>
      </c>
      <c r="AJ718">
        <v>0</v>
      </c>
      <c r="AK718">
        <v>0</v>
      </c>
      <c r="AL718">
        <v>0</v>
      </c>
      <c r="AM718">
        <v>0</v>
      </c>
      <c r="AN718">
        <v>0</v>
      </c>
      <c r="AO718">
        <v>0</v>
      </c>
      <c r="AP718">
        <v>0</v>
      </c>
      <c r="AQ718">
        <v>0</v>
      </c>
      <c r="AR718">
        <v>0</v>
      </c>
      <c r="AS718">
        <v>0</v>
      </c>
      <c r="AT718">
        <v>0</v>
      </c>
      <c r="AU718">
        <v>0</v>
      </c>
      <c r="AV718">
        <v>0</v>
      </c>
      <c r="AW718">
        <v>0</v>
      </c>
      <c r="AX718">
        <v>0</v>
      </c>
      <c r="AY718">
        <v>0</v>
      </c>
      <c r="AZ718">
        <v>0</v>
      </c>
      <c r="BA718">
        <v>0</v>
      </c>
      <c r="BB718">
        <v>0</v>
      </c>
      <c r="BC718">
        <v>0</v>
      </c>
      <c r="BD718">
        <v>0</v>
      </c>
      <c r="BE718">
        <v>0</v>
      </c>
      <c r="BF718">
        <v>0</v>
      </c>
      <c r="BG718">
        <v>0</v>
      </c>
      <c r="BH718">
        <v>0</v>
      </c>
      <c r="BI718">
        <v>0</v>
      </c>
      <c r="BJ718">
        <v>0</v>
      </c>
      <c r="BK718">
        <v>0</v>
      </c>
      <c r="BL718">
        <v>0</v>
      </c>
      <c r="BM718">
        <v>0</v>
      </c>
      <c r="BN718">
        <v>0</v>
      </c>
      <c r="BO718">
        <v>0</v>
      </c>
      <c r="BP718">
        <v>0</v>
      </c>
      <c r="BQ718">
        <v>0</v>
      </c>
      <c r="BR718">
        <v>0</v>
      </c>
      <c r="BS718">
        <v>0</v>
      </c>
      <c r="BT718">
        <v>1.6E-2</v>
      </c>
      <c r="BU718">
        <v>0</v>
      </c>
      <c r="BV718">
        <v>0</v>
      </c>
      <c r="BW718">
        <v>0</v>
      </c>
      <c r="BX718">
        <v>1.6E-2</v>
      </c>
      <c r="BY718">
        <v>6</v>
      </c>
      <c r="BZ718">
        <v>0</v>
      </c>
      <c r="CA718">
        <v>0</v>
      </c>
      <c r="CB718">
        <v>0</v>
      </c>
      <c r="CC718">
        <v>6</v>
      </c>
      <c r="CD718">
        <v>0</v>
      </c>
      <c r="CE718">
        <v>0</v>
      </c>
      <c r="CF718">
        <v>0</v>
      </c>
      <c r="CG718">
        <v>0</v>
      </c>
      <c r="CH718">
        <v>0</v>
      </c>
      <c r="CI718">
        <v>0</v>
      </c>
      <c r="CJ718">
        <v>0</v>
      </c>
      <c r="CK718">
        <v>0</v>
      </c>
      <c r="CL718">
        <v>0</v>
      </c>
      <c r="CM718">
        <v>0</v>
      </c>
      <c r="CN718">
        <v>0</v>
      </c>
      <c r="CO718">
        <v>0</v>
      </c>
      <c r="CP718">
        <v>0</v>
      </c>
      <c r="CQ718">
        <v>0</v>
      </c>
      <c r="CR718">
        <v>0</v>
      </c>
      <c r="CS718">
        <v>0</v>
      </c>
      <c r="CT718">
        <v>0</v>
      </c>
      <c r="CU718">
        <v>0</v>
      </c>
      <c r="CV718">
        <v>0</v>
      </c>
      <c r="CW718">
        <v>0</v>
      </c>
      <c r="CX718">
        <v>1.24</v>
      </c>
      <c r="CY718">
        <v>0</v>
      </c>
      <c r="CZ718">
        <v>0</v>
      </c>
      <c r="DA718">
        <v>0</v>
      </c>
      <c r="DB718">
        <v>1.24</v>
      </c>
      <c r="DC718">
        <v>159</v>
      </c>
      <c r="DD718">
        <v>0</v>
      </c>
      <c r="DE718">
        <v>0</v>
      </c>
      <c r="DF718">
        <v>0</v>
      </c>
      <c r="DG718">
        <v>159</v>
      </c>
      <c r="DH718">
        <v>0</v>
      </c>
      <c r="DI718">
        <v>0</v>
      </c>
      <c r="DJ718">
        <v>0</v>
      </c>
      <c r="DK718">
        <v>0</v>
      </c>
      <c r="DL718">
        <v>0</v>
      </c>
    </row>
    <row r="719" spans="1:116" x14ac:dyDescent="0.45">
      <c r="A719">
        <v>2023</v>
      </c>
      <c r="B719" t="s">
        <v>194</v>
      </c>
      <c r="C719">
        <v>99999</v>
      </c>
      <c r="D719" t="s">
        <v>599</v>
      </c>
      <c r="E719" t="s">
        <v>781</v>
      </c>
      <c r="G719">
        <v>-0.11700000000000001</v>
      </c>
      <c r="H719">
        <v>0</v>
      </c>
      <c r="I719">
        <v>0</v>
      </c>
      <c r="J719" t="s">
        <v>324</v>
      </c>
      <c r="K719">
        <v>-0.11700000000000001</v>
      </c>
      <c r="L719" t="s">
        <v>324</v>
      </c>
      <c r="M719" t="s">
        <v>324</v>
      </c>
      <c r="N719" t="s">
        <v>324</v>
      </c>
      <c r="O719" t="s">
        <v>324</v>
      </c>
      <c r="P719" t="s">
        <v>324</v>
      </c>
      <c r="Q719" t="s">
        <v>324</v>
      </c>
      <c r="R719" t="s">
        <v>324</v>
      </c>
      <c r="S719" t="s">
        <v>324</v>
      </c>
      <c r="T719" t="s">
        <v>324</v>
      </c>
      <c r="U719" t="s">
        <v>324</v>
      </c>
      <c r="V719" t="s">
        <v>324</v>
      </c>
      <c r="W719" t="s">
        <v>324</v>
      </c>
      <c r="X719" t="s">
        <v>324</v>
      </c>
      <c r="Y719" t="s">
        <v>324</v>
      </c>
      <c r="Z719" t="s">
        <v>324</v>
      </c>
      <c r="AA719" t="s">
        <v>324</v>
      </c>
      <c r="AB719" t="s">
        <v>324</v>
      </c>
      <c r="AC719" t="s">
        <v>324</v>
      </c>
      <c r="AD719" t="s">
        <v>324</v>
      </c>
      <c r="AE719" t="s">
        <v>324</v>
      </c>
      <c r="AF719" t="s">
        <v>324</v>
      </c>
      <c r="AG719" t="s">
        <v>324</v>
      </c>
      <c r="AH719" t="s">
        <v>324</v>
      </c>
      <c r="AI719" t="s">
        <v>324</v>
      </c>
      <c r="AJ719" t="s">
        <v>324</v>
      </c>
      <c r="AK719" t="s">
        <v>324</v>
      </c>
      <c r="AL719" t="s">
        <v>324</v>
      </c>
      <c r="AM719" t="s">
        <v>324</v>
      </c>
      <c r="AN719" t="s">
        <v>324</v>
      </c>
      <c r="AO719" t="s">
        <v>324</v>
      </c>
      <c r="AP719" t="s">
        <v>324</v>
      </c>
      <c r="AQ719" t="s">
        <v>324</v>
      </c>
      <c r="AR719" t="s">
        <v>324</v>
      </c>
      <c r="AS719" t="s">
        <v>324</v>
      </c>
      <c r="AT719" t="s">
        <v>324</v>
      </c>
      <c r="AU719" t="s">
        <v>324</v>
      </c>
      <c r="AV719" t="s">
        <v>324</v>
      </c>
      <c r="AW719" t="s">
        <v>324</v>
      </c>
      <c r="AX719" t="s">
        <v>324</v>
      </c>
      <c r="AY719" t="s">
        <v>324</v>
      </c>
      <c r="AZ719" t="s">
        <v>324</v>
      </c>
      <c r="BA719" t="s">
        <v>324</v>
      </c>
      <c r="BB719" t="s">
        <v>324</v>
      </c>
      <c r="BC719" t="s">
        <v>324</v>
      </c>
      <c r="BD719" t="s">
        <v>324</v>
      </c>
      <c r="BE719" t="s">
        <v>324</v>
      </c>
      <c r="BF719" t="s">
        <v>324</v>
      </c>
      <c r="BG719" t="s">
        <v>324</v>
      </c>
      <c r="BH719" t="s">
        <v>324</v>
      </c>
      <c r="BI719" t="s">
        <v>324</v>
      </c>
      <c r="BJ719" t="s">
        <v>324</v>
      </c>
      <c r="BK719" t="s">
        <v>324</v>
      </c>
      <c r="BL719" t="s">
        <v>324</v>
      </c>
      <c r="BM719" t="s">
        <v>324</v>
      </c>
      <c r="BN719" t="s">
        <v>324</v>
      </c>
      <c r="BO719" t="s">
        <v>324</v>
      </c>
      <c r="BP719" t="s">
        <v>324</v>
      </c>
      <c r="BQ719" t="s">
        <v>324</v>
      </c>
      <c r="BR719" t="s">
        <v>324</v>
      </c>
      <c r="BS719" t="s">
        <v>324</v>
      </c>
      <c r="BT719" t="s">
        <v>324</v>
      </c>
      <c r="BU719" t="s">
        <v>324</v>
      </c>
      <c r="BV719" t="s">
        <v>324</v>
      </c>
      <c r="BW719" t="s">
        <v>324</v>
      </c>
      <c r="BX719" t="s">
        <v>324</v>
      </c>
      <c r="BY719" t="s">
        <v>324</v>
      </c>
      <c r="BZ719" t="s">
        <v>324</v>
      </c>
      <c r="CA719" t="s">
        <v>324</v>
      </c>
      <c r="CB719" t="s">
        <v>324</v>
      </c>
      <c r="CC719" t="s">
        <v>324</v>
      </c>
      <c r="CD719" t="s">
        <v>324</v>
      </c>
      <c r="CE719" t="s">
        <v>324</v>
      </c>
      <c r="CF719" t="s">
        <v>324</v>
      </c>
      <c r="CG719" t="s">
        <v>324</v>
      </c>
      <c r="CH719" t="s">
        <v>324</v>
      </c>
      <c r="CI719" t="s">
        <v>324</v>
      </c>
      <c r="CJ719" t="s">
        <v>324</v>
      </c>
      <c r="CK719" t="s">
        <v>324</v>
      </c>
      <c r="CL719" t="s">
        <v>324</v>
      </c>
      <c r="CM719" t="s">
        <v>324</v>
      </c>
      <c r="CN719" t="s">
        <v>324</v>
      </c>
      <c r="CO719" t="s">
        <v>324</v>
      </c>
      <c r="CP719" t="s">
        <v>324</v>
      </c>
      <c r="CQ719" t="s">
        <v>324</v>
      </c>
      <c r="CR719" t="s">
        <v>324</v>
      </c>
      <c r="CS719" t="s">
        <v>324</v>
      </c>
      <c r="CT719" t="s">
        <v>324</v>
      </c>
      <c r="CU719" t="s">
        <v>324</v>
      </c>
      <c r="CV719" t="s">
        <v>324</v>
      </c>
      <c r="CW719" t="s">
        <v>324</v>
      </c>
      <c r="CX719">
        <v>-0.11700000000000001</v>
      </c>
      <c r="CY719">
        <v>0</v>
      </c>
      <c r="CZ719">
        <v>0</v>
      </c>
      <c r="DA719" t="s">
        <v>324</v>
      </c>
      <c r="DB719">
        <v>-0.11700000000000001</v>
      </c>
      <c r="DC719" t="s">
        <v>324</v>
      </c>
      <c r="DD719" t="s">
        <v>324</v>
      </c>
      <c r="DE719" t="s">
        <v>324</v>
      </c>
      <c r="DF719" t="s">
        <v>324</v>
      </c>
      <c r="DG719" t="s">
        <v>324</v>
      </c>
      <c r="DH719" t="s">
        <v>324</v>
      </c>
      <c r="DI719" t="s">
        <v>324</v>
      </c>
      <c r="DJ719" t="s">
        <v>324</v>
      </c>
      <c r="DK719" t="s">
        <v>324</v>
      </c>
      <c r="DL719" t="s">
        <v>324</v>
      </c>
    </row>
    <row r="720" spans="1:116" x14ac:dyDescent="0.45">
      <c r="A720">
        <v>2023</v>
      </c>
      <c r="B720" t="s">
        <v>194</v>
      </c>
      <c r="C720">
        <v>99999</v>
      </c>
      <c r="D720" t="s">
        <v>599</v>
      </c>
      <c r="E720" t="s">
        <v>607</v>
      </c>
      <c r="G720">
        <v>-0.69099999999999995</v>
      </c>
      <c r="H720">
        <v>-9.4E-2</v>
      </c>
      <c r="I720" t="s">
        <v>324</v>
      </c>
      <c r="J720" t="s">
        <v>324</v>
      </c>
      <c r="K720">
        <v>-0.78500000000000003</v>
      </c>
      <c r="L720" t="s">
        <v>324</v>
      </c>
      <c r="M720" t="s">
        <v>324</v>
      </c>
      <c r="N720" t="s">
        <v>324</v>
      </c>
      <c r="O720" t="s">
        <v>324</v>
      </c>
      <c r="P720" t="s">
        <v>324</v>
      </c>
      <c r="Q720" t="s">
        <v>324</v>
      </c>
      <c r="R720" t="s">
        <v>324</v>
      </c>
      <c r="S720" t="s">
        <v>324</v>
      </c>
      <c r="T720" t="s">
        <v>324</v>
      </c>
      <c r="U720" t="s">
        <v>324</v>
      </c>
      <c r="V720" t="s">
        <v>324</v>
      </c>
      <c r="W720" t="s">
        <v>324</v>
      </c>
      <c r="X720" t="s">
        <v>324</v>
      </c>
      <c r="Y720" t="s">
        <v>324</v>
      </c>
      <c r="Z720" t="s">
        <v>324</v>
      </c>
      <c r="AA720" t="s">
        <v>324</v>
      </c>
      <c r="AB720" t="s">
        <v>324</v>
      </c>
      <c r="AC720" t="s">
        <v>324</v>
      </c>
      <c r="AD720" t="s">
        <v>324</v>
      </c>
      <c r="AE720" t="s">
        <v>324</v>
      </c>
      <c r="AF720" t="s">
        <v>324</v>
      </c>
      <c r="AG720" t="s">
        <v>324</v>
      </c>
      <c r="AH720" t="s">
        <v>324</v>
      </c>
      <c r="AI720" t="s">
        <v>324</v>
      </c>
      <c r="AJ720" t="s">
        <v>324</v>
      </c>
      <c r="AK720" t="s">
        <v>324</v>
      </c>
      <c r="AL720" t="s">
        <v>324</v>
      </c>
      <c r="AM720" t="s">
        <v>324</v>
      </c>
      <c r="AN720" t="s">
        <v>324</v>
      </c>
      <c r="AO720" t="s">
        <v>324</v>
      </c>
      <c r="AP720" t="s">
        <v>324</v>
      </c>
      <c r="AQ720" t="s">
        <v>324</v>
      </c>
      <c r="AR720" t="s">
        <v>324</v>
      </c>
      <c r="AS720" t="s">
        <v>324</v>
      </c>
      <c r="AT720" t="s">
        <v>324</v>
      </c>
      <c r="AU720" t="s">
        <v>324</v>
      </c>
      <c r="AV720" t="s">
        <v>324</v>
      </c>
      <c r="AW720" t="s">
        <v>324</v>
      </c>
      <c r="AX720" t="s">
        <v>324</v>
      </c>
      <c r="AY720" t="s">
        <v>324</v>
      </c>
      <c r="AZ720" t="s">
        <v>324</v>
      </c>
      <c r="BA720" t="s">
        <v>324</v>
      </c>
      <c r="BB720" t="s">
        <v>324</v>
      </c>
      <c r="BC720" t="s">
        <v>324</v>
      </c>
      <c r="BD720" t="s">
        <v>324</v>
      </c>
      <c r="BE720" t="s">
        <v>324</v>
      </c>
      <c r="BF720" t="s">
        <v>324</v>
      </c>
      <c r="BG720" t="s">
        <v>324</v>
      </c>
      <c r="BH720" t="s">
        <v>324</v>
      </c>
      <c r="BI720" t="s">
        <v>324</v>
      </c>
      <c r="BJ720" t="s">
        <v>324</v>
      </c>
      <c r="BK720" t="s">
        <v>324</v>
      </c>
      <c r="BL720" t="s">
        <v>324</v>
      </c>
      <c r="BM720" t="s">
        <v>324</v>
      </c>
      <c r="BN720" t="s">
        <v>324</v>
      </c>
      <c r="BO720" t="s">
        <v>324</v>
      </c>
      <c r="BP720" t="s">
        <v>324</v>
      </c>
      <c r="BQ720" t="s">
        <v>324</v>
      </c>
      <c r="BR720" t="s">
        <v>324</v>
      </c>
      <c r="BS720" t="s">
        <v>324</v>
      </c>
      <c r="BT720" t="s">
        <v>324</v>
      </c>
      <c r="BU720" t="s">
        <v>324</v>
      </c>
      <c r="BV720" t="s">
        <v>324</v>
      </c>
      <c r="BW720" t="s">
        <v>324</v>
      </c>
      <c r="BX720" t="s">
        <v>324</v>
      </c>
      <c r="BY720" t="s">
        <v>324</v>
      </c>
      <c r="BZ720" t="s">
        <v>324</v>
      </c>
      <c r="CA720" t="s">
        <v>324</v>
      </c>
      <c r="CB720" t="s">
        <v>324</v>
      </c>
      <c r="CC720" t="s">
        <v>324</v>
      </c>
      <c r="CD720" t="s">
        <v>324</v>
      </c>
      <c r="CE720" t="s">
        <v>324</v>
      </c>
      <c r="CF720" t="s">
        <v>324</v>
      </c>
      <c r="CG720" t="s">
        <v>324</v>
      </c>
      <c r="CH720" t="s">
        <v>324</v>
      </c>
      <c r="CI720" t="s">
        <v>324</v>
      </c>
      <c r="CJ720" t="s">
        <v>324</v>
      </c>
      <c r="CK720" t="s">
        <v>324</v>
      </c>
      <c r="CL720" t="s">
        <v>324</v>
      </c>
      <c r="CM720" t="s">
        <v>324</v>
      </c>
      <c r="CN720" t="s">
        <v>324</v>
      </c>
      <c r="CO720" t="s">
        <v>324</v>
      </c>
      <c r="CP720" t="s">
        <v>324</v>
      </c>
      <c r="CQ720" t="s">
        <v>324</v>
      </c>
      <c r="CR720" t="s">
        <v>324</v>
      </c>
      <c r="CS720" t="s">
        <v>324</v>
      </c>
      <c r="CT720" t="s">
        <v>324</v>
      </c>
      <c r="CU720" t="s">
        <v>324</v>
      </c>
      <c r="CV720" t="s">
        <v>324</v>
      </c>
      <c r="CW720" t="s">
        <v>324</v>
      </c>
      <c r="CX720">
        <v>-0.69099999999999995</v>
      </c>
      <c r="CY720">
        <v>-9.4E-2</v>
      </c>
      <c r="CZ720" t="s">
        <v>324</v>
      </c>
      <c r="DA720" t="s">
        <v>324</v>
      </c>
      <c r="DB720">
        <v>-0.78500000000000003</v>
      </c>
      <c r="DC720" t="s">
        <v>324</v>
      </c>
      <c r="DD720" t="s">
        <v>324</v>
      </c>
      <c r="DE720" t="s">
        <v>324</v>
      </c>
      <c r="DF720" t="s">
        <v>324</v>
      </c>
      <c r="DG720" t="s">
        <v>324</v>
      </c>
      <c r="DH720" t="s">
        <v>324</v>
      </c>
      <c r="DI720" t="s">
        <v>324</v>
      </c>
      <c r="DJ720" t="s">
        <v>324</v>
      </c>
      <c r="DK720" t="s">
        <v>324</v>
      </c>
      <c r="DL720" t="s">
        <v>324</v>
      </c>
    </row>
    <row r="721" spans="1:116" x14ac:dyDescent="0.45">
      <c r="A721">
        <v>2023</v>
      </c>
      <c r="B721" t="s">
        <v>197</v>
      </c>
      <c r="C721">
        <v>3240</v>
      </c>
      <c r="D721" t="s">
        <v>1061</v>
      </c>
      <c r="E721" t="s">
        <v>783</v>
      </c>
      <c r="F721" t="s">
        <v>247</v>
      </c>
      <c r="G721">
        <v>6.0019999999999998</v>
      </c>
      <c r="H721">
        <v>0.20599999999999999</v>
      </c>
      <c r="I721" t="s">
        <v>324</v>
      </c>
      <c r="J721" t="s">
        <v>324</v>
      </c>
      <c r="K721">
        <v>6.2080000000000002</v>
      </c>
      <c r="L721">
        <v>741</v>
      </c>
      <c r="M721">
        <v>14</v>
      </c>
      <c r="N721" t="s">
        <v>324</v>
      </c>
      <c r="O721" t="s">
        <v>324</v>
      </c>
      <c r="P721">
        <v>755</v>
      </c>
      <c r="Q721">
        <v>3818.8719999999998</v>
      </c>
      <c r="R721">
        <v>36.750999999999998</v>
      </c>
      <c r="S721" t="s">
        <v>324</v>
      </c>
      <c r="T721" t="s">
        <v>324</v>
      </c>
      <c r="U721">
        <v>3855.623</v>
      </c>
      <c r="V721" t="s">
        <v>324</v>
      </c>
      <c r="W721" t="s">
        <v>324</v>
      </c>
      <c r="X721" t="s">
        <v>324</v>
      </c>
      <c r="Y721" t="s">
        <v>324</v>
      </c>
      <c r="Z721">
        <v>0</v>
      </c>
      <c r="AA721" t="s">
        <v>324</v>
      </c>
      <c r="AB721" t="s">
        <v>324</v>
      </c>
      <c r="AC721" t="s">
        <v>324</v>
      </c>
      <c r="AD721" t="s">
        <v>324</v>
      </c>
      <c r="AE721">
        <v>0</v>
      </c>
      <c r="AF721">
        <v>7.4999999999999997E-2</v>
      </c>
      <c r="AG721">
        <v>1E-3</v>
      </c>
      <c r="AH721" t="s">
        <v>324</v>
      </c>
      <c r="AI721" t="s">
        <v>324</v>
      </c>
      <c r="AJ721">
        <v>7.5999999999999998E-2</v>
      </c>
      <c r="AK721">
        <v>125</v>
      </c>
      <c r="AL721">
        <v>2</v>
      </c>
      <c r="AM721" t="s">
        <v>324</v>
      </c>
      <c r="AN721" t="s">
        <v>324</v>
      </c>
      <c r="AO721">
        <v>127</v>
      </c>
      <c r="AP721" t="s">
        <v>324</v>
      </c>
      <c r="AQ721" t="s">
        <v>324</v>
      </c>
      <c r="AR721" t="s">
        <v>324</v>
      </c>
      <c r="AS721" t="s">
        <v>324</v>
      </c>
      <c r="AT721">
        <v>0</v>
      </c>
      <c r="AU721" t="s">
        <v>324</v>
      </c>
      <c r="AV721" t="s">
        <v>324</v>
      </c>
      <c r="AW721" t="s">
        <v>324</v>
      </c>
      <c r="AX721" t="s">
        <v>324</v>
      </c>
      <c r="AY721">
        <v>0</v>
      </c>
      <c r="AZ721" t="s">
        <v>324</v>
      </c>
      <c r="BA721" t="s">
        <v>324</v>
      </c>
      <c r="BB721" t="s">
        <v>324</v>
      </c>
      <c r="BC721" t="s">
        <v>324</v>
      </c>
      <c r="BD721">
        <v>0</v>
      </c>
      <c r="BE721" t="s">
        <v>324</v>
      </c>
      <c r="BF721" t="s">
        <v>324</v>
      </c>
      <c r="BG721" t="s">
        <v>324</v>
      </c>
      <c r="BH721" t="s">
        <v>324</v>
      </c>
      <c r="BI721">
        <v>0</v>
      </c>
      <c r="BJ721" t="s">
        <v>324</v>
      </c>
      <c r="BK721" t="s">
        <v>324</v>
      </c>
      <c r="BL721" t="s">
        <v>324</v>
      </c>
      <c r="BM721" t="s">
        <v>324</v>
      </c>
      <c r="BN721">
        <v>0</v>
      </c>
      <c r="BO721" t="s">
        <v>324</v>
      </c>
      <c r="BP721" t="s">
        <v>324</v>
      </c>
      <c r="BQ721" t="s">
        <v>324</v>
      </c>
      <c r="BR721" t="s">
        <v>324</v>
      </c>
      <c r="BS721">
        <v>0</v>
      </c>
      <c r="BT721">
        <v>2.8000000000000001E-2</v>
      </c>
      <c r="BU721" t="s">
        <v>324</v>
      </c>
      <c r="BV721" t="s">
        <v>324</v>
      </c>
      <c r="BW721" t="s">
        <v>324</v>
      </c>
      <c r="BX721">
        <v>2.8000000000000001E-2</v>
      </c>
      <c r="BY721">
        <v>3</v>
      </c>
      <c r="BZ721" t="s">
        <v>324</v>
      </c>
      <c r="CA721" t="s">
        <v>324</v>
      </c>
      <c r="CB721" t="s">
        <v>324</v>
      </c>
      <c r="CC721">
        <v>3</v>
      </c>
      <c r="CD721">
        <v>0.11799999999999999</v>
      </c>
      <c r="CE721" t="s">
        <v>324</v>
      </c>
      <c r="CF721" t="s">
        <v>324</v>
      </c>
      <c r="CG721" t="s">
        <v>324</v>
      </c>
      <c r="CH721">
        <v>0.11799999999999999</v>
      </c>
      <c r="CI721">
        <v>6.0000000000000001E-3</v>
      </c>
      <c r="CJ721" t="s">
        <v>324</v>
      </c>
      <c r="CK721" t="s">
        <v>324</v>
      </c>
      <c r="CL721" t="s">
        <v>324</v>
      </c>
      <c r="CM721">
        <v>6.0000000000000001E-3</v>
      </c>
      <c r="CN721">
        <v>1</v>
      </c>
      <c r="CO721" t="s">
        <v>324</v>
      </c>
      <c r="CP721" t="s">
        <v>324</v>
      </c>
      <c r="CQ721" t="s">
        <v>324</v>
      </c>
      <c r="CR721">
        <v>1</v>
      </c>
      <c r="CS721">
        <v>3.7999999999999999E-2</v>
      </c>
      <c r="CT721" t="s">
        <v>324</v>
      </c>
      <c r="CU721" t="s">
        <v>324</v>
      </c>
      <c r="CV721" t="s">
        <v>324</v>
      </c>
      <c r="CW721">
        <v>3.7999999999999999E-2</v>
      </c>
      <c r="CX721">
        <v>6.1109999999999998</v>
      </c>
      <c r="CY721">
        <v>0.20699999999999999</v>
      </c>
      <c r="CZ721">
        <v>0</v>
      </c>
      <c r="DA721">
        <v>0</v>
      </c>
      <c r="DB721">
        <v>6.3179999999999996</v>
      </c>
      <c r="DC721">
        <v>870</v>
      </c>
      <c r="DD721">
        <v>16</v>
      </c>
      <c r="DE721">
        <v>0</v>
      </c>
      <c r="DF721">
        <v>0</v>
      </c>
      <c r="DG721">
        <v>886</v>
      </c>
      <c r="DH721">
        <v>3819.0279999999998</v>
      </c>
      <c r="DI721">
        <v>36.750999999999998</v>
      </c>
      <c r="DJ721">
        <v>0</v>
      </c>
      <c r="DK721">
        <v>0</v>
      </c>
      <c r="DL721">
        <v>3855.779</v>
      </c>
    </row>
    <row r="722" spans="1:116" x14ac:dyDescent="0.45">
      <c r="A722">
        <v>2023</v>
      </c>
      <c r="B722" t="s">
        <v>197</v>
      </c>
      <c r="C722">
        <v>3264</v>
      </c>
      <c r="D722" t="s">
        <v>1062</v>
      </c>
      <c r="E722" t="s">
        <v>783</v>
      </c>
      <c r="F722" t="s">
        <v>244</v>
      </c>
      <c r="G722">
        <v>1.2070000000000001</v>
      </c>
      <c r="H722">
        <v>0.496</v>
      </c>
      <c r="I722" t="s">
        <v>324</v>
      </c>
      <c r="J722" t="s">
        <v>324</v>
      </c>
      <c r="K722">
        <v>1.7030000000000001</v>
      </c>
      <c r="L722">
        <v>165</v>
      </c>
      <c r="M722">
        <v>17</v>
      </c>
      <c r="N722" t="s">
        <v>324</v>
      </c>
      <c r="O722" t="s">
        <v>324</v>
      </c>
      <c r="P722">
        <v>182</v>
      </c>
      <c r="Q722">
        <v>0.13900000000000001</v>
      </c>
      <c r="R722">
        <v>7.0000000000000001E-3</v>
      </c>
      <c r="S722" t="s">
        <v>324</v>
      </c>
      <c r="T722" t="s">
        <v>324</v>
      </c>
      <c r="U722">
        <v>0.14599999999999999</v>
      </c>
      <c r="V722" t="s">
        <v>324</v>
      </c>
      <c r="W722" t="s">
        <v>324</v>
      </c>
      <c r="X722" t="s">
        <v>324</v>
      </c>
      <c r="Y722" t="s">
        <v>324</v>
      </c>
      <c r="Z722">
        <v>0</v>
      </c>
      <c r="AA722" t="s">
        <v>324</v>
      </c>
      <c r="AB722" t="s">
        <v>324</v>
      </c>
      <c r="AC722" t="s">
        <v>324</v>
      </c>
      <c r="AD722" t="s">
        <v>324</v>
      </c>
      <c r="AE722">
        <v>0</v>
      </c>
      <c r="AF722" t="s">
        <v>324</v>
      </c>
      <c r="AG722" t="s">
        <v>324</v>
      </c>
      <c r="AH722" t="s">
        <v>324</v>
      </c>
      <c r="AI722" t="s">
        <v>324</v>
      </c>
      <c r="AJ722">
        <v>0</v>
      </c>
      <c r="AK722" t="s">
        <v>324</v>
      </c>
      <c r="AL722" t="s">
        <v>324</v>
      </c>
      <c r="AM722" t="s">
        <v>324</v>
      </c>
      <c r="AN722" t="s">
        <v>324</v>
      </c>
      <c r="AO722">
        <v>0</v>
      </c>
      <c r="AP722" t="s">
        <v>324</v>
      </c>
      <c r="AQ722" t="s">
        <v>324</v>
      </c>
      <c r="AR722" t="s">
        <v>324</v>
      </c>
      <c r="AS722" t="s">
        <v>324</v>
      </c>
      <c r="AT722">
        <v>0</v>
      </c>
      <c r="AU722" t="s">
        <v>324</v>
      </c>
      <c r="AV722" t="s">
        <v>324</v>
      </c>
      <c r="AW722" t="s">
        <v>324</v>
      </c>
      <c r="AX722" t="s">
        <v>324</v>
      </c>
      <c r="AY722">
        <v>0</v>
      </c>
      <c r="AZ722" t="s">
        <v>324</v>
      </c>
      <c r="BA722" t="s">
        <v>324</v>
      </c>
      <c r="BB722" t="s">
        <v>324</v>
      </c>
      <c r="BC722" t="s">
        <v>324</v>
      </c>
      <c r="BD722">
        <v>0</v>
      </c>
      <c r="BE722" t="s">
        <v>324</v>
      </c>
      <c r="BF722" t="s">
        <v>324</v>
      </c>
      <c r="BG722" t="s">
        <v>324</v>
      </c>
      <c r="BH722" t="s">
        <v>324</v>
      </c>
      <c r="BI722">
        <v>0</v>
      </c>
      <c r="BJ722" t="s">
        <v>324</v>
      </c>
      <c r="BK722" t="s">
        <v>324</v>
      </c>
      <c r="BL722" t="s">
        <v>324</v>
      </c>
      <c r="BM722" t="s">
        <v>324</v>
      </c>
      <c r="BN722">
        <v>0</v>
      </c>
      <c r="BO722" t="s">
        <v>324</v>
      </c>
      <c r="BP722" t="s">
        <v>324</v>
      </c>
      <c r="BQ722" t="s">
        <v>324</v>
      </c>
      <c r="BR722" t="s">
        <v>324</v>
      </c>
      <c r="BS722">
        <v>0</v>
      </c>
      <c r="BT722">
        <v>1E-3</v>
      </c>
      <c r="BU722">
        <v>0.02</v>
      </c>
      <c r="BV722" t="s">
        <v>324</v>
      </c>
      <c r="BW722" t="s">
        <v>324</v>
      </c>
      <c r="BX722">
        <v>2.1000000000000001E-2</v>
      </c>
      <c r="BY722">
        <v>1</v>
      </c>
      <c r="BZ722">
        <v>1</v>
      </c>
      <c r="CA722" t="s">
        <v>324</v>
      </c>
      <c r="CB722" t="s">
        <v>324</v>
      </c>
      <c r="CC722">
        <v>2</v>
      </c>
      <c r="CD722" t="s">
        <v>324</v>
      </c>
      <c r="CE722" t="s">
        <v>324</v>
      </c>
      <c r="CF722" t="s">
        <v>324</v>
      </c>
      <c r="CG722" t="s">
        <v>324</v>
      </c>
      <c r="CH722">
        <v>0</v>
      </c>
      <c r="CI722" t="s">
        <v>324</v>
      </c>
      <c r="CJ722" t="s">
        <v>324</v>
      </c>
      <c r="CK722" t="s">
        <v>324</v>
      </c>
      <c r="CL722" t="s">
        <v>324</v>
      </c>
      <c r="CM722">
        <v>0</v>
      </c>
      <c r="CN722" t="s">
        <v>324</v>
      </c>
      <c r="CO722" t="s">
        <v>324</v>
      </c>
      <c r="CP722" t="s">
        <v>324</v>
      </c>
      <c r="CQ722" t="s">
        <v>324</v>
      </c>
      <c r="CR722">
        <v>0</v>
      </c>
      <c r="CS722" t="s">
        <v>324</v>
      </c>
      <c r="CT722" t="s">
        <v>324</v>
      </c>
      <c r="CU722" t="s">
        <v>324</v>
      </c>
      <c r="CV722" t="s">
        <v>324</v>
      </c>
      <c r="CW722">
        <v>0</v>
      </c>
      <c r="CX722">
        <v>1.208</v>
      </c>
      <c r="CY722">
        <v>0.51600000000000001</v>
      </c>
      <c r="CZ722">
        <v>0</v>
      </c>
      <c r="DA722">
        <v>0</v>
      </c>
      <c r="DB722">
        <v>1.724</v>
      </c>
      <c r="DC722">
        <v>166</v>
      </c>
      <c r="DD722">
        <v>18</v>
      </c>
      <c r="DE722">
        <v>0</v>
      </c>
      <c r="DF722">
        <v>0</v>
      </c>
      <c r="DG722">
        <v>184</v>
      </c>
      <c r="DH722">
        <v>0.13900000000000001</v>
      </c>
      <c r="DI722">
        <v>7.0000000000000001E-3</v>
      </c>
      <c r="DJ722">
        <v>0</v>
      </c>
      <c r="DK722">
        <v>0</v>
      </c>
      <c r="DL722">
        <v>0.14599999999999999</v>
      </c>
    </row>
    <row r="723" spans="1:116" x14ac:dyDescent="0.45">
      <c r="A723">
        <v>2023</v>
      </c>
      <c r="B723" t="s">
        <v>197</v>
      </c>
      <c r="C723">
        <v>4317</v>
      </c>
      <c r="D723" t="s">
        <v>1063</v>
      </c>
      <c r="E723" t="s">
        <v>783</v>
      </c>
      <c r="F723" t="s">
        <v>244</v>
      </c>
      <c r="G723">
        <v>0.34200000000000003</v>
      </c>
      <c r="H723">
        <v>0.13500000000000001</v>
      </c>
      <c r="I723" t="s">
        <v>324</v>
      </c>
      <c r="J723" t="s">
        <v>324</v>
      </c>
      <c r="K723">
        <v>0.47699999999999998</v>
      </c>
      <c r="L723">
        <v>51</v>
      </c>
      <c r="M723">
        <v>10</v>
      </c>
      <c r="N723" t="s">
        <v>324</v>
      </c>
      <c r="O723" t="s">
        <v>324</v>
      </c>
      <c r="P723">
        <v>61</v>
      </c>
      <c r="Q723" t="s">
        <v>324</v>
      </c>
      <c r="R723" t="s">
        <v>324</v>
      </c>
      <c r="S723" t="s">
        <v>324</v>
      </c>
      <c r="T723" t="s">
        <v>324</v>
      </c>
      <c r="U723">
        <v>0</v>
      </c>
      <c r="V723" t="s">
        <v>324</v>
      </c>
      <c r="W723" t="s">
        <v>324</v>
      </c>
      <c r="X723" t="s">
        <v>324</v>
      </c>
      <c r="Y723" t="s">
        <v>324</v>
      </c>
      <c r="Z723">
        <v>0</v>
      </c>
      <c r="AA723" t="s">
        <v>324</v>
      </c>
      <c r="AB723" t="s">
        <v>324</v>
      </c>
      <c r="AC723" t="s">
        <v>324</v>
      </c>
      <c r="AD723" t="s">
        <v>324</v>
      </c>
      <c r="AE723">
        <v>0</v>
      </c>
      <c r="AF723" t="s">
        <v>324</v>
      </c>
      <c r="AG723" t="s">
        <v>324</v>
      </c>
      <c r="AH723" t="s">
        <v>324</v>
      </c>
      <c r="AI723" t="s">
        <v>324</v>
      </c>
      <c r="AJ723">
        <v>0</v>
      </c>
      <c r="AK723" t="s">
        <v>324</v>
      </c>
      <c r="AL723" t="s">
        <v>324</v>
      </c>
      <c r="AM723" t="s">
        <v>324</v>
      </c>
      <c r="AN723" t="s">
        <v>324</v>
      </c>
      <c r="AO723">
        <v>0</v>
      </c>
      <c r="AP723" t="s">
        <v>324</v>
      </c>
      <c r="AQ723" t="s">
        <v>324</v>
      </c>
      <c r="AR723" t="s">
        <v>324</v>
      </c>
      <c r="AS723" t="s">
        <v>324</v>
      </c>
      <c r="AT723">
        <v>0</v>
      </c>
      <c r="AU723" t="s">
        <v>324</v>
      </c>
      <c r="AV723" t="s">
        <v>324</v>
      </c>
      <c r="AW723" t="s">
        <v>324</v>
      </c>
      <c r="AX723" t="s">
        <v>324</v>
      </c>
      <c r="AY723">
        <v>0</v>
      </c>
      <c r="AZ723" t="s">
        <v>324</v>
      </c>
      <c r="BA723" t="s">
        <v>324</v>
      </c>
      <c r="BB723" t="s">
        <v>324</v>
      </c>
      <c r="BC723" t="s">
        <v>324</v>
      </c>
      <c r="BD723">
        <v>0</v>
      </c>
      <c r="BE723" t="s">
        <v>324</v>
      </c>
      <c r="BF723" t="s">
        <v>324</v>
      </c>
      <c r="BG723" t="s">
        <v>324</v>
      </c>
      <c r="BH723" t="s">
        <v>324</v>
      </c>
      <c r="BI723">
        <v>0</v>
      </c>
      <c r="BJ723" t="s">
        <v>324</v>
      </c>
      <c r="BK723" t="s">
        <v>324</v>
      </c>
      <c r="BL723" t="s">
        <v>324</v>
      </c>
      <c r="BM723" t="s">
        <v>324</v>
      </c>
      <c r="BN723">
        <v>0</v>
      </c>
      <c r="BO723" t="s">
        <v>324</v>
      </c>
      <c r="BP723" t="s">
        <v>324</v>
      </c>
      <c r="BQ723" t="s">
        <v>324</v>
      </c>
      <c r="BR723" t="s">
        <v>324</v>
      </c>
      <c r="BS723">
        <v>0</v>
      </c>
      <c r="BT723" t="s">
        <v>324</v>
      </c>
      <c r="BU723" t="s">
        <v>324</v>
      </c>
      <c r="BV723" t="s">
        <v>324</v>
      </c>
      <c r="BW723" t="s">
        <v>324</v>
      </c>
      <c r="BX723">
        <v>0</v>
      </c>
      <c r="BY723" t="s">
        <v>324</v>
      </c>
      <c r="BZ723" t="s">
        <v>324</v>
      </c>
      <c r="CA723" t="s">
        <v>324</v>
      </c>
      <c r="CB723" t="s">
        <v>324</v>
      </c>
      <c r="CC723">
        <v>0</v>
      </c>
      <c r="CD723" t="s">
        <v>324</v>
      </c>
      <c r="CE723" t="s">
        <v>324</v>
      </c>
      <c r="CF723" t="s">
        <v>324</v>
      </c>
      <c r="CG723" t="s">
        <v>324</v>
      </c>
      <c r="CH723">
        <v>0</v>
      </c>
      <c r="CI723">
        <v>6.0000000000000001E-3</v>
      </c>
      <c r="CJ723" t="s">
        <v>324</v>
      </c>
      <c r="CK723" t="s">
        <v>324</v>
      </c>
      <c r="CL723" t="s">
        <v>324</v>
      </c>
      <c r="CM723">
        <v>6.0000000000000001E-3</v>
      </c>
      <c r="CN723">
        <v>2</v>
      </c>
      <c r="CO723" t="s">
        <v>324</v>
      </c>
      <c r="CP723" t="s">
        <v>324</v>
      </c>
      <c r="CQ723" t="s">
        <v>324</v>
      </c>
      <c r="CR723">
        <v>2</v>
      </c>
      <c r="CS723" t="s">
        <v>324</v>
      </c>
      <c r="CT723" t="s">
        <v>324</v>
      </c>
      <c r="CU723" t="s">
        <v>324</v>
      </c>
      <c r="CV723" t="s">
        <v>324</v>
      </c>
      <c r="CW723">
        <v>0</v>
      </c>
      <c r="CX723">
        <v>0.34799999999999998</v>
      </c>
      <c r="CY723">
        <v>0.13500000000000001</v>
      </c>
      <c r="CZ723">
        <v>0</v>
      </c>
      <c r="DA723">
        <v>0</v>
      </c>
      <c r="DB723">
        <v>0.48299999999999998</v>
      </c>
      <c r="DC723">
        <v>53</v>
      </c>
      <c r="DD723">
        <v>10</v>
      </c>
      <c r="DE723">
        <v>0</v>
      </c>
      <c r="DF723">
        <v>0</v>
      </c>
      <c r="DG723">
        <v>63</v>
      </c>
      <c r="DH723">
        <v>0</v>
      </c>
      <c r="DI723">
        <v>0</v>
      </c>
      <c r="DJ723">
        <v>0</v>
      </c>
      <c r="DK723">
        <v>0</v>
      </c>
      <c r="DL723">
        <v>0</v>
      </c>
    </row>
    <row r="724" spans="1:116" x14ac:dyDescent="0.45">
      <c r="A724">
        <v>2023</v>
      </c>
      <c r="B724" t="s">
        <v>197</v>
      </c>
      <c r="C724">
        <v>4743</v>
      </c>
      <c r="D724" t="s">
        <v>1064</v>
      </c>
      <c r="E724" t="s">
        <v>783</v>
      </c>
      <c r="F724" t="s">
        <v>244</v>
      </c>
      <c r="G724">
        <v>3.8780000000000001</v>
      </c>
      <c r="H724">
        <v>0.316</v>
      </c>
      <c r="I724" t="s">
        <v>324</v>
      </c>
      <c r="J724" t="s">
        <v>324</v>
      </c>
      <c r="K724">
        <v>4.194</v>
      </c>
      <c r="L724">
        <v>564</v>
      </c>
      <c r="M724">
        <v>15</v>
      </c>
      <c r="N724" t="s">
        <v>324</v>
      </c>
      <c r="O724" t="s">
        <v>324</v>
      </c>
      <c r="P724">
        <v>579</v>
      </c>
      <c r="Q724">
        <v>2540.431</v>
      </c>
      <c r="R724" t="s">
        <v>324</v>
      </c>
      <c r="S724" t="s">
        <v>324</v>
      </c>
      <c r="T724" t="s">
        <v>324</v>
      </c>
      <c r="U724">
        <v>2540.431</v>
      </c>
      <c r="V724" t="s">
        <v>324</v>
      </c>
      <c r="W724" t="s">
        <v>324</v>
      </c>
      <c r="X724" t="s">
        <v>324</v>
      </c>
      <c r="Y724" t="s">
        <v>324</v>
      </c>
      <c r="Z724">
        <v>0</v>
      </c>
      <c r="AA724" t="s">
        <v>324</v>
      </c>
      <c r="AB724" t="s">
        <v>324</v>
      </c>
      <c r="AC724" t="s">
        <v>324</v>
      </c>
      <c r="AD724" t="s">
        <v>324</v>
      </c>
      <c r="AE724">
        <v>0</v>
      </c>
      <c r="AF724" t="s">
        <v>324</v>
      </c>
      <c r="AG724" t="s">
        <v>324</v>
      </c>
      <c r="AH724" t="s">
        <v>324</v>
      </c>
      <c r="AI724" t="s">
        <v>324</v>
      </c>
      <c r="AJ724">
        <v>0</v>
      </c>
      <c r="AK724" t="s">
        <v>324</v>
      </c>
      <c r="AL724" t="s">
        <v>324</v>
      </c>
      <c r="AM724" t="s">
        <v>324</v>
      </c>
      <c r="AN724" t="s">
        <v>324</v>
      </c>
      <c r="AO724">
        <v>0</v>
      </c>
      <c r="AP724">
        <v>0.55500000000000005</v>
      </c>
      <c r="AQ724" t="s">
        <v>324</v>
      </c>
      <c r="AR724" t="s">
        <v>324</v>
      </c>
      <c r="AS724" t="s">
        <v>324</v>
      </c>
      <c r="AT724">
        <v>0.55500000000000005</v>
      </c>
      <c r="AU724">
        <v>38</v>
      </c>
      <c r="AV724" t="s">
        <v>324</v>
      </c>
      <c r="AW724" t="s">
        <v>324</v>
      </c>
      <c r="AX724" t="s">
        <v>324</v>
      </c>
      <c r="AY724">
        <v>38</v>
      </c>
      <c r="AZ724" t="s">
        <v>324</v>
      </c>
      <c r="BA724" t="s">
        <v>324</v>
      </c>
      <c r="BB724" t="s">
        <v>324</v>
      </c>
      <c r="BC724" t="s">
        <v>324</v>
      </c>
      <c r="BD724">
        <v>0</v>
      </c>
      <c r="BE724" t="s">
        <v>324</v>
      </c>
      <c r="BF724" t="s">
        <v>324</v>
      </c>
      <c r="BG724" t="s">
        <v>324</v>
      </c>
      <c r="BH724" t="s">
        <v>324</v>
      </c>
      <c r="BI724">
        <v>0</v>
      </c>
      <c r="BJ724" t="s">
        <v>324</v>
      </c>
      <c r="BK724" t="s">
        <v>324</v>
      </c>
      <c r="BL724" t="s">
        <v>324</v>
      </c>
      <c r="BM724" t="s">
        <v>324</v>
      </c>
      <c r="BN724">
        <v>0</v>
      </c>
      <c r="BO724" t="s">
        <v>324</v>
      </c>
      <c r="BP724" t="s">
        <v>324</v>
      </c>
      <c r="BQ724" t="s">
        <v>324</v>
      </c>
      <c r="BR724" t="s">
        <v>324</v>
      </c>
      <c r="BS724">
        <v>0</v>
      </c>
      <c r="BT724" t="s">
        <v>324</v>
      </c>
      <c r="BU724" t="s">
        <v>324</v>
      </c>
      <c r="BV724" t="s">
        <v>324</v>
      </c>
      <c r="BW724" t="s">
        <v>324</v>
      </c>
      <c r="BX724">
        <v>0</v>
      </c>
      <c r="BY724" t="s">
        <v>324</v>
      </c>
      <c r="BZ724" t="s">
        <v>324</v>
      </c>
      <c r="CA724" t="s">
        <v>324</v>
      </c>
      <c r="CB724" t="s">
        <v>324</v>
      </c>
      <c r="CC724">
        <v>0</v>
      </c>
      <c r="CD724" t="s">
        <v>324</v>
      </c>
      <c r="CE724" t="s">
        <v>324</v>
      </c>
      <c r="CF724" t="s">
        <v>324</v>
      </c>
      <c r="CG724" t="s">
        <v>324</v>
      </c>
      <c r="CH724">
        <v>0</v>
      </c>
      <c r="CI724" t="s">
        <v>324</v>
      </c>
      <c r="CJ724" t="s">
        <v>324</v>
      </c>
      <c r="CK724" t="s">
        <v>324</v>
      </c>
      <c r="CL724" t="s">
        <v>324</v>
      </c>
      <c r="CM724">
        <v>0</v>
      </c>
      <c r="CN724" t="s">
        <v>324</v>
      </c>
      <c r="CO724" t="s">
        <v>324</v>
      </c>
      <c r="CP724" t="s">
        <v>324</v>
      </c>
      <c r="CQ724" t="s">
        <v>324</v>
      </c>
      <c r="CR724">
        <v>0</v>
      </c>
      <c r="CS724" t="s">
        <v>324</v>
      </c>
      <c r="CT724" t="s">
        <v>324</v>
      </c>
      <c r="CU724" t="s">
        <v>324</v>
      </c>
      <c r="CV724" t="s">
        <v>324</v>
      </c>
      <c r="CW724">
        <v>0</v>
      </c>
      <c r="CX724">
        <v>3.8780000000000001</v>
      </c>
      <c r="CY724">
        <v>0.316</v>
      </c>
      <c r="CZ724">
        <v>0</v>
      </c>
      <c r="DA724">
        <v>0</v>
      </c>
      <c r="DB724">
        <v>4.194</v>
      </c>
      <c r="DC724">
        <v>564</v>
      </c>
      <c r="DD724">
        <v>15</v>
      </c>
      <c r="DE724">
        <v>0</v>
      </c>
      <c r="DF724">
        <v>0</v>
      </c>
      <c r="DG724">
        <v>579</v>
      </c>
      <c r="DH724">
        <v>2540.431</v>
      </c>
      <c r="DI724">
        <v>0</v>
      </c>
      <c r="DJ724">
        <v>0</v>
      </c>
      <c r="DK724">
        <v>0</v>
      </c>
      <c r="DL724">
        <v>2540.431</v>
      </c>
    </row>
    <row r="725" spans="1:116" x14ac:dyDescent="0.45">
      <c r="A725">
        <v>2023</v>
      </c>
      <c r="B725" t="s">
        <v>197</v>
      </c>
      <c r="C725">
        <v>6022</v>
      </c>
      <c r="D725" t="s">
        <v>526</v>
      </c>
      <c r="E725" t="s">
        <v>783</v>
      </c>
      <c r="F725" t="s">
        <v>244</v>
      </c>
      <c r="G725">
        <v>7.282</v>
      </c>
      <c r="H725">
        <v>2.0350000000000001</v>
      </c>
      <c r="I725" t="s">
        <v>324</v>
      </c>
      <c r="J725" t="s">
        <v>324</v>
      </c>
      <c r="K725">
        <v>9.3170000000000002</v>
      </c>
      <c r="L725">
        <v>1100</v>
      </c>
      <c r="M725">
        <v>100</v>
      </c>
      <c r="N725" t="s">
        <v>324</v>
      </c>
      <c r="O725" t="s">
        <v>324</v>
      </c>
      <c r="P725">
        <v>1200</v>
      </c>
      <c r="Q725" t="s">
        <v>324</v>
      </c>
      <c r="R725" t="s">
        <v>324</v>
      </c>
      <c r="S725" t="s">
        <v>324</v>
      </c>
      <c r="T725" t="s">
        <v>324</v>
      </c>
      <c r="U725">
        <v>0</v>
      </c>
      <c r="V725" t="s">
        <v>324</v>
      </c>
      <c r="W725" t="s">
        <v>324</v>
      </c>
      <c r="X725" t="s">
        <v>324</v>
      </c>
      <c r="Y725" t="s">
        <v>324</v>
      </c>
      <c r="Z725">
        <v>0</v>
      </c>
      <c r="AA725" t="s">
        <v>324</v>
      </c>
      <c r="AB725" t="s">
        <v>324</v>
      </c>
      <c r="AC725" t="s">
        <v>324</v>
      </c>
      <c r="AD725" t="s">
        <v>324</v>
      </c>
      <c r="AE725">
        <v>0</v>
      </c>
      <c r="AF725" t="s">
        <v>324</v>
      </c>
      <c r="AG725" t="s">
        <v>324</v>
      </c>
      <c r="AH725" t="s">
        <v>324</v>
      </c>
      <c r="AI725" t="s">
        <v>324</v>
      </c>
      <c r="AJ725">
        <v>0</v>
      </c>
      <c r="AK725" t="s">
        <v>324</v>
      </c>
      <c r="AL725" t="s">
        <v>324</v>
      </c>
      <c r="AM725" t="s">
        <v>324</v>
      </c>
      <c r="AN725" t="s">
        <v>324</v>
      </c>
      <c r="AO725">
        <v>0</v>
      </c>
      <c r="AP725" t="s">
        <v>324</v>
      </c>
      <c r="AQ725" t="s">
        <v>324</v>
      </c>
      <c r="AR725" t="s">
        <v>324</v>
      </c>
      <c r="AS725" t="s">
        <v>324</v>
      </c>
      <c r="AT725">
        <v>0</v>
      </c>
      <c r="AU725" t="s">
        <v>324</v>
      </c>
      <c r="AV725" t="s">
        <v>324</v>
      </c>
      <c r="AW725" t="s">
        <v>324</v>
      </c>
      <c r="AX725" t="s">
        <v>324</v>
      </c>
      <c r="AY725">
        <v>0</v>
      </c>
      <c r="AZ725" t="s">
        <v>324</v>
      </c>
      <c r="BA725" t="s">
        <v>324</v>
      </c>
      <c r="BB725" t="s">
        <v>324</v>
      </c>
      <c r="BC725" t="s">
        <v>324</v>
      </c>
      <c r="BD725">
        <v>0</v>
      </c>
      <c r="BE725" t="s">
        <v>324</v>
      </c>
      <c r="BF725" t="s">
        <v>324</v>
      </c>
      <c r="BG725" t="s">
        <v>324</v>
      </c>
      <c r="BH725" t="s">
        <v>324</v>
      </c>
      <c r="BI725">
        <v>0</v>
      </c>
      <c r="BJ725" t="s">
        <v>324</v>
      </c>
      <c r="BK725" t="s">
        <v>324</v>
      </c>
      <c r="BL725" t="s">
        <v>324</v>
      </c>
      <c r="BM725" t="s">
        <v>324</v>
      </c>
      <c r="BN725">
        <v>0</v>
      </c>
      <c r="BO725" t="s">
        <v>324</v>
      </c>
      <c r="BP725" t="s">
        <v>324</v>
      </c>
      <c r="BQ725" t="s">
        <v>324</v>
      </c>
      <c r="BR725" t="s">
        <v>324</v>
      </c>
      <c r="BS725">
        <v>0</v>
      </c>
      <c r="BT725" t="s">
        <v>324</v>
      </c>
      <c r="BU725" t="s">
        <v>324</v>
      </c>
      <c r="BV725" t="s">
        <v>324</v>
      </c>
      <c r="BW725" t="s">
        <v>324</v>
      </c>
      <c r="BX725">
        <v>0</v>
      </c>
      <c r="BY725" t="s">
        <v>324</v>
      </c>
      <c r="BZ725" t="s">
        <v>324</v>
      </c>
      <c r="CA725" t="s">
        <v>324</v>
      </c>
      <c r="CB725" t="s">
        <v>324</v>
      </c>
      <c r="CC725">
        <v>0</v>
      </c>
      <c r="CD725" t="s">
        <v>324</v>
      </c>
      <c r="CE725" t="s">
        <v>324</v>
      </c>
      <c r="CF725" t="s">
        <v>324</v>
      </c>
      <c r="CG725" t="s">
        <v>324</v>
      </c>
      <c r="CH725">
        <v>0</v>
      </c>
      <c r="CI725" t="s">
        <v>324</v>
      </c>
      <c r="CJ725" t="s">
        <v>324</v>
      </c>
      <c r="CK725" t="s">
        <v>324</v>
      </c>
      <c r="CL725" t="s">
        <v>324</v>
      </c>
      <c r="CM725">
        <v>0</v>
      </c>
      <c r="CN725" t="s">
        <v>324</v>
      </c>
      <c r="CO725" t="s">
        <v>324</v>
      </c>
      <c r="CP725" t="s">
        <v>324</v>
      </c>
      <c r="CQ725" t="s">
        <v>324</v>
      </c>
      <c r="CR725">
        <v>0</v>
      </c>
      <c r="CS725" t="s">
        <v>324</v>
      </c>
      <c r="CT725" t="s">
        <v>324</v>
      </c>
      <c r="CU725" t="s">
        <v>324</v>
      </c>
      <c r="CV725" t="s">
        <v>324</v>
      </c>
      <c r="CW725">
        <v>0</v>
      </c>
      <c r="CX725">
        <v>7.282</v>
      </c>
      <c r="CY725">
        <v>2.0350000000000001</v>
      </c>
      <c r="CZ725">
        <v>0</v>
      </c>
      <c r="DA725">
        <v>0</v>
      </c>
      <c r="DB725">
        <v>9.3170000000000002</v>
      </c>
      <c r="DC725">
        <v>1100</v>
      </c>
      <c r="DD725">
        <v>100</v>
      </c>
      <c r="DE725">
        <v>0</v>
      </c>
      <c r="DF725">
        <v>0</v>
      </c>
      <c r="DG725">
        <v>1200</v>
      </c>
      <c r="DH725">
        <v>0</v>
      </c>
      <c r="DI725">
        <v>0</v>
      </c>
      <c r="DJ725">
        <v>0</v>
      </c>
      <c r="DK725">
        <v>0</v>
      </c>
      <c r="DL725">
        <v>0</v>
      </c>
    </row>
    <row r="726" spans="1:116" x14ac:dyDescent="0.45">
      <c r="A726">
        <v>2023</v>
      </c>
      <c r="B726" t="s">
        <v>197</v>
      </c>
      <c r="C726">
        <v>6582</v>
      </c>
      <c r="D726" t="s">
        <v>1065</v>
      </c>
      <c r="E726" t="s">
        <v>783</v>
      </c>
      <c r="F726" t="s">
        <v>244</v>
      </c>
      <c r="G726">
        <v>0.52100000000000002</v>
      </c>
      <c r="H726">
        <v>4.2999999999999997E-2</v>
      </c>
      <c r="I726" t="s">
        <v>324</v>
      </c>
      <c r="J726" t="s">
        <v>324</v>
      </c>
      <c r="K726">
        <v>0.56399999999999995</v>
      </c>
      <c r="L726">
        <v>78</v>
      </c>
      <c r="M726">
        <v>2</v>
      </c>
      <c r="N726" t="s">
        <v>324</v>
      </c>
      <c r="O726" t="s">
        <v>324</v>
      </c>
      <c r="P726">
        <v>80</v>
      </c>
      <c r="Q726" t="s">
        <v>324</v>
      </c>
      <c r="R726" t="s">
        <v>324</v>
      </c>
      <c r="S726" t="s">
        <v>324</v>
      </c>
      <c r="T726" t="s">
        <v>324</v>
      </c>
      <c r="U726">
        <v>0</v>
      </c>
      <c r="V726" t="s">
        <v>324</v>
      </c>
      <c r="W726" t="s">
        <v>324</v>
      </c>
      <c r="X726" t="s">
        <v>324</v>
      </c>
      <c r="Y726" t="s">
        <v>324</v>
      </c>
      <c r="Z726">
        <v>0</v>
      </c>
      <c r="AA726" t="s">
        <v>324</v>
      </c>
      <c r="AB726" t="s">
        <v>324</v>
      </c>
      <c r="AC726" t="s">
        <v>324</v>
      </c>
      <c r="AD726" t="s">
        <v>324</v>
      </c>
      <c r="AE726">
        <v>0</v>
      </c>
      <c r="AF726" t="s">
        <v>324</v>
      </c>
      <c r="AG726" t="s">
        <v>324</v>
      </c>
      <c r="AH726" t="s">
        <v>324</v>
      </c>
      <c r="AI726" t="s">
        <v>324</v>
      </c>
      <c r="AJ726">
        <v>0</v>
      </c>
      <c r="AK726" t="s">
        <v>324</v>
      </c>
      <c r="AL726" t="s">
        <v>324</v>
      </c>
      <c r="AM726" t="s">
        <v>324</v>
      </c>
      <c r="AN726" t="s">
        <v>324</v>
      </c>
      <c r="AO726">
        <v>0</v>
      </c>
      <c r="AP726" t="s">
        <v>324</v>
      </c>
      <c r="AQ726" t="s">
        <v>324</v>
      </c>
      <c r="AR726" t="s">
        <v>324</v>
      </c>
      <c r="AS726" t="s">
        <v>324</v>
      </c>
      <c r="AT726">
        <v>0</v>
      </c>
      <c r="AU726" t="s">
        <v>324</v>
      </c>
      <c r="AV726" t="s">
        <v>324</v>
      </c>
      <c r="AW726" t="s">
        <v>324</v>
      </c>
      <c r="AX726" t="s">
        <v>324</v>
      </c>
      <c r="AY726">
        <v>0</v>
      </c>
      <c r="AZ726" t="s">
        <v>324</v>
      </c>
      <c r="BA726" t="s">
        <v>324</v>
      </c>
      <c r="BB726" t="s">
        <v>324</v>
      </c>
      <c r="BC726" t="s">
        <v>324</v>
      </c>
      <c r="BD726">
        <v>0</v>
      </c>
      <c r="BE726" t="s">
        <v>324</v>
      </c>
      <c r="BF726" t="s">
        <v>324</v>
      </c>
      <c r="BG726" t="s">
        <v>324</v>
      </c>
      <c r="BH726" t="s">
        <v>324</v>
      </c>
      <c r="BI726">
        <v>0</v>
      </c>
      <c r="BJ726" t="s">
        <v>324</v>
      </c>
      <c r="BK726" t="s">
        <v>324</v>
      </c>
      <c r="BL726" t="s">
        <v>324</v>
      </c>
      <c r="BM726" t="s">
        <v>324</v>
      </c>
      <c r="BN726">
        <v>0</v>
      </c>
      <c r="BO726" t="s">
        <v>324</v>
      </c>
      <c r="BP726" t="s">
        <v>324</v>
      </c>
      <c r="BQ726" t="s">
        <v>324</v>
      </c>
      <c r="BR726" t="s">
        <v>324</v>
      </c>
      <c r="BS726">
        <v>0</v>
      </c>
      <c r="BT726" t="s">
        <v>324</v>
      </c>
      <c r="BU726" t="s">
        <v>324</v>
      </c>
      <c r="BV726" t="s">
        <v>324</v>
      </c>
      <c r="BW726" t="s">
        <v>324</v>
      </c>
      <c r="BX726">
        <v>0</v>
      </c>
      <c r="BY726" t="s">
        <v>324</v>
      </c>
      <c r="BZ726" t="s">
        <v>324</v>
      </c>
      <c r="CA726" t="s">
        <v>324</v>
      </c>
      <c r="CB726" t="s">
        <v>324</v>
      </c>
      <c r="CC726">
        <v>0</v>
      </c>
      <c r="CD726" t="s">
        <v>324</v>
      </c>
      <c r="CE726" t="s">
        <v>324</v>
      </c>
      <c r="CF726" t="s">
        <v>324</v>
      </c>
      <c r="CG726" t="s">
        <v>324</v>
      </c>
      <c r="CH726">
        <v>0</v>
      </c>
      <c r="CI726" t="s">
        <v>324</v>
      </c>
      <c r="CJ726" t="s">
        <v>324</v>
      </c>
      <c r="CK726" t="s">
        <v>324</v>
      </c>
      <c r="CL726" t="s">
        <v>324</v>
      </c>
      <c r="CM726">
        <v>0</v>
      </c>
      <c r="CN726" t="s">
        <v>324</v>
      </c>
      <c r="CO726" t="s">
        <v>324</v>
      </c>
      <c r="CP726" t="s">
        <v>324</v>
      </c>
      <c r="CQ726" t="s">
        <v>324</v>
      </c>
      <c r="CR726">
        <v>0</v>
      </c>
      <c r="CS726" t="s">
        <v>324</v>
      </c>
      <c r="CT726" t="s">
        <v>324</v>
      </c>
      <c r="CU726" t="s">
        <v>324</v>
      </c>
      <c r="CV726" t="s">
        <v>324</v>
      </c>
      <c r="CW726">
        <v>0</v>
      </c>
      <c r="CX726">
        <v>0.52100000000000002</v>
      </c>
      <c r="CY726">
        <v>4.2999999999999997E-2</v>
      </c>
      <c r="CZ726">
        <v>0</v>
      </c>
      <c r="DA726">
        <v>0</v>
      </c>
      <c r="DB726">
        <v>0.56399999999999995</v>
      </c>
      <c r="DC726">
        <v>78</v>
      </c>
      <c r="DD726">
        <v>2</v>
      </c>
      <c r="DE726">
        <v>0</v>
      </c>
      <c r="DF726">
        <v>0</v>
      </c>
      <c r="DG726">
        <v>80</v>
      </c>
      <c r="DH726">
        <v>0</v>
      </c>
      <c r="DI726">
        <v>0</v>
      </c>
      <c r="DJ726">
        <v>0</v>
      </c>
      <c r="DK726">
        <v>0</v>
      </c>
      <c r="DL726">
        <v>0</v>
      </c>
    </row>
    <row r="727" spans="1:116" x14ac:dyDescent="0.45">
      <c r="A727">
        <v>2023</v>
      </c>
      <c r="B727" t="s">
        <v>197</v>
      </c>
      <c r="C727">
        <v>9191</v>
      </c>
      <c r="D727" t="s">
        <v>396</v>
      </c>
      <c r="E727" t="s">
        <v>785</v>
      </c>
      <c r="F727" t="s">
        <v>247</v>
      </c>
      <c r="G727">
        <v>1.6830000000000001</v>
      </c>
      <c r="H727">
        <v>0.28199999999999997</v>
      </c>
      <c r="I727">
        <v>1.2529999999999999</v>
      </c>
      <c r="J727" t="s">
        <v>324</v>
      </c>
      <c r="K727">
        <v>3.218</v>
      </c>
      <c r="L727">
        <v>194</v>
      </c>
      <c r="M727">
        <v>13</v>
      </c>
      <c r="N727">
        <v>20</v>
      </c>
      <c r="O727" t="s">
        <v>324</v>
      </c>
      <c r="P727">
        <v>227</v>
      </c>
      <c r="Q727" t="s">
        <v>324</v>
      </c>
      <c r="R727" t="s">
        <v>324</v>
      </c>
      <c r="S727" t="s">
        <v>324</v>
      </c>
      <c r="T727" t="s">
        <v>324</v>
      </c>
      <c r="U727">
        <v>0</v>
      </c>
      <c r="V727" t="s">
        <v>324</v>
      </c>
      <c r="W727" t="s">
        <v>324</v>
      </c>
      <c r="X727" t="s">
        <v>324</v>
      </c>
      <c r="Y727" t="s">
        <v>324</v>
      </c>
      <c r="Z727">
        <v>0</v>
      </c>
      <c r="AA727" t="s">
        <v>324</v>
      </c>
      <c r="AB727" t="s">
        <v>324</v>
      </c>
      <c r="AC727" t="s">
        <v>324</v>
      </c>
      <c r="AD727" t="s">
        <v>324</v>
      </c>
      <c r="AE727">
        <v>0</v>
      </c>
      <c r="AF727" t="s">
        <v>324</v>
      </c>
      <c r="AG727" t="s">
        <v>324</v>
      </c>
      <c r="AH727" t="s">
        <v>324</v>
      </c>
      <c r="AI727" t="s">
        <v>324</v>
      </c>
      <c r="AJ727">
        <v>0</v>
      </c>
      <c r="AK727" t="s">
        <v>324</v>
      </c>
      <c r="AL727" t="s">
        <v>324</v>
      </c>
      <c r="AM727" t="s">
        <v>324</v>
      </c>
      <c r="AN727" t="s">
        <v>324</v>
      </c>
      <c r="AO727">
        <v>0</v>
      </c>
      <c r="AP727" t="s">
        <v>324</v>
      </c>
      <c r="AQ727" t="s">
        <v>324</v>
      </c>
      <c r="AR727" t="s">
        <v>324</v>
      </c>
      <c r="AS727" t="s">
        <v>324</v>
      </c>
      <c r="AT727">
        <v>0</v>
      </c>
      <c r="AU727" t="s">
        <v>324</v>
      </c>
      <c r="AV727" t="s">
        <v>324</v>
      </c>
      <c r="AW727" t="s">
        <v>324</v>
      </c>
      <c r="AX727" t="s">
        <v>324</v>
      </c>
      <c r="AY727">
        <v>0</v>
      </c>
      <c r="AZ727" t="s">
        <v>324</v>
      </c>
      <c r="BA727" t="s">
        <v>324</v>
      </c>
      <c r="BB727" t="s">
        <v>324</v>
      </c>
      <c r="BC727" t="s">
        <v>324</v>
      </c>
      <c r="BD727">
        <v>0</v>
      </c>
      <c r="BE727" t="s">
        <v>324</v>
      </c>
      <c r="BF727" t="s">
        <v>324</v>
      </c>
      <c r="BG727" t="s">
        <v>324</v>
      </c>
      <c r="BH727" t="s">
        <v>324</v>
      </c>
      <c r="BI727">
        <v>0</v>
      </c>
      <c r="BJ727" t="s">
        <v>324</v>
      </c>
      <c r="BK727" t="s">
        <v>324</v>
      </c>
      <c r="BL727" t="s">
        <v>324</v>
      </c>
      <c r="BM727" t="s">
        <v>324</v>
      </c>
      <c r="BN727">
        <v>0</v>
      </c>
      <c r="BO727" t="s">
        <v>324</v>
      </c>
      <c r="BP727" t="s">
        <v>324</v>
      </c>
      <c r="BQ727" t="s">
        <v>324</v>
      </c>
      <c r="BR727" t="s">
        <v>324</v>
      </c>
      <c r="BS727">
        <v>0</v>
      </c>
      <c r="BT727" t="s">
        <v>324</v>
      </c>
      <c r="BU727" t="s">
        <v>324</v>
      </c>
      <c r="BV727" t="s">
        <v>324</v>
      </c>
      <c r="BW727" t="s">
        <v>324</v>
      </c>
      <c r="BX727">
        <v>0</v>
      </c>
      <c r="BY727" t="s">
        <v>324</v>
      </c>
      <c r="BZ727" t="s">
        <v>324</v>
      </c>
      <c r="CA727" t="s">
        <v>324</v>
      </c>
      <c r="CB727" t="s">
        <v>324</v>
      </c>
      <c r="CC727">
        <v>0</v>
      </c>
      <c r="CD727" t="s">
        <v>324</v>
      </c>
      <c r="CE727" t="s">
        <v>324</v>
      </c>
      <c r="CF727" t="s">
        <v>324</v>
      </c>
      <c r="CG727" t="s">
        <v>324</v>
      </c>
      <c r="CH727">
        <v>0</v>
      </c>
      <c r="CI727" t="s">
        <v>324</v>
      </c>
      <c r="CJ727" t="s">
        <v>324</v>
      </c>
      <c r="CK727" t="s">
        <v>324</v>
      </c>
      <c r="CL727" t="s">
        <v>324</v>
      </c>
      <c r="CM727">
        <v>0</v>
      </c>
      <c r="CN727" t="s">
        <v>324</v>
      </c>
      <c r="CO727" t="s">
        <v>324</v>
      </c>
      <c r="CP727" t="s">
        <v>324</v>
      </c>
      <c r="CQ727" t="s">
        <v>324</v>
      </c>
      <c r="CR727">
        <v>0</v>
      </c>
      <c r="CS727" t="s">
        <v>324</v>
      </c>
      <c r="CT727" t="s">
        <v>324</v>
      </c>
      <c r="CU727" t="s">
        <v>324</v>
      </c>
      <c r="CV727" t="s">
        <v>324</v>
      </c>
      <c r="CW727">
        <v>0</v>
      </c>
      <c r="CX727">
        <v>1.6830000000000001</v>
      </c>
      <c r="CY727">
        <v>0.28199999999999997</v>
      </c>
      <c r="CZ727">
        <v>1.2529999999999999</v>
      </c>
      <c r="DA727">
        <v>0</v>
      </c>
      <c r="DB727">
        <v>3.218</v>
      </c>
      <c r="DC727">
        <v>194</v>
      </c>
      <c r="DD727">
        <v>13</v>
      </c>
      <c r="DE727">
        <v>20</v>
      </c>
      <c r="DF727">
        <v>0</v>
      </c>
      <c r="DG727">
        <v>227</v>
      </c>
      <c r="DH727">
        <v>0</v>
      </c>
      <c r="DI727">
        <v>0</v>
      </c>
      <c r="DJ727">
        <v>0</v>
      </c>
      <c r="DK727">
        <v>0</v>
      </c>
      <c r="DL727">
        <v>0</v>
      </c>
    </row>
    <row r="728" spans="1:116" x14ac:dyDescent="0.45">
      <c r="A728">
        <v>2023</v>
      </c>
      <c r="B728" t="s">
        <v>197</v>
      </c>
      <c r="C728">
        <v>10681</v>
      </c>
      <c r="D728" t="s">
        <v>1066</v>
      </c>
      <c r="E728" t="s">
        <v>783</v>
      </c>
      <c r="F728" t="s">
        <v>247</v>
      </c>
      <c r="G728">
        <v>1.8420000000000001</v>
      </c>
      <c r="H728">
        <v>2.7E-2</v>
      </c>
      <c r="I728" t="s">
        <v>324</v>
      </c>
      <c r="J728" t="s">
        <v>324</v>
      </c>
      <c r="K728">
        <v>1.869</v>
      </c>
      <c r="L728">
        <v>212</v>
      </c>
      <c r="M728">
        <v>2</v>
      </c>
      <c r="N728" t="s">
        <v>324</v>
      </c>
      <c r="O728" t="s">
        <v>324</v>
      </c>
      <c r="P728">
        <v>214</v>
      </c>
      <c r="Q728" t="s">
        <v>324</v>
      </c>
      <c r="R728" t="s">
        <v>324</v>
      </c>
      <c r="S728" t="s">
        <v>324</v>
      </c>
      <c r="T728" t="s">
        <v>324</v>
      </c>
      <c r="U728">
        <v>0</v>
      </c>
      <c r="V728" t="s">
        <v>324</v>
      </c>
      <c r="W728" t="s">
        <v>324</v>
      </c>
      <c r="X728" t="s">
        <v>324</v>
      </c>
      <c r="Y728" t="s">
        <v>324</v>
      </c>
      <c r="Z728">
        <v>0</v>
      </c>
      <c r="AA728" t="s">
        <v>324</v>
      </c>
      <c r="AB728" t="s">
        <v>324</v>
      </c>
      <c r="AC728" t="s">
        <v>324</v>
      </c>
      <c r="AD728" t="s">
        <v>324</v>
      </c>
      <c r="AE728">
        <v>0</v>
      </c>
      <c r="AF728">
        <v>2.7E-2</v>
      </c>
      <c r="AG728" t="s">
        <v>324</v>
      </c>
      <c r="AH728" t="s">
        <v>324</v>
      </c>
      <c r="AI728" t="s">
        <v>324</v>
      </c>
      <c r="AJ728">
        <v>2.7E-2</v>
      </c>
      <c r="AK728">
        <v>43</v>
      </c>
      <c r="AL728" t="s">
        <v>324</v>
      </c>
      <c r="AM728" t="s">
        <v>324</v>
      </c>
      <c r="AN728" t="s">
        <v>324</v>
      </c>
      <c r="AO728">
        <v>43</v>
      </c>
      <c r="AP728" t="s">
        <v>324</v>
      </c>
      <c r="AQ728" t="s">
        <v>324</v>
      </c>
      <c r="AR728" t="s">
        <v>324</v>
      </c>
      <c r="AS728" t="s">
        <v>324</v>
      </c>
      <c r="AT728">
        <v>0</v>
      </c>
      <c r="AU728" t="s">
        <v>324</v>
      </c>
      <c r="AV728" t="s">
        <v>324</v>
      </c>
      <c r="AW728" t="s">
        <v>324</v>
      </c>
      <c r="AX728" t="s">
        <v>324</v>
      </c>
      <c r="AY728">
        <v>0</v>
      </c>
      <c r="AZ728" t="s">
        <v>324</v>
      </c>
      <c r="BA728" t="s">
        <v>324</v>
      </c>
      <c r="BB728" t="s">
        <v>324</v>
      </c>
      <c r="BC728" t="s">
        <v>324</v>
      </c>
      <c r="BD728">
        <v>0</v>
      </c>
      <c r="BE728" t="s">
        <v>324</v>
      </c>
      <c r="BF728" t="s">
        <v>324</v>
      </c>
      <c r="BG728" t="s">
        <v>324</v>
      </c>
      <c r="BH728" t="s">
        <v>324</v>
      </c>
      <c r="BI728">
        <v>0</v>
      </c>
      <c r="BJ728" t="s">
        <v>324</v>
      </c>
      <c r="BK728" t="s">
        <v>324</v>
      </c>
      <c r="BL728" t="s">
        <v>324</v>
      </c>
      <c r="BM728" t="s">
        <v>324</v>
      </c>
      <c r="BN728">
        <v>0</v>
      </c>
      <c r="BO728" t="s">
        <v>324</v>
      </c>
      <c r="BP728" t="s">
        <v>324</v>
      </c>
      <c r="BQ728" t="s">
        <v>324</v>
      </c>
      <c r="BR728" t="s">
        <v>324</v>
      </c>
      <c r="BS728">
        <v>0</v>
      </c>
      <c r="BT728" t="s">
        <v>324</v>
      </c>
      <c r="BU728" t="s">
        <v>324</v>
      </c>
      <c r="BV728" t="s">
        <v>324</v>
      </c>
      <c r="BW728" t="s">
        <v>324</v>
      </c>
      <c r="BX728">
        <v>0</v>
      </c>
      <c r="BY728" t="s">
        <v>324</v>
      </c>
      <c r="BZ728" t="s">
        <v>324</v>
      </c>
      <c r="CA728" t="s">
        <v>324</v>
      </c>
      <c r="CB728" t="s">
        <v>324</v>
      </c>
      <c r="CC728">
        <v>0</v>
      </c>
      <c r="CD728" t="s">
        <v>324</v>
      </c>
      <c r="CE728" t="s">
        <v>324</v>
      </c>
      <c r="CF728" t="s">
        <v>324</v>
      </c>
      <c r="CG728" t="s">
        <v>324</v>
      </c>
      <c r="CH728">
        <v>0</v>
      </c>
      <c r="CI728" t="s">
        <v>324</v>
      </c>
      <c r="CJ728" t="s">
        <v>324</v>
      </c>
      <c r="CK728" t="s">
        <v>324</v>
      </c>
      <c r="CL728" t="s">
        <v>324</v>
      </c>
      <c r="CM728">
        <v>0</v>
      </c>
      <c r="CN728" t="s">
        <v>324</v>
      </c>
      <c r="CO728" t="s">
        <v>324</v>
      </c>
      <c r="CP728" t="s">
        <v>324</v>
      </c>
      <c r="CQ728" t="s">
        <v>324</v>
      </c>
      <c r="CR728">
        <v>0</v>
      </c>
      <c r="CS728" t="s">
        <v>324</v>
      </c>
      <c r="CT728" t="s">
        <v>324</v>
      </c>
      <c r="CU728" t="s">
        <v>324</v>
      </c>
      <c r="CV728" t="s">
        <v>324</v>
      </c>
      <c r="CW728">
        <v>0</v>
      </c>
      <c r="CX728">
        <v>1.869</v>
      </c>
      <c r="CY728">
        <v>2.7E-2</v>
      </c>
      <c r="CZ728">
        <v>0</v>
      </c>
      <c r="DA728">
        <v>0</v>
      </c>
      <c r="DB728">
        <v>1.8959999999999999</v>
      </c>
      <c r="DC728">
        <v>255</v>
      </c>
      <c r="DD728">
        <v>2</v>
      </c>
      <c r="DE728">
        <v>0</v>
      </c>
      <c r="DF728">
        <v>0</v>
      </c>
      <c r="DG728">
        <v>257</v>
      </c>
      <c r="DH728">
        <v>0</v>
      </c>
      <c r="DI728">
        <v>0</v>
      </c>
      <c r="DJ728">
        <v>0</v>
      </c>
      <c r="DK728">
        <v>0</v>
      </c>
      <c r="DL728">
        <v>0</v>
      </c>
    </row>
    <row r="729" spans="1:116" x14ac:dyDescent="0.45">
      <c r="A729">
        <v>2023</v>
      </c>
      <c r="B729" t="s">
        <v>197</v>
      </c>
      <c r="C729">
        <v>12187</v>
      </c>
      <c r="D729" t="s">
        <v>1067</v>
      </c>
      <c r="E729" t="s">
        <v>783</v>
      </c>
      <c r="F729" t="s">
        <v>244</v>
      </c>
      <c r="G729" t="s">
        <v>324</v>
      </c>
      <c r="H729" t="s">
        <v>324</v>
      </c>
      <c r="I729" t="s">
        <v>324</v>
      </c>
      <c r="J729" t="s">
        <v>324</v>
      </c>
      <c r="K729">
        <v>0</v>
      </c>
      <c r="L729" t="s">
        <v>324</v>
      </c>
      <c r="M729" t="s">
        <v>324</v>
      </c>
      <c r="N729" t="s">
        <v>324</v>
      </c>
      <c r="O729" t="s">
        <v>324</v>
      </c>
      <c r="P729">
        <v>0</v>
      </c>
      <c r="Q729" t="s">
        <v>324</v>
      </c>
      <c r="R729" t="s">
        <v>324</v>
      </c>
      <c r="S729" t="s">
        <v>324</v>
      </c>
      <c r="T729" t="s">
        <v>324</v>
      </c>
      <c r="U729">
        <v>0</v>
      </c>
      <c r="V729" t="s">
        <v>324</v>
      </c>
      <c r="W729" t="s">
        <v>324</v>
      </c>
      <c r="X729" t="s">
        <v>324</v>
      </c>
      <c r="Y729" t="s">
        <v>324</v>
      </c>
      <c r="Z729">
        <v>0</v>
      </c>
      <c r="AA729" t="s">
        <v>324</v>
      </c>
      <c r="AB729" t="s">
        <v>324</v>
      </c>
      <c r="AC729" t="s">
        <v>324</v>
      </c>
      <c r="AD729" t="s">
        <v>324</v>
      </c>
      <c r="AE729">
        <v>0</v>
      </c>
      <c r="AF729" t="s">
        <v>324</v>
      </c>
      <c r="AG729" t="s">
        <v>324</v>
      </c>
      <c r="AH729" t="s">
        <v>324</v>
      </c>
      <c r="AI729" t="s">
        <v>324</v>
      </c>
      <c r="AJ729">
        <v>0</v>
      </c>
      <c r="AK729" t="s">
        <v>324</v>
      </c>
      <c r="AL729" t="s">
        <v>324</v>
      </c>
      <c r="AM729" t="s">
        <v>324</v>
      </c>
      <c r="AN729" t="s">
        <v>324</v>
      </c>
      <c r="AO729">
        <v>0</v>
      </c>
      <c r="AP729" t="s">
        <v>324</v>
      </c>
      <c r="AQ729" t="s">
        <v>324</v>
      </c>
      <c r="AR729" t="s">
        <v>324</v>
      </c>
      <c r="AS729" t="s">
        <v>324</v>
      </c>
      <c r="AT729">
        <v>0</v>
      </c>
      <c r="AU729" t="s">
        <v>324</v>
      </c>
      <c r="AV729" t="s">
        <v>324</v>
      </c>
      <c r="AW729" t="s">
        <v>324</v>
      </c>
      <c r="AX729" t="s">
        <v>324</v>
      </c>
      <c r="AY729">
        <v>0</v>
      </c>
      <c r="AZ729" t="s">
        <v>324</v>
      </c>
      <c r="BA729" t="s">
        <v>324</v>
      </c>
      <c r="BB729" t="s">
        <v>324</v>
      </c>
      <c r="BC729" t="s">
        <v>324</v>
      </c>
      <c r="BD729">
        <v>0</v>
      </c>
      <c r="BE729" t="s">
        <v>324</v>
      </c>
      <c r="BF729" t="s">
        <v>324</v>
      </c>
      <c r="BG729" t="s">
        <v>324</v>
      </c>
      <c r="BH729" t="s">
        <v>324</v>
      </c>
      <c r="BI729">
        <v>0</v>
      </c>
      <c r="BJ729" t="s">
        <v>324</v>
      </c>
      <c r="BK729" t="s">
        <v>324</v>
      </c>
      <c r="BL729" t="s">
        <v>324</v>
      </c>
      <c r="BM729" t="s">
        <v>324</v>
      </c>
      <c r="BN729">
        <v>0</v>
      </c>
      <c r="BO729" t="s">
        <v>324</v>
      </c>
      <c r="BP729" t="s">
        <v>324</v>
      </c>
      <c r="BQ729" t="s">
        <v>324</v>
      </c>
      <c r="BR729" t="s">
        <v>324</v>
      </c>
      <c r="BS729">
        <v>0</v>
      </c>
      <c r="BT729" t="s">
        <v>324</v>
      </c>
      <c r="BU729" t="s">
        <v>324</v>
      </c>
      <c r="BV729" t="s">
        <v>324</v>
      </c>
      <c r="BW729" t="s">
        <v>324</v>
      </c>
      <c r="BX729">
        <v>0</v>
      </c>
      <c r="BY729" t="s">
        <v>324</v>
      </c>
      <c r="BZ729" t="s">
        <v>324</v>
      </c>
      <c r="CA729" t="s">
        <v>324</v>
      </c>
      <c r="CB729" t="s">
        <v>324</v>
      </c>
      <c r="CC729">
        <v>0</v>
      </c>
      <c r="CD729" t="s">
        <v>324</v>
      </c>
      <c r="CE729" t="s">
        <v>324</v>
      </c>
      <c r="CF729" t="s">
        <v>324</v>
      </c>
      <c r="CG729" t="s">
        <v>324</v>
      </c>
      <c r="CH729">
        <v>0</v>
      </c>
      <c r="CI729">
        <v>0.376</v>
      </c>
      <c r="CJ729">
        <v>0.32700000000000001</v>
      </c>
      <c r="CK729" t="s">
        <v>324</v>
      </c>
      <c r="CL729" t="s">
        <v>324</v>
      </c>
      <c r="CM729">
        <v>0.70299999999999996</v>
      </c>
      <c r="CN729">
        <v>42</v>
      </c>
      <c r="CO729">
        <v>13</v>
      </c>
      <c r="CP729" t="s">
        <v>324</v>
      </c>
      <c r="CQ729" t="s">
        <v>324</v>
      </c>
      <c r="CR729">
        <v>55</v>
      </c>
      <c r="CS729">
        <v>32.682000000000002</v>
      </c>
      <c r="CT729">
        <v>6.1180000000000003</v>
      </c>
      <c r="CU729" t="s">
        <v>324</v>
      </c>
      <c r="CV729" t="s">
        <v>324</v>
      </c>
      <c r="CW729">
        <v>38.799999999999997</v>
      </c>
      <c r="CX729">
        <v>0.376</v>
      </c>
      <c r="CY729">
        <v>0.32700000000000001</v>
      </c>
      <c r="CZ729">
        <v>0</v>
      </c>
      <c r="DA729">
        <v>0</v>
      </c>
      <c r="DB729">
        <v>0.70299999999999996</v>
      </c>
      <c r="DC729">
        <v>42</v>
      </c>
      <c r="DD729">
        <v>13</v>
      </c>
      <c r="DE729">
        <v>0</v>
      </c>
      <c r="DF729">
        <v>0</v>
      </c>
      <c r="DG729">
        <v>55</v>
      </c>
      <c r="DH729">
        <v>32.682000000000002</v>
      </c>
      <c r="DI729">
        <v>6.1180000000000003</v>
      </c>
      <c r="DJ729">
        <v>0</v>
      </c>
      <c r="DK729">
        <v>0</v>
      </c>
      <c r="DL729">
        <v>38.799999999999997</v>
      </c>
    </row>
    <row r="730" spans="1:116" x14ac:dyDescent="0.45">
      <c r="A730">
        <v>2023</v>
      </c>
      <c r="B730" t="s">
        <v>197</v>
      </c>
      <c r="C730">
        <v>12439</v>
      </c>
      <c r="D730" t="s">
        <v>1068</v>
      </c>
      <c r="E730" t="s">
        <v>783</v>
      </c>
      <c r="F730" t="s">
        <v>244</v>
      </c>
      <c r="G730">
        <v>0.58899999999999997</v>
      </c>
      <c r="H730">
        <v>0.26200000000000001</v>
      </c>
      <c r="I730" t="s">
        <v>324</v>
      </c>
      <c r="J730" t="s">
        <v>324</v>
      </c>
      <c r="K730">
        <v>0.85099999999999998</v>
      </c>
      <c r="L730">
        <v>75</v>
      </c>
      <c r="M730">
        <v>8</v>
      </c>
      <c r="N730" t="s">
        <v>324</v>
      </c>
      <c r="O730" t="s">
        <v>324</v>
      </c>
      <c r="P730">
        <v>83</v>
      </c>
      <c r="Q730" t="s">
        <v>324</v>
      </c>
      <c r="R730" t="s">
        <v>324</v>
      </c>
      <c r="S730" t="s">
        <v>324</v>
      </c>
      <c r="T730" t="s">
        <v>324</v>
      </c>
      <c r="U730">
        <v>0</v>
      </c>
      <c r="V730" t="s">
        <v>324</v>
      </c>
      <c r="W730" t="s">
        <v>324</v>
      </c>
      <c r="X730" t="s">
        <v>324</v>
      </c>
      <c r="Y730" t="s">
        <v>324</v>
      </c>
      <c r="Z730">
        <v>0</v>
      </c>
      <c r="AA730" t="s">
        <v>324</v>
      </c>
      <c r="AB730" t="s">
        <v>324</v>
      </c>
      <c r="AC730" t="s">
        <v>324</v>
      </c>
      <c r="AD730" t="s">
        <v>324</v>
      </c>
      <c r="AE730">
        <v>0</v>
      </c>
      <c r="AF730" t="s">
        <v>324</v>
      </c>
      <c r="AG730" t="s">
        <v>324</v>
      </c>
      <c r="AH730" t="s">
        <v>324</v>
      </c>
      <c r="AI730" t="s">
        <v>324</v>
      </c>
      <c r="AJ730">
        <v>0</v>
      </c>
      <c r="AK730" t="s">
        <v>324</v>
      </c>
      <c r="AL730" t="s">
        <v>324</v>
      </c>
      <c r="AM730" t="s">
        <v>324</v>
      </c>
      <c r="AN730" t="s">
        <v>324</v>
      </c>
      <c r="AO730">
        <v>0</v>
      </c>
      <c r="AP730" t="s">
        <v>324</v>
      </c>
      <c r="AQ730" t="s">
        <v>324</v>
      </c>
      <c r="AR730" t="s">
        <v>324</v>
      </c>
      <c r="AS730" t="s">
        <v>324</v>
      </c>
      <c r="AT730">
        <v>0</v>
      </c>
      <c r="AU730" t="s">
        <v>324</v>
      </c>
      <c r="AV730" t="s">
        <v>324</v>
      </c>
      <c r="AW730" t="s">
        <v>324</v>
      </c>
      <c r="AX730" t="s">
        <v>324</v>
      </c>
      <c r="AY730">
        <v>0</v>
      </c>
      <c r="AZ730" t="s">
        <v>324</v>
      </c>
      <c r="BA730" t="s">
        <v>324</v>
      </c>
      <c r="BB730" t="s">
        <v>324</v>
      </c>
      <c r="BC730" t="s">
        <v>324</v>
      </c>
      <c r="BD730">
        <v>0</v>
      </c>
      <c r="BE730" t="s">
        <v>324</v>
      </c>
      <c r="BF730" t="s">
        <v>324</v>
      </c>
      <c r="BG730" t="s">
        <v>324</v>
      </c>
      <c r="BH730" t="s">
        <v>324</v>
      </c>
      <c r="BI730">
        <v>0</v>
      </c>
      <c r="BJ730" t="s">
        <v>324</v>
      </c>
      <c r="BK730" t="s">
        <v>324</v>
      </c>
      <c r="BL730" t="s">
        <v>324</v>
      </c>
      <c r="BM730" t="s">
        <v>324</v>
      </c>
      <c r="BN730">
        <v>0</v>
      </c>
      <c r="BO730" t="s">
        <v>324</v>
      </c>
      <c r="BP730" t="s">
        <v>324</v>
      </c>
      <c r="BQ730" t="s">
        <v>324</v>
      </c>
      <c r="BR730" t="s">
        <v>324</v>
      </c>
      <c r="BS730">
        <v>0</v>
      </c>
      <c r="BT730" t="s">
        <v>324</v>
      </c>
      <c r="BU730" t="s">
        <v>324</v>
      </c>
      <c r="BV730" t="s">
        <v>324</v>
      </c>
      <c r="BW730" t="s">
        <v>324</v>
      </c>
      <c r="BX730">
        <v>0</v>
      </c>
      <c r="BY730" t="s">
        <v>324</v>
      </c>
      <c r="BZ730" t="s">
        <v>324</v>
      </c>
      <c r="CA730" t="s">
        <v>324</v>
      </c>
      <c r="CB730" t="s">
        <v>324</v>
      </c>
      <c r="CC730">
        <v>0</v>
      </c>
      <c r="CD730" t="s">
        <v>324</v>
      </c>
      <c r="CE730" t="s">
        <v>324</v>
      </c>
      <c r="CF730" t="s">
        <v>324</v>
      </c>
      <c r="CG730" t="s">
        <v>324</v>
      </c>
      <c r="CH730">
        <v>0</v>
      </c>
      <c r="CI730" t="s">
        <v>324</v>
      </c>
      <c r="CJ730" t="s">
        <v>324</v>
      </c>
      <c r="CK730" t="s">
        <v>324</v>
      </c>
      <c r="CL730" t="s">
        <v>324</v>
      </c>
      <c r="CM730">
        <v>0</v>
      </c>
      <c r="CN730" t="s">
        <v>324</v>
      </c>
      <c r="CO730" t="s">
        <v>324</v>
      </c>
      <c r="CP730" t="s">
        <v>324</v>
      </c>
      <c r="CQ730" t="s">
        <v>324</v>
      </c>
      <c r="CR730">
        <v>0</v>
      </c>
      <c r="CS730" t="s">
        <v>324</v>
      </c>
      <c r="CT730" t="s">
        <v>324</v>
      </c>
      <c r="CU730" t="s">
        <v>324</v>
      </c>
      <c r="CV730" t="s">
        <v>324</v>
      </c>
      <c r="CW730">
        <v>0</v>
      </c>
      <c r="CX730">
        <v>0.58899999999999997</v>
      </c>
      <c r="CY730">
        <v>0.26200000000000001</v>
      </c>
      <c r="CZ730">
        <v>0</v>
      </c>
      <c r="DA730">
        <v>0</v>
      </c>
      <c r="DB730">
        <v>0.85099999999999998</v>
      </c>
      <c r="DC730">
        <v>75</v>
      </c>
      <c r="DD730">
        <v>8</v>
      </c>
      <c r="DE730">
        <v>0</v>
      </c>
      <c r="DF730">
        <v>0</v>
      </c>
      <c r="DG730">
        <v>83</v>
      </c>
      <c r="DH730">
        <v>0</v>
      </c>
      <c r="DI730">
        <v>0</v>
      </c>
      <c r="DJ730">
        <v>0</v>
      </c>
      <c r="DK730">
        <v>0</v>
      </c>
      <c r="DL730">
        <v>0</v>
      </c>
    </row>
    <row r="731" spans="1:116" x14ac:dyDescent="0.45">
      <c r="A731">
        <v>2023</v>
      </c>
      <c r="B731" t="s">
        <v>197</v>
      </c>
      <c r="C731">
        <v>13788</v>
      </c>
      <c r="D731" t="s">
        <v>1069</v>
      </c>
      <c r="E731" t="s">
        <v>783</v>
      </c>
      <c r="F731" t="s">
        <v>244</v>
      </c>
      <c r="G731">
        <v>0.14099999999999999</v>
      </c>
      <c r="H731">
        <v>3.5999999999999997E-2</v>
      </c>
      <c r="I731">
        <v>7.0999999999999994E-2</v>
      </c>
      <c r="J731">
        <v>0</v>
      </c>
      <c r="K731">
        <v>0.248</v>
      </c>
      <c r="L731">
        <v>25</v>
      </c>
      <c r="M731">
        <v>2</v>
      </c>
      <c r="N731">
        <v>4</v>
      </c>
      <c r="O731">
        <v>0</v>
      </c>
      <c r="P731">
        <v>31</v>
      </c>
      <c r="Q731" t="s">
        <v>324</v>
      </c>
      <c r="R731" t="s">
        <v>324</v>
      </c>
      <c r="S731" t="s">
        <v>324</v>
      </c>
      <c r="T731" t="s">
        <v>324</v>
      </c>
      <c r="U731">
        <v>0</v>
      </c>
      <c r="V731" t="s">
        <v>324</v>
      </c>
      <c r="W731" t="s">
        <v>324</v>
      </c>
      <c r="X731" t="s">
        <v>324</v>
      </c>
      <c r="Y731" t="s">
        <v>324</v>
      </c>
      <c r="Z731">
        <v>0</v>
      </c>
      <c r="AA731" t="s">
        <v>324</v>
      </c>
      <c r="AB731" t="s">
        <v>324</v>
      </c>
      <c r="AC731" t="s">
        <v>324</v>
      </c>
      <c r="AD731" t="s">
        <v>324</v>
      </c>
      <c r="AE731">
        <v>0</v>
      </c>
      <c r="AF731" t="s">
        <v>324</v>
      </c>
      <c r="AG731" t="s">
        <v>324</v>
      </c>
      <c r="AH731" t="s">
        <v>324</v>
      </c>
      <c r="AI731" t="s">
        <v>324</v>
      </c>
      <c r="AJ731">
        <v>0</v>
      </c>
      <c r="AK731" t="s">
        <v>324</v>
      </c>
      <c r="AL731" t="s">
        <v>324</v>
      </c>
      <c r="AM731" t="s">
        <v>324</v>
      </c>
      <c r="AN731" t="s">
        <v>324</v>
      </c>
      <c r="AO731">
        <v>0</v>
      </c>
      <c r="AP731" t="s">
        <v>324</v>
      </c>
      <c r="AQ731" t="s">
        <v>324</v>
      </c>
      <c r="AR731" t="s">
        <v>324</v>
      </c>
      <c r="AS731" t="s">
        <v>324</v>
      </c>
      <c r="AT731">
        <v>0</v>
      </c>
      <c r="AU731" t="s">
        <v>324</v>
      </c>
      <c r="AV731" t="s">
        <v>324</v>
      </c>
      <c r="AW731" t="s">
        <v>324</v>
      </c>
      <c r="AX731" t="s">
        <v>324</v>
      </c>
      <c r="AY731">
        <v>0</v>
      </c>
      <c r="AZ731" t="s">
        <v>324</v>
      </c>
      <c r="BA731" t="s">
        <v>324</v>
      </c>
      <c r="BB731" t="s">
        <v>324</v>
      </c>
      <c r="BC731" t="s">
        <v>324</v>
      </c>
      <c r="BD731">
        <v>0</v>
      </c>
      <c r="BE731" t="s">
        <v>324</v>
      </c>
      <c r="BF731" t="s">
        <v>324</v>
      </c>
      <c r="BG731" t="s">
        <v>324</v>
      </c>
      <c r="BH731" t="s">
        <v>324</v>
      </c>
      <c r="BI731">
        <v>0</v>
      </c>
      <c r="BJ731" t="s">
        <v>324</v>
      </c>
      <c r="BK731" t="s">
        <v>324</v>
      </c>
      <c r="BL731" t="s">
        <v>324</v>
      </c>
      <c r="BM731" t="s">
        <v>324</v>
      </c>
      <c r="BN731">
        <v>0</v>
      </c>
      <c r="BO731" t="s">
        <v>324</v>
      </c>
      <c r="BP731" t="s">
        <v>324</v>
      </c>
      <c r="BQ731" t="s">
        <v>324</v>
      </c>
      <c r="BR731" t="s">
        <v>324</v>
      </c>
      <c r="BS731">
        <v>0</v>
      </c>
      <c r="BT731" t="s">
        <v>324</v>
      </c>
      <c r="BU731" t="s">
        <v>324</v>
      </c>
      <c r="BV731" t="s">
        <v>324</v>
      </c>
      <c r="BW731" t="s">
        <v>324</v>
      </c>
      <c r="BX731">
        <v>0</v>
      </c>
      <c r="BY731" t="s">
        <v>324</v>
      </c>
      <c r="BZ731" t="s">
        <v>324</v>
      </c>
      <c r="CA731" t="s">
        <v>324</v>
      </c>
      <c r="CB731" t="s">
        <v>324</v>
      </c>
      <c r="CC731">
        <v>0</v>
      </c>
      <c r="CD731" t="s">
        <v>324</v>
      </c>
      <c r="CE731" t="s">
        <v>324</v>
      </c>
      <c r="CF731" t="s">
        <v>324</v>
      </c>
      <c r="CG731" t="s">
        <v>324</v>
      </c>
      <c r="CH731">
        <v>0</v>
      </c>
      <c r="CI731" t="s">
        <v>324</v>
      </c>
      <c r="CJ731" t="s">
        <v>324</v>
      </c>
      <c r="CK731" t="s">
        <v>324</v>
      </c>
      <c r="CL731" t="s">
        <v>324</v>
      </c>
      <c r="CM731">
        <v>0</v>
      </c>
      <c r="CN731" t="s">
        <v>324</v>
      </c>
      <c r="CO731" t="s">
        <v>324</v>
      </c>
      <c r="CP731" t="s">
        <v>324</v>
      </c>
      <c r="CQ731" t="s">
        <v>324</v>
      </c>
      <c r="CR731">
        <v>0</v>
      </c>
      <c r="CS731" t="s">
        <v>324</v>
      </c>
      <c r="CT731" t="s">
        <v>324</v>
      </c>
      <c r="CU731" t="s">
        <v>324</v>
      </c>
      <c r="CV731" t="s">
        <v>324</v>
      </c>
      <c r="CW731">
        <v>0</v>
      </c>
      <c r="CX731">
        <v>0.14099999999999999</v>
      </c>
      <c r="CY731">
        <v>3.5999999999999997E-2</v>
      </c>
      <c r="CZ731">
        <v>7.0999999999999994E-2</v>
      </c>
      <c r="DA731">
        <v>0</v>
      </c>
      <c r="DB731">
        <v>0.248</v>
      </c>
      <c r="DC731">
        <v>25</v>
      </c>
      <c r="DD731">
        <v>2</v>
      </c>
      <c r="DE731">
        <v>4</v>
      </c>
      <c r="DF731">
        <v>0</v>
      </c>
      <c r="DG731">
        <v>31</v>
      </c>
      <c r="DH731">
        <v>0</v>
      </c>
      <c r="DI731">
        <v>0</v>
      </c>
      <c r="DJ731">
        <v>0</v>
      </c>
      <c r="DK731">
        <v>0</v>
      </c>
      <c r="DL731">
        <v>0</v>
      </c>
    </row>
    <row r="732" spans="1:116" x14ac:dyDescent="0.45">
      <c r="A732">
        <v>2023</v>
      </c>
      <c r="B732" t="s">
        <v>197</v>
      </c>
      <c r="C732">
        <v>14109</v>
      </c>
      <c r="D732" t="s">
        <v>1070</v>
      </c>
      <c r="E732" t="s">
        <v>783</v>
      </c>
      <c r="F732" t="s">
        <v>247</v>
      </c>
      <c r="G732">
        <v>0.63</v>
      </c>
      <c r="H732">
        <v>1.0669999999999999</v>
      </c>
      <c r="I732" t="s">
        <v>324</v>
      </c>
      <c r="J732" t="s">
        <v>324</v>
      </c>
      <c r="K732">
        <v>1.6970000000000001</v>
      </c>
      <c r="L732">
        <v>113</v>
      </c>
      <c r="M732">
        <v>73</v>
      </c>
      <c r="N732" t="s">
        <v>324</v>
      </c>
      <c r="O732" t="s">
        <v>324</v>
      </c>
      <c r="P732">
        <v>186</v>
      </c>
      <c r="Q732" t="s">
        <v>324</v>
      </c>
      <c r="R732" t="s">
        <v>324</v>
      </c>
      <c r="S732" t="s">
        <v>324</v>
      </c>
      <c r="T732" t="s">
        <v>324</v>
      </c>
      <c r="U732">
        <v>0</v>
      </c>
      <c r="V732" t="s">
        <v>324</v>
      </c>
      <c r="W732" t="s">
        <v>324</v>
      </c>
      <c r="X732" t="s">
        <v>324</v>
      </c>
      <c r="Y732" t="s">
        <v>324</v>
      </c>
      <c r="Z732">
        <v>0</v>
      </c>
      <c r="AA732" t="s">
        <v>324</v>
      </c>
      <c r="AB732" t="s">
        <v>324</v>
      </c>
      <c r="AC732" t="s">
        <v>324</v>
      </c>
      <c r="AD732" t="s">
        <v>324</v>
      </c>
      <c r="AE732">
        <v>0</v>
      </c>
      <c r="AF732" t="s">
        <v>324</v>
      </c>
      <c r="AG732" t="s">
        <v>324</v>
      </c>
      <c r="AH732" t="s">
        <v>324</v>
      </c>
      <c r="AI732" t="s">
        <v>324</v>
      </c>
      <c r="AJ732">
        <v>0</v>
      </c>
      <c r="AK732" t="s">
        <v>324</v>
      </c>
      <c r="AL732" t="s">
        <v>324</v>
      </c>
      <c r="AM732" t="s">
        <v>324</v>
      </c>
      <c r="AN732" t="s">
        <v>324</v>
      </c>
      <c r="AO732">
        <v>0</v>
      </c>
      <c r="AP732" t="s">
        <v>324</v>
      </c>
      <c r="AQ732" t="s">
        <v>324</v>
      </c>
      <c r="AR732" t="s">
        <v>324</v>
      </c>
      <c r="AS732" t="s">
        <v>324</v>
      </c>
      <c r="AT732">
        <v>0</v>
      </c>
      <c r="AU732" t="s">
        <v>324</v>
      </c>
      <c r="AV732" t="s">
        <v>324</v>
      </c>
      <c r="AW732" t="s">
        <v>324</v>
      </c>
      <c r="AX732" t="s">
        <v>324</v>
      </c>
      <c r="AY732">
        <v>0</v>
      </c>
      <c r="AZ732" t="s">
        <v>324</v>
      </c>
      <c r="BA732" t="s">
        <v>324</v>
      </c>
      <c r="BB732" t="s">
        <v>324</v>
      </c>
      <c r="BC732" t="s">
        <v>324</v>
      </c>
      <c r="BD732">
        <v>0</v>
      </c>
      <c r="BE732" t="s">
        <v>324</v>
      </c>
      <c r="BF732" t="s">
        <v>324</v>
      </c>
      <c r="BG732" t="s">
        <v>324</v>
      </c>
      <c r="BH732" t="s">
        <v>324</v>
      </c>
      <c r="BI732">
        <v>0</v>
      </c>
      <c r="BJ732" t="s">
        <v>324</v>
      </c>
      <c r="BK732" t="s">
        <v>324</v>
      </c>
      <c r="BL732" t="s">
        <v>324</v>
      </c>
      <c r="BM732" t="s">
        <v>324</v>
      </c>
      <c r="BN732">
        <v>0</v>
      </c>
      <c r="BO732" t="s">
        <v>324</v>
      </c>
      <c r="BP732" t="s">
        <v>324</v>
      </c>
      <c r="BQ732" t="s">
        <v>324</v>
      </c>
      <c r="BR732" t="s">
        <v>324</v>
      </c>
      <c r="BS732">
        <v>0</v>
      </c>
      <c r="BT732">
        <v>0.02</v>
      </c>
      <c r="BU732" t="s">
        <v>324</v>
      </c>
      <c r="BV732" t="s">
        <v>324</v>
      </c>
      <c r="BW732" t="s">
        <v>324</v>
      </c>
      <c r="BX732">
        <v>0.02</v>
      </c>
      <c r="BY732">
        <v>2</v>
      </c>
      <c r="BZ732" t="s">
        <v>324</v>
      </c>
      <c r="CA732" t="s">
        <v>324</v>
      </c>
      <c r="CB732" t="s">
        <v>324</v>
      </c>
      <c r="CC732">
        <v>2</v>
      </c>
      <c r="CD732" t="s">
        <v>324</v>
      </c>
      <c r="CE732" t="s">
        <v>324</v>
      </c>
      <c r="CF732" t="s">
        <v>324</v>
      </c>
      <c r="CG732" t="s">
        <v>324</v>
      </c>
      <c r="CH732">
        <v>0</v>
      </c>
      <c r="CI732" t="s">
        <v>324</v>
      </c>
      <c r="CJ732" t="s">
        <v>324</v>
      </c>
      <c r="CK732" t="s">
        <v>324</v>
      </c>
      <c r="CL732" t="s">
        <v>324</v>
      </c>
      <c r="CM732">
        <v>0</v>
      </c>
      <c r="CN732" t="s">
        <v>324</v>
      </c>
      <c r="CO732" t="s">
        <v>324</v>
      </c>
      <c r="CP732" t="s">
        <v>324</v>
      </c>
      <c r="CQ732" t="s">
        <v>324</v>
      </c>
      <c r="CR732">
        <v>0</v>
      </c>
      <c r="CS732" t="s">
        <v>324</v>
      </c>
      <c r="CT732" t="s">
        <v>324</v>
      </c>
      <c r="CU732" t="s">
        <v>324</v>
      </c>
      <c r="CV732" t="s">
        <v>324</v>
      </c>
      <c r="CW732">
        <v>0</v>
      </c>
      <c r="CX732">
        <v>0.65</v>
      </c>
      <c r="CY732">
        <v>1.0669999999999999</v>
      </c>
      <c r="CZ732">
        <v>0</v>
      </c>
      <c r="DA732">
        <v>0</v>
      </c>
      <c r="DB732">
        <v>1.7170000000000001</v>
      </c>
      <c r="DC732">
        <v>115</v>
      </c>
      <c r="DD732">
        <v>73</v>
      </c>
      <c r="DE732">
        <v>0</v>
      </c>
      <c r="DF732">
        <v>0</v>
      </c>
      <c r="DG732">
        <v>188</v>
      </c>
      <c r="DH732">
        <v>0</v>
      </c>
      <c r="DI732">
        <v>0</v>
      </c>
      <c r="DJ732">
        <v>0</v>
      </c>
      <c r="DK732">
        <v>0</v>
      </c>
      <c r="DL732">
        <v>0</v>
      </c>
    </row>
    <row r="733" spans="1:116" x14ac:dyDescent="0.45">
      <c r="A733">
        <v>2023</v>
      </c>
      <c r="B733" t="s">
        <v>197</v>
      </c>
      <c r="C733">
        <v>14354</v>
      </c>
      <c r="D733" t="s">
        <v>351</v>
      </c>
      <c r="E733" t="s">
        <v>649</v>
      </c>
      <c r="F733" t="s">
        <v>247</v>
      </c>
      <c r="G733">
        <v>130.32300000000001</v>
      </c>
      <c r="H733">
        <v>52.749000000000002</v>
      </c>
      <c r="I733">
        <v>5</v>
      </c>
      <c r="J733">
        <v>0</v>
      </c>
      <c r="K733">
        <v>188.072</v>
      </c>
      <c r="L733">
        <v>16991</v>
      </c>
      <c r="M733">
        <v>1127</v>
      </c>
      <c r="N733">
        <v>178</v>
      </c>
      <c r="O733">
        <v>0</v>
      </c>
      <c r="P733">
        <v>18296</v>
      </c>
      <c r="Q733" t="s">
        <v>324</v>
      </c>
      <c r="R733" t="s">
        <v>324</v>
      </c>
      <c r="S733" t="s">
        <v>324</v>
      </c>
      <c r="T733" t="s">
        <v>324</v>
      </c>
      <c r="U733">
        <v>0</v>
      </c>
      <c r="V733" t="s">
        <v>324</v>
      </c>
      <c r="W733" t="s">
        <v>324</v>
      </c>
      <c r="X733" t="s">
        <v>324</v>
      </c>
      <c r="Y733" t="s">
        <v>324</v>
      </c>
      <c r="Z733">
        <v>0</v>
      </c>
      <c r="AA733" t="s">
        <v>324</v>
      </c>
      <c r="AB733" t="s">
        <v>324</v>
      </c>
      <c r="AC733" t="s">
        <v>324</v>
      </c>
      <c r="AD733" t="s">
        <v>324</v>
      </c>
      <c r="AE733">
        <v>0</v>
      </c>
      <c r="AF733" t="s">
        <v>324</v>
      </c>
      <c r="AG733" t="s">
        <v>324</v>
      </c>
      <c r="AH733" t="s">
        <v>324</v>
      </c>
      <c r="AI733" t="s">
        <v>324</v>
      </c>
      <c r="AJ733">
        <v>0</v>
      </c>
      <c r="AK733" t="s">
        <v>324</v>
      </c>
      <c r="AL733" t="s">
        <v>324</v>
      </c>
      <c r="AM733" t="s">
        <v>324</v>
      </c>
      <c r="AN733" t="s">
        <v>324</v>
      </c>
      <c r="AO733">
        <v>0</v>
      </c>
      <c r="AP733">
        <v>5.3689999999999998</v>
      </c>
      <c r="AQ733">
        <v>0.252</v>
      </c>
      <c r="AR733">
        <v>0</v>
      </c>
      <c r="AS733">
        <v>0</v>
      </c>
      <c r="AT733">
        <v>5.6210000000000004</v>
      </c>
      <c r="AU733">
        <v>514</v>
      </c>
      <c r="AV733">
        <v>10</v>
      </c>
      <c r="AW733">
        <v>0</v>
      </c>
      <c r="AX733">
        <v>0</v>
      </c>
      <c r="AY733">
        <v>524</v>
      </c>
      <c r="AZ733">
        <v>17.524999999999999</v>
      </c>
      <c r="BA733">
        <v>0.432</v>
      </c>
      <c r="BB733">
        <v>0</v>
      </c>
      <c r="BC733">
        <v>0</v>
      </c>
      <c r="BD733">
        <v>17.957000000000001</v>
      </c>
      <c r="BE733">
        <v>3.9E-2</v>
      </c>
      <c r="BF733">
        <v>0</v>
      </c>
      <c r="BG733">
        <v>0</v>
      </c>
      <c r="BH733">
        <v>0</v>
      </c>
      <c r="BI733">
        <v>3.9E-2</v>
      </c>
      <c r="BJ733">
        <v>4</v>
      </c>
      <c r="BK733">
        <v>0</v>
      </c>
      <c r="BL733">
        <v>0</v>
      </c>
      <c r="BM733">
        <v>0</v>
      </c>
      <c r="BN733">
        <v>4</v>
      </c>
      <c r="BO733">
        <v>9.6000000000000002E-2</v>
      </c>
      <c r="BP733">
        <v>0</v>
      </c>
      <c r="BQ733">
        <v>0</v>
      </c>
      <c r="BR733">
        <v>0</v>
      </c>
      <c r="BS733">
        <v>9.6000000000000002E-2</v>
      </c>
      <c r="BT733">
        <v>7.8E-2</v>
      </c>
      <c r="BU733">
        <v>8.6999999999999994E-2</v>
      </c>
      <c r="BV733">
        <v>0</v>
      </c>
      <c r="BW733">
        <v>0</v>
      </c>
      <c r="BX733">
        <v>0.16500000000000001</v>
      </c>
      <c r="BY733">
        <v>18</v>
      </c>
      <c r="BZ733">
        <v>9</v>
      </c>
      <c r="CA733">
        <v>0</v>
      </c>
      <c r="CB733">
        <v>0</v>
      </c>
      <c r="CC733">
        <v>27</v>
      </c>
      <c r="CD733" t="s">
        <v>324</v>
      </c>
      <c r="CE733" t="s">
        <v>324</v>
      </c>
      <c r="CF733" t="s">
        <v>324</v>
      </c>
      <c r="CG733" t="s">
        <v>324</v>
      </c>
      <c r="CH733">
        <v>0</v>
      </c>
      <c r="CI733">
        <v>0.14199999999999999</v>
      </c>
      <c r="CJ733">
        <v>2.7610000000000001</v>
      </c>
      <c r="CK733">
        <v>0</v>
      </c>
      <c r="CL733">
        <v>0</v>
      </c>
      <c r="CM733">
        <v>2.903</v>
      </c>
      <c r="CN733">
        <v>9</v>
      </c>
      <c r="CO733">
        <v>16</v>
      </c>
      <c r="CP733">
        <v>0</v>
      </c>
      <c r="CQ733">
        <v>0</v>
      </c>
      <c r="CR733">
        <v>25</v>
      </c>
      <c r="CS733" t="s">
        <v>324</v>
      </c>
      <c r="CT733" t="s">
        <v>324</v>
      </c>
      <c r="CU733" t="s">
        <v>324</v>
      </c>
      <c r="CV733" t="s">
        <v>324</v>
      </c>
      <c r="CW733">
        <v>0</v>
      </c>
      <c r="CX733">
        <v>130.54300000000001</v>
      </c>
      <c r="CY733">
        <v>55.597000000000001</v>
      </c>
      <c r="CZ733">
        <v>5</v>
      </c>
      <c r="DA733">
        <v>0</v>
      </c>
      <c r="DB733">
        <v>191.14</v>
      </c>
      <c r="DC733">
        <v>17018</v>
      </c>
      <c r="DD733">
        <v>1152</v>
      </c>
      <c r="DE733">
        <v>178</v>
      </c>
      <c r="DF733">
        <v>0</v>
      </c>
      <c r="DG733">
        <v>18348</v>
      </c>
      <c r="DH733">
        <v>0</v>
      </c>
      <c r="DI733">
        <v>0</v>
      </c>
      <c r="DJ733">
        <v>0</v>
      </c>
      <c r="DK733">
        <v>0</v>
      </c>
      <c r="DL733">
        <v>0</v>
      </c>
    </row>
    <row r="734" spans="1:116" x14ac:dyDescent="0.45">
      <c r="A734">
        <v>2023</v>
      </c>
      <c r="B734" t="s">
        <v>197</v>
      </c>
      <c r="C734">
        <v>15248</v>
      </c>
      <c r="D734" t="s">
        <v>527</v>
      </c>
      <c r="E734" t="s">
        <v>1071</v>
      </c>
      <c r="F734" t="s">
        <v>247</v>
      </c>
      <c r="G734">
        <v>174.666</v>
      </c>
      <c r="H734">
        <v>43.924999999999997</v>
      </c>
      <c r="I734">
        <v>10.685</v>
      </c>
      <c r="J734" t="s">
        <v>324</v>
      </c>
      <c r="K734">
        <v>229.27600000000001</v>
      </c>
      <c r="L734">
        <v>23988</v>
      </c>
      <c r="M734">
        <v>931</v>
      </c>
      <c r="N734">
        <v>65</v>
      </c>
      <c r="O734" t="s">
        <v>324</v>
      </c>
      <c r="P734">
        <v>24984</v>
      </c>
      <c r="Q734" t="s">
        <v>324</v>
      </c>
      <c r="R734" t="s">
        <v>324</v>
      </c>
      <c r="S734" t="s">
        <v>324</v>
      </c>
      <c r="T734" t="s">
        <v>324</v>
      </c>
      <c r="U734">
        <v>0</v>
      </c>
      <c r="V734" t="s">
        <v>324</v>
      </c>
      <c r="W734" t="s">
        <v>324</v>
      </c>
      <c r="X734" t="s">
        <v>324</v>
      </c>
      <c r="Y734" t="s">
        <v>324</v>
      </c>
      <c r="Z734">
        <v>0</v>
      </c>
      <c r="AA734" t="s">
        <v>324</v>
      </c>
      <c r="AB734" t="s">
        <v>324</v>
      </c>
      <c r="AC734" t="s">
        <v>324</v>
      </c>
      <c r="AD734" t="s">
        <v>324</v>
      </c>
      <c r="AE734">
        <v>0</v>
      </c>
      <c r="AF734" t="s">
        <v>324</v>
      </c>
      <c r="AG734" t="s">
        <v>324</v>
      </c>
      <c r="AH734" t="s">
        <v>324</v>
      </c>
      <c r="AI734" t="s">
        <v>324</v>
      </c>
      <c r="AJ734">
        <v>0</v>
      </c>
      <c r="AK734" t="s">
        <v>324</v>
      </c>
      <c r="AL734" t="s">
        <v>324</v>
      </c>
      <c r="AM734" t="s">
        <v>324</v>
      </c>
      <c r="AN734" t="s">
        <v>324</v>
      </c>
      <c r="AO734">
        <v>0</v>
      </c>
      <c r="AP734" t="s">
        <v>324</v>
      </c>
      <c r="AQ734" t="s">
        <v>324</v>
      </c>
      <c r="AR734" t="s">
        <v>324</v>
      </c>
      <c r="AS734" t="s">
        <v>324</v>
      </c>
      <c r="AT734">
        <v>0</v>
      </c>
      <c r="AU734" t="s">
        <v>324</v>
      </c>
      <c r="AV734" t="s">
        <v>324</v>
      </c>
      <c r="AW734" t="s">
        <v>324</v>
      </c>
      <c r="AX734" t="s">
        <v>324</v>
      </c>
      <c r="AY734">
        <v>0</v>
      </c>
      <c r="AZ734" t="s">
        <v>324</v>
      </c>
      <c r="BA734" t="s">
        <v>324</v>
      </c>
      <c r="BB734" t="s">
        <v>324</v>
      </c>
      <c r="BC734" t="s">
        <v>324</v>
      </c>
      <c r="BD734">
        <v>0</v>
      </c>
      <c r="BE734" t="s">
        <v>324</v>
      </c>
      <c r="BF734" t="s">
        <v>324</v>
      </c>
      <c r="BG734" t="s">
        <v>324</v>
      </c>
      <c r="BH734" t="s">
        <v>324</v>
      </c>
      <c r="BI734">
        <v>0</v>
      </c>
      <c r="BJ734" t="s">
        <v>324</v>
      </c>
      <c r="BK734" t="s">
        <v>324</v>
      </c>
      <c r="BL734" t="s">
        <v>324</v>
      </c>
      <c r="BM734" t="s">
        <v>324</v>
      </c>
      <c r="BN734">
        <v>0</v>
      </c>
      <c r="BO734" t="s">
        <v>324</v>
      </c>
      <c r="BP734" t="s">
        <v>324</v>
      </c>
      <c r="BQ734" t="s">
        <v>324</v>
      </c>
      <c r="BR734" t="s">
        <v>324</v>
      </c>
      <c r="BS734">
        <v>0</v>
      </c>
      <c r="BT734">
        <v>0.28899999999999998</v>
      </c>
      <c r="BU734">
        <v>0.38200000000000001</v>
      </c>
      <c r="BV734" t="s">
        <v>324</v>
      </c>
      <c r="BW734" t="s">
        <v>324</v>
      </c>
      <c r="BX734">
        <v>0.67100000000000004</v>
      </c>
      <c r="BY734">
        <v>31</v>
      </c>
      <c r="BZ734">
        <v>11</v>
      </c>
      <c r="CA734" t="s">
        <v>324</v>
      </c>
      <c r="CB734" t="s">
        <v>324</v>
      </c>
      <c r="CC734">
        <v>42</v>
      </c>
      <c r="CD734" t="s">
        <v>324</v>
      </c>
      <c r="CE734" t="s">
        <v>324</v>
      </c>
      <c r="CF734" t="s">
        <v>324</v>
      </c>
      <c r="CG734" t="s">
        <v>324</v>
      </c>
      <c r="CH734">
        <v>0</v>
      </c>
      <c r="CI734">
        <v>1.2999999999999999E-2</v>
      </c>
      <c r="CJ734">
        <v>1.359</v>
      </c>
      <c r="CK734">
        <v>4.4390000000000001</v>
      </c>
      <c r="CL734" t="s">
        <v>324</v>
      </c>
      <c r="CM734">
        <v>5.8109999999999999</v>
      </c>
      <c r="CN734">
        <v>2</v>
      </c>
      <c r="CO734">
        <v>7</v>
      </c>
      <c r="CP734">
        <v>5</v>
      </c>
      <c r="CQ734" t="s">
        <v>324</v>
      </c>
      <c r="CR734">
        <v>14</v>
      </c>
      <c r="CS734" t="s">
        <v>324</v>
      </c>
      <c r="CT734" t="s">
        <v>324</v>
      </c>
      <c r="CU734" t="s">
        <v>324</v>
      </c>
      <c r="CV734" t="s">
        <v>324</v>
      </c>
      <c r="CW734">
        <v>0</v>
      </c>
      <c r="CX734">
        <v>174.96799999999999</v>
      </c>
      <c r="CY734">
        <v>45.665999999999997</v>
      </c>
      <c r="CZ734">
        <v>15.124000000000001</v>
      </c>
      <c r="DA734">
        <v>0</v>
      </c>
      <c r="DB734">
        <v>235.75800000000001</v>
      </c>
      <c r="DC734">
        <v>24021</v>
      </c>
      <c r="DD734">
        <v>949</v>
      </c>
      <c r="DE734">
        <v>70</v>
      </c>
      <c r="DF734">
        <v>0</v>
      </c>
      <c r="DG734">
        <v>25040</v>
      </c>
      <c r="DH734">
        <v>0</v>
      </c>
      <c r="DI734">
        <v>0</v>
      </c>
      <c r="DJ734">
        <v>0</v>
      </c>
      <c r="DK734">
        <v>0</v>
      </c>
      <c r="DL734">
        <v>0</v>
      </c>
    </row>
    <row r="735" spans="1:116" x14ac:dyDescent="0.45">
      <c r="A735">
        <v>2023</v>
      </c>
      <c r="B735" t="s">
        <v>197</v>
      </c>
      <c r="C735">
        <v>16555</v>
      </c>
      <c r="D735" t="s">
        <v>1072</v>
      </c>
      <c r="E735" t="s">
        <v>783</v>
      </c>
      <c r="F735" t="s">
        <v>247</v>
      </c>
      <c r="G735">
        <v>0.89400000000000002</v>
      </c>
      <c r="H735">
        <v>0.13100000000000001</v>
      </c>
      <c r="I735" t="s">
        <v>324</v>
      </c>
      <c r="J735" t="s">
        <v>324</v>
      </c>
      <c r="K735">
        <v>1.0249999999999999</v>
      </c>
      <c r="L735">
        <v>129</v>
      </c>
      <c r="M735">
        <v>7</v>
      </c>
      <c r="N735" t="s">
        <v>324</v>
      </c>
      <c r="O735" t="s">
        <v>324</v>
      </c>
      <c r="P735">
        <v>136</v>
      </c>
      <c r="Q735" t="s">
        <v>324</v>
      </c>
      <c r="R735" t="s">
        <v>324</v>
      </c>
      <c r="S735" t="s">
        <v>324</v>
      </c>
      <c r="T735" t="s">
        <v>324</v>
      </c>
      <c r="U735">
        <v>0</v>
      </c>
      <c r="V735" t="s">
        <v>324</v>
      </c>
      <c r="W735" t="s">
        <v>324</v>
      </c>
      <c r="X735" t="s">
        <v>324</v>
      </c>
      <c r="Y735" t="s">
        <v>324</v>
      </c>
      <c r="Z735">
        <v>0</v>
      </c>
      <c r="AA735" t="s">
        <v>324</v>
      </c>
      <c r="AB735" t="s">
        <v>324</v>
      </c>
      <c r="AC735" t="s">
        <v>324</v>
      </c>
      <c r="AD735" t="s">
        <v>324</v>
      </c>
      <c r="AE735">
        <v>0</v>
      </c>
      <c r="AF735" t="s">
        <v>324</v>
      </c>
      <c r="AG735" t="s">
        <v>324</v>
      </c>
      <c r="AH735" t="s">
        <v>324</v>
      </c>
      <c r="AI735" t="s">
        <v>324</v>
      </c>
      <c r="AJ735">
        <v>0</v>
      </c>
      <c r="AK735" t="s">
        <v>324</v>
      </c>
      <c r="AL735" t="s">
        <v>324</v>
      </c>
      <c r="AM735" t="s">
        <v>324</v>
      </c>
      <c r="AN735" t="s">
        <v>324</v>
      </c>
      <c r="AO735">
        <v>0</v>
      </c>
      <c r="AP735" t="s">
        <v>324</v>
      </c>
      <c r="AQ735" t="s">
        <v>324</v>
      </c>
      <c r="AR735" t="s">
        <v>324</v>
      </c>
      <c r="AS735" t="s">
        <v>324</v>
      </c>
      <c r="AT735">
        <v>0</v>
      </c>
      <c r="AU735" t="s">
        <v>324</v>
      </c>
      <c r="AV735" t="s">
        <v>324</v>
      </c>
      <c r="AW735" t="s">
        <v>324</v>
      </c>
      <c r="AX735" t="s">
        <v>324</v>
      </c>
      <c r="AY735">
        <v>0</v>
      </c>
      <c r="AZ735" t="s">
        <v>324</v>
      </c>
      <c r="BA735" t="s">
        <v>324</v>
      </c>
      <c r="BB735" t="s">
        <v>324</v>
      </c>
      <c r="BC735" t="s">
        <v>324</v>
      </c>
      <c r="BD735">
        <v>0</v>
      </c>
      <c r="BE735" t="s">
        <v>324</v>
      </c>
      <c r="BF735" t="s">
        <v>324</v>
      </c>
      <c r="BG735" t="s">
        <v>324</v>
      </c>
      <c r="BH735" t="s">
        <v>324</v>
      </c>
      <c r="BI735">
        <v>0</v>
      </c>
      <c r="BJ735" t="s">
        <v>324</v>
      </c>
      <c r="BK735" t="s">
        <v>324</v>
      </c>
      <c r="BL735" t="s">
        <v>324</v>
      </c>
      <c r="BM735" t="s">
        <v>324</v>
      </c>
      <c r="BN735">
        <v>0</v>
      </c>
      <c r="BO735" t="s">
        <v>324</v>
      </c>
      <c r="BP735" t="s">
        <v>324</v>
      </c>
      <c r="BQ735" t="s">
        <v>324</v>
      </c>
      <c r="BR735" t="s">
        <v>324</v>
      </c>
      <c r="BS735">
        <v>0</v>
      </c>
      <c r="BT735" t="s">
        <v>324</v>
      </c>
      <c r="BU735" t="s">
        <v>324</v>
      </c>
      <c r="BV735" t="s">
        <v>324</v>
      </c>
      <c r="BW735" t="s">
        <v>324</v>
      </c>
      <c r="BX735">
        <v>0</v>
      </c>
      <c r="BY735" t="s">
        <v>324</v>
      </c>
      <c r="BZ735" t="s">
        <v>324</v>
      </c>
      <c r="CA735" t="s">
        <v>324</v>
      </c>
      <c r="CB735" t="s">
        <v>324</v>
      </c>
      <c r="CC735">
        <v>0</v>
      </c>
      <c r="CD735" t="s">
        <v>324</v>
      </c>
      <c r="CE735" t="s">
        <v>324</v>
      </c>
      <c r="CF735" t="s">
        <v>324</v>
      </c>
      <c r="CG735" t="s">
        <v>324</v>
      </c>
      <c r="CH735">
        <v>0</v>
      </c>
      <c r="CI735" t="s">
        <v>324</v>
      </c>
      <c r="CJ735" t="s">
        <v>324</v>
      </c>
      <c r="CK735" t="s">
        <v>324</v>
      </c>
      <c r="CL735" t="s">
        <v>324</v>
      </c>
      <c r="CM735">
        <v>0</v>
      </c>
      <c r="CN735" t="s">
        <v>324</v>
      </c>
      <c r="CO735" t="s">
        <v>324</v>
      </c>
      <c r="CP735" t="s">
        <v>324</v>
      </c>
      <c r="CQ735" t="s">
        <v>324</v>
      </c>
      <c r="CR735">
        <v>0</v>
      </c>
      <c r="CS735" t="s">
        <v>324</v>
      </c>
      <c r="CT735" t="s">
        <v>324</v>
      </c>
      <c r="CU735" t="s">
        <v>324</v>
      </c>
      <c r="CV735" t="s">
        <v>324</v>
      </c>
      <c r="CW735">
        <v>0</v>
      </c>
      <c r="CX735">
        <v>0.89400000000000002</v>
      </c>
      <c r="CY735">
        <v>0.13100000000000001</v>
      </c>
      <c r="CZ735">
        <v>0</v>
      </c>
      <c r="DA735">
        <v>0</v>
      </c>
      <c r="DB735">
        <v>1.0249999999999999</v>
      </c>
      <c r="DC735">
        <v>129</v>
      </c>
      <c r="DD735">
        <v>7</v>
      </c>
      <c r="DE735">
        <v>0</v>
      </c>
      <c r="DF735">
        <v>0</v>
      </c>
      <c r="DG735">
        <v>136</v>
      </c>
      <c r="DH735">
        <v>0</v>
      </c>
      <c r="DI735">
        <v>0</v>
      </c>
      <c r="DJ735">
        <v>0</v>
      </c>
      <c r="DK735">
        <v>0</v>
      </c>
      <c r="DL735">
        <v>0</v>
      </c>
    </row>
    <row r="736" spans="1:116" x14ac:dyDescent="0.45">
      <c r="A736">
        <v>2023</v>
      </c>
      <c r="B736" t="s">
        <v>197</v>
      </c>
      <c r="C736">
        <v>17839</v>
      </c>
      <c r="D736" t="s">
        <v>1073</v>
      </c>
      <c r="E736" t="s">
        <v>783</v>
      </c>
      <c r="F736" t="s">
        <v>244</v>
      </c>
      <c r="G736">
        <v>0.65400000000000003</v>
      </c>
      <c r="H736">
        <v>0.28199999999999997</v>
      </c>
      <c r="I736">
        <v>6.8000000000000005E-2</v>
      </c>
      <c r="J736" t="s">
        <v>324</v>
      </c>
      <c r="K736">
        <v>1.004</v>
      </c>
      <c r="L736">
        <v>96</v>
      </c>
      <c r="M736">
        <v>9</v>
      </c>
      <c r="N736">
        <v>1</v>
      </c>
      <c r="O736" t="s">
        <v>324</v>
      </c>
      <c r="P736">
        <v>106</v>
      </c>
      <c r="Q736" t="s">
        <v>324</v>
      </c>
      <c r="R736" t="s">
        <v>324</v>
      </c>
      <c r="S736" t="s">
        <v>324</v>
      </c>
      <c r="T736" t="s">
        <v>324</v>
      </c>
      <c r="U736">
        <v>0</v>
      </c>
      <c r="V736" t="s">
        <v>324</v>
      </c>
      <c r="W736" t="s">
        <v>324</v>
      </c>
      <c r="X736" t="s">
        <v>324</v>
      </c>
      <c r="Y736" t="s">
        <v>324</v>
      </c>
      <c r="Z736">
        <v>0</v>
      </c>
      <c r="AA736" t="s">
        <v>324</v>
      </c>
      <c r="AB736" t="s">
        <v>324</v>
      </c>
      <c r="AC736" t="s">
        <v>324</v>
      </c>
      <c r="AD736" t="s">
        <v>324</v>
      </c>
      <c r="AE736">
        <v>0</v>
      </c>
      <c r="AF736" t="s">
        <v>324</v>
      </c>
      <c r="AG736" t="s">
        <v>324</v>
      </c>
      <c r="AH736" t="s">
        <v>324</v>
      </c>
      <c r="AI736" t="s">
        <v>324</v>
      </c>
      <c r="AJ736">
        <v>0</v>
      </c>
      <c r="AK736" t="s">
        <v>324</v>
      </c>
      <c r="AL736" t="s">
        <v>324</v>
      </c>
      <c r="AM736" t="s">
        <v>324</v>
      </c>
      <c r="AN736" t="s">
        <v>324</v>
      </c>
      <c r="AO736">
        <v>0</v>
      </c>
      <c r="AP736" t="s">
        <v>324</v>
      </c>
      <c r="AQ736" t="s">
        <v>324</v>
      </c>
      <c r="AR736" t="s">
        <v>324</v>
      </c>
      <c r="AS736" t="s">
        <v>324</v>
      </c>
      <c r="AT736">
        <v>0</v>
      </c>
      <c r="AU736" t="s">
        <v>324</v>
      </c>
      <c r="AV736" t="s">
        <v>324</v>
      </c>
      <c r="AW736" t="s">
        <v>324</v>
      </c>
      <c r="AX736" t="s">
        <v>324</v>
      </c>
      <c r="AY736">
        <v>0</v>
      </c>
      <c r="AZ736" t="s">
        <v>324</v>
      </c>
      <c r="BA736" t="s">
        <v>324</v>
      </c>
      <c r="BB736" t="s">
        <v>324</v>
      </c>
      <c r="BC736" t="s">
        <v>324</v>
      </c>
      <c r="BD736">
        <v>0</v>
      </c>
      <c r="BE736" t="s">
        <v>324</v>
      </c>
      <c r="BF736" t="s">
        <v>324</v>
      </c>
      <c r="BG736" t="s">
        <v>324</v>
      </c>
      <c r="BH736" t="s">
        <v>324</v>
      </c>
      <c r="BI736">
        <v>0</v>
      </c>
      <c r="BJ736" t="s">
        <v>324</v>
      </c>
      <c r="BK736" t="s">
        <v>324</v>
      </c>
      <c r="BL736" t="s">
        <v>324</v>
      </c>
      <c r="BM736" t="s">
        <v>324</v>
      </c>
      <c r="BN736">
        <v>0</v>
      </c>
      <c r="BO736" t="s">
        <v>324</v>
      </c>
      <c r="BP736" t="s">
        <v>324</v>
      </c>
      <c r="BQ736" t="s">
        <v>324</v>
      </c>
      <c r="BR736" t="s">
        <v>324</v>
      </c>
      <c r="BS736">
        <v>0</v>
      </c>
      <c r="BT736" t="s">
        <v>324</v>
      </c>
      <c r="BU736" t="s">
        <v>324</v>
      </c>
      <c r="BV736" t="s">
        <v>324</v>
      </c>
      <c r="BW736" t="s">
        <v>324</v>
      </c>
      <c r="BX736">
        <v>0</v>
      </c>
      <c r="BY736" t="s">
        <v>324</v>
      </c>
      <c r="BZ736" t="s">
        <v>324</v>
      </c>
      <c r="CA736" t="s">
        <v>324</v>
      </c>
      <c r="CB736" t="s">
        <v>324</v>
      </c>
      <c r="CC736">
        <v>0</v>
      </c>
      <c r="CD736" t="s">
        <v>324</v>
      </c>
      <c r="CE736" t="s">
        <v>324</v>
      </c>
      <c r="CF736" t="s">
        <v>324</v>
      </c>
      <c r="CG736" t="s">
        <v>324</v>
      </c>
      <c r="CH736">
        <v>0</v>
      </c>
      <c r="CI736" t="s">
        <v>324</v>
      </c>
      <c r="CJ736" t="s">
        <v>324</v>
      </c>
      <c r="CK736" t="s">
        <v>324</v>
      </c>
      <c r="CL736" t="s">
        <v>324</v>
      </c>
      <c r="CM736">
        <v>0</v>
      </c>
      <c r="CN736" t="s">
        <v>324</v>
      </c>
      <c r="CO736" t="s">
        <v>324</v>
      </c>
      <c r="CP736" t="s">
        <v>324</v>
      </c>
      <c r="CQ736" t="s">
        <v>324</v>
      </c>
      <c r="CR736">
        <v>0</v>
      </c>
      <c r="CS736" t="s">
        <v>324</v>
      </c>
      <c r="CT736" t="s">
        <v>324</v>
      </c>
      <c r="CU736" t="s">
        <v>324</v>
      </c>
      <c r="CV736" t="s">
        <v>324</v>
      </c>
      <c r="CW736">
        <v>0</v>
      </c>
      <c r="CX736">
        <v>0.65400000000000003</v>
      </c>
      <c r="CY736">
        <v>0.28199999999999997</v>
      </c>
      <c r="CZ736">
        <v>6.8000000000000005E-2</v>
      </c>
      <c r="DA736">
        <v>0</v>
      </c>
      <c r="DB736">
        <v>1.004</v>
      </c>
      <c r="DC736">
        <v>96</v>
      </c>
      <c r="DD736">
        <v>9</v>
      </c>
      <c r="DE736">
        <v>1</v>
      </c>
      <c r="DF736">
        <v>0</v>
      </c>
      <c r="DG736">
        <v>106</v>
      </c>
      <c r="DH736">
        <v>0</v>
      </c>
      <c r="DI736">
        <v>0</v>
      </c>
      <c r="DJ736">
        <v>0</v>
      </c>
      <c r="DK736">
        <v>0</v>
      </c>
      <c r="DL736">
        <v>0</v>
      </c>
    </row>
    <row r="737" spans="1:116" x14ac:dyDescent="0.45">
      <c r="A737">
        <v>2023</v>
      </c>
      <c r="B737" t="s">
        <v>197</v>
      </c>
      <c r="C737">
        <v>18260</v>
      </c>
      <c r="D737" t="s">
        <v>358</v>
      </c>
      <c r="E737" t="s">
        <v>649</v>
      </c>
      <c r="F737" t="s">
        <v>244</v>
      </c>
      <c r="G737">
        <v>7.2999999999999995E-2</v>
      </c>
      <c r="H737">
        <v>1.4999999999999999E-2</v>
      </c>
      <c r="I737" t="s">
        <v>324</v>
      </c>
      <c r="J737" t="s">
        <v>324</v>
      </c>
      <c r="K737">
        <v>8.7999999999999995E-2</v>
      </c>
      <c r="L737">
        <v>6</v>
      </c>
      <c r="M737">
        <v>1</v>
      </c>
      <c r="N737" t="s">
        <v>324</v>
      </c>
      <c r="O737" t="s">
        <v>324</v>
      </c>
      <c r="P737">
        <v>7</v>
      </c>
      <c r="Q737" t="s">
        <v>324</v>
      </c>
      <c r="R737" t="s">
        <v>324</v>
      </c>
      <c r="S737" t="s">
        <v>324</v>
      </c>
      <c r="T737" t="s">
        <v>324</v>
      </c>
      <c r="U737">
        <v>0</v>
      </c>
      <c r="V737" t="s">
        <v>324</v>
      </c>
      <c r="W737" t="s">
        <v>324</v>
      </c>
      <c r="X737" t="s">
        <v>324</v>
      </c>
      <c r="Y737" t="s">
        <v>324</v>
      </c>
      <c r="Z737">
        <v>0</v>
      </c>
      <c r="AA737" t="s">
        <v>324</v>
      </c>
      <c r="AB737" t="s">
        <v>324</v>
      </c>
      <c r="AC737" t="s">
        <v>324</v>
      </c>
      <c r="AD737" t="s">
        <v>324</v>
      </c>
      <c r="AE737">
        <v>0</v>
      </c>
      <c r="AF737" t="s">
        <v>324</v>
      </c>
      <c r="AG737" t="s">
        <v>324</v>
      </c>
      <c r="AH737" t="s">
        <v>324</v>
      </c>
      <c r="AI737" t="s">
        <v>324</v>
      </c>
      <c r="AJ737">
        <v>0</v>
      </c>
      <c r="AK737" t="s">
        <v>324</v>
      </c>
      <c r="AL737" t="s">
        <v>324</v>
      </c>
      <c r="AM737" t="s">
        <v>324</v>
      </c>
      <c r="AN737" t="s">
        <v>324</v>
      </c>
      <c r="AO737">
        <v>0</v>
      </c>
      <c r="AP737" t="s">
        <v>324</v>
      </c>
      <c r="AQ737" t="s">
        <v>324</v>
      </c>
      <c r="AR737" t="s">
        <v>324</v>
      </c>
      <c r="AS737" t="s">
        <v>324</v>
      </c>
      <c r="AT737">
        <v>0</v>
      </c>
      <c r="AU737" t="s">
        <v>324</v>
      </c>
      <c r="AV737" t="s">
        <v>324</v>
      </c>
      <c r="AW737" t="s">
        <v>324</v>
      </c>
      <c r="AX737" t="s">
        <v>324</v>
      </c>
      <c r="AY737">
        <v>0</v>
      </c>
      <c r="AZ737" t="s">
        <v>324</v>
      </c>
      <c r="BA737" t="s">
        <v>324</v>
      </c>
      <c r="BB737" t="s">
        <v>324</v>
      </c>
      <c r="BC737" t="s">
        <v>324</v>
      </c>
      <c r="BD737">
        <v>0</v>
      </c>
      <c r="BE737" t="s">
        <v>324</v>
      </c>
      <c r="BF737" t="s">
        <v>324</v>
      </c>
      <c r="BG737" t="s">
        <v>324</v>
      </c>
      <c r="BH737" t="s">
        <v>324</v>
      </c>
      <c r="BI737">
        <v>0</v>
      </c>
      <c r="BJ737" t="s">
        <v>324</v>
      </c>
      <c r="BK737" t="s">
        <v>324</v>
      </c>
      <c r="BL737" t="s">
        <v>324</v>
      </c>
      <c r="BM737" t="s">
        <v>324</v>
      </c>
      <c r="BN737">
        <v>0</v>
      </c>
      <c r="BO737" t="s">
        <v>324</v>
      </c>
      <c r="BP737" t="s">
        <v>324</v>
      </c>
      <c r="BQ737" t="s">
        <v>324</v>
      </c>
      <c r="BR737" t="s">
        <v>324</v>
      </c>
      <c r="BS737">
        <v>0</v>
      </c>
      <c r="BT737" t="s">
        <v>324</v>
      </c>
      <c r="BU737" t="s">
        <v>324</v>
      </c>
      <c r="BV737" t="s">
        <v>324</v>
      </c>
      <c r="BW737" t="s">
        <v>324</v>
      </c>
      <c r="BX737">
        <v>0</v>
      </c>
      <c r="BY737" t="s">
        <v>324</v>
      </c>
      <c r="BZ737" t="s">
        <v>324</v>
      </c>
      <c r="CA737" t="s">
        <v>324</v>
      </c>
      <c r="CB737" t="s">
        <v>324</v>
      </c>
      <c r="CC737">
        <v>0</v>
      </c>
      <c r="CD737" t="s">
        <v>324</v>
      </c>
      <c r="CE737" t="s">
        <v>324</v>
      </c>
      <c r="CF737" t="s">
        <v>324</v>
      </c>
      <c r="CG737" t="s">
        <v>324</v>
      </c>
      <c r="CH737">
        <v>0</v>
      </c>
      <c r="CI737" t="s">
        <v>324</v>
      </c>
      <c r="CJ737" t="s">
        <v>324</v>
      </c>
      <c r="CK737" t="s">
        <v>324</v>
      </c>
      <c r="CL737" t="s">
        <v>324</v>
      </c>
      <c r="CM737">
        <v>0</v>
      </c>
      <c r="CN737" t="s">
        <v>324</v>
      </c>
      <c r="CO737" t="s">
        <v>324</v>
      </c>
      <c r="CP737" t="s">
        <v>324</v>
      </c>
      <c r="CQ737" t="s">
        <v>324</v>
      </c>
      <c r="CR737">
        <v>0</v>
      </c>
      <c r="CS737" t="s">
        <v>324</v>
      </c>
      <c r="CT737" t="s">
        <v>324</v>
      </c>
      <c r="CU737" t="s">
        <v>324</v>
      </c>
      <c r="CV737" t="s">
        <v>324</v>
      </c>
      <c r="CW737">
        <v>0</v>
      </c>
      <c r="CX737">
        <v>7.2999999999999995E-2</v>
      </c>
      <c r="CY737">
        <v>1.4999999999999999E-2</v>
      </c>
      <c r="CZ737">
        <v>0</v>
      </c>
      <c r="DA737">
        <v>0</v>
      </c>
      <c r="DB737">
        <v>8.7999999999999995E-2</v>
      </c>
      <c r="DC737">
        <v>6</v>
      </c>
      <c r="DD737">
        <v>1</v>
      </c>
      <c r="DE737">
        <v>0</v>
      </c>
      <c r="DF737">
        <v>0</v>
      </c>
      <c r="DG737">
        <v>7</v>
      </c>
      <c r="DH737">
        <v>0</v>
      </c>
      <c r="DI737">
        <v>0</v>
      </c>
      <c r="DJ737">
        <v>0</v>
      </c>
      <c r="DK737">
        <v>0</v>
      </c>
      <c r="DL737">
        <v>0</v>
      </c>
    </row>
    <row r="738" spans="1:116" x14ac:dyDescent="0.45">
      <c r="A738">
        <v>2023</v>
      </c>
      <c r="B738" t="s">
        <v>197</v>
      </c>
      <c r="C738">
        <v>18917</v>
      </c>
      <c r="D738" t="s">
        <v>1074</v>
      </c>
      <c r="E738" t="s">
        <v>783</v>
      </c>
      <c r="F738" t="s">
        <v>244</v>
      </c>
      <c r="G738">
        <v>0.36499999999999999</v>
      </c>
      <c r="H738">
        <v>8.8999999999999996E-2</v>
      </c>
      <c r="I738" t="s">
        <v>324</v>
      </c>
      <c r="J738" t="s">
        <v>324</v>
      </c>
      <c r="K738">
        <v>0.45400000000000001</v>
      </c>
      <c r="L738">
        <v>56</v>
      </c>
      <c r="M738">
        <v>6</v>
      </c>
      <c r="N738" t="s">
        <v>324</v>
      </c>
      <c r="O738" t="s">
        <v>324</v>
      </c>
      <c r="P738">
        <v>62</v>
      </c>
      <c r="Q738" t="s">
        <v>324</v>
      </c>
      <c r="R738" t="s">
        <v>324</v>
      </c>
      <c r="S738" t="s">
        <v>324</v>
      </c>
      <c r="T738" t="s">
        <v>324</v>
      </c>
      <c r="U738">
        <v>0</v>
      </c>
      <c r="V738" t="s">
        <v>324</v>
      </c>
      <c r="W738" t="s">
        <v>324</v>
      </c>
      <c r="X738" t="s">
        <v>324</v>
      </c>
      <c r="Y738" t="s">
        <v>324</v>
      </c>
      <c r="Z738">
        <v>0</v>
      </c>
      <c r="AA738" t="s">
        <v>324</v>
      </c>
      <c r="AB738" t="s">
        <v>324</v>
      </c>
      <c r="AC738" t="s">
        <v>324</v>
      </c>
      <c r="AD738" t="s">
        <v>324</v>
      </c>
      <c r="AE738">
        <v>0</v>
      </c>
      <c r="AF738" t="s">
        <v>324</v>
      </c>
      <c r="AG738" t="s">
        <v>324</v>
      </c>
      <c r="AH738" t="s">
        <v>324</v>
      </c>
      <c r="AI738" t="s">
        <v>324</v>
      </c>
      <c r="AJ738">
        <v>0</v>
      </c>
      <c r="AK738" t="s">
        <v>324</v>
      </c>
      <c r="AL738" t="s">
        <v>324</v>
      </c>
      <c r="AM738" t="s">
        <v>324</v>
      </c>
      <c r="AN738" t="s">
        <v>324</v>
      </c>
      <c r="AO738">
        <v>0</v>
      </c>
      <c r="AP738" t="s">
        <v>324</v>
      </c>
      <c r="AQ738" t="s">
        <v>324</v>
      </c>
      <c r="AR738" t="s">
        <v>324</v>
      </c>
      <c r="AS738" t="s">
        <v>324</v>
      </c>
      <c r="AT738">
        <v>0</v>
      </c>
      <c r="AU738" t="s">
        <v>324</v>
      </c>
      <c r="AV738" t="s">
        <v>324</v>
      </c>
      <c r="AW738" t="s">
        <v>324</v>
      </c>
      <c r="AX738" t="s">
        <v>324</v>
      </c>
      <c r="AY738">
        <v>0</v>
      </c>
      <c r="AZ738" t="s">
        <v>324</v>
      </c>
      <c r="BA738" t="s">
        <v>324</v>
      </c>
      <c r="BB738" t="s">
        <v>324</v>
      </c>
      <c r="BC738" t="s">
        <v>324</v>
      </c>
      <c r="BD738">
        <v>0</v>
      </c>
      <c r="BE738" t="s">
        <v>324</v>
      </c>
      <c r="BF738" t="s">
        <v>324</v>
      </c>
      <c r="BG738" t="s">
        <v>324</v>
      </c>
      <c r="BH738" t="s">
        <v>324</v>
      </c>
      <c r="BI738">
        <v>0</v>
      </c>
      <c r="BJ738" t="s">
        <v>324</v>
      </c>
      <c r="BK738" t="s">
        <v>324</v>
      </c>
      <c r="BL738" t="s">
        <v>324</v>
      </c>
      <c r="BM738" t="s">
        <v>324</v>
      </c>
      <c r="BN738">
        <v>0</v>
      </c>
      <c r="BO738" t="s">
        <v>324</v>
      </c>
      <c r="BP738" t="s">
        <v>324</v>
      </c>
      <c r="BQ738" t="s">
        <v>324</v>
      </c>
      <c r="BR738" t="s">
        <v>324</v>
      </c>
      <c r="BS738">
        <v>0</v>
      </c>
      <c r="BT738" t="s">
        <v>324</v>
      </c>
      <c r="BU738" t="s">
        <v>324</v>
      </c>
      <c r="BV738" t="s">
        <v>324</v>
      </c>
      <c r="BW738" t="s">
        <v>324</v>
      </c>
      <c r="BX738">
        <v>0</v>
      </c>
      <c r="BY738" t="s">
        <v>324</v>
      </c>
      <c r="BZ738" t="s">
        <v>324</v>
      </c>
      <c r="CA738" t="s">
        <v>324</v>
      </c>
      <c r="CB738" t="s">
        <v>324</v>
      </c>
      <c r="CC738">
        <v>0</v>
      </c>
      <c r="CD738" t="s">
        <v>324</v>
      </c>
      <c r="CE738" t="s">
        <v>324</v>
      </c>
      <c r="CF738" t="s">
        <v>324</v>
      </c>
      <c r="CG738" t="s">
        <v>324</v>
      </c>
      <c r="CH738">
        <v>0</v>
      </c>
      <c r="CI738" t="s">
        <v>324</v>
      </c>
      <c r="CJ738" t="s">
        <v>324</v>
      </c>
      <c r="CK738" t="s">
        <v>324</v>
      </c>
      <c r="CL738" t="s">
        <v>324</v>
      </c>
      <c r="CM738">
        <v>0</v>
      </c>
      <c r="CN738" t="s">
        <v>324</v>
      </c>
      <c r="CO738" t="s">
        <v>324</v>
      </c>
      <c r="CP738" t="s">
        <v>324</v>
      </c>
      <c r="CQ738" t="s">
        <v>324</v>
      </c>
      <c r="CR738">
        <v>0</v>
      </c>
      <c r="CS738" t="s">
        <v>324</v>
      </c>
      <c r="CT738" t="s">
        <v>324</v>
      </c>
      <c r="CU738" t="s">
        <v>324</v>
      </c>
      <c r="CV738" t="s">
        <v>324</v>
      </c>
      <c r="CW738">
        <v>0</v>
      </c>
      <c r="CX738">
        <v>0.36499999999999999</v>
      </c>
      <c r="CY738">
        <v>8.8999999999999996E-2</v>
      </c>
      <c r="CZ738">
        <v>0</v>
      </c>
      <c r="DA738">
        <v>0</v>
      </c>
      <c r="DB738">
        <v>0.45400000000000001</v>
      </c>
      <c r="DC738">
        <v>56</v>
      </c>
      <c r="DD738">
        <v>6</v>
      </c>
      <c r="DE738">
        <v>0</v>
      </c>
      <c r="DF738">
        <v>0</v>
      </c>
      <c r="DG738">
        <v>62</v>
      </c>
      <c r="DH738">
        <v>0</v>
      </c>
      <c r="DI738">
        <v>0</v>
      </c>
      <c r="DJ738">
        <v>0</v>
      </c>
      <c r="DK738">
        <v>0</v>
      </c>
      <c r="DL738">
        <v>0</v>
      </c>
    </row>
    <row r="739" spans="1:116" x14ac:dyDescent="0.45">
      <c r="A739">
        <v>2023</v>
      </c>
      <c r="B739" t="s">
        <v>197</v>
      </c>
      <c r="C739">
        <v>19325</v>
      </c>
      <c r="D739" t="s">
        <v>1075</v>
      </c>
      <c r="E739" t="s">
        <v>783</v>
      </c>
      <c r="F739" t="s">
        <v>244</v>
      </c>
      <c r="G739">
        <v>0.71299999999999997</v>
      </c>
      <c r="H739">
        <v>4.5999999999999999E-2</v>
      </c>
      <c r="I739">
        <v>2.5000000000000001E-2</v>
      </c>
      <c r="J739">
        <v>0</v>
      </c>
      <c r="K739">
        <v>0.78400000000000003</v>
      </c>
      <c r="L739">
        <v>81</v>
      </c>
      <c r="M739">
        <v>5</v>
      </c>
      <c r="N739">
        <v>1</v>
      </c>
      <c r="O739">
        <v>0</v>
      </c>
      <c r="P739">
        <v>87</v>
      </c>
      <c r="Q739" t="s">
        <v>324</v>
      </c>
      <c r="R739" t="s">
        <v>324</v>
      </c>
      <c r="S739" t="s">
        <v>324</v>
      </c>
      <c r="T739" t="s">
        <v>324</v>
      </c>
      <c r="U739">
        <v>0</v>
      </c>
      <c r="V739" t="s">
        <v>324</v>
      </c>
      <c r="W739" t="s">
        <v>324</v>
      </c>
      <c r="X739" t="s">
        <v>324</v>
      </c>
      <c r="Y739" t="s">
        <v>324</v>
      </c>
      <c r="Z739">
        <v>0</v>
      </c>
      <c r="AA739" t="s">
        <v>324</v>
      </c>
      <c r="AB739" t="s">
        <v>324</v>
      </c>
      <c r="AC739" t="s">
        <v>324</v>
      </c>
      <c r="AD739" t="s">
        <v>324</v>
      </c>
      <c r="AE739">
        <v>0</v>
      </c>
      <c r="AF739" t="s">
        <v>324</v>
      </c>
      <c r="AG739" t="s">
        <v>324</v>
      </c>
      <c r="AH739" t="s">
        <v>324</v>
      </c>
      <c r="AI739" t="s">
        <v>324</v>
      </c>
      <c r="AJ739">
        <v>0</v>
      </c>
      <c r="AK739" t="s">
        <v>324</v>
      </c>
      <c r="AL739" t="s">
        <v>324</v>
      </c>
      <c r="AM739" t="s">
        <v>324</v>
      </c>
      <c r="AN739" t="s">
        <v>324</v>
      </c>
      <c r="AO739">
        <v>0</v>
      </c>
      <c r="AP739" t="s">
        <v>324</v>
      </c>
      <c r="AQ739" t="s">
        <v>324</v>
      </c>
      <c r="AR739" t="s">
        <v>324</v>
      </c>
      <c r="AS739" t="s">
        <v>324</v>
      </c>
      <c r="AT739">
        <v>0</v>
      </c>
      <c r="AU739" t="s">
        <v>324</v>
      </c>
      <c r="AV739" t="s">
        <v>324</v>
      </c>
      <c r="AW739" t="s">
        <v>324</v>
      </c>
      <c r="AX739" t="s">
        <v>324</v>
      </c>
      <c r="AY739">
        <v>0</v>
      </c>
      <c r="AZ739" t="s">
        <v>324</v>
      </c>
      <c r="BA739" t="s">
        <v>324</v>
      </c>
      <c r="BB739" t="s">
        <v>324</v>
      </c>
      <c r="BC739" t="s">
        <v>324</v>
      </c>
      <c r="BD739">
        <v>0</v>
      </c>
      <c r="BE739" t="s">
        <v>324</v>
      </c>
      <c r="BF739" t="s">
        <v>324</v>
      </c>
      <c r="BG739" t="s">
        <v>324</v>
      </c>
      <c r="BH739" t="s">
        <v>324</v>
      </c>
      <c r="BI739">
        <v>0</v>
      </c>
      <c r="BJ739" t="s">
        <v>324</v>
      </c>
      <c r="BK739" t="s">
        <v>324</v>
      </c>
      <c r="BL739" t="s">
        <v>324</v>
      </c>
      <c r="BM739" t="s">
        <v>324</v>
      </c>
      <c r="BN739">
        <v>0</v>
      </c>
      <c r="BO739" t="s">
        <v>324</v>
      </c>
      <c r="BP739" t="s">
        <v>324</v>
      </c>
      <c r="BQ739" t="s">
        <v>324</v>
      </c>
      <c r="BR739" t="s">
        <v>324</v>
      </c>
      <c r="BS739">
        <v>0</v>
      </c>
      <c r="BT739" t="s">
        <v>324</v>
      </c>
      <c r="BU739" t="s">
        <v>324</v>
      </c>
      <c r="BV739" t="s">
        <v>324</v>
      </c>
      <c r="BW739" t="s">
        <v>324</v>
      </c>
      <c r="BX739">
        <v>0</v>
      </c>
      <c r="BY739" t="s">
        <v>324</v>
      </c>
      <c r="BZ739" t="s">
        <v>324</v>
      </c>
      <c r="CA739" t="s">
        <v>324</v>
      </c>
      <c r="CB739" t="s">
        <v>324</v>
      </c>
      <c r="CC739">
        <v>0</v>
      </c>
      <c r="CD739" t="s">
        <v>324</v>
      </c>
      <c r="CE739" t="s">
        <v>324</v>
      </c>
      <c r="CF739" t="s">
        <v>324</v>
      </c>
      <c r="CG739" t="s">
        <v>324</v>
      </c>
      <c r="CH739">
        <v>0</v>
      </c>
      <c r="CI739" t="s">
        <v>324</v>
      </c>
      <c r="CJ739" t="s">
        <v>324</v>
      </c>
      <c r="CK739" t="s">
        <v>324</v>
      </c>
      <c r="CL739" t="s">
        <v>324</v>
      </c>
      <c r="CM739">
        <v>0</v>
      </c>
      <c r="CN739" t="s">
        <v>324</v>
      </c>
      <c r="CO739" t="s">
        <v>324</v>
      </c>
      <c r="CP739" t="s">
        <v>324</v>
      </c>
      <c r="CQ739" t="s">
        <v>324</v>
      </c>
      <c r="CR739">
        <v>0</v>
      </c>
      <c r="CS739" t="s">
        <v>324</v>
      </c>
      <c r="CT739" t="s">
        <v>324</v>
      </c>
      <c r="CU739" t="s">
        <v>324</v>
      </c>
      <c r="CV739" t="s">
        <v>324</v>
      </c>
      <c r="CW739">
        <v>0</v>
      </c>
      <c r="CX739">
        <v>0.71299999999999997</v>
      </c>
      <c r="CY739">
        <v>4.5999999999999999E-2</v>
      </c>
      <c r="CZ739">
        <v>2.5000000000000001E-2</v>
      </c>
      <c r="DA739">
        <v>0</v>
      </c>
      <c r="DB739">
        <v>0.78400000000000003</v>
      </c>
      <c r="DC739">
        <v>81</v>
      </c>
      <c r="DD739">
        <v>5</v>
      </c>
      <c r="DE739">
        <v>1</v>
      </c>
      <c r="DF739">
        <v>0</v>
      </c>
      <c r="DG739">
        <v>87</v>
      </c>
      <c r="DH739">
        <v>0</v>
      </c>
      <c r="DI739">
        <v>0</v>
      </c>
      <c r="DJ739">
        <v>0</v>
      </c>
      <c r="DK739">
        <v>0</v>
      </c>
      <c r="DL739">
        <v>0</v>
      </c>
    </row>
    <row r="740" spans="1:116" x14ac:dyDescent="0.45">
      <c r="A740">
        <v>2023</v>
      </c>
      <c r="B740" t="s">
        <v>197</v>
      </c>
      <c r="C740">
        <v>28541</v>
      </c>
      <c r="D740" t="s">
        <v>528</v>
      </c>
      <c r="E740" t="s">
        <v>783</v>
      </c>
      <c r="F740" t="s">
        <v>244</v>
      </c>
      <c r="G740">
        <v>0.11799999999999999</v>
      </c>
      <c r="H740" t="s">
        <v>324</v>
      </c>
      <c r="I740" t="s">
        <v>324</v>
      </c>
      <c r="J740" t="s">
        <v>324</v>
      </c>
      <c r="K740">
        <v>0.11799999999999999</v>
      </c>
      <c r="L740">
        <v>15</v>
      </c>
      <c r="M740" t="s">
        <v>324</v>
      </c>
      <c r="N740" t="s">
        <v>324</v>
      </c>
      <c r="O740" t="s">
        <v>324</v>
      </c>
      <c r="P740">
        <v>15</v>
      </c>
      <c r="Q740" t="s">
        <v>324</v>
      </c>
      <c r="R740" t="s">
        <v>324</v>
      </c>
      <c r="S740" t="s">
        <v>324</v>
      </c>
      <c r="T740" t="s">
        <v>324</v>
      </c>
      <c r="U740">
        <v>0</v>
      </c>
      <c r="V740" t="s">
        <v>324</v>
      </c>
      <c r="W740" t="s">
        <v>324</v>
      </c>
      <c r="X740" t="s">
        <v>324</v>
      </c>
      <c r="Y740" t="s">
        <v>324</v>
      </c>
      <c r="Z740">
        <v>0</v>
      </c>
      <c r="AA740" t="s">
        <v>324</v>
      </c>
      <c r="AB740" t="s">
        <v>324</v>
      </c>
      <c r="AC740" t="s">
        <v>324</v>
      </c>
      <c r="AD740" t="s">
        <v>324</v>
      </c>
      <c r="AE740">
        <v>0</v>
      </c>
      <c r="AF740" t="s">
        <v>324</v>
      </c>
      <c r="AG740" t="s">
        <v>324</v>
      </c>
      <c r="AH740" t="s">
        <v>324</v>
      </c>
      <c r="AI740" t="s">
        <v>324</v>
      </c>
      <c r="AJ740">
        <v>0</v>
      </c>
      <c r="AK740" t="s">
        <v>324</v>
      </c>
      <c r="AL740" t="s">
        <v>324</v>
      </c>
      <c r="AM740" t="s">
        <v>324</v>
      </c>
      <c r="AN740" t="s">
        <v>324</v>
      </c>
      <c r="AO740">
        <v>0</v>
      </c>
      <c r="AP740" t="s">
        <v>324</v>
      </c>
      <c r="AQ740" t="s">
        <v>324</v>
      </c>
      <c r="AR740" t="s">
        <v>324</v>
      </c>
      <c r="AS740" t="s">
        <v>324</v>
      </c>
      <c r="AT740">
        <v>0</v>
      </c>
      <c r="AU740" t="s">
        <v>324</v>
      </c>
      <c r="AV740" t="s">
        <v>324</v>
      </c>
      <c r="AW740" t="s">
        <v>324</v>
      </c>
      <c r="AX740" t="s">
        <v>324</v>
      </c>
      <c r="AY740">
        <v>0</v>
      </c>
      <c r="AZ740" t="s">
        <v>324</v>
      </c>
      <c r="BA740" t="s">
        <v>324</v>
      </c>
      <c r="BB740" t="s">
        <v>324</v>
      </c>
      <c r="BC740" t="s">
        <v>324</v>
      </c>
      <c r="BD740">
        <v>0</v>
      </c>
      <c r="BE740" t="s">
        <v>324</v>
      </c>
      <c r="BF740" t="s">
        <v>324</v>
      </c>
      <c r="BG740" t="s">
        <v>324</v>
      </c>
      <c r="BH740" t="s">
        <v>324</v>
      </c>
      <c r="BI740">
        <v>0</v>
      </c>
      <c r="BJ740" t="s">
        <v>324</v>
      </c>
      <c r="BK740" t="s">
        <v>324</v>
      </c>
      <c r="BL740" t="s">
        <v>324</v>
      </c>
      <c r="BM740" t="s">
        <v>324</v>
      </c>
      <c r="BN740">
        <v>0</v>
      </c>
      <c r="BO740" t="s">
        <v>324</v>
      </c>
      <c r="BP740" t="s">
        <v>324</v>
      </c>
      <c r="BQ740" t="s">
        <v>324</v>
      </c>
      <c r="BR740" t="s">
        <v>324</v>
      </c>
      <c r="BS740">
        <v>0</v>
      </c>
      <c r="BT740" t="s">
        <v>324</v>
      </c>
      <c r="BU740" t="s">
        <v>324</v>
      </c>
      <c r="BV740" t="s">
        <v>324</v>
      </c>
      <c r="BW740" t="s">
        <v>324</v>
      </c>
      <c r="BX740">
        <v>0</v>
      </c>
      <c r="BY740" t="s">
        <v>324</v>
      </c>
      <c r="BZ740" t="s">
        <v>324</v>
      </c>
      <c r="CA740" t="s">
        <v>324</v>
      </c>
      <c r="CB740" t="s">
        <v>324</v>
      </c>
      <c r="CC740">
        <v>0</v>
      </c>
      <c r="CD740" t="s">
        <v>324</v>
      </c>
      <c r="CE740" t="s">
        <v>324</v>
      </c>
      <c r="CF740" t="s">
        <v>324</v>
      </c>
      <c r="CG740" t="s">
        <v>324</v>
      </c>
      <c r="CH740">
        <v>0</v>
      </c>
      <c r="CI740">
        <v>3.0000000000000001E-3</v>
      </c>
      <c r="CJ740" t="s">
        <v>324</v>
      </c>
      <c r="CK740" t="s">
        <v>324</v>
      </c>
      <c r="CL740" t="s">
        <v>324</v>
      </c>
      <c r="CM740">
        <v>3.0000000000000001E-3</v>
      </c>
      <c r="CN740">
        <v>1</v>
      </c>
      <c r="CO740" t="s">
        <v>324</v>
      </c>
      <c r="CP740" t="s">
        <v>324</v>
      </c>
      <c r="CQ740" t="s">
        <v>324</v>
      </c>
      <c r="CR740">
        <v>1</v>
      </c>
      <c r="CS740" t="s">
        <v>324</v>
      </c>
      <c r="CT740" t="s">
        <v>324</v>
      </c>
      <c r="CU740" t="s">
        <v>324</v>
      </c>
      <c r="CV740" t="s">
        <v>324</v>
      </c>
      <c r="CW740">
        <v>0</v>
      </c>
      <c r="CX740">
        <v>0.121</v>
      </c>
      <c r="CY740">
        <v>0</v>
      </c>
      <c r="CZ740">
        <v>0</v>
      </c>
      <c r="DA740">
        <v>0</v>
      </c>
      <c r="DB740">
        <v>0.121</v>
      </c>
      <c r="DC740">
        <v>16</v>
      </c>
      <c r="DD740">
        <v>0</v>
      </c>
      <c r="DE740">
        <v>0</v>
      </c>
      <c r="DF740">
        <v>0</v>
      </c>
      <c r="DG740">
        <v>16</v>
      </c>
      <c r="DH740">
        <v>0</v>
      </c>
      <c r="DI740">
        <v>0</v>
      </c>
      <c r="DJ740">
        <v>0</v>
      </c>
      <c r="DK740">
        <v>0</v>
      </c>
      <c r="DL740">
        <v>0</v>
      </c>
    </row>
    <row r="741" spans="1:116" x14ac:dyDescent="0.45">
      <c r="A741">
        <v>2023</v>
      </c>
      <c r="B741" t="s">
        <v>197</v>
      </c>
      <c r="C741">
        <v>40437</v>
      </c>
      <c r="D741" t="s">
        <v>529</v>
      </c>
      <c r="E741" t="s">
        <v>649</v>
      </c>
      <c r="F741" t="s">
        <v>247</v>
      </c>
      <c r="G741">
        <v>1.5580000000000001</v>
      </c>
      <c r="H741">
        <v>0.253</v>
      </c>
      <c r="I741" t="s">
        <v>324</v>
      </c>
      <c r="J741" t="s">
        <v>324</v>
      </c>
      <c r="K741">
        <v>1.8109999999999999</v>
      </c>
      <c r="L741">
        <v>223</v>
      </c>
      <c r="M741">
        <v>23</v>
      </c>
      <c r="N741" t="s">
        <v>324</v>
      </c>
      <c r="O741" t="s">
        <v>324</v>
      </c>
      <c r="P741">
        <v>246</v>
      </c>
      <c r="Q741" t="s">
        <v>324</v>
      </c>
      <c r="R741" t="s">
        <v>324</v>
      </c>
      <c r="S741" t="s">
        <v>324</v>
      </c>
      <c r="T741" t="s">
        <v>324</v>
      </c>
      <c r="U741">
        <v>0</v>
      </c>
      <c r="V741" t="s">
        <v>324</v>
      </c>
      <c r="W741" t="s">
        <v>324</v>
      </c>
      <c r="X741" t="s">
        <v>324</v>
      </c>
      <c r="Y741" t="s">
        <v>324</v>
      </c>
      <c r="Z741">
        <v>0</v>
      </c>
      <c r="AA741" t="s">
        <v>324</v>
      </c>
      <c r="AB741" t="s">
        <v>324</v>
      </c>
      <c r="AC741" t="s">
        <v>324</v>
      </c>
      <c r="AD741" t="s">
        <v>324</v>
      </c>
      <c r="AE741">
        <v>0</v>
      </c>
      <c r="AF741">
        <v>0.17</v>
      </c>
      <c r="AG741" t="s">
        <v>324</v>
      </c>
      <c r="AH741" t="s">
        <v>324</v>
      </c>
      <c r="AI741" t="s">
        <v>324</v>
      </c>
      <c r="AJ741">
        <v>0.17</v>
      </c>
      <c r="AK741">
        <v>111</v>
      </c>
      <c r="AL741" t="s">
        <v>324</v>
      </c>
      <c r="AM741" t="s">
        <v>324</v>
      </c>
      <c r="AN741" t="s">
        <v>324</v>
      </c>
      <c r="AO741">
        <v>111</v>
      </c>
      <c r="AP741" t="s">
        <v>324</v>
      </c>
      <c r="AQ741" t="s">
        <v>324</v>
      </c>
      <c r="AR741" t="s">
        <v>324</v>
      </c>
      <c r="AS741" t="s">
        <v>324</v>
      </c>
      <c r="AT741">
        <v>0</v>
      </c>
      <c r="AU741" t="s">
        <v>324</v>
      </c>
      <c r="AV741" t="s">
        <v>324</v>
      </c>
      <c r="AW741" t="s">
        <v>324</v>
      </c>
      <c r="AX741" t="s">
        <v>324</v>
      </c>
      <c r="AY741">
        <v>0</v>
      </c>
      <c r="AZ741" t="s">
        <v>324</v>
      </c>
      <c r="BA741" t="s">
        <v>324</v>
      </c>
      <c r="BB741" t="s">
        <v>324</v>
      </c>
      <c r="BC741" t="s">
        <v>324</v>
      </c>
      <c r="BD741">
        <v>0</v>
      </c>
      <c r="BE741" t="s">
        <v>324</v>
      </c>
      <c r="BF741" t="s">
        <v>324</v>
      </c>
      <c r="BG741" t="s">
        <v>324</v>
      </c>
      <c r="BH741" t="s">
        <v>324</v>
      </c>
      <c r="BI741">
        <v>0</v>
      </c>
      <c r="BJ741" t="s">
        <v>324</v>
      </c>
      <c r="BK741" t="s">
        <v>324</v>
      </c>
      <c r="BL741" t="s">
        <v>324</v>
      </c>
      <c r="BM741" t="s">
        <v>324</v>
      </c>
      <c r="BN741">
        <v>0</v>
      </c>
      <c r="BO741" t="s">
        <v>324</v>
      </c>
      <c r="BP741" t="s">
        <v>324</v>
      </c>
      <c r="BQ741" t="s">
        <v>324</v>
      </c>
      <c r="BR741" t="s">
        <v>324</v>
      </c>
      <c r="BS741">
        <v>0</v>
      </c>
      <c r="BT741" t="s">
        <v>324</v>
      </c>
      <c r="BU741" t="s">
        <v>324</v>
      </c>
      <c r="BV741" t="s">
        <v>324</v>
      </c>
      <c r="BW741" t="s">
        <v>324</v>
      </c>
      <c r="BX741">
        <v>0</v>
      </c>
      <c r="BY741" t="s">
        <v>324</v>
      </c>
      <c r="BZ741" t="s">
        <v>324</v>
      </c>
      <c r="CA741" t="s">
        <v>324</v>
      </c>
      <c r="CB741" t="s">
        <v>324</v>
      </c>
      <c r="CC741">
        <v>0</v>
      </c>
      <c r="CD741" t="s">
        <v>324</v>
      </c>
      <c r="CE741" t="s">
        <v>324</v>
      </c>
      <c r="CF741" t="s">
        <v>324</v>
      </c>
      <c r="CG741" t="s">
        <v>324</v>
      </c>
      <c r="CH741">
        <v>0</v>
      </c>
      <c r="CI741" t="s">
        <v>324</v>
      </c>
      <c r="CJ741" t="s">
        <v>324</v>
      </c>
      <c r="CK741" t="s">
        <v>324</v>
      </c>
      <c r="CL741" t="s">
        <v>324</v>
      </c>
      <c r="CM741">
        <v>0</v>
      </c>
      <c r="CN741" t="s">
        <v>324</v>
      </c>
      <c r="CO741" t="s">
        <v>324</v>
      </c>
      <c r="CP741" t="s">
        <v>324</v>
      </c>
      <c r="CQ741" t="s">
        <v>324</v>
      </c>
      <c r="CR741">
        <v>0</v>
      </c>
      <c r="CS741" t="s">
        <v>324</v>
      </c>
      <c r="CT741" t="s">
        <v>324</v>
      </c>
      <c r="CU741" t="s">
        <v>324</v>
      </c>
      <c r="CV741" t="s">
        <v>324</v>
      </c>
      <c r="CW741">
        <v>0</v>
      </c>
      <c r="CX741">
        <v>1.728</v>
      </c>
      <c r="CY741">
        <v>0.253</v>
      </c>
      <c r="CZ741">
        <v>0</v>
      </c>
      <c r="DA741">
        <v>0</v>
      </c>
      <c r="DB741">
        <v>1.9810000000000001</v>
      </c>
      <c r="DC741">
        <v>334</v>
      </c>
      <c r="DD741">
        <v>23</v>
      </c>
      <c r="DE741">
        <v>0</v>
      </c>
      <c r="DF741">
        <v>0</v>
      </c>
      <c r="DG741">
        <v>357</v>
      </c>
      <c r="DH741">
        <v>0</v>
      </c>
      <c r="DI741">
        <v>0</v>
      </c>
      <c r="DJ741">
        <v>0</v>
      </c>
      <c r="DK741">
        <v>0</v>
      </c>
      <c r="DL741">
        <v>0</v>
      </c>
    </row>
    <row r="742" spans="1:116" x14ac:dyDescent="0.45">
      <c r="A742">
        <v>2023</v>
      </c>
      <c r="B742" t="s">
        <v>197</v>
      </c>
      <c r="C742">
        <v>40438</v>
      </c>
      <c r="D742" t="s">
        <v>1076</v>
      </c>
      <c r="E742" t="s">
        <v>783</v>
      </c>
      <c r="F742" t="s">
        <v>247</v>
      </c>
      <c r="G742">
        <v>0.71099999999999997</v>
      </c>
      <c r="H742">
        <v>0.43</v>
      </c>
      <c r="I742" t="s">
        <v>324</v>
      </c>
      <c r="J742" t="s">
        <v>324</v>
      </c>
      <c r="K742">
        <v>1.141</v>
      </c>
      <c r="L742">
        <v>97</v>
      </c>
      <c r="M742">
        <v>8</v>
      </c>
      <c r="N742" t="s">
        <v>324</v>
      </c>
      <c r="O742" t="s">
        <v>324</v>
      </c>
      <c r="P742">
        <v>105</v>
      </c>
      <c r="Q742">
        <v>380.98500000000001</v>
      </c>
      <c r="R742">
        <v>64.12</v>
      </c>
      <c r="S742" t="s">
        <v>324</v>
      </c>
      <c r="T742" t="s">
        <v>324</v>
      </c>
      <c r="U742">
        <v>445.10500000000002</v>
      </c>
      <c r="V742" t="s">
        <v>324</v>
      </c>
      <c r="W742" t="s">
        <v>324</v>
      </c>
      <c r="X742" t="s">
        <v>324</v>
      </c>
      <c r="Y742" t="s">
        <v>324</v>
      </c>
      <c r="Z742">
        <v>0</v>
      </c>
      <c r="AA742" t="s">
        <v>324</v>
      </c>
      <c r="AB742" t="s">
        <v>324</v>
      </c>
      <c r="AC742" t="s">
        <v>324</v>
      </c>
      <c r="AD742" t="s">
        <v>324</v>
      </c>
      <c r="AE742">
        <v>0</v>
      </c>
      <c r="AF742" t="s">
        <v>324</v>
      </c>
      <c r="AG742" t="s">
        <v>324</v>
      </c>
      <c r="AH742" t="s">
        <v>324</v>
      </c>
      <c r="AI742" t="s">
        <v>324</v>
      </c>
      <c r="AJ742">
        <v>0</v>
      </c>
      <c r="AK742" t="s">
        <v>324</v>
      </c>
      <c r="AL742" t="s">
        <v>324</v>
      </c>
      <c r="AM742" t="s">
        <v>324</v>
      </c>
      <c r="AN742" t="s">
        <v>324</v>
      </c>
      <c r="AO742">
        <v>0</v>
      </c>
      <c r="AP742" t="s">
        <v>324</v>
      </c>
      <c r="AQ742" t="s">
        <v>324</v>
      </c>
      <c r="AR742" t="s">
        <v>324</v>
      </c>
      <c r="AS742" t="s">
        <v>324</v>
      </c>
      <c r="AT742">
        <v>0</v>
      </c>
      <c r="AU742" t="s">
        <v>324</v>
      </c>
      <c r="AV742" t="s">
        <v>324</v>
      </c>
      <c r="AW742" t="s">
        <v>324</v>
      </c>
      <c r="AX742" t="s">
        <v>324</v>
      </c>
      <c r="AY742">
        <v>0</v>
      </c>
      <c r="AZ742" t="s">
        <v>324</v>
      </c>
      <c r="BA742" t="s">
        <v>324</v>
      </c>
      <c r="BB742" t="s">
        <v>324</v>
      </c>
      <c r="BC742" t="s">
        <v>324</v>
      </c>
      <c r="BD742">
        <v>0</v>
      </c>
      <c r="BE742" t="s">
        <v>324</v>
      </c>
      <c r="BF742" t="s">
        <v>324</v>
      </c>
      <c r="BG742" t="s">
        <v>324</v>
      </c>
      <c r="BH742" t="s">
        <v>324</v>
      </c>
      <c r="BI742">
        <v>0</v>
      </c>
      <c r="BJ742" t="s">
        <v>324</v>
      </c>
      <c r="BK742" t="s">
        <v>324</v>
      </c>
      <c r="BL742" t="s">
        <v>324</v>
      </c>
      <c r="BM742" t="s">
        <v>324</v>
      </c>
      <c r="BN742">
        <v>0</v>
      </c>
      <c r="BO742" t="s">
        <v>324</v>
      </c>
      <c r="BP742" t="s">
        <v>324</v>
      </c>
      <c r="BQ742" t="s">
        <v>324</v>
      </c>
      <c r="BR742" t="s">
        <v>324</v>
      </c>
      <c r="BS742">
        <v>0</v>
      </c>
      <c r="BT742" t="s">
        <v>324</v>
      </c>
      <c r="BU742" t="s">
        <v>324</v>
      </c>
      <c r="BV742" t="s">
        <v>324</v>
      </c>
      <c r="BW742" t="s">
        <v>324</v>
      </c>
      <c r="BX742">
        <v>0</v>
      </c>
      <c r="BY742" t="s">
        <v>324</v>
      </c>
      <c r="BZ742" t="s">
        <v>324</v>
      </c>
      <c r="CA742" t="s">
        <v>324</v>
      </c>
      <c r="CB742" t="s">
        <v>324</v>
      </c>
      <c r="CC742">
        <v>0</v>
      </c>
      <c r="CD742" t="s">
        <v>324</v>
      </c>
      <c r="CE742" t="s">
        <v>324</v>
      </c>
      <c r="CF742" t="s">
        <v>324</v>
      </c>
      <c r="CG742" t="s">
        <v>324</v>
      </c>
      <c r="CH742">
        <v>0</v>
      </c>
      <c r="CI742" t="s">
        <v>324</v>
      </c>
      <c r="CJ742" t="s">
        <v>324</v>
      </c>
      <c r="CK742" t="s">
        <v>324</v>
      </c>
      <c r="CL742" t="s">
        <v>324</v>
      </c>
      <c r="CM742">
        <v>0</v>
      </c>
      <c r="CN742" t="s">
        <v>324</v>
      </c>
      <c r="CO742" t="s">
        <v>324</v>
      </c>
      <c r="CP742" t="s">
        <v>324</v>
      </c>
      <c r="CQ742" t="s">
        <v>324</v>
      </c>
      <c r="CR742">
        <v>0</v>
      </c>
      <c r="CS742" t="s">
        <v>324</v>
      </c>
      <c r="CT742" t="s">
        <v>324</v>
      </c>
      <c r="CU742" t="s">
        <v>324</v>
      </c>
      <c r="CV742" t="s">
        <v>324</v>
      </c>
      <c r="CW742">
        <v>0</v>
      </c>
      <c r="CX742">
        <v>0.71099999999999997</v>
      </c>
      <c r="CY742">
        <v>0.43</v>
      </c>
      <c r="CZ742">
        <v>0</v>
      </c>
      <c r="DA742">
        <v>0</v>
      </c>
      <c r="DB742">
        <v>1.141</v>
      </c>
      <c r="DC742">
        <v>97</v>
      </c>
      <c r="DD742">
        <v>8</v>
      </c>
      <c r="DE742">
        <v>0</v>
      </c>
      <c r="DF742">
        <v>0</v>
      </c>
      <c r="DG742">
        <v>105</v>
      </c>
      <c r="DH742">
        <v>380.98500000000001</v>
      </c>
      <c r="DI742">
        <v>64.12</v>
      </c>
      <c r="DJ742">
        <v>0</v>
      </c>
      <c r="DK742">
        <v>0</v>
      </c>
      <c r="DL742">
        <v>445.10500000000002</v>
      </c>
    </row>
    <row r="743" spans="1:116" x14ac:dyDescent="0.45">
      <c r="A743">
        <v>2023</v>
      </c>
      <c r="B743" t="s">
        <v>197</v>
      </c>
      <c r="C743">
        <v>99999</v>
      </c>
      <c r="D743" t="s">
        <v>599</v>
      </c>
      <c r="E743" t="s">
        <v>783</v>
      </c>
      <c r="G743">
        <v>-0.89</v>
      </c>
      <c r="H743">
        <v>-5.6000000000000001E-2</v>
      </c>
      <c r="I743" t="s">
        <v>324</v>
      </c>
      <c r="J743" t="s">
        <v>324</v>
      </c>
      <c r="K743">
        <v>-0.94499999999999995</v>
      </c>
      <c r="L743" t="s">
        <v>324</v>
      </c>
      <c r="M743" t="s">
        <v>324</v>
      </c>
      <c r="N743" t="s">
        <v>324</v>
      </c>
      <c r="O743" t="s">
        <v>324</v>
      </c>
      <c r="P743" t="s">
        <v>324</v>
      </c>
      <c r="Q743" t="s">
        <v>324</v>
      </c>
      <c r="R743" t="s">
        <v>324</v>
      </c>
      <c r="S743" t="s">
        <v>324</v>
      </c>
      <c r="T743" t="s">
        <v>324</v>
      </c>
      <c r="U743" t="s">
        <v>324</v>
      </c>
      <c r="V743" t="s">
        <v>324</v>
      </c>
      <c r="W743" t="s">
        <v>324</v>
      </c>
      <c r="X743" t="s">
        <v>324</v>
      </c>
      <c r="Y743" t="s">
        <v>324</v>
      </c>
      <c r="Z743" t="s">
        <v>324</v>
      </c>
      <c r="AA743" t="s">
        <v>324</v>
      </c>
      <c r="AB743" t="s">
        <v>324</v>
      </c>
      <c r="AC743" t="s">
        <v>324</v>
      </c>
      <c r="AD743" t="s">
        <v>324</v>
      </c>
      <c r="AE743" t="s">
        <v>324</v>
      </c>
      <c r="AF743" t="s">
        <v>324</v>
      </c>
      <c r="AG743" t="s">
        <v>324</v>
      </c>
      <c r="AH743" t="s">
        <v>324</v>
      </c>
      <c r="AI743" t="s">
        <v>324</v>
      </c>
      <c r="AJ743" t="s">
        <v>324</v>
      </c>
      <c r="AK743" t="s">
        <v>324</v>
      </c>
      <c r="AL743" t="s">
        <v>324</v>
      </c>
      <c r="AM743" t="s">
        <v>324</v>
      </c>
      <c r="AN743" t="s">
        <v>324</v>
      </c>
      <c r="AO743" t="s">
        <v>324</v>
      </c>
      <c r="AP743" t="s">
        <v>324</v>
      </c>
      <c r="AQ743" t="s">
        <v>324</v>
      </c>
      <c r="AR743" t="s">
        <v>324</v>
      </c>
      <c r="AS743" t="s">
        <v>324</v>
      </c>
      <c r="AT743" t="s">
        <v>324</v>
      </c>
      <c r="AU743" t="s">
        <v>324</v>
      </c>
      <c r="AV743" t="s">
        <v>324</v>
      </c>
      <c r="AW743" t="s">
        <v>324</v>
      </c>
      <c r="AX743" t="s">
        <v>324</v>
      </c>
      <c r="AY743" t="s">
        <v>324</v>
      </c>
      <c r="AZ743" t="s">
        <v>324</v>
      </c>
      <c r="BA743" t="s">
        <v>324</v>
      </c>
      <c r="BB743" t="s">
        <v>324</v>
      </c>
      <c r="BC743" t="s">
        <v>324</v>
      </c>
      <c r="BD743" t="s">
        <v>324</v>
      </c>
      <c r="BE743" t="s">
        <v>324</v>
      </c>
      <c r="BF743" t="s">
        <v>324</v>
      </c>
      <c r="BG743" t="s">
        <v>324</v>
      </c>
      <c r="BH743" t="s">
        <v>324</v>
      </c>
      <c r="BI743" t="s">
        <v>324</v>
      </c>
      <c r="BJ743" t="s">
        <v>324</v>
      </c>
      <c r="BK743" t="s">
        <v>324</v>
      </c>
      <c r="BL743" t="s">
        <v>324</v>
      </c>
      <c r="BM743" t="s">
        <v>324</v>
      </c>
      <c r="BN743" t="s">
        <v>324</v>
      </c>
      <c r="BO743" t="s">
        <v>324</v>
      </c>
      <c r="BP743" t="s">
        <v>324</v>
      </c>
      <c r="BQ743" t="s">
        <v>324</v>
      </c>
      <c r="BR743" t="s">
        <v>324</v>
      </c>
      <c r="BS743" t="s">
        <v>324</v>
      </c>
      <c r="BT743" t="s">
        <v>324</v>
      </c>
      <c r="BU743" t="s">
        <v>324</v>
      </c>
      <c r="BV743" t="s">
        <v>324</v>
      </c>
      <c r="BW743" t="s">
        <v>324</v>
      </c>
      <c r="BX743" t="s">
        <v>324</v>
      </c>
      <c r="BY743" t="s">
        <v>324</v>
      </c>
      <c r="BZ743" t="s">
        <v>324</v>
      </c>
      <c r="CA743" t="s">
        <v>324</v>
      </c>
      <c r="CB743" t="s">
        <v>324</v>
      </c>
      <c r="CC743" t="s">
        <v>324</v>
      </c>
      <c r="CD743" t="s">
        <v>324</v>
      </c>
      <c r="CE743" t="s">
        <v>324</v>
      </c>
      <c r="CF743" t="s">
        <v>324</v>
      </c>
      <c r="CG743" t="s">
        <v>324</v>
      </c>
      <c r="CH743" t="s">
        <v>324</v>
      </c>
      <c r="CI743" t="s">
        <v>324</v>
      </c>
      <c r="CJ743" t="s">
        <v>324</v>
      </c>
      <c r="CK743" t="s">
        <v>324</v>
      </c>
      <c r="CL743" t="s">
        <v>324</v>
      </c>
      <c r="CM743" t="s">
        <v>324</v>
      </c>
      <c r="CN743" t="s">
        <v>324</v>
      </c>
      <c r="CO743" t="s">
        <v>324</v>
      </c>
      <c r="CP743" t="s">
        <v>324</v>
      </c>
      <c r="CQ743" t="s">
        <v>324</v>
      </c>
      <c r="CR743" t="s">
        <v>324</v>
      </c>
      <c r="CS743" t="s">
        <v>324</v>
      </c>
      <c r="CT743" t="s">
        <v>324</v>
      </c>
      <c r="CU743" t="s">
        <v>324</v>
      </c>
      <c r="CV743" t="s">
        <v>324</v>
      </c>
      <c r="CW743" t="s">
        <v>324</v>
      </c>
      <c r="CX743">
        <v>-0.89</v>
      </c>
      <c r="CY743">
        <v>-5.6000000000000001E-2</v>
      </c>
      <c r="CZ743" t="s">
        <v>324</v>
      </c>
      <c r="DA743" t="s">
        <v>324</v>
      </c>
      <c r="DB743">
        <v>-0.94499999999999995</v>
      </c>
      <c r="DC743" t="s">
        <v>324</v>
      </c>
      <c r="DD743" t="s">
        <v>324</v>
      </c>
      <c r="DE743" t="s">
        <v>324</v>
      </c>
      <c r="DF743" t="s">
        <v>324</v>
      </c>
      <c r="DG743" t="s">
        <v>324</v>
      </c>
      <c r="DH743" t="s">
        <v>324</v>
      </c>
      <c r="DI743" t="s">
        <v>324</v>
      </c>
      <c r="DJ743" t="s">
        <v>324</v>
      </c>
      <c r="DK743" t="s">
        <v>324</v>
      </c>
      <c r="DL743" t="s">
        <v>324</v>
      </c>
    </row>
    <row r="744" spans="1:116" x14ac:dyDescent="0.45">
      <c r="A744">
        <v>2023</v>
      </c>
      <c r="B744" t="s">
        <v>197</v>
      </c>
      <c r="C744">
        <v>99999</v>
      </c>
      <c r="D744" t="s">
        <v>599</v>
      </c>
      <c r="E744" t="s">
        <v>785</v>
      </c>
      <c r="G744">
        <v>-0.29399999999999998</v>
      </c>
      <c r="H744">
        <v>-4.9000000000000002E-2</v>
      </c>
      <c r="I744">
        <v>-0.219</v>
      </c>
      <c r="J744" t="s">
        <v>324</v>
      </c>
      <c r="K744">
        <v>-0.56100000000000005</v>
      </c>
      <c r="L744" t="s">
        <v>324</v>
      </c>
      <c r="M744" t="s">
        <v>324</v>
      </c>
      <c r="N744" t="s">
        <v>324</v>
      </c>
      <c r="O744" t="s">
        <v>324</v>
      </c>
      <c r="P744" t="s">
        <v>324</v>
      </c>
      <c r="Q744" t="s">
        <v>324</v>
      </c>
      <c r="R744" t="s">
        <v>324</v>
      </c>
      <c r="S744" t="s">
        <v>324</v>
      </c>
      <c r="T744" t="s">
        <v>324</v>
      </c>
      <c r="U744" t="s">
        <v>324</v>
      </c>
      <c r="V744" t="s">
        <v>324</v>
      </c>
      <c r="W744" t="s">
        <v>324</v>
      </c>
      <c r="X744" t="s">
        <v>324</v>
      </c>
      <c r="Y744" t="s">
        <v>324</v>
      </c>
      <c r="Z744" t="s">
        <v>324</v>
      </c>
      <c r="AA744" t="s">
        <v>324</v>
      </c>
      <c r="AB744" t="s">
        <v>324</v>
      </c>
      <c r="AC744" t="s">
        <v>324</v>
      </c>
      <c r="AD744" t="s">
        <v>324</v>
      </c>
      <c r="AE744" t="s">
        <v>324</v>
      </c>
      <c r="AF744" t="s">
        <v>324</v>
      </c>
      <c r="AG744" t="s">
        <v>324</v>
      </c>
      <c r="AH744" t="s">
        <v>324</v>
      </c>
      <c r="AI744" t="s">
        <v>324</v>
      </c>
      <c r="AJ744" t="s">
        <v>324</v>
      </c>
      <c r="AK744" t="s">
        <v>324</v>
      </c>
      <c r="AL744" t="s">
        <v>324</v>
      </c>
      <c r="AM744" t="s">
        <v>324</v>
      </c>
      <c r="AN744" t="s">
        <v>324</v>
      </c>
      <c r="AO744" t="s">
        <v>324</v>
      </c>
      <c r="AP744" t="s">
        <v>324</v>
      </c>
      <c r="AQ744" t="s">
        <v>324</v>
      </c>
      <c r="AR744" t="s">
        <v>324</v>
      </c>
      <c r="AS744" t="s">
        <v>324</v>
      </c>
      <c r="AT744" t="s">
        <v>324</v>
      </c>
      <c r="AU744" t="s">
        <v>324</v>
      </c>
      <c r="AV744" t="s">
        <v>324</v>
      </c>
      <c r="AW744" t="s">
        <v>324</v>
      </c>
      <c r="AX744" t="s">
        <v>324</v>
      </c>
      <c r="AY744" t="s">
        <v>324</v>
      </c>
      <c r="AZ744" t="s">
        <v>324</v>
      </c>
      <c r="BA744" t="s">
        <v>324</v>
      </c>
      <c r="BB744" t="s">
        <v>324</v>
      </c>
      <c r="BC744" t="s">
        <v>324</v>
      </c>
      <c r="BD744" t="s">
        <v>324</v>
      </c>
      <c r="BE744" t="s">
        <v>324</v>
      </c>
      <c r="BF744" t="s">
        <v>324</v>
      </c>
      <c r="BG744" t="s">
        <v>324</v>
      </c>
      <c r="BH744" t="s">
        <v>324</v>
      </c>
      <c r="BI744" t="s">
        <v>324</v>
      </c>
      <c r="BJ744" t="s">
        <v>324</v>
      </c>
      <c r="BK744" t="s">
        <v>324</v>
      </c>
      <c r="BL744" t="s">
        <v>324</v>
      </c>
      <c r="BM744" t="s">
        <v>324</v>
      </c>
      <c r="BN744" t="s">
        <v>324</v>
      </c>
      <c r="BO744" t="s">
        <v>324</v>
      </c>
      <c r="BP744" t="s">
        <v>324</v>
      </c>
      <c r="BQ744" t="s">
        <v>324</v>
      </c>
      <c r="BR744" t="s">
        <v>324</v>
      </c>
      <c r="BS744" t="s">
        <v>324</v>
      </c>
      <c r="BT744" t="s">
        <v>324</v>
      </c>
      <c r="BU744" t="s">
        <v>324</v>
      </c>
      <c r="BV744" t="s">
        <v>324</v>
      </c>
      <c r="BW744" t="s">
        <v>324</v>
      </c>
      <c r="BX744" t="s">
        <v>324</v>
      </c>
      <c r="BY744" t="s">
        <v>324</v>
      </c>
      <c r="BZ744" t="s">
        <v>324</v>
      </c>
      <c r="CA744" t="s">
        <v>324</v>
      </c>
      <c r="CB744" t="s">
        <v>324</v>
      </c>
      <c r="CC744" t="s">
        <v>324</v>
      </c>
      <c r="CD744" t="s">
        <v>324</v>
      </c>
      <c r="CE744" t="s">
        <v>324</v>
      </c>
      <c r="CF744" t="s">
        <v>324</v>
      </c>
      <c r="CG744" t="s">
        <v>324</v>
      </c>
      <c r="CH744" t="s">
        <v>324</v>
      </c>
      <c r="CI744" t="s">
        <v>324</v>
      </c>
      <c r="CJ744" t="s">
        <v>324</v>
      </c>
      <c r="CK744" t="s">
        <v>324</v>
      </c>
      <c r="CL744" t="s">
        <v>324</v>
      </c>
      <c r="CM744" t="s">
        <v>324</v>
      </c>
      <c r="CN744" t="s">
        <v>324</v>
      </c>
      <c r="CO744" t="s">
        <v>324</v>
      </c>
      <c r="CP744" t="s">
        <v>324</v>
      </c>
      <c r="CQ744" t="s">
        <v>324</v>
      </c>
      <c r="CR744" t="s">
        <v>324</v>
      </c>
      <c r="CS744" t="s">
        <v>324</v>
      </c>
      <c r="CT744" t="s">
        <v>324</v>
      </c>
      <c r="CU744" t="s">
        <v>324</v>
      </c>
      <c r="CV744" t="s">
        <v>324</v>
      </c>
      <c r="CW744" t="s">
        <v>324</v>
      </c>
      <c r="CX744">
        <v>-0.29399999999999998</v>
      </c>
      <c r="CY744">
        <v>-4.9000000000000002E-2</v>
      </c>
      <c r="CZ744">
        <v>-0.219</v>
      </c>
      <c r="DA744" t="s">
        <v>324</v>
      </c>
      <c r="DB744">
        <v>-0.56100000000000005</v>
      </c>
      <c r="DC744" t="s">
        <v>324</v>
      </c>
      <c r="DD744" t="s">
        <v>324</v>
      </c>
      <c r="DE744" t="s">
        <v>324</v>
      </c>
      <c r="DF744" t="s">
        <v>324</v>
      </c>
      <c r="DG744" t="s">
        <v>324</v>
      </c>
      <c r="DH744" t="s">
        <v>324</v>
      </c>
      <c r="DI744" t="s">
        <v>324</v>
      </c>
      <c r="DJ744" t="s">
        <v>324</v>
      </c>
      <c r="DK744" t="s">
        <v>324</v>
      </c>
      <c r="DL744" t="s">
        <v>324</v>
      </c>
    </row>
    <row r="745" spans="1:116" x14ac:dyDescent="0.45">
      <c r="A745">
        <v>2023</v>
      </c>
      <c r="B745" t="s">
        <v>197</v>
      </c>
      <c r="C745">
        <v>99999</v>
      </c>
      <c r="D745" t="s">
        <v>599</v>
      </c>
      <c r="E745" t="s">
        <v>649</v>
      </c>
      <c r="G745">
        <v>-23</v>
      </c>
      <c r="H745">
        <v>-9.2439999999999998</v>
      </c>
      <c r="I745">
        <v>-0.872</v>
      </c>
      <c r="J745" t="s">
        <v>324</v>
      </c>
      <c r="K745">
        <v>-33.116</v>
      </c>
      <c r="L745" t="s">
        <v>324</v>
      </c>
      <c r="M745" t="s">
        <v>324</v>
      </c>
      <c r="N745" t="s">
        <v>324</v>
      </c>
      <c r="O745" t="s">
        <v>324</v>
      </c>
      <c r="P745" t="s">
        <v>324</v>
      </c>
      <c r="Q745" t="s">
        <v>324</v>
      </c>
      <c r="R745" t="s">
        <v>324</v>
      </c>
      <c r="S745" t="s">
        <v>324</v>
      </c>
      <c r="T745" t="s">
        <v>324</v>
      </c>
      <c r="U745" t="s">
        <v>324</v>
      </c>
      <c r="V745" t="s">
        <v>324</v>
      </c>
      <c r="W745" t="s">
        <v>324</v>
      </c>
      <c r="X745" t="s">
        <v>324</v>
      </c>
      <c r="Y745" t="s">
        <v>324</v>
      </c>
      <c r="Z745" t="s">
        <v>324</v>
      </c>
      <c r="AA745" t="s">
        <v>324</v>
      </c>
      <c r="AB745" t="s">
        <v>324</v>
      </c>
      <c r="AC745" t="s">
        <v>324</v>
      </c>
      <c r="AD745" t="s">
        <v>324</v>
      </c>
      <c r="AE745" t="s">
        <v>324</v>
      </c>
      <c r="AF745" t="s">
        <v>324</v>
      </c>
      <c r="AG745" t="s">
        <v>324</v>
      </c>
      <c r="AH745" t="s">
        <v>324</v>
      </c>
      <c r="AI745" t="s">
        <v>324</v>
      </c>
      <c r="AJ745" t="s">
        <v>324</v>
      </c>
      <c r="AK745" t="s">
        <v>324</v>
      </c>
      <c r="AL745" t="s">
        <v>324</v>
      </c>
      <c r="AM745" t="s">
        <v>324</v>
      </c>
      <c r="AN745" t="s">
        <v>324</v>
      </c>
      <c r="AO745" t="s">
        <v>324</v>
      </c>
      <c r="AP745" t="s">
        <v>324</v>
      </c>
      <c r="AQ745" t="s">
        <v>324</v>
      </c>
      <c r="AR745" t="s">
        <v>324</v>
      </c>
      <c r="AS745" t="s">
        <v>324</v>
      </c>
      <c r="AT745" t="s">
        <v>324</v>
      </c>
      <c r="AU745" t="s">
        <v>324</v>
      </c>
      <c r="AV745" t="s">
        <v>324</v>
      </c>
      <c r="AW745" t="s">
        <v>324</v>
      </c>
      <c r="AX745" t="s">
        <v>324</v>
      </c>
      <c r="AY745" t="s">
        <v>324</v>
      </c>
      <c r="AZ745" t="s">
        <v>324</v>
      </c>
      <c r="BA745" t="s">
        <v>324</v>
      </c>
      <c r="BB745" t="s">
        <v>324</v>
      </c>
      <c r="BC745" t="s">
        <v>324</v>
      </c>
      <c r="BD745" t="s">
        <v>324</v>
      </c>
      <c r="BE745" t="s">
        <v>324</v>
      </c>
      <c r="BF745" t="s">
        <v>324</v>
      </c>
      <c r="BG745" t="s">
        <v>324</v>
      </c>
      <c r="BH745" t="s">
        <v>324</v>
      </c>
      <c r="BI745" t="s">
        <v>324</v>
      </c>
      <c r="BJ745" t="s">
        <v>324</v>
      </c>
      <c r="BK745" t="s">
        <v>324</v>
      </c>
      <c r="BL745" t="s">
        <v>324</v>
      </c>
      <c r="BM745" t="s">
        <v>324</v>
      </c>
      <c r="BN745" t="s">
        <v>324</v>
      </c>
      <c r="BO745" t="s">
        <v>324</v>
      </c>
      <c r="BP745" t="s">
        <v>324</v>
      </c>
      <c r="BQ745" t="s">
        <v>324</v>
      </c>
      <c r="BR745" t="s">
        <v>324</v>
      </c>
      <c r="BS745" t="s">
        <v>324</v>
      </c>
      <c r="BT745" t="s">
        <v>324</v>
      </c>
      <c r="BU745" t="s">
        <v>324</v>
      </c>
      <c r="BV745" t="s">
        <v>324</v>
      </c>
      <c r="BW745" t="s">
        <v>324</v>
      </c>
      <c r="BX745" t="s">
        <v>324</v>
      </c>
      <c r="BY745" t="s">
        <v>324</v>
      </c>
      <c r="BZ745" t="s">
        <v>324</v>
      </c>
      <c r="CA745" t="s">
        <v>324</v>
      </c>
      <c r="CB745" t="s">
        <v>324</v>
      </c>
      <c r="CC745" t="s">
        <v>324</v>
      </c>
      <c r="CD745" t="s">
        <v>324</v>
      </c>
      <c r="CE745" t="s">
        <v>324</v>
      </c>
      <c r="CF745" t="s">
        <v>324</v>
      </c>
      <c r="CG745" t="s">
        <v>324</v>
      </c>
      <c r="CH745" t="s">
        <v>324</v>
      </c>
      <c r="CI745" t="s">
        <v>324</v>
      </c>
      <c r="CJ745" t="s">
        <v>324</v>
      </c>
      <c r="CK745" t="s">
        <v>324</v>
      </c>
      <c r="CL745" t="s">
        <v>324</v>
      </c>
      <c r="CM745" t="s">
        <v>324</v>
      </c>
      <c r="CN745" t="s">
        <v>324</v>
      </c>
      <c r="CO745" t="s">
        <v>324</v>
      </c>
      <c r="CP745" t="s">
        <v>324</v>
      </c>
      <c r="CQ745" t="s">
        <v>324</v>
      </c>
      <c r="CR745" t="s">
        <v>324</v>
      </c>
      <c r="CS745" t="s">
        <v>324</v>
      </c>
      <c r="CT745" t="s">
        <v>324</v>
      </c>
      <c r="CU745" t="s">
        <v>324</v>
      </c>
      <c r="CV745" t="s">
        <v>324</v>
      </c>
      <c r="CW745" t="s">
        <v>324</v>
      </c>
      <c r="CX745">
        <v>-23</v>
      </c>
      <c r="CY745">
        <v>-9.2439999999999998</v>
      </c>
      <c r="CZ745">
        <v>-0.872</v>
      </c>
      <c r="DA745" t="s">
        <v>324</v>
      </c>
      <c r="DB745">
        <v>-33.116</v>
      </c>
      <c r="DC745" t="s">
        <v>324</v>
      </c>
      <c r="DD745" t="s">
        <v>324</v>
      </c>
      <c r="DE745" t="s">
        <v>324</v>
      </c>
      <c r="DF745" t="s">
        <v>324</v>
      </c>
      <c r="DG745" t="s">
        <v>324</v>
      </c>
      <c r="DH745" t="s">
        <v>324</v>
      </c>
      <c r="DI745" t="s">
        <v>324</v>
      </c>
      <c r="DJ745" t="s">
        <v>324</v>
      </c>
      <c r="DK745" t="s">
        <v>324</v>
      </c>
      <c r="DL745" t="s">
        <v>324</v>
      </c>
    </row>
    <row r="746" spans="1:116" x14ac:dyDescent="0.45">
      <c r="A746">
        <v>2023</v>
      </c>
      <c r="B746" t="s">
        <v>197</v>
      </c>
      <c r="C746">
        <v>99999</v>
      </c>
      <c r="D746" t="s">
        <v>599</v>
      </c>
      <c r="E746" t="s">
        <v>1071</v>
      </c>
      <c r="G746">
        <v>-30.43</v>
      </c>
      <c r="H746">
        <v>-7.6230000000000002</v>
      </c>
      <c r="I746">
        <v>-1.863</v>
      </c>
      <c r="J746" t="s">
        <v>324</v>
      </c>
      <c r="K746">
        <v>-39.915999999999997</v>
      </c>
      <c r="L746" t="s">
        <v>324</v>
      </c>
      <c r="M746" t="s">
        <v>324</v>
      </c>
      <c r="N746" t="s">
        <v>324</v>
      </c>
      <c r="O746" t="s">
        <v>324</v>
      </c>
      <c r="P746" t="s">
        <v>324</v>
      </c>
      <c r="Q746" t="s">
        <v>324</v>
      </c>
      <c r="R746" t="s">
        <v>324</v>
      </c>
      <c r="S746" t="s">
        <v>324</v>
      </c>
      <c r="T746" t="s">
        <v>324</v>
      </c>
      <c r="U746" t="s">
        <v>324</v>
      </c>
      <c r="V746" t="s">
        <v>324</v>
      </c>
      <c r="W746" t="s">
        <v>324</v>
      </c>
      <c r="X746" t="s">
        <v>324</v>
      </c>
      <c r="Y746" t="s">
        <v>324</v>
      </c>
      <c r="Z746" t="s">
        <v>324</v>
      </c>
      <c r="AA746" t="s">
        <v>324</v>
      </c>
      <c r="AB746" t="s">
        <v>324</v>
      </c>
      <c r="AC746" t="s">
        <v>324</v>
      </c>
      <c r="AD746" t="s">
        <v>324</v>
      </c>
      <c r="AE746" t="s">
        <v>324</v>
      </c>
      <c r="AF746" t="s">
        <v>324</v>
      </c>
      <c r="AG746" t="s">
        <v>324</v>
      </c>
      <c r="AH746" t="s">
        <v>324</v>
      </c>
      <c r="AI746" t="s">
        <v>324</v>
      </c>
      <c r="AJ746" t="s">
        <v>324</v>
      </c>
      <c r="AK746" t="s">
        <v>324</v>
      </c>
      <c r="AL746" t="s">
        <v>324</v>
      </c>
      <c r="AM746" t="s">
        <v>324</v>
      </c>
      <c r="AN746" t="s">
        <v>324</v>
      </c>
      <c r="AO746" t="s">
        <v>324</v>
      </c>
      <c r="AP746" t="s">
        <v>324</v>
      </c>
      <c r="AQ746" t="s">
        <v>324</v>
      </c>
      <c r="AR746" t="s">
        <v>324</v>
      </c>
      <c r="AS746" t="s">
        <v>324</v>
      </c>
      <c r="AT746" t="s">
        <v>324</v>
      </c>
      <c r="AU746" t="s">
        <v>324</v>
      </c>
      <c r="AV746" t="s">
        <v>324</v>
      </c>
      <c r="AW746" t="s">
        <v>324</v>
      </c>
      <c r="AX746" t="s">
        <v>324</v>
      </c>
      <c r="AY746" t="s">
        <v>324</v>
      </c>
      <c r="AZ746" t="s">
        <v>324</v>
      </c>
      <c r="BA746" t="s">
        <v>324</v>
      </c>
      <c r="BB746" t="s">
        <v>324</v>
      </c>
      <c r="BC746" t="s">
        <v>324</v>
      </c>
      <c r="BD746" t="s">
        <v>324</v>
      </c>
      <c r="BE746" t="s">
        <v>324</v>
      </c>
      <c r="BF746" t="s">
        <v>324</v>
      </c>
      <c r="BG746" t="s">
        <v>324</v>
      </c>
      <c r="BH746" t="s">
        <v>324</v>
      </c>
      <c r="BI746" t="s">
        <v>324</v>
      </c>
      <c r="BJ746" t="s">
        <v>324</v>
      </c>
      <c r="BK746" t="s">
        <v>324</v>
      </c>
      <c r="BL746" t="s">
        <v>324</v>
      </c>
      <c r="BM746" t="s">
        <v>324</v>
      </c>
      <c r="BN746" t="s">
        <v>324</v>
      </c>
      <c r="BO746" t="s">
        <v>324</v>
      </c>
      <c r="BP746" t="s">
        <v>324</v>
      </c>
      <c r="BQ746" t="s">
        <v>324</v>
      </c>
      <c r="BR746" t="s">
        <v>324</v>
      </c>
      <c r="BS746" t="s">
        <v>324</v>
      </c>
      <c r="BT746" t="s">
        <v>324</v>
      </c>
      <c r="BU746" t="s">
        <v>324</v>
      </c>
      <c r="BV746" t="s">
        <v>324</v>
      </c>
      <c r="BW746" t="s">
        <v>324</v>
      </c>
      <c r="BX746" t="s">
        <v>324</v>
      </c>
      <c r="BY746" t="s">
        <v>324</v>
      </c>
      <c r="BZ746" t="s">
        <v>324</v>
      </c>
      <c r="CA746" t="s">
        <v>324</v>
      </c>
      <c r="CB746" t="s">
        <v>324</v>
      </c>
      <c r="CC746" t="s">
        <v>324</v>
      </c>
      <c r="CD746" t="s">
        <v>324</v>
      </c>
      <c r="CE746" t="s">
        <v>324</v>
      </c>
      <c r="CF746" t="s">
        <v>324</v>
      </c>
      <c r="CG746" t="s">
        <v>324</v>
      </c>
      <c r="CH746" t="s">
        <v>324</v>
      </c>
      <c r="CI746" t="s">
        <v>324</v>
      </c>
      <c r="CJ746" t="s">
        <v>324</v>
      </c>
      <c r="CK746" t="s">
        <v>324</v>
      </c>
      <c r="CL746" t="s">
        <v>324</v>
      </c>
      <c r="CM746" t="s">
        <v>324</v>
      </c>
      <c r="CN746" t="s">
        <v>324</v>
      </c>
      <c r="CO746" t="s">
        <v>324</v>
      </c>
      <c r="CP746" t="s">
        <v>324</v>
      </c>
      <c r="CQ746" t="s">
        <v>324</v>
      </c>
      <c r="CR746" t="s">
        <v>324</v>
      </c>
      <c r="CS746" t="s">
        <v>324</v>
      </c>
      <c r="CT746" t="s">
        <v>324</v>
      </c>
      <c r="CU746" t="s">
        <v>324</v>
      </c>
      <c r="CV746" t="s">
        <v>324</v>
      </c>
      <c r="CW746" t="s">
        <v>324</v>
      </c>
      <c r="CX746">
        <v>-30.43</v>
      </c>
      <c r="CY746">
        <v>-7.6230000000000002</v>
      </c>
      <c r="CZ746">
        <v>-1.863</v>
      </c>
      <c r="DA746" t="s">
        <v>324</v>
      </c>
      <c r="DB746">
        <v>-39.915999999999997</v>
      </c>
      <c r="DC746" t="s">
        <v>324</v>
      </c>
      <c r="DD746" t="s">
        <v>324</v>
      </c>
      <c r="DE746" t="s">
        <v>324</v>
      </c>
      <c r="DF746" t="s">
        <v>324</v>
      </c>
      <c r="DG746" t="s">
        <v>324</v>
      </c>
      <c r="DH746" t="s">
        <v>324</v>
      </c>
      <c r="DI746" t="s">
        <v>324</v>
      </c>
      <c r="DJ746" t="s">
        <v>324</v>
      </c>
      <c r="DK746" t="s">
        <v>324</v>
      </c>
      <c r="DL746" t="s">
        <v>324</v>
      </c>
    </row>
    <row r="747" spans="1:116" x14ac:dyDescent="0.45">
      <c r="A747">
        <v>2023</v>
      </c>
      <c r="B747" t="s">
        <v>200</v>
      </c>
      <c r="C747">
        <v>3329</v>
      </c>
      <c r="D747" t="s">
        <v>1077</v>
      </c>
      <c r="E747" t="s">
        <v>683</v>
      </c>
      <c r="F747" t="s">
        <v>244</v>
      </c>
      <c r="G747">
        <v>0.128</v>
      </c>
      <c r="H747">
        <v>0.04</v>
      </c>
      <c r="I747" t="s">
        <v>324</v>
      </c>
      <c r="J747" t="s">
        <v>324</v>
      </c>
      <c r="K747">
        <v>0.16800000000000001</v>
      </c>
      <c r="L747">
        <v>17</v>
      </c>
      <c r="M747">
        <v>3</v>
      </c>
      <c r="N747" t="s">
        <v>324</v>
      </c>
      <c r="O747" t="s">
        <v>324</v>
      </c>
      <c r="P747">
        <v>20</v>
      </c>
      <c r="Q747" t="s">
        <v>324</v>
      </c>
      <c r="R747" t="s">
        <v>324</v>
      </c>
      <c r="S747" t="s">
        <v>324</v>
      </c>
      <c r="T747" t="s">
        <v>324</v>
      </c>
      <c r="U747">
        <v>0</v>
      </c>
      <c r="V747" t="s">
        <v>324</v>
      </c>
      <c r="W747" t="s">
        <v>324</v>
      </c>
      <c r="X747" t="s">
        <v>324</v>
      </c>
      <c r="Y747" t="s">
        <v>324</v>
      </c>
      <c r="Z747">
        <v>0</v>
      </c>
      <c r="AA747" t="s">
        <v>324</v>
      </c>
      <c r="AB747" t="s">
        <v>324</v>
      </c>
      <c r="AC747" t="s">
        <v>324</v>
      </c>
      <c r="AD747" t="s">
        <v>324</v>
      </c>
      <c r="AE747">
        <v>0</v>
      </c>
      <c r="AF747" t="s">
        <v>324</v>
      </c>
      <c r="AG747" t="s">
        <v>324</v>
      </c>
      <c r="AH747" t="s">
        <v>324</v>
      </c>
      <c r="AI747" t="s">
        <v>324</v>
      </c>
      <c r="AJ747">
        <v>0</v>
      </c>
      <c r="AK747" t="s">
        <v>324</v>
      </c>
      <c r="AL747" t="s">
        <v>324</v>
      </c>
      <c r="AM747" t="s">
        <v>324</v>
      </c>
      <c r="AN747" t="s">
        <v>324</v>
      </c>
      <c r="AO747">
        <v>0</v>
      </c>
      <c r="AP747" t="s">
        <v>324</v>
      </c>
      <c r="AQ747" t="s">
        <v>324</v>
      </c>
      <c r="AR747" t="s">
        <v>324</v>
      </c>
      <c r="AS747" t="s">
        <v>324</v>
      </c>
      <c r="AT747">
        <v>0</v>
      </c>
      <c r="AU747" t="s">
        <v>324</v>
      </c>
      <c r="AV747" t="s">
        <v>324</v>
      </c>
      <c r="AW747" t="s">
        <v>324</v>
      </c>
      <c r="AX747" t="s">
        <v>324</v>
      </c>
      <c r="AY747">
        <v>0</v>
      </c>
      <c r="AZ747" t="s">
        <v>324</v>
      </c>
      <c r="BA747" t="s">
        <v>324</v>
      </c>
      <c r="BB747" t="s">
        <v>324</v>
      </c>
      <c r="BC747" t="s">
        <v>324</v>
      </c>
      <c r="BD747">
        <v>0</v>
      </c>
      <c r="BE747" t="s">
        <v>324</v>
      </c>
      <c r="BF747" t="s">
        <v>324</v>
      </c>
      <c r="BG747" t="s">
        <v>324</v>
      </c>
      <c r="BH747" t="s">
        <v>324</v>
      </c>
      <c r="BI747">
        <v>0</v>
      </c>
      <c r="BJ747" t="s">
        <v>324</v>
      </c>
      <c r="BK747" t="s">
        <v>324</v>
      </c>
      <c r="BL747" t="s">
        <v>324</v>
      </c>
      <c r="BM747" t="s">
        <v>324</v>
      </c>
      <c r="BN747">
        <v>0</v>
      </c>
      <c r="BO747" t="s">
        <v>324</v>
      </c>
      <c r="BP747" t="s">
        <v>324</v>
      </c>
      <c r="BQ747" t="s">
        <v>324</v>
      </c>
      <c r="BR747" t="s">
        <v>324</v>
      </c>
      <c r="BS747">
        <v>0</v>
      </c>
      <c r="BT747" t="s">
        <v>324</v>
      </c>
      <c r="BU747" t="s">
        <v>324</v>
      </c>
      <c r="BV747" t="s">
        <v>324</v>
      </c>
      <c r="BW747" t="s">
        <v>324</v>
      </c>
      <c r="BX747">
        <v>0</v>
      </c>
      <c r="BY747" t="s">
        <v>324</v>
      </c>
      <c r="BZ747" t="s">
        <v>324</v>
      </c>
      <c r="CA747" t="s">
        <v>324</v>
      </c>
      <c r="CB747" t="s">
        <v>324</v>
      </c>
      <c r="CC747">
        <v>0</v>
      </c>
      <c r="CD747" t="s">
        <v>324</v>
      </c>
      <c r="CE747" t="s">
        <v>324</v>
      </c>
      <c r="CF747" t="s">
        <v>324</v>
      </c>
      <c r="CG747" t="s">
        <v>324</v>
      </c>
      <c r="CH747">
        <v>0</v>
      </c>
      <c r="CI747" t="s">
        <v>324</v>
      </c>
      <c r="CJ747" t="s">
        <v>324</v>
      </c>
      <c r="CK747" t="s">
        <v>324</v>
      </c>
      <c r="CL747" t="s">
        <v>324</v>
      </c>
      <c r="CM747">
        <v>0</v>
      </c>
      <c r="CN747" t="s">
        <v>324</v>
      </c>
      <c r="CO747" t="s">
        <v>324</v>
      </c>
      <c r="CP747" t="s">
        <v>324</v>
      </c>
      <c r="CQ747" t="s">
        <v>324</v>
      </c>
      <c r="CR747">
        <v>0</v>
      </c>
      <c r="CS747" t="s">
        <v>324</v>
      </c>
      <c r="CT747" t="s">
        <v>324</v>
      </c>
      <c r="CU747" t="s">
        <v>324</v>
      </c>
      <c r="CV747" t="s">
        <v>324</v>
      </c>
      <c r="CW747">
        <v>0</v>
      </c>
      <c r="CX747">
        <v>0.128</v>
      </c>
      <c r="CY747">
        <v>0.04</v>
      </c>
      <c r="CZ747">
        <v>0</v>
      </c>
      <c r="DA747">
        <v>0</v>
      </c>
      <c r="DB747">
        <v>0.16800000000000001</v>
      </c>
      <c r="DC747">
        <v>17</v>
      </c>
      <c r="DD747">
        <v>3</v>
      </c>
      <c r="DE747">
        <v>0</v>
      </c>
      <c r="DF747">
        <v>0</v>
      </c>
      <c r="DG747">
        <v>20</v>
      </c>
      <c r="DH747">
        <v>0</v>
      </c>
      <c r="DI747">
        <v>0</v>
      </c>
      <c r="DJ747">
        <v>0</v>
      </c>
      <c r="DK747">
        <v>0</v>
      </c>
      <c r="DL747">
        <v>0</v>
      </c>
    </row>
    <row r="748" spans="1:116" x14ac:dyDescent="0.45">
      <c r="A748">
        <v>2023</v>
      </c>
      <c r="B748" t="s">
        <v>200</v>
      </c>
      <c r="C748">
        <v>3597</v>
      </c>
      <c r="D748" t="s">
        <v>530</v>
      </c>
      <c r="E748" t="s">
        <v>683</v>
      </c>
      <c r="F748" t="s">
        <v>244</v>
      </c>
      <c r="G748">
        <v>0.79700000000000004</v>
      </c>
      <c r="H748">
        <v>2.5299999999999998</v>
      </c>
      <c r="I748">
        <v>0.84099999999999997</v>
      </c>
      <c r="J748" t="s">
        <v>324</v>
      </c>
      <c r="K748">
        <v>4.1680000000000001</v>
      </c>
      <c r="L748">
        <v>61</v>
      </c>
      <c r="M748">
        <v>11</v>
      </c>
      <c r="N748">
        <v>3</v>
      </c>
      <c r="O748" t="s">
        <v>324</v>
      </c>
      <c r="P748">
        <v>75</v>
      </c>
      <c r="Q748" t="s">
        <v>324</v>
      </c>
      <c r="R748" t="s">
        <v>324</v>
      </c>
      <c r="S748" t="s">
        <v>324</v>
      </c>
      <c r="T748" t="s">
        <v>324</v>
      </c>
      <c r="U748">
        <v>0</v>
      </c>
      <c r="V748" t="s">
        <v>324</v>
      </c>
      <c r="W748" t="s">
        <v>324</v>
      </c>
      <c r="X748" t="s">
        <v>324</v>
      </c>
      <c r="Y748" t="s">
        <v>324</v>
      </c>
      <c r="Z748">
        <v>0</v>
      </c>
      <c r="AA748" t="s">
        <v>324</v>
      </c>
      <c r="AB748" t="s">
        <v>324</v>
      </c>
      <c r="AC748" t="s">
        <v>324</v>
      </c>
      <c r="AD748" t="s">
        <v>324</v>
      </c>
      <c r="AE748">
        <v>0</v>
      </c>
      <c r="AF748" t="s">
        <v>324</v>
      </c>
      <c r="AG748" t="s">
        <v>324</v>
      </c>
      <c r="AH748" t="s">
        <v>324</v>
      </c>
      <c r="AI748" t="s">
        <v>324</v>
      </c>
      <c r="AJ748">
        <v>0</v>
      </c>
      <c r="AK748" t="s">
        <v>324</v>
      </c>
      <c r="AL748" t="s">
        <v>324</v>
      </c>
      <c r="AM748" t="s">
        <v>324</v>
      </c>
      <c r="AN748" t="s">
        <v>324</v>
      </c>
      <c r="AO748">
        <v>0</v>
      </c>
      <c r="AP748" t="s">
        <v>324</v>
      </c>
      <c r="AQ748" t="s">
        <v>324</v>
      </c>
      <c r="AR748" t="s">
        <v>324</v>
      </c>
      <c r="AS748" t="s">
        <v>324</v>
      </c>
      <c r="AT748">
        <v>0</v>
      </c>
      <c r="AU748" t="s">
        <v>324</v>
      </c>
      <c r="AV748" t="s">
        <v>324</v>
      </c>
      <c r="AW748" t="s">
        <v>324</v>
      </c>
      <c r="AX748" t="s">
        <v>324</v>
      </c>
      <c r="AY748">
        <v>0</v>
      </c>
      <c r="AZ748" t="s">
        <v>324</v>
      </c>
      <c r="BA748" t="s">
        <v>324</v>
      </c>
      <c r="BB748" t="s">
        <v>324</v>
      </c>
      <c r="BC748" t="s">
        <v>324</v>
      </c>
      <c r="BD748">
        <v>0</v>
      </c>
      <c r="BE748" t="s">
        <v>324</v>
      </c>
      <c r="BF748" t="s">
        <v>324</v>
      </c>
      <c r="BG748" t="s">
        <v>324</v>
      </c>
      <c r="BH748" t="s">
        <v>324</v>
      </c>
      <c r="BI748">
        <v>0</v>
      </c>
      <c r="BJ748" t="s">
        <v>324</v>
      </c>
      <c r="BK748" t="s">
        <v>324</v>
      </c>
      <c r="BL748" t="s">
        <v>324</v>
      </c>
      <c r="BM748" t="s">
        <v>324</v>
      </c>
      <c r="BN748">
        <v>0</v>
      </c>
      <c r="BO748" t="s">
        <v>324</v>
      </c>
      <c r="BP748" t="s">
        <v>324</v>
      </c>
      <c r="BQ748" t="s">
        <v>324</v>
      </c>
      <c r="BR748" t="s">
        <v>324</v>
      </c>
      <c r="BS748">
        <v>0</v>
      </c>
      <c r="BT748" t="s">
        <v>324</v>
      </c>
      <c r="BU748" t="s">
        <v>324</v>
      </c>
      <c r="BV748" t="s">
        <v>324</v>
      </c>
      <c r="BW748" t="s">
        <v>324</v>
      </c>
      <c r="BX748">
        <v>0</v>
      </c>
      <c r="BY748" t="s">
        <v>324</v>
      </c>
      <c r="BZ748" t="s">
        <v>324</v>
      </c>
      <c r="CA748" t="s">
        <v>324</v>
      </c>
      <c r="CB748" t="s">
        <v>324</v>
      </c>
      <c r="CC748">
        <v>0</v>
      </c>
      <c r="CD748" t="s">
        <v>324</v>
      </c>
      <c r="CE748" t="s">
        <v>324</v>
      </c>
      <c r="CF748" t="s">
        <v>324</v>
      </c>
      <c r="CG748" t="s">
        <v>324</v>
      </c>
      <c r="CH748">
        <v>0</v>
      </c>
      <c r="CI748" t="s">
        <v>324</v>
      </c>
      <c r="CJ748" t="s">
        <v>324</v>
      </c>
      <c r="CK748" t="s">
        <v>324</v>
      </c>
      <c r="CL748" t="s">
        <v>324</v>
      </c>
      <c r="CM748">
        <v>0</v>
      </c>
      <c r="CN748" t="s">
        <v>324</v>
      </c>
      <c r="CO748" t="s">
        <v>324</v>
      </c>
      <c r="CP748" t="s">
        <v>324</v>
      </c>
      <c r="CQ748" t="s">
        <v>324</v>
      </c>
      <c r="CR748">
        <v>0</v>
      </c>
      <c r="CS748" t="s">
        <v>324</v>
      </c>
      <c r="CT748" t="s">
        <v>324</v>
      </c>
      <c r="CU748" t="s">
        <v>324</v>
      </c>
      <c r="CV748" t="s">
        <v>324</v>
      </c>
      <c r="CW748">
        <v>0</v>
      </c>
      <c r="CX748">
        <v>0.79700000000000004</v>
      </c>
      <c r="CY748">
        <v>2.5299999999999998</v>
      </c>
      <c r="CZ748">
        <v>0.84099999999999997</v>
      </c>
      <c r="DA748">
        <v>0</v>
      </c>
      <c r="DB748">
        <v>4.1680000000000001</v>
      </c>
      <c r="DC748">
        <v>61</v>
      </c>
      <c r="DD748">
        <v>11</v>
      </c>
      <c r="DE748">
        <v>3</v>
      </c>
      <c r="DF748">
        <v>0</v>
      </c>
      <c r="DG748">
        <v>75</v>
      </c>
      <c r="DH748">
        <v>0</v>
      </c>
      <c r="DI748">
        <v>0</v>
      </c>
      <c r="DJ748">
        <v>0</v>
      </c>
      <c r="DK748">
        <v>0</v>
      </c>
      <c r="DL748">
        <v>0</v>
      </c>
    </row>
    <row r="749" spans="1:116" x14ac:dyDescent="0.45">
      <c r="A749">
        <v>2023</v>
      </c>
      <c r="B749" t="s">
        <v>200</v>
      </c>
      <c r="C749">
        <v>5487</v>
      </c>
      <c r="D749" t="s">
        <v>531</v>
      </c>
      <c r="E749" t="s">
        <v>683</v>
      </c>
      <c r="F749" t="s">
        <v>244</v>
      </c>
      <c r="G749">
        <v>51.9</v>
      </c>
      <c r="H749">
        <v>21.18</v>
      </c>
      <c r="I749">
        <v>1.292</v>
      </c>
      <c r="J749" t="s">
        <v>324</v>
      </c>
      <c r="K749">
        <v>74.372</v>
      </c>
      <c r="L749">
        <v>7454</v>
      </c>
      <c r="M749">
        <v>149</v>
      </c>
      <c r="N749">
        <v>4</v>
      </c>
      <c r="O749" t="s">
        <v>324</v>
      </c>
      <c r="P749">
        <v>7607</v>
      </c>
      <c r="Q749" t="s">
        <v>324</v>
      </c>
      <c r="R749" t="s">
        <v>324</v>
      </c>
      <c r="S749" t="s">
        <v>324</v>
      </c>
      <c r="T749" t="s">
        <v>324</v>
      </c>
      <c r="U749">
        <v>0</v>
      </c>
      <c r="V749" t="s">
        <v>324</v>
      </c>
      <c r="W749">
        <v>4.8129999999999997</v>
      </c>
      <c r="X749" t="s">
        <v>324</v>
      </c>
      <c r="Y749" t="s">
        <v>324</v>
      </c>
      <c r="Z749">
        <v>4.8129999999999997</v>
      </c>
      <c r="AA749" t="s">
        <v>324</v>
      </c>
      <c r="AB749">
        <v>2</v>
      </c>
      <c r="AC749" t="s">
        <v>324</v>
      </c>
      <c r="AD749" t="s">
        <v>324</v>
      </c>
      <c r="AE749">
        <v>2</v>
      </c>
      <c r="AF749">
        <v>0.16900000000000001</v>
      </c>
      <c r="AG749">
        <v>0.76600000000000001</v>
      </c>
      <c r="AH749" t="s">
        <v>324</v>
      </c>
      <c r="AI749" t="s">
        <v>324</v>
      </c>
      <c r="AJ749">
        <v>0.93500000000000005</v>
      </c>
      <c r="AK749">
        <v>11</v>
      </c>
      <c r="AL749">
        <v>14</v>
      </c>
      <c r="AM749" t="s">
        <v>324</v>
      </c>
      <c r="AN749" t="s">
        <v>324</v>
      </c>
      <c r="AO749">
        <v>25</v>
      </c>
      <c r="AP749" t="s">
        <v>324</v>
      </c>
      <c r="AQ749" t="s">
        <v>324</v>
      </c>
      <c r="AR749" t="s">
        <v>324</v>
      </c>
      <c r="AS749" t="s">
        <v>324</v>
      </c>
      <c r="AT749">
        <v>0</v>
      </c>
      <c r="AU749" t="s">
        <v>324</v>
      </c>
      <c r="AV749" t="s">
        <v>324</v>
      </c>
      <c r="AW749" t="s">
        <v>324</v>
      </c>
      <c r="AX749" t="s">
        <v>324</v>
      </c>
      <c r="AY749">
        <v>0</v>
      </c>
      <c r="AZ749" t="s">
        <v>324</v>
      </c>
      <c r="BA749" t="s">
        <v>324</v>
      </c>
      <c r="BB749" t="s">
        <v>324</v>
      </c>
      <c r="BC749" t="s">
        <v>324</v>
      </c>
      <c r="BD749">
        <v>0</v>
      </c>
      <c r="BE749" t="s">
        <v>324</v>
      </c>
      <c r="BF749" t="s">
        <v>324</v>
      </c>
      <c r="BG749" t="s">
        <v>324</v>
      </c>
      <c r="BH749" t="s">
        <v>324</v>
      </c>
      <c r="BI749">
        <v>0</v>
      </c>
      <c r="BJ749" t="s">
        <v>324</v>
      </c>
      <c r="BK749" t="s">
        <v>324</v>
      </c>
      <c r="BL749" t="s">
        <v>324</v>
      </c>
      <c r="BM749" t="s">
        <v>324</v>
      </c>
      <c r="BN749">
        <v>0</v>
      </c>
      <c r="BO749" t="s">
        <v>324</v>
      </c>
      <c r="BP749" t="s">
        <v>324</v>
      </c>
      <c r="BQ749" t="s">
        <v>324</v>
      </c>
      <c r="BR749" t="s">
        <v>324</v>
      </c>
      <c r="BS749">
        <v>0</v>
      </c>
      <c r="BT749">
        <v>6.7000000000000004E-2</v>
      </c>
      <c r="BU749">
        <v>0.02</v>
      </c>
      <c r="BV749" t="s">
        <v>324</v>
      </c>
      <c r="BW749" t="s">
        <v>324</v>
      </c>
      <c r="BX749">
        <v>8.6999999999999994E-2</v>
      </c>
      <c r="BY749">
        <v>13</v>
      </c>
      <c r="BZ749">
        <v>4</v>
      </c>
      <c r="CA749" t="s">
        <v>324</v>
      </c>
      <c r="CB749" t="s">
        <v>324</v>
      </c>
      <c r="CC749">
        <v>17</v>
      </c>
      <c r="CD749" t="s">
        <v>324</v>
      </c>
      <c r="CE749" t="s">
        <v>324</v>
      </c>
      <c r="CF749" t="s">
        <v>324</v>
      </c>
      <c r="CG749" t="s">
        <v>324</v>
      </c>
      <c r="CH749">
        <v>0</v>
      </c>
      <c r="CI749">
        <v>4.0000000000000001E-3</v>
      </c>
      <c r="CJ749">
        <v>0.49</v>
      </c>
      <c r="CK749" t="s">
        <v>324</v>
      </c>
      <c r="CL749" t="s">
        <v>324</v>
      </c>
      <c r="CM749">
        <v>0.49399999999999999</v>
      </c>
      <c r="CN749">
        <v>1</v>
      </c>
      <c r="CO749">
        <v>5</v>
      </c>
      <c r="CP749" t="s">
        <v>324</v>
      </c>
      <c r="CQ749" t="s">
        <v>324</v>
      </c>
      <c r="CR749">
        <v>6</v>
      </c>
      <c r="CS749" t="s">
        <v>324</v>
      </c>
      <c r="CT749" t="s">
        <v>324</v>
      </c>
      <c r="CU749" t="s">
        <v>324</v>
      </c>
      <c r="CV749" t="s">
        <v>324</v>
      </c>
      <c r="CW749">
        <v>0</v>
      </c>
      <c r="CX749">
        <v>52.14</v>
      </c>
      <c r="CY749">
        <v>27.268999999999998</v>
      </c>
      <c r="CZ749">
        <v>1.292</v>
      </c>
      <c r="DA749">
        <v>0</v>
      </c>
      <c r="DB749">
        <v>80.700999999999993</v>
      </c>
      <c r="DC749">
        <v>7479</v>
      </c>
      <c r="DD749">
        <v>174</v>
      </c>
      <c r="DE749">
        <v>4</v>
      </c>
      <c r="DF749">
        <v>0</v>
      </c>
      <c r="DG749">
        <v>7657</v>
      </c>
      <c r="DH749">
        <v>0</v>
      </c>
      <c r="DI749">
        <v>0</v>
      </c>
      <c r="DJ749">
        <v>0</v>
      </c>
      <c r="DK749">
        <v>0</v>
      </c>
      <c r="DL749">
        <v>0</v>
      </c>
    </row>
    <row r="750" spans="1:116" x14ac:dyDescent="0.45">
      <c r="A750">
        <v>2023</v>
      </c>
      <c r="B750" t="s">
        <v>200</v>
      </c>
      <c r="C750">
        <v>12390</v>
      </c>
      <c r="D750" t="s">
        <v>532</v>
      </c>
      <c r="E750" t="s">
        <v>683</v>
      </c>
      <c r="F750" t="s">
        <v>244</v>
      </c>
      <c r="G750">
        <v>101.383</v>
      </c>
      <c r="H750">
        <v>28.015000000000001</v>
      </c>
      <c r="I750">
        <v>13.157</v>
      </c>
      <c r="J750">
        <v>0</v>
      </c>
      <c r="K750">
        <v>142.55500000000001</v>
      </c>
      <c r="L750">
        <v>11217</v>
      </c>
      <c r="M750">
        <v>375</v>
      </c>
      <c r="N750">
        <v>22</v>
      </c>
      <c r="O750">
        <v>0</v>
      </c>
      <c r="P750">
        <v>11614</v>
      </c>
      <c r="Q750">
        <v>0</v>
      </c>
      <c r="R750">
        <v>0</v>
      </c>
      <c r="S750">
        <v>0</v>
      </c>
      <c r="T750">
        <v>0</v>
      </c>
      <c r="U750">
        <v>0</v>
      </c>
      <c r="V750">
        <v>0</v>
      </c>
      <c r="W750">
        <v>0</v>
      </c>
      <c r="X750">
        <v>0</v>
      </c>
      <c r="Y750">
        <v>0</v>
      </c>
      <c r="Z750">
        <v>0</v>
      </c>
      <c r="AA750">
        <v>0</v>
      </c>
      <c r="AB750">
        <v>0</v>
      </c>
      <c r="AC750">
        <v>0</v>
      </c>
      <c r="AD750">
        <v>0</v>
      </c>
      <c r="AE750">
        <v>0</v>
      </c>
      <c r="AF750">
        <v>0.34100000000000003</v>
      </c>
      <c r="AG750">
        <v>0.11</v>
      </c>
      <c r="AH750">
        <v>0</v>
      </c>
      <c r="AI750">
        <v>0</v>
      </c>
      <c r="AJ750">
        <v>0.45100000000000001</v>
      </c>
      <c r="AK750">
        <v>27</v>
      </c>
      <c r="AL750">
        <v>2</v>
      </c>
      <c r="AM750">
        <v>0</v>
      </c>
      <c r="AN750">
        <v>0</v>
      </c>
      <c r="AO750">
        <v>29</v>
      </c>
      <c r="AP750">
        <v>4.8630000000000004</v>
      </c>
      <c r="AQ750">
        <v>0</v>
      </c>
      <c r="AR750">
        <v>0</v>
      </c>
      <c r="AS750">
        <v>0</v>
      </c>
      <c r="AT750">
        <v>4.8630000000000004</v>
      </c>
      <c r="AU750">
        <v>407</v>
      </c>
      <c r="AV750">
        <v>0</v>
      </c>
      <c r="AW750">
        <v>0</v>
      </c>
      <c r="AX750">
        <v>0</v>
      </c>
      <c r="AY750">
        <v>407</v>
      </c>
      <c r="AZ750">
        <v>0</v>
      </c>
      <c r="BA750">
        <v>0</v>
      </c>
      <c r="BB750">
        <v>0</v>
      </c>
      <c r="BC750">
        <v>0</v>
      </c>
      <c r="BD750">
        <v>0</v>
      </c>
      <c r="BE750">
        <v>0.03</v>
      </c>
      <c r="BF750">
        <v>0</v>
      </c>
      <c r="BG750">
        <v>0</v>
      </c>
      <c r="BH750">
        <v>0</v>
      </c>
      <c r="BI750">
        <v>0.03</v>
      </c>
      <c r="BJ750">
        <v>2</v>
      </c>
      <c r="BK750">
        <v>0</v>
      </c>
      <c r="BL750">
        <v>0</v>
      </c>
      <c r="BM750">
        <v>0</v>
      </c>
      <c r="BN750">
        <v>2</v>
      </c>
      <c r="BO750">
        <v>0</v>
      </c>
      <c r="BP750">
        <v>0</v>
      </c>
      <c r="BQ750">
        <v>0</v>
      </c>
      <c r="BR750">
        <v>0</v>
      </c>
      <c r="BS750">
        <v>0</v>
      </c>
      <c r="BT750">
        <v>0.11799999999999999</v>
      </c>
      <c r="BU750">
        <v>0.10199999999999999</v>
      </c>
      <c r="BV750">
        <v>0</v>
      </c>
      <c r="BW750">
        <v>0</v>
      </c>
      <c r="BX750">
        <v>0.22</v>
      </c>
      <c r="BY750">
        <v>24</v>
      </c>
      <c r="BZ750">
        <v>2</v>
      </c>
      <c r="CA750">
        <v>0</v>
      </c>
      <c r="CB750">
        <v>0</v>
      </c>
      <c r="CC750">
        <v>26</v>
      </c>
      <c r="CD750">
        <v>0</v>
      </c>
      <c r="CE750">
        <v>0</v>
      </c>
      <c r="CF750">
        <v>0</v>
      </c>
      <c r="CG750">
        <v>0</v>
      </c>
      <c r="CH750">
        <v>0</v>
      </c>
      <c r="CI750">
        <v>2.3E-2</v>
      </c>
      <c r="CJ750">
        <v>1.0629999999999999</v>
      </c>
      <c r="CK750">
        <v>8.6</v>
      </c>
      <c r="CL750">
        <v>0</v>
      </c>
      <c r="CM750">
        <v>9.6859999999999999</v>
      </c>
      <c r="CN750">
        <v>5</v>
      </c>
      <c r="CO750">
        <v>5</v>
      </c>
      <c r="CP750">
        <v>5</v>
      </c>
      <c r="CQ750">
        <v>0</v>
      </c>
      <c r="CR750">
        <v>15</v>
      </c>
      <c r="CS750">
        <v>0</v>
      </c>
      <c r="CT750">
        <v>0</v>
      </c>
      <c r="CU750">
        <v>0</v>
      </c>
      <c r="CV750">
        <v>0</v>
      </c>
      <c r="CW750">
        <v>0</v>
      </c>
      <c r="CX750">
        <v>101.86499999999999</v>
      </c>
      <c r="CY750">
        <v>29.29</v>
      </c>
      <c r="CZ750">
        <v>21.757000000000001</v>
      </c>
      <c r="DA750">
        <v>0</v>
      </c>
      <c r="DB750">
        <v>152.91200000000001</v>
      </c>
      <c r="DC750">
        <v>11273</v>
      </c>
      <c r="DD750">
        <v>384</v>
      </c>
      <c r="DE750">
        <v>27</v>
      </c>
      <c r="DF750">
        <v>0</v>
      </c>
      <c r="DG750">
        <v>11684</v>
      </c>
      <c r="DH750">
        <v>0</v>
      </c>
      <c r="DI750">
        <v>0</v>
      </c>
      <c r="DJ750">
        <v>0</v>
      </c>
      <c r="DK750">
        <v>0</v>
      </c>
      <c r="DL750">
        <v>0</v>
      </c>
    </row>
    <row r="751" spans="1:116" x14ac:dyDescent="0.45">
      <c r="A751">
        <v>2023</v>
      </c>
      <c r="B751" t="s">
        <v>200</v>
      </c>
      <c r="C751">
        <v>14711</v>
      </c>
      <c r="D751" t="s">
        <v>513</v>
      </c>
      <c r="E751" t="s">
        <v>683</v>
      </c>
      <c r="F751" t="s">
        <v>244</v>
      </c>
      <c r="G751">
        <v>21.687999999999999</v>
      </c>
      <c r="H751">
        <v>5.5460000000000003</v>
      </c>
      <c r="I751">
        <v>4.3410000000000002</v>
      </c>
      <c r="J751">
        <v>0</v>
      </c>
      <c r="K751">
        <v>31.574999999999999</v>
      </c>
      <c r="L751">
        <v>2445</v>
      </c>
      <c r="M751">
        <v>139</v>
      </c>
      <c r="N751">
        <v>11</v>
      </c>
      <c r="O751">
        <v>0</v>
      </c>
      <c r="P751">
        <v>2595</v>
      </c>
      <c r="Q751">
        <v>0</v>
      </c>
      <c r="R751">
        <v>0</v>
      </c>
      <c r="S751">
        <v>0</v>
      </c>
      <c r="T751">
        <v>0</v>
      </c>
      <c r="U751">
        <v>0</v>
      </c>
      <c r="V751">
        <v>0</v>
      </c>
      <c r="W751">
        <v>0</v>
      </c>
      <c r="X751">
        <v>3</v>
      </c>
      <c r="Y751">
        <v>0</v>
      </c>
      <c r="Z751">
        <v>3</v>
      </c>
      <c r="AA751">
        <v>0</v>
      </c>
      <c r="AB751">
        <v>0</v>
      </c>
      <c r="AC751">
        <v>1</v>
      </c>
      <c r="AD751">
        <v>0</v>
      </c>
      <c r="AE751">
        <v>1</v>
      </c>
      <c r="AF751">
        <v>0.65700000000000003</v>
      </c>
      <c r="AG751">
        <v>0.59899999999999998</v>
      </c>
      <c r="AH751">
        <v>0</v>
      </c>
      <c r="AI751">
        <v>0</v>
      </c>
      <c r="AJ751">
        <v>1.256</v>
      </c>
      <c r="AK751">
        <v>54</v>
      </c>
      <c r="AL751">
        <v>24</v>
      </c>
      <c r="AM751">
        <v>0</v>
      </c>
      <c r="AN751">
        <v>0</v>
      </c>
      <c r="AO751">
        <v>78</v>
      </c>
      <c r="AP751">
        <v>1.8420000000000001</v>
      </c>
      <c r="AQ751">
        <v>2.4E-2</v>
      </c>
      <c r="AR751">
        <v>0</v>
      </c>
      <c r="AS751">
        <v>0</v>
      </c>
      <c r="AT751">
        <v>1.8660000000000001</v>
      </c>
      <c r="AU751">
        <v>313</v>
      </c>
      <c r="AV751">
        <v>4</v>
      </c>
      <c r="AW751">
        <v>0</v>
      </c>
      <c r="AX751">
        <v>0</v>
      </c>
      <c r="AY751">
        <v>317</v>
      </c>
      <c r="AZ751">
        <v>0</v>
      </c>
      <c r="BA751">
        <v>0</v>
      </c>
      <c r="BB751">
        <v>0</v>
      </c>
      <c r="BC751">
        <v>0</v>
      </c>
      <c r="BD751">
        <v>0</v>
      </c>
      <c r="BE751">
        <v>0</v>
      </c>
      <c r="BF751">
        <v>0</v>
      </c>
      <c r="BG751">
        <v>0</v>
      </c>
      <c r="BH751">
        <v>0</v>
      </c>
      <c r="BI751">
        <v>0</v>
      </c>
      <c r="BJ751">
        <v>0</v>
      </c>
      <c r="BK751">
        <v>0</v>
      </c>
      <c r="BL751">
        <v>0</v>
      </c>
      <c r="BM751">
        <v>0</v>
      </c>
      <c r="BN751">
        <v>0</v>
      </c>
      <c r="BO751">
        <v>0</v>
      </c>
      <c r="BP751">
        <v>0</v>
      </c>
      <c r="BQ751">
        <v>0</v>
      </c>
      <c r="BR751">
        <v>0</v>
      </c>
      <c r="BS751">
        <v>0</v>
      </c>
      <c r="BT751">
        <v>0.16900000000000001</v>
      </c>
      <c r="BU751">
        <v>6.3E-2</v>
      </c>
      <c r="BV751">
        <v>0</v>
      </c>
      <c r="BW751">
        <v>0</v>
      </c>
      <c r="BX751">
        <v>0.23200000000000001</v>
      </c>
      <c r="BY751">
        <v>37</v>
      </c>
      <c r="BZ751">
        <v>12</v>
      </c>
      <c r="CA751">
        <v>0</v>
      </c>
      <c r="CB751">
        <v>0</v>
      </c>
      <c r="CC751">
        <v>49</v>
      </c>
      <c r="CD751">
        <v>0</v>
      </c>
      <c r="CE751">
        <v>0</v>
      </c>
      <c r="CF751">
        <v>0</v>
      </c>
      <c r="CG751">
        <v>0</v>
      </c>
      <c r="CH751">
        <v>0</v>
      </c>
      <c r="CI751">
        <v>0</v>
      </c>
      <c r="CJ751">
        <v>1.3340000000000001</v>
      </c>
      <c r="CK751">
        <v>7.37</v>
      </c>
      <c r="CL751">
        <v>0</v>
      </c>
      <c r="CM751">
        <v>8.7040000000000006</v>
      </c>
      <c r="CN751">
        <v>0</v>
      </c>
      <c r="CO751">
        <v>8</v>
      </c>
      <c r="CP751">
        <v>4</v>
      </c>
      <c r="CQ751">
        <v>0</v>
      </c>
      <c r="CR751">
        <v>12</v>
      </c>
      <c r="CS751">
        <v>0</v>
      </c>
      <c r="CT751">
        <v>0</v>
      </c>
      <c r="CU751">
        <v>0</v>
      </c>
      <c r="CV751">
        <v>0</v>
      </c>
      <c r="CW751">
        <v>0</v>
      </c>
      <c r="CX751">
        <v>22.513999999999999</v>
      </c>
      <c r="CY751">
        <v>7.5419999999999998</v>
      </c>
      <c r="CZ751">
        <v>14.711</v>
      </c>
      <c r="DA751">
        <v>0</v>
      </c>
      <c r="DB751">
        <v>44.767000000000003</v>
      </c>
      <c r="DC751">
        <v>2536</v>
      </c>
      <c r="DD751">
        <v>183</v>
      </c>
      <c r="DE751">
        <v>16</v>
      </c>
      <c r="DF751">
        <v>0</v>
      </c>
      <c r="DG751">
        <v>2735</v>
      </c>
      <c r="DH751">
        <v>0</v>
      </c>
      <c r="DI751">
        <v>0</v>
      </c>
      <c r="DJ751">
        <v>0</v>
      </c>
      <c r="DK751">
        <v>0</v>
      </c>
      <c r="DL751">
        <v>0</v>
      </c>
    </row>
    <row r="752" spans="1:116" x14ac:dyDescent="0.45">
      <c r="A752">
        <v>2023</v>
      </c>
      <c r="B752" t="s">
        <v>200</v>
      </c>
      <c r="C752">
        <v>14715</v>
      </c>
      <c r="D752" t="s">
        <v>533</v>
      </c>
      <c r="E752" t="s">
        <v>683</v>
      </c>
      <c r="F752" t="s">
        <v>244</v>
      </c>
      <c r="G752">
        <v>215.44399999999999</v>
      </c>
      <c r="H752">
        <v>117.09099999999999</v>
      </c>
      <c r="I752">
        <v>16.547999999999998</v>
      </c>
      <c r="J752" t="s">
        <v>324</v>
      </c>
      <c r="K752">
        <v>349.08300000000003</v>
      </c>
      <c r="L752">
        <v>23454</v>
      </c>
      <c r="M752">
        <v>983</v>
      </c>
      <c r="N752">
        <v>59</v>
      </c>
      <c r="O752" t="s">
        <v>324</v>
      </c>
      <c r="P752">
        <v>24496</v>
      </c>
      <c r="Q752" t="s">
        <v>324</v>
      </c>
      <c r="R752" t="s">
        <v>324</v>
      </c>
      <c r="S752" t="s">
        <v>324</v>
      </c>
      <c r="T752" t="s">
        <v>324</v>
      </c>
      <c r="U752">
        <v>0</v>
      </c>
      <c r="V752">
        <v>0</v>
      </c>
      <c r="W752">
        <v>6.6550000000000002</v>
      </c>
      <c r="X752" t="s">
        <v>324</v>
      </c>
      <c r="Y752" t="s">
        <v>324</v>
      </c>
      <c r="Z752">
        <v>6.6550000000000002</v>
      </c>
      <c r="AA752">
        <v>0</v>
      </c>
      <c r="AB752">
        <v>5</v>
      </c>
      <c r="AC752" t="s">
        <v>324</v>
      </c>
      <c r="AD752" t="s">
        <v>324</v>
      </c>
      <c r="AE752">
        <v>5</v>
      </c>
      <c r="AF752">
        <v>1.0469999999999999</v>
      </c>
      <c r="AG752">
        <v>7.17</v>
      </c>
      <c r="AH752" t="s">
        <v>324</v>
      </c>
      <c r="AI752" t="s">
        <v>324</v>
      </c>
      <c r="AJ752">
        <v>8.2170000000000005</v>
      </c>
      <c r="AK752">
        <v>45</v>
      </c>
      <c r="AL752">
        <v>127</v>
      </c>
      <c r="AM752" t="s">
        <v>324</v>
      </c>
      <c r="AN752" t="s">
        <v>324</v>
      </c>
      <c r="AO752">
        <v>172</v>
      </c>
      <c r="AP752" t="s">
        <v>324</v>
      </c>
      <c r="AQ752" t="s">
        <v>324</v>
      </c>
      <c r="AR752" t="s">
        <v>324</v>
      </c>
      <c r="AS752" t="s">
        <v>324</v>
      </c>
      <c r="AT752">
        <v>0</v>
      </c>
      <c r="AU752" t="s">
        <v>324</v>
      </c>
      <c r="AV752" t="s">
        <v>324</v>
      </c>
      <c r="AW752" t="s">
        <v>324</v>
      </c>
      <c r="AX752" t="s">
        <v>324</v>
      </c>
      <c r="AY752">
        <v>0</v>
      </c>
      <c r="AZ752" t="s">
        <v>324</v>
      </c>
      <c r="BA752" t="s">
        <v>324</v>
      </c>
      <c r="BB752" t="s">
        <v>324</v>
      </c>
      <c r="BC752" t="s">
        <v>324</v>
      </c>
      <c r="BD752">
        <v>0</v>
      </c>
      <c r="BE752" t="s">
        <v>324</v>
      </c>
      <c r="BF752" t="s">
        <v>324</v>
      </c>
      <c r="BG752" t="s">
        <v>324</v>
      </c>
      <c r="BH752" t="s">
        <v>324</v>
      </c>
      <c r="BI752">
        <v>0</v>
      </c>
      <c r="BJ752" t="s">
        <v>324</v>
      </c>
      <c r="BK752" t="s">
        <v>324</v>
      </c>
      <c r="BL752" t="s">
        <v>324</v>
      </c>
      <c r="BM752" t="s">
        <v>324</v>
      </c>
      <c r="BN752">
        <v>0</v>
      </c>
      <c r="BO752" t="s">
        <v>324</v>
      </c>
      <c r="BP752" t="s">
        <v>324</v>
      </c>
      <c r="BQ752" t="s">
        <v>324</v>
      </c>
      <c r="BR752" t="s">
        <v>324</v>
      </c>
      <c r="BS752">
        <v>0</v>
      </c>
      <c r="BT752">
        <v>0.313</v>
      </c>
      <c r="BU752">
        <v>0.129</v>
      </c>
      <c r="BV752" t="s">
        <v>324</v>
      </c>
      <c r="BW752" t="s">
        <v>324</v>
      </c>
      <c r="BX752">
        <v>0.442</v>
      </c>
      <c r="BY752">
        <v>97</v>
      </c>
      <c r="BZ752">
        <v>20</v>
      </c>
      <c r="CA752" t="s">
        <v>324</v>
      </c>
      <c r="CB752" t="s">
        <v>324</v>
      </c>
      <c r="CC752">
        <v>117</v>
      </c>
      <c r="CD752" t="s">
        <v>324</v>
      </c>
      <c r="CE752" t="s">
        <v>324</v>
      </c>
      <c r="CF752" t="s">
        <v>324</v>
      </c>
      <c r="CG752" t="s">
        <v>324</v>
      </c>
      <c r="CH752">
        <v>0</v>
      </c>
      <c r="CI752">
        <v>0.14299999999999999</v>
      </c>
      <c r="CJ752">
        <v>32.445</v>
      </c>
      <c r="CK752">
        <v>2.4289999999999998</v>
      </c>
      <c r="CL752" t="s">
        <v>324</v>
      </c>
      <c r="CM752">
        <v>35.017000000000003</v>
      </c>
      <c r="CN752">
        <v>8</v>
      </c>
      <c r="CO752">
        <v>36</v>
      </c>
      <c r="CP752">
        <v>2</v>
      </c>
      <c r="CQ752" t="s">
        <v>324</v>
      </c>
      <c r="CR752">
        <v>46</v>
      </c>
      <c r="CS752" t="s">
        <v>324</v>
      </c>
      <c r="CT752" t="s">
        <v>324</v>
      </c>
      <c r="CU752" t="s">
        <v>324</v>
      </c>
      <c r="CV752" t="s">
        <v>324</v>
      </c>
      <c r="CW752">
        <v>0</v>
      </c>
      <c r="CX752">
        <v>216.947</v>
      </c>
      <c r="CY752">
        <v>163.49</v>
      </c>
      <c r="CZ752">
        <v>18.977</v>
      </c>
      <c r="DA752">
        <v>0</v>
      </c>
      <c r="DB752">
        <v>399.41399999999999</v>
      </c>
      <c r="DC752">
        <v>23604</v>
      </c>
      <c r="DD752">
        <v>1171</v>
      </c>
      <c r="DE752">
        <v>61</v>
      </c>
      <c r="DF752">
        <v>0</v>
      </c>
      <c r="DG752">
        <v>24836</v>
      </c>
      <c r="DH752">
        <v>0</v>
      </c>
      <c r="DI752">
        <v>0</v>
      </c>
      <c r="DJ752">
        <v>0</v>
      </c>
      <c r="DK752">
        <v>0</v>
      </c>
      <c r="DL752">
        <v>0</v>
      </c>
    </row>
    <row r="753" spans="1:116" x14ac:dyDescent="0.45">
      <c r="A753">
        <v>2023</v>
      </c>
      <c r="B753" t="s">
        <v>200</v>
      </c>
      <c r="C753">
        <v>14716</v>
      </c>
      <c r="D753" t="s">
        <v>534</v>
      </c>
      <c r="E753" t="s">
        <v>683</v>
      </c>
      <c r="F753" t="s">
        <v>244</v>
      </c>
      <c r="G753">
        <v>8.9260000000000002</v>
      </c>
      <c r="H753">
        <v>1.163</v>
      </c>
      <c r="I753">
        <v>0.55800000000000005</v>
      </c>
      <c r="J753">
        <v>0</v>
      </c>
      <c r="K753">
        <v>10.647</v>
      </c>
      <c r="L753">
        <v>884</v>
      </c>
      <c r="M753">
        <v>22</v>
      </c>
      <c r="N753">
        <v>2</v>
      </c>
      <c r="O753">
        <v>0</v>
      </c>
      <c r="P753">
        <v>908</v>
      </c>
      <c r="Q753">
        <v>0</v>
      </c>
      <c r="R753">
        <v>0</v>
      </c>
      <c r="S753">
        <v>0</v>
      </c>
      <c r="T753">
        <v>0</v>
      </c>
      <c r="U753">
        <v>0</v>
      </c>
      <c r="V753">
        <v>0</v>
      </c>
      <c r="W753">
        <v>0</v>
      </c>
      <c r="X753">
        <v>0</v>
      </c>
      <c r="Y753">
        <v>0</v>
      </c>
      <c r="Z753">
        <v>0</v>
      </c>
      <c r="AA753">
        <v>0</v>
      </c>
      <c r="AB753">
        <v>0</v>
      </c>
      <c r="AC753">
        <v>0</v>
      </c>
      <c r="AD753">
        <v>0</v>
      </c>
      <c r="AE753">
        <v>0</v>
      </c>
      <c r="AF753">
        <v>8.8999999999999996E-2</v>
      </c>
      <c r="AG753">
        <v>0.157</v>
      </c>
      <c r="AH753">
        <v>0</v>
      </c>
      <c r="AI753">
        <v>0</v>
      </c>
      <c r="AJ753">
        <v>0.246</v>
      </c>
      <c r="AK753">
        <v>6</v>
      </c>
      <c r="AL753">
        <v>6</v>
      </c>
      <c r="AM753">
        <v>0</v>
      </c>
      <c r="AN753">
        <v>0</v>
      </c>
      <c r="AO753">
        <v>12</v>
      </c>
      <c r="AP753">
        <v>0.9</v>
      </c>
      <c r="AQ753">
        <v>0</v>
      </c>
      <c r="AR753">
        <v>0</v>
      </c>
      <c r="AS753">
        <v>0</v>
      </c>
      <c r="AT753">
        <v>0.9</v>
      </c>
      <c r="AU753">
        <v>122</v>
      </c>
      <c r="AV753">
        <v>0</v>
      </c>
      <c r="AW753">
        <v>0</v>
      </c>
      <c r="AX753">
        <v>0</v>
      </c>
      <c r="AY753">
        <v>122</v>
      </c>
      <c r="AZ753">
        <v>0</v>
      </c>
      <c r="BA753">
        <v>0</v>
      </c>
      <c r="BB753">
        <v>0</v>
      </c>
      <c r="BC753">
        <v>0</v>
      </c>
      <c r="BD753">
        <v>0</v>
      </c>
      <c r="BE753">
        <v>0</v>
      </c>
      <c r="BF753">
        <v>0</v>
      </c>
      <c r="BG753">
        <v>0</v>
      </c>
      <c r="BH753">
        <v>0</v>
      </c>
      <c r="BI753">
        <v>0</v>
      </c>
      <c r="BJ753">
        <v>0</v>
      </c>
      <c r="BK753">
        <v>0</v>
      </c>
      <c r="BL753">
        <v>0</v>
      </c>
      <c r="BM753">
        <v>0</v>
      </c>
      <c r="BN753">
        <v>0</v>
      </c>
      <c r="BO753">
        <v>0</v>
      </c>
      <c r="BP753">
        <v>0</v>
      </c>
      <c r="BQ753">
        <v>0</v>
      </c>
      <c r="BR753">
        <v>0</v>
      </c>
      <c r="BS753">
        <v>0</v>
      </c>
      <c r="BT753">
        <v>8.0000000000000002E-3</v>
      </c>
      <c r="BU753">
        <v>8.2000000000000003E-2</v>
      </c>
      <c r="BV753">
        <v>0</v>
      </c>
      <c r="BW753">
        <v>0</v>
      </c>
      <c r="BX753">
        <v>0.09</v>
      </c>
      <c r="BY753">
        <v>3</v>
      </c>
      <c r="BZ753">
        <v>5</v>
      </c>
      <c r="CA753">
        <v>0</v>
      </c>
      <c r="CB753">
        <v>0</v>
      </c>
      <c r="CC753">
        <v>8</v>
      </c>
      <c r="CD753">
        <v>0</v>
      </c>
      <c r="CE753">
        <v>0</v>
      </c>
      <c r="CF753">
        <v>0</v>
      </c>
      <c r="CG753">
        <v>0</v>
      </c>
      <c r="CH753">
        <v>0</v>
      </c>
      <c r="CI753">
        <v>0</v>
      </c>
      <c r="CJ753">
        <v>3.25</v>
      </c>
      <c r="CK753">
        <v>0</v>
      </c>
      <c r="CL753">
        <v>0</v>
      </c>
      <c r="CM753">
        <v>3.25</v>
      </c>
      <c r="CN753">
        <v>0</v>
      </c>
      <c r="CO753">
        <v>4</v>
      </c>
      <c r="CP753">
        <v>0</v>
      </c>
      <c r="CQ753">
        <v>0</v>
      </c>
      <c r="CR753">
        <v>4</v>
      </c>
      <c r="CS753">
        <v>0</v>
      </c>
      <c r="CT753">
        <v>0</v>
      </c>
      <c r="CU753">
        <v>0</v>
      </c>
      <c r="CV753">
        <v>0</v>
      </c>
      <c r="CW753">
        <v>0</v>
      </c>
      <c r="CX753">
        <v>9.0229999999999997</v>
      </c>
      <c r="CY753">
        <v>4.6520000000000001</v>
      </c>
      <c r="CZ753">
        <v>0.55800000000000005</v>
      </c>
      <c r="DA753">
        <v>0</v>
      </c>
      <c r="DB753">
        <v>14.233000000000001</v>
      </c>
      <c r="DC753">
        <v>893</v>
      </c>
      <c r="DD753">
        <v>37</v>
      </c>
      <c r="DE753">
        <v>2</v>
      </c>
      <c r="DF753">
        <v>0</v>
      </c>
      <c r="DG753">
        <v>932</v>
      </c>
      <c r="DH753">
        <v>0</v>
      </c>
      <c r="DI753">
        <v>0</v>
      </c>
      <c r="DJ753">
        <v>0</v>
      </c>
      <c r="DK753">
        <v>0</v>
      </c>
      <c r="DL753">
        <v>0</v>
      </c>
    </row>
    <row r="754" spans="1:116" x14ac:dyDescent="0.45">
      <c r="A754">
        <v>2023</v>
      </c>
      <c r="B754" t="s">
        <v>200</v>
      </c>
      <c r="C754">
        <v>14940</v>
      </c>
      <c r="D754" t="s">
        <v>535</v>
      </c>
      <c r="E754" t="s">
        <v>683</v>
      </c>
      <c r="F754" t="s">
        <v>247</v>
      </c>
      <c r="G754">
        <v>129.40799999999999</v>
      </c>
      <c r="H754">
        <v>25.5</v>
      </c>
      <c r="I754">
        <v>25.215</v>
      </c>
      <c r="J754" t="s">
        <v>324</v>
      </c>
      <c r="K754">
        <v>180.12299999999999</v>
      </c>
      <c r="L754">
        <v>18665</v>
      </c>
      <c r="M754">
        <v>376</v>
      </c>
      <c r="N754">
        <v>44</v>
      </c>
      <c r="O754" t="s">
        <v>324</v>
      </c>
      <c r="P754">
        <v>19085</v>
      </c>
      <c r="Q754" t="s">
        <v>324</v>
      </c>
      <c r="R754" t="s">
        <v>324</v>
      </c>
      <c r="S754" t="s">
        <v>324</v>
      </c>
      <c r="T754" t="s">
        <v>324</v>
      </c>
      <c r="U754">
        <v>0</v>
      </c>
      <c r="V754" t="s">
        <v>324</v>
      </c>
      <c r="W754">
        <v>1.94</v>
      </c>
      <c r="X754" t="s">
        <v>324</v>
      </c>
      <c r="Y754" t="s">
        <v>324</v>
      </c>
      <c r="Z754">
        <v>1.94</v>
      </c>
      <c r="AA754" t="s">
        <v>324</v>
      </c>
      <c r="AB754">
        <v>44</v>
      </c>
      <c r="AC754" t="s">
        <v>324</v>
      </c>
      <c r="AD754" t="s">
        <v>324</v>
      </c>
      <c r="AE754">
        <v>44</v>
      </c>
      <c r="AF754">
        <v>1.05</v>
      </c>
      <c r="AG754" t="s">
        <v>324</v>
      </c>
      <c r="AH754" t="s">
        <v>324</v>
      </c>
      <c r="AI754" t="s">
        <v>324</v>
      </c>
      <c r="AJ754">
        <v>1.05</v>
      </c>
      <c r="AK754">
        <v>62</v>
      </c>
      <c r="AL754" t="s">
        <v>324</v>
      </c>
      <c r="AM754" t="s">
        <v>324</v>
      </c>
      <c r="AN754" t="s">
        <v>324</v>
      </c>
      <c r="AO754">
        <v>62</v>
      </c>
      <c r="AP754" t="s">
        <v>324</v>
      </c>
      <c r="AQ754" t="s">
        <v>324</v>
      </c>
      <c r="AR754" t="s">
        <v>324</v>
      </c>
      <c r="AS754" t="s">
        <v>324</v>
      </c>
      <c r="AT754">
        <v>0</v>
      </c>
      <c r="AU754" t="s">
        <v>324</v>
      </c>
      <c r="AV754" t="s">
        <v>324</v>
      </c>
      <c r="AW754" t="s">
        <v>324</v>
      </c>
      <c r="AX754" t="s">
        <v>324</v>
      </c>
      <c r="AY754">
        <v>0</v>
      </c>
      <c r="AZ754" t="s">
        <v>324</v>
      </c>
      <c r="BA754" t="s">
        <v>324</v>
      </c>
      <c r="BB754" t="s">
        <v>324</v>
      </c>
      <c r="BC754" t="s">
        <v>324</v>
      </c>
      <c r="BD754">
        <v>0</v>
      </c>
      <c r="BE754" t="s">
        <v>324</v>
      </c>
      <c r="BF754" t="s">
        <v>324</v>
      </c>
      <c r="BG754" t="s">
        <v>324</v>
      </c>
      <c r="BH754" t="s">
        <v>324</v>
      </c>
      <c r="BI754">
        <v>0</v>
      </c>
      <c r="BJ754" t="s">
        <v>324</v>
      </c>
      <c r="BK754" t="s">
        <v>324</v>
      </c>
      <c r="BL754" t="s">
        <v>324</v>
      </c>
      <c r="BM754" t="s">
        <v>324</v>
      </c>
      <c r="BN754">
        <v>0</v>
      </c>
      <c r="BO754" t="s">
        <v>324</v>
      </c>
      <c r="BP754" t="s">
        <v>324</v>
      </c>
      <c r="BQ754" t="s">
        <v>324</v>
      </c>
      <c r="BR754" t="s">
        <v>324</v>
      </c>
      <c r="BS754">
        <v>0</v>
      </c>
      <c r="BT754" t="s">
        <v>324</v>
      </c>
      <c r="BU754" t="s">
        <v>324</v>
      </c>
      <c r="BV754" t="s">
        <v>324</v>
      </c>
      <c r="BW754" t="s">
        <v>324</v>
      </c>
      <c r="BX754">
        <v>0</v>
      </c>
      <c r="BY754" t="s">
        <v>324</v>
      </c>
      <c r="BZ754" t="s">
        <v>324</v>
      </c>
      <c r="CA754" t="s">
        <v>324</v>
      </c>
      <c r="CB754" t="s">
        <v>324</v>
      </c>
      <c r="CC754">
        <v>0</v>
      </c>
      <c r="CD754" t="s">
        <v>324</v>
      </c>
      <c r="CE754" t="s">
        <v>324</v>
      </c>
      <c r="CF754" t="s">
        <v>324</v>
      </c>
      <c r="CG754" t="s">
        <v>324</v>
      </c>
      <c r="CH754">
        <v>0</v>
      </c>
      <c r="CI754" t="s">
        <v>324</v>
      </c>
      <c r="CJ754" t="s">
        <v>324</v>
      </c>
      <c r="CK754" t="s">
        <v>324</v>
      </c>
      <c r="CL754" t="s">
        <v>324</v>
      </c>
      <c r="CM754">
        <v>0</v>
      </c>
      <c r="CN754" t="s">
        <v>324</v>
      </c>
      <c r="CO754" t="s">
        <v>324</v>
      </c>
      <c r="CP754" t="s">
        <v>324</v>
      </c>
      <c r="CQ754" t="s">
        <v>324</v>
      </c>
      <c r="CR754">
        <v>0</v>
      </c>
      <c r="CS754" t="s">
        <v>324</v>
      </c>
      <c r="CT754" t="s">
        <v>324</v>
      </c>
      <c r="CU754" t="s">
        <v>324</v>
      </c>
      <c r="CV754" t="s">
        <v>324</v>
      </c>
      <c r="CW754">
        <v>0</v>
      </c>
      <c r="CX754">
        <v>130.458</v>
      </c>
      <c r="CY754">
        <v>27.44</v>
      </c>
      <c r="CZ754">
        <v>25.215</v>
      </c>
      <c r="DA754">
        <v>0</v>
      </c>
      <c r="DB754">
        <v>183.113</v>
      </c>
      <c r="DC754">
        <v>18727</v>
      </c>
      <c r="DD754">
        <v>420</v>
      </c>
      <c r="DE754">
        <v>44</v>
      </c>
      <c r="DF754">
        <v>0</v>
      </c>
      <c r="DG754">
        <v>19191</v>
      </c>
      <c r="DH754">
        <v>0</v>
      </c>
      <c r="DI754">
        <v>0</v>
      </c>
      <c r="DJ754">
        <v>0</v>
      </c>
      <c r="DK754">
        <v>0</v>
      </c>
      <c r="DL754">
        <v>0</v>
      </c>
    </row>
    <row r="755" spans="1:116" x14ac:dyDescent="0.45">
      <c r="A755">
        <v>2023</v>
      </c>
      <c r="B755" t="s">
        <v>200</v>
      </c>
      <c r="C755">
        <v>15045</v>
      </c>
      <c r="D755" t="s">
        <v>536</v>
      </c>
      <c r="E755" t="s">
        <v>1033</v>
      </c>
      <c r="F755" t="s">
        <v>244</v>
      </c>
      <c r="G755">
        <v>0.318</v>
      </c>
      <c r="H755">
        <v>0.02</v>
      </c>
      <c r="I755">
        <v>0</v>
      </c>
      <c r="J755">
        <v>0</v>
      </c>
      <c r="K755">
        <v>0.33800000000000002</v>
      </c>
      <c r="L755">
        <v>30</v>
      </c>
      <c r="M755">
        <v>1</v>
      </c>
      <c r="N755">
        <v>0</v>
      </c>
      <c r="O755">
        <v>0</v>
      </c>
      <c r="P755">
        <v>31</v>
      </c>
      <c r="Q755" t="s">
        <v>324</v>
      </c>
      <c r="R755" t="s">
        <v>324</v>
      </c>
      <c r="S755" t="s">
        <v>324</v>
      </c>
      <c r="T755" t="s">
        <v>324</v>
      </c>
      <c r="U755">
        <v>0</v>
      </c>
      <c r="V755" t="s">
        <v>324</v>
      </c>
      <c r="W755" t="s">
        <v>324</v>
      </c>
      <c r="X755" t="s">
        <v>324</v>
      </c>
      <c r="Y755" t="s">
        <v>324</v>
      </c>
      <c r="Z755">
        <v>0</v>
      </c>
      <c r="AA755" t="s">
        <v>324</v>
      </c>
      <c r="AB755" t="s">
        <v>324</v>
      </c>
      <c r="AC755" t="s">
        <v>324</v>
      </c>
      <c r="AD755" t="s">
        <v>324</v>
      </c>
      <c r="AE755">
        <v>0</v>
      </c>
      <c r="AF755" t="s">
        <v>324</v>
      </c>
      <c r="AG755" t="s">
        <v>324</v>
      </c>
      <c r="AH755" t="s">
        <v>324</v>
      </c>
      <c r="AI755" t="s">
        <v>324</v>
      </c>
      <c r="AJ755">
        <v>0</v>
      </c>
      <c r="AK755" t="s">
        <v>324</v>
      </c>
      <c r="AL755" t="s">
        <v>324</v>
      </c>
      <c r="AM755" t="s">
        <v>324</v>
      </c>
      <c r="AN755" t="s">
        <v>324</v>
      </c>
      <c r="AO755">
        <v>0</v>
      </c>
      <c r="AP755" t="s">
        <v>324</v>
      </c>
      <c r="AQ755" t="s">
        <v>324</v>
      </c>
      <c r="AR755" t="s">
        <v>324</v>
      </c>
      <c r="AS755" t="s">
        <v>324</v>
      </c>
      <c r="AT755">
        <v>0</v>
      </c>
      <c r="AU755" t="s">
        <v>324</v>
      </c>
      <c r="AV755" t="s">
        <v>324</v>
      </c>
      <c r="AW755" t="s">
        <v>324</v>
      </c>
      <c r="AX755" t="s">
        <v>324</v>
      </c>
      <c r="AY755">
        <v>0</v>
      </c>
      <c r="AZ755" t="s">
        <v>324</v>
      </c>
      <c r="BA755" t="s">
        <v>324</v>
      </c>
      <c r="BB755" t="s">
        <v>324</v>
      </c>
      <c r="BC755" t="s">
        <v>324</v>
      </c>
      <c r="BD755">
        <v>0</v>
      </c>
      <c r="BE755" t="s">
        <v>324</v>
      </c>
      <c r="BF755" t="s">
        <v>324</v>
      </c>
      <c r="BG755" t="s">
        <v>324</v>
      </c>
      <c r="BH755" t="s">
        <v>324</v>
      </c>
      <c r="BI755">
        <v>0</v>
      </c>
      <c r="BJ755" t="s">
        <v>324</v>
      </c>
      <c r="BK755" t="s">
        <v>324</v>
      </c>
      <c r="BL755" t="s">
        <v>324</v>
      </c>
      <c r="BM755" t="s">
        <v>324</v>
      </c>
      <c r="BN755">
        <v>0</v>
      </c>
      <c r="BO755" t="s">
        <v>324</v>
      </c>
      <c r="BP755" t="s">
        <v>324</v>
      </c>
      <c r="BQ755" t="s">
        <v>324</v>
      </c>
      <c r="BR755" t="s">
        <v>324</v>
      </c>
      <c r="BS755">
        <v>0</v>
      </c>
      <c r="BT755" t="s">
        <v>324</v>
      </c>
      <c r="BU755" t="s">
        <v>324</v>
      </c>
      <c r="BV755" t="s">
        <v>324</v>
      </c>
      <c r="BW755" t="s">
        <v>324</v>
      </c>
      <c r="BX755">
        <v>0</v>
      </c>
      <c r="BY755" t="s">
        <v>324</v>
      </c>
      <c r="BZ755" t="s">
        <v>324</v>
      </c>
      <c r="CA755" t="s">
        <v>324</v>
      </c>
      <c r="CB755" t="s">
        <v>324</v>
      </c>
      <c r="CC755">
        <v>0</v>
      </c>
      <c r="CD755" t="s">
        <v>324</v>
      </c>
      <c r="CE755" t="s">
        <v>324</v>
      </c>
      <c r="CF755" t="s">
        <v>324</v>
      </c>
      <c r="CG755" t="s">
        <v>324</v>
      </c>
      <c r="CH755">
        <v>0</v>
      </c>
      <c r="CI755" t="s">
        <v>324</v>
      </c>
      <c r="CJ755" t="s">
        <v>324</v>
      </c>
      <c r="CK755" t="s">
        <v>324</v>
      </c>
      <c r="CL755" t="s">
        <v>324</v>
      </c>
      <c r="CM755">
        <v>0</v>
      </c>
      <c r="CN755" t="s">
        <v>324</v>
      </c>
      <c r="CO755" t="s">
        <v>324</v>
      </c>
      <c r="CP755" t="s">
        <v>324</v>
      </c>
      <c r="CQ755" t="s">
        <v>324</v>
      </c>
      <c r="CR755">
        <v>0</v>
      </c>
      <c r="CS755" t="s">
        <v>324</v>
      </c>
      <c r="CT755" t="s">
        <v>324</v>
      </c>
      <c r="CU755" t="s">
        <v>324</v>
      </c>
      <c r="CV755" t="s">
        <v>324</v>
      </c>
      <c r="CW755">
        <v>0</v>
      </c>
      <c r="CX755">
        <v>0.318</v>
      </c>
      <c r="CY755">
        <v>0.02</v>
      </c>
      <c r="CZ755">
        <v>0</v>
      </c>
      <c r="DA755">
        <v>0</v>
      </c>
      <c r="DB755">
        <v>0.33800000000000002</v>
      </c>
      <c r="DC755">
        <v>30</v>
      </c>
      <c r="DD755">
        <v>1</v>
      </c>
      <c r="DE755">
        <v>0</v>
      </c>
      <c r="DF755">
        <v>0</v>
      </c>
      <c r="DG755">
        <v>31</v>
      </c>
      <c r="DH755">
        <v>0</v>
      </c>
      <c r="DI755">
        <v>0</v>
      </c>
      <c r="DJ755">
        <v>0</v>
      </c>
      <c r="DK755">
        <v>0</v>
      </c>
      <c r="DL755">
        <v>0</v>
      </c>
    </row>
    <row r="756" spans="1:116" x14ac:dyDescent="0.45">
      <c r="A756">
        <v>2023</v>
      </c>
      <c r="B756" t="s">
        <v>200</v>
      </c>
      <c r="C756">
        <v>19390</v>
      </c>
      <c r="D756" t="s">
        <v>537</v>
      </c>
      <c r="E756" t="s">
        <v>683</v>
      </c>
      <c r="F756" t="s">
        <v>244</v>
      </c>
      <c r="G756">
        <v>1.756</v>
      </c>
      <c r="H756">
        <v>0.22500000000000001</v>
      </c>
      <c r="I756">
        <v>0.12</v>
      </c>
      <c r="J756">
        <v>0</v>
      </c>
      <c r="K756">
        <v>2.101</v>
      </c>
      <c r="L756">
        <v>198</v>
      </c>
      <c r="M756">
        <v>10</v>
      </c>
      <c r="N756">
        <v>2</v>
      </c>
      <c r="O756">
        <v>0</v>
      </c>
      <c r="P756">
        <v>210</v>
      </c>
      <c r="Q756">
        <v>0</v>
      </c>
      <c r="R756">
        <v>0</v>
      </c>
      <c r="S756">
        <v>0</v>
      </c>
      <c r="T756">
        <v>0</v>
      </c>
      <c r="U756">
        <v>0</v>
      </c>
      <c r="V756">
        <v>0</v>
      </c>
      <c r="W756">
        <v>0</v>
      </c>
      <c r="X756">
        <v>0</v>
      </c>
      <c r="Y756">
        <v>0</v>
      </c>
      <c r="Z756">
        <v>0</v>
      </c>
      <c r="AA756">
        <v>0</v>
      </c>
      <c r="AB756">
        <v>0</v>
      </c>
      <c r="AC756">
        <v>0</v>
      </c>
      <c r="AD756">
        <v>0</v>
      </c>
      <c r="AE756">
        <v>0</v>
      </c>
      <c r="AF756">
        <v>0.159</v>
      </c>
      <c r="AG756">
        <v>0.26</v>
      </c>
      <c r="AH756">
        <v>0</v>
      </c>
      <c r="AI756">
        <v>0</v>
      </c>
      <c r="AJ756">
        <v>0.41899999999999998</v>
      </c>
      <c r="AK756">
        <v>12</v>
      </c>
      <c r="AL756">
        <v>3</v>
      </c>
      <c r="AM756">
        <v>0</v>
      </c>
      <c r="AN756">
        <v>0</v>
      </c>
      <c r="AO756">
        <v>15</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1.7000000000000001E-2</v>
      </c>
      <c r="BU756">
        <v>0</v>
      </c>
      <c r="BV756">
        <v>0</v>
      </c>
      <c r="BW756">
        <v>0</v>
      </c>
      <c r="BX756">
        <v>1.7000000000000001E-2</v>
      </c>
      <c r="BY756">
        <v>5</v>
      </c>
      <c r="BZ756">
        <v>0</v>
      </c>
      <c r="CA756">
        <v>0</v>
      </c>
      <c r="CB756">
        <v>0</v>
      </c>
      <c r="CC756">
        <v>5</v>
      </c>
      <c r="CD756">
        <v>0</v>
      </c>
      <c r="CE756">
        <v>0</v>
      </c>
      <c r="CF756">
        <v>0</v>
      </c>
      <c r="CG756">
        <v>0</v>
      </c>
      <c r="CH756">
        <v>0</v>
      </c>
      <c r="CI756">
        <v>0.02</v>
      </c>
      <c r="CJ756">
        <v>0</v>
      </c>
      <c r="CK756">
        <v>0</v>
      </c>
      <c r="CL756">
        <v>0</v>
      </c>
      <c r="CM756">
        <v>0.02</v>
      </c>
      <c r="CN756">
        <v>1</v>
      </c>
      <c r="CO756">
        <v>0</v>
      </c>
      <c r="CP756">
        <v>0</v>
      </c>
      <c r="CQ756">
        <v>0</v>
      </c>
      <c r="CR756">
        <v>1</v>
      </c>
      <c r="CS756">
        <v>0</v>
      </c>
      <c r="CT756">
        <v>0</v>
      </c>
      <c r="CU756">
        <v>0</v>
      </c>
      <c r="CV756">
        <v>0</v>
      </c>
      <c r="CW756">
        <v>0</v>
      </c>
      <c r="CX756">
        <v>1.952</v>
      </c>
      <c r="CY756">
        <v>0.48499999999999999</v>
      </c>
      <c r="CZ756">
        <v>0.12</v>
      </c>
      <c r="DA756">
        <v>0</v>
      </c>
      <c r="DB756">
        <v>2.5569999999999999</v>
      </c>
      <c r="DC756">
        <v>216</v>
      </c>
      <c r="DD756">
        <v>13</v>
      </c>
      <c r="DE756">
        <v>2</v>
      </c>
      <c r="DF756">
        <v>0</v>
      </c>
      <c r="DG756">
        <v>231</v>
      </c>
      <c r="DH756">
        <v>0</v>
      </c>
      <c r="DI756">
        <v>0</v>
      </c>
      <c r="DJ756">
        <v>0</v>
      </c>
      <c r="DK756">
        <v>0</v>
      </c>
      <c r="DL756">
        <v>0</v>
      </c>
    </row>
    <row r="757" spans="1:116" x14ac:dyDescent="0.45">
      <c r="A757">
        <v>2023</v>
      </c>
      <c r="B757" t="s">
        <v>200</v>
      </c>
      <c r="C757">
        <v>20334</v>
      </c>
      <c r="D757" t="s">
        <v>538</v>
      </c>
      <c r="E757" t="s">
        <v>683</v>
      </c>
      <c r="F757" t="s">
        <v>244</v>
      </c>
      <c r="G757">
        <v>8.5000000000000006E-2</v>
      </c>
      <c r="H757">
        <v>0.1</v>
      </c>
      <c r="I757">
        <v>1.125</v>
      </c>
      <c r="J757">
        <v>0</v>
      </c>
      <c r="K757">
        <v>1.31</v>
      </c>
      <c r="L757">
        <v>11</v>
      </c>
      <c r="M757">
        <v>4</v>
      </c>
      <c r="N757">
        <v>1</v>
      </c>
      <c r="O757">
        <v>0</v>
      </c>
      <c r="P757">
        <v>16</v>
      </c>
      <c r="Q757">
        <v>0</v>
      </c>
      <c r="R757">
        <v>0</v>
      </c>
      <c r="S757">
        <v>0</v>
      </c>
      <c r="T757">
        <v>0</v>
      </c>
      <c r="U757">
        <v>0</v>
      </c>
      <c r="V757">
        <v>0</v>
      </c>
      <c r="W757">
        <v>0</v>
      </c>
      <c r="X757">
        <v>0</v>
      </c>
      <c r="Y757">
        <v>0</v>
      </c>
      <c r="Z757">
        <v>0</v>
      </c>
      <c r="AA757">
        <v>0</v>
      </c>
      <c r="AB757">
        <v>0</v>
      </c>
      <c r="AC757">
        <v>0</v>
      </c>
      <c r="AD757">
        <v>0</v>
      </c>
      <c r="AE757">
        <v>0</v>
      </c>
      <c r="AF757">
        <v>0</v>
      </c>
      <c r="AG757">
        <v>0</v>
      </c>
      <c r="AH757">
        <v>0</v>
      </c>
      <c r="AI757">
        <v>0</v>
      </c>
      <c r="AJ757">
        <v>0</v>
      </c>
      <c r="AK757">
        <v>0</v>
      </c>
      <c r="AL757">
        <v>0</v>
      </c>
      <c r="AM757">
        <v>0</v>
      </c>
      <c r="AN757">
        <v>0</v>
      </c>
      <c r="AO757">
        <v>0</v>
      </c>
      <c r="AP757">
        <v>0</v>
      </c>
      <c r="AQ757">
        <v>0</v>
      </c>
      <c r="AR757">
        <v>0</v>
      </c>
      <c r="AS757">
        <v>0</v>
      </c>
      <c r="AT757">
        <v>0</v>
      </c>
      <c r="AU757">
        <v>0</v>
      </c>
      <c r="AV757">
        <v>0</v>
      </c>
      <c r="AW757">
        <v>0</v>
      </c>
      <c r="AX757">
        <v>0</v>
      </c>
      <c r="AY757">
        <v>0</v>
      </c>
      <c r="AZ757">
        <v>0</v>
      </c>
      <c r="BA757">
        <v>0</v>
      </c>
      <c r="BB757">
        <v>0</v>
      </c>
      <c r="BC757">
        <v>0</v>
      </c>
      <c r="BD757">
        <v>0</v>
      </c>
      <c r="BE757">
        <v>0</v>
      </c>
      <c r="BF757">
        <v>0</v>
      </c>
      <c r="BG757">
        <v>0</v>
      </c>
      <c r="BH757">
        <v>0</v>
      </c>
      <c r="BI757">
        <v>0</v>
      </c>
      <c r="BJ757">
        <v>0</v>
      </c>
      <c r="BK757">
        <v>0</v>
      </c>
      <c r="BL757">
        <v>0</v>
      </c>
      <c r="BM757">
        <v>0</v>
      </c>
      <c r="BN757">
        <v>0</v>
      </c>
      <c r="BO757">
        <v>0</v>
      </c>
      <c r="BP757">
        <v>0</v>
      </c>
      <c r="BQ757">
        <v>0</v>
      </c>
      <c r="BR757">
        <v>0</v>
      </c>
      <c r="BS757">
        <v>0</v>
      </c>
      <c r="BT757">
        <v>1.7000000000000001E-2</v>
      </c>
      <c r="BU757">
        <v>2E-3</v>
      </c>
      <c r="BV757">
        <v>0</v>
      </c>
      <c r="BW757">
        <v>0</v>
      </c>
      <c r="BX757">
        <v>1.9E-2</v>
      </c>
      <c r="BY757">
        <v>3</v>
      </c>
      <c r="BZ757">
        <v>1</v>
      </c>
      <c r="CA757">
        <v>0</v>
      </c>
      <c r="CB757">
        <v>0</v>
      </c>
      <c r="CC757">
        <v>4</v>
      </c>
      <c r="CD757">
        <v>0</v>
      </c>
      <c r="CE757">
        <v>0</v>
      </c>
      <c r="CF757">
        <v>0</v>
      </c>
      <c r="CG757">
        <v>0</v>
      </c>
      <c r="CH757">
        <v>0</v>
      </c>
      <c r="CI757">
        <v>0</v>
      </c>
      <c r="CJ757">
        <v>0</v>
      </c>
      <c r="CK757">
        <v>0</v>
      </c>
      <c r="CL757">
        <v>0</v>
      </c>
      <c r="CM757">
        <v>0</v>
      </c>
      <c r="CN757">
        <v>0</v>
      </c>
      <c r="CO757">
        <v>0</v>
      </c>
      <c r="CP757">
        <v>0</v>
      </c>
      <c r="CQ757">
        <v>0</v>
      </c>
      <c r="CR757">
        <v>0</v>
      </c>
      <c r="CS757">
        <v>0</v>
      </c>
      <c r="CT757">
        <v>0</v>
      </c>
      <c r="CU757">
        <v>0</v>
      </c>
      <c r="CV757">
        <v>0</v>
      </c>
      <c r="CW757">
        <v>0</v>
      </c>
      <c r="CX757">
        <v>0.10199999999999999</v>
      </c>
      <c r="CY757">
        <v>0.10199999999999999</v>
      </c>
      <c r="CZ757">
        <v>1.125</v>
      </c>
      <c r="DA757">
        <v>0</v>
      </c>
      <c r="DB757">
        <v>1.329</v>
      </c>
      <c r="DC757">
        <v>14</v>
      </c>
      <c r="DD757">
        <v>5</v>
      </c>
      <c r="DE757">
        <v>1</v>
      </c>
      <c r="DF757">
        <v>0</v>
      </c>
      <c r="DG757">
        <v>20</v>
      </c>
      <c r="DH757">
        <v>0</v>
      </c>
      <c r="DI757">
        <v>0</v>
      </c>
      <c r="DJ757">
        <v>0</v>
      </c>
      <c r="DK757">
        <v>0</v>
      </c>
      <c r="DL757">
        <v>0</v>
      </c>
    </row>
    <row r="758" spans="1:116" x14ac:dyDescent="0.45">
      <c r="A758">
        <v>2023</v>
      </c>
      <c r="B758" t="s">
        <v>200</v>
      </c>
      <c r="C758">
        <v>20387</v>
      </c>
      <c r="D758" t="s">
        <v>539</v>
      </c>
      <c r="E758" t="s">
        <v>683</v>
      </c>
      <c r="F758" t="s">
        <v>244</v>
      </c>
      <c r="G758">
        <v>28.852</v>
      </c>
      <c r="H758">
        <v>12.928000000000001</v>
      </c>
      <c r="I758">
        <v>3.3889999999999998</v>
      </c>
      <c r="J758">
        <v>0</v>
      </c>
      <c r="K758">
        <v>45.168999999999997</v>
      </c>
      <c r="L758">
        <v>3091</v>
      </c>
      <c r="M758">
        <v>112</v>
      </c>
      <c r="N758">
        <v>15</v>
      </c>
      <c r="O758">
        <v>0</v>
      </c>
      <c r="P758">
        <v>3218</v>
      </c>
      <c r="Q758">
        <v>0</v>
      </c>
      <c r="R758">
        <v>0</v>
      </c>
      <c r="S758">
        <v>0</v>
      </c>
      <c r="T758">
        <v>0</v>
      </c>
      <c r="U758">
        <v>0</v>
      </c>
      <c r="V758">
        <v>0</v>
      </c>
      <c r="W758">
        <v>4.26</v>
      </c>
      <c r="X758">
        <v>0</v>
      </c>
      <c r="Y758">
        <v>0</v>
      </c>
      <c r="Z758">
        <v>4.26</v>
      </c>
      <c r="AA758">
        <v>0</v>
      </c>
      <c r="AB758">
        <v>2</v>
      </c>
      <c r="AC758">
        <v>0</v>
      </c>
      <c r="AD758">
        <v>0</v>
      </c>
      <c r="AE758">
        <v>2</v>
      </c>
      <c r="AF758">
        <v>1.004</v>
      </c>
      <c r="AG758">
        <v>2.4220000000000002</v>
      </c>
      <c r="AH758">
        <v>0.70899999999999996</v>
      </c>
      <c r="AI758">
        <v>0</v>
      </c>
      <c r="AJ758">
        <v>4.1349999999999998</v>
      </c>
      <c r="AK758">
        <v>47</v>
      </c>
      <c r="AL758">
        <v>31</v>
      </c>
      <c r="AM758">
        <v>3</v>
      </c>
      <c r="AN758">
        <v>0</v>
      </c>
      <c r="AO758">
        <v>81</v>
      </c>
      <c r="AP758">
        <v>2.0979999999999999</v>
      </c>
      <c r="AQ758">
        <v>0.02</v>
      </c>
      <c r="AR758">
        <v>0</v>
      </c>
      <c r="AS758">
        <v>0</v>
      </c>
      <c r="AT758">
        <v>2.1179999999999999</v>
      </c>
      <c r="AU758">
        <v>331</v>
      </c>
      <c r="AV758">
        <v>3</v>
      </c>
      <c r="AW758">
        <v>0</v>
      </c>
      <c r="AX758">
        <v>0</v>
      </c>
      <c r="AY758">
        <v>334</v>
      </c>
      <c r="AZ758">
        <v>0</v>
      </c>
      <c r="BA758">
        <v>0</v>
      </c>
      <c r="BB758">
        <v>0</v>
      </c>
      <c r="BC758">
        <v>0</v>
      </c>
      <c r="BD758">
        <v>0</v>
      </c>
      <c r="BE758">
        <v>5.0000000000000001E-3</v>
      </c>
      <c r="BF758">
        <v>0</v>
      </c>
      <c r="BG758">
        <v>0</v>
      </c>
      <c r="BH758">
        <v>0</v>
      </c>
      <c r="BI758">
        <v>5.0000000000000001E-3</v>
      </c>
      <c r="BJ758">
        <v>1</v>
      </c>
      <c r="BK758">
        <v>0</v>
      </c>
      <c r="BL758">
        <v>0</v>
      </c>
      <c r="BM758">
        <v>0</v>
      </c>
      <c r="BN758">
        <v>1</v>
      </c>
      <c r="BO758">
        <v>0</v>
      </c>
      <c r="BP758">
        <v>0</v>
      </c>
      <c r="BQ758">
        <v>0</v>
      </c>
      <c r="BR758">
        <v>0</v>
      </c>
      <c r="BS758">
        <v>0</v>
      </c>
      <c r="BT758">
        <v>8.3000000000000004E-2</v>
      </c>
      <c r="BU758">
        <v>1.7000000000000001E-2</v>
      </c>
      <c r="BV758">
        <v>3.0000000000000001E-3</v>
      </c>
      <c r="BW758">
        <v>0</v>
      </c>
      <c r="BX758">
        <v>0.10299999999999999</v>
      </c>
      <c r="BY758">
        <v>30</v>
      </c>
      <c r="BZ758">
        <v>8</v>
      </c>
      <c r="CA758">
        <v>1</v>
      </c>
      <c r="CB758">
        <v>0</v>
      </c>
      <c r="CC758">
        <v>39</v>
      </c>
      <c r="CD758">
        <v>0</v>
      </c>
      <c r="CE758">
        <v>0</v>
      </c>
      <c r="CF758">
        <v>0</v>
      </c>
      <c r="CG758">
        <v>0</v>
      </c>
      <c r="CH758">
        <v>0</v>
      </c>
      <c r="CI758">
        <v>6.0000000000000001E-3</v>
      </c>
      <c r="CJ758">
        <v>2.355</v>
      </c>
      <c r="CK758">
        <v>1.5029999999999999</v>
      </c>
      <c r="CL758">
        <v>0</v>
      </c>
      <c r="CM758">
        <v>3.8639999999999999</v>
      </c>
      <c r="CN758">
        <v>2</v>
      </c>
      <c r="CO758">
        <v>2</v>
      </c>
      <c r="CP758">
        <v>2</v>
      </c>
      <c r="CQ758">
        <v>0</v>
      </c>
      <c r="CR758">
        <v>6</v>
      </c>
      <c r="CS758">
        <v>0</v>
      </c>
      <c r="CT758">
        <v>0</v>
      </c>
      <c r="CU758">
        <v>0</v>
      </c>
      <c r="CV758">
        <v>0</v>
      </c>
      <c r="CW758">
        <v>0</v>
      </c>
      <c r="CX758">
        <v>29.945</v>
      </c>
      <c r="CY758">
        <v>21.981999999999999</v>
      </c>
      <c r="CZ758">
        <v>5.6040000000000001</v>
      </c>
      <c r="DA758">
        <v>0</v>
      </c>
      <c r="DB758">
        <v>57.530999999999999</v>
      </c>
      <c r="DC758">
        <v>3170</v>
      </c>
      <c r="DD758">
        <v>155</v>
      </c>
      <c r="DE758">
        <v>21</v>
      </c>
      <c r="DF758">
        <v>0</v>
      </c>
      <c r="DG758">
        <v>3346</v>
      </c>
      <c r="DH758">
        <v>0</v>
      </c>
      <c r="DI758">
        <v>0</v>
      </c>
      <c r="DJ758">
        <v>0</v>
      </c>
      <c r="DK758">
        <v>0</v>
      </c>
      <c r="DL758">
        <v>0</v>
      </c>
    </row>
    <row r="759" spans="1:116" x14ac:dyDescent="0.45">
      <c r="A759">
        <v>2023</v>
      </c>
      <c r="B759" t="s">
        <v>200</v>
      </c>
      <c r="C759">
        <v>40167</v>
      </c>
      <c r="D759" t="s">
        <v>1078</v>
      </c>
      <c r="E759" t="s">
        <v>683</v>
      </c>
      <c r="F759" t="s">
        <v>244</v>
      </c>
      <c r="G759">
        <v>0.26500000000000001</v>
      </c>
      <c r="H759">
        <v>0.23599999999999999</v>
      </c>
      <c r="I759" t="s">
        <v>324</v>
      </c>
      <c r="J759" t="s">
        <v>324</v>
      </c>
      <c r="K759">
        <v>0.501</v>
      </c>
      <c r="L759">
        <v>25</v>
      </c>
      <c r="M759">
        <v>5</v>
      </c>
      <c r="N759" t="s">
        <v>324</v>
      </c>
      <c r="O759" t="s">
        <v>324</v>
      </c>
      <c r="P759">
        <v>30</v>
      </c>
      <c r="Q759" t="s">
        <v>324</v>
      </c>
      <c r="R759" t="s">
        <v>324</v>
      </c>
      <c r="S759" t="s">
        <v>324</v>
      </c>
      <c r="T759" t="s">
        <v>324</v>
      </c>
      <c r="U759">
        <v>0</v>
      </c>
      <c r="V759" t="s">
        <v>324</v>
      </c>
      <c r="W759" t="s">
        <v>324</v>
      </c>
      <c r="X759" t="s">
        <v>324</v>
      </c>
      <c r="Y759" t="s">
        <v>324</v>
      </c>
      <c r="Z759">
        <v>0</v>
      </c>
      <c r="AA759" t="s">
        <v>324</v>
      </c>
      <c r="AB759" t="s">
        <v>324</v>
      </c>
      <c r="AC759" t="s">
        <v>324</v>
      </c>
      <c r="AD759" t="s">
        <v>324</v>
      </c>
      <c r="AE759">
        <v>0</v>
      </c>
      <c r="AF759" t="s">
        <v>324</v>
      </c>
      <c r="AG759" t="s">
        <v>324</v>
      </c>
      <c r="AH759" t="s">
        <v>324</v>
      </c>
      <c r="AI759" t="s">
        <v>324</v>
      </c>
      <c r="AJ759">
        <v>0</v>
      </c>
      <c r="AK759" t="s">
        <v>324</v>
      </c>
      <c r="AL759" t="s">
        <v>324</v>
      </c>
      <c r="AM759" t="s">
        <v>324</v>
      </c>
      <c r="AN759" t="s">
        <v>324</v>
      </c>
      <c r="AO759">
        <v>0</v>
      </c>
      <c r="AP759" t="s">
        <v>324</v>
      </c>
      <c r="AQ759" t="s">
        <v>324</v>
      </c>
      <c r="AR759" t="s">
        <v>324</v>
      </c>
      <c r="AS759" t="s">
        <v>324</v>
      </c>
      <c r="AT759">
        <v>0</v>
      </c>
      <c r="AU759" t="s">
        <v>324</v>
      </c>
      <c r="AV759" t="s">
        <v>324</v>
      </c>
      <c r="AW759" t="s">
        <v>324</v>
      </c>
      <c r="AX759" t="s">
        <v>324</v>
      </c>
      <c r="AY759">
        <v>0</v>
      </c>
      <c r="AZ759" t="s">
        <v>324</v>
      </c>
      <c r="BA759" t="s">
        <v>324</v>
      </c>
      <c r="BB759" t="s">
        <v>324</v>
      </c>
      <c r="BC759" t="s">
        <v>324</v>
      </c>
      <c r="BD759">
        <v>0</v>
      </c>
      <c r="BE759" t="s">
        <v>324</v>
      </c>
      <c r="BF759" t="s">
        <v>324</v>
      </c>
      <c r="BG759" t="s">
        <v>324</v>
      </c>
      <c r="BH759" t="s">
        <v>324</v>
      </c>
      <c r="BI759">
        <v>0</v>
      </c>
      <c r="BJ759" t="s">
        <v>324</v>
      </c>
      <c r="BK759" t="s">
        <v>324</v>
      </c>
      <c r="BL759" t="s">
        <v>324</v>
      </c>
      <c r="BM759" t="s">
        <v>324</v>
      </c>
      <c r="BN759">
        <v>0</v>
      </c>
      <c r="BO759" t="s">
        <v>324</v>
      </c>
      <c r="BP759" t="s">
        <v>324</v>
      </c>
      <c r="BQ759" t="s">
        <v>324</v>
      </c>
      <c r="BR759" t="s">
        <v>324</v>
      </c>
      <c r="BS759">
        <v>0</v>
      </c>
      <c r="BT759">
        <v>2E-3</v>
      </c>
      <c r="BU759" t="s">
        <v>324</v>
      </c>
      <c r="BV759" t="s">
        <v>324</v>
      </c>
      <c r="BW759" t="s">
        <v>324</v>
      </c>
      <c r="BX759">
        <v>2E-3</v>
      </c>
      <c r="BY759">
        <v>1</v>
      </c>
      <c r="BZ759" t="s">
        <v>324</v>
      </c>
      <c r="CA759" t="s">
        <v>324</v>
      </c>
      <c r="CB759" t="s">
        <v>324</v>
      </c>
      <c r="CC759">
        <v>1</v>
      </c>
      <c r="CD759" t="s">
        <v>324</v>
      </c>
      <c r="CE759" t="s">
        <v>324</v>
      </c>
      <c r="CF759" t="s">
        <v>324</v>
      </c>
      <c r="CG759" t="s">
        <v>324</v>
      </c>
      <c r="CH759">
        <v>0</v>
      </c>
      <c r="CI759" t="s">
        <v>324</v>
      </c>
      <c r="CJ759">
        <v>0.47</v>
      </c>
      <c r="CK759" t="s">
        <v>324</v>
      </c>
      <c r="CL759" t="s">
        <v>324</v>
      </c>
      <c r="CM759">
        <v>0.47</v>
      </c>
      <c r="CN759" t="s">
        <v>324</v>
      </c>
      <c r="CO759">
        <v>2</v>
      </c>
      <c r="CP759" t="s">
        <v>324</v>
      </c>
      <c r="CQ759" t="s">
        <v>324</v>
      </c>
      <c r="CR759">
        <v>2</v>
      </c>
      <c r="CS759" t="s">
        <v>324</v>
      </c>
      <c r="CT759" t="s">
        <v>324</v>
      </c>
      <c r="CU759" t="s">
        <v>324</v>
      </c>
      <c r="CV759" t="s">
        <v>324</v>
      </c>
      <c r="CW759">
        <v>0</v>
      </c>
      <c r="CX759">
        <v>0.26700000000000002</v>
      </c>
      <c r="CY759">
        <v>0.70599999999999996</v>
      </c>
      <c r="CZ759">
        <v>0</v>
      </c>
      <c r="DA759">
        <v>0</v>
      </c>
      <c r="DB759">
        <v>0.97299999999999998</v>
      </c>
      <c r="DC759">
        <v>26</v>
      </c>
      <c r="DD759">
        <v>7</v>
      </c>
      <c r="DE759">
        <v>0</v>
      </c>
      <c r="DF759">
        <v>0</v>
      </c>
      <c r="DG759">
        <v>33</v>
      </c>
      <c r="DH759">
        <v>0</v>
      </c>
      <c r="DI759">
        <v>0</v>
      </c>
      <c r="DJ759">
        <v>0</v>
      </c>
      <c r="DK759">
        <v>0</v>
      </c>
      <c r="DL759">
        <v>0</v>
      </c>
    </row>
    <row r="760" spans="1:116" x14ac:dyDescent="0.45">
      <c r="A760">
        <v>2023</v>
      </c>
      <c r="B760" t="s">
        <v>200</v>
      </c>
      <c r="C760">
        <v>40220</v>
      </c>
      <c r="D760" t="s">
        <v>1079</v>
      </c>
      <c r="E760" t="s">
        <v>683</v>
      </c>
      <c r="F760" t="s">
        <v>244</v>
      </c>
      <c r="G760">
        <v>2.9820000000000002</v>
      </c>
      <c r="H760">
        <v>2.1480000000000001</v>
      </c>
      <c r="I760" t="s">
        <v>324</v>
      </c>
      <c r="J760" t="s">
        <v>324</v>
      </c>
      <c r="K760">
        <v>5.13</v>
      </c>
      <c r="L760">
        <v>309</v>
      </c>
      <c r="M760">
        <v>8</v>
      </c>
      <c r="N760" t="s">
        <v>324</v>
      </c>
      <c r="O760" t="s">
        <v>324</v>
      </c>
      <c r="P760">
        <v>317</v>
      </c>
      <c r="Q760" t="s">
        <v>324</v>
      </c>
      <c r="R760" t="s">
        <v>324</v>
      </c>
      <c r="S760" t="s">
        <v>324</v>
      </c>
      <c r="T760" t="s">
        <v>324</v>
      </c>
      <c r="U760">
        <v>0</v>
      </c>
      <c r="V760" t="s">
        <v>324</v>
      </c>
      <c r="W760" t="s">
        <v>324</v>
      </c>
      <c r="X760" t="s">
        <v>324</v>
      </c>
      <c r="Y760" t="s">
        <v>324</v>
      </c>
      <c r="Z760">
        <v>0</v>
      </c>
      <c r="AA760" t="s">
        <v>324</v>
      </c>
      <c r="AB760" t="s">
        <v>324</v>
      </c>
      <c r="AC760" t="s">
        <v>324</v>
      </c>
      <c r="AD760" t="s">
        <v>324</v>
      </c>
      <c r="AE760">
        <v>0</v>
      </c>
      <c r="AF760" t="s">
        <v>324</v>
      </c>
      <c r="AG760" t="s">
        <v>324</v>
      </c>
      <c r="AH760" t="s">
        <v>324</v>
      </c>
      <c r="AI760" t="s">
        <v>324</v>
      </c>
      <c r="AJ760">
        <v>0</v>
      </c>
      <c r="AK760" t="s">
        <v>324</v>
      </c>
      <c r="AL760" t="s">
        <v>324</v>
      </c>
      <c r="AM760" t="s">
        <v>324</v>
      </c>
      <c r="AN760" t="s">
        <v>324</v>
      </c>
      <c r="AO760">
        <v>0</v>
      </c>
      <c r="AP760" t="s">
        <v>324</v>
      </c>
      <c r="AQ760" t="s">
        <v>324</v>
      </c>
      <c r="AR760" t="s">
        <v>324</v>
      </c>
      <c r="AS760" t="s">
        <v>324</v>
      </c>
      <c r="AT760">
        <v>0</v>
      </c>
      <c r="AU760" t="s">
        <v>324</v>
      </c>
      <c r="AV760" t="s">
        <v>324</v>
      </c>
      <c r="AW760" t="s">
        <v>324</v>
      </c>
      <c r="AX760" t="s">
        <v>324</v>
      </c>
      <c r="AY760">
        <v>0</v>
      </c>
      <c r="AZ760" t="s">
        <v>324</v>
      </c>
      <c r="BA760" t="s">
        <v>324</v>
      </c>
      <c r="BB760" t="s">
        <v>324</v>
      </c>
      <c r="BC760" t="s">
        <v>324</v>
      </c>
      <c r="BD760">
        <v>0</v>
      </c>
      <c r="BE760" t="s">
        <v>324</v>
      </c>
      <c r="BF760" t="s">
        <v>324</v>
      </c>
      <c r="BG760" t="s">
        <v>324</v>
      </c>
      <c r="BH760" t="s">
        <v>324</v>
      </c>
      <c r="BI760">
        <v>0</v>
      </c>
      <c r="BJ760" t="s">
        <v>324</v>
      </c>
      <c r="BK760" t="s">
        <v>324</v>
      </c>
      <c r="BL760" t="s">
        <v>324</v>
      </c>
      <c r="BM760" t="s">
        <v>324</v>
      </c>
      <c r="BN760">
        <v>0</v>
      </c>
      <c r="BO760" t="s">
        <v>324</v>
      </c>
      <c r="BP760" t="s">
        <v>324</v>
      </c>
      <c r="BQ760" t="s">
        <v>324</v>
      </c>
      <c r="BR760" t="s">
        <v>324</v>
      </c>
      <c r="BS760">
        <v>0</v>
      </c>
      <c r="BT760">
        <v>6.0000000000000001E-3</v>
      </c>
      <c r="BU760">
        <v>0.1</v>
      </c>
      <c r="BV760" t="s">
        <v>324</v>
      </c>
      <c r="BW760" t="s">
        <v>324</v>
      </c>
      <c r="BX760">
        <v>0.106</v>
      </c>
      <c r="BY760">
        <v>3</v>
      </c>
      <c r="BZ760">
        <v>1</v>
      </c>
      <c r="CA760" t="s">
        <v>324</v>
      </c>
      <c r="CB760" t="s">
        <v>324</v>
      </c>
      <c r="CC760">
        <v>4</v>
      </c>
      <c r="CD760" t="s">
        <v>324</v>
      </c>
      <c r="CE760" t="s">
        <v>324</v>
      </c>
      <c r="CF760" t="s">
        <v>324</v>
      </c>
      <c r="CG760" t="s">
        <v>324</v>
      </c>
      <c r="CH760">
        <v>0</v>
      </c>
      <c r="CI760" t="s">
        <v>324</v>
      </c>
      <c r="CJ760" t="s">
        <v>324</v>
      </c>
      <c r="CK760" t="s">
        <v>324</v>
      </c>
      <c r="CL760" t="s">
        <v>324</v>
      </c>
      <c r="CM760">
        <v>0</v>
      </c>
      <c r="CN760" t="s">
        <v>324</v>
      </c>
      <c r="CO760" t="s">
        <v>324</v>
      </c>
      <c r="CP760" t="s">
        <v>324</v>
      </c>
      <c r="CQ760" t="s">
        <v>324</v>
      </c>
      <c r="CR760">
        <v>0</v>
      </c>
      <c r="CS760" t="s">
        <v>324</v>
      </c>
      <c r="CT760" t="s">
        <v>324</v>
      </c>
      <c r="CU760" t="s">
        <v>324</v>
      </c>
      <c r="CV760" t="s">
        <v>324</v>
      </c>
      <c r="CW760">
        <v>0</v>
      </c>
      <c r="CX760">
        <v>2.988</v>
      </c>
      <c r="CY760">
        <v>2.2480000000000002</v>
      </c>
      <c r="CZ760">
        <v>0</v>
      </c>
      <c r="DA760">
        <v>0</v>
      </c>
      <c r="DB760">
        <v>5.2359999999999998</v>
      </c>
      <c r="DC760">
        <v>312</v>
      </c>
      <c r="DD760">
        <v>9</v>
      </c>
      <c r="DE760">
        <v>0</v>
      </c>
      <c r="DF760">
        <v>0</v>
      </c>
      <c r="DG760">
        <v>321</v>
      </c>
      <c r="DH760">
        <v>0</v>
      </c>
      <c r="DI760">
        <v>0</v>
      </c>
      <c r="DJ760">
        <v>0</v>
      </c>
      <c r="DK760">
        <v>0</v>
      </c>
      <c r="DL760">
        <v>0</v>
      </c>
    </row>
    <row r="761" spans="1:116" x14ac:dyDescent="0.45">
      <c r="A761">
        <v>2023</v>
      </c>
      <c r="B761" t="s">
        <v>200</v>
      </c>
      <c r="C761">
        <v>40221</v>
      </c>
      <c r="D761" t="s">
        <v>1080</v>
      </c>
      <c r="E761" t="s">
        <v>683</v>
      </c>
      <c r="F761" t="s">
        <v>244</v>
      </c>
      <c r="G761">
        <v>0.318</v>
      </c>
      <c r="H761">
        <v>3.9E-2</v>
      </c>
      <c r="I761" t="s">
        <v>324</v>
      </c>
      <c r="J761" t="s">
        <v>324</v>
      </c>
      <c r="K761">
        <v>0.35699999999999998</v>
      </c>
      <c r="L761">
        <v>24</v>
      </c>
      <c r="M761">
        <v>3</v>
      </c>
      <c r="N761" t="s">
        <v>324</v>
      </c>
      <c r="O761" t="s">
        <v>324</v>
      </c>
      <c r="P761">
        <v>27</v>
      </c>
      <c r="Q761" t="s">
        <v>324</v>
      </c>
      <c r="R761" t="s">
        <v>324</v>
      </c>
      <c r="S761" t="s">
        <v>324</v>
      </c>
      <c r="T761" t="s">
        <v>324</v>
      </c>
      <c r="U761">
        <v>0</v>
      </c>
      <c r="V761" t="s">
        <v>324</v>
      </c>
      <c r="W761" t="s">
        <v>324</v>
      </c>
      <c r="X761" t="s">
        <v>324</v>
      </c>
      <c r="Y761" t="s">
        <v>324</v>
      </c>
      <c r="Z761">
        <v>0</v>
      </c>
      <c r="AA761" t="s">
        <v>324</v>
      </c>
      <c r="AB761" t="s">
        <v>324</v>
      </c>
      <c r="AC761" t="s">
        <v>324</v>
      </c>
      <c r="AD761" t="s">
        <v>324</v>
      </c>
      <c r="AE761">
        <v>0</v>
      </c>
      <c r="AF761" t="s">
        <v>324</v>
      </c>
      <c r="AG761" t="s">
        <v>324</v>
      </c>
      <c r="AH761" t="s">
        <v>324</v>
      </c>
      <c r="AI761" t="s">
        <v>324</v>
      </c>
      <c r="AJ761">
        <v>0</v>
      </c>
      <c r="AK761" t="s">
        <v>324</v>
      </c>
      <c r="AL761" t="s">
        <v>324</v>
      </c>
      <c r="AM761" t="s">
        <v>324</v>
      </c>
      <c r="AN761" t="s">
        <v>324</v>
      </c>
      <c r="AO761">
        <v>0</v>
      </c>
      <c r="AP761" t="s">
        <v>324</v>
      </c>
      <c r="AQ761" t="s">
        <v>324</v>
      </c>
      <c r="AR761" t="s">
        <v>324</v>
      </c>
      <c r="AS761" t="s">
        <v>324</v>
      </c>
      <c r="AT761">
        <v>0</v>
      </c>
      <c r="AU761" t="s">
        <v>324</v>
      </c>
      <c r="AV761" t="s">
        <v>324</v>
      </c>
      <c r="AW761" t="s">
        <v>324</v>
      </c>
      <c r="AX761" t="s">
        <v>324</v>
      </c>
      <c r="AY761">
        <v>0</v>
      </c>
      <c r="AZ761" t="s">
        <v>324</v>
      </c>
      <c r="BA761" t="s">
        <v>324</v>
      </c>
      <c r="BB761" t="s">
        <v>324</v>
      </c>
      <c r="BC761" t="s">
        <v>324</v>
      </c>
      <c r="BD761">
        <v>0</v>
      </c>
      <c r="BE761" t="s">
        <v>324</v>
      </c>
      <c r="BF761" t="s">
        <v>324</v>
      </c>
      <c r="BG761" t="s">
        <v>324</v>
      </c>
      <c r="BH761" t="s">
        <v>324</v>
      </c>
      <c r="BI761">
        <v>0</v>
      </c>
      <c r="BJ761" t="s">
        <v>324</v>
      </c>
      <c r="BK761" t="s">
        <v>324</v>
      </c>
      <c r="BL761" t="s">
        <v>324</v>
      </c>
      <c r="BM761" t="s">
        <v>324</v>
      </c>
      <c r="BN761">
        <v>0</v>
      </c>
      <c r="BO761" t="s">
        <v>324</v>
      </c>
      <c r="BP761" t="s">
        <v>324</v>
      </c>
      <c r="BQ761" t="s">
        <v>324</v>
      </c>
      <c r="BR761" t="s">
        <v>324</v>
      </c>
      <c r="BS761">
        <v>0</v>
      </c>
      <c r="BT761">
        <v>4.0000000000000001E-3</v>
      </c>
      <c r="BU761" t="s">
        <v>324</v>
      </c>
      <c r="BV761" t="s">
        <v>324</v>
      </c>
      <c r="BW761" t="s">
        <v>324</v>
      </c>
      <c r="BX761">
        <v>4.0000000000000001E-3</v>
      </c>
      <c r="BY761">
        <v>2</v>
      </c>
      <c r="BZ761" t="s">
        <v>324</v>
      </c>
      <c r="CA761" t="s">
        <v>324</v>
      </c>
      <c r="CB761" t="s">
        <v>324</v>
      </c>
      <c r="CC761">
        <v>2</v>
      </c>
      <c r="CD761" t="s">
        <v>324</v>
      </c>
      <c r="CE761" t="s">
        <v>324</v>
      </c>
      <c r="CF761" t="s">
        <v>324</v>
      </c>
      <c r="CG761" t="s">
        <v>324</v>
      </c>
      <c r="CH761">
        <v>0</v>
      </c>
      <c r="CI761" t="s">
        <v>324</v>
      </c>
      <c r="CJ761" t="s">
        <v>324</v>
      </c>
      <c r="CK761" t="s">
        <v>324</v>
      </c>
      <c r="CL761" t="s">
        <v>324</v>
      </c>
      <c r="CM761">
        <v>0</v>
      </c>
      <c r="CN761" t="s">
        <v>324</v>
      </c>
      <c r="CO761" t="s">
        <v>324</v>
      </c>
      <c r="CP761" t="s">
        <v>324</v>
      </c>
      <c r="CQ761" t="s">
        <v>324</v>
      </c>
      <c r="CR761">
        <v>0</v>
      </c>
      <c r="CS761" t="s">
        <v>324</v>
      </c>
      <c r="CT761" t="s">
        <v>324</v>
      </c>
      <c r="CU761" t="s">
        <v>324</v>
      </c>
      <c r="CV761" t="s">
        <v>324</v>
      </c>
      <c r="CW761">
        <v>0</v>
      </c>
      <c r="CX761">
        <v>0.32200000000000001</v>
      </c>
      <c r="CY761">
        <v>3.9E-2</v>
      </c>
      <c r="CZ761">
        <v>0</v>
      </c>
      <c r="DA761">
        <v>0</v>
      </c>
      <c r="DB761">
        <v>0.36099999999999999</v>
      </c>
      <c r="DC761">
        <v>26</v>
      </c>
      <c r="DD761">
        <v>3</v>
      </c>
      <c r="DE761">
        <v>0</v>
      </c>
      <c r="DF761">
        <v>0</v>
      </c>
      <c r="DG761">
        <v>29</v>
      </c>
      <c r="DH761">
        <v>0</v>
      </c>
      <c r="DI761">
        <v>0</v>
      </c>
      <c r="DJ761">
        <v>0</v>
      </c>
      <c r="DK761">
        <v>0</v>
      </c>
      <c r="DL761">
        <v>0</v>
      </c>
    </row>
    <row r="762" spans="1:116" x14ac:dyDescent="0.45">
      <c r="A762">
        <v>2023</v>
      </c>
      <c r="B762" t="s">
        <v>200</v>
      </c>
      <c r="C762">
        <v>40222</v>
      </c>
      <c r="D762" t="s">
        <v>1081</v>
      </c>
      <c r="E762" t="s">
        <v>683</v>
      </c>
      <c r="F762" t="s">
        <v>244</v>
      </c>
      <c r="G762">
        <v>0.74299999999999999</v>
      </c>
      <c r="H762">
        <v>0.129</v>
      </c>
      <c r="I762" t="s">
        <v>324</v>
      </c>
      <c r="J762" t="s">
        <v>324</v>
      </c>
      <c r="K762">
        <v>0.872</v>
      </c>
      <c r="L762">
        <v>69</v>
      </c>
      <c r="M762">
        <v>9</v>
      </c>
      <c r="N762" t="s">
        <v>324</v>
      </c>
      <c r="O762" t="s">
        <v>324</v>
      </c>
      <c r="P762">
        <v>78</v>
      </c>
      <c r="Q762" t="s">
        <v>324</v>
      </c>
      <c r="R762" t="s">
        <v>324</v>
      </c>
      <c r="S762" t="s">
        <v>324</v>
      </c>
      <c r="T762" t="s">
        <v>324</v>
      </c>
      <c r="U762">
        <v>0</v>
      </c>
      <c r="V762" t="s">
        <v>324</v>
      </c>
      <c r="W762" t="s">
        <v>324</v>
      </c>
      <c r="X762" t="s">
        <v>324</v>
      </c>
      <c r="Y762" t="s">
        <v>324</v>
      </c>
      <c r="Z762">
        <v>0</v>
      </c>
      <c r="AA762" t="s">
        <v>324</v>
      </c>
      <c r="AB762" t="s">
        <v>324</v>
      </c>
      <c r="AC762" t="s">
        <v>324</v>
      </c>
      <c r="AD762" t="s">
        <v>324</v>
      </c>
      <c r="AE762">
        <v>0</v>
      </c>
      <c r="AF762" t="s">
        <v>324</v>
      </c>
      <c r="AG762" t="s">
        <v>324</v>
      </c>
      <c r="AH762" t="s">
        <v>324</v>
      </c>
      <c r="AI762" t="s">
        <v>324</v>
      </c>
      <c r="AJ762">
        <v>0</v>
      </c>
      <c r="AK762" t="s">
        <v>324</v>
      </c>
      <c r="AL762" t="s">
        <v>324</v>
      </c>
      <c r="AM762" t="s">
        <v>324</v>
      </c>
      <c r="AN762" t="s">
        <v>324</v>
      </c>
      <c r="AO762">
        <v>0</v>
      </c>
      <c r="AP762" t="s">
        <v>324</v>
      </c>
      <c r="AQ762" t="s">
        <v>324</v>
      </c>
      <c r="AR762" t="s">
        <v>324</v>
      </c>
      <c r="AS762" t="s">
        <v>324</v>
      </c>
      <c r="AT762">
        <v>0</v>
      </c>
      <c r="AU762" t="s">
        <v>324</v>
      </c>
      <c r="AV762" t="s">
        <v>324</v>
      </c>
      <c r="AW762" t="s">
        <v>324</v>
      </c>
      <c r="AX762" t="s">
        <v>324</v>
      </c>
      <c r="AY762">
        <v>0</v>
      </c>
      <c r="AZ762" t="s">
        <v>324</v>
      </c>
      <c r="BA762" t="s">
        <v>324</v>
      </c>
      <c r="BB762" t="s">
        <v>324</v>
      </c>
      <c r="BC762" t="s">
        <v>324</v>
      </c>
      <c r="BD762">
        <v>0</v>
      </c>
      <c r="BE762" t="s">
        <v>324</v>
      </c>
      <c r="BF762" t="s">
        <v>324</v>
      </c>
      <c r="BG762" t="s">
        <v>324</v>
      </c>
      <c r="BH762" t="s">
        <v>324</v>
      </c>
      <c r="BI762">
        <v>0</v>
      </c>
      <c r="BJ762" t="s">
        <v>324</v>
      </c>
      <c r="BK762" t="s">
        <v>324</v>
      </c>
      <c r="BL762" t="s">
        <v>324</v>
      </c>
      <c r="BM762" t="s">
        <v>324</v>
      </c>
      <c r="BN762">
        <v>0</v>
      </c>
      <c r="BO762" t="s">
        <v>324</v>
      </c>
      <c r="BP762" t="s">
        <v>324</v>
      </c>
      <c r="BQ762" t="s">
        <v>324</v>
      </c>
      <c r="BR762" t="s">
        <v>324</v>
      </c>
      <c r="BS762">
        <v>0</v>
      </c>
      <c r="BT762">
        <v>2.8000000000000001E-2</v>
      </c>
      <c r="BU762" t="s">
        <v>324</v>
      </c>
      <c r="BV762" t="s">
        <v>324</v>
      </c>
      <c r="BW762" t="s">
        <v>324</v>
      </c>
      <c r="BX762">
        <v>2.8000000000000001E-2</v>
      </c>
      <c r="BY762">
        <v>7</v>
      </c>
      <c r="BZ762" t="s">
        <v>324</v>
      </c>
      <c r="CA762" t="s">
        <v>324</v>
      </c>
      <c r="CB762" t="s">
        <v>324</v>
      </c>
      <c r="CC762">
        <v>7</v>
      </c>
      <c r="CD762" t="s">
        <v>324</v>
      </c>
      <c r="CE762" t="s">
        <v>324</v>
      </c>
      <c r="CF762" t="s">
        <v>324</v>
      </c>
      <c r="CG762" t="s">
        <v>324</v>
      </c>
      <c r="CH762">
        <v>0</v>
      </c>
      <c r="CI762" t="s">
        <v>324</v>
      </c>
      <c r="CJ762">
        <v>0.15</v>
      </c>
      <c r="CK762" t="s">
        <v>324</v>
      </c>
      <c r="CL762" t="s">
        <v>324</v>
      </c>
      <c r="CM762">
        <v>0.15</v>
      </c>
      <c r="CN762" t="s">
        <v>324</v>
      </c>
      <c r="CO762">
        <v>1</v>
      </c>
      <c r="CP762" t="s">
        <v>324</v>
      </c>
      <c r="CQ762" t="s">
        <v>324</v>
      </c>
      <c r="CR762">
        <v>1</v>
      </c>
      <c r="CS762" t="s">
        <v>324</v>
      </c>
      <c r="CT762" t="s">
        <v>324</v>
      </c>
      <c r="CU762" t="s">
        <v>324</v>
      </c>
      <c r="CV762" t="s">
        <v>324</v>
      </c>
      <c r="CW762">
        <v>0</v>
      </c>
      <c r="CX762">
        <v>0.77100000000000002</v>
      </c>
      <c r="CY762">
        <v>0.27900000000000003</v>
      </c>
      <c r="CZ762">
        <v>0</v>
      </c>
      <c r="DA762">
        <v>0</v>
      </c>
      <c r="DB762">
        <v>1.05</v>
      </c>
      <c r="DC762">
        <v>76</v>
      </c>
      <c r="DD762">
        <v>10</v>
      </c>
      <c r="DE762">
        <v>0</v>
      </c>
      <c r="DF762">
        <v>0</v>
      </c>
      <c r="DG762">
        <v>86</v>
      </c>
      <c r="DH762">
        <v>0</v>
      </c>
      <c r="DI762">
        <v>0</v>
      </c>
      <c r="DJ762">
        <v>0</v>
      </c>
      <c r="DK762">
        <v>0</v>
      </c>
      <c r="DL762">
        <v>0</v>
      </c>
    </row>
    <row r="763" spans="1:116" x14ac:dyDescent="0.45">
      <c r="A763">
        <v>2023</v>
      </c>
      <c r="B763" t="s">
        <v>200</v>
      </c>
      <c r="C763">
        <v>40224</v>
      </c>
      <c r="D763" t="s">
        <v>1082</v>
      </c>
      <c r="E763" t="s">
        <v>683</v>
      </c>
      <c r="F763" t="s">
        <v>244</v>
      </c>
      <c r="G763">
        <v>0.82</v>
      </c>
      <c r="H763">
        <v>0.17</v>
      </c>
      <c r="I763" t="s">
        <v>324</v>
      </c>
      <c r="J763" t="s">
        <v>324</v>
      </c>
      <c r="K763">
        <v>0.99</v>
      </c>
      <c r="L763">
        <v>95</v>
      </c>
      <c r="M763">
        <v>4</v>
      </c>
      <c r="N763" t="s">
        <v>324</v>
      </c>
      <c r="O763" t="s">
        <v>324</v>
      </c>
      <c r="P763">
        <v>99</v>
      </c>
      <c r="Q763" t="s">
        <v>324</v>
      </c>
      <c r="R763" t="s">
        <v>324</v>
      </c>
      <c r="S763" t="s">
        <v>324</v>
      </c>
      <c r="T763" t="s">
        <v>324</v>
      </c>
      <c r="U763">
        <v>0</v>
      </c>
      <c r="V763" t="s">
        <v>324</v>
      </c>
      <c r="W763" t="s">
        <v>324</v>
      </c>
      <c r="X763" t="s">
        <v>324</v>
      </c>
      <c r="Y763" t="s">
        <v>324</v>
      </c>
      <c r="Z763">
        <v>0</v>
      </c>
      <c r="AA763" t="s">
        <v>324</v>
      </c>
      <c r="AB763" t="s">
        <v>324</v>
      </c>
      <c r="AC763" t="s">
        <v>324</v>
      </c>
      <c r="AD763" t="s">
        <v>324</v>
      </c>
      <c r="AE763">
        <v>0</v>
      </c>
      <c r="AF763" t="s">
        <v>324</v>
      </c>
      <c r="AG763" t="s">
        <v>324</v>
      </c>
      <c r="AH763" t="s">
        <v>324</v>
      </c>
      <c r="AI763" t="s">
        <v>324</v>
      </c>
      <c r="AJ763">
        <v>0</v>
      </c>
      <c r="AK763" t="s">
        <v>324</v>
      </c>
      <c r="AL763" t="s">
        <v>324</v>
      </c>
      <c r="AM763" t="s">
        <v>324</v>
      </c>
      <c r="AN763" t="s">
        <v>324</v>
      </c>
      <c r="AO763">
        <v>0</v>
      </c>
      <c r="AP763" t="s">
        <v>324</v>
      </c>
      <c r="AQ763" t="s">
        <v>324</v>
      </c>
      <c r="AR763" t="s">
        <v>324</v>
      </c>
      <c r="AS763" t="s">
        <v>324</v>
      </c>
      <c r="AT763">
        <v>0</v>
      </c>
      <c r="AU763" t="s">
        <v>324</v>
      </c>
      <c r="AV763" t="s">
        <v>324</v>
      </c>
      <c r="AW763" t="s">
        <v>324</v>
      </c>
      <c r="AX763" t="s">
        <v>324</v>
      </c>
      <c r="AY763">
        <v>0</v>
      </c>
      <c r="AZ763" t="s">
        <v>324</v>
      </c>
      <c r="BA763" t="s">
        <v>324</v>
      </c>
      <c r="BB763" t="s">
        <v>324</v>
      </c>
      <c r="BC763" t="s">
        <v>324</v>
      </c>
      <c r="BD763">
        <v>0</v>
      </c>
      <c r="BE763" t="s">
        <v>324</v>
      </c>
      <c r="BF763" t="s">
        <v>324</v>
      </c>
      <c r="BG763" t="s">
        <v>324</v>
      </c>
      <c r="BH763" t="s">
        <v>324</v>
      </c>
      <c r="BI763">
        <v>0</v>
      </c>
      <c r="BJ763" t="s">
        <v>324</v>
      </c>
      <c r="BK763" t="s">
        <v>324</v>
      </c>
      <c r="BL763" t="s">
        <v>324</v>
      </c>
      <c r="BM763" t="s">
        <v>324</v>
      </c>
      <c r="BN763">
        <v>0</v>
      </c>
      <c r="BO763" t="s">
        <v>324</v>
      </c>
      <c r="BP763" t="s">
        <v>324</v>
      </c>
      <c r="BQ763" t="s">
        <v>324</v>
      </c>
      <c r="BR763" t="s">
        <v>324</v>
      </c>
      <c r="BS763">
        <v>0</v>
      </c>
      <c r="BT763">
        <v>2E-3</v>
      </c>
      <c r="BU763" t="s">
        <v>324</v>
      </c>
      <c r="BV763" t="s">
        <v>324</v>
      </c>
      <c r="BW763" t="s">
        <v>324</v>
      </c>
      <c r="BX763">
        <v>2E-3</v>
      </c>
      <c r="BY763">
        <v>1</v>
      </c>
      <c r="BZ763" t="s">
        <v>324</v>
      </c>
      <c r="CA763" t="s">
        <v>324</v>
      </c>
      <c r="CB763" t="s">
        <v>324</v>
      </c>
      <c r="CC763">
        <v>1</v>
      </c>
      <c r="CD763" t="s">
        <v>324</v>
      </c>
      <c r="CE763" t="s">
        <v>324</v>
      </c>
      <c r="CF763" t="s">
        <v>324</v>
      </c>
      <c r="CG763" t="s">
        <v>324</v>
      </c>
      <c r="CH763">
        <v>0</v>
      </c>
      <c r="CI763" t="s">
        <v>324</v>
      </c>
      <c r="CJ763" t="s">
        <v>324</v>
      </c>
      <c r="CK763" t="s">
        <v>324</v>
      </c>
      <c r="CL763" t="s">
        <v>324</v>
      </c>
      <c r="CM763">
        <v>0</v>
      </c>
      <c r="CN763" t="s">
        <v>324</v>
      </c>
      <c r="CO763" t="s">
        <v>324</v>
      </c>
      <c r="CP763" t="s">
        <v>324</v>
      </c>
      <c r="CQ763" t="s">
        <v>324</v>
      </c>
      <c r="CR763">
        <v>0</v>
      </c>
      <c r="CS763" t="s">
        <v>324</v>
      </c>
      <c r="CT763" t="s">
        <v>324</v>
      </c>
      <c r="CU763" t="s">
        <v>324</v>
      </c>
      <c r="CV763" t="s">
        <v>324</v>
      </c>
      <c r="CW763">
        <v>0</v>
      </c>
      <c r="CX763">
        <v>0.82199999999999995</v>
      </c>
      <c r="CY763">
        <v>0.17</v>
      </c>
      <c r="CZ763">
        <v>0</v>
      </c>
      <c r="DA763">
        <v>0</v>
      </c>
      <c r="DB763">
        <v>0.99199999999999999</v>
      </c>
      <c r="DC763">
        <v>96</v>
      </c>
      <c r="DD763">
        <v>4</v>
      </c>
      <c r="DE763">
        <v>0</v>
      </c>
      <c r="DF763">
        <v>0</v>
      </c>
      <c r="DG763">
        <v>100</v>
      </c>
      <c r="DH763">
        <v>0</v>
      </c>
      <c r="DI763">
        <v>0</v>
      </c>
      <c r="DJ763">
        <v>0</v>
      </c>
      <c r="DK763">
        <v>0</v>
      </c>
      <c r="DL763">
        <v>0</v>
      </c>
    </row>
    <row r="764" spans="1:116" x14ac:dyDescent="0.45">
      <c r="A764">
        <v>2023</v>
      </c>
      <c r="B764" t="s">
        <v>200</v>
      </c>
      <c r="C764">
        <v>40289</v>
      </c>
      <c r="D764" t="s">
        <v>1083</v>
      </c>
      <c r="E764" t="s">
        <v>683</v>
      </c>
      <c r="F764" t="s">
        <v>244</v>
      </c>
      <c r="G764">
        <v>1.115</v>
      </c>
      <c r="H764">
        <v>0.20599999999999999</v>
      </c>
      <c r="I764" t="s">
        <v>324</v>
      </c>
      <c r="J764" t="s">
        <v>324</v>
      </c>
      <c r="K764">
        <v>1.321</v>
      </c>
      <c r="L764">
        <v>118</v>
      </c>
      <c r="M764">
        <v>5</v>
      </c>
      <c r="N764" t="s">
        <v>324</v>
      </c>
      <c r="O764" t="s">
        <v>324</v>
      </c>
      <c r="P764">
        <v>123</v>
      </c>
      <c r="Q764" t="s">
        <v>324</v>
      </c>
      <c r="R764" t="s">
        <v>324</v>
      </c>
      <c r="S764" t="s">
        <v>324</v>
      </c>
      <c r="T764" t="s">
        <v>324</v>
      </c>
      <c r="U764">
        <v>0</v>
      </c>
      <c r="V764" t="s">
        <v>324</v>
      </c>
      <c r="W764" t="s">
        <v>324</v>
      </c>
      <c r="X764" t="s">
        <v>324</v>
      </c>
      <c r="Y764" t="s">
        <v>324</v>
      </c>
      <c r="Z764">
        <v>0</v>
      </c>
      <c r="AA764" t="s">
        <v>324</v>
      </c>
      <c r="AB764" t="s">
        <v>324</v>
      </c>
      <c r="AC764" t="s">
        <v>324</v>
      </c>
      <c r="AD764" t="s">
        <v>324</v>
      </c>
      <c r="AE764">
        <v>0</v>
      </c>
      <c r="AF764" t="s">
        <v>324</v>
      </c>
      <c r="AG764" t="s">
        <v>324</v>
      </c>
      <c r="AH764" t="s">
        <v>324</v>
      </c>
      <c r="AI764" t="s">
        <v>324</v>
      </c>
      <c r="AJ764">
        <v>0</v>
      </c>
      <c r="AK764" t="s">
        <v>324</v>
      </c>
      <c r="AL764" t="s">
        <v>324</v>
      </c>
      <c r="AM764" t="s">
        <v>324</v>
      </c>
      <c r="AN764" t="s">
        <v>324</v>
      </c>
      <c r="AO764">
        <v>0</v>
      </c>
      <c r="AP764" t="s">
        <v>324</v>
      </c>
      <c r="AQ764" t="s">
        <v>324</v>
      </c>
      <c r="AR764" t="s">
        <v>324</v>
      </c>
      <c r="AS764" t="s">
        <v>324</v>
      </c>
      <c r="AT764">
        <v>0</v>
      </c>
      <c r="AU764" t="s">
        <v>324</v>
      </c>
      <c r="AV764" t="s">
        <v>324</v>
      </c>
      <c r="AW764" t="s">
        <v>324</v>
      </c>
      <c r="AX764" t="s">
        <v>324</v>
      </c>
      <c r="AY764">
        <v>0</v>
      </c>
      <c r="AZ764" t="s">
        <v>324</v>
      </c>
      <c r="BA764" t="s">
        <v>324</v>
      </c>
      <c r="BB764" t="s">
        <v>324</v>
      </c>
      <c r="BC764" t="s">
        <v>324</v>
      </c>
      <c r="BD764">
        <v>0</v>
      </c>
      <c r="BE764" t="s">
        <v>324</v>
      </c>
      <c r="BF764" t="s">
        <v>324</v>
      </c>
      <c r="BG764" t="s">
        <v>324</v>
      </c>
      <c r="BH764" t="s">
        <v>324</v>
      </c>
      <c r="BI764">
        <v>0</v>
      </c>
      <c r="BJ764" t="s">
        <v>324</v>
      </c>
      <c r="BK764" t="s">
        <v>324</v>
      </c>
      <c r="BL764" t="s">
        <v>324</v>
      </c>
      <c r="BM764" t="s">
        <v>324</v>
      </c>
      <c r="BN764">
        <v>0</v>
      </c>
      <c r="BO764" t="s">
        <v>324</v>
      </c>
      <c r="BP764" t="s">
        <v>324</v>
      </c>
      <c r="BQ764" t="s">
        <v>324</v>
      </c>
      <c r="BR764" t="s">
        <v>324</v>
      </c>
      <c r="BS764">
        <v>0</v>
      </c>
      <c r="BT764">
        <v>0.03</v>
      </c>
      <c r="BU764" t="s">
        <v>324</v>
      </c>
      <c r="BV764" t="s">
        <v>324</v>
      </c>
      <c r="BW764" t="s">
        <v>324</v>
      </c>
      <c r="BX764">
        <v>0.03</v>
      </c>
      <c r="BY764">
        <v>14</v>
      </c>
      <c r="BZ764" t="s">
        <v>324</v>
      </c>
      <c r="CA764" t="s">
        <v>324</v>
      </c>
      <c r="CB764" t="s">
        <v>324</v>
      </c>
      <c r="CC764">
        <v>14</v>
      </c>
      <c r="CD764" t="s">
        <v>324</v>
      </c>
      <c r="CE764" t="s">
        <v>324</v>
      </c>
      <c r="CF764" t="s">
        <v>324</v>
      </c>
      <c r="CG764" t="s">
        <v>324</v>
      </c>
      <c r="CH764">
        <v>0</v>
      </c>
      <c r="CI764" t="s">
        <v>324</v>
      </c>
      <c r="CJ764" t="s">
        <v>324</v>
      </c>
      <c r="CK764" t="s">
        <v>324</v>
      </c>
      <c r="CL764" t="s">
        <v>324</v>
      </c>
      <c r="CM764">
        <v>0</v>
      </c>
      <c r="CN764" t="s">
        <v>324</v>
      </c>
      <c r="CO764" t="s">
        <v>324</v>
      </c>
      <c r="CP764" t="s">
        <v>324</v>
      </c>
      <c r="CQ764" t="s">
        <v>324</v>
      </c>
      <c r="CR764">
        <v>0</v>
      </c>
      <c r="CS764" t="s">
        <v>324</v>
      </c>
      <c r="CT764" t="s">
        <v>324</v>
      </c>
      <c r="CU764" t="s">
        <v>324</v>
      </c>
      <c r="CV764" t="s">
        <v>324</v>
      </c>
      <c r="CW764">
        <v>0</v>
      </c>
      <c r="CX764">
        <v>1.145</v>
      </c>
      <c r="CY764">
        <v>0.20599999999999999</v>
      </c>
      <c r="CZ764">
        <v>0</v>
      </c>
      <c r="DA764">
        <v>0</v>
      </c>
      <c r="DB764">
        <v>1.351</v>
      </c>
      <c r="DC764">
        <v>132</v>
      </c>
      <c r="DD764">
        <v>5</v>
      </c>
      <c r="DE764">
        <v>0</v>
      </c>
      <c r="DF764">
        <v>0</v>
      </c>
      <c r="DG764">
        <v>137</v>
      </c>
      <c r="DH764">
        <v>0</v>
      </c>
      <c r="DI764">
        <v>0</v>
      </c>
      <c r="DJ764">
        <v>0</v>
      </c>
      <c r="DK764">
        <v>0</v>
      </c>
      <c r="DL764">
        <v>0</v>
      </c>
    </row>
    <row r="765" spans="1:116" x14ac:dyDescent="0.45">
      <c r="A765">
        <v>2023</v>
      </c>
      <c r="B765" t="s">
        <v>200</v>
      </c>
      <c r="C765">
        <v>40290</v>
      </c>
      <c r="D765" t="s">
        <v>1084</v>
      </c>
      <c r="E765" t="s">
        <v>683</v>
      </c>
      <c r="F765" t="s">
        <v>244</v>
      </c>
      <c r="G765">
        <v>0.66300000000000003</v>
      </c>
      <c r="H765">
        <v>0.59399999999999997</v>
      </c>
      <c r="I765" t="s">
        <v>324</v>
      </c>
      <c r="J765" t="s">
        <v>324</v>
      </c>
      <c r="K765">
        <v>1.2569999999999999</v>
      </c>
      <c r="L765">
        <v>62</v>
      </c>
      <c r="M765">
        <v>6</v>
      </c>
      <c r="N765" t="s">
        <v>324</v>
      </c>
      <c r="O765" t="s">
        <v>324</v>
      </c>
      <c r="P765">
        <v>68</v>
      </c>
      <c r="Q765" t="s">
        <v>324</v>
      </c>
      <c r="R765" t="s">
        <v>324</v>
      </c>
      <c r="S765" t="s">
        <v>324</v>
      </c>
      <c r="T765" t="s">
        <v>324</v>
      </c>
      <c r="U765">
        <v>0</v>
      </c>
      <c r="V765" t="s">
        <v>324</v>
      </c>
      <c r="W765" t="s">
        <v>324</v>
      </c>
      <c r="X765" t="s">
        <v>324</v>
      </c>
      <c r="Y765" t="s">
        <v>324</v>
      </c>
      <c r="Z765">
        <v>0</v>
      </c>
      <c r="AA765" t="s">
        <v>324</v>
      </c>
      <c r="AB765" t="s">
        <v>324</v>
      </c>
      <c r="AC765" t="s">
        <v>324</v>
      </c>
      <c r="AD765" t="s">
        <v>324</v>
      </c>
      <c r="AE765">
        <v>0</v>
      </c>
      <c r="AF765" t="s">
        <v>324</v>
      </c>
      <c r="AG765" t="s">
        <v>324</v>
      </c>
      <c r="AH765" t="s">
        <v>324</v>
      </c>
      <c r="AI765" t="s">
        <v>324</v>
      </c>
      <c r="AJ765">
        <v>0</v>
      </c>
      <c r="AK765" t="s">
        <v>324</v>
      </c>
      <c r="AL765" t="s">
        <v>324</v>
      </c>
      <c r="AM765" t="s">
        <v>324</v>
      </c>
      <c r="AN765" t="s">
        <v>324</v>
      </c>
      <c r="AO765">
        <v>0</v>
      </c>
      <c r="AP765" t="s">
        <v>324</v>
      </c>
      <c r="AQ765" t="s">
        <v>324</v>
      </c>
      <c r="AR765" t="s">
        <v>324</v>
      </c>
      <c r="AS765" t="s">
        <v>324</v>
      </c>
      <c r="AT765">
        <v>0</v>
      </c>
      <c r="AU765" t="s">
        <v>324</v>
      </c>
      <c r="AV765" t="s">
        <v>324</v>
      </c>
      <c r="AW765" t="s">
        <v>324</v>
      </c>
      <c r="AX765" t="s">
        <v>324</v>
      </c>
      <c r="AY765">
        <v>0</v>
      </c>
      <c r="AZ765" t="s">
        <v>324</v>
      </c>
      <c r="BA765" t="s">
        <v>324</v>
      </c>
      <c r="BB765" t="s">
        <v>324</v>
      </c>
      <c r="BC765" t="s">
        <v>324</v>
      </c>
      <c r="BD765">
        <v>0</v>
      </c>
      <c r="BE765" t="s">
        <v>324</v>
      </c>
      <c r="BF765" t="s">
        <v>324</v>
      </c>
      <c r="BG765" t="s">
        <v>324</v>
      </c>
      <c r="BH765" t="s">
        <v>324</v>
      </c>
      <c r="BI765">
        <v>0</v>
      </c>
      <c r="BJ765" t="s">
        <v>324</v>
      </c>
      <c r="BK765" t="s">
        <v>324</v>
      </c>
      <c r="BL765" t="s">
        <v>324</v>
      </c>
      <c r="BM765" t="s">
        <v>324</v>
      </c>
      <c r="BN765">
        <v>0</v>
      </c>
      <c r="BO765" t="s">
        <v>324</v>
      </c>
      <c r="BP765" t="s">
        <v>324</v>
      </c>
      <c r="BQ765" t="s">
        <v>324</v>
      </c>
      <c r="BR765" t="s">
        <v>324</v>
      </c>
      <c r="BS765">
        <v>0</v>
      </c>
      <c r="BT765">
        <v>2.1999999999999999E-2</v>
      </c>
      <c r="BU765">
        <v>2E-3</v>
      </c>
      <c r="BV765" t="s">
        <v>324</v>
      </c>
      <c r="BW765" t="s">
        <v>324</v>
      </c>
      <c r="BX765">
        <v>2.4E-2</v>
      </c>
      <c r="BY765">
        <v>3</v>
      </c>
      <c r="BZ765">
        <v>1</v>
      </c>
      <c r="CA765" t="s">
        <v>324</v>
      </c>
      <c r="CB765" t="s">
        <v>324</v>
      </c>
      <c r="CC765">
        <v>4</v>
      </c>
      <c r="CD765" t="s">
        <v>324</v>
      </c>
      <c r="CE765" t="s">
        <v>324</v>
      </c>
      <c r="CF765" t="s">
        <v>324</v>
      </c>
      <c r="CG765" t="s">
        <v>324</v>
      </c>
      <c r="CH765">
        <v>0</v>
      </c>
      <c r="CI765" t="s">
        <v>324</v>
      </c>
      <c r="CJ765">
        <v>0.15</v>
      </c>
      <c r="CK765" t="s">
        <v>324</v>
      </c>
      <c r="CL765" t="s">
        <v>324</v>
      </c>
      <c r="CM765">
        <v>0.15</v>
      </c>
      <c r="CN765" t="s">
        <v>324</v>
      </c>
      <c r="CO765">
        <v>1</v>
      </c>
      <c r="CP765" t="s">
        <v>324</v>
      </c>
      <c r="CQ765" t="s">
        <v>324</v>
      </c>
      <c r="CR765">
        <v>1</v>
      </c>
      <c r="CS765" t="s">
        <v>324</v>
      </c>
      <c r="CT765" t="s">
        <v>324</v>
      </c>
      <c r="CU765" t="s">
        <v>324</v>
      </c>
      <c r="CV765" t="s">
        <v>324</v>
      </c>
      <c r="CW765">
        <v>0</v>
      </c>
      <c r="CX765">
        <v>0.68500000000000005</v>
      </c>
      <c r="CY765">
        <v>0.746</v>
      </c>
      <c r="CZ765">
        <v>0</v>
      </c>
      <c r="DA765">
        <v>0</v>
      </c>
      <c r="DB765">
        <v>1.431</v>
      </c>
      <c r="DC765">
        <v>65</v>
      </c>
      <c r="DD765">
        <v>8</v>
      </c>
      <c r="DE765">
        <v>0</v>
      </c>
      <c r="DF765">
        <v>0</v>
      </c>
      <c r="DG765">
        <v>73</v>
      </c>
      <c r="DH765">
        <v>0</v>
      </c>
      <c r="DI765">
        <v>0</v>
      </c>
      <c r="DJ765">
        <v>0</v>
      </c>
      <c r="DK765">
        <v>0</v>
      </c>
      <c r="DL765">
        <v>0</v>
      </c>
    </row>
    <row r="766" spans="1:116" x14ac:dyDescent="0.45">
      <c r="A766">
        <v>2023</v>
      </c>
      <c r="B766" t="s">
        <v>200</v>
      </c>
      <c r="C766">
        <v>40292</v>
      </c>
      <c r="D766" t="s">
        <v>1085</v>
      </c>
      <c r="E766" t="s">
        <v>683</v>
      </c>
      <c r="F766" t="s">
        <v>244</v>
      </c>
      <c r="G766">
        <v>0.622</v>
      </c>
      <c r="H766">
        <v>2E-3</v>
      </c>
      <c r="I766" t="s">
        <v>324</v>
      </c>
      <c r="J766" t="s">
        <v>324</v>
      </c>
      <c r="K766">
        <v>0.624</v>
      </c>
      <c r="L766">
        <v>63</v>
      </c>
      <c r="M766">
        <v>1</v>
      </c>
      <c r="N766" t="s">
        <v>324</v>
      </c>
      <c r="O766" t="s">
        <v>324</v>
      </c>
      <c r="P766">
        <v>64</v>
      </c>
      <c r="Q766" t="s">
        <v>324</v>
      </c>
      <c r="R766" t="s">
        <v>324</v>
      </c>
      <c r="S766" t="s">
        <v>324</v>
      </c>
      <c r="T766" t="s">
        <v>324</v>
      </c>
      <c r="U766">
        <v>0</v>
      </c>
      <c r="V766" t="s">
        <v>324</v>
      </c>
      <c r="W766" t="s">
        <v>324</v>
      </c>
      <c r="X766" t="s">
        <v>324</v>
      </c>
      <c r="Y766" t="s">
        <v>324</v>
      </c>
      <c r="Z766">
        <v>0</v>
      </c>
      <c r="AA766" t="s">
        <v>324</v>
      </c>
      <c r="AB766" t="s">
        <v>324</v>
      </c>
      <c r="AC766" t="s">
        <v>324</v>
      </c>
      <c r="AD766" t="s">
        <v>324</v>
      </c>
      <c r="AE766">
        <v>0</v>
      </c>
      <c r="AF766" t="s">
        <v>324</v>
      </c>
      <c r="AG766" t="s">
        <v>324</v>
      </c>
      <c r="AH766" t="s">
        <v>324</v>
      </c>
      <c r="AI766" t="s">
        <v>324</v>
      </c>
      <c r="AJ766">
        <v>0</v>
      </c>
      <c r="AK766" t="s">
        <v>324</v>
      </c>
      <c r="AL766" t="s">
        <v>324</v>
      </c>
      <c r="AM766" t="s">
        <v>324</v>
      </c>
      <c r="AN766" t="s">
        <v>324</v>
      </c>
      <c r="AO766">
        <v>0</v>
      </c>
      <c r="AP766" t="s">
        <v>324</v>
      </c>
      <c r="AQ766" t="s">
        <v>324</v>
      </c>
      <c r="AR766" t="s">
        <v>324</v>
      </c>
      <c r="AS766" t="s">
        <v>324</v>
      </c>
      <c r="AT766">
        <v>0</v>
      </c>
      <c r="AU766" t="s">
        <v>324</v>
      </c>
      <c r="AV766" t="s">
        <v>324</v>
      </c>
      <c r="AW766" t="s">
        <v>324</v>
      </c>
      <c r="AX766" t="s">
        <v>324</v>
      </c>
      <c r="AY766">
        <v>0</v>
      </c>
      <c r="AZ766" t="s">
        <v>324</v>
      </c>
      <c r="BA766" t="s">
        <v>324</v>
      </c>
      <c r="BB766" t="s">
        <v>324</v>
      </c>
      <c r="BC766" t="s">
        <v>324</v>
      </c>
      <c r="BD766">
        <v>0</v>
      </c>
      <c r="BE766" t="s">
        <v>324</v>
      </c>
      <c r="BF766" t="s">
        <v>324</v>
      </c>
      <c r="BG766" t="s">
        <v>324</v>
      </c>
      <c r="BH766" t="s">
        <v>324</v>
      </c>
      <c r="BI766">
        <v>0</v>
      </c>
      <c r="BJ766" t="s">
        <v>324</v>
      </c>
      <c r="BK766" t="s">
        <v>324</v>
      </c>
      <c r="BL766" t="s">
        <v>324</v>
      </c>
      <c r="BM766" t="s">
        <v>324</v>
      </c>
      <c r="BN766">
        <v>0</v>
      </c>
      <c r="BO766" t="s">
        <v>324</v>
      </c>
      <c r="BP766" t="s">
        <v>324</v>
      </c>
      <c r="BQ766" t="s">
        <v>324</v>
      </c>
      <c r="BR766" t="s">
        <v>324</v>
      </c>
      <c r="BS766">
        <v>0</v>
      </c>
      <c r="BT766">
        <v>1.4999999999999999E-2</v>
      </c>
      <c r="BU766">
        <v>0.01</v>
      </c>
      <c r="BV766" t="s">
        <v>324</v>
      </c>
      <c r="BW766" t="s">
        <v>324</v>
      </c>
      <c r="BX766">
        <v>2.5000000000000001E-2</v>
      </c>
      <c r="BY766">
        <v>2</v>
      </c>
      <c r="BZ766">
        <v>1</v>
      </c>
      <c r="CA766" t="s">
        <v>324</v>
      </c>
      <c r="CB766" t="s">
        <v>324</v>
      </c>
      <c r="CC766">
        <v>3</v>
      </c>
      <c r="CD766" t="s">
        <v>324</v>
      </c>
      <c r="CE766" t="s">
        <v>324</v>
      </c>
      <c r="CF766" t="s">
        <v>324</v>
      </c>
      <c r="CG766" t="s">
        <v>324</v>
      </c>
      <c r="CH766">
        <v>0</v>
      </c>
      <c r="CI766" t="s">
        <v>324</v>
      </c>
      <c r="CJ766">
        <v>0.08</v>
      </c>
      <c r="CK766" t="s">
        <v>324</v>
      </c>
      <c r="CL766" t="s">
        <v>324</v>
      </c>
      <c r="CM766">
        <v>0.08</v>
      </c>
      <c r="CN766" t="s">
        <v>324</v>
      </c>
      <c r="CO766">
        <v>1</v>
      </c>
      <c r="CP766" t="s">
        <v>324</v>
      </c>
      <c r="CQ766" t="s">
        <v>324</v>
      </c>
      <c r="CR766">
        <v>1</v>
      </c>
      <c r="CS766" t="s">
        <v>324</v>
      </c>
      <c r="CT766" t="s">
        <v>324</v>
      </c>
      <c r="CU766" t="s">
        <v>324</v>
      </c>
      <c r="CV766" t="s">
        <v>324</v>
      </c>
      <c r="CW766">
        <v>0</v>
      </c>
      <c r="CX766">
        <v>0.63700000000000001</v>
      </c>
      <c r="CY766">
        <v>9.1999999999999998E-2</v>
      </c>
      <c r="CZ766">
        <v>0</v>
      </c>
      <c r="DA766">
        <v>0</v>
      </c>
      <c r="DB766">
        <v>0.72899999999999998</v>
      </c>
      <c r="DC766">
        <v>65</v>
      </c>
      <c r="DD766">
        <v>3</v>
      </c>
      <c r="DE766">
        <v>0</v>
      </c>
      <c r="DF766">
        <v>0</v>
      </c>
      <c r="DG766">
        <v>68</v>
      </c>
      <c r="DH766">
        <v>0</v>
      </c>
      <c r="DI766">
        <v>0</v>
      </c>
      <c r="DJ766">
        <v>0</v>
      </c>
      <c r="DK766">
        <v>0</v>
      </c>
      <c r="DL766">
        <v>0</v>
      </c>
    </row>
    <row r="767" spans="1:116" x14ac:dyDescent="0.45">
      <c r="A767">
        <v>2023</v>
      </c>
      <c r="B767" t="s">
        <v>200</v>
      </c>
      <c r="C767">
        <v>40293</v>
      </c>
      <c r="D767" t="s">
        <v>1086</v>
      </c>
      <c r="E767" t="s">
        <v>683</v>
      </c>
      <c r="F767" t="s">
        <v>244</v>
      </c>
      <c r="G767">
        <v>0.68200000000000005</v>
      </c>
      <c r="H767" t="s">
        <v>324</v>
      </c>
      <c r="I767" t="s">
        <v>324</v>
      </c>
      <c r="J767" t="s">
        <v>324</v>
      </c>
      <c r="K767">
        <v>0.68200000000000005</v>
      </c>
      <c r="L767">
        <v>74</v>
      </c>
      <c r="M767" t="s">
        <v>324</v>
      </c>
      <c r="N767" t="s">
        <v>324</v>
      </c>
      <c r="O767" t="s">
        <v>324</v>
      </c>
      <c r="P767">
        <v>74</v>
      </c>
      <c r="Q767" t="s">
        <v>324</v>
      </c>
      <c r="R767" t="s">
        <v>324</v>
      </c>
      <c r="S767" t="s">
        <v>324</v>
      </c>
      <c r="T767" t="s">
        <v>324</v>
      </c>
      <c r="U767">
        <v>0</v>
      </c>
      <c r="V767" t="s">
        <v>324</v>
      </c>
      <c r="W767" t="s">
        <v>324</v>
      </c>
      <c r="X767" t="s">
        <v>324</v>
      </c>
      <c r="Y767" t="s">
        <v>324</v>
      </c>
      <c r="Z767">
        <v>0</v>
      </c>
      <c r="AA767" t="s">
        <v>324</v>
      </c>
      <c r="AB767" t="s">
        <v>324</v>
      </c>
      <c r="AC767" t="s">
        <v>324</v>
      </c>
      <c r="AD767" t="s">
        <v>324</v>
      </c>
      <c r="AE767">
        <v>0</v>
      </c>
      <c r="AF767" t="s">
        <v>324</v>
      </c>
      <c r="AG767" t="s">
        <v>324</v>
      </c>
      <c r="AH767" t="s">
        <v>324</v>
      </c>
      <c r="AI767" t="s">
        <v>324</v>
      </c>
      <c r="AJ767">
        <v>0</v>
      </c>
      <c r="AK767" t="s">
        <v>324</v>
      </c>
      <c r="AL767" t="s">
        <v>324</v>
      </c>
      <c r="AM767" t="s">
        <v>324</v>
      </c>
      <c r="AN767" t="s">
        <v>324</v>
      </c>
      <c r="AO767">
        <v>0</v>
      </c>
      <c r="AP767" t="s">
        <v>324</v>
      </c>
      <c r="AQ767" t="s">
        <v>324</v>
      </c>
      <c r="AR767" t="s">
        <v>324</v>
      </c>
      <c r="AS767" t="s">
        <v>324</v>
      </c>
      <c r="AT767">
        <v>0</v>
      </c>
      <c r="AU767" t="s">
        <v>324</v>
      </c>
      <c r="AV767" t="s">
        <v>324</v>
      </c>
      <c r="AW767" t="s">
        <v>324</v>
      </c>
      <c r="AX767" t="s">
        <v>324</v>
      </c>
      <c r="AY767">
        <v>0</v>
      </c>
      <c r="AZ767" t="s">
        <v>324</v>
      </c>
      <c r="BA767" t="s">
        <v>324</v>
      </c>
      <c r="BB767" t="s">
        <v>324</v>
      </c>
      <c r="BC767" t="s">
        <v>324</v>
      </c>
      <c r="BD767">
        <v>0</v>
      </c>
      <c r="BE767" t="s">
        <v>324</v>
      </c>
      <c r="BF767" t="s">
        <v>324</v>
      </c>
      <c r="BG767" t="s">
        <v>324</v>
      </c>
      <c r="BH767" t="s">
        <v>324</v>
      </c>
      <c r="BI767">
        <v>0</v>
      </c>
      <c r="BJ767" t="s">
        <v>324</v>
      </c>
      <c r="BK767" t="s">
        <v>324</v>
      </c>
      <c r="BL767" t="s">
        <v>324</v>
      </c>
      <c r="BM767" t="s">
        <v>324</v>
      </c>
      <c r="BN767">
        <v>0</v>
      </c>
      <c r="BO767" t="s">
        <v>324</v>
      </c>
      <c r="BP767" t="s">
        <v>324</v>
      </c>
      <c r="BQ767" t="s">
        <v>324</v>
      </c>
      <c r="BR767" t="s">
        <v>324</v>
      </c>
      <c r="BS767">
        <v>0</v>
      </c>
      <c r="BT767">
        <v>5.0000000000000001E-3</v>
      </c>
      <c r="BU767" t="s">
        <v>324</v>
      </c>
      <c r="BV767" t="s">
        <v>324</v>
      </c>
      <c r="BW767" t="s">
        <v>324</v>
      </c>
      <c r="BX767">
        <v>5.0000000000000001E-3</v>
      </c>
      <c r="BY767">
        <v>2</v>
      </c>
      <c r="BZ767" t="s">
        <v>324</v>
      </c>
      <c r="CA767" t="s">
        <v>324</v>
      </c>
      <c r="CB767" t="s">
        <v>324</v>
      </c>
      <c r="CC767">
        <v>2</v>
      </c>
      <c r="CD767" t="s">
        <v>324</v>
      </c>
      <c r="CE767" t="s">
        <v>324</v>
      </c>
      <c r="CF767" t="s">
        <v>324</v>
      </c>
      <c r="CG767" t="s">
        <v>324</v>
      </c>
      <c r="CH767">
        <v>0</v>
      </c>
      <c r="CI767" t="s">
        <v>324</v>
      </c>
      <c r="CJ767">
        <v>0.45</v>
      </c>
      <c r="CK767" t="s">
        <v>324</v>
      </c>
      <c r="CL767" t="s">
        <v>324</v>
      </c>
      <c r="CM767">
        <v>0.45</v>
      </c>
      <c r="CN767" t="s">
        <v>324</v>
      </c>
      <c r="CO767">
        <v>1</v>
      </c>
      <c r="CP767" t="s">
        <v>324</v>
      </c>
      <c r="CQ767" t="s">
        <v>324</v>
      </c>
      <c r="CR767">
        <v>1</v>
      </c>
      <c r="CS767" t="s">
        <v>324</v>
      </c>
      <c r="CT767" t="s">
        <v>324</v>
      </c>
      <c r="CU767" t="s">
        <v>324</v>
      </c>
      <c r="CV767" t="s">
        <v>324</v>
      </c>
      <c r="CW767">
        <v>0</v>
      </c>
      <c r="CX767">
        <v>0.68700000000000006</v>
      </c>
      <c r="CY767">
        <v>0.45</v>
      </c>
      <c r="CZ767">
        <v>0</v>
      </c>
      <c r="DA767">
        <v>0</v>
      </c>
      <c r="DB767">
        <v>1.137</v>
      </c>
      <c r="DC767">
        <v>76</v>
      </c>
      <c r="DD767">
        <v>1</v>
      </c>
      <c r="DE767">
        <v>0</v>
      </c>
      <c r="DF767">
        <v>0</v>
      </c>
      <c r="DG767">
        <v>77</v>
      </c>
      <c r="DH767">
        <v>0</v>
      </c>
      <c r="DI767">
        <v>0</v>
      </c>
      <c r="DJ767">
        <v>0</v>
      </c>
      <c r="DK767">
        <v>0</v>
      </c>
      <c r="DL767">
        <v>0</v>
      </c>
    </row>
    <row r="768" spans="1:116" x14ac:dyDescent="0.45">
      <c r="A768">
        <v>2023</v>
      </c>
      <c r="B768" t="s">
        <v>200</v>
      </c>
      <c r="C768">
        <v>99999</v>
      </c>
      <c r="D768" t="s">
        <v>599</v>
      </c>
      <c r="E768" t="s">
        <v>683</v>
      </c>
      <c r="G768">
        <v>-22.081</v>
      </c>
      <c r="H768">
        <v>-3.85</v>
      </c>
      <c r="I768">
        <v>-4.2889999999999997</v>
      </c>
      <c r="J768" t="s">
        <v>324</v>
      </c>
      <c r="K768">
        <v>-30.22</v>
      </c>
      <c r="L768" t="s">
        <v>324</v>
      </c>
      <c r="M768" t="s">
        <v>324</v>
      </c>
      <c r="N768" t="s">
        <v>324</v>
      </c>
      <c r="O768" t="s">
        <v>324</v>
      </c>
      <c r="P768" t="s">
        <v>324</v>
      </c>
      <c r="Q768" t="s">
        <v>324</v>
      </c>
      <c r="R768" t="s">
        <v>324</v>
      </c>
      <c r="S768" t="s">
        <v>324</v>
      </c>
      <c r="T768" t="s">
        <v>324</v>
      </c>
      <c r="U768" t="s">
        <v>324</v>
      </c>
      <c r="V768" t="s">
        <v>324</v>
      </c>
      <c r="W768" t="s">
        <v>324</v>
      </c>
      <c r="X768" t="s">
        <v>324</v>
      </c>
      <c r="Y768" t="s">
        <v>324</v>
      </c>
      <c r="Z768" t="s">
        <v>324</v>
      </c>
      <c r="AA768" t="s">
        <v>324</v>
      </c>
      <c r="AB768" t="s">
        <v>324</v>
      </c>
      <c r="AC768" t="s">
        <v>324</v>
      </c>
      <c r="AD768" t="s">
        <v>324</v>
      </c>
      <c r="AE768" t="s">
        <v>324</v>
      </c>
      <c r="AF768" t="s">
        <v>324</v>
      </c>
      <c r="AG768" t="s">
        <v>324</v>
      </c>
      <c r="AH768" t="s">
        <v>324</v>
      </c>
      <c r="AI768" t="s">
        <v>324</v>
      </c>
      <c r="AJ768" t="s">
        <v>324</v>
      </c>
      <c r="AK768" t="s">
        <v>324</v>
      </c>
      <c r="AL768" t="s">
        <v>324</v>
      </c>
      <c r="AM768" t="s">
        <v>324</v>
      </c>
      <c r="AN768" t="s">
        <v>324</v>
      </c>
      <c r="AO768" t="s">
        <v>324</v>
      </c>
      <c r="AP768" t="s">
        <v>324</v>
      </c>
      <c r="AQ768" t="s">
        <v>324</v>
      </c>
      <c r="AR768" t="s">
        <v>324</v>
      </c>
      <c r="AS768" t="s">
        <v>324</v>
      </c>
      <c r="AT768" t="s">
        <v>324</v>
      </c>
      <c r="AU768" t="s">
        <v>324</v>
      </c>
      <c r="AV768" t="s">
        <v>324</v>
      </c>
      <c r="AW768" t="s">
        <v>324</v>
      </c>
      <c r="AX768" t="s">
        <v>324</v>
      </c>
      <c r="AY768" t="s">
        <v>324</v>
      </c>
      <c r="AZ768" t="s">
        <v>324</v>
      </c>
      <c r="BA768" t="s">
        <v>324</v>
      </c>
      <c r="BB768" t="s">
        <v>324</v>
      </c>
      <c r="BC768" t="s">
        <v>324</v>
      </c>
      <c r="BD768" t="s">
        <v>324</v>
      </c>
      <c r="BE768" t="s">
        <v>324</v>
      </c>
      <c r="BF768" t="s">
        <v>324</v>
      </c>
      <c r="BG768" t="s">
        <v>324</v>
      </c>
      <c r="BH768" t="s">
        <v>324</v>
      </c>
      <c r="BI768" t="s">
        <v>324</v>
      </c>
      <c r="BJ768" t="s">
        <v>324</v>
      </c>
      <c r="BK768" t="s">
        <v>324</v>
      </c>
      <c r="BL768" t="s">
        <v>324</v>
      </c>
      <c r="BM768" t="s">
        <v>324</v>
      </c>
      <c r="BN768" t="s">
        <v>324</v>
      </c>
      <c r="BO768" t="s">
        <v>324</v>
      </c>
      <c r="BP768" t="s">
        <v>324</v>
      </c>
      <c r="BQ768" t="s">
        <v>324</v>
      </c>
      <c r="BR768" t="s">
        <v>324</v>
      </c>
      <c r="BS768" t="s">
        <v>324</v>
      </c>
      <c r="BT768" t="s">
        <v>324</v>
      </c>
      <c r="BU768" t="s">
        <v>324</v>
      </c>
      <c r="BV768" t="s">
        <v>324</v>
      </c>
      <c r="BW768" t="s">
        <v>324</v>
      </c>
      <c r="BX768" t="s">
        <v>324</v>
      </c>
      <c r="BY768" t="s">
        <v>324</v>
      </c>
      <c r="BZ768" t="s">
        <v>324</v>
      </c>
      <c r="CA768" t="s">
        <v>324</v>
      </c>
      <c r="CB768" t="s">
        <v>324</v>
      </c>
      <c r="CC768" t="s">
        <v>324</v>
      </c>
      <c r="CD768" t="s">
        <v>324</v>
      </c>
      <c r="CE768" t="s">
        <v>324</v>
      </c>
      <c r="CF768" t="s">
        <v>324</v>
      </c>
      <c r="CG768" t="s">
        <v>324</v>
      </c>
      <c r="CH768" t="s">
        <v>324</v>
      </c>
      <c r="CI768" t="s">
        <v>324</v>
      </c>
      <c r="CJ768" t="s">
        <v>324</v>
      </c>
      <c r="CK768" t="s">
        <v>324</v>
      </c>
      <c r="CL768" t="s">
        <v>324</v>
      </c>
      <c r="CM768" t="s">
        <v>324</v>
      </c>
      <c r="CN768" t="s">
        <v>324</v>
      </c>
      <c r="CO768" t="s">
        <v>324</v>
      </c>
      <c r="CP768" t="s">
        <v>324</v>
      </c>
      <c r="CQ768" t="s">
        <v>324</v>
      </c>
      <c r="CR768" t="s">
        <v>324</v>
      </c>
      <c r="CS768" t="s">
        <v>324</v>
      </c>
      <c r="CT768" t="s">
        <v>324</v>
      </c>
      <c r="CU768" t="s">
        <v>324</v>
      </c>
      <c r="CV768" t="s">
        <v>324</v>
      </c>
      <c r="CW768" t="s">
        <v>324</v>
      </c>
      <c r="CX768">
        <v>-22.081</v>
      </c>
      <c r="CY768">
        <v>-3.85</v>
      </c>
      <c r="CZ768">
        <v>-4.2889999999999997</v>
      </c>
      <c r="DA768" t="s">
        <v>324</v>
      </c>
      <c r="DB768">
        <v>-30.22</v>
      </c>
      <c r="DC768" t="s">
        <v>324</v>
      </c>
      <c r="DD768" t="s">
        <v>324</v>
      </c>
      <c r="DE768" t="s">
        <v>324</v>
      </c>
      <c r="DF768" t="s">
        <v>324</v>
      </c>
      <c r="DG768" t="s">
        <v>324</v>
      </c>
      <c r="DH768" t="s">
        <v>324</v>
      </c>
      <c r="DI768" t="s">
        <v>324</v>
      </c>
      <c r="DJ768" t="s">
        <v>324</v>
      </c>
      <c r="DK768" t="s">
        <v>324</v>
      </c>
      <c r="DL768" t="s">
        <v>324</v>
      </c>
    </row>
    <row r="769" spans="1:116" x14ac:dyDescent="0.45">
      <c r="A769">
        <v>2023</v>
      </c>
      <c r="B769" t="s">
        <v>203</v>
      </c>
      <c r="C769">
        <v>1857</v>
      </c>
      <c r="D769" t="s">
        <v>540</v>
      </c>
      <c r="E769" t="s">
        <v>681</v>
      </c>
      <c r="F769" t="s">
        <v>244</v>
      </c>
      <c r="G769">
        <v>0.441</v>
      </c>
      <c r="H769">
        <v>0.03</v>
      </c>
      <c r="I769">
        <v>0</v>
      </c>
      <c r="J769">
        <v>0</v>
      </c>
      <c r="K769">
        <v>0.47099999999999997</v>
      </c>
      <c r="L769">
        <v>54</v>
      </c>
      <c r="M769">
        <v>5</v>
      </c>
      <c r="N769">
        <v>0</v>
      </c>
      <c r="O769">
        <v>0</v>
      </c>
      <c r="P769">
        <v>59</v>
      </c>
      <c r="Q769" t="s">
        <v>324</v>
      </c>
      <c r="R769" t="s">
        <v>324</v>
      </c>
      <c r="S769" t="s">
        <v>324</v>
      </c>
      <c r="T769" t="s">
        <v>324</v>
      </c>
      <c r="U769">
        <v>0</v>
      </c>
      <c r="V769" t="s">
        <v>324</v>
      </c>
      <c r="W769" t="s">
        <v>324</v>
      </c>
      <c r="X769" t="s">
        <v>324</v>
      </c>
      <c r="Y769" t="s">
        <v>324</v>
      </c>
      <c r="Z769">
        <v>0</v>
      </c>
      <c r="AA769" t="s">
        <v>324</v>
      </c>
      <c r="AB769" t="s">
        <v>324</v>
      </c>
      <c r="AC769" t="s">
        <v>324</v>
      </c>
      <c r="AD769" t="s">
        <v>324</v>
      </c>
      <c r="AE769">
        <v>0</v>
      </c>
      <c r="AF769" t="s">
        <v>324</v>
      </c>
      <c r="AG769" t="s">
        <v>324</v>
      </c>
      <c r="AH769" t="s">
        <v>324</v>
      </c>
      <c r="AI769" t="s">
        <v>324</v>
      </c>
      <c r="AJ769">
        <v>0</v>
      </c>
      <c r="AK769" t="s">
        <v>324</v>
      </c>
      <c r="AL769" t="s">
        <v>324</v>
      </c>
      <c r="AM769" t="s">
        <v>324</v>
      </c>
      <c r="AN769" t="s">
        <v>324</v>
      </c>
      <c r="AO769">
        <v>0</v>
      </c>
      <c r="AP769" t="s">
        <v>324</v>
      </c>
      <c r="AQ769" t="s">
        <v>324</v>
      </c>
      <c r="AR769" t="s">
        <v>324</v>
      </c>
      <c r="AS769" t="s">
        <v>324</v>
      </c>
      <c r="AT769">
        <v>0</v>
      </c>
      <c r="AU769" t="s">
        <v>324</v>
      </c>
      <c r="AV769" t="s">
        <v>324</v>
      </c>
      <c r="AW769" t="s">
        <v>324</v>
      </c>
      <c r="AX769" t="s">
        <v>324</v>
      </c>
      <c r="AY769">
        <v>0</v>
      </c>
      <c r="AZ769" t="s">
        <v>324</v>
      </c>
      <c r="BA769" t="s">
        <v>324</v>
      </c>
      <c r="BB769" t="s">
        <v>324</v>
      </c>
      <c r="BC769" t="s">
        <v>324</v>
      </c>
      <c r="BD769">
        <v>0</v>
      </c>
      <c r="BE769" t="s">
        <v>324</v>
      </c>
      <c r="BF769" t="s">
        <v>324</v>
      </c>
      <c r="BG769" t="s">
        <v>324</v>
      </c>
      <c r="BH769" t="s">
        <v>324</v>
      </c>
      <c r="BI769">
        <v>0</v>
      </c>
      <c r="BJ769" t="s">
        <v>324</v>
      </c>
      <c r="BK769" t="s">
        <v>324</v>
      </c>
      <c r="BL769" t="s">
        <v>324</v>
      </c>
      <c r="BM769" t="s">
        <v>324</v>
      </c>
      <c r="BN769">
        <v>0</v>
      </c>
      <c r="BO769" t="s">
        <v>324</v>
      </c>
      <c r="BP769" t="s">
        <v>324</v>
      </c>
      <c r="BQ769" t="s">
        <v>324</v>
      </c>
      <c r="BR769" t="s">
        <v>324</v>
      </c>
      <c r="BS769">
        <v>0</v>
      </c>
      <c r="BT769">
        <v>0</v>
      </c>
      <c r="BU769">
        <v>0</v>
      </c>
      <c r="BV769">
        <v>0</v>
      </c>
      <c r="BW769">
        <v>0</v>
      </c>
      <c r="BX769">
        <v>0</v>
      </c>
      <c r="BY769">
        <v>0</v>
      </c>
      <c r="BZ769">
        <v>0</v>
      </c>
      <c r="CA769">
        <v>0</v>
      </c>
      <c r="CB769">
        <v>0</v>
      </c>
      <c r="CC769">
        <v>0</v>
      </c>
      <c r="CD769" t="s">
        <v>324</v>
      </c>
      <c r="CE769" t="s">
        <v>324</v>
      </c>
      <c r="CF769" t="s">
        <v>324</v>
      </c>
      <c r="CG769" t="s">
        <v>324</v>
      </c>
      <c r="CH769">
        <v>0</v>
      </c>
      <c r="CI769" t="s">
        <v>324</v>
      </c>
      <c r="CJ769" t="s">
        <v>324</v>
      </c>
      <c r="CK769" t="s">
        <v>324</v>
      </c>
      <c r="CL769" t="s">
        <v>324</v>
      </c>
      <c r="CM769">
        <v>0</v>
      </c>
      <c r="CN769" t="s">
        <v>324</v>
      </c>
      <c r="CO769" t="s">
        <v>324</v>
      </c>
      <c r="CP769" t="s">
        <v>324</v>
      </c>
      <c r="CQ769" t="s">
        <v>324</v>
      </c>
      <c r="CR769">
        <v>0</v>
      </c>
      <c r="CS769" t="s">
        <v>324</v>
      </c>
      <c r="CT769" t="s">
        <v>324</v>
      </c>
      <c r="CU769" t="s">
        <v>324</v>
      </c>
      <c r="CV769" t="s">
        <v>324</v>
      </c>
      <c r="CW769">
        <v>0</v>
      </c>
      <c r="CX769">
        <v>0.441</v>
      </c>
      <c r="CY769">
        <v>0.03</v>
      </c>
      <c r="CZ769">
        <v>0</v>
      </c>
      <c r="DA769">
        <v>0</v>
      </c>
      <c r="DB769">
        <v>0.47099999999999997</v>
      </c>
      <c r="DC769">
        <v>54</v>
      </c>
      <c r="DD769">
        <v>5</v>
      </c>
      <c r="DE769">
        <v>0</v>
      </c>
      <c r="DF769">
        <v>0</v>
      </c>
      <c r="DG769">
        <v>59</v>
      </c>
      <c r="DH769">
        <v>0</v>
      </c>
      <c r="DI769">
        <v>0</v>
      </c>
      <c r="DJ769">
        <v>0</v>
      </c>
      <c r="DK769">
        <v>0</v>
      </c>
      <c r="DL769">
        <v>0</v>
      </c>
    </row>
    <row r="770" spans="1:116" x14ac:dyDescent="0.45">
      <c r="A770">
        <v>2023</v>
      </c>
      <c r="B770" t="s">
        <v>203</v>
      </c>
      <c r="C770">
        <v>13214</v>
      </c>
      <c r="D770" t="s">
        <v>541</v>
      </c>
      <c r="E770" t="s">
        <v>681</v>
      </c>
      <c r="F770" t="s">
        <v>244</v>
      </c>
      <c r="G770">
        <v>97.483999999999995</v>
      </c>
      <c r="H770">
        <v>309.80500000000001</v>
      </c>
      <c r="I770">
        <v>5.6040000000000001</v>
      </c>
      <c r="J770" t="s">
        <v>324</v>
      </c>
      <c r="K770">
        <v>412.89299999999997</v>
      </c>
      <c r="L770">
        <v>13963</v>
      </c>
      <c r="M770">
        <v>503</v>
      </c>
      <c r="N770">
        <v>30</v>
      </c>
      <c r="O770" t="s">
        <v>324</v>
      </c>
      <c r="P770">
        <v>14496</v>
      </c>
      <c r="Q770" t="s">
        <v>324</v>
      </c>
      <c r="R770" t="s">
        <v>324</v>
      </c>
      <c r="S770" t="s">
        <v>324</v>
      </c>
      <c r="T770" t="s">
        <v>324</v>
      </c>
      <c r="U770">
        <v>0</v>
      </c>
      <c r="V770" t="s">
        <v>324</v>
      </c>
      <c r="W770">
        <v>9.5039999999999996</v>
      </c>
      <c r="X770" t="s">
        <v>324</v>
      </c>
      <c r="Y770" t="s">
        <v>324</v>
      </c>
      <c r="Z770">
        <v>9.5039999999999996</v>
      </c>
      <c r="AA770" t="s">
        <v>324</v>
      </c>
      <c r="AB770">
        <v>4</v>
      </c>
      <c r="AC770" t="s">
        <v>324</v>
      </c>
      <c r="AD770" t="s">
        <v>324</v>
      </c>
      <c r="AE770">
        <v>4</v>
      </c>
      <c r="AF770">
        <v>0.01</v>
      </c>
      <c r="AG770" t="s">
        <v>324</v>
      </c>
      <c r="AH770" t="s">
        <v>324</v>
      </c>
      <c r="AI770" t="s">
        <v>324</v>
      </c>
      <c r="AJ770">
        <v>0.01</v>
      </c>
      <c r="AK770">
        <v>1</v>
      </c>
      <c r="AL770" t="s">
        <v>324</v>
      </c>
      <c r="AM770" t="s">
        <v>324</v>
      </c>
      <c r="AN770" t="s">
        <v>324</v>
      </c>
      <c r="AO770">
        <v>1</v>
      </c>
      <c r="AP770">
        <v>7.0999999999999994E-2</v>
      </c>
      <c r="AQ770" t="s">
        <v>324</v>
      </c>
      <c r="AR770" t="s">
        <v>324</v>
      </c>
      <c r="AS770" t="s">
        <v>324</v>
      </c>
      <c r="AT770">
        <v>7.0999999999999994E-2</v>
      </c>
      <c r="AU770">
        <v>10</v>
      </c>
      <c r="AV770" t="s">
        <v>324</v>
      </c>
      <c r="AW770" t="s">
        <v>324</v>
      </c>
      <c r="AX770" t="s">
        <v>324</v>
      </c>
      <c r="AY770">
        <v>10</v>
      </c>
      <c r="AZ770">
        <v>8.6999999999999994E-2</v>
      </c>
      <c r="BA770" t="s">
        <v>324</v>
      </c>
      <c r="BB770" t="s">
        <v>324</v>
      </c>
      <c r="BC770" t="s">
        <v>324</v>
      </c>
      <c r="BD770">
        <v>8.6999999999999994E-2</v>
      </c>
      <c r="BE770" t="s">
        <v>324</v>
      </c>
      <c r="BF770" t="s">
        <v>324</v>
      </c>
      <c r="BG770" t="s">
        <v>324</v>
      </c>
      <c r="BH770" t="s">
        <v>324</v>
      </c>
      <c r="BI770">
        <v>0</v>
      </c>
      <c r="BJ770" t="s">
        <v>324</v>
      </c>
      <c r="BK770" t="s">
        <v>324</v>
      </c>
      <c r="BL770" t="s">
        <v>324</v>
      </c>
      <c r="BM770" t="s">
        <v>324</v>
      </c>
      <c r="BN770">
        <v>0</v>
      </c>
      <c r="BO770" t="s">
        <v>324</v>
      </c>
      <c r="BP770" t="s">
        <v>324</v>
      </c>
      <c r="BQ770" t="s">
        <v>324</v>
      </c>
      <c r="BR770" t="s">
        <v>324</v>
      </c>
      <c r="BS770">
        <v>0</v>
      </c>
      <c r="BT770">
        <v>9.2999999999999999E-2</v>
      </c>
      <c r="BU770">
        <v>26.875</v>
      </c>
      <c r="BV770" t="s">
        <v>324</v>
      </c>
      <c r="BW770" t="s">
        <v>324</v>
      </c>
      <c r="BX770">
        <v>26.968</v>
      </c>
      <c r="BY770">
        <v>20</v>
      </c>
      <c r="BZ770">
        <v>24</v>
      </c>
      <c r="CA770" t="s">
        <v>324</v>
      </c>
      <c r="CB770" t="s">
        <v>324</v>
      </c>
      <c r="CC770">
        <v>44</v>
      </c>
      <c r="CD770" t="s">
        <v>324</v>
      </c>
      <c r="CE770" t="s">
        <v>324</v>
      </c>
      <c r="CF770" t="s">
        <v>324</v>
      </c>
      <c r="CG770" t="s">
        <v>324</v>
      </c>
      <c r="CH770">
        <v>0</v>
      </c>
      <c r="CI770" t="s">
        <v>324</v>
      </c>
      <c r="CJ770">
        <v>2.93</v>
      </c>
      <c r="CK770" t="s">
        <v>324</v>
      </c>
      <c r="CL770" t="s">
        <v>324</v>
      </c>
      <c r="CM770">
        <v>2.93</v>
      </c>
      <c r="CN770" t="s">
        <v>324</v>
      </c>
      <c r="CO770">
        <v>4</v>
      </c>
      <c r="CP770" t="s">
        <v>324</v>
      </c>
      <c r="CQ770" t="s">
        <v>324</v>
      </c>
      <c r="CR770">
        <v>4</v>
      </c>
      <c r="CS770" t="s">
        <v>324</v>
      </c>
      <c r="CT770" t="s">
        <v>324</v>
      </c>
      <c r="CU770" t="s">
        <v>324</v>
      </c>
      <c r="CV770" t="s">
        <v>324</v>
      </c>
      <c r="CW770">
        <v>0</v>
      </c>
      <c r="CX770">
        <v>97.587000000000003</v>
      </c>
      <c r="CY770">
        <v>349.11399999999998</v>
      </c>
      <c r="CZ770">
        <v>5.6040000000000001</v>
      </c>
      <c r="DA770">
        <v>0</v>
      </c>
      <c r="DB770">
        <v>452.30500000000001</v>
      </c>
      <c r="DC770">
        <v>13984</v>
      </c>
      <c r="DD770">
        <v>535</v>
      </c>
      <c r="DE770">
        <v>30</v>
      </c>
      <c r="DF770">
        <v>0</v>
      </c>
      <c r="DG770">
        <v>14549</v>
      </c>
      <c r="DH770">
        <v>0</v>
      </c>
      <c r="DI770">
        <v>0</v>
      </c>
      <c r="DJ770">
        <v>0</v>
      </c>
      <c r="DK770">
        <v>0</v>
      </c>
      <c r="DL770">
        <v>0</v>
      </c>
    </row>
    <row r="771" spans="1:116" x14ac:dyDescent="0.45">
      <c r="A771">
        <v>2023</v>
      </c>
      <c r="B771" t="s">
        <v>203</v>
      </c>
      <c r="C771">
        <v>14537</v>
      </c>
      <c r="D771" t="s">
        <v>542</v>
      </c>
      <c r="E771" t="s">
        <v>681</v>
      </c>
      <c r="F771" t="s">
        <v>244</v>
      </c>
      <c r="G771">
        <v>3.2000000000000001E-2</v>
      </c>
      <c r="H771" t="s">
        <v>324</v>
      </c>
      <c r="I771" t="s">
        <v>324</v>
      </c>
      <c r="J771" t="s">
        <v>324</v>
      </c>
      <c r="K771">
        <v>3.2000000000000001E-2</v>
      </c>
      <c r="L771">
        <v>7</v>
      </c>
      <c r="M771" t="s">
        <v>324</v>
      </c>
      <c r="N771" t="s">
        <v>324</v>
      </c>
      <c r="O771" t="s">
        <v>324</v>
      </c>
      <c r="P771">
        <v>7</v>
      </c>
      <c r="Q771">
        <v>33.94</v>
      </c>
      <c r="R771" t="s">
        <v>324</v>
      </c>
      <c r="S771" t="s">
        <v>324</v>
      </c>
      <c r="T771" t="s">
        <v>324</v>
      </c>
      <c r="U771">
        <v>33.94</v>
      </c>
      <c r="V771" t="s">
        <v>324</v>
      </c>
      <c r="W771" t="s">
        <v>324</v>
      </c>
      <c r="X771" t="s">
        <v>324</v>
      </c>
      <c r="Y771" t="s">
        <v>324</v>
      </c>
      <c r="Z771">
        <v>0</v>
      </c>
      <c r="AA771" t="s">
        <v>324</v>
      </c>
      <c r="AB771" t="s">
        <v>324</v>
      </c>
      <c r="AC771" t="s">
        <v>324</v>
      </c>
      <c r="AD771" t="s">
        <v>324</v>
      </c>
      <c r="AE771">
        <v>0</v>
      </c>
      <c r="AF771" t="s">
        <v>324</v>
      </c>
      <c r="AG771" t="s">
        <v>324</v>
      </c>
      <c r="AH771" t="s">
        <v>324</v>
      </c>
      <c r="AI771" t="s">
        <v>324</v>
      </c>
      <c r="AJ771">
        <v>0</v>
      </c>
      <c r="AK771" t="s">
        <v>324</v>
      </c>
      <c r="AL771" t="s">
        <v>324</v>
      </c>
      <c r="AM771" t="s">
        <v>324</v>
      </c>
      <c r="AN771" t="s">
        <v>324</v>
      </c>
      <c r="AO771">
        <v>0</v>
      </c>
      <c r="AP771" t="s">
        <v>324</v>
      </c>
      <c r="AQ771" t="s">
        <v>324</v>
      </c>
      <c r="AR771" t="s">
        <v>324</v>
      </c>
      <c r="AS771" t="s">
        <v>324</v>
      </c>
      <c r="AT771">
        <v>0</v>
      </c>
      <c r="AU771" t="s">
        <v>324</v>
      </c>
      <c r="AV771" t="s">
        <v>324</v>
      </c>
      <c r="AW771" t="s">
        <v>324</v>
      </c>
      <c r="AX771" t="s">
        <v>324</v>
      </c>
      <c r="AY771">
        <v>0</v>
      </c>
      <c r="AZ771" t="s">
        <v>324</v>
      </c>
      <c r="BA771" t="s">
        <v>324</v>
      </c>
      <c r="BB771" t="s">
        <v>324</v>
      </c>
      <c r="BC771" t="s">
        <v>324</v>
      </c>
      <c r="BD771">
        <v>0</v>
      </c>
      <c r="BE771" t="s">
        <v>324</v>
      </c>
      <c r="BF771" t="s">
        <v>324</v>
      </c>
      <c r="BG771" t="s">
        <v>324</v>
      </c>
      <c r="BH771" t="s">
        <v>324</v>
      </c>
      <c r="BI771">
        <v>0</v>
      </c>
      <c r="BJ771" t="s">
        <v>324</v>
      </c>
      <c r="BK771" t="s">
        <v>324</v>
      </c>
      <c r="BL771" t="s">
        <v>324</v>
      </c>
      <c r="BM771" t="s">
        <v>324</v>
      </c>
      <c r="BN771">
        <v>0</v>
      </c>
      <c r="BO771" t="s">
        <v>324</v>
      </c>
      <c r="BP771" t="s">
        <v>324</v>
      </c>
      <c r="BQ771" t="s">
        <v>324</v>
      </c>
      <c r="BR771" t="s">
        <v>324</v>
      </c>
      <c r="BS771">
        <v>0</v>
      </c>
      <c r="BT771" t="s">
        <v>324</v>
      </c>
      <c r="BU771" t="s">
        <v>324</v>
      </c>
      <c r="BV771" t="s">
        <v>324</v>
      </c>
      <c r="BW771" t="s">
        <v>324</v>
      </c>
      <c r="BX771">
        <v>0</v>
      </c>
      <c r="BY771" t="s">
        <v>324</v>
      </c>
      <c r="BZ771" t="s">
        <v>324</v>
      </c>
      <c r="CA771" t="s">
        <v>324</v>
      </c>
      <c r="CB771" t="s">
        <v>324</v>
      </c>
      <c r="CC771">
        <v>0</v>
      </c>
      <c r="CD771" t="s">
        <v>324</v>
      </c>
      <c r="CE771" t="s">
        <v>324</v>
      </c>
      <c r="CF771" t="s">
        <v>324</v>
      </c>
      <c r="CG771" t="s">
        <v>324</v>
      </c>
      <c r="CH771">
        <v>0</v>
      </c>
      <c r="CI771" t="s">
        <v>324</v>
      </c>
      <c r="CJ771" t="s">
        <v>324</v>
      </c>
      <c r="CK771" t="s">
        <v>324</v>
      </c>
      <c r="CL771" t="s">
        <v>324</v>
      </c>
      <c r="CM771">
        <v>0</v>
      </c>
      <c r="CN771" t="s">
        <v>324</v>
      </c>
      <c r="CO771" t="s">
        <v>324</v>
      </c>
      <c r="CP771" t="s">
        <v>324</v>
      </c>
      <c r="CQ771" t="s">
        <v>324</v>
      </c>
      <c r="CR771">
        <v>0</v>
      </c>
      <c r="CS771" t="s">
        <v>324</v>
      </c>
      <c r="CT771" t="s">
        <v>324</v>
      </c>
      <c r="CU771" t="s">
        <v>324</v>
      </c>
      <c r="CV771" t="s">
        <v>324</v>
      </c>
      <c r="CW771">
        <v>0</v>
      </c>
      <c r="CX771">
        <v>3.2000000000000001E-2</v>
      </c>
      <c r="CY771">
        <v>0</v>
      </c>
      <c r="CZ771">
        <v>0</v>
      </c>
      <c r="DA771">
        <v>0</v>
      </c>
      <c r="DB771">
        <v>3.2000000000000001E-2</v>
      </c>
      <c r="DC771">
        <v>7</v>
      </c>
      <c r="DD771">
        <v>0</v>
      </c>
      <c r="DE771">
        <v>0</v>
      </c>
      <c r="DF771">
        <v>0</v>
      </c>
      <c r="DG771">
        <v>7</v>
      </c>
      <c r="DH771">
        <v>33.94</v>
      </c>
      <c r="DI771">
        <v>0</v>
      </c>
      <c r="DJ771">
        <v>0</v>
      </c>
      <c r="DK771">
        <v>0</v>
      </c>
      <c r="DL771">
        <v>33.94</v>
      </c>
    </row>
    <row r="772" spans="1:116" x14ac:dyDescent="0.45">
      <c r="A772">
        <v>2023</v>
      </c>
      <c r="B772" t="s">
        <v>206</v>
      </c>
      <c r="C772">
        <v>162</v>
      </c>
      <c r="D772" t="s">
        <v>1087</v>
      </c>
      <c r="E772" t="s">
        <v>206</v>
      </c>
      <c r="F772" t="s">
        <v>244</v>
      </c>
      <c r="G772">
        <v>3.08</v>
      </c>
      <c r="H772">
        <v>0.82</v>
      </c>
      <c r="I772" t="s">
        <v>324</v>
      </c>
      <c r="J772" t="s">
        <v>324</v>
      </c>
      <c r="K772">
        <v>3.9</v>
      </c>
      <c r="L772">
        <v>343</v>
      </c>
      <c r="M772">
        <v>6</v>
      </c>
      <c r="N772" t="s">
        <v>324</v>
      </c>
      <c r="O772" t="s">
        <v>324</v>
      </c>
      <c r="P772">
        <v>349</v>
      </c>
      <c r="Q772">
        <v>1645.9870000000001</v>
      </c>
      <c r="R772">
        <v>255.12</v>
      </c>
      <c r="S772" t="s">
        <v>324</v>
      </c>
      <c r="T772" t="s">
        <v>324</v>
      </c>
      <c r="U772">
        <v>1901.107</v>
      </c>
      <c r="V772" t="s">
        <v>324</v>
      </c>
      <c r="W772" t="s">
        <v>324</v>
      </c>
      <c r="X772" t="s">
        <v>324</v>
      </c>
      <c r="Y772" t="s">
        <v>324</v>
      </c>
      <c r="Z772">
        <v>0</v>
      </c>
      <c r="AA772" t="s">
        <v>324</v>
      </c>
      <c r="AB772" t="s">
        <v>324</v>
      </c>
      <c r="AC772" t="s">
        <v>324</v>
      </c>
      <c r="AD772" t="s">
        <v>324</v>
      </c>
      <c r="AE772">
        <v>0</v>
      </c>
      <c r="AF772" t="s">
        <v>324</v>
      </c>
      <c r="AG772" t="s">
        <v>324</v>
      </c>
      <c r="AH772" t="s">
        <v>324</v>
      </c>
      <c r="AI772" t="s">
        <v>324</v>
      </c>
      <c r="AJ772">
        <v>0</v>
      </c>
      <c r="AK772" t="s">
        <v>324</v>
      </c>
      <c r="AL772" t="s">
        <v>324</v>
      </c>
      <c r="AM772" t="s">
        <v>324</v>
      </c>
      <c r="AN772" t="s">
        <v>324</v>
      </c>
      <c r="AO772">
        <v>0</v>
      </c>
      <c r="AP772" t="s">
        <v>324</v>
      </c>
      <c r="AQ772" t="s">
        <v>324</v>
      </c>
      <c r="AR772" t="s">
        <v>324</v>
      </c>
      <c r="AS772" t="s">
        <v>324</v>
      </c>
      <c r="AT772">
        <v>0</v>
      </c>
      <c r="AU772" t="s">
        <v>324</v>
      </c>
      <c r="AV772" t="s">
        <v>324</v>
      </c>
      <c r="AW772" t="s">
        <v>324</v>
      </c>
      <c r="AX772" t="s">
        <v>324</v>
      </c>
      <c r="AY772">
        <v>0</v>
      </c>
      <c r="AZ772" t="s">
        <v>324</v>
      </c>
      <c r="BA772" t="s">
        <v>324</v>
      </c>
      <c r="BB772" t="s">
        <v>324</v>
      </c>
      <c r="BC772" t="s">
        <v>324</v>
      </c>
      <c r="BD772">
        <v>0</v>
      </c>
      <c r="BE772" t="s">
        <v>324</v>
      </c>
      <c r="BF772" t="s">
        <v>324</v>
      </c>
      <c r="BG772" t="s">
        <v>324</v>
      </c>
      <c r="BH772" t="s">
        <v>324</v>
      </c>
      <c r="BI772">
        <v>0</v>
      </c>
      <c r="BJ772" t="s">
        <v>324</v>
      </c>
      <c r="BK772" t="s">
        <v>324</v>
      </c>
      <c r="BL772" t="s">
        <v>324</v>
      </c>
      <c r="BM772" t="s">
        <v>324</v>
      </c>
      <c r="BN772">
        <v>0</v>
      </c>
      <c r="BO772" t="s">
        <v>324</v>
      </c>
      <c r="BP772" t="s">
        <v>324</v>
      </c>
      <c r="BQ772" t="s">
        <v>324</v>
      </c>
      <c r="BR772" t="s">
        <v>324</v>
      </c>
      <c r="BS772">
        <v>0</v>
      </c>
      <c r="BT772" t="s">
        <v>324</v>
      </c>
      <c r="BU772" t="s">
        <v>324</v>
      </c>
      <c r="BV772" t="s">
        <v>324</v>
      </c>
      <c r="BW772" t="s">
        <v>324</v>
      </c>
      <c r="BX772">
        <v>0</v>
      </c>
      <c r="BY772" t="s">
        <v>324</v>
      </c>
      <c r="BZ772" t="s">
        <v>324</v>
      </c>
      <c r="CA772" t="s">
        <v>324</v>
      </c>
      <c r="CB772" t="s">
        <v>324</v>
      </c>
      <c r="CC772">
        <v>0</v>
      </c>
      <c r="CD772" t="s">
        <v>324</v>
      </c>
      <c r="CE772" t="s">
        <v>324</v>
      </c>
      <c r="CF772" t="s">
        <v>324</v>
      </c>
      <c r="CG772" t="s">
        <v>324</v>
      </c>
      <c r="CH772">
        <v>0</v>
      </c>
      <c r="CI772" t="s">
        <v>324</v>
      </c>
      <c r="CJ772" t="s">
        <v>324</v>
      </c>
      <c r="CK772" t="s">
        <v>324</v>
      </c>
      <c r="CL772" t="s">
        <v>324</v>
      </c>
      <c r="CM772">
        <v>0</v>
      </c>
      <c r="CN772" t="s">
        <v>324</v>
      </c>
      <c r="CO772" t="s">
        <v>324</v>
      </c>
      <c r="CP772" t="s">
        <v>324</v>
      </c>
      <c r="CQ772" t="s">
        <v>324</v>
      </c>
      <c r="CR772">
        <v>0</v>
      </c>
      <c r="CS772" t="s">
        <v>324</v>
      </c>
      <c r="CT772" t="s">
        <v>324</v>
      </c>
      <c r="CU772" t="s">
        <v>324</v>
      </c>
      <c r="CV772" t="s">
        <v>324</v>
      </c>
      <c r="CW772">
        <v>0</v>
      </c>
      <c r="CX772">
        <v>3.08</v>
      </c>
      <c r="CY772">
        <v>0.82</v>
      </c>
      <c r="CZ772">
        <v>0</v>
      </c>
      <c r="DA772">
        <v>0</v>
      </c>
      <c r="DB772">
        <v>3.9</v>
      </c>
      <c r="DC772">
        <v>343</v>
      </c>
      <c r="DD772">
        <v>6</v>
      </c>
      <c r="DE772">
        <v>0</v>
      </c>
      <c r="DF772">
        <v>0</v>
      </c>
      <c r="DG772">
        <v>349</v>
      </c>
      <c r="DH772">
        <v>1645.9870000000001</v>
      </c>
      <c r="DI772">
        <v>255.12</v>
      </c>
      <c r="DJ772">
        <v>0</v>
      </c>
      <c r="DK772">
        <v>0</v>
      </c>
      <c r="DL772">
        <v>1901.107</v>
      </c>
    </row>
    <row r="773" spans="1:116" x14ac:dyDescent="0.45">
      <c r="A773">
        <v>2023</v>
      </c>
      <c r="B773" t="s">
        <v>206</v>
      </c>
      <c r="C773">
        <v>1613</v>
      </c>
      <c r="D773" t="s">
        <v>543</v>
      </c>
      <c r="E773" t="s">
        <v>206</v>
      </c>
      <c r="F773" t="s">
        <v>244</v>
      </c>
      <c r="G773">
        <v>11.007999999999999</v>
      </c>
      <c r="H773">
        <v>0.14099999999999999</v>
      </c>
      <c r="I773" t="s">
        <v>324</v>
      </c>
      <c r="J773" t="s">
        <v>324</v>
      </c>
      <c r="K773">
        <v>11.148999999999999</v>
      </c>
      <c r="L773">
        <v>1725</v>
      </c>
      <c r="M773">
        <v>5</v>
      </c>
      <c r="N773" t="s">
        <v>324</v>
      </c>
      <c r="O773" t="s">
        <v>324</v>
      </c>
      <c r="P773">
        <v>1730</v>
      </c>
      <c r="Q773" t="s">
        <v>324</v>
      </c>
      <c r="R773" t="s">
        <v>324</v>
      </c>
      <c r="S773" t="s">
        <v>324</v>
      </c>
      <c r="T773" t="s">
        <v>324</v>
      </c>
      <c r="U773">
        <v>0</v>
      </c>
      <c r="V773" t="s">
        <v>324</v>
      </c>
      <c r="W773" t="s">
        <v>324</v>
      </c>
      <c r="X773" t="s">
        <v>324</v>
      </c>
      <c r="Y773" t="s">
        <v>324</v>
      </c>
      <c r="Z773">
        <v>0</v>
      </c>
      <c r="AA773" t="s">
        <v>324</v>
      </c>
      <c r="AB773" t="s">
        <v>324</v>
      </c>
      <c r="AC773" t="s">
        <v>324</v>
      </c>
      <c r="AD773" t="s">
        <v>324</v>
      </c>
      <c r="AE773">
        <v>0</v>
      </c>
      <c r="AF773" t="s">
        <v>324</v>
      </c>
      <c r="AG773" t="s">
        <v>324</v>
      </c>
      <c r="AH773" t="s">
        <v>324</v>
      </c>
      <c r="AI773" t="s">
        <v>324</v>
      </c>
      <c r="AJ773">
        <v>0</v>
      </c>
      <c r="AK773" t="s">
        <v>324</v>
      </c>
      <c r="AL773" t="s">
        <v>324</v>
      </c>
      <c r="AM773" t="s">
        <v>324</v>
      </c>
      <c r="AN773" t="s">
        <v>324</v>
      </c>
      <c r="AO773">
        <v>0</v>
      </c>
      <c r="AP773" t="s">
        <v>324</v>
      </c>
      <c r="AQ773" t="s">
        <v>324</v>
      </c>
      <c r="AR773" t="s">
        <v>324</v>
      </c>
      <c r="AS773" t="s">
        <v>324</v>
      </c>
      <c r="AT773">
        <v>0</v>
      </c>
      <c r="AU773" t="s">
        <v>324</v>
      </c>
      <c r="AV773" t="s">
        <v>324</v>
      </c>
      <c r="AW773" t="s">
        <v>324</v>
      </c>
      <c r="AX773" t="s">
        <v>324</v>
      </c>
      <c r="AY773">
        <v>0</v>
      </c>
      <c r="AZ773" t="s">
        <v>324</v>
      </c>
      <c r="BA773" t="s">
        <v>324</v>
      </c>
      <c r="BB773" t="s">
        <v>324</v>
      </c>
      <c r="BC773" t="s">
        <v>324</v>
      </c>
      <c r="BD773">
        <v>0</v>
      </c>
      <c r="BE773" t="s">
        <v>324</v>
      </c>
      <c r="BF773" t="s">
        <v>324</v>
      </c>
      <c r="BG773" t="s">
        <v>324</v>
      </c>
      <c r="BH773" t="s">
        <v>324</v>
      </c>
      <c r="BI773">
        <v>0</v>
      </c>
      <c r="BJ773" t="s">
        <v>324</v>
      </c>
      <c r="BK773" t="s">
        <v>324</v>
      </c>
      <c r="BL773" t="s">
        <v>324</v>
      </c>
      <c r="BM773" t="s">
        <v>324</v>
      </c>
      <c r="BN773">
        <v>0</v>
      </c>
      <c r="BO773" t="s">
        <v>324</v>
      </c>
      <c r="BP773" t="s">
        <v>324</v>
      </c>
      <c r="BQ773" t="s">
        <v>324</v>
      </c>
      <c r="BR773" t="s">
        <v>324</v>
      </c>
      <c r="BS773">
        <v>0</v>
      </c>
      <c r="BT773" t="s">
        <v>324</v>
      </c>
      <c r="BU773" t="s">
        <v>324</v>
      </c>
      <c r="BV773" t="s">
        <v>324</v>
      </c>
      <c r="BW773" t="s">
        <v>324</v>
      </c>
      <c r="BX773">
        <v>0</v>
      </c>
      <c r="BY773" t="s">
        <v>324</v>
      </c>
      <c r="BZ773" t="s">
        <v>324</v>
      </c>
      <c r="CA773" t="s">
        <v>324</v>
      </c>
      <c r="CB773" t="s">
        <v>324</v>
      </c>
      <c r="CC773">
        <v>0</v>
      </c>
      <c r="CD773" t="s">
        <v>324</v>
      </c>
      <c r="CE773" t="s">
        <v>324</v>
      </c>
      <c r="CF773" t="s">
        <v>324</v>
      </c>
      <c r="CG773" t="s">
        <v>324</v>
      </c>
      <c r="CH773">
        <v>0</v>
      </c>
      <c r="CI773" t="s">
        <v>324</v>
      </c>
      <c r="CJ773" t="s">
        <v>324</v>
      </c>
      <c r="CK773" t="s">
        <v>324</v>
      </c>
      <c r="CL773" t="s">
        <v>324</v>
      </c>
      <c r="CM773">
        <v>0</v>
      </c>
      <c r="CN773" t="s">
        <v>324</v>
      </c>
      <c r="CO773" t="s">
        <v>324</v>
      </c>
      <c r="CP773" t="s">
        <v>324</v>
      </c>
      <c r="CQ773" t="s">
        <v>324</v>
      </c>
      <c r="CR773">
        <v>0</v>
      </c>
      <c r="CS773" t="s">
        <v>324</v>
      </c>
      <c r="CT773" t="s">
        <v>324</v>
      </c>
      <c r="CU773" t="s">
        <v>324</v>
      </c>
      <c r="CV773" t="s">
        <v>324</v>
      </c>
      <c r="CW773">
        <v>0</v>
      </c>
      <c r="CX773">
        <v>11.007999999999999</v>
      </c>
      <c r="CY773">
        <v>0.14099999999999999</v>
      </c>
      <c r="CZ773">
        <v>0</v>
      </c>
      <c r="DA773">
        <v>0</v>
      </c>
      <c r="DB773">
        <v>11.148999999999999</v>
      </c>
      <c r="DC773">
        <v>1725</v>
      </c>
      <c r="DD773">
        <v>5</v>
      </c>
      <c r="DE773">
        <v>0</v>
      </c>
      <c r="DF773">
        <v>0</v>
      </c>
      <c r="DG773">
        <v>1730</v>
      </c>
      <c r="DH773">
        <v>0</v>
      </c>
      <c r="DI773">
        <v>0</v>
      </c>
      <c r="DJ773">
        <v>0</v>
      </c>
      <c r="DK773">
        <v>0</v>
      </c>
      <c r="DL773">
        <v>0</v>
      </c>
    </row>
    <row r="774" spans="1:116" x14ac:dyDescent="0.45">
      <c r="A774">
        <v>2023</v>
      </c>
      <c r="B774" t="s">
        <v>206</v>
      </c>
      <c r="C774">
        <v>1763</v>
      </c>
      <c r="D774" t="s">
        <v>1088</v>
      </c>
      <c r="E774" t="s">
        <v>206</v>
      </c>
      <c r="F774" t="s">
        <v>244</v>
      </c>
      <c r="G774">
        <v>3.363</v>
      </c>
      <c r="H774">
        <v>0.13400000000000001</v>
      </c>
      <c r="I774" t="s">
        <v>324</v>
      </c>
      <c r="J774" t="s">
        <v>324</v>
      </c>
      <c r="K774">
        <v>3.4969999999999999</v>
      </c>
      <c r="L774">
        <v>422</v>
      </c>
      <c r="M774">
        <v>9</v>
      </c>
      <c r="N774" t="s">
        <v>324</v>
      </c>
      <c r="O774" t="s">
        <v>324</v>
      </c>
      <c r="P774">
        <v>431</v>
      </c>
      <c r="Q774" t="s">
        <v>324</v>
      </c>
      <c r="R774" t="s">
        <v>324</v>
      </c>
      <c r="S774" t="s">
        <v>324</v>
      </c>
      <c r="T774" t="s">
        <v>324</v>
      </c>
      <c r="U774">
        <v>0</v>
      </c>
      <c r="V774" t="s">
        <v>324</v>
      </c>
      <c r="W774" t="s">
        <v>324</v>
      </c>
      <c r="X774" t="s">
        <v>324</v>
      </c>
      <c r="Y774" t="s">
        <v>324</v>
      </c>
      <c r="Z774">
        <v>0</v>
      </c>
      <c r="AA774" t="s">
        <v>324</v>
      </c>
      <c r="AB774" t="s">
        <v>324</v>
      </c>
      <c r="AC774" t="s">
        <v>324</v>
      </c>
      <c r="AD774" t="s">
        <v>324</v>
      </c>
      <c r="AE774">
        <v>0</v>
      </c>
      <c r="AF774">
        <v>0.24</v>
      </c>
      <c r="AG774" t="s">
        <v>324</v>
      </c>
      <c r="AH774" t="s">
        <v>324</v>
      </c>
      <c r="AI774" t="s">
        <v>324</v>
      </c>
      <c r="AJ774">
        <v>0.24</v>
      </c>
      <c r="AK774">
        <v>50</v>
      </c>
      <c r="AL774" t="s">
        <v>324</v>
      </c>
      <c r="AM774" t="s">
        <v>324</v>
      </c>
      <c r="AN774" t="s">
        <v>324</v>
      </c>
      <c r="AO774">
        <v>50</v>
      </c>
      <c r="AP774">
        <v>0.13200000000000001</v>
      </c>
      <c r="AQ774" t="s">
        <v>324</v>
      </c>
      <c r="AR774" t="s">
        <v>324</v>
      </c>
      <c r="AS774" t="s">
        <v>324</v>
      </c>
      <c r="AT774">
        <v>0.13200000000000001</v>
      </c>
      <c r="AU774">
        <v>19</v>
      </c>
      <c r="AV774" t="s">
        <v>324</v>
      </c>
      <c r="AW774" t="s">
        <v>324</v>
      </c>
      <c r="AX774" t="s">
        <v>324</v>
      </c>
      <c r="AY774">
        <v>19</v>
      </c>
      <c r="AZ774" t="s">
        <v>324</v>
      </c>
      <c r="BA774" t="s">
        <v>324</v>
      </c>
      <c r="BB774" t="s">
        <v>324</v>
      </c>
      <c r="BC774" t="s">
        <v>324</v>
      </c>
      <c r="BD774">
        <v>0</v>
      </c>
      <c r="BE774" t="s">
        <v>324</v>
      </c>
      <c r="BF774" t="s">
        <v>324</v>
      </c>
      <c r="BG774" t="s">
        <v>324</v>
      </c>
      <c r="BH774" t="s">
        <v>324</v>
      </c>
      <c r="BI774">
        <v>0</v>
      </c>
      <c r="BJ774" t="s">
        <v>324</v>
      </c>
      <c r="BK774" t="s">
        <v>324</v>
      </c>
      <c r="BL774" t="s">
        <v>324</v>
      </c>
      <c r="BM774" t="s">
        <v>324</v>
      </c>
      <c r="BN774">
        <v>0</v>
      </c>
      <c r="BO774" t="s">
        <v>324</v>
      </c>
      <c r="BP774" t="s">
        <v>324</v>
      </c>
      <c r="BQ774" t="s">
        <v>324</v>
      </c>
      <c r="BR774" t="s">
        <v>324</v>
      </c>
      <c r="BS774">
        <v>0</v>
      </c>
      <c r="BT774" t="s">
        <v>324</v>
      </c>
      <c r="BU774" t="s">
        <v>324</v>
      </c>
      <c r="BV774" t="s">
        <v>324</v>
      </c>
      <c r="BW774" t="s">
        <v>324</v>
      </c>
      <c r="BX774">
        <v>0</v>
      </c>
      <c r="BY774" t="s">
        <v>324</v>
      </c>
      <c r="BZ774" t="s">
        <v>324</v>
      </c>
      <c r="CA774" t="s">
        <v>324</v>
      </c>
      <c r="CB774" t="s">
        <v>324</v>
      </c>
      <c r="CC774">
        <v>0</v>
      </c>
      <c r="CD774" t="s">
        <v>324</v>
      </c>
      <c r="CE774" t="s">
        <v>324</v>
      </c>
      <c r="CF774" t="s">
        <v>324</v>
      </c>
      <c r="CG774" t="s">
        <v>324</v>
      </c>
      <c r="CH774">
        <v>0</v>
      </c>
      <c r="CI774" t="s">
        <v>324</v>
      </c>
      <c r="CJ774" t="s">
        <v>324</v>
      </c>
      <c r="CK774" t="s">
        <v>324</v>
      </c>
      <c r="CL774" t="s">
        <v>324</v>
      </c>
      <c r="CM774">
        <v>0</v>
      </c>
      <c r="CN774" t="s">
        <v>324</v>
      </c>
      <c r="CO774" t="s">
        <v>324</v>
      </c>
      <c r="CP774" t="s">
        <v>324</v>
      </c>
      <c r="CQ774" t="s">
        <v>324</v>
      </c>
      <c r="CR774">
        <v>0</v>
      </c>
      <c r="CS774" t="s">
        <v>324</v>
      </c>
      <c r="CT774" t="s">
        <v>324</v>
      </c>
      <c r="CU774" t="s">
        <v>324</v>
      </c>
      <c r="CV774" t="s">
        <v>324</v>
      </c>
      <c r="CW774">
        <v>0</v>
      </c>
      <c r="CX774">
        <v>3.6030000000000002</v>
      </c>
      <c r="CY774">
        <v>0.13400000000000001</v>
      </c>
      <c r="CZ774">
        <v>0</v>
      </c>
      <c r="DA774">
        <v>0</v>
      </c>
      <c r="DB774">
        <v>3.7370000000000001</v>
      </c>
      <c r="DC774">
        <v>472</v>
      </c>
      <c r="DD774">
        <v>9</v>
      </c>
      <c r="DE774">
        <v>0</v>
      </c>
      <c r="DF774">
        <v>0</v>
      </c>
      <c r="DG774">
        <v>481</v>
      </c>
      <c r="DH774">
        <v>0</v>
      </c>
      <c r="DI774">
        <v>0</v>
      </c>
      <c r="DJ774">
        <v>0</v>
      </c>
      <c r="DK774">
        <v>0</v>
      </c>
      <c r="DL774">
        <v>0</v>
      </c>
    </row>
    <row r="775" spans="1:116" x14ac:dyDescent="0.45">
      <c r="A775">
        <v>2023</v>
      </c>
      <c r="B775" t="s">
        <v>206</v>
      </c>
      <c r="C775">
        <v>1890</v>
      </c>
      <c r="D775" t="s">
        <v>1089</v>
      </c>
      <c r="E775" t="s">
        <v>996</v>
      </c>
      <c r="F775" t="s">
        <v>244</v>
      </c>
      <c r="G775">
        <v>2.4620000000000002</v>
      </c>
      <c r="H775">
        <v>3.5000000000000003E-2</v>
      </c>
      <c r="I775" t="s">
        <v>324</v>
      </c>
      <c r="J775" t="s">
        <v>324</v>
      </c>
      <c r="K775">
        <v>2.4969999999999999</v>
      </c>
      <c r="L775">
        <v>289</v>
      </c>
      <c r="M775">
        <v>2</v>
      </c>
      <c r="N775" t="s">
        <v>324</v>
      </c>
      <c r="O775" t="s">
        <v>324</v>
      </c>
      <c r="P775">
        <v>291</v>
      </c>
      <c r="Q775">
        <v>1.6279999999999999</v>
      </c>
      <c r="R775" t="s">
        <v>324</v>
      </c>
      <c r="S775" t="s">
        <v>324</v>
      </c>
      <c r="T775" t="s">
        <v>324</v>
      </c>
      <c r="U775">
        <v>1.6279999999999999</v>
      </c>
      <c r="V775" t="s">
        <v>324</v>
      </c>
      <c r="W775" t="s">
        <v>324</v>
      </c>
      <c r="X775" t="s">
        <v>324</v>
      </c>
      <c r="Y775" t="s">
        <v>324</v>
      </c>
      <c r="Z775">
        <v>0</v>
      </c>
      <c r="AA775" t="s">
        <v>324</v>
      </c>
      <c r="AB775" t="s">
        <v>324</v>
      </c>
      <c r="AC775" t="s">
        <v>324</v>
      </c>
      <c r="AD775" t="s">
        <v>324</v>
      </c>
      <c r="AE775">
        <v>0</v>
      </c>
      <c r="AF775" t="s">
        <v>324</v>
      </c>
      <c r="AG775" t="s">
        <v>324</v>
      </c>
      <c r="AH775" t="s">
        <v>324</v>
      </c>
      <c r="AI775" t="s">
        <v>324</v>
      </c>
      <c r="AJ775">
        <v>0</v>
      </c>
      <c r="AK775" t="s">
        <v>324</v>
      </c>
      <c r="AL775" t="s">
        <v>324</v>
      </c>
      <c r="AM775" t="s">
        <v>324</v>
      </c>
      <c r="AN775" t="s">
        <v>324</v>
      </c>
      <c r="AO775">
        <v>0</v>
      </c>
      <c r="AP775" t="s">
        <v>324</v>
      </c>
      <c r="AQ775" t="s">
        <v>324</v>
      </c>
      <c r="AR775" t="s">
        <v>324</v>
      </c>
      <c r="AS775" t="s">
        <v>324</v>
      </c>
      <c r="AT775">
        <v>0</v>
      </c>
      <c r="AU775" t="s">
        <v>324</v>
      </c>
      <c r="AV775" t="s">
        <v>324</v>
      </c>
      <c r="AW775" t="s">
        <v>324</v>
      </c>
      <c r="AX775" t="s">
        <v>324</v>
      </c>
      <c r="AY775">
        <v>0</v>
      </c>
      <c r="AZ775" t="s">
        <v>324</v>
      </c>
      <c r="BA775" t="s">
        <v>324</v>
      </c>
      <c r="BB775" t="s">
        <v>324</v>
      </c>
      <c r="BC775" t="s">
        <v>324</v>
      </c>
      <c r="BD775">
        <v>0</v>
      </c>
      <c r="BE775" t="s">
        <v>324</v>
      </c>
      <c r="BF775" t="s">
        <v>324</v>
      </c>
      <c r="BG775" t="s">
        <v>324</v>
      </c>
      <c r="BH775" t="s">
        <v>324</v>
      </c>
      <c r="BI775">
        <v>0</v>
      </c>
      <c r="BJ775" t="s">
        <v>324</v>
      </c>
      <c r="BK775" t="s">
        <v>324</v>
      </c>
      <c r="BL775" t="s">
        <v>324</v>
      </c>
      <c r="BM775" t="s">
        <v>324</v>
      </c>
      <c r="BN775">
        <v>0</v>
      </c>
      <c r="BO775" t="s">
        <v>324</v>
      </c>
      <c r="BP775" t="s">
        <v>324</v>
      </c>
      <c r="BQ775" t="s">
        <v>324</v>
      </c>
      <c r="BR775" t="s">
        <v>324</v>
      </c>
      <c r="BS775">
        <v>0</v>
      </c>
      <c r="BT775" t="s">
        <v>324</v>
      </c>
      <c r="BU775" t="s">
        <v>324</v>
      </c>
      <c r="BV775" t="s">
        <v>324</v>
      </c>
      <c r="BW775" t="s">
        <v>324</v>
      </c>
      <c r="BX775">
        <v>0</v>
      </c>
      <c r="BY775" t="s">
        <v>324</v>
      </c>
      <c r="BZ775" t="s">
        <v>324</v>
      </c>
      <c r="CA775" t="s">
        <v>324</v>
      </c>
      <c r="CB775" t="s">
        <v>324</v>
      </c>
      <c r="CC775">
        <v>0</v>
      </c>
      <c r="CD775" t="s">
        <v>324</v>
      </c>
      <c r="CE775" t="s">
        <v>324</v>
      </c>
      <c r="CF775" t="s">
        <v>324</v>
      </c>
      <c r="CG775" t="s">
        <v>324</v>
      </c>
      <c r="CH775">
        <v>0</v>
      </c>
      <c r="CI775" t="s">
        <v>324</v>
      </c>
      <c r="CJ775" t="s">
        <v>324</v>
      </c>
      <c r="CK775" t="s">
        <v>324</v>
      </c>
      <c r="CL775" t="s">
        <v>324</v>
      </c>
      <c r="CM775">
        <v>0</v>
      </c>
      <c r="CN775" t="s">
        <v>324</v>
      </c>
      <c r="CO775" t="s">
        <v>324</v>
      </c>
      <c r="CP775" t="s">
        <v>324</v>
      </c>
      <c r="CQ775" t="s">
        <v>324</v>
      </c>
      <c r="CR775">
        <v>0</v>
      </c>
      <c r="CS775" t="s">
        <v>324</v>
      </c>
      <c r="CT775" t="s">
        <v>324</v>
      </c>
      <c r="CU775" t="s">
        <v>324</v>
      </c>
      <c r="CV775" t="s">
        <v>324</v>
      </c>
      <c r="CW775">
        <v>0</v>
      </c>
      <c r="CX775">
        <v>2.4620000000000002</v>
      </c>
      <c r="CY775">
        <v>3.5000000000000003E-2</v>
      </c>
      <c r="CZ775">
        <v>0</v>
      </c>
      <c r="DA775">
        <v>0</v>
      </c>
      <c r="DB775">
        <v>2.4969999999999999</v>
      </c>
      <c r="DC775">
        <v>289</v>
      </c>
      <c r="DD775">
        <v>2</v>
      </c>
      <c r="DE775">
        <v>0</v>
      </c>
      <c r="DF775">
        <v>0</v>
      </c>
      <c r="DG775">
        <v>291</v>
      </c>
      <c r="DH775">
        <v>1.6279999999999999</v>
      </c>
      <c r="DI775">
        <v>0</v>
      </c>
      <c r="DJ775">
        <v>0</v>
      </c>
      <c r="DK775">
        <v>0</v>
      </c>
      <c r="DL775">
        <v>1.6279999999999999</v>
      </c>
    </row>
    <row r="776" spans="1:116" x14ac:dyDescent="0.45">
      <c r="A776">
        <v>2023</v>
      </c>
      <c r="B776" t="s">
        <v>206</v>
      </c>
      <c r="C776">
        <v>2212</v>
      </c>
      <c r="D776" t="s">
        <v>1090</v>
      </c>
      <c r="E776" t="s">
        <v>996</v>
      </c>
      <c r="F776" t="s">
        <v>244</v>
      </c>
      <c r="G776">
        <v>3.35</v>
      </c>
      <c r="H776">
        <v>9.2999999999999999E-2</v>
      </c>
      <c r="I776" t="s">
        <v>324</v>
      </c>
      <c r="J776" t="s">
        <v>324</v>
      </c>
      <c r="K776">
        <v>3.4430000000000001</v>
      </c>
      <c r="L776">
        <v>431</v>
      </c>
      <c r="M776">
        <v>2</v>
      </c>
      <c r="N776" t="s">
        <v>324</v>
      </c>
      <c r="O776" t="s">
        <v>324</v>
      </c>
      <c r="P776">
        <v>433</v>
      </c>
      <c r="Q776">
        <v>2147.5720000000001</v>
      </c>
      <c r="R776">
        <v>95</v>
      </c>
      <c r="S776" t="s">
        <v>324</v>
      </c>
      <c r="T776" t="s">
        <v>324</v>
      </c>
      <c r="U776">
        <v>2242.5720000000001</v>
      </c>
      <c r="V776" t="s">
        <v>324</v>
      </c>
      <c r="W776" t="s">
        <v>324</v>
      </c>
      <c r="X776" t="s">
        <v>324</v>
      </c>
      <c r="Y776" t="s">
        <v>324</v>
      </c>
      <c r="Z776">
        <v>0</v>
      </c>
      <c r="AA776" t="s">
        <v>324</v>
      </c>
      <c r="AB776" t="s">
        <v>324</v>
      </c>
      <c r="AC776" t="s">
        <v>324</v>
      </c>
      <c r="AD776" t="s">
        <v>324</v>
      </c>
      <c r="AE776">
        <v>0</v>
      </c>
      <c r="AF776">
        <v>0.25</v>
      </c>
      <c r="AG776" t="s">
        <v>324</v>
      </c>
      <c r="AH776" t="s">
        <v>324</v>
      </c>
      <c r="AI776" t="s">
        <v>324</v>
      </c>
      <c r="AJ776">
        <v>0.25</v>
      </c>
      <c r="AK776">
        <v>8</v>
      </c>
      <c r="AL776" t="s">
        <v>324</v>
      </c>
      <c r="AM776" t="s">
        <v>324</v>
      </c>
      <c r="AN776" t="s">
        <v>324</v>
      </c>
      <c r="AO776">
        <v>8</v>
      </c>
      <c r="AP776" t="s">
        <v>324</v>
      </c>
      <c r="AQ776" t="s">
        <v>324</v>
      </c>
      <c r="AR776" t="s">
        <v>324</v>
      </c>
      <c r="AS776" t="s">
        <v>324</v>
      </c>
      <c r="AT776">
        <v>0</v>
      </c>
      <c r="AU776" t="s">
        <v>324</v>
      </c>
      <c r="AV776" t="s">
        <v>324</v>
      </c>
      <c r="AW776" t="s">
        <v>324</v>
      </c>
      <c r="AX776" t="s">
        <v>324</v>
      </c>
      <c r="AY776">
        <v>0</v>
      </c>
      <c r="AZ776" t="s">
        <v>324</v>
      </c>
      <c r="BA776" t="s">
        <v>324</v>
      </c>
      <c r="BB776" t="s">
        <v>324</v>
      </c>
      <c r="BC776" t="s">
        <v>324</v>
      </c>
      <c r="BD776">
        <v>0</v>
      </c>
      <c r="BE776" t="s">
        <v>324</v>
      </c>
      <c r="BF776" t="s">
        <v>324</v>
      </c>
      <c r="BG776" t="s">
        <v>324</v>
      </c>
      <c r="BH776" t="s">
        <v>324</v>
      </c>
      <c r="BI776">
        <v>0</v>
      </c>
      <c r="BJ776" t="s">
        <v>324</v>
      </c>
      <c r="BK776" t="s">
        <v>324</v>
      </c>
      <c r="BL776" t="s">
        <v>324</v>
      </c>
      <c r="BM776" t="s">
        <v>324</v>
      </c>
      <c r="BN776">
        <v>0</v>
      </c>
      <c r="BO776" t="s">
        <v>324</v>
      </c>
      <c r="BP776" t="s">
        <v>324</v>
      </c>
      <c r="BQ776" t="s">
        <v>324</v>
      </c>
      <c r="BR776" t="s">
        <v>324</v>
      </c>
      <c r="BS776">
        <v>0</v>
      </c>
      <c r="BT776" t="s">
        <v>324</v>
      </c>
      <c r="BU776" t="s">
        <v>324</v>
      </c>
      <c r="BV776" t="s">
        <v>324</v>
      </c>
      <c r="BW776" t="s">
        <v>324</v>
      </c>
      <c r="BX776">
        <v>0</v>
      </c>
      <c r="BY776" t="s">
        <v>324</v>
      </c>
      <c r="BZ776" t="s">
        <v>324</v>
      </c>
      <c r="CA776" t="s">
        <v>324</v>
      </c>
      <c r="CB776" t="s">
        <v>324</v>
      </c>
      <c r="CC776">
        <v>0</v>
      </c>
      <c r="CD776" t="s">
        <v>324</v>
      </c>
      <c r="CE776" t="s">
        <v>324</v>
      </c>
      <c r="CF776" t="s">
        <v>324</v>
      </c>
      <c r="CG776" t="s">
        <v>324</v>
      </c>
      <c r="CH776">
        <v>0</v>
      </c>
      <c r="CI776" t="s">
        <v>324</v>
      </c>
      <c r="CJ776" t="s">
        <v>324</v>
      </c>
      <c r="CK776" t="s">
        <v>324</v>
      </c>
      <c r="CL776" t="s">
        <v>324</v>
      </c>
      <c r="CM776">
        <v>0</v>
      </c>
      <c r="CN776" t="s">
        <v>324</v>
      </c>
      <c r="CO776" t="s">
        <v>324</v>
      </c>
      <c r="CP776" t="s">
        <v>324</v>
      </c>
      <c r="CQ776" t="s">
        <v>324</v>
      </c>
      <c r="CR776">
        <v>0</v>
      </c>
      <c r="CS776" t="s">
        <v>324</v>
      </c>
      <c r="CT776" t="s">
        <v>324</v>
      </c>
      <c r="CU776" t="s">
        <v>324</v>
      </c>
      <c r="CV776" t="s">
        <v>324</v>
      </c>
      <c r="CW776">
        <v>0</v>
      </c>
      <c r="CX776">
        <v>3.6</v>
      </c>
      <c r="CY776">
        <v>9.2999999999999999E-2</v>
      </c>
      <c r="CZ776">
        <v>0</v>
      </c>
      <c r="DA776">
        <v>0</v>
      </c>
      <c r="DB776">
        <v>3.6930000000000001</v>
      </c>
      <c r="DC776">
        <v>439</v>
      </c>
      <c r="DD776">
        <v>2</v>
      </c>
      <c r="DE776">
        <v>0</v>
      </c>
      <c r="DF776">
        <v>0</v>
      </c>
      <c r="DG776">
        <v>441</v>
      </c>
      <c r="DH776">
        <v>2147.5720000000001</v>
      </c>
      <c r="DI776">
        <v>95</v>
      </c>
      <c r="DJ776">
        <v>0</v>
      </c>
      <c r="DK776">
        <v>0</v>
      </c>
      <c r="DL776">
        <v>2242.5720000000001</v>
      </c>
    </row>
    <row r="777" spans="1:116" x14ac:dyDescent="0.45">
      <c r="A777">
        <v>2023</v>
      </c>
      <c r="B777" t="s">
        <v>206</v>
      </c>
      <c r="C777">
        <v>3046</v>
      </c>
      <c r="D777" t="s">
        <v>466</v>
      </c>
      <c r="E777" t="s">
        <v>994</v>
      </c>
      <c r="F777" t="s">
        <v>244</v>
      </c>
      <c r="G777">
        <v>17.509</v>
      </c>
      <c r="H777">
        <v>3.0430000000000001</v>
      </c>
      <c r="I777">
        <v>5.2690000000000001</v>
      </c>
      <c r="J777" t="s">
        <v>324</v>
      </c>
      <c r="K777">
        <v>25.821000000000002</v>
      </c>
      <c r="L777">
        <v>2174</v>
      </c>
      <c r="M777">
        <v>64</v>
      </c>
      <c r="N777">
        <v>11</v>
      </c>
      <c r="O777" t="s">
        <v>324</v>
      </c>
      <c r="P777">
        <v>2249</v>
      </c>
      <c r="Q777" t="s">
        <v>324</v>
      </c>
      <c r="R777" t="s">
        <v>324</v>
      </c>
      <c r="S777" t="s">
        <v>324</v>
      </c>
      <c r="T777" t="s">
        <v>324</v>
      </c>
      <c r="U777">
        <v>0</v>
      </c>
      <c r="V777" t="s">
        <v>324</v>
      </c>
      <c r="W777" t="s">
        <v>324</v>
      </c>
      <c r="X777" t="s">
        <v>324</v>
      </c>
      <c r="Y777" t="s">
        <v>324</v>
      </c>
      <c r="Z777">
        <v>0</v>
      </c>
      <c r="AA777" t="s">
        <v>324</v>
      </c>
      <c r="AB777" t="s">
        <v>324</v>
      </c>
      <c r="AC777" t="s">
        <v>324</v>
      </c>
      <c r="AD777" t="s">
        <v>324</v>
      </c>
      <c r="AE777">
        <v>0</v>
      </c>
      <c r="AF777" t="s">
        <v>324</v>
      </c>
      <c r="AG777" t="s">
        <v>324</v>
      </c>
      <c r="AH777" t="s">
        <v>324</v>
      </c>
      <c r="AI777" t="s">
        <v>324</v>
      </c>
      <c r="AJ777">
        <v>0</v>
      </c>
      <c r="AK777" t="s">
        <v>324</v>
      </c>
      <c r="AL777" t="s">
        <v>324</v>
      </c>
      <c r="AM777" t="s">
        <v>324</v>
      </c>
      <c r="AN777" t="s">
        <v>324</v>
      </c>
      <c r="AO777">
        <v>0</v>
      </c>
      <c r="AP777" t="s">
        <v>324</v>
      </c>
      <c r="AQ777" t="s">
        <v>324</v>
      </c>
      <c r="AR777" t="s">
        <v>324</v>
      </c>
      <c r="AS777" t="s">
        <v>324</v>
      </c>
      <c r="AT777">
        <v>0</v>
      </c>
      <c r="AU777" t="s">
        <v>324</v>
      </c>
      <c r="AV777" t="s">
        <v>324</v>
      </c>
      <c r="AW777" t="s">
        <v>324</v>
      </c>
      <c r="AX777" t="s">
        <v>324</v>
      </c>
      <c r="AY777">
        <v>0</v>
      </c>
      <c r="AZ777" t="s">
        <v>324</v>
      </c>
      <c r="BA777" t="s">
        <v>324</v>
      </c>
      <c r="BB777" t="s">
        <v>324</v>
      </c>
      <c r="BC777" t="s">
        <v>324</v>
      </c>
      <c r="BD777">
        <v>0</v>
      </c>
      <c r="BE777" t="s">
        <v>324</v>
      </c>
      <c r="BF777" t="s">
        <v>324</v>
      </c>
      <c r="BG777" t="s">
        <v>324</v>
      </c>
      <c r="BH777" t="s">
        <v>324</v>
      </c>
      <c r="BI777">
        <v>0</v>
      </c>
      <c r="BJ777" t="s">
        <v>324</v>
      </c>
      <c r="BK777" t="s">
        <v>324</v>
      </c>
      <c r="BL777" t="s">
        <v>324</v>
      </c>
      <c r="BM777" t="s">
        <v>324</v>
      </c>
      <c r="BN777">
        <v>0</v>
      </c>
      <c r="BO777" t="s">
        <v>324</v>
      </c>
      <c r="BP777" t="s">
        <v>324</v>
      </c>
      <c r="BQ777" t="s">
        <v>324</v>
      </c>
      <c r="BR777" t="s">
        <v>324</v>
      </c>
      <c r="BS777">
        <v>0</v>
      </c>
      <c r="BT777">
        <v>0</v>
      </c>
      <c r="BU777">
        <v>0</v>
      </c>
      <c r="BV777">
        <v>0</v>
      </c>
      <c r="BW777" t="s">
        <v>324</v>
      </c>
      <c r="BX777">
        <v>0</v>
      </c>
      <c r="BY777">
        <v>0</v>
      </c>
      <c r="BZ777">
        <v>0</v>
      </c>
      <c r="CA777">
        <v>0</v>
      </c>
      <c r="CB777" t="s">
        <v>324</v>
      </c>
      <c r="CC777">
        <v>0</v>
      </c>
      <c r="CD777" t="s">
        <v>324</v>
      </c>
      <c r="CE777" t="s">
        <v>324</v>
      </c>
      <c r="CF777" t="s">
        <v>324</v>
      </c>
      <c r="CG777" t="s">
        <v>324</v>
      </c>
      <c r="CH777">
        <v>0</v>
      </c>
      <c r="CI777" t="s">
        <v>324</v>
      </c>
      <c r="CJ777" t="s">
        <v>324</v>
      </c>
      <c r="CK777" t="s">
        <v>324</v>
      </c>
      <c r="CL777" t="s">
        <v>324</v>
      </c>
      <c r="CM777">
        <v>0</v>
      </c>
      <c r="CN777" t="s">
        <v>324</v>
      </c>
      <c r="CO777" t="s">
        <v>324</v>
      </c>
      <c r="CP777" t="s">
        <v>324</v>
      </c>
      <c r="CQ777" t="s">
        <v>324</v>
      </c>
      <c r="CR777">
        <v>0</v>
      </c>
      <c r="CS777" t="s">
        <v>324</v>
      </c>
      <c r="CT777" t="s">
        <v>324</v>
      </c>
      <c r="CU777" t="s">
        <v>324</v>
      </c>
      <c r="CV777" t="s">
        <v>324</v>
      </c>
      <c r="CW777">
        <v>0</v>
      </c>
      <c r="CX777">
        <v>17.509</v>
      </c>
      <c r="CY777">
        <v>3.0430000000000001</v>
      </c>
      <c r="CZ777">
        <v>5.2690000000000001</v>
      </c>
      <c r="DA777">
        <v>0</v>
      </c>
      <c r="DB777">
        <v>25.821000000000002</v>
      </c>
      <c r="DC777">
        <v>2174</v>
      </c>
      <c r="DD777">
        <v>64</v>
      </c>
      <c r="DE777">
        <v>11</v>
      </c>
      <c r="DF777">
        <v>0</v>
      </c>
      <c r="DG777">
        <v>2249</v>
      </c>
      <c r="DH777">
        <v>0</v>
      </c>
      <c r="DI777">
        <v>0</v>
      </c>
      <c r="DJ777">
        <v>0</v>
      </c>
      <c r="DK777">
        <v>0</v>
      </c>
      <c r="DL777">
        <v>0</v>
      </c>
    </row>
    <row r="778" spans="1:116" x14ac:dyDescent="0.45">
      <c r="A778">
        <v>2023</v>
      </c>
      <c r="B778" t="s">
        <v>206</v>
      </c>
      <c r="C778">
        <v>5416</v>
      </c>
      <c r="D778" t="s">
        <v>467</v>
      </c>
      <c r="E778" t="s">
        <v>996</v>
      </c>
      <c r="F778" t="s">
        <v>244</v>
      </c>
      <c r="G778">
        <v>97.146000000000001</v>
      </c>
      <c r="H778">
        <v>19.266999999999999</v>
      </c>
      <c r="I778">
        <v>11.026999999999999</v>
      </c>
      <c r="J778" t="s">
        <v>324</v>
      </c>
      <c r="K778">
        <v>127.44</v>
      </c>
      <c r="L778">
        <v>12019</v>
      </c>
      <c r="M778">
        <v>353</v>
      </c>
      <c r="N778">
        <v>30</v>
      </c>
      <c r="O778" t="s">
        <v>324</v>
      </c>
      <c r="P778">
        <v>12402</v>
      </c>
      <c r="Q778" t="s">
        <v>324</v>
      </c>
      <c r="R778" t="s">
        <v>324</v>
      </c>
      <c r="S778" t="s">
        <v>324</v>
      </c>
      <c r="T778" t="s">
        <v>324</v>
      </c>
      <c r="U778">
        <v>0</v>
      </c>
      <c r="V778" t="s">
        <v>324</v>
      </c>
      <c r="W778" t="s">
        <v>324</v>
      </c>
      <c r="X778" t="s">
        <v>324</v>
      </c>
      <c r="Y778" t="s">
        <v>324</v>
      </c>
      <c r="Z778">
        <v>0</v>
      </c>
      <c r="AA778" t="s">
        <v>324</v>
      </c>
      <c r="AB778" t="s">
        <v>324</v>
      </c>
      <c r="AC778" t="s">
        <v>324</v>
      </c>
      <c r="AD778" t="s">
        <v>324</v>
      </c>
      <c r="AE778">
        <v>0</v>
      </c>
      <c r="AF778" t="s">
        <v>324</v>
      </c>
      <c r="AG778" t="s">
        <v>324</v>
      </c>
      <c r="AH778" t="s">
        <v>324</v>
      </c>
      <c r="AI778" t="s">
        <v>324</v>
      </c>
      <c r="AJ778">
        <v>0</v>
      </c>
      <c r="AK778" t="s">
        <v>324</v>
      </c>
      <c r="AL778" t="s">
        <v>324</v>
      </c>
      <c r="AM778" t="s">
        <v>324</v>
      </c>
      <c r="AN778" t="s">
        <v>324</v>
      </c>
      <c r="AO778">
        <v>0</v>
      </c>
      <c r="AP778" t="s">
        <v>324</v>
      </c>
      <c r="AQ778" t="s">
        <v>324</v>
      </c>
      <c r="AR778" t="s">
        <v>324</v>
      </c>
      <c r="AS778" t="s">
        <v>324</v>
      </c>
      <c r="AT778">
        <v>0</v>
      </c>
      <c r="AU778" t="s">
        <v>324</v>
      </c>
      <c r="AV778" t="s">
        <v>324</v>
      </c>
      <c r="AW778" t="s">
        <v>324</v>
      </c>
      <c r="AX778" t="s">
        <v>324</v>
      </c>
      <c r="AY778">
        <v>0</v>
      </c>
      <c r="AZ778" t="s">
        <v>324</v>
      </c>
      <c r="BA778" t="s">
        <v>324</v>
      </c>
      <c r="BB778" t="s">
        <v>324</v>
      </c>
      <c r="BC778" t="s">
        <v>324</v>
      </c>
      <c r="BD778">
        <v>0</v>
      </c>
      <c r="BE778" t="s">
        <v>324</v>
      </c>
      <c r="BF778" t="s">
        <v>324</v>
      </c>
      <c r="BG778" t="s">
        <v>324</v>
      </c>
      <c r="BH778" t="s">
        <v>324</v>
      </c>
      <c r="BI778">
        <v>0</v>
      </c>
      <c r="BJ778" t="s">
        <v>324</v>
      </c>
      <c r="BK778" t="s">
        <v>324</v>
      </c>
      <c r="BL778" t="s">
        <v>324</v>
      </c>
      <c r="BM778" t="s">
        <v>324</v>
      </c>
      <c r="BN778">
        <v>0</v>
      </c>
      <c r="BO778" t="s">
        <v>324</v>
      </c>
      <c r="BP778" t="s">
        <v>324</v>
      </c>
      <c r="BQ778" t="s">
        <v>324</v>
      </c>
      <c r="BR778" t="s">
        <v>324</v>
      </c>
      <c r="BS778">
        <v>0</v>
      </c>
      <c r="BT778">
        <v>0</v>
      </c>
      <c r="BU778">
        <v>1E-3</v>
      </c>
      <c r="BV778">
        <v>0</v>
      </c>
      <c r="BW778" t="s">
        <v>324</v>
      </c>
      <c r="BX778">
        <v>1E-3</v>
      </c>
      <c r="BY778">
        <v>0</v>
      </c>
      <c r="BZ778">
        <v>1</v>
      </c>
      <c r="CA778">
        <v>0</v>
      </c>
      <c r="CB778" t="s">
        <v>324</v>
      </c>
      <c r="CC778">
        <v>1</v>
      </c>
      <c r="CD778" t="s">
        <v>324</v>
      </c>
      <c r="CE778" t="s">
        <v>324</v>
      </c>
      <c r="CF778" t="s">
        <v>324</v>
      </c>
      <c r="CG778" t="s">
        <v>324</v>
      </c>
      <c r="CH778">
        <v>0</v>
      </c>
      <c r="CI778" t="s">
        <v>324</v>
      </c>
      <c r="CJ778" t="s">
        <v>324</v>
      </c>
      <c r="CK778" t="s">
        <v>324</v>
      </c>
      <c r="CL778" t="s">
        <v>324</v>
      </c>
      <c r="CM778">
        <v>0</v>
      </c>
      <c r="CN778" t="s">
        <v>324</v>
      </c>
      <c r="CO778" t="s">
        <v>324</v>
      </c>
      <c r="CP778" t="s">
        <v>324</v>
      </c>
      <c r="CQ778" t="s">
        <v>324</v>
      </c>
      <c r="CR778">
        <v>0</v>
      </c>
      <c r="CS778" t="s">
        <v>324</v>
      </c>
      <c r="CT778" t="s">
        <v>324</v>
      </c>
      <c r="CU778" t="s">
        <v>324</v>
      </c>
      <c r="CV778" t="s">
        <v>324</v>
      </c>
      <c r="CW778">
        <v>0</v>
      </c>
      <c r="CX778">
        <v>97.146000000000001</v>
      </c>
      <c r="CY778">
        <v>19.268000000000001</v>
      </c>
      <c r="CZ778">
        <v>11.026999999999999</v>
      </c>
      <c r="DA778">
        <v>0</v>
      </c>
      <c r="DB778">
        <v>127.441</v>
      </c>
      <c r="DC778">
        <v>12019</v>
      </c>
      <c r="DD778">
        <v>354</v>
      </c>
      <c r="DE778">
        <v>30</v>
      </c>
      <c r="DF778">
        <v>0</v>
      </c>
      <c r="DG778">
        <v>12403</v>
      </c>
      <c r="DH778">
        <v>0</v>
      </c>
      <c r="DI778">
        <v>0</v>
      </c>
      <c r="DJ778">
        <v>0</v>
      </c>
      <c r="DK778">
        <v>0</v>
      </c>
      <c r="DL778">
        <v>0</v>
      </c>
    </row>
    <row r="779" spans="1:116" x14ac:dyDescent="0.45">
      <c r="A779">
        <v>2023</v>
      </c>
      <c r="B779" t="s">
        <v>206</v>
      </c>
      <c r="C779">
        <v>5644</v>
      </c>
      <c r="D779" t="s">
        <v>1091</v>
      </c>
      <c r="E779" t="s">
        <v>206</v>
      </c>
      <c r="F779" t="s">
        <v>244</v>
      </c>
      <c r="G779">
        <v>1.236</v>
      </c>
      <c r="H779">
        <v>0.159</v>
      </c>
      <c r="I779" t="s">
        <v>324</v>
      </c>
      <c r="J779" t="s">
        <v>324</v>
      </c>
      <c r="K779">
        <v>1.395</v>
      </c>
      <c r="L779">
        <v>156</v>
      </c>
      <c r="M779">
        <v>8</v>
      </c>
      <c r="N779" t="s">
        <v>324</v>
      </c>
      <c r="O779" t="s">
        <v>324</v>
      </c>
      <c r="P779">
        <v>164</v>
      </c>
      <c r="Q779" t="s">
        <v>324</v>
      </c>
      <c r="R779" t="s">
        <v>324</v>
      </c>
      <c r="S779" t="s">
        <v>324</v>
      </c>
      <c r="T779" t="s">
        <v>324</v>
      </c>
      <c r="U779">
        <v>0</v>
      </c>
      <c r="V779" t="s">
        <v>324</v>
      </c>
      <c r="W779" t="s">
        <v>324</v>
      </c>
      <c r="X779" t="s">
        <v>324</v>
      </c>
      <c r="Y779" t="s">
        <v>324</v>
      </c>
      <c r="Z779">
        <v>0</v>
      </c>
      <c r="AA779" t="s">
        <v>324</v>
      </c>
      <c r="AB779" t="s">
        <v>324</v>
      </c>
      <c r="AC779" t="s">
        <v>324</v>
      </c>
      <c r="AD779" t="s">
        <v>324</v>
      </c>
      <c r="AE779">
        <v>0</v>
      </c>
      <c r="AF779" t="s">
        <v>324</v>
      </c>
      <c r="AG779" t="s">
        <v>324</v>
      </c>
      <c r="AH779" t="s">
        <v>324</v>
      </c>
      <c r="AI779" t="s">
        <v>324</v>
      </c>
      <c r="AJ779">
        <v>0</v>
      </c>
      <c r="AK779" t="s">
        <v>324</v>
      </c>
      <c r="AL779" t="s">
        <v>324</v>
      </c>
      <c r="AM779" t="s">
        <v>324</v>
      </c>
      <c r="AN779" t="s">
        <v>324</v>
      </c>
      <c r="AO779">
        <v>0</v>
      </c>
      <c r="AP779">
        <v>0.20699999999999999</v>
      </c>
      <c r="AQ779" t="s">
        <v>324</v>
      </c>
      <c r="AR779" t="s">
        <v>324</v>
      </c>
      <c r="AS779" t="s">
        <v>324</v>
      </c>
      <c r="AT779">
        <v>0.20699999999999999</v>
      </c>
      <c r="AU779">
        <v>27</v>
      </c>
      <c r="AV779" t="s">
        <v>324</v>
      </c>
      <c r="AW779" t="s">
        <v>324</v>
      </c>
      <c r="AX779" t="s">
        <v>324</v>
      </c>
      <c r="AY779">
        <v>27</v>
      </c>
      <c r="AZ779" t="s">
        <v>324</v>
      </c>
      <c r="BA779" t="s">
        <v>324</v>
      </c>
      <c r="BB779" t="s">
        <v>324</v>
      </c>
      <c r="BC779" t="s">
        <v>324</v>
      </c>
      <c r="BD779">
        <v>0</v>
      </c>
      <c r="BE779" t="s">
        <v>324</v>
      </c>
      <c r="BF779" t="s">
        <v>324</v>
      </c>
      <c r="BG779" t="s">
        <v>324</v>
      </c>
      <c r="BH779" t="s">
        <v>324</v>
      </c>
      <c r="BI779">
        <v>0</v>
      </c>
      <c r="BJ779" t="s">
        <v>324</v>
      </c>
      <c r="BK779" t="s">
        <v>324</v>
      </c>
      <c r="BL779" t="s">
        <v>324</v>
      </c>
      <c r="BM779" t="s">
        <v>324</v>
      </c>
      <c r="BN779">
        <v>0</v>
      </c>
      <c r="BO779" t="s">
        <v>324</v>
      </c>
      <c r="BP779" t="s">
        <v>324</v>
      </c>
      <c r="BQ779" t="s">
        <v>324</v>
      </c>
      <c r="BR779" t="s">
        <v>324</v>
      </c>
      <c r="BS779">
        <v>0</v>
      </c>
      <c r="BT779" t="s">
        <v>324</v>
      </c>
      <c r="BU779" t="s">
        <v>324</v>
      </c>
      <c r="BV779" t="s">
        <v>324</v>
      </c>
      <c r="BW779" t="s">
        <v>324</v>
      </c>
      <c r="BX779">
        <v>0</v>
      </c>
      <c r="BY779" t="s">
        <v>324</v>
      </c>
      <c r="BZ779" t="s">
        <v>324</v>
      </c>
      <c r="CA779" t="s">
        <v>324</v>
      </c>
      <c r="CB779" t="s">
        <v>324</v>
      </c>
      <c r="CC779">
        <v>0</v>
      </c>
      <c r="CD779" t="s">
        <v>324</v>
      </c>
      <c r="CE779" t="s">
        <v>324</v>
      </c>
      <c r="CF779" t="s">
        <v>324</v>
      </c>
      <c r="CG779" t="s">
        <v>324</v>
      </c>
      <c r="CH779">
        <v>0</v>
      </c>
      <c r="CI779" t="s">
        <v>324</v>
      </c>
      <c r="CJ779" t="s">
        <v>324</v>
      </c>
      <c r="CK779" t="s">
        <v>324</v>
      </c>
      <c r="CL779" t="s">
        <v>324</v>
      </c>
      <c r="CM779">
        <v>0</v>
      </c>
      <c r="CN779" t="s">
        <v>324</v>
      </c>
      <c r="CO779" t="s">
        <v>324</v>
      </c>
      <c r="CP779" t="s">
        <v>324</v>
      </c>
      <c r="CQ779" t="s">
        <v>324</v>
      </c>
      <c r="CR779">
        <v>0</v>
      </c>
      <c r="CS779" t="s">
        <v>324</v>
      </c>
      <c r="CT779" t="s">
        <v>324</v>
      </c>
      <c r="CU779" t="s">
        <v>324</v>
      </c>
      <c r="CV779" t="s">
        <v>324</v>
      </c>
      <c r="CW779">
        <v>0</v>
      </c>
      <c r="CX779">
        <v>1.236</v>
      </c>
      <c r="CY779">
        <v>0.159</v>
      </c>
      <c r="CZ779">
        <v>0</v>
      </c>
      <c r="DA779">
        <v>0</v>
      </c>
      <c r="DB779">
        <v>1.395</v>
      </c>
      <c r="DC779">
        <v>156</v>
      </c>
      <c r="DD779">
        <v>8</v>
      </c>
      <c r="DE779">
        <v>0</v>
      </c>
      <c r="DF779">
        <v>0</v>
      </c>
      <c r="DG779">
        <v>164</v>
      </c>
      <c r="DH779">
        <v>0</v>
      </c>
      <c r="DI779">
        <v>0</v>
      </c>
      <c r="DJ779">
        <v>0</v>
      </c>
      <c r="DK779">
        <v>0</v>
      </c>
      <c r="DL779">
        <v>0</v>
      </c>
    </row>
    <row r="780" spans="1:116" x14ac:dyDescent="0.45">
      <c r="A780">
        <v>2023</v>
      </c>
      <c r="B780" t="s">
        <v>206</v>
      </c>
      <c r="C780">
        <v>6709</v>
      </c>
      <c r="D780" t="s">
        <v>1092</v>
      </c>
      <c r="E780" t="s">
        <v>996</v>
      </c>
      <c r="F780" t="s">
        <v>244</v>
      </c>
      <c r="G780">
        <v>0.58899999999999997</v>
      </c>
      <c r="H780">
        <v>7.0000000000000007E-2</v>
      </c>
      <c r="I780" t="s">
        <v>324</v>
      </c>
      <c r="J780" t="s">
        <v>324</v>
      </c>
      <c r="K780">
        <v>0.65900000000000003</v>
      </c>
      <c r="L780">
        <v>86</v>
      </c>
      <c r="M780">
        <v>4</v>
      </c>
      <c r="N780" t="s">
        <v>324</v>
      </c>
      <c r="O780" t="s">
        <v>324</v>
      </c>
      <c r="P780">
        <v>90</v>
      </c>
      <c r="Q780" t="s">
        <v>324</v>
      </c>
      <c r="R780" t="s">
        <v>324</v>
      </c>
      <c r="S780" t="s">
        <v>324</v>
      </c>
      <c r="T780" t="s">
        <v>324</v>
      </c>
      <c r="U780">
        <v>0</v>
      </c>
      <c r="V780" t="s">
        <v>324</v>
      </c>
      <c r="W780" t="s">
        <v>324</v>
      </c>
      <c r="X780" t="s">
        <v>324</v>
      </c>
      <c r="Y780" t="s">
        <v>324</v>
      </c>
      <c r="Z780">
        <v>0</v>
      </c>
      <c r="AA780" t="s">
        <v>324</v>
      </c>
      <c r="AB780" t="s">
        <v>324</v>
      </c>
      <c r="AC780" t="s">
        <v>324</v>
      </c>
      <c r="AD780" t="s">
        <v>324</v>
      </c>
      <c r="AE780">
        <v>0</v>
      </c>
      <c r="AF780" t="s">
        <v>324</v>
      </c>
      <c r="AG780" t="s">
        <v>324</v>
      </c>
      <c r="AH780" t="s">
        <v>324</v>
      </c>
      <c r="AI780" t="s">
        <v>324</v>
      </c>
      <c r="AJ780">
        <v>0</v>
      </c>
      <c r="AK780" t="s">
        <v>324</v>
      </c>
      <c r="AL780" t="s">
        <v>324</v>
      </c>
      <c r="AM780" t="s">
        <v>324</v>
      </c>
      <c r="AN780" t="s">
        <v>324</v>
      </c>
      <c r="AO780">
        <v>0</v>
      </c>
      <c r="AP780" t="s">
        <v>324</v>
      </c>
      <c r="AQ780" t="s">
        <v>324</v>
      </c>
      <c r="AR780" t="s">
        <v>324</v>
      </c>
      <c r="AS780" t="s">
        <v>324</v>
      </c>
      <c r="AT780">
        <v>0</v>
      </c>
      <c r="AU780" t="s">
        <v>324</v>
      </c>
      <c r="AV780" t="s">
        <v>324</v>
      </c>
      <c r="AW780" t="s">
        <v>324</v>
      </c>
      <c r="AX780" t="s">
        <v>324</v>
      </c>
      <c r="AY780">
        <v>0</v>
      </c>
      <c r="AZ780" t="s">
        <v>324</v>
      </c>
      <c r="BA780" t="s">
        <v>324</v>
      </c>
      <c r="BB780" t="s">
        <v>324</v>
      </c>
      <c r="BC780" t="s">
        <v>324</v>
      </c>
      <c r="BD780">
        <v>0</v>
      </c>
      <c r="BE780" t="s">
        <v>324</v>
      </c>
      <c r="BF780" t="s">
        <v>324</v>
      </c>
      <c r="BG780" t="s">
        <v>324</v>
      </c>
      <c r="BH780" t="s">
        <v>324</v>
      </c>
      <c r="BI780">
        <v>0</v>
      </c>
      <c r="BJ780" t="s">
        <v>324</v>
      </c>
      <c r="BK780" t="s">
        <v>324</v>
      </c>
      <c r="BL780" t="s">
        <v>324</v>
      </c>
      <c r="BM780" t="s">
        <v>324</v>
      </c>
      <c r="BN780">
        <v>0</v>
      </c>
      <c r="BO780" t="s">
        <v>324</v>
      </c>
      <c r="BP780" t="s">
        <v>324</v>
      </c>
      <c r="BQ780" t="s">
        <v>324</v>
      </c>
      <c r="BR780" t="s">
        <v>324</v>
      </c>
      <c r="BS780">
        <v>0</v>
      </c>
      <c r="BT780" t="s">
        <v>324</v>
      </c>
      <c r="BU780" t="s">
        <v>324</v>
      </c>
      <c r="BV780" t="s">
        <v>324</v>
      </c>
      <c r="BW780" t="s">
        <v>324</v>
      </c>
      <c r="BX780">
        <v>0</v>
      </c>
      <c r="BY780" t="s">
        <v>324</v>
      </c>
      <c r="BZ780" t="s">
        <v>324</v>
      </c>
      <c r="CA780" t="s">
        <v>324</v>
      </c>
      <c r="CB780" t="s">
        <v>324</v>
      </c>
      <c r="CC780">
        <v>0</v>
      </c>
      <c r="CD780" t="s">
        <v>324</v>
      </c>
      <c r="CE780" t="s">
        <v>324</v>
      </c>
      <c r="CF780" t="s">
        <v>324</v>
      </c>
      <c r="CG780" t="s">
        <v>324</v>
      </c>
      <c r="CH780">
        <v>0</v>
      </c>
      <c r="CI780" t="s">
        <v>324</v>
      </c>
      <c r="CJ780" t="s">
        <v>324</v>
      </c>
      <c r="CK780" t="s">
        <v>324</v>
      </c>
      <c r="CL780" t="s">
        <v>324</v>
      </c>
      <c r="CM780">
        <v>0</v>
      </c>
      <c r="CN780" t="s">
        <v>324</v>
      </c>
      <c r="CO780" t="s">
        <v>324</v>
      </c>
      <c r="CP780" t="s">
        <v>324</v>
      </c>
      <c r="CQ780" t="s">
        <v>324</v>
      </c>
      <c r="CR780">
        <v>0</v>
      </c>
      <c r="CS780" t="s">
        <v>324</v>
      </c>
      <c r="CT780" t="s">
        <v>324</v>
      </c>
      <c r="CU780" t="s">
        <v>324</v>
      </c>
      <c r="CV780" t="s">
        <v>324</v>
      </c>
      <c r="CW780">
        <v>0</v>
      </c>
      <c r="CX780">
        <v>0.58899999999999997</v>
      </c>
      <c r="CY780">
        <v>7.0000000000000007E-2</v>
      </c>
      <c r="CZ780">
        <v>0</v>
      </c>
      <c r="DA780">
        <v>0</v>
      </c>
      <c r="DB780">
        <v>0.65900000000000003</v>
      </c>
      <c r="DC780">
        <v>86</v>
      </c>
      <c r="DD780">
        <v>4</v>
      </c>
      <c r="DE780">
        <v>0</v>
      </c>
      <c r="DF780">
        <v>0</v>
      </c>
      <c r="DG780">
        <v>90</v>
      </c>
      <c r="DH780">
        <v>0</v>
      </c>
      <c r="DI780">
        <v>0</v>
      </c>
      <c r="DJ780">
        <v>0</v>
      </c>
      <c r="DK780">
        <v>0</v>
      </c>
      <c r="DL780">
        <v>0</v>
      </c>
    </row>
    <row r="781" spans="1:116" x14ac:dyDescent="0.45">
      <c r="A781">
        <v>2023</v>
      </c>
      <c r="B781" t="s">
        <v>206</v>
      </c>
      <c r="C781">
        <v>6894</v>
      </c>
      <c r="D781" t="s">
        <v>1093</v>
      </c>
      <c r="E781" t="s">
        <v>996</v>
      </c>
      <c r="F781" t="s">
        <v>244</v>
      </c>
      <c r="G781">
        <v>0.15</v>
      </c>
      <c r="H781" t="s">
        <v>324</v>
      </c>
      <c r="I781" t="s">
        <v>324</v>
      </c>
      <c r="J781" t="s">
        <v>324</v>
      </c>
      <c r="K781">
        <v>0.15</v>
      </c>
      <c r="L781">
        <v>13</v>
      </c>
      <c r="M781" t="s">
        <v>324</v>
      </c>
      <c r="N781" t="s">
        <v>324</v>
      </c>
      <c r="O781" t="s">
        <v>324</v>
      </c>
      <c r="P781">
        <v>13</v>
      </c>
      <c r="Q781">
        <v>63</v>
      </c>
      <c r="R781" t="s">
        <v>324</v>
      </c>
      <c r="S781" t="s">
        <v>324</v>
      </c>
      <c r="T781" t="s">
        <v>324</v>
      </c>
      <c r="U781">
        <v>63</v>
      </c>
      <c r="V781" t="s">
        <v>324</v>
      </c>
      <c r="W781" t="s">
        <v>324</v>
      </c>
      <c r="X781" t="s">
        <v>324</v>
      </c>
      <c r="Y781" t="s">
        <v>324</v>
      </c>
      <c r="Z781">
        <v>0</v>
      </c>
      <c r="AA781" t="s">
        <v>324</v>
      </c>
      <c r="AB781" t="s">
        <v>324</v>
      </c>
      <c r="AC781" t="s">
        <v>324</v>
      </c>
      <c r="AD781" t="s">
        <v>324</v>
      </c>
      <c r="AE781">
        <v>0</v>
      </c>
      <c r="AF781" t="s">
        <v>324</v>
      </c>
      <c r="AG781" t="s">
        <v>324</v>
      </c>
      <c r="AH781" t="s">
        <v>324</v>
      </c>
      <c r="AI781" t="s">
        <v>324</v>
      </c>
      <c r="AJ781">
        <v>0</v>
      </c>
      <c r="AK781" t="s">
        <v>324</v>
      </c>
      <c r="AL781" t="s">
        <v>324</v>
      </c>
      <c r="AM781" t="s">
        <v>324</v>
      </c>
      <c r="AN781" t="s">
        <v>324</v>
      </c>
      <c r="AO781">
        <v>0</v>
      </c>
      <c r="AP781" t="s">
        <v>324</v>
      </c>
      <c r="AQ781" t="s">
        <v>324</v>
      </c>
      <c r="AR781" t="s">
        <v>324</v>
      </c>
      <c r="AS781" t="s">
        <v>324</v>
      </c>
      <c r="AT781">
        <v>0</v>
      </c>
      <c r="AU781" t="s">
        <v>324</v>
      </c>
      <c r="AV781" t="s">
        <v>324</v>
      </c>
      <c r="AW781" t="s">
        <v>324</v>
      </c>
      <c r="AX781" t="s">
        <v>324</v>
      </c>
      <c r="AY781">
        <v>0</v>
      </c>
      <c r="AZ781" t="s">
        <v>324</v>
      </c>
      <c r="BA781" t="s">
        <v>324</v>
      </c>
      <c r="BB781" t="s">
        <v>324</v>
      </c>
      <c r="BC781" t="s">
        <v>324</v>
      </c>
      <c r="BD781">
        <v>0</v>
      </c>
      <c r="BE781" t="s">
        <v>324</v>
      </c>
      <c r="BF781" t="s">
        <v>324</v>
      </c>
      <c r="BG781" t="s">
        <v>324</v>
      </c>
      <c r="BH781" t="s">
        <v>324</v>
      </c>
      <c r="BI781">
        <v>0</v>
      </c>
      <c r="BJ781" t="s">
        <v>324</v>
      </c>
      <c r="BK781" t="s">
        <v>324</v>
      </c>
      <c r="BL781" t="s">
        <v>324</v>
      </c>
      <c r="BM781" t="s">
        <v>324</v>
      </c>
      <c r="BN781">
        <v>0</v>
      </c>
      <c r="BO781" t="s">
        <v>324</v>
      </c>
      <c r="BP781" t="s">
        <v>324</v>
      </c>
      <c r="BQ781" t="s">
        <v>324</v>
      </c>
      <c r="BR781" t="s">
        <v>324</v>
      </c>
      <c r="BS781">
        <v>0</v>
      </c>
      <c r="BT781" t="s">
        <v>324</v>
      </c>
      <c r="BU781" t="s">
        <v>324</v>
      </c>
      <c r="BV781" t="s">
        <v>324</v>
      </c>
      <c r="BW781" t="s">
        <v>324</v>
      </c>
      <c r="BX781">
        <v>0</v>
      </c>
      <c r="BY781" t="s">
        <v>324</v>
      </c>
      <c r="BZ781" t="s">
        <v>324</v>
      </c>
      <c r="CA781" t="s">
        <v>324</v>
      </c>
      <c r="CB781" t="s">
        <v>324</v>
      </c>
      <c r="CC781">
        <v>0</v>
      </c>
      <c r="CD781" t="s">
        <v>324</v>
      </c>
      <c r="CE781" t="s">
        <v>324</v>
      </c>
      <c r="CF781" t="s">
        <v>324</v>
      </c>
      <c r="CG781" t="s">
        <v>324</v>
      </c>
      <c r="CH781">
        <v>0</v>
      </c>
      <c r="CI781" t="s">
        <v>324</v>
      </c>
      <c r="CJ781" t="s">
        <v>324</v>
      </c>
      <c r="CK781" t="s">
        <v>324</v>
      </c>
      <c r="CL781" t="s">
        <v>324</v>
      </c>
      <c r="CM781">
        <v>0</v>
      </c>
      <c r="CN781" t="s">
        <v>324</v>
      </c>
      <c r="CO781" t="s">
        <v>324</v>
      </c>
      <c r="CP781" t="s">
        <v>324</v>
      </c>
      <c r="CQ781" t="s">
        <v>324</v>
      </c>
      <c r="CR781">
        <v>0</v>
      </c>
      <c r="CS781" t="s">
        <v>324</v>
      </c>
      <c r="CT781" t="s">
        <v>324</v>
      </c>
      <c r="CU781" t="s">
        <v>324</v>
      </c>
      <c r="CV781" t="s">
        <v>324</v>
      </c>
      <c r="CW781">
        <v>0</v>
      </c>
      <c r="CX781">
        <v>0.15</v>
      </c>
      <c r="CY781">
        <v>0</v>
      </c>
      <c r="CZ781">
        <v>0</v>
      </c>
      <c r="DA781">
        <v>0</v>
      </c>
      <c r="DB781">
        <v>0.15</v>
      </c>
      <c r="DC781">
        <v>13</v>
      </c>
      <c r="DD781">
        <v>0</v>
      </c>
      <c r="DE781">
        <v>0</v>
      </c>
      <c r="DF781">
        <v>0</v>
      </c>
      <c r="DG781">
        <v>13</v>
      </c>
      <c r="DH781">
        <v>63</v>
      </c>
      <c r="DI781">
        <v>0</v>
      </c>
      <c r="DJ781">
        <v>0</v>
      </c>
      <c r="DK781">
        <v>0</v>
      </c>
      <c r="DL781">
        <v>63</v>
      </c>
    </row>
    <row r="782" spans="1:116" x14ac:dyDescent="0.45">
      <c r="A782">
        <v>2023</v>
      </c>
      <c r="B782" t="s">
        <v>206</v>
      </c>
      <c r="C782">
        <v>7654</v>
      </c>
      <c r="D782" t="s">
        <v>1094</v>
      </c>
      <c r="E782" t="s">
        <v>996</v>
      </c>
      <c r="F782" t="s">
        <v>244</v>
      </c>
      <c r="G782">
        <v>1.661</v>
      </c>
      <c r="H782">
        <v>0.108</v>
      </c>
      <c r="I782" t="s">
        <v>324</v>
      </c>
      <c r="J782" t="s">
        <v>324</v>
      </c>
      <c r="K782">
        <v>1.7689999999999999</v>
      </c>
      <c r="L782">
        <v>257</v>
      </c>
      <c r="M782">
        <v>5</v>
      </c>
      <c r="N782" t="s">
        <v>324</v>
      </c>
      <c r="O782" t="s">
        <v>324</v>
      </c>
      <c r="P782">
        <v>262</v>
      </c>
      <c r="Q782">
        <v>235</v>
      </c>
      <c r="R782">
        <v>2.76</v>
      </c>
      <c r="S782" t="s">
        <v>324</v>
      </c>
      <c r="T782" t="s">
        <v>324</v>
      </c>
      <c r="U782">
        <v>237.76</v>
      </c>
      <c r="V782" t="s">
        <v>324</v>
      </c>
      <c r="W782" t="s">
        <v>324</v>
      </c>
      <c r="X782" t="s">
        <v>324</v>
      </c>
      <c r="Y782" t="s">
        <v>324</v>
      </c>
      <c r="Z782">
        <v>0</v>
      </c>
      <c r="AA782" t="s">
        <v>324</v>
      </c>
      <c r="AB782" t="s">
        <v>324</v>
      </c>
      <c r="AC782" t="s">
        <v>324</v>
      </c>
      <c r="AD782" t="s">
        <v>324</v>
      </c>
      <c r="AE782">
        <v>0</v>
      </c>
      <c r="AF782" t="s">
        <v>324</v>
      </c>
      <c r="AG782" t="s">
        <v>324</v>
      </c>
      <c r="AH782" t="s">
        <v>324</v>
      </c>
      <c r="AI782" t="s">
        <v>324</v>
      </c>
      <c r="AJ782">
        <v>0</v>
      </c>
      <c r="AK782" t="s">
        <v>324</v>
      </c>
      <c r="AL782" t="s">
        <v>324</v>
      </c>
      <c r="AM782" t="s">
        <v>324</v>
      </c>
      <c r="AN782" t="s">
        <v>324</v>
      </c>
      <c r="AO782">
        <v>0</v>
      </c>
      <c r="AP782" t="s">
        <v>324</v>
      </c>
      <c r="AQ782" t="s">
        <v>324</v>
      </c>
      <c r="AR782" t="s">
        <v>324</v>
      </c>
      <c r="AS782" t="s">
        <v>324</v>
      </c>
      <c r="AT782">
        <v>0</v>
      </c>
      <c r="AU782" t="s">
        <v>324</v>
      </c>
      <c r="AV782" t="s">
        <v>324</v>
      </c>
      <c r="AW782" t="s">
        <v>324</v>
      </c>
      <c r="AX782" t="s">
        <v>324</v>
      </c>
      <c r="AY782">
        <v>0</v>
      </c>
      <c r="AZ782" t="s">
        <v>324</v>
      </c>
      <c r="BA782" t="s">
        <v>324</v>
      </c>
      <c r="BB782" t="s">
        <v>324</v>
      </c>
      <c r="BC782" t="s">
        <v>324</v>
      </c>
      <c r="BD782">
        <v>0</v>
      </c>
      <c r="BE782" t="s">
        <v>324</v>
      </c>
      <c r="BF782" t="s">
        <v>324</v>
      </c>
      <c r="BG782" t="s">
        <v>324</v>
      </c>
      <c r="BH782" t="s">
        <v>324</v>
      </c>
      <c r="BI782">
        <v>0</v>
      </c>
      <c r="BJ782" t="s">
        <v>324</v>
      </c>
      <c r="BK782" t="s">
        <v>324</v>
      </c>
      <c r="BL782" t="s">
        <v>324</v>
      </c>
      <c r="BM782" t="s">
        <v>324</v>
      </c>
      <c r="BN782">
        <v>0</v>
      </c>
      <c r="BO782" t="s">
        <v>324</v>
      </c>
      <c r="BP782" t="s">
        <v>324</v>
      </c>
      <c r="BQ782" t="s">
        <v>324</v>
      </c>
      <c r="BR782" t="s">
        <v>324</v>
      </c>
      <c r="BS782">
        <v>0</v>
      </c>
      <c r="BT782" t="s">
        <v>324</v>
      </c>
      <c r="BU782" t="s">
        <v>324</v>
      </c>
      <c r="BV782" t="s">
        <v>324</v>
      </c>
      <c r="BW782" t="s">
        <v>324</v>
      </c>
      <c r="BX782">
        <v>0</v>
      </c>
      <c r="BY782" t="s">
        <v>324</v>
      </c>
      <c r="BZ782" t="s">
        <v>324</v>
      </c>
      <c r="CA782" t="s">
        <v>324</v>
      </c>
      <c r="CB782" t="s">
        <v>324</v>
      </c>
      <c r="CC782">
        <v>0</v>
      </c>
      <c r="CD782" t="s">
        <v>324</v>
      </c>
      <c r="CE782" t="s">
        <v>324</v>
      </c>
      <c r="CF782" t="s">
        <v>324</v>
      </c>
      <c r="CG782" t="s">
        <v>324</v>
      </c>
      <c r="CH782">
        <v>0</v>
      </c>
      <c r="CI782" t="s">
        <v>324</v>
      </c>
      <c r="CJ782" t="s">
        <v>324</v>
      </c>
      <c r="CK782" t="s">
        <v>324</v>
      </c>
      <c r="CL782" t="s">
        <v>324</v>
      </c>
      <c r="CM782">
        <v>0</v>
      </c>
      <c r="CN782" t="s">
        <v>324</v>
      </c>
      <c r="CO782" t="s">
        <v>324</v>
      </c>
      <c r="CP782" t="s">
        <v>324</v>
      </c>
      <c r="CQ782" t="s">
        <v>324</v>
      </c>
      <c r="CR782">
        <v>0</v>
      </c>
      <c r="CS782" t="s">
        <v>324</v>
      </c>
      <c r="CT782" t="s">
        <v>324</v>
      </c>
      <c r="CU782" t="s">
        <v>324</v>
      </c>
      <c r="CV782" t="s">
        <v>324</v>
      </c>
      <c r="CW782">
        <v>0</v>
      </c>
      <c r="CX782">
        <v>1.661</v>
      </c>
      <c r="CY782">
        <v>0.108</v>
      </c>
      <c r="CZ782">
        <v>0</v>
      </c>
      <c r="DA782">
        <v>0</v>
      </c>
      <c r="DB782">
        <v>1.7689999999999999</v>
      </c>
      <c r="DC782">
        <v>257</v>
      </c>
      <c r="DD782">
        <v>5</v>
      </c>
      <c r="DE782">
        <v>0</v>
      </c>
      <c r="DF782">
        <v>0</v>
      </c>
      <c r="DG782">
        <v>262</v>
      </c>
      <c r="DH782">
        <v>235</v>
      </c>
      <c r="DI782">
        <v>2.76</v>
      </c>
      <c r="DJ782">
        <v>0</v>
      </c>
      <c r="DK782">
        <v>0</v>
      </c>
      <c r="DL782">
        <v>237.76</v>
      </c>
    </row>
    <row r="783" spans="1:116" x14ac:dyDescent="0.45">
      <c r="A783">
        <v>2023</v>
      </c>
      <c r="B783" t="s">
        <v>206</v>
      </c>
      <c r="C783">
        <v>8786</v>
      </c>
      <c r="D783" t="s">
        <v>1095</v>
      </c>
      <c r="E783" t="s">
        <v>206</v>
      </c>
      <c r="F783" t="s">
        <v>247</v>
      </c>
      <c r="G783">
        <v>2.302</v>
      </c>
      <c r="H783">
        <v>0.51900000000000002</v>
      </c>
      <c r="I783" t="s">
        <v>324</v>
      </c>
      <c r="J783" t="s">
        <v>324</v>
      </c>
      <c r="K783">
        <v>2.8210000000000002</v>
      </c>
      <c r="L783">
        <v>298</v>
      </c>
      <c r="M783">
        <v>3</v>
      </c>
      <c r="N783" t="s">
        <v>324</v>
      </c>
      <c r="O783" t="s">
        <v>324</v>
      </c>
      <c r="P783">
        <v>301</v>
      </c>
      <c r="Q783">
        <v>0</v>
      </c>
      <c r="R783" t="s">
        <v>324</v>
      </c>
      <c r="S783" t="s">
        <v>324</v>
      </c>
      <c r="T783" t="s">
        <v>324</v>
      </c>
      <c r="U783">
        <v>0</v>
      </c>
      <c r="V783" t="s">
        <v>324</v>
      </c>
      <c r="W783" t="s">
        <v>324</v>
      </c>
      <c r="X783" t="s">
        <v>324</v>
      </c>
      <c r="Y783" t="s">
        <v>324</v>
      </c>
      <c r="Z783">
        <v>0</v>
      </c>
      <c r="AA783" t="s">
        <v>324</v>
      </c>
      <c r="AB783" t="s">
        <v>324</v>
      </c>
      <c r="AC783" t="s">
        <v>324</v>
      </c>
      <c r="AD783" t="s">
        <v>324</v>
      </c>
      <c r="AE783">
        <v>0</v>
      </c>
      <c r="AF783" t="s">
        <v>324</v>
      </c>
      <c r="AG783" t="s">
        <v>324</v>
      </c>
      <c r="AH783" t="s">
        <v>324</v>
      </c>
      <c r="AI783" t="s">
        <v>324</v>
      </c>
      <c r="AJ783">
        <v>0</v>
      </c>
      <c r="AK783" t="s">
        <v>324</v>
      </c>
      <c r="AL783" t="s">
        <v>324</v>
      </c>
      <c r="AM783" t="s">
        <v>324</v>
      </c>
      <c r="AN783" t="s">
        <v>324</v>
      </c>
      <c r="AO783">
        <v>0</v>
      </c>
      <c r="AP783" t="s">
        <v>324</v>
      </c>
      <c r="AQ783" t="s">
        <v>324</v>
      </c>
      <c r="AR783" t="s">
        <v>324</v>
      </c>
      <c r="AS783" t="s">
        <v>324</v>
      </c>
      <c r="AT783">
        <v>0</v>
      </c>
      <c r="AU783" t="s">
        <v>324</v>
      </c>
      <c r="AV783" t="s">
        <v>324</v>
      </c>
      <c r="AW783" t="s">
        <v>324</v>
      </c>
      <c r="AX783" t="s">
        <v>324</v>
      </c>
      <c r="AY783">
        <v>0</v>
      </c>
      <c r="AZ783" t="s">
        <v>324</v>
      </c>
      <c r="BA783" t="s">
        <v>324</v>
      </c>
      <c r="BB783" t="s">
        <v>324</v>
      </c>
      <c r="BC783" t="s">
        <v>324</v>
      </c>
      <c r="BD783">
        <v>0</v>
      </c>
      <c r="BE783" t="s">
        <v>324</v>
      </c>
      <c r="BF783" t="s">
        <v>324</v>
      </c>
      <c r="BG783" t="s">
        <v>324</v>
      </c>
      <c r="BH783" t="s">
        <v>324</v>
      </c>
      <c r="BI783">
        <v>0</v>
      </c>
      <c r="BJ783" t="s">
        <v>324</v>
      </c>
      <c r="BK783" t="s">
        <v>324</v>
      </c>
      <c r="BL783" t="s">
        <v>324</v>
      </c>
      <c r="BM783" t="s">
        <v>324</v>
      </c>
      <c r="BN783">
        <v>0</v>
      </c>
      <c r="BO783" t="s">
        <v>324</v>
      </c>
      <c r="BP783" t="s">
        <v>324</v>
      </c>
      <c r="BQ783" t="s">
        <v>324</v>
      </c>
      <c r="BR783" t="s">
        <v>324</v>
      </c>
      <c r="BS783">
        <v>0</v>
      </c>
      <c r="BT783" t="s">
        <v>324</v>
      </c>
      <c r="BU783" t="s">
        <v>324</v>
      </c>
      <c r="BV783" t="s">
        <v>324</v>
      </c>
      <c r="BW783" t="s">
        <v>324</v>
      </c>
      <c r="BX783">
        <v>0</v>
      </c>
      <c r="BY783" t="s">
        <v>324</v>
      </c>
      <c r="BZ783" t="s">
        <v>324</v>
      </c>
      <c r="CA783" t="s">
        <v>324</v>
      </c>
      <c r="CB783" t="s">
        <v>324</v>
      </c>
      <c r="CC783">
        <v>0</v>
      </c>
      <c r="CD783" t="s">
        <v>324</v>
      </c>
      <c r="CE783" t="s">
        <v>324</v>
      </c>
      <c r="CF783" t="s">
        <v>324</v>
      </c>
      <c r="CG783" t="s">
        <v>324</v>
      </c>
      <c r="CH783">
        <v>0</v>
      </c>
      <c r="CI783" t="s">
        <v>324</v>
      </c>
      <c r="CJ783" t="s">
        <v>324</v>
      </c>
      <c r="CK783" t="s">
        <v>324</v>
      </c>
      <c r="CL783" t="s">
        <v>324</v>
      </c>
      <c r="CM783">
        <v>0</v>
      </c>
      <c r="CN783" t="s">
        <v>324</v>
      </c>
      <c r="CO783" t="s">
        <v>324</v>
      </c>
      <c r="CP783" t="s">
        <v>324</v>
      </c>
      <c r="CQ783" t="s">
        <v>324</v>
      </c>
      <c r="CR783">
        <v>0</v>
      </c>
      <c r="CS783" t="s">
        <v>324</v>
      </c>
      <c r="CT783" t="s">
        <v>324</v>
      </c>
      <c r="CU783" t="s">
        <v>324</v>
      </c>
      <c r="CV783" t="s">
        <v>324</v>
      </c>
      <c r="CW783">
        <v>0</v>
      </c>
      <c r="CX783">
        <v>2.302</v>
      </c>
      <c r="CY783">
        <v>0.51900000000000002</v>
      </c>
      <c r="CZ783">
        <v>0</v>
      </c>
      <c r="DA783">
        <v>0</v>
      </c>
      <c r="DB783">
        <v>2.8210000000000002</v>
      </c>
      <c r="DC783">
        <v>298</v>
      </c>
      <c r="DD783">
        <v>3</v>
      </c>
      <c r="DE783">
        <v>0</v>
      </c>
      <c r="DF783">
        <v>0</v>
      </c>
      <c r="DG783">
        <v>301</v>
      </c>
      <c r="DH783">
        <v>0</v>
      </c>
      <c r="DI783">
        <v>0</v>
      </c>
      <c r="DJ783">
        <v>0</v>
      </c>
      <c r="DK783">
        <v>0</v>
      </c>
      <c r="DL783">
        <v>0</v>
      </c>
    </row>
    <row r="784" spans="1:116" x14ac:dyDescent="0.45">
      <c r="A784">
        <v>2023</v>
      </c>
      <c r="B784" t="s">
        <v>206</v>
      </c>
      <c r="C784">
        <v>10768</v>
      </c>
      <c r="D784" t="s">
        <v>1096</v>
      </c>
      <c r="E784" t="s">
        <v>996</v>
      </c>
      <c r="F784" t="s">
        <v>244</v>
      </c>
      <c r="G784">
        <v>1.649</v>
      </c>
      <c r="H784">
        <v>8.2000000000000003E-2</v>
      </c>
      <c r="I784" t="s">
        <v>324</v>
      </c>
      <c r="J784" t="s">
        <v>324</v>
      </c>
      <c r="K784">
        <v>1.7310000000000001</v>
      </c>
      <c r="L784">
        <v>248</v>
      </c>
      <c r="M784">
        <v>8</v>
      </c>
      <c r="N784" t="s">
        <v>324</v>
      </c>
      <c r="O784" t="s">
        <v>324</v>
      </c>
      <c r="P784">
        <v>256</v>
      </c>
      <c r="Q784">
        <v>34.19</v>
      </c>
      <c r="R784" t="s">
        <v>324</v>
      </c>
      <c r="S784" t="s">
        <v>324</v>
      </c>
      <c r="T784" t="s">
        <v>324</v>
      </c>
      <c r="U784">
        <v>34.19</v>
      </c>
      <c r="V784" t="s">
        <v>324</v>
      </c>
      <c r="W784" t="s">
        <v>324</v>
      </c>
      <c r="X784" t="s">
        <v>324</v>
      </c>
      <c r="Y784" t="s">
        <v>324</v>
      </c>
      <c r="Z784">
        <v>0</v>
      </c>
      <c r="AA784" t="s">
        <v>324</v>
      </c>
      <c r="AB784" t="s">
        <v>324</v>
      </c>
      <c r="AC784" t="s">
        <v>324</v>
      </c>
      <c r="AD784" t="s">
        <v>324</v>
      </c>
      <c r="AE784">
        <v>0</v>
      </c>
      <c r="AF784" t="s">
        <v>324</v>
      </c>
      <c r="AG784" t="s">
        <v>324</v>
      </c>
      <c r="AH784" t="s">
        <v>324</v>
      </c>
      <c r="AI784" t="s">
        <v>324</v>
      </c>
      <c r="AJ784">
        <v>0</v>
      </c>
      <c r="AK784" t="s">
        <v>324</v>
      </c>
      <c r="AL784" t="s">
        <v>324</v>
      </c>
      <c r="AM784" t="s">
        <v>324</v>
      </c>
      <c r="AN784" t="s">
        <v>324</v>
      </c>
      <c r="AO784">
        <v>0</v>
      </c>
      <c r="AP784" t="s">
        <v>324</v>
      </c>
      <c r="AQ784" t="s">
        <v>324</v>
      </c>
      <c r="AR784" t="s">
        <v>324</v>
      </c>
      <c r="AS784" t="s">
        <v>324</v>
      </c>
      <c r="AT784">
        <v>0</v>
      </c>
      <c r="AU784" t="s">
        <v>324</v>
      </c>
      <c r="AV784" t="s">
        <v>324</v>
      </c>
      <c r="AW784" t="s">
        <v>324</v>
      </c>
      <c r="AX784" t="s">
        <v>324</v>
      </c>
      <c r="AY784">
        <v>0</v>
      </c>
      <c r="AZ784" t="s">
        <v>324</v>
      </c>
      <c r="BA784" t="s">
        <v>324</v>
      </c>
      <c r="BB784" t="s">
        <v>324</v>
      </c>
      <c r="BC784" t="s">
        <v>324</v>
      </c>
      <c r="BD784">
        <v>0</v>
      </c>
      <c r="BE784" t="s">
        <v>324</v>
      </c>
      <c r="BF784" t="s">
        <v>324</v>
      </c>
      <c r="BG784" t="s">
        <v>324</v>
      </c>
      <c r="BH784" t="s">
        <v>324</v>
      </c>
      <c r="BI784">
        <v>0</v>
      </c>
      <c r="BJ784" t="s">
        <v>324</v>
      </c>
      <c r="BK784" t="s">
        <v>324</v>
      </c>
      <c r="BL784" t="s">
        <v>324</v>
      </c>
      <c r="BM784" t="s">
        <v>324</v>
      </c>
      <c r="BN784">
        <v>0</v>
      </c>
      <c r="BO784" t="s">
        <v>324</v>
      </c>
      <c r="BP784" t="s">
        <v>324</v>
      </c>
      <c r="BQ784" t="s">
        <v>324</v>
      </c>
      <c r="BR784" t="s">
        <v>324</v>
      </c>
      <c r="BS784">
        <v>0</v>
      </c>
      <c r="BT784" t="s">
        <v>324</v>
      </c>
      <c r="BU784" t="s">
        <v>324</v>
      </c>
      <c r="BV784" t="s">
        <v>324</v>
      </c>
      <c r="BW784" t="s">
        <v>324</v>
      </c>
      <c r="BX784">
        <v>0</v>
      </c>
      <c r="BY784" t="s">
        <v>324</v>
      </c>
      <c r="BZ784" t="s">
        <v>324</v>
      </c>
      <c r="CA784" t="s">
        <v>324</v>
      </c>
      <c r="CB784" t="s">
        <v>324</v>
      </c>
      <c r="CC784">
        <v>0</v>
      </c>
      <c r="CD784" t="s">
        <v>324</v>
      </c>
      <c r="CE784" t="s">
        <v>324</v>
      </c>
      <c r="CF784" t="s">
        <v>324</v>
      </c>
      <c r="CG784" t="s">
        <v>324</v>
      </c>
      <c r="CH784">
        <v>0</v>
      </c>
      <c r="CI784" t="s">
        <v>324</v>
      </c>
      <c r="CJ784" t="s">
        <v>324</v>
      </c>
      <c r="CK784" t="s">
        <v>324</v>
      </c>
      <c r="CL784" t="s">
        <v>324</v>
      </c>
      <c r="CM784">
        <v>0</v>
      </c>
      <c r="CN784" t="s">
        <v>324</v>
      </c>
      <c r="CO784" t="s">
        <v>324</v>
      </c>
      <c r="CP784" t="s">
        <v>324</v>
      </c>
      <c r="CQ784" t="s">
        <v>324</v>
      </c>
      <c r="CR784">
        <v>0</v>
      </c>
      <c r="CS784" t="s">
        <v>324</v>
      </c>
      <c r="CT784" t="s">
        <v>324</v>
      </c>
      <c r="CU784" t="s">
        <v>324</v>
      </c>
      <c r="CV784" t="s">
        <v>324</v>
      </c>
      <c r="CW784">
        <v>0</v>
      </c>
      <c r="CX784">
        <v>1.649</v>
      </c>
      <c r="CY784">
        <v>8.2000000000000003E-2</v>
      </c>
      <c r="CZ784">
        <v>0</v>
      </c>
      <c r="DA784">
        <v>0</v>
      </c>
      <c r="DB784">
        <v>1.7310000000000001</v>
      </c>
      <c r="DC784">
        <v>248</v>
      </c>
      <c r="DD784">
        <v>8</v>
      </c>
      <c r="DE784">
        <v>0</v>
      </c>
      <c r="DF784">
        <v>0</v>
      </c>
      <c r="DG784">
        <v>256</v>
      </c>
      <c r="DH784">
        <v>34.19</v>
      </c>
      <c r="DI784">
        <v>0</v>
      </c>
      <c r="DJ784">
        <v>0</v>
      </c>
      <c r="DK784">
        <v>0</v>
      </c>
      <c r="DL784">
        <v>34.19</v>
      </c>
    </row>
    <row r="785" spans="1:116" x14ac:dyDescent="0.45">
      <c r="A785">
        <v>2023</v>
      </c>
      <c r="B785" t="s">
        <v>206</v>
      </c>
      <c r="C785">
        <v>11355</v>
      </c>
      <c r="D785" t="s">
        <v>1097</v>
      </c>
      <c r="E785" t="s">
        <v>206</v>
      </c>
      <c r="F785" t="s">
        <v>244</v>
      </c>
      <c r="G785">
        <v>1.23</v>
      </c>
      <c r="H785" t="s">
        <v>324</v>
      </c>
      <c r="I785" t="s">
        <v>324</v>
      </c>
      <c r="J785" t="s">
        <v>324</v>
      </c>
      <c r="K785">
        <v>1.23</v>
      </c>
      <c r="L785">
        <v>163</v>
      </c>
      <c r="M785" t="s">
        <v>324</v>
      </c>
      <c r="N785" t="s">
        <v>324</v>
      </c>
      <c r="O785" t="s">
        <v>324</v>
      </c>
      <c r="P785">
        <v>163</v>
      </c>
      <c r="Q785" t="s">
        <v>324</v>
      </c>
      <c r="R785" t="s">
        <v>324</v>
      </c>
      <c r="S785" t="s">
        <v>324</v>
      </c>
      <c r="T785" t="s">
        <v>324</v>
      </c>
      <c r="U785">
        <v>0</v>
      </c>
      <c r="V785" t="s">
        <v>324</v>
      </c>
      <c r="W785" t="s">
        <v>324</v>
      </c>
      <c r="X785" t="s">
        <v>324</v>
      </c>
      <c r="Y785" t="s">
        <v>324</v>
      </c>
      <c r="Z785">
        <v>0</v>
      </c>
      <c r="AA785" t="s">
        <v>324</v>
      </c>
      <c r="AB785" t="s">
        <v>324</v>
      </c>
      <c r="AC785" t="s">
        <v>324</v>
      </c>
      <c r="AD785" t="s">
        <v>324</v>
      </c>
      <c r="AE785">
        <v>0</v>
      </c>
      <c r="AF785" t="s">
        <v>324</v>
      </c>
      <c r="AG785" t="s">
        <v>324</v>
      </c>
      <c r="AH785" t="s">
        <v>324</v>
      </c>
      <c r="AI785" t="s">
        <v>324</v>
      </c>
      <c r="AJ785">
        <v>0</v>
      </c>
      <c r="AK785" t="s">
        <v>324</v>
      </c>
      <c r="AL785" t="s">
        <v>324</v>
      </c>
      <c r="AM785" t="s">
        <v>324</v>
      </c>
      <c r="AN785" t="s">
        <v>324</v>
      </c>
      <c r="AO785">
        <v>0</v>
      </c>
      <c r="AP785">
        <v>0.11799999999999999</v>
      </c>
      <c r="AQ785" t="s">
        <v>324</v>
      </c>
      <c r="AR785" t="s">
        <v>324</v>
      </c>
      <c r="AS785" t="s">
        <v>324</v>
      </c>
      <c r="AT785">
        <v>0.11799999999999999</v>
      </c>
      <c r="AU785">
        <v>14</v>
      </c>
      <c r="AV785" t="s">
        <v>324</v>
      </c>
      <c r="AW785" t="s">
        <v>324</v>
      </c>
      <c r="AX785" t="s">
        <v>324</v>
      </c>
      <c r="AY785">
        <v>14</v>
      </c>
      <c r="AZ785" t="s">
        <v>324</v>
      </c>
      <c r="BA785" t="s">
        <v>324</v>
      </c>
      <c r="BB785" t="s">
        <v>324</v>
      </c>
      <c r="BC785" t="s">
        <v>324</v>
      </c>
      <c r="BD785">
        <v>0</v>
      </c>
      <c r="BE785" t="s">
        <v>324</v>
      </c>
      <c r="BF785" t="s">
        <v>324</v>
      </c>
      <c r="BG785" t="s">
        <v>324</v>
      </c>
      <c r="BH785" t="s">
        <v>324</v>
      </c>
      <c r="BI785">
        <v>0</v>
      </c>
      <c r="BJ785" t="s">
        <v>324</v>
      </c>
      <c r="BK785" t="s">
        <v>324</v>
      </c>
      <c r="BL785" t="s">
        <v>324</v>
      </c>
      <c r="BM785" t="s">
        <v>324</v>
      </c>
      <c r="BN785">
        <v>0</v>
      </c>
      <c r="BO785" t="s">
        <v>324</v>
      </c>
      <c r="BP785" t="s">
        <v>324</v>
      </c>
      <c r="BQ785" t="s">
        <v>324</v>
      </c>
      <c r="BR785" t="s">
        <v>324</v>
      </c>
      <c r="BS785">
        <v>0</v>
      </c>
      <c r="BT785" t="s">
        <v>324</v>
      </c>
      <c r="BU785" t="s">
        <v>324</v>
      </c>
      <c r="BV785" t="s">
        <v>324</v>
      </c>
      <c r="BW785" t="s">
        <v>324</v>
      </c>
      <c r="BX785">
        <v>0</v>
      </c>
      <c r="BY785" t="s">
        <v>324</v>
      </c>
      <c r="BZ785" t="s">
        <v>324</v>
      </c>
      <c r="CA785" t="s">
        <v>324</v>
      </c>
      <c r="CB785" t="s">
        <v>324</v>
      </c>
      <c r="CC785">
        <v>0</v>
      </c>
      <c r="CD785" t="s">
        <v>324</v>
      </c>
      <c r="CE785" t="s">
        <v>324</v>
      </c>
      <c r="CF785" t="s">
        <v>324</v>
      </c>
      <c r="CG785" t="s">
        <v>324</v>
      </c>
      <c r="CH785">
        <v>0</v>
      </c>
      <c r="CI785" t="s">
        <v>324</v>
      </c>
      <c r="CJ785" t="s">
        <v>324</v>
      </c>
      <c r="CK785" t="s">
        <v>324</v>
      </c>
      <c r="CL785" t="s">
        <v>324</v>
      </c>
      <c r="CM785">
        <v>0</v>
      </c>
      <c r="CN785" t="s">
        <v>324</v>
      </c>
      <c r="CO785" t="s">
        <v>324</v>
      </c>
      <c r="CP785" t="s">
        <v>324</v>
      </c>
      <c r="CQ785" t="s">
        <v>324</v>
      </c>
      <c r="CR785">
        <v>0</v>
      </c>
      <c r="CS785" t="s">
        <v>324</v>
      </c>
      <c r="CT785" t="s">
        <v>324</v>
      </c>
      <c r="CU785" t="s">
        <v>324</v>
      </c>
      <c r="CV785" t="s">
        <v>324</v>
      </c>
      <c r="CW785">
        <v>0</v>
      </c>
      <c r="CX785">
        <v>1.23</v>
      </c>
      <c r="CY785">
        <v>0</v>
      </c>
      <c r="CZ785">
        <v>0</v>
      </c>
      <c r="DA785">
        <v>0</v>
      </c>
      <c r="DB785">
        <v>1.23</v>
      </c>
      <c r="DC785">
        <v>163</v>
      </c>
      <c r="DD785">
        <v>0</v>
      </c>
      <c r="DE785">
        <v>0</v>
      </c>
      <c r="DF785">
        <v>0</v>
      </c>
      <c r="DG785">
        <v>163</v>
      </c>
      <c r="DH785">
        <v>0</v>
      </c>
      <c r="DI785">
        <v>0</v>
      </c>
      <c r="DJ785">
        <v>0</v>
      </c>
      <c r="DK785">
        <v>0</v>
      </c>
      <c r="DL785">
        <v>0</v>
      </c>
    </row>
    <row r="786" spans="1:116" x14ac:dyDescent="0.45">
      <c r="A786">
        <v>2023</v>
      </c>
      <c r="B786" t="s">
        <v>206</v>
      </c>
      <c r="C786">
        <v>12462</v>
      </c>
      <c r="D786" t="s">
        <v>1098</v>
      </c>
      <c r="E786" t="s">
        <v>206</v>
      </c>
      <c r="F786" t="s">
        <v>244</v>
      </c>
      <c r="G786">
        <v>1.272</v>
      </c>
      <c r="H786">
        <v>4.2999999999999997E-2</v>
      </c>
      <c r="I786" t="s">
        <v>324</v>
      </c>
      <c r="J786" t="s">
        <v>324</v>
      </c>
      <c r="K786">
        <v>1.3149999999999999</v>
      </c>
      <c r="L786">
        <v>186</v>
      </c>
      <c r="M786">
        <v>3</v>
      </c>
      <c r="N786" t="s">
        <v>324</v>
      </c>
      <c r="O786" t="s">
        <v>324</v>
      </c>
      <c r="P786">
        <v>189</v>
      </c>
      <c r="Q786" t="s">
        <v>324</v>
      </c>
      <c r="R786" t="s">
        <v>324</v>
      </c>
      <c r="S786" t="s">
        <v>324</v>
      </c>
      <c r="T786" t="s">
        <v>324</v>
      </c>
      <c r="U786">
        <v>0</v>
      </c>
      <c r="V786" t="s">
        <v>324</v>
      </c>
      <c r="W786" t="s">
        <v>324</v>
      </c>
      <c r="X786" t="s">
        <v>324</v>
      </c>
      <c r="Y786" t="s">
        <v>324</v>
      </c>
      <c r="Z786">
        <v>0</v>
      </c>
      <c r="AA786" t="s">
        <v>324</v>
      </c>
      <c r="AB786" t="s">
        <v>324</v>
      </c>
      <c r="AC786" t="s">
        <v>324</v>
      </c>
      <c r="AD786" t="s">
        <v>324</v>
      </c>
      <c r="AE786">
        <v>0</v>
      </c>
      <c r="AF786" t="s">
        <v>324</v>
      </c>
      <c r="AG786" t="s">
        <v>324</v>
      </c>
      <c r="AH786" t="s">
        <v>324</v>
      </c>
      <c r="AI786" t="s">
        <v>324</v>
      </c>
      <c r="AJ786">
        <v>0</v>
      </c>
      <c r="AK786" t="s">
        <v>324</v>
      </c>
      <c r="AL786" t="s">
        <v>324</v>
      </c>
      <c r="AM786" t="s">
        <v>324</v>
      </c>
      <c r="AN786" t="s">
        <v>324</v>
      </c>
      <c r="AO786">
        <v>0</v>
      </c>
      <c r="AP786" t="s">
        <v>324</v>
      </c>
      <c r="AQ786" t="s">
        <v>324</v>
      </c>
      <c r="AR786" t="s">
        <v>324</v>
      </c>
      <c r="AS786" t="s">
        <v>324</v>
      </c>
      <c r="AT786">
        <v>0</v>
      </c>
      <c r="AU786" t="s">
        <v>324</v>
      </c>
      <c r="AV786" t="s">
        <v>324</v>
      </c>
      <c r="AW786" t="s">
        <v>324</v>
      </c>
      <c r="AX786" t="s">
        <v>324</v>
      </c>
      <c r="AY786">
        <v>0</v>
      </c>
      <c r="AZ786" t="s">
        <v>324</v>
      </c>
      <c r="BA786" t="s">
        <v>324</v>
      </c>
      <c r="BB786" t="s">
        <v>324</v>
      </c>
      <c r="BC786" t="s">
        <v>324</v>
      </c>
      <c r="BD786">
        <v>0</v>
      </c>
      <c r="BE786" t="s">
        <v>324</v>
      </c>
      <c r="BF786" t="s">
        <v>324</v>
      </c>
      <c r="BG786" t="s">
        <v>324</v>
      </c>
      <c r="BH786" t="s">
        <v>324</v>
      </c>
      <c r="BI786">
        <v>0</v>
      </c>
      <c r="BJ786" t="s">
        <v>324</v>
      </c>
      <c r="BK786" t="s">
        <v>324</v>
      </c>
      <c r="BL786" t="s">
        <v>324</v>
      </c>
      <c r="BM786" t="s">
        <v>324</v>
      </c>
      <c r="BN786">
        <v>0</v>
      </c>
      <c r="BO786" t="s">
        <v>324</v>
      </c>
      <c r="BP786" t="s">
        <v>324</v>
      </c>
      <c r="BQ786" t="s">
        <v>324</v>
      </c>
      <c r="BR786" t="s">
        <v>324</v>
      </c>
      <c r="BS786">
        <v>0</v>
      </c>
      <c r="BT786" t="s">
        <v>324</v>
      </c>
      <c r="BU786" t="s">
        <v>324</v>
      </c>
      <c r="BV786" t="s">
        <v>324</v>
      </c>
      <c r="BW786" t="s">
        <v>324</v>
      </c>
      <c r="BX786">
        <v>0</v>
      </c>
      <c r="BY786" t="s">
        <v>324</v>
      </c>
      <c r="BZ786" t="s">
        <v>324</v>
      </c>
      <c r="CA786" t="s">
        <v>324</v>
      </c>
      <c r="CB786" t="s">
        <v>324</v>
      </c>
      <c r="CC786">
        <v>0</v>
      </c>
      <c r="CD786" t="s">
        <v>324</v>
      </c>
      <c r="CE786" t="s">
        <v>324</v>
      </c>
      <c r="CF786" t="s">
        <v>324</v>
      </c>
      <c r="CG786" t="s">
        <v>324</v>
      </c>
      <c r="CH786">
        <v>0</v>
      </c>
      <c r="CI786">
        <v>0.03</v>
      </c>
      <c r="CJ786">
        <v>4.2999999999999997E-2</v>
      </c>
      <c r="CK786" t="s">
        <v>324</v>
      </c>
      <c r="CL786" t="s">
        <v>324</v>
      </c>
      <c r="CM786">
        <v>7.2999999999999995E-2</v>
      </c>
      <c r="CN786">
        <v>1</v>
      </c>
      <c r="CO786">
        <v>3</v>
      </c>
      <c r="CP786" t="s">
        <v>324</v>
      </c>
      <c r="CQ786" t="s">
        <v>324</v>
      </c>
      <c r="CR786">
        <v>4</v>
      </c>
      <c r="CS786">
        <v>38.058</v>
      </c>
      <c r="CT786">
        <v>0</v>
      </c>
      <c r="CU786" t="s">
        <v>324</v>
      </c>
      <c r="CV786" t="s">
        <v>324</v>
      </c>
      <c r="CW786">
        <v>38.058</v>
      </c>
      <c r="CX786">
        <v>1.302</v>
      </c>
      <c r="CY786">
        <v>8.5999999999999993E-2</v>
      </c>
      <c r="CZ786">
        <v>0</v>
      </c>
      <c r="DA786">
        <v>0</v>
      </c>
      <c r="DB786">
        <v>1.3879999999999999</v>
      </c>
      <c r="DC786">
        <v>187</v>
      </c>
      <c r="DD786">
        <v>6</v>
      </c>
      <c r="DE786">
        <v>0</v>
      </c>
      <c r="DF786">
        <v>0</v>
      </c>
      <c r="DG786">
        <v>193</v>
      </c>
      <c r="DH786">
        <v>38.058</v>
      </c>
      <c r="DI786">
        <v>0</v>
      </c>
      <c r="DJ786">
        <v>0</v>
      </c>
      <c r="DK786">
        <v>0</v>
      </c>
      <c r="DL786">
        <v>38.058</v>
      </c>
    </row>
    <row r="787" spans="1:116" x14ac:dyDescent="0.45">
      <c r="A787">
        <v>2023</v>
      </c>
      <c r="B787" t="s">
        <v>206</v>
      </c>
      <c r="C787">
        <v>13523</v>
      </c>
      <c r="D787" t="s">
        <v>1099</v>
      </c>
      <c r="E787" t="s">
        <v>996</v>
      </c>
      <c r="F787" t="s">
        <v>244</v>
      </c>
      <c r="G787">
        <v>0.08</v>
      </c>
      <c r="H787" t="s">
        <v>324</v>
      </c>
      <c r="I787" t="s">
        <v>324</v>
      </c>
      <c r="J787" t="s">
        <v>324</v>
      </c>
      <c r="K787">
        <v>0.08</v>
      </c>
      <c r="L787">
        <v>14</v>
      </c>
      <c r="M787" t="s">
        <v>324</v>
      </c>
      <c r="N787" t="s">
        <v>324</v>
      </c>
      <c r="O787" t="s">
        <v>324</v>
      </c>
      <c r="P787">
        <v>14</v>
      </c>
      <c r="Q787">
        <v>62.430999999999997</v>
      </c>
      <c r="R787" t="s">
        <v>324</v>
      </c>
      <c r="S787" t="s">
        <v>324</v>
      </c>
      <c r="T787" t="s">
        <v>324</v>
      </c>
      <c r="U787">
        <v>62.430999999999997</v>
      </c>
      <c r="V787" t="s">
        <v>324</v>
      </c>
      <c r="W787" t="s">
        <v>324</v>
      </c>
      <c r="X787" t="s">
        <v>324</v>
      </c>
      <c r="Y787" t="s">
        <v>324</v>
      </c>
      <c r="Z787">
        <v>0</v>
      </c>
      <c r="AA787" t="s">
        <v>324</v>
      </c>
      <c r="AB787" t="s">
        <v>324</v>
      </c>
      <c r="AC787" t="s">
        <v>324</v>
      </c>
      <c r="AD787" t="s">
        <v>324</v>
      </c>
      <c r="AE787">
        <v>0</v>
      </c>
      <c r="AF787" t="s">
        <v>324</v>
      </c>
      <c r="AG787" t="s">
        <v>324</v>
      </c>
      <c r="AH787" t="s">
        <v>324</v>
      </c>
      <c r="AI787" t="s">
        <v>324</v>
      </c>
      <c r="AJ787">
        <v>0</v>
      </c>
      <c r="AK787" t="s">
        <v>324</v>
      </c>
      <c r="AL787" t="s">
        <v>324</v>
      </c>
      <c r="AM787" t="s">
        <v>324</v>
      </c>
      <c r="AN787" t="s">
        <v>324</v>
      </c>
      <c r="AO787">
        <v>0</v>
      </c>
      <c r="AP787" t="s">
        <v>324</v>
      </c>
      <c r="AQ787" t="s">
        <v>324</v>
      </c>
      <c r="AR787" t="s">
        <v>324</v>
      </c>
      <c r="AS787" t="s">
        <v>324</v>
      </c>
      <c r="AT787">
        <v>0</v>
      </c>
      <c r="AU787" t="s">
        <v>324</v>
      </c>
      <c r="AV787" t="s">
        <v>324</v>
      </c>
      <c r="AW787" t="s">
        <v>324</v>
      </c>
      <c r="AX787" t="s">
        <v>324</v>
      </c>
      <c r="AY787">
        <v>0</v>
      </c>
      <c r="AZ787" t="s">
        <v>324</v>
      </c>
      <c r="BA787" t="s">
        <v>324</v>
      </c>
      <c r="BB787" t="s">
        <v>324</v>
      </c>
      <c r="BC787" t="s">
        <v>324</v>
      </c>
      <c r="BD787">
        <v>0</v>
      </c>
      <c r="BE787" t="s">
        <v>324</v>
      </c>
      <c r="BF787" t="s">
        <v>324</v>
      </c>
      <c r="BG787" t="s">
        <v>324</v>
      </c>
      <c r="BH787" t="s">
        <v>324</v>
      </c>
      <c r="BI787">
        <v>0</v>
      </c>
      <c r="BJ787" t="s">
        <v>324</v>
      </c>
      <c r="BK787" t="s">
        <v>324</v>
      </c>
      <c r="BL787" t="s">
        <v>324</v>
      </c>
      <c r="BM787" t="s">
        <v>324</v>
      </c>
      <c r="BN787">
        <v>0</v>
      </c>
      <c r="BO787" t="s">
        <v>324</v>
      </c>
      <c r="BP787" t="s">
        <v>324</v>
      </c>
      <c r="BQ787" t="s">
        <v>324</v>
      </c>
      <c r="BR787" t="s">
        <v>324</v>
      </c>
      <c r="BS787">
        <v>0</v>
      </c>
      <c r="BT787" t="s">
        <v>324</v>
      </c>
      <c r="BU787" t="s">
        <v>324</v>
      </c>
      <c r="BV787" t="s">
        <v>324</v>
      </c>
      <c r="BW787" t="s">
        <v>324</v>
      </c>
      <c r="BX787">
        <v>0</v>
      </c>
      <c r="BY787" t="s">
        <v>324</v>
      </c>
      <c r="BZ787" t="s">
        <v>324</v>
      </c>
      <c r="CA787" t="s">
        <v>324</v>
      </c>
      <c r="CB787" t="s">
        <v>324</v>
      </c>
      <c r="CC787">
        <v>0</v>
      </c>
      <c r="CD787" t="s">
        <v>324</v>
      </c>
      <c r="CE787" t="s">
        <v>324</v>
      </c>
      <c r="CF787" t="s">
        <v>324</v>
      </c>
      <c r="CG787" t="s">
        <v>324</v>
      </c>
      <c r="CH787">
        <v>0</v>
      </c>
      <c r="CI787" t="s">
        <v>324</v>
      </c>
      <c r="CJ787" t="s">
        <v>324</v>
      </c>
      <c r="CK787" t="s">
        <v>324</v>
      </c>
      <c r="CL787" t="s">
        <v>324</v>
      </c>
      <c r="CM787">
        <v>0</v>
      </c>
      <c r="CN787" t="s">
        <v>324</v>
      </c>
      <c r="CO787" t="s">
        <v>324</v>
      </c>
      <c r="CP787" t="s">
        <v>324</v>
      </c>
      <c r="CQ787" t="s">
        <v>324</v>
      </c>
      <c r="CR787">
        <v>0</v>
      </c>
      <c r="CS787" t="s">
        <v>324</v>
      </c>
      <c r="CT787" t="s">
        <v>324</v>
      </c>
      <c r="CU787" t="s">
        <v>324</v>
      </c>
      <c r="CV787" t="s">
        <v>324</v>
      </c>
      <c r="CW787">
        <v>0</v>
      </c>
      <c r="CX787">
        <v>0.08</v>
      </c>
      <c r="CY787">
        <v>0</v>
      </c>
      <c r="CZ787">
        <v>0</v>
      </c>
      <c r="DA787">
        <v>0</v>
      </c>
      <c r="DB787">
        <v>0.08</v>
      </c>
      <c r="DC787">
        <v>14</v>
      </c>
      <c r="DD787">
        <v>0</v>
      </c>
      <c r="DE787">
        <v>0</v>
      </c>
      <c r="DF787">
        <v>0</v>
      </c>
      <c r="DG787">
        <v>14</v>
      </c>
      <c r="DH787">
        <v>62.430999999999997</v>
      </c>
      <c r="DI787">
        <v>0</v>
      </c>
      <c r="DJ787">
        <v>0</v>
      </c>
      <c r="DK787">
        <v>0</v>
      </c>
      <c r="DL787">
        <v>62.430999999999997</v>
      </c>
    </row>
    <row r="788" spans="1:116" x14ac:dyDescent="0.45">
      <c r="A788">
        <v>2023</v>
      </c>
      <c r="B788" t="s">
        <v>206</v>
      </c>
      <c r="C788">
        <v>13524</v>
      </c>
      <c r="D788" t="s">
        <v>1100</v>
      </c>
      <c r="E788" t="s">
        <v>206</v>
      </c>
      <c r="F788" t="s">
        <v>244</v>
      </c>
      <c r="G788">
        <v>0.66100000000000003</v>
      </c>
      <c r="H788" t="s">
        <v>324</v>
      </c>
      <c r="I788" t="s">
        <v>324</v>
      </c>
      <c r="J788" t="s">
        <v>324</v>
      </c>
      <c r="K788">
        <v>0.66100000000000003</v>
      </c>
      <c r="L788">
        <v>77</v>
      </c>
      <c r="M788" t="s">
        <v>324</v>
      </c>
      <c r="N788" t="s">
        <v>324</v>
      </c>
      <c r="O788" t="s">
        <v>324</v>
      </c>
      <c r="P788">
        <v>77</v>
      </c>
      <c r="Q788" t="s">
        <v>324</v>
      </c>
      <c r="R788" t="s">
        <v>324</v>
      </c>
      <c r="S788" t="s">
        <v>324</v>
      </c>
      <c r="T788" t="s">
        <v>324</v>
      </c>
      <c r="U788">
        <v>0</v>
      </c>
      <c r="V788" t="s">
        <v>324</v>
      </c>
      <c r="W788" t="s">
        <v>324</v>
      </c>
      <c r="X788" t="s">
        <v>324</v>
      </c>
      <c r="Y788" t="s">
        <v>324</v>
      </c>
      <c r="Z788">
        <v>0</v>
      </c>
      <c r="AA788" t="s">
        <v>324</v>
      </c>
      <c r="AB788" t="s">
        <v>324</v>
      </c>
      <c r="AC788" t="s">
        <v>324</v>
      </c>
      <c r="AD788" t="s">
        <v>324</v>
      </c>
      <c r="AE788">
        <v>0</v>
      </c>
      <c r="AF788" t="s">
        <v>324</v>
      </c>
      <c r="AG788" t="s">
        <v>324</v>
      </c>
      <c r="AH788" t="s">
        <v>324</v>
      </c>
      <c r="AI788" t="s">
        <v>324</v>
      </c>
      <c r="AJ788">
        <v>0</v>
      </c>
      <c r="AK788" t="s">
        <v>324</v>
      </c>
      <c r="AL788" t="s">
        <v>324</v>
      </c>
      <c r="AM788" t="s">
        <v>324</v>
      </c>
      <c r="AN788" t="s">
        <v>324</v>
      </c>
      <c r="AO788">
        <v>0</v>
      </c>
      <c r="AP788" t="s">
        <v>324</v>
      </c>
      <c r="AQ788" t="s">
        <v>324</v>
      </c>
      <c r="AR788" t="s">
        <v>324</v>
      </c>
      <c r="AS788" t="s">
        <v>324</v>
      </c>
      <c r="AT788">
        <v>0</v>
      </c>
      <c r="AU788" t="s">
        <v>324</v>
      </c>
      <c r="AV788" t="s">
        <v>324</v>
      </c>
      <c r="AW788" t="s">
        <v>324</v>
      </c>
      <c r="AX788" t="s">
        <v>324</v>
      </c>
      <c r="AY788">
        <v>0</v>
      </c>
      <c r="AZ788" t="s">
        <v>324</v>
      </c>
      <c r="BA788" t="s">
        <v>324</v>
      </c>
      <c r="BB788" t="s">
        <v>324</v>
      </c>
      <c r="BC788" t="s">
        <v>324</v>
      </c>
      <c r="BD788">
        <v>0</v>
      </c>
      <c r="BE788" t="s">
        <v>324</v>
      </c>
      <c r="BF788" t="s">
        <v>324</v>
      </c>
      <c r="BG788" t="s">
        <v>324</v>
      </c>
      <c r="BH788" t="s">
        <v>324</v>
      </c>
      <c r="BI788">
        <v>0</v>
      </c>
      <c r="BJ788" t="s">
        <v>324</v>
      </c>
      <c r="BK788" t="s">
        <v>324</v>
      </c>
      <c r="BL788" t="s">
        <v>324</v>
      </c>
      <c r="BM788" t="s">
        <v>324</v>
      </c>
      <c r="BN788">
        <v>0</v>
      </c>
      <c r="BO788" t="s">
        <v>324</v>
      </c>
      <c r="BP788" t="s">
        <v>324</v>
      </c>
      <c r="BQ788" t="s">
        <v>324</v>
      </c>
      <c r="BR788" t="s">
        <v>324</v>
      </c>
      <c r="BS788">
        <v>0</v>
      </c>
      <c r="BT788" t="s">
        <v>324</v>
      </c>
      <c r="BU788" t="s">
        <v>324</v>
      </c>
      <c r="BV788" t="s">
        <v>324</v>
      </c>
      <c r="BW788" t="s">
        <v>324</v>
      </c>
      <c r="BX788">
        <v>0</v>
      </c>
      <c r="BY788" t="s">
        <v>324</v>
      </c>
      <c r="BZ788" t="s">
        <v>324</v>
      </c>
      <c r="CA788" t="s">
        <v>324</v>
      </c>
      <c r="CB788" t="s">
        <v>324</v>
      </c>
      <c r="CC788">
        <v>0</v>
      </c>
      <c r="CD788" t="s">
        <v>324</v>
      </c>
      <c r="CE788" t="s">
        <v>324</v>
      </c>
      <c r="CF788" t="s">
        <v>324</v>
      </c>
      <c r="CG788" t="s">
        <v>324</v>
      </c>
      <c r="CH788">
        <v>0</v>
      </c>
      <c r="CI788" t="s">
        <v>324</v>
      </c>
      <c r="CJ788" t="s">
        <v>324</v>
      </c>
      <c r="CK788" t="s">
        <v>324</v>
      </c>
      <c r="CL788" t="s">
        <v>324</v>
      </c>
      <c r="CM788">
        <v>0</v>
      </c>
      <c r="CN788" t="s">
        <v>324</v>
      </c>
      <c r="CO788" t="s">
        <v>324</v>
      </c>
      <c r="CP788" t="s">
        <v>324</v>
      </c>
      <c r="CQ788" t="s">
        <v>324</v>
      </c>
      <c r="CR788">
        <v>0</v>
      </c>
      <c r="CS788" t="s">
        <v>324</v>
      </c>
      <c r="CT788" t="s">
        <v>324</v>
      </c>
      <c r="CU788" t="s">
        <v>324</v>
      </c>
      <c r="CV788" t="s">
        <v>324</v>
      </c>
      <c r="CW788">
        <v>0</v>
      </c>
      <c r="CX788">
        <v>0.66100000000000003</v>
      </c>
      <c r="CY788">
        <v>0</v>
      </c>
      <c r="CZ788">
        <v>0</v>
      </c>
      <c r="DA788">
        <v>0</v>
      </c>
      <c r="DB788">
        <v>0.66100000000000003</v>
      </c>
      <c r="DC788">
        <v>77</v>
      </c>
      <c r="DD788">
        <v>0</v>
      </c>
      <c r="DE788">
        <v>0</v>
      </c>
      <c r="DF788">
        <v>0</v>
      </c>
      <c r="DG788">
        <v>77</v>
      </c>
      <c r="DH788">
        <v>0</v>
      </c>
      <c r="DI788">
        <v>0</v>
      </c>
      <c r="DJ788">
        <v>0</v>
      </c>
      <c r="DK788">
        <v>0</v>
      </c>
      <c r="DL788">
        <v>0</v>
      </c>
    </row>
    <row r="789" spans="1:116" x14ac:dyDescent="0.45">
      <c r="A789">
        <v>2023</v>
      </c>
      <c r="B789" t="s">
        <v>206</v>
      </c>
      <c r="C789">
        <v>14164</v>
      </c>
      <c r="D789" t="s">
        <v>1101</v>
      </c>
      <c r="E789" t="s">
        <v>1102</v>
      </c>
      <c r="F789" t="s">
        <v>244</v>
      </c>
      <c r="G789">
        <v>0.80500000000000005</v>
      </c>
      <c r="H789" t="s">
        <v>324</v>
      </c>
      <c r="I789" t="s">
        <v>324</v>
      </c>
      <c r="J789" t="s">
        <v>324</v>
      </c>
      <c r="K789">
        <v>0.80500000000000005</v>
      </c>
      <c r="L789">
        <v>105</v>
      </c>
      <c r="M789" t="s">
        <v>324</v>
      </c>
      <c r="N789" t="s">
        <v>324</v>
      </c>
      <c r="O789" t="s">
        <v>324</v>
      </c>
      <c r="P789">
        <v>105</v>
      </c>
      <c r="Q789">
        <v>407</v>
      </c>
      <c r="R789" t="s">
        <v>324</v>
      </c>
      <c r="S789" t="s">
        <v>324</v>
      </c>
      <c r="T789" t="s">
        <v>324</v>
      </c>
      <c r="U789">
        <v>407</v>
      </c>
      <c r="V789" t="s">
        <v>324</v>
      </c>
      <c r="W789" t="s">
        <v>324</v>
      </c>
      <c r="X789" t="s">
        <v>324</v>
      </c>
      <c r="Y789" t="s">
        <v>324</v>
      </c>
      <c r="Z789">
        <v>0</v>
      </c>
      <c r="AA789" t="s">
        <v>324</v>
      </c>
      <c r="AB789" t="s">
        <v>324</v>
      </c>
      <c r="AC789" t="s">
        <v>324</v>
      </c>
      <c r="AD789" t="s">
        <v>324</v>
      </c>
      <c r="AE789">
        <v>0</v>
      </c>
      <c r="AF789" t="s">
        <v>324</v>
      </c>
      <c r="AG789" t="s">
        <v>324</v>
      </c>
      <c r="AH789" t="s">
        <v>324</v>
      </c>
      <c r="AI789" t="s">
        <v>324</v>
      </c>
      <c r="AJ789">
        <v>0</v>
      </c>
      <c r="AK789" t="s">
        <v>324</v>
      </c>
      <c r="AL789" t="s">
        <v>324</v>
      </c>
      <c r="AM789" t="s">
        <v>324</v>
      </c>
      <c r="AN789" t="s">
        <v>324</v>
      </c>
      <c r="AO789">
        <v>0</v>
      </c>
      <c r="AP789" t="s">
        <v>324</v>
      </c>
      <c r="AQ789" t="s">
        <v>324</v>
      </c>
      <c r="AR789" t="s">
        <v>324</v>
      </c>
      <c r="AS789" t="s">
        <v>324</v>
      </c>
      <c r="AT789">
        <v>0</v>
      </c>
      <c r="AU789" t="s">
        <v>324</v>
      </c>
      <c r="AV789" t="s">
        <v>324</v>
      </c>
      <c r="AW789" t="s">
        <v>324</v>
      </c>
      <c r="AX789" t="s">
        <v>324</v>
      </c>
      <c r="AY789">
        <v>0</v>
      </c>
      <c r="AZ789" t="s">
        <v>324</v>
      </c>
      <c r="BA789" t="s">
        <v>324</v>
      </c>
      <c r="BB789" t="s">
        <v>324</v>
      </c>
      <c r="BC789" t="s">
        <v>324</v>
      </c>
      <c r="BD789">
        <v>0</v>
      </c>
      <c r="BE789" t="s">
        <v>324</v>
      </c>
      <c r="BF789" t="s">
        <v>324</v>
      </c>
      <c r="BG789" t="s">
        <v>324</v>
      </c>
      <c r="BH789" t="s">
        <v>324</v>
      </c>
      <c r="BI789">
        <v>0</v>
      </c>
      <c r="BJ789" t="s">
        <v>324</v>
      </c>
      <c r="BK789" t="s">
        <v>324</v>
      </c>
      <c r="BL789" t="s">
        <v>324</v>
      </c>
      <c r="BM789" t="s">
        <v>324</v>
      </c>
      <c r="BN789">
        <v>0</v>
      </c>
      <c r="BO789" t="s">
        <v>324</v>
      </c>
      <c r="BP789" t="s">
        <v>324</v>
      </c>
      <c r="BQ789" t="s">
        <v>324</v>
      </c>
      <c r="BR789" t="s">
        <v>324</v>
      </c>
      <c r="BS789">
        <v>0</v>
      </c>
      <c r="BT789" t="s">
        <v>324</v>
      </c>
      <c r="BU789" t="s">
        <v>324</v>
      </c>
      <c r="BV789" t="s">
        <v>324</v>
      </c>
      <c r="BW789" t="s">
        <v>324</v>
      </c>
      <c r="BX789">
        <v>0</v>
      </c>
      <c r="BY789" t="s">
        <v>324</v>
      </c>
      <c r="BZ789" t="s">
        <v>324</v>
      </c>
      <c r="CA789" t="s">
        <v>324</v>
      </c>
      <c r="CB789" t="s">
        <v>324</v>
      </c>
      <c r="CC789">
        <v>0</v>
      </c>
      <c r="CD789" t="s">
        <v>324</v>
      </c>
      <c r="CE789" t="s">
        <v>324</v>
      </c>
      <c r="CF789" t="s">
        <v>324</v>
      </c>
      <c r="CG789" t="s">
        <v>324</v>
      </c>
      <c r="CH789">
        <v>0</v>
      </c>
      <c r="CI789" t="s">
        <v>324</v>
      </c>
      <c r="CJ789" t="s">
        <v>324</v>
      </c>
      <c r="CK789" t="s">
        <v>324</v>
      </c>
      <c r="CL789" t="s">
        <v>324</v>
      </c>
      <c r="CM789">
        <v>0</v>
      </c>
      <c r="CN789" t="s">
        <v>324</v>
      </c>
      <c r="CO789" t="s">
        <v>324</v>
      </c>
      <c r="CP789" t="s">
        <v>324</v>
      </c>
      <c r="CQ789" t="s">
        <v>324</v>
      </c>
      <c r="CR789">
        <v>0</v>
      </c>
      <c r="CS789" t="s">
        <v>324</v>
      </c>
      <c r="CT789" t="s">
        <v>324</v>
      </c>
      <c r="CU789" t="s">
        <v>324</v>
      </c>
      <c r="CV789" t="s">
        <v>324</v>
      </c>
      <c r="CW789">
        <v>0</v>
      </c>
      <c r="CX789">
        <v>0.80500000000000005</v>
      </c>
      <c r="CY789">
        <v>0</v>
      </c>
      <c r="CZ789">
        <v>0</v>
      </c>
      <c r="DA789">
        <v>0</v>
      </c>
      <c r="DB789">
        <v>0.80500000000000005</v>
      </c>
      <c r="DC789">
        <v>105</v>
      </c>
      <c r="DD789">
        <v>0</v>
      </c>
      <c r="DE789">
        <v>0</v>
      </c>
      <c r="DF789">
        <v>0</v>
      </c>
      <c r="DG789">
        <v>105</v>
      </c>
      <c r="DH789">
        <v>407</v>
      </c>
      <c r="DI789">
        <v>0</v>
      </c>
      <c r="DJ789">
        <v>0</v>
      </c>
      <c r="DK789">
        <v>0</v>
      </c>
      <c r="DL789">
        <v>407</v>
      </c>
    </row>
    <row r="790" spans="1:116" x14ac:dyDescent="0.45">
      <c r="A790">
        <v>2023</v>
      </c>
      <c r="B790" t="s">
        <v>206</v>
      </c>
      <c r="C790">
        <v>14175</v>
      </c>
      <c r="D790" t="s">
        <v>1103</v>
      </c>
      <c r="E790" t="s">
        <v>206</v>
      </c>
      <c r="F790" t="s">
        <v>244</v>
      </c>
      <c r="G790">
        <v>1.1559999999999999</v>
      </c>
      <c r="H790" t="s">
        <v>324</v>
      </c>
      <c r="I790" t="s">
        <v>324</v>
      </c>
      <c r="J790" t="s">
        <v>324</v>
      </c>
      <c r="K790">
        <v>1.1559999999999999</v>
      </c>
      <c r="L790">
        <v>141</v>
      </c>
      <c r="M790" t="s">
        <v>324</v>
      </c>
      <c r="N790" t="s">
        <v>324</v>
      </c>
      <c r="O790" t="s">
        <v>324</v>
      </c>
      <c r="P790">
        <v>141</v>
      </c>
      <c r="Q790" t="s">
        <v>324</v>
      </c>
      <c r="R790" t="s">
        <v>324</v>
      </c>
      <c r="S790" t="s">
        <v>324</v>
      </c>
      <c r="T790" t="s">
        <v>324</v>
      </c>
      <c r="U790">
        <v>0</v>
      </c>
      <c r="V790" t="s">
        <v>324</v>
      </c>
      <c r="W790" t="s">
        <v>324</v>
      </c>
      <c r="X790" t="s">
        <v>324</v>
      </c>
      <c r="Y790" t="s">
        <v>324</v>
      </c>
      <c r="Z790">
        <v>0</v>
      </c>
      <c r="AA790" t="s">
        <v>324</v>
      </c>
      <c r="AB790" t="s">
        <v>324</v>
      </c>
      <c r="AC790" t="s">
        <v>324</v>
      </c>
      <c r="AD790" t="s">
        <v>324</v>
      </c>
      <c r="AE790">
        <v>0</v>
      </c>
      <c r="AF790">
        <v>0.20200000000000001</v>
      </c>
      <c r="AG790" t="s">
        <v>324</v>
      </c>
      <c r="AH790" t="s">
        <v>324</v>
      </c>
      <c r="AI790" t="s">
        <v>324</v>
      </c>
      <c r="AJ790">
        <v>0.20200000000000001</v>
      </c>
      <c r="AK790">
        <v>46</v>
      </c>
      <c r="AL790" t="s">
        <v>324</v>
      </c>
      <c r="AM790" t="s">
        <v>324</v>
      </c>
      <c r="AN790" t="s">
        <v>324</v>
      </c>
      <c r="AO790">
        <v>46</v>
      </c>
      <c r="AP790" t="s">
        <v>324</v>
      </c>
      <c r="AQ790" t="s">
        <v>324</v>
      </c>
      <c r="AR790" t="s">
        <v>324</v>
      </c>
      <c r="AS790" t="s">
        <v>324</v>
      </c>
      <c r="AT790">
        <v>0</v>
      </c>
      <c r="AU790" t="s">
        <v>324</v>
      </c>
      <c r="AV790" t="s">
        <v>324</v>
      </c>
      <c r="AW790" t="s">
        <v>324</v>
      </c>
      <c r="AX790" t="s">
        <v>324</v>
      </c>
      <c r="AY790">
        <v>0</v>
      </c>
      <c r="AZ790" t="s">
        <v>324</v>
      </c>
      <c r="BA790" t="s">
        <v>324</v>
      </c>
      <c r="BB790" t="s">
        <v>324</v>
      </c>
      <c r="BC790" t="s">
        <v>324</v>
      </c>
      <c r="BD790">
        <v>0</v>
      </c>
      <c r="BE790" t="s">
        <v>324</v>
      </c>
      <c r="BF790" t="s">
        <v>324</v>
      </c>
      <c r="BG790" t="s">
        <v>324</v>
      </c>
      <c r="BH790" t="s">
        <v>324</v>
      </c>
      <c r="BI790">
        <v>0</v>
      </c>
      <c r="BJ790" t="s">
        <v>324</v>
      </c>
      <c r="BK790" t="s">
        <v>324</v>
      </c>
      <c r="BL790" t="s">
        <v>324</v>
      </c>
      <c r="BM790" t="s">
        <v>324</v>
      </c>
      <c r="BN790">
        <v>0</v>
      </c>
      <c r="BO790" t="s">
        <v>324</v>
      </c>
      <c r="BP790" t="s">
        <v>324</v>
      </c>
      <c r="BQ790" t="s">
        <v>324</v>
      </c>
      <c r="BR790" t="s">
        <v>324</v>
      </c>
      <c r="BS790">
        <v>0</v>
      </c>
      <c r="BT790" t="s">
        <v>324</v>
      </c>
      <c r="BU790" t="s">
        <v>324</v>
      </c>
      <c r="BV790" t="s">
        <v>324</v>
      </c>
      <c r="BW790" t="s">
        <v>324</v>
      </c>
      <c r="BX790">
        <v>0</v>
      </c>
      <c r="BY790" t="s">
        <v>324</v>
      </c>
      <c r="BZ790" t="s">
        <v>324</v>
      </c>
      <c r="CA790" t="s">
        <v>324</v>
      </c>
      <c r="CB790" t="s">
        <v>324</v>
      </c>
      <c r="CC790">
        <v>0</v>
      </c>
      <c r="CD790" t="s">
        <v>324</v>
      </c>
      <c r="CE790" t="s">
        <v>324</v>
      </c>
      <c r="CF790" t="s">
        <v>324</v>
      </c>
      <c r="CG790" t="s">
        <v>324</v>
      </c>
      <c r="CH790">
        <v>0</v>
      </c>
      <c r="CI790" t="s">
        <v>324</v>
      </c>
      <c r="CJ790" t="s">
        <v>324</v>
      </c>
      <c r="CK790" t="s">
        <v>324</v>
      </c>
      <c r="CL790" t="s">
        <v>324</v>
      </c>
      <c r="CM790">
        <v>0</v>
      </c>
      <c r="CN790" t="s">
        <v>324</v>
      </c>
      <c r="CO790" t="s">
        <v>324</v>
      </c>
      <c r="CP790" t="s">
        <v>324</v>
      </c>
      <c r="CQ790" t="s">
        <v>324</v>
      </c>
      <c r="CR790">
        <v>0</v>
      </c>
      <c r="CS790" t="s">
        <v>324</v>
      </c>
      <c r="CT790" t="s">
        <v>324</v>
      </c>
      <c r="CU790" t="s">
        <v>324</v>
      </c>
      <c r="CV790" t="s">
        <v>324</v>
      </c>
      <c r="CW790">
        <v>0</v>
      </c>
      <c r="CX790">
        <v>1.3580000000000001</v>
      </c>
      <c r="CY790">
        <v>0</v>
      </c>
      <c r="CZ790">
        <v>0</v>
      </c>
      <c r="DA790">
        <v>0</v>
      </c>
      <c r="DB790">
        <v>1.3580000000000001</v>
      </c>
      <c r="DC790">
        <v>187</v>
      </c>
      <c r="DD790">
        <v>0</v>
      </c>
      <c r="DE790">
        <v>0</v>
      </c>
      <c r="DF790">
        <v>0</v>
      </c>
      <c r="DG790">
        <v>187</v>
      </c>
      <c r="DH790">
        <v>0</v>
      </c>
      <c r="DI790">
        <v>0</v>
      </c>
      <c r="DJ790">
        <v>0</v>
      </c>
      <c r="DK790">
        <v>0</v>
      </c>
      <c r="DL790">
        <v>0</v>
      </c>
    </row>
    <row r="791" spans="1:116" x14ac:dyDescent="0.45">
      <c r="A791">
        <v>2023</v>
      </c>
      <c r="B791" t="s">
        <v>206</v>
      </c>
      <c r="C791">
        <v>14398</v>
      </c>
      <c r="D791" t="s">
        <v>544</v>
      </c>
      <c r="E791" t="s">
        <v>206</v>
      </c>
      <c r="F791" t="s">
        <v>247</v>
      </c>
      <c r="G791">
        <v>2.0569999999999999</v>
      </c>
      <c r="H791">
        <v>0.53400000000000003</v>
      </c>
      <c r="I791" t="s">
        <v>324</v>
      </c>
      <c r="J791" t="s">
        <v>324</v>
      </c>
      <c r="K791">
        <v>2.5910000000000002</v>
      </c>
      <c r="L791">
        <v>236</v>
      </c>
      <c r="M791">
        <v>12</v>
      </c>
      <c r="N791" t="s">
        <v>324</v>
      </c>
      <c r="O791" t="s">
        <v>324</v>
      </c>
      <c r="P791">
        <v>248</v>
      </c>
      <c r="Q791">
        <v>353.76</v>
      </c>
      <c r="R791" t="s">
        <v>324</v>
      </c>
      <c r="S791" t="s">
        <v>324</v>
      </c>
      <c r="T791" t="s">
        <v>324</v>
      </c>
      <c r="U791">
        <v>353.76</v>
      </c>
      <c r="V791" t="s">
        <v>324</v>
      </c>
      <c r="W791" t="s">
        <v>324</v>
      </c>
      <c r="X791" t="s">
        <v>324</v>
      </c>
      <c r="Y791" t="s">
        <v>324</v>
      </c>
      <c r="Z791">
        <v>0</v>
      </c>
      <c r="AA791" t="s">
        <v>324</v>
      </c>
      <c r="AB791" t="s">
        <v>324</v>
      </c>
      <c r="AC791" t="s">
        <v>324</v>
      </c>
      <c r="AD791" t="s">
        <v>324</v>
      </c>
      <c r="AE791">
        <v>0</v>
      </c>
      <c r="AF791">
        <v>0.24</v>
      </c>
      <c r="AG791" t="s">
        <v>324</v>
      </c>
      <c r="AH791" t="s">
        <v>324</v>
      </c>
      <c r="AI791" t="s">
        <v>324</v>
      </c>
      <c r="AJ791">
        <v>0.24</v>
      </c>
      <c r="AK791">
        <v>88</v>
      </c>
      <c r="AL791" t="s">
        <v>324</v>
      </c>
      <c r="AM791" t="s">
        <v>324</v>
      </c>
      <c r="AN791" t="s">
        <v>324</v>
      </c>
      <c r="AO791">
        <v>88</v>
      </c>
      <c r="AP791">
        <v>0.42399999999999999</v>
      </c>
      <c r="AQ791" t="s">
        <v>324</v>
      </c>
      <c r="AR791" t="s">
        <v>324</v>
      </c>
      <c r="AS791" t="s">
        <v>324</v>
      </c>
      <c r="AT791">
        <v>0.42399999999999999</v>
      </c>
      <c r="AU791">
        <v>35</v>
      </c>
      <c r="AV791" t="s">
        <v>324</v>
      </c>
      <c r="AW791" t="s">
        <v>324</v>
      </c>
      <c r="AX791" t="s">
        <v>324</v>
      </c>
      <c r="AY791">
        <v>35</v>
      </c>
      <c r="AZ791">
        <v>0.77</v>
      </c>
      <c r="BA791" t="s">
        <v>324</v>
      </c>
      <c r="BB791" t="s">
        <v>324</v>
      </c>
      <c r="BC791" t="s">
        <v>324</v>
      </c>
      <c r="BD791">
        <v>0.77</v>
      </c>
      <c r="BE791" t="s">
        <v>324</v>
      </c>
      <c r="BF791" t="s">
        <v>324</v>
      </c>
      <c r="BG791" t="s">
        <v>324</v>
      </c>
      <c r="BH791" t="s">
        <v>324</v>
      </c>
      <c r="BI791">
        <v>0</v>
      </c>
      <c r="BJ791" t="s">
        <v>324</v>
      </c>
      <c r="BK791" t="s">
        <v>324</v>
      </c>
      <c r="BL791" t="s">
        <v>324</v>
      </c>
      <c r="BM791" t="s">
        <v>324</v>
      </c>
      <c r="BN791">
        <v>0</v>
      </c>
      <c r="BO791" t="s">
        <v>324</v>
      </c>
      <c r="BP791" t="s">
        <v>324</v>
      </c>
      <c r="BQ791" t="s">
        <v>324</v>
      </c>
      <c r="BR791" t="s">
        <v>324</v>
      </c>
      <c r="BS791">
        <v>0</v>
      </c>
      <c r="BT791" t="s">
        <v>324</v>
      </c>
      <c r="BU791" t="s">
        <v>324</v>
      </c>
      <c r="BV791" t="s">
        <v>324</v>
      </c>
      <c r="BW791" t="s">
        <v>324</v>
      </c>
      <c r="BX791">
        <v>0</v>
      </c>
      <c r="BY791" t="s">
        <v>324</v>
      </c>
      <c r="BZ791" t="s">
        <v>324</v>
      </c>
      <c r="CA791" t="s">
        <v>324</v>
      </c>
      <c r="CB791" t="s">
        <v>324</v>
      </c>
      <c r="CC791">
        <v>0</v>
      </c>
      <c r="CD791" t="s">
        <v>324</v>
      </c>
      <c r="CE791" t="s">
        <v>324</v>
      </c>
      <c r="CF791" t="s">
        <v>324</v>
      </c>
      <c r="CG791" t="s">
        <v>324</v>
      </c>
      <c r="CH791">
        <v>0</v>
      </c>
      <c r="CI791" t="s">
        <v>324</v>
      </c>
      <c r="CJ791" t="s">
        <v>324</v>
      </c>
      <c r="CK791" t="s">
        <v>324</v>
      </c>
      <c r="CL791" t="s">
        <v>324</v>
      </c>
      <c r="CM791">
        <v>0</v>
      </c>
      <c r="CN791" t="s">
        <v>324</v>
      </c>
      <c r="CO791" t="s">
        <v>324</v>
      </c>
      <c r="CP791" t="s">
        <v>324</v>
      </c>
      <c r="CQ791" t="s">
        <v>324</v>
      </c>
      <c r="CR791">
        <v>0</v>
      </c>
      <c r="CS791" t="s">
        <v>324</v>
      </c>
      <c r="CT791" t="s">
        <v>324</v>
      </c>
      <c r="CU791" t="s">
        <v>324</v>
      </c>
      <c r="CV791" t="s">
        <v>324</v>
      </c>
      <c r="CW791">
        <v>0</v>
      </c>
      <c r="CX791">
        <v>2.2970000000000002</v>
      </c>
      <c r="CY791">
        <v>0.53400000000000003</v>
      </c>
      <c r="CZ791">
        <v>0</v>
      </c>
      <c r="DA791">
        <v>0</v>
      </c>
      <c r="DB791">
        <v>2.831</v>
      </c>
      <c r="DC791">
        <v>324</v>
      </c>
      <c r="DD791">
        <v>12</v>
      </c>
      <c r="DE791">
        <v>0</v>
      </c>
      <c r="DF791">
        <v>0</v>
      </c>
      <c r="DG791">
        <v>336</v>
      </c>
      <c r="DH791">
        <v>353.76</v>
      </c>
      <c r="DI791">
        <v>0</v>
      </c>
      <c r="DJ791">
        <v>0</v>
      </c>
      <c r="DK791">
        <v>0</v>
      </c>
      <c r="DL791">
        <v>353.76</v>
      </c>
    </row>
    <row r="792" spans="1:116" x14ac:dyDescent="0.45">
      <c r="A792">
        <v>2023</v>
      </c>
      <c r="B792" t="s">
        <v>206</v>
      </c>
      <c r="C792">
        <v>16195</v>
      </c>
      <c r="D792" t="s">
        <v>1104</v>
      </c>
      <c r="E792" t="s">
        <v>996</v>
      </c>
      <c r="F792" t="s">
        <v>244</v>
      </c>
      <c r="G792">
        <v>1.3089999999999999</v>
      </c>
      <c r="H792">
        <v>1.339</v>
      </c>
      <c r="I792" t="s">
        <v>324</v>
      </c>
      <c r="J792" t="s">
        <v>324</v>
      </c>
      <c r="K792">
        <v>2.6480000000000001</v>
      </c>
      <c r="L792">
        <v>213</v>
      </c>
      <c r="M792">
        <v>10</v>
      </c>
      <c r="N792" t="s">
        <v>324</v>
      </c>
      <c r="O792" t="s">
        <v>324</v>
      </c>
      <c r="P792">
        <v>223</v>
      </c>
      <c r="Q792" t="s">
        <v>324</v>
      </c>
      <c r="R792" t="s">
        <v>324</v>
      </c>
      <c r="S792" t="s">
        <v>324</v>
      </c>
      <c r="T792" t="s">
        <v>324</v>
      </c>
      <c r="U792">
        <v>0</v>
      </c>
      <c r="V792" t="s">
        <v>324</v>
      </c>
      <c r="W792" t="s">
        <v>324</v>
      </c>
      <c r="X792" t="s">
        <v>324</v>
      </c>
      <c r="Y792" t="s">
        <v>324</v>
      </c>
      <c r="Z792">
        <v>0</v>
      </c>
      <c r="AA792" t="s">
        <v>324</v>
      </c>
      <c r="AB792" t="s">
        <v>324</v>
      </c>
      <c r="AC792" t="s">
        <v>324</v>
      </c>
      <c r="AD792" t="s">
        <v>324</v>
      </c>
      <c r="AE792">
        <v>0</v>
      </c>
      <c r="AF792" t="s">
        <v>324</v>
      </c>
      <c r="AG792" t="s">
        <v>324</v>
      </c>
      <c r="AH792" t="s">
        <v>324</v>
      </c>
      <c r="AI792" t="s">
        <v>324</v>
      </c>
      <c r="AJ792">
        <v>0</v>
      </c>
      <c r="AK792" t="s">
        <v>324</v>
      </c>
      <c r="AL792" t="s">
        <v>324</v>
      </c>
      <c r="AM792" t="s">
        <v>324</v>
      </c>
      <c r="AN792" t="s">
        <v>324</v>
      </c>
      <c r="AO792">
        <v>0</v>
      </c>
      <c r="AP792" t="s">
        <v>324</v>
      </c>
      <c r="AQ792" t="s">
        <v>324</v>
      </c>
      <c r="AR792" t="s">
        <v>324</v>
      </c>
      <c r="AS792" t="s">
        <v>324</v>
      </c>
      <c r="AT792">
        <v>0</v>
      </c>
      <c r="AU792" t="s">
        <v>324</v>
      </c>
      <c r="AV792" t="s">
        <v>324</v>
      </c>
      <c r="AW792" t="s">
        <v>324</v>
      </c>
      <c r="AX792" t="s">
        <v>324</v>
      </c>
      <c r="AY792">
        <v>0</v>
      </c>
      <c r="AZ792" t="s">
        <v>324</v>
      </c>
      <c r="BA792" t="s">
        <v>324</v>
      </c>
      <c r="BB792" t="s">
        <v>324</v>
      </c>
      <c r="BC792" t="s">
        <v>324</v>
      </c>
      <c r="BD792">
        <v>0</v>
      </c>
      <c r="BE792" t="s">
        <v>324</v>
      </c>
      <c r="BF792" t="s">
        <v>324</v>
      </c>
      <c r="BG792" t="s">
        <v>324</v>
      </c>
      <c r="BH792" t="s">
        <v>324</v>
      </c>
      <c r="BI792">
        <v>0</v>
      </c>
      <c r="BJ792" t="s">
        <v>324</v>
      </c>
      <c r="BK792" t="s">
        <v>324</v>
      </c>
      <c r="BL792" t="s">
        <v>324</v>
      </c>
      <c r="BM792" t="s">
        <v>324</v>
      </c>
      <c r="BN792">
        <v>0</v>
      </c>
      <c r="BO792" t="s">
        <v>324</v>
      </c>
      <c r="BP792" t="s">
        <v>324</v>
      </c>
      <c r="BQ792" t="s">
        <v>324</v>
      </c>
      <c r="BR792" t="s">
        <v>324</v>
      </c>
      <c r="BS792">
        <v>0</v>
      </c>
      <c r="BT792" t="s">
        <v>324</v>
      </c>
      <c r="BU792" t="s">
        <v>324</v>
      </c>
      <c r="BV792" t="s">
        <v>324</v>
      </c>
      <c r="BW792" t="s">
        <v>324</v>
      </c>
      <c r="BX792">
        <v>0</v>
      </c>
      <c r="BY792" t="s">
        <v>324</v>
      </c>
      <c r="BZ792" t="s">
        <v>324</v>
      </c>
      <c r="CA792" t="s">
        <v>324</v>
      </c>
      <c r="CB792" t="s">
        <v>324</v>
      </c>
      <c r="CC792">
        <v>0</v>
      </c>
      <c r="CD792" t="s">
        <v>324</v>
      </c>
      <c r="CE792" t="s">
        <v>324</v>
      </c>
      <c r="CF792" t="s">
        <v>324</v>
      </c>
      <c r="CG792" t="s">
        <v>324</v>
      </c>
      <c r="CH792">
        <v>0</v>
      </c>
      <c r="CI792" t="s">
        <v>324</v>
      </c>
      <c r="CJ792" t="s">
        <v>324</v>
      </c>
      <c r="CK792" t="s">
        <v>324</v>
      </c>
      <c r="CL792" t="s">
        <v>324</v>
      </c>
      <c r="CM792">
        <v>0</v>
      </c>
      <c r="CN792" t="s">
        <v>324</v>
      </c>
      <c r="CO792" t="s">
        <v>324</v>
      </c>
      <c r="CP792" t="s">
        <v>324</v>
      </c>
      <c r="CQ792" t="s">
        <v>324</v>
      </c>
      <c r="CR792">
        <v>0</v>
      </c>
      <c r="CS792" t="s">
        <v>324</v>
      </c>
      <c r="CT792" t="s">
        <v>324</v>
      </c>
      <c r="CU792" t="s">
        <v>324</v>
      </c>
      <c r="CV792" t="s">
        <v>324</v>
      </c>
      <c r="CW792">
        <v>0</v>
      </c>
      <c r="CX792">
        <v>1.3089999999999999</v>
      </c>
      <c r="CY792">
        <v>1.339</v>
      </c>
      <c r="CZ792">
        <v>0</v>
      </c>
      <c r="DA792">
        <v>0</v>
      </c>
      <c r="DB792">
        <v>2.6480000000000001</v>
      </c>
      <c r="DC792">
        <v>213</v>
      </c>
      <c r="DD792">
        <v>10</v>
      </c>
      <c r="DE792">
        <v>0</v>
      </c>
      <c r="DF792">
        <v>0</v>
      </c>
      <c r="DG792">
        <v>223</v>
      </c>
      <c r="DH792">
        <v>0</v>
      </c>
      <c r="DI792">
        <v>0</v>
      </c>
      <c r="DJ792">
        <v>0</v>
      </c>
      <c r="DK792">
        <v>0</v>
      </c>
      <c r="DL792">
        <v>0</v>
      </c>
    </row>
    <row r="793" spans="1:116" x14ac:dyDescent="0.45">
      <c r="A793">
        <v>2023</v>
      </c>
      <c r="B793" t="s">
        <v>206</v>
      </c>
      <c r="C793">
        <v>16606</v>
      </c>
      <c r="D793" t="s">
        <v>1105</v>
      </c>
      <c r="E793" t="s">
        <v>206</v>
      </c>
      <c r="F793" t="s">
        <v>244</v>
      </c>
      <c r="G793">
        <v>1.9610000000000001</v>
      </c>
      <c r="H793">
        <v>7.5999999999999998E-2</v>
      </c>
      <c r="I793" t="s">
        <v>324</v>
      </c>
      <c r="J793" t="s">
        <v>324</v>
      </c>
      <c r="K793">
        <v>2.0369999999999999</v>
      </c>
      <c r="L793">
        <v>256</v>
      </c>
      <c r="M793">
        <v>5</v>
      </c>
      <c r="N793" t="s">
        <v>324</v>
      </c>
      <c r="O793" t="s">
        <v>324</v>
      </c>
      <c r="P793">
        <v>261</v>
      </c>
      <c r="Q793" t="s">
        <v>324</v>
      </c>
      <c r="R793" t="s">
        <v>324</v>
      </c>
      <c r="S793" t="s">
        <v>324</v>
      </c>
      <c r="T793" t="s">
        <v>324</v>
      </c>
      <c r="U793">
        <v>0</v>
      </c>
      <c r="V793" t="s">
        <v>324</v>
      </c>
      <c r="W793" t="s">
        <v>324</v>
      </c>
      <c r="X793" t="s">
        <v>324</v>
      </c>
      <c r="Y793" t="s">
        <v>324</v>
      </c>
      <c r="Z793">
        <v>0</v>
      </c>
      <c r="AA793" t="s">
        <v>324</v>
      </c>
      <c r="AB793" t="s">
        <v>324</v>
      </c>
      <c r="AC793" t="s">
        <v>324</v>
      </c>
      <c r="AD793" t="s">
        <v>324</v>
      </c>
      <c r="AE793">
        <v>0</v>
      </c>
      <c r="AF793" t="s">
        <v>324</v>
      </c>
      <c r="AG793">
        <v>0.04</v>
      </c>
      <c r="AH793" t="s">
        <v>324</v>
      </c>
      <c r="AI793" t="s">
        <v>324</v>
      </c>
      <c r="AJ793">
        <v>0.04</v>
      </c>
      <c r="AK793" t="s">
        <v>324</v>
      </c>
      <c r="AL793">
        <v>1</v>
      </c>
      <c r="AM793" t="s">
        <v>324</v>
      </c>
      <c r="AN793" t="s">
        <v>324</v>
      </c>
      <c r="AO793">
        <v>1</v>
      </c>
      <c r="AP793" t="s">
        <v>324</v>
      </c>
      <c r="AQ793" t="s">
        <v>324</v>
      </c>
      <c r="AR793" t="s">
        <v>324</v>
      </c>
      <c r="AS793" t="s">
        <v>324</v>
      </c>
      <c r="AT793">
        <v>0</v>
      </c>
      <c r="AU793" t="s">
        <v>324</v>
      </c>
      <c r="AV793" t="s">
        <v>324</v>
      </c>
      <c r="AW793" t="s">
        <v>324</v>
      </c>
      <c r="AX793" t="s">
        <v>324</v>
      </c>
      <c r="AY793">
        <v>0</v>
      </c>
      <c r="AZ793" t="s">
        <v>324</v>
      </c>
      <c r="BA793" t="s">
        <v>324</v>
      </c>
      <c r="BB793" t="s">
        <v>324</v>
      </c>
      <c r="BC793" t="s">
        <v>324</v>
      </c>
      <c r="BD793">
        <v>0</v>
      </c>
      <c r="BE793" t="s">
        <v>324</v>
      </c>
      <c r="BF793" t="s">
        <v>324</v>
      </c>
      <c r="BG793" t="s">
        <v>324</v>
      </c>
      <c r="BH793" t="s">
        <v>324</v>
      </c>
      <c r="BI793">
        <v>0</v>
      </c>
      <c r="BJ793" t="s">
        <v>324</v>
      </c>
      <c r="BK793" t="s">
        <v>324</v>
      </c>
      <c r="BL793" t="s">
        <v>324</v>
      </c>
      <c r="BM793" t="s">
        <v>324</v>
      </c>
      <c r="BN793">
        <v>0</v>
      </c>
      <c r="BO793" t="s">
        <v>324</v>
      </c>
      <c r="BP793" t="s">
        <v>324</v>
      </c>
      <c r="BQ793" t="s">
        <v>324</v>
      </c>
      <c r="BR793" t="s">
        <v>324</v>
      </c>
      <c r="BS793">
        <v>0</v>
      </c>
      <c r="BT793" t="s">
        <v>324</v>
      </c>
      <c r="BU793" t="s">
        <v>324</v>
      </c>
      <c r="BV793" t="s">
        <v>324</v>
      </c>
      <c r="BW793" t="s">
        <v>324</v>
      </c>
      <c r="BX793">
        <v>0</v>
      </c>
      <c r="BY793" t="s">
        <v>324</v>
      </c>
      <c r="BZ793" t="s">
        <v>324</v>
      </c>
      <c r="CA793" t="s">
        <v>324</v>
      </c>
      <c r="CB793" t="s">
        <v>324</v>
      </c>
      <c r="CC793">
        <v>0</v>
      </c>
      <c r="CD793" t="s">
        <v>324</v>
      </c>
      <c r="CE793" t="s">
        <v>324</v>
      </c>
      <c r="CF793" t="s">
        <v>324</v>
      </c>
      <c r="CG793" t="s">
        <v>324</v>
      </c>
      <c r="CH793">
        <v>0</v>
      </c>
      <c r="CI793" t="s">
        <v>324</v>
      </c>
      <c r="CJ793" t="s">
        <v>324</v>
      </c>
      <c r="CK793" t="s">
        <v>324</v>
      </c>
      <c r="CL793" t="s">
        <v>324</v>
      </c>
      <c r="CM793">
        <v>0</v>
      </c>
      <c r="CN793" t="s">
        <v>324</v>
      </c>
      <c r="CO793" t="s">
        <v>324</v>
      </c>
      <c r="CP793" t="s">
        <v>324</v>
      </c>
      <c r="CQ793" t="s">
        <v>324</v>
      </c>
      <c r="CR793">
        <v>0</v>
      </c>
      <c r="CS793" t="s">
        <v>324</v>
      </c>
      <c r="CT793" t="s">
        <v>324</v>
      </c>
      <c r="CU793" t="s">
        <v>324</v>
      </c>
      <c r="CV793" t="s">
        <v>324</v>
      </c>
      <c r="CW793">
        <v>0</v>
      </c>
      <c r="CX793">
        <v>1.9610000000000001</v>
      </c>
      <c r="CY793">
        <v>0.11600000000000001</v>
      </c>
      <c r="CZ793">
        <v>0</v>
      </c>
      <c r="DA793">
        <v>0</v>
      </c>
      <c r="DB793">
        <v>2.077</v>
      </c>
      <c r="DC793">
        <v>256</v>
      </c>
      <c r="DD793">
        <v>6</v>
      </c>
      <c r="DE793">
        <v>0</v>
      </c>
      <c r="DF793">
        <v>0</v>
      </c>
      <c r="DG793">
        <v>262</v>
      </c>
      <c r="DH793">
        <v>0</v>
      </c>
      <c r="DI793">
        <v>0</v>
      </c>
      <c r="DJ793">
        <v>0</v>
      </c>
      <c r="DK793">
        <v>0</v>
      </c>
      <c r="DL793">
        <v>0</v>
      </c>
    </row>
    <row r="794" spans="1:116" x14ac:dyDescent="0.45">
      <c r="A794">
        <v>2023</v>
      </c>
      <c r="B794" t="s">
        <v>206</v>
      </c>
      <c r="C794">
        <v>17539</v>
      </c>
      <c r="D794" t="s">
        <v>545</v>
      </c>
      <c r="E794" t="s">
        <v>1102</v>
      </c>
      <c r="F794" t="s">
        <v>244</v>
      </c>
      <c r="G794">
        <v>110.51300000000001</v>
      </c>
      <c r="H794">
        <v>20.561</v>
      </c>
      <c r="I794">
        <v>2.056</v>
      </c>
      <c r="J794" t="s">
        <v>324</v>
      </c>
      <c r="K794">
        <v>133.13</v>
      </c>
      <c r="L794">
        <v>15323</v>
      </c>
      <c r="M794">
        <v>238</v>
      </c>
      <c r="N794">
        <v>7</v>
      </c>
      <c r="O794" t="s">
        <v>324</v>
      </c>
      <c r="P794">
        <v>15568</v>
      </c>
      <c r="Q794">
        <v>65004.59</v>
      </c>
      <c r="R794">
        <v>10273.870000000001</v>
      </c>
      <c r="S794">
        <v>667.86</v>
      </c>
      <c r="T794" t="s">
        <v>324</v>
      </c>
      <c r="U794">
        <v>75946.320000000007</v>
      </c>
      <c r="V794" t="s">
        <v>324</v>
      </c>
      <c r="W794" t="s">
        <v>324</v>
      </c>
      <c r="X794" t="s">
        <v>324</v>
      </c>
      <c r="Y794" t="s">
        <v>324</v>
      </c>
      <c r="Z794">
        <v>0</v>
      </c>
      <c r="AA794" t="s">
        <v>324</v>
      </c>
      <c r="AB794" t="s">
        <v>324</v>
      </c>
      <c r="AC794" t="s">
        <v>324</v>
      </c>
      <c r="AD794" t="s">
        <v>324</v>
      </c>
      <c r="AE794">
        <v>0</v>
      </c>
      <c r="AF794" t="s">
        <v>324</v>
      </c>
      <c r="AG794" t="s">
        <v>324</v>
      </c>
      <c r="AH794" t="s">
        <v>324</v>
      </c>
      <c r="AI794" t="s">
        <v>324</v>
      </c>
      <c r="AJ794">
        <v>0</v>
      </c>
      <c r="AK794" t="s">
        <v>324</v>
      </c>
      <c r="AL794" t="s">
        <v>324</v>
      </c>
      <c r="AM794" t="s">
        <v>324</v>
      </c>
      <c r="AN794" t="s">
        <v>324</v>
      </c>
      <c r="AO794">
        <v>0</v>
      </c>
      <c r="AP794">
        <v>4.1790000000000003</v>
      </c>
      <c r="AQ794">
        <v>4.2000000000000003E-2</v>
      </c>
      <c r="AR794" t="s">
        <v>324</v>
      </c>
      <c r="AS794" t="s">
        <v>324</v>
      </c>
      <c r="AT794">
        <v>4.2210000000000001</v>
      </c>
      <c r="AU794">
        <v>563</v>
      </c>
      <c r="AV794">
        <v>5</v>
      </c>
      <c r="AW794" t="s">
        <v>324</v>
      </c>
      <c r="AX794" t="s">
        <v>324</v>
      </c>
      <c r="AY794">
        <v>568</v>
      </c>
      <c r="AZ794" t="s">
        <v>324</v>
      </c>
      <c r="BA794" t="s">
        <v>324</v>
      </c>
      <c r="BB794" t="s">
        <v>324</v>
      </c>
      <c r="BC794" t="s">
        <v>324</v>
      </c>
      <c r="BD794">
        <v>0</v>
      </c>
      <c r="BE794" t="s">
        <v>324</v>
      </c>
      <c r="BF794" t="s">
        <v>324</v>
      </c>
      <c r="BG794" t="s">
        <v>324</v>
      </c>
      <c r="BH794" t="s">
        <v>324</v>
      </c>
      <c r="BI794">
        <v>0</v>
      </c>
      <c r="BJ794" t="s">
        <v>324</v>
      </c>
      <c r="BK794" t="s">
        <v>324</v>
      </c>
      <c r="BL794" t="s">
        <v>324</v>
      </c>
      <c r="BM794" t="s">
        <v>324</v>
      </c>
      <c r="BN794">
        <v>0</v>
      </c>
      <c r="BO794" t="s">
        <v>324</v>
      </c>
      <c r="BP794" t="s">
        <v>324</v>
      </c>
      <c r="BQ794" t="s">
        <v>324</v>
      </c>
      <c r="BR794" t="s">
        <v>324</v>
      </c>
      <c r="BS794">
        <v>0</v>
      </c>
      <c r="BT794" t="s">
        <v>324</v>
      </c>
      <c r="BU794" t="s">
        <v>324</v>
      </c>
      <c r="BV794" t="s">
        <v>324</v>
      </c>
      <c r="BW794" t="s">
        <v>324</v>
      </c>
      <c r="BX794">
        <v>0</v>
      </c>
      <c r="BY794" t="s">
        <v>324</v>
      </c>
      <c r="BZ794" t="s">
        <v>324</v>
      </c>
      <c r="CA794" t="s">
        <v>324</v>
      </c>
      <c r="CB794" t="s">
        <v>324</v>
      </c>
      <c r="CC794">
        <v>0</v>
      </c>
      <c r="CD794" t="s">
        <v>324</v>
      </c>
      <c r="CE794" t="s">
        <v>324</v>
      </c>
      <c r="CF794" t="s">
        <v>324</v>
      </c>
      <c r="CG794" t="s">
        <v>324</v>
      </c>
      <c r="CH794">
        <v>0</v>
      </c>
      <c r="CI794" t="s">
        <v>324</v>
      </c>
      <c r="CJ794" t="s">
        <v>324</v>
      </c>
      <c r="CK794" t="s">
        <v>324</v>
      </c>
      <c r="CL794" t="s">
        <v>324</v>
      </c>
      <c r="CM794">
        <v>0</v>
      </c>
      <c r="CN794" t="s">
        <v>324</v>
      </c>
      <c r="CO794" t="s">
        <v>324</v>
      </c>
      <c r="CP794" t="s">
        <v>324</v>
      </c>
      <c r="CQ794" t="s">
        <v>324</v>
      </c>
      <c r="CR794">
        <v>0</v>
      </c>
      <c r="CS794" t="s">
        <v>324</v>
      </c>
      <c r="CT794" t="s">
        <v>324</v>
      </c>
      <c r="CU794" t="s">
        <v>324</v>
      </c>
      <c r="CV794" t="s">
        <v>324</v>
      </c>
      <c r="CW794">
        <v>0</v>
      </c>
      <c r="CX794">
        <v>110.51300000000001</v>
      </c>
      <c r="CY794">
        <v>20.561</v>
      </c>
      <c r="CZ794">
        <v>2.056</v>
      </c>
      <c r="DA794">
        <v>0</v>
      </c>
      <c r="DB794">
        <v>133.13</v>
      </c>
      <c r="DC794">
        <v>15323</v>
      </c>
      <c r="DD794">
        <v>238</v>
      </c>
      <c r="DE794">
        <v>7</v>
      </c>
      <c r="DF794">
        <v>0</v>
      </c>
      <c r="DG794">
        <v>15568</v>
      </c>
      <c r="DH794">
        <v>65004.59</v>
      </c>
      <c r="DI794">
        <v>10273.870000000001</v>
      </c>
      <c r="DJ794">
        <v>667.86</v>
      </c>
      <c r="DK794">
        <v>0</v>
      </c>
      <c r="DL794">
        <v>75946.320000000007</v>
      </c>
    </row>
    <row r="795" spans="1:116" x14ac:dyDescent="0.45">
      <c r="A795">
        <v>2023</v>
      </c>
      <c r="B795" t="s">
        <v>206</v>
      </c>
      <c r="C795">
        <v>17543</v>
      </c>
      <c r="D795" t="s">
        <v>546</v>
      </c>
      <c r="E795" t="s">
        <v>206</v>
      </c>
      <c r="F795" t="s">
        <v>244</v>
      </c>
      <c r="G795">
        <v>11.662000000000001</v>
      </c>
      <c r="H795" t="s">
        <v>324</v>
      </c>
      <c r="I795" t="s">
        <v>324</v>
      </c>
      <c r="J795" t="s">
        <v>324</v>
      </c>
      <c r="K795">
        <v>11.662000000000001</v>
      </c>
      <c r="L795">
        <v>1682</v>
      </c>
      <c r="M795" t="s">
        <v>324</v>
      </c>
      <c r="N795" t="s">
        <v>324</v>
      </c>
      <c r="O795" t="s">
        <v>324</v>
      </c>
      <c r="P795">
        <v>1682</v>
      </c>
      <c r="Q795" t="s">
        <v>324</v>
      </c>
      <c r="R795" t="s">
        <v>324</v>
      </c>
      <c r="S795" t="s">
        <v>324</v>
      </c>
      <c r="T795" t="s">
        <v>324</v>
      </c>
      <c r="U795">
        <v>0</v>
      </c>
      <c r="V795" t="s">
        <v>324</v>
      </c>
      <c r="W795" t="s">
        <v>324</v>
      </c>
      <c r="X795" t="s">
        <v>324</v>
      </c>
      <c r="Y795" t="s">
        <v>324</v>
      </c>
      <c r="Z795">
        <v>0</v>
      </c>
      <c r="AA795" t="s">
        <v>324</v>
      </c>
      <c r="AB795" t="s">
        <v>324</v>
      </c>
      <c r="AC795" t="s">
        <v>324</v>
      </c>
      <c r="AD795" t="s">
        <v>324</v>
      </c>
      <c r="AE795">
        <v>0</v>
      </c>
      <c r="AF795" t="s">
        <v>324</v>
      </c>
      <c r="AG795" t="s">
        <v>324</v>
      </c>
      <c r="AH795" t="s">
        <v>324</v>
      </c>
      <c r="AI795" t="s">
        <v>324</v>
      </c>
      <c r="AJ795">
        <v>0</v>
      </c>
      <c r="AK795" t="s">
        <v>324</v>
      </c>
      <c r="AL795" t="s">
        <v>324</v>
      </c>
      <c r="AM795" t="s">
        <v>324</v>
      </c>
      <c r="AN795" t="s">
        <v>324</v>
      </c>
      <c r="AO795">
        <v>0</v>
      </c>
      <c r="AP795" t="s">
        <v>324</v>
      </c>
      <c r="AQ795" t="s">
        <v>324</v>
      </c>
      <c r="AR795" t="s">
        <v>324</v>
      </c>
      <c r="AS795" t="s">
        <v>324</v>
      </c>
      <c r="AT795">
        <v>0</v>
      </c>
      <c r="AU795" t="s">
        <v>324</v>
      </c>
      <c r="AV795" t="s">
        <v>324</v>
      </c>
      <c r="AW795" t="s">
        <v>324</v>
      </c>
      <c r="AX795" t="s">
        <v>324</v>
      </c>
      <c r="AY795">
        <v>0</v>
      </c>
      <c r="AZ795" t="s">
        <v>324</v>
      </c>
      <c r="BA795" t="s">
        <v>324</v>
      </c>
      <c r="BB795" t="s">
        <v>324</v>
      </c>
      <c r="BC795" t="s">
        <v>324</v>
      </c>
      <c r="BD795">
        <v>0</v>
      </c>
      <c r="BE795" t="s">
        <v>324</v>
      </c>
      <c r="BF795" t="s">
        <v>324</v>
      </c>
      <c r="BG795" t="s">
        <v>324</v>
      </c>
      <c r="BH795" t="s">
        <v>324</v>
      </c>
      <c r="BI795">
        <v>0</v>
      </c>
      <c r="BJ795" t="s">
        <v>324</v>
      </c>
      <c r="BK795" t="s">
        <v>324</v>
      </c>
      <c r="BL795" t="s">
        <v>324</v>
      </c>
      <c r="BM795" t="s">
        <v>324</v>
      </c>
      <c r="BN795">
        <v>0</v>
      </c>
      <c r="BO795" t="s">
        <v>324</v>
      </c>
      <c r="BP795" t="s">
        <v>324</v>
      </c>
      <c r="BQ795" t="s">
        <v>324</v>
      </c>
      <c r="BR795" t="s">
        <v>324</v>
      </c>
      <c r="BS795">
        <v>0</v>
      </c>
      <c r="BT795" t="s">
        <v>324</v>
      </c>
      <c r="BU795" t="s">
        <v>324</v>
      </c>
      <c r="BV795" t="s">
        <v>324</v>
      </c>
      <c r="BW795" t="s">
        <v>324</v>
      </c>
      <c r="BX795">
        <v>0</v>
      </c>
      <c r="BY795" t="s">
        <v>324</v>
      </c>
      <c r="BZ795" t="s">
        <v>324</v>
      </c>
      <c r="CA795" t="s">
        <v>324</v>
      </c>
      <c r="CB795" t="s">
        <v>324</v>
      </c>
      <c r="CC795">
        <v>0</v>
      </c>
      <c r="CD795" t="s">
        <v>324</v>
      </c>
      <c r="CE795" t="s">
        <v>324</v>
      </c>
      <c r="CF795" t="s">
        <v>324</v>
      </c>
      <c r="CG795" t="s">
        <v>324</v>
      </c>
      <c r="CH795">
        <v>0</v>
      </c>
      <c r="CI795" t="s">
        <v>324</v>
      </c>
      <c r="CJ795" t="s">
        <v>324</v>
      </c>
      <c r="CK795" t="s">
        <v>324</v>
      </c>
      <c r="CL795" t="s">
        <v>324</v>
      </c>
      <c r="CM795">
        <v>0</v>
      </c>
      <c r="CN795" t="s">
        <v>324</v>
      </c>
      <c r="CO795" t="s">
        <v>324</v>
      </c>
      <c r="CP795" t="s">
        <v>324</v>
      </c>
      <c r="CQ795" t="s">
        <v>324</v>
      </c>
      <c r="CR795">
        <v>0</v>
      </c>
      <c r="CS795" t="s">
        <v>324</v>
      </c>
      <c r="CT795" t="s">
        <v>324</v>
      </c>
      <c r="CU795" t="s">
        <v>324</v>
      </c>
      <c r="CV795" t="s">
        <v>324</v>
      </c>
      <c r="CW795">
        <v>0</v>
      </c>
      <c r="CX795">
        <v>11.662000000000001</v>
      </c>
      <c r="CY795">
        <v>0</v>
      </c>
      <c r="CZ795">
        <v>0</v>
      </c>
      <c r="DA795">
        <v>0</v>
      </c>
      <c r="DB795">
        <v>11.662000000000001</v>
      </c>
      <c r="DC795">
        <v>1682</v>
      </c>
      <c r="DD795">
        <v>0</v>
      </c>
      <c r="DE795">
        <v>0</v>
      </c>
      <c r="DF795">
        <v>0</v>
      </c>
      <c r="DG795">
        <v>1682</v>
      </c>
      <c r="DH795">
        <v>0</v>
      </c>
      <c r="DI795">
        <v>0</v>
      </c>
      <c r="DJ795">
        <v>0</v>
      </c>
      <c r="DK795">
        <v>0</v>
      </c>
      <c r="DL795">
        <v>0</v>
      </c>
    </row>
    <row r="796" spans="1:116" x14ac:dyDescent="0.45">
      <c r="A796">
        <v>2023</v>
      </c>
      <c r="B796" t="s">
        <v>206</v>
      </c>
      <c r="C796">
        <v>21002</v>
      </c>
      <c r="D796" t="s">
        <v>1106</v>
      </c>
      <c r="E796" t="s">
        <v>996</v>
      </c>
      <c r="F796" t="s">
        <v>244</v>
      </c>
      <c r="G796">
        <v>7.7919999999999998</v>
      </c>
      <c r="H796">
        <v>0.105</v>
      </c>
      <c r="I796" t="s">
        <v>324</v>
      </c>
      <c r="J796" t="s">
        <v>324</v>
      </c>
      <c r="K796">
        <v>7.8970000000000002</v>
      </c>
      <c r="L796">
        <v>961</v>
      </c>
      <c r="M796">
        <v>4</v>
      </c>
      <c r="N796" t="s">
        <v>324</v>
      </c>
      <c r="O796" t="s">
        <v>324</v>
      </c>
      <c r="P796">
        <v>965</v>
      </c>
      <c r="Q796">
        <v>4125</v>
      </c>
      <c r="R796">
        <v>32</v>
      </c>
      <c r="S796" t="s">
        <v>324</v>
      </c>
      <c r="T796" t="s">
        <v>324</v>
      </c>
      <c r="U796">
        <v>4157</v>
      </c>
      <c r="V796">
        <v>0.255</v>
      </c>
      <c r="W796" t="s">
        <v>324</v>
      </c>
      <c r="X796" t="s">
        <v>324</v>
      </c>
      <c r="Y796" t="s">
        <v>324</v>
      </c>
      <c r="Z796">
        <v>0.255</v>
      </c>
      <c r="AA796">
        <v>61</v>
      </c>
      <c r="AB796" t="s">
        <v>324</v>
      </c>
      <c r="AC796" t="s">
        <v>324</v>
      </c>
      <c r="AD796" t="s">
        <v>324</v>
      </c>
      <c r="AE796">
        <v>61</v>
      </c>
      <c r="AF796" t="s">
        <v>324</v>
      </c>
      <c r="AG796" t="s">
        <v>324</v>
      </c>
      <c r="AH796" t="s">
        <v>324</v>
      </c>
      <c r="AI796" t="s">
        <v>324</v>
      </c>
      <c r="AJ796">
        <v>0</v>
      </c>
      <c r="AK796" t="s">
        <v>324</v>
      </c>
      <c r="AL796" t="s">
        <v>324</v>
      </c>
      <c r="AM796" t="s">
        <v>324</v>
      </c>
      <c r="AN796" t="s">
        <v>324</v>
      </c>
      <c r="AO796">
        <v>0</v>
      </c>
      <c r="AP796" t="s">
        <v>324</v>
      </c>
      <c r="AQ796" t="s">
        <v>324</v>
      </c>
      <c r="AR796" t="s">
        <v>324</v>
      </c>
      <c r="AS796" t="s">
        <v>324</v>
      </c>
      <c r="AT796">
        <v>0</v>
      </c>
      <c r="AU796" t="s">
        <v>324</v>
      </c>
      <c r="AV796" t="s">
        <v>324</v>
      </c>
      <c r="AW796" t="s">
        <v>324</v>
      </c>
      <c r="AX796" t="s">
        <v>324</v>
      </c>
      <c r="AY796">
        <v>0</v>
      </c>
      <c r="AZ796" t="s">
        <v>324</v>
      </c>
      <c r="BA796" t="s">
        <v>324</v>
      </c>
      <c r="BB796" t="s">
        <v>324</v>
      </c>
      <c r="BC796" t="s">
        <v>324</v>
      </c>
      <c r="BD796">
        <v>0</v>
      </c>
      <c r="BE796" t="s">
        <v>324</v>
      </c>
      <c r="BF796" t="s">
        <v>324</v>
      </c>
      <c r="BG796" t="s">
        <v>324</v>
      </c>
      <c r="BH796" t="s">
        <v>324</v>
      </c>
      <c r="BI796">
        <v>0</v>
      </c>
      <c r="BJ796" t="s">
        <v>324</v>
      </c>
      <c r="BK796" t="s">
        <v>324</v>
      </c>
      <c r="BL796" t="s">
        <v>324</v>
      </c>
      <c r="BM796" t="s">
        <v>324</v>
      </c>
      <c r="BN796">
        <v>0</v>
      </c>
      <c r="BO796" t="s">
        <v>324</v>
      </c>
      <c r="BP796" t="s">
        <v>324</v>
      </c>
      <c r="BQ796" t="s">
        <v>324</v>
      </c>
      <c r="BR796" t="s">
        <v>324</v>
      </c>
      <c r="BS796">
        <v>0</v>
      </c>
      <c r="BT796" t="s">
        <v>324</v>
      </c>
      <c r="BU796" t="s">
        <v>324</v>
      </c>
      <c r="BV796" t="s">
        <v>324</v>
      </c>
      <c r="BW796" t="s">
        <v>324</v>
      </c>
      <c r="BX796">
        <v>0</v>
      </c>
      <c r="BY796" t="s">
        <v>324</v>
      </c>
      <c r="BZ796" t="s">
        <v>324</v>
      </c>
      <c r="CA796" t="s">
        <v>324</v>
      </c>
      <c r="CB796" t="s">
        <v>324</v>
      </c>
      <c r="CC796">
        <v>0</v>
      </c>
      <c r="CD796" t="s">
        <v>324</v>
      </c>
      <c r="CE796" t="s">
        <v>324</v>
      </c>
      <c r="CF796" t="s">
        <v>324</v>
      </c>
      <c r="CG796" t="s">
        <v>324</v>
      </c>
      <c r="CH796">
        <v>0</v>
      </c>
      <c r="CI796" t="s">
        <v>324</v>
      </c>
      <c r="CJ796" t="s">
        <v>324</v>
      </c>
      <c r="CK796" t="s">
        <v>324</v>
      </c>
      <c r="CL796" t="s">
        <v>324</v>
      </c>
      <c r="CM796">
        <v>0</v>
      </c>
      <c r="CN796" t="s">
        <v>324</v>
      </c>
      <c r="CO796" t="s">
        <v>324</v>
      </c>
      <c r="CP796" t="s">
        <v>324</v>
      </c>
      <c r="CQ796" t="s">
        <v>324</v>
      </c>
      <c r="CR796">
        <v>0</v>
      </c>
      <c r="CS796" t="s">
        <v>324</v>
      </c>
      <c r="CT796" t="s">
        <v>324</v>
      </c>
      <c r="CU796" t="s">
        <v>324</v>
      </c>
      <c r="CV796" t="s">
        <v>324</v>
      </c>
      <c r="CW796">
        <v>0</v>
      </c>
      <c r="CX796">
        <v>8.0470000000000006</v>
      </c>
      <c r="CY796">
        <v>0.105</v>
      </c>
      <c r="CZ796">
        <v>0</v>
      </c>
      <c r="DA796">
        <v>0</v>
      </c>
      <c r="DB796">
        <v>8.1519999999999992</v>
      </c>
      <c r="DC796">
        <v>1022</v>
      </c>
      <c r="DD796">
        <v>4</v>
      </c>
      <c r="DE796">
        <v>0</v>
      </c>
      <c r="DF796">
        <v>0</v>
      </c>
      <c r="DG796">
        <v>1026</v>
      </c>
      <c r="DH796">
        <v>4125</v>
      </c>
      <c r="DI796">
        <v>32</v>
      </c>
      <c r="DJ796">
        <v>0</v>
      </c>
      <c r="DK796">
        <v>0</v>
      </c>
      <c r="DL796">
        <v>4157</v>
      </c>
    </row>
    <row r="797" spans="1:116" x14ac:dyDescent="0.45">
      <c r="A797">
        <v>2023</v>
      </c>
      <c r="B797" t="s">
        <v>206</v>
      </c>
      <c r="C797">
        <v>66073</v>
      </c>
      <c r="D797" t="s">
        <v>1107</v>
      </c>
      <c r="E797" t="s">
        <v>206</v>
      </c>
      <c r="F797" t="s">
        <v>244</v>
      </c>
      <c r="G797">
        <v>1.623</v>
      </c>
      <c r="H797">
        <v>4.2999999999999997E-2</v>
      </c>
      <c r="I797" t="s">
        <v>324</v>
      </c>
      <c r="J797" t="s">
        <v>324</v>
      </c>
      <c r="K797">
        <v>1.6659999999999999</v>
      </c>
      <c r="L797">
        <v>197</v>
      </c>
      <c r="M797">
        <v>1</v>
      </c>
      <c r="N797" t="s">
        <v>324</v>
      </c>
      <c r="O797" t="s">
        <v>324</v>
      </c>
      <c r="P797">
        <v>198</v>
      </c>
      <c r="Q797">
        <v>1039.25</v>
      </c>
      <c r="R797" t="s">
        <v>324</v>
      </c>
      <c r="S797" t="s">
        <v>324</v>
      </c>
      <c r="T797" t="s">
        <v>324</v>
      </c>
      <c r="U797">
        <v>1039.25</v>
      </c>
      <c r="V797" t="s">
        <v>324</v>
      </c>
      <c r="W797" t="s">
        <v>324</v>
      </c>
      <c r="X797" t="s">
        <v>324</v>
      </c>
      <c r="Y797" t="s">
        <v>324</v>
      </c>
      <c r="Z797">
        <v>0</v>
      </c>
      <c r="AA797" t="s">
        <v>324</v>
      </c>
      <c r="AB797" t="s">
        <v>324</v>
      </c>
      <c r="AC797" t="s">
        <v>324</v>
      </c>
      <c r="AD797" t="s">
        <v>324</v>
      </c>
      <c r="AE797">
        <v>0</v>
      </c>
      <c r="AF797" t="s">
        <v>324</v>
      </c>
      <c r="AG797" t="s">
        <v>324</v>
      </c>
      <c r="AH797" t="s">
        <v>324</v>
      </c>
      <c r="AI797" t="s">
        <v>324</v>
      </c>
      <c r="AJ797">
        <v>0</v>
      </c>
      <c r="AK797" t="s">
        <v>324</v>
      </c>
      <c r="AL797" t="s">
        <v>324</v>
      </c>
      <c r="AM797" t="s">
        <v>324</v>
      </c>
      <c r="AN797" t="s">
        <v>324</v>
      </c>
      <c r="AO797">
        <v>0</v>
      </c>
      <c r="AP797" t="s">
        <v>324</v>
      </c>
      <c r="AQ797" t="s">
        <v>324</v>
      </c>
      <c r="AR797" t="s">
        <v>324</v>
      </c>
      <c r="AS797" t="s">
        <v>324</v>
      </c>
      <c r="AT797">
        <v>0</v>
      </c>
      <c r="AU797" t="s">
        <v>324</v>
      </c>
      <c r="AV797" t="s">
        <v>324</v>
      </c>
      <c r="AW797" t="s">
        <v>324</v>
      </c>
      <c r="AX797" t="s">
        <v>324</v>
      </c>
      <c r="AY797">
        <v>0</v>
      </c>
      <c r="AZ797" t="s">
        <v>324</v>
      </c>
      <c r="BA797" t="s">
        <v>324</v>
      </c>
      <c r="BB797" t="s">
        <v>324</v>
      </c>
      <c r="BC797" t="s">
        <v>324</v>
      </c>
      <c r="BD797">
        <v>0</v>
      </c>
      <c r="BE797" t="s">
        <v>324</v>
      </c>
      <c r="BF797" t="s">
        <v>324</v>
      </c>
      <c r="BG797" t="s">
        <v>324</v>
      </c>
      <c r="BH797" t="s">
        <v>324</v>
      </c>
      <c r="BI797">
        <v>0</v>
      </c>
      <c r="BJ797" t="s">
        <v>324</v>
      </c>
      <c r="BK797" t="s">
        <v>324</v>
      </c>
      <c r="BL797" t="s">
        <v>324</v>
      </c>
      <c r="BM797" t="s">
        <v>324</v>
      </c>
      <c r="BN797">
        <v>0</v>
      </c>
      <c r="BO797" t="s">
        <v>324</v>
      </c>
      <c r="BP797" t="s">
        <v>324</v>
      </c>
      <c r="BQ797" t="s">
        <v>324</v>
      </c>
      <c r="BR797" t="s">
        <v>324</v>
      </c>
      <c r="BS797">
        <v>0</v>
      </c>
      <c r="BT797" t="s">
        <v>324</v>
      </c>
      <c r="BU797" t="s">
        <v>324</v>
      </c>
      <c r="BV797" t="s">
        <v>324</v>
      </c>
      <c r="BW797" t="s">
        <v>324</v>
      </c>
      <c r="BX797">
        <v>0</v>
      </c>
      <c r="BY797" t="s">
        <v>324</v>
      </c>
      <c r="BZ797" t="s">
        <v>324</v>
      </c>
      <c r="CA797" t="s">
        <v>324</v>
      </c>
      <c r="CB797" t="s">
        <v>324</v>
      </c>
      <c r="CC797">
        <v>0</v>
      </c>
      <c r="CD797" t="s">
        <v>324</v>
      </c>
      <c r="CE797" t="s">
        <v>324</v>
      </c>
      <c r="CF797" t="s">
        <v>324</v>
      </c>
      <c r="CG797" t="s">
        <v>324</v>
      </c>
      <c r="CH797">
        <v>0</v>
      </c>
      <c r="CI797" t="s">
        <v>324</v>
      </c>
      <c r="CJ797" t="s">
        <v>324</v>
      </c>
      <c r="CK797" t="s">
        <v>324</v>
      </c>
      <c r="CL797" t="s">
        <v>324</v>
      </c>
      <c r="CM797">
        <v>0</v>
      </c>
      <c r="CN797" t="s">
        <v>324</v>
      </c>
      <c r="CO797" t="s">
        <v>324</v>
      </c>
      <c r="CP797" t="s">
        <v>324</v>
      </c>
      <c r="CQ797" t="s">
        <v>324</v>
      </c>
      <c r="CR797">
        <v>0</v>
      </c>
      <c r="CS797" t="s">
        <v>324</v>
      </c>
      <c r="CT797" t="s">
        <v>324</v>
      </c>
      <c r="CU797" t="s">
        <v>324</v>
      </c>
      <c r="CV797" t="s">
        <v>324</v>
      </c>
      <c r="CW797">
        <v>0</v>
      </c>
      <c r="CX797">
        <v>1.623</v>
      </c>
      <c r="CY797">
        <v>4.2999999999999997E-2</v>
      </c>
      <c r="CZ797">
        <v>0</v>
      </c>
      <c r="DA797">
        <v>0</v>
      </c>
      <c r="DB797">
        <v>1.6659999999999999</v>
      </c>
      <c r="DC797">
        <v>197</v>
      </c>
      <c r="DD797">
        <v>1</v>
      </c>
      <c r="DE797">
        <v>0</v>
      </c>
      <c r="DF797">
        <v>0</v>
      </c>
      <c r="DG797">
        <v>198</v>
      </c>
      <c r="DH797">
        <v>1039.25</v>
      </c>
      <c r="DI797">
        <v>0</v>
      </c>
      <c r="DJ797">
        <v>0</v>
      </c>
      <c r="DK797">
        <v>0</v>
      </c>
      <c r="DL797">
        <v>1039.25</v>
      </c>
    </row>
    <row r="798" spans="1:116" x14ac:dyDescent="0.45">
      <c r="A798">
        <v>2023</v>
      </c>
      <c r="B798" t="s">
        <v>206</v>
      </c>
      <c r="C798">
        <v>99999</v>
      </c>
      <c r="D798" t="s">
        <v>599</v>
      </c>
      <c r="E798" t="s">
        <v>994</v>
      </c>
      <c r="G798">
        <v>0.15</v>
      </c>
      <c r="H798" t="s">
        <v>324</v>
      </c>
      <c r="I798" t="s">
        <v>324</v>
      </c>
      <c r="J798" t="s">
        <v>324</v>
      </c>
      <c r="K798">
        <v>0.15</v>
      </c>
      <c r="L798" t="s">
        <v>324</v>
      </c>
      <c r="M798" t="s">
        <v>324</v>
      </c>
      <c r="N798" t="s">
        <v>324</v>
      </c>
      <c r="O798" t="s">
        <v>324</v>
      </c>
      <c r="P798" t="s">
        <v>324</v>
      </c>
      <c r="Q798" t="s">
        <v>324</v>
      </c>
      <c r="R798" t="s">
        <v>324</v>
      </c>
      <c r="S798" t="s">
        <v>324</v>
      </c>
      <c r="T798" t="s">
        <v>324</v>
      </c>
      <c r="U798" t="s">
        <v>324</v>
      </c>
      <c r="V798" t="s">
        <v>324</v>
      </c>
      <c r="W798" t="s">
        <v>324</v>
      </c>
      <c r="X798" t="s">
        <v>324</v>
      </c>
      <c r="Y798" t="s">
        <v>324</v>
      </c>
      <c r="Z798" t="s">
        <v>324</v>
      </c>
      <c r="AA798" t="s">
        <v>324</v>
      </c>
      <c r="AB798" t="s">
        <v>324</v>
      </c>
      <c r="AC798" t="s">
        <v>324</v>
      </c>
      <c r="AD798" t="s">
        <v>324</v>
      </c>
      <c r="AE798" t="s">
        <v>324</v>
      </c>
      <c r="AF798" t="s">
        <v>324</v>
      </c>
      <c r="AG798" t="s">
        <v>324</v>
      </c>
      <c r="AH798" t="s">
        <v>324</v>
      </c>
      <c r="AI798" t="s">
        <v>324</v>
      </c>
      <c r="AJ798" t="s">
        <v>324</v>
      </c>
      <c r="AK798" t="s">
        <v>324</v>
      </c>
      <c r="AL798" t="s">
        <v>324</v>
      </c>
      <c r="AM798" t="s">
        <v>324</v>
      </c>
      <c r="AN798" t="s">
        <v>324</v>
      </c>
      <c r="AO798" t="s">
        <v>324</v>
      </c>
      <c r="AP798" t="s">
        <v>324</v>
      </c>
      <c r="AQ798" t="s">
        <v>324</v>
      </c>
      <c r="AR798" t="s">
        <v>324</v>
      </c>
      <c r="AS798" t="s">
        <v>324</v>
      </c>
      <c r="AT798" t="s">
        <v>324</v>
      </c>
      <c r="AU798" t="s">
        <v>324</v>
      </c>
      <c r="AV798" t="s">
        <v>324</v>
      </c>
      <c r="AW798" t="s">
        <v>324</v>
      </c>
      <c r="AX798" t="s">
        <v>324</v>
      </c>
      <c r="AY798" t="s">
        <v>324</v>
      </c>
      <c r="AZ798" t="s">
        <v>324</v>
      </c>
      <c r="BA798" t="s">
        <v>324</v>
      </c>
      <c r="BB798" t="s">
        <v>324</v>
      </c>
      <c r="BC798" t="s">
        <v>324</v>
      </c>
      <c r="BD798" t="s">
        <v>324</v>
      </c>
      <c r="BE798" t="s">
        <v>324</v>
      </c>
      <c r="BF798" t="s">
        <v>324</v>
      </c>
      <c r="BG798" t="s">
        <v>324</v>
      </c>
      <c r="BH798" t="s">
        <v>324</v>
      </c>
      <c r="BI798" t="s">
        <v>324</v>
      </c>
      <c r="BJ798" t="s">
        <v>324</v>
      </c>
      <c r="BK798" t="s">
        <v>324</v>
      </c>
      <c r="BL798" t="s">
        <v>324</v>
      </c>
      <c r="BM798" t="s">
        <v>324</v>
      </c>
      <c r="BN798" t="s">
        <v>324</v>
      </c>
      <c r="BO798" t="s">
        <v>324</v>
      </c>
      <c r="BP798" t="s">
        <v>324</v>
      </c>
      <c r="BQ798" t="s">
        <v>324</v>
      </c>
      <c r="BR798" t="s">
        <v>324</v>
      </c>
      <c r="BS798" t="s">
        <v>324</v>
      </c>
      <c r="BT798" t="s">
        <v>324</v>
      </c>
      <c r="BU798" t="s">
        <v>324</v>
      </c>
      <c r="BV798" t="s">
        <v>324</v>
      </c>
      <c r="BW798" t="s">
        <v>324</v>
      </c>
      <c r="BX798" t="s">
        <v>324</v>
      </c>
      <c r="BY798" t="s">
        <v>324</v>
      </c>
      <c r="BZ798" t="s">
        <v>324</v>
      </c>
      <c r="CA798" t="s">
        <v>324</v>
      </c>
      <c r="CB798" t="s">
        <v>324</v>
      </c>
      <c r="CC798" t="s">
        <v>324</v>
      </c>
      <c r="CD798" t="s">
        <v>324</v>
      </c>
      <c r="CE798" t="s">
        <v>324</v>
      </c>
      <c r="CF798" t="s">
        <v>324</v>
      </c>
      <c r="CG798" t="s">
        <v>324</v>
      </c>
      <c r="CH798" t="s">
        <v>324</v>
      </c>
      <c r="CI798" t="s">
        <v>324</v>
      </c>
      <c r="CJ798" t="s">
        <v>324</v>
      </c>
      <c r="CK798" t="s">
        <v>324</v>
      </c>
      <c r="CL798" t="s">
        <v>324</v>
      </c>
      <c r="CM798" t="s">
        <v>324</v>
      </c>
      <c r="CN798" t="s">
        <v>324</v>
      </c>
      <c r="CO798" t="s">
        <v>324</v>
      </c>
      <c r="CP798" t="s">
        <v>324</v>
      </c>
      <c r="CQ798" t="s">
        <v>324</v>
      </c>
      <c r="CR798" t="s">
        <v>324</v>
      </c>
      <c r="CS798" t="s">
        <v>324</v>
      </c>
      <c r="CT798" t="s">
        <v>324</v>
      </c>
      <c r="CU798" t="s">
        <v>324</v>
      </c>
      <c r="CV798" t="s">
        <v>324</v>
      </c>
      <c r="CW798" t="s">
        <v>324</v>
      </c>
      <c r="CX798">
        <v>0.15</v>
      </c>
      <c r="CY798" t="s">
        <v>324</v>
      </c>
      <c r="CZ798" t="s">
        <v>324</v>
      </c>
      <c r="DA798" t="s">
        <v>324</v>
      </c>
      <c r="DB798">
        <v>0.15</v>
      </c>
      <c r="DC798" t="s">
        <v>324</v>
      </c>
      <c r="DD798" t="s">
        <v>324</v>
      </c>
      <c r="DE798" t="s">
        <v>324</v>
      </c>
      <c r="DF798" t="s">
        <v>324</v>
      </c>
      <c r="DG798" t="s">
        <v>324</v>
      </c>
      <c r="DH798" t="s">
        <v>324</v>
      </c>
      <c r="DI798" t="s">
        <v>324</v>
      </c>
      <c r="DJ798" t="s">
        <v>324</v>
      </c>
      <c r="DK798" t="s">
        <v>324</v>
      </c>
      <c r="DL798" t="s">
        <v>324</v>
      </c>
    </row>
    <row r="799" spans="1:116" x14ac:dyDescent="0.45">
      <c r="A799">
        <v>2023</v>
      </c>
      <c r="B799" t="s">
        <v>206</v>
      </c>
      <c r="C799">
        <v>99999</v>
      </c>
      <c r="D799" t="s">
        <v>599</v>
      </c>
      <c r="E799" t="s">
        <v>996</v>
      </c>
      <c r="G799">
        <v>7.0999999999999994E-2</v>
      </c>
      <c r="H799">
        <v>7.0000000000000001E-3</v>
      </c>
      <c r="I799" t="s">
        <v>324</v>
      </c>
      <c r="J799" t="s">
        <v>324</v>
      </c>
      <c r="K799">
        <v>7.8E-2</v>
      </c>
      <c r="L799" t="s">
        <v>324</v>
      </c>
      <c r="M799" t="s">
        <v>324</v>
      </c>
      <c r="N799" t="s">
        <v>324</v>
      </c>
      <c r="O799" t="s">
        <v>324</v>
      </c>
      <c r="P799" t="s">
        <v>324</v>
      </c>
      <c r="Q799" t="s">
        <v>324</v>
      </c>
      <c r="R799" t="s">
        <v>324</v>
      </c>
      <c r="S799" t="s">
        <v>324</v>
      </c>
      <c r="T799" t="s">
        <v>324</v>
      </c>
      <c r="U799" t="s">
        <v>324</v>
      </c>
      <c r="V799" t="s">
        <v>324</v>
      </c>
      <c r="W799" t="s">
        <v>324</v>
      </c>
      <c r="X799" t="s">
        <v>324</v>
      </c>
      <c r="Y799" t="s">
        <v>324</v>
      </c>
      <c r="Z799" t="s">
        <v>324</v>
      </c>
      <c r="AA799" t="s">
        <v>324</v>
      </c>
      <c r="AB799" t="s">
        <v>324</v>
      </c>
      <c r="AC799" t="s">
        <v>324</v>
      </c>
      <c r="AD799" t="s">
        <v>324</v>
      </c>
      <c r="AE799" t="s">
        <v>324</v>
      </c>
      <c r="AF799" t="s">
        <v>324</v>
      </c>
      <c r="AG799" t="s">
        <v>324</v>
      </c>
      <c r="AH799" t="s">
        <v>324</v>
      </c>
      <c r="AI799" t="s">
        <v>324</v>
      </c>
      <c r="AJ799" t="s">
        <v>324</v>
      </c>
      <c r="AK799" t="s">
        <v>324</v>
      </c>
      <c r="AL799" t="s">
        <v>324</v>
      </c>
      <c r="AM799" t="s">
        <v>324</v>
      </c>
      <c r="AN799" t="s">
        <v>324</v>
      </c>
      <c r="AO799" t="s">
        <v>324</v>
      </c>
      <c r="AP799" t="s">
        <v>324</v>
      </c>
      <c r="AQ799" t="s">
        <v>324</v>
      </c>
      <c r="AR799" t="s">
        <v>324</v>
      </c>
      <c r="AS799" t="s">
        <v>324</v>
      </c>
      <c r="AT799" t="s">
        <v>324</v>
      </c>
      <c r="AU799" t="s">
        <v>324</v>
      </c>
      <c r="AV799" t="s">
        <v>324</v>
      </c>
      <c r="AW799" t="s">
        <v>324</v>
      </c>
      <c r="AX799" t="s">
        <v>324</v>
      </c>
      <c r="AY799" t="s">
        <v>324</v>
      </c>
      <c r="AZ799" t="s">
        <v>324</v>
      </c>
      <c r="BA799" t="s">
        <v>324</v>
      </c>
      <c r="BB799" t="s">
        <v>324</v>
      </c>
      <c r="BC799" t="s">
        <v>324</v>
      </c>
      <c r="BD799" t="s">
        <v>324</v>
      </c>
      <c r="BE799" t="s">
        <v>324</v>
      </c>
      <c r="BF799" t="s">
        <v>324</v>
      </c>
      <c r="BG799" t="s">
        <v>324</v>
      </c>
      <c r="BH799" t="s">
        <v>324</v>
      </c>
      <c r="BI799" t="s">
        <v>324</v>
      </c>
      <c r="BJ799" t="s">
        <v>324</v>
      </c>
      <c r="BK799" t="s">
        <v>324</v>
      </c>
      <c r="BL799" t="s">
        <v>324</v>
      </c>
      <c r="BM799" t="s">
        <v>324</v>
      </c>
      <c r="BN799" t="s">
        <v>324</v>
      </c>
      <c r="BO799" t="s">
        <v>324</v>
      </c>
      <c r="BP799" t="s">
        <v>324</v>
      </c>
      <c r="BQ799" t="s">
        <v>324</v>
      </c>
      <c r="BR799" t="s">
        <v>324</v>
      </c>
      <c r="BS799" t="s">
        <v>324</v>
      </c>
      <c r="BT799" t="s">
        <v>324</v>
      </c>
      <c r="BU799" t="s">
        <v>324</v>
      </c>
      <c r="BV799" t="s">
        <v>324</v>
      </c>
      <c r="BW799" t="s">
        <v>324</v>
      </c>
      <c r="BX799" t="s">
        <v>324</v>
      </c>
      <c r="BY799" t="s">
        <v>324</v>
      </c>
      <c r="BZ799" t="s">
        <v>324</v>
      </c>
      <c r="CA799" t="s">
        <v>324</v>
      </c>
      <c r="CB799" t="s">
        <v>324</v>
      </c>
      <c r="CC799" t="s">
        <v>324</v>
      </c>
      <c r="CD799" t="s">
        <v>324</v>
      </c>
      <c r="CE799" t="s">
        <v>324</v>
      </c>
      <c r="CF799" t="s">
        <v>324</v>
      </c>
      <c r="CG799" t="s">
        <v>324</v>
      </c>
      <c r="CH799" t="s">
        <v>324</v>
      </c>
      <c r="CI799" t="s">
        <v>324</v>
      </c>
      <c r="CJ799" t="s">
        <v>324</v>
      </c>
      <c r="CK799" t="s">
        <v>324</v>
      </c>
      <c r="CL799" t="s">
        <v>324</v>
      </c>
      <c r="CM799" t="s">
        <v>324</v>
      </c>
      <c r="CN799" t="s">
        <v>324</v>
      </c>
      <c r="CO799" t="s">
        <v>324</v>
      </c>
      <c r="CP799" t="s">
        <v>324</v>
      </c>
      <c r="CQ799" t="s">
        <v>324</v>
      </c>
      <c r="CR799" t="s">
        <v>324</v>
      </c>
      <c r="CS799" t="s">
        <v>324</v>
      </c>
      <c r="CT799" t="s">
        <v>324</v>
      </c>
      <c r="CU799" t="s">
        <v>324</v>
      </c>
      <c r="CV799" t="s">
        <v>324</v>
      </c>
      <c r="CW799" t="s">
        <v>324</v>
      </c>
      <c r="CX799">
        <v>7.0999999999999994E-2</v>
      </c>
      <c r="CY799">
        <v>7.0000000000000001E-3</v>
      </c>
      <c r="CZ799" t="s">
        <v>324</v>
      </c>
      <c r="DA799" t="s">
        <v>324</v>
      </c>
      <c r="DB799">
        <v>7.8E-2</v>
      </c>
      <c r="DC799" t="s">
        <v>324</v>
      </c>
      <c r="DD799" t="s">
        <v>324</v>
      </c>
      <c r="DE799" t="s">
        <v>324</v>
      </c>
      <c r="DF799" t="s">
        <v>324</v>
      </c>
      <c r="DG799" t="s">
        <v>324</v>
      </c>
      <c r="DH799" t="s">
        <v>324</v>
      </c>
      <c r="DI799" t="s">
        <v>324</v>
      </c>
      <c r="DJ799" t="s">
        <v>324</v>
      </c>
      <c r="DK799" t="s">
        <v>324</v>
      </c>
      <c r="DL799" t="s">
        <v>324</v>
      </c>
    </row>
    <row r="800" spans="1:116" x14ac:dyDescent="0.45">
      <c r="A800">
        <v>2023</v>
      </c>
      <c r="B800" t="s">
        <v>206</v>
      </c>
      <c r="C800">
        <v>99999</v>
      </c>
      <c r="D800" t="s">
        <v>599</v>
      </c>
      <c r="E800" t="s">
        <v>206</v>
      </c>
      <c r="G800">
        <v>-0.26500000000000001</v>
      </c>
      <c r="H800">
        <v>-0.14599999999999999</v>
      </c>
      <c r="I800">
        <v>0</v>
      </c>
      <c r="J800" t="s">
        <v>324</v>
      </c>
      <c r="K800">
        <v>-0.41099999999999998</v>
      </c>
      <c r="L800" t="s">
        <v>324</v>
      </c>
      <c r="M800" t="s">
        <v>324</v>
      </c>
      <c r="N800" t="s">
        <v>324</v>
      </c>
      <c r="O800" t="s">
        <v>324</v>
      </c>
      <c r="P800" t="s">
        <v>324</v>
      </c>
      <c r="Q800" t="s">
        <v>324</v>
      </c>
      <c r="R800" t="s">
        <v>324</v>
      </c>
      <c r="S800" t="s">
        <v>324</v>
      </c>
      <c r="T800" t="s">
        <v>324</v>
      </c>
      <c r="U800" t="s">
        <v>324</v>
      </c>
      <c r="V800" t="s">
        <v>324</v>
      </c>
      <c r="W800" t="s">
        <v>324</v>
      </c>
      <c r="X800" t="s">
        <v>324</v>
      </c>
      <c r="Y800" t="s">
        <v>324</v>
      </c>
      <c r="Z800" t="s">
        <v>324</v>
      </c>
      <c r="AA800" t="s">
        <v>324</v>
      </c>
      <c r="AB800" t="s">
        <v>324</v>
      </c>
      <c r="AC800" t="s">
        <v>324</v>
      </c>
      <c r="AD800" t="s">
        <v>324</v>
      </c>
      <c r="AE800" t="s">
        <v>324</v>
      </c>
      <c r="AF800" t="s">
        <v>324</v>
      </c>
      <c r="AG800" t="s">
        <v>324</v>
      </c>
      <c r="AH800" t="s">
        <v>324</v>
      </c>
      <c r="AI800" t="s">
        <v>324</v>
      </c>
      <c r="AJ800" t="s">
        <v>324</v>
      </c>
      <c r="AK800" t="s">
        <v>324</v>
      </c>
      <c r="AL800" t="s">
        <v>324</v>
      </c>
      <c r="AM800" t="s">
        <v>324</v>
      </c>
      <c r="AN800" t="s">
        <v>324</v>
      </c>
      <c r="AO800" t="s">
        <v>324</v>
      </c>
      <c r="AP800" t="s">
        <v>324</v>
      </c>
      <c r="AQ800" t="s">
        <v>324</v>
      </c>
      <c r="AR800" t="s">
        <v>324</v>
      </c>
      <c r="AS800" t="s">
        <v>324</v>
      </c>
      <c r="AT800" t="s">
        <v>324</v>
      </c>
      <c r="AU800" t="s">
        <v>324</v>
      </c>
      <c r="AV800" t="s">
        <v>324</v>
      </c>
      <c r="AW800" t="s">
        <v>324</v>
      </c>
      <c r="AX800" t="s">
        <v>324</v>
      </c>
      <c r="AY800" t="s">
        <v>324</v>
      </c>
      <c r="AZ800" t="s">
        <v>324</v>
      </c>
      <c r="BA800" t="s">
        <v>324</v>
      </c>
      <c r="BB800" t="s">
        <v>324</v>
      </c>
      <c r="BC800" t="s">
        <v>324</v>
      </c>
      <c r="BD800" t="s">
        <v>324</v>
      </c>
      <c r="BE800" t="s">
        <v>324</v>
      </c>
      <c r="BF800" t="s">
        <v>324</v>
      </c>
      <c r="BG800" t="s">
        <v>324</v>
      </c>
      <c r="BH800" t="s">
        <v>324</v>
      </c>
      <c r="BI800" t="s">
        <v>324</v>
      </c>
      <c r="BJ800" t="s">
        <v>324</v>
      </c>
      <c r="BK800" t="s">
        <v>324</v>
      </c>
      <c r="BL800" t="s">
        <v>324</v>
      </c>
      <c r="BM800" t="s">
        <v>324</v>
      </c>
      <c r="BN800" t="s">
        <v>324</v>
      </c>
      <c r="BO800" t="s">
        <v>324</v>
      </c>
      <c r="BP800" t="s">
        <v>324</v>
      </c>
      <c r="BQ800" t="s">
        <v>324</v>
      </c>
      <c r="BR800" t="s">
        <v>324</v>
      </c>
      <c r="BS800" t="s">
        <v>324</v>
      </c>
      <c r="BT800" t="s">
        <v>324</v>
      </c>
      <c r="BU800" t="s">
        <v>324</v>
      </c>
      <c r="BV800" t="s">
        <v>324</v>
      </c>
      <c r="BW800" t="s">
        <v>324</v>
      </c>
      <c r="BX800" t="s">
        <v>324</v>
      </c>
      <c r="BY800" t="s">
        <v>324</v>
      </c>
      <c r="BZ800" t="s">
        <v>324</v>
      </c>
      <c r="CA800" t="s">
        <v>324</v>
      </c>
      <c r="CB800" t="s">
        <v>324</v>
      </c>
      <c r="CC800" t="s">
        <v>324</v>
      </c>
      <c r="CD800" t="s">
        <v>324</v>
      </c>
      <c r="CE800" t="s">
        <v>324</v>
      </c>
      <c r="CF800" t="s">
        <v>324</v>
      </c>
      <c r="CG800" t="s">
        <v>324</v>
      </c>
      <c r="CH800" t="s">
        <v>324</v>
      </c>
      <c r="CI800" t="s">
        <v>324</v>
      </c>
      <c r="CJ800" t="s">
        <v>324</v>
      </c>
      <c r="CK800" t="s">
        <v>324</v>
      </c>
      <c r="CL800" t="s">
        <v>324</v>
      </c>
      <c r="CM800" t="s">
        <v>324</v>
      </c>
      <c r="CN800" t="s">
        <v>324</v>
      </c>
      <c r="CO800" t="s">
        <v>324</v>
      </c>
      <c r="CP800" t="s">
        <v>324</v>
      </c>
      <c r="CQ800" t="s">
        <v>324</v>
      </c>
      <c r="CR800" t="s">
        <v>324</v>
      </c>
      <c r="CS800" t="s">
        <v>324</v>
      </c>
      <c r="CT800" t="s">
        <v>324</v>
      </c>
      <c r="CU800" t="s">
        <v>324</v>
      </c>
      <c r="CV800" t="s">
        <v>324</v>
      </c>
      <c r="CW800" t="s">
        <v>324</v>
      </c>
      <c r="CX800">
        <v>-0.26500000000000001</v>
      </c>
      <c r="CY800">
        <v>-0.14599999999999999</v>
      </c>
      <c r="CZ800">
        <v>0</v>
      </c>
      <c r="DA800" t="s">
        <v>324</v>
      </c>
      <c r="DB800">
        <v>-0.41099999999999998</v>
      </c>
      <c r="DC800" t="s">
        <v>324</v>
      </c>
      <c r="DD800" t="s">
        <v>324</v>
      </c>
      <c r="DE800" t="s">
        <v>324</v>
      </c>
      <c r="DF800" t="s">
        <v>324</v>
      </c>
      <c r="DG800" t="s">
        <v>324</v>
      </c>
      <c r="DH800" t="s">
        <v>324</v>
      </c>
      <c r="DI800" t="s">
        <v>324</v>
      </c>
      <c r="DJ800" t="s">
        <v>324</v>
      </c>
      <c r="DK800" t="s">
        <v>324</v>
      </c>
      <c r="DL800" t="s">
        <v>324</v>
      </c>
    </row>
    <row r="801" spans="1:116" x14ac:dyDescent="0.45">
      <c r="A801">
        <v>2023</v>
      </c>
      <c r="B801" t="s">
        <v>209</v>
      </c>
      <c r="C801">
        <v>1769</v>
      </c>
      <c r="D801" t="s">
        <v>547</v>
      </c>
      <c r="E801" t="s">
        <v>607</v>
      </c>
      <c r="F801" t="s">
        <v>244</v>
      </c>
      <c r="G801">
        <v>0.56799999999999995</v>
      </c>
      <c r="H801">
        <v>2.3E-2</v>
      </c>
      <c r="I801">
        <v>0</v>
      </c>
      <c r="J801">
        <v>0</v>
      </c>
      <c r="K801">
        <v>0.59099999999999997</v>
      </c>
      <c r="L801">
        <v>70</v>
      </c>
      <c r="M801">
        <v>2</v>
      </c>
      <c r="N801">
        <v>0</v>
      </c>
      <c r="O801">
        <v>0</v>
      </c>
      <c r="P801">
        <v>72</v>
      </c>
      <c r="Q801">
        <v>294.87099999999998</v>
      </c>
      <c r="R801">
        <v>2.08</v>
      </c>
      <c r="S801">
        <v>0</v>
      </c>
      <c r="T801">
        <v>0</v>
      </c>
      <c r="U801">
        <v>296.95100000000002</v>
      </c>
      <c r="V801">
        <v>0</v>
      </c>
      <c r="W801">
        <v>0</v>
      </c>
      <c r="X801">
        <v>0</v>
      </c>
      <c r="Y801">
        <v>0</v>
      </c>
      <c r="Z801">
        <v>0</v>
      </c>
      <c r="AA801">
        <v>0</v>
      </c>
      <c r="AB801">
        <v>0</v>
      </c>
      <c r="AC801">
        <v>0</v>
      </c>
      <c r="AD801">
        <v>0</v>
      </c>
      <c r="AE801">
        <v>0</v>
      </c>
      <c r="AF801">
        <v>0</v>
      </c>
      <c r="AG801">
        <v>0</v>
      </c>
      <c r="AH801">
        <v>0</v>
      </c>
      <c r="AI801">
        <v>0</v>
      </c>
      <c r="AJ801">
        <v>0</v>
      </c>
      <c r="AK801">
        <v>0</v>
      </c>
      <c r="AL801">
        <v>0</v>
      </c>
      <c r="AM801">
        <v>0</v>
      </c>
      <c r="AN801">
        <v>0</v>
      </c>
      <c r="AO801">
        <v>0</v>
      </c>
      <c r="AP801">
        <v>0</v>
      </c>
      <c r="AQ801">
        <v>0</v>
      </c>
      <c r="AR801">
        <v>0</v>
      </c>
      <c r="AS801">
        <v>0</v>
      </c>
      <c r="AT801">
        <v>0</v>
      </c>
      <c r="AU801">
        <v>0</v>
      </c>
      <c r="AV801">
        <v>0</v>
      </c>
      <c r="AW801">
        <v>0</v>
      </c>
      <c r="AX801">
        <v>0</v>
      </c>
      <c r="AY801">
        <v>0</v>
      </c>
      <c r="AZ801">
        <v>0</v>
      </c>
      <c r="BA801">
        <v>0</v>
      </c>
      <c r="BB801">
        <v>0</v>
      </c>
      <c r="BC801">
        <v>0</v>
      </c>
      <c r="BD801">
        <v>0</v>
      </c>
      <c r="BE801">
        <v>0</v>
      </c>
      <c r="BF801">
        <v>0</v>
      </c>
      <c r="BG801">
        <v>0</v>
      </c>
      <c r="BH801">
        <v>0</v>
      </c>
      <c r="BI801">
        <v>0</v>
      </c>
      <c r="BJ801">
        <v>0</v>
      </c>
      <c r="BK801">
        <v>0</v>
      </c>
      <c r="BL801">
        <v>0</v>
      </c>
      <c r="BM801">
        <v>0</v>
      </c>
      <c r="BN801">
        <v>0</v>
      </c>
      <c r="BO801">
        <v>0</v>
      </c>
      <c r="BP801">
        <v>0</v>
      </c>
      <c r="BQ801">
        <v>0</v>
      </c>
      <c r="BR801">
        <v>0</v>
      </c>
      <c r="BS801">
        <v>0</v>
      </c>
      <c r="BT801">
        <v>2E-3</v>
      </c>
      <c r="BU801">
        <v>0</v>
      </c>
      <c r="BV801">
        <v>0</v>
      </c>
      <c r="BW801">
        <v>0</v>
      </c>
      <c r="BX801">
        <v>2E-3</v>
      </c>
      <c r="BY801">
        <v>1</v>
      </c>
      <c r="BZ801">
        <v>0</v>
      </c>
      <c r="CA801">
        <v>0</v>
      </c>
      <c r="CB801">
        <v>0</v>
      </c>
      <c r="CC801">
        <v>1</v>
      </c>
      <c r="CD801">
        <v>0.67100000000000004</v>
      </c>
      <c r="CE801">
        <v>0</v>
      </c>
      <c r="CF801">
        <v>0</v>
      </c>
      <c r="CG801">
        <v>0</v>
      </c>
      <c r="CH801">
        <v>0.67100000000000004</v>
      </c>
      <c r="CI801">
        <v>0</v>
      </c>
      <c r="CJ801">
        <v>0</v>
      </c>
      <c r="CK801">
        <v>0</v>
      </c>
      <c r="CL801">
        <v>0</v>
      </c>
      <c r="CM801">
        <v>0</v>
      </c>
      <c r="CN801">
        <v>0</v>
      </c>
      <c r="CO801">
        <v>0</v>
      </c>
      <c r="CP801">
        <v>0</v>
      </c>
      <c r="CQ801">
        <v>0</v>
      </c>
      <c r="CR801">
        <v>0</v>
      </c>
      <c r="CS801">
        <v>0</v>
      </c>
      <c r="CT801">
        <v>0</v>
      </c>
      <c r="CU801">
        <v>0</v>
      </c>
      <c r="CV801">
        <v>0</v>
      </c>
      <c r="CW801">
        <v>0</v>
      </c>
      <c r="CX801">
        <v>0.56999999999999995</v>
      </c>
      <c r="CY801">
        <v>2.3E-2</v>
      </c>
      <c r="CZ801">
        <v>0</v>
      </c>
      <c r="DA801">
        <v>0</v>
      </c>
      <c r="DB801">
        <v>0.59299999999999997</v>
      </c>
      <c r="DC801">
        <v>71</v>
      </c>
      <c r="DD801">
        <v>2</v>
      </c>
      <c r="DE801">
        <v>0</v>
      </c>
      <c r="DF801">
        <v>0</v>
      </c>
      <c r="DG801">
        <v>73</v>
      </c>
      <c r="DH801">
        <v>295.54199999999997</v>
      </c>
      <c r="DI801">
        <v>2.08</v>
      </c>
      <c r="DJ801">
        <v>0</v>
      </c>
      <c r="DK801">
        <v>0</v>
      </c>
      <c r="DL801">
        <v>297.62200000000001</v>
      </c>
    </row>
    <row r="802" spans="1:116" x14ac:dyDescent="0.45">
      <c r="A802">
        <v>2023</v>
      </c>
      <c r="B802" t="s">
        <v>209</v>
      </c>
      <c r="C802">
        <v>14232</v>
      </c>
      <c r="D802" t="s">
        <v>446</v>
      </c>
      <c r="E802" t="s">
        <v>606</v>
      </c>
      <c r="F802" t="s">
        <v>244</v>
      </c>
      <c r="G802">
        <v>0</v>
      </c>
      <c r="H802">
        <v>0.04</v>
      </c>
      <c r="I802" t="s">
        <v>324</v>
      </c>
      <c r="J802" t="s">
        <v>324</v>
      </c>
      <c r="K802">
        <v>0.04</v>
      </c>
      <c r="L802">
        <v>0</v>
      </c>
      <c r="M802">
        <v>2</v>
      </c>
      <c r="N802" t="s">
        <v>324</v>
      </c>
      <c r="O802" t="s">
        <v>324</v>
      </c>
      <c r="P802">
        <v>2</v>
      </c>
      <c r="Q802">
        <v>0</v>
      </c>
      <c r="R802">
        <v>0.77600000000000002</v>
      </c>
      <c r="S802" t="s">
        <v>324</v>
      </c>
      <c r="T802" t="s">
        <v>324</v>
      </c>
      <c r="U802">
        <v>0.77600000000000002</v>
      </c>
      <c r="V802" t="s">
        <v>324</v>
      </c>
      <c r="W802" t="s">
        <v>324</v>
      </c>
      <c r="X802" t="s">
        <v>324</v>
      </c>
      <c r="Y802" t="s">
        <v>324</v>
      </c>
      <c r="Z802">
        <v>0</v>
      </c>
      <c r="AA802" t="s">
        <v>324</v>
      </c>
      <c r="AB802" t="s">
        <v>324</v>
      </c>
      <c r="AC802" t="s">
        <v>324</v>
      </c>
      <c r="AD802" t="s">
        <v>324</v>
      </c>
      <c r="AE802">
        <v>0</v>
      </c>
      <c r="AF802" t="s">
        <v>324</v>
      </c>
      <c r="AG802" t="s">
        <v>324</v>
      </c>
      <c r="AH802" t="s">
        <v>324</v>
      </c>
      <c r="AI802" t="s">
        <v>324</v>
      </c>
      <c r="AJ802">
        <v>0</v>
      </c>
      <c r="AK802" t="s">
        <v>324</v>
      </c>
      <c r="AL802" t="s">
        <v>324</v>
      </c>
      <c r="AM802" t="s">
        <v>324</v>
      </c>
      <c r="AN802" t="s">
        <v>324</v>
      </c>
      <c r="AO802">
        <v>0</v>
      </c>
      <c r="AP802" t="s">
        <v>324</v>
      </c>
      <c r="AQ802" t="s">
        <v>324</v>
      </c>
      <c r="AR802" t="s">
        <v>324</v>
      </c>
      <c r="AS802" t="s">
        <v>324</v>
      </c>
      <c r="AT802">
        <v>0</v>
      </c>
      <c r="AU802" t="s">
        <v>324</v>
      </c>
      <c r="AV802" t="s">
        <v>324</v>
      </c>
      <c r="AW802" t="s">
        <v>324</v>
      </c>
      <c r="AX802" t="s">
        <v>324</v>
      </c>
      <c r="AY802">
        <v>0</v>
      </c>
      <c r="AZ802" t="s">
        <v>324</v>
      </c>
      <c r="BA802" t="s">
        <v>324</v>
      </c>
      <c r="BB802" t="s">
        <v>324</v>
      </c>
      <c r="BC802" t="s">
        <v>324</v>
      </c>
      <c r="BD802">
        <v>0</v>
      </c>
      <c r="BE802" t="s">
        <v>324</v>
      </c>
      <c r="BF802" t="s">
        <v>324</v>
      </c>
      <c r="BG802" t="s">
        <v>324</v>
      </c>
      <c r="BH802" t="s">
        <v>324</v>
      </c>
      <c r="BI802">
        <v>0</v>
      </c>
      <c r="BJ802" t="s">
        <v>324</v>
      </c>
      <c r="BK802" t="s">
        <v>324</v>
      </c>
      <c r="BL802" t="s">
        <v>324</v>
      </c>
      <c r="BM802" t="s">
        <v>324</v>
      </c>
      <c r="BN802">
        <v>0</v>
      </c>
      <c r="BO802" t="s">
        <v>324</v>
      </c>
      <c r="BP802" t="s">
        <v>324</v>
      </c>
      <c r="BQ802" t="s">
        <v>324</v>
      </c>
      <c r="BR802" t="s">
        <v>324</v>
      </c>
      <c r="BS802">
        <v>0</v>
      </c>
      <c r="BT802">
        <v>2.3E-2</v>
      </c>
      <c r="BU802">
        <v>9.1999999999999998E-2</v>
      </c>
      <c r="BV802" t="s">
        <v>324</v>
      </c>
      <c r="BW802" t="s">
        <v>324</v>
      </c>
      <c r="BX802">
        <v>0.115</v>
      </c>
      <c r="BY802">
        <v>2</v>
      </c>
      <c r="BZ802">
        <v>2</v>
      </c>
      <c r="CA802" t="s">
        <v>324</v>
      </c>
      <c r="CB802" t="s">
        <v>324</v>
      </c>
      <c r="CC802">
        <v>4</v>
      </c>
      <c r="CD802">
        <v>0</v>
      </c>
      <c r="CE802">
        <v>0.151</v>
      </c>
      <c r="CF802" t="s">
        <v>324</v>
      </c>
      <c r="CG802" t="s">
        <v>324</v>
      </c>
      <c r="CH802">
        <v>0.151</v>
      </c>
      <c r="CI802" t="s">
        <v>324</v>
      </c>
      <c r="CJ802" t="s">
        <v>324</v>
      </c>
      <c r="CK802" t="s">
        <v>324</v>
      </c>
      <c r="CL802" t="s">
        <v>324</v>
      </c>
      <c r="CM802">
        <v>0</v>
      </c>
      <c r="CN802" t="s">
        <v>324</v>
      </c>
      <c r="CO802" t="s">
        <v>324</v>
      </c>
      <c r="CP802" t="s">
        <v>324</v>
      </c>
      <c r="CQ802" t="s">
        <v>324</v>
      </c>
      <c r="CR802">
        <v>0</v>
      </c>
      <c r="CS802" t="s">
        <v>324</v>
      </c>
      <c r="CT802" t="s">
        <v>324</v>
      </c>
      <c r="CU802" t="s">
        <v>324</v>
      </c>
      <c r="CV802" t="s">
        <v>324</v>
      </c>
      <c r="CW802">
        <v>0</v>
      </c>
      <c r="CX802">
        <v>2.3E-2</v>
      </c>
      <c r="CY802">
        <v>0.13200000000000001</v>
      </c>
      <c r="CZ802">
        <v>0</v>
      </c>
      <c r="DA802">
        <v>0</v>
      </c>
      <c r="DB802">
        <v>0.155</v>
      </c>
      <c r="DC802">
        <v>2</v>
      </c>
      <c r="DD802">
        <v>4</v>
      </c>
      <c r="DE802">
        <v>0</v>
      </c>
      <c r="DF802">
        <v>0</v>
      </c>
      <c r="DG802">
        <v>6</v>
      </c>
      <c r="DH802">
        <v>0</v>
      </c>
      <c r="DI802">
        <v>0.92700000000000005</v>
      </c>
      <c r="DJ802">
        <v>0</v>
      </c>
      <c r="DK802">
        <v>0</v>
      </c>
      <c r="DL802">
        <v>0.92700000000000005</v>
      </c>
    </row>
    <row r="803" spans="1:116" x14ac:dyDescent="0.45">
      <c r="A803">
        <v>2023</v>
      </c>
      <c r="B803" t="s">
        <v>209</v>
      </c>
      <c r="C803">
        <v>17267</v>
      </c>
      <c r="D803" t="s">
        <v>448</v>
      </c>
      <c r="E803" t="s">
        <v>607</v>
      </c>
      <c r="F803" t="s">
        <v>247</v>
      </c>
      <c r="G803">
        <v>0.26700000000000002</v>
      </c>
      <c r="H803">
        <v>7.8E-2</v>
      </c>
      <c r="I803" t="s">
        <v>324</v>
      </c>
      <c r="J803" t="s">
        <v>324</v>
      </c>
      <c r="K803">
        <v>0.34499999999999997</v>
      </c>
      <c r="L803">
        <v>25</v>
      </c>
      <c r="M803">
        <v>6</v>
      </c>
      <c r="N803" t="s">
        <v>324</v>
      </c>
      <c r="O803" t="s">
        <v>324</v>
      </c>
      <c r="P803">
        <v>31</v>
      </c>
      <c r="Q803">
        <v>6.3609999999999998</v>
      </c>
      <c r="R803">
        <v>0.62</v>
      </c>
      <c r="S803" t="s">
        <v>324</v>
      </c>
      <c r="T803" t="s">
        <v>324</v>
      </c>
      <c r="U803">
        <v>6.9809999999999999</v>
      </c>
      <c r="V803" t="s">
        <v>324</v>
      </c>
      <c r="W803" t="s">
        <v>324</v>
      </c>
      <c r="X803" t="s">
        <v>324</v>
      </c>
      <c r="Y803" t="s">
        <v>324</v>
      </c>
      <c r="Z803">
        <v>0</v>
      </c>
      <c r="AA803" t="s">
        <v>324</v>
      </c>
      <c r="AB803" t="s">
        <v>324</v>
      </c>
      <c r="AC803" t="s">
        <v>324</v>
      </c>
      <c r="AD803" t="s">
        <v>324</v>
      </c>
      <c r="AE803">
        <v>0</v>
      </c>
      <c r="AF803" t="s">
        <v>324</v>
      </c>
      <c r="AG803" t="s">
        <v>324</v>
      </c>
      <c r="AH803" t="s">
        <v>324</v>
      </c>
      <c r="AI803" t="s">
        <v>324</v>
      </c>
      <c r="AJ803">
        <v>0</v>
      </c>
      <c r="AK803" t="s">
        <v>324</v>
      </c>
      <c r="AL803" t="s">
        <v>324</v>
      </c>
      <c r="AM803" t="s">
        <v>324</v>
      </c>
      <c r="AN803" t="s">
        <v>324</v>
      </c>
      <c r="AO803">
        <v>0</v>
      </c>
      <c r="AP803" t="s">
        <v>324</v>
      </c>
      <c r="AQ803" t="s">
        <v>324</v>
      </c>
      <c r="AR803" t="s">
        <v>324</v>
      </c>
      <c r="AS803" t="s">
        <v>324</v>
      </c>
      <c r="AT803">
        <v>0</v>
      </c>
      <c r="AU803" t="s">
        <v>324</v>
      </c>
      <c r="AV803" t="s">
        <v>324</v>
      </c>
      <c r="AW803" t="s">
        <v>324</v>
      </c>
      <c r="AX803" t="s">
        <v>324</v>
      </c>
      <c r="AY803">
        <v>0</v>
      </c>
      <c r="AZ803" t="s">
        <v>324</v>
      </c>
      <c r="BA803" t="s">
        <v>324</v>
      </c>
      <c r="BB803" t="s">
        <v>324</v>
      </c>
      <c r="BC803" t="s">
        <v>324</v>
      </c>
      <c r="BD803">
        <v>0</v>
      </c>
      <c r="BE803" t="s">
        <v>324</v>
      </c>
      <c r="BF803" t="s">
        <v>324</v>
      </c>
      <c r="BG803" t="s">
        <v>324</v>
      </c>
      <c r="BH803" t="s">
        <v>324</v>
      </c>
      <c r="BI803">
        <v>0</v>
      </c>
      <c r="BJ803" t="s">
        <v>324</v>
      </c>
      <c r="BK803" t="s">
        <v>324</v>
      </c>
      <c r="BL803" t="s">
        <v>324</v>
      </c>
      <c r="BM803" t="s">
        <v>324</v>
      </c>
      <c r="BN803">
        <v>0</v>
      </c>
      <c r="BO803" t="s">
        <v>324</v>
      </c>
      <c r="BP803" t="s">
        <v>324</v>
      </c>
      <c r="BQ803" t="s">
        <v>324</v>
      </c>
      <c r="BR803" t="s">
        <v>324</v>
      </c>
      <c r="BS803">
        <v>0</v>
      </c>
      <c r="BT803">
        <v>2.3E-2</v>
      </c>
      <c r="BU803" t="s">
        <v>324</v>
      </c>
      <c r="BV803" t="s">
        <v>324</v>
      </c>
      <c r="BW803" t="s">
        <v>324</v>
      </c>
      <c r="BX803">
        <v>2.3E-2</v>
      </c>
      <c r="BY803">
        <v>4</v>
      </c>
      <c r="BZ803" t="s">
        <v>324</v>
      </c>
      <c r="CA803" t="s">
        <v>324</v>
      </c>
      <c r="CB803" t="s">
        <v>324</v>
      </c>
      <c r="CC803">
        <v>4</v>
      </c>
      <c r="CD803">
        <v>0.21</v>
      </c>
      <c r="CE803" t="s">
        <v>324</v>
      </c>
      <c r="CF803" t="s">
        <v>324</v>
      </c>
      <c r="CG803" t="s">
        <v>324</v>
      </c>
      <c r="CH803">
        <v>0.21</v>
      </c>
      <c r="CI803" t="s">
        <v>324</v>
      </c>
      <c r="CJ803" t="s">
        <v>324</v>
      </c>
      <c r="CK803" t="s">
        <v>324</v>
      </c>
      <c r="CL803" t="s">
        <v>324</v>
      </c>
      <c r="CM803">
        <v>0</v>
      </c>
      <c r="CN803" t="s">
        <v>324</v>
      </c>
      <c r="CO803" t="s">
        <v>324</v>
      </c>
      <c r="CP803" t="s">
        <v>324</v>
      </c>
      <c r="CQ803" t="s">
        <v>324</v>
      </c>
      <c r="CR803">
        <v>0</v>
      </c>
      <c r="CS803" t="s">
        <v>324</v>
      </c>
      <c r="CT803" t="s">
        <v>324</v>
      </c>
      <c r="CU803" t="s">
        <v>324</v>
      </c>
      <c r="CV803" t="s">
        <v>324</v>
      </c>
      <c r="CW803">
        <v>0</v>
      </c>
      <c r="CX803">
        <v>0.28999999999999998</v>
      </c>
      <c r="CY803">
        <v>7.8E-2</v>
      </c>
      <c r="CZ803">
        <v>0</v>
      </c>
      <c r="DA803">
        <v>0</v>
      </c>
      <c r="DB803">
        <v>0.36799999999999999</v>
      </c>
      <c r="DC803">
        <v>29</v>
      </c>
      <c r="DD803">
        <v>6</v>
      </c>
      <c r="DE803">
        <v>0</v>
      </c>
      <c r="DF803">
        <v>0</v>
      </c>
      <c r="DG803">
        <v>35</v>
      </c>
      <c r="DH803">
        <v>6.5709999999999997</v>
      </c>
      <c r="DI803">
        <v>0.62</v>
      </c>
      <c r="DJ803">
        <v>0</v>
      </c>
      <c r="DK803">
        <v>0</v>
      </c>
      <c r="DL803">
        <v>7.1909999999999998</v>
      </c>
    </row>
    <row r="804" spans="1:116" x14ac:dyDescent="0.45">
      <c r="A804">
        <v>2023</v>
      </c>
      <c r="B804" t="s">
        <v>209</v>
      </c>
      <c r="C804">
        <v>19293</v>
      </c>
      <c r="D804" t="s">
        <v>548</v>
      </c>
      <c r="E804" t="s">
        <v>607</v>
      </c>
      <c r="F804" t="s">
        <v>244</v>
      </c>
      <c r="G804">
        <v>0.115</v>
      </c>
      <c r="H804">
        <v>3.4000000000000002E-2</v>
      </c>
      <c r="I804" t="s">
        <v>324</v>
      </c>
      <c r="J804" t="s">
        <v>324</v>
      </c>
      <c r="K804">
        <v>0.14899999999999999</v>
      </c>
      <c r="L804">
        <v>14</v>
      </c>
      <c r="M804">
        <v>4</v>
      </c>
      <c r="N804" t="s">
        <v>324</v>
      </c>
      <c r="O804" t="s">
        <v>324</v>
      </c>
      <c r="P804">
        <v>18</v>
      </c>
      <c r="Q804">
        <v>65.914000000000001</v>
      </c>
      <c r="R804">
        <v>7.6589999999999998</v>
      </c>
      <c r="S804" t="s">
        <v>324</v>
      </c>
      <c r="T804" t="s">
        <v>324</v>
      </c>
      <c r="U804">
        <v>73.572999999999993</v>
      </c>
      <c r="V804" t="s">
        <v>324</v>
      </c>
      <c r="W804" t="s">
        <v>324</v>
      </c>
      <c r="X804" t="s">
        <v>324</v>
      </c>
      <c r="Y804" t="s">
        <v>324</v>
      </c>
      <c r="Z804">
        <v>0</v>
      </c>
      <c r="AA804" t="s">
        <v>324</v>
      </c>
      <c r="AB804" t="s">
        <v>324</v>
      </c>
      <c r="AC804" t="s">
        <v>324</v>
      </c>
      <c r="AD804" t="s">
        <v>324</v>
      </c>
      <c r="AE804">
        <v>0</v>
      </c>
      <c r="AF804" t="s">
        <v>324</v>
      </c>
      <c r="AG804" t="s">
        <v>324</v>
      </c>
      <c r="AH804" t="s">
        <v>324</v>
      </c>
      <c r="AI804" t="s">
        <v>324</v>
      </c>
      <c r="AJ804">
        <v>0</v>
      </c>
      <c r="AK804" t="s">
        <v>324</v>
      </c>
      <c r="AL804" t="s">
        <v>324</v>
      </c>
      <c r="AM804" t="s">
        <v>324</v>
      </c>
      <c r="AN804" t="s">
        <v>324</v>
      </c>
      <c r="AO804">
        <v>0</v>
      </c>
      <c r="AP804" t="s">
        <v>324</v>
      </c>
      <c r="AQ804" t="s">
        <v>324</v>
      </c>
      <c r="AR804" t="s">
        <v>324</v>
      </c>
      <c r="AS804" t="s">
        <v>324</v>
      </c>
      <c r="AT804">
        <v>0</v>
      </c>
      <c r="AU804" t="s">
        <v>324</v>
      </c>
      <c r="AV804" t="s">
        <v>324</v>
      </c>
      <c r="AW804" t="s">
        <v>324</v>
      </c>
      <c r="AX804" t="s">
        <v>324</v>
      </c>
      <c r="AY804">
        <v>0</v>
      </c>
      <c r="AZ804" t="s">
        <v>324</v>
      </c>
      <c r="BA804" t="s">
        <v>324</v>
      </c>
      <c r="BB804" t="s">
        <v>324</v>
      </c>
      <c r="BC804" t="s">
        <v>324</v>
      </c>
      <c r="BD804">
        <v>0</v>
      </c>
      <c r="BE804" t="s">
        <v>324</v>
      </c>
      <c r="BF804" t="s">
        <v>324</v>
      </c>
      <c r="BG804" t="s">
        <v>324</v>
      </c>
      <c r="BH804" t="s">
        <v>324</v>
      </c>
      <c r="BI804">
        <v>0</v>
      </c>
      <c r="BJ804" t="s">
        <v>324</v>
      </c>
      <c r="BK804" t="s">
        <v>324</v>
      </c>
      <c r="BL804" t="s">
        <v>324</v>
      </c>
      <c r="BM804" t="s">
        <v>324</v>
      </c>
      <c r="BN804">
        <v>0</v>
      </c>
      <c r="BO804" t="s">
        <v>324</v>
      </c>
      <c r="BP804" t="s">
        <v>324</v>
      </c>
      <c r="BQ804" t="s">
        <v>324</v>
      </c>
      <c r="BR804" t="s">
        <v>324</v>
      </c>
      <c r="BS804">
        <v>0</v>
      </c>
      <c r="BT804" t="s">
        <v>324</v>
      </c>
      <c r="BU804" t="s">
        <v>324</v>
      </c>
      <c r="BV804" t="s">
        <v>324</v>
      </c>
      <c r="BW804" t="s">
        <v>324</v>
      </c>
      <c r="BX804">
        <v>0</v>
      </c>
      <c r="BY804" t="s">
        <v>324</v>
      </c>
      <c r="BZ804" t="s">
        <v>324</v>
      </c>
      <c r="CA804" t="s">
        <v>324</v>
      </c>
      <c r="CB804" t="s">
        <v>324</v>
      </c>
      <c r="CC804">
        <v>0</v>
      </c>
      <c r="CD804" t="s">
        <v>324</v>
      </c>
      <c r="CE804" t="s">
        <v>324</v>
      </c>
      <c r="CF804" t="s">
        <v>324</v>
      </c>
      <c r="CG804" t="s">
        <v>324</v>
      </c>
      <c r="CH804">
        <v>0</v>
      </c>
      <c r="CI804" t="s">
        <v>324</v>
      </c>
      <c r="CJ804" t="s">
        <v>324</v>
      </c>
      <c r="CK804" t="s">
        <v>324</v>
      </c>
      <c r="CL804" t="s">
        <v>324</v>
      </c>
      <c r="CM804">
        <v>0</v>
      </c>
      <c r="CN804" t="s">
        <v>324</v>
      </c>
      <c r="CO804" t="s">
        <v>324</v>
      </c>
      <c r="CP804" t="s">
        <v>324</v>
      </c>
      <c r="CQ804" t="s">
        <v>324</v>
      </c>
      <c r="CR804">
        <v>0</v>
      </c>
      <c r="CS804" t="s">
        <v>324</v>
      </c>
      <c r="CT804" t="s">
        <v>324</v>
      </c>
      <c r="CU804" t="s">
        <v>324</v>
      </c>
      <c r="CV804" t="s">
        <v>324</v>
      </c>
      <c r="CW804">
        <v>0</v>
      </c>
      <c r="CX804">
        <v>0.115</v>
      </c>
      <c r="CY804">
        <v>3.4000000000000002E-2</v>
      </c>
      <c r="CZ804">
        <v>0</v>
      </c>
      <c r="DA804">
        <v>0</v>
      </c>
      <c r="DB804">
        <v>0.14899999999999999</v>
      </c>
      <c r="DC804">
        <v>14</v>
      </c>
      <c r="DD804">
        <v>4</v>
      </c>
      <c r="DE804">
        <v>0</v>
      </c>
      <c r="DF804">
        <v>0</v>
      </c>
      <c r="DG804">
        <v>18</v>
      </c>
      <c r="DH804">
        <v>65.914000000000001</v>
      </c>
      <c r="DI804">
        <v>7.6589999999999998</v>
      </c>
      <c r="DJ804">
        <v>0</v>
      </c>
      <c r="DK804">
        <v>0</v>
      </c>
      <c r="DL804">
        <v>73.572999999999993</v>
      </c>
    </row>
    <row r="805" spans="1:116" x14ac:dyDescent="0.45">
      <c r="A805">
        <v>2023</v>
      </c>
      <c r="B805" t="s">
        <v>209</v>
      </c>
      <c r="C805">
        <v>19545</v>
      </c>
      <c r="D805" t="s">
        <v>549</v>
      </c>
      <c r="E805" t="s">
        <v>661</v>
      </c>
      <c r="F805" t="s">
        <v>247</v>
      </c>
      <c r="G805">
        <v>1.028</v>
      </c>
      <c r="H805">
        <v>0.70199999999999996</v>
      </c>
      <c r="I805">
        <v>0</v>
      </c>
      <c r="J805">
        <v>0</v>
      </c>
      <c r="K805">
        <v>1.73</v>
      </c>
      <c r="L805">
        <v>124</v>
      </c>
      <c r="M805">
        <v>19</v>
      </c>
      <c r="N805">
        <v>0</v>
      </c>
      <c r="O805">
        <v>0</v>
      </c>
      <c r="P805">
        <v>143</v>
      </c>
      <c r="Q805" t="s">
        <v>324</v>
      </c>
      <c r="R805" t="s">
        <v>324</v>
      </c>
      <c r="S805" t="s">
        <v>324</v>
      </c>
      <c r="T805" t="s">
        <v>324</v>
      </c>
      <c r="U805">
        <v>0</v>
      </c>
      <c r="V805" t="s">
        <v>324</v>
      </c>
      <c r="W805" t="s">
        <v>324</v>
      </c>
      <c r="X805" t="s">
        <v>324</v>
      </c>
      <c r="Y805" t="s">
        <v>324</v>
      </c>
      <c r="Z805">
        <v>0</v>
      </c>
      <c r="AA805" t="s">
        <v>324</v>
      </c>
      <c r="AB805" t="s">
        <v>324</v>
      </c>
      <c r="AC805" t="s">
        <v>324</v>
      </c>
      <c r="AD805" t="s">
        <v>324</v>
      </c>
      <c r="AE805">
        <v>0</v>
      </c>
      <c r="AF805" t="s">
        <v>324</v>
      </c>
      <c r="AG805" t="s">
        <v>324</v>
      </c>
      <c r="AH805" t="s">
        <v>324</v>
      </c>
      <c r="AI805" t="s">
        <v>324</v>
      </c>
      <c r="AJ805">
        <v>0</v>
      </c>
      <c r="AK805" t="s">
        <v>324</v>
      </c>
      <c r="AL805" t="s">
        <v>324</v>
      </c>
      <c r="AM805" t="s">
        <v>324</v>
      </c>
      <c r="AN805" t="s">
        <v>324</v>
      </c>
      <c r="AO805">
        <v>0</v>
      </c>
      <c r="AP805" t="s">
        <v>324</v>
      </c>
      <c r="AQ805" t="s">
        <v>324</v>
      </c>
      <c r="AR805" t="s">
        <v>324</v>
      </c>
      <c r="AS805" t="s">
        <v>324</v>
      </c>
      <c r="AT805">
        <v>0</v>
      </c>
      <c r="AU805" t="s">
        <v>324</v>
      </c>
      <c r="AV805" t="s">
        <v>324</v>
      </c>
      <c r="AW805" t="s">
        <v>324</v>
      </c>
      <c r="AX805" t="s">
        <v>324</v>
      </c>
      <c r="AY805">
        <v>0</v>
      </c>
      <c r="AZ805" t="s">
        <v>324</v>
      </c>
      <c r="BA805" t="s">
        <v>324</v>
      </c>
      <c r="BB805" t="s">
        <v>324</v>
      </c>
      <c r="BC805" t="s">
        <v>324</v>
      </c>
      <c r="BD805">
        <v>0</v>
      </c>
      <c r="BE805" t="s">
        <v>324</v>
      </c>
      <c r="BF805" t="s">
        <v>324</v>
      </c>
      <c r="BG805" t="s">
        <v>324</v>
      </c>
      <c r="BH805" t="s">
        <v>324</v>
      </c>
      <c r="BI805">
        <v>0</v>
      </c>
      <c r="BJ805" t="s">
        <v>324</v>
      </c>
      <c r="BK805" t="s">
        <v>324</v>
      </c>
      <c r="BL805" t="s">
        <v>324</v>
      </c>
      <c r="BM805" t="s">
        <v>324</v>
      </c>
      <c r="BN805">
        <v>0</v>
      </c>
      <c r="BO805" t="s">
        <v>324</v>
      </c>
      <c r="BP805" t="s">
        <v>324</v>
      </c>
      <c r="BQ805" t="s">
        <v>324</v>
      </c>
      <c r="BR805" t="s">
        <v>324</v>
      </c>
      <c r="BS805">
        <v>0</v>
      </c>
      <c r="BT805">
        <v>1.0999999999999999E-2</v>
      </c>
      <c r="BU805">
        <v>1.2E-2</v>
      </c>
      <c r="BV805">
        <v>0</v>
      </c>
      <c r="BW805">
        <v>0</v>
      </c>
      <c r="BX805">
        <v>2.3E-2</v>
      </c>
      <c r="BY805">
        <v>4</v>
      </c>
      <c r="BZ805">
        <v>4</v>
      </c>
      <c r="CA805">
        <v>0</v>
      </c>
      <c r="CB805">
        <v>0</v>
      </c>
      <c r="CC805">
        <v>8</v>
      </c>
      <c r="CD805" t="s">
        <v>324</v>
      </c>
      <c r="CE805" t="s">
        <v>324</v>
      </c>
      <c r="CF805" t="s">
        <v>324</v>
      </c>
      <c r="CG805" t="s">
        <v>324</v>
      </c>
      <c r="CH805">
        <v>0</v>
      </c>
      <c r="CI805" t="s">
        <v>324</v>
      </c>
      <c r="CJ805" t="s">
        <v>324</v>
      </c>
      <c r="CK805" t="s">
        <v>324</v>
      </c>
      <c r="CL805" t="s">
        <v>324</v>
      </c>
      <c r="CM805">
        <v>0</v>
      </c>
      <c r="CN805" t="s">
        <v>324</v>
      </c>
      <c r="CO805" t="s">
        <v>324</v>
      </c>
      <c r="CP805" t="s">
        <v>324</v>
      </c>
      <c r="CQ805" t="s">
        <v>324</v>
      </c>
      <c r="CR805">
        <v>0</v>
      </c>
      <c r="CS805" t="s">
        <v>324</v>
      </c>
      <c r="CT805" t="s">
        <v>324</v>
      </c>
      <c r="CU805" t="s">
        <v>324</v>
      </c>
      <c r="CV805" t="s">
        <v>324</v>
      </c>
      <c r="CW805">
        <v>0</v>
      </c>
      <c r="CX805">
        <v>1.0389999999999999</v>
      </c>
      <c r="CY805">
        <v>0.71399999999999997</v>
      </c>
      <c r="CZ805">
        <v>0</v>
      </c>
      <c r="DA805">
        <v>0</v>
      </c>
      <c r="DB805">
        <v>1.7529999999999999</v>
      </c>
      <c r="DC805">
        <v>128</v>
      </c>
      <c r="DD805">
        <v>23</v>
      </c>
      <c r="DE805">
        <v>0</v>
      </c>
      <c r="DF805">
        <v>0</v>
      </c>
      <c r="DG805">
        <v>151</v>
      </c>
      <c r="DH805">
        <v>0</v>
      </c>
      <c r="DI805">
        <v>0</v>
      </c>
      <c r="DJ805">
        <v>0</v>
      </c>
      <c r="DK805">
        <v>0</v>
      </c>
      <c r="DL805">
        <v>0</v>
      </c>
    </row>
    <row r="806" spans="1:116" x14ac:dyDescent="0.45">
      <c r="A806">
        <v>2023</v>
      </c>
      <c r="B806" t="s">
        <v>209</v>
      </c>
      <c r="C806">
        <v>20401</v>
      </c>
      <c r="D806" t="s">
        <v>550</v>
      </c>
      <c r="E806" t="s">
        <v>607</v>
      </c>
      <c r="F806" t="s">
        <v>247</v>
      </c>
      <c r="G806">
        <v>0.58899999999999997</v>
      </c>
      <c r="H806">
        <v>0.15</v>
      </c>
      <c r="I806" t="s">
        <v>324</v>
      </c>
      <c r="J806" t="s">
        <v>324</v>
      </c>
      <c r="K806">
        <v>0.73899999999999999</v>
      </c>
      <c r="L806">
        <v>71</v>
      </c>
      <c r="M806">
        <v>1</v>
      </c>
      <c r="N806" t="s">
        <v>324</v>
      </c>
      <c r="O806" t="s">
        <v>324</v>
      </c>
      <c r="P806">
        <v>72</v>
      </c>
      <c r="Q806">
        <v>166.76900000000001</v>
      </c>
      <c r="R806">
        <v>2.75</v>
      </c>
      <c r="S806" t="s">
        <v>324</v>
      </c>
      <c r="T806" t="s">
        <v>324</v>
      </c>
      <c r="U806">
        <v>169.51900000000001</v>
      </c>
      <c r="V806" t="s">
        <v>324</v>
      </c>
      <c r="W806" t="s">
        <v>324</v>
      </c>
      <c r="X806" t="s">
        <v>324</v>
      </c>
      <c r="Y806" t="s">
        <v>324</v>
      </c>
      <c r="Z806">
        <v>0</v>
      </c>
      <c r="AA806" t="s">
        <v>324</v>
      </c>
      <c r="AB806" t="s">
        <v>324</v>
      </c>
      <c r="AC806" t="s">
        <v>324</v>
      </c>
      <c r="AD806" t="s">
        <v>324</v>
      </c>
      <c r="AE806">
        <v>0</v>
      </c>
      <c r="AF806" t="s">
        <v>324</v>
      </c>
      <c r="AG806" t="s">
        <v>324</v>
      </c>
      <c r="AH806" t="s">
        <v>324</v>
      </c>
      <c r="AI806" t="s">
        <v>324</v>
      </c>
      <c r="AJ806">
        <v>0</v>
      </c>
      <c r="AK806" t="s">
        <v>324</v>
      </c>
      <c r="AL806" t="s">
        <v>324</v>
      </c>
      <c r="AM806" t="s">
        <v>324</v>
      </c>
      <c r="AN806" t="s">
        <v>324</v>
      </c>
      <c r="AO806">
        <v>0</v>
      </c>
      <c r="AP806" t="s">
        <v>324</v>
      </c>
      <c r="AQ806" t="s">
        <v>324</v>
      </c>
      <c r="AR806" t="s">
        <v>324</v>
      </c>
      <c r="AS806" t="s">
        <v>324</v>
      </c>
      <c r="AT806">
        <v>0</v>
      </c>
      <c r="AU806" t="s">
        <v>324</v>
      </c>
      <c r="AV806" t="s">
        <v>324</v>
      </c>
      <c r="AW806" t="s">
        <v>324</v>
      </c>
      <c r="AX806" t="s">
        <v>324</v>
      </c>
      <c r="AY806">
        <v>0</v>
      </c>
      <c r="AZ806" t="s">
        <v>324</v>
      </c>
      <c r="BA806" t="s">
        <v>324</v>
      </c>
      <c r="BB806" t="s">
        <v>324</v>
      </c>
      <c r="BC806" t="s">
        <v>324</v>
      </c>
      <c r="BD806">
        <v>0</v>
      </c>
      <c r="BE806" t="s">
        <v>324</v>
      </c>
      <c r="BF806" t="s">
        <v>324</v>
      </c>
      <c r="BG806" t="s">
        <v>324</v>
      </c>
      <c r="BH806" t="s">
        <v>324</v>
      </c>
      <c r="BI806">
        <v>0</v>
      </c>
      <c r="BJ806" t="s">
        <v>324</v>
      </c>
      <c r="BK806" t="s">
        <v>324</v>
      </c>
      <c r="BL806" t="s">
        <v>324</v>
      </c>
      <c r="BM806" t="s">
        <v>324</v>
      </c>
      <c r="BN806">
        <v>0</v>
      </c>
      <c r="BO806" t="s">
        <v>324</v>
      </c>
      <c r="BP806" t="s">
        <v>324</v>
      </c>
      <c r="BQ806" t="s">
        <v>324</v>
      </c>
      <c r="BR806" t="s">
        <v>324</v>
      </c>
      <c r="BS806">
        <v>0</v>
      </c>
      <c r="BT806">
        <v>2.5999999999999999E-2</v>
      </c>
      <c r="BU806">
        <v>0.01</v>
      </c>
      <c r="BV806" t="s">
        <v>324</v>
      </c>
      <c r="BW806" t="s">
        <v>324</v>
      </c>
      <c r="BX806">
        <v>3.5999999999999997E-2</v>
      </c>
      <c r="BY806">
        <v>8</v>
      </c>
      <c r="BZ806">
        <v>1</v>
      </c>
      <c r="CA806" t="s">
        <v>324</v>
      </c>
      <c r="CB806" t="s">
        <v>324</v>
      </c>
      <c r="CC806">
        <v>9</v>
      </c>
      <c r="CD806">
        <v>3.72</v>
      </c>
      <c r="CE806">
        <v>3.1440000000000001</v>
      </c>
      <c r="CF806" t="s">
        <v>324</v>
      </c>
      <c r="CG806" t="s">
        <v>324</v>
      </c>
      <c r="CH806">
        <v>6.8639999999999999</v>
      </c>
      <c r="CI806" t="s">
        <v>324</v>
      </c>
      <c r="CJ806" t="s">
        <v>324</v>
      </c>
      <c r="CK806" t="s">
        <v>324</v>
      </c>
      <c r="CL806" t="s">
        <v>324</v>
      </c>
      <c r="CM806">
        <v>0</v>
      </c>
      <c r="CN806" t="s">
        <v>324</v>
      </c>
      <c r="CO806" t="s">
        <v>324</v>
      </c>
      <c r="CP806" t="s">
        <v>324</v>
      </c>
      <c r="CQ806" t="s">
        <v>324</v>
      </c>
      <c r="CR806">
        <v>0</v>
      </c>
      <c r="CS806" t="s">
        <v>324</v>
      </c>
      <c r="CT806" t="s">
        <v>324</v>
      </c>
      <c r="CU806" t="s">
        <v>324</v>
      </c>
      <c r="CV806" t="s">
        <v>324</v>
      </c>
      <c r="CW806">
        <v>0</v>
      </c>
      <c r="CX806">
        <v>0.61499999999999999</v>
      </c>
      <c r="CY806">
        <v>0.16</v>
      </c>
      <c r="CZ806">
        <v>0</v>
      </c>
      <c r="DA806">
        <v>0</v>
      </c>
      <c r="DB806">
        <v>0.77500000000000002</v>
      </c>
      <c r="DC806">
        <v>79</v>
      </c>
      <c r="DD806">
        <v>2</v>
      </c>
      <c r="DE806">
        <v>0</v>
      </c>
      <c r="DF806">
        <v>0</v>
      </c>
      <c r="DG806">
        <v>81</v>
      </c>
      <c r="DH806">
        <v>170.489</v>
      </c>
      <c r="DI806">
        <v>5.8940000000000001</v>
      </c>
      <c r="DJ806">
        <v>0</v>
      </c>
      <c r="DK806">
        <v>0</v>
      </c>
      <c r="DL806">
        <v>176.38300000000001</v>
      </c>
    </row>
    <row r="807" spans="1:116" x14ac:dyDescent="0.45">
      <c r="A807">
        <v>2023</v>
      </c>
      <c r="B807" t="s">
        <v>209</v>
      </c>
      <c r="C807">
        <v>99999</v>
      </c>
      <c r="D807" t="s">
        <v>599</v>
      </c>
      <c r="E807" t="s">
        <v>607</v>
      </c>
      <c r="G807">
        <v>-0.14899999999999999</v>
      </c>
      <c r="H807">
        <v>-0.04</v>
      </c>
      <c r="I807" t="s">
        <v>324</v>
      </c>
      <c r="J807" t="s">
        <v>324</v>
      </c>
      <c r="K807">
        <v>-0.189</v>
      </c>
      <c r="L807" t="s">
        <v>324</v>
      </c>
      <c r="M807" t="s">
        <v>324</v>
      </c>
      <c r="N807" t="s">
        <v>324</v>
      </c>
      <c r="O807" t="s">
        <v>324</v>
      </c>
      <c r="P807" t="s">
        <v>324</v>
      </c>
      <c r="Q807" t="s">
        <v>324</v>
      </c>
      <c r="R807" t="s">
        <v>324</v>
      </c>
      <c r="S807" t="s">
        <v>324</v>
      </c>
      <c r="T807" t="s">
        <v>324</v>
      </c>
      <c r="U807" t="s">
        <v>324</v>
      </c>
      <c r="V807" t="s">
        <v>324</v>
      </c>
      <c r="W807" t="s">
        <v>324</v>
      </c>
      <c r="X807" t="s">
        <v>324</v>
      </c>
      <c r="Y807" t="s">
        <v>324</v>
      </c>
      <c r="Z807" t="s">
        <v>324</v>
      </c>
      <c r="AA807" t="s">
        <v>324</v>
      </c>
      <c r="AB807" t="s">
        <v>324</v>
      </c>
      <c r="AC807" t="s">
        <v>324</v>
      </c>
      <c r="AD807" t="s">
        <v>324</v>
      </c>
      <c r="AE807" t="s">
        <v>324</v>
      </c>
      <c r="AF807" t="s">
        <v>324</v>
      </c>
      <c r="AG807" t="s">
        <v>324</v>
      </c>
      <c r="AH807" t="s">
        <v>324</v>
      </c>
      <c r="AI807" t="s">
        <v>324</v>
      </c>
      <c r="AJ807" t="s">
        <v>324</v>
      </c>
      <c r="AK807" t="s">
        <v>324</v>
      </c>
      <c r="AL807" t="s">
        <v>324</v>
      </c>
      <c r="AM807" t="s">
        <v>324</v>
      </c>
      <c r="AN807" t="s">
        <v>324</v>
      </c>
      <c r="AO807" t="s">
        <v>324</v>
      </c>
      <c r="AP807" t="s">
        <v>324</v>
      </c>
      <c r="AQ807" t="s">
        <v>324</v>
      </c>
      <c r="AR807" t="s">
        <v>324</v>
      </c>
      <c r="AS807" t="s">
        <v>324</v>
      </c>
      <c r="AT807" t="s">
        <v>324</v>
      </c>
      <c r="AU807" t="s">
        <v>324</v>
      </c>
      <c r="AV807" t="s">
        <v>324</v>
      </c>
      <c r="AW807" t="s">
        <v>324</v>
      </c>
      <c r="AX807" t="s">
        <v>324</v>
      </c>
      <c r="AY807" t="s">
        <v>324</v>
      </c>
      <c r="AZ807" t="s">
        <v>324</v>
      </c>
      <c r="BA807" t="s">
        <v>324</v>
      </c>
      <c r="BB807" t="s">
        <v>324</v>
      </c>
      <c r="BC807" t="s">
        <v>324</v>
      </c>
      <c r="BD807" t="s">
        <v>324</v>
      </c>
      <c r="BE807" t="s">
        <v>324</v>
      </c>
      <c r="BF807" t="s">
        <v>324</v>
      </c>
      <c r="BG807" t="s">
        <v>324</v>
      </c>
      <c r="BH807" t="s">
        <v>324</v>
      </c>
      <c r="BI807" t="s">
        <v>324</v>
      </c>
      <c r="BJ807" t="s">
        <v>324</v>
      </c>
      <c r="BK807" t="s">
        <v>324</v>
      </c>
      <c r="BL807" t="s">
        <v>324</v>
      </c>
      <c r="BM807" t="s">
        <v>324</v>
      </c>
      <c r="BN807" t="s">
        <v>324</v>
      </c>
      <c r="BO807" t="s">
        <v>324</v>
      </c>
      <c r="BP807" t="s">
        <v>324</v>
      </c>
      <c r="BQ807" t="s">
        <v>324</v>
      </c>
      <c r="BR807" t="s">
        <v>324</v>
      </c>
      <c r="BS807" t="s">
        <v>324</v>
      </c>
      <c r="BT807" t="s">
        <v>324</v>
      </c>
      <c r="BU807" t="s">
        <v>324</v>
      </c>
      <c r="BV807" t="s">
        <v>324</v>
      </c>
      <c r="BW807" t="s">
        <v>324</v>
      </c>
      <c r="BX807" t="s">
        <v>324</v>
      </c>
      <c r="BY807" t="s">
        <v>324</v>
      </c>
      <c r="BZ807" t="s">
        <v>324</v>
      </c>
      <c r="CA807" t="s">
        <v>324</v>
      </c>
      <c r="CB807" t="s">
        <v>324</v>
      </c>
      <c r="CC807" t="s">
        <v>324</v>
      </c>
      <c r="CD807" t="s">
        <v>324</v>
      </c>
      <c r="CE807" t="s">
        <v>324</v>
      </c>
      <c r="CF807" t="s">
        <v>324</v>
      </c>
      <c r="CG807" t="s">
        <v>324</v>
      </c>
      <c r="CH807" t="s">
        <v>324</v>
      </c>
      <c r="CI807" t="s">
        <v>324</v>
      </c>
      <c r="CJ807" t="s">
        <v>324</v>
      </c>
      <c r="CK807" t="s">
        <v>324</v>
      </c>
      <c r="CL807" t="s">
        <v>324</v>
      </c>
      <c r="CM807" t="s">
        <v>324</v>
      </c>
      <c r="CN807" t="s">
        <v>324</v>
      </c>
      <c r="CO807" t="s">
        <v>324</v>
      </c>
      <c r="CP807" t="s">
        <v>324</v>
      </c>
      <c r="CQ807" t="s">
        <v>324</v>
      </c>
      <c r="CR807" t="s">
        <v>324</v>
      </c>
      <c r="CS807" t="s">
        <v>324</v>
      </c>
      <c r="CT807" t="s">
        <v>324</v>
      </c>
      <c r="CU807" t="s">
        <v>324</v>
      </c>
      <c r="CV807" t="s">
        <v>324</v>
      </c>
      <c r="CW807" t="s">
        <v>324</v>
      </c>
      <c r="CX807">
        <v>-0.14899999999999999</v>
      </c>
      <c r="CY807">
        <v>-0.04</v>
      </c>
      <c r="CZ807" t="s">
        <v>324</v>
      </c>
      <c r="DA807" t="s">
        <v>324</v>
      </c>
      <c r="DB807">
        <v>-0.189</v>
      </c>
      <c r="DC807" t="s">
        <v>324</v>
      </c>
      <c r="DD807" t="s">
        <v>324</v>
      </c>
      <c r="DE807" t="s">
        <v>324</v>
      </c>
      <c r="DF807" t="s">
        <v>324</v>
      </c>
      <c r="DG807" t="s">
        <v>324</v>
      </c>
      <c r="DH807" t="s">
        <v>324</v>
      </c>
      <c r="DI807" t="s">
        <v>324</v>
      </c>
      <c r="DJ807" t="s">
        <v>324</v>
      </c>
      <c r="DK807" t="s">
        <v>324</v>
      </c>
      <c r="DL807" t="s">
        <v>324</v>
      </c>
    </row>
    <row r="808" spans="1:116" x14ac:dyDescent="0.45">
      <c r="A808">
        <v>2023</v>
      </c>
      <c r="B808" t="s">
        <v>209</v>
      </c>
      <c r="C808">
        <v>99999</v>
      </c>
      <c r="D808" t="s">
        <v>599</v>
      </c>
      <c r="E808" t="s">
        <v>661</v>
      </c>
      <c r="G808">
        <v>-0.17899999999999999</v>
      </c>
      <c r="H808">
        <v>-0.122</v>
      </c>
      <c r="I808">
        <v>0</v>
      </c>
      <c r="J808" t="s">
        <v>324</v>
      </c>
      <c r="K808">
        <v>-0.30199999999999999</v>
      </c>
      <c r="L808" t="s">
        <v>324</v>
      </c>
      <c r="M808" t="s">
        <v>324</v>
      </c>
      <c r="N808" t="s">
        <v>324</v>
      </c>
      <c r="O808" t="s">
        <v>324</v>
      </c>
      <c r="P808" t="s">
        <v>324</v>
      </c>
      <c r="Q808" t="s">
        <v>324</v>
      </c>
      <c r="R808" t="s">
        <v>324</v>
      </c>
      <c r="S808" t="s">
        <v>324</v>
      </c>
      <c r="T808" t="s">
        <v>324</v>
      </c>
      <c r="U808" t="s">
        <v>324</v>
      </c>
      <c r="V808" t="s">
        <v>324</v>
      </c>
      <c r="W808" t="s">
        <v>324</v>
      </c>
      <c r="X808" t="s">
        <v>324</v>
      </c>
      <c r="Y808" t="s">
        <v>324</v>
      </c>
      <c r="Z808" t="s">
        <v>324</v>
      </c>
      <c r="AA808" t="s">
        <v>324</v>
      </c>
      <c r="AB808" t="s">
        <v>324</v>
      </c>
      <c r="AC808" t="s">
        <v>324</v>
      </c>
      <c r="AD808" t="s">
        <v>324</v>
      </c>
      <c r="AE808" t="s">
        <v>324</v>
      </c>
      <c r="AF808" t="s">
        <v>324</v>
      </c>
      <c r="AG808" t="s">
        <v>324</v>
      </c>
      <c r="AH808" t="s">
        <v>324</v>
      </c>
      <c r="AI808" t="s">
        <v>324</v>
      </c>
      <c r="AJ808" t="s">
        <v>324</v>
      </c>
      <c r="AK808" t="s">
        <v>324</v>
      </c>
      <c r="AL808" t="s">
        <v>324</v>
      </c>
      <c r="AM808" t="s">
        <v>324</v>
      </c>
      <c r="AN808" t="s">
        <v>324</v>
      </c>
      <c r="AO808" t="s">
        <v>324</v>
      </c>
      <c r="AP808" t="s">
        <v>324</v>
      </c>
      <c r="AQ808" t="s">
        <v>324</v>
      </c>
      <c r="AR808" t="s">
        <v>324</v>
      </c>
      <c r="AS808" t="s">
        <v>324</v>
      </c>
      <c r="AT808" t="s">
        <v>324</v>
      </c>
      <c r="AU808" t="s">
        <v>324</v>
      </c>
      <c r="AV808" t="s">
        <v>324</v>
      </c>
      <c r="AW808" t="s">
        <v>324</v>
      </c>
      <c r="AX808" t="s">
        <v>324</v>
      </c>
      <c r="AY808" t="s">
        <v>324</v>
      </c>
      <c r="AZ808" t="s">
        <v>324</v>
      </c>
      <c r="BA808" t="s">
        <v>324</v>
      </c>
      <c r="BB808" t="s">
        <v>324</v>
      </c>
      <c r="BC808" t="s">
        <v>324</v>
      </c>
      <c r="BD808" t="s">
        <v>324</v>
      </c>
      <c r="BE808" t="s">
        <v>324</v>
      </c>
      <c r="BF808" t="s">
        <v>324</v>
      </c>
      <c r="BG808" t="s">
        <v>324</v>
      </c>
      <c r="BH808" t="s">
        <v>324</v>
      </c>
      <c r="BI808" t="s">
        <v>324</v>
      </c>
      <c r="BJ808" t="s">
        <v>324</v>
      </c>
      <c r="BK808" t="s">
        <v>324</v>
      </c>
      <c r="BL808" t="s">
        <v>324</v>
      </c>
      <c r="BM808" t="s">
        <v>324</v>
      </c>
      <c r="BN808" t="s">
        <v>324</v>
      </c>
      <c r="BO808" t="s">
        <v>324</v>
      </c>
      <c r="BP808" t="s">
        <v>324</v>
      </c>
      <c r="BQ808" t="s">
        <v>324</v>
      </c>
      <c r="BR808" t="s">
        <v>324</v>
      </c>
      <c r="BS808" t="s">
        <v>324</v>
      </c>
      <c r="BT808" t="s">
        <v>324</v>
      </c>
      <c r="BU808" t="s">
        <v>324</v>
      </c>
      <c r="BV808" t="s">
        <v>324</v>
      </c>
      <c r="BW808" t="s">
        <v>324</v>
      </c>
      <c r="BX808" t="s">
        <v>324</v>
      </c>
      <c r="BY808" t="s">
        <v>324</v>
      </c>
      <c r="BZ808" t="s">
        <v>324</v>
      </c>
      <c r="CA808" t="s">
        <v>324</v>
      </c>
      <c r="CB808" t="s">
        <v>324</v>
      </c>
      <c r="CC808" t="s">
        <v>324</v>
      </c>
      <c r="CD808" t="s">
        <v>324</v>
      </c>
      <c r="CE808" t="s">
        <v>324</v>
      </c>
      <c r="CF808" t="s">
        <v>324</v>
      </c>
      <c r="CG808" t="s">
        <v>324</v>
      </c>
      <c r="CH808" t="s">
        <v>324</v>
      </c>
      <c r="CI808" t="s">
        <v>324</v>
      </c>
      <c r="CJ808" t="s">
        <v>324</v>
      </c>
      <c r="CK808" t="s">
        <v>324</v>
      </c>
      <c r="CL808" t="s">
        <v>324</v>
      </c>
      <c r="CM808" t="s">
        <v>324</v>
      </c>
      <c r="CN808" t="s">
        <v>324</v>
      </c>
      <c r="CO808" t="s">
        <v>324</v>
      </c>
      <c r="CP808" t="s">
        <v>324</v>
      </c>
      <c r="CQ808" t="s">
        <v>324</v>
      </c>
      <c r="CR808" t="s">
        <v>324</v>
      </c>
      <c r="CS808" t="s">
        <v>324</v>
      </c>
      <c r="CT808" t="s">
        <v>324</v>
      </c>
      <c r="CU808" t="s">
        <v>324</v>
      </c>
      <c r="CV808" t="s">
        <v>324</v>
      </c>
      <c r="CW808" t="s">
        <v>324</v>
      </c>
      <c r="CX808">
        <v>-0.17899999999999999</v>
      </c>
      <c r="CY808">
        <v>-0.122</v>
      </c>
      <c r="CZ808">
        <v>0</v>
      </c>
      <c r="DA808" t="s">
        <v>324</v>
      </c>
      <c r="DB808">
        <v>-0.30199999999999999</v>
      </c>
      <c r="DC808" t="s">
        <v>324</v>
      </c>
      <c r="DD808" t="s">
        <v>324</v>
      </c>
      <c r="DE808" t="s">
        <v>324</v>
      </c>
      <c r="DF808" t="s">
        <v>324</v>
      </c>
      <c r="DG808" t="s">
        <v>324</v>
      </c>
      <c r="DH808" t="s">
        <v>324</v>
      </c>
      <c r="DI808" t="s">
        <v>324</v>
      </c>
      <c r="DJ808" t="s">
        <v>324</v>
      </c>
      <c r="DK808" t="s">
        <v>324</v>
      </c>
      <c r="DL808" t="s">
        <v>324</v>
      </c>
    </row>
    <row r="809" spans="1:116" x14ac:dyDescent="0.45">
      <c r="A809">
        <v>2023</v>
      </c>
      <c r="B809" t="s">
        <v>212</v>
      </c>
      <c r="C809">
        <v>10331</v>
      </c>
      <c r="D809" t="s">
        <v>551</v>
      </c>
      <c r="E809" t="s">
        <v>683</v>
      </c>
      <c r="F809" t="s">
        <v>244</v>
      </c>
      <c r="G809">
        <v>0.53100000000000003</v>
      </c>
      <c r="H809">
        <v>0.42499999999999999</v>
      </c>
      <c r="I809" t="s">
        <v>324</v>
      </c>
      <c r="J809" t="s">
        <v>324</v>
      </c>
      <c r="K809">
        <v>0.95599999999999996</v>
      </c>
      <c r="L809">
        <v>78</v>
      </c>
      <c r="M809">
        <v>12</v>
      </c>
      <c r="N809" t="s">
        <v>324</v>
      </c>
      <c r="O809" t="s">
        <v>324</v>
      </c>
      <c r="P809">
        <v>90</v>
      </c>
      <c r="Q809">
        <v>244.423</v>
      </c>
      <c r="R809">
        <v>433.09399999999999</v>
      </c>
      <c r="S809" t="s">
        <v>324</v>
      </c>
      <c r="T809" t="s">
        <v>324</v>
      </c>
      <c r="U809">
        <v>677.51700000000005</v>
      </c>
      <c r="V809" t="s">
        <v>324</v>
      </c>
      <c r="W809" t="s">
        <v>324</v>
      </c>
      <c r="X809" t="s">
        <v>324</v>
      </c>
      <c r="Y809" t="s">
        <v>324</v>
      </c>
      <c r="Z809">
        <v>0</v>
      </c>
      <c r="AA809" t="s">
        <v>324</v>
      </c>
      <c r="AB809" t="s">
        <v>324</v>
      </c>
      <c r="AC809" t="s">
        <v>324</v>
      </c>
      <c r="AD809" t="s">
        <v>324</v>
      </c>
      <c r="AE809">
        <v>0</v>
      </c>
      <c r="AF809" t="s">
        <v>324</v>
      </c>
      <c r="AG809" t="s">
        <v>324</v>
      </c>
      <c r="AH809" t="s">
        <v>324</v>
      </c>
      <c r="AI809" t="s">
        <v>324</v>
      </c>
      <c r="AJ809">
        <v>0</v>
      </c>
      <c r="AK809" t="s">
        <v>324</v>
      </c>
      <c r="AL809" t="s">
        <v>324</v>
      </c>
      <c r="AM809" t="s">
        <v>324</v>
      </c>
      <c r="AN809" t="s">
        <v>324</v>
      </c>
      <c r="AO809">
        <v>0</v>
      </c>
      <c r="AP809">
        <v>0.192</v>
      </c>
      <c r="AQ809" t="s">
        <v>324</v>
      </c>
      <c r="AR809" t="s">
        <v>324</v>
      </c>
      <c r="AS809" t="s">
        <v>324</v>
      </c>
      <c r="AT809">
        <v>0.192</v>
      </c>
      <c r="AU809">
        <v>31</v>
      </c>
      <c r="AV809" t="s">
        <v>324</v>
      </c>
      <c r="AW809" t="s">
        <v>324</v>
      </c>
      <c r="AX809" t="s">
        <v>324</v>
      </c>
      <c r="AY809">
        <v>31</v>
      </c>
      <c r="AZ809">
        <v>0.38600000000000001</v>
      </c>
      <c r="BA809" t="s">
        <v>324</v>
      </c>
      <c r="BB809" t="s">
        <v>324</v>
      </c>
      <c r="BC809" t="s">
        <v>324</v>
      </c>
      <c r="BD809">
        <v>0.38600000000000001</v>
      </c>
      <c r="BE809" t="s">
        <v>324</v>
      </c>
      <c r="BF809" t="s">
        <v>324</v>
      </c>
      <c r="BG809" t="s">
        <v>324</v>
      </c>
      <c r="BH809" t="s">
        <v>324</v>
      </c>
      <c r="BI809">
        <v>0</v>
      </c>
      <c r="BJ809" t="s">
        <v>324</v>
      </c>
      <c r="BK809" t="s">
        <v>324</v>
      </c>
      <c r="BL809" t="s">
        <v>324</v>
      </c>
      <c r="BM809" t="s">
        <v>324</v>
      </c>
      <c r="BN809">
        <v>0</v>
      </c>
      <c r="BO809" t="s">
        <v>324</v>
      </c>
      <c r="BP809" t="s">
        <v>324</v>
      </c>
      <c r="BQ809" t="s">
        <v>324</v>
      </c>
      <c r="BR809" t="s">
        <v>324</v>
      </c>
      <c r="BS809">
        <v>0</v>
      </c>
      <c r="BT809" t="s">
        <v>324</v>
      </c>
      <c r="BU809" t="s">
        <v>324</v>
      </c>
      <c r="BV809" t="s">
        <v>324</v>
      </c>
      <c r="BW809" t="s">
        <v>324</v>
      </c>
      <c r="BX809">
        <v>0</v>
      </c>
      <c r="BY809" t="s">
        <v>324</v>
      </c>
      <c r="BZ809" t="s">
        <v>324</v>
      </c>
      <c r="CA809" t="s">
        <v>324</v>
      </c>
      <c r="CB809" t="s">
        <v>324</v>
      </c>
      <c r="CC809">
        <v>0</v>
      </c>
      <c r="CD809" t="s">
        <v>324</v>
      </c>
      <c r="CE809" t="s">
        <v>324</v>
      </c>
      <c r="CF809" t="s">
        <v>324</v>
      </c>
      <c r="CG809" t="s">
        <v>324</v>
      </c>
      <c r="CH809">
        <v>0</v>
      </c>
      <c r="CI809" t="s">
        <v>324</v>
      </c>
      <c r="CJ809" t="s">
        <v>324</v>
      </c>
      <c r="CK809" t="s">
        <v>324</v>
      </c>
      <c r="CL809" t="s">
        <v>324</v>
      </c>
      <c r="CM809">
        <v>0</v>
      </c>
      <c r="CN809" t="s">
        <v>324</v>
      </c>
      <c r="CO809" t="s">
        <v>324</v>
      </c>
      <c r="CP809" t="s">
        <v>324</v>
      </c>
      <c r="CQ809" t="s">
        <v>324</v>
      </c>
      <c r="CR809">
        <v>0</v>
      </c>
      <c r="CS809" t="s">
        <v>324</v>
      </c>
      <c r="CT809" t="s">
        <v>324</v>
      </c>
      <c r="CU809" t="s">
        <v>324</v>
      </c>
      <c r="CV809" t="s">
        <v>324</v>
      </c>
      <c r="CW809">
        <v>0</v>
      </c>
      <c r="CX809">
        <v>0.53100000000000003</v>
      </c>
      <c r="CY809">
        <v>0.42499999999999999</v>
      </c>
      <c r="CZ809">
        <v>0</v>
      </c>
      <c r="DA809">
        <v>0</v>
      </c>
      <c r="DB809">
        <v>0.95599999999999996</v>
      </c>
      <c r="DC809">
        <v>78</v>
      </c>
      <c r="DD809">
        <v>12</v>
      </c>
      <c r="DE809">
        <v>0</v>
      </c>
      <c r="DF809">
        <v>0</v>
      </c>
      <c r="DG809">
        <v>90</v>
      </c>
      <c r="DH809">
        <v>244.423</v>
      </c>
      <c r="DI809">
        <v>433.09399999999999</v>
      </c>
      <c r="DJ809">
        <v>0</v>
      </c>
      <c r="DK809">
        <v>0</v>
      </c>
      <c r="DL809">
        <v>677.51700000000005</v>
      </c>
    </row>
    <row r="810" spans="1:116" x14ac:dyDescent="0.45">
      <c r="A810">
        <v>2023</v>
      </c>
      <c r="B810" t="s">
        <v>215</v>
      </c>
      <c r="C810">
        <v>1169</v>
      </c>
      <c r="D810" t="s">
        <v>1108</v>
      </c>
      <c r="E810" t="s">
        <v>607</v>
      </c>
      <c r="F810" t="s">
        <v>244</v>
      </c>
      <c r="G810">
        <v>6.3E-2</v>
      </c>
      <c r="H810" t="s">
        <v>324</v>
      </c>
      <c r="I810" t="s">
        <v>324</v>
      </c>
      <c r="J810" t="s">
        <v>324</v>
      </c>
      <c r="K810">
        <v>6.3E-2</v>
      </c>
      <c r="L810">
        <v>8</v>
      </c>
      <c r="M810" t="s">
        <v>324</v>
      </c>
      <c r="N810" t="s">
        <v>324</v>
      </c>
      <c r="O810" t="s">
        <v>324</v>
      </c>
      <c r="P810">
        <v>8</v>
      </c>
      <c r="Q810" t="s">
        <v>324</v>
      </c>
      <c r="R810" t="s">
        <v>324</v>
      </c>
      <c r="S810" t="s">
        <v>324</v>
      </c>
      <c r="T810" t="s">
        <v>324</v>
      </c>
      <c r="U810">
        <v>0</v>
      </c>
      <c r="V810" t="s">
        <v>324</v>
      </c>
      <c r="W810" t="s">
        <v>324</v>
      </c>
      <c r="X810" t="s">
        <v>324</v>
      </c>
      <c r="Y810" t="s">
        <v>324</v>
      </c>
      <c r="Z810">
        <v>0</v>
      </c>
      <c r="AA810" t="s">
        <v>324</v>
      </c>
      <c r="AB810" t="s">
        <v>324</v>
      </c>
      <c r="AC810" t="s">
        <v>324</v>
      </c>
      <c r="AD810" t="s">
        <v>324</v>
      </c>
      <c r="AE810">
        <v>0</v>
      </c>
      <c r="AF810" t="s">
        <v>324</v>
      </c>
      <c r="AG810" t="s">
        <v>324</v>
      </c>
      <c r="AH810" t="s">
        <v>324</v>
      </c>
      <c r="AI810" t="s">
        <v>324</v>
      </c>
      <c r="AJ810">
        <v>0</v>
      </c>
      <c r="AK810" t="s">
        <v>324</v>
      </c>
      <c r="AL810" t="s">
        <v>324</v>
      </c>
      <c r="AM810" t="s">
        <v>324</v>
      </c>
      <c r="AN810" t="s">
        <v>324</v>
      </c>
      <c r="AO810">
        <v>0</v>
      </c>
      <c r="AP810" t="s">
        <v>324</v>
      </c>
      <c r="AQ810" t="s">
        <v>324</v>
      </c>
      <c r="AR810" t="s">
        <v>324</v>
      </c>
      <c r="AS810" t="s">
        <v>324</v>
      </c>
      <c r="AT810">
        <v>0</v>
      </c>
      <c r="AU810" t="s">
        <v>324</v>
      </c>
      <c r="AV810" t="s">
        <v>324</v>
      </c>
      <c r="AW810" t="s">
        <v>324</v>
      </c>
      <c r="AX810" t="s">
        <v>324</v>
      </c>
      <c r="AY810">
        <v>0</v>
      </c>
      <c r="AZ810" t="s">
        <v>324</v>
      </c>
      <c r="BA810" t="s">
        <v>324</v>
      </c>
      <c r="BB810" t="s">
        <v>324</v>
      </c>
      <c r="BC810" t="s">
        <v>324</v>
      </c>
      <c r="BD810">
        <v>0</v>
      </c>
      <c r="BE810" t="s">
        <v>324</v>
      </c>
      <c r="BF810" t="s">
        <v>324</v>
      </c>
      <c r="BG810" t="s">
        <v>324</v>
      </c>
      <c r="BH810" t="s">
        <v>324</v>
      </c>
      <c r="BI810">
        <v>0</v>
      </c>
      <c r="BJ810" t="s">
        <v>324</v>
      </c>
      <c r="BK810" t="s">
        <v>324</v>
      </c>
      <c r="BL810" t="s">
        <v>324</v>
      </c>
      <c r="BM810" t="s">
        <v>324</v>
      </c>
      <c r="BN810">
        <v>0</v>
      </c>
      <c r="BO810" t="s">
        <v>324</v>
      </c>
      <c r="BP810" t="s">
        <v>324</v>
      </c>
      <c r="BQ810" t="s">
        <v>324</v>
      </c>
      <c r="BR810" t="s">
        <v>324</v>
      </c>
      <c r="BS810">
        <v>0</v>
      </c>
      <c r="BT810">
        <v>1E-3</v>
      </c>
      <c r="BU810" t="s">
        <v>324</v>
      </c>
      <c r="BV810" t="s">
        <v>324</v>
      </c>
      <c r="BW810" t="s">
        <v>324</v>
      </c>
      <c r="BX810">
        <v>1E-3</v>
      </c>
      <c r="BY810">
        <v>1</v>
      </c>
      <c r="BZ810" t="s">
        <v>324</v>
      </c>
      <c r="CA810" t="s">
        <v>324</v>
      </c>
      <c r="CB810" t="s">
        <v>324</v>
      </c>
      <c r="CC810">
        <v>1</v>
      </c>
      <c r="CD810" t="s">
        <v>324</v>
      </c>
      <c r="CE810" t="s">
        <v>324</v>
      </c>
      <c r="CF810" t="s">
        <v>324</v>
      </c>
      <c r="CG810" t="s">
        <v>324</v>
      </c>
      <c r="CH810">
        <v>0</v>
      </c>
      <c r="CI810" t="s">
        <v>324</v>
      </c>
      <c r="CJ810" t="s">
        <v>324</v>
      </c>
      <c r="CK810" t="s">
        <v>324</v>
      </c>
      <c r="CL810" t="s">
        <v>324</v>
      </c>
      <c r="CM810">
        <v>0</v>
      </c>
      <c r="CN810" t="s">
        <v>324</v>
      </c>
      <c r="CO810" t="s">
        <v>324</v>
      </c>
      <c r="CP810" t="s">
        <v>324</v>
      </c>
      <c r="CQ810" t="s">
        <v>324</v>
      </c>
      <c r="CR810">
        <v>0</v>
      </c>
      <c r="CS810" t="s">
        <v>324</v>
      </c>
      <c r="CT810" t="s">
        <v>324</v>
      </c>
      <c r="CU810" t="s">
        <v>324</v>
      </c>
      <c r="CV810" t="s">
        <v>324</v>
      </c>
      <c r="CW810">
        <v>0</v>
      </c>
      <c r="CX810">
        <v>6.4000000000000001E-2</v>
      </c>
      <c r="CY810">
        <v>0</v>
      </c>
      <c r="CZ810">
        <v>0</v>
      </c>
      <c r="DA810">
        <v>0</v>
      </c>
      <c r="DB810">
        <v>6.4000000000000001E-2</v>
      </c>
      <c r="DC810">
        <v>9</v>
      </c>
      <c r="DD810">
        <v>0</v>
      </c>
      <c r="DE810">
        <v>0</v>
      </c>
      <c r="DF810">
        <v>0</v>
      </c>
      <c r="DG810">
        <v>9</v>
      </c>
      <c r="DH810">
        <v>0</v>
      </c>
      <c r="DI810">
        <v>0</v>
      </c>
      <c r="DJ810">
        <v>0</v>
      </c>
      <c r="DK810">
        <v>0</v>
      </c>
      <c r="DL810">
        <v>0</v>
      </c>
    </row>
    <row r="811" spans="1:116" x14ac:dyDescent="0.45">
      <c r="A811">
        <v>2023</v>
      </c>
      <c r="B811" t="s">
        <v>215</v>
      </c>
      <c r="C811">
        <v>1175</v>
      </c>
      <c r="D811" t="s">
        <v>1109</v>
      </c>
      <c r="E811" t="s">
        <v>1110</v>
      </c>
      <c r="F811" t="s">
        <v>244</v>
      </c>
      <c r="G811">
        <v>5.25</v>
      </c>
      <c r="H811">
        <v>1.37</v>
      </c>
      <c r="I811">
        <v>0.13</v>
      </c>
      <c r="J811" t="s">
        <v>324</v>
      </c>
      <c r="K811">
        <v>6.75</v>
      </c>
      <c r="L811">
        <v>528</v>
      </c>
      <c r="M811">
        <v>34</v>
      </c>
      <c r="N811">
        <v>3</v>
      </c>
      <c r="O811" t="s">
        <v>324</v>
      </c>
      <c r="P811">
        <v>565</v>
      </c>
      <c r="Q811" t="s">
        <v>324</v>
      </c>
      <c r="R811" t="s">
        <v>324</v>
      </c>
      <c r="S811" t="s">
        <v>324</v>
      </c>
      <c r="T811" t="s">
        <v>324</v>
      </c>
      <c r="U811">
        <v>0</v>
      </c>
      <c r="V811" t="s">
        <v>324</v>
      </c>
      <c r="W811" t="s">
        <v>324</v>
      </c>
      <c r="X811" t="s">
        <v>324</v>
      </c>
      <c r="Y811" t="s">
        <v>324</v>
      </c>
      <c r="Z811">
        <v>0</v>
      </c>
      <c r="AA811" t="s">
        <v>324</v>
      </c>
      <c r="AB811" t="s">
        <v>324</v>
      </c>
      <c r="AC811" t="s">
        <v>324</v>
      </c>
      <c r="AD811" t="s">
        <v>324</v>
      </c>
      <c r="AE811">
        <v>0</v>
      </c>
      <c r="AF811" t="s">
        <v>324</v>
      </c>
      <c r="AG811" t="s">
        <v>324</v>
      </c>
      <c r="AH811" t="s">
        <v>324</v>
      </c>
      <c r="AI811" t="s">
        <v>324</v>
      </c>
      <c r="AJ811">
        <v>0</v>
      </c>
      <c r="AK811" t="s">
        <v>324</v>
      </c>
      <c r="AL811" t="s">
        <v>324</v>
      </c>
      <c r="AM811" t="s">
        <v>324</v>
      </c>
      <c r="AN811" t="s">
        <v>324</v>
      </c>
      <c r="AO811">
        <v>0</v>
      </c>
      <c r="AP811">
        <v>1.9990000000000001</v>
      </c>
      <c r="AQ811">
        <v>0.123</v>
      </c>
      <c r="AR811" t="s">
        <v>324</v>
      </c>
      <c r="AS811" t="s">
        <v>324</v>
      </c>
      <c r="AT811">
        <v>2.1219999999999999</v>
      </c>
      <c r="AU811">
        <v>148</v>
      </c>
      <c r="AV811">
        <v>10</v>
      </c>
      <c r="AW811" t="s">
        <v>324</v>
      </c>
      <c r="AX811" t="s">
        <v>324</v>
      </c>
      <c r="AY811">
        <v>158</v>
      </c>
      <c r="AZ811" t="s">
        <v>324</v>
      </c>
      <c r="BA811" t="s">
        <v>324</v>
      </c>
      <c r="BB811" t="s">
        <v>324</v>
      </c>
      <c r="BC811" t="s">
        <v>324</v>
      </c>
      <c r="BD811">
        <v>0</v>
      </c>
      <c r="BE811" t="s">
        <v>324</v>
      </c>
      <c r="BF811" t="s">
        <v>324</v>
      </c>
      <c r="BG811" t="s">
        <v>324</v>
      </c>
      <c r="BH811" t="s">
        <v>324</v>
      </c>
      <c r="BI811">
        <v>0</v>
      </c>
      <c r="BJ811" t="s">
        <v>324</v>
      </c>
      <c r="BK811" t="s">
        <v>324</v>
      </c>
      <c r="BL811" t="s">
        <v>324</v>
      </c>
      <c r="BM811" t="s">
        <v>324</v>
      </c>
      <c r="BN811">
        <v>0</v>
      </c>
      <c r="BO811" t="s">
        <v>324</v>
      </c>
      <c r="BP811" t="s">
        <v>324</v>
      </c>
      <c r="BQ811" t="s">
        <v>324</v>
      </c>
      <c r="BR811" t="s">
        <v>324</v>
      </c>
      <c r="BS811">
        <v>0</v>
      </c>
      <c r="BT811">
        <v>0.02</v>
      </c>
      <c r="BU811" t="s">
        <v>324</v>
      </c>
      <c r="BV811" t="s">
        <v>324</v>
      </c>
      <c r="BW811" t="s">
        <v>324</v>
      </c>
      <c r="BX811">
        <v>0.02</v>
      </c>
      <c r="BY811">
        <v>6</v>
      </c>
      <c r="BZ811" t="s">
        <v>324</v>
      </c>
      <c r="CA811" t="s">
        <v>324</v>
      </c>
      <c r="CB811" t="s">
        <v>324</v>
      </c>
      <c r="CC811">
        <v>6</v>
      </c>
      <c r="CD811" t="s">
        <v>324</v>
      </c>
      <c r="CE811" t="s">
        <v>324</v>
      </c>
      <c r="CF811" t="s">
        <v>324</v>
      </c>
      <c r="CG811" t="s">
        <v>324</v>
      </c>
      <c r="CH811">
        <v>0</v>
      </c>
      <c r="CI811" t="s">
        <v>324</v>
      </c>
      <c r="CJ811" t="s">
        <v>324</v>
      </c>
      <c r="CK811" t="s">
        <v>324</v>
      </c>
      <c r="CL811" t="s">
        <v>324</v>
      </c>
      <c r="CM811">
        <v>0</v>
      </c>
      <c r="CN811" t="s">
        <v>324</v>
      </c>
      <c r="CO811" t="s">
        <v>324</v>
      </c>
      <c r="CP811" t="s">
        <v>324</v>
      </c>
      <c r="CQ811" t="s">
        <v>324</v>
      </c>
      <c r="CR811">
        <v>0</v>
      </c>
      <c r="CS811" t="s">
        <v>324</v>
      </c>
      <c r="CT811" t="s">
        <v>324</v>
      </c>
      <c r="CU811" t="s">
        <v>324</v>
      </c>
      <c r="CV811" t="s">
        <v>324</v>
      </c>
      <c r="CW811">
        <v>0</v>
      </c>
      <c r="CX811">
        <v>5.27</v>
      </c>
      <c r="CY811">
        <v>1.37</v>
      </c>
      <c r="CZ811">
        <v>0.13</v>
      </c>
      <c r="DA811">
        <v>0</v>
      </c>
      <c r="DB811">
        <v>6.77</v>
      </c>
      <c r="DC811">
        <v>534</v>
      </c>
      <c r="DD811">
        <v>34</v>
      </c>
      <c r="DE811">
        <v>3</v>
      </c>
      <c r="DF811">
        <v>0</v>
      </c>
      <c r="DG811">
        <v>571</v>
      </c>
      <c r="DH811">
        <v>0</v>
      </c>
      <c r="DI811">
        <v>0</v>
      </c>
      <c r="DJ811">
        <v>0</v>
      </c>
      <c r="DK811">
        <v>0</v>
      </c>
      <c r="DL811">
        <v>0</v>
      </c>
    </row>
    <row r="812" spans="1:116" x14ac:dyDescent="0.45">
      <c r="A812">
        <v>2023</v>
      </c>
      <c r="B812" t="s">
        <v>215</v>
      </c>
      <c r="C812">
        <v>1273</v>
      </c>
      <c r="D812" t="s">
        <v>1111</v>
      </c>
      <c r="E812" t="s">
        <v>1110</v>
      </c>
      <c r="F812" t="s">
        <v>244</v>
      </c>
      <c r="G812">
        <v>4.7549999999999999</v>
      </c>
      <c r="H812">
        <v>0.11</v>
      </c>
      <c r="I812" t="s">
        <v>324</v>
      </c>
      <c r="J812" t="s">
        <v>324</v>
      </c>
      <c r="K812">
        <v>4.8650000000000002</v>
      </c>
      <c r="L812">
        <v>608</v>
      </c>
      <c r="M812">
        <v>14</v>
      </c>
      <c r="N812" t="s">
        <v>324</v>
      </c>
      <c r="O812" t="s">
        <v>324</v>
      </c>
      <c r="P812">
        <v>622</v>
      </c>
      <c r="Q812">
        <v>930.61900000000003</v>
      </c>
      <c r="R812">
        <v>46.168999999999997</v>
      </c>
      <c r="S812" t="s">
        <v>324</v>
      </c>
      <c r="T812" t="s">
        <v>324</v>
      </c>
      <c r="U812">
        <v>976.78800000000001</v>
      </c>
      <c r="V812" t="s">
        <v>324</v>
      </c>
      <c r="W812" t="s">
        <v>324</v>
      </c>
      <c r="X812" t="s">
        <v>324</v>
      </c>
      <c r="Y812" t="s">
        <v>324</v>
      </c>
      <c r="Z812">
        <v>0</v>
      </c>
      <c r="AA812" t="s">
        <v>324</v>
      </c>
      <c r="AB812" t="s">
        <v>324</v>
      </c>
      <c r="AC812" t="s">
        <v>324</v>
      </c>
      <c r="AD812" t="s">
        <v>324</v>
      </c>
      <c r="AE812">
        <v>0</v>
      </c>
      <c r="AF812" t="s">
        <v>324</v>
      </c>
      <c r="AG812" t="s">
        <v>324</v>
      </c>
      <c r="AH812" t="s">
        <v>324</v>
      </c>
      <c r="AI812" t="s">
        <v>324</v>
      </c>
      <c r="AJ812">
        <v>0</v>
      </c>
      <c r="AK812" t="s">
        <v>324</v>
      </c>
      <c r="AL812" t="s">
        <v>324</v>
      </c>
      <c r="AM812" t="s">
        <v>324</v>
      </c>
      <c r="AN812" t="s">
        <v>324</v>
      </c>
      <c r="AO812">
        <v>0</v>
      </c>
      <c r="AP812" t="s">
        <v>324</v>
      </c>
      <c r="AQ812" t="s">
        <v>324</v>
      </c>
      <c r="AR812" t="s">
        <v>324</v>
      </c>
      <c r="AS812" t="s">
        <v>324</v>
      </c>
      <c r="AT812">
        <v>0</v>
      </c>
      <c r="AU812" t="s">
        <v>324</v>
      </c>
      <c r="AV812" t="s">
        <v>324</v>
      </c>
      <c r="AW812" t="s">
        <v>324</v>
      </c>
      <c r="AX812" t="s">
        <v>324</v>
      </c>
      <c r="AY812">
        <v>0</v>
      </c>
      <c r="AZ812" t="s">
        <v>324</v>
      </c>
      <c r="BA812" t="s">
        <v>324</v>
      </c>
      <c r="BB812" t="s">
        <v>324</v>
      </c>
      <c r="BC812" t="s">
        <v>324</v>
      </c>
      <c r="BD812">
        <v>0</v>
      </c>
      <c r="BE812" t="s">
        <v>324</v>
      </c>
      <c r="BF812" t="s">
        <v>324</v>
      </c>
      <c r="BG812" t="s">
        <v>324</v>
      </c>
      <c r="BH812" t="s">
        <v>324</v>
      </c>
      <c r="BI812">
        <v>0</v>
      </c>
      <c r="BJ812" t="s">
        <v>324</v>
      </c>
      <c r="BK812" t="s">
        <v>324</v>
      </c>
      <c r="BL812" t="s">
        <v>324</v>
      </c>
      <c r="BM812" t="s">
        <v>324</v>
      </c>
      <c r="BN812">
        <v>0</v>
      </c>
      <c r="BO812" t="s">
        <v>324</v>
      </c>
      <c r="BP812" t="s">
        <v>324</v>
      </c>
      <c r="BQ812" t="s">
        <v>324</v>
      </c>
      <c r="BR812" t="s">
        <v>324</v>
      </c>
      <c r="BS812">
        <v>0</v>
      </c>
      <c r="BT812">
        <v>1.4E-2</v>
      </c>
      <c r="BU812" t="s">
        <v>324</v>
      </c>
      <c r="BV812" t="s">
        <v>324</v>
      </c>
      <c r="BW812" t="s">
        <v>324</v>
      </c>
      <c r="BX812">
        <v>1.4E-2</v>
      </c>
      <c r="BY812">
        <v>5</v>
      </c>
      <c r="BZ812" t="s">
        <v>324</v>
      </c>
      <c r="CA812" t="s">
        <v>324</v>
      </c>
      <c r="CB812" t="s">
        <v>324</v>
      </c>
      <c r="CC812">
        <v>5</v>
      </c>
      <c r="CD812">
        <v>0</v>
      </c>
      <c r="CE812" t="s">
        <v>324</v>
      </c>
      <c r="CF812" t="s">
        <v>324</v>
      </c>
      <c r="CG812" t="s">
        <v>324</v>
      </c>
      <c r="CH812">
        <v>0</v>
      </c>
      <c r="CI812" t="s">
        <v>324</v>
      </c>
      <c r="CJ812" t="s">
        <v>324</v>
      </c>
      <c r="CK812" t="s">
        <v>324</v>
      </c>
      <c r="CL812" t="s">
        <v>324</v>
      </c>
      <c r="CM812">
        <v>0</v>
      </c>
      <c r="CN812" t="s">
        <v>324</v>
      </c>
      <c r="CO812" t="s">
        <v>324</v>
      </c>
      <c r="CP812" t="s">
        <v>324</v>
      </c>
      <c r="CQ812" t="s">
        <v>324</v>
      </c>
      <c r="CR812">
        <v>0</v>
      </c>
      <c r="CS812" t="s">
        <v>324</v>
      </c>
      <c r="CT812" t="s">
        <v>324</v>
      </c>
      <c r="CU812" t="s">
        <v>324</v>
      </c>
      <c r="CV812" t="s">
        <v>324</v>
      </c>
      <c r="CW812">
        <v>0</v>
      </c>
      <c r="CX812">
        <v>4.7690000000000001</v>
      </c>
      <c r="CY812">
        <v>0.11</v>
      </c>
      <c r="CZ812">
        <v>0</v>
      </c>
      <c r="DA812">
        <v>0</v>
      </c>
      <c r="DB812">
        <v>4.8789999999999996</v>
      </c>
      <c r="DC812">
        <v>613</v>
      </c>
      <c r="DD812">
        <v>14</v>
      </c>
      <c r="DE812">
        <v>0</v>
      </c>
      <c r="DF812">
        <v>0</v>
      </c>
      <c r="DG812">
        <v>627</v>
      </c>
      <c r="DH812">
        <v>930.61900000000003</v>
      </c>
      <c r="DI812">
        <v>46.168999999999997</v>
      </c>
      <c r="DJ812">
        <v>0</v>
      </c>
      <c r="DK812">
        <v>0</v>
      </c>
      <c r="DL812">
        <v>976.78800000000001</v>
      </c>
    </row>
    <row r="813" spans="1:116" x14ac:dyDescent="0.45">
      <c r="A813">
        <v>2023</v>
      </c>
      <c r="B813" t="s">
        <v>215</v>
      </c>
      <c r="C813">
        <v>1591</v>
      </c>
      <c r="D813" t="s">
        <v>1112</v>
      </c>
      <c r="E813" t="s">
        <v>1110</v>
      </c>
      <c r="F813" t="s">
        <v>244</v>
      </c>
      <c r="G813">
        <v>0.45400000000000001</v>
      </c>
      <c r="H813" t="s">
        <v>324</v>
      </c>
      <c r="I813" t="s">
        <v>324</v>
      </c>
      <c r="J813" t="s">
        <v>324</v>
      </c>
      <c r="K813">
        <v>0.45400000000000001</v>
      </c>
      <c r="L813">
        <v>33</v>
      </c>
      <c r="M813" t="s">
        <v>324</v>
      </c>
      <c r="N813" t="s">
        <v>324</v>
      </c>
      <c r="O813" t="s">
        <v>324</v>
      </c>
      <c r="P813">
        <v>33</v>
      </c>
      <c r="Q813">
        <v>0</v>
      </c>
      <c r="R813" t="s">
        <v>324</v>
      </c>
      <c r="S813" t="s">
        <v>324</v>
      </c>
      <c r="T813" t="s">
        <v>324</v>
      </c>
      <c r="U813">
        <v>0</v>
      </c>
      <c r="V813" t="s">
        <v>324</v>
      </c>
      <c r="W813" t="s">
        <v>324</v>
      </c>
      <c r="X813" t="s">
        <v>324</v>
      </c>
      <c r="Y813" t="s">
        <v>324</v>
      </c>
      <c r="Z813">
        <v>0</v>
      </c>
      <c r="AA813" t="s">
        <v>324</v>
      </c>
      <c r="AB813" t="s">
        <v>324</v>
      </c>
      <c r="AC813" t="s">
        <v>324</v>
      </c>
      <c r="AD813" t="s">
        <v>324</v>
      </c>
      <c r="AE813">
        <v>0</v>
      </c>
      <c r="AF813" t="s">
        <v>324</v>
      </c>
      <c r="AG813" t="s">
        <v>324</v>
      </c>
      <c r="AH813" t="s">
        <v>324</v>
      </c>
      <c r="AI813" t="s">
        <v>324</v>
      </c>
      <c r="AJ813">
        <v>0</v>
      </c>
      <c r="AK813" t="s">
        <v>324</v>
      </c>
      <c r="AL813" t="s">
        <v>324</v>
      </c>
      <c r="AM813" t="s">
        <v>324</v>
      </c>
      <c r="AN813" t="s">
        <v>324</v>
      </c>
      <c r="AO813">
        <v>0</v>
      </c>
      <c r="AP813" t="s">
        <v>324</v>
      </c>
      <c r="AQ813" t="s">
        <v>324</v>
      </c>
      <c r="AR813" t="s">
        <v>324</v>
      </c>
      <c r="AS813" t="s">
        <v>324</v>
      </c>
      <c r="AT813">
        <v>0</v>
      </c>
      <c r="AU813" t="s">
        <v>324</v>
      </c>
      <c r="AV813" t="s">
        <v>324</v>
      </c>
      <c r="AW813" t="s">
        <v>324</v>
      </c>
      <c r="AX813" t="s">
        <v>324</v>
      </c>
      <c r="AY813">
        <v>0</v>
      </c>
      <c r="AZ813" t="s">
        <v>324</v>
      </c>
      <c r="BA813" t="s">
        <v>324</v>
      </c>
      <c r="BB813" t="s">
        <v>324</v>
      </c>
      <c r="BC813" t="s">
        <v>324</v>
      </c>
      <c r="BD813">
        <v>0</v>
      </c>
      <c r="BE813" t="s">
        <v>324</v>
      </c>
      <c r="BF813" t="s">
        <v>324</v>
      </c>
      <c r="BG813" t="s">
        <v>324</v>
      </c>
      <c r="BH813" t="s">
        <v>324</v>
      </c>
      <c r="BI813">
        <v>0</v>
      </c>
      <c r="BJ813" t="s">
        <v>324</v>
      </c>
      <c r="BK813" t="s">
        <v>324</v>
      </c>
      <c r="BL813" t="s">
        <v>324</v>
      </c>
      <c r="BM813" t="s">
        <v>324</v>
      </c>
      <c r="BN813">
        <v>0</v>
      </c>
      <c r="BO813" t="s">
        <v>324</v>
      </c>
      <c r="BP813" t="s">
        <v>324</v>
      </c>
      <c r="BQ813" t="s">
        <v>324</v>
      </c>
      <c r="BR813" t="s">
        <v>324</v>
      </c>
      <c r="BS813">
        <v>0</v>
      </c>
      <c r="BT813" t="s">
        <v>324</v>
      </c>
      <c r="BU813" t="s">
        <v>324</v>
      </c>
      <c r="BV813" t="s">
        <v>324</v>
      </c>
      <c r="BW813" t="s">
        <v>324</v>
      </c>
      <c r="BX813">
        <v>0</v>
      </c>
      <c r="BY813" t="s">
        <v>324</v>
      </c>
      <c r="BZ813" t="s">
        <v>324</v>
      </c>
      <c r="CA813" t="s">
        <v>324</v>
      </c>
      <c r="CB813" t="s">
        <v>324</v>
      </c>
      <c r="CC813">
        <v>0</v>
      </c>
      <c r="CD813" t="s">
        <v>324</v>
      </c>
      <c r="CE813" t="s">
        <v>324</v>
      </c>
      <c r="CF813" t="s">
        <v>324</v>
      </c>
      <c r="CG813" t="s">
        <v>324</v>
      </c>
      <c r="CH813">
        <v>0</v>
      </c>
      <c r="CI813" t="s">
        <v>324</v>
      </c>
      <c r="CJ813" t="s">
        <v>324</v>
      </c>
      <c r="CK813" t="s">
        <v>324</v>
      </c>
      <c r="CL813" t="s">
        <v>324</v>
      </c>
      <c r="CM813">
        <v>0</v>
      </c>
      <c r="CN813" t="s">
        <v>324</v>
      </c>
      <c r="CO813" t="s">
        <v>324</v>
      </c>
      <c r="CP813" t="s">
        <v>324</v>
      </c>
      <c r="CQ813" t="s">
        <v>324</v>
      </c>
      <c r="CR813">
        <v>0</v>
      </c>
      <c r="CS813" t="s">
        <v>324</v>
      </c>
      <c r="CT813" t="s">
        <v>324</v>
      </c>
      <c r="CU813" t="s">
        <v>324</v>
      </c>
      <c r="CV813" t="s">
        <v>324</v>
      </c>
      <c r="CW813">
        <v>0</v>
      </c>
      <c r="CX813">
        <v>0.45400000000000001</v>
      </c>
      <c r="CY813">
        <v>0</v>
      </c>
      <c r="CZ813">
        <v>0</v>
      </c>
      <c r="DA813">
        <v>0</v>
      </c>
      <c r="DB813">
        <v>0.45400000000000001</v>
      </c>
      <c r="DC813">
        <v>33</v>
      </c>
      <c r="DD813">
        <v>0</v>
      </c>
      <c r="DE813">
        <v>0</v>
      </c>
      <c r="DF813">
        <v>0</v>
      </c>
      <c r="DG813">
        <v>33</v>
      </c>
      <c r="DH813">
        <v>0</v>
      </c>
      <c r="DI813">
        <v>0</v>
      </c>
      <c r="DJ813">
        <v>0</v>
      </c>
      <c r="DK813">
        <v>0</v>
      </c>
      <c r="DL813">
        <v>0</v>
      </c>
    </row>
    <row r="814" spans="1:116" x14ac:dyDescent="0.45">
      <c r="A814">
        <v>2023</v>
      </c>
      <c r="B814" t="s">
        <v>215</v>
      </c>
      <c r="C814">
        <v>1892</v>
      </c>
      <c r="D814" t="s">
        <v>1113</v>
      </c>
      <c r="E814" t="s">
        <v>1110</v>
      </c>
      <c r="F814" t="s">
        <v>244</v>
      </c>
      <c r="G814">
        <v>1.7250000000000001</v>
      </c>
      <c r="H814">
        <v>0.19700000000000001</v>
      </c>
      <c r="I814" t="s">
        <v>324</v>
      </c>
      <c r="J814" t="s">
        <v>324</v>
      </c>
      <c r="K814">
        <v>1.9219999999999999</v>
      </c>
      <c r="L814">
        <v>220</v>
      </c>
      <c r="M814">
        <v>10</v>
      </c>
      <c r="N814" t="s">
        <v>324</v>
      </c>
      <c r="O814" t="s">
        <v>324</v>
      </c>
      <c r="P814">
        <v>230</v>
      </c>
      <c r="Q814" t="s">
        <v>324</v>
      </c>
      <c r="R814" t="s">
        <v>324</v>
      </c>
      <c r="S814" t="s">
        <v>324</v>
      </c>
      <c r="T814" t="s">
        <v>324</v>
      </c>
      <c r="U814">
        <v>0</v>
      </c>
      <c r="V814" t="s">
        <v>324</v>
      </c>
      <c r="W814" t="s">
        <v>324</v>
      </c>
      <c r="X814" t="s">
        <v>324</v>
      </c>
      <c r="Y814" t="s">
        <v>324</v>
      </c>
      <c r="Z814">
        <v>0</v>
      </c>
      <c r="AA814" t="s">
        <v>324</v>
      </c>
      <c r="AB814" t="s">
        <v>324</v>
      </c>
      <c r="AC814" t="s">
        <v>324</v>
      </c>
      <c r="AD814" t="s">
        <v>324</v>
      </c>
      <c r="AE814">
        <v>0</v>
      </c>
      <c r="AF814" t="s">
        <v>324</v>
      </c>
      <c r="AG814" t="s">
        <v>324</v>
      </c>
      <c r="AH814" t="s">
        <v>324</v>
      </c>
      <c r="AI814" t="s">
        <v>324</v>
      </c>
      <c r="AJ814">
        <v>0</v>
      </c>
      <c r="AK814" t="s">
        <v>324</v>
      </c>
      <c r="AL814" t="s">
        <v>324</v>
      </c>
      <c r="AM814" t="s">
        <v>324</v>
      </c>
      <c r="AN814" t="s">
        <v>324</v>
      </c>
      <c r="AO814">
        <v>0</v>
      </c>
      <c r="AP814">
        <v>1.9E-2</v>
      </c>
      <c r="AQ814">
        <v>0</v>
      </c>
      <c r="AR814" t="s">
        <v>324</v>
      </c>
      <c r="AS814" t="s">
        <v>324</v>
      </c>
      <c r="AT814">
        <v>1.9E-2</v>
      </c>
      <c r="AU814">
        <v>4</v>
      </c>
      <c r="AV814">
        <v>0</v>
      </c>
      <c r="AW814" t="s">
        <v>324</v>
      </c>
      <c r="AX814" t="s">
        <v>324</v>
      </c>
      <c r="AY814">
        <v>4</v>
      </c>
      <c r="AZ814" t="s">
        <v>324</v>
      </c>
      <c r="BA814" t="s">
        <v>324</v>
      </c>
      <c r="BB814" t="s">
        <v>324</v>
      </c>
      <c r="BC814" t="s">
        <v>324</v>
      </c>
      <c r="BD814">
        <v>0</v>
      </c>
      <c r="BE814" t="s">
        <v>324</v>
      </c>
      <c r="BF814" t="s">
        <v>324</v>
      </c>
      <c r="BG814" t="s">
        <v>324</v>
      </c>
      <c r="BH814" t="s">
        <v>324</v>
      </c>
      <c r="BI814">
        <v>0</v>
      </c>
      <c r="BJ814" t="s">
        <v>324</v>
      </c>
      <c r="BK814" t="s">
        <v>324</v>
      </c>
      <c r="BL814" t="s">
        <v>324</v>
      </c>
      <c r="BM814" t="s">
        <v>324</v>
      </c>
      <c r="BN814">
        <v>0</v>
      </c>
      <c r="BO814" t="s">
        <v>324</v>
      </c>
      <c r="BP814" t="s">
        <v>324</v>
      </c>
      <c r="BQ814" t="s">
        <v>324</v>
      </c>
      <c r="BR814" t="s">
        <v>324</v>
      </c>
      <c r="BS814">
        <v>0</v>
      </c>
      <c r="BT814">
        <v>4.4999999999999998E-2</v>
      </c>
      <c r="BU814">
        <v>8.9999999999999993E-3</v>
      </c>
      <c r="BV814" t="s">
        <v>324</v>
      </c>
      <c r="BW814" t="s">
        <v>324</v>
      </c>
      <c r="BX814">
        <v>5.3999999999999999E-2</v>
      </c>
      <c r="BY814">
        <v>8</v>
      </c>
      <c r="BZ814">
        <v>2</v>
      </c>
      <c r="CA814" t="s">
        <v>324</v>
      </c>
      <c r="CB814" t="s">
        <v>324</v>
      </c>
      <c r="CC814">
        <v>10</v>
      </c>
      <c r="CD814" t="s">
        <v>324</v>
      </c>
      <c r="CE814" t="s">
        <v>324</v>
      </c>
      <c r="CF814" t="s">
        <v>324</v>
      </c>
      <c r="CG814" t="s">
        <v>324</v>
      </c>
      <c r="CH814">
        <v>0</v>
      </c>
      <c r="CI814" t="s">
        <v>324</v>
      </c>
      <c r="CJ814" t="s">
        <v>324</v>
      </c>
      <c r="CK814" t="s">
        <v>324</v>
      </c>
      <c r="CL814" t="s">
        <v>324</v>
      </c>
      <c r="CM814">
        <v>0</v>
      </c>
      <c r="CN814" t="s">
        <v>324</v>
      </c>
      <c r="CO814" t="s">
        <v>324</v>
      </c>
      <c r="CP814" t="s">
        <v>324</v>
      </c>
      <c r="CQ814" t="s">
        <v>324</v>
      </c>
      <c r="CR814">
        <v>0</v>
      </c>
      <c r="CS814" t="s">
        <v>324</v>
      </c>
      <c r="CT814" t="s">
        <v>324</v>
      </c>
      <c r="CU814" t="s">
        <v>324</v>
      </c>
      <c r="CV814" t="s">
        <v>324</v>
      </c>
      <c r="CW814">
        <v>0</v>
      </c>
      <c r="CX814">
        <v>1.77</v>
      </c>
      <c r="CY814">
        <v>0.20599999999999999</v>
      </c>
      <c r="CZ814">
        <v>0</v>
      </c>
      <c r="DA814">
        <v>0</v>
      </c>
      <c r="DB814">
        <v>1.976</v>
      </c>
      <c r="DC814">
        <v>228</v>
      </c>
      <c r="DD814">
        <v>12</v>
      </c>
      <c r="DE814">
        <v>0</v>
      </c>
      <c r="DF814">
        <v>0</v>
      </c>
      <c r="DG814">
        <v>240</v>
      </c>
      <c r="DH814">
        <v>0</v>
      </c>
      <c r="DI814">
        <v>0</v>
      </c>
      <c r="DJ814">
        <v>0</v>
      </c>
      <c r="DK814">
        <v>0</v>
      </c>
      <c r="DL814">
        <v>0</v>
      </c>
    </row>
    <row r="815" spans="1:116" x14ac:dyDescent="0.45">
      <c r="A815">
        <v>2023</v>
      </c>
      <c r="B815" t="s">
        <v>215</v>
      </c>
      <c r="C815">
        <v>2049</v>
      </c>
      <c r="D815" t="s">
        <v>1114</v>
      </c>
      <c r="E815" t="s">
        <v>607</v>
      </c>
      <c r="F815" t="s">
        <v>244</v>
      </c>
      <c r="G815">
        <v>3.23</v>
      </c>
      <c r="H815">
        <v>0.248</v>
      </c>
      <c r="I815" t="s">
        <v>324</v>
      </c>
      <c r="J815" t="s">
        <v>324</v>
      </c>
      <c r="K815">
        <v>3.4780000000000002</v>
      </c>
      <c r="L815">
        <v>348</v>
      </c>
      <c r="M815">
        <v>5</v>
      </c>
      <c r="N815" t="s">
        <v>324</v>
      </c>
      <c r="O815" t="s">
        <v>324</v>
      </c>
      <c r="P815">
        <v>353</v>
      </c>
      <c r="Q815" t="s">
        <v>324</v>
      </c>
      <c r="R815" t="s">
        <v>324</v>
      </c>
      <c r="S815" t="s">
        <v>324</v>
      </c>
      <c r="T815" t="s">
        <v>324</v>
      </c>
      <c r="U815">
        <v>0</v>
      </c>
      <c r="V815" t="s">
        <v>324</v>
      </c>
      <c r="W815" t="s">
        <v>324</v>
      </c>
      <c r="X815" t="s">
        <v>324</v>
      </c>
      <c r="Y815" t="s">
        <v>324</v>
      </c>
      <c r="Z815">
        <v>0</v>
      </c>
      <c r="AA815" t="s">
        <v>324</v>
      </c>
      <c r="AB815" t="s">
        <v>324</v>
      </c>
      <c r="AC815" t="s">
        <v>324</v>
      </c>
      <c r="AD815" t="s">
        <v>324</v>
      </c>
      <c r="AE815">
        <v>0</v>
      </c>
      <c r="AF815" t="s">
        <v>324</v>
      </c>
      <c r="AG815" t="s">
        <v>324</v>
      </c>
      <c r="AH815" t="s">
        <v>324</v>
      </c>
      <c r="AI815" t="s">
        <v>324</v>
      </c>
      <c r="AJ815">
        <v>0</v>
      </c>
      <c r="AK815" t="s">
        <v>324</v>
      </c>
      <c r="AL815" t="s">
        <v>324</v>
      </c>
      <c r="AM815" t="s">
        <v>324</v>
      </c>
      <c r="AN815" t="s">
        <v>324</v>
      </c>
      <c r="AO815">
        <v>0</v>
      </c>
      <c r="AP815">
        <v>0.24</v>
      </c>
      <c r="AQ815" t="s">
        <v>324</v>
      </c>
      <c r="AR815" t="s">
        <v>324</v>
      </c>
      <c r="AS815" t="s">
        <v>324</v>
      </c>
      <c r="AT815">
        <v>0.24</v>
      </c>
      <c r="AU815">
        <v>48</v>
      </c>
      <c r="AV815" t="s">
        <v>324</v>
      </c>
      <c r="AW815" t="s">
        <v>324</v>
      </c>
      <c r="AX815" t="s">
        <v>324</v>
      </c>
      <c r="AY815">
        <v>48</v>
      </c>
      <c r="AZ815" t="s">
        <v>324</v>
      </c>
      <c r="BA815" t="s">
        <v>324</v>
      </c>
      <c r="BB815" t="s">
        <v>324</v>
      </c>
      <c r="BC815" t="s">
        <v>324</v>
      </c>
      <c r="BD815">
        <v>0</v>
      </c>
      <c r="BE815" t="s">
        <v>324</v>
      </c>
      <c r="BF815" t="s">
        <v>324</v>
      </c>
      <c r="BG815" t="s">
        <v>324</v>
      </c>
      <c r="BH815" t="s">
        <v>324</v>
      </c>
      <c r="BI815">
        <v>0</v>
      </c>
      <c r="BJ815" t="s">
        <v>324</v>
      </c>
      <c r="BK815" t="s">
        <v>324</v>
      </c>
      <c r="BL815" t="s">
        <v>324</v>
      </c>
      <c r="BM815" t="s">
        <v>324</v>
      </c>
      <c r="BN815">
        <v>0</v>
      </c>
      <c r="BO815" t="s">
        <v>324</v>
      </c>
      <c r="BP815" t="s">
        <v>324</v>
      </c>
      <c r="BQ815" t="s">
        <v>324</v>
      </c>
      <c r="BR815" t="s">
        <v>324</v>
      </c>
      <c r="BS815">
        <v>0</v>
      </c>
      <c r="BT815" t="s">
        <v>324</v>
      </c>
      <c r="BU815" t="s">
        <v>324</v>
      </c>
      <c r="BV815" t="s">
        <v>324</v>
      </c>
      <c r="BW815" t="s">
        <v>324</v>
      </c>
      <c r="BX815">
        <v>0</v>
      </c>
      <c r="BY815" t="s">
        <v>324</v>
      </c>
      <c r="BZ815" t="s">
        <v>324</v>
      </c>
      <c r="CA815" t="s">
        <v>324</v>
      </c>
      <c r="CB815" t="s">
        <v>324</v>
      </c>
      <c r="CC815">
        <v>0</v>
      </c>
      <c r="CD815" t="s">
        <v>324</v>
      </c>
      <c r="CE815" t="s">
        <v>324</v>
      </c>
      <c r="CF815" t="s">
        <v>324</v>
      </c>
      <c r="CG815" t="s">
        <v>324</v>
      </c>
      <c r="CH815">
        <v>0</v>
      </c>
      <c r="CI815" t="s">
        <v>324</v>
      </c>
      <c r="CJ815" t="s">
        <v>324</v>
      </c>
      <c r="CK815" t="s">
        <v>324</v>
      </c>
      <c r="CL815" t="s">
        <v>324</v>
      </c>
      <c r="CM815">
        <v>0</v>
      </c>
      <c r="CN815" t="s">
        <v>324</v>
      </c>
      <c r="CO815" t="s">
        <v>324</v>
      </c>
      <c r="CP815" t="s">
        <v>324</v>
      </c>
      <c r="CQ815" t="s">
        <v>324</v>
      </c>
      <c r="CR815">
        <v>0</v>
      </c>
      <c r="CS815" t="s">
        <v>324</v>
      </c>
      <c r="CT815" t="s">
        <v>324</v>
      </c>
      <c r="CU815" t="s">
        <v>324</v>
      </c>
      <c r="CV815" t="s">
        <v>324</v>
      </c>
      <c r="CW815">
        <v>0</v>
      </c>
      <c r="CX815">
        <v>3.23</v>
      </c>
      <c r="CY815">
        <v>0.248</v>
      </c>
      <c r="CZ815">
        <v>0</v>
      </c>
      <c r="DA815">
        <v>0</v>
      </c>
      <c r="DB815">
        <v>3.4780000000000002</v>
      </c>
      <c r="DC815">
        <v>348</v>
      </c>
      <c r="DD815">
        <v>5</v>
      </c>
      <c r="DE815">
        <v>0</v>
      </c>
      <c r="DF815">
        <v>0</v>
      </c>
      <c r="DG815">
        <v>353</v>
      </c>
      <c r="DH815">
        <v>0</v>
      </c>
      <c r="DI815">
        <v>0</v>
      </c>
      <c r="DJ815">
        <v>0</v>
      </c>
      <c r="DK815">
        <v>0</v>
      </c>
      <c r="DL815">
        <v>0</v>
      </c>
    </row>
    <row r="816" spans="1:116" x14ac:dyDescent="0.45">
      <c r="A816">
        <v>2023</v>
      </c>
      <c r="B816" t="s">
        <v>215</v>
      </c>
      <c r="C816">
        <v>2194</v>
      </c>
      <c r="D816" t="s">
        <v>1115</v>
      </c>
      <c r="E816" t="s">
        <v>1110</v>
      </c>
      <c r="F816" t="s">
        <v>244</v>
      </c>
      <c r="G816">
        <v>0.153</v>
      </c>
      <c r="H816" t="s">
        <v>324</v>
      </c>
      <c r="I816" t="s">
        <v>324</v>
      </c>
      <c r="J816" t="s">
        <v>324</v>
      </c>
      <c r="K816">
        <v>0.153</v>
      </c>
      <c r="L816">
        <v>19</v>
      </c>
      <c r="M816" t="s">
        <v>324</v>
      </c>
      <c r="N816" t="s">
        <v>324</v>
      </c>
      <c r="O816" t="s">
        <v>324</v>
      </c>
      <c r="P816">
        <v>19</v>
      </c>
      <c r="Q816" t="s">
        <v>324</v>
      </c>
      <c r="R816" t="s">
        <v>324</v>
      </c>
      <c r="S816" t="s">
        <v>324</v>
      </c>
      <c r="T816" t="s">
        <v>324</v>
      </c>
      <c r="U816">
        <v>0</v>
      </c>
      <c r="V816" t="s">
        <v>324</v>
      </c>
      <c r="W816" t="s">
        <v>324</v>
      </c>
      <c r="X816" t="s">
        <v>324</v>
      </c>
      <c r="Y816" t="s">
        <v>324</v>
      </c>
      <c r="Z816">
        <v>0</v>
      </c>
      <c r="AA816" t="s">
        <v>324</v>
      </c>
      <c r="AB816" t="s">
        <v>324</v>
      </c>
      <c r="AC816" t="s">
        <v>324</v>
      </c>
      <c r="AD816" t="s">
        <v>324</v>
      </c>
      <c r="AE816">
        <v>0</v>
      </c>
      <c r="AF816" t="s">
        <v>324</v>
      </c>
      <c r="AG816" t="s">
        <v>324</v>
      </c>
      <c r="AH816" t="s">
        <v>324</v>
      </c>
      <c r="AI816" t="s">
        <v>324</v>
      </c>
      <c r="AJ816">
        <v>0</v>
      </c>
      <c r="AK816" t="s">
        <v>324</v>
      </c>
      <c r="AL816" t="s">
        <v>324</v>
      </c>
      <c r="AM816" t="s">
        <v>324</v>
      </c>
      <c r="AN816" t="s">
        <v>324</v>
      </c>
      <c r="AO816">
        <v>0</v>
      </c>
      <c r="AP816" t="s">
        <v>324</v>
      </c>
      <c r="AQ816" t="s">
        <v>324</v>
      </c>
      <c r="AR816" t="s">
        <v>324</v>
      </c>
      <c r="AS816" t="s">
        <v>324</v>
      </c>
      <c r="AT816">
        <v>0</v>
      </c>
      <c r="AU816" t="s">
        <v>324</v>
      </c>
      <c r="AV816" t="s">
        <v>324</v>
      </c>
      <c r="AW816" t="s">
        <v>324</v>
      </c>
      <c r="AX816" t="s">
        <v>324</v>
      </c>
      <c r="AY816">
        <v>0</v>
      </c>
      <c r="AZ816" t="s">
        <v>324</v>
      </c>
      <c r="BA816" t="s">
        <v>324</v>
      </c>
      <c r="BB816" t="s">
        <v>324</v>
      </c>
      <c r="BC816" t="s">
        <v>324</v>
      </c>
      <c r="BD816">
        <v>0</v>
      </c>
      <c r="BE816" t="s">
        <v>324</v>
      </c>
      <c r="BF816" t="s">
        <v>324</v>
      </c>
      <c r="BG816" t="s">
        <v>324</v>
      </c>
      <c r="BH816" t="s">
        <v>324</v>
      </c>
      <c r="BI816">
        <v>0</v>
      </c>
      <c r="BJ816" t="s">
        <v>324</v>
      </c>
      <c r="BK816" t="s">
        <v>324</v>
      </c>
      <c r="BL816" t="s">
        <v>324</v>
      </c>
      <c r="BM816" t="s">
        <v>324</v>
      </c>
      <c r="BN816">
        <v>0</v>
      </c>
      <c r="BO816" t="s">
        <v>324</v>
      </c>
      <c r="BP816" t="s">
        <v>324</v>
      </c>
      <c r="BQ816" t="s">
        <v>324</v>
      </c>
      <c r="BR816" t="s">
        <v>324</v>
      </c>
      <c r="BS816">
        <v>0</v>
      </c>
      <c r="BT816" t="s">
        <v>324</v>
      </c>
      <c r="BU816" t="s">
        <v>324</v>
      </c>
      <c r="BV816" t="s">
        <v>324</v>
      </c>
      <c r="BW816" t="s">
        <v>324</v>
      </c>
      <c r="BX816">
        <v>0</v>
      </c>
      <c r="BY816" t="s">
        <v>324</v>
      </c>
      <c r="BZ816" t="s">
        <v>324</v>
      </c>
      <c r="CA816" t="s">
        <v>324</v>
      </c>
      <c r="CB816" t="s">
        <v>324</v>
      </c>
      <c r="CC816">
        <v>0</v>
      </c>
      <c r="CD816" t="s">
        <v>324</v>
      </c>
      <c r="CE816" t="s">
        <v>324</v>
      </c>
      <c r="CF816" t="s">
        <v>324</v>
      </c>
      <c r="CG816" t="s">
        <v>324</v>
      </c>
      <c r="CH816">
        <v>0</v>
      </c>
      <c r="CI816" t="s">
        <v>324</v>
      </c>
      <c r="CJ816" t="s">
        <v>324</v>
      </c>
      <c r="CK816" t="s">
        <v>324</v>
      </c>
      <c r="CL816" t="s">
        <v>324</v>
      </c>
      <c r="CM816">
        <v>0</v>
      </c>
      <c r="CN816" t="s">
        <v>324</v>
      </c>
      <c r="CO816" t="s">
        <v>324</v>
      </c>
      <c r="CP816" t="s">
        <v>324</v>
      </c>
      <c r="CQ816" t="s">
        <v>324</v>
      </c>
      <c r="CR816">
        <v>0</v>
      </c>
      <c r="CS816" t="s">
        <v>324</v>
      </c>
      <c r="CT816" t="s">
        <v>324</v>
      </c>
      <c r="CU816" t="s">
        <v>324</v>
      </c>
      <c r="CV816" t="s">
        <v>324</v>
      </c>
      <c r="CW816">
        <v>0</v>
      </c>
      <c r="CX816">
        <v>0.153</v>
      </c>
      <c r="CY816">
        <v>0</v>
      </c>
      <c r="CZ816">
        <v>0</v>
      </c>
      <c r="DA816">
        <v>0</v>
      </c>
      <c r="DB816">
        <v>0.153</v>
      </c>
      <c r="DC816">
        <v>19</v>
      </c>
      <c r="DD816">
        <v>0</v>
      </c>
      <c r="DE816">
        <v>0</v>
      </c>
      <c r="DF816">
        <v>0</v>
      </c>
      <c r="DG816">
        <v>19</v>
      </c>
      <c r="DH816">
        <v>0</v>
      </c>
      <c r="DI816">
        <v>0</v>
      </c>
      <c r="DJ816">
        <v>0</v>
      </c>
      <c r="DK816">
        <v>0</v>
      </c>
      <c r="DL816">
        <v>0</v>
      </c>
    </row>
    <row r="817" spans="1:116" x14ac:dyDescent="0.45">
      <c r="A817">
        <v>2023</v>
      </c>
      <c r="B817" t="s">
        <v>215</v>
      </c>
      <c r="C817">
        <v>2409</v>
      </c>
      <c r="D817" t="s">
        <v>1116</v>
      </c>
      <c r="E817" t="s">
        <v>1110</v>
      </c>
      <c r="F817" t="s">
        <v>244</v>
      </c>
      <c r="G817">
        <v>7.6150000000000002</v>
      </c>
      <c r="H817">
        <v>0.64900000000000002</v>
      </c>
      <c r="I817">
        <v>0</v>
      </c>
      <c r="J817">
        <v>0</v>
      </c>
      <c r="K817">
        <v>8.2639999999999993</v>
      </c>
      <c r="L817">
        <v>834</v>
      </c>
      <c r="M817">
        <v>6</v>
      </c>
      <c r="N817">
        <v>0</v>
      </c>
      <c r="O817">
        <v>0</v>
      </c>
      <c r="P817">
        <v>840</v>
      </c>
      <c r="Q817">
        <v>4182.018</v>
      </c>
      <c r="R817">
        <v>0</v>
      </c>
      <c r="S817" t="s">
        <v>324</v>
      </c>
      <c r="T817" t="s">
        <v>324</v>
      </c>
      <c r="U817">
        <v>4182.018</v>
      </c>
      <c r="V817" t="s">
        <v>324</v>
      </c>
      <c r="W817" t="s">
        <v>324</v>
      </c>
      <c r="X817" t="s">
        <v>324</v>
      </c>
      <c r="Y817" t="s">
        <v>324</v>
      </c>
      <c r="Z817">
        <v>0</v>
      </c>
      <c r="AA817" t="s">
        <v>324</v>
      </c>
      <c r="AB817" t="s">
        <v>324</v>
      </c>
      <c r="AC817" t="s">
        <v>324</v>
      </c>
      <c r="AD817" t="s">
        <v>324</v>
      </c>
      <c r="AE817">
        <v>0</v>
      </c>
      <c r="AF817" t="s">
        <v>324</v>
      </c>
      <c r="AG817" t="s">
        <v>324</v>
      </c>
      <c r="AH817" t="s">
        <v>324</v>
      </c>
      <c r="AI817" t="s">
        <v>324</v>
      </c>
      <c r="AJ817">
        <v>0</v>
      </c>
      <c r="AK817" t="s">
        <v>324</v>
      </c>
      <c r="AL817" t="s">
        <v>324</v>
      </c>
      <c r="AM817" t="s">
        <v>324</v>
      </c>
      <c r="AN817" t="s">
        <v>324</v>
      </c>
      <c r="AO817">
        <v>0</v>
      </c>
      <c r="AP817" t="s">
        <v>324</v>
      </c>
      <c r="AQ817" t="s">
        <v>324</v>
      </c>
      <c r="AR817" t="s">
        <v>324</v>
      </c>
      <c r="AS817" t="s">
        <v>324</v>
      </c>
      <c r="AT817">
        <v>0</v>
      </c>
      <c r="AU817" t="s">
        <v>324</v>
      </c>
      <c r="AV817" t="s">
        <v>324</v>
      </c>
      <c r="AW817" t="s">
        <v>324</v>
      </c>
      <c r="AX817" t="s">
        <v>324</v>
      </c>
      <c r="AY817">
        <v>0</v>
      </c>
      <c r="AZ817" t="s">
        <v>324</v>
      </c>
      <c r="BA817" t="s">
        <v>324</v>
      </c>
      <c r="BB817" t="s">
        <v>324</v>
      </c>
      <c r="BC817" t="s">
        <v>324</v>
      </c>
      <c r="BD817">
        <v>0</v>
      </c>
      <c r="BE817" t="s">
        <v>324</v>
      </c>
      <c r="BF817" t="s">
        <v>324</v>
      </c>
      <c r="BG817" t="s">
        <v>324</v>
      </c>
      <c r="BH817" t="s">
        <v>324</v>
      </c>
      <c r="BI817">
        <v>0</v>
      </c>
      <c r="BJ817" t="s">
        <v>324</v>
      </c>
      <c r="BK817" t="s">
        <v>324</v>
      </c>
      <c r="BL817" t="s">
        <v>324</v>
      </c>
      <c r="BM817" t="s">
        <v>324</v>
      </c>
      <c r="BN817">
        <v>0</v>
      </c>
      <c r="BO817" t="s">
        <v>324</v>
      </c>
      <c r="BP817" t="s">
        <v>324</v>
      </c>
      <c r="BQ817" t="s">
        <v>324</v>
      </c>
      <c r="BR817" t="s">
        <v>324</v>
      </c>
      <c r="BS817">
        <v>0</v>
      </c>
      <c r="BT817" t="s">
        <v>324</v>
      </c>
      <c r="BU817" t="s">
        <v>324</v>
      </c>
      <c r="BV817" t="s">
        <v>324</v>
      </c>
      <c r="BW817" t="s">
        <v>324</v>
      </c>
      <c r="BX817">
        <v>0</v>
      </c>
      <c r="BY817" t="s">
        <v>324</v>
      </c>
      <c r="BZ817" t="s">
        <v>324</v>
      </c>
      <c r="CA817" t="s">
        <v>324</v>
      </c>
      <c r="CB817" t="s">
        <v>324</v>
      </c>
      <c r="CC817">
        <v>0</v>
      </c>
      <c r="CD817" t="s">
        <v>324</v>
      </c>
      <c r="CE817" t="s">
        <v>324</v>
      </c>
      <c r="CF817" t="s">
        <v>324</v>
      </c>
      <c r="CG817" t="s">
        <v>324</v>
      </c>
      <c r="CH817">
        <v>0</v>
      </c>
      <c r="CI817" t="s">
        <v>324</v>
      </c>
      <c r="CJ817" t="s">
        <v>324</v>
      </c>
      <c r="CK817" t="s">
        <v>324</v>
      </c>
      <c r="CL817" t="s">
        <v>324</v>
      </c>
      <c r="CM817">
        <v>0</v>
      </c>
      <c r="CN817" t="s">
        <v>324</v>
      </c>
      <c r="CO817" t="s">
        <v>324</v>
      </c>
      <c r="CP817" t="s">
        <v>324</v>
      </c>
      <c r="CQ817" t="s">
        <v>324</v>
      </c>
      <c r="CR817">
        <v>0</v>
      </c>
      <c r="CS817" t="s">
        <v>324</v>
      </c>
      <c r="CT817" t="s">
        <v>324</v>
      </c>
      <c r="CU817" t="s">
        <v>324</v>
      </c>
      <c r="CV817" t="s">
        <v>324</v>
      </c>
      <c r="CW817">
        <v>0</v>
      </c>
      <c r="CX817">
        <v>7.6150000000000002</v>
      </c>
      <c r="CY817">
        <v>0.64900000000000002</v>
      </c>
      <c r="CZ817">
        <v>0</v>
      </c>
      <c r="DA817">
        <v>0</v>
      </c>
      <c r="DB817">
        <v>8.2639999999999993</v>
      </c>
      <c r="DC817">
        <v>834</v>
      </c>
      <c r="DD817">
        <v>6</v>
      </c>
      <c r="DE817">
        <v>0</v>
      </c>
      <c r="DF817">
        <v>0</v>
      </c>
      <c r="DG817">
        <v>840</v>
      </c>
      <c r="DH817">
        <v>4182.018</v>
      </c>
      <c r="DI817">
        <v>0</v>
      </c>
      <c r="DJ817">
        <v>0</v>
      </c>
      <c r="DK817">
        <v>0</v>
      </c>
      <c r="DL817">
        <v>4182.018</v>
      </c>
    </row>
    <row r="818" spans="1:116" x14ac:dyDescent="0.45">
      <c r="A818">
        <v>2023</v>
      </c>
      <c r="B818" t="s">
        <v>215</v>
      </c>
      <c r="C818">
        <v>2442</v>
      </c>
      <c r="D818" t="s">
        <v>1117</v>
      </c>
      <c r="E818" t="s">
        <v>1110</v>
      </c>
      <c r="F818" t="s">
        <v>244</v>
      </c>
      <c r="G818">
        <v>6.1890000000000001</v>
      </c>
      <c r="H818">
        <v>0.42199999999999999</v>
      </c>
      <c r="I818" t="s">
        <v>324</v>
      </c>
      <c r="J818" t="s">
        <v>324</v>
      </c>
      <c r="K818">
        <v>6.6109999999999998</v>
      </c>
      <c r="L818">
        <v>658</v>
      </c>
      <c r="M818">
        <v>21</v>
      </c>
      <c r="N818" t="s">
        <v>324</v>
      </c>
      <c r="O818" t="s">
        <v>324</v>
      </c>
      <c r="P818">
        <v>679</v>
      </c>
      <c r="Q818" t="s">
        <v>324</v>
      </c>
      <c r="R818" t="s">
        <v>324</v>
      </c>
      <c r="S818" t="s">
        <v>324</v>
      </c>
      <c r="T818" t="s">
        <v>324</v>
      </c>
      <c r="U818">
        <v>0</v>
      </c>
      <c r="V818" t="s">
        <v>324</v>
      </c>
      <c r="W818" t="s">
        <v>324</v>
      </c>
      <c r="X818" t="s">
        <v>324</v>
      </c>
      <c r="Y818" t="s">
        <v>324</v>
      </c>
      <c r="Z818">
        <v>0</v>
      </c>
      <c r="AA818" t="s">
        <v>324</v>
      </c>
      <c r="AB818" t="s">
        <v>324</v>
      </c>
      <c r="AC818" t="s">
        <v>324</v>
      </c>
      <c r="AD818" t="s">
        <v>324</v>
      </c>
      <c r="AE818">
        <v>0</v>
      </c>
      <c r="AF818" t="s">
        <v>324</v>
      </c>
      <c r="AG818" t="s">
        <v>324</v>
      </c>
      <c r="AH818" t="s">
        <v>324</v>
      </c>
      <c r="AI818" t="s">
        <v>324</v>
      </c>
      <c r="AJ818">
        <v>0</v>
      </c>
      <c r="AK818" t="s">
        <v>324</v>
      </c>
      <c r="AL818" t="s">
        <v>324</v>
      </c>
      <c r="AM818" t="s">
        <v>324</v>
      </c>
      <c r="AN818" t="s">
        <v>324</v>
      </c>
      <c r="AO818">
        <v>0</v>
      </c>
      <c r="AP818">
        <v>0.34399999999999997</v>
      </c>
      <c r="AQ818" t="s">
        <v>324</v>
      </c>
      <c r="AR818" t="s">
        <v>324</v>
      </c>
      <c r="AS818" t="s">
        <v>324</v>
      </c>
      <c r="AT818">
        <v>0.34399999999999997</v>
      </c>
      <c r="AU818">
        <v>28</v>
      </c>
      <c r="AV818" t="s">
        <v>324</v>
      </c>
      <c r="AW818" t="s">
        <v>324</v>
      </c>
      <c r="AX818" t="s">
        <v>324</v>
      </c>
      <c r="AY818">
        <v>28</v>
      </c>
      <c r="AZ818" t="s">
        <v>324</v>
      </c>
      <c r="BA818" t="s">
        <v>324</v>
      </c>
      <c r="BB818" t="s">
        <v>324</v>
      </c>
      <c r="BC818" t="s">
        <v>324</v>
      </c>
      <c r="BD818">
        <v>0</v>
      </c>
      <c r="BE818" t="s">
        <v>324</v>
      </c>
      <c r="BF818" t="s">
        <v>324</v>
      </c>
      <c r="BG818" t="s">
        <v>324</v>
      </c>
      <c r="BH818" t="s">
        <v>324</v>
      </c>
      <c r="BI818">
        <v>0</v>
      </c>
      <c r="BJ818" t="s">
        <v>324</v>
      </c>
      <c r="BK818" t="s">
        <v>324</v>
      </c>
      <c r="BL818" t="s">
        <v>324</v>
      </c>
      <c r="BM818" t="s">
        <v>324</v>
      </c>
      <c r="BN818">
        <v>0</v>
      </c>
      <c r="BO818" t="s">
        <v>324</v>
      </c>
      <c r="BP818" t="s">
        <v>324</v>
      </c>
      <c r="BQ818" t="s">
        <v>324</v>
      </c>
      <c r="BR818" t="s">
        <v>324</v>
      </c>
      <c r="BS818">
        <v>0</v>
      </c>
      <c r="BT818" t="s">
        <v>324</v>
      </c>
      <c r="BU818" t="s">
        <v>324</v>
      </c>
      <c r="BV818" t="s">
        <v>324</v>
      </c>
      <c r="BW818" t="s">
        <v>324</v>
      </c>
      <c r="BX818">
        <v>0</v>
      </c>
      <c r="BY818" t="s">
        <v>324</v>
      </c>
      <c r="BZ818" t="s">
        <v>324</v>
      </c>
      <c r="CA818" t="s">
        <v>324</v>
      </c>
      <c r="CB818" t="s">
        <v>324</v>
      </c>
      <c r="CC818">
        <v>0</v>
      </c>
      <c r="CD818" t="s">
        <v>324</v>
      </c>
      <c r="CE818" t="s">
        <v>324</v>
      </c>
      <c r="CF818" t="s">
        <v>324</v>
      </c>
      <c r="CG818" t="s">
        <v>324</v>
      </c>
      <c r="CH818">
        <v>0</v>
      </c>
      <c r="CI818" t="s">
        <v>324</v>
      </c>
      <c r="CJ818" t="s">
        <v>324</v>
      </c>
      <c r="CK818" t="s">
        <v>324</v>
      </c>
      <c r="CL818" t="s">
        <v>324</v>
      </c>
      <c r="CM818">
        <v>0</v>
      </c>
      <c r="CN818" t="s">
        <v>324</v>
      </c>
      <c r="CO818" t="s">
        <v>324</v>
      </c>
      <c r="CP818" t="s">
        <v>324</v>
      </c>
      <c r="CQ818" t="s">
        <v>324</v>
      </c>
      <c r="CR818">
        <v>0</v>
      </c>
      <c r="CS818" t="s">
        <v>324</v>
      </c>
      <c r="CT818" t="s">
        <v>324</v>
      </c>
      <c r="CU818" t="s">
        <v>324</v>
      </c>
      <c r="CV818" t="s">
        <v>324</v>
      </c>
      <c r="CW818">
        <v>0</v>
      </c>
      <c r="CX818">
        <v>6.1890000000000001</v>
      </c>
      <c r="CY818">
        <v>0.42199999999999999</v>
      </c>
      <c r="CZ818">
        <v>0</v>
      </c>
      <c r="DA818">
        <v>0</v>
      </c>
      <c r="DB818">
        <v>6.6109999999999998</v>
      </c>
      <c r="DC818">
        <v>658</v>
      </c>
      <c r="DD818">
        <v>21</v>
      </c>
      <c r="DE818">
        <v>0</v>
      </c>
      <c r="DF818">
        <v>0</v>
      </c>
      <c r="DG818">
        <v>679</v>
      </c>
      <c r="DH818">
        <v>0</v>
      </c>
      <c r="DI818">
        <v>0</v>
      </c>
      <c r="DJ818">
        <v>0</v>
      </c>
      <c r="DK818">
        <v>0</v>
      </c>
      <c r="DL818">
        <v>0</v>
      </c>
    </row>
    <row r="819" spans="1:116" x14ac:dyDescent="0.45">
      <c r="A819">
        <v>2023</v>
      </c>
      <c r="B819" t="s">
        <v>215</v>
      </c>
      <c r="C819">
        <v>3282</v>
      </c>
      <c r="D819" t="s">
        <v>1118</v>
      </c>
      <c r="E819" t="s">
        <v>1110</v>
      </c>
      <c r="F819" t="s">
        <v>247</v>
      </c>
      <c r="G819">
        <v>5.3120000000000003</v>
      </c>
      <c r="H819">
        <v>0.13500000000000001</v>
      </c>
      <c r="I819">
        <v>0.124</v>
      </c>
      <c r="J819" t="s">
        <v>324</v>
      </c>
      <c r="K819">
        <v>5.5709999999999997</v>
      </c>
      <c r="L819">
        <v>510</v>
      </c>
      <c r="M819">
        <v>10</v>
      </c>
      <c r="N819">
        <v>15</v>
      </c>
      <c r="O819" t="s">
        <v>324</v>
      </c>
      <c r="P819">
        <v>535</v>
      </c>
      <c r="Q819" t="s">
        <v>324</v>
      </c>
      <c r="R819" t="s">
        <v>324</v>
      </c>
      <c r="S819" t="s">
        <v>324</v>
      </c>
      <c r="T819" t="s">
        <v>324</v>
      </c>
      <c r="U819">
        <v>0</v>
      </c>
      <c r="V819" t="s">
        <v>324</v>
      </c>
      <c r="W819" t="s">
        <v>324</v>
      </c>
      <c r="X819" t="s">
        <v>324</v>
      </c>
      <c r="Y819" t="s">
        <v>324</v>
      </c>
      <c r="Z819">
        <v>0</v>
      </c>
      <c r="AA819" t="s">
        <v>324</v>
      </c>
      <c r="AB819" t="s">
        <v>324</v>
      </c>
      <c r="AC819" t="s">
        <v>324</v>
      </c>
      <c r="AD819" t="s">
        <v>324</v>
      </c>
      <c r="AE819">
        <v>0</v>
      </c>
      <c r="AF819" t="s">
        <v>324</v>
      </c>
      <c r="AG819" t="s">
        <v>324</v>
      </c>
      <c r="AH819" t="s">
        <v>324</v>
      </c>
      <c r="AI819" t="s">
        <v>324</v>
      </c>
      <c r="AJ819">
        <v>0</v>
      </c>
      <c r="AK819" t="s">
        <v>324</v>
      </c>
      <c r="AL819" t="s">
        <v>324</v>
      </c>
      <c r="AM819" t="s">
        <v>324</v>
      </c>
      <c r="AN819" t="s">
        <v>324</v>
      </c>
      <c r="AO819">
        <v>0</v>
      </c>
      <c r="AP819" t="s">
        <v>324</v>
      </c>
      <c r="AQ819" t="s">
        <v>324</v>
      </c>
      <c r="AR819" t="s">
        <v>324</v>
      </c>
      <c r="AS819" t="s">
        <v>324</v>
      </c>
      <c r="AT819">
        <v>0</v>
      </c>
      <c r="AU819" t="s">
        <v>324</v>
      </c>
      <c r="AV819" t="s">
        <v>324</v>
      </c>
      <c r="AW819" t="s">
        <v>324</v>
      </c>
      <c r="AX819" t="s">
        <v>324</v>
      </c>
      <c r="AY819">
        <v>0</v>
      </c>
      <c r="AZ819" t="s">
        <v>324</v>
      </c>
      <c r="BA819" t="s">
        <v>324</v>
      </c>
      <c r="BB819" t="s">
        <v>324</v>
      </c>
      <c r="BC819" t="s">
        <v>324</v>
      </c>
      <c r="BD819">
        <v>0</v>
      </c>
      <c r="BE819" t="s">
        <v>324</v>
      </c>
      <c r="BF819" t="s">
        <v>324</v>
      </c>
      <c r="BG819" t="s">
        <v>324</v>
      </c>
      <c r="BH819" t="s">
        <v>324</v>
      </c>
      <c r="BI819">
        <v>0</v>
      </c>
      <c r="BJ819" t="s">
        <v>324</v>
      </c>
      <c r="BK819" t="s">
        <v>324</v>
      </c>
      <c r="BL819" t="s">
        <v>324</v>
      </c>
      <c r="BM819" t="s">
        <v>324</v>
      </c>
      <c r="BN819">
        <v>0</v>
      </c>
      <c r="BO819" t="s">
        <v>324</v>
      </c>
      <c r="BP819" t="s">
        <v>324</v>
      </c>
      <c r="BQ819" t="s">
        <v>324</v>
      </c>
      <c r="BR819" t="s">
        <v>324</v>
      </c>
      <c r="BS819">
        <v>0</v>
      </c>
      <c r="BT819">
        <v>0.05</v>
      </c>
      <c r="BU819" t="s">
        <v>324</v>
      </c>
      <c r="BV819" t="s">
        <v>324</v>
      </c>
      <c r="BW819" t="s">
        <v>324</v>
      </c>
      <c r="BX819">
        <v>0.05</v>
      </c>
      <c r="BY819">
        <v>10</v>
      </c>
      <c r="BZ819" t="s">
        <v>324</v>
      </c>
      <c r="CA819" t="s">
        <v>324</v>
      </c>
      <c r="CB819" t="s">
        <v>324</v>
      </c>
      <c r="CC819">
        <v>10</v>
      </c>
      <c r="CD819" t="s">
        <v>324</v>
      </c>
      <c r="CE819" t="s">
        <v>324</v>
      </c>
      <c r="CF819" t="s">
        <v>324</v>
      </c>
      <c r="CG819" t="s">
        <v>324</v>
      </c>
      <c r="CH819">
        <v>0</v>
      </c>
      <c r="CI819" t="s">
        <v>324</v>
      </c>
      <c r="CJ819" t="s">
        <v>324</v>
      </c>
      <c r="CK819" t="s">
        <v>324</v>
      </c>
      <c r="CL819" t="s">
        <v>324</v>
      </c>
      <c r="CM819">
        <v>0</v>
      </c>
      <c r="CN819" t="s">
        <v>324</v>
      </c>
      <c r="CO819" t="s">
        <v>324</v>
      </c>
      <c r="CP819" t="s">
        <v>324</v>
      </c>
      <c r="CQ819" t="s">
        <v>324</v>
      </c>
      <c r="CR819">
        <v>0</v>
      </c>
      <c r="CS819" t="s">
        <v>324</v>
      </c>
      <c r="CT819" t="s">
        <v>324</v>
      </c>
      <c r="CU819" t="s">
        <v>324</v>
      </c>
      <c r="CV819" t="s">
        <v>324</v>
      </c>
      <c r="CW819">
        <v>0</v>
      </c>
      <c r="CX819">
        <v>5.3620000000000001</v>
      </c>
      <c r="CY819">
        <v>0.13500000000000001</v>
      </c>
      <c r="CZ819">
        <v>0.124</v>
      </c>
      <c r="DA819">
        <v>0</v>
      </c>
      <c r="DB819">
        <v>5.6210000000000004</v>
      </c>
      <c r="DC819">
        <v>520</v>
      </c>
      <c r="DD819">
        <v>10</v>
      </c>
      <c r="DE819">
        <v>15</v>
      </c>
      <c r="DF819">
        <v>0</v>
      </c>
      <c r="DG819">
        <v>545</v>
      </c>
      <c r="DH819">
        <v>0</v>
      </c>
      <c r="DI819">
        <v>0</v>
      </c>
      <c r="DJ819">
        <v>0</v>
      </c>
      <c r="DK819">
        <v>0</v>
      </c>
      <c r="DL819">
        <v>0</v>
      </c>
    </row>
    <row r="820" spans="1:116" x14ac:dyDescent="0.45">
      <c r="A820">
        <v>2023</v>
      </c>
      <c r="B820" t="s">
        <v>215</v>
      </c>
      <c r="C820">
        <v>3470</v>
      </c>
      <c r="D820" t="s">
        <v>1119</v>
      </c>
      <c r="E820" t="s">
        <v>1110</v>
      </c>
      <c r="F820" t="s">
        <v>244</v>
      </c>
      <c r="G820">
        <v>2.15</v>
      </c>
      <c r="H820" t="s">
        <v>324</v>
      </c>
      <c r="I820" t="s">
        <v>324</v>
      </c>
      <c r="J820" t="s">
        <v>324</v>
      </c>
      <c r="K820">
        <v>2.15</v>
      </c>
      <c r="L820">
        <v>209</v>
      </c>
      <c r="M820" t="s">
        <v>324</v>
      </c>
      <c r="N820" t="s">
        <v>324</v>
      </c>
      <c r="O820" t="s">
        <v>324</v>
      </c>
      <c r="P820">
        <v>209</v>
      </c>
      <c r="Q820" t="s">
        <v>324</v>
      </c>
      <c r="R820" t="s">
        <v>324</v>
      </c>
      <c r="S820" t="s">
        <v>324</v>
      </c>
      <c r="T820" t="s">
        <v>324</v>
      </c>
      <c r="U820">
        <v>0</v>
      </c>
      <c r="V820" t="s">
        <v>324</v>
      </c>
      <c r="W820" t="s">
        <v>324</v>
      </c>
      <c r="X820" t="s">
        <v>324</v>
      </c>
      <c r="Y820" t="s">
        <v>324</v>
      </c>
      <c r="Z820">
        <v>0</v>
      </c>
      <c r="AA820" t="s">
        <v>324</v>
      </c>
      <c r="AB820" t="s">
        <v>324</v>
      </c>
      <c r="AC820" t="s">
        <v>324</v>
      </c>
      <c r="AD820" t="s">
        <v>324</v>
      </c>
      <c r="AE820">
        <v>0</v>
      </c>
      <c r="AF820" t="s">
        <v>324</v>
      </c>
      <c r="AG820" t="s">
        <v>324</v>
      </c>
      <c r="AH820" t="s">
        <v>324</v>
      </c>
      <c r="AI820" t="s">
        <v>324</v>
      </c>
      <c r="AJ820">
        <v>0</v>
      </c>
      <c r="AK820" t="s">
        <v>324</v>
      </c>
      <c r="AL820" t="s">
        <v>324</v>
      </c>
      <c r="AM820" t="s">
        <v>324</v>
      </c>
      <c r="AN820" t="s">
        <v>324</v>
      </c>
      <c r="AO820">
        <v>0</v>
      </c>
      <c r="AP820" t="s">
        <v>324</v>
      </c>
      <c r="AQ820" t="s">
        <v>324</v>
      </c>
      <c r="AR820" t="s">
        <v>324</v>
      </c>
      <c r="AS820" t="s">
        <v>324</v>
      </c>
      <c r="AT820">
        <v>0</v>
      </c>
      <c r="AU820" t="s">
        <v>324</v>
      </c>
      <c r="AV820" t="s">
        <v>324</v>
      </c>
      <c r="AW820" t="s">
        <v>324</v>
      </c>
      <c r="AX820" t="s">
        <v>324</v>
      </c>
      <c r="AY820">
        <v>0</v>
      </c>
      <c r="AZ820" t="s">
        <v>324</v>
      </c>
      <c r="BA820" t="s">
        <v>324</v>
      </c>
      <c r="BB820" t="s">
        <v>324</v>
      </c>
      <c r="BC820" t="s">
        <v>324</v>
      </c>
      <c r="BD820">
        <v>0</v>
      </c>
      <c r="BE820" t="s">
        <v>324</v>
      </c>
      <c r="BF820" t="s">
        <v>324</v>
      </c>
      <c r="BG820" t="s">
        <v>324</v>
      </c>
      <c r="BH820" t="s">
        <v>324</v>
      </c>
      <c r="BI820">
        <v>0</v>
      </c>
      <c r="BJ820" t="s">
        <v>324</v>
      </c>
      <c r="BK820" t="s">
        <v>324</v>
      </c>
      <c r="BL820" t="s">
        <v>324</v>
      </c>
      <c r="BM820" t="s">
        <v>324</v>
      </c>
      <c r="BN820">
        <v>0</v>
      </c>
      <c r="BO820" t="s">
        <v>324</v>
      </c>
      <c r="BP820" t="s">
        <v>324</v>
      </c>
      <c r="BQ820" t="s">
        <v>324</v>
      </c>
      <c r="BR820" t="s">
        <v>324</v>
      </c>
      <c r="BS820">
        <v>0</v>
      </c>
      <c r="BT820" t="s">
        <v>324</v>
      </c>
      <c r="BU820" t="s">
        <v>324</v>
      </c>
      <c r="BV820" t="s">
        <v>324</v>
      </c>
      <c r="BW820" t="s">
        <v>324</v>
      </c>
      <c r="BX820">
        <v>0</v>
      </c>
      <c r="BY820" t="s">
        <v>324</v>
      </c>
      <c r="BZ820" t="s">
        <v>324</v>
      </c>
      <c r="CA820" t="s">
        <v>324</v>
      </c>
      <c r="CB820" t="s">
        <v>324</v>
      </c>
      <c r="CC820">
        <v>0</v>
      </c>
      <c r="CD820" t="s">
        <v>324</v>
      </c>
      <c r="CE820" t="s">
        <v>324</v>
      </c>
      <c r="CF820" t="s">
        <v>324</v>
      </c>
      <c r="CG820" t="s">
        <v>324</v>
      </c>
      <c r="CH820">
        <v>0</v>
      </c>
      <c r="CI820" t="s">
        <v>324</v>
      </c>
      <c r="CJ820" t="s">
        <v>324</v>
      </c>
      <c r="CK820" t="s">
        <v>324</v>
      </c>
      <c r="CL820" t="s">
        <v>324</v>
      </c>
      <c r="CM820">
        <v>0</v>
      </c>
      <c r="CN820" t="s">
        <v>324</v>
      </c>
      <c r="CO820" t="s">
        <v>324</v>
      </c>
      <c r="CP820" t="s">
        <v>324</v>
      </c>
      <c r="CQ820" t="s">
        <v>324</v>
      </c>
      <c r="CR820">
        <v>0</v>
      </c>
      <c r="CS820" t="s">
        <v>324</v>
      </c>
      <c r="CT820" t="s">
        <v>324</v>
      </c>
      <c r="CU820" t="s">
        <v>324</v>
      </c>
      <c r="CV820" t="s">
        <v>324</v>
      </c>
      <c r="CW820">
        <v>0</v>
      </c>
      <c r="CX820">
        <v>2.15</v>
      </c>
      <c r="CY820">
        <v>0</v>
      </c>
      <c r="CZ820">
        <v>0</v>
      </c>
      <c r="DA820">
        <v>0</v>
      </c>
      <c r="DB820">
        <v>2.15</v>
      </c>
      <c r="DC820">
        <v>209</v>
      </c>
      <c r="DD820">
        <v>0</v>
      </c>
      <c r="DE820">
        <v>0</v>
      </c>
      <c r="DF820">
        <v>0</v>
      </c>
      <c r="DG820">
        <v>209</v>
      </c>
      <c r="DH820">
        <v>0</v>
      </c>
      <c r="DI820">
        <v>0</v>
      </c>
      <c r="DJ820">
        <v>0</v>
      </c>
      <c r="DK820">
        <v>0</v>
      </c>
      <c r="DL820">
        <v>0</v>
      </c>
    </row>
    <row r="821" spans="1:116" x14ac:dyDescent="0.45">
      <c r="A821">
        <v>2023</v>
      </c>
      <c r="B821" t="s">
        <v>215</v>
      </c>
      <c r="C821">
        <v>4146</v>
      </c>
      <c r="D821" t="s">
        <v>1120</v>
      </c>
      <c r="E821" t="s">
        <v>1110</v>
      </c>
      <c r="F821" t="s">
        <v>247</v>
      </c>
      <c r="G821">
        <v>0.46</v>
      </c>
      <c r="H821" t="s">
        <v>324</v>
      </c>
      <c r="I821" t="s">
        <v>324</v>
      </c>
      <c r="J821" t="s">
        <v>324</v>
      </c>
      <c r="K821">
        <v>0.46</v>
      </c>
      <c r="L821">
        <v>43</v>
      </c>
      <c r="M821" t="s">
        <v>324</v>
      </c>
      <c r="N821" t="s">
        <v>324</v>
      </c>
      <c r="O821" t="s">
        <v>324</v>
      </c>
      <c r="P821">
        <v>43</v>
      </c>
      <c r="Q821">
        <v>360.96800000000002</v>
      </c>
      <c r="R821" t="s">
        <v>324</v>
      </c>
      <c r="S821" t="s">
        <v>324</v>
      </c>
      <c r="T821" t="s">
        <v>324</v>
      </c>
      <c r="U821">
        <v>360.96800000000002</v>
      </c>
      <c r="V821" t="s">
        <v>324</v>
      </c>
      <c r="W821" t="s">
        <v>324</v>
      </c>
      <c r="X821" t="s">
        <v>324</v>
      </c>
      <c r="Y821" t="s">
        <v>324</v>
      </c>
      <c r="Z821">
        <v>0</v>
      </c>
      <c r="AA821" t="s">
        <v>324</v>
      </c>
      <c r="AB821" t="s">
        <v>324</v>
      </c>
      <c r="AC821" t="s">
        <v>324</v>
      </c>
      <c r="AD821" t="s">
        <v>324</v>
      </c>
      <c r="AE821">
        <v>0</v>
      </c>
      <c r="AF821">
        <v>0.99</v>
      </c>
      <c r="AG821" t="s">
        <v>324</v>
      </c>
      <c r="AH821" t="s">
        <v>324</v>
      </c>
      <c r="AI821" t="s">
        <v>324</v>
      </c>
      <c r="AJ821">
        <v>0.99</v>
      </c>
      <c r="AK821">
        <v>62</v>
      </c>
      <c r="AL821" t="s">
        <v>324</v>
      </c>
      <c r="AM821" t="s">
        <v>324</v>
      </c>
      <c r="AN821" t="s">
        <v>324</v>
      </c>
      <c r="AO821">
        <v>62</v>
      </c>
      <c r="AP821" t="s">
        <v>324</v>
      </c>
      <c r="AQ821" t="s">
        <v>324</v>
      </c>
      <c r="AR821" t="s">
        <v>324</v>
      </c>
      <c r="AS821" t="s">
        <v>324</v>
      </c>
      <c r="AT821">
        <v>0</v>
      </c>
      <c r="AU821" t="s">
        <v>324</v>
      </c>
      <c r="AV821" t="s">
        <v>324</v>
      </c>
      <c r="AW821" t="s">
        <v>324</v>
      </c>
      <c r="AX821" t="s">
        <v>324</v>
      </c>
      <c r="AY821">
        <v>0</v>
      </c>
      <c r="AZ821" t="s">
        <v>324</v>
      </c>
      <c r="BA821" t="s">
        <v>324</v>
      </c>
      <c r="BB821" t="s">
        <v>324</v>
      </c>
      <c r="BC821" t="s">
        <v>324</v>
      </c>
      <c r="BD821">
        <v>0</v>
      </c>
      <c r="BE821" t="s">
        <v>324</v>
      </c>
      <c r="BF821" t="s">
        <v>324</v>
      </c>
      <c r="BG821" t="s">
        <v>324</v>
      </c>
      <c r="BH821" t="s">
        <v>324</v>
      </c>
      <c r="BI821">
        <v>0</v>
      </c>
      <c r="BJ821" t="s">
        <v>324</v>
      </c>
      <c r="BK821" t="s">
        <v>324</v>
      </c>
      <c r="BL821" t="s">
        <v>324</v>
      </c>
      <c r="BM821" t="s">
        <v>324</v>
      </c>
      <c r="BN821">
        <v>0</v>
      </c>
      <c r="BO821" t="s">
        <v>324</v>
      </c>
      <c r="BP821" t="s">
        <v>324</v>
      </c>
      <c r="BQ821" t="s">
        <v>324</v>
      </c>
      <c r="BR821" t="s">
        <v>324</v>
      </c>
      <c r="BS821">
        <v>0</v>
      </c>
      <c r="BT821">
        <v>8.9999999999999993E-3</v>
      </c>
      <c r="BU821" t="s">
        <v>324</v>
      </c>
      <c r="BV821" t="s">
        <v>324</v>
      </c>
      <c r="BW821" t="s">
        <v>324</v>
      </c>
      <c r="BX821">
        <v>8.9999999999999993E-3</v>
      </c>
      <c r="BY821">
        <v>5</v>
      </c>
      <c r="BZ821" t="s">
        <v>324</v>
      </c>
      <c r="CA821" t="s">
        <v>324</v>
      </c>
      <c r="CB821" t="s">
        <v>324</v>
      </c>
      <c r="CC821">
        <v>5</v>
      </c>
      <c r="CD821" t="s">
        <v>324</v>
      </c>
      <c r="CE821" t="s">
        <v>324</v>
      </c>
      <c r="CF821" t="s">
        <v>324</v>
      </c>
      <c r="CG821" t="s">
        <v>324</v>
      </c>
      <c r="CH821">
        <v>0</v>
      </c>
      <c r="CI821" t="s">
        <v>324</v>
      </c>
      <c r="CJ821" t="s">
        <v>324</v>
      </c>
      <c r="CK821" t="s">
        <v>324</v>
      </c>
      <c r="CL821" t="s">
        <v>324</v>
      </c>
      <c r="CM821">
        <v>0</v>
      </c>
      <c r="CN821" t="s">
        <v>324</v>
      </c>
      <c r="CO821" t="s">
        <v>324</v>
      </c>
      <c r="CP821" t="s">
        <v>324</v>
      </c>
      <c r="CQ821" t="s">
        <v>324</v>
      </c>
      <c r="CR821">
        <v>0</v>
      </c>
      <c r="CS821" t="s">
        <v>324</v>
      </c>
      <c r="CT821" t="s">
        <v>324</v>
      </c>
      <c r="CU821" t="s">
        <v>324</v>
      </c>
      <c r="CV821" t="s">
        <v>324</v>
      </c>
      <c r="CW821">
        <v>0</v>
      </c>
      <c r="CX821">
        <v>1.4590000000000001</v>
      </c>
      <c r="CY821">
        <v>0</v>
      </c>
      <c r="CZ821">
        <v>0</v>
      </c>
      <c r="DA821">
        <v>0</v>
      </c>
      <c r="DB821">
        <v>1.4590000000000001</v>
      </c>
      <c r="DC821">
        <v>110</v>
      </c>
      <c r="DD821">
        <v>0</v>
      </c>
      <c r="DE821">
        <v>0</v>
      </c>
      <c r="DF821">
        <v>0</v>
      </c>
      <c r="DG821">
        <v>110</v>
      </c>
      <c r="DH821">
        <v>360.96800000000002</v>
      </c>
      <c r="DI821">
        <v>0</v>
      </c>
      <c r="DJ821">
        <v>0</v>
      </c>
      <c r="DK821">
        <v>0</v>
      </c>
      <c r="DL821">
        <v>360.96800000000002</v>
      </c>
    </row>
    <row r="822" spans="1:116" x14ac:dyDescent="0.45">
      <c r="A822">
        <v>2023</v>
      </c>
      <c r="B822" t="s">
        <v>215</v>
      </c>
      <c r="C822">
        <v>4262</v>
      </c>
      <c r="D822" t="s">
        <v>1121</v>
      </c>
      <c r="E822" t="s">
        <v>1110</v>
      </c>
      <c r="F822" t="s">
        <v>244</v>
      </c>
      <c r="G822">
        <v>1.0940000000000001</v>
      </c>
      <c r="H822">
        <v>2.5000000000000001E-2</v>
      </c>
      <c r="I822">
        <v>0.998</v>
      </c>
      <c r="J822" t="s">
        <v>324</v>
      </c>
      <c r="K822">
        <v>2.117</v>
      </c>
      <c r="L822">
        <v>110</v>
      </c>
      <c r="M822">
        <v>1</v>
      </c>
      <c r="N822">
        <v>1</v>
      </c>
      <c r="O822" t="s">
        <v>324</v>
      </c>
      <c r="P822">
        <v>112</v>
      </c>
      <c r="Q822" t="s">
        <v>324</v>
      </c>
      <c r="R822" t="s">
        <v>324</v>
      </c>
      <c r="S822" t="s">
        <v>324</v>
      </c>
      <c r="T822" t="s">
        <v>324</v>
      </c>
      <c r="U822">
        <v>0</v>
      </c>
      <c r="V822" t="s">
        <v>324</v>
      </c>
      <c r="W822" t="s">
        <v>324</v>
      </c>
      <c r="X822" t="s">
        <v>324</v>
      </c>
      <c r="Y822" t="s">
        <v>324</v>
      </c>
      <c r="Z822">
        <v>0</v>
      </c>
      <c r="AA822" t="s">
        <v>324</v>
      </c>
      <c r="AB822" t="s">
        <v>324</v>
      </c>
      <c r="AC822" t="s">
        <v>324</v>
      </c>
      <c r="AD822" t="s">
        <v>324</v>
      </c>
      <c r="AE822">
        <v>0</v>
      </c>
      <c r="AF822" t="s">
        <v>324</v>
      </c>
      <c r="AG822" t="s">
        <v>324</v>
      </c>
      <c r="AH822" t="s">
        <v>324</v>
      </c>
      <c r="AI822" t="s">
        <v>324</v>
      </c>
      <c r="AJ822">
        <v>0</v>
      </c>
      <c r="AK822" t="s">
        <v>324</v>
      </c>
      <c r="AL822" t="s">
        <v>324</v>
      </c>
      <c r="AM822" t="s">
        <v>324</v>
      </c>
      <c r="AN822" t="s">
        <v>324</v>
      </c>
      <c r="AO822">
        <v>0</v>
      </c>
      <c r="AP822" t="s">
        <v>324</v>
      </c>
      <c r="AQ822" t="s">
        <v>324</v>
      </c>
      <c r="AR822" t="s">
        <v>324</v>
      </c>
      <c r="AS822" t="s">
        <v>324</v>
      </c>
      <c r="AT822">
        <v>0</v>
      </c>
      <c r="AU822" t="s">
        <v>324</v>
      </c>
      <c r="AV822" t="s">
        <v>324</v>
      </c>
      <c r="AW822" t="s">
        <v>324</v>
      </c>
      <c r="AX822" t="s">
        <v>324</v>
      </c>
      <c r="AY822">
        <v>0</v>
      </c>
      <c r="AZ822" t="s">
        <v>324</v>
      </c>
      <c r="BA822" t="s">
        <v>324</v>
      </c>
      <c r="BB822" t="s">
        <v>324</v>
      </c>
      <c r="BC822" t="s">
        <v>324</v>
      </c>
      <c r="BD822">
        <v>0</v>
      </c>
      <c r="BE822" t="s">
        <v>324</v>
      </c>
      <c r="BF822" t="s">
        <v>324</v>
      </c>
      <c r="BG822" t="s">
        <v>324</v>
      </c>
      <c r="BH822" t="s">
        <v>324</v>
      </c>
      <c r="BI822">
        <v>0</v>
      </c>
      <c r="BJ822" t="s">
        <v>324</v>
      </c>
      <c r="BK822" t="s">
        <v>324</v>
      </c>
      <c r="BL822" t="s">
        <v>324</v>
      </c>
      <c r="BM822" t="s">
        <v>324</v>
      </c>
      <c r="BN822">
        <v>0</v>
      </c>
      <c r="BO822" t="s">
        <v>324</v>
      </c>
      <c r="BP822" t="s">
        <v>324</v>
      </c>
      <c r="BQ822" t="s">
        <v>324</v>
      </c>
      <c r="BR822" t="s">
        <v>324</v>
      </c>
      <c r="BS822">
        <v>0</v>
      </c>
      <c r="BT822">
        <v>3.2000000000000001E-2</v>
      </c>
      <c r="BU822">
        <v>0.75</v>
      </c>
      <c r="BV822" t="s">
        <v>324</v>
      </c>
      <c r="BW822" t="s">
        <v>324</v>
      </c>
      <c r="BX822">
        <v>0.78200000000000003</v>
      </c>
      <c r="BY822">
        <v>11</v>
      </c>
      <c r="BZ822">
        <v>1</v>
      </c>
      <c r="CA822" t="s">
        <v>324</v>
      </c>
      <c r="CB822" t="s">
        <v>324</v>
      </c>
      <c r="CC822">
        <v>12</v>
      </c>
      <c r="CD822" t="s">
        <v>324</v>
      </c>
      <c r="CE822" t="s">
        <v>324</v>
      </c>
      <c r="CF822" t="s">
        <v>324</v>
      </c>
      <c r="CG822" t="s">
        <v>324</v>
      </c>
      <c r="CH822">
        <v>0</v>
      </c>
      <c r="CI822" t="s">
        <v>324</v>
      </c>
      <c r="CJ822" t="s">
        <v>324</v>
      </c>
      <c r="CK822" t="s">
        <v>324</v>
      </c>
      <c r="CL822" t="s">
        <v>324</v>
      </c>
      <c r="CM822">
        <v>0</v>
      </c>
      <c r="CN822" t="s">
        <v>324</v>
      </c>
      <c r="CO822" t="s">
        <v>324</v>
      </c>
      <c r="CP822" t="s">
        <v>324</v>
      </c>
      <c r="CQ822" t="s">
        <v>324</v>
      </c>
      <c r="CR822">
        <v>0</v>
      </c>
      <c r="CS822" t="s">
        <v>324</v>
      </c>
      <c r="CT822" t="s">
        <v>324</v>
      </c>
      <c r="CU822" t="s">
        <v>324</v>
      </c>
      <c r="CV822" t="s">
        <v>324</v>
      </c>
      <c r="CW822">
        <v>0</v>
      </c>
      <c r="CX822">
        <v>1.1259999999999999</v>
      </c>
      <c r="CY822">
        <v>0.77500000000000002</v>
      </c>
      <c r="CZ822">
        <v>0.998</v>
      </c>
      <c r="DA822">
        <v>0</v>
      </c>
      <c r="DB822">
        <v>2.899</v>
      </c>
      <c r="DC822">
        <v>121</v>
      </c>
      <c r="DD822">
        <v>2</v>
      </c>
      <c r="DE822">
        <v>1</v>
      </c>
      <c r="DF822">
        <v>0</v>
      </c>
      <c r="DG822">
        <v>124</v>
      </c>
      <c r="DH822">
        <v>0</v>
      </c>
      <c r="DI822">
        <v>0</v>
      </c>
      <c r="DJ822">
        <v>0</v>
      </c>
      <c r="DK822">
        <v>0</v>
      </c>
      <c r="DL822">
        <v>0</v>
      </c>
    </row>
    <row r="823" spans="1:116" x14ac:dyDescent="0.45">
      <c r="A823">
        <v>2023</v>
      </c>
      <c r="B823" t="s">
        <v>215</v>
      </c>
      <c r="C823">
        <v>4295</v>
      </c>
      <c r="D823" t="s">
        <v>1122</v>
      </c>
      <c r="E823" t="s">
        <v>1110</v>
      </c>
      <c r="F823" t="s">
        <v>244</v>
      </c>
      <c r="G823">
        <v>1.498</v>
      </c>
      <c r="H823" t="s">
        <v>324</v>
      </c>
      <c r="I823" t="s">
        <v>324</v>
      </c>
      <c r="J823" t="s">
        <v>324</v>
      </c>
      <c r="K823">
        <v>1.498</v>
      </c>
      <c r="L823">
        <v>122</v>
      </c>
      <c r="M823" t="s">
        <v>324</v>
      </c>
      <c r="N823" t="s">
        <v>324</v>
      </c>
      <c r="O823" t="s">
        <v>324</v>
      </c>
      <c r="P823">
        <v>122</v>
      </c>
      <c r="Q823" t="s">
        <v>324</v>
      </c>
      <c r="R823" t="s">
        <v>324</v>
      </c>
      <c r="S823" t="s">
        <v>324</v>
      </c>
      <c r="T823" t="s">
        <v>324</v>
      </c>
      <c r="U823">
        <v>0</v>
      </c>
      <c r="V823" t="s">
        <v>324</v>
      </c>
      <c r="W823" t="s">
        <v>324</v>
      </c>
      <c r="X823" t="s">
        <v>324</v>
      </c>
      <c r="Y823" t="s">
        <v>324</v>
      </c>
      <c r="Z823">
        <v>0</v>
      </c>
      <c r="AA823" t="s">
        <v>324</v>
      </c>
      <c r="AB823" t="s">
        <v>324</v>
      </c>
      <c r="AC823" t="s">
        <v>324</v>
      </c>
      <c r="AD823" t="s">
        <v>324</v>
      </c>
      <c r="AE823">
        <v>0</v>
      </c>
      <c r="AF823" t="s">
        <v>324</v>
      </c>
      <c r="AG823" t="s">
        <v>324</v>
      </c>
      <c r="AH823" t="s">
        <v>324</v>
      </c>
      <c r="AI823" t="s">
        <v>324</v>
      </c>
      <c r="AJ823">
        <v>0</v>
      </c>
      <c r="AK823" t="s">
        <v>324</v>
      </c>
      <c r="AL823" t="s">
        <v>324</v>
      </c>
      <c r="AM823" t="s">
        <v>324</v>
      </c>
      <c r="AN823" t="s">
        <v>324</v>
      </c>
      <c r="AO823">
        <v>0</v>
      </c>
      <c r="AP823">
        <v>9.9000000000000005E-2</v>
      </c>
      <c r="AQ823" t="s">
        <v>324</v>
      </c>
      <c r="AR823" t="s">
        <v>324</v>
      </c>
      <c r="AS823" t="s">
        <v>324</v>
      </c>
      <c r="AT823">
        <v>9.9000000000000005E-2</v>
      </c>
      <c r="AU823">
        <v>3</v>
      </c>
      <c r="AV823" t="s">
        <v>324</v>
      </c>
      <c r="AW823" t="s">
        <v>324</v>
      </c>
      <c r="AX823" t="s">
        <v>324</v>
      </c>
      <c r="AY823">
        <v>3</v>
      </c>
      <c r="AZ823" t="s">
        <v>324</v>
      </c>
      <c r="BA823" t="s">
        <v>324</v>
      </c>
      <c r="BB823" t="s">
        <v>324</v>
      </c>
      <c r="BC823" t="s">
        <v>324</v>
      </c>
      <c r="BD823">
        <v>0</v>
      </c>
      <c r="BE823" t="s">
        <v>324</v>
      </c>
      <c r="BF823" t="s">
        <v>324</v>
      </c>
      <c r="BG823" t="s">
        <v>324</v>
      </c>
      <c r="BH823" t="s">
        <v>324</v>
      </c>
      <c r="BI823">
        <v>0</v>
      </c>
      <c r="BJ823" t="s">
        <v>324</v>
      </c>
      <c r="BK823" t="s">
        <v>324</v>
      </c>
      <c r="BL823" t="s">
        <v>324</v>
      </c>
      <c r="BM823" t="s">
        <v>324</v>
      </c>
      <c r="BN823">
        <v>0</v>
      </c>
      <c r="BO823" t="s">
        <v>324</v>
      </c>
      <c r="BP823" t="s">
        <v>324</v>
      </c>
      <c r="BQ823" t="s">
        <v>324</v>
      </c>
      <c r="BR823" t="s">
        <v>324</v>
      </c>
      <c r="BS823">
        <v>0</v>
      </c>
      <c r="BT823" t="s">
        <v>324</v>
      </c>
      <c r="BU823" t="s">
        <v>324</v>
      </c>
      <c r="BV823" t="s">
        <v>324</v>
      </c>
      <c r="BW823" t="s">
        <v>324</v>
      </c>
      <c r="BX823">
        <v>0</v>
      </c>
      <c r="BY823" t="s">
        <v>324</v>
      </c>
      <c r="BZ823" t="s">
        <v>324</v>
      </c>
      <c r="CA823" t="s">
        <v>324</v>
      </c>
      <c r="CB823" t="s">
        <v>324</v>
      </c>
      <c r="CC823">
        <v>0</v>
      </c>
      <c r="CD823" t="s">
        <v>324</v>
      </c>
      <c r="CE823" t="s">
        <v>324</v>
      </c>
      <c r="CF823" t="s">
        <v>324</v>
      </c>
      <c r="CG823" t="s">
        <v>324</v>
      </c>
      <c r="CH823">
        <v>0</v>
      </c>
      <c r="CI823" t="s">
        <v>324</v>
      </c>
      <c r="CJ823" t="s">
        <v>324</v>
      </c>
      <c r="CK823" t="s">
        <v>324</v>
      </c>
      <c r="CL823" t="s">
        <v>324</v>
      </c>
      <c r="CM823">
        <v>0</v>
      </c>
      <c r="CN823" t="s">
        <v>324</v>
      </c>
      <c r="CO823" t="s">
        <v>324</v>
      </c>
      <c r="CP823" t="s">
        <v>324</v>
      </c>
      <c r="CQ823" t="s">
        <v>324</v>
      </c>
      <c r="CR823">
        <v>0</v>
      </c>
      <c r="CS823" t="s">
        <v>324</v>
      </c>
      <c r="CT823" t="s">
        <v>324</v>
      </c>
      <c r="CU823" t="s">
        <v>324</v>
      </c>
      <c r="CV823" t="s">
        <v>324</v>
      </c>
      <c r="CW823">
        <v>0</v>
      </c>
      <c r="CX823">
        <v>1.498</v>
      </c>
      <c r="CY823">
        <v>0</v>
      </c>
      <c r="CZ823">
        <v>0</v>
      </c>
      <c r="DA823">
        <v>0</v>
      </c>
      <c r="DB823">
        <v>1.498</v>
      </c>
      <c r="DC823">
        <v>122</v>
      </c>
      <c r="DD823">
        <v>0</v>
      </c>
      <c r="DE823">
        <v>0</v>
      </c>
      <c r="DF823">
        <v>0</v>
      </c>
      <c r="DG823">
        <v>122</v>
      </c>
      <c r="DH823">
        <v>0</v>
      </c>
      <c r="DI823">
        <v>0</v>
      </c>
      <c r="DJ823">
        <v>0</v>
      </c>
      <c r="DK823">
        <v>0</v>
      </c>
      <c r="DL823">
        <v>0</v>
      </c>
    </row>
    <row r="824" spans="1:116" x14ac:dyDescent="0.45">
      <c r="A824">
        <v>2023</v>
      </c>
      <c r="B824" t="s">
        <v>215</v>
      </c>
      <c r="C824">
        <v>4939</v>
      </c>
      <c r="D824" t="s">
        <v>1123</v>
      </c>
      <c r="E824" t="s">
        <v>607</v>
      </c>
      <c r="F824" t="s">
        <v>244</v>
      </c>
      <c r="G824">
        <v>6.3E-2</v>
      </c>
      <c r="H824" t="s">
        <v>324</v>
      </c>
      <c r="I824" t="s">
        <v>324</v>
      </c>
      <c r="J824" t="s">
        <v>324</v>
      </c>
      <c r="K824">
        <v>6.3E-2</v>
      </c>
      <c r="L824">
        <v>8</v>
      </c>
      <c r="M824" t="s">
        <v>324</v>
      </c>
      <c r="N824" t="s">
        <v>324</v>
      </c>
      <c r="O824" t="s">
        <v>324</v>
      </c>
      <c r="P824">
        <v>8</v>
      </c>
      <c r="Q824" t="s">
        <v>324</v>
      </c>
      <c r="R824" t="s">
        <v>324</v>
      </c>
      <c r="S824" t="s">
        <v>324</v>
      </c>
      <c r="T824" t="s">
        <v>324</v>
      </c>
      <c r="U824">
        <v>0</v>
      </c>
      <c r="V824" t="s">
        <v>324</v>
      </c>
      <c r="W824" t="s">
        <v>324</v>
      </c>
      <c r="X824" t="s">
        <v>324</v>
      </c>
      <c r="Y824" t="s">
        <v>324</v>
      </c>
      <c r="Z824">
        <v>0</v>
      </c>
      <c r="AA824" t="s">
        <v>324</v>
      </c>
      <c r="AB824" t="s">
        <v>324</v>
      </c>
      <c r="AC824" t="s">
        <v>324</v>
      </c>
      <c r="AD824" t="s">
        <v>324</v>
      </c>
      <c r="AE824">
        <v>0</v>
      </c>
      <c r="AF824" t="s">
        <v>324</v>
      </c>
      <c r="AG824" t="s">
        <v>324</v>
      </c>
      <c r="AH824" t="s">
        <v>324</v>
      </c>
      <c r="AI824" t="s">
        <v>324</v>
      </c>
      <c r="AJ824">
        <v>0</v>
      </c>
      <c r="AK824" t="s">
        <v>324</v>
      </c>
      <c r="AL824" t="s">
        <v>324</v>
      </c>
      <c r="AM824" t="s">
        <v>324</v>
      </c>
      <c r="AN824" t="s">
        <v>324</v>
      </c>
      <c r="AO824">
        <v>0</v>
      </c>
      <c r="AP824" t="s">
        <v>324</v>
      </c>
      <c r="AQ824" t="s">
        <v>324</v>
      </c>
      <c r="AR824" t="s">
        <v>324</v>
      </c>
      <c r="AS824" t="s">
        <v>324</v>
      </c>
      <c r="AT824">
        <v>0</v>
      </c>
      <c r="AU824" t="s">
        <v>324</v>
      </c>
      <c r="AV824" t="s">
        <v>324</v>
      </c>
      <c r="AW824" t="s">
        <v>324</v>
      </c>
      <c r="AX824" t="s">
        <v>324</v>
      </c>
      <c r="AY824">
        <v>0</v>
      </c>
      <c r="AZ824" t="s">
        <v>324</v>
      </c>
      <c r="BA824" t="s">
        <v>324</v>
      </c>
      <c r="BB824" t="s">
        <v>324</v>
      </c>
      <c r="BC824" t="s">
        <v>324</v>
      </c>
      <c r="BD824">
        <v>0</v>
      </c>
      <c r="BE824" t="s">
        <v>324</v>
      </c>
      <c r="BF824" t="s">
        <v>324</v>
      </c>
      <c r="BG824" t="s">
        <v>324</v>
      </c>
      <c r="BH824" t="s">
        <v>324</v>
      </c>
      <c r="BI824">
        <v>0</v>
      </c>
      <c r="BJ824" t="s">
        <v>324</v>
      </c>
      <c r="BK824" t="s">
        <v>324</v>
      </c>
      <c r="BL824" t="s">
        <v>324</v>
      </c>
      <c r="BM824" t="s">
        <v>324</v>
      </c>
      <c r="BN824">
        <v>0</v>
      </c>
      <c r="BO824" t="s">
        <v>324</v>
      </c>
      <c r="BP824" t="s">
        <v>324</v>
      </c>
      <c r="BQ824" t="s">
        <v>324</v>
      </c>
      <c r="BR824" t="s">
        <v>324</v>
      </c>
      <c r="BS824">
        <v>0</v>
      </c>
      <c r="BT824">
        <v>0.08</v>
      </c>
      <c r="BU824" t="s">
        <v>324</v>
      </c>
      <c r="BV824" t="s">
        <v>324</v>
      </c>
      <c r="BW824" t="s">
        <v>324</v>
      </c>
      <c r="BX824">
        <v>0.08</v>
      </c>
      <c r="BY824">
        <v>5</v>
      </c>
      <c r="BZ824" t="s">
        <v>324</v>
      </c>
      <c r="CA824" t="s">
        <v>324</v>
      </c>
      <c r="CB824" t="s">
        <v>324</v>
      </c>
      <c r="CC824">
        <v>5</v>
      </c>
      <c r="CD824" t="s">
        <v>324</v>
      </c>
      <c r="CE824" t="s">
        <v>324</v>
      </c>
      <c r="CF824" t="s">
        <v>324</v>
      </c>
      <c r="CG824" t="s">
        <v>324</v>
      </c>
      <c r="CH824">
        <v>0</v>
      </c>
      <c r="CI824" t="s">
        <v>324</v>
      </c>
      <c r="CJ824" t="s">
        <v>324</v>
      </c>
      <c r="CK824" t="s">
        <v>324</v>
      </c>
      <c r="CL824" t="s">
        <v>324</v>
      </c>
      <c r="CM824">
        <v>0</v>
      </c>
      <c r="CN824" t="s">
        <v>324</v>
      </c>
      <c r="CO824" t="s">
        <v>324</v>
      </c>
      <c r="CP824" t="s">
        <v>324</v>
      </c>
      <c r="CQ824" t="s">
        <v>324</v>
      </c>
      <c r="CR824">
        <v>0</v>
      </c>
      <c r="CS824" t="s">
        <v>324</v>
      </c>
      <c r="CT824" t="s">
        <v>324</v>
      </c>
      <c r="CU824" t="s">
        <v>324</v>
      </c>
      <c r="CV824" t="s">
        <v>324</v>
      </c>
      <c r="CW824">
        <v>0</v>
      </c>
      <c r="CX824">
        <v>0.14299999999999999</v>
      </c>
      <c r="CY824">
        <v>0</v>
      </c>
      <c r="CZ824">
        <v>0</v>
      </c>
      <c r="DA824">
        <v>0</v>
      </c>
      <c r="DB824">
        <v>0.14299999999999999</v>
      </c>
      <c r="DC824">
        <v>13</v>
      </c>
      <c r="DD824">
        <v>0</v>
      </c>
      <c r="DE824">
        <v>0</v>
      </c>
      <c r="DF824">
        <v>0</v>
      </c>
      <c r="DG824">
        <v>13</v>
      </c>
      <c r="DH824">
        <v>0</v>
      </c>
      <c r="DI824">
        <v>0</v>
      </c>
      <c r="DJ824">
        <v>0</v>
      </c>
      <c r="DK824">
        <v>0</v>
      </c>
      <c r="DL824">
        <v>0</v>
      </c>
    </row>
    <row r="825" spans="1:116" x14ac:dyDescent="0.45">
      <c r="A825">
        <v>2023</v>
      </c>
      <c r="B825" t="s">
        <v>215</v>
      </c>
      <c r="C825">
        <v>4975</v>
      </c>
      <c r="D825" t="s">
        <v>1124</v>
      </c>
      <c r="E825" t="s">
        <v>606</v>
      </c>
      <c r="F825" t="s">
        <v>244</v>
      </c>
      <c r="G825">
        <v>0.84799999999999998</v>
      </c>
      <c r="H825" t="s">
        <v>324</v>
      </c>
      <c r="I825" t="s">
        <v>324</v>
      </c>
      <c r="J825" t="s">
        <v>324</v>
      </c>
      <c r="K825">
        <v>0.84799999999999998</v>
      </c>
      <c r="L825">
        <v>93</v>
      </c>
      <c r="M825" t="s">
        <v>324</v>
      </c>
      <c r="N825" t="s">
        <v>324</v>
      </c>
      <c r="O825" t="s">
        <v>324</v>
      </c>
      <c r="P825">
        <v>93</v>
      </c>
      <c r="Q825">
        <v>198.63300000000001</v>
      </c>
      <c r="R825" t="s">
        <v>324</v>
      </c>
      <c r="S825" t="s">
        <v>324</v>
      </c>
      <c r="T825" t="s">
        <v>324</v>
      </c>
      <c r="U825">
        <v>198.63300000000001</v>
      </c>
      <c r="V825" t="s">
        <v>324</v>
      </c>
      <c r="W825" t="s">
        <v>324</v>
      </c>
      <c r="X825" t="s">
        <v>324</v>
      </c>
      <c r="Y825" t="s">
        <v>324</v>
      </c>
      <c r="Z825">
        <v>0</v>
      </c>
      <c r="AA825" t="s">
        <v>324</v>
      </c>
      <c r="AB825" t="s">
        <v>324</v>
      </c>
      <c r="AC825" t="s">
        <v>324</v>
      </c>
      <c r="AD825" t="s">
        <v>324</v>
      </c>
      <c r="AE825">
        <v>0</v>
      </c>
      <c r="AF825" t="s">
        <v>324</v>
      </c>
      <c r="AG825" t="s">
        <v>324</v>
      </c>
      <c r="AH825" t="s">
        <v>324</v>
      </c>
      <c r="AI825" t="s">
        <v>324</v>
      </c>
      <c r="AJ825">
        <v>0</v>
      </c>
      <c r="AK825" t="s">
        <v>324</v>
      </c>
      <c r="AL825" t="s">
        <v>324</v>
      </c>
      <c r="AM825" t="s">
        <v>324</v>
      </c>
      <c r="AN825" t="s">
        <v>324</v>
      </c>
      <c r="AO825">
        <v>0</v>
      </c>
      <c r="AP825" t="s">
        <v>324</v>
      </c>
      <c r="AQ825" t="s">
        <v>324</v>
      </c>
      <c r="AR825" t="s">
        <v>324</v>
      </c>
      <c r="AS825" t="s">
        <v>324</v>
      </c>
      <c r="AT825">
        <v>0</v>
      </c>
      <c r="AU825" t="s">
        <v>324</v>
      </c>
      <c r="AV825" t="s">
        <v>324</v>
      </c>
      <c r="AW825" t="s">
        <v>324</v>
      </c>
      <c r="AX825" t="s">
        <v>324</v>
      </c>
      <c r="AY825">
        <v>0</v>
      </c>
      <c r="AZ825" t="s">
        <v>324</v>
      </c>
      <c r="BA825" t="s">
        <v>324</v>
      </c>
      <c r="BB825" t="s">
        <v>324</v>
      </c>
      <c r="BC825" t="s">
        <v>324</v>
      </c>
      <c r="BD825">
        <v>0</v>
      </c>
      <c r="BE825" t="s">
        <v>324</v>
      </c>
      <c r="BF825" t="s">
        <v>324</v>
      </c>
      <c r="BG825" t="s">
        <v>324</v>
      </c>
      <c r="BH825" t="s">
        <v>324</v>
      </c>
      <c r="BI825">
        <v>0</v>
      </c>
      <c r="BJ825" t="s">
        <v>324</v>
      </c>
      <c r="BK825" t="s">
        <v>324</v>
      </c>
      <c r="BL825" t="s">
        <v>324</v>
      </c>
      <c r="BM825" t="s">
        <v>324</v>
      </c>
      <c r="BN825">
        <v>0</v>
      </c>
      <c r="BO825" t="s">
        <v>324</v>
      </c>
      <c r="BP825" t="s">
        <v>324</v>
      </c>
      <c r="BQ825" t="s">
        <v>324</v>
      </c>
      <c r="BR825" t="s">
        <v>324</v>
      </c>
      <c r="BS825">
        <v>0</v>
      </c>
      <c r="BT825" t="s">
        <v>324</v>
      </c>
      <c r="BU825" t="s">
        <v>324</v>
      </c>
      <c r="BV825" t="s">
        <v>324</v>
      </c>
      <c r="BW825" t="s">
        <v>324</v>
      </c>
      <c r="BX825">
        <v>0</v>
      </c>
      <c r="BY825" t="s">
        <v>324</v>
      </c>
      <c r="BZ825" t="s">
        <v>324</v>
      </c>
      <c r="CA825" t="s">
        <v>324</v>
      </c>
      <c r="CB825" t="s">
        <v>324</v>
      </c>
      <c r="CC825">
        <v>0</v>
      </c>
      <c r="CD825" t="s">
        <v>324</v>
      </c>
      <c r="CE825" t="s">
        <v>324</v>
      </c>
      <c r="CF825" t="s">
        <v>324</v>
      </c>
      <c r="CG825" t="s">
        <v>324</v>
      </c>
      <c r="CH825">
        <v>0</v>
      </c>
      <c r="CI825" t="s">
        <v>324</v>
      </c>
      <c r="CJ825" t="s">
        <v>324</v>
      </c>
      <c r="CK825" t="s">
        <v>324</v>
      </c>
      <c r="CL825" t="s">
        <v>324</v>
      </c>
      <c r="CM825">
        <v>0</v>
      </c>
      <c r="CN825" t="s">
        <v>324</v>
      </c>
      <c r="CO825" t="s">
        <v>324</v>
      </c>
      <c r="CP825" t="s">
        <v>324</v>
      </c>
      <c r="CQ825" t="s">
        <v>324</v>
      </c>
      <c r="CR825">
        <v>0</v>
      </c>
      <c r="CS825" t="s">
        <v>324</v>
      </c>
      <c r="CT825" t="s">
        <v>324</v>
      </c>
      <c r="CU825" t="s">
        <v>324</v>
      </c>
      <c r="CV825" t="s">
        <v>324</v>
      </c>
      <c r="CW825">
        <v>0</v>
      </c>
      <c r="CX825">
        <v>0.84799999999999998</v>
      </c>
      <c r="CY825">
        <v>0</v>
      </c>
      <c r="CZ825">
        <v>0</v>
      </c>
      <c r="DA825">
        <v>0</v>
      </c>
      <c r="DB825">
        <v>0.84799999999999998</v>
      </c>
      <c r="DC825">
        <v>93</v>
      </c>
      <c r="DD825">
        <v>0</v>
      </c>
      <c r="DE825">
        <v>0</v>
      </c>
      <c r="DF825">
        <v>0</v>
      </c>
      <c r="DG825">
        <v>93</v>
      </c>
      <c r="DH825">
        <v>198.63300000000001</v>
      </c>
      <c r="DI825">
        <v>0</v>
      </c>
      <c r="DJ825">
        <v>0</v>
      </c>
      <c r="DK825">
        <v>0</v>
      </c>
      <c r="DL825">
        <v>198.63300000000001</v>
      </c>
    </row>
    <row r="826" spans="1:116" x14ac:dyDescent="0.45">
      <c r="A826">
        <v>2023</v>
      </c>
      <c r="B826" t="s">
        <v>215</v>
      </c>
      <c r="C826">
        <v>5063</v>
      </c>
      <c r="D826" t="s">
        <v>1125</v>
      </c>
      <c r="E826" t="s">
        <v>1110</v>
      </c>
      <c r="F826" t="s">
        <v>244</v>
      </c>
      <c r="G826">
        <v>7.7309999999999999</v>
      </c>
      <c r="H826">
        <v>2.15</v>
      </c>
      <c r="I826">
        <v>0.45</v>
      </c>
      <c r="J826">
        <v>0</v>
      </c>
      <c r="K826">
        <v>10.331</v>
      </c>
      <c r="L826">
        <v>1131</v>
      </c>
      <c r="M826">
        <v>28</v>
      </c>
      <c r="N826">
        <v>3</v>
      </c>
      <c r="O826">
        <v>0</v>
      </c>
      <c r="P826">
        <v>1162</v>
      </c>
      <c r="Q826" t="s">
        <v>324</v>
      </c>
      <c r="R826" t="s">
        <v>324</v>
      </c>
      <c r="S826" t="s">
        <v>324</v>
      </c>
      <c r="T826" t="s">
        <v>324</v>
      </c>
      <c r="U826">
        <v>0</v>
      </c>
      <c r="V826">
        <v>0</v>
      </c>
      <c r="W826">
        <v>0</v>
      </c>
      <c r="X826">
        <v>0</v>
      </c>
      <c r="Y826">
        <v>0</v>
      </c>
      <c r="Z826">
        <v>0</v>
      </c>
      <c r="AA826">
        <v>0</v>
      </c>
      <c r="AB826">
        <v>0</v>
      </c>
      <c r="AC826">
        <v>0</v>
      </c>
      <c r="AD826">
        <v>0</v>
      </c>
      <c r="AE826">
        <v>0</v>
      </c>
      <c r="AF826" t="s">
        <v>324</v>
      </c>
      <c r="AG826" t="s">
        <v>324</v>
      </c>
      <c r="AH826" t="s">
        <v>324</v>
      </c>
      <c r="AI826" t="s">
        <v>324</v>
      </c>
      <c r="AJ826">
        <v>0</v>
      </c>
      <c r="AK826" t="s">
        <v>324</v>
      </c>
      <c r="AL826" t="s">
        <v>324</v>
      </c>
      <c r="AM826" t="s">
        <v>324</v>
      </c>
      <c r="AN826" t="s">
        <v>324</v>
      </c>
      <c r="AO826">
        <v>0</v>
      </c>
      <c r="AP826">
        <v>0.22</v>
      </c>
      <c r="AQ826" t="s">
        <v>324</v>
      </c>
      <c r="AR826" t="s">
        <v>324</v>
      </c>
      <c r="AS826" t="s">
        <v>324</v>
      </c>
      <c r="AT826">
        <v>0.22</v>
      </c>
      <c r="AU826">
        <v>38</v>
      </c>
      <c r="AV826" t="s">
        <v>324</v>
      </c>
      <c r="AW826" t="s">
        <v>324</v>
      </c>
      <c r="AX826" t="s">
        <v>324</v>
      </c>
      <c r="AY826">
        <v>38</v>
      </c>
      <c r="AZ826" t="s">
        <v>324</v>
      </c>
      <c r="BA826" t="s">
        <v>324</v>
      </c>
      <c r="BB826" t="s">
        <v>324</v>
      </c>
      <c r="BC826" t="s">
        <v>324</v>
      </c>
      <c r="BD826">
        <v>0</v>
      </c>
      <c r="BE826" t="s">
        <v>324</v>
      </c>
      <c r="BF826" t="s">
        <v>324</v>
      </c>
      <c r="BG826" t="s">
        <v>324</v>
      </c>
      <c r="BH826" t="s">
        <v>324</v>
      </c>
      <c r="BI826">
        <v>0</v>
      </c>
      <c r="BJ826" t="s">
        <v>324</v>
      </c>
      <c r="BK826" t="s">
        <v>324</v>
      </c>
      <c r="BL826" t="s">
        <v>324</v>
      </c>
      <c r="BM826" t="s">
        <v>324</v>
      </c>
      <c r="BN826">
        <v>0</v>
      </c>
      <c r="BO826" t="s">
        <v>324</v>
      </c>
      <c r="BP826" t="s">
        <v>324</v>
      </c>
      <c r="BQ826" t="s">
        <v>324</v>
      </c>
      <c r="BR826" t="s">
        <v>324</v>
      </c>
      <c r="BS826">
        <v>0</v>
      </c>
      <c r="BT826" t="s">
        <v>324</v>
      </c>
      <c r="BU826" t="s">
        <v>324</v>
      </c>
      <c r="BV826" t="s">
        <v>324</v>
      </c>
      <c r="BW826" t="s">
        <v>324</v>
      </c>
      <c r="BX826">
        <v>0</v>
      </c>
      <c r="BY826" t="s">
        <v>324</v>
      </c>
      <c r="BZ826" t="s">
        <v>324</v>
      </c>
      <c r="CA826" t="s">
        <v>324</v>
      </c>
      <c r="CB826" t="s">
        <v>324</v>
      </c>
      <c r="CC826">
        <v>0</v>
      </c>
      <c r="CD826" t="s">
        <v>324</v>
      </c>
      <c r="CE826" t="s">
        <v>324</v>
      </c>
      <c r="CF826" t="s">
        <v>324</v>
      </c>
      <c r="CG826" t="s">
        <v>324</v>
      </c>
      <c r="CH826">
        <v>0</v>
      </c>
      <c r="CI826" t="s">
        <v>324</v>
      </c>
      <c r="CJ826" t="s">
        <v>324</v>
      </c>
      <c r="CK826" t="s">
        <v>324</v>
      </c>
      <c r="CL826" t="s">
        <v>324</v>
      </c>
      <c r="CM826">
        <v>0</v>
      </c>
      <c r="CN826" t="s">
        <v>324</v>
      </c>
      <c r="CO826" t="s">
        <v>324</v>
      </c>
      <c r="CP826" t="s">
        <v>324</v>
      </c>
      <c r="CQ826" t="s">
        <v>324</v>
      </c>
      <c r="CR826">
        <v>0</v>
      </c>
      <c r="CS826" t="s">
        <v>324</v>
      </c>
      <c r="CT826" t="s">
        <v>324</v>
      </c>
      <c r="CU826" t="s">
        <v>324</v>
      </c>
      <c r="CV826" t="s">
        <v>324</v>
      </c>
      <c r="CW826">
        <v>0</v>
      </c>
      <c r="CX826">
        <v>7.7309999999999999</v>
      </c>
      <c r="CY826">
        <v>2.15</v>
      </c>
      <c r="CZ826">
        <v>0.45</v>
      </c>
      <c r="DA826">
        <v>0</v>
      </c>
      <c r="DB826">
        <v>10.331</v>
      </c>
      <c r="DC826">
        <v>1131</v>
      </c>
      <c r="DD826">
        <v>28</v>
      </c>
      <c r="DE826">
        <v>3</v>
      </c>
      <c r="DF826">
        <v>0</v>
      </c>
      <c r="DG826">
        <v>1162</v>
      </c>
      <c r="DH826">
        <v>0</v>
      </c>
      <c r="DI826">
        <v>0</v>
      </c>
      <c r="DJ826">
        <v>0</v>
      </c>
      <c r="DK826">
        <v>0</v>
      </c>
      <c r="DL826">
        <v>0</v>
      </c>
    </row>
    <row r="827" spans="1:116" x14ac:dyDescent="0.45">
      <c r="A827">
        <v>2023</v>
      </c>
      <c r="B827" t="s">
        <v>215</v>
      </c>
      <c r="C827">
        <v>5078</v>
      </c>
      <c r="D827" t="s">
        <v>1126</v>
      </c>
      <c r="E827" t="s">
        <v>1110</v>
      </c>
      <c r="F827" t="s">
        <v>247</v>
      </c>
      <c r="G827">
        <v>74.5</v>
      </c>
      <c r="H827">
        <v>3.3</v>
      </c>
      <c r="I827" t="s">
        <v>324</v>
      </c>
      <c r="J827" t="s">
        <v>324</v>
      </c>
      <c r="K827">
        <v>77.8</v>
      </c>
      <c r="L827">
        <v>8320</v>
      </c>
      <c r="M827">
        <v>26</v>
      </c>
      <c r="N827" t="s">
        <v>324</v>
      </c>
      <c r="O827" t="s">
        <v>324</v>
      </c>
      <c r="P827">
        <v>8346</v>
      </c>
      <c r="Q827">
        <v>44091.754000000001</v>
      </c>
      <c r="R827">
        <v>552.48800000000006</v>
      </c>
      <c r="S827" t="s">
        <v>324</v>
      </c>
      <c r="T827" t="s">
        <v>324</v>
      </c>
      <c r="U827">
        <v>44644.241999999998</v>
      </c>
      <c r="V827" t="s">
        <v>324</v>
      </c>
      <c r="W827" t="s">
        <v>324</v>
      </c>
      <c r="X827" t="s">
        <v>324</v>
      </c>
      <c r="Y827" t="s">
        <v>324</v>
      </c>
      <c r="Z827">
        <v>0</v>
      </c>
      <c r="AA827" t="s">
        <v>324</v>
      </c>
      <c r="AB827" t="s">
        <v>324</v>
      </c>
      <c r="AC827" t="s">
        <v>324</v>
      </c>
      <c r="AD827" t="s">
        <v>324</v>
      </c>
      <c r="AE827">
        <v>0</v>
      </c>
      <c r="AF827" t="s">
        <v>324</v>
      </c>
      <c r="AG827" t="s">
        <v>324</v>
      </c>
      <c r="AH827" t="s">
        <v>324</v>
      </c>
      <c r="AI827" t="s">
        <v>324</v>
      </c>
      <c r="AJ827">
        <v>0</v>
      </c>
      <c r="AK827" t="s">
        <v>324</v>
      </c>
      <c r="AL827" t="s">
        <v>324</v>
      </c>
      <c r="AM827" t="s">
        <v>324</v>
      </c>
      <c r="AN827" t="s">
        <v>324</v>
      </c>
      <c r="AO827">
        <v>0</v>
      </c>
      <c r="AP827">
        <v>4.9000000000000004</v>
      </c>
      <c r="AQ827" t="s">
        <v>324</v>
      </c>
      <c r="AR827" t="s">
        <v>324</v>
      </c>
      <c r="AS827" t="s">
        <v>324</v>
      </c>
      <c r="AT827">
        <v>4.9000000000000004</v>
      </c>
      <c r="AU827">
        <v>835</v>
      </c>
      <c r="AV827" t="s">
        <v>324</v>
      </c>
      <c r="AW827" t="s">
        <v>324</v>
      </c>
      <c r="AX827" t="s">
        <v>324</v>
      </c>
      <c r="AY827">
        <v>835</v>
      </c>
      <c r="AZ827" t="s">
        <v>324</v>
      </c>
      <c r="BA827" t="s">
        <v>324</v>
      </c>
      <c r="BB827" t="s">
        <v>324</v>
      </c>
      <c r="BC827" t="s">
        <v>324</v>
      </c>
      <c r="BD827">
        <v>0</v>
      </c>
      <c r="BE827" t="s">
        <v>324</v>
      </c>
      <c r="BF827" t="s">
        <v>324</v>
      </c>
      <c r="BG827" t="s">
        <v>324</v>
      </c>
      <c r="BH827" t="s">
        <v>324</v>
      </c>
      <c r="BI827">
        <v>0</v>
      </c>
      <c r="BJ827" t="s">
        <v>324</v>
      </c>
      <c r="BK827" t="s">
        <v>324</v>
      </c>
      <c r="BL827" t="s">
        <v>324</v>
      </c>
      <c r="BM827" t="s">
        <v>324</v>
      </c>
      <c r="BN827">
        <v>0</v>
      </c>
      <c r="BO827" t="s">
        <v>324</v>
      </c>
      <c r="BP827" t="s">
        <v>324</v>
      </c>
      <c r="BQ827" t="s">
        <v>324</v>
      </c>
      <c r="BR827" t="s">
        <v>324</v>
      </c>
      <c r="BS827">
        <v>0</v>
      </c>
      <c r="BT827">
        <v>7.5999999999999998E-2</v>
      </c>
      <c r="BU827">
        <v>4.0000000000000001E-3</v>
      </c>
      <c r="BV827" t="s">
        <v>324</v>
      </c>
      <c r="BW827" t="s">
        <v>324</v>
      </c>
      <c r="BX827">
        <v>0.08</v>
      </c>
      <c r="BY827">
        <v>26</v>
      </c>
      <c r="BZ827">
        <v>4</v>
      </c>
      <c r="CA827" t="s">
        <v>324</v>
      </c>
      <c r="CB827" t="s">
        <v>324</v>
      </c>
      <c r="CC827">
        <v>30</v>
      </c>
      <c r="CD827">
        <v>18</v>
      </c>
      <c r="CE827">
        <v>1.4E-2</v>
      </c>
      <c r="CF827" t="s">
        <v>324</v>
      </c>
      <c r="CG827" t="s">
        <v>324</v>
      </c>
      <c r="CH827">
        <v>18.013999999999999</v>
      </c>
      <c r="CI827" t="s">
        <v>324</v>
      </c>
      <c r="CJ827" t="s">
        <v>324</v>
      </c>
      <c r="CK827" t="s">
        <v>324</v>
      </c>
      <c r="CL827" t="s">
        <v>324</v>
      </c>
      <c r="CM827">
        <v>0</v>
      </c>
      <c r="CN827" t="s">
        <v>324</v>
      </c>
      <c r="CO827" t="s">
        <v>324</v>
      </c>
      <c r="CP827" t="s">
        <v>324</v>
      </c>
      <c r="CQ827" t="s">
        <v>324</v>
      </c>
      <c r="CR827">
        <v>0</v>
      </c>
      <c r="CS827" t="s">
        <v>324</v>
      </c>
      <c r="CT827" t="s">
        <v>324</v>
      </c>
      <c r="CU827" t="s">
        <v>324</v>
      </c>
      <c r="CV827" t="s">
        <v>324</v>
      </c>
      <c r="CW827">
        <v>0</v>
      </c>
      <c r="CX827">
        <v>74.575999999999993</v>
      </c>
      <c r="CY827">
        <v>3.3039999999999998</v>
      </c>
      <c r="CZ827">
        <v>0</v>
      </c>
      <c r="DA827">
        <v>0</v>
      </c>
      <c r="DB827">
        <v>77.88</v>
      </c>
      <c r="DC827">
        <v>8346</v>
      </c>
      <c r="DD827">
        <v>30</v>
      </c>
      <c r="DE827">
        <v>0</v>
      </c>
      <c r="DF827">
        <v>0</v>
      </c>
      <c r="DG827">
        <v>8376</v>
      </c>
      <c r="DH827">
        <v>44109.754000000001</v>
      </c>
      <c r="DI827">
        <v>552.50199999999995</v>
      </c>
      <c r="DJ827">
        <v>0</v>
      </c>
      <c r="DK827">
        <v>0</v>
      </c>
      <c r="DL827">
        <v>44662.256000000001</v>
      </c>
    </row>
    <row r="828" spans="1:116" x14ac:dyDescent="0.45">
      <c r="A828">
        <v>2023</v>
      </c>
      <c r="B828" t="s">
        <v>215</v>
      </c>
      <c r="C828">
        <v>5701</v>
      </c>
      <c r="D828" t="s">
        <v>497</v>
      </c>
      <c r="E828" t="s">
        <v>1025</v>
      </c>
      <c r="F828" t="s">
        <v>244</v>
      </c>
      <c r="G828">
        <v>122.959</v>
      </c>
      <c r="H828">
        <v>5.6509999999999998</v>
      </c>
      <c r="I828" t="s">
        <v>324</v>
      </c>
      <c r="J828" t="s">
        <v>324</v>
      </c>
      <c r="K828">
        <v>128.61000000000001</v>
      </c>
      <c r="L828">
        <v>23659</v>
      </c>
      <c r="M828">
        <v>159</v>
      </c>
      <c r="N828" t="s">
        <v>324</v>
      </c>
      <c r="O828" t="s">
        <v>324</v>
      </c>
      <c r="P828">
        <v>23818</v>
      </c>
      <c r="Q828">
        <v>32304.855</v>
      </c>
      <c r="R828">
        <v>599.19500000000005</v>
      </c>
      <c r="S828" t="s">
        <v>324</v>
      </c>
      <c r="T828" t="s">
        <v>324</v>
      </c>
      <c r="U828">
        <v>32904.050000000003</v>
      </c>
      <c r="V828" t="s">
        <v>324</v>
      </c>
      <c r="W828" t="s">
        <v>324</v>
      </c>
      <c r="X828" t="s">
        <v>324</v>
      </c>
      <c r="Y828" t="s">
        <v>324</v>
      </c>
      <c r="Z828">
        <v>0</v>
      </c>
      <c r="AA828" t="s">
        <v>324</v>
      </c>
      <c r="AB828" t="s">
        <v>324</v>
      </c>
      <c r="AC828" t="s">
        <v>324</v>
      </c>
      <c r="AD828" t="s">
        <v>324</v>
      </c>
      <c r="AE828">
        <v>0</v>
      </c>
      <c r="AF828">
        <v>5.2999999999999999E-2</v>
      </c>
      <c r="AG828">
        <v>1E-3</v>
      </c>
      <c r="AH828" t="s">
        <v>324</v>
      </c>
      <c r="AI828" t="s">
        <v>324</v>
      </c>
      <c r="AJ828">
        <v>5.3999999999999999E-2</v>
      </c>
      <c r="AK828">
        <v>24</v>
      </c>
      <c r="AL828">
        <v>11</v>
      </c>
      <c r="AM828" t="s">
        <v>324</v>
      </c>
      <c r="AN828" t="s">
        <v>324</v>
      </c>
      <c r="AO828">
        <v>35</v>
      </c>
      <c r="AP828">
        <v>1.3720000000000001</v>
      </c>
      <c r="AQ828">
        <v>8.0000000000000002E-3</v>
      </c>
      <c r="AR828" t="s">
        <v>324</v>
      </c>
      <c r="AS828" t="s">
        <v>324</v>
      </c>
      <c r="AT828">
        <v>1.38</v>
      </c>
      <c r="AU828">
        <v>170</v>
      </c>
      <c r="AV828">
        <v>1</v>
      </c>
      <c r="AW828" t="s">
        <v>324</v>
      </c>
      <c r="AX828" t="s">
        <v>324</v>
      </c>
      <c r="AY828">
        <v>171</v>
      </c>
      <c r="AZ828" t="s">
        <v>324</v>
      </c>
      <c r="BA828" t="s">
        <v>324</v>
      </c>
      <c r="BB828" t="s">
        <v>324</v>
      </c>
      <c r="BC828" t="s">
        <v>324</v>
      </c>
      <c r="BD828">
        <v>0</v>
      </c>
      <c r="BE828" t="s">
        <v>324</v>
      </c>
      <c r="BF828" t="s">
        <v>324</v>
      </c>
      <c r="BG828" t="s">
        <v>324</v>
      </c>
      <c r="BH828" t="s">
        <v>324</v>
      </c>
      <c r="BI828">
        <v>0</v>
      </c>
      <c r="BJ828" t="s">
        <v>324</v>
      </c>
      <c r="BK828" t="s">
        <v>324</v>
      </c>
      <c r="BL828" t="s">
        <v>324</v>
      </c>
      <c r="BM828" t="s">
        <v>324</v>
      </c>
      <c r="BN828">
        <v>0</v>
      </c>
      <c r="BO828" t="s">
        <v>324</v>
      </c>
      <c r="BP828" t="s">
        <v>324</v>
      </c>
      <c r="BQ828" t="s">
        <v>324</v>
      </c>
      <c r="BR828" t="s">
        <v>324</v>
      </c>
      <c r="BS828">
        <v>0</v>
      </c>
      <c r="BT828">
        <v>8.0000000000000002E-3</v>
      </c>
      <c r="BU828">
        <v>4.8000000000000001E-2</v>
      </c>
      <c r="BV828" t="s">
        <v>324</v>
      </c>
      <c r="BW828" t="s">
        <v>324</v>
      </c>
      <c r="BX828">
        <v>5.6000000000000001E-2</v>
      </c>
      <c r="BY828">
        <v>2</v>
      </c>
      <c r="BZ828">
        <v>4</v>
      </c>
      <c r="CA828" t="s">
        <v>324</v>
      </c>
      <c r="CB828" t="s">
        <v>324</v>
      </c>
      <c r="CC828">
        <v>6</v>
      </c>
      <c r="CD828" t="s">
        <v>324</v>
      </c>
      <c r="CE828" t="s">
        <v>324</v>
      </c>
      <c r="CF828" t="s">
        <v>324</v>
      </c>
      <c r="CG828" t="s">
        <v>324</v>
      </c>
      <c r="CH828">
        <v>0</v>
      </c>
      <c r="CI828" t="s">
        <v>324</v>
      </c>
      <c r="CJ828" t="s">
        <v>324</v>
      </c>
      <c r="CK828" t="s">
        <v>324</v>
      </c>
      <c r="CL828" t="s">
        <v>324</v>
      </c>
      <c r="CM828">
        <v>0</v>
      </c>
      <c r="CN828" t="s">
        <v>324</v>
      </c>
      <c r="CO828" t="s">
        <v>324</v>
      </c>
      <c r="CP828" t="s">
        <v>324</v>
      </c>
      <c r="CQ828" t="s">
        <v>324</v>
      </c>
      <c r="CR828">
        <v>0</v>
      </c>
      <c r="CS828" t="s">
        <v>324</v>
      </c>
      <c r="CT828" t="s">
        <v>324</v>
      </c>
      <c r="CU828" t="s">
        <v>324</v>
      </c>
      <c r="CV828" t="s">
        <v>324</v>
      </c>
      <c r="CW828">
        <v>0</v>
      </c>
      <c r="CX828">
        <v>123.02</v>
      </c>
      <c r="CY828">
        <v>5.7</v>
      </c>
      <c r="CZ828">
        <v>0</v>
      </c>
      <c r="DA828">
        <v>0</v>
      </c>
      <c r="DB828">
        <v>128.72</v>
      </c>
      <c r="DC828">
        <v>23685</v>
      </c>
      <c r="DD828">
        <v>174</v>
      </c>
      <c r="DE828">
        <v>0</v>
      </c>
      <c r="DF828">
        <v>0</v>
      </c>
      <c r="DG828">
        <v>23859</v>
      </c>
      <c r="DH828">
        <v>32304.855</v>
      </c>
      <c r="DI828">
        <v>599.19500000000005</v>
      </c>
      <c r="DJ828">
        <v>0</v>
      </c>
      <c r="DK828">
        <v>0</v>
      </c>
      <c r="DL828">
        <v>32904.050000000003</v>
      </c>
    </row>
    <row r="829" spans="1:116" x14ac:dyDescent="0.45">
      <c r="A829">
        <v>2023</v>
      </c>
      <c r="B829" t="s">
        <v>215</v>
      </c>
      <c r="C829">
        <v>6182</v>
      </c>
      <c r="D829" t="s">
        <v>1127</v>
      </c>
      <c r="E829" t="s">
        <v>1110</v>
      </c>
      <c r="F829" t="s">
        <v>244</v>
      </c>
      <c r="G829">
        <v>18.34</v>
      </c>
      <c r="H829" t="s">
        <v>324</v>
      </c>
      <c r="I829" t="s">
        <v>324</v>
      </c>
      <c r="J829" t="s">
        <v>324</v>
      </c>
      <c r="K829">
        <v>18.34</v>
      </c>
      <c r="L829">
        <v>2370</v>
      </c>
      <c r="M829" t="s">
        <v>324</v>
      </c>
      <c r="N829" t="s">
        <v>324</v>
      </c>
      <c r="O829" t="s">
        <v>324</v>
      </c>
      <c r="P829">
        <v>2370</v>
      </c>
      <c r="Q829" t="s">
        <v>324</v>
      </c>
      <c r="R829" t="s">
        <v>324</v>
      </c>
      <c r="S829" t="s">
        <v>324</v>
      </c>
      <c r="T829" t="s">
        <v>324</v>
      </c>
      <c r="U829">
        <v>0</v>
      </c>
      <c r="V829" t="s">
        <v>324</v>
      </c>
      <c r="W829" t="s">
        <v>324</v>
      </c>
      <c r="X829" t="s">
        <v>324</v>
      </c>
      <c r="Y829" t="s">
        <v>324</v>
      </c>
      <c r="Z829">
        <v>0</v>
      </c>
      <c r="AA829" t="s">
        <v>324</v>
      </c>
      <c r="AB829" t="s">
        <v>324</v>
      </c>
      <c r="AC829" t="s">
        <v>324</v>
      </c>
      <c r="AD829" t="s">
        <v>324</v>
      </c>
      <c r="AE829">
        <v>0</v>
      </c>
      <c r="AF829" t="s">
        <v>324</v>
      </c>
      <c r="AG829" t="s">
        <v>324</v>
      </c>
      <c r="AH829" t="s">
        <v>324</v>
      </c>
      <c r="AI829" t="s">
        <v>324</v>
      </c>
      <c r="AJ829">
        <v>0</v>
      </c>
      <c r="AK829" t="s">
        <v>324</v>
      </c>
      <c r="AL829" t="s">
        <v>324</v>
      </c>
      <c r="AM829" t="s">
        <v>324</v>
      </c>
      <c r="AN829" t="s">
        <v>324</v>
      </c>
      <c r="AO829">
        <v>0</v>
      </c>
      <c r="AP829">
        <v>1.1459999999999999</v>
      </c>
      <c r="AQ829" t="s">
        <v>324</v>
      </c>
      <c r="AR829" t="s">
        <v>324</v>
      </c>
      <c r="AS829" t="s">
        <v>324</v>
      </c>
      <c r="AT829">
        <v>1.1459999999999999</v>
      </c>
      <c r="AU829">
        <v>125</v>
      </c>
      <c r="AV829" t="s">
        <v>324</v>
      </c>
      <c r="AW829" t="s">
        <v>324</v>
      </c>
      <c r="AX829" t="s">
        <v>324</v>
      </c>
      <c r="AY829">
        <v>125</v>
      </c>
      <c r="AZ829" t="s">
        <v>324</v>
      </c>
      <c r="BA829" t="s">
        <v>324</v>
      </c>
      <c r="BB829" t="s">
        <v>324</v>
      </c>
      <c r="BC829" t="s">
        <v>324</v>
      </c>
      <c r="BD829">
        <v>0</v>
      </c>
      <c r="BE829" t="s">
        <v>324</v>
      </c>
      <c r="BF829" t="s">
        <v>324</v>
      </c>
      <c r="BG829" t="s">
        <v>324</v>
      </c>
      <c r="BH829" t="s">
        <v>324</v>
      </c>
      <c r="BI829">
        <v>0</v>
      </c>
      <c r="BJ829" t="s">
        <v>324</v>
      </c>
      <c r="BK829" t="s">
        <v>324</v>
      </c>
      <c r="BL829" t="s">
        <v>324</v>
      </c>
      <c r="BM829" t="s">
        <v>324</v>
      </c>
      <c r="BN829">
        <v>0</v>
      </c>
      <c r="BO829" t="s">
        <v>324</v>
      </c>
      <c r="BP829" t="s">
        <v>324</v>
      </c>
      <c r="BQ829" t="s">
        <v>324</v>
      </c>
      <c r="BR829" t="s">
        <v>324</v>
      </c>
      <c r="BS829">
        <v>0</v>
      </c>
      <c r="BT829">
        <v>0.112</v>
      </c>
      <c r="BU829" t="s">
        <v>324</v>
      </c>
      <c r="BV829" t="s">
        <v>324</v>
      </c>
      <c r="BW829" t="s">
        <v>324</v>
      </c>
      <c r="BX829">
        <v>0.112</v>
      </c>
      <c r="BY829">
        <v>42</v>
      </c>
      <c r="BZ829" t="s">
        <v>324</v>
      </c>
      <c r="CA829" t="s">
        <v>324</v>
      </c>
      <c r="CB829" t="s">
        <v>324</v>
      </c>
      <c r="CC829">
        <v>42</v>
      </c>
      <c r="CD829" t="s">
        <v>324</v>
      </c>
      <c r="CE829" t="s">
        <v>324</v>
      </c>
      <c r="CF829" t="s">
        <v>324</v>
      </c>
      <c r="CG829" t="s">
        <v>324</v>
      </c>
      <c r="CH829">
        <v>0</v>
      </c>
      <c r="CI829" t="s">
        <v>324</v>
      </c>
      <c r="CJ829" t="s">
        <v>324</v>
      </c>
      <c r="CK829" t="s">
        <v>324</v>
      </c>
      <c r="CL829" t="s">
        <v>324</v>
      </c>
      <c r="CM829">
        <v>0</v>
      </c>
      <c r="CN829" t="s">
        <v>324</v>
      </c>
      <c r="CO829" t="s">
        <v>324</v>
      </c>
      <c r="CP829" t="s">
        <v>324</v>
      </c>
      <c r="CQ829" t="s">
        <v>324</v>
      </c>
      <c r="CR829">
        <v>0</v>
      </c>
      <c r="CS829" t="s">
        <v>324</v>
      </c>
      <c r="CT829" t="s">
        <v>324</v>
      </c>
      <c r="CU829" t="s">
        <v>324</v>
      </c>
      <c r="CV829" t="s">
        <v>324</v>
      </c>
      <c r="CW829">
        <v>0</v>
      </c>
      <c r="CX829">
        <v>18.452000000000002</v>
      </c>
      <c r="CY829">
        <v>0</v>
      </c>
      <c r="CZ829">
        <v>0</v>
      </c>
      <c r="DA829">
        <v>0</v>
      </c>
      <c r="DB829">
        <v>18.452000000000002</v>
      </c>
      <c r="DC829">
        <v>2412</v>
      </c>
      <c r="DD829">
        <v>0</v>
      </c>
      <c r="DE829">
        <v>0</v>
      </c>
      <c r="DF829">
        <v>0</v>
      </c>
      <c r="DG829">
        <v>2412</v>
      </c>
      <c r="DH829">
        <v>0</v>
      </c>
      <c r="DI829">
        <v>0</v>
      </c>
      <c r="DJ829">
        <v>0</v>
      </c>
      <c r="DK829">
        <v>0</v>
      </c>
      <c r="DL829">
        <v>0</v>
      </c>
    </row>
    <row r="830" spans="1:116" x14ac:dyDescent="0.45">
      <c r="A830">
        <v>2023</v>
      </c>
      <c r="B830" t="s">
        <v>215</v>
      </c>
      <c r="C830">
        <v>6183</v>
      </c>
      <c r="D830" t="s">
        <v>1128</v>
      </c>
      <c r="E830" t="s">
        <v>1110</v>
      </c>
      <c r="F830" t="s">
        <v>247</v>
      </c>
      <c r="G830">
        <v>1.196</v>
      </c>
      <c r="H830">
        <v>4.5999999999999999E-2</v>
      </c>
      <c r="I830" t="s">
        <v>324</v>
      </c>
      <c r="J830" t="s">
        <v>324</v>
      </c>
      <c r="K830">
        <v>1.242</v>
      </c>
      <c r="L830">
        <v>112</v>
      </c>
      <c r="M830">
        <v>2</v>
      </c>
      <c r="N830" t="s">
        <v>324</v>
      </c>
      <c r="O830" t="s">
        <v>324</v>
      </c>
      <c r="P830">
        <v>114</v>
      </c>
      <c r="Q830" t="s">
        <v>324</v>
      </c>
      <c r="R830" t="s">
        <v>324</v>
      </c>
      <c r="S830" t="s">
        <v>324</v>
      </c>
      <c r="T830" t="s">
        <v>324</v>
      </c>
      <c r="U830">
        <v>0</v>
      </c>
      <c r="V830" t="s">
        <v>324</v>
      </c>
      <c r="W830" t="s">
        <v>324</v>
      </c>
      <c r="X830" t="s">
        <v>324</v>
      </c>
      <c r="Y830" t="s">
        <v>324</v>
      </c>
      <c r="Z830">
        <v>0</v>
      </c>
      <c r="AA830" t="s">
        <v>324</v>
      </c>
      <c r="AB830" t="s">
        <v>324</v>
      </c>
      <c r="AC830" t="s">
        <v>324</v>
      </c>
      <c r="AD830" t="s">
        <v>324</v>
      </c>
      <c r="AE830">
        <v>0</v>
      </c>
      <c r="AF830" t="s">
        <v>324</v>
      </c>
      <c r="AG830" t="s">
        <v>324</v>
      </c>
      <c r="AH830" t="s">
        <v>324</v>
      </c>
      <c r="AI830" t="s">
        <v>324</v>
      </c>
      <c r="AJ830">
        <v>0</v>
      </c>
      <c r="AK830" t="s">
        <v>324</v>
      </c>
      <c r="AL830" t="s">
        <v>324</v>
      </c>
      <c r="AM830" t="s">
        <v>324</v>
      </c>
      <c r="AN830" t="s">
        <v>324</v>
      </c>
      <c r="AO830">
        <v>0</v>
      </c>
      <c r="AP830" t="s">
        <v>324</v>
      </c>
      <c r="AQ830" t="s">
        <v>324</v>
      </c>
      <c r="AR830" t="s">
        <v>324</v>
      </c>
      <c r="AS830" t="s">
        <v>324</v>
      </c>
      <c r="AT830">
        <v>0</v>
      </c>
      <c r="AU830" t="s">
        <v>324</v>
      </c>
      <c r="AV830" t="s">
        <v>324</v>
      </c>
      <c r="AW830" t="s">
        <v>324</v>
      </c>
      <c r="AX830" t="s">
        <v>324</v>
      </c>
      <c r="AY830">
        <v>0</v>
      </c>
      <c r="AZ830" t="s">
        <v>324</v>
      </c>
      <c r="BA830" t="s">
        <v>324</v>
      </c>
      <c r="BB830" t="s">
        <v>324</v>
      </c>
      <c r="BC830" t="s">
        <v>324</v>
      </c>
      <c r="BD830">
        <v>0</v>
      </c>
      <c r="BE830" t="s">
        <v>324</v>
      </c>
      <c r="BF830" t="s">
        <v>324</v>
      </c>
      <c r="BG830" t="s">
        <v>324</v>
      </c>
      <c r="BH830" t="s">
        <v>324</v>
      </c>
      <c r="BI830">
        <v>0</v>
      </c>
      <c r="BJ830" t="s">
        <v>324</v>
      </c>
      <c r="BK830" t="s">
        <v>324</v>
      </c>
      <c r="BL830" t="s">
        <v>324</v>
      </c>
      <c r="BM830" t="s">
        <v>324</v>
      </c>
      <c r="BN830">
        <v>0</v>
      </c>
      <c r="BO830" t="s">
        <v>324</v>
      </c>
      <c r="BP830" t="s">
        <v>324</v>
      </c>
      <c r="BQ830" t="s">
        <v>324</v>
      </c>
      <c r="BR830" t="s">
        <v>324</v>
      </c>
      <c r="BS830">
        <v>0</v>
      </c>
      <c r="BT830" t="s">
        <v>324</v>
      </c>
      <c r="BU830" t="s">
        <v>324</v>
      </c>
      <c r="BV830" t="s">
        <v>324</v>
      </c>
      <c r="BW830" t="s">
        <v>324</v>
      </c>
      <c r="BX830">
        <v>0</v>
      </c>
      <c r="BY830" t="s">
        <v>324</v>
      </c>
      <c r="BZ830" t="s">
        <v>324</v>
      </c>
      <c r="CA830" t="s">
        <v>324</v>
      </c>
      <c r="CB830" t="s">
        <v>324</v>
      </c>
      <c r="CC830">
        <v>0</v>
      </c>
      <c r="CD830" t="s">
        <v>324</v>
      </c>
      <c r="CE830" t="s">
        <v>324</v>
      </c>
      <c r="CF830" t="s">
        <v>324</v>
      </c>
      <c r="CG830" t="s">
        <v>324</v>
      </c>
      <c r="CH830">
        <v>0</v>
      </c>
      <c r="CI830" t="s">
        <v>324</v>
      </c>
      <c r="CJ830" t="s">
        <v>324</v>
      </c>
      <c r="CK830" t="s">
        <v>324</v>
      </c>
      <c r="CL830" t="s">
        <v>324</v>
      </c>
      <c r="CM830">
        <v>0</v>
      </c>
      <c r="CN830" t="s">
        <v>324</v>
      </c>
      <c r="CO830" t="s">
        <v>324</v>
      </c>
      <c r="CP830" t="s">
        <v>324</v>
      </c>
      <c r="CQ830" t="s">
        <v>324</v>
      </c>
      <c r="CR830">
        <v>0</v>
      </c>
      <c r="CS830" t="s">
        <v>324</v>
      </c>
      <c r="CT830" t="s">
        <v>324</v>
      </c>
      <c r="CU830" t="s">
        <v>324</v>
      </c>
      <c r="CV830" t="s">
        <v>324</v>
      </c>
      <c r="CW830">
        <v>0</v>
      </c>
      <c r="CX830">
        <v>1.196</v>
      </c>
      <c r="CY830">
        <v>4.5999999999999999E-2</v>
      </c>
      <c r="CZ830">
        <v>0</v>
      </c>
      <c r="DA830">
        <v>0</v>
      </c>
      <c r="DB830">
        <v>1.242</v>
      </c>
      <c r="DC830">
        <v>112</v>
      </c>
      <c r="DD830">
        <v>2</v>
      </c>
      <c r="DE830">
        <v>0</v>
      </c>
      <c r="DF830">
        <v>0</v>
      </c>
      <c r="DG830">
        <v>114</v>
      </c>
      <c r="DH830">
        <v>0</v>
      </c>
      <c r="DI830">
        <v>0</v>
      </c>
      <c r="DJ830">
        <v>0</v>
      </c>
      <c r="DK830">
        <v>0</v>
      </c>
      <c r="DL830">
        <v>0</v>
      </c>
    </row>
    <row r="831" spans="1:116" x14ac:dyDescent="0.45">
      <c r="A831">
        <v>2023</v>
      </c>
      <c r="B831" t="s">
        <v>215</v>
      </c>
      <c r="C831">
        <v>6427</v>
      </c>
      <c r="D831" t="s">
        <v>1129</v>
      </c>
      <c r="E831" t="s">
        <v>1110</v>
      </c>
      <c r="F831" t="s">
        <v>244</v>
      </c>
      <c r="G831">
        <v>2.3839999999999999</v>
      </c>
      <c r="H831">
        <v>0.379</v>
      </c>
      <c r="I831" t="s">
        <v>324</v>
      </c>
      <c r="J831" t="s">
        <v>324</v>
      </c>
      <c r="K831">
        <v>2.7629999999999999</v>
      </c>
      <c r="L831">
        <v>263</v>
      </c>
      <c r="M831">
        <v>15</v>
      </c>
      <c r="N831" t="s">
        <v>324</v>
      </c>
      <c r="O831" t="s">
        <v>324</v>
      </c>
      <c r="P831">
        <v>278</v>
      </c>
      <c r="Q831" t="s">
        <v>324</v>
      </c>
      <c r="R831" t="s">
        <v>324</v>
      </c>
      <c r="S831" t="s">
        <v>324</v>
      </c>
      <c r="T831" t="s">
        <v>324</v>
      </c>
      <c r="U831">
        <v>0</v>
      </c>
      <c r="V831" t="s">
        <v>324</v>
      </c>
      <c r="W831" t="s">
        <v>324</v>
      </c>
      <c r="X831" t="s">
        <v>324</v>
      </c>
      <c r="Y831" t="s">
        <v>324</v>
      </c>
      <c r="Z831">
        <v>0</v>
      </c>
      <c r="AA831" t="s">
        <v>324</v>
      </c>
      <c r="AB831" t="s">
        <v>324</v>
      </c>
      <c r="AC831" t="s">
        <v>324</v>
      </c>
      <c r="AD831" t="s">
        <v>324</v>
      </c>
      <c r="AE831">
        <v>0</v>
      </c>
      <c r="AF831" t="s">
        <v>324</v>
      </c>
      <c r="AG831" t="s">
        <v>324</v>
      </c>
      <c r="AH831" t="s">
        <v>324</v>
      </c>
      <c r="AI831" t="s">
        <v>324</v>
      </c>
      <c r="AJ831">
        <v>0</v>
      </c>
      <c r="AK831" t="s">
        <v>324</v>
      </c>
      <c r="AL831" t="s">
        <v>324</v>
      </c>
      <c r="AM831" t="s">
        <v>324</v>
      </c>
      <c r="AN831" t="s">
        <v>324</v>
      </c>
      <c r="AO831">
        <v>0</v>
      </c>
      <c r="AP831" t="s">
        <v>324</v>
      </c>
      <c r="AQ831" t="s">
        <v>324</v>
      </c>
      <c r="AR831" t="s">
        <v>324</v>
      </c>
      <c r="AS831" t="s">
        <v>324</v>
      </c>
      <c r="AT831">
        <v>0</v>
      </c>
      <c r="AU831" t="s">
        <v>324</v>
      </c>
      <c r="AV831" t="s">
        <v>324</v>
      </c>
      <c r="AW831" t="s">
        <v>324</v>
      </c>
      <c r="AX831" t="s">
        <v>324</v>
      </c>
      <c r="AY831">
        <v>0</v>
      </c>
      <c r="AZ831" t="s">
        <v>324</v>
      </c>
      <c r="BA831" t="s">
        <v>324</v>
      </c>
      <c r="BB831" t="s">
        <v>324</v>
      </c>
      <c r="BC831" t="s">
        <v>324</v>
      </c>
      <c r="BD831">
        <v>0</v>
      </c>
      <c r="BE831" t="s">
        <v>324</v>
      </c>
      <c r="BF831" t="s">
        <v>324</v>
      </c>
      <c r="BG831" t="s">
        <v>324</v>
      </c>
      <c r="BH831" t="s">
        <v>324</v>
      </c>
      <c r="BI831">
        <v>0</v>
      </c>
      <c r="BJ831" t="s">
        <v>324</v>
      </c>
      <c r="BK831" t="s">
        <v>324</v>
      </c>
      <c r="BL831" t="s">
        <v>324</v>
      </c>
      <c r="BM831" t="s">
        <v>324</v>
      </c>
      <c r="BN831">
        <v>0</v>
      </c>
      <c r="BO831" t="s">
        <v>324</v>
      </c>
      <c r="BP831" t="s">
        <v>324</v>
      </c>
      <c r="BQ831" t="s">
        <v>324</v>
      </c>
      <c r="BR831" t="s">
        <v>324</v>
      </c>
      <c r="BS831">
        <v>0</v>
      </c>
      <c r="BT831" t="s">
        <v>324</v>
      </c>
      <c r="BU831" t="s">
        <v>324</v>
      </c>
      <c r="BV831" t="s">
        <v>324</v>
      </c>
      <c r="BW831" t="s">
        <v>324</v>
      </c>
      <c r="BX831">
        <v>0</v>
      </c>
      <c r="BY831" t="s">
        <v>324</v>
      </c>
      <c r="BZ831" t="s">
        <v>324</v>
      </c>
      <c r="CA831" t="s">
        <v>324</v>
      </c>
      <c r="CB831" t="s">
        <v>324</v>
      </c>
      <c r="CC831">
        <v>0</v>
      </c>
      <c r="CD831" t="s">
        <v>324</v>
      </c>
      <c r="CE831" t="s">
        <v>324</v>
      </c>
      <c r="CF831" t="s">
        <v>324</v>
      </c>
      <c r="CG831" t="s">
        <v>324</v>
      </c>
      <c r="CH831">
        <v>0</v>
      </c>
      <c r="CI831" t="s">
        <v>324</v>
      </c>
      <c r="CJ831" t="s">
        <v>324</v>
      </c>
      <c r="CK831" t="s">
        <v>324</v>
      </c>
      <c r="CL831" t="s">
        <v>324</v>
      </c>
      <c r="CM831">
        <v>0</v>
      </c>
      <c r="CN831" t="s">
        <v>324</v>
      </c>
      <c r="CO831" t="s">
        <v>324</v>
      </c>
      <c r="CP831" t="s">
        <v>324</v>
      </c>
      <c r="CQ831" t="s">
        <v>324</v>
      </c>
      <c r="CR831">
        <v>0</v>
      </c>
      <c r="CS831" t="s">
        <v>324</v>
      </c>
      <c r="CT831" t="s">
        <v>324</v>
      </c>
      <c r="CU831" t="s">
        <v>324</v>
      </c>
      <c r="CV831" t="s">
        <v>324</v>
      </c>
      <c r="CW831">
        <v>0</v>
      </c>
      <c r="CX831">
        <v>2.3839999999999999</v>
      </c>
      <c r="CY831">
        <v>0.379</v>
      </c>
      <c r="CZ831">
        <v>0</v>
      </c>
      <c r="DA831">
        <v>0</v>
      </c>
      <c r="DB831">
        <v>2.7629999999999999</v>
      </c>
      <c r="DC831">
        <v>263</v>
      </c>
      <c r="DD831">
        <v>15</v>
      </c>
      <c r="DE831">
        <v>0</v>
      </c>
      <c r="DF831">
        <v>0</v>
      </c>
      <c r="DG831">
        <v>278</v>
      </c>
      <c r="DH831">
        <v>0</v>
      </c>
      <c r="DI831">
        <v>0</v>
      </c>
      <c r="DJ831">
        <v>0</v>
      </c>
      <c r="DK831">
        <v>0</v>
      </c>
      <c r="DL831">
        <v>0</v>
      </c>
    </row>
    <row r="832" spans="1:116" x14ac:dyDescent="0.45">
      <c r="A832">
        <v>2023</v>
      </c>
      <c r="B832" t="s">
        <v>215</v>
      </c>
      <c r="C832">
        <v>7129</v>
      </c>
      <c r="D832" t="s">
        <v>1130</v>
      </c>
      <c r="E832" t="s">
        <v>1110</v>
      </c>
      <c r="F832" t="s">
        <v>244</v>
      </c>
      <c r="G832">
        <v>8</v>
      </c>
      <c r="H832" t="s">
        <v>324</v>
      </c>
      <c r="I832" t="s">
        <v>324</v>
      </c>
      <c r="J832" t="s">
        <v>324</v>
      </c>
      <c r="K832">
        <v>8</v>
      </c>
      <c r="L832">
        <v>900</v>
      </c>
      <c r="M832" t="s">
        <v>324</v>
      </c>
      <c r="N832" t="s">
        <v>324</v>
      </c>
      <c r="O832" t="s">
        <v>324</v>
      </c>
      <c r="P832">
        <v>900</v>
      </c>
      <c r="Q832" t="s">
        <v>324</v>
      </c>
      <c r="R832" t="s">
        <v>324</v>
      </c>
      <c r="S832" t="s">
        <v>324</v>
      </c>
      <c r="T832" t="s">
        <v>324</v>
      </c>
      <c r="U832">
        <v>0</v>
      </c>
      <c r="V832" t="s">
        <v>324</v>
      </c>
      <c r="W832" t="s">
        <v>324</v>
      </c>
      <c r="X832" t="s">
        <v>324</v>
      </c>
      <c r="Y832" t="s">
        <v>324</v>
      </c>
      <c r="Z832">
        <v>0</v>
      </c>
      <c r="AA832" t="s">
        <v>324</v>
      </c>
      <c r="AB832" t="s">
        <v>324</v>
      </c>
      <c r="AC832" t="s">
        <v>324</v>
      </c>
      <c r="AD832" t="s">
        <v>324</v>
      </c>
      <c r="AE832">
        <v>0</v>
      </c>
      <c r="AF832" t="s">
        <v>324</v>
      </c>
      <c r="AG832" t="s">
        <v>324</v>
      </c>
      <c r="AH832" t="s">
        <v>324</v>
      </c>
      <c r="AI832" t="s">
        <v>324</v>
      </c>
      <c r="AJ832">
        <v>0</v>
      </c>
      <c r="AK832" t="s">
        <v>324</v>
      </c>
      <c r="AL832" t="s">
        <v>324</v>
      </c>
      <c r="AM832" t="s">
        <v>324</v>
      </c>
      <c r="AN832" t="s">
        <v>324</v>
      </c>
      <c r="AO832">
        <v>0</v>
      </c>
      <c r="AP832" t="s">
        <v>324</v>
      </c>
      <c r="AQ832" t="s">
        <v>324</v>
      </c>
      <c r="AR832" t="s">
        <v>324</v>
      </c>
      <c r="AS832" t="s">
        <v>324</v>
      </c>
      <c r="AT832">
        <v>0</v>
      </c>
      <c r="AU832" t="s">
        <v>324</v>
      </c>
      <c r="AV832" t="s">
        <v>324</v>
      </c>
      <c r="AW832" t="s">
        <v>324</v>
      </c>
      <c r="AX832" t="s">
        <v>324</v>
      </c>
      <c r="AY832">
        <v>0</v>
      </c>
      <c r="AZ832" t="s">
        <v>324</v>
      </c>
      <c r="BA832" t="s">
        <v>324</v>
      </c>
      <c r="BB832" t="s">
        <v>324</v>
      </c>
      <c r="BC832" t="s">
        <v>324</v>
      </c>
      <c r="BD832">
        <v>0</v>
      </c>
      <c r="BE832">
        <v>0.9</v>
      </c>
      <c r="BF832" t="s">
        <v>324</v>
      </c>
      <c r="BG832" t="s">
        <v>324</v>
      </c>
      <c r="BH832" t="s">
        <v>324</v>
      </c>
      <c r="BI832">
        <v>0.9</v>
      </c>
      <c r="BJ832">
        <v>70</v>
      </c>
      <c r="BK832" t="s">
        <v>324</v>
      </c>
      <c r="BL832" t="s">
        <v>324</v>
      </c>
      <c r="BM832" t="s">
        <v>324</v>
      </c>
      <c r="BN832">
        <v>70</v>
      </c>
      <c r="BO832">
        <v>1.1000000000000001</v>
      </c>
      <c r="BP832" t="s">
        <v>324</v>
      </c>
      <c r="BQ832" t="s">
        <v>324</v>
      </c>
      <c r="BR832" t="s">
        <v>324</v>
      </c>
      <c r="BS832">
        <v>1.1000000000000001</v>
      </c>
      <c r="BT832" t="s">
        <v>324</v>
      </c>
      <c r="BU832" t="s">
        <v>324</v>
      </c>
      <c r="BV832" t="s">
        <v>324</v>
      </c>
      <c r="BW832" t="s">
        <v>324</v>
      </c>
      <c r="BX832">
        <v>0</v>
      </c>
      <c r="BY832" t="s">
        <v>324</v>
      </c>
      <c r="BZ832" t="s">
        <v>324</v>
      </c>
      <c r="CA832" t="s">
        <v>324</v>
      </c>
      <c r="CB832" t="s">
        <v>324</v>
      </c>
      <c r="CC832">
        <v>0</v>
      </c>
      <c r="CD832" t="s">
        <v>324</v>
      </c>
      <c r="CE832" t="s">
        <v>324</v>
      </c>
      <c r="CF832" t="s">
        <v>324</v>
      </c>
      <c r="CG832" t="s">
        <v>324</v>
      </c>
      <c r="CH832">
        <v>0</v>
      </c>
      <c r="CI832" t="s">
        <v>324</v>
      </c>
      <c r="CJ832" t="s">
        <v>324</v>
      </c>
      <c r="CK832" t="s">
        <v>324</v>
      </c>
      <c r="CL832" t="s">
        <v>324</v>
      </c>
      <c r="CM832">
        <v>0</v>
      </c>
      <c r="CN832" t="s">
        <v>324</v>
      </c>
      <c r="CO832" t="s">
        <v>324</v>
      </c>
      <c r="CP832" t="s">
        <v>324</v>
      </c>
      <c r="CQ832" t="s">
        <v>324</v>
      </c>
      <c r="CR832">
        <v>0</v>
      </c>
      <c r="CS832" t="s">
        <v>324</v>
      </c>
      <c r="CT832" t="s">
        <v>324</v>
      </c>
      <c r="CU832" t="s">
        <v>324</v>
      </c>
      <c r="CV832" t="s">
        <v>324</v>
      </c>
      <c r="CW832">
        <v>0</v>
      </c>
      <c r="CX832">
        <v>8</v>
      </c>
      <c r="CY832">
        <v>0</v>
      </c>
      <c r="CZ832">
        <v>0</v>
      </c>
      <c r="DA832">
        <v>0</v>
      </c>
      <c r="DB832">
        <v>8</v>
      </c>
      <c r="DC832">
        <v>900</v>
      </c>
      <c r="DD832">
        <v>0</v>
      </c>
      <c r="DE832">
        <v>0</v>
      </c>
      <c r="DF832">
        <v>0</v>
      </c>
      <c r="DG832">
        <v>900</v>
      </c>
      <c r="DH832">
        <v>0</v>
      </c>
      <c r="DI832">
        <v>0</v>
      </c>
      <c r="DJ832">
        <v>0</v>
      </c>
      <c r="DK832">
        <v>0</v>
      </c>
      <c r="DL832">
        <v>0</v>
      </c>
    </row>
    <row r="833" spans="1:116" x14ac:dyDescent="0.45">
      <c r="A833">
        <v>2023</v>
      </c>
      <c r="B833" t="s">
        <v>215</v>
      </c>
      <c r="C833">
        <v>7559</v>
      </c>
      <c r="D833" t="s">
        <v>1131</v>
      </c>
      <c r="E833" t="s">
        <v>1110</v>
      </c>
      <c r="F833" t="s">
        <v>244</v>
      </c>
      <c r="G833">
        <v>28.076000000000001</v>
      </c>
      <c r="H833" t="s">
        <v>324</v>
      </c>
      <c r="I833" t="s">
        <v>324</v>
      </c>
      <c r="J833" t="s">
        <v>324</v>
      </c>
      <c r="K833">
        <v>28.076000000000001</v>
      </c>
      <c r="L833">
        <v>2665</v>
      </c>
      <c r="M833" t="s">
        <v>324</v>
      </c>
      <c r="N833" t="s">
        <v>324</v>
      </c>
      <c r="O833" t="s">
        <v>324</v>
      </c>
      <c r="P833">
        <v>2665</v>
      </c>
      <c r="Q833" t="s">
        <v>324</v>
      </c>
      <c r="R833" t="s">
        <v>324</v>
      </c>
      <c r="S833" t="s">
        <v>324</v>
      </c>
      <c r="T833" t="s">
        <v>324</v>
      </c>
      <c r="U833">
        <v>0</v>
      </c>
      <c r="V833" t="s">
        <v>324</v>
      </c>
      <c r="W833" t="s">
        <v>324</v>
      </c>
      <c r="X833" t="s">
        <v>324</v>
      </c>
      <c r="Y833" t="s">
        <v>324</v>
      </c>
      <c r="Z833">
        <v>0</v>
      </c>
      <c r="AA833" t="s">
        <v>324</v>
      </c>
      <c r="AB833" t="s">
        <v>324</v>
      </c>
      <c r="AC833" t="s">
        <v>324</v>
      </c>
      <c r="AD833" t="s">
        <v>324</v>
      </c>
      <c r="AE833">
        <v>0</v>
      </c>
      <c r="AF833" t="s">
        <v>324</v>
      </c>
      <c r="AG833" t="s">
        <v>324</v>
      </c>
      <c r="AH833" t="s">
        <v>324</v>
      </c>
      <c r="AI833" t="s">
        <v>324</v>
      </c>
      <c r="AJ833">
        <v>0</v>
      </c>
      <c r="AK833" t="s">
        <v>324</v>
      </c>
      <c r="AL833" t="s">
        <v>324</v>
      </c>
      <c r="AM833" t="s">
        <v>324</v>
      </c>
      <c r="AN833" t="s">
        <v>324</v>
      </c>
      <c r="AO833">
        <v>0</v>
      </c>
      <c r="AP833" t="s">
        <v>324</v>
      </c>
      <c r="AQ833" t="s">
        <v>324</v>
      </c>
      <c r="AR833" t="s">
        <v>324</v>
      </c>
      <c r="AS833" t="s">
        <v>324</v>
      </c>
      <c r="AT833">
        <v>0</v>
      </c>
      <c r="AU833" t="s">
        <v>324</v>
      </c>
      <c r="AV833" t="s">
        <v>324</v>
      </c>
      <c r="AW833" t="s">
        <v>324</v>
      </c>
      <c r="AX833" t="s">
        <v>324</v>
      </c>
      <c r="AY833">
        <v>0</v>
      </c>
      <c r="AZ833" t="s">
        <v>324</v>
      </c>
      <c r="BA833" t="s">
        <v>324</v>
      </c>
      <c r="BB833" t="s">
        <v>324</v>
      </c>
      <c r="BC833" t="s">
        <v>324</v>
      </c>
      <c r="BD833">
        <v>0</v>
      </c>
      <c r="BE833" t="s">
        <v>324</v>
      </c>
      <c r="BF833" t="s">
        <v>324</v>
      </c>
      <c r="BG833" t="s">
        <v>324</v>
      </c>
      <c r="BH833" t="s">
        <v>324</v>
      </c>
      <c r="BI833">
        <v>0</v>
      </c>
      <c r="BJ833" t="s">
        <v>324</v>
      </c>
      <c r="BK833" t="s">
        <v>324</v>
      </c>
      <c r="BL833" t="s">
        <v>324</v>
      </c>
      <c r="BM833" t="s">
        <v>324</v>
      </c>
      <c r="BN833">
        <v>0</v>
      </c>
      <c r="BO833" t="s">
        <v>324</v>
      </c>
      <c r="BP833" t="s">
        <v>324</v>
      </c>
      <c r="BQ833" t="s">
        <v>324</v>
      </c>
      <c r="BR833" t="s">
        <v>324</v>
      </c>
      <c r="BS833">
        <v>0</v>
      </c>
      <c r="BT833">
        <v>0.09</v>
      </c>
      <c r="BU833" t="s">
        <v>324</v>
      </c>
      <c r="BV833" t="s">
        <v>324</v>
      </c>
      <c r="BW833" t="s">
        <v>324</v>
      </c>
      <c r="BX833">
        <v>0.09</v>
      </c>
      <c r="BY833">
        <v>21</v>
      </c>
      <c r="BZ833" t="s">
        <v>324</v>
      </c>
      <c r="CA833" t="s">
        <v>324</v>
      </c>
      <c r="CB833" t="s">
        <v>324</v>
      </c>
      <c r="CC833">
        <v>21</v>
      </c>
      <c r="CD833" t="s">
        <v>324</v>
      </c>
      <c r="CE833" t="s">
        <v>324</v>
      </c>
      <c r="CF833" t="s">
        <v>324</v>
      </c>
      <c r="CG833" t="s">
        <v>324</v>
      </c>
      <c r="CH833">
        <v>0</v>
      </c>
      <c r="CI833" t="s">
        <v>324</v>
      </c>
      <c r="CJ833" t="s">
        <v>324</v>
      </c>
      <c r="CK833" t="s">
        <v>324</v>
      </c>
      <c r="CL833" t="s">
        <v>324</v>
      </c>
      <c r="CM833">
        <v>0</v>
      </c>
      <c r="CN833" t="s">
        <v>324</v>
      </c>
      <c r="CO833" t="s">
        <v>324</v>
      </c>
      <c r="CP833" t="s">
        <v>324</v>
      </c>
      <c r="CQ833" t="s">
        <v>324</v>
      </c>
      <c r="CR833">
        <v>0</v>
      </c>
      <c r="CS833" t="s">
        <v>324</v>
      </c>
      <c r="CT833" t="s">
        <v>324</v>
      </c>
      <c r="CU833" t="s">
        <v>324</v>
      </c>
      <c r="CV833" t="s">
        <v>324</v>
      </c>
      <c r="CW833">
        <v>0</v>
      </c>
      <c r="CX833">
        <v>28.166</v>
      </c>
      <c r="CY833">
        <v>0</v>
      </c>
      <c r="CZ833">
        <v>0</v>
      </c>
      <c r="DA833">
        <v>0</v>
      </c>
      <c r="DB833">
        <v>28.166</v>
      </c>
      <c r="DC833">
        <v>2686</v>
      </c>
      <c r="DD833">
        <v>0</v>
      </c>
      <c r="DE833">
        <v>0</v>
      </c>
      <c r="DF833">
        <v>0</v>
      </c>
      <c r="DG833">
        <v>2686</v>
      </c>
      <c r="DH833">
        <v>0</v>
      </c>
      <c r="DI833">
        <v>0</v>
      </c>
      <c r="DJ833">
        <v>0</v>
      </c>
      <c r="DK833">
        <v>0</v>
      </c>
      <c r="DL833">
        <v>0</v>
      </c>
    </row>
    <row r="834" spans="1:116" x14ac:dyDescent="0.45">
      <c r="A834">
        <v>2023</v>
      </c>
      <c r="B834" t="s">
        <v>215</v>
      </c>
      <c r="C834">
        <v>7752</v>
      </c>
      <c r="D834" t="s">
        <v>1132</v>
      </c>
      <c r="E834" t="s">
        <v>1110</v>
      </c>
      <c r="F834" t="s">
        <v>244</v>
      </c>
      <c r="G834">
        <v>30.780999999999999</v>
      </c>
      <c r="H834">
        <v>0.47199999999999998</v>
      </c>
      <c r="I834" t="s">
        <v>324</v>
      </c>
      <c r="J834" t="s">
        <v>324</v>
      </c>
      <c r="K834">
        <v>31.253</v>
      </c>
      <c r="L834">
        <v>3932</v>
      </c>
      <c r="M834">
        <v>28</v>
      </c>
      <c r="N834" t="s">
        <v>324</v>
      </c>
      <c r="O834" t="s">
        <v>324</v>
      </c>
      <c r="P834">
        <v>3960</v>
      </c>
      <c r="Q834">
        <v>14250.14</v>
      </c>
      <c r="R834">
        <v>0.154</v>
      </c>
      <c r="S834" t="s">
        <v>324</v>
      </c>
      <c r="T834" t="s">
        <v>324</v>
      </c>
      <c r="U834">
        <v>14250.294</v>
      </c>
      <c r="V834" t="s">
        <v>324</v>
      </c>
      <c r="W834" t="s">
        <v>324</v>
      </c>
      <c r="X834" t="s">
        <v>324</v>
      </c>
      <c r="Y834" t="s">
        <v>324</v>
      </c>
      <c r="Z834">
        <v>0</v>
      </c>
      <c r="AA834" t="s">
        <v>324</v>
      </c>
      <c r="AB834" t="s">
        <v>324</v>
      </c>
      <c r="AC834" t="s">
        <v>324</v>
      </c>
      <c r="AD834" t="s">
        <v>324</v>
      </c>
      <c r="AE834">
        <v>0</v>
      </c>
      <c r="AF834" t="s">
        <v>324</v>
      </c>
      <c r="AG834" t="s">
        <v>324</v>
      </c>
      <c r="AH834" t="s">
        <v>324</v>
      </c>
      <c r="AI834" t="s">
        <v>324</v>
      </c>
      <c r="AJ834">
        <v>0</v>
      </c>
      <c r="AK834" t="s">
        <v>324</v>
      </c>
      <c r="AL834" t="s">
        <v>324</v>
      </c>
      <c r="AM834" t="s">
        <v>324</v>
      </c>
      <c r="AN834" t="s">
        <v>324</v>
      </c>
      <c r="AO834">
        <v>0</v>
      </c>
      <c r="AP834" t="s">
        <v>324</v>
      </c>
      <c r="AQ834" t="s">
        <v>324</v>
      </c>
      <c r="AR834" t="s">
        <v>324</v>
      </c>
      <c r="AS834" t="s">
        <v>324</v>
      </c>
      <c r="AT834">
        <v>0</v>
      </c>
      <c r="AU834" t="s">
        <v>324</v>
      </c>
      <c r="AV834" t="s">
        <v>324</v>
      </c>
      <c r="AW834" t="s">
        <v>324</v>
      </c>
      <c r="AX834" t="s">
        <v>324</v>
      </c>
      <c r="AY834">
        <v>0</v>
      </c>
      <c r="AZ834" t="s">
        <v>324</v>
      </c>
      <c r="BA834" t="s">
        <v>324</v>
      </c>
      <c r="BB834" t="s">
        <v>324</v>
      </c>
      <c r="BC834" t="s">
        <v>324</v>
      </c>
      <c r="BD834">
        <v>0</v>
      </c>
      <c r="BE834" t="s">
        <v>324</v>
      </c>
      <c r="BF834" t="s">
        <v>324</v>
      </c>
      <c r="BG834" t="s">
        <v>324</v>
      </c>
      <c r="BH834" t="s">
        <v>324</v>
      </c>
      <c r="BI834">
        <v>0</v>
      </c>
      <c r="BJ834" t="s">
        <v>324</v>
      </c>
      <c r="BK834" t="s">
        <v>324</v>
      </c>
      <c r="BL834" t="s">
        <v>324</v>
      </c>
      <c r="BM834" t="s">
        <v>324</v>
      </c>
      <c r="BN834">
        <v>0</v>
      </c>
      <c r="BO834" t="s">
        <v>324</v>
      </c>
      <c r="BP834" t="s">
        <v>324</v>
      </c>
      <c r="BQ834" t="s">
        <v>324</v>
      </c>
      <c r="BR834" t="s">
        <v>324</v>
      </c>
      <c r="BS834">
        <v>0</v>
      </c>
      <c r="BT834">
        <v>1.4999999999999999E-2</v>
      </c>
      <c r="BU834" t="s">
        <v>324</v>
      </c>
      <c r="BV834" t="s">
        <v>324</v>
      </c>
      <c r="BW834" t="s">
        <v>324</v>
      </c>
      <c r="BX834">
        <v>1.4999999999999999E-2</v>
      </c>
      <c r="BY834">
        <v>3</v>
      </c>
      <c r="BZ834" t="s">
        <v>324</v>
      </c>
      <c r="CA834" t="s">
        <v>324</v>
      </c>
      <c r="CB834" t="s">
        <v>324</v>
      </c>
      <c r="CC834">
        <v>3</v>
      </c>
      <c r="CD834">
        <v>0.46100000000000002</v>
      </c>
      <c r="CE834" t="s">
        <v>324</v>
      </c>
      <c r="CF834" t="s">
        <v>324</v>
      </c>
      <c r="CG834" t="s">
        <v>324</v>
      </c>
      <c r="CH834">
        <v>0.46100000000000002</v>
      </c>
      <c r="CI834" t="s">
        <v>324</v>
      </c>
      <c r="CJ834" t="s">
        <v>324</v>
      </c>
      <c r="CK834" t="s">
        <v>324</v>
      </c>
      <c r="CL834" t="s">
        <v>324</v>
      </c>
      <c r="CM834">
        <v>0</v>
      </c>
      <c r="CN834" t="s">
        <v>324</v>
      </c>
      <c r="CO834" t="s">
        <v>324</v>
      </c>
      <c r="CP834" t="s">
        <v>324</v>
      </c>
      <c r="CQ834" t="s">
        <v>324</v>
      </c>
      <c r="CR834">
        <v>0</v>
      </c>
      <c r="CS834" t="s">
        <v>324</v>
      </c>
      <c r="CT834" t="s">
        <v>324</v>
      </c>
      <c r="CU834" t="s">
        <v>324</v>
      </c>
      <c r="CV834" t="s">
        <v>324</v>
      </c>
      <c r="CW834">
        <v>0</v>
      </c>
      <c r="CX834">
        <v>30.795999999999999</v>
      </c>
      <c r="CY834">
        <v>0.47199999999999998</v>
      </c>
      <c r="CZ834">
        <v>0</v>
      </c>
      <c r="DA834">
        <v>0</v>
      </c>
      <c r="DB834">
        <v>31.268000000000001</v>
      </c>
      <c r="DC834">
        <v>3935</v>
      </c>
      <c r="DD834">
        <v>28</v>
      </c>
      <c r="DE834">
        <v>0</v>
      </c>
      <c r="DF834">
        <v>0</v>
      </c>
      <c r="DG834">
        <v>3963</v>
      </c>
      <c r="DH834">
        <v>14250.601000000001</v>
      </c>
      <c r="DI834">
        <v>0.154</v>
      </c>
      <c r="DJ834">
        <v>0</v>
      </c>
      <c r="DK834">
        <v>0</v>
      </c>
      <c r="DL834">
        <v>14250.754999999999</v>
      </c>
    </row>
    <row r="835" spans="1:116" x14ac:dyDescent="0.45">
      <c r="A835">
        <v>2023</v>
      </c>
      <c r="B835" t="s">
        <v>215</v>
      </c>
      <c r="C835">
        <v>7979</v>
      </c>
      <c r="D835" t="s">
        <v>1133</v>
      </c>
      <c r="E835" t="s">
        <v>1110</v>
      </c>
      <c r="F835" t="s">
        <v>247</v>
      </c>
      <c r="G835">
        <v>4.7</v>
      </c>
      <c r="H835">
        <v>0.47199999999999998</v>
      </c>
      <c r="I835" t="s">
        <v>324</v>
      </c>
      <c r="J835" t="s">
        <v>324</v>
      </c>
      <c r="K835">
        <v>5.1719999999999997</v>
      </c>
      <c r="L835">
        <v>442</v>
      </c>
      <c r="M835">
        <v>5</v>
      </c>
      <c r="N835" t="s">
        <v>324</v>
      </c>
      <c r="O835" t="s">
        <v>324</v>
      </c>
      <c r="P835">
        <v>447</v>
      </c>
      <c r="Q835" t="s">
        <v>324</v>
      </c>
      <c r="R835" t="s">
        <v>324</v>
      </c>
      <c r="S835" t="s">
        <v>324</v>
      </c>
      <c r="T835" t="s">
        <v>324</v>
      </c>
      <c r="U835">
        <v>0</v>
      </c>
      <c r="V835" t="s">
        <v>324</v>
      </c>
      <c r="W835" t="s">
        <v>324</v>
      </c>
      <c r="X835" t="s">
        <v>324</v>
      </c>
      <c r="Y835" t="s">
        <v>324</v>
      </c>
      <c r="Z835">
        <v>0</v>
      </c>
      <c r="AA835" t="s">
        <v>324</v>
      </c>
      <c r="AB835" t="s">
        <v>324</v>
      </c>
      <c r="AC835" t="s">
        <v>324</v>
      </c>
      <c r="AD835" t="s">
        <v>324</v>
      </c>
      <c r="AE835">
        <v>0</v>
      </c>
      <c r="AF835" t="s">
        <v>324</v>
      </c>
      <c r="AG835" t="s">
        <v>324</v>
      </c>
      <c r="AH835" t="s">
        <v>324</v>
      </c>
      <c r="AI835" t="s">
        <v>324</v>
      </c>
      <c r="AJ835">
        <v>0</v>
      </c>
      <c r="AK835" t="s">
        <v>324</v>
      </c>
      <c r="AL835" t="s">
        <v>324</v>
      </c>
      <c r="AM835" t="s">
        <v>324</v>
      </c>
      <c r="AN835" t="s">
        <v>324</v>
      </c>
      <c r="AO835">
        <v>0</v>
      </c>
      <c r="AP835" t="s">
        <v>324</v>
      </c>
      <c r="AQ835" t="s">
        <v>324</v>
      </c>
      <c r="AR835" t="s">
        <v>324</v>
      </c>
      <c r="AS835" t="s">
        <v>324</v>
      </c>
      <c r="AT835">
        <v>0</v>
      </c>
      <c r="AU835" t="s">
        <v>324</v>
      </c>
      <c r="AV835" t="s">
        <v>324</v>
      </c>
      <c r="AW835" t="s">
        <v>324</v>
      </c>
      <c r="AX835" t="s">
        <v>324</v>
      </c>
      <c r="AY835">
        <v>0</v>
      </c>
      <c r="AZ835" t="s">
        <v>324</v>
      </c>
      <c r="BA835" t="s">
        <v>324</v>
      </c>
      <c r="BB835" t="s">
        <v>324</v>
      </c>
      <c r="BC835" t="s">
        <v>324</v>
      </c>
      <c r="BD835">
        <v>0</v>
      </c>
      <c r="BE835" t="s">
        <v>324</v>
      </c>
      <c r="BF835" t="s">
        <v>324</v>
      </c>
      <c r="BG835" t="s">
        <v>324</v>
      </c>
      <c r="BH835" t="s">
        <v>324</v>
      </c>
      <c r="BI835">
        <v>0</v>
      </c>
      <c r="BJ835" t="s">
        <v>324</v>
      </c>
      <c r="BK835" t="s">
        <v>324</v>
      </c>
      <c r="BL835" t="s">
        <v>324</v>
      </c>
      <c r="BM835" t="s">
        <v>324</v>
      </c>
      <c r="BN835">
        <v>0</v>
      </c>
      <c r="BO835" t="s">
        <v>324</v>
      </c>
      <c r="BP835" t="s">
        <v>324</v>
      </c>
      <c r="BQ835" t="s">
        <v>324</v>
      </c>
      <c r="BR835" t="s">
        <v>324</v>
      </c>
      <c r="BS835">
        <v>0</v>
      </c>
      <c r="BT835">
        <v>4.8000000000000001E-2</v>
      </c>
      <c r="BU835" t="s">
        <v>324</v>
      </c>
      <c r="BV835" t="s">
        <v>324</v>
      </c>
      <c r="BW835" t="s">
        <v>324</v>
      </c>
      <c r="BX835">
        <v>4.8000000000000001E-2</v>
      </c>
      <c r="BY835">
        <v>10</v>
      </c>
      <c r="BZ835" t="s">
        <v>324</v>
      </c>
      <c r="CA835" t="s">
        <v>324</v>
      </c>
      <c r="CB835" t="s">
        <v>324</v>
      </c>
      <c r="CC835">
        <v>10</v>
      </c>
      <c r="CD835" t="s">
        <v>324</v>
      </c>
      <c r="CE835" t="s">
        <v>324</v>
      </c>
      <c r="CF835" t="s">
        <v>324</v>
      </c>
      <c r="CG835" t="s">
        <v>324</v>
      </c>
      <c r="CH835">
        <v>0</v>
      </c>
      <c r="CI835" t="s">
        <v>324</v>
      </c>
      <c r="CJ835" t="s">
        <v>324</v>
      </c>
      <c r="CK835" t="s">
        <v>324</v>
      </c>
      <c r="CL835" t="s">
        <v>324</v>
      </c>
      <c r="CM835">
        <v>0</v>
      </c>
      <c r="CN835" t="s">
        <v>324</v>
      </c>
      <c r="CO835" t="s">
        <v>324</v>
      </c>
      <c r="CP835" t="s">
        <v>324</v>
      </c>
      <c r="CQ835" t="s">
        <v>324</v>
      </c>
      <c r="CR835">
        <v>0</v>
      </c>
      <c r="CS835" t="s">
        <v>324</v>
      </c>
      <c r="CT835" t="s">
        <v>324</v>
      </c>
      <c r="CU835" t="s">
        <v>324</v>
      </c>
      <c r="CV835" t="s">
        <v>324</v>
      </c>
      <c r="CW835">
        <v>0</v>
      </c>
      <c r="CX835">
        <v>4.7480000000000002</v>
      </c>
      <c r="CY835">
        <v>0.47199999999999998</v>
      </c>
      <c r="CZ835">
        <v>0</v>
      </c>
      <c r="DA835">
        <v>0</v>
      </c>
      <c r="DB835">
        <v>5.22</v>
      </c>
      <c r="DC835">
        <v>452</v>
      </c>
      <c r="DD835">
        <v>5</v>
      </c>
      <c r="DE835">
        <v>0</v>
      </c>
      <c r="DF835">
        <v>0</v>
      </c>
      <c r="DG835">
        <v>457</v>
      </c>
      <c r="DH835">
        <v>0</v>
      </c>
      <c r="DI835">
        <v>0</v>
      </c>
      <c r="DJ835">
        <v>0</v>
      </c>
      <c r="DK835">
        <v>0</v>
      </c>
      <c r="DL835">
        <v>0</v>
      </c>
    </row>
    <row r="836" spans="1:116" x14ac:dyDescent="0.45">
      <c r="A836">
        <v>2023</v>
      </c>
      <c r="B836" t="s">
        <v>215</v>
      </c>
      <c r="C836">
        <v>8620</v>
      </c>
      <c r="D836" t="s">
        <v>1134</v>
      </c>
      <c r="E836" t="s">
        <v>1110</v>
      </c>
      <c r="F836" t="s">
        <v>244</v>
      </c>
      <c r="G836">
        <v>11.778</v>
      </c>
      <c r="H836" t="s">
        <v>324</v>
      </c>
      <c r="I836" t="s">
        <v>324</v>
      </c>
      <c r="J836" t="s">
        <v>324</v>
      </c>
      <c r="K836">
        <v>11.778</v>
      </c>
      <c r="L836">
        <v>1202</v>
      </c>
      <c r="M836" t="s">
        <v>324</v>
      </c>
      <c r="N836" t="s">
        <v>324</v>
      </c>
      <c r="O836" t="s">
        <v>324</v>
      </c>
      <c r="P836">
        <v>1202</v>
      </c>
      <c r="Q836" t="s">
        <v>324</v>
      </c>
      <c r="R836" t="s">
        <v>324</v>
      </c>
      <c r="S836" t="s">
        <v>324</v>
      </c>
      <c r="T836" t="s">
        <v>324</v>
      </c>
      <c r="U836">
        <v>0</v>
      </c>
      <c r="V836" t="s">
        <v>324</v>
      </c>
      <c r="W836" t="s">
        <v>324</v>
      </c>
      <c r="X836" t="s">
        <v>324</v>
      </c>
      <c r="Y836" t="s">
        <v>324</v>
      </c>
      <c r="Z836">
        <v>0</v>
      </c>
      <c r="AA836" t="s">
        <v>324</v>
      </c>
      <c r="AB836" t="s">
        <v>324</v>
      </c>
      <c r="AC836" t="s">
        <v>324</v>
      </c>
      <c r="AD836" t="s">
        <v>324</v>
      </c>
      <c r="AE836">
        <v>0</v>
      </c>
      <c r="AF836" t="s">
        <v>324</v>
      </c>
      <c r="AG836" t="s">
        <v>324</v>
      </c>
      <c r="AH836" t="s">
        <v>324</v>
      </c>
      <c r="AI836" t="s">
        <v>324</v>
      </c>
      <c r="AJ836">
        <v>0</v>
      </c>
      <c r="AK836" t="s">
        <v>324</v>
      </c>
      <c r="AL836" t="s">
        <v>324</v>
      </c>
      <c r="AM836" t="s">
        <v>324</v>
      </c>
      <c r="AN836" t="s">
        <v>324</v>
      </c>
      <c r="AO836">
        <v>0</v>
      </c>
      <c r="AP836" t="s">
        <v>324</v>
      </c>
      <c r="AQ836" t="s">
        <v>324</v>
      </c>
      <c r="AR836" t="s">
        <v>324</v>
      </c>
      <c r="AS836" t="s">
        <v>324</v>
      </c>
      <c r="AT836">
        <v>0</v>
      </c>
      <c r="AU836" t="s">
        <v>324</v>
      </c>
      <c r="AV836" t="s">
        <v>324</v>
      </c>
      <c r="AW836" t="s">
        <v>324</v>
      </c>
      <c r="AX836" t="s">
        <v>324</v>
      </c>
      <c r="AY836">
        <v>0</v>
      </c>
      <c r="AZ836" t="s">
        <v>324</v>
      </c>
      <c r="BA836" t="s">
        <v>324</v>
      </c>
      <c r="BB836" t="s">
        <v>324</v>
      </c>
      <c r="BC836" t="s">
        <v>324</v>
      </c>
      <c r="BD836">
        <v>0</v>
      </c>
      <c r="BE836" t="s">
        <v>324</v>
      </c>
      <c r="BF836" t="s">
        <v>324</v>
      </c>
      <c r="BG836" t="s">
        <v>324</v>
      </c>
      <c r="BH836" t="s">
        <v>324</v>
      </c>
      <c r="BI836">
        <v>0</v>
      </c>
      <c r="BJ836" t="s">
        <v>324</v>
      </c>
      <c r="BK836" t="s">
        <v>324</v>
      </c>
      <c r="BL836" t="s">
        <v>324</v>
      </c>
      <c r="BM836" t="s">
        <v>324</v>
      </c>
      <c r="BN836">
        <v>0</v>
      </c>
      <c r="BO836" t="s">
        <v>324</v>
      </c>
      <c r="BP836" t="s">
        <v>324</v>
      </c>
      <c r="BQ836" t="s">
        <v>324</v>
      </c>
      <c r="BR836" t="s">
        <v>324</v>
      </c>
      <c r="BS836">
        <v>0</v>
      </c>
      <c r="BT836">
        <v>3.9E-2</v>
      </c>
      <c r="BU836" t="s">
        <v>324</v>
      </c>
      <c r="BV836" t="s">
        <v>324</v>
      </c>
      <c r="BW836" t="s">
        <v>324</v>
      </c>
      <c r="BX836">
        <v>3.9E-2</v>
      </c>
      <c r="BY836">
        <v>18</v>
      </c>
      <c r="BZ836" t="s">
        <v>324</v>
      </c>
      <c r="CA836" t="s">
        <v>324</v>
      </c>
      <c r="CB836" t="s">
        <v>324</v>
      </c>
      <c r="CC836">
        <v>18</v>
      </c>
      <c r="CD836" t="s">
        <v>324</v>
      </c>
      <c r="CE836" t="s">
        <v>324</v>
      </c>
      <c r="CF836" t="s">
        <v>324</v>
      </c>
      <c r="CG836" t="s">
        <v>324</v>
      </c>
      <c r="CH836">
        <v>0</v>
      </c>
      <c r="CI836" t="s">
        <v>324</v>
      </c>
      <c r="CJ836" t="s">
        <v>324</v>
      </c>
      <c r="CK836" t="s">
        <v>324</v>
      </c>
      <c r="CL836" t="s">
        <v>324</v>
      </c>
      <c r="CM836">
        <v>0</v>
      </c>
      <c r="CN836" t="s">
        <v>324</v>
      </c>
      <c r="CO836" t="s">
        <v>324</v>
      </c>
      <c r="CP836" t="s">
        <v>324</v>
      </c>
      <c r="CQ836" t="s">
        <v>324</v>
      </c>
      <c r="CR836">
        <v>0</v>
      </c>
      <c r="CS836" t="s">
        <v>324</v>
      </c>
      <c r="CT836" t="s">
        <v>324</v>
      </c>
      <c r="CU836" t="s">
        <v>324</v>
      </c>
      <c r="CV836" t="s">
        <v>324</v>
      </c>
      <c r="CW836">
        <v>0</v>
      </c>
      <c r="CX836">
        <v>11.817</v>
      </c>
      <c r="CY836">
        <v>0</v>
      </c>
      <c r="CZ836">
        <v>0</v>
      </c>
      <c r="DA836">
        <v>0</v>
      </c>
      <c r="DB836">
        <v>11.817</v>
      </c>
      <c r="DC836">
        <v>1220</v>
      </c>
      <c r="DD836">
        <v>0</v>
      </c>
      <c r="DE836">
        <v>0</v>
      </c>
      <c r="DF836">
        <v>0</v>
      </c>
      <c r="DG836">
        <v>1220</v>
      </c>
      <c r="DH836">
        <v>0</v>
      </c>
      <c r="DI836">
        <v>0</v>
      </c>
      <c r="DJ836">
        <v>0</v>
      </c>
      <c r="DK836">
        <v>0</v>
      </c>
      <c r="DL836">
        <v>0</v>
      </c>
    </row>
    <row r="837" spans="1:116" x14ac:dyDescent="0.45">
      <c r="A837">
        <v>2023</v>
      </c>
      <c r="B837" t="s">
        <v>215</v>
      </c>
      <c r="C837">
        <v>9590</v>
      </c>
      <c r="D837" t="s">
        <v>1135</v>
      </c>
      <c r="E837" t="s">
        <v>1110</v>
      </c>
      <c r="F837" t="s">
        <v>244</v>
      </c>
      <c r="G837">
        <v>0.67400000000000004</v>
      </c>
      <c r="H837" t="s">
        <v>324</v>
      </c>
      <c r="I837" t="s">
        <v>324</v>
      </c>
      <c r="J837" t="s">
        <v>324</v>
      </c>
      <c r="K837">
        <v>0.67400000000000004</v>
      </c>
      <c r="L837">
        <v>66</v>
      </c>
      <c r="M837" t="s">
        <v>324</v>
      </c>
      <c r="N837" t="s">
        <v>324</v>
      </c>
      <c r="O837" t="s">
        <v>324</v>
      </c>
      <c r="P837">
        <v>66</v>
      </c>
      <c r="Q837" t="s">
        <v>324</v>
      </c>
      <c r="R837" t="s">
        <v>324</v>
      </c>
      <c r="S837" t="s">
        <v>324</v>
      </c>
      <c r="T837" t="s">
        <v>324</v>
      </c>
      <c r="U837">
        <v>0</v>
      </c>
      <c r="V837" t="s">
        <v>324</v>
      </c>
      <c r="W837" t="s">
        <v>324</v>
      </c>
      <c r="X837" t="s">
        <v>324</v>
      </c>
      <c r="Y837" t="s">
        <v>324</v>
      </c>
      <c r="Z837">
        <v>0</v>
      </c>
      <c r="AA837" t="s">
        <v>324</v>
      </c>
      <c r="AB837" t="s">
        <v>324</v>
      </c>
      <c r="AC837" t="s">
        <v>324</v>
      </c>
      <c r="AD837" t="s">
        <v>324</v>
      </c>
      <c r="AE837">
        <v>0</v>
      </c>
      <c r="AF837" t="s">
        <v>324</v>
      </c>
      <c r="AG837" t="s">
        <v>324</v>
      </c>
      <c r="AH837" t="s">
        <v>324</v>
      </c>
      <c r="AI837" t="s">
        <v>324</v>
      </c>
      <c r="AJ837">
        <v>0</v>
      </c>
      <c r="AK837" t="s">
        <v>324</v>
      </c>
      <c r="AL837" t="s">
        <v>324</v>
      </c>
      <c r="AM837" t="s">
        <v>324</v>
      </c>
      <c r="AN837" t="s">
        <v>324</v>
      </c>
      <c r="AO837">
        <v>0</v>
      </c>
      <c r="AP837" t="s">
        <v>324</v>
      </c>
      <c r="AQ837" t="s">
        <v>324</v>
      </c>
      <c r="AR837" t="s">
        <v>324</v>
      </c>
      <c r="AS837" t="s">
        <v>324</v>
      </c>
      <c r="AT837">
        <v>0</v>
      </c>
      <c r="AU837" t="s">
        <v>324</v>
      </c>
      <c r="AV837" t="s">
        <v>324</v>
      </c>
      <c r="AW837" t="s">
        <v>324</v>
      </c>
      <c r="AX837" t="s">
        <v>324</v>
      </c>
      <c r="AY837">
        <v>0</v>
      </c>
      <c r="AZ837" t="s">
        <v>324</v>
      </c>
      <c r="BA837" t="s">
        <v>324</v>
      </c>
      <c r="BB837" t="s">
        <v>324</v>
      </c>
      <c r="BC837" t="s">
        <v>324</v>
      </c>
      <c r="BD837">
        <v>0</v>
      </c>
      <c r="BE837" t="s">
        <v>324</v>
      </c>
      <c r="BF837" t="s">
        <v>324</v>
      </c>
      <c r="BG837" t="s">
        <v>324</v>
      </c>
      <c r="BH837" t="s">
        <v>324</v>
      </c>
      <c r="BI837">
        <v>0</v>
      </c>
      <c r="BJ837" t="s">
        <v>324</v>
      </c>
      <c r="BK837" t="s">
        <v>324</v>
      </c>
      <c r="BL837" t="s">
        <v>324</v>
      </c>
      <c r="BM837" t="s">
        <v>324</v>
      </c>
      <c r="BN837">
        <v>0</v>
      </c>
      <c r="BO837" t="s">
        <v>324</v>
      </c>
      <c r="BP837" t="s">
        <v>324</v>
      </c>
      <c r="BQ837" t="s">
        <v>324</v>
      </c>
      <c r="BR837" t="s">
        <v>324</v>
      </c>
      <c r="BS837">
        <v>0</v>
      </c>
      <c r="BT837" t="s">
        <v>324</v>
      </c>
      <c r="BU837" t="s">
        <v>324</v>
      </c>
      <c r="BV837" t="s">
        <v>324</v>
      </c>
      <c r="BW837" t="s">
        <v>324</v>
      </c>
      <c r="BX837">
        <v>0</v>
      </c>
      <c r="BY837" t="s">
        <v>324</v>
      </c>
      <c r="BZ837" t="s">
        <v>324</v>
      </c>
      <c r="CA837" t="s">
        <v>324</v>
      </c>
      <c r="CB837" t="s">
        <v>324</v>
      </c>
      <c r="CC837">
        <v>0</v>
      </c>
      <c r="CD837" t="s">
        <v>324</v>
      </c>
      <c r="CE837" t="s">
        <v>324</v>
      </c>
      <c r="CF837" t="s">
        <v>324</v>
      </c>
      <c r="CG837" t="s">
        <v>324</v>
      </c>
      <c r="CH837">
        <v>0</v>
      </c>
      <c r="CI837" t="s">
        <v>324</v>
      </c>
      <c r="CJ837" t="s">
        <v>324</v>
      </c>
      <c r="CK837" t="s">
        <v>324</v>
      </c>
      <c r="CL837" t="s">
        <v>324</v>
      </c>
      <c r="CM837">
        <v>0</v>
      </c>
      <c r="CN837" t="s">
        <v>324</v>
      </c>
      <c r="CO837" t="s">
        <v>324</v>
      </c>
      <c r="CP837" t="s">
        <v>324</v>
      </c>
      <c r="CQ837" t="s">
        <v>324</v>
      </c>
      <c r="CR837">
        <v>0</v>
      </c>
      <c r="CS837" t="s">
        <v>324</v>
      </c>
      <c r="CT837" t="s">
        <v>324</v>
      </c>
      <c r="CU837" t="s">
        <v>324</v>
      </c>
      <c r="CV837" t="s">
        <v>324</v>
      </c>
      <c r="CW837">
        <v>0</v>
      </c>
      <c r="CX837">
        <v>0.67400000000000004</v>
      </c>
      <c r="CY837">
        <v>0</v>
      </c>
      <c r="CZ837">
        <v>0</v>
      </c>
      <c r="DA837">
        <v>0</v>
      </c>
      <c r="DB837">
        <v>0.67400000000000004</v>
      </c>
      <c r="DC837">
        <v>66</v>
      </c>
      <c r="DD837">
        <v>0</v>
      </c>
      <c r="DE837">
        <v>0</v>
      </c>
      <c r="DF837">
        <v>0</v>
      </c>
      <c r="DG837">
        <v>66</v>
      </c>
      <c r="DH837">
        <v>0</v>
      </c>
      <c r="DI837">
        <v>0</v>
      </c>
      <c r="DJ837">
        <v>0</v>
      </c>
      <c r="DK837">
        <v>0</v>
      </c>
      <c r="DL837">
        <v>0</v>
      </c>
    </row>
    <row r="838" spans="1:116" x14ac:dyDescent="0.45">
      <c r="A838">
        <v>2023</v>
      </c>
      <c r="B838" t="s">
        <v>215</v>
      </c>
      <c r="C838">
        <v>9668</v>
      </c>
      <c r="D838" t="s">
        <v>1136</v>
      </c>
      <c r="E838" t="s">
        <v>606</v>
      </c>
      <c r="F838" t="s">
        <v>244</v>
      </c>
      <c r="G838">
        <v>0.67500000000000004</v>
      </c>
      <c r="H838">
        <v>1.7999999999999999E-2</v>
      </c>
      <c r="I838">
        <v>0</v>
      </c>
      <c r="J838">
        <v>0</v>
      </c>
      <c r="K838">
        <v>0.69299999999999995</v>
      </c>
      <c r="L838">
        <v>93</v>
      </c>
      <c r="M838">
        <v>1</v>
      </c>
      <c r="N838">
        <v>0</v>
      </c>
      <c r="O838">
        <v>0</v>
      </c>
      <c r="P838">
        <v>94</v>
      </c>
      <c r="Q838" t="s">
        <v>324</v>
      </c>
      <c r="R838" t="s">
        <v>324</v>
      </c>
      <c r="S838" t="s">
        <v>324</v>
      </c>
      <c r="T838" t="s">
        <v>324</v>
      </c>
      <c r="U838">
        <v>0</v>
      </c>
      <c r="V838" t="s">
        <v>324</v>
      </c>
      <c r="W838" t="s">
        <v>324</v>
      </c>
      <c r="X838" t="s">
        <v>324</v>
      </c>
      <c r="Y838" t="s">
        <v>324</v>
      </c>
      <c r="Z838">
        <v>0</v>
      </c>
      <c r="AA838" t="s">
        <v>324</v>
      </c>
      <c r="AB838" t="s">
        <v>324</v>
      </c>
      <c r="AC838" t="s">
        <v>324</v>
      </c>
      <c r="AD838" t="s">
        <v>324</v>
      </c>
      <c r="AE838">
        <v>0</v>
      </c>
      <c r="AF838" t="s">
        <v>324</v>
      </c>
      <c r="AG838" t="s">
        <v>324</v>
      </c>
      <c r="AH838" t="s">
        <v>324</v>
      </c>
      <c r="AI838" t="s">
        <v>324</v>
      </c>
      <c r="AJ838">
        <v>0</v>
      </c>
      <c r="AK838" t="s">
        <v>324</v>
      </c>
      <c r="AL838" t="s">
        <v>324</v>
      </c>
      <c r="AM838" t="s">
        <v>324</v>
      </c>
      <c r="AN838" t="s">
        <v>324</v>
      </c>
      <c r="AO838">
        <v>0</v>
      </c>
      <c r="AP838" t="s">
        <v>324</v>
      </c>
      <c r="AQ838" t="s">
        <v>324</v>
      </c>
      <c r="AR838" t="s">
        <v>324</v>
      </c>
      <c r="AS838" t="s">
        <v>324</v>
      </c>
      <c r="AT838">
        <v>0</v>
      </c>
      <c r="AU838" t="s">
        <v>324</v>
      </c>
      <c r="AV838" t="s">
        <v>324</v>
      </c>
      <c r="AW838" t="s">
        <v>324</v>
      </c>
      <c r="AX838" t="s">
        <v>324</v>
      </c>
      <c r="AY838">
        <v>0</v>
      </c>
      <c r="AZ838" t="s">
        <v>324</v>
      </c>
      <c r="BA838" t="s">
        <v>324</v>
      </c>
      <c r="BB838" t="s">
        <v>324</v>
      </c>
      <c r="BC838" t="s">
        <v>324</v>
      </c>
      <c r="BD838">
        <v>0</v>
      </c>
      <c r="BE838" t="s">
        <v>324</v>
      </c>
      <c r="BF838" t="s">
        <v>324</v>
      </c>
      <c r="BG838" t="s">
        <v>324</v>
      </c>
      <c r="BH838" t="s">
        <v>324</v>
      </c>
      <c r="BI838">
        <v>0</v>
      </c>
      <c r="BJ838" t="s">
        <v>324</v>
      </c>
      <c r="BK838" t="s">
        <v>324</v>
      </c>
      <c r="BL838" t="s">
        <v>324</v>
      </c>
      <c r="BM838" t="s">
        <v>324</v>
      </c>
      <c r="BN838">
        <v>0</v>
      </c>
      <c r="BO838" t="s">
        <v>324</v>
      </c>
      <c r="BP838" t="s">
        <v>324</v>
      </c>
      <c r="BQ838" t="s">
        <v>324</v>
      </c>
      <c r="BR838" t="s">
        <v>324</v>
      </c>
      <c r="BS838">
        <v>0</v>
      </c>
      <c r="BT838" t="s">
        <v>324</v>
      </c>
      <c r="BU838" t="s">
        <v>324</v>
      </c>
      <c r="BV838" t="s">
        <v>324</v>
      </c>
      <c r="BW838" t="s">
        <v>324</v>
      </c>
      <c r="BX838">
        <v>0</v>
      </c>
      <c r="BY838" t="s">
        <v>324</v>
      </c>
      <c r="BZ838" t="s">
        <v>324</v>
      </c>
      <c r="CA838" t="s">
        <v>324</v>
      </c>
      <c r="CB838" t="s">
        <v>324</v>
      </c>
      <c r="CC838">
        <v>0</v>
      </c>
      <c r="CD838" t="s">
        <v>324</v>
      </c>
      <c r="CE838" t="s">
        <v>324</v>
      </c>
      <c r="CF838" t="s">
        <v>324</v>
      </c>
      <c r="CG838" t="s">
        <v>324</v>
      </c>
      <c r="CH838">
        <v>0</v>
      </c>
      <c r="CI838" t="s">
        <v>324</v>
      </c>
      <c r="CJ838" t="s">
        <v>324</v>
      </c>
      <c r="CK838" t="s">
        <v>324</v>
      </c>
      <c r="CL838" t="s">
        <v>324</v>
      </c>
      <c r="CM838">
        <v>0</v>
      </c>
      <c r="CN838" t="s">
        <v>324</v>
      </c>
      <c r="CO838" t="s">
        <v>324</v>
      </c>
      <c r="CP838" t="s">
        <v>324</v>
      </c>
      <c r="CQ838" t="s">
        <v>324</v>
      </c>
      <c r="CR838">
        <v>0</v>
      </c>
      <c r="CS838" t="s">
        <v>324</v>
      </c>
      <c r="CT838" t="s">
        <v>324</v>
      </c>
      <c r="CU838" t="s">
        <v>324</v>
      </c>
      <c r="CV838" t="s">
        <v>324</v>
      </c>
      <c r="CW838">
        <v>0</v>
      </c>
      <c r="CX838">
        <v>0.67500000000000004</v>
      </c>
      <c r="CY838">
        <v>1.7999999999999999E-2</v>
      </c>
      <c r="CZ838">
        <v>0</v>
      </c>
      <c r="DA838">
        <v>0</v>
      </c>
      <c r="DB838">
        <v>0.69299999999999995</v>
      </c>
      <c r="DC838">
        <v>93</v>
      </c>
      <c r="DD838">
        <v>1</v>
      </c>
      <c r="DE838">
        <v>0</v>
      </c>
      <c r="DF838">
        <v>0</v>
      </c>
      <c r="DG838">
        <v>94</v>
      </c>
      <c r="DH838">
        <v>0</v>
      </c>
      <c r="DI838">
        <v>0</v>
      </c>
      <c r="DJ838">
        <v>0</v>
      </c>
      <c r="DK838">
        <v>0</v>
      </c>
      <c r="DL838">
        <v>0</v>
      </c>
    </row>
    <row r="839" spans="1:116" x14ac:dyDescent="0.45">
      <c r="A839">
        <v>2023</v>
      </c>
      <c r="B839" t="s">
        <v>215</v>
      </c>
      <c r="C839">
        <v>10009</v>
      </c>
      <c r="D839" t="s">
        <v>1137</v>
      </c>
      <c r="E839" t="s">
        <v>1110</v>
      </c>
      <c r="F839" t="s">
        <v>244</v>
      </c>
      <c r="G839">
        <v>1.341</v>
      </c>
      <c r="H839">
        <v>0.26700000000000002</v>
      </c>
      <c r="I839" t="s">
        <v>324</v>
      </c>
      <c r="J839" t="s">
        <v>324</v>
      </c>
      <c r="K839">
        <v>1.6080000000000001</v>
      </c>
      <c r="L839">
        <v>121</v>
      </c>
      <c r="M839">
        <v>4</v>
      </c>
      <c r="N839" t="s">
        <v>324</v>
      </c>
      <c r="O839" t="s">
        <v>324</v>
      </c>
      <c r="P839">
        <v>125</v>
      </c>
      <c r="Q839" t="s">
        <v>324</v>
      </c>
      <c r="R839" t="s">
        <v>324</v>
      </c>
      <c r="S839" t="s">
        <v>324</v>
      </c>
      <c r="T839" t="s">
        <v>324</v>
      </c>
      <c r="U839">
        <v>0</v>
      </c>
      <c r="V839" t="s">
        <v>324</v>
      </c>
      <c r="W839" t="s">
        <v>324</v>
      </c>
      <c r="X839" t="s">
        <v>324</v>
      </c>
      <c r="Y839" t="s">
        <v>324</v>
      </c>
      <c r="Z839">
        <v>0</v>
      </c>
      <c r="AA839" t="s">
        <v>324</v>
      </c>
      <c r="AB839" t="s">
        <v>324</v>
      </c>
      <c r="AC839" t="s">
        <v>324</v>
      </c>
      <c r="AD839" t="s">
        <v>324</v>
      </c>
      <c r="AE839">
        <v>0</v>
      </c>
      <c r="AF839" t="s">
        <v>324</v>
      </c>
      <c r="AG839" t="s">
        <v>324</v>
      </c>
      <c r="AH839" t="s">
        <v>324</v>
      </c>
      <c r="AI839" t="s">
        <v>324</v>
      </c>
      <c r="AJ839">
        <v>0</v>
      </c>
      <c r="AK839" t="s">
        <v>324</v>
      </c>
      <c r="AL839" t="s">
        <v>324</v>
      </c>
      <c r="AM839" t="s">
        <v>324</v>
      </c>
      <c r="AN839" t="s">
        <v>324</v>
      </c>
      <c r="AO839">
        <v>0</v>
      </c>
      <c r="AP839" t="s">
        <v>324</v>
      </c>
      <c r="AQ839" t="s">
        <v>324</v>
      </c>
      <c r="AR839" t="s">
        <v>324</v>
      </c>
      <c r="AS839" t="s">
        <v>324</v>
      </c>
      <c r="AT839">
        <v>0</v>
      </c>
      <c r="AU839" t="s">
        <v>324</v>
      </c>
      <c r="AV839" t="s">
        <v>324</v>
      </c>
      <c r="AW839" t="s">
        <v>324</v>
      </c>
      <c r="AX839" t="s">
        <v>324</v>
      </c>
      <c r="AY839">
        <v>0</v>
      </c>
      <c r="AZ839" t="s">
        <v>324</v>
      </c>
      <c r="BA839" t="s">
        <v>324</v>
      </c>
      <c r="BB839" t="s">
        <v>324</v>
      </c>
      <c r="BC839" t="s">
        <v>324</v>
      </c>
      <c r="BD839">
        <v>0</v>
      </c>
      <c r="BE839" t="s">
        <v>324</v>
      </c>
      <c r="BF839" t="s">
        <v>324</v>
      </c>
      <c r="BG839" t="s">
        <v>324</v>
      </c>
      <c r="BH839" t="s">
        <v>324</v>
      </c>
      <c r="BI839">
        <v>0</v>
      </c>
      <c r="BJ839" t="s">
        <v>324</v>
      </c>
      <c r="BK839" t="s">
        <v>324</v>
      </c>
      <c r="BL839" t="s">
        <v>324</v>
      </c>
      <c r="BM839" t="s">
        <v>324</v>
      </c>
      <c r="BN839">
        <v>0</v>
      </c>
      <c r="BO839" t="s">
        <v>324</v>
      </c>
      <c r="BP839" t="s">
        <v>324</v>
      </c>
      <c r="BQ839" t="s">
        <v>324</v>
      </c>
      <c r="BR839" t="s">
        <v>324</v>
      </c>
      <c r="BS839">
        <v>0</v>
      </c>
      <c r="BT839">
        <v>2.1999999999999999E-2</v>
      </c>
      <c r="BU839">
        <v>2E-3</v>
      </c>
      <c r="BV839" t="s">
        <v>324</v>
      </c>
      <c r="BW839" t="s">
        <v>324</v>
      </c>
      <c r="BX839">
        <v>2.4E-2</v>
      </c>
      <c r="BY839">
        <v>6</v>
      </c>
      <c r="BZ839">
        <v>1</v>
      </c>
      <c r="CA839" t="s">
        <v>324</v>
      </c>
      <c r="CB839" t="s">
        <v>324</v>
      </c>
      <c r="CC839">
        <v>7</v>
      </c>
      <c r="CD839" t="s">
        <v>324</v>
      </c>
      <c r="CE839" t="s">
        <v>324</v>
      </c>
      <c r="CF839" t="s">
        <v>324</v>
      </c>
      <c r="CG839" t="s">
        <v>324</v>
      </c>
      <c r="CH839">
        <v>0</v>
      </c>
      <c r="CI839" t="s">
        <v>324</v>
      </c>
      <c r="CJ839" t="s">
        <v>324</v>
      </c>
      <c r="CK839" t="s">
        <v>324</v>
      </c>
      <c r="CL839" t="s">
        <v>324</v>
      </c>
      <c r="CM839">
        <v>0</v>
      </c>
      <c r="CN839" t="s">
        <v>324</v>
      </c>
      <c r="CO839" t="s">
        <v>324</v>
      </c>
      <c r="CP839" t="s">
        <v>324</v>
      </c>
      <c r="CQ839" t="s">
        <v>324</v>
      </c>
      <c r="CR839">
        <v>0</v>
      </c>
      <c r="CS839" t="s">
        <v>324</v>
      </c>
      <c r="CT839" t="s">
        <v>324</v>
      </c>
      <c r="CU839" t="s">
        <v>324</v>
      </c>
      <c r="CV839" t="s">
        <v>324</v>
      </c>
      <c r="CW839">
        <v>0</v>
      </c>
      <c r="CX839">
        <v>1.363</v>
      </c>
      <c r="CY839">
        <v>0.26900000000000002</v>
      </c>
      <c r="CZ839">
        <v>0</v>
      </c>
      <c r="DA839">
        <v>0</v>
      </c>
      <c r="DB839">
        <v>1.6319999999999999</v>
      </c>
      <c r="DC839">
        <v>127</v>
      </c>
      <c r="DD839">
        <v>5</v>
      </c>
      <c r="DE839">
        <v>0</v>
      </c>
      <c r="DF839">
        <v>0</v>
      </c>
      <c r="DG839">
        <v>132</v>
      </c>
      <c r="DH839">
        <v>0</v>
      </c>
      <c r="DI839">
        <v>0</v>
      </c>
      <c r="DJ839">
        <v>0</v>
      </c>
      <c r="DK839">
        <v>0</v>
      </c>
      <c r="DL839">
        <v>0</v>
      </c>
    </row>
    <row r="840" spans="1:116" x14ac:dyDescent="0.45">
      <c r="A840">
        <v>2023</v>
      </c>
      <c r="B840" t="s">
        <v>215</v>
      </c>
      <c r="C840">
        <v>11014</v>
      </c>
      <c r="D840" t="s">
        <v>1138</v>
      </c>
      <c r="E840" t="s">
        <v>1110</v>
      </c>
      <c r="F840" t="s">
        <v>244</v>
      </c>
      <c r="G840">
        <v>0.25</v>
      </c>
      <c r="H840" t="s">
        <v>324</v>
      </c>
      <c r="I840" t="s">
        <v>324</v>
      </c>
      <c r="J840" t="s">
        <v>324</v>
      </c>
      <c r="K840">
        <v>0.25</v>
      </c>
      <c r="L840">
        <v>15</v>
      </c>
      <c r="M840" t="s">
        <v>324</v>
      </c>
      <c r="N840" t="s">
        <v>324</v>
      </c>
      <c r="O840" t="s">
        <v>324</v>
      </c>
      <c r="P840">
        <v>15</v>
      </c>
      <c r="Q840" t="s">
        <v>324</v>
      </c>
      <c r="R840" t="s">
        <v>324</v>
      </c>
      <c r="S840" t="s">
        <v>324</v>
      </c>
      <c r="T840" t="s">
        <v>324</v>
      </c>
      <c r="U840">
        <v>0</v>
      </c>
      <c r="V840" t="s">
        <v>324</v>
      </c>
      <c r="W840" t="s">
        <v>324</v>
      </c>
      <c r="X840" t="s">
        <v>324</v>
      </c>
      <c r="Y840" t="s">
        <v>324</v>
      </c>
      <c r="Z840">
        <v>0</v>
      </c>
      <c r="AA840" t="s">
        <v>324</v>
      </c>
      <c r="AB840" t="s">
        <v>324</v>
      </c>
      <c r="AC840" t="s">
        <v>324</v>
      </c>
      <c r="AD840" t="s">
        <v>324</v>
      </c>
      <c r="AE840">
        <v>0</v>
      </c>
      <c r="AF840" t="s">
        <v>324</v>
      </c>
      <c r="AG840" t="s">
        <v>324</v>
      </c>
      <c r="AH840" t="s">
        <v>324</v>
      </c>
      <c r="AI840" t="s">
        <v>324</v>
      </c>
      <c r="AJ840">
        <v>0</v>
      </c>
      <c r="AK840" t="s">
        <v>324</v>
      </c>
      <c r="AL840" t="s">
        <v>324</v>
      </c>
      <c r="AM840" t="s">
        <v>324</v>
      </c>
      <c r="AN840" t="s">
        <v>324</v>
      </c>
      <c r="AO840">
        <v>0</v>
      </c>
      <c r="AP840" t="s">
        <v>324</v>
      </c>
      <c r="AQ840" t="s">
        <v>324</v>
      </c>
      <c r="AR840" t="s">
        <v>324</v>
      </c>
      <c r="AS840" t="s">
        <v>324</v>
      </c>
      <c r="AT840">
        <v>0</v>
      </c>
      <c r="AU840" t="s">
        <v>324</v>
      </c>
      <c r="AV840" t="s">
        <v>324</v>
      </c>
      <c r="AW840" t="s">
        <v>324</v>
      </c>
      <c r="AX840" t="s">
        <v>324</v>
      </c>
      <c r="AY840">
        <v>0</v>
      </c>
      <c r="AZ840" t="s">
        <v>324</v>
      </c>
      <c r="BA840" t="s">
        <v>324</v>
      </c>
      <c r="BB840" t="s">
        <v>324</v>
      </c>
      <c r="BC840" t="s">
        <v>324</v>
      </c>
      <c r="BD840">
        <v>0</v>
      </c>
      <c r="BE840" t="s">
        <v>324</v>
      </c>
      <c r="BF840" t="s">
        <v>324</v>
      </c>
      <c r="BG840" t="s">
        <v>324</v>
      </c>
      <c r="BH840" t="s">
        <v>324</v>
      </c>
      <c r="BI840">
        <v>0</v>
      </c>
      <c r="BJ840" t="s">
        <v>324</v>
      </c>
      <c r="BK840" t="s">
        <v>324</v>
      </c>
      <c r="BL840" t="s">
        <v>324</v>
      </c>
      <c r="BM840" t="s">
        <v>324</v>
      </c>
      <c r="BN840">
        <v>0</v>
      </c>
      <c r="BO840" t="s">
        <v>324</v>
      </c>
      <c r="BP840" t="s">
        <v>324</v>
      </c>
      <c r="BQ840" t="s">
        <v>324</v>
      </c>
      <c r="BR840" t="s">
        <v>324</v>
      </c>
      <c r="BS840">
        <v>0</v>
      </c>
      <c r="BT840">
        <v>0.01</v>
      </c>
      <c r="BU840" t="s">
        <v>324</v>
      </c>
      <c r="BV840" t="s">
        <v>324</v>
      </c>
      <c r="BW840" t="s">
        <v>324</v>
      </c>
      <c r="BX840">
        <v>0.01</v>
      </c>
      <c r="BY840">
        <v>1</v>
      </c>
      <c r="BZ840" t="s">
        <v>324</v>
      </c>
      <c r="CA840" t="s">
        <v>324</v>
      </c>
      <c r="CB840" t="s">
        <v>324</v>
      </c>
      <c r="CC840">
        <v>1</v>
      </c>
      <c r="CD840" t="s">
        <v>324</v>
      </c>
      <c r="CE840" t="s">
        <v>324</v>
      </c>
      <c r="CF840" t="s">
        <v>324</v>
      </c>
      <c r="CG840" t="s">
        <v>324</v>
      </c>
      <c r="CH840">
        <v>0</v>
      </c>
      <c r="CI840" t="s">
        <v>324</v>
      </c>
      <c r="CJ840" t="s">
        <v>324</v>
      </c>
      <c r="CK840" t="s">
        <v>324</v>
      </c>
      <c r="CL840" t="s">
        <v>324</v>
      </c>
      <c r="CM840">
        <v>0</v>
      </c>
      <c r="CN840" t="s">
        <v>324</v>
      </c>
      <c r="CO840" t="s">
        <v>324</v>
      </c>
      <c r="CP840" t="s">
        <v>324</v>
      </c>
      <c r="CQ840" t="s">
        <v>324</v>
      </c>
      <c r="CR840">
        <v>0</v>
      </c>
      <c r="CS840" t="s">
        <v>324</v>
      </c>
      <c r="CT840" t="s">
        <v>324</v>
      </c>
      <c r="CU840" t="s">
        <v>324</v>
      </c>
      <c r="CV840" t="s">
        <v>324</v>
      </c>
      <c r="CW840">
        <v>0</v>
      </c>
      <c r="CX840">
        <v>0.26</v>
      </c>
      <c r="CY840">
        <v>0</v>
      </c>
      <c r="CZ840">
        <v>0</v>
      </c>
      <c r="DA840">
        <v>0</v>
      </c>
      <c r="DB840">
        <v>0.26</v>
      </c>
      <c r="DC840">
        <v>16</v>
      </c>
      <c r="DD840">
        <v>0</v>
      </c>
      <c r="DE840">
        <v>0</v>
      </c>
      <c r="DF840">
        <v>0</v>
      </c>
      <c r="DG840">
        <v>16</v>
      </c>
      <c r="DH840">
        <v>0</v>
      </c>
      <c r="DI840">
        <v>0</v>
      </c>
      <c r="DJ840">
        <v>0</v>
      </c>
      <c r="DK840">
        <v>0</v>
      </c>
      <c r="DL840">
        <v>0</v>
      </c>
    </row>
    <row r="841" spans="1:116" x14ac:dyDescent="0.45">
      <c r="A841">
        <v>2023</v>
      </c>
      <c r="B841" t="s">
        <v>215</v>
      </c>
      <c r="C841">
        <v>11292</v>
      </c>
      <c r="D841" t="s">
        <v>1139</v>
      </c>
      <c r="E841" t="s">
        <v>1110</v>
      </c>
      <c r="F841" t="s">
        <v>244</v>
      </c>
      <c r="G841">
        <v>12.2</v>
      </c>
      <c r="H841">
        <v>0.15</v>
      </c>
      <c r="I841" t="s">
        <v>324</v>
      </c>
      <c r="J841" t="s">
        <v>324</v>
      </c>
      <c r="K841">
        <v>12.35</v>
      </c>
      <c r="L841">
        <v>1652</v>
      </c>
      <c r="M841">
        <v>7</v>
      </c>
      <c r="N841" t="s">
        <v>324</v>
      </c>
      <c r="O841" t="s">
        <v>324</v>
      </c>
      <c r="P841">
        <v>1659</v>
      </c>
      <c r="Q841" t="s">
        <v>324</v>
      </c>
      <c r="R841" t="s">
        <v>324</v>
      </c>
      <c r="S841" t="s">
        <v>324</v>
      </c>
      <c r="T841" t="s">
        <v>324</v>
      </c>
      <c r="U841">
        <v>0</v>
      </c>
      <c r="V841" t="s">
        <v>324</v>
      </c>
      <c r="W841" t="s">
        <v>324</v>
      </c>
      <c r="X841" t="s">
        <v>324</v>
      </c>
      <c r="Y841" t="s">
        <v>324</v>
      </c>
      <c r="Z841">
        <v>0</v>
      </c>
      <c r="AA841" t="s">
        <v>324</v>
      </c>
      <c r="AB841" t="s">
        <v>324</v>
      </c>
      <c r="AC841" t="s">
        <v>324</v>
      </c>
      <c r="AD841" t="s">
        <v>324</v>
      </c>
      <c r="AE841">
        <v>0</v>
      </c>
      <c r="AF841" t="s">
        <v>324</v>
      </c>
      <c r="AG841" t="s">
        <v>324</v>
      </c>
      <c r="AH841" t="s">
        <v>324</v>
      </c>
      <c r="AI841" t="s">
        <v>324</v>
      </c>
      <c r="AJ841">
        <v>0</v>
      </c>
      <c r="AK841" t="s">
        <v>324</v>
      </c>
      <c r="AL841" t="s">
        <v>324</v>
      </c>
      <c r="AM841" t="s">
        <v>324</v>
      </c>
      <c r="AN841" t="s">
        <v>324</v>
      </c>
      <c r="AO841">
        <v>0</v>
      </c>
      <c r="AP841" t="s">
        <v>324</v>
      </c>
      <c r="AQ841" t="s">
        <v>324</v>
      </c>
      <c r="AR841" t="s">
        <v>324</v>
      </c>
      <c r="AS841" t="s">
        <v>324</v>
      </c>
      <c r="AT841">
        <v>0</v>
      </c>
      <c r="AU841" t="s">
        <v>324</v>
      </c>
      <c r="AV841" t="s">
        <v>324</v>
      </c>
      <c r="AW841" t="s">
        <v>324</v>
      </c>
      <c r="AX841" t="s">
        <v>324</v>
      </c>
      <c r="AY841">
        <v>0</v>
      </c>
      <c r="AZ841" t="s">
        <v>324</v>
      </c>
      <c r="BA841" t="s">
        <v>324</v>
      </c>
      <c r="BB841" t="s">
        <v>324</v>
      </c>
      <c r="BC841" t="s">
        <v>324</v>
      </c>
      <c r="BD841">
        <v>0</v>
      </c>
      <c r="BE841" t="s">
        <v>324</v>
      </c>
      <c r="BF841" t="s">
        <v>324</v>
      </c>
      <c r="BG841" t="s">
        <v>324</v>
      </c>
      <c r="BH841" t="s">
        <v>324</v>
      </c>
      <c r="BI841">
        <v>0</v>
      </c>
      <c r="BJ841" t="s">
        <v>324</v>
      </c>
      <c r="BK841" t="s">
        <v>324</v>
      </c>
      <c r="BL841" t="s">
        <v>324</v>
      </c>
      <c r="BM841" t="s">
        <v>324</v>
      </c>
      <c r="BN841">
        <v>0</v>
      </c>
      <c r="BO841" t="s">
        <v>324</v>
      </c>
      <c r="BP841" t="s">
        <v>324</v>
      </c>
      <c r="BQ841" t="s">
        <v>324</v>
      </c>
      <c r="BR841" t="s">
        <v>324</v>
      </c>
      <c r="BS841">
        <v>0</v>
      </c>
      <c r="BT841" t="s">
        <v>324</v>
      </c>
      <c r="BU841" t="s">
        <v>324</v>
      </c>
      <c r="BV841" t="s">
        <v>324</v>
      </c>
      <c r="BW841" t="s">
        <v>324</v>
      </c>
      <c r="BX841">
        <v>0</v>
      </c>
      <c r="BY841" t="s">
        <v>324</v>
      </c>
      <c r="BZ841" t="s">
        <v>324</v>
      </c>
      <c r="CA841" t="s">
        <v>324</v>
      </c>
      <c r="CB841" t="s">
        <v>324</v>
      </c>
      <c r="CC841">
        <v>0</v>
      </c>
      <c r="CD841" t="s">
        <v>324</v>
      </c>
      <c r="CE841" t="s">
        <v>324</v>
      </c>
      <c r="CF841" t="s">
        <v>324</v>
      </c>
      <c r="CG841" t="s">
        <v>324</v>
      </c>
      <c r="CH841">
        <v>0</v>
      </c>
      <c r="CI841" t="s">
        <v>324</v>
      </c>
      <c r="CJ841" t="s">
        <v>324</v>
      </c>
      <c r="CK841" t="s">
        <v>324</v>
      </c>
      <c r="CL841" t="s">
        <v>324</v>
      </c>
      <c r="CM841">
        <v>0</v>
      </c>
      <c r="CN841" t="s">
        <v>324</v>
      </c>
      <c r="CO841" t="s">
        <v>324</v>
      </c>
      <c r="CP841" t="s">
        <v>324</v>
      </c>
      <c r="CQ841" t="s">
        <v>324</v>
      </c>
      <c r="CR841">
        <v>0</v>
      </c>
      <c r="CS841" t="s">
        <v>324</v>
      </c>
      <c r="CT841" t="s">
        <v>324</v>
      </c>
      <c r="CU841" t="s">
        <v>324</v>
      </c>
      <c r="CV841" t="s">
        <v>324</v>
      </c>
      <c r="CW841">
        <v>0</v>
      </c>
      <c r="CX841">
        <v>12.2</v>
      </c>
      <c r="CY841">
        <v>0.15</v>
      </c>
      <c r="CZ841">
        <v>0</v>
      </c>
      <c r="DA841">
        <v>0</v>
      </c>
      <c r="DB841">
        <v>12.35</v>
      </c>
      <c r="DC841">
        <v>1652</v>
      </c>
      <c r="DD841">
        <v>7</v>
      </c>
      <c r="DE841">
        <v>0</v>
      </c>
      <c r="DF841">
        <v>0</v>
      </c>
      <c r="DG841">
        <v>1659</v>
      </c>
      <c r="DH841">
        <v>0</v>
      </c>
      <c r="DI841">
        <v>0</v>
      </c>
      <c r="DJ841">
        <v>0</v>
      </c>
      <c r="DK841">
        <v>0</v>
      </c>
      <c r="DL841">
        <v>0</v>
      </c>
    </row>
    <row r="842" spans="1:116" x14ac:dyDescent="0.45">
      <c r="A842">
        <v>2023</v>
      </c>
      <c r="B842" t="s">
        <v>215</v>
      </c>
      <c r="C842">
        <v>11501</v>
      </c>
      <c r="D842" t="s">
        <v>1140</v>
      </c>
      <c r="E842" t="s">
        <v>1110</v>
      </c>
      <c r="F842" t="s">
        <v>244</v>
      </c>
      <c r="G842">
        <v>15.898</v>
      </c>
      <c r="H842">
        <v>1.012</v>
      </c>
      <c r="I842" t="s">
        <v>324</v>
      </c>
      <c r="J842" t="s">
        <v>324</v>
      </c>
      <c r="K842">
        <v>16.91</v>
      </c>
      <c r="L842">
        <v>1905</v>
      </c>
      <c r="M842">
        <v>62</v>
      </c>
      <c r="N842" t="s">
        <v>324</v>
      </c>
      <c r="O842" t="s">
        <v>324</v>
      </c>
      <c r="P842">
        <v>1967</v>
      </c>
      <c r="Q842" t="s">
        <v>324</v>
      </c>
      <c r="R842" t="s">
        <v>324</v>
      </c>
      <c r="S842" t="s">
        <v>324</v>
      </c>
      <c r="T842" t="s">
        <v>324</v>
      </c>
      <c r="U842">
        <v>0</v>
      </c>
      <c r="V842" t="s">
        <v>324</v>
      </c>
      <c r="W842" t="s">
        <v>324</v>
      </c>
      <c r="X842" t="s">
        <v>324</v>
      </c>
      <c r="Y842" t="s">
        <v>324</v>
      </c>
      <c r="Z842">
        <v>0</v>
      </c>
      <c r="AA842" t="s">
        <v>324</v>
      </c>
      <c r="AB842" t="s">
        <v>324</v>
      </c>
      <c r="AC842" t="s">
        <v>324</v>
      </c>
      <c r="AD842" t="s">
        <v>324</v>
      </c>
      <c r="AE842">
        <v>0</v>
      </c>
      <c r="AF842" t="s">
        <v>324</v>
      </c>
      <c r="AG842" t="s">
        <v>324</v>
      </c>
      <c r="AH842" t="s">
        <v>324</v>
      </c>
      <c r="AI842" t="s">
        <v>324</v>
      </c>
      <c r="AJ842">
        <v>0</v>
      </c>
      <c r="AK842" t="s">
        <v>324</v>
      </c>
      <c r="AL842" t="s">
        <v>324</v>
      </c>
      <c r="AM842" t="s">
        <v>324</v>
      </c>
      <c r="AN842" t="s">
        <v>324</v>
      </c>
      <c r="AO842">
        <v>0</v>
      </c>
      <c r="AP842" t="s">
        <v>324</v>
      </c>
      <c r="AQ842" t="s">
        <v>324</v>
      </c>
      <c r="AR842" t="s">
        <v>324</v>
      </c>
      <c r="AS842" t="s">
        <v>324</v>
      </c>
      <c r="AT842">
        <v>0</v>
      </c>
      <c r="AU842" t="s">
        <v>324</v>
      </c>
      <c r="AV842" t="s">
        <v>324</v>
      </c>
      <c r="AW842" t="s">
        <v>324</v>
      </c>
      <c r="AX842" t="s">
        <v>324</v>
      </c>
      <c r="AY842">
        <v>0</v>
      </c>
      <c r="AZ842" t="s">
        <v>324</v>
      </c>
      <c r="BA842" t="s">
        <v>324</v>
      </c>
      <c r="BB842" t="s">
        <v>324</v>
      </c>
      <c r="BC842" t="s">
        <v>324</v>
      </c>
      <c r="BD842">
        <v>0</v>
      </c>
      <c r="BE842" t="s">
        <v>324</v>
      </c>
      <c r="BF842" t="s">
        <v>324</v>
      </c>
      <c r="BG842" t="s">
        <v>324</v>
      </c>
      <c r="BH842" t="s">
        <v>324</v>
      </c>
      <c r="BI842">
        <v>0</v>
      </c>
      <c r="BJ842" t="s">
        <v>324</v>
      </c>
      <c r="BK842" t="s">
        <v>324</v>
      </c>
      <c r="BL842" t="s">
        <v>324</v>
      </c>
      <c r="BM842" t="s">
        <v>324</v>
      </c>
      <c r="BN842">
        <v>0</v>
      </c>
      <c r="BO842" t="s">
        <v>324</v>
      </c>
      <c r="BP842" t="s">
        <v>324</v>
      </c>
      <c r="BQ842" t="s">
        <v>324</v>
      </c>
      <c r="BR842" t="s">
        <v>324</v>
      </c>
      <c r="BS842">
        <v>0</v>
      </c>
      <c r="BT842">
        <v>1.0999999999999999E-2</v>
      </c>
      <c r="BU842">
        <v>3.3000000000000002E-2</v>
      </c>
      <c r="BV842" t="s">
        <v>324</v>
      </c>
      <c r="BW842" t="s">
        <v>324</v>
      </c>
      <c r="BX842">
        <v>4.3999999999999997E-2</v>
      </c>
      <c r="BY842">
        <v>4</v>
      </c>
      <c r="BZ842">
        <v>6</v>
      </c>
      <c r="CA842" t="s">
        <v>324</v>
      </c>
      <c r="CB842" t="s">
        <v>324</v>
      </c>
      <c r="CC842">
        <v>10</v>
      </c>
      <c r="CD842" t="s">
        <v>324</v>
      </c>
      <c r="CE842" t="s">
        <v>324</v>
      </c>
      <c r="CF842" t="s">
        <v>324</v>
      </c>
      <c r="CG842" t="s">
        <v>324</v>
      </c>
      <c r="CH842">
        <v>0</v>
      </c>
      <c r="CI842" t="s">
        <v>324</v>
      </c>
      <c r="CJ842" t="s">
        <v>324</v>
      </c>
      <c r="CK842" t="s">
        <v>324</v>
      </c>
      <c r="CL842" t="s">
        <v>324</v>
      </c>
      <c r="CM842">
        <v>0</v>
      </c>
      <c r="CN842" t="s">
        <v>324</v>
      </c>
      <c r="CO842" t="s">
        <v>324</v>
      </c>
      <c r="CP842" t="s">
        <v>324</v>
      </c>
      <c r="CQ842" t="s">
        <v>324</v>
      </c>
      <c r="CR842">
        <v>0</v>
      </c>
      <c r="CS842" t="s">
        <v>324</v>
      </c>
      <c r="CT842" t="s">
        <v>324</v>
      </c>
      <c r="CU842" t="s">
        <v>324</v>
      </c>
      <c r="CV842" t="s">
        <v>324</v>
      </c>
      <c r="CW842">
        <v>0</v>
      </c>
      <c r="CX842">
        <v>15.909000000000001</v>
      </c>
      <c r="CY842">
        <v>1.0449999999999999</v>
      </c>
      <c r="CZ842">
        <v>0</v>
      </c>
      <c r="DA842">
        <v>0</v>
      </c>
      <c r="DB842">
        <v>16.954000000000001</v>
      </c>
      <c r="DC842">
        <v>1909</v>
      </c>
      <c r="DD842">
        <v>68</v>
      </c>
      <c r="DE842">
        <v>0</v>
      </c>
      <c r="DF842">
        <v>0</v>
      </c>
      <c r="DG842">
        <v>1977</v>
      </c>
      <c r="DH842">
        <v>0</v>
      </c>
      <c r="DI842">
        <v>0</v>
      </c>
      <c r="DJ842">
        <v>0</v>
      </c>
      <c r="DK842">
        <v>0</v>
      </c>
      <c r="DL842">
        <v>0</v>
      </c>
    </row>
    <row r="843" spans="1:116" x14ac:dyDescent="0.45">
      <c r="A843">
        <v>2023</v>
      </c>
      <c r="B843" t="s">
        <v>215</v>
      </c>
      <c r="C843">
        <v>12268</v>
      </c>
      <c r="D843" t="s">
        <v>1141</v>
      </c>
      <c r="E843" t="s">
        <v>1110</v>
      </c>
      <c r="F843" t="s">
        <v>244</v>
      </c>
      <c r="G843">
        <v>3.391</v>
      </c>
      <c r="H843" t="s">
        <v>324</v>
      </c>
      <c r="I843" t="s">
        <v>324</v>
      </c>
      <c r="J843" t="s">
        <v>324</v>
      </c>
      <c r="K843">
        <v>3.391</v>
      </c>
      <c r="L843">
        <v>302</v>
      </c>
      <c r="M843" t="s">
        <v>324</v>
      </c>
      <c r="N843" t="s">
        <v>324</v>
      </c>
      <c r="O843" t="s">
        <v>324</v>
      </c>
      <c r="P843">
        <v>302</v>
      </c>
      <c r="Q843" t="s">
        <v>324</v>
      </c>
      <c r="R843" t="s">
        <v>324</v>
      </c>
      <c r="S843" t="s">
        <v>324</v>
      </c>
      <c r="T843" t="s">
        <v>324</v>
      </c>
      <c r="U843">
        <v>0</v>
      </c>
      <c r="V843" t="s">
        <v>324</v>
      </c>
      <c r="W843" t="s">
        <v>324</v>
      </c>
      <c r="X843" t="s">
        <v>324</v>
      </c>
      <c r="Y843" t="s">
        <v>324</v>
      </c>
      <c r="Z843">
        <v>0</v>
      </c>
      <c r="AA843" t="s">
        <v>324</v>
      </c>
      <c r="AB843" t="s">
        <v>324</v>
      </c>
      <c r="AC843" t="s">
        <v>324</v>
      </c>
      <c r="AD843" t="s">
        <v>324</v>
      </c>
      <c r="AE843">
        <v>0</v>
      </c>
      <c r="AF843" t="s">
        <v>324</v>
      </c>
      <c r="AG843" t="s">
        <v>324</v>
      </c>
      <c r="AH843" t="s">
        <v>324</v>
      </c>
      <c r="AI843" t="s">
        <v>324</v>
      </c>
      <c r="AJ843">
        <v>0</v>
      </c>
      <c r="AK843" t="s">
        <v>324</v>
      </c>
      <c r="AL843" t="s">
        <v>324</v>
      </c>
      <c r="AM843" t="s">
        <v>324</v>
      </c>
      <c r="AN843" t="s">
        <v>324</v>
      </c>
      <c r="AO843">
        <v>0</v>
      </c>
      <c r="AP843" t="s">
        <v>324</v>
      </c>
      <c r="AQ843" t="s">
        <v>324</v>
      </c>
      <c r="AR843" t="s">
        <v>324</v>
      </c>
      <c r="AS843" t="s">
        <v>324</v>
      </c>
      <c r="AT843">
        <v>0</v>
      </c>
      <c r="AU843" t="s">
        <v>324</v>
      </c>
      <c r="AV843" t="s">
        <v>324</v>
      </c>
      <c r="AW843" t="s">
        <v>324</v>
      </c>
      <c r="AX843" t="s">
        <v>324</v>
      </c>
      <c r="AY843">
        <v>0</v>
      </c>
      <c r="AZ843" t="s">
        <v>324</v>
      </c>
      <c r="BA843" t="s">
        <v>324</v>
      </c>
      <c r="BB843" t="s">
        <v>324</v>
      </c>
      <c r="BC843" t="s">
        <v>324</v>
      </c>
      <c r="BD843">
        <v>0</v>
      </c>
      <c r="BE843" t="s">
        <v>324</v>
      </c>
      <c r="BF843" t="s">
        <v>324</v>
      </c>
      <c r="BG843" t="s">
        <v>324</v>
      </c>
      <c r="BH843" t="s">
        <v>324</v>
      </c>
      <c r="BI843">
        <v>0</v>
      </c>
      <c r="BJ843" t="s">
        <v>324</v>
      </c>
      <c r="BK843" t="s">
        <v>324</v>
      </c>
      <c r="BL843" t="s">
        <v>324</v>
      </c>
      <c r="BM843" t="s">
        <v>324</v>
      </c>
      <c r="BN843">
        <v>0</v>
      </c>
      <c r="BO843" t="s">
        <v>324</v>
      </c>
      <c r="BP843" t="s">
        <v>324</v>
      </c>
      <c r="BQ843" t="s">
        <v>324</v>
      </c>
      <c r="BR843" t="s">
        <v>324</v>
      </c>
      <c r="BS843">
        <v>0</v>
      </c>
      <c r="BT843">
        <v>8.4000000000000005E-2</v>
      </c>
      <c r="BU843" t="s">
        <v>324</v>
      </c>
      <c r="BV843" t="s">
        <v>324</v>
      </c>
      <c r="BW843" t="s">
        <v>324</v>
      </c>
      <c r="BX843">
        <v>8.4000000000000005E-2</v>
      </c>
      <c r="BY843">
        <v>27</v>
      </c>
      <c r="BZ843" t="s">
        <v>324</v>
      </c>
      <c r="CA843" t="s">
        <v>324</v>
      </c>
      <c r="CB843" t="s">
        <v>324</v>
      </c>
      <c r="CC843">
        <v>27</v>
      </c>
      <c r="CD843" t="s">
        <v>324</v>
      </c>
      <c r="CE843" t="s">
        <v>324</v>
      </c>
      <c r="CF843" t="s">
        <v>324</v>
      </c>
      <c r="CG843" t="s">
        <v>324</v>
      </c>
      <c r="CH843">
        <v>0</v>
      </c>
      <c r="CI843" t="s">
        <v>324</v>
      </c>
      <c r="CJ843" t="s">
        <v>324</v>
      </c>
      <c r="CK843" t="s">
        <v>324</v>
      </c>
      <c r="CL843" t="s">
        <v>324</v>
      </c>
      <c r="CM843">
        <v>0</v>
      </c>
      <c r="CN843" t="s">
        <v>324</v>
      </c>
      <c r="CO843" t="s">
        <v>324</v>
      </c>
      <c r="CP843" t="s">
        <v>324</v>
      </c>
      <c r="CQ843" t="s">
        <v>324</v>
      </c>
      <c r="CR843">
        <v>0</v>
      </c>
      <c r="CS843" t="s">
        <v>324</v>
      </c>
      <c r="CT843" t="s">
        <v>324</v>
      </c>
      <c r="CU843" t="s">
        <v>324</v>
      </c>
      <c r="CV843" t="s">
        <v>324</v>
      </c>
      <c r="CW843">
        <v>0</v>
      </c>
      <c r="CX843">
        <v>3.4750000000000001</v>
      </c>
      <c r="CY843">
        <v>0</v>
      </c>
      <c r="CZ843">
        <v>0</v>
      </c>
      <c r="DA843">
        <v>0</v>
      </c>
      <c r="DB843">
        <v>3.4750000000000001</v>
      </c>
      <c r="DC843">
        <v>329</v>
      </c>
      <c r="DD843">
        <v>0</v>
      </c>
      <c r="DE843">
        <v>0</v>
      </c>
      <c r="DF843">
        <v>0</v>
      </c>
      <c r="DG843">
        <v>329</v>
      </c>
      <c r="DH843">
        <v>0</v>
      </c>
      <c r="DI843">
        <v>0</v>
      </c>
      <c r="DJ843">
        <v>0</v>
      </c>
      <c r="DK843">
        <v>0</v>
      </c>
      <c r="DL843">
        <v>0</v>
      </c>
    </row>
    <row r="844" spans="1:116" x14ac:dyDescent="0.45">
      <c r="A844">
        <v>2023</v>
      </c>
      <c r="B844" t="s">
        <v>215</v>
      </c>
      <c r="C844">
        <v>12452</v>
      </c>
      <c r="D844" t="s">
        <v>1142</v>
      </c>
      <c r="E844" t="s">
        <v>1110</v>
      </c>
      <c r="F844" t="s">
        <v>244</v>
      </c>
      <c r="G844">
        <v>4.66</v>
      </c>
      <c r="H844">
        <v>0.06</v>
      </c>
      <c r="I844" t="s">
        <v>324</v>
      </c>
      <c r="J844" t="s">
        <v>324</v>
      </c>
      <c r="K844">
        <v>4.72</v>
      </c>
      <c r="L844">
        <v>409</v>
      </c>
      <c r="M844">
        <v>4</v>
      </c>
      <c r="N844" t="s">
        <v>324</v>
      </c>
      <c r="O844" t="s">
        <v>324</v>
      </c>
      <c r="P844">
        <v>413</v>
      </c>
      <c r="Q844" t="s">
        <v>324</v>
      </c>
      <c r="R844" t="s">
        <v>324</v>
      </c>
      <c r="S844" t="s">
        <v>324</v>
      </c>
      <c r="T844" t="s">
        <v>324</v>
      </c>
      <c r="U844">
        <v>0</v>
      </c>
      <c r="V844" t="s">
        <v>324</v>
      </c>
      <c r="W844" t="s">
        <v>324</v>
      </c>
      <c r="X844" t="s">
        <v>324</v>
      </c>
      <c r="Y844" t="s">
        <v>324</v>
      </c>
      <c r="Z844">
        <v>0</v>
      </c>
      <c r="AA844" t="s">
        <v>324</v>
      </c>
      <c r="AB844" t="s">
        <v>324</v>
      </c>
      <c r="AC844" t="s">
        <v>324</v>
      </c>
      <c r="AD844" t="s">
        <v>324</v>
      </c>
      <c r="AE844">
        <v>0</v>
      </c>
      <c r="AF844">
        <v>1.944</v>
      </c>
      <c r="AG844" t="s">
        <v>324</v>
      </c>
      <c r="AH844" t="s">
        <v>324</v>
      </c>
      <c r="AI844" t="s">
        <v>324</v>
      </c>
      <c r="AJ844">
        <v>1.944</v>
      </c>
      <c r="AK844">
        <v>395</v>
      </c>
      <c r="AL844" t="s">
        <v>324</v>
      </c>
      <c r="AM844" t="s">
        <v>324</v>
      </c>
      <c r="AN844" t="s">
        <v>324</v>
      </c>
      <c r="AO844">
        <v>395</v>
      </c>
      <c r="AP844" t="s">
        <v>324</v>
      </c>
      <c r="AQ844" t="s">
        <v>324</v>
      </c>
      <c r="AR844" t="s">
        <v>324</v>
      </c>
      <c r="AS844" t="s">
        <v>324</v>
      </c>
      <c r="AT844">
        <v>0</v>
      </c>
      <c r="AU844" t="s">
        <v>324</v>
      </c>
      <c r="AV844" t="s">
        <v>324</v>
      </c>
      <c r="AW844" t="s">
        <v>324</v>
      </c>
      <c r="AX844" t="s">
        <v>324</v>
      </c>
      <c r="AY844">
        <v>0</v>
      </c>
      <c r="AZ844" t="s">
        <v>324</v>
      </c>
      <c r="BA844" t="s">
        <v>324</v>
      </c>
      <c r="BB844" t="s">
        <v>324</v>
      </c>
      <c r="BC844" t="s">
        <v>324</v>
      </c>
      <c r="BD844">
        <v>0</v>
      </c>
      <c r="BE844" t="s">
        <v>324</v>
      </c>
      <c r="BF844" t="s">
        <v>324</v>
      </c>
      <c r="BG844" t="s">
        <v>324</v>
      </c>
      <c r="BH844" t="s">
        <v>324</v>
      </c>
      <c r="BI844">
        <v>0</v>
      </c>
      <c r="BJ844" t="s">
        <v>324</v>
      </c>
      <c r="BK844" t="s">
        <v>324</v>
      </c>
      <c r="BL844" t="s">
        <v>324</v>
      </c>
      <c r="BM844" t="s">
        <v>324</v>
      </c>
      <c r="BN844">
        <v>0</v>
      </c>
      <c r="BO844" t="s">
        <v>324</v>
      </c>
      <c r="BP844" t="s">
        <v>324</v>
      </c>
      <c r="BQ844" t="s">
        <v>324</v>
      </c>
      <c r="BR844" t="s">
        <v>324</v>
      </c>
      <c r="BS844">
        <v>0</v>
      </c>
      <c r="BT844" t="s">
        <v>324</v>
      </c>
      <c r="BU844" t="s">
        <v>324</v>
      </c>
      <c r="BV844" t="s">
        <v>324</v>
      </c>
      <c r="BW844" t="s">
        <v>324</v>
      </c>
      <c r="BX844">
        <v>0</v>
      </c>
      <c r="BY844" t="s">
        <v>324</v>
      </c>
      <c r="BZ844" t="s">
        <v>324</v>
      </c>
      <c r="CA844" t="s">
        <v>324</v>
      </c>
      <c r="CB844" t="s">
        <v>324</v>
      </c>
      <c r="CC844">
        <v>0</v>
      </c>
      <c r="CD844" t="s">
        <v>324</v>
      </c>
      <c r="CE844" t="s">
        <v>324</v>
      </c>
      <c r="CF844" t="s">
        <v>324</v>
      </c>
      <c r="CG844" t="s">
        <v>324</v>
      </c>
      <c r="CH844">
        <v>0</v>
      </c>
      <c r="CI844" t="s">
        <v>324</v>
      </c>
      <c r="CJ844" t="s">
        <v>324</v>
      </c>
      <c r="CK844" t="s">
        <v>324</v>
      </c>
      <c r="CL844" t="s">
        <v>324</v>
      </c>
      <c r="CM844">
        <v>0</v>
      </c>
      <c r="CN844" t="s">
        <v>324</v>
      </c>
      <c r="CO844" t="s">
        <v>324</v>
      </c>
      <c r="CP844" t="s">
        <v>324</v>
      </c>
      <c r="CQ844" t="s">
        <v>324</v>
      </c>
      <c r="CR844">
        <v>0</v>
      </c>
      <c r="CS844" t="s">
        <v>324</v>
      </c>
      <c r="CT844" t="s">
        <v>324</v>
      </c>
      <c r="CU844" t="s">
        <v>324</v>
      </c>
      <c r="CV844" t="s">
        <v>324</v>
      </c>
      <c r="CW844">
        <v>0</v>
      </c>
      <c r="CX844">
        <v>6.6040000000000001</v>
      </c>
      <c r="CY844">
        <v>0.06</v>
      </c>
      <c r="CZ844">
        <v>0</v>
      </c>
      <c r="DA844">
        <v>0</v>
      </c>
      <c r="DB844">
        <v>6.6639999999999997</v>
      </c>
      <c r="DC844">
        <v>804</v>
      </c>
      <c r="DD844">
        <v>4</v>
      </c>
      <c r="DE844">
        <v>0</v>
      </c>
      <c r="DF844">
        <v>0</v>
      </c>
      <c r="DG844">
        <v>808</v>
      </c>
      <c r="DH844">
        <v>0</v>
      </c>
      <c r="DI844">
        <v>0</v>
      </c>
      <c r="DJ844">
        <v>0</v>
      </c>
      <c r="DK844">
        <v>0</v>
      </c>
      <c r="DL844">
        <v>0</v>
      </c>
    </row>
    <row r="845" spans="1:116" x14ac:dyDescent="0.45">
      <c r="A845">
        <v>2023</v>
      </c>
      <c r="B845" t="s">
        <v>215</v>
      </c>
      <c r="C845">
        <v>13332</v>
      </c>
      <c r="D845" t="s">
        <v>1143</v>
      </c>
      <c r="E845" t="s">
        <v>1110</v>
      </c>
      <c r="F845" t="s">
        <v>244</v>
      </c>
      <c r="G845">
        <v>3.3719999999999999</v>
      </c>
      <c r="H845">
        <v>2E-3</v>
      </c>
      <c r="I845" t="s">
        <v>324</v>
      </c>
      <c r="J845" t="s">
        <v>324</v>
      </c>
      <c r="K845">
        <v>3.3740000000000001</v>
      </c>
      <c r="L845">
        <v>302</v>
      </c>
      <c r="M845">
        <v>1</v>
      </c>
      <c r="N845" t="s">
        <v>324</v>
      </c>
      <c r="O845" t="s">
        <v>324</v>
      </c>
      <c r="P845">
        <v>303</v>
      </c>
      <c r="Q845" t="s">
        <v>324</v>
      </c>
      <c r="R845" t="s">
        <v>324</v>
      </c>
      <c r="S845" t="s">
        <v>324</v>
      </c>
      <c r="T845" t="s">
        <v>324</v>
      </c>
      <c r="U845">
        <v>0</v>
      </c>
      <c r="V845" t="s">
        <v>324</v>
      </c>
      <c r="W845" t="s">
        <v>324</v>
      </c>
      <c r="X845" t="s">
        <v>324</v>
      </c>
      <c r="Y845" t="s">
        <v>324</v>
      </c>
      <c r="Z845">
        <v>0</v>
      </c>
      <c r="AA845" t="s">
        <v>324</v>
      </c>
      <c r="AB845" t="s">
        <v>324</v>
      </c>
      <c r="AC845" t="s">
        <v>324</v>
      </c>
      <c r="AD845" t="s">
        <v>324</v>
      </c>
      <c r="AE845">
        <v>0</v>
      </c>
      <c r="AF845" t="s">
        <v>324</v>
      </c>
      <c r="AG845" t="s">
        <v>324</v>
      </c>
      <c r="AH845" t="s">
        <v>324</v>
      </c>
      <c r="AI845" t="s">
        <v>324</v>
      </c>
      <c r="AJ845">
        <v>0</v>
      </c>
      <c r="AK845" t="s">
        <v>324</v>
      </c>
      <c r="AL845" t="s">
        <v>324</v>
      </c>
      <c r="AM845" t="s">
        <v>324</v>
      </c>
      <c r="AN845" t="s">
        <v>324</v>
      </c>
      <c r="AO845">
        <v>0</v>
      </c>
      <c r="AP845" t="s">
        <v>324</v>
      </c>
      <c r="AQ845" t="s">
        <v>324</v>
      </c>
      <c r="AR845" t="s">
        <v>324</v>
      </c>
      <c r="AS845" t="s">
        <v>324</v>
      </c>
      <c r="AT845">
        <v>0</v>
      </c>
      <c r="AU845" t="s">
        <v>324</v>
      </c>
      <c r="AV845" t="s">
        <v>324</v>
      </c>
      <c r="AW845" t="s">
        <v>324</v>
      </c>
      <c r="AX845" t="s">
        <v>324</v>
      </c>
      <c r="AY845">
        <v>0</v>
      </c>
      <c r="AZ845" t="s">
        <v>324</v>
      </c>
      <c r="BA845" t="s">
        <v>324</v>
      </c>
      <c r="BB845" t="s">
        <v>324</v>
      </c>
      <c r="BC845" t="s">
        <v>324</v>
      </c>
      <c r="BD845">
        <v>0</v>
      </c>
      <c r="BE845" t="s">
        <v>324</v>
      </c>
      <c r="BF845" t="s">
        <v>324</v>
      </c>
      <c r="BG845" t="s">
        <v>324</v>
      </c>
      <c r="BH845" t="s">
        <v>324</v>
      </c>
      <c r="BI845">
        <v>0</v>
      </c>
      <c r="BJ845" t="s">
        <v>324</v>
      </c>
      <c r="BK845" t="s">
        <v>324</v>
      </c>
      <c r="BL845" t="s">
        <v>324</v>
      </c>
      <c r="BM845" t="s">
        <v>324</v>
      </c>
      <c r="BN845">
        <v>0</v>
      </c>
      <c r="BO845" t="s">
        <v>324</v>
      </c>
      <c r="BP845" t="s">
        <v>324</v>
      </c>
      <c r="BQ845" t="s">
        <v>324</v>
      </c>
      <c r="BR845" t="s">
        <v>324</v>
      </c>
      <c r="BS845">
        <v>0</v>
      </c>
      <c r="BT845">
        <v>5.0000000000000001E-3</v>
      </c>
      <c r="BU845" t="s">
        <v>324</v>
      </c>
      <c r="BV845" t="s">
        <v>324</v>
      </c>
      <c r="BW845" t="s">
        <v>324</v>
      </c>
      <c r="BX845">
        <v>5.0000000000000001E-3</v>
      </c>
      <c r="BY845">
        <v>4</v>
      </c>
      <c r="BZ845" t="s">
        <v>324</v>
      </c>
      <c r="CA845" t="s">
        <v>324</v>
      </c>
      <c r="CB845" t="s">
        <v>324</v>
      </c>
      <c r="CC845">
        <v>4</v>
      </c>
      <c r="CD845" t="s">
        <v>324</v>
      </c>
      <c r="CE845" t="s">
        <v>324</v>
      </c>
      <c r="CF845" t="s">
        <v>324</v>
      </c>
      <c r="CG845" t="s">
        <v>324</v>
      </c>
      <c r="CH845">
        <v>0</v>
      </c>
      <c r="CI845" t="s">
        <v>324</v>
      </c>
      <c r="CJ845" t="s">
        <v>324</v>
      </c>
      <c r="CK845" t="s">
        <v>324</v>
      </c>
      <c r="CL845" t="s">
        <v>324</v>
      </c>
      <c r="CM845">
        <v>0</v>
      </c>
      <c r="CN845" t="s">
        <v>324</v>
      </c>
      <c r="CO845" t="s">
        <v>324</v>
      </c>
      <c r="CP845" t="s">
        <v>324</v>
      </c>
      <c r="CQ845" t="s">
        <v>324</v>
      </c>
      <c r="CR845">
        <v>0</v>
      </c>
      <c r="CS845" t="s">
        <v>324</v>
      </c>
      <c r="CT845" t="s">
        <v>324</v>
      </c>
      <c r="CU845" t="s">
        <v>324</v>
      </c>
      <c r="CV845" t="s">
        <v>324</v>
      </c>
      <c r="CW845">
        <v>0</v>
      </c>
      <c r="CX845">
        <v>3.3769999999999998</v>
      </c>
      <c r="CY845">
        <v>2E-3</v>
      </c>
      <c r="CZ845">
        <v>0</v>
      </c>
      <c r="DA845">
        <v>0</v>
      </c>
      <c r="DB845">
        <v>3.379</v>
      </c>
      <c r="DC845">
        <v>306</v>
      </c>
      <c r="DD845">
        <v>1</v>
      </c>
      <c r="DE845">
        <v>0</v>
      </c>
      <c r="DF845">
        <v>0</v>
      </c>
      <c r="DG845">
        <v>307</v>
      </c>
      <c r="DH845">
        <v>0</v>
      </c>
      <c r="DI845">
        <v>0</v>
      </c>
      <c r="DJ845">
        <v>0</v>
      </c>
      <c r="DK845">
        <v>0</v>
      </c>
      <c r="DL845">
        <v>0</v>
      </c>
    </row>
    <row r="846" spans="1:116" x14ac:dyDescent="0.45">
      <c r="A846">
        <v>2023</v>
      </c>
      <c r="B846" t="s">
        <v>215</v>
      </c>
      <c r="C846">
        <v>13418</v>
      </c>
      <c r="D846" t="s">
        <v>1144</v>
      </c>
      <c r="E846" t="s">
        <v>1110</v>
      </c>
      <c r="F846" t="s">
        <v>244</v>
      </c>
      <c r="G846">
        <v>6.8150000000000004</v>
      </c>
      <c r="H846">
        <v>1.601</v>
      </c>
      <c r="I846" t="s">
        <v>324</v>
      </c>
      <c r="J846" t="s">
        <v>324</v>
      </c>
      <c r="K846">
        <v>8.4160000000000004</v>
      </c>
      <c r="L846">
        <v>999</v>
      </c>
      <c r="M846">
        <v>12</v>
      </c>
      <c r="N846" t="s">
        <v>324</v>
      </c>
      <c r="O846" t="s">
        <v>324</v>
      </c>
      <c r="P846">
        <v>1011</v>
      </c>
      <c r="Q846" t="s">
        <v>324</v>
      </c>
      <c r="R846" t="s">
        <v>324</v>
      </c>
      <c r="S846" t="s">
        <v>324</v>
      </c>
      <c r="T846" t="s">
        <v>324</v>
      </c>
      <c r="U846">
        <v>0</v>
      </c>
      <c r="V846" t="s">
        <v>324</v>
      </c>
      <c r="W846" t="s">
        <v>324</v>
      </c>
      <c r="X846" t="s">
        <v>324</v>
      </c>
      <c r="Y846" t="s">
        <v>324</v>
      </c>
      <c r="Z846">
        <v>0</v>
      </c>
      <c r="AA846" t="s">
        <v>324</v>
      </c>
      <c r="AB846" t="s">
        <v>324</v>
      </c>
      <c r="AC846" t="s">
        <v>324</v>
      </c>
      <c r="AD846" t="s">
        <v>324</v>
      </c>
      <c r="AE846">
        <v>0</v>
      </c>
      <c r="AF846" t="s">
        <v>324</v>
      </c>
      <c r="AG846" t="s">
        <v>324</v>
      </c>
      <c r="AH846" t="s">
        <v>324</v>
      </c>
      <c r="AI846" t="s">
        <v>324</v>
      </c>
      <c r="AJ846">
        <v>0</v>
      </c>
      <c r="AK846" t="s">
        <v>324</v>
      </c>
      <c r="AL846" t="s">
        <v>324</v>
      </c>
      <c r="AM846" t="s">
        <v>324</v>
      </c>
      <c r="AN846" t="s">
        <v>324</v>
      </c>
      <c r="AO846">
        <v>0</v>
      </c>
      <c r="AP846">
        <v>0.25600000000000001</v>
      </c>
      <c r="AQ846" t="s">
        <v>324</v>
      </c>
      <c r="AR846" t="s">
        <v>324</v>
      </c>
      <c r="AS846" t="s">
        <v>324</v>
      </c>
      <c r="AT846">
        <v>0.25600000000000001</v>
      </c>
      <c r="AU846">
        <v>42</v>
      </c>
      <c r="AV846" t="s">
        <v>324</v>
      </c>
      <c r="AW846" t="s">
        <v>324</v>
      </c>
      <c r="AX846" t="s">
        <v>324</v>
      </c>
      <c r="AY846">
        <v>42</v>
      </c>
      <c r="AZ846">
        <v>0.69199999999999995</v>
      </c>
      <c r="BA846" t="s">
        <v>324</v>
      </c>
      <c r="BB846" t="s">
        <v>324</v>
      </c>
      <c r="BC846" t="s">
        <v>324</v>
      </c>
      <c r="BD846">
        <v>0.69199999999999995</v>
      </c>
      <c r="BE846" t="s">
        <v>324</v>
      </c>
      <c r="BF846" t="s">
        <v>324</v>
      </c>
      <c r="BG846" t="s">
        <v>324</v>
      </c>
      <c r="BH846" t="s">
        <v>324</v>
      </c>
      <c r="BI846">
        <v>0</v>
      </c>
      <c r="BJ846" t="s">
        <v>324</v>
      </c>
      <c r="BK846" t="s">
        <v>324</v>
      </c>
      <c r="BL846" t="s">
        <v>324</v>
      </c>
      <c r="BM846" t="s">
        <v>324</v>
      </c>
      <c r="BN846">
        <v>0</v>
      </c>
      <c r="BO846" t="s">
        <v>324</v>
      </c>
      <c r="BP846" t="s">
        <v>324</v>
      </c>
      <c r="BQ846" t="s">
        <v>324</v>
      </c>
      <c r="BR846" t="s">
        <v>324</v>
      </c>
      <c r="BS846">
        <v>0</v>
      </c>
      <c r="BT846">
        <v>2E-3</v>
      </c>
      <c r="BU846" t="s">
        <v>324</v>
      </c>
      <c r="BV846" t="s">
        <v>324</v>
      </c>
      <c r="BW846" t="s">
        <v>324</v>
      </c>
      <c r="BX846">
        <v>2E-3</v>
      </c>
      <c r="BY846">
        <v>1</v>
      </c>
      <c r="BZ846" t="s">
        <v>324</v>
      </c>
      <c r="CA846" t="s">
        <v>324</v>
      </c>
      <c r="CB846" t="s">
        <v>324</v>
      </c>
      <c r="CC846">
        <v>1</v>
      </c>
      <c r="CD846" t="s">
        <v>324</v>
      </c>
      <c r="CE846" t="s">
        <v>324</v>
      </c>
      <c r="CF846" t="s">
        <v>324</v>
      </c>
      <c r="CG846" t="s">
        <v>324</v>
      </c>
      <c r="CH846">
        <v>0</v>
      </c>
      <c r="CI846" t="s">
        <v>324</v>
      </c>
      <c r="CJ846" t="s">
        <v>324</v>
      </c>
      <c r="CK846" t="s">
        <v>324</v>
      </c>
      <c r="CL846" t="s">
        <v>324</v>
      </c>
      <c r="CM846">
        <v>0</v>
      </c>
      <c r="CN846" t="s">
        <v>324</v>
      </c>
      <c r="CO846" t="s">
        <v>324</v>
      </c>
      <c r="CP846" t="s">
        <v>324</v>
      </c>
      <c r="CQ846" t="s">
        <v>324</v>
      </c>
      <c r="CR846">
        <v>0</v>
      </c>
      <c r="CS846" t="s">
        <v>324</v>
      </c>
      <c r="CT846" t="s">
        <v>324</v>
      </c>
      <c r="CU846" t="s">
        <v>324</v>
      </c>
      <c r="CV846" t="s">
        <v>324</v>
      </c>
      <c r="CW846">
        <v>0</v>
      </c>
      <c r="CX846">
        <v>6.8170000000000002</v>
      </c>
      <c r="CY846">
        <v>1.601</v>
      </c>
      <c r="CZ846">
        <v>0</v>
      </c>
      <c r="DA846">
        <v>0</v>
      </c>
      <c r="DB846">
        <v>8.4179999999999993</v>
      </c>
      <c r="DC846">
        <v>1000</v>
      </c>
      <c r="DD846">
        <v>12</v>
      </c>
      <c r="DE846">
        <v>0</v>
      </c>
      <c r="DF846">
        <v>0</v>
      </c>
      <c r="DG846">
        <v>1012</v>
      </c>
      <c r="DH846">
        <v>0</v>
      </c>
      <c r="DI846">
        <v>0</v>
      </c>
      <c r="DJ846">
        <v>0</v>
      </c>
      <c r="DK846">
        <v>0</v>
      </c>
      <c r="DL846">
        <v>0</v>
      </c>
    </row>
    <row r="847" spans="1:116" x14ac:dyDescent="0.45">
      <c r="A847">
        <v>2023</v>
      </c>
      <c r="B847" t="s">
        <v>215</v>
      </c>
      <c r="C847">
        <v>13757</v>
      </c>
      <c r="D847" t="s">
        <v>1145</v>
      </c>
      <c r="E847" t="s">
        <v>607</v>
      </c>
      <c r="F847" t="s">
        <v>244</v>
      </c>
      <c r="G847">
        <v>7.2999999999999995E-2</v>
      </c>
      <c r="H847" t="s">
        <v>324</v>
      </c>
      <c r="I847" t="s">
        <v>324</v>
      </c>
      <c r="J847" t="s">
        <v>324</v>
      </c>
      <c r="K847">
        <v>7.2999999999999995E-2</v>
      </c>
      <c r="L847">
        <v>9</v>
      </c>
      <c r="M847" t="s">
        <v>324</v>
      </c>
      <c r="N847" t="s">
        <v>324</v>
      </c>
      <c r="O847" t="s">
        <v>324</v>
      </c>
      <c r="P847">
        <v>9</v>
      </c>
      <c r="Q847" t="s">
        <v>324</v>
      </c>
      <c r="R847" t="s">
        <v>324</v>
      </c>
      <c r="S847" t="s">
        <v>324</v>
      </c>
      <c r="T847" t="s">
        <v>324</v>
      </c>
      <c r="U847">
        <v>0</v>
      </c>
      <c r="V847" t="s">
        <v>324</v>
      </c>
      <c r="W847" t="s">
        <v>324</v>
      </c>
      <c r="X847" t="s">
        <v>324</v>
      </c>
      <c r="Y847" t="s">
        <v>324</v>
      </c>
      <c r="Z847">
        <v>0</v>
      </c>
      <c r="AA847" t="s">
        <v>324</v>
      </c>
      <c r="AB847" t="s">
        <v>324</v>
      </c>
      <c r="AC847" t="s">
        <v>324</v>
      </c>
      <c r="AD847" t="s">
        <v>324</v>
      </c>
      <c r="AE847">
        <v>0</v>
      </c>
      <c r="AF847" t="s">
        <v>324</v>
      </c>
      <c r="AG847" t="s">
        <v>324</v>
      </c>
      <c r="AH847" t="s">
        <v>324</v>
      </c>
      <c r="AI847" t="s">
        <v>324</v>
      </c>
      <c r="AJ847">
        <v>0</v>
      </c>
      <c r="AK847" t="s">
        <v>324</v>
      </c>
      <c r="AL847" t="s">
        <v>324</v>
      </c>
      <c r="AM847" t="s">
        <v>324</v>
      </c>
      <c r="AN847" t="s">
        <v>324</v>
      </c>
      <c r="AO847">
        <v>0</v>
      </c>
      <c r="AP847" t="s">
        <v>324</v>
      </c>
      <c r="AQ847" t="s">
        <v>324</v>
      </c>
      <c r="AR847" t="s">
        <v>324</v>
      </c>
      <c r="AS847" t="s">
        <v>324</v>
      </c>
      <c r="AT847">
        <v>0</v>
      </c>
      <c r="AU847" t="s">
        <v>324</v>
      </c>
      <c r="AV847" t="s">
        <v>324</v>
      </c>
      <c r="AW847" t="s">
        <v>324</v>
      </c>
      <c r="AX847" t="s">
        <v>324</v>
      </c>
      <c r="AY847">
        <v>0</v>
      </c>
      <c r="AZ847" t="s">
        <v>324</v>
      </c>
      <c r="BA847" t="s">
        <v>324</v>
      </c>
      <c r="BB847" t="s">
        <v>324</v>
      </c>
      <c r="BC847" t="s">
        <v>324</v>
      </c>
      <c r="BD847">
        <v>0</v>
      </c>
      <c r="BE847" t="s">
        <v>324</v>
      </c>
      <c r="BF847" t="s">
        <v>324</v>
      </c>
      <c r="BG847" t="s">
        <v>324</v>
      </c>
      <c r="BH847" t="s">
        <v>324</v>
      </c>
      <c r="BI847">
        <v>0</v>
      </c>
      <c r="BJ847" t="s">
        <v>324</v>
      </c>
      <c r="BK847" t="s">
        <v>324</v>
      </c>
      <c r="BL847" t="s">
        <v>324</v>
      </c>
      <c r="BM847" t="s">
        <v>324</v>
      </c>
      <c r="BN847">
        <v>0</v>
      </c>
      <c r="BO847" t="s">
        <v>324</v>
      </c>
      <c r="BP847" t="s">
        <v>324</v>
      </c>
      <c r="BQ847" t="s">
        <v>324</v>
      </c>
      <c r="BR847" t="s">
        <v>324</v>
      </c>
      <c r="BS847">
        <v>0</v>
      </c>
      <c r="BT847" t="s">
        <v>324</v>
      </c>
      <c r="BU847" t="s">
        <v>324</v>
      </c>
      <c r="BV847" t="s">
        <v>324</v>
      </c>
      <c r="BW847" t="s">
        <v>324</v>
      </c>
      <c r="BX847">
        <v>0</v>
      </c>
      <c r="BY847" t="s">
        <v>324</v>
      </c>
      <c r="BZ847" t="s">
        <v>324</v>
      </c>
      <c r="CA847" t="s">
        <v>324</v>
      </c>
      <c r="CB847" t="s">
        <v>324</v>
      </c>
      <c r="CC847">
        <v>0</v>
      </c>
      <c r="CD847" t="s">
        <v>324</v>
      </c>
      <c r="CE847" t="s">
        <v>324</v>
      </c>
      <c r="CF847" t="s">
        <v>324</v>
      </c>
      <c r="CG847" t="s">
        <v>324</v>
      </c>
      <c r="CH847">
        <v>0</v>
      </c>
      <c r="CI847" t="s">
        <v>324</v>
      </c>
      <c r="CJ847" t="s">
        <v>324</v>
      </c>
      <c r="CK847" t="s">
        <v>324</v>
      </c>
      <c r="CL847" t="s">
        <v>324</v>
      </c>
      <c r="CM847">
        <v>0</v>
      </c>
      <c r="CN847" t="s">
        <v>324</v>
      </c>
      <c r="CO847" t="s">
        <v>324</v>
      </c>
      <c r="CP847" t="s">
        <v>324</v>
      </c>
      <c r="CQ847" t="s">
        <v>324</v>
      </c>
      <c r="CR847">
        <v>0</v>
      </c>
      <c r="CS847" t="s">
        <v>324</v>
      </c>
      <c r="CT847" t="s">
        <v>324</v>
      </c>
      <c r="CU847" t="s">
        <v>324</v>
      </c>
      <c r="CV847" t="s">
        <v>324</v>
      </c>
      <c r="CW847">
        <v>0</v>
      </c>
      <c r="CX847">
        <v>7.2999999999999995E-2</v>
      </c>
      <c r="CY847">
        <v>0</v>
      </c>
      <c r="CZ847">
        <v>0</v>
      </c>
      <c r="DA847">
        <v>0</v>
      </c>
      <c r="DB847">
        <v>7.2999999999999995E-2</v>
      </c>
      <c r="DC847">
        <v>9</v>
      </c>
      <c r="DD847">
        <v>0</v>
      </c>
      <c r="DE847">
        <v>0</v>
      </c>
      <c r="DF847">
        <v>0</v>
      </c>
      <c r="DG847">
        <v>9</v>
      </c>
      <c r="DH847">
        <v>0</v>
      </c>
      <c r="DI847">
        <v>0</v>
      </c>
      <c r="DJ847">
        <v>0</v>
      </c>
      <c r="DK847">
        <v>0</v>
      </c>
      <c r="DL847">
        <v>0</v>
      </c>
    </row>
    <row r="848" spans="1:116" x14ac:dyDescent="0.45">
      <c r="A848">
        <v>2023</v>
      </c>
      <c r="B848" t="s">
        <v>215</v>
      </c>
      <c r="C848">
        <v>14626</v>
      </c>
      <c r="D848" t="s">
        <v>1146</v>
      </c>
      <c r="E848" t="s">
        <v>1110</v>
      </c>
      <c r="F848" t="s">
        <v>247</v>
      </c>
      <c r="G848">
        <v>84.802999999999997</v>
      </c>
      <c r="H848">
        <v>3.403</v>
      </c>
      <c r="I848" t="s">
        <v>324</v>
      </c>
      <c r="J848" t="s">
        <v>324</v>
      </c>
      <c r="K848">
        <v>88.206000000000003</v>
      </c>
      <c r="L848">
        <v>10385</v>
      </c>
      <c r="M848">
        <v>87</v>
      </c>
      <c r="N848" t="s">
        <v>324</v>
      </c>
      <c r="O848" t="s">
        <v>324</v>
      </c>
      <c r="P848">
        <v>10472</v>
      </c>
      <c r="Q848" t="s">
        <v>324</v>
      </c>
      <c r="R848" t="s">
        <v>324</v>
      </c>
      <c r="S848" t="s">
        <v>324</v>
      </c>
      <c r="T848" t="s">
        <v>324</v>
      </c>
      <c r="U848">
        <v>0</v>
      </c>
      <c r="V848" t="s">
        <v>324</v>
      </c>
      <c r="W848" t="s">
        <v>324</v>
      </c>
      <c r="X848" t="s">
        <v>324</v>
      </c>
      <c r="Y848" t="s">
        <v>324</v>
      </c>
      <c r="Z848">
        <v>0</v>
      </c>
      <c r="AA848" t="s">
        <v>324</v>
      </c>
      <c r="AB848" t="s">
        <v>324</v>
      </c>
      <c r="AC848" t="s">
        <v>324</v>
      </c>
      <c r="AD848" t="s">
        <v>324</v>
      </c>
      <c r="AE848">
        <v>0</v>
      </c>
      <c r="AF848" t="s">
        <v>324</v>
      </c>
      <c r="AG848" t="s">
        <v>324</v>
      </c>
      <c r="AH848" t="s">
        <v>324</v>
      </c>
      <c r="AI848" t="s">
        <v>324</v>
      </c>
      <c r="AJ848">
        <v>0</v>
      </c>
      <c r="AK848" t="s">
        <v>324</v>
      </c>
      <c r="AL848" t="s">
        <v>324</v>
      </c>
      <c r="AM848" t="s">
        <v>324</v>
      </c>
      <c r="AN848" t="s">
        <v>324</v>
      </c>
      <c r="AO848">
        <v>0</v>
      </c>
      <c r="AP848">
        <v>5.4180000000000001</v>
      </c>
      <c r="AQ848">
        <v>7.0000000000000001E-3</v>
      </c>
      <c r="AR848" t="s">
        <v>324</v>
      </c>
      <c r="AS848" t="s">
        <v>324</v>
      </c>
      <c r="AT848">
        <v>5.4249999999999998</v>
      </c>
      <c r="AU848">
        <v>512</v>
      </c>
      <c r="AV848">
        <v>2</v>
      </c>
      <c r="AW848" t="s">
        <v>324</v>
      </c>
      <c r="AX848" t="s">
        <v>324</v>
      </c>
      <c r="AY848">
        <v>514</v>
      </c>
      <c r="AZ848" t="s">
        <v>324</v>
      </c>
      <c r="BA848" t="s">
        <v>324</v>
      </c>
      <c r="BB848" t="s">
        <v>324</v>
      </c>
      <c r="BC848" t="s">
        <v>324</v>
      </c>
      <c r="BD848">
        <v>0</v>
      </c>
      <c r="BE848">
        <v>0.247</v>
      </c>
      <c r="BF848" t="s">
        <v>324</v>
      </c>
      <c r="BG848" t="s">
        <v>324</v>
      </c>
      <c r="BH848" t="s">
        <v>324</v>
      </c>
      <c r="BI848">
        <v>0.247</v>
      </c>
      <c r="BJ848">
        <v>22</v>
      </c>
      <c r="BK848" t="s">
        <v>324</v>
      </c>
      <c r="BL848" t="s">
        <v>324</v>
      </c>
      <c r="BM848" t="s">
        <v>324</v>
      </c>
      <c r="BN848">
        <v>22</v>
      </c>
      <c r="BO848" t="s">
        <v>324</v>
      </c>
      <c r="BP848" t="s">
        <v>324</v>
      </c>
      <c r="BQ848" t="s">
        <v>324</v>
      </c>
      <c r="BR848" t="s">
        <v>324</v>
      </c>
      <c r="BS848">
        <v>0</v>
      </c>
      <c r="BT848">
        <v>0.01</v>
      </c>
      <c r="BU848" t="s">
        <v>324</v>
      </c>
      <c r="BV848" t="s">
        <v>324</v>
      </c>
      <c r="BW848" t="s">
        <v>324</v>
      </c>
      <c r="BX848">
        <v>0.01</v>
      </c>
      <c r="BY848">
        <v>4</v>
      </c>
      <c r="BZ848" t="s">
        <v>324</v>
      </c>
      <c r="CA848" t="s">
        <v>324</v>
      </c>
      <c r="CB848" t="s">
        <v>324</v>
      </c>
      <c r="CC848">
        <v>4</v>
      </c>
      <c r="CD848" t="s">
        <v>324</v>
      </c>
      <c r="CE848" t="s">
        <v>324</v>
      </c>
      <c r="CF848" t="s">
        <v>324</v>
      </c>
      <c r="CG848" t="s">
        <v>324</v>
      </c>
      <c r="CH848">
        <v>0</v>
      </c>
      <c r="CI848" t="s">
        <v>324</v>
      </c>
      <c r="CJ848" t="s">
        <v>324</v>
      </c>
      <c r="CK848" t="s">
        <v>324</v>
      </c>
      <c r="CL848" t="s">
        <v>324</v>
      </c>
      <c r="CM848">
        <v>0</v>
      </c>
      <c r="CN848" t="s">
        <v>324</v>
      </c>
      <c r="CO848" t="s">
        <v>324</v>
      </c>
      <c r="CP848" t="s">
        <v>324</v>
      </c>
      <c r="CQ848" t="s">
        <v>324</v>
      </c>
      <c r="CR848">
        <v>0</v>
      </c>
      <c r="CS848" t="s">
        <v>324</v>
      </c>
      <c r="CT848" t="s">
        <v>324</v>
      </c>
      <c r="CU848" t="s">
        <v>324</v>
      </c>
      <c r="CV848" t="s">
        <v>324</v>
      </c>
      <c r="CW848">
        <v>0</v>
      </c>
      <c r="CX848">
        <v>84.813000000000002</v>
      </c>
      <c r="CY848">
        <v>3.403</v>
      </c>
      <c r="CZ848">
        <v>0</v>
      </c>
      <c r="DA848">
        <v>0</v>
      </c>
      <c r="DB848">
        <v>88.215999999999994</v>
      </c>
      <c r="DC848">
        <v>10389</v>
      </c>
      <c r="DD848">
        <v>87</v>
      </c>
      <c r="DE848">
        <v>0</v>
      </c>
      <c r="DF848">
        <v>0</v>
      </c>
      <c r="DG848">
        <v>10476</v>
      </c>
      <c r="DH848">
        <v>0</v>
      </c>
      <c r="DI848">
        <v>0</v>
      </c>
      <c r="DJ848">
        <v>0</v>
      </c>
      <c r="DK848">
        <v>0</v>
      </c>
      <c r="DL848">
        <v>0</v>
      </c>
    </row>
    <row r="849" spans="1:116" x14ac:dyDescent="0.45">
      <c r="A849">
        <v>2023</v>
      </c>
      <c r="B849" t="s">
        <v>215</v>
      </c>
      <c r="C849">
        <v>16057</v>
      </c>
      <c r="D849" t="s">
        <v>1147</v>
      </c>
      <c r="E849" t="s">
        <v>1110</v>
      </c>
      <c r="F849" t="s">
        <v>247</v>
      </c>
      <c r="G849">
        <v>1.4139999999999999</v>
      </c>
      <c r="H849">
        <v>9.9000000000000005E-2</v>
      </c>
      <c r="I849">
        <v>0.05</v>
      </c>
      <c r="J849">
        <v>0</v>
      </c>
      <c r="K849">
        <v>1.5629999999999999</v>
      </c>
      <c r="L849">
        <v>93</v>
      </c>
      <c r="M849">
        <v>4</v>
      </c>
      <c r="N849">
        <v>2</v>
      </c>
      <c r="O849">
        <v>0</v>
      </c>
      <c r="P849">
        <v>99</v>
      </c>
      <c r="Q849">
        <v>24.628</v>
      </c>
      <c r="R849">
        <v>1.171</v>
      </c>
      <c r="S849">
        <v>5.0000000000000001E-3</v>
      </c>
      <c r="T849">
        <v>0</v>
      </c>
      <c r="U849">
        <v>25.803999999999998</v>
      </c>
      <c r="V849" t="s">
        <v>324</v>
      </c>
      <c r="W849" t="s">
        <v>324</v>
      </c>
      <c r="X849" t="s">
        <v>324</v>
      </c>
      <c r="Y849" t="s">
        <v>324</v>
      </c>
      <c r="Z849">
        <v>0</v>
      </c>
      <c r="AA849" t="s">
        <v>324</v>
      </c>
      <c r="AB849" t="s">
        <v>324</v>
      </c>
      <c r="AC849" t="s">
        <v>324</v>
      </c>
      <c r="AD849" t="s">
        <v>324</v>
      </c>
      <c r="AE849">
        <v>0</v>
      </c>
      <c r="AF849" t="s">
        <v>324</v>
      </c>
      <c r="AG849" t="s">
        <v>324</v>
      </c>
      <c r="AH849" t="s">
        <v>324</v>
      </c>
      <c r="AI849" t="s">
        <v>324</v>
      </c>
      <c r="AJ849">
        <v>0</v>
      </c>
      <c r="AK849" t="s">
        <v>324</v>
      </c>
      <c r="AL849" t="s">
        <v>324</v>
      </c>
      <c r="AM849" t="s">
        <v>324</v>
      </c>
      <c r="AN849" t="s">
        <v>324</v>
      </c>
      <c r="AO849">
        <v>0</v>
      </c>
      <c r="AP849" t="s">
        <v>324</v>
      </c>
      <c r="AQ849" t="s">
        <v>324</v>
      </c>
      <c r="AR849" t="s">
        <v>324</v>
      </c>
      <c r="AS849" t="s">
        <v>324</v>
      </c>
      <c r="AT849">
        <v>0</v>
      </c>
      <c r="AU849" t="s">
        <v>324</v>
      </c>
      <c r="AV849" t="s">
        <v>324</v>
      </c>
      <c r="AW849" t="s">
        <v>324</v>
      </c>
      <c r="AX849" t="s">
        <v>324</v>
      </c>
      <c r="AY849">
        <v>0</v>
      </c>
      <c r="AZ849" t="s">
        <v>324</v>
      </c>
      <c r="BA849" t="s">
        <v>324</v>
      </c>
      <c r="BB849" t="s">
        <v>324</v>
      </c>
      <c r="BC849" t="s">
        <v>324</v>
      </c>
      <c r="BD849">
        <v>0</v>
      </c>
      <c r="BE849" t="s">
        <v>324</v>
      </c>
      <c r="BF849" t="s">
        <v>324</v>
      </c>
      <c r="BG849" t="s">
        <v>324</v>
      </c>
      <c r="BH849" t="s">
        <v>324</v>
      </c>
      <c r="BI849">
        <v>0</v>
      </c>
      <c r="BJ849" t="s">
        <v>324</v>
      </c>
      <c r="BK849" t="s">
        <v>324</v>
      </c>
      <c r="BL849" t="s">
        <v>324</v>
      </c>
      <c r="BM849" t="s">
        <v>324</v>
      </c>
      <c r="BN849">
        <v>0</v>
      </c>
      <c r="BO849" t="s">
        <v>324</v>
      </c>
      <c r="BP849" t="s">
        <v>324</v>
      </c>
      <c r="BQ849" t="s">
        <v>324</v>
      </c>
      <c r="BR849" t="s">
        <v>324</v>
      </c>
      <c r="BS849">
        <v>0</v>
      </c>
      <c r="BT849">
        <v>8.0000000000000002E-3</v>
      </c>
      <c r="BU849" t="s">
        <v>324</v>
      </c>
      <c r="BV849" t="s">
        <v>324</v>
      </c>
      <c r="BW849" t="s">
        <v>324</v>
      </c>
      <c r="BX849">
        <v>8.0000000000000002E-3</v>
      </c>
      <c r="BY849">
        <v>3</v>
      </c>
      <c r="BZ849" t="s">
        <v>324</v>
      </c>
      <c r="CA849" t="s">
        <v>324</v>
      </c>
      <c r="CB849" t="s">
        <v>324</v>
      </c>
      <c r="CC849">
        <v>3</v>
      </c>
      <c r="CD849">
        <v>0</v>
      </c>
      <c r="CE849" t="s">
        <v>324</v>
      </c>
      <c r="CF849" t="s">
        <v>324</v>
      </c>
      <c r="CG849" t="s">
        <v>324</v>
      </c>
      <c r="CH849">
        <v>0</v>
      </c>
      <c r="CI849" t="s">
        <v>324</v>
      </c>
      <c r="CJ849" t="s">
        <v>324</v>
      </c>
      <c r="CK849" t="s">
        <v>324</v>
      </c>
      <c r="CL849" t="s">
        <v>324</v>
      </c>
      <c r="CM849">
        <v>0</v>
      </c>
      <c r="CN849" t="s">
        <v>324</v>
      </c>
      <c r="CO849" t="s">
        <v>324</v>
      </c>
      <c r="CP849" t="s">
        <v>324</v>
      </c>
      <c r="CQ849" t="s">
        <v>324</v>
      </c>
      <c r="CR849">
        <v>0</v>
      </c>
      <c r="CS849" t="s">
        <v>324</v>
      </c>
      <c r="CT849" t="s">
        <v>324</v>
      </c>
      <c r="CU849" t="s">
        <v>324</v>
      </c>
      <c r="CV849" t="s">
        <v>324</v>
      </c>
      <c r="CW849">
        <v>0</v>
      </c>
      <c r="CX849">
        <v>1.4219999999999999</v>
      </c>
      <c r="CY849">
        <v>9.9000000000000005E-2</v>
      </c>
      <c r="CZ849">
        <v>0.05</v>
      </c>
      <c r="DA849">
        <v>0</v>
      </c>
      <c r="DB849">
        <v>1.571</v>
      </c>
      <c r="DC849">
        <v>96</v>
      </c>
      <c r="DD849">
        <v>4</v>
      </c>
      <c r="DE849">
        <v>2</v>
      </c>
      <c r="DF849">
        <v>0</v>
      </c>
      <c r="DG849">
        <v>102</v>
      </c>
      <c r="DH849">
        <v>24.628</v>
      </c>
      <c r="DI849">
        <v>1.171</v>
      </c>
      <c r="DJ849">
        <v>5.0000000000000001E-3</v>
      </c>
      <c r="DK849">
        <v>0</v>
      </c>
      <c r="DL849">
        <v>25.803999999999998</v>
      </c>
    </row>
    <row r="850" spans="1:116" x14ac:dyDescent="0.45">
      <c r="A850">
        <v>2023</v>
      </c>
      <c r="B850" t="s">
        <v>215</v>
      </c>
      <c r="C850">
        <v>16063</v>
      </c>
      <c r="D850" t="s">
        <v>1148</v>
      </c>
      <c r="E850" t="s">
        <v>607</v>
      </c>
      <c r="F850" t="s">
        <v>244</v>
      </c>
      <c r="G850">
        <v>8.5999999999999993E-2</v>
      </c>
      <c r="H850" t="s">
        <v>324</v>
      </c>
      <c r="I850" t="s">
        <v>324</v>
      </c>
      <c r="J850" t="s">
        <v>324</v>
      </c>
      <c r="K850">
        <v>8.5999999999999993E-2</v>
      </c>
      <c r="L850">
        <v>8</v>
      </c>
      <c r="M850" t="s">
        <v>324</v>
      </c>
      <c r="N850" t="s">
        <v>324</v>
      </c>
      <c r="O850" t="s">
        <v>324</v>
      </c>
      <c r="P850">
        <v>8</v>
      </c>
      <c r="Q850" t="s">
        <v>324</v>
      </c>
      <c r="R850" t="s">
        <v>324</v>
      </c>
      <c r="S850" t="s">
        <v>324</v>
      </c>
      <c r="T850" t="s">
        <v>324</v>
      </c>
      <c r="U850">
        <v>0</v>
      </c>
      <c r="V850" t="s">
        <v>324</v>
      </c>
      <c r="W850" t="s">
        <v>324</v>
      </c>
      <c r="X850" t="s">
        <v>324</v>
      </c>
      <c r="Y850" t="s">
        <v>324</v>
      </c>
      <c r="Z850">
        <v>0</v>
      </c>
      <c r="AA850" t="s">
        <v>324</v>
      </c>
      <c r="AB850" t="s">
        <v>324</v>
      </c>
      <c r="AC850" t="s">
        <v>324</v>
      </c>
      <c r="AD850" t="s">
        <v>324</v>
      </c>
      <c r="AE850">
        <v>0</v>
      </c>
      <c r="AF850" t="s">
        <v>324</v>
      </c>
      <c r="AG850" t="s">
        <v>324</v>
      </c>
      <c r="AH850" t="s">
        <v>324</v>
      </c>
      <c r="AI850" t="s">
        <v>324</v>
      </c>
      <c r="AJ850">
        <v>0</v>
      </c>
      <c r="AK850" t="s">
        <v>324</v>
      </c>
      <c r="AL850" t="s">
        <v>324</v>
      </c>
      <c r="AM850" t="s">
        <v>324</v>
      </c>
      <c r="AN850" t="s">
        <v>324</v>
      </c>
      <c r="AO850">
        <v>0</v>
      </c>
      <c r="AP850" t="s">
        <v>324</v>
      </c>
      <c r="AQ850" t="s">
        <v>324</v>
      </c>
      <c r="AR850" t="s">
        <v>324</v>
      </c>
      <c r="AS850" t="s">
        <v>324</v>
      </c>
      <c r="AT850">
        <v>0</v>
      </c>
      <c r="AU850" t="s">
        <v>324</v>
      </c>
      <c r="AV850" t="s">
        <v>324</v>
      </c>
      <c r="AW850" t="s">
        <v>324</v>
      </c>
      <c r="AX850" t="s">
        <v>324</v>
      </c>
      <c r="AY850">
        <v>0</v>
      </c>
      <c r="AZ850" t="s">
        <v>324</v>
      </c>
      <c r="BA850" t="s">
        <v>324</v>
      </c>
      <c r="BB850" t="s">
        <v>324</v>
      </c>
      <c r="BC850" t="s">
        <v>324</v>
      </c>
      <c r="BD850">
        <v>0</v>
      </c>
      <c r="BE850" t="s">
        <v>324</v>
      </c>
      <c r="BF850" t="s">
        <v>324</v>
      </c>
      <c r="BG850" t="s">
        <v>324</v>
      </c>
      <c r="BH850" t="s">
        <v>324</v>
      </c>
      <c r="BI850">
        <v>0</v>
      </c>
      <c r="BJ850" t="s">
        <v>324</v>
      </c>
      <c r="BK850" t="s">
        <v>324</v>
      </c>
      <c r="BL850" t="s">
        <v>324</v>
      </c>
      <c r="BM850" t="s">
        <v>324</v>
      </c>
      <c r="BN850">
        <v>0</v>
      </c>
      <c r="BO850" t="s">
        <v>324</v>
      </c>
      <c r="BP850" t="s">
        <v>324</v>
      </c>
      <c r="BQ850" t="s">
        <v>324</v>
      </c>
      <c r="BR850" t="s">
        <v>324</v>
      </c>
      <c r="BS850">
        <v>0</v>
      </c>
      <c r="BT850" t="s">
        <v>324</v>
      </c>
      <c r="BU850" t="s">
        <v>324</v>
      </c>
      <c r="BV850" t="s">
        <v>324</v>
      </c>
      <c r="BW850" t="s">
        <v>324</v>
      </c>
      <c r="BX850">
        <v>0</v>
      </c>
      <c r="BY850" t="s">
        <v>324</v>
      </c>
      <c r="BZ850" t="s">
        <v>324</v>
      </c>
      <c r="CA850" t="s">
        <v>324</v>
      </c>
      <c r="CB850" t="s">
        <v>324</v>
      </c>
      <c r="CC850">
        <v>0</v>
      </c>
      <c r="CD850" t="s">
        <v>324</v>
      </c>
      <c r="CE850" t="s">
        <v>324</v>
      </c>
      <c r="CF850" t="s">
        <v>324</v>
      </c>
      <c r="CG850" t="s">
        <v>324</v>
      </c>
      <c r="CH850">
        <v>0</v>
      </c>
      <c r="CI850" t="s">
        <v>324</v>
      </c>
      <c r="CJ850" t="s">
        <v>324</v>
      </c>
      <c r="CK850" t="s">
        <v>324</v>
      </c>
      <c r="CL850" t="s">
        <v>324</v>
      </c>
      <c r="CM850">
        <v>0</v>
      </c>
      <c r="CN850" t="s">
        <v>324</v>
      </c>
      <c r="CO850" t="s">
        <v>324</v>
      </c>
      <c r="CP850" t="s">
        <v>324</v>
      </c>
      <c r="CQ850" t="s">
        <v>324</v>
      </c>
      <c r="CR850">
        <v>0</v>
      </c>
      <c r="CS850" t="s">
        <v>324</v>
      </c>
      <c r="CT850" t="s">
        <v>324</v>
      </c>
      <c r="CU850" t="s">
        <v>324</v>
      </c>
      <c r="CV850" t="s">
        <v>324</v>
      </c>
      <c r="CW850">
        <v>0</v>
      </c>
      <c r="CX850">
        <v>8.5999999999999993E-2</v>
      </c>
      <c r="CY850">
        <v>0</v>
      </c>
      <c r="CZ850">
        <v>0</v>
      </c>
      <c r="DA850">
        <v>0</v>
      </c>
      <c r="DB850">
        <v>8.5999999999999993E-2</v>
      </c>
      <c r="DC850">
        <v>8</v>
      </c>
      <c r="DD850">
        <v>0</v>
      </c>
      <c r="DE850">
        <v>0</v>
      </c>
      <c r="DF850">
        <v>0</v>
      </c>
      <c r="DG850">
        <v>8</v>
      </c>
      <c r="DH850">
        <v>0</v>
      </c>
      <c r="DI850">
        <v>0</v>
      </c>
      <c r="DJ850">
        <v>0</v>
      </c>
      <c r="DK850">
        <v>0</v>
      </c>
      <c r="DL850">
        <v>0</v>
      </c>
    </row>
    <row r="851" spans="1:116" x14ac:dyDescent="0.45">
      <c r="A851">
        <v>2023</v>
      </c>
      <c r="B851" t="s">
        <v>215</v>
      </c>
      <c r="C851">
        <v>16146</v>
      </c>
      <c r="D851" t="s">
        <v>1149</v>
      </c>
      <c r="E851" t="s">
        <v>1110</v>
      </c>
      <c r="F851" t="s">
        <v>247</v>
      </c>
      <c r="G851">
        <v>1.9650000000000001</v>
      </c>
      <c r="H851">
        <v>0.27800000000000002</v>
      </c>
      <c r="I851" t="s">
        <v>324</v>
      </c>
      <c r="J851" t="s">
        <v>324</v>
      </c>
      <c r="K851">
        <v>2.2429999999999999</v>
      </c>
      <c r="L851">
        <v>194</v>
      </c>
      <c r="M851">
        <v>4</v>
      </c>
      <c r="N851" t="s">
        <v>324</v>
      </c>
      <c r="O851" t="s">
        <v>324</v>
      </c>
      <c r="P851">
        <v>198</v>
      </c>
      <c r="Q851" t="s">
        <v>324</v>
      </c>
      <c r="R851" t="s">
        <v>324</v>
      </c>
      <c r="S851" t="s">
        <v>324</v>
      </c>
      <c r="T851" t="s">
        <v>324</v>
      </c>
      <c r="U851">
        <v>0</v>
      </c>
      <c r="V851" t="s">
        <v>324</v>
      </c>
      <c r="W851" t="s">
        <v>324</v>
      </c>
      <c r="X851" t="s">
        <v>324</v>
      </c>
      <c r="Y851" t="s">
        <v>324</v>
      </c>
      <c r="Z851">
        <v>0</v>
      </c>
      <c r="AA851" t="s">
        <v>324</v>
      </c>
      <c r="AB851" t="s">
        <v>324</v>
      </c>
      <c r="AC851" t="s">
        <v>324</v>
      </c>
      <c r="AD851" t="s">
        <v>324</v>
      </c>
      <c r="AE851">
        <v>0</v>
      </c>
      <c r="AF851" t="s">
        <v>324</v>
      </c>
      <c r="AG851" t="s">
        <v>324</v>
      </c>
      <c r="AH851" t="s">
        <v>324</v>
      </c>
      <c r="AI851" t="s">
        <v>324</v>
      </c>
      <c r="AJ851">
        <v>0</v>
      </c>
      <c r="AK851" t="s">
        <v>324</v>
      </c>
      <c r="AL851" t="s">
        <v>324</v>
      </c>
      <c r="AM851" t="s">
        <v>324</v>
      </c>
      <c r="AN851" t="s">
        <v>324</v>
      </c>
      <c r="AO851">
        <v>0</v>
      </c>
      <c r="AP851" t="s">
        <v>324</v>
      </c>
      <c r="AQ851" t="s">
        <v>324</v>
      </c>
      <c r="AR851" t="s">
        <v>324</v>
      </c>
      <c r="AS851" t="s">
        <v>324</v>
      </c>
      <c r="AT851">
        <v>0</v>
      </c>
      <c r="AU851" t="s">
        <v>324</v>
      </c>
      <c r="AV851" t="s">
        <v>324</v>
      </c>
      <c r="AW851" t="s">
        <v>324</v>
      </c>
      <c r="AX851" t="s">
        <v>324</v>
      </c>
      <c r="AY851">
        <v>0</v>
      </c>
      <c r="AZ851" t="s">
        <v>324</v>
      </c>
      <c r="BA851" t="s">
        <v>324</v>
      </c>
      <c r="BB851" t="s">
        <v>324</v>
      </c>
      <c r="BC851" t="s">
        <v>324</v>
      </c>
      <c r="BD851">
        <v>0</v>
      </c>
      <c r="BE851" t="s">
        <v>324</v>
      </c>
      <c r="BF851" t="s">
        <v>324</v>
      </c>
      <c r="BG851" t="s">
        <v>324</v>
      </c>
      <c r="BH851" t="s">
        <v>324</v>
      </c>
      <c r="BI851">
        <v>0</v>
      </c>
      <c r="BJ851" t="s">
        <v>324</v>
      </c>
      <c r="BK851" t="s">
        <v>324</v>
      </c>
      <c r="BL851" t="s">
        <v>324</v>
      </c>
      <c r="BM851" t="s">
        <v>324</v>
      </c>
      <c r="BN851">
        <v>0</v>
      </c>
      <c r="BO851" t="s">
        <v>324</v>
      </c>
      <c r="BP851" t="s">
        <v>324</v>
      </c>
      <c r="BQ851" t="s">
        <v>324</v>
      </c>
      <c r="BR851" t="s">
        <v>324</v>
      </c>
      <c r="BS851">
        <v>0</v>
      </c>
      <c r="BT851">
        <v>1.2999999999999999E-2</v>
      </c>
      <c r="BU851" t="s">
        <v>324</v>
      </c>
      <c r="BV851" t="s">
        <v>324</v>
      </c>
      <c r="BW851" t="s">
        <v>324</v>
      </c>
      <c r="BX851">
        <v>1.2999999999999999E-2</v>
      </c>
      <c r="BY851">
        <v>6</v>
      </c>
      <c r="BZ851" t="s">
        <v>324</v>
      </c>
      <c r="CA851" t="s">
        <v>324</v>
      </c>
      <c r="CB851" t="s">
        <v>324</v>
      </c>
      <c r="CC851">
        <v>6</v>
      </c>
      <c r="CD851" t="s">
        <v>324</v>
      </c>
      <c r="CE851" t="s">
        <v>324</v>
      </c>
      <c r="CF851" t="s">
        <v>324</v>
      </c>
      <c r="CG851" t="s">
        <v>324</v>
      </c>
      <c r="CH851">
        <v>0</v>
      </c>
      <c r="CI851">
        <v>0.33800000000000002</v>
      </c>
      <c r="CJ851">
        <v>7.2999999999999995E-2</v>
      </c>
      <c r="CK851" t="s">
        <v>324</v>
      </c>
      <c r="CL851" t="s">
        <v>324</v>
      </c>
      <c r="CM851">
        <v>0.41099999999999998</v>
      </c>
      <c r="CN851">
        <v>60</v>
      </c>
      <c r="CO851">
        <v>2</v>
      </c>
      <c r="CP851" t="s">
        <v>324</v>
      </c>
      <c r="CQ851" t="s">
        <v>324</v>
      </c>
      <c r="CR851">
        <v>62</v>
      </c>
      <c r="CS851" t="s">
        <v>324</v>
      </c>
      <c r="CT851" t="s">
        <v>324</v>
      </c>
      <c r="CU851" t="s">
        <v>324</v>
      </c>
      <c r="CV851" t="s">
        <v>324</v>
      </c>
      <c r="CW851">
        <v>0</v>
      </c>
      <c r="CX851">
        <v>2.3159999999999998</v>
      </c>
      <c r="CY851">
        <v>0.35099999999999998</v>
      </c>
      <c r="CZ851">
        <v>0</v>
      </c>
      <c r="DA851">
        <v>0</v>
      </c>
      <c r="DB851">
        <v>2.6669999999999998</v>
      </c>
      <c r="DC851">
        <v>260</v>
      </c>
      <c r="DD851">
        <v>6</v>
      </c>
      <c r="DE851">
        <v>0</v>
      </c>
      <c r="DF851">
        <v>0</v>
      </c>
      <c r="DG851">
        <v>266</v>
      </c>
      <c r="DH851">
        <v>0</v>
      </c>
      <c r="DI851">
        <v>0</v>
      </c>
      <c r="DJ851">
        <v>0</v>
      </c>
      <c r="DK851">
        <v>0</v>
      </c>
      <c r="DL851">
        <v>0</v>
      </c>
    </row>
    <row r="852" spans="1:116" x14ac:dyDescent="0.45">
      <c r="A852">
        <v>2023</v>
      </c>
      <c r="B852" t="s">
        <v>215</v>
      </c>
      <c r="C852">
        <v>16461</v>
      </c>
      <c r="D852" t="s">
        <v>1150</v>
      </c>
      <c r="E852" t="s">
        <v>607</v>
      </c>
      <c r="F852" t="s">
        <v>244</v>
      </c>
      <c r="G852">
        <v>1.504</v>
      </c>
      <c r="H852" t="s">
        <v>324</v>
      </c>
      <c r="I852" t="s">
        <v>324</v>
      </c>
      <c r="J852" t="s">
        <v>324</v>
      </c>
      <c r="K852">
        <v>1.504</v>
      </c>
      <c r="L852">
        <v>139</v>
      </c>
      <c r="M852" t="s">
        <v>324</v>
      </c>
      <c r="N852" t="s">
        <v>324</v>
      </c>
      <c r="O852" t="s">
        <v>324</v>
      </c>
      <c r="P852">
        <v>139</v>
      </c>
      <c r="Q852">
        <v>678.01800000000003</v>
      </c>
      <c r="R852" t="s">
        <v>324</v>
      </c>
      <c r="S852" t="s">
        <v>324</v>
      </c>
      <c r="T852" t="s">
        <v>324</v>
      </c>
      <c r="U852">
        <v>678.01800000000003</v>
      </c>
      <c r="V852" t="s">
        <v>324</v>
      </c>
      <c r="W852" t="s">
        <v>324</v>
      </c>
      <c r="X852" t="s">
        <v>324</v>
      </c>
      <c r="Y852" t="s">
        <v>324</v>
      </c>
      <c r="Z852">
        <v>0</v>
      </c>
      <c r="AA852" t="s">
        <v>324</v>
      </c>
      <c r="AB852" t="s">
        <v>324</v>
      </c>
      <c r="AC852" t="s">
        <v>324</v>
      </c>
      <c r="AD852" t="s">
        <v>324</v>
      </c>
      <c r="AE852">
        <v>0</v>
      </c>
      <c r="AF852" t="s">
        <v>324</v>
      </c>
      <c r="AG852" t="s">
        <v>324</v>
      </c>
      <c r="AH852" t="s">
        <v>324</v>
      </c>
      <c r="AI852" t="s">
        <v>324</v>
      </c>
      <c r="AJ852">
        <v>0</v>
      </c>
      <c r="AK852" t="s">
        <v>324</v>
      </c>
      <c r="AL852" t="s">
        <v>324</v>
      </c>
      <c r="AM852" t="s">
        <v>324</v>
      </c>
      <c r="AN852" t="s">
        <v>324</v>
      </c>
      <c r="AO852">
        <v>0</v>
      </c>
      <c r="AP852" t="s">
        <v>324</v>
      </c>
      <c r="AQ852" t="s">
        <v>324</v>
      </c>
      <c r="AR852" t="s">
        <v>324</v>
      </c>
      <c r="AS852" t="s">
        <v>324</v>
      </c>
      <c r="AT852">
        <v>0</v>
      </c>
      <c r="AU852" t="s">
        <v>324</v>
      </c>
      <c r="AV852" t="s">
        <v>324</v>
      </c>
      <c r="AW852" t="s">
        <v>324</v>
      </c>
      <c r="AX852" t="s">
        <v>324</v>
      </c>
      <c r="AY852">
        <v>0</v>
      </c>
      <c r="AZ852" t="s">
        <v>324</v>
      </c>
      <c r="BA852" t="s">
        <v>324</v>
      </c>
      <c r="BB852" t="s">
        <v>324</v>
      </c>
      <c r="BC852" t="s">
        <v>324</v>
      </c>
      <c r="BD852">
        <v>0</v>
      </c>
      <c r="BE852" t="s">
        <v>324</v>
      </c>
      <c r="BF852" t="s">
        <v>324</v>
      </c>
      <c r="BG852" t="s">
        <v>324</v>
      </c>
      <c r="BH852" t="s">
        <v>324</v>
      </c>
      <c r="BI852">
        <v>0</v>
      </c>
      <c r="BJ852" t="s">
        <v>324</v>
      </c>
      <c r="BK852" t="s">
        <v>324</v>
      </c>
      <c r="BL852" t="s">
        <v>324</v>
      </c>
      <c r="BM852" t="s">
        <v>324</v>
      </c>
      <c r="BN852">
        <v>0</v>
      </c>
      <c r="BO852" t="s">
        <v>324</v>
      </c>
      <c r="BP852" t="s">
        <v>324</v>
      </c>
      <c r="BQ852" t="s">
        <v>324</v>
      </c>
      <c r="BR852" t="s">
        <v>324</v>
      </c>
      <c r="BS852">
        <v>0</v>
      </c>
      <c r="BT852">
        <v>1.6E-2</v>
      </c>
      <c r="BU852" t="s">
        <v>324</v>
      </c>
      <c r="BV852" t="s">
        <v>324</v>
      </c>
      <c r="BW852" t="s">
        <v>324</v>
      </c>
      <c r="BX852">
        <v>1.6E-2</v>
      </c>
      <c r="BY852">
        <v>1</v>
      </c>
      <c r="BZ852" t="s">
        <v>324</v>
      </c>
      <c r="CA852" t="s">
        <v>324</v>
      </c>
      <c r="CB852" t="s">
        <v>324</v>
      </c>
      <c r="CC852">
        <v>1</v>
      </c>
      <c r="CD852">
        <v>4.3449999999999998</v>
      </c>
      <c r="CE852" t="s">
        <v>324</v>
      </c>
      <c r="CF852" t="s">
        <v>324</v>
      </c>
      <c r="CG852" t="s">
        <v>324</v>
      </c>
      <c r="CH852">
        <v>4.3449999999999998</v>
      </c>
      <c r="CI852" t="s">
        <v>324</v>
      </c>
      <c r="CJ852" t="s">
        <v>324</v>
      </c>
      <c r="CK852" t="s">
        <v>324</v>
      </c>
      <c r="CL852" t="s">
        <v>324</v>
      </c>
      <c r="CM852">
        <v>0</v>
      </c>
      <c r="CN852" t="s">
        <v>324</v>
      </c>
      <c r="CO852" t="s">
        <v>324</v>
      </c>
      <c r="CP852" t="s">
        <v>324</v>
      </c>
      <c r="CQ852" t="s">
        <v>324</v>
      </c>
      <c r="CR852">
        <v>0</v>
      </c>
      <c r="CS852" t="s">
        <v>324</v>
      </c>
      <c r="CT852" t="s">
        <v>324</v>
      </c>
      <c r="CU852" t="s">
        <v>324</v>
      </c>
      <c r="CV852" t="s">
        <v>324</v>
      </c>
      <c r="CW852">
        <v>0</v>
      </c>
      <c r="CX852">
        <v>1.52</v>
      </c>
      <c r="CY852">
        <v>0</v>
      </c>
      <c r="CZ852">
        <v>0</v>
      </c>
      <c r="DA852">
        <v>0</v>
      </c>
      <c r="DB852">
        <v>1.52</v>
      </c>
      <c r="DC852">
        <v>140</v>
      </c>
      <c r="DD852">
        <v>0</v>
      </c>
      <c r="DE852">
        <v>0</v>
      </c>
      <c r="DF852">
        <v>0</v>
      </c>
      <c r="DG852">
        <v>140</v>
      </c>
      <c r="DH852">
        <v>682.36300000000006</v>
      </c>
      <c r="DI852">
        <v>0</v>
      </c>
      <c r="DJ852">
        <v>0</v>
      </c>
      <c r="DK852">
        <v>0</v>
      </c>
      <c r="DL852">
        <v>682.36300000000006</v>
      </c>
    </row>
    <row r="853" spans="1:116" x14ac:dyDescent="0.45">
      <c r="A853">
        <v>2023</v>
      </c>
      <c r="B853" t="s">
        <v>215</v>
      </c>
      <c r="C853">
        <v>16604</v>
      </c>
      <c r="D853" t="s">
        <v>552</v>
      </c>
      <c r="E853" t="s">
        <v>1110</v>
      </c>
      <c r="F853" t="s">
        <v>247</v>
      </c>
      <c r="G853">
        <v>365.82400000000001</v>
      </c>
      <c r="H853">
        <v>117.611</v>
      </c>
      <c r="I853" t="s">
        <v>324</v>
      </c>
      <c r="J853" t="s">
        <v>324</v>
      </c>
      <c r="K853">
        <v>483.435</v>
      </c>
      <c r="L853">
        <v>43084</v>
      </c>
      <c r="M853">
        <v>854</v>
      </c>
      <c r="N853" t="s">
        <v>324</v>
      </c>
      <c r="O853" t="s">
        <v>324</v>
      </c>
      <c r="P853">
        <v>43938</v>
      </c>
      <c r="Q853" t="s">
        <v>324</v>
      </c>
      <c r="R853" t="s">
        <v>324</v>
      </c>
      <c r="S853" t="s">
        <v>324</v>
      </c>
      <c r="T853" t="s">
        <v>324</v>
      </c>
      <c r="U853">
        <v>0</v>
      </c>
      <c r="V853" t="s">
        <v>324</v>
      </c>
      <c r="W853" t="s">
        <v>324</v>
      </c>
      <c r="X853" t="s">
        <v>324</v>
      </c>
      <c r="Y853" t="s">
        <v>324</v>
      </c>
      <c r="Z853">
        <v>0</v>
      </c>
      <c r="AA853" t="s">
        <v>324</v>
      </c>
      <c r="AB853" t="s">
        <v>324</v>
      </c>
      <c r="AC853" t="s">
        <v>324</v>
      </c>
      <c r="AD853" t="s">
        <v>324</v>
      </c>
      <c r="AE853">
        <v>0</v>
      </c>
      <c r="AF853" t="s">
        <v>324</v>
      </c>
      <c r="AG853" t="s">
        <v>324</v>
      </c>
      <c r="AH853" t="s">
        <v>324</v>
      </c>
      <c r="AI853" t="s">
        <v>324</v>
      </c>
      <c r="AJ853">
        <v>0</v>
      </c>
      <c r="AK853" t="s">
        <v>324</v>
      </c>
      <c r="AL853" t="s">
        <v>324</v>
      </c>
      <c r="AM853" t="s">
        <v>324</v>
      </c>
      <c r="AN853" t="s">
        <v>324</v>
      </c>
      <c r="AO853">
        <v>0</v>
      </c>
      <c r="AP853" t="s">
        <v>324</v>
      </c>
      <c r="AQ853" t="s">
        <v>324</v>
      </c>
      <c r="AR853" t="s">
        <v>324</v>
      </c>
      <c r="AS853" t="s">
        <v>324</v>
      </c>
      <c r="AT853">
        <v>0</v>
      </c>
      <c r="AU853" t="s">
        <v>324</v>
      </c>
      <c r="AV853" t="s">
        <v>324</v>
      </c>
      <c r="AW853" t="s">
        <v>324</v>
      </c>
      <c r="AX853" t="s">
        <v>324</v>
      </c>
      <c r="AY853">
        <v>0</v>
      </c>
      <c r="AZ853" t="s">
        <v>324</v>
      </c>
      <c r="BA853" t="s">
        <v>324</v>
      </c>
      <c r="BB853" t="s">
        <v>324</v>
      </c>
      <c r="BC853" t="s">
        <v>324</v>
      </c>
      <c r="BD853">
        <v>0</v>
      </c>
      <c r="BE853" t="s">
        <v>324</v>
      </c>
      <c r="BF853" t="s">
        <v>324</v>
      </c>
      <c r="BG853" t="s">
        <v>324</v>
      </c>
      <c r="BH853" t="s">
        <v>324</v>
      </c>
      <c r="BI853">
        <v>0</v>
      </c>
      <c r="BJ853" t="s">
        <v>324</v>
      </c>
      <c r="BK853" t="s">
        <v>324</v>
      </c>
      <c r="BL853" t="s">
        <v>324</v>
      </c>
      <c r="BM853" t="s">
        <v>324</v>
      </c>
      <c r="BN853">
        <v>0</v>
      </c>
      <c r="BO853" t="s">
        <v>324</v>
      </c>
      <c r="BP853" t="s">
        <v>324</v>
      </c>
      <c r="BQ853" t="s">
        <v>324</v>
      </c>
      <c r="BR853" t="s">
        <v>324</v>
      </c>
      <c r="BS853">
        <v>0</v>
      </c>
      <c r="BT853" t="s">
        <v>324</v>
      </c>
      <c r="BU853" t="s">
        <v>324</v>
      </c>
      <c r="BV853" t="s">
        <v>324</v>
      </c>
      <c r="BW853" t="s">
        <v>324</v>
      </c>
      <c r="BX853">
        <v>0</v>
      </c>
      <c r="BY853" t="s">
        <v>324</v>
      </c>
      <c r="BZ853" t="s">
        <v>324</v>
      </c>
      <c r="CA853" t="s">
        <v>324</v>
      </c>
      <c r="CB853" t="s">
        <v>324</v>
      </c>
      <c r="CC853">
        <v>0</v>
      </c>
      <c r="CD853" t="s">
        <v>324</v>
      </c>
      <c r="CE853" t="s">
        <v>324</v>
      </c>
      <c r="CF853" t="s">
        <v>324</v>
      </c>
      <c r="CG853" t="s">
        <v>324</v>
      </c>
      <c r="CH853">
        <v>0</v>
      </c>
      <c r="CI853" t="s">
        <v>324</v>
      </c>
      <c r="CJ853" t="s">
        <v>324</v>
      </c>
      <c r="CK853" t="s">
        <v>324</v>
      </c>
      <c r="CL853" t="s">
        <v>324</v>
      </c>
      <c r="CM853">
        <v>0</v>
      </c>
      <c r="CN853" t="s">
        <v>324</v>
      </c>
      <c r="CO853" t="s">
        <v>324</v>
      </c>
      <c r="CP853" t="s">
        <v>324</v>
      </c>
      <c r="CQ853" t="s">
        <v>324</v>
      </c>
      <c r="CR853">
        <v>0</v>
      </c>
      <c r="CS853" t="s">
        <v>324</v>
      </c>
      <c r="CT853" t="s">
        <v>324</v>
      </c>
      <c r="CU853" t="s">
        <v>324</v>
      </c>
      <c r="CV853" t="s">
        <v>324</v>
      </c>
      <c r="CW853">
        <v>0</v>
      </c>
      <c r="CX853">
        <v>365.82400000000001</v>
      </c>
      <c r="CY853">
        <v>117.611</v>
      </c>
      <c r="CZ853">
        <v>0</v>
      </c>
      <c r="DA853">
        <v>0</v>
      </c>
      <c r="DB853">
        <v>483.435</v>
      </c>
      <c r="DC853">
        <v>43084</v>
      </c>
      <c r="DD853">
        <v>854</v>
      </c>
      <c r="DE853">
        <v>0</v>
      </c>
      <c r="DF853">
        <v>0</v>
      </c>
      <c r="DG853">
        <v>43938</v>
      </c>
      <c r="DH853">
        <v>0</v>
      </c>
      <c r="DI853">
        <v>0</v>
      </c>
      <c r="DJ853">
        <v>0</v>
      </c>
      <c r="DK853">
        <v>0</v>
      </c>
      <c r="DL853">
        <v>0</v>
      </c>
    </row>
    <row r="854" spans="1:116" x14ac:dyDescent="0.45">
      <c r="A854">
        <v>2023</v>
      </c>
      <c r="B854" t="s">
        <v>215</v>
      </c>
      <c r="C854">
        <v>16627</v>
      </c>
      <c r="D854" t="s">
        <v>1151</v>
      </c>
      <c r="E854" t="s">
        <v>1110</v>
      </c>
      <c r="F854" t="s">
        <v>244</v>
      </c>
      <c r="G854">
        <v>0.77200000000000002</v>
      </c>
      <c r="H854" t="s">
        <v>324</v>
      </c>
      <c r="I854" t="s">
        <v>324</v>
      </c>
      <c r="J854" t="s">
        <v>324</v>
      </c>
      <c r="K854">
        <v>0.77200000000000002</v>
      </c>
      <c r="L854">
        <v>77</v>
      </c>
      <c r="M854" t="s">
        <v>324</v>
      </c>
      <c r="N854" t="s">
        <v>324</v>
      </c>
      <c r="O854" t="s">
        <v>324</v>
      </c>
      <c r="P854">
        <v>77</v>
      </c>
      <c r="Q854" t="s">
        <v>324</v>
      </c>
      <c r="R854" t="s">
        <v>324</v>
      </c>
      <c r="S854" t="s">
        <v>324</v>
      </c>
      <c r="T854" t="s">
        <v>324</v>
      </c>
      <c r="U854">
        <v>0</v>
      </c>
      <c r="V854" t="s">
        <v>324</v>
      </c>
      <c r="W854" t="s">
        <v>324</v>
      </c>
      <c r="X854" t="s">
        <v>324</v>
      </c>
      <c r="Y854" t="s">
        <v>324</v>
      </c>
      <c r="Z854">
        <v>0</v>
      </c>
      <c r="AA854" t="s">
        <v>324</v>
      </c>
      <c r="AB854" t="s">
        <v>324</v>
      </c>
      <c r="AC854" t="s">
        <v>324</v>
      </c>
      <c r="AD854" t="s">
        <v>324</v>
      </c>
      <c r="AE854">
        <v>0</v>
      </c>
      <c r="AF854" t="s">
        <v>324</v>
      </c>
      <c r="AG854" t="s">
        <v>324</v>
      </c>
      <c r="AH854" t="s">
        <v>324</v>
      </c>
      <c r="AI854" t="s">
        <v>324</v>
      </c>
      <c r="AJ854">
        <v>0</v>
      </c>
      <c r="AK854" t="s">
        <v>324</v>
      </c>
      <c r="AL854" t="s">
        <v>324</v>
      </c>
      <c r="AM854" t="s">
        <v>324</v>
      </c>
      <c r="AN854" t="s">
        <v>324</v>
      </c>
      <c r="AO854">
        <v>0</v>
      </c>
      <c r="AP854" t="s">
        <v>324</v>
      </c>
      <c r="AQ854" t="s">
        <v>324</v>
      </c>
      <c r="AR854" t="s">
        <v>324</v>
      </c>
      <c r="AS854" t="s">
        <v>324</v>
      </c>
      <c r="AT854">
        <v>0</v>
      </c>
      <c r="AU854" t="s">
        <v>324</v>
      </c>
      <c r="AV854" t="s">
        <v>324</v>
      </c>
      <c r="AW854" t="s">
        <v>324</v>
      </c>
      <c r="AX854" t="s">
        <v>324</v>
      </c>
      <c r="AY854">
        <v>0</v>
      </c>
      <c r="AZ854" t="s">
        <v>324</v>
      </c>
      <c r="BA854" t="s">
        <v>324</v>
      </c>
      <c r="BB854" t="s">
        <v>324</v>
      </c>
      <c r="BC854" t="s">
        <v>324</v>
      </c>
      <c r="BD854">
        <v>0</v>
      </c>
      <c r="BE854" t="s">
        <v>324</v>
      </c>
      <c r="BF854" t="s">
        <v>324</v>
      </c>
      <c r="BG854" t="s">
        <v>324</v>
      </c>
      <c r="BH854" t="s">
        <v>324</v>
      </c>
      <c r="BI854">
        <v>0</v>
      </c>
      <c r="BJ854" t="s">
        <v>324</v>
      </c>
      <c r="BK854" t="s">
        <v>324</v>
      </c>
      <c r="BL854" t="s">
        <v>324</v>
      </c>
      <c r="BM854" t="s">
        <v>324</v>
      </c>
      <c r="BN854">
        <v>0</v>
      </c>
      <c r="BO854" t="s">
        <v>324</v>
      </c>
      <c r="BP854" t="s">
        <v>324</v>
      </c>
      <c r="BQ854" t="s">
        <v>324</v>
      </c>
      <c r="BR854" t="s">
        <v>324</v>
      </c>
      <c r="BS854">
        <v>0</v>
      </c>
      <c r="BT854">
        <v>1E-3</v>
      </c>
      <c r="BU854" t="s">
        <v>324</v>
      </c>
      <c r="BV854" t="s">
        <v>324</v>
      </c>
      <c r="BW854" t="s">
        <v>324</v>
      </c>
      <c r="BX854">
        <v>1E-3</v>
      </c>
      <c r="BY854">
        <v>1</v>
      </c>
      <c r="BZ854" t="s">
        <v>324</v>
      </c>
      <c r="CA854" t="s">
        <v>324</v>
      </c>
      <c r="CB854" t="s">
        <v>324</v>
      </c>
      <c r="CC854">
        <v>1</v>
      </c>
      <c r="CD854" t="s">
        <v>324</v>
      </c>
      <c r="CE854" t="s">
        <v>324</v>
      </c>
      <c r="CF854" t="s">
        <v>324</v>
      </c>
      <c r="CG854" t="s">
        <v>324</v>
      </c>
      <c r="CH854">
        <v>0</v>
      </c>
      <c r="CI854" t="s">
        <v>324</v>
      </c>
      <c r="CJ854" t="s">
        <v>324</v>
      </c>
      <c r="CK854" t="s">
        <v>324</v>
      </c>
      <c r="CL854" t="s">
        <v>324</v>
      </c>
      <c r="CM854">
        <v>0</v>
      </c>
      <c r="CN854" t="s">
        <v>324</v>
      </c>
      <c r="CO854" t="s">
        <v>324</v>
      </c>
      <c r="CP854" t="s">
        <v>324</v>
      </c>
      <c r="CQ854" t="s">
        <v>324</v>
      </c>
      <c r="CR854">
        <v>0</v>
      </c>
      <c r="CS854" t="s">
        <v>324</v>
      </c>
      <c r="CT854" t="s">
        <v>324</v>
      </c>
      <c r="CU854" t="s">
        <v>324</v>
      </c>
      <c r="CV854" t="s">
        <v>324</v>
      </c>
      <c r="CW854">
        <v>0</v>
      </c>
      <c r="CX854">
        <v>0.77300000000000002</v>
      </c>
      <c r="CY854">
        <v>0</v>
      </c>
      <c r="CZ854">
        <v>0</v>
      </c>
      <c r="DA854">
        <v>0</v>
      </c>
      <c r="DB854">
        <v>0.77300000000000002</v>
      </c>
      <c r="DC854">
        <v>78</v>
      </c>
      <c r="DD854">
        <v>0</v>
      </c>
      <c r="DE854">
        <v>0</v>
      </c>
      <c r="DF854">
        <v>0</v>
      </c>
      <c r="DG854">
        <v>78</v>
      </c>
      <c r="DH854">
        <v>0</v>
      </c>
      <c r="DI854">
        <v>0</v>
      </c>
      <c r="DJ854">
        <v>0</v>
      </c>
      <c r="DK854">
        <v>0</v>
      </c>
      <c r="DL854">
        <v>0</v>
      </c>
    </row>
    <row r="855" spans="1:116" x14ac:dyDescent="0.45">
      <c r="A855">
        <v>2023</v>
      </c>
      <c r="B855" t="s">
        <v>215</v>
      </c>
      <c r="C855">
        <v>16638</v>
      </c>
      <c r="D855" t="s">
        <v>1152</v>
      </c>
      <c r="E855" t="s">
        <v>1110</v>
      </c>
      <c r="F855" t="s">
        <v>244</v>
      </c>
      <c r="G855" t="s">
        <v>324</v>
      </c>
      <c r="H855" t="s">
        <v>324</v>
      </c>
      <c r="I855" t="s">
        <v>324</v>
      </c>
      <c r="J855" t="s">
        <v>324</v>
      </c>
      <c r="K855">
        <v>0</v>
      </c>
      <c r="L855" t="s">
        <v>324</v>
      </c>
      <c r="M855" t="s">
        <v>324</v>
      </c>
      <c r="N855" t="s">
        <v>324</v>
      </c>
      <c r="O855" t="s">
        <v>324</v>
      </c>
      <c r="P855">
        <v>0</v>
      </c>
      <c r="Q855" t="s">
        <v>324</v>
      </c>
      <c r="R855" t="s">
        <v>324</v>
      </c>
      <c r="S855" t="s">
        <v>324</v>
      </c>
      <c r="T855" t="s">
        <v>324</v>
      </c>
      <c r="U855">
        <v>0</v>
      </c>
      <c r="V855" t="s">
        <v>324</v>
      </c>
      <c r="W855" t="s">
        <v>324</v>
      </c>
      <c r="X855" t="s">
        <v>324</v>
      </c>
      <c r="Y855" t="s">
        <v>324</v>
      </c>
      <c r="Z855">
        <v>0</v>
      </c>
      <c r="AA855" t="s">
        <v>324</v>
      </c>
      <c r="AB855" t="s">
        <v>324</v>
      </c>
      <c r="AC855" t="s">
        <v>324</v>
      </c>
      <c r="AD855" t="s">
        <v>324</v>
      </c>
      <c r="AE855">
        <v>0</v>
      </c>
      <c r="AF855">
        <v>4.0759999999999996</v>
      </c>
      <c r="AG855" t="s">
        <v>324</v>
      </c>
      <c r="AH855" t="s">
        <v>324</v>
      </c>
      <c r="AI855" t="s">
        <v>324</v>
      </c>
      <c r="AJ855">
        <v>4.0759999999999996</v>
      </c>
      <c r="AK855">
        <v>335</v>
      </c>
      <c r="AL855" t="s">
        <v>324</v>
      </c>
      <c r="AM855" t="s">
        <v>324</v>
      </c>
      <c r="AN855" t="s">
        <v>324</v>
      </c>
      <c r="AO855">
        <v>335</v>
      </c>
      <c r="AP855" t="s">
        <v>324</v>
      </c>
      <c r="AQ855" t="s">
        <v>324</v>
      </c>
      <c r="AR855" t="s">
        <v>324</v>
      </c>
      <c r="AS855" t="s">
        <v>324</v>
      </c>
      <c r="AT855">
        <v>0</v>
      </c>
      <c r="AU855" t="s">
        <v>324</v>
      </c>
      <c r="AV855" t="s">
        <v>324</v>
      </c>
      <c r="AW855" t="s">
        <v>324</v>
      </c>
      <c r="AX855" t="s">
        <v>324</v>
      </c>
      <c r="AY855">
        <v>0</v>
      </c>
      <c r="AZ855" t="s">
        <v>324</v>
      </c>
      <c r="BA855" t="s">
        <v>324</v>
      </c>
      <c r="BB855" t="s">
        <v>324</v>
      </c>
      <c r="BC855" t="s">
        <v>324</v>
      </c>
      <c r="BD855">
        <v>0</v>
      </c>
      <c r="BE855" t="s">
        <v>324</v>
      </c>
      <c r="BF855" t="s">
        <v>324</v>
      </c>
      <c r="BG855" t="s">
        <v>324</v>
      </c>
      <c r="BH855" t="s">
        <v>324</v>
      </c>
      <c r="BI855">
        <v>0</v>
      </c>
      <c r="BJ855" t="s">
        <v>324</v>
      </c>
      <c r="BK855" t="s">
        <v>324</v>
      </c>
      <c r="BL855" t="s">
        <v>324</v>
      </c>
      <c r="BM855" t="s">
        <v>324</v>
      </c>
      <c r="BN855">
        <v>0</v>
      </c>
      <c r="BO855" t="s">
        <v>324</v>
      </c>
      <c r="BP855" t="s">
        <v>324</v>
      </c>
      <c r="BQ855" t="s">
        <v>324</v>
      </c>
      <c r="BR855" t="s">
        <v>324</v>
      </c>
      <c r="BS855">
        <v>0</v>
      </c>
      <c r="BT855">
        <v>7.0000000000000001E-3</v>
      </c>
      <c r="BU855" t="s">
        <v>324</v>
      </c>
      <c r="BV855" t="s">
        <v>324</v>
      </c>
      <c r="BW855" t="s">
        <v>324</v>
      </c>
      <c r="BX855">
        <v>7.0000000000000001E-3</v>
      </c>
      <c r="BY855">
        <v>2</v>
      </c>
      <c r="BZ855" t="s">
        <v>324</v>
      </c>
      <c r="CA855" t="s">
        <v>324</v>
      </c>
      <c r="CB855" t="s">
        <v>324</v>
      </c>
      <c r="CC855">
        <v>2</v>
      </c>
      <c r="CD855" t="s">
        <v>324</v>
      </c>
      <c r="CE855" t="s">
        <v>324</v>
      </c>
      <c r="CF855" t="s">
        <v>324</v>
      </c>
      <c r="CG855" t="s">
        <v>324</v>
      </c>
      <c r="CH855">
        <v>0</v>
      </c>
      <c r="CI855" t="s">
        <v>324</v>
      </c>
      <c r="CJ855" t="s">
        <v>324</v>
      </c>
      <c r="CK855" t="s">
        <v>324</v>
      </c>
      <c r="CL855" t="s">
        <v>324</v>
      </c>
      <c r="CM855">
        <v>0</v>
      </c>
      <c r="CN855" t="s">
        <v>324</v>
      </c>
      <c r="CO855" t="s">
        <v>324</v>
      </c>
      <c r="CP855" t="s">
        <v>324</v>
      </c>
      <c r="CQ855" t="s">
        <v>324</v>
      </c>
      <c r="CR855">
        <v>0</v>
      </c>
      <c r="CS855" t="s">
        <v>324</v>
      </c>
      <c r="CT855" t="s">
        <v>324</v>
      </c>
      <c r="CU855" t="s">
        <v>324</v>
      </c>
      <c r="CV855" t="s">
        <v>324</v>
      </c>
      <c r="CW855">
        <v>0</v>
      </c>
      <c r="CX855">
        <v>4.0830000000000002</v>
      </c>
      <c r="CY855">
        <v>0</v>
      </c>
      <c r="CZ855">
        <v>0</v>
      </c>
      <c r="DA855">
        <v>0</v>
      </c>
      <c r="DB855">
        <v>4.0830000000000002</v>
      </c>
      <c r="DC855">
        <v>337</v>
      </c>
      <c r="DD855">
        <v>0</v>
      </c>
      <c r="DE855">
        <v>0</v>
      </c>
      <c r="DF855">
        <v>0</v>
      </c>
      <c r="DG855">
        <v>337</v>
      </c>
      <c r="DH855">
        <v>0</v>
      </c>
      <c r="DI855">
        <v>0</v>
      </c>
      <c r="DJ855">
        <v>0</v>
      </c>
      <c r="DK855">
        <v>0</v>
      </c>
      <c r="DL855">
        <v>0</v>
      </c>
    </row>
    <row r="856" spans="1:116" x14ac:dyDescent="0.45">
      <c r="A856">
        <v>2023</v>
      </c>
      <c r="B856" t="s">
        <v>215</v>
      </c>
      <c r="C856">
        <v>17561</v>
      </c>
      <c r="D856" t="s">
        <v>1153</v>
      </c>
      <c r="E856" t="s">
        <v>1110</v>
      </c>
      <c r="F856" t="s">
        <v>247</v>
      </c>
      <c r="G856">
        <v>0.15</v>
      </c>
      <c r="H856" t="s">
        <v>324</v>
      </c>
      <c r="I856" t="s">
        <v>324</v>
      </c>
      <c r="J856" t="s">
        <v>324</v>
      </c>
      <c r="K856">
        <v>0.15</v>
      </c>
      <c r="L856">
        <v>15</v>
      </c>
      <c r="M856" t="s">
        <v>324</v>
      </c>
      <c r="N856" t="s">
        <v>324</v>
      </c>
      <c r="O856" t="s">
        <v>324</v>
      </c>
      <c r="P856">
        <v>15</v>
      </c>
      <c r="Q856" t="s">
        <v>324</v>
      </c>
      <c r="R856" t="s">
        <v>324</v>
      </c>
      <c r="S856" t="s">
        <v>324</v>
      </c>
      <c r="T856" t="s">
        <v>324</v>
      </c>
      <c r="U856">
        <v>0</v>
      </c>
      <c r="V856" t="s">
        <v>324</v>
      </c>
      <c r="W856" t="s">
        <v>324</v>
      </c>
      <c r="X856" t="s">
        <v>324</v>
      </c>
      <c r="Y856" t="s">
        <v>324</v>
      </c>
      <c r="Z856">
        <v>0</v>
      </c>
      <c r="AA856" t="s">
        <v>324</v>
      </c>
      <c r="AB856" t="s">
        <v>324</v>
      </c>
      <c r="AC856" t="s">
        <v>324</v>
      </c>
      <c r="AD856" t="s">
        <v>324</v>
      </c>
      <c r="AE856">
        <v>0</v>
      </c>
      <c r="AF856" t="s">
        <v>324</v>
      </c>
      <c r="AG856" t="s">
        <v>324</v>
      </c>
      <c r="AH856" t="s">
        <v>324</v>
      </c>
      <c r="AI856" t="s">
        <v>324</v>
      </c>
      <c r="AJ856">
        <v>0</v>
      </c>
      <c r="AK856" t="s">
        <v>324</v>
      </c>
      <c r="AL856" t="s">
        <v>324</v>
      </c>
      <c r="AM856" t="s">
        <v>324</v>
      </c>
      <c r="AN856" t="s">
        <v>324</v>
      </c>
      <c r="AO856">
        <v>0</v>
      </c>
      <c r="AP856" t="s">
        <v>324</v>
      </c>
      <c r="AQ856" t="s">
        <v>324</v>
      </c>
      <c r="AR856" t="s">
        <v>324</v>
      </c>
      <c r="AS856" t="s">
        <v>324</v>
      </c>
      <c r="AT856">
        <v>0</v>
      </c>
      <c r="AU856" t="s">
        <v>324</v>
      </c>
      <c r="AV856" t="s">
        <v>324</v>
      </c>
      <c r="AW856" t="s">
        <v>324</v>
      </c>
      <c r="AX856" t="s">
        <v>324</v>
      </c>
      <c r="AY856">
        <v>0</v>
      </c>
      <c r="AZ856" t="s">
        <v>324</v>
      </c>
      <c r="BA856" t="s">
        <v>324</v>
      </c>
      <c r="BB856" t="s">
        <v>324</v>
      </c>
      <c r="BC856" t="s">
        <v>324</v>
      </c>
      <c r="BD856">
        <v>0</v>
      </c>
      <c r="BE856" t="s">
        <v>324</v>
      </c>
      <c r="BF856" t="s">
        <v>324</v>
      </c>
      <c r="BG856" t="s">
        <v>324</v>
      </c>
      <c r="BH856" t="s">
        <v>324</v>
      </c>
      <c r="BI856">
        <v>0</v>
      </c>
      <c r="BJ856" t="s">
        <v>324</v>
      </c>
      <c r="BK856" t="s">
        <v>324</v>
      </c>
      <c r="BL856" t="s">
        <v>324</v>
      </c>
      <c r="BM856" t="s">
        <v>324</v>
      </c>
      <c r="BN856">
        <v>0</v>
      </c>
      <c r="BO856" t="s">
        <v>324</v>
      </c>
      <c r="BP856" t="s">
        <v>324</v>
      </c>
      <c r="BQ856" t="s">
        <v>324</v>
      </c>
      <c r="BR856" t="s">
        <v>324</v>
      </c>
      <c r="BS856">
        <v>0</v>
      </c>
      <c r="BT856" t="s">
        <v>324</v>
      </c>
      <c r="BU856" t="s">
        <v>324</v>
      </c>
      <c r="BV856" t="s">
        <v>324</v>
      </c>
      <c r="BW856" t="s">
        <v>324</v>
      </c>
      <c r="BX856">
        <v>0</v>
      </c>
      <c r="BY856" t="s">
        <v>324</v>
      </c>
      <c r="BZ856" t="s">
        <v>324</v>
      </c>
      <c r="CA856" t="s">
        <v>324</v>
      </c>
      <c r="CB856" t="s">
        <v>324</v>
      </c>
      <c r="CC856">
        <v>0</v>
      </c>
      <c r="CD856" t="s">
        <v>324</v>
      </c>
      <c r="CE856" t="s">
        <v>324</v>
      </c>
      <c r="CF856" t="s">
        <v>324</v>
      </c>
      <c r="CG856" t="s">
        <v>324</v>
      </c>
      <c r="CH856">
        <v>0</v>
      </c>
      <c r="CI856" t="s">
        <v>324</v>
      </c>
      <c r="CJ856" t="s">
        <v>324</v>
      </c>
      <c r="CK856" t="s">
        <v>324</v>
      </c>
      <c r="CL856" t="s">
        <v>324</v>
      </c>
      <c r="CM856">
        <v>0</v>
      </c>
      <c r="CN856" t="s">
        <v>324</v>
      </c>
      <c r="CO856" t="s">
        <v>324</v>
      </c>
      <c r="CP856" t="s">
        <v>324</v>
      </c>
      <c r="CQ856" t="s">
        <v>324</v>
      </c>
      <c r="CR856">
        <v>0</v>
      </c>
      <c r="CS856" t="s">
        <v>324</v>
      </c>
      <c r="CT856" t="s">
        <v>324</v>
      </c>
      <c r="CU856" t="s">
        <v>324</v>
      </c>
      <c r="CV856" t="s">
        <v>324</v>
      </c>
      <c r="CW856">
        <v>0</v>
      </c>
      <c r="CX856">
        <v>0.15</v>
      </c>
      <c r="CY856">
        <v>0</v>
      </c>
      <c r="CZ856">
        <v>0</v>
      </c>
      <c r="DA856">
        <v>0</v>
      </c>
      <c r="DB856">
        <v>0.15</v>
      </c>
      <c r="DC856">
        <v>15</v>
      </c>
      <c r="DD856">
        <v>0</v>
      </c>
      <c r="DE856">
        <v>0</v>
      </c>
      <c r="DF856">
        <v>0</v>
      </c>
      <c r="DG856">
        <v>15</v>
      </c>
      <c r="DH856">
        <v>0</v>
      </c>
      <c r="DI856">
        <v>0</v>
      </c>
      <c r="DJ856">
        <v>0</v>
      </c>
      <c r="DK856">
        <v>0</v>
      </c>
      <c r="DL856">
        <v>0</v>
      </c>
    </row>
    <row r="857" spans="1:116" x14ac:dyDescent="0.45">
      <c r="A857">
        <v>2023</v>
      </c>
      <c r="B857" t="s">
        <v>215</v>
      </c>
      <c r="C857">
        <v>17561</v>
      </c>
      <c r="D857" t="s">
        <v>1153</v>
      </c>
      <c r="E857" t="s">
        <v>607</v>
      </c>
      <c r="F857" t="s">
        <v>247</v>
      </c>
      <c r="G857">
        <v>0.91400000000000003</v>
      </c>
      <c r="H857">
        <v>0.02</v>
      </c>
      <c r="I857" t="s">
        <v>324</v>
      </c>
      <c r="J857" t="s">
        <v>324</v>
      </c>
      <c r="K857">
        <v>0.93400000000000005</v>
      </c>
      <c r="L857">
        <v>925</v>
      </c>
      <c r="M857">
        <v>7</v>
      </c>
      <c r="N857" t="s">
        <v>324</v>
      </c>
      <c r="O857" t="s">
        <v>324</v>
      </c>
      <c r="P857">
        <v>932</v>
      </c>
      <c r="Q857" t="s">
        <v>324</v>
      </c>
      <c r="R857" t="s">
        <v>324</v>
      </c>
      <c r="S857" t="s">
        <v>324</v>
      </c>
      <c r="T857" t="s">
        <v>324</v>
      </c>
      <c r="U857">
        <v>0</v>
      </c>
      <c r="V857" t="s">
        <v>324</v>
      </c>
      <c r="W857" t="s">
        <v>324</v>
      </c>
      <c r="X857" t="s">
        <v>324</v>
      </c>
      <c r="Y857" t="s">
        <v>324</v>
      </c>
      <c r="Z857">
        <v>0</v>
      </c>
      <c r="AA857" t="s">
        <v>324</v>
      </c>
      <c r="AB857" t="s">
        <v>324</v>
      </c>
      <c r="AC857" t="s">
        <v>324</v>
      </c>
      <c r="AD857" t="s">
        <v>324</v>
      </c>
      <c r="AE857">
        <v>0</v>
      </c>
      <c r="AF857" t="s">
        <v>324</v>
      </c>
      <c r="AG857" t="s">
        <v>324</v>
      </c>
      <c r="AH857" t="s">
        <v>324</v>
      </c>
      <c r="AI857" t="s">
        <v>324</v>
      </c>
      <c r="AJ857">
        <v>0</v>
      </c>
      <c r="AK857" t="s">
        <v>324</v>
      </c>
      <c r="AL857" t="s">
        <v>324</v>
      </c>
      <c r="AM857" t="s">
        <v>324</v>
      </c>
      <c r="AN857" t="s">
        <v>324</v>
      </c>
      <c r="AO857">
        <v>0</v>
      </c>
      <c r="AP857" t="s">
        <v>324</v>
      </c>
      <c r="AQ857" t="s">
        <v>324</v>
      </c>
      <c r="AR857" t="s">
        <v>324</v>
      </c>
      <c r="AS857" t="s">
        <v>324</v>
      </c>
      <c r="AT857">
        <v>0</v>
      </c>
      <c r="AU857" t="s">
        <v>324</v>
      </c>
      <c r="AV857" t="s">
        <v>324</v>
      </c>
      <c r="AW857" t="s">
        <v>324</v>
      </c>
      <c r="AX857" t="s">
        <v>324</v>
      </c>
      <c r="AY857">
        <v>0</v>
      </c>
      <c r="AZ857" t="s">
        <v>324</v>
      </c>
      <c r="BA857" t="s">
        <v>324</v>
      </c>
      <c r="BB857" t="s">
        <v>324</v>
      </c>
      <c r="BC857" t="s">
        <v>324</v>
      </c>
      <c r="BD857">
        <v>0</v>
      </c>
      <c r="BE857" t="s">
        <v>324</v>
      </c>
      <c r="BF857" t="s">
        <v>324</v>
      </c>
      <c r="BG857" t="s">
        <v>324</v>
      </c>
      <c r="BH857" t="s">
        <v>324</v>
      </c>
      <c r="BI857">
        <v>0</v>
      </c>
      <c r="BJ857" t="s">
        <v>324</v>
      </c>
      <c r="BK857" t="s">
        <v>324</v>
      </c>
      <c r="BL857" t="s">
        <v>324</v>
      </c>
      <c r="BM857" t="s">
        <v>324</v>
      </c>
      <c r="BN857">
        <v>0</v>
      </c>
      <c r="BO857" t="s">
        <v>324</v>
      </c>
      <c r="BP857" t="s">
        <v>324</v>
      </c>
      <c r="BQ857" t="s">
        <v>324</v>
      </c>
      <c r="BR857" t="s">
        <v>324</v>
      </c>
      <c r="BS857">
        <v>0</v>
      </c>
      <c r="BT857" t="s">
        <v>324</v>
      </c>
      <c r="BU857" t="s">
        <v>324</v>
      </c>
      <c r="BV857" t="s">
        <v>324</v>
      </c>
      <c r="BW857" t="s">
        <v>324</v>
      </c>
      <c r="BX857">
        <v>0</v>
      </c>
      <c r="BY857" t="s">
        <v>324</v>
      </c>
      <c r="BZ857" t="s">
        <v>324</v>
      </c>
      <c r="CA857" t="s">
        <v>324</v>
      </c>
      <c r="CB857" t="s">
        <v>324</v>
      </c>
      <c r="CC857">
        <v>0</v>
      </c>
      <c r="CD857" t="s">
        <v>324</v>
      </c>
      <c r="CE857" t="s">
        <v>324</v>
      </c>
      <c r="CF857" t="s">
        <v>324</v>
      </c>
      <c r="CG857" t="s">
        <v>324</v>
      </c>
      <c r="CH857">
        <v>0</v>
      </c>
      <c r="CI857" t="s">
        <v>324</v>
      </c>
      <c r="CJ857" t="s">
        <v>324</v>
      </c>
      <c r="CK857" t="s">
        <v>324</v>
      </c>
      <c r="CL857" t="s">
        <v>324</v>
      </c>
      <c r="CM857">
        <v>0</v>
      </c>
      <c r="CN857" t="s">
        <v>324</v>
      </c>
      <c r="CO857" t="s">
        <v>324</v>
      </c>
      <c r="CP857" t="s">
        <v>324</v>
      </c>
      <c r="CQ857" t="s">
        <v>324</v>
      </c>
      <c r="CR857">
        <v>0</v>
      </c>
      <c r="CS857" t="s">
        <v>324</v>
      </c>
      <c r="CT857" t="s">
        <v>324</v>
      </c>
      <c r="CU857" t="s">
        <v>324</v>
      </c>
      <c r="CV857" t="s">
        <v>324</v>
      </c>
      <c r="CW857">
        <v>0</v>
      </c>
      <c r="CX857">
        <v>0.91400000000000003</v>
      </c>
      <c r="CY857">
        <v>0.02</v>
      </c>
      <c r="CZ857">
        <v>0</v>
      </c>
      <c r="DA857">
        <v>0</v>
      </c>
      <c r="DB857">
        <v>0.93400000000000005</v>
      </c>
      <c r="DC857">
        <v>925</v>
      </c>
      <c r="DD857">
        <v>7</v>
      </c>
      <c r="DE857">
        <v>0</v>
      </c>
      <c r="DF857">
        <v>0</v>
      </c>
      <c r="DG857">
        <v>932</v>
      </c>
      <c r="DH857">
        <v>0</v>
      </c>
      <c r="DI857">
        <v>0</v>
      </c>
      <c r="DJ857">
        <v>0</v>
      </c>
      <c r="DK857">
        <v>0</v>
      </c>
      <c r="DL857">
        <v>0</v>
      </c>
    </row>
    <row r="858" spans="1:116" x14ac:dyDescent="0.45">
      <c r="A858">
        <v>2023</v>
      </c>
      <c r="B858" t="s">
        <v>215</v>
      </c>
      <c r="C858">
        <v>17671</v>
      </c>
      <c r="D858" t="s">
        <v>622</v>
      </c>
      <c r="E858" t="s">
        <v>606</v>
      </c>
      <c r="F858" t="s">
        <v>244</v>
      </c>
      <c r="G858">
        <v>3.7999999999999999E-2</v>
      </c>
      <c r="H858" t="s">
        <v>324</v>
      </c>
      <c r="I858" t="s">
        <v>324</v>
      </c>
      <c r="J858" t="s">
        <v>324</v>
      </c>
      <c r="K858">
        <v>3.7999999999999999E-2</v>
      </c>
      <c r="L858">
        <v>4</v>
      </c>
      <c r="M858" t="s">
        <v>324</v>
      </c>
      <c r="N858" t="s">
        <v>324</v>
      </c>
      <c r="O858" t="s">
        <v>324</v>
      </c>
      <c r="P858">
        <v>4</v>
      </c>
      <c r="Q858" t="s">
        <v>324</v>
      </c>
      <c r="R858" t="s">
        <v>324</v>
      </c>
      <c r="S858" t="s">
        <v>324</v>
      </c>
      <c r="T858" t="s">
        <v>324</v>
      </c>
      <c r="U858">
        <v>0</v>
      </c>
      <c r="V858" t="s">
        <v>324</v>
      </c>
      <c r="W858" t="s">
        <v>324</v>
      </c>
      <c r="X858" t="s">
        <v>324</v>
      </c>
      <c r="Y858" t="s">
        <v>324</v>
      </c>
      <c r="Z858">
        <v>0</v>
      </c>
      <c r="AA858" t="s">
        <v>324</v>
      </c>
      <c r="AB858" t="s">
        <v>324</v>
      </c>
      <c r="AC858" t="s">
        <v>324</v>
      </c>
      <c r="AD858" t="s">
        <v>324</v>
      </c>
      <c r="AE858">
        <v>0</v>
      </c>
      <c r="AF858" t="s">
        <v>324</v>
      </c>
      <c r="AG858" t="s">
        <v>324</v>
      </c>
      <c r="AH858" t="s">
        <v>324</v>
      </c>
      <c r="AI858" t="s">
        <v>324</v>
      </c>
      <c r="AJ858">
        <v>0</v>
      </c>
      <c r="AK858" t="s">
        <v>324</v>
      </c>
      <c r="AL858" t="s">
        <v>324</v>
      </c>
      <c r="AM858" t="s">
        <v>324</v>
      </c>
      <c r="AN858" t="s">
        <v>324</v>
      </c>
      <c r="AO858">
        <v>0</v>
      </c>
      <c r="AP858" t="s">
        <v>324</v>
      </c>
      <c r="AQ858" t="s">
        <v>324</v>
      </c>
      <c r="AR858" t="s">
        <v>324</v>
      </c>
      <c r="AS858" t="s">
        <v>324</v>
      </c>
      <c r="AT858">
        <v>0</v>
      </c>
      <c r="AU858" t="s">
        <v>324</v>
      </c>
      <c r="AV858" t="s">
        <v>324</v>
      </c>
      <c r="AW858" t="s">
        <v>324</v>
      </c>
      <c r="AX858" t="s">
        <v>324</v>
      </c>
      <c r="AY858">
        <v>0</v>
      </c>
      <c r="AZ858" t="s">
        <v>324</v>
      </c>
      <c r="BA858" t="s">
        <v>324</v>
      </c>
      <c r="BB858" t="s">
        <v>324</v>
      </c>
      <c r="BC858" t="s">
        <v>324</v>
      </c>
      <c r="BD858">
        <v>0</v>
      </c>
      <c r="BE858" t="s">
        <v>324</v>
      </c>
      <c r="BF858" t="s">
        <v>324</v>
      </c>
      <c r="BG858" t="s">
        <v>324</v>
      </c>
      <c r="BH858" t="s">
        <v>324</v>
      </c>
      <c r="BI858">
        <v>0</v>
      </c>
      <c r="BJ858" t="s">
        <v>324</v>
      </c>
      <c r="BK858" t="s">
        <v>324</v>
      </c>
      <c r="BL858" t="s">
        <v>324</v>
      </c>
      <c r="BM858" t="s">
        <v>324</v>
      </c>
      <c r="BN858">
        <v>0</v>
      </c>
      <c r="BO858" t="s">
        <v>324</v>
      </c>
      <c r="BP858" t="s">
        <v>324</v>
      </c>
      <c r="BQ858" t="s">
        <v>324</v>
      </c>
      <c r="BR858" t="s">
        <v>324</v>
      </c>
      <c r="BS858">
        <v>0</v>
      </c>
      <c r="BT858" t="s">
        <v>324</v>
      </c>
      <c r="BU858" t="s">
        <v>324</v>
      </c>
      <c r="BV858" t="s">
        <v>324</v>
      </c>
      <c r="BW858" t="s">
        <v>324</v>
      </c>
      <c r="BX858">
        <v>0</v>
      </c>
      <c r="BY858" t="s">
        <v>324</v>
      </c>
      <c r="BZ858" t="s">
        <v>324</v>
      </c>
      <c r="CA858" t="s">
        <v>324</v>
      </c>
      <c r="CB858" t="s">
        <v>324</v>
      </c>
      <c r="CC858">
        <v>0</v>
      </c>
      <c r="CD858" t="s">
        <v>324</v>
      </c>
      <c r="CE858" t="s">
        <v>324</v>
      </c>
      <c r="CF858" t="s">
        <v>324</v>
      </c>
      <c r="CG858" t="s">
        <v>324</v>
      </c>
      <c r="CH858">
        <v>0</v>
      </c>
      <c r="CI858" t="s">
        <v>324</v>
      </c>
      <c r="CJ858" t="s">
        <v>324</v>
      </c>
      <c r="CK858" t="s">
        <v>324</v>
      </c>
      <c r="CL858" t="s">
        <v>324</v>
      </c>
      <c r="CM858">
        <v>0</v>
      </c>
      <c r="CN858" t="s">
        <v>324</v>
      </c>
      <c r="CO858" t="s">
        <v>324</v>
      </c>
      <c r="CP858" t="s">
        <v>324</v>
      </c>
      <c r="CQ858" t="s">
        <v>324</v>
      </c>
      <c r="CR858">
        <v>0</v>
      </c>
      <c r="CS858" t="s">
        <v>324</v>
      </c>
      <c r="CT858" t="s">
        <v>324</v>
      </c>
      <c r="CU858" t="s">
        <v>324</v>
      </c>
      <c r="CV858" t="s">
        <v>324</v>
      </c>
      <c r="CW858">
        <v>0</v>
      </c>
      <c r="CX858">
        <v>3.7999999999999999E-2</v>
      </c>
      <c r="CY858">
        <v>0</v>
      </c>
      <c r="CZ858">
        <v>0</v>
      </c>
      <c r="DA858">
        <v>0</v>
      </c>
      <c r="DB858">
        <v>3.7999999999999999E-2</v>
      </c>
      <c r="DC858">
        <v>4</v>
      </c>
      <c r="DD858">
        <v>0</v>
      </c>
      <c r="DE858">
        <v>0</v>
      </c>
      <c r="DF858">
        <v>0</v>
      </c>
      <c r="DG858">
        <v>4</v>
      </c>
      <c r="DH858">
        <v>0</v>
      </c>
      <c r="DI858">
        <v>0</v>
      </c>
      <c r="DJ858">
        <v>0</v>
      </c>
      <c r="DK858">
        <v>0</v>
      </c>
      <c r="DL858">
        <v>0</v>
      </c>
    </row>
    <row r="859" spans="1:116" x14ac:dyDescent="0.45">
      <c r="A859">
        <v>2023</v>
      </c>
      <c r="B859" t="s">
        <v>215</v>
      </c>
      <c r="C859">
        <v>18976</v>
      </c>
      <c r="D859" t="s">
        <v>1154</v>
      </c>
      <c r="E859" t="s">
        <v>1110</v>
      </c>
      <c r="F859" t="s">
        <v>244</v>
      </c>
      <c r="G859">
        <v>15.125999999999999</v>
      </c>
      <c r="H859">
        <v>0.16500000000000001</v>
      </c>
      <c r="I859" t="s">
        <v>324</v>
      </c>
      <c r="J859" t="s">
        <v>324</v>
      </c>
      <c r="K859">
        <v>15.291</v>
      </c>
      <c r="L859">
        <v>1551</v>
      </c>
      <c r="M859">
        <v>4</v>
      </c>
      <c r="N859" t="s">
        <v>324</v>
      </c>
      <c r="O859" t="s">
        <v>324</v>
      </c>
      <c r="P859">
        <v>1555</v>
      </c>
      <c r="Q859">
        <v>8984.0990000000002</v>
      </c>
      <c r="R859">
        <v>15.88</v>
      </c>
      <c r="S859" t="s">
        <v>324</v>
      </c>
      <c r="T859" t="s">
        <v>324</v>
      </c>
      <c r="U859">
        <v>8999.9789999999994</v>
      </c>
      <c r="V859" t="s">
        <v>324</v>
      </c>
      <c r="W859" t="s">
        <v>324</v>
      </c>
      <c r="X859" t="s">
        <v>324</v>
      </c>
      <c r="Y859" t="s">
        <v>324</v>
      </c>
      <c r="Z859">
        <v>0</v>
      </c>
      <c r="AA859" t="s">
        <v>324</v>
      </c>
      <c r="AB859" t="s">
        <v>324</v>
      </c>
      <c r="AC859" t="s">
        <v>324</v>
      </c>
      <c r="AD859" t="s">
        <v>324</v>
      </c>
      <c r="AE859">
        <v>0</v>
      </c>
      <c r="AF859" t="s">
        <v>324</v>
      </c>
      <c r="AG859" t="s">
        <v>324</v>
      </c>
      <c r="AH859" t="s">
        <v>324</v>
      </c>
      <c r="AI859" t="s">
        <v>324</v>
      </c>
      <c r="AJ859">
        <v>0</v>
      </c>
      <c r="AK859" t="s">
        <v>324</v>
      </c>
      <c r="AL859" t="s">
        <v>324</v>
      </c>
      <c r="AM859" t="s">
        <v>324</v>
      </c>
      <c r="AN859" t="s">
        <v>324</v>
      </c>
      <c r="AO859">
        <v>0</v>
      </c>
      <c r="AP859" t="s">
        <v>324</v>
      </c>
      <c r="AQ859" t="s">
        <v>324</v>
      </c>
      <c r="AR859" t="s">
        <v>324</v>
      </c>
      <c r="AS859" t="s">
        <v>324</v>
      </c>
      <c r="AT859">
        <v>0</v>
      </c>
      <c r="AU859" t="s">
        <v>324</v>
      </c>
      <c r="AV859" t="s">
        <v>324</v>
      </c>
      <c r="AW859" t="s">
        <v>324</v>
      </c>
      <c r="AX859" t="s">
        <v>324</v>
      </c>
      <c r="AY859">
        <v>0</v>
      </c>
      <c r="AZ859" t="s">
        <v>324</v>
      </c>
      <c r="BA859" t="s">
        <v>324</v>
      </c>
      <c r="BB859" t="s">
        <v>324</v>
      </c>
      <c r="BC859" t="s">
        <v>324</v>
      </c>
      <c r="BD859">
        <v>0</v>
      </c>
      <c r="BE859" t="s">
        <v>324</v>
      </c>
      <c r="BF859" t="s">
        <v>324</v>
      </c>
      <c r="BG859" t="s">
        <v>324</v>
      </c>
      <c r="BH859" t="s">
        <v>324</v>
      </c>
      <c r="BI859">
        <v>0</v>
      </c>
      <c r="BJ859" t="s">
        <v>324</v>
      </c>
      <c r="BK859" t="s">
        <v>324</v>
      </c>
      <c r="BL859" t="s">
        <v>324</v>
      </c>
      <c r="BM859" t="s">
        <v>324</v>
      </c>
      <c r="BN859">
        <v>0</v>
      </c>
      <c r="BO859" t="s">
        <v>324</v>
      </c>
      <c r="BP859" t="s">
        <v>324</v>
      </c>
      <c r="BQ859" t="s">
        <v>324</v>
      </c>
      <c r="BR859" t="s">
        <v>324</v>
      </c>
      <c r="BS859">
        <v>0</v>
      </c>
      <c r="BT859">
        <v>6.2E-2</v>
      </c>
      <c r="BU859">
        <v>0.01</v>
      </c>
      <c r="BV859" t="s">
        <v>324</v>
      </c>
      <c r="BW859" t="s">
        <v>324</v>
      </c>
      <c r="BX859">
        <v>7.1999999999999995E-2</v>
      </c>
      <c r="BY859">
        <v>24</v>
      </c>
      <c r="BZ859">
        <v>1</v>
      </c>
      <c r="CA859" t="s">
        <v>324</v>
      </c>
      <c r="CB859" t="s">
        <v>324</v>
      </c>
      <c r="CC859">
        <v>25</v>
      </c>
      <c r="CD859" t="s">
        <v>324</v>
      </c>
      <c r="CE859" t="s">
        <v>324</v>
      </c>
      <c r="CF859" t="s">
        <v>324</v>
      </c>
      <c r="CG859" t="s">
        <v>324</v>
      </c>
      <c r="CH859">
        <v>0</v>
      </c>
      <c r="CI859" t="s">
        <v>324</v>
      </c>
      <c r="CJ859" t="s">
        <v>324</v>
      </c>
      <c r="CK859" t="s">
        <v>324</v>
      </c>
      <c r="CL859" t="s">
        <v>324</v>
      </c>
      <c r="CM859">
        <v>0</v>
      </c>
      <c r="CN859" t="s">
        <v>324</v>
      </c>
      <c r="CO859" t="s">
        <v>324</v>
      </c>
      <c r="CP859" t="s">
        <v>324</v>
      </c>
      <c r="CQ859" t="s">
        <v>324</v>
      </c>
      <c r="CR859">
        <v>0</v>
      </c>
      <c r="CS859" t="s">
        <v>324</v>
      </c>
      <c r="CT859" t="s">
        <v>324</v>
      </c>
      <c r="CU859" t="s">
        <v>324</v>
      </c>
      <c r="CV859" t="s">
        <v>324</v>
      </c>
      <c r="CW859">
        <v>0</v>
      </c>
      <c r="CX859">
        <v>15.188000000000001</v>
      </c>
      <c r="CY859">
        <v>0.17499999999999999</v>
      </c>
      <c r="CZ859">
        <v>0</v>
      </c>
      <c r="DA859">
        <v>0</v>
      </c>
      <c r="DB859">
        <v>15.363</v>
      </c>
      <c r="DC859">
        <v>1575</v>
      </c>
      <c r="DD859">
        <v>5</v>
      </c>
      <c r="DE859">
        <v>0</v>
      </c>
      <c r="DF859">
        <v>0</v>
      </c>
      <c r="DG859">
        <v>1580</v>
      </c>
      <c r="DH859">
        <v>8984.0990000000002</v>
      </c>
      <c r="DI859">
        <v>15.88</v>
      </c>
      <c r="DJ859">
        <v>0</v>
      </c>
      <c r="DK859">
        <v>0</v>
      </c>
      <c r="DL859">
        <v>8999.9789999999994</v>
      </c>
    </row>
    <row r="860" spans="1:116" x14ac:dyDescent="0.45">
      <c r="A860">
        <v>2023</v>
      </c>
      <c r="B860" t="s">
        <v>215</v>
      </c>
      <c r="C860">
        <v>19159</v>
      </c>
      <c r="D860" t="s">
        <v>1155</v>
      </c>
      <c r="E860" t="s">
        <v>1110</v>
      </c>
      <c r="F860" t="s">
        <v>244</v>
      </c>
      <c r="G860">
        <v>24.683</v>
      </c>
      <c r="H860" t="s">
        <v>324</v>
      </c>
      <c r="I860" t="s">
        <v>324</v>
      </c>
      <c r="J860" t="s">
        <v>324</v>
      </c>
      <c r="K860">
        <v>24.683</v>
      </c>
      <c r="L860">
        <v>2571</v>
      </c>
      <c r="M860" t="s">
        <v>324</v>
      </c>
      <c r="N860" t="s">
        <v>324</v>
      </c>
      <c r="O860" t="s">
        <v>324</v>
      </c>
      <c r="P860">
        <v>2571</v>
      </c>
      <c r="Q860" t="s">
        <v>324</v>
      </c>
      <c r="R860" t="s">
        <v>324</v>
      </c>
      <c r="S860" t="s">
        <v>324</v>
      </c>
      <c r="T860" t="s">
        <v>324</v>
      </c>
      <c r="U860">
        <v>0</v>
      </c>
      <c r="V860" t="s">
        <v>324</v>
      </c>
      <c r="W860" t="s">
        <v>324</v>
      </c>
      <c r="X860" t="s">
        <v>324</v>
      </c>
      <c r="Y860" t="s">
        <v>324</v>
      </c>
      <c r="Z860">
        <v>0</v>
      </c>
      <c r="AA860" t="s">
        <v>324</v>
      </c>
      <c r="AB860" t="s">
        <v>324</v>
      </c>
      <c r="AC860" t="s">
        <v>324</v>
      </c>
      <c r="AD860" t="s">
        <v>324</v>
      </c>
      <c r="AE860">
        <v>0</v>
      </c>
      <c r="AF860" t="s">
        <v>324</v>
      </c>
      <c r="AG860" t="s">
        <v>324</v>
      </c>
      <c r="AH860" t="s">
        <v>324</v>
      </c>
      <c r="AI860" t="s">
        <v>324</v>
      </c>
      <c r="AJ860">
        <v>0</v>
      </c>
      <c r="AK860" t="s">
        <v>324</v>
      </c>
      <c r="AL860" t="s">
        <v>324</v>
      </c>
      <c r="AM860" t="s">
        <v>324</v>
      </c>
      <c r="AN860" t="s">
        <v>324</v>
      </c>
      <c r="AO860">
        <v>0</v>
      </c>
      <c r="AP860">
        <v>0.76300000000000001</v>
      </c>
      <c r="AQ860" t="s">
        <v>324</v>
      </c>
      <c r="AR860" t="s">
        <v>324</v>
      </c>
      <c r="AS860" t="s">
        <v>324</v>
      </c>
      <c r="AT860">
        <v>0.76300000000000001</v>
      </c>
      <c r="AU860">
        <v>45</v>
      </c>
      <c r="AV860" t="s">
        <v>324</v>
      </c>
      <c r="AW860" t="s">
        <v>324</v>
      </c>
      <c r="AX860" t="s">
        <v>324</v>
      </c>
      <c r="AY860">
        <v>45</v>
      </c>
      <c r="AZ860" t="s">
        <v>324</v>
      </c>
      <c r="BA860" t="s">
        <v>324</v>
      </c>
      <c r="BB860" t="s">
        <v>324</v>
      </c>
      <c r="BC860" t="s">
        <v>324</v>
      </c>
      <c r="BD860">
        <v>0</v>
      </c>
      <c r="BE860" t="s">
        <v>324</v>
      </c>
      <c r="BF860" t="s">
        <v>324</v>
      </c>
      <c r="BG860" t="s">
        <v>324</v>
      </c>
      <c r="BH860" t="s">
        <v>324</v>
      </c>
      <c r="BI860">
        <v>0</v>
      </c>
      <c r="BJ860" t="s">
        <v>324</v>
      </c>
      <c r="BK860" t="s">
        <v>324</v>
      </c>
      <c r="BL860" t="s">
        <v>324</v>
      </c>
      <c r="BM860" t="s">
        <v>324</v>
      </c>
      <c r="BN860">
        <v>0</v>
      </c>
      <c r="BO860" t="s">
        <v>324</v>
      </c>
      <c r="BP860" t="s">
        <v>324</v>
      </c>
      <c r="BQ860" t="s">
        <v>324</v>
      </c>
      <c r="BR860" t="s">
        <v>324</v>
      </c>
      <c r="BS860">
        <v>0</v>
      </c>
      <c r="BT860">
        <v>3.4000000000000002E-2</v>
      </c>
      <c r="BU860" t="s">
        <v>324</v>
      </c>
      <c r="BV860" t="s">
        <v>324</v>
      </c>
      <c r="BW860" t="s">
        <v>324</v>
      </c>
      <c r="BX860">
        <v>3.4000000000000002E-2</v>
      </c>
      <c r="BY860">
        <v>33</v>
      </c>
      <c r="BZ860" t="s">
        <v>324</v>
      </c>
      <c r="CA860" t="s">
        <v>324</v>
      </c>
      <c r="CB860" t="s">
        <v>324</v>
      </c>
      <c r="CC860">
        <v>33</v>
      </c>
      <c r="CD860" t="s">
        <v>324</v>
      </c>
      <c r="CE860" t="s">
        <v>324</v>
      </c>
      <c r="CF860" t="s">
        <v>324</v>
      </c>
      <c r="CG860" t="s">
        <v>324</v>
      </c>
      <c r="CH860">
        <v>0</v>
      </c>
      <c r="CI860" t="s">
        <v>324</v>
      </c>
      <c r="CJ860" t="s">
        <v>324</v>
      </c>
      <c r="CK860" t="s">
        <v>324</v>
      </c>
      <c r="CL860" t="s">
        <v>324</v>
      </c>
      <c r="CM860">
        <v>0</v>
      </c>
      <c r="CN860" t="s">
        <v>324</v>
      </c>
      <c r="CO860" t="s">
        <v>324</v>
      </c>
      <c r="CP860" t="s">
        <v>324</v>
      </c>
      <c r="CQ860" t="s">
        <v>324</v>
      </c>
      <c r="CR860">
        <v>0</v>
      </c>
      <c r="CS860" t="s">
        <v>324</v>
      </c>
      <c r="CT860" t="s">
        <v>324</v>
      </c>
      <c r="CU860" t="s">
        <v>324</v>
      </c>
      <c r="CV860" t="s">
        <v>324</v>
      </c>
      <c r="CW860">
        <v>0</v>
      </c>
      <c r="CX860">
        <v>24.716999999999999</v>
      </c>
      <c r="CY860">
        <v>0</v>
      </c>
      <c r="CZ860">
        <v>0</v>
      </c>
      <c r="DA860">
        <v>0</v>
      </c>
      <c r="DB860">
        <v>24.716999999999999</v>
      </c>
      <c r="DC860">
        <v>2604</v>
      </c>
      <c r="DD860">
        <v>0</v>
      </c>
      <c r="DE860">
        <v>0</v>
      </c>
      <c r="DF860">
        <v>0</v>
      </c>
      <c r="DG860">
        <v>2604</v>
      </c>
      <c r="DH860">
        <v>0</v>
      </c>
      <c r="DI860">
        <v>0</v>
      </c>
      <c r="DJ860">
        <v>0</v>
      </c>
      <c r="DK860">
        <v>0</v>
      </c>
      <c r="DL860">
        <v>0</v>
      </c>
    </row>
    <row r="861" spans="1:116" x14ac:dyDescent="0.45">
      <c r="A861">
        <v>2023</v>
      </c>
      <c r="B861" t="s">
        <v>215</v>
      </c>
      <c r="C861">
        <v>19160</v>
      </c>
      <c r="D861" t="s">
        <v>842</v>
      </c>
      <c r="E861" t="s">
        <v>607</v>
      </c>
      <c r="F861" t="s">
        <v>247</v>
      </c>
      <c r="G861">
        <v>5.0000000000000001E-3</v>
      </c>
      <c r="H861" t="s">
        <v>324</v>
      </c>
      <c r="I861" t="s">
        <v>324</v>
      </c>
      <c r="J861" t="s">
        <v>324</v>
      </c>
      <c r="K861">
        <v>5.0000000000000001E-3</v>
      </c>
      <c r="L861">
        <v>1</v>
      </c>
      <c r="M861" t="s">
        <v>324</v>
      </c>
      <c r="N861" t="s">
        <v>324</v>
      </c>
      <c r="O861" t="s">
        <v>324</v>
      </c>
      <c r="P861">
        <v>1</v>
      </c>
      <c r="Q861" t="s">
        <v>324</v>
      </c>
      <c r="R861" t="s">
        <v>324</v>
      </c>
      <c r="S861" t="s">
        <v>324</v>
      </c>
      <c r="T861" t="s">
        <v>324</v>
      </c>
      <c r="U861">
        <v>0</v>
      </c>
      <c r="V861" t="s">
        <v>324</v>
      </c>
      <c r="W861" t="s">
        <v>324</v>
      </c>
      <c r="X861" t="s">
        <v>324</v>
      </c>
      <c r="Y861" t="s">
        <v>324</v>
      </c>
      <c r="Z861">
        <v>0</v>
      </c>
      <c r="AA861" t="s">
        <v>324</v>
      </c>
      <c r="AB861" t="s">
        <v>324</v>
      </c>
      <c r="AC861" t="s">
        <v>324</v>
      </c>
      <c r="AD861" t="s">
        <v>324</v>
      </c>
      <c r="AE861">
        <v>0</v>
      </c>
      <c r="AF861">
        <v>2E-3</v>
      </c>
      <c r="AG861" t="s">
        <v>324</v>
      </c>
      <c r="AH861" t="s">
        <v>324</v>
      </c>
      <c r="AI861" t="s">
        <v>324</v>
      </c>
      <c r="AJ861">
        <v>2E-3</v>
      </c>
      <c r="AK861">
        <v>3</v>
      </c>
      <c r="AL861" t="s">
        <v>324</v>
      </c>
      <c r="AM861" t="s">
        <v>324</v>
      </c>
      <c r="AN861" t="s">
        <v>324</v>
      </c>
      <c r="AO861">
        <v>3</v>
      </c>
      <c r="AP861" t="s">
        <v>324</v>
      </c>
      <c r="AQ861" t="s">
        <v>324</v>
      </c>
      <c r="AR861" t="s">
        <v>324</v>
      </c>
      <c r="AS861" t="s">
        <v>324</v>
      </c>
      <c r="AT861">
        <v>0</v>
      </c>
      <c r="AU861" t="s">
        <v>324</v>
      </c>
      <c r="AV861" t="s">
        <v>324</v>
      </c>
      <c r="AW861" t="s">
        <v>324</v>
      </c>
      <c r="AX861" t="s">
        <v>324</v>
      </c>
      <c r="AY861">
        <v>0</v>
      </c>
      <c r="AZ861" t="s">
        <v>324</v>
      </c>
      <c r="BA861" t="s">
        <v>324</v>
      </c>
      <c r="BB861" t="s">
        <v>324</v>
      </c>
      <c r="BC861" t="s">
        <v>324</v>
      </c>
      <c r="BD861">
        <v>0</v>
      </c>
      <c r="BE861" t="s">
        <v>324</v>
      </c>
      <c r="BF861" t="s">
        <v>324</v>
      </c>
      <c r="BG861" t="s">
        <v>324</v>
      </c>
      <c r="BH861" t="s">
        <v>324</v>
      </c>
      <c r="BI861">
        <v>0</v>
      </c>
      <c r="BJ861" t="s">
        <v>324</v>
      </c>
      <c r="BK861" t="s">
        <v>324</v>
      </c>
      <c r="BL861" t="s">
        <v>324</v>
      </c>
      <c r="BM861" t="s">
        <v>324</v>
      </c>
      <c r="BN861">
        <v>0</v>
      </c>
      <c r="BO861" t="s">
        <v>324</v>
      </c>
      <c r="BP861" t="s">
        <v>324</v>
      </c>
      <c r="BQ861" t="s">
        <v>324</v>
      </c>
      <c r="BR861" t="s">
        <v>324</v>
      </c>
      <c r="BS861">
        <v>0</v>
      </c>
      <c r="BT861" t="s">
        <v>324</v>
      </c>
      <c r="BU861" t="s">
        <v>324</v>
      </c>
      <c r="BV861" t="s">
        <v>324</v>
      </c>
      <c r="BW861" t="s">
        <v>324</v>
      </c>
      <c r="BX861">
        <v>0</v>
      </c>
      <c r="BY861" t="s">
        <v>324</v>
      </c>
      <c r="BZ861" t="s">
        <v>324</v>
      </c>
      <c r="CA861" t="s">
        <v>324</v>
      </c>
      <c r="CB861" t="s">
        <v>324</v>
      </c>
      <c r="CC861">
        <v>0</v>
      </c>
      <c r="CD861" t="s">
        <v>324</v>
      </c>
      <c r="CE861" t="s">
        <v>324</v>
      </c>
      <c r="CF861" t="s">
        <v>324</v>
      </c>
      <c r="CG861" t="s">
        <v>324</v>
      </c>
      <c r="CH861">
        <v>0</v>
      </c>
      <c r="CI861" t="s">
        <v>324</v>
      </c>
      <c r="CJ861" t="s">
        <v>324</v>
      </c>
      <c r="CK861" t="s">
        <v>324</v>
      </c>
      <c r="CL861" t="s">
        <v>324</v>
      </c>
      <c r="CM861">
        <v>0</v>
      </c>
      <c r="CN861" t="s">
        <v>324</v>
      </c>
      <c r="CO861" t="s">
        <v>324</v>
      </c>
      <c r="CP861" t="s">
        <v>324</v>
      </c>
      <c r="CQ861" t="s">
        <v>324</v>
      </c>
      <c r="CR861">
        <v>0</v>
      </c>
      <c r="CS861" t="s">
        <v>324</v>
      </c>
      <c r="CT861" t="s">
        <v>324</v>
      </c>
      <c r="CU861" t="s">
        <v>324</v>
      </c>
      <c r="CV861" t="s">
        <v>324</v>
      </c>
      <c r="CW861">
        <v>0</v>
      </c>
      <c r="CX861">
        <v>7.0000000000000001E-3</v>
      </c>
      <c r="CY861">
        <v>0</v>
      </c>
      <c r="CZ861">
        <v>0</v>
      </c>
      <c r="DA861">
        <v>0</v>
      </c>
      <c r="DB861">
        <v>7.0000000000000001E-3</v>
      </c>
      <c r="DC861">
        <v>4</v>
      </c>
      <c r="DD861">
        <v>0</v>
      </c>
      <c r="DE861">
        <v>0</v>
      </c>
      <c r="DF861">
        <v>0</v>
      </c>
      <c r="DG861">
        <v>4</v>
      </c>
      <c r="DH861">
        <v>0</v>
      </c>
      <c r="DI861">
        <v>0</v>
      </c>
      <c r="DJ861">
        <v>0</v>
      </c>
      <c r="DK861">
        <v>0</v>
      </c>
      <c r="DL861">
        <v>0</v>
      </c>
    </row>
    <row r="862" spans="1:116" x14ac:dyDescent="0.45">
      <c r="A862">
        <v>2023</v>
      </c>
      <c r="B862" t="s">
        <v>215</v>
      </c>
      <c r="C862">
        <v>19490</v>
      </c>
      <c r="D862" t="s">
        <v>1156</v>
      </c>
      <c r="E862" t="s">
        <v>1110</v>
      </c>
      <c r="F862" t="s">
        <v>247</v>
      </c>
      <c r="G862">
        <v>24.105</v>
      </c>
      <c r="H862">
        <v>0.746</v>
      </c>
      <c r="I862" t="s">
        <v>324</v>
      </c>
      <c r="J862" t="s">
        <v>324</v>
      </c>
      <c r="K862">
        <v>24.850999999999999</v>
      </c>
      <c r="L862">
        <v>2018</v>
      </c>
      <c r="M862">
        <v>32</v>
      </c>
      <c r="N862" t="s">
        <v>324</v>
      </c>
      <c r="O862" t="s">
        <v>324</v>
      </c>
      <c r="P862">
        <v>2050</v>
      </c>
      <c r="Q862">
        <v>13544.565000000001</v>
      </c>
      <c r="R862">
        <v>542.33600000000001</v>
      </c>
      <c r="S862" t="s">
        <v>324</v>
      </c>
      <c r="T862" t="s">
        <v>324</v>
      </c>
      <c r="U862">
        <v>14086.901</v>
      </c>
      <c r="V862" t="s">
        <v>324</v>
      </c>
      <c r="W862" t="s">
        <v>324</v>
      </c>
      <c r="X862" t="s">
        <v>324</v>
      </c>
      <c r="Y862" t="s">
        <v>324</v>
      </c>
      <c r="Z862">
        <v>0</v>
      </c>
      <c r="AA862" t="s">
        <v>324</v>
      </c>
      <c r="AB862" t="s">
        <v>324</v>
      </c>
      <c r="AC862" t="s">
        <v>324</v>
      </c>
      <c r="AD862" t="s">
        <v>324</v>
      </c>
      <c r="AE862">
        <v>0</v>
      </c>
      <c r="AF862" t="s">
        <v>324</v>
      </c>
      <c r="AG862" t="s">
        <v>324</v>
      </c>
      <c r="AH862" t="s">
        <v>324</v>
      </c>
      <c r="AI862" t="s">
        <v>324</v>
      </c>
      <c r="AJ862">
        <v>0</v>
      </c>
      <c r="AK862" t="s">
        <v>324</v>
      </c>
      <c r="AL862" t="s">
        <v>324</v>
      </c>
      <c r="AM862" t="s">
        <v>324</v>
      </c>
      <c r="AN862" t="s">
        <v>324</v>
      </c>
      <c r="AO862">
        <v>0</v>
      </c>
      <c r="AP862">
        <v>1.3140000000000001</v>
      </c>
      <c r="AQ862">
        <v>0.21099999999999999</v>
      </c>
      <c r="AR862" t="s">
        <v>324</v>
      </c>
      <c r="AS862" t="s">
        <v>324</v>
      </c>
      <c r="AT862">
        <v>1.5249999999999999</v>
      </c>
      <c r="AU862">
        <v>127</v>
      </c>
      <c r="AV862">
        <v>2</v>
      </c>
      <c r="AW862" t="s">
        <v>324</v>
      </c>
      <c r="AX862" t="s">
        <v>324</v>
      </c>
      <c r="AY862">
        <v>129</v>
      </c>
      <c r="AZ862" t="s">
        <v>324</v>
      </c>
      <c r="BA862" t="s">
        <v>324</v>
      </c>
      <c r="BB862" t="s">
        <v>324</v>
      </c>
      <c r="BC862" t="s">
        <v>324</v>
      </c>
      <c r="BD862">
        <v>0</v>
      </c>
      <c r="BE862" t="s">
        <v>324</v>
      </c>
      <c r="BF862" t="s">
        <v>324</v>
      </c>
      <c r="BG862" t="s">
        <v>324</v>
      </c>
      <c r="BH862" t="s">
        <v>324</v>
      </c>
      <c r="BI862">
        <v>0</v>
      </c>
      <c r="BJ862" t="s">
        <v>324</v>
      </c>
      <c r="BK862" t="s">
        <v>324</v>
      </c>
      <c r="BL862" t="s">
        <v>324</v>
      </c>
      <c r="BM862" t="s">
        <v>324</v>
      </c>
      <c r="BN862">
        <v>0</v>
      </c>
      <c r="BO862" t="s">
        <v>324</v>
      </c>
      <c r="BP862" t="s">
        <v>324</v>
      </c>
      <c r="BQ862" t="s">
        <v>324</v>
      </c>
      <c r="BR862" t="s">
        <v>324</v>
      </c>
      <c r="BS862">
        <v>0</v>
      </c>
      <c r="BT862">
        <v>0.124</v>
      </c>
      <c r="BU862">
        <v>1.7000000000000001E-2</v>
      </c>
      <c r="BV862" t="s">
        <v>324</v>
      </c>
      <c r="BW862" t="s">
        <v>324</v>
      </c>
      <c r="BX862">
        <v>0.14099999999999999</v>
      </c>
      <c r="BY862">
        <v>32</v>
      </c>
      <c r="BZ862">
        <v>4</v>
      </c>
      <c r="CA862" t="s">
        <v>324</v>
      </c>
      <c r="CB862" t="s">
        <v>324</v>
      </c>
      <c r="CC862">
        <v>36</v>
      </c>
      <c r="CD862">
        <v>0</v>
      </c>
      <c r="CE862">
        <v>0</v>
      </c>
      <c r="CF862" t="s">
        <v>324</v>
      </c>
      <c r="CG862" t="s">
        <v>324</v>
      </c>
      <c r="CH862">
        <v>0</v>
      </c>
      <c r="CI862" t="s">
        <v>324</v>
      </c>
      <c r="CJ862" t="s">
        <v>324</v>
      </c>
      <c r="CK862" t="s">
        <v>324</v>
      </c>
      <c r="CL862" t="s">
        <v>324</v>
      </c>
      <c r="CM862">
        <v>0</v>
      </c>
      <c r="CN862" t="s">
        <v>324</v>
      </c>
      <c r="CO862" t="s">
        <v>324</v>
      </c>
      <c r="CP862" t="s">
        <v>324</v>
      </c>
      <c r="CQ862" t="s">
        <v>324</v>
      </c>
      <c r="CR862">
        <v>0</v>
      </c>
      <c r="CS862" t="s">
        <v>324</v>
      </c>
      <c r="CT862" t="s">
        <v>324</v>
      </c>
      <c r="CU862" t="s">
        <v>324</v>
      </c>
      <c r="CV862" t="s">
        <v>324</v>
      </c>
      <c r="CW862">
        <v>0</v>
      </c>
      <c r="CX862">
        <v>24.228999999999999</v>
      </c>
      <c r="CY862">
        <v>0.76300000000000001</v>
      </c>
      <c r="CZ862">
        <v>0</v>
      </c>
      <c r="DA862">
        <v>0</v>
      </c>
      <c r="DB862">
        <v>24.992000000000001</v>
      </c>
      <c r="DC862">
        <v>2050</v>
      </c>
      <c r="DD862">
        <v>36</v>
      </c>
      <c r="DE862">
        <v>0</v>
      </c>
      <c r="DF862">
        <v>0</v>
      </c>
      <c r="DG862">
        <v>2086</v>
      </c>
      <c r="DH862">
        <v>13544.565000000001</v>
      </c>
      <c r="DI862">
        <v>542.33600000000001</v>
      </c>
      <c r="DJ862">
        <v>0</v>
      </c>
      <c r="DK862">
        <v>0</v>
      </c>
      <c r="DL862">
        <v>14086.901</v>
      </c>
    </row>
    <row r="863" spans="1:116" x14ac:dyDescent="0.45">
      <c r="A863">
        <v>2023</v>
      </c>
      <c r="B863" t="s">
        <v>215</v>
      </c>
      <c r="C863">
        <v>19579</v>
      </c>
      <c r="D863" t="s">
        <v>1157</v>
      </c>
      <c r="E863" t="s">
        <v>607</v>
      </c>
      <c r="F863" t="s">
        <v>244</v>
      </c>
      <c r="G863">
        <v>3.552</v>
      </c>
      <c r="H863" t="s">
        <v>324</v>
      </c>
      <c r="I863" t="s">
        <v>324</v>
      </c>
      <c r="J863" t="s">
        <v>324</v>
      </c>
      <c r="K863">
        <v>3.552</v>
      </c>
      <c r="L863">
        <v>338</v>
      </c>
      <c r="M863" t="s">
        <v>324</v>
      </c>
      <c r="N863" t="s">
        <v>324</v>
      </c>
      <c r="O863" t="s">
        <v>324</v>
      </c>
      <c r="P863">
        <v>338</v>
      </c>
      <c r="Q863">
        <v>1908.633</v>
      </c>
      <c r="R863" t="s">
        <v>324</v>
      </c>
      <c r="S863" t="s">
        <v>324</v>
      </c>
      <c r="T863" t="s">
        <v>324</v>
      </c>
      <c r="U863">
        <v>1908.633</v>
      </c>
      <c r="V863" t="s">
        <v>324</v>
      </c>
      <c r="W863" t="s">
        <v>324</v>
      </c>
      <c r="X863" t="s">
        <v>324</v>
      </c>
      <c r="Y863" t="s">
        <v>324</v>
      </c>
      <c r="Z863">
        <v>0</v>
      </c>
      <c r="AA863" t="s">
        <v>324</v>
      </c>
      <c r="AB863" t="s">
        <v>324</v>
      </c>
      <c r="AC863" t="s">
        <v>324</v>
      </c>
      <c r="AD863" t="s">
        <v>324</v>
      </c>
      <c r="AE863">
        <v>0</v>
      </c>
      <c r="AF863" t="s">
        <v>324</v>
      </c>
      <c r="AG863" t="s">
        <v>324</v>
      </c>
      <c r="AH863" t="s">
        <v>324</v>
      </c>
      <c r="AI863" t="s">
        <v>324</v>
      </c>
      <c r="AJ863">
        <v>0</v>
      </c>
      <c r="AK863" t="s">
        <v>324</v>
      </c>
      <c r="AL863" t="s">
        <v>324</v>
      </c>
      <c r="AM863" t="s">
        <v>324</v>
      </c>
      <c r="AN863" t="s">
        <v>324</v>
      </c>
      <c r="AO863">
        <v>0</v>
      </c>
      <c r="AP863" t="s">
        <v>324</v>
      </c>
      <c r="AQ863" t="s">
        <v>324</v>
      </c>
      <c r="AR863" t="s">
        <v>324</v>
      </c>
      <c r="AS863" t="s">
        <v>324</v>
      </c>
      <c r="AT863">
        <v>0</v>
      </c>
      <c r="AU863" t="s">
        <v>324</v>
      </c>
      <c r="AV863" t="s">
        <v>324</v>
      </c>
      <c r="AW863" t="s">
        <v>324</v>
      </c>
      <c r="AX863" t="s">
        <v>324</v>
      </c>
      <c r="AY863">
        <v>0</v>
      </c>
      <c r="AZ863" t="s">
        <v>324</v>
      </c>
      <c r="BA863" t="s">
        <v>324</v>
      </c>
      <c r="BB863" t="s">
        <v>324</v>
      </c>
      <c r="BC863" t="s">
        <v>324</v>
      </c>
      <c r="BD863">
        <v>0</v>
      </c>
      <c r="BE863" t="s">
        <v>324</v>
      </c>
      <c r="BF863" t="s">
        <v>324</v>
      </c>
      <c r="BG863" t="s">
        <v>324</v>
      </c>
      <c r="BH863" t="s">
        <v>324</v>
      </c>
      <c r="BI863">
        <v>0</v>
      </c>
      <c r="BJ863" t="s">
        <v>324</v>
      </c>
      <c r="BK863" t="s">
        <v>324</v>
      </c>
      <c r="BL863" t="s">
        <v>324</v>
      </c>
      <c r="BM863" t="s">
        <v>324</v>
      </c>
      <c r="BN863">
        <v>0</v>
      </c>
      <c r="BO863" t="s">
        <v>324</v>
      </c>
      <c r="BP863" t="s">
        <v>324</v>
      </c>
      <c r="BQ863" t="s">
        <v>324</v>
      </c>
      <c r="BR863" t="s">
        <v>324</v>
      </c>
      <c r="BS863">
        <v>0</v>
      </c>
      <c r="BT863" t="s">
        <v>324</v>
      </c>
      <c r="BU863" t="s">
        <v>324</v>
      </c>
      <c r="BV863" t="s">
        <v>324</v>
      </c>
      <c r="BW863" t="s">
        <v>324</v>
      </c>
      <c r="BX863">
        <v>0</v>
      </c>
      <c r="BY863" t="s">
        <v>324</v>
      </c>
      <c r="BZ863" t="s">
        <v>324</v>
      </c>
      <c r="CA863" t="s">
        <v>324</v>
      </c>
      <c r="CB863" t="s">
        <v>324</v>
      </c>
      <c r="CC863">
        <v>0</v>
      </c>
      <c r="CD863" t="s">
        <v>324</v>
      </c>
      <c r="CE863" t="s">
        <v>324</v>
      </c>
      <c r="CF863" t="s">
        <v>324</v>
      </c>
      <c r="CG863" t="s">
        <v>324</v>
      </c>
      <c r="CH863">
        <v>0</v>
      </c>
      <c r="CI863" t="s">
        <v>324</v>
      </c>
      <c r="CJ863" t="s">
        <v>324</v>
      </c>
      <c r="CK863" t="s">
        <v>324</v>
      </c>
      <c r="CL863" t="s">
        <v>324</v>
      </c>
      <c r="CM863">
        <v>0</v>
      </c>
      <c r="CN863" t="s">
        <v>324</v>
      </c>
      <c r="CO863" t="s">
        <v>324</v>
      </c>
      <c r="CP863" t="s">
        <v>324</v>
      </c>
      <c r="CQ863" t="s">
        <v>324</v>
      </c>
      <c r="CR863">
        <v>0</v>
      </c>
      <c r="CS863" t="s">
        <v>324</v>
      </c>
      <c r="CT863" t="s">
        <v>324</v>
      </c>
      <c r="CU863" t="s">
        <v>324</v>
      </c>
      <c r="CV863" t="s">
        <v>324</v>
      </c>
      <c r="CW863">
        <v>0</v>
      </c>
      <c r="CX863">
        <v>3.552</v>
      </c>
      <c r="CY863">
        <v>0</v>
      </c>
      <c r="CZ863">
        <v>0</v>
      </c>
      <c r="DA863">
        <v>0</v>
      </c>
      <c r="DB863">
        <v>3.552</v>
      </c>
      <c r="DC863">
        <v>338</v>
      </c>
      <c r="DD863">
        <v>0</v>
      </c>
      <c r="DE863">
        <v>0</v>
      </c>
      <c r="DF863">
        <v>0</v>
      </c>
      <c r="DG863">
        <v>338</v>
      </c>
      <c r="DH863">
        <v>1908.633</v>
      </c>
      <c r="DI863">
        <v>0</v>
      </c>
      <c r="DJ863">
        <v>0</v>
      </c>
      <c r="DK863">
        <v>0</v>
      </c>
      <c r="DL863">
        <v>1908.633</v>
      </c>
    </row>
    <row r="864" spans="1:116" x14ac:dyDescent="0.45">
      <c r="A864">
        <v>2023</v>
      </c>
      <c r="B864" t="s">
        <v>215</v>
      </c>
      <c r="C864">
        <v>19806</v>
      </c>
      <c r="D864" t="s">
        <v>1158</v>
      </c>
      <c r="E864" t="s">
        <v>1110</v>
      </c>
      <c r="F864" t="s">
        <v>247</v>
      </c>
      <c r="G864">
        <v>1.35</v>
      </c>
      <c r="H864">
        <v>0.01</v>
      </c>
      <c r="I864">
        <v>0</v>
      </c>
      <c r="J864">
        <v>0</v>
      </c>
      <c r="K864">
        <v>1.36</v>
      </c>
      <c r="L864">
        <v>118</v>
      </c>
      <c r="M864">
        <v>1</v>
      </c>
      <c r="N864">
        <v>0</v>
      </c>
      <c r="O864">
        <v>0</v>
      </c>
      <c r="P864">
        <v>119</v>
      </c>
      <c r="Q864">
        <v>689.13099999999997</v>
      </c>
      <c r="R864">
        <v>1.4</v>
      </c>
      <c r="S864">
        <v>0</v>
      </c>
      <c r="T864">
        <v>0</v>
      </c>
      <c r="U864">
        <v>690.53099999999995</v>
      </c>
      <c r="V864">
        <v>0</v>
      </c>
      <c r="W864">
        <v>0</v>
      </c>
      <c r="X864">
        <v>0</v>
      </c>
      <c r="Y864">
        <v>0</v>
      </c>
      <c r="Z864">
        <v>0</v>
      </c>
      <c r="AA864">
        <v>0</v>
      </c>
      <c r="AB864">
        <v>0</v>
      </c>
      <c r="AC864">
        <v>0</v>
      </c>
      <c r="AD864">
        <v>0</v>
      </c>
      <c r="AE864">
        <v>0</v>
      </c>
      <c r="AF864">
        <v>0</v>
      </c>
      <c r="AG864">
        <v>0</v>
      </c>
      <c r="AH864">
        <v>0</v>
      </c>
      <c r="AI864">
        <v>0</v>
      </c>
      <c r="AJ864">
        <v>0</v>
      </c>
      <c r="AK864">
        <v>0</v>
      </c>
      <c r="AL864">
        <v>0</v>
      </c>
      <c r="AM864">
        <v>0</v>
      </c>
      <c r="AN864">
        <v>0</v>
      </c>
      <c r="AO864">
        <v>0</v>
      </c>
      <c r="AP864">
        <v>0</v>
      </c>
      <c r="AQ864">
        <v>0</v>
      </c>
      <c r="AR864">
        <v>0</v>
      </c>
      <c r="AS864">
        <v>0</v>
      </c>
      <c r="AT864">
        <v>0</v>
      </c>
      <c r="AU864">
        <v>0</v>
      </c>
      <c r="AV864">
        <v>0</v>
      </c>
      <c r="AW864">
        <v>0</v>
      </c>
      <c r="AX864">
        <v>0</v>
      </c>
      <c r="AY864">
        <v>0</v>
      </c>
      <c r="AZ864">
        <v>0</v>
      </c>
      <c r="BA864">
        <v>0</v>
      </c>
      <c r="BB864">
        <v>0</v>
      </c>
      <c r="BC864">
        <v>0</v>
      </c>
      <c r="BD864">
        <v>0</v>
      </c>
      <c r="BE864">
        <v>0</v>
      </c>
      <c r="BF864">
        <v>19.8</v>
      </c>
      <c r="BG864">
        <v>0</v>
      </c>
      <c r="BH864">
        <v>0</v>
      </c>
      <c r="BI864">
        <v>19.8</v>
      </c>
      <c r="BJ864">
        <v>0</v>
      </c>
      <c r="BK864">
        <v>2</v>
      </c>
      <c r="BL864">
        <v>0</v>
      </c>
      <c r="BM864">
        <v>0</v>
      </c>
      <c r="BN864">
        <v>2</v>
      </c>
      <c r="BO864">
        <v>0</v>
      </c>
      <c r="BP864">
        <v>0</v>
      </c>
      <c r="BQ864">
        <v>0</v>
      </c>
      <c r="BR864">
        <v>0</v>
      </c>
      <c r="BS864">
        <v>0</v>
      </c>
      <c r="BT864">
        <v>2.5000000000000001E-2</v>
      </c>
      <c r="BU864">
        <v>6.0000000000000001E-3</v>
      </c>
      <c r="BV864">
        <v>0</v>
      </c>
      <c r="BW864">
        <v>0</v>
      </c>
      <c r="BX864">
        <v>3.1E-2</v>
      </c>
      <c r="BY864">
        <v>4</v>
      </c>
      <c r="BZ864">
        <v>1</v>
      </c>
      <c r="CA864">
        <v>0</v>
      </c>
      <c r="CB864">
        <v>0</v>
      </c>
      <c r="CC864">
        <v>5</v>
      </c>
      <c r="CD864">
        <v>3.1389999999999998</v>
      </c>
      <c r="CE864">
        <v>0</v>
      </c>
      <c r="CF864">
        <v>0</v>
      </c>
      <c r="CG864">
        <v>0</v>
      </c>
      <c r="CH864">
        <v>3.1389999999999998</v>
      </c>
      <c r="CI864">
        <v>0</v>
      </c>
      <c r="CJ864">
        <v>0</v>
      </c>
      <c r="CK864">
        <v>0</v>
      </c>
      <c r="CL864">
        <v>0</v>
      </c>
      <c r="CM864">
        <v>0</v>
      </c>
      <c r="CN864">
        <v>0</v>
      </c>
      <c r="CO864">
        <v>0</v>
      </c>
      <c r="CP864">
        <v>0</v>
      </c>
      <c r="CQ864">
        <v>0</v>
      </c>
      <c r="CR864">
        <v>0</v>
      </c>
      <c r="CS864">
        <v>0</v>
      </c>
      <c r="CT864">
        <v>0</v>
      </c>
      <c r="CU864">
        <v>0</v>
      </c>
      <c r="CV864">
        <v>0</v>
      </c>
      <c r="CW864">
        <v>0</v>
      </c>
      <c r="CX864">
        <v>1.375</v>
      </c>
      <c r="CY864">
        <v>1.6E-2</v>
      </c>
      <c r="CZ864">
        <v>0</v>
      </c>
      <c r="DA864">
        <v>0</v>
      </c>
      <c r="DB864">
        <v>1.391</v>
      </c>
      <c r="DC864">
        <v>122</v>
      </c>
      <c r="DD864">
        <v>2</v>
      </c>
      <c r="DE864">
        <v>0</v>
      </c>
      <c r="DF864">
        <v>0</v>
      </c>
      <c r="DG864">
        <v>124</v>
      </c>
      <c r="DH864">
        <v>692.27</v>
      </c>
      <c r="DI864">
        <v>1.4</v>
      </c>
      <c r="DJ864">
        <v>0</v>
      </c>
      <c r="DK864">
        <v>0</v>
      </c>
      <c r="DL864">
        <v>693.67</v>
      </c>
    </row>
    <row r="865" spans="1:116" x14ac:dyDescent="0.45">
      <c r="A865">
        <v>2023</v>
      </c>
      <c r="B865" t="s">
        <v>215</v>
      </c>
      <c r="C865">
        <v>20230</v>
      </c>
      <c r="D865" t="s">
        <v>1159</v>
      </c>
      <c r="E865" t="s">
        <v>1110</v>
      </c>
      <c r="F865" t="s">
        <v>244</v>
      </c>
      <c r="G865">
        <v>1.3959999999999999</v>
      </c>
      <c r="H865">
        <v>0.18</v>
      </c>
      <c r="I865" t="s">
        <v>324</v>
      </c>
      <c r="J865" t="s">
        <v>324</v>
      </c>
      <c r="K865">
        <v>1.5760000000000001</v>
      </c>
      <c r="L865">
        <v>164</v>
      </c>
      <c r="M865">
        <v>5</v>
      </c>
      <c r="N865" t="s">
        <v>324</v>
      </c>
      <c r="O865" t="s">
        <v>324</v>
      </c>
      <c r="P865">
        <v>169</v>
      </c>
      <c r="Q865" t="s">
        <v>324</v>
      </c>
      <c r="R865" t="s">
        <v>324</v>
      </c>
      <c r="S865" t="s">
        <v>324</v>
      </c>
      <c r="T865" t="s">
        <v>324</v>
      </c>
      <c r="U865">
        <v>0</v>
      </c>
      <c r="V865" t="s">
        <v>324</v>
      </c>
      <c r="W865" t="s">
        <v>324</v>
      </c>
      <c r="X865" t="s">
        <v>324</v>
      </c>
      <c r="Y865" t="s">
        <v>324</v>
      </c>
      <c r="Z865">
        <v>0</v>
      </c>
      <c r="AA865" t="s">
        <v>324</v>
      </c>
      <c r="AB865" t="s">
        <v>324</v>
      </c>
      <c r="AC865" t="s">
        <v>324</v>
      </c>
      <c r="AD865" t="s">
        <v>324</v>
      </c>
      <c r="AE865">
        <v>0</v>
      </c>
      <c r="AF865" t="s">
        <v>324</v>
      </c>
      <c r="AG865" t="s">
        <v>324</v>
      </c>
      <c r="AH865" t="s">
        <v>324</v>
      </c>
      <c r="AI865" t="s">
        <v>324</v>
      </c>
      <c r="AJ865">
        <v>0</v>
      </c>
      <c r="AK865" t="s">
        <v>324</v>
      </c>
      <c r="AL865" t="s">
        <v>324</v>
      </c>
      <c r="AM865" t="s">
        <v>324</v>
      </c>
      <c r="AN865" t="s">
        <v>324</v>
      </c>
      <c r="AO865">
        <v>0</v>
      </c>
      <c r="AP865" t="s">
        <v>324</v>
      </c>
      <c r="AQ865" t="s">
        <v>324</v>
      </c>
      <c r="AR865" t="s">
        <v>324</v>
      </c>
      <c r="AS865" t="s">
        <v>324</v>
      </c>
      <c r="AT865">
        <v>0</v>
      </c>
      <c r="AU865" t="s">
        <v>324</v>
      </c>
      <c r="AV865" t="s">
        <v>324</v>
      </c>
      <c r="AW865" t="s">
        <v>324</v>
      </c>
      <c r="AX865" t="s">
        <v>324</v>
      </c>
      <c r="AY865">
        <v>0</v>
      </c>
      <c r="AZ865" t="s">
        <v>324</v>
      </c>
      <c r="BA865" t="s">
        <v>324</v>
      </c>
      <c r="BB865" t="s">
        <v>324</v>
      </c>
      <c r="BC865" t="s">
        <v>324</v>
      </c>
      <c r="BD865">
        <v>0</v>
      </c>
      <c r="BE865" t="s">
        <v>324</v>
      </c>
      <c r="BF865" t="s">
        <v>324</v>
      </c>
      <c r="BG865" t="s">
        <v>324</v>
      </c>
      <c r="BH865" t="s">
        <v>324</v>
      </c>
      <c r="BI865">
        <v>0</v>
      </c>
      <c r="BJ865" t="s">
        <v>324</v>
      </c>
      <c r="BK865" t="s">
        <v>324</v>
      </c>
      <c r="BL865" t="s">
        <v>324</v>
      </c>
      <c r="BM865" t="s">
        <v>324</v>
      </c>
      <c r="BN865">
        <v>0</v>
      </c>
      <c r="BO865" t="s">
        <v>324</v>
      </c>
      <c r="BP865" t="s">
        <v>324</v>
      </c>
      <c r="BQ865" t="s">
        <v>324</v>
      </c>
      <c r="BR865" t="s">
        <v>324</v>
      </c>
      <c r="BS865">
        <v>0</v>
      </c>
      <c r="BT865">
        <v>2E-3</v>
      </c>
      <c r="BU865" t="s">
        <v>324</v>
      </c>
      <c r="BV865" t="s">
        <v>324</v>
      </c>
      <c r="BW865" t="s">
        <v>324</v>
      </c>
      <c r="BX865">
        <v>2E-3</v>
      </c>
      <c r="BY865">
        <v>1</v>
      </c>
      <c r="BZ865" t="s">
        <v>324</v>
      </c>
      <c r="CA865" t="s">
        <v>324</v>
      </c>
      <c r="CB865" t="s">
        <v>324</v>
      </c>
      <c r="CC865">
        <v>1</v>
      </c>
      <c r="CD865" t="s">
        <v>324</v>
      </c>
      <c r="CE865" t="s">
        <v>324</v>
      </c>
      <c r="CF865" t="s">
        <v>324</v>
      </c>
      <c r="CG865" t="s">
        <v>324</v>
      </c>
      <c r="CH865">
        <v>0</v>
      </c>
      <c r="CI865" t="s">
        <v>324</v>
      </c>
      <c r="CJ865" t="s">
        <v>324</v>
      </c>
      <c r="CK865" t="s">
        <v>324</v>
      </c>
      <c r="CL865" t="s">
        <v>324</v>
      </c>
      <c r="CM865">
        <v>0</v>
      </c>
      <c r="CN865" t="s">
        <v>324</v>
      </c>
      <c r="CO865" t="s">
        <v>324</v>
      </c>
      <c r="CP865" t="s">
        <v>324</v>
      </c>
      <c r="CQ865" t="s">
        <v>324</v>
      </c>
      <c r="CR865">
        <v>0</v>
      </c>
      <c r="CS865" t="s">
        <v>324</v>
      </c>
      <c r="CT865" t="s">
        <v>324</v>
      </c>
      <c r="CU865" t="s">
        <v>324</v>
      </c>
      <c r="CV865" t="s">
        <v>324</v>
      </c>
      <c r="CW865">
        <v>0</v>
      </c>
      <c r="CX865">
        <v>1.3979999999999999</v>
      </c>
      <c r="CY865">
        <v>0.18</v>
      </c>
      <c r="CZ865">
        <v>0</v>
      </c>
      <c r="DA865">
        <v>0</v>
      </c>
      <c r="DB865">
        <v>1.5780000000000001</v>
      </c>
      <c r="DC865">
        <v>165</v>
      </c>
      <c r="DD865">
        <v>5</v>
      </c>
      <c r="DE865">
        <v>0</v>
      </c>
      <c r="DF865">
        <v>0</v>
      </c>
      <c r="DG865">
        <v>170</v>
      </c>
      <c r="DH865">
        <v>0</v>
      </c>
      <c r="DI865">
        <v>0</v>
      </c>
      <c r="DJ865">
        <v>0</v>
      </c>
      <c r="DK865">
        <v>0</v>
      </c>
      <c r="DL865">
        <v>0</v>
      </c>
    </row>
    <row r="866" spans="1:116" x14ac:dyDescent="0.45">
      <c r="A866">
        <v>2023</v>
      </c>
      <c r="B866" t="s">
        <v>215</v>
      </c>
      <c r="C866">
        <v>20948</v>
      </c>
      <c r="D866" t="s">
        <v>1160</v>
      </c>
      <c r="E866" t="s">
        <v>1110</v>
      </c>
      <c r="F866" t="s">
        <v>244</v>
      </c>
      <c r="G866" t="s">
        <v>324</v>
      </c>
      <c r="H866" t="s">
        <v>324</v>
      </c>
      <c r="I866" t="s">
        <v>324</v>
      </c>
      <c r="J866" t="s">
        <v>324</v>
      </c>
      <c r="K866">
        <v>0</v>
      </c>
      <c r="L866" t="s">
        <v>324</v>
      </c>
      <c r="M866" t="s">
        <v>324</v>
      </c>
      <c r="N866" t="s">
        <v>324</v>
      </c>
      <c r="O866" t="s">
        <v>324</v>
      </c>
      <c r="P866">
        <v>0</v>
      </c>
      <c r="Q866" t="s">
        <v>324</v>
      </c>
      <c r="R866" t="s">
        <v>324</v>
      </c>
      <c r="S866" t="s">
        <v>324</v>
      </c>
      <c r="T866" t="s">
        <v>324</v>
      </c>
      <c r="U866">
        <v>0</v>
      </c>
      <c r="V866" t="s">
        <v>324</v>
      </c>
      <c r="W866" t="s">
        <v>324</v>
      </c>
      <c r="X866" t="s">
        <v>324</v>
      </c>
      <c r="Y866" t="s">
        <v>324</v>
      </c>
      <c r="Z866">
        <v>0</v>
      </c>
      <c r="AA866" t="s">
        <v>324</v>
      </c>
      <c r="AB866" t="s">
        <v>324</v>
      </c>
      <c r="AC866" t="s">
        <v>324</v>
      </c>
      <c r="AD866" t="s">
        <v>324</v>
      </c>
      <c r="AE866">
        <v>0</v>
      </c>
      <c r="AF866">
        <v>7.4610000000000003</v>
      </c>
      <c r="AG866">
        <v>0.53</v>
      </c>
      <c r="AH866" t="s">
        <v>324</v>
      </c>
      <c r="AI866" t="s">
        <v>324</v>
      </c>
      <c r="AJ866">
        <v>7.9909999999999997</v>
      </c>
      <c r="AK866">
        <v>646</v>
      </c>
      <c r="AL866">
        <v>47</v>
      </c>
      <c r="AM866" t="s">
        <v>324</v>
      </c>
      <c r="AN866" t="s">
        <v>324</v>
      </c>
      <c r="AO866">
        <v>693</v>
      </c>
      <c r="AP866" t="s">
        <v>324</v>
      </c>
      <c r="AQ866" t="s">
        <v>324</v>
      </c>
      <c r="AR866" t="s">
        <v>324</v>
      </c>
      <c r="AS866" t="s">
        <v>324</v>
      </c>
      <c r="AT866">
        <v>0</v>
      </c>
      <c r="AU866" t="s">
        <v>324</v>
      </c>
      <c r="AV866" t="s">
        <v>324</v>
      </c>
      <c r="AW866" t="s">
        <v>324</v>
      </c>
      <c r="AX866" t="s">
        <v>324</v>
      </c>
      <c r="AY866">
        <v>0</v>
      </c>
      <c r="AZ866" t="s">
        <v>324</v>
      </c>
      <c r="BA866" t="s">
        <v>324</v>
      </c>
      <c r="BB866" t="s">
        <v>324</v>
      </c>
      <c r="BC866" t="s">
        <v>324</v>
      </c>
      <c r="BD866">
        <v>0</v>
      </c>
      <c r="BE866" t="s">
        <v>324</v>
      </c>
      <c r="BF866" t="s">
        <v>324</v>
      </c>
      <c r="BG866" t="s">
        <v>324</v>
      </c>
      <c r="BH866" t="s">
        <v>324</v>
      </c>
      <c r="BI866">
        <v>0</v>
      </c>
      <c r="BJ866" t="s">
        <v>324</v>
      </c>
      <c r="BK866" t="s">
        <v>324</v>
      </c>
      <c r="BL866" t="s">
        <v>324</v>
      </c>
      <c r="BM866" t="s">
        <v>324</v>
      </c>
      <c r="BN866">
        <v>0</v>
      </c>
      <c r="BO866" t="s">
        <v>324</v>
      </c>
      <c r="BP866" t="s">
        <v>324</v>
      </c>
      <c r="BQ866" t="s">
        <v>324</v>
      </c>
      <c r="BR866" t="s">
        <v>324</v>
      </c>
      <c r="BS866">
        <v>0</v>
      </c>
      <c r="BT866">
        <v>5.3999999999999999E-2</v>
      </c>
      <c r="BU866" t="s">
        <v>324</v>
      </c>
      <c r="BV866" t="s">
        <v>324</v>
      </c>
      <c r="BW866" t="s">
        <v>324</v>
      </c>
      <c r="BX866">
        <v>5.3999999999999999E-2</v>
      </c>
      <c r="BY866">
        <v>6</v>
      </c>
      <c r="BZ866" t="s">
        <v>324</v>
      </c>
      <c r="CA866" t="s">
        <v>324</v>
      </c>
      <c r="CB866" t="s">
        <v>324</v>
      </c>
      <c r="CC866">
        <v>6</v>
      </c>
      <c r="CD866" t="s">
        <v>324</v>
      </c>
      <c r="CE866" t="s">
        <v>324</v>
      </c>
      <c r="CF866" t="s">
        <v>324</v>
      </c>
      <c r="CG866" t="s">
        <v>324</v>
      </c>
      <c r="CH866">
        <v>0</v>
      </c>
      <c r="CI866" t="s">
        <v>324</v>
      </c>
      <c r="CJ866" t="s">
        <v>324</v>
      </c>
      <c r="CK866" t="s">
        <v>324</v>
      </c>
      <c r="CL866" t="s">
        <v>324</v>
      </c>
      <c r="CM866">
        <v>0</v>
      </c>
      <c r="CN866" t="s">
        <v>324</v>
      </c>
      <c r="CO866" t="s">
        <v>324</v>
      </c>
      <c r="CP866" t="s">
        <v>324</v>
      </c>
      <c r="CQ866" t="s">
        <v>324</v>
      </c>
      <c r="CR866">
        <v>0</v>
      </c>
      <c r="CS866" t="s">
        <v>324</v>
      </c>
      <c r="CT866" t="s">
        <v>324</v>
      </c>
      <c r="CU866" t="s">
        <v>324</v>
      </c>
      <c r="CV866" t="s">
        <v>324</v>
      </c>
      <c r="CW866">
        <v>0</v>
      </c>
      <c r="CX866">
        <v>7.5149999999999997</v>
      </c>
      <c r="CY866">
        <v>0.53</v>
      </c>
      <c r="CZ866">
        <v>0</v>
      </c>
      <c r="DA866">
        <v>0</v>
      </c>
      <c r="DB866">
        <v>8.0449999999999999</v>
      </c>
      <c r="DC866">
        <v>652</v>
      </c>
      <c r="DD866">
        <v>47</v>
      </c>
      <c r="DE866">
        <v>0</v>
      </c>
      <c r="DF866">
        <v>0</v>
      </c>
      <c r="DG866">
        <v>699</v>
      </c>
      <c r="DH866">
        <v>0</v>
      </c>
      <c r="DI866">
        <v>0</v>
      </c>
      <c r="DJ866">
        <v>0</v>
      </c>
      <c r="DK866">
        <v>0</v>
      </c>
      <c r="DL866">
        <v>0</v>
      </c>
    </row>
    <row r="867" spans="1:116" x14ac:dyDescent="0.45">
      <c r="A867">
        <v>2023</v>
      </c>
      <c r="B867" t="s">
        <v>215</v>
      </c>
      <c r="C867">
        <v>28604</v>
      </c>
      <c r="D867" t="s">
        <v>1161</v>
      </c>
      <c r="E867" t="s">
        <v>1110</v>
      </c>
      <c r="F867" t="s">
        <v>247</v>
      </c>
      <c r="G867">
        <v>1.1830000000000001</v>
      </c>
      <c r="H867">
        <v>5.23</v>
      </c>
      <c r="I867" t="s">
        <v>324</v>
      </c>
      <c r="J867" t="s">
        <v>324</v>
      </c>
      <c r="K867">
        <v>6.4130000000000003</v>
      </c>
      <c r="L867">
        <v>144</v>
      </c>
      <c r="M867">
        <v>21</v>
      </c>
      <c r="N867" t="s">
        <v>324</v>
      </c>
      <c r="O867" t="s">
        <v>324</v>
      </c>
      <c r="P867">
        <v>165</v>
      </c>
      <c r="Q867" t="s">
        <v>324</v>
      </c>
      <c r="R867" t="s">
        <v>324</v>
      </c>
      <c r="S867" t="s">
        <v>324</v>
      </c>
      <c r="T867" t="s">
        <v>324</v>
      </c>
      <c r="U867">
        <v>0</v>
      </c>
      <c r="V867" t="s">
        <v>324</v>
      </c>
      <c r="W867" t="s">
        <v>324</v>
      </c>
      <c r="X867" t="s">
        <v>324</v>
      </c>
      <c r="Y867" t="s">
        <v>324</v>
      </c>
      <c r="Z867">
        <v>0</v>
      </c>
      <c r="AA867" t="s">
        <v>324</v>
      </c>
      <c r="AB867" t="s">
        <v>324</v>
      </c>
      <c r="AC867" t="s">
        <v>324</v>
      </c>
      <c r="AD867" t="s">
        <v>324</v>
      </c>
      <c r="AE867">
        <v>0</v>
      </c>
      <c r="AF867" t="s">
        <v>324</v>
      </c>
      <c r="AG867" t="s">
        <v>324</v>
      </c>
      <c r="AH867" t="s">
        <v>324</v>
      </c>
      <c r="AI867" t="s">
        <v>324</v>
      </c>
      <c r="AJ867">
        <v>0</v>
      </c>
      <c r="AK867" t="s">
        <v>324</v>
      </c>
      <c r="AL867" t="s">
        <v>324</v>
      </c>
      <c r="AM867" t="s">
        <v>324</v>
      </c>
      <c r="AN867" t="s">
        <v>324</v>
      </c>
      <c r="AO867">
        <v>0</v>
      </c>
      <c r="AP867" t="s">
        <v>324</v>
      </c>
      <c r="AQ867" t="s">
        <v>324</v>
      </c>
      <c r="AR867" t="s">
        <v>324</v>
      </c>
      <c r="AS867" t="s">
        <v>324</v>
      </c>
      <c r="AT867">
        <v>0</v>
      </c>
      <c r="AU867" t="s">
        <v>324</v>
      </c>
      <c r="AV867" t="s">
        <v>324</v>
      </c>
      <c r="AW867" t="s">
        <v>324</v>
      </c>
      <c r="AX867" t="s">
        <v>324</v>
      </c>
      <c r="AY867">
        <v>0</v>
      </c>
      <c r="AZ867" t="s">
        <v>324</v>
      </c>
      <c r="BA867" t="s">
        <v>324</v>
      </c>
      <c r="BB867" t="s">
        <v>324</v>
      </c>
      <c r="BC867" t="s">
        <v>324</v>
      </c>
      <c r="BD867">
        <v>0</v>
      </c>
      <c r="BE867" t="s">
        <v>324</v>
      </c>
      <c r="BF867" t="s">
        <v>324</v>
      </c>
      <c r="BG867" t="s">
        <v>324</v>
      </c>
      <c r="BH867" t="s">
        <v>324</v>
      </c>
      <c r="BI867">
        <v>0</v>
      </c>
      <c r="BJ867" t="s">
        <v>324</v>
      </c>
      <c r="BK867" t="s">
        <v>324</v>
      </c>
      <c r="BL867" t="s">
        <v>324</v>
      </c>
      <c r="BM867" t="s">
        <v>324</v>
      </c>
      <c r="BN867">
        <v>0</v>
      </c>
      <c r="BO867" t="s">
        <v>324</v>
      </c>
      <c r="BP867" t="s">
        <v>324</v>
      </c>
      <c r="BQ867" t="s">
        <v>324</v>
      </c>
      <c r="BR867" t="s">
        <v>324</v>
      </c>
      <c r="BS867">
        <v>0</v>
      </c>
      <c r="BT867" t="s">
        <v>324</v>
      </c>
      <c r="BU867" t="s">
        <v>324</v>
      </c>
      <c r="BV867" t="s">
        <v>324</v>
      </c>
      <c r="BW867" t="s">
        <v>324</v>
      </c>
      <c r="BX867">
        <v>0</v>
      </c>
      <c r="BY867" t="s">
        <v>324</v>
      </c>
      <c r="BZ867" t="s">
        <v>324</v>
      </c>
      <c r="CA867" t="s">
        <v>324</v>
      </c>
      <c r="CB867" t="s">
        <v>324</v>
      </c>
      <c r="CC867">
        <v>0</v>
      </c>
      <c r="CD867" t="s">
        <v>324</v>
      </c>
      <c r="CE867" t="s">
        <v>324</v>
      </c>
      <c r="CF867" t="s">
        <v>324</v>
      </c>
      <c r="CG867" t="s">
        <v>324</v>
      </c>
      <c r="CH867">
        <v>0</v>
      </c>
      <c r="CI867" t="s">
        <v>324</v>
      </c>
      <c r="CJ867" t="s">
        <v>324</v>
      </c>
      <c r="CK867" t="s">
        <v>324</v>
      </c>
      <c r="CL867" t="s">
        <v>324</v>
      </c>
      <c r="CM867">
        <v>0</v>
      </c>
      <c r="CN867" t="s">
        <v>324</v>
      </c>
      <c r="CO867" t="s">
        <v>324</v>
      </c>
      <c r="CP867" t="s">
        <v>324</v>
      </c>
      <c r="CQ867" t="s">
        <v>324</v>
      </c>
      <c r="CR867">
        <v>0</v>
      </c>
      <c r="CS867" t="s">
        <v>324</v>
      </c>
      <c r="CT867" t="s">
        <v>324</v>
      </c>
      <c r="CU867" t="s">
        <v>324</v>
      </c>
      <c r="CV867" t="s">
        <v>324</v>
      </c>
      <c r="CW867">
        <v>0</v>
      </c>
      <c r="CX867">
        <v>1.1830000000000001</v>
      </c>
      <c r="CY867">
        <v>5.23</v>
      </c>
      <c r="CZ867">
        <v>0</v>
      </c>
      <c r="DA867">
        <v>0</v>
      </c>
      <c r="DB867">
        <v>6.4130000000000003</v>
      </c>
      <c r="DC867">
        <v>144</v>
      </c>
      <c r="DD867">
        <v>21</v>
      </c>
      <c r="DE867">
        <v>0</v>
      </c>
      <c r="DF867">
        <v>0</v>
      </c>
      <c r="DG867">
        <v>165</v>
      </c>
      <c r="DH867">
        <v>0</v>
      </c>
      <c r="DI867">
        <v>0</v>
      </c>
      <c r="DJ867">
        <v>0</v>
      </c>
      <c r="DK867">
        <v>0</v>
      </c>
      <c r="DL867">
        <v>0</v>
      </c>
    </row>
    <row r="868" spans="1:116" x14ac:dyDescent="0.45">
      <c r="A868">
        <v>2023</v>
      </c>
      <c r="B868" t="s">
        <v>215</v>
      </c>
      <c r="C868">
        <v>28978</v>
      </c>
      <c r="D868" t="s">
        <v>1162</v>
      </c>
      <c r="E868" t="s">
        <v>1110</v>
      </c>
      <c r="F868" t="s">
        <v>247</v>
      </c>
      <c r="G868">
        <v>0.67</v>
      </c>
      <c r="H868">
        <v>4.0810000000000004</v>
      </c>
      <c r="I868" t="s">
        <v>324</v>
      </c>
      <c r="J868" t="s">
        <v>324</v>
      </c>
      <c r="K868">
        <v>4.7510000000000003</v>
      </c>
      <c r="L868">
        <v>114</v>
      </c>
      <c r="M868">
        <v>13</v>
      </c>
      <c r="N868" t="s">
        <v>324</v>
      </c>
      <c r="O868" t="s">
        <v>324</v>
      </c>
      <c r="P868">
        <v>127</v>
      </c>
      <c r="Q868">
        <v>294.87200000000001</v>
      </c>
      <c r="R868">
        <v>375.73</v>
      </c>
      <c r="S868" t="s">
        <v>324</v>
      </c>
      <c r="T868" t="s">
        <v>324</v>
      </c>
      <c r="U868">
        <v>670.60199999999998</v>
      </c>
      <c r="V868" t="s">
        <v>324</v>
      </c>
      <c r="W868" t="s">
        <v>324</v>
      </c>
      <c r="X868" t="s">
        <v>324</v>
      </c>
      <c r="Y868" t="s">
        <v>324</v>
      </c>
      <c r="Z868">
        <v>0</v>
      </c>
      <c r="AA868" t="s">
        <v>324</v>
      </c>
      <c r="AB868" t="s">
        <v>324</v>
      </c>
      <c r="AC868" t="s">
        <v>324</v>
      </c>
      <c r="AD868" t="s">
        <v>324</v>
      </c>
      <c r="AE868">
        <v>0</v>
      </c>
      <c r="AF868" t="s">
        <v>324</v>
      </c>
      <c r="AG868" t="s">
        <v>324</v>
      </c>
      <c r="AH868" t="s">
        <v>324</v>
      </c>
      <c r="AI868" t="s">
        <v>324</v>
      </c>
      <c r="AJ868">
        <v>0</v>
      </c>
      <c r="AK868" t="s">
        <v>324</v>
      </c>
      <c r="AL868" t="s">
        <v>324</v>
      </c>
      <c r="AM868" t="s">
        <v>324</v>
      </c>
      <c r="AN868" t="s">
        <v>324</v>
      </c>
      <c r="AO868">
        <v>0</v>
      </c>
      <c r="AP868" t="s">
        <v>324</v>
      </c>
      <c r="AQ868" t="s">
        <v>324</v>
      </c>
      <c r="AR868" t="s">
        <v>324</v>
      </c>
      <c r="AS868" t="s">
        <v>324</v>
      </c>
      <c r="AT868">
        <v>0</v>
      </c>
      <c r="AU868" t="s">
        <v>324</v>
      </c>
      <c r="AV868" t="s">
        <v>324</v>
      </c>
      <c r="AW868" t="s">
        <v>324</v>
      </c>
      <c r="AX868" t="s">
        <v>324</v>
      </c>
      <c r="AY868">
        <v>0</v>
      </c>
      <c r="AZ868" t="s">
        <v>324</v>
      </c>
      <c r="BA868" t="s">
        <v>324</v>
      </c>
      <c r="BB868" t="s">
        <v>324</v>
      </c>
      <c r="BC868" t="s">
        <v>324</v>
      </c>
      <c r="BD868">
        <v>0</v>
      </c>
      <c r="BE868" t="s">
        <v>324</v>
      </c>
      <c r="BF868" t="s">
        <v>324</v>
      </c>
      <c r="BG868" t="s">
        <v>324</v>
      </c>
      <c r="BH868" t="s">
        <v>324</v>
      </c>
      <c r="BI868">
        <v>0</v>
      </c>
      <c r="BJ868" t="s">
        <v>324</v>
      </c>
      <c r="BK868" t="s">
        <v>324</v>
      </c>
      <c r="BL868" t="s">
        <v>324</v>
      </c>
      <c r="BM868" t="s">
        <v>324</v>
      </c>
      <c r="BN868">
        <v>0</v>
      </c>
      <c r="BO868" t="s">
        <v>324</v>
      </c>
      <c r="BP868" t="s">
        <v>324</v>
      </c>
      <c r="BQ868" t="s">
        <v>324</v>
      </c>
      <c r="BR868" t="s">
        <v>324</v>
      </c>
      <c r="BS868">
        <v>0</v>
      </c>
      <c r="BT868" t="s">
        <v>324</v>
      </c>
      <c r="BU868" t="s">
        <v>324</v>
      </c>
      <c r="BV868" t="s">
        <v>324</v>
      </c>
      <c r="BW868" t="s">
        <v>324</v>
      </c>
      <c r="BX868">
        <v>0</v>
      </c>
      <c r="BY868" t="s">
        <v>324</v>
      </c>
      <c r="BZ868" t="s">
        <v>324</v>
      </c>
      <c r="CA868" t="s">
        <v>324</v>
      </c>
      <c r="CB868" t="s">
        <v>324</v>
      </c>
      <c r="CC868">
        <v>0</v>
      </c>
      <c r="CD868" t="s">
        <v>324</v>
      </c>
      <c r="CE868" t="s">
        <v>324</v>
      </c>
      <c r="CF868" t="s">
        <v>324</v>
      </c>
      <c r="CG868" t="s">
        <v>324</v>
      </c>
      <c r="CH868">
        <v>0</v>
      </c>
      <c r="CI868" t="s">
        <v>324</v>
      </c>
      <c r="CJ868" t="s">
        <v>324</v>
      </c>
      <c r="CK868" t="s">
        <v>324</v>
      </c>
      <c r="CL868" t="s">
        <v>324</v>
      </c>
      <c r="CM868">
        <v>0</v>
      </c>
      <c r="CN868" t="s">
        <v>324</v>
      </c>
      <c r="CO868" t="s">
        <v>324</v>
      </c>
      <c r="CP868" t="s">
        <v>324</v>
      </c>
      <c r="CQ868" t="s">
        <v>324</v>
      </c>
      <c r="CR868">
        <v>0</v>
      </c>
      <c r="CS868" t="s">
        <v>324</v>
      </c>
      <c r="CT868" t="s">
        <v>324</v>
      </c>
      <c r="CU868" t="s">
        <v>324</v>
      </c>
      <c r="CV868" t="s">
        <v>324</v>
      </c>
      <c r="CW868">
        <v>0</v>
      </c>
      <c r="CX868">
        <v>0.67</v>
      </c>
      <c r="CY868">
        <v>4.0810000000000004</v>
      </c>
      <c r="CZ868">
        <v>0</v>
      </c>
      <c r="DA868">
        <v>0</v>
      </c>
      <c r="DB868">
        <v>4.7510000000000003</v>
      </c>
      <c r="DC868">
        <v>114</v>
      </c>
      <c r="DD868">
        <v>13</v>
      </c>
      <c r="DE868">
        <v>0</v>
      </c>
      <c r="DF868">
        <v>0</v>
      </c>
      <c r="DG868">
        <v>127</v>
      </c>
      <c r="DH868">
        <v>294.87200000000001</v>
      </c>
      <c r="DI868">
        <v>375.73</v>
      </c>
      <c r="DJ868">
        <v>0</v>
      </c>
      <c r="DK868">
        <v>0</v>
      </c>
      <c r="DL868">
        <v>670.60199999999998</v>
      </c>
    </row>
    <row r="869" spans="1:116" x14ac:dyDescent="0.45">
      <c r="A869">
        <v>2023</v>
      </c>
      <c r="B869" t="s">
        <v>215</v>
      </c>
      <c r="C869">
        <v>55937</v>
      </c>
      <c r="D869" t="s">
        <v>553</v>
      </c>
      <c r="E869" t="s">
        <v>606</v>
      </c>
      <c r="F869" t="s">
        <v>247</v>
      </c>
      <c r="G869">
        <v>45.953000000000003</v>
      </c>
      <c r="H869">
        <v>1.0309999999999999</v>
      </c>
      <c r="I869">
        <v>0.23599999999999999</v>
      </c>
      <c r="J869" t="s">
        <v>324</v>
      </c>
      <c r="K869">
        <v>47.22</v>
      </c>
      <c r="L869">
        <v>4718</v>
      </c>
      <c r="M869">
        <v>39</v>
      </c>
      <c r="N869">
        <v>11</v>
      </c>
      <c r="O869" t="s">
        <v>324</v>
      </c>
      <c r="P869">
        <v>4768</v>
      </c>
      <c r="Q869" t="s">
        <v>324</v>
      </c>
      <c r="R869" t="s">
        <v>324</v>
      </c>
      <c r="S869" t="s">
        <v>324</v>
      </c>
      <c r="T869" t="s">
        <v>324</v>
      </c>
      <c r="U869">
        <v>0</v>
      </c>
      <c r="V869" t="s">
        <v>324</v>
      </c>
      <c r="W869" t="s">
        <v>324</v>
      </c>
      <c r="X869" t="s">
        <v>324</v>
      </c>
      <c r="Y869" t="s">
        <v>324</v>
      </c>
      <c r="Z869">
        <v>0</v>
      </c>
      <c r="AA869" t="s">
        <v>324</v>
      </c>
      <c r="AB869" t="s">
        <v>324</v>
      </c>
      <c r="AC869" t="s">
        <v>324</v>
      </c>
      <c r="AD869" t="s">
        <v>324</v>
      </c>
      <c r="AE869">
        <v>0</v>
      </c>
      <c r="AF869" t="s">
        <v>324</v>
      </c>
      <c r="AG869" t="s">
        <v>324</v>
      </c>
      <c r="AH869" t="s">
        <v>324</v>
      </c>
      <c r="AI869" t="s">
        <v>324</v>
      </c>
      <c r="AJ869">
        <v>0</v>
      </c>
      <c r="AK869" t="s">
        <v>324</v>
      </c>
      <c r="AL869" t="s">
        <v>324</v>
      </c>
      <c r="AM869" t="s">
        <v>324</v>
      </c>
      <c r="AN869" t="s">
        <v>324</v>
      </c>
      <c r="AO869">
        <v>0</v>
      </c>
      <c r="AP869" t="s">
        <v>324</v>
      </c>
      <c r="AQ869" t="s">
        <v>324</v>
      </c>
      <c r="AR869" t="s">
        <v>324</v>
      </c>
      <c r="AS869" t="s">
        <v>324</v>
      </c>
      <c r="AT869">
        <v>0</v>
      </c>
      <c r="AU869" t="s">
        <v>324</v>
      </c>
      <c r="AV869" t="s">
        <v>324</v>
      </c>
      <c r="AW869" t="s">
        <v>324</v>
      </c>
      <c r="AX869" t="s">
        <v>324</v>
      </c>
      <c r="AY869">
        <v>0</v>
      </c>
      <c r="AZ869" t="s">
        <v>324</v>
      </c>
      <c r="BA869" t="s">
        <v>324</v>
      </c>
      <c r="BB869" t="s">
        <v>324</v>
      </c>
      <c r="BC869" t="s">
        <v>324</v>
      </c>
      <c r="BD869">
        <v>0</v>
      </c>
      <c r="BE869" t="s">
        <v>324</v>
      </c>
      <c r="BF869" t="s">
        <v>324</v>
      </c>
      <c r="BG869" t="s">
        <v>324</v>
      </c>
      <c r="BH869" t="s">
        <v>324</v>
      </c>
      <c r="BI869">
        <v>0</v>
      </c>
      <c r="BJ869" t="s">
        <v>324</v>
      </c>
      <c r="BK869" t="s">
        <v>324</v>
      </c>
      <c r="BL869" t="s">
        <v>324</v>
      </c>
      <c r="BM869" t="s">
        <v>324</v>
      </c>
      <c r="BN869">
        <v>0</v>
      </c>
      <c r="BO869" t="s">
        <v>324</v>
      </c>
      <c r="BP869" t="s">
        <v>324</v>
      </c>
      <c r="BQ869" t="s">
        <v>324</v>
      </c>
      <c r="BR869" t="s">
        <v>324</v>
      </c>
      <c r="BS869">
        <v>0</v>
      </c>
      <c r="BT869">
        <v>8.0000000000000002E-3</v>
      </c>
      <c r="BU869" t="s">
        <v>324</v>
      </c>
      <c r="BV869" t="s">
        <v>324</v>
      </c>
      <c r="BW869" t="s">
        <v>324</v>
      </c>
      <c r="BX869">
        <v>8.0000000000000002E-3</v>
      </c>
      <c r="BY869">
        <v>3</v>
      </c>
      <c r="BZ869" t="s">
        <v>324</v>
      </c>
      <c r="CA869" t="s">
        <v>324</v>
      </c>
      <c r="CB869" t="s">
        <v>324</v>
      </c>
      <c r="CC869">
        <v>3</v>
      </c>
      <c r="CD869" t="s">
        <v>324</v>
      </c>
      <c r="CE869" t="s">
        <v>324</v>
      </c>
      <c r="CF869" t="s">
        <v>324</v>
      </c>
      <c r="CG869" t="s">
        <v>324</v>
      </c>
      <c r="CH869">
        <v>0</v>
      </c>
      <c r="CI869" t="s">
        <v>324</v>
      </c>
      <c r="CJ869" t="s">
        <v>324</v>
      </c>
      <c r="CK869" t="s">
        <v>324</v>
      </c>
      <c r="CL869" t="s">
        <v>324</v>
      </c>
      <c r="CM869">
        <v>0</v>
      </c>
      <c r="CN869" t="s">
        <v>324</v>
      </c>
      <c r="CO869" t="s">
        <v>324</v>
      </c>
      <c r="CP869" t="s">
        <v>324</v>
      </c>
      <c r="CQ869" t="s">
        <v>324</v>
      </c>
      <c r="CR869">
        <v>0</v>
      </c>
      <c r="CS869" t="s">
        <v>324</v>
      </c>
      <c r="CT869" t="s">
        <v>324</v>
      </c>
      <c r="CU869" t="s">
        <v>324</v>
      </c>
      <c r="CV869" t="s">
        <v>324</v>
      </c>
      <c r="CW869">
        <v>0</v>
      </c>
      <c r="CX869">
        <v>45.960999999999999</v>
      </c>
      <c r="CY869">
        <v>1.0309999999999999</v>
      </c>
      <c r="CZ869">
        <v>0.23599999999999999</v>
      </c>
      <c r="DA869">
        <v>0</v>
      </c>
      <c r="DB869">
        <v>47.228000000000002</v>
      </c>
      <c r="DC869">
        <v>4721</v>
      </c>
      <c r="DD869">
        <v>39</v>
      </c>
      <c r="DE869">
        <v>11</v>
      </c>
      <c r="DF869">
        <v>0</v>
      </c>
      <c r="DG869">
        <v>4771</v>
      </c>
      <c r="DH869">
        <v>0</v>
      </c>
      <c r="DI869">
        <v>0</v>
      </c>
      <c r="DJ869">
        <v>0</v>
      </c>
      <c r="DK869">
        <v>0</v>
      </c>
      <c r="DL869">
        <v>0</v>
      </c>
    </row>
    <row r="870" spans="1:116" x14ac:dyDescent="0.45">
      <c r="A870">
        <v>2023</v>
      </c>
      <c r="B870" t="s">
        <v>215</v>
      </c>
      <c r="C870">
        <v>55982</v>
      </c>
      <c r="D870" t="s">
        <v>1163</v>
      </c>
      <c r="E870" t="s">
        <v>1110</v>
      </c>
      <c r="F870" t="s">
        <v>244</v>
      </c>
      <c r="G870">
        <v>4.242</v>
      </c>
      <c r="H870" t="s">
        <v>324</v>
      </c>
      <c r="I870" t="s">
        <v>324</v>
      </c>
      <c r="J870" t="s">
        <v>324</v>
      </c>
      <c r="K870">
        <v>4.242</v>
      </c>
      <c r="L870">
        <v>303</v>
      </c>
      <c r="M870" t="s">
        <v>324</v>
      </c>
      <c r="N870" t="s">
        <v>324</v>
      </c>
      <c r="O870" t="s">
        <v>324</v>
      </c>
      <c r="P870">
        <v>303</v>
      </c>
      <c r="Q870" t="s">
        <v>324</v>
      </c>
      <c r="R870" t="s">
        <v>324</v>
      </c>
      <c r="S870" t="s">
        <v>324</v>
      </c>
      <c r="T870" t="s">
        <v>324</v>
      </c>
      <c r="U870">
        <v>0</v>
      </c>
      <c r="V870" t="s">
        <v>324</v>
      </c>
      <c r="W870" t="s">
        <v>324</v>
      </c>
      <c r="X870" t="s">
        <v>324</v>
      </c>
      <c r="Y870" t="s">
        <v>324</v>
      </c>
      <c r="Z870">
        <v>0</v>
      </c>
      <c r="AA870" t="s">
        <v>324</v>
      </c>
      <c r="AB870" t="s">
        <v>324</v>
      </c>
      <c r="AC870" t="s">
        <v>324</v>
      </c>
      <c r="AD870" t="s">
        <v>324</v>
      </c>
      <c r="AE870">
        <v>0</v>
      </c>
      <c r="AF870" t="s">
        <v>324</v>
      </c>
      <c r="AG870" t="s">
        <v>324</v>
      </c>
      <c r="AH870" t="s">
        <v>324</v>
      </c>
      <c r="AI870" t="s">
        <v>324</v>
      </c>
      <c r="AJ870">
        <v>0</v>
      </c>
      <c r="AK870" t="s">
        <v>324</v>
      </c>
      <c r="AL870" t="s">
        <v>324</v>
      </c>
      <c r="AM870" t="s">
        <v>324</v>
      </c>
      <c r="AN870" t="s">
        <v>324</v>
      </c>
      <c r="AO870">
        <v>0</v>
      </c>
      <c r="AP870" t="s">
        <v>324</v>
      </c>
      <c r="AQ870" t="s">
        <v>324</v>
      </c>
      <c r="AR870" t="s">
        <v>324</v>
      </c>
      <c r="AS870" t="s">
        <v>324</v>
      </c>
      <c r="AT870">
        <v>0</v>
      </c>
      <c r="AU870" t="s">
        <v>324</v>
      </c>
      <c r="AV870" t="s">
        <v>324</v>
      </c>
      <c r="AW870" t="s">
        <v>324</v>
      </c>
      <c r="AX870" t="s">
        <v>324</v>
      </c>
      <c r="AY870">
        <v>0</v>
      </c>
      <c r="AZ870" t="s">
        <v>324</v>
      </c>
      <c r="BA870" t="s">
        <v>324</v>
      </c>
      <c r="BB870" t="s">
        <v>324</v>
      </c>
      <c r="BC870" t="s">
        <v>324</v>
      </c>
      <c r="BD870">
        <v>0</v>
      </c>
      <c r="BE870" t="s">
        <v>324</v>
      </c>
      <c r="BF870" t="s">
        <v>324</v>
      </c>
      <c r="BG870" t="s">
        <v>324</v>
      </c>
      <c r="BH870" t="s">
        <v>324</v>
      </c>
      <c r="BI870">
        <v>0</v>
      </c>
      <c r="BJ870" t="s">
        <v>324</v>
      </c>
      <c r="BK870" t="s">
        <v>324</v>
      </c>
      <c r="BL870" t="s">
        <v>324</v>
      </c>
      <c r="BM870" t="s">
        <v>324</v>
      </c>
      <c r="BN870">
        <v>0</v>
      </c>
      <c r="BO870" t="s">
        <v>324</v>
      </c>
      <c r="BP870" t="s">
        <v>324</v>
      </c>
      <c r="BQ870" t="s">
        <v>324</v>
      </c>
      <c r="BR870" t="s">
        <v>324</v>
      </c>
      <c r="BS870">
        <v>0</v>
      </c>
      <c r="BT870">
        <v>2.7E-2</v>
      </c>
      <c r="BU870" t="s">
        <v>324</v>
      </c>
      <c r="BV870" t="s">
        <v>324</v>
      </c>
      <c r="BW870" t="s">
        <v>324</v>
      </c>
      <c r="BX870">
        <v>2.7E-2</v>
      </c>
      <c r="BY870">
        <v>7</v>
      </c>
      <c r="BZ870" t="s">
        <v>324</v>
      </c>
      <c r="CA870" t="s">
        <v>324</v>
      </c>
      <c r="CB870" t="s">
        <v>324</v>
      </c>
      <c r="CC870">
        <v>7</v>
      </c>
      <c r="CD870" t="s">
        <v>324</v>
      </c>
      <c r="CE870" t="s">
        <v>324</v>
      </c>
      <c r="CF870" t="s">
        <v>324</v>
      </c>
      <c r="CG870" t="s">
        <v>324</v>
      </c>
      <c r="CH870">
        <v>0</v>
      </c>
      <c r="CI870" t="s">
        <v>324</v>
      </c>
      <c r="CJ870" t="s">
        <v>324</v>
      </c>
      <c r="CK870" t="s">
        <v>324</v>
      </c>
      <c r="CL870" t="s">
        <v>324</v>
      </c>
      <c r="CM870">
        <v>0</v>
      </c>
      <c r="CN870" t="s">
        <v>324</v>
      </c>
      <c r="CO870" t="s">
        <v>324</v>
      </c>
      <c r="CP870" t="s">
        <v>324</v>
      </c>
      <c r="CQ870" t="s">
        <v>324</v>
      </c>
      <c r="CR870">
        <v>0</v>
      </c>
      <c r="CS870" t="s">
        <v>324</v>
      </c>
      <c r="CT870" t="s">
        <v>324</v>
      </c>
      <c r="CU870" t="s">
        <v>324</v>
      </c>
      <c r="CV870" t="s">
        <v>324</v>
      </c>
      <c r="CW870">
        <v>0</v>
      </c>
      <c r="CX870">
        <v>4.2690000000000001</v>
      </c>
      <c r="CY870">
        <v>0</v>
      </c>
      <c r="CZ870">
        <v>0</v>
      </c>
      <c r="DA870">
        <v>0</v>
      </c>
      <c r="DB870">
        <v>4.2690000000000001</v>
      </c>
      <c r="DC870">
        <v>310</v>
      </c>
      <c r="DD870">
        <v>0</v>
      </c>
      <c r="DE870">
        <v>0</v>
      </c>
      <c r="DF870">
        <v>0</v>
      </c>
      <c r="DG870">
        <v>310</v>
      </c>
      <c r="DH870">
        <v>0</v>
      </c>
      <c r="DI870">
        <v>0</v>
      </c>
      <c r="DJ870">
        <v>0</v>
      </c>
      <c r="DK870">
        <v>0</v>
      </c>
      <c r="DL870">
        <v>0</v>
      </c>
    </row>
    <row r="871" spans="1:116" x14ac:dyDescent="0.45">
      <c r="A871">
        <v>2023</v>
      </c>
      <c r="B871" t="s">
        <v>215</v>
      </c>
      <c r="C871">
        <v>65610</v>
      </c>
      <c r="D871" t="s">
        <v>554</v>
      </c>
      <c r="E871" t="s">
        <v>1110</v>
      </c>
      <c r="F871" t="s">
        <v>244</v>
      </c>
      <c r="G871">
        <v>0</v>
      </c>
      <c r="H871">
        <v>0.2</v>
      </c>
      <c r="I871">
        <v>0</v>
      </c>
      <c r="J871">
        <v>0</v>
      </c>
      <c r="K871">
        <v>0.2</v>
      </c>
      <c r="L871">
        <v>0</v>
      </c>
      <c r="M871">
        <v>2</v>
      </c>
      <c r="N871">
        <v>0</v>
      </c>
      <c r="O871">
        <v>0</v>
      </c>
      <c r="P871">
        <v>2</v>
      </c>
      <c r="Q871">
        <v>0</v>
      </c>
      <c r="R871">
        <v>22.9</v>
      </c>
      <c r="S871">
        <v>0</v>
      </c>
      <c r="T871">
        <v>0</v>
      </c>
      <c r="U871">
        <v>22.9</v>
      </c>
      <c r="V871">
        <v>0</v>
      </c>
      <c r="W871">
        <v>0</v>
      </c>
      <c r="X871">
        <v>0</v>
      </c>
      <c r="Y871">
        <v>0</v>
      </c>
      <c r="Z871">
        <v>0</v>
      </c>
      <c r="AA871">
        <v>0</v>
      </c>
      <c r="AB871">
        <v>0</v>
      </c>
      <c r="AC871">
        <v>0</v>
      </c>
      <c r="AD871">
        <v>0</v>
      </c>
      <c r="AE871">
        <v>0</v>
      </c>
      <c r="AF871">
        <v>0</v>
      </c>
      <c r="AG871">
        <v>0</v>
      </c>
      <c r="AH871">
        <v>0</v>
      </c>
      <c r="AI871">
        <v>0</v>
      </c>
      <c r="AJ871">
        <v>0</v>
      </c>
      <c r="AK871">
        <v>0</v>
      </c>
      <c r="AL871">
        <v>0</v>
      </c>
      <c r="AM871">
        <v>0</v>
      </c>
      <c r="AN871">
        <v>0</v>
      </c>
      <c r="AO871">
        <v>0</v>
      </c>
      <c r="AP871">
        <v>0</v>
      </c>
      <c r="AQ871">
        <v>0</v>
      </c>
      <c r="AR871">
        <v>0</v>
      </c>
      <c r="AS871">
        <v>0</v>
      </c>
      <c r="AT871">
        <v>0</v>
      </c>
      <c r="AU871">
        <v>0</v>
      </c>
      <c r="AV871">
        <v>0</v>
      </c>
      <c r="AW871">
        <v>0</v>
      </c>
      <c r="AX871">
        <v>0</v>
      </c>
      <c r="AY871">
        <v>0</v>
      </c>
      <c r="AZ871">
        <v>0</v>
      </c>
      <c r="BA871">
        <v>0</v>
      </c>
      <c r="BB871">
        <v>0</v>
      </c>
      <c r="BC871">
        <v>0</v>
      </c>
      <c r="BD871">
        <v>0</v>
      </c>
      <c r="BE871">
        <v>0</v>
      </c>
      <c r="BF871">
        <v>0</v>
      </c>
      <c r="BG871">
        <v>0</v>
      </c>
      <c r="BH871">
        <v>0</v>
      </c>
      <c r="BI871">
        <v>0</v>
      </c>
      <c r="BJ871">
        <v>0</v>
      </c>
      <c r="BK871">
        <v>0</v>
      </c>
      <c r="BL871">
        <v>0</v>
      </c>
      <c r="BM871">
        <v>0</v>
      </c>
      <c r="BN871">
        <v>0</v>
      </c>
      <c r="BO871">
        <v>0</v>
      </c>
      <c r="BP871">
        <v>0</v>
      </c>
      <c r="BQ871">
        <v>0</v>
      </c>
      <c r="BR871">
        <v>0</v>
      </c>
      <c r="BS871">
        <v>0</v>
      </c>
      <c r="BT871">
        <v>0</v>
      </c>
      <c r="BU871">
        <v>0</v>
      </c>
      <c r="BV871">
        <v>0</v>
      </c>
      <c r="BW871">
        <v>0</v>
      </c>
      <c r="BX871">
        <v>0</v>
      </c>
      <c r="BY871">
        <v>0</v>
      </c>
      <c r="BZ871">
        <v>0</v>
      </c>
      <c r="CA871">
        <v>0</v>
      </c>
      <c r="CB871">
        <v>0</v>
      </c>
      <c r="CC871">
        <v>0</v>
      </c>
      <c r="CD871">
        <v>0</v>
      </c>
      <c r="CE871">
        <v>0</v>
      </c>
      <c r="CF871">
        <v>0</v>
      </c>
      <c r="CG871">
        <v>0</v>
      </c>
      <c r="CH871">
        <v>0</v>
      </c>
      <c r="CI871">
        <v>0</v>
      </c>
      <c r="CJ871">
        <v>0.4</v>
      </c>
      <c r="CK871">
        <v>0</v>
      </c>
      <c r="CL871">
        <v>0</v>
      </c>
      <c r="CM871">
        <v>0.4</v>
      </c>
      <c r="CN871">
        <v>0</v>
      </c>
      <c r="CO871">
        <v>1</v>
      </c>
      <c r="CP871">
        <v>0</v>
      </c>
      <c r="CQ871">
        <v>0</v>
      </c>
      <c r="CR871">
        <v>1</v>
      </c>
      <c r="CS871">
        <v>0</v>
      </c>
      <c r="CT871">
        <v>19.53</v>
      </c>
      <c r="CU871">
        <v>0</v>
      </c>
      <c r="CV871">
        <v>0</v>
      </c>
      <c r="CW871">
        <v>19.53</v>
      </c>
      <c r="CX871">
        <v>0</v>
      </c>
      <c r="CY871">
        <v>0.6</v>
      </c>
      <c r="CZ871">
        <v>0</v>
      </c>
      <c r="DA871">
        <v>0</v>
      </c>
      <c r="DB871">
        <v>0.6</v>
      </c>
      <c r="DC871">
        <v>0</v>
      </c>
      <c r="DD871">
        <v>3</v>
      </c>
      <c r="DE871">
        <v>0</v>
      </c>
      <c r="DF871">
        <v>0</v>
      </c>
      <c r="DG871">
        <v>3</v>
      </c>
      <c r="DH871">
        <v>0</v>
      </c>
      <c r="DI871">
        <v>42.43</v>
      </c>
      <c r="DJ871">
        <v>0</v>
      </c>
      <c r="DK871">
        <v>0</v>
      </c>
      <c r="DL871">
        <v>42.43</v>
      </c>
    </row>
    <row r="872" spans="1:116" x14ac:dyDescent="0.45">
      <c r="A872">
        <v>2023</v>
      </c>
      <c r="B872" t="s">
        <v>215</v>
      </c>
      <c r="C872">
        <v>99999</v>
      </c>
      <c r="D872" t="s">
        <v>599</v>
      </c>
      <c r="E872" t="s">
        <v>1110</v>
      </c>
      <c r="G872">
        <v>-96.978999999999999</v>
      </c>
      <c r="H872">
        <v>-23.178999999999998</v>
      </c>
      <c r="I872">
        <v>-0.03</v>
      </c>
      <c r="J872" t="s">
        <v>324</v>
      </c>
      <c r="K872">
        <v>-120.188</v>
      </c>
      <c r="L872" t="s">
        <v>324</v>
      </c>
      <c r="M872" t="s">
        <v>324</v>
      </c>
      <c r="N872" t="s">
        <v>324</v>
      </c>
      <c r="O872" t="s">
        <v>324</v>
      </c>
      <c r="P872" t="s">
        <v>324</v>
      </c>
      <c r="Q872" t="s">
        <v>324</v>
      </c>
      <c r="R872" t="s">
        <v>324</v>
      </c>
      <c r="S872" t="s">
        <v>324</v>
      </c>
      <c r="T872" t="s">
        <v>324</v>
      </c>
      <c r="U872" t="s">
        <v>324</v>
      </c>
      <c r="V872" t="s">
        <v>324</v>
      </c>
      <c r="W872" t="s">
        <v>324</v>
      </c>
      <c r="X872" t="s">
        <v>324</v>
      </c>
      <c r="Y872" t="s">
        <v>324</v>
      </c>
      <c r="Z872" t="s">
        <v>324</v>
      </c>
      <c r="AA872" t="s">
        <v>324</v>
      </c>
      <c r="AB872" t="s">
        <v>324</v>
      </c>
      <c r="AC872" t="s">
        <v>324</v>
      </c>
      <c r="AD872" t="s">
        <v>324</v>
      </c>
      <c r="AE872" t="s">
        <v>324</v>
      </c>
      <c r="AF872" t="s">
        <v>324</v>
      </c>
      <c r="AG872" t="s">
        <v>324</v>
      </c>
      <c r="AH872" t="s">
        <v>324</v>
      </c>
      <c r="AI872" t="s">
        <v>324</v>
      </c>
      <c r="AJ872" t="s">
        <v>324</v>
      </c>
      <c r="AK872" t="s">
        <v>324</v>
      </c>
      <c r="AL872" t="s">
        <v>324</v>
      </c>
      <c r="AM872" t="s">
        <v>324</v>
      </c>
      <c r="AN872" t="s">
        <v>324</v>
      </c>
      <c r="AO872" t="s">
        <v>324</v>
      </c>
      <c r="AP872" t="s">
        <v>324</v>
      </c>
      <c r="AQ872" t="s">
        <v>324</v>
      </c>
      <c r="AR872" t="s">
        <v>324</v>
      </c>
      <c r="AS872" t="s">
        <v>324</v>
      </c>
      <c r="AT872" t="s">
        <v>324</v>
      </c>
      <c r="AU872" t="s">
        <v>324</v>
      </c>
      <c r="AV872" t="s">
        <v>324</v>
      </c>
      <c r="AW872" t="s">
        <v>324</v>
      </c>
      <c r="AX872" t="s">
        <v>324</v>
      </c>
      <c r="AY872" t="s">
        <v>324</v>
      </c>
      <c r="AZ872" t="s">
        <v>324</v>
      </c>
      <c r="BA872" t="s">
        <v>324</v>
      </c>
      <c r="BB872" t="s">
        <v>324</v>
      </c>
      <c r="BC872" t="s">
        <v>324</v>
      </c>
      <c r="BD872" t="s">
        <v>324</v>
      </c>
      <c r="BE872" t="s">
        <v>324</v>
      </c>
      <c r="BF872" t="s">
        <v>324</v>
      </c>
      <c r="BG872" t="s">
        <v>324</v>
      </c>
      <c r="BH872" t="s">
        <v>324</v>
      </c>
      <c r="BI872" t="s">
        <v>324</v>
      </c>
      <c r="BJ872" t="s">
        <v>324</v>
      </c>
      <c r="BK872" t="s">
        <v>324</v>
      </c>
      <c r="BL872" t="s">
        <v>324</v>
      </c>
      <c r="BM872" t="s">
        <v>324</v>
      </c>
      <c r="BN872" t="s">
        <v>324</v>
      </c>
      <c r="BO872" t="s">
        <v>324</v>
      </c>
      <c r="BP872" t="s">
        <v>324</v>
      </c>
      <c r="BQ872" t="s">
        <v>324</v>
      </c>
      <c r="BR872" t="s">
        <v>324</v>
      </c>
      <c r="BS872" t="s">
        <v>324</v>
      </c>
      <c r="BT872" t="s">
        <v>324</v>
      </c>
      <c r="BU872" t="s">
        <v>324</v>
      </c>
      <c r="BV872" t="s">
        <v>324</v>
      </c>
      <c r="BW872" t="s">
        <v>324</v>
      </c>
      <c r="BX872" t="s">
        <v>324</v>
      </c>
      <c r="BY872" t="s">
        <v>324</v>
      </c>
      <c r="BZ872" t="s">
        <v>324</v>
      </c>
      <c r="CA872" t="s">
        <v>324</v>
      </c>
      <c r="CB872" t="s">
        <v>324</v>
      </c>
      <c r="CC872" t="s">
        <v>324</v>
      </c>
      <c r="CD872" t="s">
        <v>324</v>
      </c>
      <c r="CE872" t="s">
        <v>324</v>
      </c>
      <c r="CF872" t="s">
        <v>324</v>
      </c>
      <c r="CG872" t="s">
        <v>324</v>
      </c>
      <c r="CH872" t="s">
        <v>324</v>
      </c>
      <c r="CI872" t="s">
        <v>324</v>
      </c>
      <c r="CJ872" t="s">
        <v>324</v>
      </c>
      <c r="CK872" t="s">
        <v>324</v>
      </c>
      <c r="CL872" t="s">
        <v>324</v>
      </c>
      <c r="CM872" t="s">
        <v>324</v>
      </c>
      <c r="CN872" t="s">
        <v>324</v>
      </c>
      <c r="CO872" t="s">
        <v>324</v>
      </c>
      <c r="CP872" t="s">
        <v>324</v>
      </c>
      <c r="CQ872" t="s">
        <v>324</v>
      </c>
      <c r="CR872" t="s">
        <v>324</v>
      </c>
      <c r="CS872" t="s">
        <v>324</v>
      </c>
      <c r="CT872" t="s">
        <v>324</v>
      </c>
      <c r="CU872" t="s">
        <v>324</v>
      </c>
      <c r="CV872" t="s">
        <v>324</v>
      </c>
      <c r="CW872" t="s">
        <v>324</v>
      </c>
      <c r="CX872">
        <v>-96.978999999999999</v>
      </c>
      <c r="CY872">
        <v>-23.178999999999998</v>
      </c>
      <c r="CZ872">
        <v>-0.03</v>
      </c>
      <c r="DA872" t="s">
        <v>324</v>
      </c>
      <c r="DB872">
        <v>-120.188</v>
      </c>
      <c r="DC872" t="s">
        <v>324</v>
      </c>
      <c r="DD872" t="s">
        <v>324</v>
      </c>
      <c r="DE872" t="s">
        <v>324</v>
      </c>
      <c r="DF872" t="s">
        <v>324</v>
      </c>
      <c r="DG872" t="s">
        <v>324</v>
      </c>
      <c r="DH872" t="s">
        <v>324</v>
      </c>
      <c r="DI872" t="s">
        <v>324</v>
      </c>
      <c r="DJ872" t="s">
        <v>324</v>
      </c>
      <c r="DK872" t="s">
        <v>324</v>
      </c>
      <c r="DL872" t="s">
        <v>324</v>
      </c>
    </row>
    <row r="873" spans="1:116" x14ac:dyDescent="0.45">
      <c r="A873">
        <v>2023</v>
      </c>
      <c r="B873" t="s">
        <v>215</v>
      </c>
      <c r="C873">
        <v>99999</v>
      </c>
      <c r="D873" t="s">
        <v>599</v>
      </c>
      <c r="E873" t="s">
        <v>606</v>
      </c>
      <c r="G873">
        <v>-8.0139999999999993</v>
      </c>
      <c r="H873">
        <v>-0.18</v>
      </c>
      <c r="I873">
        <v>-4.1000000000000002E-2</v>
      </c>
      <c r="J873" t="s">
        <v>324</v>
      </c>
      <c r="K873">
        <v>-8.2349999999999994</v>
      </c>
      <c r="L873" t="s">
        <v>324</v>
      </c>
      <c r="M873" t="s">
        <v>324</v>
      </c>
      <c r="N873" t="s">
        <v>324</v>
      </c>
      <c r="O873" t="s">
        <v>324</v>
      </c>
      <c r="P873" t="s">
        <v>324</v>
      </c>
      <c r="Q873" t="s">
        <v>324</v>
      </c>
      <c r="R873" t="s">
        <v>324</v>
      </c>
      <c r="S873" t="s">
        <v>324</v>
      </c>
      <c r="T873" t="s">
        <v>324</v>
      </c>
      <c r="U873" t="s">
        <v>324</v>
      </c>
      <c r="V873" t="s">
        <v>324</v>
      </c>
      <c r="W873" t="s">
        <v>324</v>
      </c>
      <c r="X873" t="s">
        <v>324</v>
      </c>
      <c r="Y873" t="s">
        <v>324</v>
      </c>
      <c r="Z873" t="s">
        <v>324</v>
      </c>
      <c r="AA873" t="s">
        <v>324</v>
      </c>
      <c r="AB873" t="s">
        <v>324</v>
      </c>
      <c r="AC873" t="s">
        <v>324</v>
      </c>
      <c r="AD873" t="s">
        <v>324</v>
      </c>
      <c r="AE873" t="s">
        <v>324</v>
      </c>
      <c r="AF873" t="s">
        <v>324</v>
      </c>
      <c r="AG873" t="s">
        <v>324</v>
      </c>
      <c r="AH873" t="s">
        <v>324</v>
      </c>
      <c r="AI873" t="s">
        <v>324</v>
      </c>
      <c r="AJ873" t="s">
        <v>324</v>
      </c>
      <c r="AK873" t="s">
        <v>324</v>
      </c>
      <c r="AL873" t="s">
        <v>324</v>
      </c>
      <c r="AM873" t="s">
        <v>324</v>
      </c>
      <c r="AN873" t="s">
        <v>324</v>
      </c>
      <c r="AO873" t="s">
        <v>324</v>
      </c>
      <c r="AP873" t="s">
        <v>324</v>
      </c>
      <c r="AQ873" t="s">
        <v>324</v>
      </c>
      <c r="AR873" t="s">
        <v>324</v>
      </c>
      <c r="AS873" t="s">
        <v>324</v>
      </c>
      <c r="AT873" t="s">
        <v>324</v>
      </c>
      <c r="AU873" t="s">
        <v>324</v>
      </c>
      <c r="AV873" t="s">
        <v>324</v>
      </c>
      <c r="AW873" t="s">
        <v>324</v>
      </c>
      <c r="AX873" t="s">
        <v>324</v>
      </c>
      <c r="AY873" t="s">
        <v>324</v>
      </c>
      <c r="AZ873" t="s">
        <v>324</v>
      </c>
      <c r="BA873" t="s">
        <v>324</v>
      </c>
      <c r="BB873" t="s">
        <v>324</v>
      </c>
      <c r="BC873" t="s">
        <v>324</v>
      </c>
      <c r="BD873" t="s">
        <v>324</v>
      </c>
      <c r="BE873" t="s">
        <v>324</v>
      </c>
      <c r="BF873" t="s">
        <v>324</v>
      </c>
      <c r="BG873" t="s">
        <v>324</v>
      </c>
      <c r="BH873" t="s">
        <v>324</v>
      </c>
      <c r="BI873" t="s">
        <v>324</v>
      </c>
      <c r="BJ873" t="s">
        <v>324</v>
      </c>
      <c r="BK873" t="s">
        <v>324</v>
      </c>
      <c r="BL873" t="s">
        <v>324</v>
      </c>
      <c r="BM873" t="s">
        <v>324</v>
      </c>
      <c r="BN873" t="s">
        <v>324</v>
      </c>
      <c r="BO873" t="s">
        <v>324</v>
      </c>
      <c r="BP873" t="s">
        <v>324</v>
      </c>
      <c r="BQ873" t="s">
        <v>324</v>
      </c>
      <c r="BR873" t="s">
        <v>324</v>
      </c>
      <c r="BS873" t="s">
        <v>324</v>
      </c>
      <c r="BT873" t="s">
        <v>324</v>
      </c>
      <c r="BU873" t="s">
        <v>324</v>
      </c>
      <c r="BV873" t="s">
        <v>324</v>
      </c>
      <c r="BW873" t="s">
        <v>324</v>
      </c>
      <c r="BX873" t="s">
        <v>324</v>
      </c>
      <c r="BY873" t="s">
        <v>324</v>
      </c>
      <c r="BZ873" t="s">
        <v>324</v>
      </c>
      <c r="CA873" t="s">
        <v>324</v>
      </c>
      <c r="CB873" t="s">
        <v>324</v>
      </c>
      <c r="CC873" t="s">
        <v>324</v>
      </c>
      <c r="CD873" t="s">
        <v>324</v>
      </c>
      <c r="CE873" t="s">
        <v>324</v>
      </c>
      <c r="CF873" t="s">
        <v>324</v>
      </c>
      <c r="CG873" t="s">
        <v>324</v>
      </c>
      <c r="CH873" t="s">
        <v>324</v>
      </c>
      <c r="CI873" t="s">
        <v>324</v>
      </c>
      <c r="CJ873" t="s">
        <v>324</v>
      </c>
      <c r="CK873" t="s">
        <v>324</v>
      </c>
      <c r="CL873" t="s">
        <v>324</v>
      </c>
      <c r="CM873" t="s">
        <v>324</v>
      </c>
      <c r="CN873" t="s">
        <v>324</v>
      </c>
      <c r="CO873" t="s">
        <v>324</v>
      </c>
      <c r="CP873" t="s">
        <v>324</v>
      </c>
      <c r="CQ873" t="s">
        <v>324</v>
      </c>
      <c r="CR873" t="s">
        <v>324</v>
      </c>
      <c r="CS873" t="s">
        <v>324</v>
      </c>
      <c r="CT873" t="s">
        <v>324</v>
      </c>
      <c r="CU873" t="s">
        <v>324</v>
      </c>
      <c r="CV873" t="s">
        <v>324</v>
      </c>
      <c r="CW873" t="s">
        <v>324</v>
      </c>
      <c r="CX873">
        <v>-8.0139999999999993</v>
      </c>
      <c r="CY873">
        <v>-0.18</v>
      </c>
      <c r="CZ873">
        <v>-4.1000000000000002E-2</v>
      </c>
      <c r="DA873" t="s">
        <v>324</v>
      </c>
      <c r="DB873">
        <v>-8.2349999999999994</v>
      </c>
      <c r="DC873" t="s">
        <v>324</v>
      </c>
      <c r="DD873" t="s">
        <v>324</v>
      </c>
      <c r="DE873" t="s">
        <v>324</v>
      </c>
      <c r="DF873" t="s">
        <v>324</v>
      </c>
      <c r="DG873" t="s">
        <v>324</v>
      </c>
      <c r="DH873" t="s">
        <v>324</v>
      </c>
      <c r="DI873" t="s">
        <v>324</v>
      </c>
      <c r="DJ873" t="s">
        <v>324</v>
      </c>
      <c r="DK873" t="s">
        <v>324</v>
      </c>
      <c r="DL873" t="s">
        <v>324</v>
      </c>
    </row>
    <row r="874" spans="1:116" x14ac:dyDescent="0.45">
      <c r="A874">
        <v>2023</v>
      </c>
      <c r="B874" t="s">
        <v>215</v>
      </c>
      <c r="C874">
        <v>99999</v>
      </c>
      <c r="D874" t="s">
        <v>599</v>
      </c>
      <c r="E874" t="s">
        <v>607</v>
      </c>
      <c r="G874">
        <v>-0.16</v>
      </c>
      <c r="H874">
        <v>-3.0000000000000001E-3</v>
      </c>
      <c r="I874" t="s">
        <v>324</v>
      </c>
      <c r="J874" t="s">
        <v>324</v>
      </c>
      <c r="K874">
        <v>-0.16400000000000001</v>
      </c>
      <c r="L874" t="s">
        <v>324</v>
      </c>
      <c r="M874" t="s">
        <v>324</v>
      </c>
      <c r="N874" t="s">
        <v>324</v>
      </c>
      <c r="O874" t="s">
        <v>324</v>
      </c>
      <c r="P874" t="s">
        <v>324</v>
      </c>
      <c r="Q874" t="s">
        <v>324</v>
      </c>
      <c r="R874" t="s">
        <v>324</v>
      </c>
      <c r="S874" t="s">
        <v>324</v>
      </c>
      <c r="T874" t="s">
        <v>324</v>
      </c>
      <c r="U874" t="s">
        <v>324</v>
      </c>
      <c r="V874" t="s">
        <v>324</v>
      </c>
      <c r="W874" t="s">
        <v>324</v>
      </c>
      <c r="X874" t="s">
        <v>324</v>
      </c>
      <c r="Y874" t="s">
        <v>324</v>
      </c>
      <c r="Z874" t="s">
        <v>324</v>
      </c>
      <c r="AA874" t="s">
        <v>324</v>
      </c>
      <c r="AB874" t="s">
        <v>324</v>
      </c>
      <c r="AC874" t="s">
        <v>324</v>
      </c>
      <c r="AD874" t="s">
        <v>324</v>
      </c>
      <c r="AE874" t="s">
        <v>324</v>
      </c>
      <c r="AF874" t="s">
        <v>324</v>
      </c>
      <c r="AG874" t="s">
        <v>324</v>
      </c>
      <c r="AH874" t="s">
        <v>324</v>
      </c>
      <c r="AI874" t="s">
        <v>324</v>
      </c>
      <c r="AJ874" t="s">
        <v>324</v>
      </c>
      <c r="AK874" t="s">
        <v>324</v>
      </c>
      <c r="AL874" t="s">
        <v>324</v>
      </c>
      <c r="AM874" t="s">
        <v>324</v>
      </c>
      <c r="AN874" t="s">
        <v>324</v>
      </c>
      <c r="AO874" t="s">
        <v>324</v>
      </c>
      <c r="AP874" t="s">
        <v>324</v>
      </c>
      <c r="AQ874" t="s">
        <v>324</v>
      </c>
      <c r="AR874" t="s">
        <v>324</v>
      </c>
      <c r="AS874" t="s">
        <v>324</v>
      </c>
      <c r="AT874" t="s">
        <v>324</v>
      </c>
      <c r="AU874" t="s">
        <v>324</v>
      </c>
      <c r="AV874" t="s">
        <v>324</v>
      </c>
      <c r="AW874" t="s">
        <v>324</v>
      </c>
      <c r="AX874" t="s">
        <v>324</v>
      </c>
      <c r="AY874" t="s">
        <v>324</v>
      </c>
      <c r="AZ874" t="s">
        <v>324</v>
      </c>
      <c r="BA874" t="s">
        <v>324</v>
      </c>
      <c r="BB874" t="s">
        <v>324</v>
      </c>
      <c r="BC874" t="s">
        <v>324</v>
      </c>
      <c r="BD874" t="s">
        <v>324</v>
      </c>
      <c r="BE874" t="s">
        <v>324</v>
      </c>
      <c r="BF874" t="s">
        <v>324</v>
      </c>
      <c r="BG874" t="s">
        <v>324</v>
      </c>
      <c r="BH874" t="s">
        <v>324</v>
      </c>
      <c r="BI874" t="s">
        <v>324</v>
      </c>
      <c r="BJ874" t="s">
        <v>324</v>
      </c>
      <c r="BK874" t="s">
        <v>324</v>
      </c>
      <c r="BL874" t="s">
        <v>324</v>
      </c>
      <c r="BM874" t="s">
        <v>324</v>
      </c>
      <c r="BN874" t="s">
        <v>324</v>
      </c>
      <c r="BO874" t="s">
        <v>324</v>
      </c>
      <c r="BP874" t="s">
        <v>324</v>
      </c>
      <c r="BQ874" t="s">
        <v>324</v>
      </c>
      <c r="BR874" t="s">
        <v>324</v>
      </c>
      <c r="BS874" t="s">
        <v>324</v>
      </c>
      <c r="BT874" t="s">
        <v>324</v>
      </c>
      <c r="BU874" t="s">
        <v>324</v>
      </c>
      <c r="BV874" t="s">
        <v>324</v>
      </c>
      <c r="BW874" t="s">
        <v>324</v>
      </c>
      <c r="BX874" t="s">
        <v>324</v>
      </c>
      <c r="BY874" t="s">
        <v>324</v>
      </c>
      <c r="BZ874" t="s">
        <v>324</v>
      </c>
      <c r="CA874" t="s">
        <v>324</v>
      </c>
      <c r="CB874" t="s">
        <v>324</v>
      </c>
      <c r="CC874" t="s">
        <v>324</v>
      </c>
      <c r="CD874" t="s">
        <v>324</v>
      </c>
      <c r="CE874" t="s">
        <v>324</v>
      </c>
      <c r="CF874" t="s">
        <v>324</v>
      </c>
      <c r="CG874" t="s">
        <v>324</v>
      </c>
      <c r="CH874" t="s">
        <v>324</v>
      </c>
      <c r="CI874" t="s">
        <v>324</v>
      </c>
      <c r="CJ874" t="s">
        <v>324</v>
      </c>
      <c r="CK874" t="s">
        <v>324</v>
      </c>
      <c r="CL874" t="s">
        <v>324</v>
      </c>
      <c r="CM874" t="s">
        <v>324</v>
      </c>
      <c r="CN874" t="s">
        <v>324</v>
      </c>
      <c r="CO874" t="s">
        <v>324</v>
      </c>
      <c r="CP874" t="s">
        <v>324</v>
      </c>
      <c r="CQ874" t="s">
        <v>324</v>
      </c>
      <c r="CR874" t="s">
        <v>324</v>
      </c>
      <c r="CS874" t="s">
        <v>324</v>
      </c>
      <c r="CT874" t="s">
        <v>324</v>
      </c>
      <c r="CU874" t="s">
        <v>324</v>
      </c>
      <c r="CV874" t="s">
        <v>324</v>
      </c>
      <c r="CW874" t="s">
        <v>324</v>
      </c>
      <c r="CX874">
        <v>-0.16</v>
      </c>
      <c r="CY874">
        <v>-3.0000000000000001E-3</v>
      </c>
      <c r="CZ874" t="s">
        <v>324</v>
      </c>
      <c r="DA874" t="s">
        <v>324</v>
      </c>
      <c r="DB874">
        <v>-0.16400000000000001</v>
      </c>
      <c r="DC874" t="s">
        <v>324</v>
      </c>
      <c r="DD874" t="s">
        <v>324</v>
      </c>
      <c r="DE874" t="s">
        <v>324</v>
      </c>
      <c r="DF874" t="s">
        <v>324</v>
      </c>
      <c r="DG874" t="s">
        <v>324</v>
      </c>
      <c r="DH874" t="s">
        <v>324</v>
      </c>
      <c r="DI874" t="s">
        <v>324</v>
      </c>
      <c r="DJ874" t="s">
        <v>324</v>
      </c>
      <c r="DK874" t="s">
        <v>324</v>
      </c>
      <c r="DL874" t="s">
        <v>324</v>
      </c>
    </row>
    <row r="875" spans="1:116" x14ac:dyDescent="0.45">
      <c r="A875">
        <v>2023</v>
      </c>
      <c r="B875" t="s">
        <v>218</v>
      </c>
      <c r="C875">
        <v>2010</v>
      </c>
      <c r="D875" t="s">
        <v>555</v>
      </c>
      <c r="E875" t="s">
        <v>634</v>
      </c>
      <c r="F875" t="s">
        <v>247</v>
      </c>
      <c r="G875">
        <v>1.7869999999999999</v>
      </c>
      <c r="H875">
        <v>8.5999999999999993E-2</v>
      </c>
      <c r="I875" t="s">
        <v>324</v>
      </c>
      <c r="J875" t="s">
        <v>324</v>
      </c>
      <c r="K875">
        <v>1.873</v>
      </c>
      <c r="L875">
        <v>257</v>
      </c>
      <c r="M875">
        <v>6</v>
      </c>
      <c r="N875" t="s">
        <v>324</v>
      </c>
      <c r="O875" t="s">
        <v>324</v>
      </c>
      <c r="P875">
        <v>263</v>
      </c>
      <c r="Q875" t="s">
        <v>324</v>
      </c>
      <c r="R875" t="s">
        <v>324</v>
      </c>
      <c r="S875" t="s">
        <v>324</v>
      </c>
      <c r="T875" t="s">
        <v>324</v>
      </c>
      <c r="U875">
        <v>0</v>
      </c>
      <c r="V875" t="s">
        <v>324</v>
      </c>
      <c r="W875" t="s">
        <v>324</v>
      </c>
      <c r="X875" t="s">
        <v>324</v>
      </c>
      <c r="Y875" t="s">
        <v>324</v>
      </c>
      <c r="Z875">
        <v>0</v>
      </c>
      <c r="AA875" t="s">
        <v>324</v>
      </c>
      <c r="AB875" t="s">
        <v>324</v>
      </c>
      <c r="AC875" t="s">
        <v>324</v>
      </c>
      <c r="AD875" t="s">
        <v>324</v>
      </c>
      <c r="AE875">
        <v>0</v>
      </c>
      <c r="AF875" t="s">
        <v>324</v>
      </c>
      <c r="AG875" t="s">
        <v>324</v>
      </c>
      <c r="AH875" t="s">
        <v>324</v>
      </c>
      <c r="AI875" t="s">
        <v>324</v>
      </c>
      <c r="AJ875">
        <v>0</v>
      </c>
      <c r="AK875" t="s">
        <v>324</v>
      </c>
      <c r="AL875" t="s">
        <v>324</v>
      </c>
      <c r="AM875" t="s">
        <v>324</v>
      </c>
      <c r="AN875" t="s">
        <v>324</v>
      </c>
      <c r="AO875">
        <v>0</v>
      </c>
      <c r="AP875" t="s">
        <v>324</v>
      </c>
      <c r="AQ875" t="s">
        <v>324</v>
      </c>
      <c r="AR875" t="s">
        <v>324</v>
      </c>
      <c r="AS875" t="s">
        <v>324</v>
      </c>
      <c r="AT875">
        <v>0</v>
      </c>
      <c r="AU875" t="s">
        <v>324</v>
      </c>
      <c r="AV875" t="s">
        <v>324</v>
      </c>
      <c r="AW875" t="s">
        <v>324</v>
      </c>
      <c r="AX875" t="s">
        <v>324</v>
      </c>
      <c r="AY875">
        <v>0</v>
      </c>
      <c r="AZ875" t="s">
        <v>324</v>
      </c>
      <c r="BA875" t="s">
        <v>324</v>
      </c>
      <c r="BB875" t="s">
        <v>324</v>
      </c>
      <c r="BC875" t="s">
        <v>324</v>
      </c>
      <c r="BD875">
        <v>0</v>
      </c>
      <c r="BE875" t="s">
        <v>324</v>
      </c>
      <c r="BF875" t="s">
        <v>324</v>
      </c>
      <c r="BG875" t="s">
        <v>324</v>
      </c>
      <c r="BH875" t="s">
        <v>324</v>
      </c>
      <c r="BI875">
        <v>0</v>
      </c>
      <c r="BJ875" t="s">
        <v>324</v>
      </c>
      <c r="BK875" t="s">
        <v>324</v>
      </c>
      <c r="BL875" t="s">
        <v>324</v>
      </c>
      <c r="BM875" t="s">
        <v>324</v>
      </c>
      <c r="BN875">
        <v>0</v>
      </c>
      <c r="BO875" t="s">
        <v>324</v>
      </c>
      <c r="BP875" t="s">
        <v>324</v>
      </c>
      <c r="BQ875" t="s">
        <v>324</v>
      </c>
      <c r="BR875" t="s">
        <v>324</v>
      </c>
      <c r="BS875">
        <v>0</v>
      </c>
      <c r="BT875" t="s">
        <v>324</v>
      </c>
      <c r="BU875" t="s">
        <v>324</v>
      </c>
      <c r="BV875" t="s">
        <v>324</v>
      </c>
      <c r="BW875" t="s">
        <v>324</v>
      </c>
      <c r="BX875">
        <v>0</v>
      </c>
      <c r="BY875" t="s">
        <v>324</v>
      </c>
      <c r="BZ875" t="s">
        <v>324</v>
      </c>
      <c r="CA875" t="s">
        <v>324</v>
      </c>
      <c r="CB875" t="s">
        <v>324</v>
      </c>
      <c r="CC875">
        <v>0</v>
      </c>
      <c r="CD875" t="s">
        <v>324</v>
      </c>
      <c r="CE875" t="s">
        <v>324</v>
      </c>
      <c r="CF875" t="s">
        <v>324</v>
      </c>
      <c r="CG875" t="s">
        <v>324</v>
      </c>
      <c r="CH875">
        <v>0</v>
      </c>
      <c r="CI875" t="s">
        <v>324</v>
      </c>
      <c r="CJ875" t="s">
        <v>324</v>
      </c>
      <c r="CK875" t="s">
        <v>324</v>
      </c>
      <c r="CL875" t="s">
        <v>324</v>
      </c>
      <c r="CM875">
        <v>0</v>
      </c>
      <c r="CN875" t="s">
        <v>324</v>
      </c>
      <c r="CO875" t="s">
        <v>324</v>
      </c>
      <c r="CP875" t="s">
        <v>324</v>
      </c>
      <c r="CQ875" t="s">
        <v>324</v>
      </c>
      <c r="CR875">
        <v>0</v>
      </c>
      <c r="CS875" t="s">
        <v>324</v>
      </c>
      <c r="CT875" t="s">
        <v>324</v>
      </c>
      <c r="CU875" t="s">
        <v>324</v>
      </c>
      <c r="CV875" t="s">
        <v>324</v>
      </c>
      <c r="CW875">
        <v>0</v>
      </c>
      <c r="CX875">
        <v>1.7869999999999999</v>
      </c>
      <c r="CY875">
        <v>8.5999999999999993E-2</v>
      </c>
      <c r="CZ875">
        <v>0</v>
      </c>
      <c r="DA875">
        <v>0</v>
      </c>
      <c r="DB875">
        <v>1.873</v>
      </c>
      <c r="DC875">
        <v>257</v>
      </c>
      <c r="DD875">
        <v>6</v>
      </c>
      <c r="DE875">
        <v>0</v>
      </c>
      <c r="DF875">
        <v>0</v>
      </c>
      <c r="DG875">
        <v>263</v>
      </c>
      <c r="DH875">
        <v>0</v>
      </c>
      <c r="DI875">
        <v>0</v>
      </c>
      <c r="DJ875">
        <v>0</v>
      </c>
      <c r="DK875">
        <v>0</v>
      </c>
      <c r="DL875">
        <v>0</v>
      </c>
    </row>
    <row r="876" spans="1:116" x14ac:dyDescent="0.45">
      <c r="A876">
        <v>2023</v>
      </c>
      <c r="B876" t="s">
        <v>218</v>
      </c>
      <c r="C876">
        <v>5862</v>
      </c>
      <c r="D876" t="s">
        <v>663</v>
      </c>
      <c r="E876" t="s">
        <v>661</v>
      </c>
      <c r="F876" t="s">
        <v>244</v>
      </c>
      <c r="G876">
        <v>0.111</v>
      </c>
      <c r="H876">
        <v>1.2E-2</v>
      </c>
      <c r="I876" t="s">
        <v>324</v>
      </c>
      <c r="J876" t="s">
        <v>324</v>
      </c>
      <c r="K876">
        <v>0.123</v>
      </c>
      <c r="L876">
        <v>21</v>
      </c>
      <c r="M876">
        <v>2</v>
      </c>
      <c r="N876" t="s">
        <v>324</v>
      </c>
      <c r="O876" t="s">
        <v>324</v>
      </c>
      <c r="P876">
        <v>23</v>
      </c>
      <c r="Q876" t="s">
        <v>324</v>
      </c>
      <c r="R876" t="s">
        <v>324</v>
      </c>
      <c r="S876" t="s">
        <v>324</v>
      </c>
      <c r="T876" t="s">
        <v>324</v>
      </c>
      <c r="U876">
        <v>0</v>
      </c>
      <c r="V876" t="s">
        <v>324</v>
      </c>
      <c r="W876" t="s">
        <v>324</v>
      </c>
      <c r="X876" t="s">
        <v>324</v>
      </c>
      <c r="Y876" t="s">
        <v>324</v>
      </c>
      <c r="Z876">
        <v>0</v>
      </c>
      <c r="AA876" t="s">
        <v>324</v>
      </c>
      <c r="AB876" t="s">
        <v>324</v>
      </c>
      <c r="AC876" t="s">
        <v>324</v>
      </c>
      <c r="AD876" t="s">
        <v>324</v>
      </c>
      <c r="AE876">
        <v>0</v>
      </c>
      <c r="AF876" t="s">
        <v>324</v>
      </c>
      <c r="AG876" t="s">
        <v>324</v>
      </c>
      <c r="AH876" t="s">
        <v>324</v>
      </c>
      <c r="AI876" t="s">
        <v>324</v>
      </c>
      <c r="AJ876">
        <v>0</v>
      </c>
      <c r="AK876" t="s">
        <v>324</v>
      </c>
      <c r="AL876" t="s">
        <v>324</v>
      </c>
      <c r="AM876" t="s">
        <v>324</v>
      </c>
      <c r="AN876" t="s">
        <v>324</v>
      </c>
      <c r="AO876">
        <v>0</v>
      </c>
      <c r="AP876" t="s">
        <v>324</v>
      </c>
      <c r="AQ876" t="s">
        <v>324</v>
      </c>
      <c r="AR876" t="s">
        <v>324</v>
      </c>
      <c r="AS876" t="s">
        <v>324</v>
      </c>
      <c r="AT876">
        <v>0</v>
      </c>
      <c r="AU876" t="s">
        <v>324</v>
      </c>
      <c r="AV876" t="s">
        <v>324</v>
      </c>
      <c r="AW876" t="s">
        <v>324</v>
      </c>
      <c r="AX876" t="s">
        <v>324</v>
      </c>
      <c r="AY876">
        <v>0</v>
      </c>
      <c r="AZ876" t="s">
        <v>324</v>
      </c>
      <c r="BA876" t="s">
        <v>324</v>
      </c>
      <c r="BB876" t="s">
        <v>324</v>
      </c>
      <c r="BC876" t="s">
        <v>324</v>
      </c>
      <c r="BD876">
        <v>0</v>
      </c>
      <c r="BE876" t="s">
        <v>324</v>
      </c>
      <c r="BF876" t="s">
        <v>324</v>
      </c>
      <c r="BG876" t="s">
        <v>324</v>
      </c>
      <c r="BH876" t="s">
        <v>324</v>
      </c>
      <c r="BI876">
        <v>0</v>
      </c>
      <c r="BJ876" t="s">
        <v>324</v>
      </c>
      <c r="BK876" t="s">
        <v>324</v>
      </c>
      <c r="BL876" t="s">
        <v>324</v>
      </c>
      <c r="BM876" t="s">
        <v>324</v>
      </c>
      <c r="BN876">
        <v>0</v>
      </c>
      <c r="BO876" t="s">
        <v>324</v>
      </c>
      <c r="BP876" t="s">
        <v>324</v>
      </c>
      <c r="BQ876" t="s">
        <v>324</v>
      </c>
      <c r="BR876" t="s">
        <v>324</v>
      </c>
      <c r="BS876">
        <v>0</v>
      </c>
      <c r="BT876" t="s">
        <v>324</v>
      </c>
      <c r="BU876" t="s">
        <v>324</v>
      </c>
      <c r="BV876" t="s">
        <v>324</v>
      </c>
      <c r="BW876" t="s">
        <v>324</v>
      </c>
      <c r="BX876">
        <v>0</v>
      </c>
      <c r="BY876" t="s">
        <v>324</v>
      </c>
      <c r="BZ876" t="s">
        <v>324</v>
      </c>
      <c r="CA876" t="s">
        <v>324</v>
      </c>
      <c r="CB876" t="s">
        <v>324</v>
      </c>
      <c r="CC876">
        <v>0</v>
      </c>
      <c r="CD876" t="s">
        <v>324</v>
      </c>
      <c r="CE876" t="s">
        <v>324</v>
      </c>
      <c r="CF876" t="s">
        <v>324</v>
      </c>
      <c r="CG876" t="s">
        <v>324</v>
      </c>
      <c r="CH876">
        <v>0</v>
      </c>
      <c r="CI876" t="s">
        <v>324</v>
      </c>
      <c r="CJ876" t="s">
        <v>324</v>
      </c>
      <c r="CK876" t="s">
        <v>324</v>
      </c>
      <c r="CL876" t="s">
        <v>324</v>
      </c>
      <c r="CM876">
        <v>0</v>
      </c>
      <c r="CN876" t="s">
        <v>324</v>
      </c>
      <c r="CO876" t="s">
        <v>324</v>
      </c>
      <c r="CP876" t="s">
        <v>324</v>
      </c>
      <c r="CQ876" t="s">
        <v>324</v>
      </c>
      <c r="CR876">
        <v>0</v>
      </c>
      <c r="CS876" t="s">
        <v>324</v>
      </c>
      <c r="CT876" t="s">
        <v>324</v>
      </c>
      <c r="CU876" t="s">
        <v>324</v>
      </c>
      <c r="CV876" t="s">
        <v>324</v>
      </c>
      <c r="CW876">
        <v>0</v>
      </c>
      <c r="CX876">
        <v>0.111</v>
      </c>
      <c r="CY876">
        <v>1.2E-2</v>
      </c>
      <c r="CZ876">
        <v>0</v>
      </c>
      <c r="DA876">
        <v>0</v>
      </c>
      <c r="DB876">
        <v>0.123</v>
      </c>
      <c r="DC876">
        <v>21</v>
      </c>
      <c r="DD876">
        <v>2</v>
      </c>
      <c r="DE876">
        <v>0</v>
      </c>
      <c r="DF876">
        <v>0</v>
      </c>
      <c r="DG876">
        <v>23</v>
      </c>
      <c r="DH876">
        <v>0</v>
      </c>
      <c r="DI876">
        <v>0</v>
      </c>
      <c r="DJ876">
        <v>0</v>
      </c>
      <c r="DK876">
        <v>0</v>
      </c>
      <c r="DL876">
        <v>0</v>
      </c>
    </row>
    <row r="877" spans="1:116" x14ac:dyDescent="0.45">
      <c r="A877">
        <v>2023</v>
      </c>
      <c r="B877" t="s">
        <v>218</v>
      </c>
      <c r="C877">
        <v>6957</v>
      </c>
      <c r="D877" t="s">
        <v>625</v>
      </c>
      <c r="E877" t="s">
        <v>661</v>
      </c>
      <c r="F877" t="s">
        <v>247</v>
      </c>
      <c r="G877">
        <v>1.724</v>
      </c>
      <c r="H877">
        <v>0.80400000000000005</v>
      </c>
      <c r="I877">
        <v>0</v>
      </c>
      <c r="J877">
        <v>0</v>
      </c>
      <c r="K877">
        <v>2.528</v>
      </c>
      <c r="L877">
        <v>212</v>
      </c>
      <c r="M877">
        <v>21</v>
      </c>
      <c r="N877">
        <v>0</v>
      </c>
      <c r="O877">
        <v>0</v>
      </c>
      <c r="P877">
        <v>233</v>
      </c>
      <c r="Q877" t="s">
        <v>324</v>
      </c>
      <c r="R877" t="s">
        <v>324</v>
      </c>
      <c r="S877" t="s">
        <v>324</v>
      </c>
      <c r="T877" t="s">
        <v>324</v>
      </c>
      <c r="U877">
        <v>0</v>
      </c>
      <c r="V877" t="s">
        <v>324</v>
      </c>
      <c r="W877" t="s">
        <v>324</v>
      </c>
      <c r="X877" t="s">
        <v>324</v>
      </c>
      <c r="Y877" t="s">
        <v>324</v>
      </c>
      <c r="Z877">
        <v>0</v>
      </c>
      <c r="AA877" t="s">
        <v>324</v>
      </c>
      <c r="AB877" t="s">
        <v>324</v>
      </c>
      <c r="AC877" t="s">
        <v>324</v>
      </c>
      <c r="AD877" t="s">
        <v>324</v>
      </c>
      <c r="AE877">
        <v>0</v>
      </c>
      <c r="AF877" t="s">
        <v>324</v>
      </c>
      <c r="AG877" t="s">
        <v>324</v>
      </c>
      <c r="AH877" t="s">
        <v>324</v>
      </c>
      <c r="AI877" t="s">
        <v>324</v>
      </c>
      <c r="AJ877">
        <v>0</v>
      </c>
      <c r="AK877" t="s">
        <v>324</v>
      </c>
      <c r="AL877" t="s">
        <v>324</v>
      </c>
      <c r="AM877" t="s">
        <v>324</v>
      </c>
      <c r="AN877" t="s">
        <v>324</v>
      </c>
      <c r="AO877">
        <v>0</v>
      </c>
      <c r="AP877" t="s">
        <v>324</v>
      </c>
      <c r="AQ877" t="s">
        <v>324</v>
      </c>
      <c r="AR877" t="s">
        <v>324</v>
      </c>
      <c r="AS877" t="s">
        <v>324</v>
      </c>
      <c r="AT877">
        <v>0</v>
      </c>
      <c r="AU877" t="s">
        <v>324</v>
      </c>
      <c r="AV877" t="s">
        <v>324</v>
      </c>
      <c r="AW877" t="s">
        <v>324</v>
      </c>
      <c r="AX877" t="s">
        <v>324</v>
      </c>
      <c r="AY877">
        <v>0</v>
      </c>
      <c r="AZ877" t="s">
        <v>324</v>
      </c>
      <c r="BA877" t="s">
        <v>324</v>
      </c>
      <c r="BB877" t="s">
        <v>324</v>
      </c>
      <c r="BC877" t="s">
        <v>324</v>
      </c>
      <c r="BD877">
        <v>0</v>
      </c>
      <c r="BE877" t="s">
        <v>324</v>
      </c>
      <c r="BF877" t="s">
        <v>324</v>
      </c>
      <c r="BG877" t="s">
        <v>324</v>
      </c>
      <c r="BH877" t="s">
        <v>324</v>
      </c>
      <c r="BI877">
        <v>0</v>
      </c>
      <c r="BJ877" t="s">
        <v>324</v>
      </c>
      <c r="BK877" t="s">
        <v>324</v>
      </c>
      <c r="BL877" t="s">
        <v>324</v>
      </c>
      <c r="BM877" t="s">
        <v>324</v>
      </c>
      <c r="BN877">
        <v>0</v>
      </c>
      <c r="BO877" t="s">
        <v>324</v>
      </c>
      <c r="BP877" t="s">
        <v>324</v>
      </c>
      <c r="BQ877" t="s">
        <v>324</v>
      </c>
      <c r="BR877" t="s">
        <v>324</v>
      </c>
      <c r="BS877">
        <v>0</v>
      </c>
      <c r="BT877">
        <v>8.9999999999999993E-3</v>
      </c>
      <c r="BU877">
        <v>0.02</v>
      </c>
      <c r="BV877" t="s">
        <v>324</v>
      </c>
      <c r="BW877" t="s">
        <v>324</v>
      </c>
      <c r="BX877">
        <v>2.9000000000000001E-2</v>
      </c>
      <c r="BY877">
        <v>2</v>
      </c>
      <c r="BZ877">
        <v>1</v>
      </c>
      <c r="CA877" t="s">
        <v>324</v>
      </c>
      <c r="CB877" t="s">
        <v>324</v>
      </c>
      <c r="CC877">
        <v>3</v>
      </c>
      <c r="CD877" t="s">
        <v>324</v>
      </c>
      <c r="CE877" t="s">
        <v>324</v>
      </c>
      <c r="CF877" t="s">
        <v>324</v>
      </c>
      <c r="CG877" t="s">
        <v>324</v>
      </c>
      <c r="CH877">
        <v>0</v>
      </c>
      <c r="CI877" t="s">
        <v>324</v>
      </c>
      <c r="CJ877" t="s">
        <v>324</v>
      </c>
      <c r="CK877" t="s">
        <v>324</v>
      </c>
      <c r="CL877" t="s">
        <v>324</v>
      </c>
      <c r="CM877">
        <v>0</v>
      </c>
      <c r="CN877" t="s">
        <v>324</v>
      </c>
      <c r="CO877" t="s">
        <v>324</v>
      </c>
      <c r="CP877" t="s">
        <v>324</v>
      </c>
      <c r="CQ877" t="s">
        <v>324</v>
      </c>
      <c r="CR877">
        <v>0</v>
      </c>
      <c r="CS877" t="s">
        <v>324</v>
      </c>
      <c r="CT877" t="s">
        <v>324</v>
      </c>
      <c r="CU877" t="s">
        <v>324</v>
      </c>
      <c r="CV877" t="s">
        <v>324</v>
      </c>
      <c r="CW877">
        <v>0</v>
      </c>
      <c r="CX877">
        <v>1.7330000000000001</v>
      </c>
      <c r="CY877">
        <v>0.82399999999999995</v>
      </c>
      <c r="CZ877">
        <v>0</v>
      </c>
      <c r="DA877">
        <v>0</v>
      </c>
      <c r="DB877">
        <v>2.5569999999999999</v>
      </c>
      <c r="DC877">
        <v>214</v>
      </c>
      <c r="DD877">
        <v>22</v>
      </c>
      <c r="DE877">
        <v>0</v>
      </c>
      <c r="DF877">
        <v>0</v>
      </c>
      <c r="DG877">
        <v>236</v>
      </c>
      <c r="DH877">
        <v>0</v>
      </c>
      <c r="DI877">
        <v>0</v>
      </c>
      <c r="DJ877">
        <v>0</v>
      </c>
      <c r="DK877">
        <v>0</v>
      </c>
      <c r="DL877">
        <v>0</v>
      </c>
    </row>
    <row r="878" spans="1:116" x14ac:dyDescent="0.45">
      <c r="A878">
        <v>2023</v>
      </c>
      <c r="B878" t="s">
        <v>218</v>
      </c>
      <c r="C878">
        <v>10879</v>
      </c>
      <c r="D878" t="s">
        <v>1164</v>
      </c>
      <c r="E878" t="s">
        <v>634</v>
      </c>
      <c r="F878" t="s">
        <v>247</v>
      </c>
      <c r="G878">
        <v>6.1920000000000002</v>
      </c>
      <c r="H878">
        <v>1.454</v>
      </c>
      <c r="I878" t="s">
        <v>324</v>
      </c>
      <c r="J878" t="s">
        <v>324</v>
      </c>
      <c r="K878">
        <v>7.6459999999999999</v>
      </c>
      <c r="L878">
        <v>872</v>
      </c>
      <c r="M878">
        <v>13</v>
      </c>
      <c r="N878" t="s">
        <v>324</v>
      </c>
      <c r="O878" t="s">
        <v>324</v>
      </c>
      <c r="P878">
        <v>885</v>
      </c>
      <c r="Q878" t="s">
        <v>324</v>
      </c>
      <c r="R878" t="s">
        <v>324</v>
      </c>
      <c r="S878" t="s">
        <v>324</v>
      </c>
      <c r="T878" t="s">
        <v>324</v>
      </c>
      <c r="U878">
        <v>0</v>
      </c>
      <c r="V878" t="s">
        <v>324</v>
      </c>
      <c r="W878" t="s">
        <v>324</v>
      </c>
      <c r="X878" t="s">
        <v>324</v>
      </c>
      <c r="Y878" t="s">
        <v>324</v>
      </c>
      <c r="Z878">
        <v>0</v>
      </c>
      <c r="AA878" t="s">
        <v>324</v>
      </c>
      <c r="AB878" t="s">
        <v>324</v>
      </c>
      <c r="AC878" t="s">
        <v>324</v>
      </c>
      <c r="AD878" t="s">
        <v>324</v>
      </c>
      <c r="AE878">
        <v>0</v>
      </c>
      <c r="AF878" t="s">
        <v>324</v>
      </c>
      <c r="AG878" t="s">
        <v>324</v>
      </c>
      <c r="AH878" t="s">
        <v>324</v>
      </c>
      <c r="AI878" t="s">
        <v>324</v>
      </c>
      <c r="AJ878">
        <v>0</v>
      </c>
      <c r="AK878" t="s">
        <v>324</v>
      </c>
      <c r="AL878" t="s">
        <v>324</v>
      </c>
      <c r="AM878" t="s">
        <v>324</v>
      </c>
      <c r="AN878" t="s">
        <v>324</v>
      </c>
      <c r="AO878">
        <v>0</v>
      </c>
      <c r="AP878" t="s">
        <v>324</v>
      </c>
      <c r="AQ878" t="s">
        <v>324</v>
      </c>
      <c r="AR878" t="s">
        <v>324</v>
      </c>
      <c r="AS878" t="s">
        <v>324</v>
      </c>
      <c r="AT878">
        <v>0</v>
      </c>
      <c r="AU878" t="s">
        <v>324</v>
      </c>
      <c r="AV878" t="s">
        <v>324</v>
      </c>
      <c r="AW878" t="s">
        <v>324</v>
      </c>
      <c r="AX878" t="s">
        <v>324</v>
      </c>
      <c r="AY878">
        <v>0</v>
      </c>
      <c r="AZ878" t="s">
        <v>324</v>
      </c>
      <c r="BA878" t="s">
        <v>324</v>
      </c>
      <c r="BB878" t="s">
        <v>324</v>
      </c>
      <c r="BC878" t="s">
        <v>324</v>
      </c>
      <c r="BD878">
        <v>0</v>
      </c>
      <c r="BE878" t="s">
        <v>324</v>
      </c>
      <c r="BF878" t="s">
        <v>324</v>
      </c>
      <c r="BG878" t="s">
        <v>324</v>
      </c>
      <c r="BH878" t="s">
        <v>324</v>
      </c>
      <c r="BI878">
        <v>0</v>
      </c>
      <c r="BJ878" t="s">
        <v>324</v>
      </c>
      <c r="BK878" t="s">
        <v>324</v>
      </c>
      <c r="BL878" t="s">
        <v>324</v>
      </c>
      <c r="BM878" t="s">
        <v>324</v>
      </c>
      <c r="BN878">
        <v>0</v>
      </c>
      <c r="BO878" t="s">
        <v>324</v>
      </c>
      <c r="BP878" t="s">
        <v>324</v>
      </c>
      <c r="BQ878" t="s">
        <v>324</v>
      </c>
      <c r="BR878" t="s">
        <v>324</v>
      </c>
      <c r="BS878">
        <v>0</v>
      </c>
      <c r="BT878" t="s">
        <v>324</v>
      </c>
      <c r="BU878">
        <v>8.0000000000000002E-3</v>
      </c>
      <c r="BV878" t="s">
        <v>324</v>
      </c>
      <c r="BW878" t="s">
        <v>324</v>
      </c>
      <c r="BX878">
        <v>8.0000000000000002E-3</v>
      </c>
      <c r="BY878" t="s">
        <v>324</v>
      </c>
      <c r="BZ878">
        <v>3</v>
      </c>
      <c r="CA878" t="s">
        <v>324</v>
      </c>
      <c r="CB878" t="s">
        <v>324</v>
      </c>
      <c r="CC878">
        <v>3</v>
      </c>
      <c r="CD878" t="s">
        <v>324</v>
      </c>
      <c r="CE878" t="s">
        <v>324</v>
      </c>
      <c r="CF878" t="s">
        <v>324</v>
      </c>
      <c r="CG878" t="s">
        <v>324</v>
      </c>
      <c r="CH878">
        <v>0</v>
      </c>
      <c r="CI878" t="s">
        <v>324</v>
      </c>
      <c r="CJ878" t="s">
        <v>324</v>
      </c>
      <c r="CK878" t="s">
        <v>324</v>
      </c>
      <c r="CL878" t="s">
        <v>324</v>
      </c>
      <c r="CM878">
        <v>0</v>
      </c>
      <c r="CN878" t="s">
        <v>324</v>
      </c>
      <c r="CO878" t="s">
        <v>324</v>
      </c>
      <c r="CP878" t="s">
        <v>324</v>
      </c>
      <c r="CQ878" t="s">
        <v>324</v>
      </c>
      <c r="CR878">
        <v>0</v>
      </c>
      <c r="CS878" t="s">
        <v>324</v>
      </c>
      <c r="CT878" t="s">
        <v>324</v>
      </c>
      <c r="CU878" t="s">
        <v>324</v>
      </c>
      <c r="CV878" t="s">
        <v>324</v>
      </c>
      <c r="CW878">
        <v>0</v>
      </c>
      <c r="CX878">
        <v>6.1920000000000002</v>
      </c>
      <c r="CY878">
        <v>1.462</v>
      </c>
      <c r="CZ878">
        <v>0</v>
      </c>
      <c r="DA878">
        <v>0</v>
      </c>
      <c r="DB878">
        <v>7.6539999999999999</v>
      </c>
      <c r="DC878">
        <v>872</v>
      </c>
      <c r="DD878">
        <v>16</v>
      </c>
      <c r="DE878">
        <v>0</v>
      </c>
      <c r="DF878">
        <v>0</v>
      </c>
      <c r="DG878">
        <v>888</v>
      </c>
      <c r="DH878">
        <v>0</v>
      </c>
      <c r="DI878">
        <v>0</v>
      </c>
      <c r="DJ878">
        <v>0</v>
      </c>
      <c r="DK878">
        <v>0</v>
      </c>
      <c r="DL878">
        <v>0</v>
      </c>
    </row>
    <row r="879" spans="1:116" x14ac:dyDescent="0.45">
      <c r="A879">
        <v>2023</v>
      </c>
      <c r="B879" t="s">
        <v>218</v>
      </c>
      <c r="C879">
        <v>11135</v>
      </c>
      <c r="D879" t="s">
        <v>556</v>
      </c>
      <c r="E879" t="s">
        <v>634</v>
      </c>
      <c r="F879" t="s">
        <v>247</v>
      </c>
      <c r="G879">
        <v>3.56</v>
      </c>
      <c r="H879">
        <v>1.39</v>
      </c>
      <c r="I879" t="s">
        <v>324</v>
      </c>
      <c r="J879" t="s">
        <v>324</v>
      </c>
      <c r="K879">
        <v>4.95</v>
      </c>
      <c r="L879">
        <v>457</v>
      </c>
      <c r="M879">
        <v>35</v>
      </c>
      <c r="N879" t="s">
        <v>324</v>
      </c>
      <c r="O879" t="s">
        <v>324</v>
      </c>
      <c r="P879">
        <v>492</v>
      </c>
      <c r="Q879" t="s">
        <v>324</v>
      </c>
      <c r="R879" t="s">
        <v>324</v>
      </c>
      <c r="S879" t="s">
        <v>324</v>
      </c>
      <c r="T879" t="s">
        <v>324</v>
      </c>
      <c r="U879">
        <v>0</v>
      </c>
      <c r="V879" t="s">
        <v>324</v>
      </c>
      <c r="W879" t="s">
        <v>324</v>
      </c>
      <c r="X879" t="s">
        <v>324</v>
      </c>
      <c r="Y879" t="s">
        <v>324</v>
      </c>
      <c r="Z879">
        <v>0</v>
      </c>
      <c r="AA879" t="s">
        <v>324</v>
      </c>
      <c r="AB879" t="s">
        <v>324</v>
      </c>
      <c r="AC879" t="s">
        <v>324</v>
      </c>
      <c r="AD879" t="s">
        <v>324</v>
      </c>
      <c r="AE879">
        <v>0</v>
      </c>
      <c r="AF879" t="s">
        <v>324</v>
      </c>
      <c r="AG879" t="s">
        <v>324</v>
      </c>
      <c r="AH879" t="s">
        <v>324</v>
      </c>
      <c r="AI879" t="s">
        <v>324</v>
      </c>
      <c r="AJ879">
        <v>0</v>
      </c>
      <c r="AK879" t="s">
        <v>324</v>
      </c>
      <c r="AL879" t="s">
        <v>324</v>
      </c>
      <c r="AM879" t="s">
        <v>324</v>
      </c>
      <c r="AN879" t="s">
        <v>324</v>
      </c>
      <c r="AO879">
        <v>0</v>
      </c>
      <c r="AP879" t="s">
        <v>324</v>
      </c>
      <c r="AQ879" t="s">
        <v>324</v>
      </c>
      <c r="AR879" t="s">
        <v>324</v>
      </c>
      <c r="AS879" t="s">
        <v>324</v>
      </c>
      <c r="AT879">
        <v>0</v>
      </c>
      <c r="AU879" t="s">
        <v>324</v>
      </c>
      <c r="AV879" t="s">
        <v>324</v>
      </c>
      <c r="AW879" t="s">
        <v>324</v>
      </c>
      <c r="AX879" t="s">
        <v>324</v>
      </c>
      <c r="AY879">
        <v>0</v>
      </c>
      <c r="AZ879" t="s">
        <v>324</v>
      </c>
      <c r="BA879" t="s">
        <v>324</v>
      </c>
      <c r="BB879" t="s">
        <v>324</v>
      </c>
      <c r="BC879" t="s">
        <v>324</v>
      </c>
      <c r="BD879">
        <v>0</v>
      </c>
      <c r="BE879" t="s">
        <v>324</v>
      </c>
      <c r="BF879" t="s">
        <v>324</v>
      </c>
      <c r="BG879" t="s">
        <v>324</v>
      </c>
      <c r="BH879" t="s">
        <v>324</v>
      </c>
      <c r="BI879">
        <v>0</v>
      </c>
      <c r="BJ879" t="s">
        <v>324</v>
      </c>
      <c r="BK879" t="s">
        <v>324</v>
      </c>
      <c r="BL879" t="s">
        <v>324</v>
      </c>
      <c r="BM879" t="s">
        <v>324</v>
      </c>
      <c r="BN879">
        <v>0</v>
      </c>
      <c r="BO879" t="s">
        <v>324</v>
      </c>
      <c r="BP879" t="s">
        <v>324</v>
      </c>
      <c r="BQ879" t="s">
        <v>324</v>
      </c>
      <c r="BR879" t="s">
        <v>324</v>
      </c>
      <c r="BS879">
        <v>0</v>
      </c>
      <c r="BT879" t="s">
        <v>324</v>
      </c>
      <c r="BU879" t="s">
        <v>324</v>
      </c>
      <c r="BV879" t="s">
        <v>324</v>
      </c>
      <c r="BW879" t="s">
        <v>324</v>
      </c>
      <c r="BX879">
        <v>0</v>
      </c>
      <c r="BY879" t="s">
        <v>324</v>
      </c>
      <c r="BZ879" t="s">
        <v>324</v>
      </c>
      <c r="CA879" t="s">
        <v>324</v>
      </c>
      <c r="CB879" t="s">
        <v>324</v>
      </c>
      <c r="CC879">
        <v>0</v>
      </c>
      <c r="CD879" t="s">
        <v>324</v>
      </c>
      <c r="CE879" t="s">
        <v>324</v>
      </c>
      <c r="CF879" t="s">
        <v>324</v>
      </c>
      <c r="CG879" t="s">
        <v>324</v>
      </c>
      <c r="CH879">
        <v>0</v>
      </c>
      <c r="CI879" t="s">
        <v>324</v>
      </c>
      <c r="CJ879" t="s">
        <v>324</v>
      </c>
      <c r="CK879" t="s">
        <v>324</v>
      </c>
      <c r="CL879" t="s">
        <v>324</v>
      </c>
      <c r="CM879">
        <v>0</v>
      </c>
      <c r="CN879" t="s">
        <v>324</v>
      </c>
      <c r="CO879" t="s">
        <v>324</v>
      </c>
      <c r="CP879" t="s">
        <v>324</v>
      </c>
      <c r="CQ879" t="s">
        <v>324</v>
      </c>
      <c r="CR879">
        <v>0</v>
      </c>
      <c r="CS879" t="s">
        <v>324</v>
      </c>
      <c r="CT879" t="s">
        <v>324</v>
      </c>
      <c r="CU879" t="s">
        <v>324</v>
      </c>
      <c r="CV879" t="s">
        <v>324</v>
      </c>
      <c r="CW879">
        <v>0</v>
      </c>
      <c r="CX879">
        <v>3.56</v>
      </c>
      <c r="CY879">
        <v>1.39</v>
      </c>
      <c r="CZ879">
        <v>0</v>
      </c>
      <c r="DA879">
        <v>0</v>
      </c>
      <c r="DB879">
        <v>4.95</v>
      </c>
      <c r="DC879">
        <v>457</v>
      </c>
      <c r="DD879">
        <v>35</v>
      </c>
      <c r="DE879">
        <v>0</v>
      </c>
      <c r="DF879">
        <v>0</v>
      </c>
      <c r="DG879">
        <v>492</v>
      </c>
      <c r="DH879">
        <v>0</v>
      </c>
      <c r="DI879">
        <v>0</v>
      </c>
      <c r="DJ879">
        <v>0</v>
      </c>
      <c r="DK879">
        <v>0</v>
      </c>
      <c r="DL879">
        <v>0</v>
      </c>
    </row>
    <row r="880" spans="1:116" x14ac:dyDescent="0.45">
      <c r="A880">
        <v>2023</v>
      </c>
      <c r="B880" t="s">
        <v>218</v>
      </c>
      <c r="C880">
        <v>12866</v>
      </c>
      <c r="D880" t="s">
        <v>364</v>
      </c>
      <c r="E880" t="s">
        <v>661</v>
      </c>
      <c r="F880" t="s">
        <v>244</v>
      </c>
      <c r="G880">
        <v>0.61099999999999999</v>
      </c>
      <c r="H880">
        <v>4.5999999999999999E-2</v>
      </c>
      <c r="I880">
        <v>0</v>
      </c>
      <c r="J880">
        <v>0</v>
      </c>
      <c r="K880">
        <v>0.65700000000000003</v>
      </c>
      <c r="L880">
        <v>77</v>
      </c>
      <c r="M880">
        <v>4</v>
      </c>
      <c r="N880">
        <v>0</v>
      </c>
      <c r="O880">
        <v>0</v>
      </c>
      <c r="P880">
        <v>81</v>
      </c>
      <c r="Q880">
        <v>0</v>
      </c>
      <c r="R880">
        <v>0</v>
      </c>
      <c r="S880">
        <v>0</v>
      </c>
      <c r="T880">
        <v>0</v>
      </c>
      <c r="U880">
        <v>0</v>
      </c>
      <c r="V880">
        <v>0</v>
      </c>
      <c r="W880">
        <v>0</v>
      </c>
      <c r="X880">
        <v>0</v>
      </c>
      <c r="Y880">
        <v>0</v>
      </c>
      <c r="Z880">
        <v>0</v>
      </c>
      <c r="AA880">
        <v>0</v>
      </c>
      <c r="AB880">
        <v>0</v>
      </c>
      <c r="AC880">
        <v>0</v>
      </c>
      <c r="AD880">
        <v>0</v>
      </c>
      <c r="AE880">
        <v>0</v>
      </c>
      <c r="AF880">
        <v>0</v>
      </c>
      <c r="AG880">
        <v>0</v>
      </c>
      <c r="AH880">
        <v>0</v>
      </c>
      <c r="AI880">
        <v>0</v>
      </c>
      <c r="AJ880">
        <v>0</v>
      </c>
      <c r="AK880">
        <v>0</v>
      </c>
      <c r="AL880">
        <v>0</v>
      </c>
      <c r="AM880">
        <v>0</v>
      </c>
      <c r="AN880">
        <v>0</v>
      </c>
      <c r="AO880">
        <v>0</v>
      </c>
      <c r="AP880" t="s">
        <v>324</v>
      </c>
      <c r="AQ880" t="s">
        <v>324</v>
      </c>
      <c r="AR880" t="s">
        <v>324</v>
      </c>
      <c r="AS880" t="s">
        <v>324</v>
      </c>
      <c r="AT880">
        <v>0</v>
      </c>
      <c r="AU880" t="s">
        <v>324</v>
      </c>
      <c r="AV880" t="s">
        <v>324</v>
      </c>
      <c r="AW880" t="s">
        <v>324</v>
      </c>
      <c r="AX880" t="s">
        <v>324</v>
      </c>
      <c r="AY880">
        <v>0</v>
      </c>
      <c r="AZ880" t="s">
        <v>324</v>
      </c>
      <c r="BA880" t="s">
        <v>324</v>
      </c>
      <c r="BB880" t="s">
        <v>324</v>
      </c>
      <c r="BC880" t="s">
        <v>324</v>
      </c>
      <c r="BD880">
        <v>0</v>
      </c>
      <c r="BE880" t="s">
        <v>324</v>
      </c>
      <c r="BF880" t="s">
        <v>324</v>
      </c>
      <c r="BG880" t="s">
        <v>324</v>
      </c>
      <c r="BH880" t="s">
        <v>324</v>
      </c>
      <c r="BI880">
        <v>0</v>
      </c>
      <c r="BJ880" t="s">
        <v>324</v>
      </c>
      <c r="BK880" t="s">
        <v>324</v>
      </c>
      <c r="BL880" t="s">
        <v>324</v>
      </c>
      <c r="BM880" t="s">
        <v>324</v>
      </c>
      <c r="BN880">
        <v>0</v>
      </c>
      <c r="BO880" t="s">
        <v>324</v>
      </c>
      <c r="BP880" t="s">
        <v>324</v>
      </c>
      <c r="BQ880" t="s">
        <v>324</v>
      </c>
      <c r="BR880" t="s">
        <v>324</v>
      </c>
      <c r="BS880">
        <v>0</v>
      </c>
      <c r="BT880" t="s">
        <v>324</v>
      </c>
      <c r="BU880" t="s">
        <v>324</v>
      </c>
      <c r="BV880" t="s">
        <v>324</v>
      </c>
      <c r="BW880" t="s">
        <v>324</v>
      </c>
      <c r="BX880">
        <v>0</v>
      </c>
      <c r="BY880" t="s">
        <v>324</v>
      </c>
      <c r="BZ880" t="s">
        <v>324</v>
      </c>
      <c r="CA880" t="s">
        <v>324</v>
      </c>
      <c r="CB880" t="s">
        <v>324</v>
      </c>
      <c r="CC880">
        <v>0</v>
      </c>
      <c r="CD880" t="s">
        <v>324</v>
      </c>
      <c r="CE880" t="s">
        <v>324</v>
      </c>
      <c r="CF880" t="s">
        <v>324</v>
      </c>
      <c r="CG880" t="s">
        <v>324</v>
      </c>
      <c r="CH880">
        <v>0</v>
      </c>
      <c r="CI880" t="s">
        <v>324</v>
      </c>
      <c r="CJ880" t="s">
        <v>324</v>
      </c>
      <c r="CK880" t="s">
        <v>324</v>
      </c>
      <c r="CL880" t="s">
        <v>324</v>
      </c>
      <c r="CM880">
        <v>0</v>
      </c>
      <c r="CN880" t="s">
        <v>324</v>
      </c>
      <c r="CO880" t="s">
        <v>324</v>
      </c>
      <c r="CP880" t="s">
        <v>324</v>
      </c>
      <c r="CQ880" t="s">
        <v>324</v>
      </c>
      <c r="CR880">
        <v>0</v>
      </c>
      <c r="CS880" t="s">
        <v>324</v>
      </c>
      <c r="CT880" t="s">
        <v>324</v>
      </c>
      <c r="CU880" t="s">
        <v>324</v>
      </c>
      <c r="CV880" t="s">
        <v>324</v>
      </c>
      <c r="CW880">
        <v>0</v>
      </c>
      <c r="CX880">
        <v>0.61099999999999999</v>
      </c>
      <c r="CY880">
        <v>4.5999999999999999E-2</v>
      </c>
      <c r="CZ880">
        <v>0</v>
      </c>
      <c r="DA880">
        <v>0</v>
      </c>
      <c r="DB880">
        <v>0.65700000000000003</v>
      </c>
      <c r="DC880">
        <v>77</v>
      </c>
      <c r="DD880">
        <v>4</v>
      </c>
      <c r="DE880">
        <v>0</v>
      </c>
      <c r="DF880">
        <v>0</v>
      </c>
      <c r="DG880">
        <v>81</v>
      </c>
      <c r="DH880">
        <v>0</v>
      </c>
      <c r="DI880">
        <v>0</v>
      </c>
      <c r="DJ880">
        <v>0</v>
      </c>
      <c r="DK880">
        <v>0</v>
      </c>
      <c r="DL880">
        <v>0</v>
      </c>
    </row>
    <row r="881" spans="1:116" x14ac:dyDescent="0.45">
      <c r="A881">
        <v>2023</v>
      </c>
      <c r="B881" t="s">
        <v>218</v>
      </c>
      <c r="C881">
        <v>13137</v>
      </c>
      <c r="D881" t="s">
        <v>1165</v>
      </c>
      <c r="E881" t="s">
        <v>634</v>
      </c>
      <c r="F881" t="s">
        <v>244</v>
      </c>
      <c r="G881">
        <v>2.35</v>
      </c>
      <c r="H881">
        <v>0.17599999999999999</v>
      </c>
      <c r="I881" t="s">
        <v>324</v>
      </c>
      <c r="J881" t="s">
        <v>324</v>
      </c>
      <c r="K881">
        <v>2.5259999999999998</v>
      </c>
      <c r="L881">
        <v>374</v>
      </c>
      <c r="M881">
        <v>14</v>
      </c>
      <c r="N881" t="s">
        <v>324</v>
      </c>
      <c r="O881" t="s">
        <v>324</v>
      </c>
      <c r="P881">
        <v>388</v>
      </c>
      <c r="Q881" t="s">
        <v>324</v>
      </c>
      <c r="R881" t="s">
        <v>324</v>
      </c>
      <c r="S881" t="s">
        <v>324</v>
      </c>
      <c r="T881" t="s">
        <v>324</v>
      </c>
      <c r="U881">
        <v>0</v>
      </c>
      <c r="V881" t="s">
        <v>324</v>
      </c>
      <c r="W881" t="s">
        <v>324</v>
      </c>
      <c r="X881" t="s">
        <v>324</v>
      </c>
      <c r="Y881" t="s">
        <v>324</v>
      </c>
      <c r="Z881">
        <v>0</v>
      </c>
      <c r="AA881" t="s">
        <v>324</v>
      </c>
      <c r="AB881" t="s">
        <v>324</v>
      </c>
      <c r="AC881" t="s">
        <v>324</v>
      </c>
      <c r="AD881" t="s">
        <v>324</v>
      </c>
      <c r="AE881">
        <v>0</v>
      </c>
      <c r="AF881" t="s">
        <v>324</v>
      </c>
      <c r="AG881" t="s">
        <v>324</v>
      </c>
      <c r="AH881" t="s">
        <v>324</v>
      </c>
      <c r="AI881" t="s">
        <v>324</v>
      </c>
      <c r="AJ881">
        <v>0</v>
      </c>
      <c r="AK881" t="s">
        <v>324</v>
      </c>
      <c r="AL881" t="s">
        <v>324</v>
      </c>
      <c r="AM881" t="s">
        <v>324</v>
      </c>
      <c r="AN881" t="s">
        <v>324</v>
      </c>
      <c r="AO881">
        <v>0</v>
      </c>
      <c r="AP881" t="s">
        <v>324</v>
      </c>
      <c r="AQ881" t="s">
        <v>324</v>
      </c>
      <c r="AR881" t="s">
        <v>324</v>
      </c>
      <c r="AS881" t="s">
        <v>324</v>
      </c>
      <c r="AT881">
        <v>0</v>
      </c>
      <c r="AU881" t="s">
        <v>324</v>
      </c>
      <c r="AV881" t="s">
        <v>324</v>
      </c>
      <c r="AW881" t="s">
        <v>324</v>
      </c>
      <c r="AX881" t="s">
        <v>324</v>
      </c>
      <c r="AY881">
        <v>0</v>
      </c>
      <c r="AZ881" t="s">
        <v>324</v>
      </c>
      <c r="BA881" t="s">
        <v>324</v>
      </c>
      <c r="BB881" t="s">
        <v>324</v>
      </c>
      <c r="BC881" t="s">
        <v>324</v>
      </c>
      <c r="BD881">
        <v>0</v>
      </c>
      <c r="BE881" t="s">
        <v>324</v>
      </c>
      <c r="BF881" t="s">
        <v>324</v>
      </c>
      <c r="BG881" t="s">
        <v>324</v>
      </c>
      <c r="BH881" t="s">
        <v>324</v>
      </c>
      <c r="BI881">
        <v>0</v>
      </c>
      <c r="BJ881" t="s">
        <v>324</v>
      </c>
      <c r="BK881" t="s">
        <v>324</v>
      </c>
      <c r="BL881" t="s">
        <v>324</v>
      </c>
      <c r="BM881" t="s">
        <v>324</v>
      </c>
      <c r="BN881">
        <v>0</v>
      </c>
      <c r="BO881" t="s">
        <v>324</v>
      </c>
      <c r="BP881" t="s">
        <v>324</v>
      </c>
      <c r="BQ881" t="s">
        <v>324</v>
      </c>
      <c r="BR881" t="s">
        <v>324</v>
      </c>
      <c r="BS881">
        <v>0</v>
      </c>
      <c r="BT881" t="s">
        <v>324</v>
      </c>
      <c r="BU881" t="s">
        <v>324</v>
      </c>
      <c r="BV881" t="s">
        <v>324</v>
      </c>
      <c r="BW881" t="s">
        <v>324</v>
      </c>
      <c r="BX881">
        <v>0</v>
      </c>
      <c r="BY881" t="s">
        <v>324</v>
      </c>
      <c r="BZ881" t="s">
        <v>324</v>
      </c>
      <c r="CA881" t="s">
        <v>324</v>
      </c>
      <c r="CB881" t="s">
        <v>324</v>
      </c>
      <c r="CC881">
        <v>0</v>
      </c>
      <c r="CD881" t="s">
        <v>324</v>
      </c>
      <c r="CE881" t="s">
        <v>324</v>
      </c>
      <c r="CF881" t="s">
        <v>324</v>
      </c>
      <c r="CG881" t="s">
        <v>324</v>
      </c>
      <c r="CH881">
        <v>0</v>
      </c>
      <c r="CI881" t="s">
        <v>324</v>
      </c>
      <c r="CJ881" t="s">
        <v>324</v>
      </c>
      <c r="CK881" t="s">
        <v>324</v>
      </c>
      <c r="CL881" t="s">
        <v>324</v>
      </c>
      <c r="CM881">
        <v>0</v>
      </c>
      <c r="CN881" t="s">
        <v>324</v>
      </c>
      <c r="CO881" t="s">
        <v>324</v>
      </c>
      <c r="CP881" t="s">
        <v>324</v>
      </c>
      <c r="CQ881" t="s">
        <v>324</v>
      </c>
      <c r="CR881">
        <v>0</v>
      </c>
      <c r="CS881" t="s">
        <v>324</v>
      </c>
      <c r="CT881" t="s">
        <v>324</v>
      </c>
      <c r="CU881" t="s">
        <v>324</v>
      </c>
      <c r="CV881" t="s">
        <v>324</v>
      </c>
      <c r="CW881">
        <v>0</v>
      </c>
      <c r="CX881">
        <v>2.35</v>
      </c>
      <c r="CY881">
        <v>0.17599999999999999</v>
      </c>
      <c r="CZ881">
        <v>0</v>
      </c>
      <c r="DA881">
        <v>0</v>
      </c>
      <c r="DB881">
        <v>2.5259999999999998</v>
      </c>
      <c r="DC881">
        <v>374</v>
      </c>
      <c r="DD881">
        <v>14</v>
      </c>
      <c r="DE881">
        <v>0</v>
      </c>
      <c r="DF881">
        <v>0</v>
      </c>
      <c r="DG881">
        <v>388</v>
      </c>
      <c r="DH881">
        <v>0</v>
      </c>
      <c r="DI881">
        <v>0</v>
      </c>
      <c r="DJ881">
        <v>0</v>
      </c>
      <c r="DK881">
        <v>0</v>
      </c>
      <c r="DL881">
        <v>0</v>
      </c>
    </row>
    <row r="882" spans="1:116" x14ac:dyDescent="0.45">
      <c r="A882">
        <v>2023</v>
      </c>
      <c r="B882" t="s">
        <v>218</v>
      </c>
      <c r="C882">
        <v>14354</v>
      </c>
      <c r="D882" t="s">
        <v>351</v>
      </c>
      <c r="E882" t="s">
        <v>634</v>
      </c>
      <c r="F882" t="s">
        <v>247</v>
      </c>
      <c r="G882">
        <v>477.79899999999998</v>
      </c>
      <c r="H882">
        <v>89.346000000000004</v>
      </c>
      <c r="I882">
        <v>10.375999999999999</v>
      </c>
      <c r="J882">
        <v>0</v>
      </c>
      <c r="K882">
        <v>577.52099999999996</v>
      </c>
      <c r="L882">
        <v>67618</v>
      </c>
      <c r="M882">
        <v>1390</v>
      </c>
      <c r="N882">
        <v>100</v>
      </c>
      <c r="O882">
        <v>0</v>
      </c>
      <c r="P882">
        <v>69108</v>
      </c>
      <c r="Q882" t="s">
        <v>324</v>
      </c>
      <c r="R882" t="s">
        <v>324</v>
      </c>
      <c r="S882" t="s">
        <v>324</v>
      </c>
      <c r="T882" t="s">
        <v>324</v>
      </c>
      <c r="U882">
        <v>0</v>
      </c>
      <c r="V882" t="s">
        <v>324</v>
      </c>
      <c r="W882" t="s">
        <v>324</v>
      </c>
      <c r="X882" t="s">
        <v>324</v>
      </c>
      <c r="Y882" t="s">
        <v>324</v>
      </c>
      <c r="Z882">
        <v>0</v>
      </c>
      <c r="AA882" t="s">
        <v>324</v>
      </c>
      <c r="AB882" t="s">
        <v>324</v>
      </c>
      <c r="AC882" t="s">
        <v>324</v>
      </c>
      <c r="AD882" t="s">
        <v>324</v>
      </c>
      <c r="AE882">
        <v>0</v>
      </c>
      <c r="AF882" t="s">
        <v>324</v>
      </c>
      <c r="AG882" t="s">
        <v>324</v>
      </c>
      <c r="AH882" t="s">
        <v>324</v>
      </c>
      <c r="AI882" t="s">
        <v>324</v>
      </c>
      <c r="AJ882">
        <v>0</v>
      </c>
      <c r="AK882" t="s">
        <v>324</v>
      </c>
      <c r="AL882" t="s">
        <v>324</v>
      </c>
      <c r="AM882" t="s">
        <v>324</v>
      </c>
      <c r="AN882" t="s">
        <v>324</v>
      </c>
      <c r="AO882">
        <v>0</v>
      </c>
      <c r="AP882">
        <v>49.707999999999998</v>
      </c>
      <c r="AQ882">
        <v>1.411</v>
      </c>
      <c r="AR882">
        <v>0</v>
      </c>
      <c r="AS882">
        <v>0</v>
      </c>
      <c r="AT882">
        <v>51.119</v>
      </c>
      <c r="AU882">
        <v>5909</v>
      </c>
      <c r="AV882">
        <v>30</v>
      </c>
      <c r="AW882">
        <v>0</v>
      </c>
      <c r="AX882">
        <v>0</v>
      </c>
      <c r="AY882">
        <v>5939</v>
      </c>
      <c r="AZ882">
        <v>128.15600000000001</v>
      </c>
      <c r="BA882">
        <v>3.242</v>
      </c>
      <c r="BB882">
        <v>0</v>
      </c>
      <c r="BC882">
        <v>0</v>
      </c>
      <c r="BD882">
        <v>131.398</v>
      </c>
      <c r="BE882">
        <v>5.3999999999999999E-2</v>
      </c>
      <c r="BF882">
        <v>0</v>
      </c>
      <c r="BG882">
        <v>0</v>
      </c>
      <c r="BH882">
        <v>0</v>
      </c>
      <c r="BI882">
        <v>5.3999999999999999E-2</v>
      </c>
      <c r="BJ882">
        <v>5</v>
      </c>
      <c r="BK882">
        <v>0</v>
      </c>
      <c r="BL882">
        <v>0</v>
      </c>
      <c r="BM882">
        <v>0</v>
      </c>
      <c r="BN882">
        <v>5</v>
      </c>
      <c r="BO882">
        <v>0.123</v>
      </c>
      <c r="BP882">
        <v>0</v>
      </c>
      <c r="BQ882">
        <v>0</v>
      </c>
      <c r="BR882">
        <v>0</v>
      </c>
      <c r="BS882">
        <v>0.123</v>
      </c>
      <c r="BT882">
        <v>0.15</v>
      </c>
      <c r="BU882">
        <v>3.1E-2</v>
      </c>
      <c r="BV882">
        <v>0</v>
      </c>
      <c r="BW882">
        <v>0</v>
      </c>
      <c r="BX882">
        <v>0.18099999999999999</v>
      </c>
      <c r="BY882">
        <v>45</v>
      </c>
      <c r="BZ882">
        <v>9</v>
      </c>
      <c r="CA882">
        <v>0</v>
      </c>
      <c r="CB882">
        <v>0</v>
      </c>
      <c r="CC882">
        <v>54</v>
      </c>
      <c r="CD882" t="s">
        <v>324</v>
      </c>
      <c r="CE882" t="s">
        <v>324</v>
      </c>
      <c r="CF882" t="s">
        <v>324</v>
      </c>
      <c r="CG882" t="s">
        <v>324</v>
      </c>
      <c r="CH882">
        <v>0</v>
      </c>
      <c r="CI882">
        <v>0.11700000000000001</v>
      </c>
      <c r="CJ882">
        <v>0.36299999999999999</v>
      </c>
      <c r="CK882">
        <v>1.0999999999999999E-2</v>
      </c>
      <c r="CL882">
        <v>0</v>
      </c>
      <c r="CM882">
        <v>0.49099999999999999</v>
      </c>
      <c r="CN882">
        <v>19</v>
      </c>
      <c r="CO882">
        <v>11</v>
      </c>
      <c r="CP882">
        <v>2</v>
      </c>
      <c r="CQ882">
        <v>0</v>
      </c>
      <c r="CR882">
        <v>32</v>
      </c>
      <c r="CS882" t="s">
        <v>324</v>
      </c>
      <c r="CT882" t="s">
        <v>324</v>
      </c>
      <c r="CU882" t="s">
        <v>324</v>
      </c>
      <c r="CV882" t="s">
        <v>324</v>
      </c>
      <c r="CW882">
        <v>0</v>
      </c>
      <c r="CX882">
        <v>478.06599999999997</v>
      </c>
      <c r="CY882">
        <v>89.74</v>
      </c>
      <c r="CZ882">
        <v>10.387</v>
      </c>
      <c r="DA882">
        <v>0</v>
      </c>
      <c r="DB882">
        <v>578.19299999999998</v>
      </c>
      <c r="DC882">
        <v>67682</v>
      </c>
      <c r="DD882">
        <v>1410</v>
      </c>
      <c r="DE882">
        <v>102</v>
      </c>
      <c r="DF882">
        <v>0</v>
      </c>
      <c r="DG882">
        <v>69194</v>
      </c>
      <c r="DH882">
        <v>0</v>
      </c>
      <c r="DI882">
        <v>0</v>
      </c>
      <c r="DJ882">
        <v>0</v>
      </c>
      <c r="DK882">
        <v>0</v>
      </c>
      <c r="DL882">
        <v>0</v>
      </c>
    </row>
    <row r="883" spans="1:116" x14ac:dyDescent="0.45">
      <c r="A883">
        <v>2023</v>
      </c>
      <c r="B883" t="s">
        <v>218</v>
      </c>
      <c r="C883">
        <v>15444</v>
      </c>
      <c r="D883" t="s">
        <v>557</v>
      </c>
      <c r="E883" t="s">
        <v>634</v>
      </c>
      <c r="F883" t="s">
        <v>244</v>
      </c>
      <c r="G883">
        <v>7.92</v>
      </c>
      <c r="H883">
        <v>0.47699999999999998</v>
      </c>
      <c r="I883">
        <v>0</v>
      </c>
      <c r="J883">
        <v>0</v>
      </c>
      <c r="K883">
        <v>8.3970000000000002</v>
      </c>
      <c r="L883">
        <v>1155</v>
      </c>
      <c r="M883">
        <v>20</v>
      </c>
      <c r="N883">
        <v>0</v>
      </c>
      <c r="O883">
        <v>0</v>
      </c>
      <c r="P883">
        <v>1175</v>
      </c>
      <c r="Q883">
        <v>5072.2539999999999</v>
      </c>
      <c r="R883">
        <v>128.05500000000001</v>
      </c>
      <c r="S883">
        <v>0</v>
      </c>
      <c r="T883">
        <v>0</v>
      </c>
      <c r="U883">
        <v>5200.3090000000002</v>
      </c>
      <c r="V883" t="s">
        <v>324</v>
      </c>
      <c r="W883" t="s">
        <v>324</v>
      </c>
      <c r="X883" t="s">
        <v>324</v>
      </c>
      <c r="Y883" t="s">
        <v>324</v>
      </c>
      <c r="Z883">
        <v>0</v>
      </c>
      <c r="AA883" t="s">
        <v>324</v>
      </c>
      <c r="AB883" t="s">
        <v>324</v>
      </c>
      <c r="AC883" t="s">
        <v>324</v>
      </c>
      <c r="AD883" t="s">
        <v>324</v>
      </c>
      <c r="AE883">
        <v>0</v>
      </c>
      <c r="AF883" t="s">
        <v>324</v>
      </c>
      <c r="AG883" t="s">
        <v>324</v>
      </c>
      <c r="AH883" t="s">
        <v>324</v>
      </c>
      <c r="AI883" t="s">
        <v>324</v>
      </c>
      <c r="AJ883">
        <v>0</v>
      </c>
      <c r="AK883" t="s">
        <v>324</v>
      </c>
      <c r="AL883" t="s">
        <v>324</v>
      </c>
      <c r="AM883" t="s">
        <v>324</v>
      </c>
      <c r="AN883" t="s">
        <v>324</v>
      </c>
      <c r="AO883">
        <v>0</v>
      </c>
      <c r="AP883" t="s">
        <v>324</v>
      </c>
      <c r="AQ883" t="s">
        <v>324</v>
      </c>
      <c r="AR883" t="s">
        <v>324</v>
      </c>
      <c r="AS883" t="s">
        <v>324</v>
      </c>
      <c r="AT883">
        <v>0</v>
      </c>
      <c r="AU883" t="s">
        <v>324</v>
      </c>
      <c r="AV883" t="s">
        <v>324</v>
      </c>
      <c r="AW883" t="s">
        <v>324</v>
      </c>
      <c r="AX883" t="s">
        <v>324</v>
      </c>
      <c r="AY883">
        <v>0</v>
      </c>
      <c r="AZ883" t="s">
        <v>324</v>
      </c>
      <c r="BA883" t="s">
        <v>324</v>
      </c>
      <c r="BB883" t="s">
        <v>324</v>
      </c>
      <c r="BC883" t="s">
        <v>324</v>
      </c>
      <c r="BD883">
        <v>0</v>
      </c>
      <c r="BE883" t="s">
        <v>324</v>
      </c>
      <c r="BF883" t="s">
        <v>324</v>
      </c>
      <c r="BG883" t="s">
        <v>324</v>
      </c>
      <c r="BH883" t="s">
        <v>324</v>
      </c>
      <c r="BI883">
        <v>0</v>
      </c>
      <c r="BJ883" t="s">
        <v>324</v>
      </c>
      <c r="BK883" t="s">
        <v>324</v>
      </c>
      <c r="BL883" t="s">
        <v>324</v>
      </c>
      <c r="BM883" t="s">
        <v>324</v>
      </c>
      <c r="BN883">
        <v>0</v>
      </c>
      <c r="BO883" t="s">
        <v>324</v>
      </c>
      <c r="BP883" t="s">
        <v>324</v>
      </c>
      <c r="BQ883" t="s">
        <v>324</v>
      </c>
      <c r="BR883" t="s">
        <v>324</v>
      </c>
      <c r="BS883">
        <v>0</v>
      </c>
      <c r="BT883" t="s">
        <v>324</v>
      </c>
      <c r="BU883" t="s">
        <v>324</v>
      </c>
      <c r="BV883" t="s">
        <v>324</v>
      </c>
      <c r="BW883" t="s">
        <v>324</v>
      </c>
      <c r="BX883">
        <v>0</v>
      </c>
      <c r="BY883" t="s">
        <v>324</v>
      </c>
      <c r="BZ883" t="s">
        <v>324</v>
      </c>
      <c r="CA883" t="s">
        <v>324</v>
      </c>
      <c r="CB883" t="s">
        <v>324</v>
      </c>
      <c r="CC883">
        <v>0</v>
      </c>
      <c r="CD883" t="s">
        <v>324</v>
      </c>
      <c r="CE883" t="s">
        <v>324</v>
      </c>
      <c r="CF883" t="s">
        <v>324</v>
      </c>
      <c r="CG883" t="s">
        <v>324</v>
      </c>
      <c r="CH883">
        <v>0</v>
      </c>
      <c r="CI883" t="s">
        <v>324</v>
      </c>
      <c r="CJ883" t="s">
        <v>324</v>
      </c>
      <c r="CK883" t="s">
        <v>324</v>
      </c>
      <c r="CL883" t="s">
        <v>324</v>
      </c>
      <c r="CM883">
        <v>0</v>
      </c>
      <c r="CN883" t="s">
        <v>324</v>
      </c>
      <c r="CO883" t="s">
        <v>324</v>
      </c>
      <c r="CP883" t="s">
        <v>324</v>
      </c>
      <c r="CQ883" t="s">
        <v>324</v>
      </c>
      <c r="CR883">
        <v>0</v>
      </c>
      <c r="CS883" t="s">
        <v>324</v>
      </c>
      <c r="CT883" t="s">
        <v>324</v>
      </c>
      <c r="CU883" t="s">
        <v>324</v>
      </c>
      <c r="CV883" t="s">
        <v>324</v>
      </c>
      <c r="CW883">
        <v>0</v>
      </c>
      <c r="CX883">
        <v>7.92</v>
      </c>
      <c r="CY883">
        <v>0.47699999999999998</v>
      </c>
      <c r="CZ883">
        <v>0</v>
      </c>
      <c r="DA883">
        <v>0</v>
      </c>
      <c r="DB883">
        <v>8.3970000000000002</v>
      </c>
      <c r="DC883">
        <v>1155</v>
      </c>
      <c r="DD883">
        <v>20</v>
      </c>
      <c r="DE883">
        <v>0</v>
      </c>
      <c r="DF883">
        <v>0</v>
      </c>
      <c r="DG883">
        <v>1175</v>
      </c>
      <c r="DH883">
        <v>5072.2539999999999</v>
      </c>
      <c r="DI883">
        <v>128.05500000000001</v>
      </c>
      <c r="DJ883">
        <v>0</v>
      </c>
      <c r="DK883">
        <v>0</v>
      </c>
      <c r="DL883">
        <v>5200.3090000000002</v>
      </c>
    </row>
    <row r="884" spans="1:116" x14ac:dyDescent="0.45">
      <c r="A884">
        <v>2023</v>
      </c>
      <c r="B884" t="s">
        <v>218</v>
      </c>
      <c r="C884">
        <v>17732</v>
      </c>
      <c r="D884" t="s">
        <v>1166</v>
      </c>
      <c r="E884" t="s">
        <v>634</v>
      </c>
      <c r="F884" t="s">
        <v>247</v>
      </c>
      <c r="G884">
        <v>4.2480000000000002</v>
      </c>
      <c r="H884">
        <v>5.6000000000000001E-2</v>
      </c>
      <c r="I884" t="s">
        <v>324</v>
      </c>
      <c r="J884" t="s">
        <v>324</v>
      </c>
      <c r="K884">
        <v>4.3040000000000003</v>
      </c>
      <c r="L884">
        <v>649</v>
      </c>
      <c r="M884">
        <v>5</v>
      </c>
      <c r="N884" t="s">
        <v>324</v>
      </c>
      <c r="O884" t="s">
        <v>324</v>
      </c>
      <c r="P884">
        <v>654</v>
      </c>
      <c r="Q884" t="s">
        <v>324</v>
      </c>
      <c r="R884" t="s">
        <v>324</v>
      </c>
      <c r="S884" t="s">
        <v>324</v>
      </c>
      <c r="T884" t="s">
        <v>324</v>
      </c>
      <c r="U884">
        <v>0</v>
      </c>
      <c r="V884" t="s">
        <v>324</v>
      </c>
      <c r="W884" t="s">
        <v>324</v>
      </c>
      <c r="X884" t="s">
        <v>324</v>
      </c>
      <c r="Y884" t="s">
        <v>324</v>
      </c>
      <c r="Z884">
        <v>0</v>
      </c>
      <c r="AA884" t="s">
        <v>324</v>
      </c>
      <c r="AB884" t="s">
        <v>324</v>
      </c>
      <c r="AC884" t="s">
        <v>324</v>
      </c>
      <c r="AD884" t="s">
        <v>324</v>
      </c>
      <c r="AE884">
        <v>0</v>
      </c>
      <c r="AF884" t="s">
        <v>324</v>
      </c>
      <c r="AG884" t="s">
        <v>324</v>
      </c>
      <c r="AH884" t="s">
        <v>324</v>
      </c>
      <c r="AI884" t="s">
        <v>324</v>
      </c>
      <c r="AJ884">
        <v>0</v>
      </c>
      <c r="AK884" t="s">
        <v>324</v>
      </c>
      <c r="AL884" t="s">
        <v>324</v>
      </c>
      <c r="AM884" t="s">
        <v>324</v>
      </c>
      <c r="AN884" t="s">
        <v>324</v>
      </c>
      <c r="AO884">
        <v>0</v>
      </c>
      <c r="AP884" t="s">
        <v>324</v>
      </c>
      <c r="AQ884" t="s">
        <v>324</v>
      </c>
      <c r="AR884" t="s">
        <v>324</v>
      </c>
      <c r="AS884" t="s">
        <v>324</v>
      </c>
      <c r="AT884">
        <v>0</v>
      </c>
      <c r="AU884" t="s">
        <v>324</v>
      </c>
      <c r="AV884" t="s">
        <v>324</v>
      </c>
      <c r="AW884" t="s">
        <v>324</v>
      </c>
      <c r="AX884" t="s">
        <v>324</v>
      </c>
      <c r="AY884">
        <v>0</v>
      </c>
      <c r="AZ884" t="s">
        <v>324</v>
      </c>
      <c r="BA884" t="s">
        <v>324</v>
      </c>
      <c r="BB884" t="s">
        <v>324</v>
      </c>
      <c r="BC884" t="s">
        <v>324</v>
      </c>
      <c r="BD884">
        <v>0</v>
      </c>
      <c r="BE884" t="s">
        <v>324</v>
      </c>
      <c r="BF884" t="s">
        <v>324</v>
      </c>
      <c r="BG884" t="s">
        <v>324</v>
      </c>
      <c r="BH884" t="s">
        <v>324</v>
      </c>
      <c r="BI884">
        <v>0</v>
      </c>
      <c r="BJ884" t="s">
        <v>324</v>
      </c>
      <c r="BK884" t="s">
        <v>324</v>
      </c>
      <c r="BL884" t="s">
        <v>324</v>
      </c>
      <c r="BM884" t="s">
        <v>324</v>
      </c>
      <c r="BN884">
        <v>0</v>
      </c>
      <c r="BO884" t="s">
        <v>324</v>
      </c>
      <c r="BP884" t="s">
        <v>324</v>
      </c>
      <c r="BQ884" t="s">
        <v>324</v>
      </c>
      <c r="BR884" t="s">
        <v>324</v>
      </c>
      <c r="BS884">
        <v>0</v>
      </c>
      <c r="BT884" t="s">
        <v>324</v>
      </c>
      <c r="BU884" t="s">
        <v>324</v>
      </c>
      <c r="BV884" t="s">
        <v>324</v>
      </c>
      <c r="BW884" t="s">
        <v>324</v>
      </c>
      <c r="BX884">
        <v>0</v>
      </c>
      <c r="BY884" t="s">
        <v>324</v>
      </c>
      <c r="BZ884" t="s">
        <v>324</v>
      </c>
      <c r="CA884" t="s">
        <v>324</v>
      </c>
      <c r="CB884" t="s">
        <v>324</v>
      </c>
      <c r="CC884">
        <v>0</v>
      </c>
      <c r="CD884" t="s">
        <v>324</v>
      </c>
      <c r="CE884" t="s">
        <v>324</v>
      </c>
      <c r="CF884" t="s">
        <v>324</v>
      </c>
      <c r="CG884" t="s">
        <v>324</v>
      </c>
      <c r="CH884">
        <v>0</v>
      </c>
      <c r="CI884" t="s">
        <v>324</v>
      </c>
      <c r="CJ884" t="s">
        <v>324</v>
      </c>
      <c r="CK884" t="s">
        <v>324</v>
      </c>
      <c r="CL884" t="s">
        <v>324</v>
      </c>
      <c r="CM884">
        <v>0</v>
      </c>
      <c r="CN884" t="s">
        <v>324</v>
      </c>
      <c r="CO884" t="s">
        <v>324</v>
      </c>
      <c r="CP884" t="s">
        <v>324</v>
      </c>
      <c r="CQ884" t="s">
        <v>324</v>
      </c>
      <c r="CR884">
        <v>0</v>
      </c>
      <c r="CS884" t="s">
        <v>324</v>
      </c>
      <c r="CT884" t="s">
        <v>324</v>
      </c>
      <c r="CU884" t="s">
        <v>324</v>
      </c>
      <c r="CV884" t="s">
        <v>324</v>
      </c>
      <c r="CW884">
        <v>0</v>
      </c>
      <c r="CX884">
        <v>4.2480000000000002</v>
      </c>
      <c r="CY884">
        <v>5.6000000000000001E-2</v>
      </c>
      <c r="CZ884">
        <v>0</v>
      </c>
      <c r="DA884">
        <v>0</v>
      </c>
      <c r="DB884">
        <v>4.3040000000000003</v>
      </c>
      <c r="DC884">
        <v>649</v>
      </c>
      <c r="DD884">
        <v>5</v>
      </c>
      <c r="DE884">
        <v>0</v>
      </c>
      <c r="DF884">
        <v>0</v>
      </c>
      <c r="DG884">
        <v>654</v>
      </c>
      <c r="DH884">
        <v>0</v>
      </c>
      <c r="DI884">
        <v>0</v>
      </c>
      <c r="DJ884">
        <v>0</v>
      </c>
      <c r="DK884">
        <v>0</v>
      </c>
      <c r="DL884">
        <v>0</v>
      </c>
    </row>
    <row r="885" spans="1:116" x14ac:dyDescent="0.45">
      <c r="A885">
        <v>2023</v>
      </c>
      <c r="B885" t="s">
        <v>218</v>
      </c>
      <c r="C885">
        <v>17845</v>
      </c>
      <c r="D885" t="s">
        <v>558</v>
      </c>
      <c r="E885" t="s">
        <v>634</v>
      </c>
      <c r="F885" t="s">
        <v>244</v>
      </c>
      <c r="G885">
        <v>1.835</v>
      </c>
      <c r="H885">
        <v>0.58699999999999997</v>
      </c>
      <c r="I885" t="s">
        <v>324</v>
      </c>
      <c r="J885" t="s">
        <v>324</v>
      </c>
      <c r="K885">
        <v>2.4220000000000002</v>
      </c>
      <c r="L885">
        <v>279</v>
      </c>
      <c r="M885">
        <v>3</v>
      </c>
      <c r="N885" t="s">
        <v>324</v>
      </c>
      <c r="O885" t="s">
        <v>324</v>
      </c>
      <c r="P885">
        <v>282</v>
      </c>
      <c r="Q885" t="s">
        <v>324</v>
      </c>
      <c r="R885" t="s">
        <v>324</v>
      </c>
      <c r="S885" t="s">
        <v>324</v>
      </c>
      <c r="T885" t="s">
        <v>324</v>
      </c>
      <c r="U885">
        <v>0</v>
      </c>
      <c r="V885" t="s">
        <v>324</v>
      </c>
      <c r="W885" t="s">
        <v>324</v>
      </c>
      <c r="X885" t="s">
        <v>324</v>
      </c>
      <c r="Y885" t="s">
        <v>324</v>
      </c>
      <c r="Z885">
        <v>0</v>
      </c>
      <c r="AA885" t="s">
        <v>324</v>
      </c>
      <c r="AB885" t="s">
        <v>324</v>
      </c>
      <c r="AC885" t="s">
        <v>324</v>
      </c>
      <c r="AD885" t="s">
        <v>324</v>
      </c>
      <c r="AE885">
        <v>0</v>
      </c>
      <c r="AF885" t="s">
        <v>324</v>
      </c>
      <c r="AG885" t="s">
        <v>324</v>
      </c>
      <c r="AH885" t="s">
        <v>324</v>
      </c>
      <c r="AI885" t="s">
        <v>324</v>
      </c>
      <c r="AJ885">
        <v>0</v>
      </c>
      <c r="AK885" t="s">
        <v>324</v>
      </c>
      <c r="AL885" t="s">
        <v>324</v>
      </c>
      <c r="AM885" t="s">
        <v>324</v>
      </c>
      <c r="AN885" t="s">
        <v>324</v>
      </c>
      <c r="AO885">
        <v>0</v>
      </c>
      <c r="AP885" t="s">
        <v>324</v>
      </c>
      <c r="AQ885" t="s">
        <v>324</v>
      </c>
      <c r="AR885" t="s">
        <v>324</v>
      </c>
      <c r="AS885" t="s">
        <v>324</v>
      </c>
      <c r="AT885">
        <v>0</v>
      </c>
      <c r="AU885" t="s">
        <v>324</v>
      </c>
      <c r="AV885" t="s">
        <v>324</v>
      </c>
      <c r="AW885" t="s">
        <v>324</v>
      </c>
      <c r="AX885" t="s">
        <v>324</v>
      </c>
      <c r="AY885">
        <v>0</v>
      </c>
      <c r="AZ885" t="s">
        <v>324</v>
      </c>
      <c r="BA885" t="s">
        <v>324</v>
      </c>
      <c r="BB885" t="s">
        <v>324</v>
      </c>
      <c r="BC885" t="s">
        <v>324</v>
      </c>
      <c r="BD885">
        <v>0</v>
      </c>
      <c r="BE885" t="s">
        <v>324</v>
      </c>
      <c r="BF885" t="s">
        <v>324</v>
      </c>
      <c r="BG885" t="s">
        <v>324</v>
      </c>
      <c r="BH885" t="s">
        <v>324</v>
      </c>
      <c r="BI885">
        <v>0</v>
      </c>
      <c r="BJ885" t="s">
        <v>324</v>
      </c>
      <c r="BK885" t="s">
        <v>324</v>
      </c>
      <c r="BL885" t="s">
        <v>324</v>
      </c>
      <c r="BM885" t="s">
        <v>324</v>
      </c>
      <c r="BN885">
        <v>0</v>
      </c>
      <c r="BO885" t="s">
        <v>324</v>
      </c>
      <c r="BP885" t="s">
        <v>324</v>
      </c>
      <c r="BQ885" t="s">
        <v>324</v>
      </c>
      <c r="BR885" t="s">
        <v>324</v>
      </c>
      <c r="BS885">
        <v>0</v>
      </c>
      <c r="BT885">
        <v>3.0000000000000001E-3</v>
      </c>
      <c r="BU885" t="s">
        <v>324</v>
      </c>
      <c r="BV885" t="s">
        <v>324</v>
      </c>
      <c r="BW885" t="s">
        <v>324</v>
      </c>
      <c r="BX885">
        <v>3.0000000000000001E-3</v>
      </c>
      <c r="BY885">
        <v>1</v>
      </c>
      <c r="BZ885" t="s">
        <v>324</v>
      </c>
      <c r="CA885" t="s">
        <v>324</v>
      </c>
      <c r="CB885" t="s">
        <v>324</v>
      </c>
      <c r="CC885">
        <v>1</v>
      </c>
      <c r="CD885" t="s">
        <v>324</v>
      </c>
      <c r="CE885" t="s">
        <v>324</v>
      </c>
      <c r="CF885" t="s">
        <v>324</v>
      </c>
      <c r="CG885" t="s">
        <v>324</v>
      </c>
      <c r="CH885">
        <v>0</v>
      </c>
      <c r="CI885" t="s">
        <v>324</v>
      </c>
      <c r="CJ885" t="s">
        <v>324</v>
      </c>
      <c r="CK885" t="s">
        <v>324</v>
      </c>
      <c r="CL885" t="s">
        <v>324</v>
      </c>
      <c r="CM885">
        <v>0</v>
      </c>
      <c r="CN885" t="s">
        <v>324</v>
      </c>
      <c r="CO885" t="s">
        <v>324</v>
      </c>
      <c r="CP885" t="s">
        <v>324</v>
      </c>
      <c r="CQ885" t="s">
        <v>324</v>
      </c>
      <c r="CR885">
        <v>0</v>
      </c>
      <c r="CS885" t="s">
        <v>324</v>
      </c>
      <c r="CT885" t="s">
        <v>324</v>
      </c>
      <c r="CU885" t="s">
        <v>324</v>
      </c>
      <c r="CV885" t="s">
        <v>324</v>
      </c>
      <c r="CW885">
        <v>0</v>
      </c>
      <c r="CX885">
        <v>1.8380000000000001</v>
      </c>
      <c r="CY885">
        <v>0.58699999999999997</v>
      </c>
      <c r="CZ885">
        <v>0</v>
      </c>
      <c r="DA885">
        <v>0</v>
      </c>
      <c r="DB885">
        <v>2.4249999999999998</v>
      </c>
      <c r="DC885">
        <v>280</v>
      </c>
      <c r="DD885">
        <v>3</v>
      </c>
      <c r="DE885">
        <v>0</v>
      </c>
      <c r="DF885">
        <v>0</v>
      </c>
      <c r="DG885">
        <v>283</v>
      </c>
      <c r="DH885">
        <v>0</v>
      </c>
      <c r="DI885">
        <v>0</v>
      </c>
      <c r="DJ885">
        <v>0</v>
      </c>
      <c r="DK885">
        <v>0</v>
      </c>
      <c r="DL885">
        <v>0</v>
      </c>
    </row>
    <row r="886" spans="1:116" x14ac:dyDescent="0.45">
      <c r="A886">
        <v>2023</v>
      </c>
      <c r="B886" t="s">
        <v>218</v>
      </c>
      <c r="C886">
        <v>17874</v>
      </c>
      <c r="D886" t="s">
        <v>559</v>
      </c>
      <c r="E886" t="s">
        <v>634</v>
      </c>
      <c r="F886" t="s">
        <v>247</v>
      </c>
      <c r="G886">
        <v>5.9340000000000002</v>
      </c>
      <c r="H886">
        <v>1.5229999999999999</v>
      </c>
      <c r="I886">
        <v>0</v>
      </c>
      <c r="J886">
        <v>0</v>
      </c>
      <c r="K886">
        <v>7.4569999999999999</v>
      </c>
      <c r="L886">
        <v>733</v>
      </c>
      <c r="M886">
        <v>32</v>
      </c>
      <c r="N886">
        <v>0</v>
      </c>
      <c r="O886">
        <v>0</v>
      </c>
      <c r="P886">
        <v>765</v>
      </c>
      <c r="Q886" t="s">
        <v>324</v>
      </c>
      <c r="R886" t="s">
        <v>324</v>
      </c>
      <c r="S886" t="s">
        <v>324</v>
      </c>
      <c r="T886" t="s">
        <v>324</v>
      </c>
      <c r="U886">
        <v>0</v>
      </c>
      <c r="V886" t="s">
        <v>324</v>
      </c>
      <c r="W886" t="s">
        <v>324</v>
      </c>
      <c r="X886" t="s">
        <v>324</v>
      </c>
      <c r="Y886" t="s">
        <v>324</v>
      </c>
      <c r="Z886">
        <v>0</v>
      </c>
      <c r="AA886" t="s">
        <v>324</v>
      </c>
      <c r="AB886" t="s">
        <v>324</v>
      </c>
      <c r="AC886" t="s">
        <v>324</v>
      </c>
      <c r="AD886" t="s">
        <v>324</v>
      </c>
      <c r="AE886">
        <v>0</v>
      </c>
      <c r="AF886" t="s">
        <v>324</v>
      </c>
      <c r="AG886" t="s">
        <v>324</v>
      </c>
      <c r="AH886" t="s">
        <v>324</v>
      </c>
      <c r="AI886" t="s">
        <v>324</v>
      </c>
      <c r="AJ886">
        <v>0</v>
      </c>
      <c r="AK886" t="s">
        <v>324</v>
      </c>
      <c r="AL886" t="s">
        <v>324</v>
      </c>
      <c r="AM886" t="s">
        <v>324</v>
      </c>
      <c r="AN886" t="s">
        <v>324</v>
      </c>
      <c r="AO886">
        <v>0</v>
      </c>
      <c r="AP886" t="s">
        <v>324</v>
      </c>
      <c r="AQ886" t="s">
        <v>324</v>
      </c>
      <c r="AR886" t="s">
        <v>324</v>
      </c>
      <c r="AS886" t="s">
        <v>324</v>
      </c>
      <c r="AT886">
        <v>0</v>
      </c>
      <c r="AU886" t="s">
        <v>324</v>
      </c>
      <c r="AV886" t="s">
        <v>324</v>
      </c>
      <c r="AW886" t="s">
        <v>324</v>
      </c>
      <c r="AX886" t="s">
        <v>324</v>
      </c>
      <c r="AY886">
        <v>0</v>
      </c>
      <c r="AZ886" t="s">
        <v>324</v>
      </c>
      <c r="BA886" t="s">
        <v>324</v>
      </c>
      <c r="BB886" t="s">
        <v>324</v>
      </c>
      <c r="BC886" t="s">
        <v>324</v>
      </c>
      <c r="BD886">
        <v>0</v>
      </c>
      <c r="BE886" t="s">
        <v>324</v>
      </c>
      <c r="BF886" t="s">
        <v>324</v>
      </c>
      <c r="BG886" t="s">
        <v>324</v>
      </c>
      <c r="BH886" t="s">
        <v>324</v>
      </c>
      <c r="BI886">
        <v>0</v>
      </c>
      <c r="BJ886" t="s">
        <v>324</v>
      </c>
      <c r="BK886" t="s">
        <v>324</v>
      </c>
      <c r="BL886" t="s">
        <v>324</v>
      </c>
      <c r="BM886" t="s">
        <v>324</v>
      </c>
      <c r="BN886">
        <v>0</v>
      </c>
      <c r="BO886" t="s">
        <v>324</v>
      </c>
      <c r="BP886" t="s">
        <v>324</v>
      </c>
      <c r="BQ886" t="s">
        <v>324</v>
      </c>
      <c r="BR886" t="s">
        <v>324</v>
      </c>
      <c r="BS886">
        <v>0</v>
      </c>
      <c r="BT886" t="s">
        <v>324</v>
      </c>
      <c r="BU886" t="s">
        <v>324</v>
      </c>
      <c r="BV886" t="s">
        <v>324</v>
      </c>
      <c r="BW886" t="s">
        <v>324</v>
      </c>
      <c r="BX886">
        <v>0</v>
      </c>
      <c r="BY886" t="s">
        <v>324</v>
      </c>
      <c r="BZ886" t="s">
        <v>324</v>
      </c>
      <c r="CA886" t="s">
        <v>324</v>
      </c>
      <c r="CB886" t="s">
        <v>324</v>
      </c>
      <c r="CC886">
        <v>0</v>
      </c>
      <c r="CD886" t="s">
        <v>324</v>
      </c>
      <c r="CE886" t="s">
        <v>324</v>
      </c>
      <c r="CF886" t="s">
        <v>324</v>
      </c>
      <c r="CG886" t="s">
        <v>324</v>
      </c>
      <c r="CH886">
        <v>0</v>
      </c>
      <c r="CI886" t="s">
        <v>324</v>
      </c>
      <c r="CJ886" t="s">
        <v>324</v>
      </c>
      <c r="CK886" t="s">
        <v>324</v>
      </c>
      <c r="CL886" t="s">
        <v>324</v>
      </c>
      <c r="CM886">
        <v>0</v>
      </c>
      <c r="CN886" t="s">
        <v>324</v>
      </c>
      <c r="CO886" t="s">
        <v>324</v>
      </c>
      <c r="CP886" t="s">
        <v>324</v>
      </c>
      <c r="CQ886" t="s">
        <v>324</v>
      </c>
      <c r="CR886">
        <v>0</v>
      </c>
      <c r="CS886" t="s">
        <v>324</v>
      </c>
      <c r="CT886" t="s">
        <v>324</v>
      </c>
      <c r="CU886" t="s">
        <v>324</v>
      </c>
      <c r="CV886" t="s">
        <v>324</v>
      </c>
      <c r="CW886">
        <v>0</v>
      </c>
      <c r="CX886">
        <v>5.9340000000000002</v>
      </c>
      <c r="CY886">
        <v>1.5229999999999999</v>
      </c>
      <c r="CZ886">
        <v>0</v>
      </c>
      <c r="DA886">
        <v>0</v>
      </c>
      <c r="DB886">
        <v>7.4569999999999999</v>
      </c>
      <c r="DC886">
        <v>733</v>
      </c>
      <c r="DD886">
        <v>32</v>
      </c>
      <c r="DE886">
        <v>0</v>
      </c>
      <c r="DF886">
        <v>0</v>
      </c>
      <c r="DG886">
        <v>765</v>
      </c>
      <c r="DH886">
        <v>0</v>
      </c>
      <c r="DI886">
        <v>0</v>
      </c>
      <c r="DJ886">
        <v>0</v>
      </c>
      <c r="DK886">
        <v>0</v>
      </c>
      <c r="DL886">
        <v>0</v>
      </c>
    </row>
    <row r="887" spans="1:116" x14ac:dyDescent="0.45">
      <c r="A887">
        <v>2023</v>
      </c>
      <c r="B887" t="s">
        <v>218</v>
      </c>
      <c r="C887">
        <v>18206</v>
      </c>
      <c r="D887" t="s">
        <v>560</v>
      </c>
      <c r="E887" t="s">
        <v>634</v>
      </c>
      <c r="F887" t="s">
        <v>244</v>
      </c>
      <c r="G887">
        <v>1.379</v>
      </c>
      <c r="H887">
        <v>0.03</v>
      </c>
      <c r="I887">
        <v>0</v>
      </c>
      <c r="J887">
        <v>0</v>
      </c>
      <c r="K887">
        <v>1.409</v>
      </c>
      <c r="L887">
        <v>201</v>
      </c>
      <c r="M887">
        <v>3</v>
      </c>
      <c r="N887">
        <v>0</v>
      </c>
      <c r="O887">
        <v>0</v>
      </c>
      <c r="P887">
        <v>204</v>
      </c>
      <c r="Q887">
        <v>726.39300000000003</v>
      </c>
      <c r="R887">
        <v>3.7639999999999998</v>
      </c>
      <c r="S887">
        <v>0</v>
      </c>
      <c r="T887">
        <v>0</v>
      </c>
      <c r="U887">
        <v>730.15700000000004</v>
      </c>
      <c r="V887" t="s">
        <v>324</v>
      </c>
      <c r="W887" t="s">
        <v>324</v>
      </c>
      <c r="X887" t="s">
        <v>324</v>
      </c>
      <c r="Y887" t="s">
        <v>324</v>
      </c>
      <c r="Z887">
        <v>0</v>
      </c>
      <c r="AA887" t="s">
        <v>324</v>
      </c>
      <c r="AB887" t="s">
        <v>324</v>
      </c>
      <c r="AC887" t="s">
        <v>324</v>
      </c>
      <c r="AD887" t="s">
        <v>324</v>
      </c>
      <c r="AE887">
        <v>0</v>
      </c>
      <c r="AF887" t="s">
        <v>324</v>
      </c>
      <c r="AG887" t="s">
        <v>324</v>
      </c>
      <c r="AH887" t="s">
        <v>324</v>
      </c>
      <c r="AI887" t="s">
        <v>324</v>
      </c>
      <c r="AJ887">
        <v>0</v>
      </c>
      <c r="AK887" t="s">
        <v>324</v>
      </c>
      <c r="AL887" t="s">
        <v>324</v>
      </c>
      <c r="AM887" t="s">
        <v>324</v>
      </c>
      <c r="AN887" t="s">
        <v>324</v>
      </c>
      <c r="AO887">
        <v>0</v>
      </c>
      <c r="AP887" t="s">
        <v>324</v>
      </c>
      <c r="AQ887" t="s">
        <v>324</v>
      </c>
      <c r="AR887" t="s">
        <v>324</v>
      </c>
      <c r="AS887" t="s">
        <v>324</v>
      </c>
      <c r="AT887">
        <v>0</v>
      </c>
      <c r="AU887" t="s">
        <v>324</v>
      </c>
      <c r="AV887" t="s">
        <v>324</v>
      </c>
      <c r="AW887" t="s">
        <v>324</v>
      </c>
      <c r="AX887" t="s">
        <v>324</v>
      </c>
      <c r="AY887">
        <v>0</v>
      </c>
      <c r="AZ887" t="s">
        <v>324</v>
      </c>
      <c r="BA887" t="s">
        <v>324</v>
      </c>
      <c r="BB887" t="s">
        <v>324</v>
      </c>
      <c r="BC887" t="s">
        <v>324</v>
      </c>
      <c r="BD887">
        <v>0</v>
      </c>
      <c r="BE887" t="s">
        <v>324</v>
      </c>
      <c r="BF887" t="s">
        <v>324</v>
      </c>
      <c r="BG887" t="s">
        <v>324</v>
      </c>
      <c r="BH887" t="s">
        <v>324</v>
      </c>
      <c r="BI887">
        <v>0</v>
      </c>
      <c r="BJ887" t="s">
        <v>324</v>
      </c>
      <c r="BK887" t="s">
        <v>324</v>
      </c>
      <c r="BL887" t="s">
        <v>324</v>
      </c>
      <c r="BM887" t="s">
        <v>324</v>
      </c>
      <c r="BN887">
        <v>0</v>
      </c>
      <c r="BO887" t="s">
        <v>324</v>
      </c>
      <c r="BP887" t="s">
        <v>324</v>
      </c>
      <c r="BQ887" t="s">
        <v>324</v>
      </c>
      <c r="BR887" t="s">
        <v>324</v>
      </c>
      <c r="BS887">
        <v>0</v>
      </c>
      <c r="BT887">
        <v>2.5999999999999999E-2</v>
      </c>
      <c r="BU887" t="s">
        <v>324</v>
      </c>
      <c r="BV887" t="s">
        <v>324</v>
      </c>
      <c r="BW887" t="s">
        <v>324</v>
      </c>
      <c r="BX887">
        <v>2.5999999999999999E-2</v>
      </c>
      <c r="BY887">
        <v>10</v>
      </c>
      <c r="BZ887" t="s">
        <v>324</v>
      </c>
      <c r="CA887" t="s">
        <v>324</v>
      </c>
      <c r="CB887" t="s">
        <v>324</v>
      </c>
      <c r="CC887">
        <v>10</v>
      </c>
      <c r="CD887">
        <v>0</v>
      </c>
      <c r="CE887" t="s">
        <v>324</v>
      </c>
      <c r="CF887" t="s">
        <v>324</v>
      </c>
      <c r="CG887" t="s">
        <v>324</v>
      </c>
      <c r="CH887">
        <v>0</v>
      </c>
      <c r="CI887" t="s">
        <v>324</v>
      </c>
      <c r="CJ887" t="s">
        <v>324</v>
      </c>
      <c r="CK887" t="s">
        <v>324</v>
      </c>
      <c r="CL887" t="s">
        <v>324</v>
      </c>
      <c r="CM887">
        <v>0</v>
      </c>
      <c r="CN887" t="s">
        <v>324</v>
      </c>
      <c r="CO887" t="s">
        <v>324</v>
      </c>
      <c r="CP887" t="s">
        <v>324</v>
      </c>
      <c r="CQ887" t="s">
        <v>324</v>
      </c>
      <c r="CR887">
        <v>0</v>
      </c>
      <c r="CS887" t="s">
        <v>324</v>
      </c>
      <c r="CT887" t="s">
        <v>324</v>
      </c>
      <c r="CU887" t="s">
        <v>324</v>
      </c>
      <c r="CV887" t="s">
        <v>324</v>
      </c>
      <c r="CW887">
        <v>0</v>
      </c>
      <c r="CX887">
        <v>1.405</v>
      </c>
      <c r="CY887">
        <v>0.03</v>
      </c>
      <c r="CZ887">
        <v>0</v>
      </c>
      <c r="DA887">
        <v>0</v>
      </c>
      <c r="DB887">
        <v>1.4350000000000001</v>
      </c>
      <c r="DC887">
        <v>211</v>
      </c>
      <c r="DD887">
        <v>3</v>
      </c>
      <c r="DE887">
        <v>0</v>
      </c>
      <c r="DF887">
        <v>0</v>
      </c>
      <c r="DG887">
        <v>214</v>
      </c>
      <c r="DH887">
        <v>726.39300000000003</v>
      </c>
      <c r="DI887">
        <v>3.7639999999999998</v>
      </c>
      <c r="DJ887">
        <v>0</v>
      </c>
      <c r="DK887">
        <v>0</v>
      </c>
      <c r="DL887">
        <v>730.15700000000004</v>
      </c>
    </row>
    <row r="888" spans="1:116" x14ac:dyDescent="0.45">
      <c r="A888">
        <v>2023</v>
      </c>
      <c r="B888" t="s">
        <v>218</v>
      </c>
      <c r="C888">
        <v>40165</v>
      </c>
      <c r="D888" t="s">
        <v>633</v>
      </c>
      <c r="E888" t="s">
        <v>634</v>
      </c>
      <c r="F888" t="s">
        <v>247</v>
      </c>
      <c r="G888">
        <v>1.67</v>
      </c>
      <c r="H888">
        <v>0.47499999999999998</v>
      </c>
      <c r="I888" t="s">
        <v>324</v>
      </c>
      <c r="J888" t="s">
        <v>324</v>
      </c>
      <c r="K888">
        <v>2.145</v>
      </c>
      <c r="L888">
        <v>185</v>
      </c>
      <c r="M888">
        <v>4</v>
      </c>
      <c r="N888" t="s">
        <v>324</v>
      </c>
      <c r="O888" t="s">
        <v>324</v>
      </c>
      <c r="P888">
        <v>189</v>
      </c>
      <c r="Q888">
        <v>1319.9</v>
      </c>
      <c r="R888" t="s">
        <v>324</v>
      </c>
      <c r="S888" t="s">
        <v>324</v>
      </c>
      <c r="T888" t="s">
        <v>324</v>
      </c>
      <c r="U888">
        <v>1319.9</v>
      </c>
      <c r="V888" t="s">
        <v>324</v>
      </c>
      <c r="W888" t="s">
        <v>324</v>
      </c>
      <c r="X888" t="s">
        <v>324</v>
      </c>
      <c r="Y888" t="s">
        <v>324</v>
      </c>
      <c r="Z888">
        <v>0</v>
      </c>
      <c r="AA888" t="s">
        <v>324</v>
      </c>
      <c r="AB888" t="s">
        <v>324</v>
      </c>
      <c r="AC888" t="s">
        <v>324</v>
      </c>
      <c r="AD888" t="s">
        <v>324</v>
      </c>
      <c r="AE888">
        <v>0</v>
      </c>
      <c r="AF888">
        <v>0.375</v>
      </c>
      <c r="AG888" t="s">
        <v>324</v>
      </c>
      <c r="AH888" t="s">
        <v>324</v>
      </c>
      <c r="AI888" t="s">
        <v>324</v>
      </c>
      <c r="AJ888">
        <v>0.375</v>
      </c>
      <c r="AK888">
        <v>21</v>
      </c>
      <c r="AL888" t="s">
        <v>324</v>
      </c>
      <c r="AM888" t="s">
        <v>324</v>
      </c>
      <c r="AN888" t="s">
        <v>324</v>
      </c>
      <c r="AO888">
        <v>21</v>
      </c>
      <c r="AP888" t="s">
        <v>324</v>
      </c>
      <c r="AQ888" t="s">
        <v>324</v>
      </c>
      <c r="AR888" t="s">
        <v>324</v>
      </c>
      <c r="AS888" t="s">
        <v>324</v>
      </c>
      <c r="AT888">
        <v>0</v>
      </c>
      <c r="AU888" t="s">
        <v>324</v>
      </c>
      <c r="AV888" t="s">
        <v>324</v>
      </c>
      <c r="AW888" t="s">
        <v>324</v>
      </c>
      <c r="AX888" t="s">
        <v>324</v>
      </c>
      <c r="AY888">
        <v>0</v>
      </c>
      <c r="AZ888" t="s">
        <v>324</v>
      </c>
      <c r="BA888" t="s">
        <v>324</v>
      </c>
      <c r="BB888" t="s">
        <v>324</v>
      </c>
      <c r="BC888" t="s">
        <v>324</v>
      </c>
      <c r="BD888">
        <v>0</v>
      </c>
      <c r="BE888" t="s">
        <v>324</v>
      </c>
      <c r="BF888" t="s">
        <v>324</v>
      </c>
      <c r="BG888" t="s">
        <v>324</v>
      </c>
      <c r="BH888" t="s">
        <v>324</v>
      </c>
      <c r="BI888">
        <v>0</v>
      </c>
      <c r="BJ888" t="s">
        <v>324</v>
      </c>
      <c r="BK888" t="s">
        <v>324</v>
      </c>
      <c r="BL888" t="s">
        <v>324</v>
      </c>
      <c r="BM888" t="s">
        <v>324</v>
      </c>
      <c r="BN888">
        <v>0</v>
      </c>
      <c r="BO888" t="s">
        <v>324</v>
      </c>
      <c r="BP888" t="s">
        <v>324</v>
      </c>
      <c r="BQ888" t="s">
        <v>324</v>
      </c>
      <c r="BR888" t="s">
        <v>324</v>
      </c>
      <c r="BS888">
        <v>0</v>
      </c>
      <c r="BT888" t="s">
        <v>324</v>
      </c>
      <c r="BU888" t="s">
        <v>324</v>
      </c>
      <c r="BV888" t="s">
        <v>324</v>
      </c>
      <c r="BW888" t="s">
        <v>324</v>
      </c>
      <c r="BX888">
        <v>0</v>
      </c>
      <c r="BY888" t="s">
        <v>324</v>
      </c>
      <c r="BZ888" t="s">
        <v>324</v>
      </c>
      <c r="CA888" t="s">
        <v>324</v>
      </c>
      <c r="CB888" t="s">
        <v>324</v>
      </c>
      <c r="CC888">
        <v>0</v>
      </c>
      <c r="CD888" t="s">
        <v>324</v>
      </c>
      <c r="CE888" t="s">
        <v>324</v>
      </c>
      <c r="CF888" t="s">
        <v>324</v>
      </c>
      <c r="CG888" t="s">
        <v>324</v>
      </c>
      <c r="CH888">
        <v>0</v>
      </c>
      <c r="CI888" t="s">
        <v>324</v>
      </c>
      <c r="CJ888" t="s">
        <v>324</v>
      </c>
      <c r="CK888" t="s">
        <v>324</v>
      </c>
      <c r="CL888" t="s">
        <v>324</v>
      </c>
      <c r="CM888">
        <v>0</v>
      </c>
      <c r="CN888" t="s">
        <v>324</v>
      </c>
      <c r="CO888" t="s">
        <v>324</v>
      </c>
      <c r="CP888" t="s">
        <v>324</v>
      </c>
      <c r="CQ888" t="s">
        <v>324</v>
      </c>
      <c r="CR888">
        <v>0</v>
      </c>
      <c r="CS888" t="s">
        <v>324</v>
      </c>
      <c r="CT888" t="s">
        <v>324</v>
      </c>
      <c r="CU888" t="s">
        <v>324</v>
      </c>
      <c r="CV888" t="s">
        <v>324</v>
      </c>
      <c r="CW888">
        <v>0</v>
      </c>
      <c r="CX888">
        <v>2.0449999999999999</v>
      </c>
      <c r="CY888">
        <v>0.47499999999999998</v>
      </c>
      <c r="CZ888">
        <v>0</v>
      </c>
      <c r="DA888">
        <v>0</v>
      </c>
      <c r="DB888">
        <v>2.52</v>
      </c>
      <c r="DC888">
        <v>206</v>
      </c>
      <c r="DD888">
        <v>4</v>
      </c>
      <c r="DE888">
        <v>0</v>
      </c>
      <c r="DF888">
        <v>0</v>
      </c>
      <c r="DG888">
        <v>210</v>
      </c>
      <c r="DH888">
        <v>1319.9</v>
      </c>
      <c r="DI888">
        <v>0</v>
      </c>
      <c r="DJ888">
        <v>0</v>
      </c>
      <c r="DK888">
        <v>0</v>
      </c>
      <c r="DL888">
        <v>1319.9</v>
      </c>
    </row>
    <row r="889" spans="1:116" x14ac:dyDescent="0.45">
      <c r="A889">
        <v>2023</v>
      </c>
      <c r="B889" t="s">
        <v>218</v>
      </c>
      <c r="C889">
        <v>99999</v>
      </c>
      <c r="D889" t="s">
        <v>599</v>
      </c>
      <c r="E889" t="s">
        <v>634</v>
      </c>
      <c r="G889">
        <v>-81.168000000000006</v>
      </c>
      <c r="H889">
        <v>-15.737</v>
      </c>
      <c r="I889">
        <v>-1.81</v>
      </c>
      <c r="J889" t="s">
        <v>324</v>
      </c>
      <c r="K889">
        <v>-98.713999999999999</v>
      </c>
      <c r="L889" t="s">
        <v>324</v>
      </c>
      <c r="M889" t="s">
        <v>324</v>
      </c>
      <c r="N889" t="s">
        <v>324</v>
      </c>
      <c r="O889" t="s">
        <v>324</v>
      </c>
      <c r="P889" t="s">
        <v>324</v>
      </c>
      <c r="Q889" t="s">
        <v>324</v>
      </c>
      <c r="R889" t="s">
        <v>324</v>
      </c>
      <c r="S889" t="s">
        <v>324</v>
      </c>
      <c r="T889" t="s">
        <v>324</v>
      </c>
      <c r="U889" t="s">
        <v>324</v>
      </c>
      <c r="V889" t="s">
        <v>324</v>
      </c>
      <c r="W889" t="s">
        <v>324</v>
      </c>
      <c r="X889" t="s">
        <v>324</v>
      </c>
      <c r="Y889" t="s">
        <v>324</v>
      </c>
      <c r="Z889" t="s">
        <v>324</v>
      </c>
      <c r="AA889" t="s">
        <v>324</v>
      </c>
      <c r="AB889" t="s">
        <v>324</v>
      </c>
      <c r="AC889" t="s">
        <v>324</v>
      </c>
      <c r="AD889" t="s">
        <v>324</v>
      </c>
      <c r="AE889" t="s">
        <v>324</v>
      </c>
      <c r="AF889" t="s">
        <v>324</v>
      </c>
      <c r="AG889" t="s">
        <v>324</v>
      </c>
      <c r="AH889" t="s">
        <v>324</v>
      </c>
      <c r="AI889" t="s">
        <v>324</v>
      </c>
      <c r="AJ889" t="s">
        <v>324</v>
      </c>
      <c r="AK889" t="s">
        <v>324</v>
      </c>
      <c r="AL889" t="s">
        <v>324</v>
      </c>
      <c r="AM889" t="s">
        <v>324</v>
      </c>
      <c r="AN889" t="s">
        <v>324</v>
      </c>
      <c r="AO889" t="s">
        <v>324</v>
      </c>
      <c r="AP889" t="s">
        <v>324</v>
      </c>
      <c r="AQ889" t="s">
        <v>324</v>
      </c>
      <c r="AR889" t="s">
        <v>324</v>
      </c>
      <c r="AS889" t="s">
        <v>324</v>
      </c>
      <c r="AT889" t="s">
        <v>324</v>
      </c>
      <c r="AU889" t="s">
        <v>324</v>
      </c>
      <c r="AV889" t="s">
        <v>324</v>
      </c>
      <c r="AW889" t="s">
        <v>324</v>
      </c>
      <c r="AX889" t="s">
        <v>324</v>
      </c>
      <c r="AY889" t="s">
        <v>324</v>
      </c>
      <c r="AZ889" t="s">
        <v>324</v>
      </c>
      <c r="BA889" t="s">
        <v>324</v>
      </c>
      <c r="BB889" t="s">
        <v>324</v>
      </c>
      <c r="BC889" t="s">
        <v>324</v>
      </c>
      <c r="BD889" t="s">
        <v>324</v>
      </c>
      <c r="BE889" t="s">
        <v>324</v>
      </c>
      <c r="BF889" t="s">
        <v>324</v>
      </c>
      <c r="BG889" t="s">
        <v>324</v>
      </c>
      <c r="BH889" t="s">
        <v>324</v>
      </c>
      <c r="BI889" t="s">
        <v>324</v>
      </c>
      <c r="BJ889" t="s">
        <v>324</v>
      </c>
      <c r="BK889" t="s">
        <v>324</v>
      </c>
      <c r="BL889" t="s">
        <v>324</v>
      </c>
      <c r="BM889" t="s">
        <v>324</v>
      </c>
      <c r="BN889" t="s">
        <v>324</v>
      </c>
      <c r="BO889" t="s">
        <v>324</v>
      </c>
      <c r="BP889" t="s">
        <v>324</v>
      </c>
      <c r="BQ889" t="s">
        <v>324</v>
      </c>
      <c r="BR889" t="s">
        <v>324</v>
      </c>
      <c r="BS889" t="s">
        <v>324</v>
      </c>
      <c r="BT889" t="s">
        <v>324</v>
      </c>
      <c r="BU889" t="s">
        <v>324</v>
      </c>
      <c r="BV889" t="s">
        <v>324</v>
      </c>
      <c r="BW889" t="s">
        <v>324</v>
      </c>
      <c r="BX889" t="s">
        <v>324</v>
      </c>
      <c r="BY889" t="s">
        <v>324</v>
      </c>
      <c r="BZ889" t="s">
        <v>324</v>
      </c>
      <c r="CA889" t="s">
        <v>324</v>
      </c>
      <c r="CB889" t="s">
        <v>324</v>
      </c>
      <c r="CC889" t="s">
        <v>324</v>
      </c>
      <c r="CD889" t="s">
        <v>324</v>
      </c>
      <c r="CE889" t="s">
        <v>324</v>
      </c>
      <c r="CF889" t="s">
        <v>324</v>
      </c>
      <c r="CG889" t="s">
        <v>324</v>
      </c>
      <c r="CH889" t="s">
        <v>324</v>
      </c>
      <c r="CI889" t="s">
        <v>324</v>
      </c>
      <c r="CJ889" t="s">
        <v>324</v>
      </c>
      <c r="CK889" t="s">
        <v>324</v>
      </c>
      <c r="CL889" t="s">
        <v>324</v>
      </c>
      <c r="CM889" t="s">
        <v>324</v>
      </c>
      <c r="CN889" t="s">
        <v>324</v>
      </c>
      <c r="CO889" t="s">
        <v>324</v>
      </c>
      <c r="CP889" t="s">
        <v>324</v>
      </c>
      <c r="CQ889" t="s">
        <v>324</v>
      </c>
      <c r="CR889" t="s">
        <v>324</v>
      </c>
      <c r="CS889" t="s">
        <v>324</v>
      </c>
      <c r="CT889" t="s">
        <v>324</v>
      </c>
      <c r="CU889" t="s">
        <v>324</v>
      </c>
      <c r="CV889" t="s">
        <v>324</v>
      </c>
      <c r="CW889" t="s">
        <v>324</v>
      </c>
      <c r="CX889">
        <v>-81.168000000000006</v>
      </c>
      <c r="CY889">
        <v>-15.737</v>
      </c>
      <c r="CZ889">
        <v>-1.81</v>
      </c>
      <c r="DA889" t="s">
        <v>324</v>
      </c>
      <c r="DB889">
        <v>-98.713999999999999</v>
      </c>
      <c r="DC889" t="s">
        <v>324</v>
      </c>
      <c r="DD889" t="s">
        <v>324</v>
      </c>
      <c r="DE889" t="s">
        <v>324</v>
      </c>
      <c r="DF889" t="s">
        <v>324</v>
      </c>
      <c r="DG889" t="s">
        <v>324</v>
      </c>
      <c r="DH889" t="s">
        <v>324</v>
      </c>
      <c r="DI889" t="s">
        <v>324</v>
      </c>
      <c r="DJ889" t="s">
        <v>324</v>
      </c>
      <c r="DK889" t="s">
        <v>324</v>
      </c>
      <c r="DL889" t="s">
        <v>324</v>
      </c>
    </row>
    <row r="890" spans="1:116" x14ac:dyDescent="0.45">
      <c r="A890">
        <v>2023</v>
      </c>
      <c r="B890" t="s">
        <v>218</v>
      </c>
      <c r="C890">
        <v>99999</v>
      </c>
      <c r="D890" t="s">
        <v>599</v>
      </c>
      <c r="E890" t="s">
        <v>661</v>
      </c>
      <c r="G890">
        <v>-0.30099999999999999</v>
      </c>
      <c r="H890">
        <v>-0.14000000000000001</v>
      </c>
      <c r="I890">
        <v>0</v>
      </c>
      <c r="J890" t="s">
        <v>324</v>
      </c>
      <c r="K890">
        <v>-0.441</v>
      </c>
      <c r="L890" t="s">
        <v>324</v>
      </c>
      <c r="M890" t="s">
        <v>324</v>
      </c>
      <c r="N890" t="s">
        <v>324</v>
      </c>
      <c r="O890" t="s">
        <v>324</v>
      </c>
      <c r="P890" t="s">
        <v>324</v>
      </c>
      <c r="Q890" t="s">
        <v>324</v>
      </c>
      <c r="R890" t="s">
        <v>324</v>
      </c>
      <c r="S890" t="s">
        <v>324</v>
      </c>
      <c r="T890" t="s">
        <v>324</v>
      </c>
      <c r="U890" t="s">
        <v>324</v>
      </c>
      <c r="V890" t="s">
        <v>324</v>
      </c>
      <c r="W890" t="s">
        <v>324</v>
      </c>
      <c r="X890" t="s">
        <v>324</v>
      </c>
      <c r="Y890" t="s">
        <v>324</v>
      </c>
      <c r="Z890" t="s">
        <v>324</v>
      </c>
      <c r="AA890" t="s">
        <v>324</v>
      </c>
      <c r="AB890" t="s">
        <v>324</v>
      </c>
      <c r="AC890" t="s">
        <v>324</v>
      </c>
      <c r="AD890" t="s">
        <v>324</v>
      </c>
      <c r="AE890" t="s">
        <v>324</v>
      </c>
      <c r="AF890" t="s">
        <v>324</v>
      </c>
      <c r="AG890" t="s">
        <v>324</v>
      </c>
      <c r="AH890" t="s">
        <v>324</v>
      </c>
      <c r="AI890" t="s">
        <v>324</v>
      </c>
      <c r="AJ890" t="s">
        <v>324</v>
      </c>
      <c r="AK890" t="s">
        <v>324</v>
      </c>
      <c r="AL890" t="s">
        <v>324</v>
      </c>
      <c r="AM890" t="s">
        <v>324</v>
      </c>
      <c r="AN890" t="s">
        <v>324</v>
      </c>
      <c r="AO890" t="s">
        <v>324</v>
      </c>
      <c r="AP890" t="s">
        <v>324</v>
      </c>
      <c r="AQ890" t="s">
        <v>324</v>
      </c>
      <c r="AR890" t="s">
        <v>324</v>
      </c>
      <c r="AS890" t="s">
        <v>324</v>
      </c>
      <c r="AT890" t="s">
        <v>324</v>
      </c>
      <c r="AU890" t="s">
        <v>324</v>
      </c>
      <c r="AV890" t="s">
        <v>324</v>
      </c>
      <c r="AW890" t="s">
        <v>324</v>
      </c>
      <c r="AX890" t="s">
        <v>324</v>
      </c>
      <c r="AY890" t="s">
        <v>324</v>
      </c>
      <c r="AZ890" t="s">
        <v>324</v>
      </c>
      <c r="BA890" t="s">
        <v>324</v>
      </c>
      <c r="BB890" t="s">
        <v>324</v>
      </c>
      <c r="BC890" t="s">
        <v>324</v>
      </c>
      <c r="BD890" t="s">
        <v>324</v>
      </c>
      <c r="BE890" t="s">
        <v>324</v>
      </c>
      <c r="BF890" t="s">
        <v>324</v>
      </c>
      <c r="BG890" t="s">
        <v>324</v>
      </c>
      <c r="BH890" t="s">
        <v>324</v>
      </c>
      <c r="BI890" t="s">
        <v>324</v>
      </c>
      <c r="BJ890" t="s">
        <v>324</v>
      </c>
      <c r="BK890" t="s">
        <v>324</v>
      </c>
      <c r="BL890" t="s">
        <v>324</v>
      </c>
      <c r="BM890" t="s">
        <v>324</v>
      </c>
      <c r="BN890" t="s">
        <v>324</v>
      </c>
      <c r="BO890" t="s">
        <v>324</v>
      </c>
      <c r="BP890" t="s">
        <v>324</v>
      </c>
      <c r="BQ890" t="s">
        <v>324</v>
      </c>
      <c r="BR890" t="s">
        <v>324</v>
      </c>
      <c r="BS890" t="s">
        <v>324</v>
      </c>
      <c r="BT890" t="s">
        <v>324</v>
      </c>
      <c r="BU890" t="s">
        <v>324</v>
      </c>
      <c r="BV890" t="s">
        <v>324</v>
      </c>
      <c r="BW890" t="s">
        <v>324</v>
      </c>
      <c r="BX890" t="s">
        <v>324</v>
      </c>
      <c r="BY890" t="s">
        <v>324</v>
      </c>
      <c r="BZ890" t="s">
        <v>324</v>
      </c>
      <c r="CA890" t="s">
        <v>324</v>
      </c>
      <c r="CB890" t="s">
        <v>324</v>
      </c>
      <c r="CC890" t="s">
        <v>324</v>
      </c>
      <c r="CD890" t="s">
        <v>324</v>
      </c>
      <c r="CE890" t="s">
        <v>324</v>
      </c>
      <c r="CF890" t="s">
        <v>324</v>
      </c>
      <c r="CG890" t="s">
        <v>324</v>
      </c>
      <c r="CH890" t="s">
        <v>324</v>
      </c>
      <c r="CI890" t="s">
        <v>324</v>
      </c>
      <c r="CJ890" t="s">
        <v>324</v>
      </c>
      <c r="CK890" t="s">
        <v>324</v>
      </c>
      <c r="CL890" t="s">
        <v>324</v>
      </c>
      <c r="CM890" t="s">
        <v>324</v>
      </c>
      <c r="CN890" t="s">
        <v>324</v>
      </c>
      <c r="CO890" t="s">
        <v>324</v>
      </c>
      <c r="CP890" t="s">
        <v>324</v>
      </c>
      <c r="CQ890" t="s">
        <v>324</v>
      </c>
      <c r="CR890" t="s">
        <v>324</v>
      </c>
      <c r="CS890" t="s">
        <v>324</v>
      </c>
      <c r="CT890" t="s">
        <v>324</v>
      </c>
      <c r="CU890" t="s">
        <v>324</v>
      </c>
      <c r="CV890" t="s">
        <v>324</v>
      </c>
      <c r="CW890" t="s">
        <v>324</v>
      </c>
      <c r="CX890">
        <v>-0.30099999999999999</v>
      </c>
      <c r="CY890">
        <v>-0.14000000000000001</v>
      </c>
      <c r="CZ890">
        <v>0</v>
      </c>
      <c r="DA890" t="s">
        <v>324</v>
      </c>
      <c r="DB890">
        <v>-0.441</v>
      </c>
      <c r="DC890" t="s">
        <v>324</v>
      </c>
      <c r="DD890" t="s">
        <v>324</v>
      </c>
      <c r="DE890" t="s">
        <v>324</v>
      </c>
      <c r="DF890" t="s">
        <v>324</v>
      </c>
      <c r="DG890" t="s">
        <v>324</v>
      </c>
      <c r="DH890" t="s">
        <v>324</v>
      </c>
      <c r="DI890" t="s">
        <v>324</v>
      </c>
      <c r="DJ890" t="s">
        <v>324</v>
      </c>
      <c r="DK890" t="s">
        <v>324</v>
      </c>
      <c r="DL890" t="s">
        <v>324</v>
      </c>
    </row>
    <row r="891" spans="1:116" x14ac:dyDescent="0.45">
      <c r="A891">
        <v>2023</v>
      </c>
      <c r="B891" t="s">
        <v>224</v>
      </c>
      <c r="C891">
        <v>84</v>
      </c>
      <c r="D891" t="s">
        <v>561</v>
      </c>
      <c r="E891" t="s">
        <v>683</v>
      </c>
      <c r="F891" t="s">
        <v>244</v>
      </c>
      <c r="G891">
        <v>1.133</v>
      </c>
      <c r="H891">
        <v>0.45100000000000001</v>
      </c>
      <c r="I891">
        <v>0</v>
      </c>
      <c r="J891">
        <v>0</v>
      </c>
      <c r="K891">
        <v>1.5840000000000001</v>
      </c>
      <c r="L891">
        <v>150</v>
      </c>
      <c r="M891">
        <v>27</v>
      </c>
      <c r="N891">
        <v>0</v>
      </c>
      <c r="O891">
        <v>0</v>
      </c>
      <c r="P891">
        <v>177</v>
      </c>
      <c r="Q891">
        <v>0</v>
      </c>
      <c r="R891">
        <v>0</v>
      </c>
      <c r="S891">
        <v>0</v>
      </c>
      <c r="T891">
        <v>0</v>
      </c>
      <c r="U891">
        <v>0</v>
      </c>
      <c r="V891">
        <v>0</v>
      </c>
      <c r="W891">
        <v>0</v>
      </c>
      <c r="X891">
        <v>0</v>
      </c>
      <c r="Y891">
        <v>0</v>
      </c>
      <c r="Z891">
        <v>0</v>
      </c>
      <c r="AA891">
        <v>0</v>
      </c>
      <c r="AB891">
        <v>0</v>
      </c>
      <c r="AC891">
        <v>0</v>
      </c>
      <c r="AD891">
        <v>0</v>
      </c>
      <c r="AE891">
        <v>0</v>
      </c>
      <c r="AF891">
        <v>0</v>
      </c>
      <c r="AG891">
        <v>0</v>
      </c>
      <c r="AH891">
        <v>0</v>
      </c>
      <c r="AI891">
        <v>0</v>
      </c>
      <c r="AJ891">
        <v>0</v>
      </c>
      <c r="AK891">
        <v>0</v>
      </c>
      <c r="AL891">
        <v>0</v>
      </c>
      <c r="AM891">
        <v>0</v>
      </c>
      <c r="AN891">
        <v>0</v>
      </c>
      <c r="AO891">
        <v>0</v>
      </c>
      <c r="AP891">
        <v>0</v>
      </c>
      <c r="AQ891">
        <v>0</v>
      </c>
      <c r="AR891">
        <v>0</v>
      </c>
      <c r="AS891">
        <v>0</v>
      </c>
      <c r="AT891">
        <v>0</v>
      </c>
      <c r="AU891">
        <v>0</v>
      </c>
      <c r="AV891">
        <v>0</v>
      </c>
      <c r="AW891">
        <v>0</v>
      </c>
      <c r="AX891">
        <v>0</v>
      </c>
      <c r="AY891">
        <v>0</v>
      </c>
      <c r="AZ891">
        <v>0</v>
      </c>
      <c r="BA891">
        <v>0</v>
      </c>
      <c r="BB891">
        <v>0</v>
      </c>
      <c r="BC891">
        <v>0</v>
      </c>
      <c r="BD891">
        <v>0</v>
      </c>
      <c r="BE891">
        <v>0</v>
      </c>
      <c r="BF891">
        <v>0</v>
      </c>
      <c r="BG891">
        <v>0</v>
      </c>
      <c r="BH891">
        <v>0</v>
      </c>
      <c r="BI891">
        <v>0</v>
      </c>
      <c r="BJ891">
        <v>0</v>
      </c>
      <c r="BK891">
        <v>0</v>
      </c>
      <c r="BL891">
        <v>0</v>
      </c>
      <c r="BM891">
        <v>0</v>
      </c>
      <c r="BN891">
        <v>0</v>
      </c>
      <c r="BO891">
        <v>0</v>
      </c>
      <c r="BP891">
        <v>0</v>
      </c>
      <c r="BQ891">
        <v>0</v>
      </c>
      <c r="BR891">
        <v>0</v>
      </c>
      <c r="BS891">
        <v>0</v>
      </c>
      <c r="BT891">
        <v>1.2E-2</v>
      </c>
      <c r="BU891">
        <v>2E-3</v>
      </c>
      <c r="BV891">
        <v>0</v>
      </c>
      <c r="BW891">
        <v>0</v>
      </c>
      <c r="BX891">
        <v>1.4E-2</v>
      </c>
      <c r="BY891">
        <v>5</v>
      </c>
      <c r="BZ891">
        <v>1</v>
      </c>
      <c r="CA891">
        <v>0</v>
      </c>
      <c r="CB891">
        <v>0</v>
      </c>
      <c r="CC891">
        <v>6</v>
      </c>
      <c r="CD891">
        <v>0</v>
      </c>
      <c r="CE891">
        <v>0</v>
      </c>
      <c r="CF891">
        <v>0</v>
      </c>
      <c r="CG891">
        <v>0</v>
      </c>
      <c r="CH891">
        <v>0</v>
      </c>
      <c r="CI891">
        <v>0</v>
      </c>
      <c r="CJ891">
        <v>0</v>
      </c>
      <c r="CK891">
        <v>0</v>
      </c>
      <c r="CL891">
        <v>0</v>
      </c>
      <c r="CM891">
        <v>0</v>
      </c>
      <c r="CN891">
        <v>0</v>
      </c>
      <c r="CO891">
        <v>0</v>
      </c>
      <c r="CP891">
        <v>0</v>
      </c>
      <c r="CQ891">
        <v>0</v>
      </c>
      <c r="CR891">
        <v>0</v>
      </c>
      <c r="CS891">
        <v>0</v>
      </c>
      <c r="CT891">
        <v>0</v>
      </c>
      <c r="CU891">
        <v>0</v>
      </c>
      <c r="CV891">
        <v>0</v>
      </c>
      <c r="CW891">
        <v>0</v>
      </c>
      <c r="CX891">
        <v>1.145</v>
      </c>
      <c r="CY891">
        <v>0.45300000000000001</v>
      </c>
      <c r="CZ891">
        <v>0</v>
      </c>
      <c r="DA891">
        <v>0</v>
      </c>
      <c r="DB891">
        <v>1.5980000000000001</v>
      </c>
      <c r="DC891">
        <v>155</v>
      </c>
      <c r="DD891">
        <v>28</v>
      </c>
      <c r="DE891">
        <v>0</v>
      </c>
      <c r="DF891">
        <v>0</v>
      </c>
      <c r="DG891">
        <v>183</v>
      </c>
      <c r="DH891">
        <v>0</v>
      </c>
      <c r="DI891">
        <v>0</v>
      </c>
      <c r="DJ891">
        <v>0</v>
      </c>
      <c r="DK891">
        <v>0</v>
      </c>
      <c r="DL891">
        <v>0</v>
      </c>
    </row>
    <row r="892" spans="1:116" x14ac:dyDescent="0.45">
      <c r="A892">
        <v>2023</v>
      </c>
      <c r="B892" t="s">
        <v>224</v>
      </c>
      <c r="C892">
        <v>733</v>
      </c>
      <c r="D892" t="s">
        <v>562</v>
      </c>
      <c r="E892" t="s">
        <v>683</v>
      </c>
      <c r="F892" t="s">
        <v>244</v>
      </c>
      <c r="G892">
        <v>27.87</v>
      </c>
      <c r="H892">
        <v>5.431</v>
      </c>
      <c r="I892">
        <v>0.19</v>
      </c>
      <c r="J892" t="s">
        <v>324</v>
      </c>
      <c r="K892">
        <v>33.491</v>
      </c>
      <c r="L892">
        <v>3825</v>
      </c>
      <c r="M892">
        <v>158</v>
      </c>
      <c r="N892">
        <v>6</v>
      </c>
      <c r="O892" t="s">
        <v>324</v>
      </c>
      <c r="P892">
        <v>3989</v>
      </c>
      <c r="Q892">
        <v>17607.236000000001</v>
      </c>
      <c r="R892">
        <v>3236.5070000000001</v>
      </c>
      <c r="S892">
        <v>68.084000000000003</v>
      </c>
      <c r="T892" t="s">
        <v>324</v>
      </c>
      <c r="U892">
        <v>20911.827000000001</v>
      </c>
      <c r="V892" t="s">
        <v>324</v>
      </c>
      <c r="W892" t="s">
        <v>324</v>
      </c>
      <c r="X892" t="s">
        <v>324</v>
      </c>
      <c r="Y892" t="s">
        <v>324</v>
      </c>
      <c r="Z892">
        <v>0</v>
      </c>
      <c r="AA892" t="s">
        <v>324</v>
      </c>
      <c r="AB892" t="s">
        <v>324</v>
      </c>
      <c r="AC892" t="s">
        <v>324</v>
      </c>
      <c r="AD892" t="s">
        <v>324</v>
      </c>
      <c r="AE892">
        <v>0</v>
      </c>
      <c r="AF892" t="s">
        <v>324</v>
      </c>
      <c r="AG892">
        <v>0.94499999999999995</v>
      </c>
      <c r="AH892" t="s">
        <v>324</v>
      </c>
      <c r="AI892" t="s">
        <v>324</v>
      </c>
      <c r="AJ892">
        <v>0.94499999999999995</v>
      </c>
      <c r="AK892" t="s">
        <v>324</v>
      </c>
      <c r="AL892">
        <v>3</v>
      </c>
      <c r="AM892" t="s">
        <v>324</v>
      </c>
      <c r="AN892" t="s">
        <v>324</v>
      </c>
      <c r="AO892">
        <v>3</v>
      </c>
      <c r="AP892">
        <v>2.9119999999999999</v>
      </c>
      <c r="AQ892">
        <v>0.09</v>
      </c>
      <c r="AR892" t="s">
        <v>324</v>
      </c>
      <c r="AS892" t="s">
        <v>324</v>
      </c>
      <c r="AT892">
        <v>3.0019999999999998</v>
      </c>
      <c r="AU892">
        <v>617</v>
      </c>
      <c r="AV892">
        <v>10</v>
      </c>
      <c r="AW892" t="s">
        <v>324</v>
      </c>
      <c r="AX892" t="s">
        <v>324</v>
      </c>
      <c r="AY892">
        <v>627</v>
      </c>
      <c r="AZ892">
        <v>6.2290000000000001</v>
      </c>
      <c r="BA892">
        <v>0.23499999999999999</v>
      </c>
      <c r="BB892" t="s">
        <v>324</v>
      </c>
      <c r="BC892" t="s">
        <v>324</v>
      </c>
      <c r="BD892">
        <v>6.4640000000000004</v>
      </c>
      <c r="BE892" t="s">
        <v>324</v>
      </c>
      <c r="BF892">
        <v>3.0000000000000001E-3</v>
      </c>
      <c r="BG892" t="s">
        <v>324</v>
      </c>
      <c r="BH892" t="s">
        <v>324</v>
      </c>
      <c r="BI892">
        <v>3.0000000000000001E-3</v>
      </c>
      <c r="BJ892" t="s">
        <v>324</v>
      </c>
      <c r="BK892">
        <v>1</v>
      </c>
      <c r="BL892" t="s">
        <v>324</v>
      </c>
      <c r="BM892" t="s">
        <v>324</v>
      </c>
      <c r="BN892">
        <v>1</v>
      </c>
      <c r="BO892" t="s">
        <v>324</v>
      </c>
      <c r="BP892">
        <v>3.0000000000000001E-3</v>
      </c>
      <c r="BQ892" t="s">
        <v>324</v>
      </c>
      <c r="BR892" t="s">
        <v>324</v>
      </c>
      <c r="BS892">
        <v>3.0000000000000001E-3</v>
      </c>
      <c r="BT892">
        <v>0.06</v>
      </c>
      <c r="BU892">
        <v>3.5000000000000003E-2</v>
      </c>
      <c r="BV892" t="s">
        <v>324</v>
      </c>
      <c r="BW892" t="s">
        <v>324</v>
      </c>
      <c r="BX892">
        <v>9.5000000000000001E-2</v>
      </c>
      <c r="BY892">
        <v>15</v>
      </c>
      <c r="BZ892">
        <v>4</v>
      </c>
      <c r="CA892" t="s">
        <v>324</v>
      </c>
      <c r="CB892" t="s">
        <v>324</v>
      </c>
      <c r="CC892">
        <v>19</v>
      </c>
      <c r="CD892">
        <v>18.010000000000002</v>
      </c>
      <c r="CE892">
        <v>0.64</v>
      </c>
      <c r="CF892" t="s">
        <v>324</v>
      </c>
      <c r="CG892" t="s">
        <v>324</v>
      </c>
      <c r="CH892">
        <v>18.649999999999999</v>
      </c>
      <c r="CI892" t="s">
        <v>324</v>
      </c>
      <c r="CJ892">
        <v>1E-3</v>
      </c>
      <c r="CK892" t="s">
        <v>324</v>
      </c>
      <c r="CL892" t="s">
        <v>324</v>
      </c>
      <c r="CM892">
        <v>1E-3</v>
      </c>
      <c r="CN892" t="s">
        <v>324</v>
      </c>
      <c r="CO892">
        <v>1</v>
      </c>
      <c r="CP892" t="s">
        <v>324</v>
      </c>
      <c r="CQ892" t="s">
        <v>324</v>
      </c>
      <c r="CR892">
        <v>1</v>
      </c>
      <c r="CS892" t="s">
        <v>324</v>
      </c>
      <c r="CT892">
        <v>0</v>
      </c>
      <c r="CU892" t="s">
        <v>324</v>
      </c>
      <c r="CV892" t="s">
        <v>324</v>
      </c>
      <c r="CW892">
        <v>0</v>
      </c>
      <c r="CX892">
        <v>27.93</v>
      </c>
      <c r="CY892">
        <v>6.4119999999999999</v>
      </c>
      <c r="CZ892">
        <v>0.19</v>
      </c>
      <c r="DA892">
        <v>0</v>
      </c>
      <c r="DB892">
        <v>34.531999999999996</v>
      </c>
      <c r="DC892">
        <v>3840</v>
      </c>
      <c r="DD892">
        <v>166</v>
      </c>
      <c r="DE892">
        <v>6</v>
      </c>
      <c r="DF892">
        <v>0</v>
      </c>
      <c r="DG892">
        <v>4012</v>
      </c>
      <c r="DH892">
        <v>17625.245999999999</v>
      </c>
      <c r="DI892">
        <v>3237.1469999999999</v>
      </c>
      <c r="DJ892">
        <v>68.084000000000003</v>
      </c>
      <c r="DK892">
        <v>0</v>
      </c>
      <c r="DL892">
        <v>20930.476999999999</v>
      </c>
    </row>
    <row r="893" spans="1:116" x14ac:dyDescent="0.45">
      <c r="A893">
        <v>2023</v>
      </c>
      <c r="B893" t="s">
        <v>224</v>
      </c>
      <c r="C893">
        <v>3291</v>
      </c>
      <c r="D893" t="s">
        <v>1167</v>
      </c>
      <c r="E893" t="s">
        <v>683</v>
      </c>
      <c r="F893" t="s">
        <v>244</v>
      </c>
      <c r="G893">
        <v>5.9</v>
      </c>
      <c r="H893">
        <v>0.67</v>
      </c>
      <c r="I893" t="s">
        <v>324</v>
      </c>
      <c r="J893" t="s">
        <v>324</v>
      </c>
      <c r="K893">
        <v>6.57</v>
      </c>
      <c r="L893">
        <v>759</v>
      </c>
      <c r="M893">
        <v>22</v>
      </c>
      <c r="N893" t="s">
        <v>324</v>
      </c>
      <c r="O893" t="s">
        <v>324</v>
      </c>
      <c r="P893">
        <v>781</v>
      </c>
      <c r="Q893" t="s">
        <v>324</v>
      </c>
      <c r="R893" t="s">
        <v>324</v>
      </c>
      <c r="S893" t="s">
        <v>324</v>
      </c>
      <c r="T893" t="s">
        <v>324</v>
      </c>
      <c r="U893">
        <v>0</v>
      </c>
      <c r="V893" t="s">
        <v>324</v>
      </c>
      <c r="W893" t="s">
        <v>324</v>
      </c>
      <c r="X893" t="s">
        <v>324</v>
      </c>
      <c r="Y893" t="s">
        <v>324</v>
      </c>
      <c r="Z893">
        <v>0</v>
      </c>
      <c r="AA893" t="s">
        <v>324</v>
      </c>
      <c r="AB893" t="s">
        <v>324</v>
      </c>
      <c r="AC893" t="s">
        <v>324</v>
      </c>
      <c r="AD893" t="s">
        <v>324</v>
      </c>
      <c r="AE893">
        <v>0</v>
      </c>
      <c r="AF893" t="s">
        <v>324</v>
      </c>
      <c r="AG893" t="s">
        <v>324</v>
      </c>
      <c r="AH893" t="s">
        <v>324</v>
      </c>
      <c r="AI893" t="s">
        <v>324</v>
      </c>
      <c r="AJ893">
        <v>0</v>
      </c>
      <c r="AK893" t="s">
        <v>324</v>
      </c>
      <c r="AL893" t="s">
        <v>324</v>
      </c>
      <c r="AM893" t="s">
        <v>324</v>
      </c>
      <c r="AN893" t="s">
        <v>324</v>
      </c>
      <c r="AO893">
        <v>0</v>
      </c>
      <c r="AP893" t="s">
        <v>324</v>
      </c>
      <c r="AQ893" t="s">
        <v>324</v>
      </c>
      <c r="AR893" t="s">
        <v>324</v>
      </c>
      <c r="AS893" t="s">
        <v>324</v>
      </c>
      <c r="AT893">
        <v>0</v>
      </c>
      <c r="AU893" t="s">
        <v>324</v>
      </c>
      <c r="AV893" t="s">
        <v>324</v>
      </c>
      <c r="AW893" t="s">
        <v>324</v>
      </c>
      <c r="AX893" t="s">
        <v>324</v>
      </c>
      <c r="AY893">
        <v>0</v>
      </c>
      <c r="AZ893" t="s">
        <v>324</v>
      </c>
      <c r="BA893" t="s">
        <v>324</v>
      </c>
      <c r="BB893" t="s">
        <v>324</v>
      </c>
      <c r="BC893" t="s">
        <v>324</v>
      </c>
      <c r="BD893">
        <v>0</v>
      </c>
      <c r="BE893" t="s">
        <v>324</v>
      </c>
      <c r="BF893" t="s">
        <v>324</v>
      </c>
      <c r="BG893" t="s">
        <v>324</v>
      </c>
      <c r="BH893" t="s">
        <v>324</v>
      </c>
      <c r="BI893">
        <v>0</v>
      </c>
      <c r="BJ893" t="s">
        <v>324</v>
      </c>
      <c r="BK893" t="s">
        <v>324</v>
      </c>
      <c r="BL893" t="s">
        <v>324</v>
      </c>
      <c r="BM893" t="s">
        <v>324</v>
      </c>
      <c r="BN893">
        <v>0</v>
      </c>
      <c r="BO893" t="s">
        <v>324</v>
      </c>
      <c r="BP893" t="s">
        <v>324</v>
      </c>
      <c r="BQ893" t="s">
        <v>324</v>
      </c>
      <c r="BR893" t="s">
        <v>324</v>
      </c>
      <c r="BS893">
        <v>0</v>
      </c>
      <c r="BT893">
        <v>0.01</v>
      </c>
      <c r="BU893" t="s">
        <v>324</v>
      </c>
      <c r="BV893" t="s">
        <v>324</v>
      </c>
      <c r="BW893" t="s">
        <v>324</v>
      </c>
      <c r="BX893">
        <v>0.01</v>
      </c>
      <c r="BY893">
        <v>1</v>
      </c>
      <c r="BZ893" t="s">
        <v>324</v>
      </c>
      <c r="CA893" t="s">
        <v>324</v>
      </c>
      <c r="CB893" t="s">
        <v>324</v>
      </c>
      <c r="CC893">
        <v>1</v>
      </c>
      <c r="CD893" t="s">
        <v>324</v>
      </c>
      <c r="CE893" t="s">
        <v>324</v>
      </c>
      <c r="CF893" t="s">
        <v>324</v>
      </c>
      <c r="CG893" t="s">
        <v>324</v>
      </c>
      <c r="CH893">
        <v>0</v>
      </c>
      <c r="CI893" t="s">
        <v>324</v>
      </c>
      <c r="CJ893" t="s">
        <v>324</v>
      </c>
      <c r="CK893" t="s">
        <v>324</v>
      </c>
      <c r="CL893" t="s">
        <v>324</v>
      </c>
      <c r="CM893">
        <v>0</v>
      </c>
      <c r="CN893" t="s">
        <v>324</v>
      </c>
      <c r="CO893" t="s">
        <v>324</v>
      </c>
      <c r="CP893" t="s">
        <v>324</v>
      </c>
      <c r="CQ893" t="s">
        <v>324</v>
      </c>
      <c r="CR893">
        <v>0</v>
      </c>
      <c r="CS893" t="s">
        <v>324</v>
      </c>
      <c r="CT893" t="s">
        <v>324</v>
      </c>
      <c r="CU893" t="s">
        <v>324</v>
      </c>
      <c r="CV893" t="s">
        <v>324</v>
      </c>
      <c r="CW893">
        <v>0</v>
      </c>
      <c r="CX893">
        <v>5.91</v>
      </c>
      <c r="CY893">
        <v>0.67</v>
      </c>
      <c r="CZ893">
        <v>0</v>
      </c>
      <c r="DA893">
        <v>0</v>
      </c>
      <c r="DB893">
        <v>6.58</v>
      </c>
      <c r="DC893">
        <v>760</v>
      </c>
      <c r="DD893">
        <v>22</v>
      </c>
      <c r="DE893">
        <v>0</v>
      </c>
      <c r="DF893">
        <v>0</v>
      </c>
      <c r="DG893">
        <v>782</v>
      </c>
      <c r="DH893">
        <v>0</v>
      </c>
      <c r="DI893">
        <v>0</v>
      </c>
      <c r="DJ893">
        <v>0</v>
      </c>
      <c r="DK893">
        <v>0</v>
      </c>
      <c r="DL893">
        <v>0</v>
      </c>
    </row>
    <row r="894" spans="1:116" x14ac:dyDescent="0.45">
      <c r="A894">
        <v>2023</v>
      </c>
      <c r="B894" t="s">
        <v>224</v>
      </c>
      <c r="C894">
        <v>4794</v>
      </c>
      <c r="D894" t="s">
        <v>1168</v>
      </c>
      <c r="E894" t="s">
        <v>683</v>
      </c>
      <c r="F894" t="s">
        <v>244</v>
      </c>
      <c r="G894">
        <v>1.5509999999999999</v>
      </c>
      <c r="H894">
        <v>1.04</v>
      </c>
      <c r="I894">
        <v>0</v>
      </c>
      <c r="J894">
        <v>0</v>
      </c>
      <c r="K894">
        <v>2.5910000000000002</v>
      </c>
      <c r="L894">
        <v>205</v>
      </c>
      <c r="M894">
        <v>7</v>
      </c>
      <c r="N894">
        <v>0</v>
      </c>
      <c r="O894">
        <v>0</v>
      </c>
      <c r="P894">
        <v>212</v>
      </c>
      <c r="Q894" t="s">
        <v>324</v>
      </c>
      <c r="R894" t="s">
        <v>324</v>
      </c>
      <c r="S894" t="s">
        <v>324</v>
      </c>
      <c r="T894" t="s">
        <v>324</v>
      </c>
      <c r="U894">
        <v>0</v>
      </c>
      <c r="V894" t="s">
        <v>324</v>
      </c>
      <c r="W894" t="s">
        <v>324</v>
      </c>
      <c r="X894" t="s">
        <v>324</v>
      </c>
      <c r="Y894" t="s">
        <v>324</v>
      </c>
      <c r="Z894">
        <v>0</v>
      </c>
      <c r="AA894" t="s">
        <v>324</v>
      </c>
      <c r="AB894" t="s">
        <v>324</v>
      </c>
      <c r="AC894" t="s">
        <v>324</v>
      </c>
      <c r="AD894" t="s">
        <v>324</v>
      </c>
      <c r="AE894">
        <v>0</v>
      </c>
      <c r="AF894" t="s">
        <v>324</v>
      </c>
      <c r="AG894">
        <v>0.96199999999999997</v>
      </c>
      <c r="AH894" t="s">
        <v>324</v>
      </c>
      <c r="AI894" t="s">
        <v>324</v>
      </c>
      <c r="AJ894">
        <v>0.96199999999999997</v>
      </c>
      <c r="AK894" t="s">
        <v>324</v>
      </c>
      <c r="AL894">
        <v>4</v>
      </c>
      <c r="AM894" t="s">
        <v>324</v>
      </c>
      <c r="AN894" t="s">
        <v>324</v>
      </c>
      <c r="AO894">
        <v>4</v>
      </c>
      <c r="AP894" t="s">
        <v>324</v>
      </c>
      <c r="AQ894" t="s">
        <v>324</v>
      </c>
      <c r="AR894" t="s">
        <v>324</v>
      </c>
      <c r="AS894" t="s">
        <v>324</v>
      </c>
      <c r="AT894">
        <v>0</v>
      </c>
      <c r="AU894" t="s">
        <v>324</v>
      </c>
      <c r="AV894" t="s">
        <v>324</v>
      </c>
      <c r="AW894" t="s">
        <v>324</v>
      </c>
      <c r="AX894" t="s">
        <v>324</v>
      </c>
      <c r="AY894">
        <v>0</v>
      </c>
      <c r="AZ894" t="s">
        <v>324</v>
      </c>
      <c r="BA894" t="s">
        <v>324</v>
      </c>
      <c r="BB894" t="s">
        <v>324</v>
      </c>
      <c r="BC894" t="s">
        <v>324</v>
      </c>
      <c r="BD894">
        <v>0</v>
      </c>
      <c r="BE894" t="s">
        <v>324</v>
      </c>
      <c r="BF894" t="s">
        <v>324</v>
      </c>
      <c r="BG894" t="s">
        <v>324</v>
      </c>
      <c r="BH894" t="s">
        <v>324</v>
      </c>
      <c r="BI894">
        <v>0</v>
      </c>
      <c r="BJ894" t="s">
        <v>324</v>
      </c>
      <c r="BK894" t="s">
        <v>324</v>
      </c>
      <c r="BL894" t="s">
        <v>324</v>
      </c>
      <c r="BM894" t="s">
        <v>324</v>
      </c>
      <c r="BN894">
        <v>0</v>
      </c>
      <c r="BO894" t="s">
        <v>324</v>
      </c>
      <c r="BP894" t="s">
        <v>324</v>
      </c>
      <c r="BQ894" t="s">
        <v>324</v>
      </c>
      <c r="BR894" t="s">
        <v>324</v>
      </c>
      <c r="BS894">
        <v>0</v>
      </c>
      <c r="BT894" t="s">
        <v>324</v>
      </c>
      <c r="BU894" t="s">
        <v>324</v>
      </c>
      <c r="BV894" t="s">
        <v>324</v>
      </c>
      <c r="BW894" t="s">
        <v>324</v>
      </c>
      <c r="BX894">
        <v>0</v>
      </c>
      <c r="BY894" t="s">
        <v>324</v>
      </c>
      <c r="BZ894" t="s">
        <v>324</v>
      </c>
      <c r="CA894" t="s">
        <v>324</v>
      </c>
      <c r="CB894" t="s">
        <v>324</v>
      </c>
      <c r="CC894">
        <v>0</v>
      </c>
      <c r="CD894" t="s">
        <v>324</v>
      </c>
      <c r="CE894" t="s">
        <v>324</v>
      </c>
      <c r="CF894" t="s">
        <v>324</v>
      </c>
      <c r="CG894" t="s">
        <v>324</v>
      </c>
      <c r="CH894">
        <v>0</v>
      </c>
      <c r="CI894" t="s">
        <v>324</v>
      </c>
      <c r="CJ894" t="s">
        <v>324</v>
      </c>
      <c r="CK894" t="s">
        <v>324</v>
      </c>
      <c r="CL894" t="s">
        <v>324</v>
      </c>
      <c r="CM894">
        <v>0</v>
      </c>
      <c r="CN894" t="s">
        <v>324</v>
      </c>
      <c r="CO894" t="s">
        <v>324</v>
      </c>
      <c r="CP894" t="s">
        <v>324</v>
      </c>
      <c r="CQ894" t="s">
        <v>324</v>
      </c>
      <c r="CR894">
        <v>0</v>
      </c>
      <c r="CS894" t="s">
        <v>324</v>
      </c>
      <c r="CT894" t="s">
        <v>324</v>
      </c>
      <c r="CU894" t="s">
        <v>324</v>
      </c>
      <c r="CV894" t="s">
        <v>324</v>
      </c>
      <c r="CW894">
        <v>0</v>
      </c>
      <c r="CX894">
        <v>1.5509999999999999</v>
      </c>
      <c r="CY894">
        <v>2.0019999999999998</v>
      </c>
      <c r="CZ894">
        <v>0</v>
      </c>
      <c r="DA894">
        <v>0</v>
      </c>
      <c r="DB894">
        <v>3.5529999999999999</v>
      </c>
      <c r="DC894">
        <v>205</v>
      </c>
      <c r="DD894">
        <v>11</v>
      </c>
      <c r="DE894">
        <v>0</v>
      </c>
      <c r="DF894">
        <v>0</v>
      </c>
      <c r="DG894">
        <v>216</v>
      </c>
      <c r="DH894">
        <v>0</v>
      </c>
      <c r="DI894">
        <v>0</v>
      </c>
      <c r="DJ894">
        <v>0</v>
      </c>
      <c r="DK894">
        <v>0</v>
      </c>
      <c r="DL894">
        <v>0</v>
      </c>
    </row>
    <row r="895" spans="1:116" x14ac:dyDescent="0.45">
      <c r="A895">
        <v>2023</v>
      </c>
      <c r="B895" t="s">
        <v>224</v>
      </c>
      <c r="C895">
        <v>8198</v>
      </c>
      <c r="D895" t="s">
        <v>1169</v>
      </c>
      <c r="E895" t="s">
        <v>683</v>
      </c>
      <c r="F895" t="s">
        <v>244</v>
      </c>
      <c r="G895">
        <v>1.83</v>
      </c>
      <c r="H895">
        <v>1.46</v>
      </c>
      <c r="I895" t="s">
        <v>324</v>
      </c>
      <c r="J895" t="s">
        <v>324</v>
      </c>
      <c r="K895">
        <v>3.29</v>
      </c>
      <c r="L895">
        <v>283</v>
      </c>
      <c r="M895">
        <v>35</v>
      </c>
      <c r="N895" t="s">
        <v>324</v>
      </c>
      <c r="O895" t="s">
        <v>324</v>
      </c>
      <c r="P895">
        <v>318</v>
      </c>
      <c r="Q895">
        <v>1515.7</v>
      </c>
      <c r="R895">
        <v>352.6</v>
      </c>
      <c r="S895" t="s">
        <v>324</v>
      </c>
      <c r="T895" t="s">
        <v>324</v>
      </c>
      <c r="U895">
        <v>1868.3</v>
      </c>
      <c r="V895" t="s">
        <v>324</v>
      </c>
      <c r="W895" t="s">
        <v>324</v>
      </c>
      <c r="X895" t="s">
        <v>324</v>
      </c>
      <c r="Y895" t="s">
        <v>324</v>
      </c>
      <c r="Z895">
        <v>0</v>
      </c>
      <c r="AA895" t="s">
        <v>324</v>
      </c>
      <c r="AB895" t="s">
        <v>324</v>
      </c>
      <c r="AC895" t="s">
        <v>324</v>
      </c>
      <c r="AD895" t="s">
        <v>324</v>
      </c>
      <c r="AE895">
        <v>0</v>
      </c>
      <c r="AF895" t="s">
        <v>324</v>
      </c>
      <c r="AG895" t="s">
        <v>324</v>
      </c>
      <c r="AH895" t="s">
        <v>324</v>
      </c>
      <c r="AI895" t="s">
        <v>324</v>
      </c>
      <c r="AJ895">
        <v>0</v>
      </c>
      <c r="AK895" t="s">
        <v>324</v>
      </c>
      <c r="AL895" t="s">
        <v>324</v>
      </c>
      <c r="AM895" t="s">
        <v>324</v>
      </c>
      <c r="AN895" t="s">
        <v>324</v>
      </c>
      <c r="AO895">
        <v>0</v>
      </c>
      <c r="AP895" t="s">
        <v>324</v>
      </c>
      <c r="AQ895" t="s">
        <v>324</v>
      </c>
      <c r="AR895" t="s">
        <v>324</v>
      </c>
      <c r="AS895" t="s">
        <v>324</v>
      </c>
      <c r="AT895">
        <v>0</v>
      </c>
      <c r="AU895" t="s">
        <v>324</v>
      </c>
      <c r="AV895" t="s">
        <v>324</v>
      </c>
      <c r="AW895" t="s">
        <v>324</v>
      </c>
      <c r="AX895" t="s">
        <v>324</v>
      </c>
      <c r="AY895">
        <v>0</v>
      </c>
      <c r="AZ895" t="s">
        <v>324</v>
      </c>
      <c r="BA895" t="s">
        <v>324</v>
      </c>
      <c r="BB895" t="s">
        <v>324</v>
      </c>
      <c r="BC895" t="s">
        <v>324</v>
      </c>
      <c r="BD895">
        <v>0</v>
      </c>
      <c r="BE895" t="s">
        <v>324</v>
      </c>
      <c r="BF895" t="s">
        <v>324</v>
      </c>
      <c r="BG895" t="s">
        <v>324</v>
      </c>
      <c r="BH895" t="s">
        <v>324</v>
      </c>
      <c r="BI895">
        <v>0</v>
      </c>
      <c r="BJ895" t="s">
        <v>324</v>
      </c>
      <c r="BK895" t="s">
        <v>324</v>
      </c>
      <c r="BL895" t="s">
        <v>324</v>
      </c>
      <c r="BM895" t="s">
        <v>324</v>
      </c>
      <c r="BN895">
        <v>0</v>
      </c>
      <c r="BO895" t="s">
        <v>324</v>
      </c>
      <c r="BP895" t="s">
        <v>324</v>
      </c>
      <c r="BQ895" t="s">
        <v>324</v>
      </c>
      <c r="BR895" t="s">
        <v>324</v>
      </c>
      <c r="BS895">
        <v>0</v>
      </c>
      <c r="BT895" t="s">
        <v>324</v>
      </c>
      <c r="BU895" t="s">
        <v>324</v>
      </c>
      <c r="BV895" t="s">
        <v>324</v>
      </c>
      <c r="BW895" t="s">
        <v>324</v>
      </c>
      <c r="BX895">
        <v>0</v>
      </c>
      <c r="BY895" t="s">
        <v>324</v>
      </c>
      <c r="BZ895" t="s">
        <v>324</v>
      </c>
      <c r="CA895" t="s">
        <v>324</v>
      </c>
      <c r="CB895" t="s">
        <v>324</v>
      </c>
      <c r="CC895">
        <v>0</v>
      </c>
      <c r="CD895" t="s">
        <v>324</v>
      </c>
      <c r="CE895" t="s">
        <v>324</v>
      </c>
      <c r="CF895" t="s">
        <v>324</v>
      </c>
      <c r="CG895" t="s">
        <v>324</v>
      </c>
      <c r="CH895">
        <v>0</v>
      </c>
      <c r="CI895" t="s">
        <v>324</v>
      </c>
      <c r="CJ895" t="s">
        <v>324</v>
      </c>
      <c r="CK895" t="s">
        <v>324</v>
      </c>
      <c r="CL895" t="s">
        <v>324</v>
      </c>
      <c r="CM895">
        <v>0</v>
      </c>
      <c r="CN895" t="s">
        <v>324</v>
      </c>
      <c r="CO895" t="s">
        <v>324</v>
      </c>
      <c r="CP895" t="s">
        <v>324</v>
      </c>
      <c r="CQ895" t="s">
        <v>324</v>
      </c>
      <c r="CR895">
        <v>0</v>
      </c>
      <c r="CS895" t="s">
        <v>324</v>
      </c>
      <c r="CT895" t="s">
        <v>324</v>
      </c>
      <c r="CU895" t="s">
        <v>324</v>
      </c>
      <c r="CV895" t="s">
        <v>324</v>
      </c>
      <c r="CW895">
        <v>0</v>
      </c>
      <c r="CX895">
        <v>1.83</v>
      </c>
      <c r="CY895">
        <v>1.46</v>
      </c>
      <c r="CZ895">
        <v>0</v>
      </c>
      <c r="DA895">
        <v>0</v>
      </c>
      <c r="DB895">
        <v>3.29</v>
      </c>
      <c r="DC895">
        <v>283</v>
      </c>
      <c r="DD895">
        <v>35</v>
      </c>
      <c r="DE895">
        <v>0</v>
      </c>
      <c r="DF895">
        <v>0</v>
      </c>
      <c r="DG895">
        <v>318</v>
      </c>
      <c r="DH895">
        <v>1515.7</v>
      </c>
      <c r="DI895">
        <v>352.6</v>
      </c>
      <c r="DJ895">
        <v>0</v>
      </c>
      <c r="DK895">
        <v>0</v>
      </c>
      <c r="DL895">
        <v>1868.3</v>
      </c>
    </row>
    <row r="896" spans="1:116" x14ac:dyDescent="0.45">
      <c r="A896">
        <v>2023</v>
      </c>
      <c r="B896" t="s">
        <v>224</v>
      </c>
      <c r="C896">
        <v>10171</v>
      </c>
      <c r="D896" t="s">
        <v>413</v>
      </c>
      <c r="E896" t="s">
        <v>848</v>
      </c>
      <c r="F896" t="s">
        <v>247</v>
      </c>
      <c r="G896">
        <v>0.48899999999999999</v>
      </c>
      <c r="H896">
        <v>7.0439999999999996</v>
      </c>
      <c r="I896">
        <v>0</v>
      </c>
      <c r="J896">
        <v>0</v>
      </c>
      <c r="K896">
        <v>7.5330000000000004</v>
      </c>
      <c r="L896">
        <v>56</v>
      </c>
      <c r="M896">
        <v>18</v>
      </c>
      <c r="N896">
        <v>0</v>
      </c>
      <c r="O896">
        <v>0</v>
      </c>
      <c r="P896">
        <v>74</v>
      </c>
      <c r="Q896">
        <v>152.35</v>
      </c>
      <c r="R896">
        <v>2054.1550000000002</v>
      </c>
      <c r="S896">
        <v>0</v>
      </c>
      <c r="T896" t="s">
        <v>324</v>
      </c>
      <c r="U896">
        <v>2206.5050000000001</v>
      </c>
      <c r="V896" t="s">
        <v>324</v>
      </c>
      <c r="W896" t="s">
        <v>324</v>
      </c>
      <c r="X896" t="s">
        <v>324</v>
      </c>
      <c r="Y896" t="s">
        <v>324</v>
      </c>
      <c r="Z896">
        <v>0</v>
      </c>
      <c r="AA896" t="s">
        <v>324</v>
      </c>
      <c r="AB896" t="s">
        <v>324</v>
      </c>
      <c r="AC896" t="s">
        <v>324</v>
      </c>
      <c r="AD896" t="s">
        <v>324</v>
      </c>
      <c r="AE896">
        <v>0</v>
      </c>
      <c r="AF896" t="s">
        <v>324</v>
      </c>
      <c r="AG896" t="s">
        <v>324</v>
      </c>
      <c r="AH896" t="s">
        <v>324</v>
      </c>
      <c r="AI896" t="s">
        <v>324</v>
      </c>
      <c r="AJ896">
        <v>0</v>
      </c>
      <c r="AK896" t="s">
        <v>324</v>
      </c>
      <c r="AL896" t="s">
        <v>324</v>
      </c>
      <c r="AM896" t="s">
        <v>324</v>
      </c>
      <c r="AN896" t="s">
        <v>324</v>
      </c>
      <c r="AO896">
        <v>0</v>
      </c>
      <c r="AP896">
        <v>0.114</v>
      </c>
      <c r="AQ896">
        <v>0</v>
      </c>
      <c r="AR896">
        <v>0</v>
      </c>
      <c r="AS896">
        <v>0</v>
      </c>
      <c r="AT896">
        <v>0.114</v>
      </c>
      <c r="AU896">
        <v>22</v>
      </c>
      <c r="AV896">
        <v>0</v>
      </c>
      <c r="AW896">
        <v>0</v>
      </c>
      <c r="AX896">
        <v>0</v>
      </c>
      <c r="AY896">
        <v>22</v>
      </c>
      <c r="AZ896" t="s">
        <v>324</v>
      </c>
      <c r="BA896" t="s">
        <v>324</v>
      </c>
      <c r="BB896" t="s">
        <v>324</v>
      </c>
      <c r="BC896" t="s">
        <v>324</v>
      </c>
      <c r="BD896">
        <v>0</v>
      </c>
      <c r="BE896" t="s">
        <v>324</v>
      </c>
      <c r="BF896" t="s">
        <v>324</v>
      </c>
      <c r="BG896" t="s">
        <v>324</v>
      </c>
      <c r="BH896" t="s">
        <v>324</v>
      </c>
      <c r="BI896">
        <v>0</v>
      </c>
      <c r="BJ896" t="s">
        <v>324</v>
      </c>
      <c r="BK896" t="s">
        <v>324</v>
      </c>
      <c r="BL896" t="s">
        <v>324</v>
      </c>
      <c r="BM896" t="s">
        <v>324</v>
      </c>
      <c r="BN896">
        <v>0</v>
      </c>
      <c r="BO896" t="s">
        <v>324</v>
      </c>
      <c r="BP896" t="s">
        <v>324</v>
      </c>
      <c r="BQ896" t="s">
        <v>324</v>
      </c>
      <c r="BR896" t="s">
        <v>324</v>
      </c>
      <c r="BS896">
        <v>0</v>
      </c>
      <c r="BT896" t="s">
        <v>324</v>
      </c>
      <c r="BU896" t="s">
        <v>324</v>
      </c>
      <c r="BV896" t="s">
        <v>324</v>
      </c>
      <c r="BW896" t="s">
        <v>324</v>
      </c>
      <c r="BX896">
        <v>0</v>
      </c>
      <c r="BY896" t="s">
        <v>324</v>
      </c>
      <c r="BZ896" t="s">
        <v>324</v>
      </c>
      <c r="CA896" t="s">
        <v>324</v>
      </c>
      <c r="CB896" t="s">
        <v>324</v>
      </c>
      <c r="CC896">
        <v>0</v>
      </c>
      <c r="CD896" t="s">
        <v>324</v>
      </c>
      <c r="CE896" t="s">
        <v>324</v>
      </c>
      <c r="CF896" t="s">
        <v>324</v>
      </c>
      <c r="CG896" t="s">
        <v>324</v>
      </c>
      <c r="CH896">
        <v>0</v>
      </c>
      <c r="CI896" t="s">
        <v>324</v>
      </c>
      <c r="CJ896" t="s">
        <v>324</v>
      </c>
      <c r="CK896" t="s">
        <v>324</v>
      </c>
      <c r="CL896" t="s">
        <v>324</v>
      </c>
      <c r="CM896">
        <v>0</v>
      </c>
      <c r="CN896" t="s">
        <v>324</v>
      </c>
      <c r="CO896" t="s">
        <v>324</v>
      </c>
      <c r="CP896" t="s">
        <v>324</v>
      </c>
      <c r="CQ896" t="s">
        <v>324</v>
      </c>
      <c r="CR896">
        <v>0</v>
      </c>
      <c r="CS896" t="s">
        <v>324</v>
      </c>
      <c r="CT896" t="s">
        <v>324</v>
      </c>
      <c r="CU896" t="s">
        <v>324</v>
      </c>
      <c r="CV896" t="s">
        <v>324</v>
      </c>
      <c r="CW896">
        <v>0</v>
      </c>
      <c r="CX896">
        <v>0.48899999999999999</v>
      </c>
      <c r="CY896">
        <v>7.0439999999999996</v>
      </c>
      <c r="CZ896">
        <v>0</v>
      </c>
      <c r="DA896">
        <v>0</v>
      </c>
      <c r="DB896">
        <v>7.5330000000000004</v>
      </c>
      <c r="DC896">
        <v>56</v>
      </c>
      <c r="DD896">
        <v>18</v>
      </c>
      <c r="DE896">
        <v>0</v>
      </c>
      <c r="DF896">
        <v>0</v>
      </c>
      <c r="DG896">
        <v>74</v>
      </c>
      <c r="DH896">
        <v>152.35</v>
      </c>
      <c r="DI896">
        <v>2054.1550000000002</v>
      </c>
      <c r="DJ896">
        <v>0</v>
      </c>
      <c r="DK896">
        <v>0</v>
      </c>
      <c r="DL896">
        <v>2206.5050000000001</v>
      </c>
    </row>
    <row r="897" spans="1:116" x14ac:dyDescent="0.45">
      <c r="A897">
        <v>2023</v>
      </c>
      <c r="B897" t="s">
        <v>224</v>
      </c>
      <c r="C897">
        <v>12260</v>
      </c>
      <c r="D897" t="s">
        <v>1170</v>
      </c>
      <c r="E897" t="s">
        <v>683</v>
      </c>
      <c r="F897" t="s">
        <v>244</v>
      </c>
      <c r="G897">
        <v>1.1200000000000001</v>
      </c>
      <c r="H897">
        <v>0.82099999999999995</v>
      </c>
      <c r="I897" t="s">
        <v>324</v>
      </c>
      <c r="J897" t="s">
        <v>324</v>
      </c>
      <c r="K897">
        <v>1.9410000000000001</v>
      </c>
      <c r="L897">
        <v>148</v>
      </c>
      <c r="M897">
        <v>3</v>
      </c>
      <c r="N897" t="s">
        <v>324</v>
      </c>
      <c r="O897" t="s">
        <v>324</v>
      </c>
      <c r="P897">
        <v>151</v>
      </c>
      <c r="Q897" t="s">
        <v>324</v>
      </c>
      <c r="R897" t="s">
        <v>324</v>
      </c>
      <c r="S897" t="s">
        <v>324</v>
      </c>
      <c r="T897" t="s">
        <v>324</v>
      </c>
      <c r="U897">
        <v>0</v>
      </c>
      <c r="V897" t="s">
        <v>324</v>
      </c>
      <c r="W897" t="s">
        <v>324</v>
      </c>
      <c r="X897" t="s">
        <v>324</v>
      </c>
      <c r="Y897" t="s">
        <v>324</v>
      </c>
      <c r="Z897">
        <v>0</v>
      </c>
      <c r="AA897" t="s">
        <v>324</v>
      </c>
      <c r="AB897" t="s">
        <v>324</v>
      </c>
      <c r="AC897" t="s">
        <v>324</v>
      </c>
      <c r="AD897" t="s">
        <v>324</v>
      </c>
      <c r="AE897">
        <v>0</v>
      </c>
      <c r="AF897" t="s">
        <v>324</v>
      </c>
      <c r="AG897" t="s">
        <v>324</v>
      </c>
      <c r="AH897" t="s">
        <v>324</v>
      </c>
      <c r="AI897" t="s">
        <v>324</v>
      </c>
      <c r="AJ897">
        <v>0</v>
      </c>
      <c r="AK897" t="s">
        <v>324</v>
      </c>
      <c r="AL897" t="s">
        <v>324</v>
      </c>
      <c r="AM897" t="s">
        <v>324</v>
      </c>
      <c r="AN897" t="s">
        <v>324</v>
      </c>
      <c r="AO897">
        <v>0</v>
      </c>
      <c r="AP897" t="s">
        <v>324</v>
      </c>
      <c r="AQ897" t="s">
        <v>324</v>
      </c>
      <c r="AR897" t="s">
        <v>324</v>
      </c>
      <c r="AS897" t="s">
        <v>324</v>
      </c>
      <c r="AT897">
        <v>0</v>
      </c>
      <c r="AU897" t="s">
        <v>324</v>
      </c>
      <c r="AV897" t="s">
        <v>324</v>
      </c>
      <c r="AW897" t="s">
        <v>324</v>
      </c>
      <c r="AX897" t="s">
        <v>324</v>
      </c>
      <c r="AY897">
        <v>0</v>
      </c>
      <c r="AZ897" t="s">
        <v>324</v>
      </c>
      <c r="BA897" t="s">
        <v>324</v>
      </c>
      <c r="BB897" t="s">
        <v>324</v>
      </c>
      <c r="BC897" t="s">
        <v>324</v>
      </c>
      <c r="BD897">
        <v>0</v>
      </c>
      <c r="BE897" t="s">
        <v>324</v>
      </c>
      <c r="BF897" t="s">
        <v>324</v>
      </c>
      <c r="BG897" t="s">
        <v>324</v>
      </c>
      <c r="BH897" t="s">
        <v>324</v>
      </c>
      <c r="BI897">
        <v>0</v>
      </c>
      <c r="BJ897" t="s">
        <v>324</v>
      </c>
      <c r="BK897" t="s">
        <v>324</v>
      </c>
      <c r="BL897" t="s">
        <v>324</v>
      </c>
      <c r="BM897" t="s">
        <v>324</v>
      </c>
      <c r="BN897">
        <v>0</v>
      </c>
      <c r="BO897" t="s">
        <v>324</v>
      </c>
      <c r="BP897" t="s">
        <v>324</v>
      </c>
      <c r="BQ897" t="s">
        <v>324</v>
      </c>
      <c r="BR897" t="s">
        <v>324</v>
      </c>
      <c r="BS897">
        <v>0</v>
      </c>
      <c r="BT897" t="s">
        <v>324</v>
      </c>
      <c r="BU897" t="s">
        <v>324</v>
      </c>
      <c r="BV897" t="s">
        <v>324</v>
      </c>
      <c r="BW897" t="s">
        <v>324</v>
      </c>
      <c r="BX897">
        <v>0</v>
      </c>
      <c r="BY897" t="s">
        <v>324</v>
      </c>
      <c r="BZ897" t="s">
        <v>324</v>
      </c>
      <c r="CA897" t="s">
        <v>324</v>
      </c>
      <c r="CB897" t="s">
        <v>324</v>
      </c>
      <c r="CC897">
        <v>0</v>
      </c>
      <c r="CD897" t="s">
        <v>324</v>
      </c>
      <c r="CE897" t="s">
        <v>324</v>
      </c>
      <c r="CF897" t="s">
        <v>324</v>
      </c>
      <c r="CG897" t="s">
        <v>324</v>
      </c>
      <c r="CH897">
        <v>0</v>
      </c>
      <c r="CI897" t="s">
        <v>324</v>
      </c>
      <c r="CJ897" t="s">
        <v>324</v>
      </c>
      <c r="CK897" t="s">
        <v>324</v>
      </c>
      <c r="CL897" t="s">
        <v>324</v>
      </c>
      <c r="CM897">
        <v>0</v>
      </c>
      <c r="CN897" t="s">
        <v>324</v>
      </c>
      <c r="CO897" t="s">
        <v>324</v>
      </c>
      <c r="CP897" t="s">
        <v>324</v>
      </c>
      <c r="CQ897" t="s">
        <v>324</v>
      </c>
      <c r="CR897">
        <v>0</v>
      </c>
      <c r="CS897" t="s">
        <v>324</v>
      </c>
      <c r="CT897" t="s">
        <v>324</v>
      </c>
      <c r="CU897" t="s">
        <v>324</v>
      </c>
      <c r="CV897" t="s">
        <v>324</v>
      </c>
      <c r="CW897">
        <v>0</v>
      </c>
      <c r="CX897">
        <v>1.1200000000000001</v>
      </c>
      <c r="CY897">
        <v>0.82099999999999995</v>
      </c>
      <c r="CZ897">
        <v>0</v>
      </c>
      <c r="DA897">
        <v>0</v>
      </c>
      <c r="DB897">
        <v>1.9410000000000001</v>
      </c>
      <c r="DC897">
        <v>148</v>
      </c>
      <c r="DD897">
        <v>3</v>
      </c>
      <c r="DE897">
        <v>0</v>
      </c>
      <c r="DF897">
        <v>0</v>
      </c>
      <c r="DG897">
        <v>151</v>
      </c>
      <c r="DH897">
        <v>0</v>
      </c>
      <c r="DI897">
        <v>0</v>
      </c>
      <c r="DJ897">
        <v>0</v>
      </c>
      <c r="DK897">
        <v>0</v>
      </c>
      <c r="DL897">
        <v>0</v>
      </c>
    </row>
    <row r="898" spans="1:116" x14ac:dyDescent="0.45">
      <c r="A898">
        <v>2023</v>
      </c>
      <c r="B898" t="s">
        <v>224</v>
      </c>
      <c r="C898">
        <v>13640</v>
      </c>
      <c r="D898" t="s">
        <v>1171</v>
      </c>
      <c r="E898" t="s">
        <v>683</v>
      </c>
      <c r="F898" t="s">
        <v>244</v>
      </c>
      <c r="G898">
        <v>23.73</v>
      </c>
      <c r="H898">
        <v>5.77</v>
      </c>
      <c r="I898">
        <v>0</v>
      </c>
      <c r="J898">
        <v>0</v>
      </c>
      <c r="K898">
        <v>29.5</v>
      </c>
      <c r="L898">
        <v>2818</v>
      </c>
      <c r="M898">
        <v>34</v>
      </c>
      <c r="N898">
        <v>0</v>
      </c>
      <c r="O898">
        <v>0</v>
      </c>
      <c r="P898">
        <v>2852</v>
      </c>
      <c r="Q898">
        <v>23909.473999999998</v>
      </c>
      <c r="R898">
        <v>2566.6819999999998</v>
      </c>
      <c r="S898" t="s">
        <v>324</v>
      </c>
      <c r="T898" t="s">
        <v>324</v>
      </c>
      <c r="U898">
        <v>26476.155999999999</v>
      </c>
      <c r="V898" t="s">
        <v>324</v>
      </c>
      <c r="W898" t="s">
        <v>324</v>
      </c>
      <c r="X898" t="s">
        <v>324</v>
      </c>
      <c r="Y898" t="s">
        <v>324</v>
      </c>
      <c r="Z898">
        <v>0</v>
      </c>
      <c r="AA898" t="s">
        <v>324</v>
      </c>
      <c r="AB898" t="s">
        <v>324</v>
      </c>
      <c r="AC898" t="s">
        <v>324</v>
      </c>
      <c r="AD898" t="s">
        <v>324</v>
      </c>
      <c r="AE898">
        <v>0</v>
      </c>
      <c r="AF898" t="s">
        <v>324</v>
      </c>
      <c r="AG898" t="s">
        <v>324</v>
      </c>
      <c r="AH898" t="s">
        <v>324</v>
      </c>
      <c r="AI898" t="s">
        <v>324</v>
      </c>
      <c r="AJ898">
        <v>0</v>
      </c>
      <c r="AK898" t="s">
        <v>324</v>
      </c>
      <c r="AL898" t="s">
        <v>324</v>
      </c>
      <c r="AM898" t="s">
        <v>324</v>
      </c>
      <c r="AN898" t="s">
        <v>324</v>
      </c>
      <c r="AO898">
        <v>0</v>
      </c>
      <c r="AP898" t="s">
        <v>324</v>
      </c>
      <c r="AQ898" t="s">
        <v>324</v>
      </c>
      <c r="AR898" t="s">
        <v>324</v>
      </c>
      <c r="AS898" t="s">
        <v>324</v>
      </c>
      <c r="AT898">
        <v>0</v>
      </c>
      <c r="AU898" t="s">
        <v>324</v>
      </c>
      <c r="AV898" t="s">
        <v>324</v>
      </c>
      <c r="AW898" t="s">
        <v>324</v>
      </c>
      <c r="AX898" t="s">
        <v>324</v>
      </c>
      <c r="AY898">
        <v>0</v>
      </c>
      <c r="AZ898" t="s">
        <v>324</v>
      </c>
      <c r="BA898" t="s">
        <v>324</v>
      </c>
      <c r="BB898" t="s">
        <v>324</v>
      </c>
      <c r="BC898" t="s">
        <v>324</v>
      </c>
      <c r="BD898">
        <v>0</v>
      </c>
      <c r="BE898" t="s">
        <v>324</v>
      </c>
      <c r="BF898" t="s">
        <v>324</v>
      </c>
      <c r="BG898" t="s">
        <v>324</v>
      </c>
      <c r="BH898" t="s">
        <v>324</v>
      </c>
      <c r="BI898">
        <v>0</v>
      </c>
      <c r="BJ898" t="s">
        <v>324</v>
      </c>
      <c r="BK898" t="s">
        <v>324</v>
      </c>
      <c r="BL898" t="s">
        <v>324</v>
      </c>
      <c r="BM898" t="s">
        <v>324</v>
      </c>
      <c r="BN898">
        <v>0</v>
      </c>
      <c r="BO898" t="s">
        <v>324</v>
      </c>
      <c r="BP898" t="s">
        <v>324</v>
      </c>
      <c r="BQ898" t="s">
        <v>324</v>
      </c>
      <c r="BR898" t="s">
        <v>324</v>
      </c>
      <c r="BS898">
        <v>0</v>
      </c>
      <c r="BT898" t="s">
        <v>324</v>
      </c>
      <c r="BU898" t="s">
        <v>324</v>
      </c>
      <c r="BV898" t="s">
        <v>324</v>
      </c>
      <c r="BW898" t="s">
        <v>324</v>
      </c>
      <c r="BX898">
        <v>0</v>
      </c>
      <c r="BY898" t="s">
        <v>324</v>
      </c>
      <c r="BZ898" t="s">
        <v>324</v>
      </c>
      <c r="CA898" t="s">
        <v>324</v>
      </c>
      <c r="CB898" t="s">
        <v>324</v>
      </c>
      <c r="CC898">
        <v>0</v>
      </c>
      <c r="CD898" t="s">
        <v>324</v>
      </c>
      <c r="CE898" t="s">
        <v>324</v>
      </c>
      <c r="CF898" t="s">
        <v>324</v>
      </c>
      <c r="CG898" t="s">
        <v>324</v>
      </c>
      <c r="CH898">
        <v>0</v>
      </c>
      <c r="CI898" t="s">
        <v>324</v>
      </c>
      <c r="CJ898" t="s">
        <v>324</v>
      </c>
      <c r="CK898" t="s">
        <v>324</v>
      </c>
      <c r="CL898" t="s">
        <v>324</v>
      </c>
      <c r="CM898">
        <v>0</v>
      </c>
      <c r="CN898" t="s">
        <v>324</v>
      </c>
      <c r="CO898" t="s">
        <v>324</v>
      </c>
      <c r="CP898" t="s">
        <v>324</v>
      </c>
      <c r="CQ898" t="s">
        <v>324</v>
      </c>
      <c r="CR898">
        <v>0</v>
      </c>
      <c r="CS898" t="s">
        <v>324</v>
      </c>
      <c r="CT898" t="s">
        <v>324</v>
      </c>
      <c r="CU898" t="s">
        <v>324</v>
      </c>
      <c r="CV898" t="s">
        <v>324</v>
      </c>
      <c r="CW898">
        <v>0</v>
      </c>
      <c r="CX898">
        <v>23.73</v>
      </c>
      <c r="CY898">
        <v>5.77</v>
      </c>
      <c r="CZ898">
        <v>0</v>
      </c>
      <c r="DA898">
        <v>0</v>
      </c>
      <c r="DB898">
        <v>29.5</v>
      </c>
      <c r="DC898">
        <v>2818</v>
      </c>
      <c r="DD898">
        <v>34</v>
      </c>
      <c r="DE898">
        <v>0</v>
      </c>
      <c r="DF898">
        <v>0</v>
      </c>
      <c r="DG898">
        <v>2852</v>
      </c>
      <c r="DH898">
        <v>23909.473999999998</v>
      </c>
      <c r="DI898">
        <v>2566.6819999999998</v>
      </c>
      <c r="DJ898">
        <v>0</v>
      </c>
      <c r="DK898">
        <v>0</v>
      </c>
      <c r="DL898">
        <v>26476.155999999999</v>
      </c>
    </row>
    <row r="899" spans="1:116" x14ac:dyDescent="0.45">
      <c r="A899">
        <v>2023</v>
      </c>
      <c r="B899" t="s">
        <v>224</v>
      </c>
      <c r="C899">
        <v>13762</v>
      </c>
      <c r="D899" t="s">
        <v>1172</v>
      </c>
      <c r="E899" t="s">
        <v>683</v>
      </c>
      <c r="F899" t="s">
        <v>244</v>
      </c>
      <c r="G899">
        <v>2</v>
      </c>
      <c r="H899">
        <v>1.6E-2</v>
      </c>
      <c r="I899" t="s">
        <v>324</v>
      </c>
      <c r="J899" t="s">
        <v>324</v>
      </c>
      <c r="K899">
        <v>2.016</v>
      </c>
      <c r="L899">
        <v>259</v>
      </c>
      <c r="M899">
        <v>4</v>
      </c>
      <c r="N899" t="s">
        <v>324</v>
      </c>
      <c r="O899" t="s">
        <v>324</v>
      </c>
      <c r="P899">
        <v>263</v>
      </c>
      <c r="Q899" t="s">
        <v>324</v>
      </c>
      <c r="R899" t="s">
        <v>324</v>
      </c>
      <c r="S899" t="s">
        <v>324</v>
      </c>
      <c r="T899" t="s">
        <v>324</v>
      </c>
      <c r="U899">
        <v>0</v>
      </c>
      <c r="V899" t="s">
        <v>324</v>
      </c>
      <c r="W899" t="s">
        <v>324</v>
      </c>
      <c r="X899" t="s">
        <v>324</v>
      </c>
      <c r="Y899" t="s">
        <v>324</v>
      </c>
      <c r="Z899">
        <v>0</v>
      </c>
      <c r="AA899" t="s">
        <v>324</v>
      </c>
      <c r="AB899" t="s">
        <v>324</v>
      </c>
      <c r="AC899" t="s">
        <v>324</v>
      </c>
      <c r="AD899" t="s">
        <v>324</v>
      </c>
      <c r="AE899">
        <v>0</v>
      </c>
      <c r="AF899" t="s">
        <v>324</v>
      </c>
      <c r="AG899" t="s">
        <v>324</v>
      </c>
      <c r="AH899" t="s">
        <v>324</v>
      </c>
      <c r="AI899" t="s">
        <v>324</v>
      </c>
      <c r="AJ899">
        <v>0</v>
      </c>
      <c r="AK899" t="s">
        <v>324</v>
      </c>
      <c r="AL899" t="s">
        <v>324</v>
      </c>
      <c r="AM899" t="s">
        <v>324</v>
      </c>
      <c r="AN899" t="s">
        <v>324</v>
      </c>
      <c r="AO899">
        <v>0</v>
      </c>
      <c r="AP899" t="s">
        <v>324</v>
      </c>
      <c r="AQ899" t="s">
        <v>324</v>
      </c>
      <c r="AR899" t="s">
        <v>324</v>
      </c>
      <c r="AS899" t="s">
        <v>324</v>
      </c>
      <c r="AT899">
        <v>0</v>
      </c>
      <c r="AU899" t="s">
        <v>324</v>
      </c>
      <c r="AV899" t="s">
        <v>324</v>
      </c>
      <c r="AW899" t="s">
        <v>324</v>
      </c>
      <c r="AX899" t="s">
        <v>324</v>
      </c>
      <c r="AY899">
        <v>0</v>
      </c>
      <c r="AZ899" t="s">
        <v>324</v>
      </c>
      <c r="BA899" t="s">
        <v>324</v>
      </c>
      <c r="BB899" t="s">
        <v>324</v>
      </c>
      <c r="BC899" t="s">
        <v>324</v>
      </c>
      <c r="BD899">
        <v>0</v>
      </c>
      <c r="BE899" t="s">
        <v>324</v>
      </c>
      <c r="BF899" t="s">
        <v>324</v>
      </c>
      <c r="BG899" t="s">
        <v>324</v>
      </c>
      <c r="BH899" t="s">
        <v>324</v>
      </c>
      <c r="BI899">
        <v>0</v>
      </c>
      <c r="BJ899" t="s">
        <v>324</v>
      </c>
      <c r="BK899" t="s">
        <v>324</v>
      </c>
      <c r="BL899" t="s">
        <v>324</v>
      </c>
      <c r="BM899" t="s">
        <v>324</v>
      </c>
      <c r="BN899">
        <v>0</v>
      </c>
      <c r="BO899" t="s">
        <v>324</v>
      </c>
      <c r="BP899" t="s">
        <v>324</v>
      </c>
      <c r="BQ899" t="s">
        <v>324</v>
      </c>
      <c r="BR899" t="s">
        <v>324</v>
      </c>
      <c r="BS899">
        <v>0</v>
      </c>
      <c r="BT899">
        <v>4.0000000000000001E-3</v>
      </c>
      <c r="BU899" t="s">
        <v>324</v>
      </c>
      <c r="BV899" t="s">
        <v>324</v>
      </c>
      <c r="BW899" t="s">
        <v>324</v>
      </c>
      <c r="BX899">
        <v>4.0000000000000001E-3</v>
      </c>
      <c r="BY899">
        <v>2</v>
      </c>
      <c r="BZ899" t="s">
        <v>324</v>
      </c>
      <c r="CA899" t="s">
        <v>324</v>
      </c>
      <c r="CB899" t="s">
        <v>324</v>
      </c>
      <c r="CC899">
        <v>2</v>
      </c>
      <c r="CD899" t="s">
        <v>324</v>
      </c>
      <c r="CE899" t="s">
        <v>324</v>
      </c>
      <c r="CF899" t="s">
        <v>324</v>
      </c>
      <c r="CG899" t="s">
        <v>324</v>
      </c>
      <c r="CH899">
        <v>0</v>
      </c>
      <c r="CI899" t="s">
        <v>324</v>
      </c>
      <c r="CJ899" t="s">
        <v>324</v>
      </c>
      <c r="CK899" t="s">
        <v>324</v>
      </c>
      <c r="CL899" t="s">
        <v>324</v>
      </c>
      <c r="CM899">
        <v>0</v>
      </c>
      <c r="CN899" t="s">
        <v>324</v>
      </c>
      <c r="CO899" t="s">
        <v>324</v>
      </c>
      <c r="CP899" t="s">
        <v>324</v>
      </c>
      <c r="CQ899" t="s">
        <v>324</v>
      </c>
      <c r="CR899">
        <v>0</v>
      </c>
      <c r="CS899" t="s">
        <v>324</v>
      </c>
      <c r="CT899" t="s">
        <v>324</v>
      </c>
      <c r="CU899" t="s">
        <v>324</v>
      </c>
      <c r="CV899" t="s">
        <v>324</v>
      </c>
      <c r="CW899">
        <v>0</v>
      </c>
      <c r="CX899">
        <v>2.004</v>
      </c>
      <c r="CY899">
        <v>1.6E-2</v>
      </c>
      <c r="CZ899">
        <v>0</v>
      </c>
      <c r="DA899">
        <v>0</v>
      </c>
      <c r="DB899">
        <v>2.02</v>
      </c>
      <c r="DC899">
        <v>261</v>
      </c>
      <c r="DD899">
        <v>4</v>
      </c>
      <c r="DE899">
        <v>0</v>
      </c>
      <c r="DF899">
        <v>0</v>
      </c>
      <c r="DG899">
        <v>265</v>
      </c>
      <c r="DH899">
        <v>0</v>
      </c>
      <c r="DI899">
        <v>0</v>
      </c>
      <c r="DJ899">
        <v>0</v>
      </c>
      <c r="DK899">
        <v>0</v>
      </c>
      <c r="DL899">
        <v>0</v>
      </c>
    </row>
    <row r="900" spans="1:116" x14ac:dyDescent="0.45">
      <c r="A900">
        <v>2023</v>
      </c>
      <c r="B900" t="s">
        <v>224</v>
      </c>
      <c r="C900">
        <v>15410</v>
      </c>
      <c r="D900" t="s">
        <v>1173</v>
      </c>
      <c r="E900" t="s">
        <v>683</v>
      </c>
      <c r="F900" t="s">
        <v>244</v>
      </c>
      <c r="G900">
        <v>1.1000000000000001</v>
      </c>
      <c r="H900" t="s">
        <v>324</v>
      </c>
      <c r="I900" t="s">
        <v>324</v>
      </c>
      <c r="J900" t="s">
        <v>324</v>
      </c>
      <c r="K900">
        <v>1.1000000000000001</v>
      </c>
      <c r="L900">
        <v>160</v>
      </c>
      <c r="M900" t="s">
        <v>324</v>
      </c>
      <c r="N900" t="s">
        <v>324</v>
      </c>
      <c r="O900" t="s">
        <v>324</v>
      </c>
      <c r="P900">
        <v>160</v>
      </c>
      <c r="Q900" t="s">
        <v>324</v>
      </c>
      <c r="R900" t="s">
        <v>324</v>
      </c>
      <c r="S900" t="s">
        <v>324</v>
      </c>
      <c r="T900" t="s">
        <v>324</v>
      </c>
      <c r="U900">
        <v>0</v>
      </c>
      <c r="V900" t="s">
        <v>324</v>
      </c>
      <c r="W900" t="s">
        <v>324</v>
      </c>
      <c r="X900" t="s">
        <v>324</v>
      </c>
      <c r="Y900" t="s">
        <v>324</v>
      </c>
      <c r="Z900">
        <v>0</v>
      </c>
      <c r="AA900" t="s">
        <v>324</v>
      </c>
      <c r="AB900" t="s">
        <v>324</v>
      </c>
      <c r="AC900" t="s">
        <v>324</v>
      </c>
      <c r="AD900" t="s">
        <v>324</v>
      </c>
      <c r="AE900">
        <v>0</v>
      </c>
      <c r="AF900" t="s">
        <v>324</v>
      </c>
      <c r="AG900" t="s">
        <v>324</v>
      </c>
      <c r="AH900" t="s">
        <v>324</v>
      </c>
      <c r="AI900" t="s">
        <v>324</v>
      </c>
      <c r="AJ900">
        <v>0</v>
      </c>
      <c r="AK900" t="s">
        <v>324</v>
      </c>
      <c r="AL900" t="s">
        <v>324</v>
      </c>
      <c r="AM900" t="s">
        <v>324</v>
      </c>
      <c r="AN900" t="s">
        <v>324</v>
      </c>
      <c r="AO900">
        <v>0</v>
      </c>
      <c r="AP900" t="s">
        <v>324</v>
      </c>
      <c r="AQ900" t="s">
        <v>324</v>
      </c>
      <c r="AR900" t="s">
        <v>324</v>
      </c>
      <c r="AS900" t="s">
        <v>324</v>
      </c>
      <c r="AT900">
        <v>0</v>
      </c>
      <c r="AU900" t="s">
        <v>324</v>
      </c>
      <c r="AV900" t="s">
        <v>324</v>
      </c>
      <c r="AW900" t="s">
        <v>324</v>
      </c>
      <c r="AX900" t="s">
        <v>324</v>
      </c>
      <c r="AY900">
        <v>0</v>
      </c>
      <c r="AZ900" t="s">
        <v>324</v>
      </c>
      <c r="BA900" t="s">
        <v>324</v>
      </c>
      <c r="BB900" t="s">
        <v>324</v>
      </c>
      <c r="BC900" t="s">
        <v>324</v>
      </c>
      <c r="BD900">
        <v>0</v>
      </c>
      <c r="BE900" t="s">
        <v>324</v>
      </c>
      <c r="BF900" t="s">
        <v>324</v>
      </c>
      <c r="BG900" t="s">
        <v>324</v>
      </c>
      <c r="BH900" t="s">
        <v>324</v>
      </c>
      <c r="BI900">
        <v>0</v>
      </c>
      <c r="BJ900" t="s">
        <v>324</v>
      </c>
      <c r="BK900" t="s">
        <v>324</v>
      </c>
      <c r="BL900" t="s">
        <v>324</v>
      </c>
      <c r="BM900" t="s">
        <v>324</v>
      </c>
      <c r="BN900">
        <v>0</v>
      </c>
      <c r="BO900" t="s">
        <v>324</v>
      </c>
      <c r="BP900" t="s">
        <v>324</v>
      </c>
      <c r="BQ900" t="s">
        <v>324</v>
      </c>
      <c r="BR900" t="s">
        <v>324</v>
      </c>
      <c r="BS900">
        <v>0</v>
      </c>
      <c r="BT900">
        <v>2E-3</v>
      </c>
      <c r="BU900" t="s">
        <v>324</v>
      </c>
      <c r="BV900" t="s">
        <v>324</v>
      </c>
      <c r="BW900" t="s">
        <v>324</v>
      </c>
      <c r="BX900">
        <v>2E-3</v>
      </c>
      <c r="BY900">
        <v>1</v>
      </c>
      <c r="BZ900" t="s">
        <v>324</v>
      </c>
      <c r="CA900" t="s">
        <v>324</v>
      </c>
      <c r="CB900" t="s">
        <v>324</v>
      </c>
      <c r="CC900">
        <v>1</v>
      </c>
      <c r="CD900" t="s">
        <v>324</v>
      </c>
      <c r="CE900" t="s">
        <v>324</v>
      </c>
      <c r="CF900" t="s">
        <v>324</v>
      </c>
      <c r="CG900" t="s">
        <v>324</v>
      </c>
      <c r="CH900">
        <v>0</v>
      </c>
      <c r="CI900" t="s">
        <v>324</v>
      </c>
      <c r="CJ900" t="s">
        <v>324</v>
      </c>
      <c r="CK900" t="s">
        <v>324</v>
      </c>
      <c r="CL900" t="s">
        <v>324</v>
      </c>
      <c r="CM900">
        <v>0</v>
      </c>
      <c r="CN900" t="s">
        <v>324</v>
      </c>
      <c r="CO900" t="s">
        <v>324</v>
      </c>
      <c r="CP900" t="s">
        <v>324</v>
      </c>
      <c r="CQ900" t="s">
        <v>324</v>
      </c>
      <c r="CR900">
        <v>0</v>
      </c>
      <c r="CS900" t="s">
        <v>324</v>
      </c>
      <c r="CT900" t="s">
        <v>324</v>
      </c>
      <c r="CU900" t="s">
        <v>324</v>
      </c>
      <c r="CV900" t="s">
        <v>324</v>
      </c>
      <c r="CW900">
        <v>0</v>
      </c>
      <c r="CX900">
        <v>1.1020000000000001</v>
      </c>
      <c r="CY900">
        <v>0</v>
      </c>
      <c r="CZ900">
        <v>0</v>
      </c>
      <c r="DA900">
        <v>0</v>
      </c>
      <c r="DB900">
        <v>1.1020000000000001</v>
      </c>
      <c r="DC900">
        <v>161</v>
      </c>
      <c r="DD900">
        <v>0</v>
      </c>
      <c r="DE900">
        <v>0</v>
      </c>
      <c r="DF900">
        <v>0</v>
      </c>
      <c r="DG900">
        <v>161</v>
      </c>
      <c r="DH900">
        <v>0</v>
      </c>
      <c r="DI900">
        <v>0</v>
      </c>
      <c r="DJ900">
        <v>0</v>
      </c>
      <c r="DK900">
        <v>0</v>
      </c>
      <c r="DL900">
        <v>0</v>
      </c>
    </row>
    <row r="901" spans="1:116" x14ac:dyDescent="0.45">
      <c r="A901">
        <v>2023</v>
      </c>
      <c r="B901" t="s">
        <v>224</v>
      </c>
      <c r="C901">
        <v>16558</v>
      </c>
      <c r="D901" t="s">
        <v>1174</v>
      </c>
      <c r="E901" t="s">
        <v>683</v>
      </c>
      <c r="F901" t="s">
        <v>244</v>
      </c>
      <c r="G901">
        <v>0.45800000000000002</v>
      </c>
      <c r="H901">
        <v>0.33</v>
      </c>
      <c r="I901" t="s">
        <v>324</v>
      </c>
      <c r="J901" t="s">
        <v>324</v>
      </c>
      <c r="K901">
        <v>0.78800000000000003</v>
      </c>
      <c r="L901">
        <v>75</v>
      </c>
      <c r="M901">
        <v>4</v>
      </c>
      <c r="N901" t="s">
        <v>324</v>
      </c>
      <c r="O901" t="s">
        <v>324</v>
      </c>
      <c r="P901">
        <v>79</v>
      </c>
      <c r="Q901" t="s">
        <v>324</v>
      </c>
      <c r="R901" t="s">
        <v>324</v>
      </c>
      <c r="S901" t="s">
        <v>324</v>
      </c>
      <c r="T901" t="s">
        <v>324</v>
      </c>
      <c r="U901">
        <v>0</v>
      </c>
      <c r="V901" t="s">
        <v>324</v>
      </c>
      <c r="W901" t="s">
        <v>324</v>
      </c>
      <c r="X901" t="s">
        <v>324</v>
      </c>
      <c r="Y901" t="s">
        <v>324</v>
      </c>
      <c r="Z901">
        <v>0</v>
      </c>
      <c r="AA901" t="s">
        <v>324</v>
      </c>
      <c r="AB901" t="s">
        <v>324</v>
      </c>
      <c r="AC901" t="s">
        <v>324</v>
      </c>
      <c r="AD901" t="s">
        <v>324</v>
      </c>
      <c r="AE901">
        <v>0</v>
      </c>
      <c r="AF901" t="s">
        <v>324</v>
      </c>
      <c r="AG901" t="s">
        <v>324</v>
      </c>
      <c r="AH901" t="s">
        <v>324</v>
      </c>
      <c r="AI901" t="s">
        <v>324</v>
      </c>
      <c r="AJ901">
        <v>0</v>
      </c>
      <c r="AK901" t="s">
        <v>324</v>
      </c>
      <c r="AL901" t="s">
        <v>324</v>
      </c>
      <c r="AM901" t="s">
        <v>324</v>
      </c>
      <c r="AN901" t="s">
        <v>324</v>
      </c>
      <c r="AO901">
        <v>0</v>
      </c>
      <c r="AP901" t="s">
        <v>324</v>
      </c>
      <c r="AQ901" t="s">
        <v>324</v>
      </c>
      <c r="AR901" t="s">
        <v>324</v>
      </c>
      <c r="AS901" t="s">
        <v>324</v>
      </c>
      <c r="AT901">
        <v>0</v>
      </c>
      <c r="AU901" t="s">
        <v>324</v>
      </c>
      <c r="AV901" t="s">
        <v>324</v>
      </c>
      <c r="AW901" t="s">
        <v>324</v>
      </c>
      <c r="AX901" t="s">
        <v>324</v>
      </c>
      <c r="AY901">
        <v>0</v>
      </c>
      <c r="AZ901" t="s">
        <v>324</v>
      </c>
      <c r="BA901" t="s">
        <v>324</v>
      </c>
      <c r="BB901" t="s">
        <v>324</v>
      </c>
      <c r="BC901" t="s">
        <v>324</v>
      </c>
      <c r="BD901">
        <v>0</v>
      </c>
      <c r="BE901" t="s">
        <v>324</v>
      </c>
      <c r="BF901" t="s">
        <v>324</v>
      </c>
      <c r="BG901" t="s">
        <v>324</v>
      </c>
      <c r="BH901" t="s">
        <v>324</v>
      </c>
      <c r="BI901">
        <v>0</v>
      </c>
      <c r="BJ901" t="s">
        <v>324</v>
      </c>
      <c r="BK901" t="s">
        <v>324</v>
      </c>
      <c r="BL901" t="s">
        <v>324</v>
      </c>
      <c r="BM901" t="s">
        <v>324</v>
      </c>
      <c r="BN901">
        <v>0</v>
      </c>
      <c r="BO901" t="s">
        <v>324</v>
      </c>
      <c r="BP901" t="s">
        <v>324</v>
      </c>
      <c r="BQ901" t="s">
        <v>324</v>
      </c>
      <c r="BR901" t="s">
        <v>324</v>
      </c>
      <c r="BS901">
        <v>0</v>
      </c>
      <c r="BT901" t="s">
        <v>324</v>
      </c>
      <c r="BU901" t="s">
        <v>324</v>
      </c>
      <c r="BV901" t="s">
        <v>324</v>
      </c>
      <c r="BW901" t="s">
        <v>324</v>
      </c>
      <c r="BX901">
        <v>0</v>
      </c>
      <c r="BY901" t="s">
        <v>324</v>
      </c>
      <c r="BZ901" t="s">
        <v>324</v>
      </c>
      <c r="CA901" t="s">
        <v>324</v>
      </c>
      <c r="CB901" t="s">
        <v>324</v>
      </c>
      <c r="CC901">
        <v>0</v>
      </c>
      <c r="CD901" t="s">
        <v>324</v>
      </c>
      <c r="CE901" t="s">
        <v>324</v>
      </c>
      <c r="CF901" t="s">
        <v>324</v>
      </c>
      <c r="CG901" t="s">
        <v>324</v>
      </c>
      <c r="CH901">
        <v>0</v>
      </c>
      <c r="CI901" t="s">
        <v>324</v>
      </c>
      <c r="CJ901" t="s">
        <v>324</v>
      </c>
      <c r="CK901" t="s">
        <v>324</v>
      </c>
      <c r="CL901" t="s">
        <v>324</v>
      </c>
      <c r="CM901">
        <v>0</v>
      </c>
      <c r="CN901" t="s">
        <v>324</v>
      </c>
      <c r="CO901" t="s">
        <v>324</v>
      </c>
      <c r="CP901" t="s">
        <v>324</v>
      </c>
      <c r="CQ901" t="s">
        <v>324</v>
      </c>
      <c r="CR901">
        <v>0</v>
      </c>
      <c r="CS901" t="s">
        <v>324</v>
      </c>
      <c r="CT901" t="s">
        <v>324</v>
      </c>
      <c r="CU901" t="s">
        <v>324</v>
      </c>
      <c r="CV901" t="s">
        <v>324</v>
      </c>
      <c r="CW901">
        <v>0</v>
      </c>
      <c r="CX901">
        <v>0.45800000000000002</v>
      </c>
      <c r="CY901">
        <v>0.33</v>
      </c>
      <c r="CZ901">
        <v>0</v>
      </c>
      <c r="DA901">
        <v>0</v>
      </c>
      <c r="DB901">
        <v>0.78800000000000003</v>
      </c>
      <c r="DC901">
        <v>75</v>
      </c>
      <c r="DD901">
        <v>4</v>
      </c>
      <c r="DE901">
        <v>0</v>
      </c>
      <c r="DF901">
        <v>0</v>
      </c>
      <c r="DG901">
        <v>79</v>
      </c>
      <c r="DH901">
        <v>0</v>
      </c>
      <c r="DI901">
        <v>0</v>
      </c>
      <c r="DJ901">
        <v>0</v>
      </c>
      <c r="DK901">
        <v>0</v>
      </c>
      <c r="DL901">
        <v>0</v>
      </c>
    </row>
    <row r="902" spans="1:116" x14ac:dyDescent="0.45">
      <c r="A902">
        <v>2023</v>
      </c>
      <c r="B902" t="s">
        <v>224</v>
      </c>
      <c r="C902">
        <v>17066</v>
      </c>
      <c r="D902" t="s">
        <v>563</v>
      </c>
      <c r="E902" t="s">
        <v>683</v>
      </c>
      <c r="F902" t="s">
        <v>244</v>
      </c>
      <c r="G902">
        <v>9.0060000000000002</v>
      </c>
      <c r="H902">
        <v>4.8010000000000002</v>
      </c>
      <c r="I902">
        <v>3.7559999999999998</v>
      </c>
      <c r="J902">
        <v>0</v>
      </c>
      <c r="K902">
        <v>17.562999999999999</v>
      </c>
      <c r="L902">
        <v>1126</v>
      </c>
      <c r="M902">
        <v>71</v>
      </c>
      <c r="N902">
        <v>23</v>
      </c>
      <c r="O902">
        <v>0</v>
      </c>
      <c r="P902">
        <v>1220</v>
      </c>
      <c r="Q902" t="s">
        <v>324</v>
      </c>
      <c r="R902" t="s">
        <v>324</v>
      </c>
      <c r="S902" t="s">
        <v>324</v>
      </c>
      <c r="T902" t="s">
        <v>324</v>
      </c>
      <c r="U902">
        <v>0</v>
      </c>
      <c r="V902" t="s">
        <v>324</v>
      </c>
      <c r="W902" t="s">
        <v>324</v>
      </c>
      <c r="X902" t="s">
        <v>324</v>
      </c>
      <c r="Y902" t="s">
        <v>324</v>
      </c>
      <c r="Z902">
        <v>0</v>
      </c>
      <c r="AA902" t="s">
        <v>324</v>
      </c>
      <c r="AB902" t="s">
        <v>324</v>
      </c>
      <c r="AC902" t="s">
        <v>324</v>
      </c>
      <c r="AD902" t="s">
        <v>324</v>
      </c>
      <c r="AE902">
        <v>0</v>
      </c>
      <c r="AF902" t="s">
        <v>324</v>
      </c>
      <c r="AG902" t="s">
        <v>324</v>
      </c>
      <c r="AH902" t="s">
        <v>324</v>
      </c>
      <c r="AI902" t="s">
        <v>324</v>
      </c>
      <c r="AJ902">
        <v>0</v>
      </c>
      <c r="AK902" t="s">
        <v>324</v>
      </c>
      <c r="AL902" t="s">
        <v>324</v>
      </c>
      <c r="AM902" t="s">
        <v>324</v>
      </c>
      <c r="AN902" t="s">
        <v>324</v>
      </c>
      <c r="AO902">
        <v>0</v>
      </c>
      <c r="AP902" t="s">
        <v>324</v>
      </c>
      <c r="AQ902" t="s">
        <v>324</v>
      </c>
      <c r="AR902" t="s">
        <v>324</v>
      </c>
      <c r="AS902" t="s">
        <v>324</v>
      </c>
      <c r="AT902">
        <v>0</v>
      </c>
      <c r="AU902" t="s">
        <v>324</v>
      </c>
      <c r="AV902" t="s">
        <v>324</v>
      </c>
      <c r="AW902" t="s">
        <v>324</v>
      </c>
      <c r="AX902" t="s">
        <v>324</v>
      </c>
      <c r="AY902">
        <v>0</v>
      </c>
      <c r="AZ902" t="s">
        <v>324</v>
      </c>
      <c r="BA902" t="s">
        <v>324</v>
      </c>
      <c r="BB902" t="s">
        <v>324</v>
      </c>
      <c r="BC902" t="s">
        <v>324</v>
      </c>
      <c r="BD902">
        <v>0</v>
      </c>
      <c r="BE902" t="s">
        <v>324</v>
      </c>
      <c r="BF902" t="s">
        <v>324</v>
      </c>
      <c r="BG902" t="s">
        <v>324</v>
      </c>
      <c r="BH902" t="s">
        <v>324</v>
      </c>
      <c r="BI902">
        <v>0</v>
      </c>
      <c r="BJ902" t="s">
        <v>324</v>
      </c>
      <c r="BK902" t="s">
        <v>324</v>
      </c>
      <c r="BL902" t="s">
        <v>324</v>
      </c>
      <c r="BM902" t="s">
        <v>324</v>
      </c>
      <c r="BN902">
        <v>0</v>
      </c>
      <c r="BO902" t="s">
        <v>324</v>
      </c>
      <c r="BP902" t="s">
        <v>324</v>
      </c>
      <c r="BQ902" t="s">
        <v>324</v>
      </c>
      <c r="BR902" t="s">
        <v>324</v>
      </c>
      <c r="BS902">
        <v>0</v>
      </c>
      <c r="BT902">
        <v>3.4000000000000002E-2</v>
      </c>
      <c r="BU902" t="s">
        <v>324</v>
      </c>
      <c r="BV902" t="s">
        <v>324</v>
      </c>
      <c r="BW902" t="s">
        <v>324</v>
      </c>
      <c r="BX902">
        <v>3.4000000000000002E-2</v>
      </c>
      <c r="BY902">
        <v>8</v>
      </c>
      <c r="BZ902" t="s">
        <v>324</v>
      </c>
      <c r="CA902" t="s">
        <v>324</v>
      </c>
      <c r="CB902" t="s">
        <v>324</v>
      </c>
      <c r="CC902">
        <v>8</v>
      </c>
      <c r="CD902" t="s">
        <v>324</v>
      </c>
      <c r="CE902" t="s">
        <v>324</v>
      </c>
      <c r="CF902" t="s">
        <v>324</v>
      </c>
      <c r="CG902" t="s">
        <v>324</v>
      </c>
      <c r="CH902">
        <v>0</v>
      </c>
      <c r="CI902" t="s">
        <v>324</v>
      </c>
      <c r="CJ902" t="s">
        <v>324</v>
      </c>
      <c r="CK902" t="s">
        <v>324</v>
      </c>
      <c r="CL902" t="s">
        <v>324</v>
      </c>
      <c r="CM902">
        <v>0</v>
      </c>
      <c r="CN902" t="s">
        <v>324</v>
      </c>
      <c r="CO902" t="s">
        <v>324</v>
      </c>
      <c r="CP902" t="s">
        <v>324</v>
      </c>
      <c r="CQ902" t="s">
        <v>324</v>
      </c>
      <c r="CR902">
        <v>0</v>
      </c>
      <c r="CS902" t="s">
        <v>324</v>
      </c>
      <c r="CT902" t="s">
        <v>324</v>
      </c>
      <c r="CU902" t="s">
        <v>324</v>
      </c>
      <c r="CV902" t="s">
        <v>324</v>
      </c>
      <c r="CW902">
        <v>0</v>
      </c>
      <c r="CX902">
        <v>9.0399999999999991</v>
      </c>
      <c r="CY902">
        <v>4.8010000000000002</v>
      </c>
      <c r="CZ902">
        <v>3.7559999999999998</v>
      </c>
      <c r="DA902">
        <v>0</v>
      </c>
      <c r="DB902">
        <v>17.597000000000001</v>
      </c>
      <c r="DC902">
        <v>1134</v>
      </c>
      <c r="DD902">
        <v>71</v>
      </c>
      <c r="DE902">
        <v>23</v>
      </c>
      <c r="DF902">
        <v>0</v>
      </c>
      <c r="DG902">
        <v>1228</v>
      </c>
      <c r="DH902">
        <v>0</v>
      </c>
      <c r="DI902">
        <v>0</v>
      </c>
      <c r="DJ902">
        <v>0</v>
      </c>
      <c r="DK902">
        <v>0</v>
      </c>
      <c r="DL902">
        <v>0</v>
      </c>
    </row>
    <row r="903" spans="1:116" x14ac:dyDescent="0.45">
      <c r="A903">
        <v>2023</v>
      </c>
      <c r="B903" t="s">
        <v>224</v>
      </c>
      <c r="C903">
        <v>19876</v>
      </c>
      <c r="D903" t="s">
        <v>470</v>
      </c>
      <c r="E903" t="s">
        <v>683</v>
      </c>
      <c r="F903" t="s">
        <v>244</v>
      </c>
      <c r="G903">
        <v>332.15300000000002</v>
      </c>
      <c r="H903">
        <v>152.09200000000001</v>
      </c>
      <c r="I903">
        <v>0.121</v>
      </c>
      <c r="J903" t="s">
        <v>324</v>
      </c>
      <c r="K903">
        <v>484.36599999999999</v>
      </c>
      <c r="L903">
        <v>44993</v>
      </c>
      <c r="M903">
        <v>1062</v>
      </c>
      <c r="N903">
        <v>8</v>
      </c>
      <c r="O903" t="s">
        <v>324</v>
      </c>
      <c r="P903">
        <v>46063</v>
      </c>
      <c r="Q903" t="s">
        <v>324</v>
      </c>
      <c r="R903" t="s">
        <v>324</v>
      </c>
      <c r="S903" t="s">
        <v>324</v>
      </c>
      <c r="T903" t="s">
        <v>324</v>
      </c>
      <c r="U903">
        <v>0</v>
      </c>
      <c r="V903" t="s">
        <v>324</v>
      </c>
      <c r="W903" t="s">
        <v>324</v>
      </c>
      <c r="X903" t="s">
        <v>324</v>
      </c>
      <c r="Y903" t="s">
        <v>324</v>
      </c>
      <c r="Z903">
        <v>0</v>
      </c>
      <c r="AA903" t="s">
        <v>324</v>
      </c>
      <c r="AB903" t="s">
        <v>324</v>
      </c>
      <c r="AC903" t="s">
        <v>324</v>
      </c>
      <c r="AD903" t="s">
        <v>324</v>
      </c>
      <c r="AE903">
        <v>0</v>
      </c>
      <c r="AF903" t="s">
        <v>324</v>
      </c>
      <c r="AG903" t="s">
        <v>324</v>
      </c>
      <c r="AH903" t="s">
        <v>324</v>
      </c>
      <c r="AI903" t="s">
        <v>324</v>
      </c>
      <c r="AJ903">
        <v>0</v>
      </c>
      <c r="AK903" t="s">
        <v>324</v>
      </c>
      <c r="AL903" t="s">
        <v>324</v>
      </c>
      <c r="AM903" t="s">
        <v>324</v>
      </c>
      <c r="AN903" t="s">
        <v>324</v>
      </c>
      <c r="AO903">
        <v>0</v>
      </c>
      <c r="AP903" t="s">
        <v>324</v>
      </c>
      <c r="AQ903" t="s">
        <v>324</v>
      </c>
      <c r="AR903" t="s">
        <v>324</v>
      </c>
      <c r="AS903" t="s">
        <v>324</v>
      </c>
      <c r="AT903">
        <v>0</v>
      </c>
      <c r="AU903" t="s">
        <v>324</v>
      </c>
      <c r="AV903" t="s">
        <v>324</v>
      </c>
      <c r="AW903" t="s">
        <v>324</v>
      </c>
      <c r="AX903" t="s">
        <v>324</v>
      </c>
      <c r="AY903">
        <v>0</v>
      </c>
      <c r="AZ903" t="s">
        <v>324</v>
      </c>
      <c r="BA903" t="s">
        <v>324</v>
      </c>
      <c r="BB903" t="s">
        <v>324</v>
      </c>
      <c r="BC903" t="s">
        <v>324</v>
      </c>
      <c r="BD903">
        <v>0</v>
      </c>
      <c r="BE903" t="s">
        <v>324</v>
      </c>
      <c r="BF903" t="s">
        <v>324</v>
      </c>
      <c r="BG903" t="s">
        <v>324</v>
      </c>
      <c r="BH903" t="s">
        <v>324</v>
      </c>
      <c r="BI903">
        <v>0</v>
      </c>
      <c r="BJ903" t="s">
        <v>324</v>
      </c>
      <c r="BK903" t="s">
        <v>324</v>
      </c>
      <c r="BL903" t="s">
        <v>324</v>
      </c>
      <c r="BM903" t="s">
        <v>324</v>
      </c>
      <c r="BN903">
        <v>0</v>
      </c>
      <c r="BO903" t="s">
        <v>324</v>
      </c>
      <c r="BP903" t="s">
        <v>324</v>
      </c>
      <c r="BQ903" t="s">
        <v>324</v>
      </c>
      <c r="BR903" t="s">
        <v>324</v>
      </c>
      <c r="BS903">
        <v>0</v>
      </c>
      <c r="BT903">
        <v>7.8E-2</v>
      </c>
      <c r="BU903">
        <v>0.112</v>
      </c>
      <c r="BV903" t="s">
        <v>324</v>
      </c>
      <c r="BW903" t="s">
        <v>324</v>
      </c>
      <c r="BX903">
        <v>0.19</v>
      </c>
      <c r="BY903">
        <v>29</v>
      </c>
      <c r="BZ903">
        <v>10</v>
      </c>
      <c r="CA903" t="s">
        <v>324</v>
      </c>
      <c r="CB903" t="s">
        <v>324</v>
      </c>
      <c r="CC903">
        <v>39</v>
      </c>
      <c r="CD903" t="s">
        <v>324</v>
      </c>
      <c r="CE903" t="s">
        <v>324</v>
      </c>
      <c r="CF903" t="s">
        <v>324</v>
      </c>
      <c r="CG903" t="s">
        <v>324</v>
      </c>
      <c r="CH903">
        <v>0</v>
      </c>
      <c r="CI903" t="s">
        <v>324</v>
      </c>
      <c r="CJ903" t="s">
        <v>324</v>
      </c>
      <c r="CK903" t="s">
        <v>324</v>
      </c>
      <c r="CL903" t="s">
        <v>324</v>
      </c>
      <c r="CM903">
        <v>0</v>
      </c>
      <c r="CN903" t="s">
        <v>324</v>
      </c>
      <c r="CO903" t="s">
        <v>324</v>
      </c>
      <c r="CP903" t="s">
        <v>324</v>
      </c>
      <c r="CQ903" t="s">
        <v>324</v>
      </c>
      <c r="CR903">
        <v>0</v>
      </c>
      <c r="CS903" t="s">
        <v>324</v>
      </c>
      <c r="CT903" t="s">
        <v>324</v>
      </c>
      <c r="CU903" t="s">
        <v>324</v>
      </c>
      <c r="CV903" t="s">
        <v>324</v>
      </c>
      <c r="CW903">
        <v>0</v>
      </c>
      <c r="CX903">
        <v>332.23099999999999</v>
      </c>
      <c r="CY903">
        <v>152.20400000000001</v>
      </c>
      <c r="CZ903">
        <v>0.121</v>
      </c>
      <c r="DA903">
        <v>0</v>
      </c>
      <c r="DB903">
        <v>484.55599999999998</v>
      </c>
      <c r="DC903">
        <v>45022</v>
      </c>
      <c r="DD903">
        <v>1072</v>
      </c>
      <c r="DE903">
        <v>8</v>
      </c>
      <c r="DF903">
        <v>0</v>
      </c>
      <c r="DG903">
        <v>46102</v>
      </c>
      <c r="DH903">
        <v>0</v>
      </c>
      <c r="DI903">
        <v>0</v>
      </c>
      <c r="DJ903">
        <v>0</v>
      </c>
      <c r="DK903">
        <v>0</v>
      </c>
      <c r="DL903">
        <v>0</v>
      </c>
    </row>
    <row r="904" spans="1:116" x14ac:dyDescent="0.45">
      <c r="A904">
        <v>2023</v>
      </c>
      <c r="B904" t="s">
        <v>224</v>
      </c>
      <c r="C904">
        <v>19882</v>
      </c>
      <c r="D904" t="s">
        <v>564</v>
      </c>
      <c r="E904" t="s">
        <v>683</v>
      </c>
      <c r="F904" t="s">
        <v>244</v>
      </c>
      <c r="G904">
        <v>0.437</v>
      </c>
      <c r="H904">
        <v>0.14499999999999999</v>
      </c>
      <c r="I904">
        <v>0</v>
      </c>
      <c r="J904">
        <v>0</v>
      </c>
      <c r="K904">
        <v>0.58199999999999996</v>
      </c>
      <c r="L904">
        <v>80</v>
      </c>
      <c r="M904">
        <v>5</v>
      </c>
      <c r="N904">
        <v>0</v>
      </c>
      <c r="O904">
        <v>0</v>
      </c>
      <c r="P904">
        <v>85</v>
      </c>
      <c r="Q904">
        <v>0</v>
      </c>
      <c r="R904">
        <v>0</v>
      </c>
      <c r="S904">
        <v>0</v>
      </c>
      <c r="T904">
        <v>0</v>
      </c>
      <c r="U904">
        <v>0</v>
      </c>
      <c r="V904">
        <v>0</v>
      </c>
      <c r="W904">
        <v>0</v>
      </c>
      <c r="X904">
        <v>0</v>
      </c>
      <c r="Y904">
        <v>0</v>
      </c>
      <c r="Z904">
        <v>0</v>
      </c>
      <c r="AA904">
        <v>0</v>
      </c>
      <c r="AB904">
        <v>0</v>
      </c>
      <c r="AC904">
        <v>0</v>
      </c>
      <c r="AD904">
        <v>0</v>
      </c>
      <c r="AE904">
        <v>0</v>
      </c>
      <c r="AF904">
        <v>0</v>
      </c>
      <c r="AG904">
        <v>0</v>
      </c>
      <c r="AH904">
        <v>0</v>
      </c>
      <c r="AI904">
        <v>0</v>
      </c>
      <c r="AJ904">
        <v>0</v>
      </c>
      <c r="AK904">
        <v>0</v>
      </c>
      <c r="AL904">
        <v>0</v>
      </c>
      <c r="AM904">
        <v>0</v>
      </c>
      <c r="AN904">
        <v>0</v>
      </c>
      <c r="AO904">
        <v>0</v>
      </c>
      <c r="AP904">
        <v>0</v>
      </c>
      <c r="AQ904">
        <v>0</v>
      </c>
      <c r="AR904">
        <v>0</v>
      </c>
      <c r="AS904">
        <v>0</v>
      </c>
      <c r="AT904">
        <v>0</v>
      </c>
      <c r="AU904">
        <v>0</v>
      </c>
      <c r="AV904">
        <v>0</v>
      </c>
      <c r="AW904">
        <v>0</v>
      </c>
      <c r="AX904">
        <v>0</v>
      </c>
      <c r="AY904">
        <v>0</v>
      </c>
      <c r="AZ904">
        <v>0</v>
      </c>
      <c r="BA904">
        <v>0</v>
      </c>
      <c r="BB904">
        <v>0</v>
      </c>
      <c r="BC904">
        <v>0</v>
      </c>
      <c r="BD904">
        <v>0</v>
      </c>
      <c r="BE904">
        <v>0</v>
      </c>
      <c r="BF904">
        <v>0</v>
      </c>
      <c r="BG904">
        <v>0</v>
      </c>
      <c r="BH904">
        <v>0</v>
      </c>
      <c r="BI904">
        <v>0</v>
      </c>
      <c r="BJ904">
        <v>0</v>
      </c>
      <c r="BK904">
        <v>0</v>
      </c>
      <c r="BL904">
        <v>0</v>
      </c>
      <c r="BM904">
        <v>0</v>
      </c>
      <c r="BN904">
        <v>0</v>
      </c>
      <c r="BO904">
        <v>0</v>
      </c>
      <c r="BP904">
        <v>0</v>
      </c>
      <c r="BQ904">
        <v>0</v>
      </c>
      <c r="BR904">
        <v>0</v>
      </c>
      <c r="BS904">
        <v>0</v>
      </c>
      <c r="BT904">
        <v>0</v>
      </c>
      <c r="BU904">
        <v>0</v>
      </c>
      <c r="BV904">
        <v>0</v>
      </c>
      <c r="BW904">
        <v>0</v>
      </c>
      <c r="BX904">
        <v>0</v>
      </c>
      <c r="BY904">
        <v>0</v>
      </c>
      <c r="BZ904">
        <v>0</v>
      </c>
      <c r="CA904">
        <v>0</v>
      </c>
      <c r="CB904">
        <v>0</v>
      </c>
      <c r="CC904">
        <v>0</v>
      </c>
      <c r="CD904">
        <v>0</v>
      </c>
      <c r="CE904">
        <v>0</v>
      </c>
      <c r="CF904">
        <v>0</v>
      </c>
      <c r="CG904">
        <v>0</v>
      </c>
      <c r="CH904">
        <v>0</v>
      </c>
      <c r="CI904">
        <v>0</v>
      </c>
      <c r="CJ904">
        <v>0</v>
      </c>
      <c r="CK904">
        <v>0</v>
      </c>
      <c r="CL904">
        <v>0</v>
      </c>
      <c r="CM904">
        <v>0</v>
      </c>
      <c r="CN904">
        <v>0</v>
      </c>
      <c r="CO904">
        <v>0</v>
      </c>
      <c r="CP904">
        <v>0</v>
      </c>
      <c r="CQ904">
        <v>0</v>
      </c>
      <c r="CR904">
        <v>0</v>
      </c>
      <c r="CS904">
        <v>0</v>
      </c>
      <c r="CT904">
        <v>0</v>
      </c>
      <c r="CU904">
        <v>0</v>
      </c>
      <c r="CV904">
        <v>0</v>
      </c>
      <c r="CW904">
        <v>0</v>
      </c>
      <c r="CX904">
        <v>0.437</v>
      </c>
      <c r="CY904">
        <v>0.14499999999999999</v>
      </c>
      <c r="CZ904">
        <v>0</v>
      </c>
      <c r="DA904">
        <v>0</v>
      </c>
      <c r="DB904">
        <v>0.58199999999999996</v>
      </c>
      <c r="DC904">
        <v>80</v>
      </c>
      <c r="DD904">
        <v>5</v>
      </c>
      <c r="DE904">
        <v>0</v>
      </c>
      <c r="DF904">
        <v>0</v>
      </c>
      <c r="DG904">
        <v>85</v>
      </c>
      <c r="DH904">
        <v>0</v>
      </c>
      <c r="DI904">
        <v>0</v>
      </c>
      <c r="DJ904">
        <v>0</v>
      </c>
      <c r="DK904">
        <v>0</v>
      </c>
      <c r="DL904">
        <v>0</v>
      </c>
    </row>
    <row r="905" spans="1:116" x14ac:dyDescent="0.45">
      <c r="A905">
        <v>2023</v>
      </c>
      <c r="B905" t="s">
        <v>224</v>
      </c>
      <c r="C905">
        <v>21244</v>
      </c>
      <c r="D905" t="s">
        <v>1175</v>
      </c>
      <c r="E905" t="s">
        <v>683</v>
      </c>
      <c r="F905" t="s">
        <v>247</v>
      </c>
      <c r="G905">
        <v>9.8249999999999993</v>
      </c>
      <c r="H905" t="s">
        <v>324</v>
      </c>
      <c r="I905" t="s">
        <v>324</v>
      </c>
      <c r="J905" t="s">
        <v>324</v>
      </c>
      <c r="K905">
        <v>9.8249999999999993</v>
      </c>
      <c r="L905">
        <v>708</v>
      </c>
      <c r="M905" t="s">
        <v>324</v>
      </c>
      <c r="N905" t="s">
        <v>324</v>
      </c>
      <c r="O905" t="s">
        <v>324</v>
      </c>
      <c r="P905">
        <v>708</v>
      </c>
      <c r="Q905" t="s">
        <v>324</v>
      </c>
      <c r="R905" t="s">
        <v>324</v>
      </c>
      <c r="S905" t="s">
        <v>324</v>
      </c>
      <c r="T905" t="s">
        <v>324</v>
      </c>
      <c r="U905">
        <v>0</v>
      </c>
      <c r="V905" t="s">
        <v>324</v>
      </c>
      <c r="W905" t="s">
        <v>324</v>
      </c>
      <c r="X905" t="s">
        <v>324</v>
      </c>
      <c r="Y905" t="s">
        <v>324</v>
      </c>
      <c r="Z905">
        <v>0</v>
      </c>
      <c r="AA905" t="s">
        <v>324</v>
      </c>
      <c r="AB905" t="s">
        <v>324</v>
      </c>
      <c r="AC905" t="s">
        <v>324</v>
      </c>
      <c r="AD905" t="s">
        <v>324</v>
      </c>
      <c r="AE905">
        <v>0</v>
      </c>
      <c r="AF905" t="s">
        <v>324</v>
      </c>
      <c r="AG905" t="s">
        <v>324</v>
      </c>
      <c r="AH905" t="s">
        <v>324</v>
      </c>
      <c r="AI905" t="s">
        <v>324</v>
      </c>
      <c r="AJ905">
        <v>0</v>
      </c>
      <c r="AK905" t="s">
        <v>324</v>
      </c>
      <c r="AL905" t="s">
        <v>324</v>
      </c>
      <c r="AM905" t="s">
        <v>324</v>
      </c>
      <c r="AN905" t="s">
        <v>324</v>
      </c>
      <c r="AO905">
        <v>0</v>
      </c>
      <c r="AP905" t="s">
        <v>324</v>
      </c>
      <c r="AQ905" t="s">
        <v>324</v>
      </c>
      <c r="AR905" t="s">
        <v>324</v>
      </c>
      <c r="AS905" t="s">
        <v>324</v>
      </c>
      <c r="AT905">
        <v>0</v>
      </c>
      <c r="AU905" t="s">
        <v>324</v>
      </c>
      <c r="AV905" t="s">
        <v>324</v>
      </c>
      <c r="AW905" t="s">
        <v>324</v>
      </c>
      <c r="AX905" t="s">
        <v>324</v>
      </c>
      <c r="AY905">
        <v>0</v>
      </c>
      <c r="AZ905" t="s">
        <v>324</v>
      </c>
      <c r="BA905" t="s">
        <v>324</v>
      </c>
      <c r="BB905" t="s">
        <v>324</v>
      </c>
      <c r="BC905" t="s">
        <v>324</v>
      </c>
      <c r="BD905">
        <v>0</v>
      </c>
      <c r="BE905" t="s">
        <v>324</v>
      </c>
      <c r="BF905" t="s">
        <v>324</v>
      </c>
      <c r="BG905" t="s">
        <v>324</v>
      </c>
      <c r="BH905" t="s">
        <v>324</v>
      </c>
      <c r="BI905">
        <v>0</v>
      </c>
      <c r="BJ905" t="s">
        <v>324</v>
      </c>
      <c r="BK905" t="s">
        <v>324</v>
      </c>
      <c r="BL905" t="s">
        <v>324</v>
      </c>
      <c r="BM905" t="s">
        <v>324</v>
      </c>
      <c r="BN905">
        <v>0</v>
      </c>
      <c r="BO905" t="s">
        <v>324</v>
      </c>
      <c r="BP905" t="s">
        <v>324</v>
      </c>
      <c r="BQ905" t="s">
        <v>324</v>
      </c>
      <c r="BR905" t="s">
        <v>324</v>
      </c>
      <c r="BS905">
        <v>0</v>
      </c>
      <c r="BT905">
        <v>3.0000000000000001E-3</v>
      </c>
      <c r="BU905" t="s">
        <v>324</v>
      </c>
      <c r="BV905" t="s">
        <v>324</v>
      </c>
      <c r="BW905" t="s">
        <v>324</v>
      </c>
      <c r="BX905">
        <v>3.0000000000000001E-3</v>
      </c>
      <c r="BY905">
        <v>1</v>
      </c>
      <c r="BZ905" t="s">
        <v>324</v>
      </c>
      <c r="CA905" t="s">
        <v>324</v>
      </c>
      <c r="CB905" t="s">
        <v>324</v>
      </c>
      <c r="CC905">
        <v>1</v>
      </c>
      <c r="CD905" t="s">
        <v>324</v>
      </c>
      <c r="CE905" t="s">
        <v>324</v>
      </c>
      <c r="CF905" t="s">
        <v>324</v>
      </c>
      <c r="CG905" t="s">
        <v>324</v>
      </c>
      <c r="CH905">
        <v>0</v>
      </c>
      <c r="CI905" t="s">
        <v>324</v>
      </c>
      <c r="CJ905" t="s">
        <v>324</v>
      </c>
      <c r="CK905" t="s">
        <v>324</v>
      </c>
      <c r="CL905" t="s">
        <v>324</v>
      </c>
      <c r="CM905">
        <v>0</v>
      </c>
      <c r="CN905" t="s">
        <v>324</v>
      </c>
      <c r="CO905" t="s">
        <v>324</v>
      </c>
      <c r="CP905" t="s">
        <v>324</v>
      </c>
      <c r="CQ905" t="s">
        <v>324</v>
      </c>
      <c r="CR905">
        <v>0</v>
      </c>
      <c r="CS905" t="s">
        <v>324</v>
      </c>
      <c r="CT905" t="s">
        <v>324</v>
      </c>
      <c r="CU905" t="s">
        <v>324</v>
      </c>
      <c r="CV905" t="s">
        <v>324</v>
      </c>
      <c r="CW905">
        <v>0</v>
      </c>
      <c r="CX905">
        <v>9.8279999999999994</v>
      </c>
      <c r="CY905">
        <v>0</v>
      </c>
      <c r="CZ905">
        <v>0</v>
      </c>
      <c r="DA905">
        <v>0</v>
      </c>
      <c r="DB905">
        <v>9.8279999999999994</v>
      </c>
      <c r="DC905">
        <v>709</v>
      </c>
      <c r="DD905">
        <v>0</v>
      </c>
      <c r="DE905">
        <v>0</v>
      </c>
      <c r="DF905">
        <v>0</v>
      </c>
      <c r="DG905">
        <v>709</v>
      </c>
      <c r="DH905">
        <v>0</v>
      </c>
      <c r="DI905">
        <v>0</v>
      </c>
      <c r="DJ905">
        <v>0</v>
      </c>
      <c r="DK905">
        <v>0</v>
      </c>
      <c r="DL905">
        <v>0</v>
      </c>
    </row>
    <row r="906" spans="1:116" x14ac:dyDescent="0.45">
      <c r="A906">
        <v>2023</v>
      </c>
      <c r="B906" t="s">
        <v>224</v>
      </c>
      <c r="C906">
        <v>40228</v>
      </c>
      <c r="D906" t="s">
        <v>565</v>
      </c>
      <c r="E906" t="s">
        <v>683</v>
      </c>
      <c r="F906" t="s">
        <v>244</v>
      </c>
      <c r="G906">
        <v>22.402999999999999</v>
      </c>
      <c r="H906">
        <v>6.069</v>
      </c>
      <c r="I906" t="s">
        <v>324</v>
      </c>
      <c r="J906" t="s">
        <v>324</v>
      </c>
      <c r="K906">
        <v>28.472000000000001</v>
      </c>
      <c r="L906">
        <v>2870</v>
      </c>
      <c r="M906">
        <v>89</v>
      </c>
      <c r="N906" t="s">
        <v>324</v>
      </c>
      <c r="O906" t="s">
        <v>324</v>
      </c>
      <c r="P906">
        <v>2959</v>
      </c>
      <c r="Q906" t="s">
        <v>324</v>
      </c>
      <c r="R906" t="s">
        <v>324</v>
      </c>
      <c r="S906" t="s">
        <v>324</v>
      </c>
      <c r="T906" t="s">
        <v>324</v>
      </c>
      <c r="U906">
        <v>0</v>
      </c>
      <c r="V906" t="s">
        <v>324</v>
      </c>
      <c r="W906" t="s">
        <v>324</v>
      </c>
      <c r="X906" t="s">
        <v>324</v>
      </c>
      <c r="Y906" t="s">
        <v>324</v>
      </c>
      <c r="Z906">
        <v>0</v>
      </c>
      <c r="AA906" t="s">
        <v>324</v>
      </c>
      <c r="AB906" t="s">
        <v>324</v>
      </c>
      <c r="AC906" t="s">
        <v>324</v>
      </c>
      <c r="AD906" t="s">
        <v>324</v>
      </c>
      <c r="AE906">
        <v>0</v>
      </c>
      <c r="AF906" t="s">
        <v>324</v>
      </c>
      <c r="AG906" t="s">
        <v>324</v>
      </c>
      <c r="AH906" t="s">
        <v>324</v>
      </c>
      <c r="AI906" t="s">
        <v>324</v>
      </c>
      <c r="AJ906">
        <v>0</v>
      </c>
      <c r="AK906" t="s">
        <v>324</v>
      </c>
      <c r="AL906" t="s">
        <v>324</v>
      </c>
      <c r="AM906" t="s">
        <v>324</v>
      </c>
      <c r="AN906" t="s">
        <v>324</v>
      </c>
      <c r="AO906">
        <v>0</v>
      </c>
      <c r="AP906" t="s">
        <v>324</v>
      </c>
      <c r="AQ906" t="s">
        <v>324</v>
      </c>
      <c r="AR906" t="s">
        <v>324</v>
      </c>
      <c r="AS906" t="s">
        <v>324</v>
      </c>
      <c r="AT906">
        <v>0</v>
      </c>
      <c r="AU906" t="s">
        <v>324</v>
      </c>
      <c r="AV906" t="s">
        <v>324</v>
      </c>
      <c r="AW906" t="s">
        <v>324</v>
      </c>
      <c r="AX906" t="s">
        <v>324</v>
      </c>
      <c r="AY906">
        <v>0</v>
      </c>
      <c r="AZ906" t="s">
        <v>324</v>
      </c>
      <c r="BA906" t="s">
        <v>324</v>
      </c>
      <c r="BB906" t="s">
        <v>324</v>
      </c>
      <c r="BC906" t="s">
        <v>324</v>
      </c>
      <c r="BD906">
        <v>0</v>
      </c>
      <c r="BE906" t="s">
        <v>324</v>
      </c>
      <c r="BF906" t="s">
        <v>324</v>
      </c>
      <c r="BG906" t="s">
        <v>324</v>
      </c>
      <c r="BH906" t="s">
        <v>324</v>
      </c>
      <c r="BI906">
        <v>0</v>
      </c>
      <c r="BJ906" t="s">
        <v>324</v>
      </c>
      <c r="BK906" t="s">
        <v>324</v>
      </c>
      <c r="BL906" t="s">
        <v>324</v>
      </c>
      <c r="BM906" t="s">
        <v>324</v>
      </c>
      <c r="BN906">
        <v>0</v>
      </c>
      <c r="BO906" t="s">
        <v>324</v>
      </c>
      <c r="BP906" t="s">
        <v>324</v>
      </c>
      <c r="BQ906" t="s">
        <v>324</v>
      </c>
      <c r="BR906" t="s">
        <v>324</v>
      </c>
      <c r="BS906">
        <v>0</v>
      </c>
      <c r="BT906">
        <v>2.1999999999999999E-2</v>
      </c>
      <c r="BU906" t="s">
        <v>324</v>
      </c>
      <c r="BV906" t="s">
        <v>324</v>
      </c>
      <c r="BW906" t="s">
        <v>324</v>
      </c>
      <c r="BX906">
        <v>2.1999999999999999E-2</v>
      </c>
      <c r="BY906">
        <v>6</v>
      </c>
      <c r="BZ906" t="s">
        <v>324</v>
      </c>
      <c r="CA906" t="s">
        <v>324</v>
      </c>
      <c r="CB906" t="s">
        <v>324</v>
      </c>
      <c r="CC906">
        <v>6</v>
      </c>
      <c r="CD906" t="s">
        <v>324</v>
      </c>
      <c r="CE906" t="s">
        <v>324</v>
      </c>
      <c r="CF906" t="s">
        <v>324</v>
      </c>
      <c r="CG906" t="s">
        <v>324</v>
      </c>
      <c r="CH906">
        <v>0</v>
      </c>
      <c r="CI906" t="s">
        <v>324</v>
      </c>
      <c r="CJ906">
        <v>0.83899999999999997</v>
      </c>
      <c r="CK906" t="s">
        <v>324</v>
      </c>
      <c r="CL906" t="s">
        <v>324</v>
      </c>
      <c r="CM906">
        <v>0.83899999999999997</v>
      </c>
      <c r="CN906" t="s">
        <v>324</v>
      </c>
      <c r="CO906">
        <v>1</v>
      </c>
      <c r="CP906" t="s">
        <v>324</v>
      </c>
      <c r="CQ906" t="s">
        <v>324</v>
      </c>
      <c r="CR906">
        <v>1</v>
      </c>
      <c r="CS906" t="s">
        <v>324</v>
      </c>
      <c r="CT906" t="s">
        <v>324</v>
      </c>
      <c r="CU906" t="s">
        <v>324</v>
      </c>
      <c r="CV906" t="s">
        <v>324</v>
      </c>
      <c r="CW906">
        <v>0</v>
      </c>
      <c r="CX906">
        <v>22.425000000000001</v>
      </c>
      <c r="CY906">
        <v>6.9080000000000004</v>
      </c>
      <c r="CZ906">
        <v>0</v>
      </c>
      <c r="DA906">
        <v>0</v>
      </c>
      <c r="DB906">
        <v>29.332999999999998</v>
      </c>
      <c r="DC906">
        <v>2876</v>
      </c>
      <c r="DD906">
        <v>90</v>
      </c>
      <c r="DE906">
        <v>0</v>
      </c>
      <c r="DF906">
        <v>0</v>
      </c>
      <c r="DG906">
        <v>2966</v>
      </c>
      <c r="DH906">
        <v>0</v>
      </c>
      <c r="DI906">
        <v>0</v>
      </c>
      <c r="DJ906">
        <v>0</v>
      </c>
      <c r="DK906">
        <v>0</v>
      </c>
      <c r="DL906">
        <v>0</v>
      </c>
    </row>
    <row r="907" spans="1:116" x14ac:dyDescent="0.45">
      <c r="A907">
        <v>2023</v>
      </c>
      <c r="B907" t="s">
        <v>224</v>
      </c>
      <c r="C907">
        <v>99999</v>
      </c>
      <c r="D907" t="s">
        <v>599</v>
      </c>
      <c r="E907" t="s">
        <v>848</v>
      </c>
      <c r="G907">
        <v>-8.5000000000000006E-2</v>
      </c>
      <c r="H907">
        <v>-1.228</v>
      </c>
      <c r="I907">
        <v>0</v>
      </c>
      <c r="J907" t="s">
        <v>324</v>
      </c>
      <c r="K907">
        <v>-1.3140000000000001</v>
      </c>
      <c r="L907" t="s">
        <v>324</v>
      </c>
      <c r="M907" t="s">
        <v>324</v>
      </c>
      <c r="N907" t="s">
        <v>324</v>
      </c>
      <c r="O907" t="s">
        <v>324</v>
      </c>
      <c r="P907" t="s">
        <v>324</v>
      </c>
      <c r="Q907" t="s">
        <v>324</v>
      </c>
      <c r="R907" t="s">
        <v>324</v>
      </c>
      <c r="S907" t="s">
        <v>324</v>
      </c>
      <c r="T907" t="s">
        <v>324</v>
      </c>
      <c r="U907" t="s">
        <v>324</v>
      </c>
      <c r="V907" t="s">
        <v>324</v>
      </c>
      <c r="W907" t="s">
        <v>324</v>
      </c>
      <c r="X907" t="s">
        <v>324</v>
      </c>
      <c r="Y907" t="s">
        <v>324</v>
      </c>
      <c r="Z907" t="s">
        <v>324</v>
      </c>
      <c r="AA907" t="s">
        <v>324</v>
      </c>
      <c r="AB907" t="s">
        <v>324</v>
      </c>
      <c r="AC907" t="s">
        <v>324</v>
      </c>
      <c r="AD907" t="s">
        <v>324</v>
      </c>
      <c r="AE907" t="s">
        <v>324</v>
      </c>
      <c r="AF907" t="s">
        <v>324</v>
      </c>
      <c r="AG907" t="s">
        <v>324</v>
      </c>
      <c r="AH907" t="s">
        <v>324</v>
      </c>
      <c r="AI907" t="s">
        <v>324</v>
      </c>
      <c r="AJ907" t="s">
        <v>324</v>
      </c>
      <c r="AK907" t="s">
        <v>324</v>
      </c>
      <c r="AL907" t="s">
        <v>324</v>
      </c>
      <c r="AM907" t="s">
        <v>324</v>
      </c>
      <c r="AN907" t="s">
        <v>324</v>
      </c>
      <c r="AO907" t="s">
        <v>324</v>
      </c>
      <c r="AP907" t="s">
        <v>324</v>
      </c>
      <c r="AQ907" t="s">
        <v>324</v>
      </c>
      <c r="AR907" t="s">
        <v>324</v>
      </c>
      <c r="AS907" t="s">
        <v>324</v>
      </c>
      <c r="AT907" t="s">
        <v>324</v>
      </c>
      <c r="AU907" t="s">
        <v>324</v>
      </c>
      <c r="AV907" t="s">
        <v>324</v>
      </c>
      <c r="AW907" t="s">
        <v>324</v>
      </c>
      <c r="AX907" t="s">
        <v>324</v>
      </c>
      <c r="AY907" t="s">
        <v>324</v>
      </c>
      <c r="AZ907" t="s">
        <v>324</v>
      </c>
      <c r="BA907" t="s">
        <v>324</v>
      </c>
      <c r="BB907" t="s">
        <v>324</v>
      </c>
      <c r="BC907" t="s">
        <v>324</v>
      </c>
      <c r="BD907" t="s">
        <v>324</v>
      </c>
      <c r="BE907" t="s">
        <v>324</v>
      </c>
      <c r="BF907" t="s">
        <v>324</v>
      </c>
      <c r="BG907" t="s">
        <v>324</v>
      </c>
      <c r="BH907" t="s">
        <v>324</v>
      </c>
      <c r="BI907" t="s">
        <v>324</v>
      </c>
      <c r="BJ907" t="s">
        <v>324</v>
      </c>
      <c r="BK907" t="s">
        <v>324</v>
      </c>
      <c r="BL907" t="s">
        <v>324</v>
      </c>
      <c r="BM907" t="s">
        <v>324</v>
      </c>
      <c r="BN907" t="s">
        <v>324</v>
      </c>
      <c r="BO907" t="s">
        <v>324</v>
      </c>
      <c r="BP907" t="s">
        <v>324</v>
      </c>
      <c r="BQ907" t="s">
        <v>324</v>
      </c>
      <c r="BR907" t="s">
        <v>324</v>
      </c>
      <c r="BS907" t="s">
        <v>324</v>
      </c>
      <c r="BT907" t="s">
        <v>324</v>
      </c>
      <c r="BU907" t="s">
        <v>324</v>
      </c>
      <c r="BV907" t="s">
        <v>324</v>
      </c>
      <c r="BW907" t="s">
        <v>324</v>
      </c>
      <c r="BX907" t="s">
        <v>324</v>
      </c>
      <c r="BY907" t="s">
        <v>324</v>
      </c>
      <c r="BZ907" t="s">
        <v>324</v>
      </c>
      <c r="CA907" t="s">
        <v>324</v>
      </c>
      <c r="CB907" t="s">
        <v>324</v>
      </c>
      <c r="CC907" t="s">
        <v>324</v>
      </c>
      <c r="CD907" t="s">
        <v>324</v>
      </c>
      <c r="CE907" t="s">
        <v>324</v>
      </c>
      <c r="CF907" t="s">
        <v>324</v>
      </c>
      <c r="CG907" t="s">
        <v>324</v>
      </c>
      <c r="CH907" t="s">
        <v>324</v>
      </c>
      <c r="CI907" t="s">
        <v>324</v>
      </c>
      <c r="CJ907" t="s">
        <v>324</v>
      </c>
      <c r="CK907" t="s">
        <v>324</v>
      </c>
      <c r="CL907" t="s">
        <v>324</v>
      </c>
      <c r="CM907" t="s">
        <v>324</v>
      </c>
      <c r="CN907" t="s">
        <v>324</v>
      </c>
      <c r="CO907" t="s">
        <v>324</v>
      </c>
      <c r="CP907" t="s">
        <v>324</v>
      </c>
      <c r="CQ907" t="s">
        <v>324</v>
      </c>
      <c r="CR907" t="s">
        <v>324</v>
      </c>
      <c r="CS907" t="s">
        <v>324</v>
      </c>
      <c r="CT907" t="s">
        <v>324</v>
      </c>
      <c r="CU907" t="s">
        <v>324</v>
      </c>
      <c r="CV907" t="s">
        <v>324</v>
      </c>
      <c r="CW907" t="s">
        <v>324</v>
      </c>
      <c r="CX907">
        <v>-8.5000000000000006E-2</v>
      </c>
      <c r="CY907">
        <v>-1.228</v>
      </c>
      <c r="CZ907">
        <v>0</v>
      </c>
      <c r="DA907" t="s">
        <v>324</v>
      </c>
      <c r="DB907">
        <v>-1.3140000000000001</v>
      </c>
      <c r="DC907" t="s">
        <v>324</v>
      </c>
      <c r="DD907" t="s">
        <v>324</v>
      </c>
      <c r="DE907" t="s">
        <v>324</v>
      </c>
      <c r="DF907" t="s">
        <v>324</v>
      </c>
      <c r="DG907" t="s">
        <v>324</v>
      </c>
      <c r="DH907" t="s">
        <v>324</v>
      </c>
      <c r="DI907" t="s">
        <v>324</v>
      </c>
      <c r="DJ907" t="s">
        <v>324</v>
      </c>
      <c r="DK907" t="s">
        <v>324</v>
      </c>
      <c r="DL907" t="s">
        <v>324</v>
      </c>
    </row>
    <row r="908" spans="1:116" x14ac:dyDescent="0.45">
      <c r="A908">
        <v>2023</v>
      </c>
      <c r="B908" t="s">
        <v>224</v>
      </c>
      <c r="C908">
        <v>99999</v>
      </c>
      <c r="D908" t="s">
        <v>599</v>
      </c>
      <c r="E908" t="s">
        <v>683</v>
      </c>
      <c r="G908">
        <v>-0.63500000000000001</v>
      </c>
      <c r="H908">
        <v>3.5000000000000003E-2</v>
      </c>
      <c r="I908">
        <v>8.9999999999999993E-3</v>
      </c>
      <c r="J908" t="s">
        <v>324</v>
      </c>
      <c r="K908">
        <v>-0.59099999999999997</v>
      </c>
      <c r="L908" t="s">
        <v>324</v>
      </c>
      <c r="M908" t="s">
        <v>324</v>
      </c>
      <c r="N908" t="s">
        <v>324</v>
      </c>
      <c r="O908" t="s">
        <v>324</v>
      </c>
      <c r="P908" t="s">
        <v>324</v>
      </c>
      <c r="Q908" t="s">
        <v>324</v>
      </c>
      <c r="R908" t="s">
        <v>324</v>
      </c>
      <c r="S908" t="s">
        <v>324</v>
      </c>
      <c r="T908" t="s">
        <v>324</v>
      </c>
      <c r="U908" t="s">
        <v>324</v>
      </c>
      <c r="V908" t="s">
        <v>324</v>
      </c>
      <c r="W908" t="s">
        <v>324</v>
      </c>
      <c r="X908" t="s">
        <v>324</v>
      </c>
      <c r="Y908" t="s">
        <v>324</v>
      </c>
      <c r="Z908" t="s">
        <v>324</v>
      </c>
      <c r="AA908" t="s">
        <v>324</v>
      </c>
      <c r="AB908" t="s">
        <v>324</v>
      </c>
      <c r="AC908" t="s">
        <v>324</v>
      </c>
      <c r="AD908" t="s">
        <v>324</v>
      </c>
      <c r="AE908" t="s">
        <v>324</v>
      </c>
      <c r="AF908" t="s">
        <v>324</v>
      </c>
      <c r="AG908" t="s">
        <v>324</v>
      </c>
      <c r="AH908" t="s">
        <v>324</v>
      </c>
      <c r="AI908" t="s">
        <v>324</v>
      </c>
      <c r="AJ908" t="s">
        <v>324</v>
      </c>
      <c r="AK908" t="s">
        <v>324</v>
      </c>
      <c r="AL908" t="s">
        <v>324</v>
      </c>
      <c r="AM908" t="s">
        <v>324</v>
      </c>
      <c r="AN908" t="s">
        <v>324</v>
      </c>
      <c r="AO908" t="s">
        <v>324</v>
      </c>
      <c r="AP908" t="s">
        <v>324</v>
      </c>
      <c r="AQ908" t="s">
        <v>324</v>
      </c>
      <c r="AR908" t="s">
        <v>324</v>
      </c>
      <c r="AS908" t="s">
        <v>324</v>
      </c>
      <c r="AT908" t="s">
        <v>324</v>
      </c>
      <c r="AU908" t="s">
        <v>324</v>
      </c>
      <c r="AV908" t="s">
        <v>324</v>
      </c>
      <c r="AW908" t="s">
        <v>324</v>
      </c>
      <c r="AX908" t="s">
        <v>324</v>
      </c>
      <c r="AY908" t="s">
        <v>324</v>
      </c>
      <c r="AZ908" t="s">
        <v>324</v>
      </c>
      <c r="BA908" t="s">
        <v>324</v>
      </c>
      <c r="BB908" t="s">
        <v>324</v>
      </c>
      <c r="BC908" t="s">
        <v>324</v>
      </c>
      <c r="BD908" t="s">
        <v>324</v>
      </c>
      <c r="BE908" t="s">
        <v>324</v>
      </c>
      <c r="BF908" t="s">
        <v>324</v>
      </c>
      <c r="BG908" t="s">
        <v>324</v>
      </c>
      <c r="BH908" t="s">
        <v>324</v>
      </c>
      <c r="BI908" t="s">
        <v>324</v>
      </c>
      <c r="BJ908" t="s">
        <v>324</v>
      </c>
      <c r="BK908" t="s">
        <v>324</v>
      </c>
      <c r="BL908" t="s">
        <v>324</v>
      </c>
      <c r="BM908" t="s">
        <v>324</v>
      </c>
      <c r="BN908" t="s">
        <v>324</v>
      </c>
      <c r="BO908" t="s">
        <v>324</v>
      </c>
      <c r="BP908" t="s">
        <v>324</v>
      </c>
      <c r="BQ908" t="s">
        <v>324</v>
      </c>
      <c r="BR908" t="s">
        <v>324</v>
      </c>
      <c r="BS908" t="s">
        <v>324</v>
      </c>
      <c r="BT908" t="s">
        <v>324</v>
      </c>
      <c r="BU908" t="s">
        <v>324</v>
      </c>
      <c r="BV908" t="s">
        <v>324</v>
      </c>
      <c r="BW908" t="s">
        <v>324</v>
      </c>
      <c r="BX908" t="s">
        <v>324</v>
      </c>
      <c r="BY908" t="s">
        <v>324</v>
      </c>
      <c r="BZ908" t="s">
        <v>324</v>
      </c>
      <c r="CA908" t="s">
        <v>324</v>
      </c>
      <c r="CB908" t="s">
        <v>324</v>
      </c>
      <c r="CC908" t="s">
        <v>324</v>
      </c>
      <c r="CD908" t="s">
        <v>324</v>
      </c>
      <c r="CE908" t="s">
        <v>324</v>
      </c>
      <c r="CF908" t="s">
        <v>324</v>
      </c>
      <c r="CG908" t="s">
        <v>324</v>
      </c>
      <c r="CH908" t="s">
        <v>324</v>
      </c>
      <c r="CI908" t="s">
        <v>324</v>
      </c>
      <c r="CJ908" t="s">
        <v>324</v>
      </c>
      <c r="CK908" t="s">
        <v>324</v>
      </c>
      <c r="CL908" t="s">
        <v>324</v>
      </c>
      <c r="CM908" t="s">
        <v>324</v>
      </c>
      <c r="CN908" t="s">
        <v>324</v>
      </c>
      <c r="CO908" t="s">
        <v>324</v>
      </c>
      <c r="CP908" t="s">
        <v>324</v>
      </c>
      <c r="CQ908" t="s">
        <v>324</v>
      </c>
      <c r="CR908" t="s">
        <v>324</v>
      </c>
      <c r="CS908" t="s">
        <v>324</v>
      </c>
      <c r="CT908" t="s">
        <v>324</v>
      </c>
      <c r="CU908" t="s">
        <v>324</v>
      </c>
      <c r="CV908" t="s">
        <v>324</v>
      </c>
      <c r="CW908" t="s">
        <v>324</v>
      </c>
      <c r="CX908">
        <v>-0.63500000000000001</v>
      </c>
      <c r="CY908">
        <v>3.5000000000000003E-2</v>
      </c>
      <c r="CZ908">
        <v>8.9999999999999993E-3</v>
      </c>
      <c r="DA908" t="s">
        <v>324</v>
      </c>
      <c r="DB908">
        <v>-0.59099999999999997</v>
      </c>
      <c r="DC908" t="s">
        <v>324</v>
      </c>
      <c r="DD908" t="s">
        <v>324</v>
      </c>
      <c r="DE908" t="s">
        <v>324</v>
      </c>
      <c r="DF908" t="s">
        <v>324</v>
      </c>
      <c r="DG908" t="s">
        <v>324</v>
      </c>
      <c r="DH908" t="s">
        <v>324</v>
      </c>
      <c r="DI908" t="s">
        <v>324</v>
      </c>
      <c r="DJ908" t="s">
        <v>324</v>
      </c>
      <c r="DK908" t="s">
        <v>324</v>
      </c>
      <c r="DL908" t="s">
        <v>324</v>
      </c>
    </row>
    <row r="909" spans="1:116" x14ac:dyDescent="0.45">
      <c r="A909">
        <v>2023</v>
      </c>
      <c r="B909" t="s">
        <v>221</v>
      </c>
      <c r="C909">
        <v>2548</v>
      </c>
      <c r="D909" t="s">
        <v>566</v>
      </c>
      <c r="E909" t="s">
        <v>681</v>
      </c>
      <c r="F909" t="s">
        <v>244</v>
      </c>
      <c r="G909">
        <v>1.7170000000000001</v>
      </c>
      <c r="H909">
        <v>0.42599999999999999</v>
      </c>
      <c r="I909">
        <v>3.7999999999999999E-2</v>
      </c>
      <c r="J909">
        <v>0</v>
      </c>
      <c r="K909">
        <v>2.181</v>
      </c>
      <c r="L909">
        <v>316</v>
      </c>
      <c r="M909">
        <v>23</v>
      </c>
      <c r="N909">
        <v>1</v>
      </c>
      <c r="O909">
        <v>0</v>
      </c>
      <c r="P909">
        <v>340</v>
      </c>
      <c r="Q909">
        <v>1184.681</v>
      </c>
      <c r="R909">
        <v>3947.223</v>
      </c>
      <c r="S909" t="s">
        <v>324</v>
      </c>
      <c r="T909" t="s">
        <v>324</v>
      </c>
      <c r="U909">
        <v>5131.9040000000005</v>
      </c>
      <c r="V909" t="s">
        <v>324</v>
      </c>
      <c r="W909" t="s">
        <v>324</v>
      </c>
      <c r="X909" t="s">
        <v>324</v>
      </c>
      <c r="Y909" t="s">
        <v>324</v>
      </c>
      <c r="Z909">
        <v>0</v>
      </c>
      <c r="AA909" t="s">
        <v>324</v>
      </c>
      <c r="AB909" t="s">
        <v>324</v>
      </c>
      <c r="AC909" t="s">
        <v>324</v>
      </c>
      <c r="AD909" t="s">
        <v>324</v>
      </c>
      <c r="AE909">
        <v>0</v>
      </c>
      <c r="AF909">
        <v>0.17499999999999999</v>
      </c>
      <c r="AG909">
        <v>3.552</v>
      </c>
      <c r="AH909" t="s">
        <v>324</v>
      </c>
      <c r="AI909" t="s">
        <v>324</v>
      </c>
      <c r="AJ909">
        <v>3.7269999999999999</v>
      </c>
      <c r="AK909">
        <v>68</v>
      </c>
      <c r="AL909">
        <v>84</v>
      </c>
      <c r="AM909" t="s">
        <v>324</v>
      </c>
      <c r="AN909" t="s">
        <v>324</v>
      </c>
      <c r="AO909">
        <v>152</v>
      </c>
      <c r="AP909" t="s">
        <v>324</v>
      </c>
      <c r="AQ909" t="s">
        <v>324</v>
      </c>
      <c r="AR909" t="s">
        <v>324</v>
      </c>
      <c r="AS909" t="s">
        <v>324</v>
      </c>
      <c r="AT909">
        <v>0</v>
      </c>
      <c r="AU909" t="s">
        <v>324</v>
      </c>
      <c r="AV909" t="s">
        <v>324</v>
      </c>
      <c r="AW909" t="s">
        <v>324</v>
      </c>
      <c r="AX909" t="s">
        <v>324</v>
      </c>
      <c r="AY909">
        <v>0</v>
      </c>
      <c r="AZ909" t="s">
        <v>324</v>
      </c>
      <c r="BA909" t="s">
        <v>324</v>
      </c>
      <c r="BB909" t="s">
        <v>324</v>
      </c>
      <c r="BC909" t="s">
        <v>324</v>
      </c>
      <c r="BD909">
        <v>0</v>
      </c>
      <c r="BE909" t="s">
        <v>324</v>
      </c>
      <c r="BF909" t="s">
        <v>324</v>
      </c>
      <c r="BG909" t="s">
        <v>324</v>
      </c>
      <c r="BH909" t="s">
        <v>324</v>
      </c>
      <c r="BI909">
        <v>0</v>
      </c>
      <c r="BJ909" t="s">
        <v>324</v>
      </c>
      <c r="BK909" t="s">
        <v>324</v>
      </c>
      <c r="BL909" t="s">
        <v>324</v>
      </c>
      <c r="BM909" t="s">
        <v>324</v>
      </c>
      <c r="BN909">
        <v>0</v>
      </c>
      <c r="BO909" t="s">
        <v>324</v>
      </c>
      <c r="BP909" t="s">
        <v>324</v>
      </c>
      <c r="BQ909" t="s">
        <v>324</v>
      </c>
      <c r="BR909" t="s">
        <v>324</v>
      </c>
      <c r="BS909">
        <v>0</v>
      </c>
      <c r="BT909" t="s">
        <v>324</v>
      </c>
      <c r="BU909">
        <v>0.01</v>
      </c>
      <c r="BV909" t="s">
        <v>324</v>
      </c>
      <c r="BW909" t="s">
        <v>324</v>
      </c>
      <c r="BX909">
        <v>0.01</v>
      </c>
      <c r="BY909" t="s">
        <v>324</v>
      </c>
      <c r="BZ909">
        <v>1</v>
      </c>
      <c r="CA909" t="s">
        <v>324</v>
      </c>
      <c r="CB909" t="s">
        <v>324</v>
      </c>
      <c r="CC909">
        <v>1</v>
      </c>
      <c r="CD909" t="s">
        <v>324</v>
      </c>
      <c r="CE909" t="s">
        <v>324</v>
      </c>
      <c r="CF909" t="s">
        <v>324</v>
      </c>
      <c r="CG909" t="s">
        <v>324</v>
      </c>
      <c r="CH909">
        <v>0</v>
      </c>
      <c r="CI909" t="s">
        <v>324</v>
      </c>
      <c r="CJ909" t="s">
        <v>324</v>
      </c>
      <c r="CK909" t="s">
        <v>324</v>
      </c>
      <c r="CL909" t="s">
        <v>324</v>
      </c>
      <c r="CM909">
        <v>0</v>
      </c>
      <c r="CN909" t="s">
        <v>324</v>
      </c>
      <c r="CO909" t="s">
        <v>324</v>
      </c>
      <c r="CP909" t="s">
        <v>324</v>
      </c>
      <c r="CQ909" t="s">
        <v>324</v>
      </c>
      <c r="CR909">
        <v>0</v>
      </c>
      <c r="CS909" t="s">
        <v>324</v>
      </c>
      <c r="CT909" t="s">
        <v>324</v>
      </c>
      <c r="CU909" t="s">
        <v>324</v>
      </c>
      <c r="CV909" t="s">
        <v>324</v>
      </c>
      <c r="CW909">
        <v>0</v>
      </c>
      <c r="CX909">
        <v>1.8919999999999999</v>
      </c>
      <c r="CY909">
        <v>3.988</v>
      </c>
      <c r="CZ909">
        <v>3.7999999999999999E-2</v>
      </c>
      <c r="DA909">
        <v>0</v>
      </c>
      <c r="DB909">
        <v>5.9180000000000001</v>
      </c>
      <c r="DC909">
        <v>384</v>
      </c>
      <c r="DD909">
        <v>108</v>
      </c>
      <c r="DE909">
        <v>1</v>
      </c>
      <c r="DF909">
        <v>0</v>
      </c>
      <c r="DG909">
        <v>493</v>
      </c>
      <c r="DH909">
        <v>1184.681</v>
      </c>
      <c r="DI909">
        <v>3947.223</v>
      </c>
      <c r="DJ909">
        <v>0</v>
      </c>
      <c r="DK909">
        <v>0</v>
      </c>
      <c r="DL909">
        <v>5131.9040000000005</v>
      </c>
    </row>
    <row r="910" spans="1:116" x14ac:dyDescent="0.45">
      <c r="A910">
        <v>2023</v>
      </c>
      <c r="B910" t="s">
        <v>221</v>
      </c>
      <c r="C910">
        <v>7601</v>
      </c>
      <c r="D910" t="s">
        <v>567</v>
      </c>
      <c r="E910" t="s">
        <v>681</v>
      </c>
      <c r="F910" t="s">
        <v>244</v>
      </c>
      <c r="G910">
        <v>74.576999999999998</v>
      </c>
      <c r="H910">
        <v>53.68</v>
      </c>
      <c r="I910">
        <v>0.19700000000000001</v>
      </c>
      <c r="J910" t="s">
        <v>324</v>
      </c>
      <c r="K910">
        <v>128.45400000000001</v>
      </c>
      <c r="L910">
        <v>6200</v>
      </c>
      <c r="M910">
        <v>546</v>
      </c>
      <c r="N910">
        <v>4</v>
      </c>
      <c r="O910" t="s">
        <v>324</v>
      </c>
      <c r="P910">
        <v>6750</v>
      </c>
      <c r="Q910" t="s">
        <v>324</v>
      </c>
      <c r="R910" t="s">
        <v>324</v>
      </c>
      <c r="S910" t="s">
        <v>324</v>
      </c>
      <c r="T910" t="s">
        <v>324</v>
      </c>
      <c r="U910">
        <v>0</v>
      </c>
      <c r="V910" t="s">
        <v>324</v>
      </c>
      <c r="W910" t="s">
        <v>324</v>
      </c>
      <c r="X910" t="s">
        <v>324</v>
      </c>
      <c r="Y910" t="s">
        <v>324</v>
      </c>
      <c r="Z910">
        <v>0</v>
      </c>
      <c r="AA910" t="s">
        <v>324</v>
      </c>
      <c r="AB910" t="s">
        <v>324</v>
      </c>
      <c r="AC910" t="s">
        <v>324</v>
      </c>
      <c r="AD910" t="s">
        <v>324</v>
      </c>
      <c r="AE910">
        <v>0</v>
      </c>
      <c r="AF910" t="s">
        <v>324</v>
      </c>
      <c r="AG910" t="s">
        <v>324</v>
      </c>
      <c r="AH910" t="s">
        <v>324</v>
      </c>
      <c r="AI910" t="s">
        <v>324</v>
      </c>
      <c r="AJ910">
        <v>0</v>
      </c>
      <c r="AK910" t="s">
        <v>324</v>
      </c>
      <c r="AL910" t="s">
        <v>324</v>
      </c>
      <c r="AM910" t="s">
        <v>324</v>
      </c>
      <c r="AN910" t="s">
        <v>324</v>
      </c>
      <c r="AO910">
        <v>0</v>
      </c>
      <c r="AP910" t="s">
        <v>324</v>
      </c>
      <c r="AQ910" t="s">
        <v>324</v>
      </c>
      <c r="AR910" t="s">
        <v>324</v>
      </c>
      <c r="AS910" t="s">
        <v>324</v>
      </c>
      <c r="AT910">
        <v>0</v>
      </c>
      <c r="AU910" t="s">
        <v>324</v>
      </c>
      <c r="AV910" t="s">
        <v>324</v>
      </c>
      <c r="AW910" t="s">
        <v>324</v>
      </c>
      <c r="AX910" t="s">
        <v>324</v>
      </c>
      <c r="AY910">
        <v>0</v>
      </c>
      <c r="AZ910" t="s">
        <v>324</v>
      </c>
      <c r="BA910" t="s">
        <v>324</v>
      </c>
      <c r="BB910" t="s">
        <v>324</v>
      </c>
      <c r="BC910" t="s">
        <v>324</v>
      </c>
      <c r="BD910">
        <v>0</v>
      </c>
      <c r="BE910" t="s">
        <v>324</v>
      </c>
      <c r="BF910" t="s">
        <v>324</v>
      </c>
      <c r="BG910" t="s">
        <v>324</v>
      </c>
      <c r="BH910" t="s">
        <v>324</v>
      </c>
      <c r="BI910">
        <v>0</v>
      </c>
      <c r="BJ910" t="s">
        <v>324</v>
      </c>
      <c r="BK910" t="s">
        <v>324</v>
      </c>
      <c r="BL910" t="s">
        <v>324</v>
      </c>
      <c r="BM910" t="s">
        <v>324</v>
      </c>
      <c r="BN910">
        <v>0</v>
      </c>
      <c r="BO910" t="s">
        <v>324</v>
      </c>
      <c r="BP910" t="s">
        <v>324</v>
      </c>
      <c r="BQ910" t="s">
        <v>324</v>
      </c>
      <c r="BR910" t="s">
        <v>324</v>
      </c>
      <c r="BS910">
        <v>0</v>
      </c>
      <c r="BT910">
        <v>0.192</v>
      </c>
      <c r="BU910" t="s">
        <v>324</v>
      </c>
      <c r="BV910" t="s">
        <v>324</v>
      </c>
      <c r="BW910" t="s">
        <v>324</v>
      </c>
      <c r="BX910">
        <v>0.192</v>
      </c>
      <c r="BY910">
        <v>14</v>
      </c>
      <c r="BZ910" t="s">
        <v>324</v>
      </c>
      <c r="CA910" t="s">
        <v>324</v>
      </c>
      <c r="CB910" t="s">
        <v>324</v>
      </c>
      <c r="CC910">
        <v>14</v>
      </c>
      <c r="CD910" t="s">
        <v>324</v>
      </c>
      <c r="CE910" t="s">
        <v>324</v>
      </c>
      <c r="CF910" t="s">
        <v>324</v>
      </c>
      <c r="CG910" t="s">
        <v>324</v>
      </c>
      <c r="CH910">
        <v>0</v>
      </c>
      <c r="CI910">
        <v>0.91600000000000004</v>
      </c>
      <c r="CJ910">
        <v>0.22</v>
      </c>
      <c r="CK910" t="s">
        <v>324</v>
      </c>
      <c r="CL910" t="s">
        <v>324</v>
      </c>
      <c r="CM910">
        <v>1.1359999999999999</v>
      </c>
      <c r="CN910">
        <v>55</v>
      </c>
      <c r="CO910">
        <v>2</v>
      </c>
      <c r="CP910" t="s">
        <v>324</v>
      </c>
      <c r="CQ910" t="s">
        <v>324</v>
      </c>
      <c r="CR910">
        <v>57</v>
      </c>
      <c r="CS910" t="s">
        <v>324</v>
      </c>
      <c r="CT910" t="s">
        <v>324</v>
      </c>
      <c r="CU910" t="s">
        <v>324</v>
      </c>
      <c r="CV910" t="s">
        <v>324</v>
      </c>
      <c r="CW910">
        <v>0</v>
      </c>
      <c r="CX910">
        <v>75.685000000000002</v>
      </c>
      <c r="CY910">
        <v>53.9</v>
      </c>
      <c r="CZ910">
        <v>0.19700000000000001</v>
      </c>
      <c r="DA910">
        <v>0</v>
      </c>
      <c r="DB910">
        <v>129.78200000000001</v>
      </c>
      <c r="DC910">
        <v>6269</v>
      </c>
      <c r="DD910">
        <v>548</v>
      </c>
      <c r="DE910">
        <v>4</v>
      </c>
      <c r="DF910">
        <v>0</v>
      </c>
      <c r="DG910">
        <v>6821</v>
      </c>
      <c r="DH910">
        <v>0</v>
      </c>
      <c r="DI910">
        <v>0</v>
      </c>
      <c r="DJ910">
        <v>0</v>
      </c>
      <c r="DK910">
        <v>0</v>
      </c>
      <c r="DL910">
        <v>0</v>
      </c>
    </row>
    <row r="911" spans="1:116" x14ac:dyDescent="0.45">
      <c r="A911">
        <v>2023</v>
      </c>
      <c r="B911" t="s">
        <v>221</v>
      </c>
      <c r="C911">
        <v>19791</v>
      </c>
      <c r="D911" t="s">
        <v>568</v>
      </c>
      <c r="E911" t="s">
        <v>681</v>
      </c>
      <c r="F911" t="s">
        <v>244</v>
      </c>
      <c r="G911">
        <v>19.611000000000001</v>
      </c>
      <c r="H911">
        <v>1.6339999999999999</v>
      </c>
      <c r="I911">
        <v>0</v>
      </c>
      <c r="J911">
        <v>0</v>
      </c>
      <c r="K911">
        <v>21.245000000000001</v>
      </c>
      <c r="L911">
        <v>2423</v>
      </c>
      <c r="M911">
        <v>28</v>
      </c>
      <c r="N911">
        <v>0</v>
      </c>
      <c r="O911">
        <v>0</v>
      </c>
      <c r="P911">
        <v>2451</v>
      </c>
      <c r="Q911" t="s">
        <v>324</v>
      </c>
      <c r="R911" t="s">
        <v>324</v>
      </c>
      <c r="S911" t="s">
        <v>324</v>
      </c>
      <c r="T911" t="s">
        <v>324</v>
      </c>
      <c r="U911">
        <v>0</v>
      </c>
      <c r="V911" t="s">
        <v>324</v>
      </c>
      <c r="W911" t="s">
        <v>324</v>
      </c>
      <c r="X911" t="s">
        <v>324</v>
      </c>
      <c r="Y911" t="s">
        <v>324</v>
      </c>
      <c r="Z911">
        <v>0</v>
      </c>
      <c r="AA911" t="s">
        <v>324</v>
      </c>
      <c r="AB911" t="s">
        <v>324</v>
      </c>
      <c r="AC911" t="s">
        <v>324</v>
      </c>
      <c r="AD911" t="s">
        <v>324</v>
      </c>
      <c r="AE911">
        <v>0</v>
      </c>
      <c r="AF911">
        <v>1.6659999999999999</v>
      </c>
      <c r="AG911">
        <v>7.2560000000000002</v>
      </c>
      <c r="AH911">
        <v>0</v>
      </c>
      <c r="AI911">
        <v>0</v>
      </c>
      <c r="AJ911">
        <v>8.9220000000000006</v>
      </c>
      <c r="AK911">
        <v>108</v>
      </c>
      <c r="AL911">
        <v>51</v>
      </c>
      <c r="AM911">
        <v>0</v>
      </c>
      <c r="AN911">
        <v>0</v>
      </c>
      <c r="AO911">
        <v>159</v>
      </c>
      <c r="AP911" t="s">
        <v>324</v>
      </c>
      <c r="AQ911" t="s">
        <v>324</v>
      </c>
      <c r="AR911" t="s">
        <v>324</v>
      </c>
      <c r="AS911" t="s">
        <v>324</v>
      </c>
      <c r="AT911">
        <v>0</v>
      </c>
      <c r="AU911" t="s">
        <v>324</v>
      </c>
      <c r="AV911" t="s">
        <v>324</v>
      </c>
      <c r="AW911" t="s">
        <v>324</v>
      </c>
      <c r="AX911" t="s">
        <v>324</v>
      </c>
      <c r="AY911">
        <v>0</v>
      </c>
      <c r="AZ911" t="s">
        <v>324</v>
      </c>
      <c r="BA911" t="s">
        <v>324</v>
      </c>
      <c r="BB911" t="s">
        <v>324</v>
      </c>
      <c r="BC911" t="s">
        <v>324</v>
      </c>
      <c r="BD911">
        <v>0</v>
      </c>
      <c r="BE911" t="s">
        <v>324</v>
      </c>
      <c r="BF911" t="s">
        <v>324</v>
      </c>
      <c r="BG911" t="s">
        <v>324</v>
      </c>
      <c r="BH911" t="s">
        <v>324</v>
      </c>
      <c r="BI911">
        <v>0</v>
      </c>
      <c r="BJ911" t="s">
        <v>324</v>
      </c>
      <c r="BK911" t="s">
        <v>324</v>
      </c>
      <c r="BL911" t="s">
        <v>324</v>
      </c>
      <c r="BM911" t="s">
        <v>324</v>
      </c>
      <c r="BN911">
        <v>0</v>
      </c>
      <c r="BO911" t="s">
        <v>324</v>
      </c>
      <c r="BP911" t="s">
        <v>324</v>
      </c>
      <c r="BQ911" t="s">
        <v>324</v>
      </c>
      <c r="BR911" t="s">
        <v>324</v>
      </c>
      <c r="BS911">
        <v>0</v>
      </c>
      <c r="BT911">
        <v>0.159</v>
      </c>
      <c r="BU911">
        <v>7.8E-2</v>
      </c>
      <c r="BV911">
        <v>0</v>
      </c>
      <c r="BW911">
        <v>0</v>
      </c>
      <c r="BX911">
        <v>0.23699999999999999</v>
      </c>
      <c r="BY911">
        <v>28</v>
      </c>
      <c r="BZ911">
        <v>5</v>
      </c>
      <c r="CA911">
        <v>0</v>
      </c>
      <c r="CB911">
        <v>0</v>
      </c>
      <c r="CC911">
        <v>33</v>
      </c>
      <c r="CD911" t="s">
        <v>324</v>
      </c>
      <c r="CE911" t="s">
        <v>324</v>
      </c>
      <c r="CF911" t="s">
        <v>324</v>
      </c>
      <c r="CG911" t="s">
        <v>324</v>
      </c>
      <c r="CH911">
        <v>0</v>
      </c>
      <c r="CI911">
        <v>8.9999999999999993E-3</v>
      </c>
      <c r="CJ911">
        <v>0.28199999999999997</v>
      </c>
      <c r="CK911">
        <v>0</v>
      </c>
      <c r="CL911">
        <v>0</v>
      </c>
      <c r="CM911">
        <v>0.29099999999999998</v>
      </c>
      <c r="CN911">
        <v>1</v>
      </c>
      <c r="CO911">
        <v>2</v>
      </c>
      <c r="CP911">
        <v>0</v>
      </c>
      <c r="CQ911">
        <v>0</v>
      </c>
      <c r="CR911">
        <v>3</v>
      </c>
      <c r="CS911" t="s">
        <v>324</v>
      </c>
      <c r="CT911" t="s">
        <v>324</v>
      </c>
      <c r="CU911" t="s">
        <v>324</v>
      </c>
      <c r="CV911" t="s">
        <v>324</v>
      </c>
      <c r="CW911">
        <v>0</v>
      </c>
      <c r="CX911">
        <v>21.445</v>
      </c>
      <c r="CY911">
        <v>9.25</v>
      </c>
      <c r="CZ911">
        <v>0</v>
      </c>
      <c r="DA911">
        <v>0</v>
      </c>
      <c r="DB911">
        <v>30.695</v>
      </c>
      <c r="DC911">
        <v>2560</v>
      </c>
      <c r="DD911">
        <v>86</v>
      </c>
      <c r="DE911">
        <v>0</v>
      </c>
      <c r="DF911">
        <v>0</v>
      </c>
      <c r="DG911">
        <v>2646</v>
      </c>
      <c r="DH911">
        <v>0</v>
      </c>
      <c r="DI911">
        <v>0</v>
      </c>
      <c r="DJ911">
        <v>0</v>
      </c>
      <c r="DK911">
        <v>0</v>
      </c>
      <c r="DL911">
        <v>0</v>
      </c>
    </row>
    <row r="912" spans="1:116" x14ac:dyDescent="0.45">
      <c r="A912">
        <v>2023</v>
      </c>
      <c r="B912" t="s">
        <v>221</v>
      </c>
      <c r="C912">
        <v>20151</v>
      </c>
      <c r="D912" t="s">
        <v>1176</v>
      </c>
      <c r="E912" t="s">
        <v>681</v>
      </c>
      <c r="F912" t="s">
        <v>244</v>
      </c>
      <c r="G912">
        <v>7.359</v>
      </c>
      <c r="H912">
        <v>8.5000000000000006E-2</v>
      </c>
      <c r="I912" t="s">
        <v>324</v>
      </c>
      <c r="J912" t="s">
        <v>324</v>
      </c>
      <c r="K912">
        <v>7.444</v>
      </c>
      <c r="L912">
        <v>918</v>
      </c>
      <c r="M912">
        <v>8</v>
      </c>
      <c r="N912" t="s">
        <v>324</v>
      </c>
      <c r="O912" t="s">
        <v>324</v>
      </c>
      <c r="P912">
        <v>926</v>
      </c>
      <c r="Q912" t="s">
        <v>324</v>
      </c>
      <c r="R912" t="s">
        <v>324</v>
      </c>
      <c r="S912" t="s">
        <v>324</v>
      </c>
      <c r="T912" t="s">
        <v>324</v>
      </c>
      <c r="U912">
        <v>0</v>
      </c>
      <c r="V912" t="s">
        <v>324</v>
      </c>
      <c r="W912" t="s">
        <v>324</v>
      </c>
      <c r="X912" t="s">
        <v>324</v>
      </c>
      <c r="Y912" t="s">
        <v>324</v>
      </c>
      <c r="Z912">
        <v>0</v>
      </c>
      <c r="AA912" t="s">
        <v>324</v>
      </c>
      <c r="AB912" t="s">
        <v>324</v>
      </c>
      <c r="AC912" t="s">
        <v>324</v>
      </c>
      <c r="AD912" t="s">
        <v>324</v>
      </c>
      <c r="AE912">
        <v>0</v>
      </c>
      <c r="AF912" t="s">
        <v>324</v>
      </c>
      <c r="AG912" t="s">
        <v>324</v>
      </c>
      <c r="AH912" t="s">
        <v>324</v>
      </c>
      <c r="AI912" t="s">
        <v>324</v>
      </c>
      <c r="AJ912">
        <v>0</v>
      </c>
      <c r="AK912" t="s">
        <v>324</v>
      </c>
      <c r="AL912" t="s">
        <v>324</v>
      </c>
      <c r="AM912" t="s">
        <v>324</v>
      </c>
      <c r="AN912" t="s">
        <v>324</v>
      </c>
      <c r="AO912">
        <v>0</v>
      </c>
      <c r="AP912" t="s">
        <v>324</v>
      </c>
      <c r="AQ912" t="s">
        <v>324</v>
      </c>
      <c r="AR912" t="s">
        <v>324</v>
      </c>
      <c r="AS912" t="s">
        <v>324</v>
      </c>
      <c r="AT912">
        <v>0</v>
      </c>
      <c r="AU912" t="s">
        <v>324</v>
      </c>
      <c r="AV912" t="s">
        <v>324</v>
      </c>
      <c r="AW912" t="s">
        <v>324</v>
      </c>
      <c r="AX912" t="s">
        <v>324</v>
      </c>
      <c r="AY912">
        <v>0</v>
      </c>
      <c r="AZ912" t="s">
        <v>324</v>
      </c>
      <c r="BA912" t="s">
        <v>324</v>
      </c>
      <c r="BB912" t="s">
        <v>324</v>
      </c>
      <c r="BC912" t="s">
        <v>324</v>
      </c>
      <c r="BD912">
        <v>0</v>
      </c>
      <c r="BE912" t="s">
        <v>324</v>
      </c>
      <c r="BF912" t="s">
        <v>324</v>
      </c>
      <c r="BG912" t="s">
        <v>324</v>
      </c>
      <c r="BH912" t="s">
        <v>324</v>
      </c>
      <c r="BI912">
        <v>0</v>
      </c>
      <c r="BJ912" t="s">
        <v>324</v>
      </c>
      <c r="BK912" t="s">
        <v>324</v>
      </c>
      <c r="BL912" t="s">
        <v>324</v>
      </c>
      <c r="BM912" t="s">
        <v>324</v>
      </c>
      <c r="BN912">
        <v>0</v>
      </c>
      <c r="BO912" t="s">
        <v>324</v>
      </c>
      <c r="BP912" t="s">
        <v>324</v>
      </c>
      <c r="BQ912" t="s">
        <v>324</v>
      </c>
      <c r="BR912" t="s">
        <v>324</v>
      </c>
      <c r="BS912">
        <v>0</v>
      </c>
      <c r="BT912" t="s">
        <v>324</v>
      </c>
      <c r="BU912" t="s">
        <v>324</v>
      </c>
      <c r="BV912" t="s">
        <v>324</v>
      </c>
      <c r="BW912" t="s">
        <v>324</v>
      </c>
      <c r="BX912">
        <v>0</v>
      </c>
      <c r="BY912" t="s">
        <v>324</v>
      </c>
      <c r="BZ912" t="s">
        <v>324</v>
      </c>
      <c r="CA912" t="s">
        <v>324</v>
      </c>
      <c r="CB912" t="s">
        <v>324</v>
      </c>
      <c r="CC912">
        <v>0</v>
      </c>
      <c r="CD912" t="s">
        <v>324</v>
      </c>
      <c r="CE912" t="s">
        <v>324</v>
      </c>
      <c r="CF912" t="s">
        <v>324</v>
      </c>
      <c r="CG912" t="s">
        <v>324</v>
      </c>
      <c r="CH912">
        <v>0</v>
      </c>
      <c r="CI912" t="s">
        <v>324</v>
      </c>
      <c r="CJ912" t="s">
        <v>324</v>
      </c>
      <c r="CK912" t="s">
        <v>324</v>
      </c>
      <c r="CL912" t="s">
        <v>324</v>
      </c>
      <c r="CM912">
        <v>0</v>
      </c>
      <c r="CN912" t="s">
        <v>324</v>
      </c>
      <c r="CO912" t="s">
        <v>324</v>
      </c>
      <c r="CP912" t="s">
        <v>324</v>
      </c>
      <c r="CQ912" t="s">
        <v>324</v>
      </c>
      <c r="CR912">
        <v>0</v>
      </c>
      <c r="CS912" t="s">
        <v>324</v>
      </c>
      <c r="CT912" t="s">
        <v>324</v>
      </c>
      <c r="CU912" t="s">
        <v>324</v>
      </c>
      <c r="CV912" t="s">
        <v>324</v>
      </c>
      <c r="CW912">
        <v>0</v>
      </c>
      <c r="CX912">
        <v>7.359</v>
      </c>
      <c r="CY912">
        <v>8.5000000000000006E-2</v>
      </c>
      <c r="CZ912">
        <v>0</v>
      </c>
      <c r="DA912">
        <v>0</v>
      </c>
      <c r="DB912">
        <v>7.444</v>
      </c>
      <c r="DC912">
        <v>918</v>
      </c>
      <c r="DD912">
        <v>8</v>
      </c>
      <c r="DE912">
        <v>0</v>
      </c>
      <c r="DF912">
        <v>0</v>
      </c>
      <c r="DG912">
        <v>926</v>
      </c>
      <c r="DH912">
        <v>0</v>
      </c>
      <c r="DI912">
        <v>0</v>
      </c>
      <c r="DJ912">
        <v>0</v>
      </c>
      <c r="DK912">
        <v>0</v>
      </c>
      <c r="DL912">
        <v>0</v>
      </c>
    </row>
    <row r="913" spans="1:116" x14ac:dyDescent="0.45">
      <c r="A913">
        <v>2023</v>
      </c>
      <c r="B913" t="s">
        <v>221</v>
      </c>
      <c r="C913">
        <v>99999</v>
      </c>
      <c r="D913" t="s">
        <v>599</v>
      </c>
      <c r="E913" t="s">
        <v>681</v>
      </c>
      <c r="G913">
        <v>6.1239999999999997</v>
      </c>
      <c r="H913">
        <v>4.0270000000000001</v>
      </c>
      <c r="I913">
        <v>1.1519999999999999</v>
      </c>
      <c r="J913" t="s">
        <v>324</v>
      </c>
      <c r="K913">
        <v>11.303000000000001</v>
      </c>
      <c r="L913" t="s">
        <v>324</v>
      </c>
      <c r="M913" t="s">
        <v>324</v>
      </c>
      <c r="N913" t="s">
        <v>324</v>
      </c>
      <c r="O913" t="s">
        <v>324</v>
      </c>
      <c r="P913" t="s">
        <v>324</v>
      </c>
      <c r="Q913" t="s">
        <v>324</v>
      </c>
      <c r="R913" t="s">
        <v>324</v>
      </c>
      <c r="S913" t="s">
        <v>324</v>
      </c>
      <c r="T913" t="s">
        <v>324</v>
      </c>
      <c r="U913" t="s">
        <v>324</v>
      </c>
      <c r="V913" t="s">
        <v>324</v>
      </c>
      <c r="W913" t="s">
        <v>324</v>
      </c>
      <c r="X913" t="s">
        <v>324</v>
      </c>
      <c r="Y913" t="s">
        <v>324</v>
      </c>
      <c r="Z913" t="s">
        <v>324</v>
      </c>
      <c r="AA913" t="s">
        <v>324</v>
      </c>
      <c r="AB913" t="s">
        <v>324</v>
      </c>
      <c r="AC913" t="s">
        <v>324</v>
      </c>
      <c r="AD913" t="s">
        <v>324</v>
      </c>
      <c r="AE913" t="s">
        <v>324</v>
      </c>
      <c r="AF913" t="s">
        <v>324</v>
      </c>
      <c r="AG913" t="s">
        <v>324</v>
      </c>
      <c r="AH913" t="s">
        <v>324</v>
      </c>
      <c r="AI913" t="s">
        <v>324</v>
      </c>
      <c r="AJ913" t="s">
        <v>324</v>
      </c>
      <c r="AK913" t="s">
        <v>324</v>
      </c>
      <c r="AL913" t="s">
        <v>324</v>
      </c>
      <c r="AM913" t="s">
        <v>324</v>
      </c>
      <c r="AN913" t="s">
        <v>324</v>
      </c>
      <c r="AO913" t="s">
        <v>324</v>
      </c>
      <c r="AP913" t="s">
        <v>324</v>
      </c>
      <c r="AQ913" t="s">
        <v>324</v>
      </c>
      <c r="AR913" t="s">
        <v>324</v>
      </c>
      <c r="AS913" t="s">
        <v>324</v>
      </c>
      <c r="AT913" t="s">
        <v>324</v>
      </c>
      <c r="AU913" t="s">
        <v>324</v>
      </c>
      <c r="AV913" t="s">
        <v>324</v>
      </c>
      <c r="AW913" t="s">
        <v>324</v>
      </c>
      <c r="AX913" t="s">
        <v>324</v>
      </c>
      <c r="AY913" t="s">
        <v>324</v>
      </c>
      <c r="AZ913" t="s">
        <v>324</v>
      </c>
      <c r="BA913" t="s">
        <v>324</v>
      </c>
      <c r="BB913" t="s">
        <v>324</v>
      </c>
      <c r="BC913" t="s">
        <v>324</v>
      </c>
      <c r="BD913" t="s">
        <v>324</v>
      </c>
      <c r="BE913" t="s">
        <v>324</v>
      </c>
      <c r="BF913" t="s">
        <v>324</v>
      </c>
      <c r="BG913" t="s">
        <v>324</v>
      </c>
      <c r="BH913" t="s">
        <v>324</v>
      </c>
      <c r="BI913" t="s">
        <v>324</v>
      </c>
      <c r="BJ913" t="s">
        <v>324</v>
      </c>
      <c r="BK913" t="s">
        <v>324</v>
      </c>
      <c r="BL913" t="s">
        <v>324</v>
      </c>
      <c r="BM913" t="s">
        <v>324</v>
      </c>
      <c r="BN913" t="s">
        <v>324</v>
      </c>
      <c r="BO913" t="s">
        <v>324</v>
      </c>
      <c r="BP913" t="s">
        <v>324</v>
      </c>
      <c r="BQ913" t="s">
        <v>324</v>
      </c>
      <c r="BR913" t="s">
        <v>324</v>
      </c>
      <c r="BS913" t="s">
        <v>324</v>
      </c>
      <c r="BT913" t="s">
        <v>324</v>
      </c>
      <c r="BU913" t="s">
        <v>324</v>
      </c>
      <c r="BV913" t="s">
        <v>324</v>
      </c>
      <c r="BW913" t="s">
        <v>324</v>
      </c>
      <c r="BX913" t="s">
        <v>324</v>
      </c>
      <c r="BY913" t="s">
        <v>324</v>
      </c>
      <c r="BZ913" t="s">
        <v>324</v>
      </c>
      <c r="CA913" t="s">
        <v>324</v>
      </c>
      <c r="CB913" t="s">
        <v>324</v>
      </c>
      <c r="CC913" t="s">
        <v>324</v>
      </c>
      <c r="CD913" t="s">
        <v>324</v>
      </c>
      <c r="CE913" t="s">
        <v>324</v>
      </c>
      <c r="CF913" t="s">
        <v>324</v>
      </c>
      <c r="CG913" t="s">
        <v>324</v>
      </c>
      <c r="CH913" t="s">
        <v>324</v>
      </c>
      <c r="CI913" t="s">
        <v>324</v>
      </c>
      <c r="CJ913" t="s">
        <v>324</v>
      </c>
      <c r="CK913" t="s">
        <v>324</v>
      </c>
      <c r="CL913" t="s">
        <v>324</v>
      </c>
      <c r="CM913" t="s">
        <v>324</v>
      </c>
      <c r="CN913" t="s">
        <v>324</v>
      </c>
      <c r="CO913" t="s">
        <v>324</v>
      </c>
      <c r="CP913" t="s">
        <v>324</v>
      </c>
      <c r="CQ913" t="s">
        <v>324</v>
      </c>
      <c r="CR913" t="s">
        <v>324</v>
      </c>
      <c r="CS913" t="s">
        <v>324</v>
      </c>
      <c r="CT913" t="s">
        <v>324</v>
      </c>
      <c r="CU913" t="s">
        <v>324</v>
      </c>
      <c r="CV913" t="s">
        <v>324</v>
      </c>
      <c r="CW913" t="s">
        <v>324</v>
      </c>
      <c r="CX913">
        <v>6.1239999999999997</v>
      </c>
      <c r="CY913">
        <v>4.0270000000000001</v>
      </c>
      <c r="CZ913">
        <v>1.1519999999999999</v>
      </c>
      <c r="DA913" t="s">
        <v>324</v>
      </c>
      <c r="DB913">
        <v>11.303000000000001</v>
      </c>
      <c r="DC913" t="s">
        <v>324</v>
      </c>
      <c r="DD913" t="s">
        <v>324</v>
      </c>
      <c r="DE913" t="s">
        <v>324</v>
      </c>
      <c r="DF913" t="s">
        <v>324</v>
      </c>
      <c r="DG913" t="s">
        <v>324</v>
      </c>
      <c r="DH913" t="s">
        <v>324</v>
      </c>
      <c r="DI913" t="s">
        <v>324</v>
      </c>
      <c r="DJ913" t="s">
        <v>324</v>
      </c>
      <c r="DK913" t="s">
        <v>324</v>
      </c>
      <c r="DL913" t="s">
        <v>324</v>
      </c>
    </row>
    <row r="914" spans="1:116" x14ac:dyDescent="0.45">
      <c r="A914">
        <v>2023</v>
      </c>
      <c r="B914" t="s">
        <v>227</v>
      </c>
      <c r="C914">
        <v>1579</v>
      </c>
      <c r="D914" t="s">
        <v>1177</v>
      </c>
      <c r="E914" t="s">
        <v>783</v>
      </c>
      <c r="F914" t="s">
        <v>244</v>
      </c>
      <c r="G914">
        <v>8.6750000000000007</v>
      </c>
      <c r="H914">
        <v>0.442</v>
      </c>
      <c r="I914" t="s">
        <v>324</v>
      </c>
      <c r="J914" t="s">
        <v>324</v>
      </c>
      <c r="K914">
        <v>9.1170000000000009</v>
      </c>
      <c r="L914">
        <v>1036</v>
      </c>
      <c r="M914">
        <v>26</v>
      </c>
      <c r="N914" t="s">
        <v>324</v>
      </c>
      <c r="O914" t="s">
        <v>324</v>
      </c>
      <c r="P914">
        <v>1062</v>
      </c>
      <c r="Q914">
        <v>6486.6639999999998</v>
      </c>
      <c r="R914">
        <v>166.87700000000001</v>
      </c>
      <c r="S914" t="s">
        <v>324</v>
      </c>
      <c r="T914" t="s">
        <v>324</v>
      </c>
      <c r="U914">
        <v>6653.5410000000002</v>
      </c>
      <c r="V914" t="s">
        <v>324</v>
      </c>
      <c r="W914" t="s">
        <v>324</v>
      </c>
      <c r="X914" t="s">
        <v>324</v>
      </c>
      <c r="Y914" t="s">
        <v>324</v>
      </c>
      <c r="Z914">
        <v>0</v>
      </c>
      <c r="AA914" t="s">
        <v>324</v>
      </c>
      <c r="AB914" t="s">
        <v>324</v>
      </c>
      <c r="AC914" t="s">
        <v>324</v>
      </c>
      <c r="AD914" t="s">
        <v>324</v>
      </c>
      <c r="AE914">
        <v>0</v>
      </c>
      <c r="AF914">
        <v>9.5000000000000001E-2</v>
      </c>
      <c r="AG914">
        <v>4.0000000000000001E-3</v>
      </c>
      <c r="AH914" t="s">
        <v>324</v>
      </c>
      <c r="AI914" t="s">
        <v>324</v>
      </c>
      <c r="AJ914">
        <v>9.9000000000000005E-2</v>
      </c>
      <c r="AK914">
        <v>144</v>
      </c>
      <c r="AL914">
        <v>3</v>
      </c>
      <c r="AM914" t="s">
        <v>324</v>
      </c>
      <c r="AN914" t="s">
        <v>324</v>
      </c>
      <c r="AO914">
        <v>147</v>
      </c>
      <c r="AP914" t="s">
        <v>324</v>
      </c>
      <c r="AQ914" t="s">
        <v>324</v>
      </c>
      <c r="AR914" t="s">
        <v>324</v>
      </c>
      <c r="AS914" t="s">
        <v>324</v>
      </c>
      <c r="AT914">
        <v>0</v>
      </c>
      <c r="AU914" t="s">
        <v>324</v>
      </c>
      <c r="AV914" t="s">
        <v>324</v>
      </c>
      <c r="AW914" t="s">
        <v>324</v>
      </c>
      <c r="AX914" t="s">
        <v>324</v>
      </c>
      <c r="AY914">
        <v>0</v>
      </c>
      <c r="AZ914" t="s">
        <v>324</v>
      </c>
      <c r="BA914" t="s">
        <v>324</v>
      </c>
      <c r="BB914" t="s">
        <v>324</v>
      </c>
      <c r="BC914" t="s">
        <v>324</v>
      </c>
      <c r="BD914">
        <v>0</v>
      </c>
      <c r="BE914" t="s">
        <v>324</v>
      </c>
      <c r="BF914" t="s">
        <v>324</v>
      </c>
      <c r="BG914" t="s">
        <v>324</v>
      </c>
      <c r="BH914" t="s">
        <v>324</v>
      </c>
      <c r="BI914">
        <v>0</v>
      </c>
      <c r="BJ914" t="s">
        <v>324</v>
      </c>
      <c r="BK914" t="s">
        <v>324</v>
      </c>
      <c r="BL914" t="s">
        <v>324</v>
      </c>
      <c r="BM914" t="s">
        <v>324</v>
      </c>
      <c r="BN914">
        <v>0</v>
      </c>
      <c r="BO914" t="s">
        <v>324</v>
      </c>
      <c r="BP914" t="s">
        <v>324</v>
      </c>
      <c r="BQ914" t="s">
        <v>324</v>
      </c>
      <c r="BR914" t="s">
        <v>324</v>
      </c>
      <c r="BS914">
        <v>0</v>
      </c>
      <c r="BT914">
        <v>5.0000000000000001E-3</v>
      </c>
      <c r="BU914">
        <v>3.0000000000000001E-3</v>
      </c>
      <c r="BV914" t="s">
        <v>324</v>
      </c>
      <c r="BW914" t="s">
        <v>324</v>
      </c>
      <c r="BX914">
        <v>8.0000000000000002E-3</v>
      </c>
      <c r="BY914">
        <v>2</v>
      </c>
      <c r="BZ914">
        <v>1</v>
      </c>
      <c r="CA914" t="s">
        <v>324</v>
      </c>
      <c r="CB914" t="s">
        <v>324</v>
      </c>
      <c r="CC914">
        <v>3</v>
      </c>
      <c r="CD914">
        <v>0.08</v>
      </c>
      <c r="CE914">
        <v>0</v>
      </c>
      <c r="CF914" t="s">
        <v>324</v>
      </c>
      <c r="CG914" t="s">
        <v>324</v>
      </c>
      <c r="CH914">
        <v>0.08</v>
      </c>
      <c r="CI914" t="s">
        <v>324</v>
      </c>
      <c r="CJ914" t="s">
        <v>324</v>
      </c>
      <c r="CK914" t="s">
        <v>324</v>
      </c>
      <c r="CL914" t="s">
        <v>324</v>
      </c>
      <c r="CM914">
        <v>0</v>
      </c>
      <c r="CN914" t="s">
        <v>324</v>
      </c>
      <c r="CO914" t="s">
        <v>324</v>
      </c>
      <c r="CP914" t="s">
        <v>324</v>
      </c>
      <c r="CQ914" t="s">
        <v>324</v>
      </c>
      <c r="CR914">
        <v>0</v>
      </c>
      <c r="CS914" t="s">
        <v>324</v>
      </c>
      <c r="CT914" t="s">
        <v>324</v>
      </c>
      <c r="CU914" t="s">
        <v>324</v>
      </c>
      <c r="CV914" t="s">
        <v>324</v>
      </c>
      <c r="CW914">
        <v>0</v>
      </c>
      <c r="CX914">
        <v>8.7750000000000004</v>
      </c>
      <c r="CY914">
        <v>0.44900000000000001</v>
      </c>
      <c r="CZ914">
        <v>0</v>
      </c>
      <c r="DA914">
        <v>0</v>
      </c>
      <c r="DB914">
        <v>9.2240000000000002</v>
      </c>
      <c r="DC914">
        <v>1182</v>
      </c>
      <c r="DD914">
        <v>30</v>
      </c>
      <c r="DE914">
        <v>0</v>
      </c>
      <c r="DF914">
        <v>0</v>
      </c>
      <c r="DG914">
        <v>1212</v>
      </c>
      <c r="DH914">
        <v>6486.7439999999997</v>
      </c>
      <c r="DI914">
        <v>166.87700000000001</v>
      </c>
      <c r="DJ914">
        <v>0</v>
      </c>
      <c r="DK914">
        <v>0</v>
      </c>
      <c r="DL914">
        <v>6653.6210000000001</v>
      </c>
    </row>
    <row r="915" spans="1:116" x14ac:dyDescent="0.45">
      <c r="A915">
        <v>2023</v>
      </c>
      <c r="B915" t="s">
        <v>227</v>
      </c>
      <c r="C915">
        <v>1625</v>
      </c>
      <c r="D915" t="s">
        <v>1178</v>
      </c>
      <c r="E915" t="s">
        <v>783</v>
      </c>
      <c r="F915" t="s">
        <v>247</v>
      </c>
      <c r="G915">
        <v>4.9470000000000001</v>
      </c>
      <c r="H915">
        <v>0.59599999999999997</v>
      </c>
      <c r="I915" t="s">
        <v>324</v>
      </c>
      <c r="J915" t="s">
        <v>324</v>
      </c>
      <c r="K915">
        <v>5.5430000000000001</v>
      </c>
      <c r="L915">
        <v>442</v>
      </c>
      <c r="M915">
        <v>5</v>
      </c>
      <c r="N915" t="s">
        <v>324</v>
      </c>
      <c r="O915" t="s">
        <v>324</v>
      </c>
      <c r="P915">
        <v>447</v>
      </c>
      <c r="Q915" t="s">
        <v>324</v>
      </c>
      <c r="R915" t="s">
        <v>324</v>
      </c>
      <c r="S915" t="s">
        <v>324</v>
      </c>
      <c r="T915" t="s">
        <v>324</v>
      </c>
      <c r="U915">
        <v>0</v>
      </c>
      <c r="V915" t="s">
        <v>324</v>
      </c>
      <c r="W915" t="s">
        <v>324</v>
      </c>
      <c r="X915" t="s">
        <v>324</v>
      </c>
      <c r="Y915" t="s">
        <v>324</v>
      </c>
      <c r="Z915">
        <v>0</v>
      </c>
      <c r="AA915" t="s">
        <v>324</v>
      </c>
      <c r="AB915" t="s">
        <v>324</v>
      </c>
      <c r="AC915" t="s">
        <v>324</v>
      </c>
      <c r="AD915" t="s">
        <v>324</v>
      </c>
      <c r="AE915">
        <v>0</v>
      </c>
      <c r="AF915" t="s">
        <v>324</v>
      </c>
      <c r="AG915" t="s">
        <v>324</v>
      </c>
      <c r="AH915" t="s">
        <v>324</v>
      </c>
      <c r="AI915" t="s">
        <v>324</v>
      </c>
      <c r="AJ915">
        <v>0</v>
      </c>
      <c r="AK915" t="s">
        <v>324</v>
      </c>
      <c r="AL915" t="s">
        <v>324</v>
      </c>
      <c r="AM915" t="s">
        <v>324</v>
      </c>
      <c r="AN915" t="s">
        <v>324</v>
      </c>
      <c r="AO915">
        <v>0</v>
      </c>
      <c r="AP915" t="s">
        <v>324</v>
      </c>
      <c r="AQ915" t="s">
        <v>324</v>
      </c>
      <c r="AR915" t="s">
        <v>324</v>
      </c>
      <c r="AS915" t="s">
        <v>324</v>
      </c>
      <c r="AT915">
        <v>0</v>
      </c>
      <c r="AU915" t="s">
        <v>324</v>
      </c>
      <c r="AV915" t="s">
        <v>324</v>
      </c>
      <c r="AW915" t="s">
        <v>324</v>
      </c>
      <c r="AX915" t="s">
        <v>324</v>
      </c>
      <c r="AY915">
        <v>0</v>
      </c>
      <c r="AZ915" t="s">
        <v>324</v>
      </c>
      <c r="BA915" t="s">
        <v>324</v>
      </c>
      <c r="BB915" t="s">
        <v>324</v>
      </c>
      <c r="BC915" t="s">
        <v>324</v>
      </c>
      <c r="BD915">
        <v>0</v>
      </c>
      <c r="BE915" t="s">
        <v>324</v>
      </c>
      <c r="BF915" t="s">
        <v>324</v>
      </c>
      <c r="BG915" t="s">
        <v>324</v>
      </c>
      <c r="BH915" t="s">
        <v>324</v>
      </c>
      <c r="BI915">
        <v>0</v>
      </c>
      <c r="BJ915" t="s">
        <v>324</v>
      </c>
      <c r="BK915" t="s">
        <v>324</v>
      </c>
      <c r="BL915" t="s">
        <v>324</v>
      </c>
      <c r="BM915" t="s">
        <v>324</v>
      </c>
      <c r="BN915">
        <v>0</v>
      </c>
      <c r="BO915" t="s">
        <v>324</v>
      </c>
      <c r="BP915" t="s">
        <v>324</v>
      </c>
      <c r="BQ915" t="s">
        <v>324</v>
      </c>
      <c r="BR915" t="s">
        <v>324</v>
      </c>
      <c r="BS915">
        <v>0</v>
      </c>
      <c r="BT915" t="s">
        <v>324</v>
      </c>
      <c r="BU915" t="s">
        <v>324</v>
      </c>
      <c r="BV915" t="s">
        <v>324</v>
      </c>
      <c r="BW915" t="s">
        <v>324</v>
      </c>
      <c r="BX915">
        <v>0</v>
      </c>
      <c r="BY915" t="s">
        <v>324</v>
      </c>
      <c r="BZ915" t="s">
        <v>324</v>
      </c>
      <c r="CA915" t="s">
        <v>324</v>
      </c>
      <c r="CB915" t="s">
        <v>324</v>
      </c>
      <c r="CC915">
        <v>0</v>
      </c>
      <c r="CD915" t="s">
        <v>324</v>
      </c>
      <c r="CE915" t="s">
        <v>324</v>
      </c>
      <c r="CF915" t="s">
        <v>324</v>
      </c>
      <c r="CG915" t="s">
        <v>324</v>
      </c>
      <c r="CH915">
        <v>0</v>
      </c>
      <c r="CI915" t="s">
        <v>324</v>
      </c>
      <c r="CJ915" t="s">
        <v>324</v>
      </c>
      <c r="CK915" t="s">
        <v>324</v>
      </c>
      <c r="CL915" t="s">
        <v>324</v>
      </c>
      <c r="CM915">
        <v>0</v>
      </c>
      <c r="CN915" t="s">
        <v>324</v>
      </c>
      <c r="CO915" t="s">
        <v>324</v>
      </c>
      <c r="CP915" t="s">
        <v>324</v>
      </c>
      <c r="CQ915" t="s">
        <v>324</v>
      </c>
      <c r="CR915">
        <v>0</v>
      </c>
      <c r="CS915" t="s">
        <v>324</v>
      </c>
      <c r="CT915" t="s">
        <v>324</v>
      </c>
      <c r="CU915" t="s">
        <v>324</v>
      </c>
      <c r="CV915" t="s">
        <v>324</v>
      </c>
      <c r="CW915">
        <v>0</v>
      </c>
      <c r="CX915">
        <v>4.9470000000000001</v>
      </c>
      <c r="CY915">
        <v>0.59599999999999997</v>
      </c>
      <c r="CZ915">
        <v>0</v>
      </c>
      <c r="DA915">
        <v>0</v>
      </c>
      <c r="DB915">
        <v>5.5430000000000001</v>
      </c>
      <c r="DC915">
        <v>442</v>
      </c>
      <c r="DD915">
        <v>5</v>
      </c>
      <c r="DE915">
        <v>0</v>
      </c>
      <c r="DF915">
        <v>0</v>
      </c>
      <c r="DG915">
        <v>447</v>
      </c>
      <c r="DH915">
        <v>0</v>
      </c>
      <c r="DI915">
        <v>0</v>
      </c>
      <c r="DJ915">
        <v>0</v>
      </c>
      <c r="DK915">
        <v>0</v>
      </c>
      <c r="DL915">
        <v>0</v>
      </c>
    </row>
    <row r="916" spans="1:116" x14ac:dyDescent="0.45">
      <c r="A916">
        <v>2023</v>
      </c>
      <c r="B916" t="s">
        <v>227</v>
      </c>
      <c r="C916">
        <v>1723</v>
      </c>
      <c r="D916" t="s">
        <v>1179</v>
      </c>
      <c r="E916" t="s">
        <v>783</v>
      </c>
      <c r="F916" t="s">
        <v>247</v>
      </c>
      <c r="G916">
        <v>0.90400000000000003</v>
      </c>
      <c r="H916">
        <v>0.10299999999999999</v>
      </c>
      <c r="I916">
        <v>8.9999999999999993E-3</v>
      </c>
      <c r="J916" t="s">
        <v>324</v>
      </c>
      <c r="K916">
        <v>1.016</v>
      </c>
      <c r="L916">
        <v>87</v>
      </c>
      <c r="M916">
        <v>4</v>
      </c>
      <c r="N916">
        <v>1</v>
      </c>
      <c r="O916" t="s">
        <v>324</v>
      </c>
      <c r="P916">
        <v>92</v>
      </c>
      <c r="Q916" t="s">
        <v>324</v>
      </c>
      <c r="R916" t="s">
        <v>324</v>
      </c>
      <c r="S916" t="s">
        <v>324</v>
      </c>
      <c r="T916" t="s">
        <v>324</v>
      </c>
      <c r="U916">
        <v>0</v>
      </c>
      <c r="V916" t="s">
        <v>324</v>
      </c>
      <c r="W916" t="s">
        <v>324</v>
      </c>
      <c r="X916" t="s">
        <v>324</v>
      </c>
      <c r="Y916" t="s">
        <v>324</v>
      </c>
      <c r="Z916">
        <v>0</v>
      </c>
      <c r="AA916" t="s">
        <v>324</v>
      </c>
      <c r="AB916" t="s">
        <v>324</v>
      </c>
      <c r="AC916" t="s">
        <v>324</v>
      </c>
      <c r="AD916" t="s">
        <v>324</v>
      </c>
      <c r="AE916">
        <v>0</v>
      </c>
      <c r="AF916" t="s">
        <v>324</v>
      </c>
      <c r="AG916" t="s">
        <v>324</v>
      </c>
      <c r="AH916" t="s">
        <v>324</v>
      </c>
      <c r="AI916" t="s">
        <v>324</v>
      </c>
      <c r="AJ916">
        <v>0</v>
      </c>
      <c r="AK916" t="s">
        <v>324</v>
      </c>
      <c r="AL916" t="s">
        <v>324</v>
      </c>
      <c r="AM916" t="s">
        <v>324</v>
      </c>
      <c r="AN916" t="s">
        <v>324</v>
      </c>
      <c r="AO916">
        <v>0</v>
      </c>
      <c r="AP916">
        <v>1.0999999999999999E-2</v>
      </c>
      <c r="AQ916" t="s">
        <v>324</v>
      </c>
      <c r="AR916" t="s">
        <v>324</v>
      </c>
      <c r="AS916" t="s">
        <v>324</v>
      </c>
      <c r="AT916">
        <v>1.0999999999999999E-2</v>
      </c>
      <c r="AU916">
        <v>1</v>
      </c>
      <c r="AV916" t="s">
        <v>324</v>
      </c>
      <c r="AW916" t="s">
        <v>324</v>
      </c>
      <c r="AX916" t="s">
        <v>324</v>
      </c>
      <c r="AY916">
        <v>1</v>
      </c>
      <c r="AZ916" t="s">
        <v>324</v>
      </c>
      <c r="BA916" t="s">
        <v>324</v>
      </c>
      <c r="BB916" t="s">
        <v>324</v>
      </c>
      <c r="BC916" t="s">
        <v>324</v>
      </c>
      <c r="BD916">
        <v>0</v>
      </c>
      <c r="BE916" t="s">
        <v>324</v>
      </c>
      <c r="BF916" t="s">
        <v>324</v>
      </c>
      <c r="BG916" t="s">
        <v>324</v>
      </c>
      <c r="BH916" t="s">
        <v>324</v>
      </c>
      <c r="BI916">
        <v>0</v>
      </c>
      <c r="BJ916" t="s">
        <v>324</v>
      </c>
      <c r="BK916" t="s">
        <v>324</v>
      </c>
      <c r="BL916" t="s">
        <v>324</v>
      </c>
      <c r="BM916" t="s">
        <v>324</v>
      </c>
      <c r="BN916">
        <v>0</v>
      </c>
      <c r="BO916" t="s">
        <v>324</v>
      </c>
      <c r="BP916" t="s">
        <v>324</v>
      </c>
      <c r="BQ916" t="s">
        <v>324</v>
      </c>
      <c r="BR916" t="s">
        <v>324</v>
      </c>
      <c r="BS916">
        <v>0</v>
      </c>
      <c r="BT916" t="s">
        <v>324</v>
      </c>
      <c r="BU916" t="s">
        <v>324</v>
      </c>
      <c r="BV916" t="s">
        <v>324</v>
      </c>
      <c r="BW916" t="s">
        <v>324</v>
      </c>
      <c r="BX916">
        <v>0</v>
      </c>
      <c r="BY916" t="s">
        <v>324</v>
      </c>
      <c r="BZ916" t="s">
        <v>324</v>
      </c>
      <c r="CA916" t="s">
        <v>324</v>
      </c>
      <c r="CB916" t="s">
        <v>324</v>
      </c>
      <c r="CC916">
        <v>0</v>
      </c>
      <c r="CD916" t="s">
        <v>324</v>
      </c>
      <c r="CE916" t="s">
        <v>324</v>
      </c>
      <c r="CF916" t="s">
        <v>324</v>
      </c>
      <c r="CG916" t="s">
        <v>324</v>
      </c>
      <c r="CH916">
        <v>0</v>
      </c>
      <c r="CI916" t="s">
        <v>324</v>
      </c>
      <c r="CJ916" t="s">
        <v>324</v>
      </c>
      <c r="CK916" t="s">
        <v>324</v>
      </c>
      <c r="CL916" t="s">
        <v>324</v>
      </c>
      <c r="CM916">
        <v>0</v>
      </c>
      <c r="CN916" t="s">
        <v>324</v>
      </c>
      <c r="CO916" t="s">
        <v>324</v>
      </c>
      <c r="CP916" t="s">
        <v>324</v>
      </c>
      <c r="CQ916" t="s">
        <v>324</v>
      </c>
      <c r="CR916">
        <v>0</v>
      </c>
      <c r="CS916" t="s">
        <v>324</v>
      </c>
      <c r="CT916" t="s">
        <v>324</v>
      </c>
      <c r="CU916" t="s">
        <v>324</v>
      </c>
      <c r="CV916" t="s">
        <v>324</v>
      </c>
      <c r="CW916">
        <v>0</v>
      </c>
      <c r="CX916">
        <v>0.90400000000000003</v>
      </c>
      <c r="CY916">
        <v>0.10299999999999999</v>
      </c>
      <c r="CZ916">
        <v>8.9999999999999993E-3</v>
      </c>
      <c r="DA916">
        <v>0</v>
      </c>
      <c r="DB916">
        <v>1.016</v>
      </c>
      <c r="DC916">
        <v>87</v>
      </c>
      <c r="DD916">
        <v>4</v>
      </c>
      <c r="DE916">
        <v>1</v>
      </c>
      <c r="DF916">
        <v>0</v>
      </c>
      <c r="DG916">
        <v>92</v>
      </c>
      <c r="DH916">
        <v>0</v>
      </c>
      <c r="DI916">
        <v>0</v>
      </c>
      <c r="DJ916">
        <v>0</v>
      </c>
      <c r="DK916">
        <v>0</v>
      </c>
      <c r="DL916">
        <v>0</v>
      </c>
    </row>
    <row r="917" spans="1:116" x14ac:dyDescent="0.45">
      <c r="A917">
        <v>2023</v>
      </c>
      <c r="B917" t="s">
        <v>227</v>
      </c>
      <c r="C917">
        <v>3295</v>
      </c>
      <c r="D917" t="s">
        <v>1180</v>
      </c>
      <c r="E917" t="s">
        <v>783</v>
      </c>
      <c r="F917" t="s">
        <v>244</v>
      </c>
      <c r="G917">
        <v>0.90300000000000002</v>
      </c>
      <c r="H917">
        <v>0.21099999999999999</v>
      </c>
      <c r="I917" t="s">
        <v>324</v>
      </c>
      <c r="J917" t="s">
        <v>324</v>
      </c>
      <c r="K917">
        <v>1.1140000000000001</v>
      </c>
      <c r="L917">
        <v>112</v>
      </c>
      <c r="M917">
        <v>4</v>
      </c>
      <c r="N917" t="s">
        <v>324</v>
      </c>
      <c r="O917" t="s">
        <v>324</v>
      </c>
      <c r="P917">
        <v>116</v>
      </c>
      <c r="Q917" t="s">
        <v>324</v>
      </c>
      <c r="R917" t="s">
        <v>324</v>
      </c>
      <c r="S917" t="s">
        <v>324</v>
      </c>
      <c r="T917" t="s">
        <v>324</v>
      </c>
      <c r="U917">
        <v>0</v>
      </c>
      <c r="V917" t="s">
        <v>324</v>
      </c>
      <c r="W917" t="s">
        <v>324</v>
      </c>
      <c r="X917" t="s">
        <v>324</v>
      </c>
      <c r="Y917" t="s">
        <v>324</v>
      </c>
      <c r="Z917">
        <v>0</v>
      </c>
      <c r="AA917" t="s">
        <v>324</v>
      </c>
      <c r="AB917" t="s">
        <v>324</v>
      </c>
      <c r="AC917" t="s">
        <v>324</v>
      </c>
      <c r="AD917" t="s">
        <v>324</v>
      </c>
      <c r="AE917">
        <v>0</v>
      </c>
      <c r="AF917" t="s">
        <v>324</v>
      </c>
      <c r="AG917" t="s">
        <v>324</v>
      </c>
      <c r="AH917" t="s">
        <v>324</v>
      </c>
      <c r="AI917" t="s">
        <v>324</v>
      </c>
      <c r="AJ917">
        <v>0</v>
      </c>
      <c r="AK917" t="s">
        <v>324</v>
      </c>
      <c r="AL917" t="s">
        <v>324</v>
      </c>
      <c r="AM917" t="s">
        <v>324</v>
      </c>
      <c r="AN917" t="s">
        <v>324</v>
      </c>
      <c r="AO917">
        <v>0</v>
      </c>
      <c r="AP917" t="s">
        <v>324</v>
      </c>
      <c r="AQ917" t="s">
        <v>324</v>
      </c>
      <c r="AR917" t="s">
        <v>324</v>
      </c>
      <c r="AS917" t="s">
        <v>324</v>
      </c>
      <c r="AT917">
        <v>0</v>
      </c>
      <c r="AU917" t="s">
        <v>324</v>
      </c>
      <c r="AV917" t="s">
        <v>324</v>
      </c>
      <c r="AW917" t="s">
        <v>324</v>
      </c>
      <c r="AX917" t="s">
        <v>324</v>
      </c>
      <c r="AY917">
        <v>0</v>
      </c>
      <c r="AZ917" t="s">
        <v>324</v>
      </c>
      <c r="BA917" t="s">
        <v>324</v>
      </c>
      <c r="BB917" t="s">
        <v>324</v>
      </c>
      <c r="BC917" t="s">
        <v>324</v>
      </c>
      <c r="BD917">
        <v>0</v>
      </c>
      <c r="BE917" t="s">
        <v>324</v>
      </c>
      <c r="BF917" t="s">
        <v>324</v>
      </c>
      <c r="BG917" t="s">
        <v>324</v>
      </c>
      <c r="BH917" t="s">
        <v>324</v>
      </c>
      <c r="BI917">
        <v>0</v>
      </c>
      <c r="BJ917" t="s">
        <v>324</v>
      </c>
      <c r="BK917" t="s">
        <v>324</v>
      </c>
      <c r="BL917" t="s">
        <v>324</v>
      </c>
      <c r="BM917" t="s">
        <v>324</v>
      </c>
      <c r="BN917">
        <v>0</v>
      </c>
      <c r="BO917" t="s">
        <v>324</v>
      </c>
      <c r="BP917" t="s">
        <v>324</v>
      </c>
      <c r="BQ917" t="s">
        <v>324</v>
      </c>
      <c r="BR917" t="s">
        <v>324</v>
      </c>
      <c r="BS917">
        <v>0</v>
      </c>
      <c r="BT917" t="s">
        <v>324</v>
      </c>
      <c r="BU917" t="s">
        <v>324</v>
      </c>
      <c r="BV917" t="s">
        <v>324</v>
      </c>
      <c r="BW917" t="s">
        <v>324</v>
      </c>
      <c r="BX917">
        <v>0</v>
      </c>
      <c r="BY917" t="s">
        <v>324</v>
      </c>
      <c r="BZ917" t="s">
        <v>324</v>
      </c>
      <c r="CA917" t="s">
        <v>324</v>
      </c>
      <c r="CB917" t="s">
        <v>324</v>
      </c>
      <c r="CC917">
        <v>0</v>
      </c>
      <c r="CD917" t="s">
        <v>324</v>
      </c>
      <c r="CE917" t="s">
        <v>324</v>
      </c>
      <c r="CF917" t="s">
        <v>324</v>
      </c>
      <c r="CG917" t="s">
        <v>324</v>
      </c>
      <c r="CH917">
        <v>0</v>
      </c>
      <c r="CI917" t="s">
        <v>324</v>
      </c>
      <c r="CJ917" t="s">
        <v>324</v>
      </c>
      <c r="CK917" t="s">
        <v>324</v>
      </c>
      <c r="CL917" t="s">
        <v>324</v>
      </c>
      <c r="CM917">
        <v>0</v>
      </c>
      <c r="CN917" t="s">
        <v>324</v>
      </c>
      <c r="CO917" t="s">
        <v>324</v>
      </c>
      <c r="CP917" t="s">
        <v>324</v>
      </c>
      <c r="CQ917" t="s">
        <v>324</v>
      </c>
      <c r="CR917">
        <v>0</v>
      </c>
      <c r="CS917" t="s">
        <v>324</v>
      </c>
      <c r="CT917" t="s">
        <v>324</v>
      </c>
      <c r="CU917" t="s">
        <v>324</v>
      </c>
      <c r="CV917" t="s">
        <v>324</v>
      </c>
      <c r="CW917">
        <v>0</v>
      </c>
      <c r="CX917">
        <v>0.90300000000000002</v>
      </c>
      <c r="CY917">
        <v>0.21099999999999999</v>
      </c>
      <c r="CZ917">
        <v>0</v>
      </c>
      <c r="DA917">
        <v>0</v>
      </c>
      <c r="DB917">
        <v>1.1140000000000001</v>
      </c>
      <c r="DC917">
        <v>112</v>
      </c>
      <c r="DD917">
        <v>4</v>
      </c>
      <c r="DE917">
        <v>0</v>
      </c>
      <c r="DF917">
        <v>0</v>
      </c>
      <c r="DG917">
        <v>116</v>
      </c>
      <c r="DH917">
        <v>0</v>
      </c>
      <c r="DI917">
        <v>0</v>
      </c>
      <c r="DJ917">
        <v>0</v>
      </c>
      <c r="DK917">
        <v>0</v>
      </c>
      <c r="DL917">
        <v>0</v>
      </c>
    </row>
    <row r="918" spans="1:116" x14ac:dyDescent="0.45">
      <c r="A918">
        <v>2023</v>
      </c>
      <c r="B918" t="s">
        <v>227</v>
      </c>
      <c r="C918">
        <v>3413</v>
      </c>
      <c r="D918" t="s">
        <v>1181</v>
      </c>
      <c r="E918" t="s">
        <v>1182</v>
      </c>
      <c r="F918" t="s">
        <v>247</v>
      </c>
      <c r="G918">
        <v>0.47699999999999998</v>
      </c>
      <c r="H918">
        <v>6.0999999999999999E-2</v>
      </c>
      <c r="I918" t="s">
        <v>324</v>
      </c>
      <c r="J918" t="s">
        <v>324</v>
      </c>
      <c r="K918">
        <v>0.53800000000000003</v>
      </c>
      <c r="L918">
        <v>79</v>
      </c>
      <c r="M918">
        <v>10</v>
      </c>
      <c r="N918" t="s">
        <v>324</v>
      </c>
      <c r="O918" t="s">
        <v>324</v>
      </c>
      <c r="P918">
        <v>89</v>
      </c>
      <c r="Q918">
        <v>187.77</v>
      </c>
      <c r="R918">
        <v>4.47</v>
      </c>
      <c r="S918" t="s">
        <v>324</v>
      </c>
      <c r="T918" t="s">
        <v>324</v>
      </c>
      <c r="U918">
        <v>192.24</v>
      </c>
      <c r="V918" t="s">
        <v>324</v>
      </c>
      <c r="W918" t="s">
        <v>324</v>
      </c>
      <c r="X918" t="s">
        <v>324</v>
      </c>
      <c r="Y918" t="s">
        <v>324</v>
      </c>
      <c r="Z918">
        <v>0</v>
      </c>
      <c r="AA918" t="s">
        <v>324</v>
      </c>
      <c r="AB918" t="s">
        <v>324</v>
      </c>
      <c r="AC918" t="s">
        <v>324</v>
      </c>
      <c r="AD918" t="s">
        <v>324</v>
      </c>
      <c r="AE918">
        <v>0</v>
      </c>
      <c r="AF918" t="s">
        <v>324</v>
      </c>
      <c r="AG918" t="s">
        <v>324</v>
      </c>
      <c r="AH918" t="s">
        <v>324</v>
      </c>
      <c r="AI918" t="s">
        <v>324</v>
      </c>
      <c r="AJ918">
        <v>0</v>
      </c>
      <c r="AK918" t="s">
        <v>324</v>
      </c>
      <c r="AL918" t="s">
        <v>324</v>
      </c>
      <c r="AM918" t="s">
        <v>324</v>
      </c>
      <c r="AN918" t="s">
        <v>324</v>
      </c>
      <c r="AO918">
        <v>0</v>
      </c>
      <c r="AP918" t="s">
        <v>324</v>
      </c>
      <c r="AQ918" t="s">
        <v>324</v>
      </c>
      <c r="AR918" t="s">
        <v>324</v>
      </c>
      <c r="AS918" t="s">
        <v>324</v>
      </c>
      <c r="AT918">
        <v>0</v>
      </c>
      <c r="AU918" t="s">
        <v>324</v>
      </c>
      <c r="AV918" t="s">
        <v>324</v>
      </c>
      <c r="AW918" t="s">
        <v>324</v>
      </c>
      <c r="AX918" t="s">
        <v>324</v>
      </c>
      <c r="AY918">
        <v>0</v>
      </c>
      <c r="AZ918" t="s">
        <v>324</v>
      </c>
      <c r="BA918" t="s">
        <v>324</v>
      </c>
      <c r="BB918" t="s">
        <v>324</v>
      </c>
      <c r="BC918" t="s">
        <v>324</v>
      </c>
      <c r="BD918">
        <v>0</v>
      </c>
      <c r="BE918" t="s">
        <v>324</v>
      </c>
      <c r="BF918" t="s">
        <v>324</v>
      </c>
      <c r="BG918" t="s">
        <v>324</v>
      </c>
      <c r="BH918" t="s">
        <v>324</v>
      </c>
      <c r="BI918">
        <v>0</v>
      </c>
      <c r="BJ918" t="s">
        <v>324</v>
      </c>
      <c r="BK918" t="s">
        <v>324</v>
      </c>
      <c r="BL918" t="s">
        <v>324</v>
      </c>
      <c r="BM918" t="s">
        <v>324</v>
      </c>
      <c r="BN918">
        <v>0</v>
      </c>
      <c r="BO918" t="s">
        <v>324</v>
      </c>
      <c r="BP918" t="s">
        <v>324</v>
      </c>
      <c r="BQ918" t="s">
        <v>324</v>
      </c>
      <c r="BR918" t="s">
        <v>324</v>
      </c>
      <c r="BS918">
        <v>0</v>
      </c>
      <c r="BT918" t="s">
        <v>324</v>
      </c>
      <c r="BU918" t="s">
        <v>324</v>
      </c>
      <c r="BV918" t="s">
        <v>324</v>
      </c>
      <c r="BW918" t="s">
        <v>324</v>
      </c>
      <c r="BX918">
        <v>0</v>
      </c>
      <c r="BY918" t="s">
        <v>324</v>
      </c>
      <c r="BZ918" t="s">
        <v>324</v>
      </c>
      <c r="CA918" t="s">
        <v>324</v>
      </c>
      <c r="CB918" t="s">
        <v>324</v>
      </c>
      <c r="CC918">
        <v>0</v>
      </c>
      <c r="CD918" t="s">
        <v>324</v>
      </c>
      <c r="CE918" t="s">
        <v>324</v>
      </c>
      <c r="CF918" t="s">
        <v>324</v>
      </c>
      <c r="CG918" t="s">
        <v>324</v>
      </c>
      <c r="CH918">
        <v>0</v>
      </c>
      <c r="CI918">
        <v>5.0000000000000001E-3</v>
      </c>
      <c r="CJ918" t="s">
        <v>324</v>
      </c>
      <c r="CK918" t="s">
        <v>324</v>
      </c>
      <c r="CL918" t="s">
        <v>324</v>
      </c>
      <c r="CM918">
        <v>5.0000000000000001E-3</v>
      </c>
      <c r="CN918">
        <v>1</v>
      </c>
      <c r="CO918" t="s">
        <v>324</v>
      </c>
      <c r="CP918" t="s">
        <v>324</v>
      </c>
      <c r="CQ918" t="s">
        <v>324</v>
      </c>
      <c r="CR918">
        <v>1</v>
      </c>
      <c r="CS918" t="s">
        <v>324</v>
      </c>
      <c r="CT918" t="s">
        <v>324</v>
      </c>
      <c r="CU918" t="s">
        <v>324</v>
      </c>
      <c r="CV918" t="s">
        <v>324</v>
      </c>
      <c r="CW918">
        <v>0</v>
      </c>
      <c r="CX918">
        <v>0.48199999999999998</v>
      </c>
      <c r="CY918">
        <v>6.0999999999999999E-2</v>
      </c>
      <c r="CZ918">
        <v>0</v>
      </c>
      <c r="DA918">
        <v>0</v>
      </c>
      <c r="DB918">
        <v>0.54300000000000004</v>
      </c>
      <c r="DC918">
        <v>80</v>
      </c>
      <c r="DD918">
        <v>10</v>
      </c>
      <c r="DE918">
        <v>0</v>
      </c>
      <c r="DF918">
        <v>0</v>
      </c>
      <c r="DG918">
        <v>90</v>
      </c>
      <c r="DH918">
        <v>187.77</v>
      </c>
      <c r="DI918">
        <v>4.47</v>
      </c>
      <c r="DJ918">
        <v>0</v>
      </c>
      <c r="DK918">
        <v>0</v>
      </c>
      <c r="DL918">
        <v>192.24</v>
      </c>
    </row>
    <row r="919" spans="1:116" x14ac:dyDescent="0.45">
      <c r="A919">
        <v>2023</v>
      </c>
      <c r="B919" t="s">
        <v>227</v>
      </c>
      <c r="C919">
        <v>3644</v>
      </c>
      <c r="D919" t="s">
        <v>1183</v>
      </c>
      <c r="E919" t="s">
        <v>783</v>
      </c>
      <c r="F919" t="s">
        <v>244</v>
      </c>
      <c r="G919">
        <v>4.3159999999999998</v>
      </c>
      <c r="H919">
        <v>0.10100000000000001</v>
      </c>
      <c r="I919" t="s">
        <v>324</v>
      </c>
      <c r="J919" t="s">
        <v>324</v>
      </c>
      <c r="K919">
        <v>4.4169999999999998</v>
      </c>
      <c r="L919">
        <v>562</v>
      </c>
      <c r="M919">
        <v>8</v>
      </c>
      <c r="N919" t="s">
        <v>324</v>
      </c>
      <c r="O919" t="s">
        <v>324</v>
      </c>
      <c r="P919">
        <v>570</v>
      </c>
      <c r="Q919" t="s">
        <v>324</v>
      </c>
      <c r="R919" t="s">
        <v>324</v>
      </c>
      <c r="S919" t="s">
        <v>324</v>
      </c>
      <c r="T919" t="s">
        <v>324</v>
      </c>
      <c r="U919">
        <v>0</v>
      </c>
      <c r="V919" t="s">
        <v>324</v>
      </c>
      <c r="W919" t="s">
        <v>324</v>
      </c>
      <c r="X919" t="s">
        <v>324</v>
      </c>
      <c r="Y919" t="s">
        <v>324</v>
      </c>
      <c r="Z919">
        <v>0</v>
      </c>
      <c r="AA919" t="s">
        <v>324</v>
      </c>
      <c r="AB919" t="s">
        <v>324</v>
      </c>
      <c r="AC919" t="s">
        <v>324</v>
      </c>
      <c r="AD919" t="s">
        <v>324</v>
      </c>
      <c r="AE919">
        <v>0</v>
      </c>
      <c r="AF919">
        <v>3.1E-2</v>
      </c>
      <c r="AG919" t="s">
        <v>324</v>
      </c>
      <c r="AH919" t="s">
        <v>324</v>
      </c>
      <c r="AI919" t="s">
        <v>324</v>
      </c>
      <c r="AJ919">
        <v>3.1E-2</v>
      </c>
      <c r="AK919">
        <v>82</v>
      </c>
      <c r="AL919" t="s">
        <v>324</v>
      </c>
      <c r="AM919" t="s">
        <v>324</v>
      </c>
      <c r="AN919" t="s">
        <v>324</v>
      </c>
      <c r="AO919">
        <v>82</v>
      </c>
      <c r="AP919">
        <v>0.216</v>
      </c>
      <c r="AQ919" t="s">
        <v>324</v>
      </c>
      <c r="AR919" t="s">
        <v>324</v>
      </c>
      <c r="AS919" t="s">
        <v>324</v>
      </c>
      <c r="AT919">
        <v>0.216</v>
      </c>
      <c r="AU919">
        <v>19</v>
      </c>
      <c r="AV919" t="s">
        <v>324</v>
      </c>
      <c r="AW919" t="s">
        <v>324</v>
      </c>
      <c r="AX919" t="s">
        <v>324</v>
      </c>
      <c r="AY919">
        <v>19</v>
      </c>
      <c r="AZ919">
        <v>0.30199999999999999</v>
      </c>
      <c r="BA919" t="s">
        <v>324</v>
      </c>
      <c r="BB919" t="s">
        <v>324</v>
      </c>
      <c r="BC919" t="s">
        <v>324</v>
      </c>
      <c r="BD919">
        <v>0.30199999999999999</v>
      </c>
      <c r="BE919" t="s">
        <v>324</v>
      </c>
      <c r="BF919" t="s">
        <v>324</v>
      </c>
      <c r="BG919" t="s">
        <v>324</v>
      </c>
      <c r="BH919" t="s">
        <v>324</v>
      </c>
      <c r="BI919">
        <v>0</v>
      </c>
      <c r="BJ919" t="s">
        <v>324</v>
      </c>
      <c r="BK919" t="s">
        <v>324</v>
      </c>
      <c r="BL919" t="s">
        <v>324</v>
      </c>
      <c r="BM919" t="s">
        <v>324</v>
      </c>
      <c r="BN919">
        <v>0</v>
      </c>
      <c r="BO919" t="s">
        <v>324</v>
      </c>
      <c r="BP919" t="s">
        <v>324</v>
      </c>
      <c r="BQ919" t="s">
        <v>324</v>
      </c>
      <c r="BR919" t="s">
        <v>324</v>
      </c>
      <c r="BS919">
        <v>0</v>
      </c>
      <c r="BT919">
        <v>2E-3</v>
      </c>
      <c r="BU919">
        <v>1.0999999999999999E-2</v>
      </c>
      <c r="BV919" t="s">
        <v>324</v>
      </c>
      <c r="BW919" t="s">
        <v>324</v>
      </c>
      <c r="BX919">
        <v>1.2999999999999999E-2</v>
      </c>
      <c r="BY919">
        <v>1</v>
      </c>
      <c r="BZ919">
        <v>1</v>
      </c>
      <c r="CA919" t="s">
        <v>324</v>
      </c>
      <c r="CB919" t="s">
        <v>324</v>
      </c>
      <c r="CC919">
        <v>2</v>
      </c>
      <c r="CD919" t="s">
        <v>324</v>
      </c>
      <c r="CE919" t="s">
        <v>324</v>
      </c>
      <c r="CF919" t="s">
        <v>324</v>
      </c>
      <c r="CG919" t="s">
        <v>324</v>
      </c>
      <c r="CH919">
        <v>0</v>
      </c>
      <c r="CI919">
        <v>4.4999999999999998E-2</v>
      </c>
      <c r="CJ919" t="s">
        <v>324</v>
      </c>
      <c r="CK919" t="s">
        <v>324</v>
      </c>
      <c r="CL919" t="s">
        <v>324</v>
      </c>
      <c r="CM919">
        <v>4.4999999999999998E-2</v>
      </c>
      <c r="CN919">
        <v>1</v>
      </c>
      <c r="CO919" t="s">
        <v>324</v>
      </c>
      <c r="CP919" t="s">
        <v>324</v>
      </c>
      <c r="CQ919" t="s">
        <v>324</v>
      </c>
      <c r="CR919">
        <v>1</v>
      </c>
      <c r="CS919" t="s">
        <v>324</v>
      </c>
      <c r="CT919" t="s">
        <v>324</v>
      </c>
      <c r="CU919" t="s">
        <v>324</v>
      </c>
      <c r="CV919" t="s">
        <v>324</v>
      </c>
      <c r="CW919">
        <v>0</v>
      </c>
      <c r="CX919">
        <v>4.3940000000000001</v>
      </c>
      <c r="CY919">
        <v>0.112</v>
      </c>
      <c r="CZ919">
        <v>0</v>
      </c>
      <c r="DA919">
        <v>0</v>
      </c>
      <c r="DB919">
        <v>4.5060000000000002</v>
      </c>
      <c r="DC919">
        <v>646</v>
      </c>
      <c r="DD919">
        <v>9</v>
      </c>
      <c r="DE919">
        <v>0</v>
      </c>
      <c r="DF919">
        <v>0</v>
      </c>
      <c r="DG919">
        <v>655</v>
      </c>
      <c r="DH919">
        <v>0</v>
      </c>
      <c r="DI919">
        <v>0</v>
      </c>
      <c r="DJ919">
        <v>0</v>
      </c>
      <c r="DK919">
        <v>0</v>
      </c>
      <c r="DL919">
        <v>0</v>
      </c>
    </row>
    <row r="920" spans="1:116" x14ac:dyDescent="0.45">
      <c r="A920">
        <v>2023</v>
      </c>
      <c r="B920" t="s">
        <v>227</v>
      </c>
      <c r="C920">
        <v>3660</v>
      </c>
      <c r="D920" t="s">
        <v>569</v>
      </c>
      <c r="E920" t="s">
        <v>783</v>
      </c>
      <c r="F920" t="s">
        <v>244</v>
      </c>
      <c r="G920">
        <v>20.001999999999999</v>
      </c>
      <c r="H920">
        <v>0.91400000000000003</v>
      </c>
      <c r="I920" t="s">
        <v>324</v>
      </c>
      <c r="J920" t="s">
        <v>324</v>
      </c>
      <c r="K920">
        <v>20.916</v>
      </c>
      <c r="L920">
        <v>2759</v>
      </c>
      <c r="M920">
        <v>37</v>
      </c>
      <c r="N920" t="s">
        <v>324</v>
      </c>
      <c r="O920" t="s">
        <v>324</v>
      </c>
      <c r="P920">
        <v>2796</v>
      </c>
      <c r="Q920">
        <v>12506.05</v>
      </c>
      <c r="R920">
        <v>505.3</v>
      </c>
      <c r="S920" t="s">
        <v>324</v>
      </c>
      <c r="T920" t="s">
        <v>324</v>
      </c>
      <c r="U920">
        <v>13011.35</v>
      </c>
      <c r="V920" t="s">
        <v>324</v>
      </c>
      <c r="W920" t="s">
        <v>324</v>
      </c>
      <c r="X920" t="s">
        <v>324</v>
      </c>
      <c r="Y920" t="s">
        <v>324</v>
      </c>
      <c r="Z920">
        <v>0</v>
      </c>
      <c r="AA920" t="s">
        <v>324</v>
      </c>
      <c r="AB920" t="s">
        <v>324</v>
      </c>
      <c r="AC920" t="s">
        <v>324</v>
      </c>
      <c r="AD920" t="s">
        <v>324</v>
      </c>
      <c r="AE920">
        <v>0</v>
      </c>
      <c r="AF920">
        <v>0.28000000000000003</v>
      </c>
      <c r="AG920">
        <v>2.1000000000000001E-2</v>
      </c>
      <c r="AH920" t="s">
        <v>324</v>
      </c>
      <c r="AI920" t="s">
        <v>324</v>
      </c>
      <c r="AJ920">
        <v>0.30099999999999999</v>
      </c>
      <c r="AK920">
        <v>643</v>
      </c>
      <c r="AL920">
        <v>1</v>
      </c>
      <c r="AM920" t="s">
        <v>324</v>
      </c>
      <c r="AN920" t="s">
        <v>324</v>
      </c>
      <c r="AO920">
        <v>644</v>
      </c>
      <c r="AP920">
        <v>1.28</v>
      </c>
      <c r="AQ920">
        <v>7.0000000000000001E-3</v>
      </c>
      <c r="AR920" t="s">
        <v>324</v>
      </c>
      <c r="AS920" t="s">
        <v>324</v>
      </c>
      <c r="AT920">
        <v>1.2869999999999999</v>
      </c>
      <c r="AU920">
        <v>145</v>
      </c>
      <c r="AV920">
        <v>1</v>
      </c>
      <c r="AW920" t="s">
        <v>324</v>
      </c>
      <c r="AX920" t="s">
        <v>324</v>
      </c>
      <c r="AY920">
        <v>146</v>
      </c>
      <c r="AZ920">
        <v>3.145</v>
      </c>
      <c r="BA920">
        <v>0.02</v>
      </c>
      <c r="BB920" t="s">
        <v>324</v>
      </c>
      <c r="BC920" t="s">
        <v>324</v>
      </c>
      <c r="BD920">
        <v>3.165</v>
      </c>
      <c r="BE920">
        <v>0.03</v>
      </c>
      <c r="BF920" t="s">
        <v>324</v>
      </c>
      <c r="BG920" t="s">
        <v>324</v>
      </c>
      <c r="BH920" t="s">
        <v>324</v>
      </c>
      <c r="BI920">
        <v>0.03</v>
      </c>
      <c r="BJ920">
        <v>3</v>
      </c>
      <c r="BK920" t="s">
        <v>324</v>
      </c>
      <c r="BL920" t="s">
        <v>324</v>
      </c>
      <c r="BM920" t="s">
        <v>324</v>
      </c>
      <c r="BN920">
        <v>3</v>
      </c>
      <c r="BO920">
        <v>8.1000000000000003E-2</v>
      </c>
      <c r="BP920" t="s">
        <v>324</v>
      </c>
      <c r="BQ920" t="s">
        <v>324</v>
      </c>
      <c r="BR920" t="s">
        <v>324</v>
      </c>
      <c r="BS920">
        <v>8.1000000000000003E-2</v>
      </c>
      <c r="BT920">
        <v>6.6000000000000003E-2</v>
      </c>
      <c r="BU920">
        <v>2E-3</v>
      </c>
      <c r="BV920" t="s">
        <v>324</v>
      </c>
      <c r="BW920" t="s">
        <v>324</v>
      </c>
      <c r="BX920">
        <v>6.8000000000000005E-2</v>
      </c>
      <c r="BY920">
        <v>4</v>
      </c>
      <c r="BZ920">
        <v>1</v>
      </c>
      <c r="CA920" t="s">
        <v>324</v>
      </c>
      <c r="CB920" t="s">
        <v>324</v>
      </c>
      <c r="CC920">
        <v>5</v>
      </c>
      <c r="CD920">
        <v>8.82</v>
      </c>
      <c r="CE920">
        <v>0</v>
      </c>
      <c r="CF920" t="s">
        <v>324</v>
      </c>
      <c r="CG920" t="s">
        <v>324</v>
      </c>
      <c r="CH920">
        <v>8.82</v>
      </c>
      <c r="CI920">
        <v>1.6E-2</v>
      </c>
      <c r="CJ920" t="s">
        <v>324</v>
      </c>
      <c r="CK920" t="s">
        <v>324</v>
      </c>
      <c r="CL920" t="s">
        <v>324</v>
      </c>
      <c r="CM920">
        <v>1.6E-2</v>
      </c>
      <c r="CN920">
        <v>1</v>
      </c>
      <c r="CO920" t="s">
        <v>324</v>
      </c>
      <c r="CP920" t="s">
        <v>324</v>
      </c>
      <c r="CQ920" t="s">
        <v>324</v>
      </c>
      <c r="CR920">
        <v>1</v>
      </c>
      <c r="CS920">
        <v>7.9</v>
      </c>
      <c r="CT920" t="s">
        <v>324</v>
      </c>
      <c r="CU920" t="s">
        <v>324</v>
      </c>
      <c r="CV920" t="s">
        <v>324</v>
      </c>
      <c r="CW920">
        <v>7.9</v>
      </c>
      <c r="CX920">
        <v>20.364000000000001</v>
      </c>
      <c r="CY920">
        <v>0.93700000000000006</v>
      </c>
      <c r="CZ920">
        <v>0</v>
      </c>
      <c r="DA920">
        <v>0</v>
      </c>
      <c r="DB920">
        <v>21.300999999999998</v>
      </c>
      <c r="DC920">
        <v>3407</v>
      </c>
      <c r="DD920">
        <v>39</v>
      </c>
      <c r="DE920">
        <v>0</v>
      </c>
      <c r="DF920">
        <v>0</v>
      </c>
      <c r="DG920">
        <v>3446</v>
      </c>
      <c r="DH920">
        <v>12522.77</v>
      </c>
      <c r="DI920">
        <v>505.3</v>
      </c>
      <c r="DJ920">
        <v>0</v>
      </c>
      <c r="DK920">
        <v>0</v>
      </c>
      <c r="DL920">
        <v>13028.07</v>
      </c>
    </row>
    <row r="921" spans="1:116" x14ac:dyDescent="0.45">
      <c r="A921">
        <v>2023</v>
      </c>
      <c r="B921" t="s">
        <v>227</v>
      </c>
      <c r="C921">
        <v>4041</v>
      </c>
      <c r="D921" t="s">
        <v>1184</v>
      </c>
      <c r="E921" t="s">
        <v>783</v>
      </c>
      <c r="F921" t="s">
        <v>244</v>
      </c>
      <c r="G921">
        <v>1.51</v>
      </c>
      <c r="H921">
        <v>0.22800000000000001</v>
      </c>
      <c r="I921" t="s">
        <v>324</v>
      </c>
      <c r="J921" t="s">
        <v>324</v>
      </c>
      <c r="K921">
        <v>1.738</v>
      </c>
      <c r="L921">
        <v>170</v>
      </c>
      <c r="M921">
        <v>10</v>
      </c>
      <c r="N921" t="s">
        <v>324</v>
      </c>
      <c r="O921" t="s">
        <v>324</v>
      </c>
      <c r="P921">
        <v>180</v>
      </c>
      <c r="Q921" t="s">
        <v>324</v>
      </c>
      <c r="R921" t="s">
        <v>324</v>
      </c>
      <c r="S921" t="s">
        <v>324</v>
      </c>
      <c r="T921" t="s">
        <v>324</v>
      </c>
      <c r="U921">
        <v>0</v>
      </c>
      <c r="V921" t="s">
        <v>324</v>
      </c>
      <c r="W921" t="s">
        <v>324</v>
      </c>
      <c r="X921" t="s">
        <v>324</v>
      </c>
      <c r="Y921" t="s">
        <v>324</v>
      </c>
      <c r="Z921">
        <v>0</v>
      </c>
      <c r="AA921" t="s">
        <v>324</v>
      </c>
      <c r="AB921" t="s">
        <v>324</v>
      </c>
      <c r="AC921" t="s">
        <v>324</v>
      </c>
      <c r="AD921" t="s">
        <v>324</v>
      </c>
      <c r="AE921">
        <v>0</v>
      </c>
      <c r="AF921" t="s">
        <v>324</v>
      </c>
      <c r="AG921" t="s">
        <v>324</v>
      </c>
      <c r="AH921" t="s">
        <v>324</v>
      </c>
      <c r="AI921" t="s">
        <v>324</v>
      </c>
      <c r="AJ921">
        <v>0</v>
      </c>
      <c r="AK921" t="s">
        <v>324</v>
      </c>
      <c r="AL921" t="s">
        <v>324</v>
      </c>
      <c r="AM921" t="s">
        <v>324</v>
      </c>
      <c r="AN921" t="s">
        <v>324</v>
      </c>
      <c r="AO921">
        <v>0</v>
      </c>
      <c r="AP921" t="s">
        <v>324</v>
      </c>
      <c r="AQ921" t="s">
        <v>324</v>
      </c>
      <c r="AR921" t="s">
        <v>324</v>
      </c>
      <c r="AS921" t="s">
        <v>324</v>
      </c>
      <c r="AT921">
        <v>0</v>
      </c>
      <c r="AU921" t="s">
        <v>324</v>
      </c>
      <c r="AV921" t="s">
        <v>324</v>
      </c>
      <c r="AW921" t="s">
        <v>324</v>
      </c>
      <c r="AX921" t="s">
        <v>324</v>
      </c>
      <c r="AY921">
        <v>0</v>
      </c>
      <c r="AZ921" t="s">
        <v>324</v>
      </c>
      <c r="BA921" t="s">
        <v>324</v>
      </c>
      <c r="BB921" t="s">
        <v>324</v>
      </c>
      <c r="BC921" t="s">
        <v>324</v>
      </c>
      <c r="BD921">
        <v>0</v>
      </c>
      <c r="BE921" t="s">
        <v>324</v>
      </c>
      <c r="BF921" t="s">
        <v>324</v>
      </c>
      <c r="BG921" t="s">
        <v>324</v>
      </c>
      <c r="BH921" t="s">
        <v>324</v>
      </c>
      <c r="BI921">
        <v>0</v>
      </c>
      <c r="BJ921" t="s">
        <v>324</v>
      </c>
      <c r="BK921" t="s">
        <v>324</v>
      </c>
      <c r="BL921" t="s">
        <v>324</v>
      </c>
      <c r="BM921" t="s">
        <v>324</v>
      </c>
      <c r="BN921">
        <v>0</v>
      </c>
      <c r="BO921" t="s">
        <v>324</v>
      </c>
      <c r="BP921" t="s">
        <v>324</v>
      </c>
      <c r="BQ921" t="s">
        <v>324</v>
      </c>
      <c r="BR921" t="s">
        <v>324</v>
      </c>
      <c r="BS921">
        <v>0</v>
      </c>
      <c r="BT921">
        <v>4.0000000000000001E-3</v>
      </c>
      <c r="BU921" t="s">
        <v>324</v>
      </c>
      <c r="BV921" t="s">
        <v>324</v>
      </c>
      <c r="BW921" t="s">
        <v>324</v>
      </c>
      <c r="BX921">
        <v>4.0000000000000001E-3</v>
      </c>
      <c r="BY921">
        <v>1</v>
      </c>
      <c r="BZ921" t="s">
        <v>324</v>
      </c>
      <c r="CA921" t="s">
        <v>324</v>
      </c>
      <c r="CB921" t="s">
        <v>324</v>
      </c>
      <c r="CC921">
        <v>1</v>
      </c>
      <c r="CD921" t="s">
        <v>324</v>
      </c>
      <c r="CE921" t="s">
        <v>324</v>
      </c>
      <c r="CF921" t="s">
        <v>324</v>
      </c>
      <c r="CG921" t="s">
        <v>324</v>
      </c>
      <c r="CH921">
        <v>0</v>
      </c>
      <c r="CI921">
        <v>4.0000000000000001E-3</v>
      </c>
      <c r="CJ921" t="s">
        <v>324</v>
      </c>
      <c r="CK921" t="s">
        <v>324</v>
      </c>
      <c r="CL921" t="s">
        <v>324</v>
      </c>
      <c r="CM921">
        <v>4.0000000000000001E-3</v>
      </c>
      <c r="CN921">
        <v>1</v>
      </c>
      <c r="CO921" t="s">
        <v>324</v>
      </c>
      <c r="CP921" t="s">
        <v>324</v>
      </c>
      <c r="CQ921" t="s">
        <v>324</v>
      </c>
      <c r="CR921">
        <v>1</v>
      </c>
      <c r="CS921" t="s">
        <v>324</v>
      </c>
      <c r="CT921" t="s">
        <v>324</v>
      </c>
      <c r="CU921" t="s">
        <v>324</v>
      </c>
      <c r="CV921" t="s">
        <v>324</v>
      </c>
      <c r="CW921">
        <v>0</v>
      </c>
      <c r="CX921">
        <v>1.518</v>
      </c>
      <c r="CY921">
        <v>0.22800000000000001</v>
      </c>
      <c r="CZ921">
        <v>0</v>
      </c>
      <c r="DA921">
        <v>0</v>
      </c>
      <c r="DB921">
        <v>1.746</v>
      </c>
      <c r="DC921">
        <v>172</v>
      </c>
      <c r="DD921">
        <v>10</v>
      </c>
      <c r="DE921">
        <v>0</v>
      </c>
      <c r="DF921">
        <v>0</v>
      </c>
      <c r="DG921">
        <v>182</v>
      </c>
      <c r="DH921">
        <v>0</v>
      </c>
      <c r="DI921">
        <v>0</v>
      </c>
      <c r="DJ921">
        <v>0</v>
      </c>
      <c r="DK921">
        <v>0</v>
      </c>
      <c r="DL921">
        <v>0</v>
      </c>
    </row>
    <row r="922" spans="1:116" x14ac:dyDescent="0.45">
      <c r="A922">
        <v>2023</v>
      </c>
      <c r="B922" t="s">
        <v>227</v>
      </c>
      <c r="C922">
        <v>4442</v>
      </c>
      <c r="D922" t="s">
        <v>570</v>
      </c>
      <c r="E922" t="s">
        <v>783</v>
      </c>
      <c r="F922" t="s">
        <v>244</v>
      </c>
      <c r="G922">
        <v>4.556</v>
      </c>
      <c r="H922">
        <v>1.2E-2</v>
      </c>
      <c r="I922" t="s">
        <v>324</v>
      </c>
      <c r="J922" t="s">
        <v>324</v>
      </c>
      <c r="K922">
        <v>4.5679999999999996</v>
      </c>
      <c r="L922">
        <v>494</v>
      </c>
      <c r="M922">
        <v>1</v>
      </c>
      <c r="N922" t="s">
        <v>324</v>
      </c>
      <c r="O922" t="s">
        <v>324</v>
      </c>
      <c r="P922">
        <v>495</v>
      </c>
      <c r="Q922" t="s">
        <v>324</v>
      </c>
      <c r="R922" t="s">
        <v>324</v>
      </c>
      <c r="S922" t="s">
        <v>324</v>
      </c>
      <c r="T922" t="s">
        <v>324</v>
      </c>
      <c r="U922">
        <v>0</v>
      </c>
      <c r="V922" t="s">
        <v>324</v>
      </c>
      <c r="W922" t="s">
        <v>324</v>
      </c>
      <c r="X922" t="s">
        <v>324</v>
      </c>
      <c r="Y922" t="s">
        <v>324</v>
      </c>
      <c r="Z922">
        <v>0</v>
      </c>
      <c r="AA922" t="s">
        <v>324</v>
      </c>
      <c r="AB922" t="s">
        <v>324</v>
      </c>
      <c r="AC922" t="s">
        <v>324</v>
      </c>
      <c r="AD922" t="s">
        <v>324</v>
      </c>
      <c r="AE922">
        <v>0</v>
      </c>
      <c r="AF922">
        <v>5.8999999999999997E-2</v>
      </c>
      <c r="AG922" t="s">
        <v>324</v>
      </c>
      <c r="AH922" t="s">
        <v>324</v>
      </c>
      <c r="AI922" t="s">
        <v>324</v>
      </c>
      <c r="AJ922">
        <v>5.8999999999999997E-2</v>
      </c>
      <c r="AK922">
        <v>78</v>
      </c>
      <c r="AL922" t="s">
        <v>324</v>
      </c>
      <c r="AM922" t="s">
        <v>324</v>
      </c>
      <c r="AN922" t="s">
        <v>324</v>
      </c>
      <c r="AO922">
        <v>78</v>
      </c>
      <c r="AP922">
        <v>0.13700000000000001</v>
      </c>
      <c r="AQ922" t="s">
        <v>324</v>
      </c>
      <c r="AR922" t="s">
        <v>324</v>
      </c>
      <c r="AS922" t="s">
        <v>324</v>
      </c>
      <c r="AT922">
        <v>0.13700000000000001</v>
      </c>
      <c r="AU922">
        <v>11</v>
      </c>
      <c r="AV922" t="s">
        <v>324</v>
      </c>
      <c r="AW922" t="s">
        <v>324</v>
      </c>
      <c r="AX922" t="s">
        <v>324</v>
      </c>
      <c r="AY922">
        <v>11</v>
      </c>
      <c r="AZ922">
        <v>0.17599999999999999</v>
      </c>
      <c r="BA922" t="s">
        <v>324</v>
      </c>
      <c r="BB922" t="s">
        <v>324</v>
      </c>
      <c r="BC922" t="s">
        <v>324</v>
      </c>
      <c r="BD922">
        <v>0.17599999999999999</v>
      </c>
      <c r="BE922" t="s">
        <v>324</v>
      </c>
      <c r="BF922" t="s">
        <v>324</v>
      </c>
      <c r="BG922" t="s">
        <v>324</v>
      </c>
      <c r="BH922" t="s">
        <v>324</v>
      </c>
      <c r="BI922">
        <v>0</v>
      </c>
      <c r="BJ922" t="s">
        <v>324</v>
      </c>
      <c r="BK922" t="s">
        <v>324</v>
      </c>
      <c r="BL922" t="s">
        <v>324</v>
      </c>
      <c r="BM922" t="s">
        <v>324</v>
      </c>
      <c r="BN922">
        <v>0</v>
      </c>
      <c r="BO922" t="s">
        <v>324</v>
      </c>
      <c r="BP922" t="s">
        <v>324</v>
      </c>
      <c r="BQ922" t="s">
        <v>324</v>
      </c>
      <c r="BR922" t="s">
        <v>324</v>
      </c>
      <c r="BS922">
        <v>0</v>
      </c>
      <c r="BT922">
        <v>7.0000000000000001E-3</v>
      </c>
      <c r="BU922" t="s">
        <v>324</v>
      </c>
      <c r="BV922" t="s">
        <v>324</v>
      </c>
      <c r="BW922" t="s">
        <v>324</v>
      </c>
      <c r="BX922">
        <v>7.0000000000000001E-3</v>
      </c>
      <c r="BY922">
        <v>3</v>
      </c>
      <c r="BZ922" t="s">
        <v>324</v>
      </c>
      <c r="CA922" t="s">
        <v>324</v>
      </c>
      <c r="CB922" t="s">
        <v>324</v>
      </c>
      <c r="CC922">
        <v>3</v>
      </c>
      <c r="CD922" t="s">
        <v>324</v>
      </c>
      <c r="CE922" t="s">
        <v>324</v>
      </c>
      <c r="CF922" t="s">
        <v>324</v>
      </c>
      <c r="CG922" t="s">
        <v>324</v>
      </c>
      <c r="CH922">
        <v>0</v>
      </c>
      <c r="CI922">
        <v>4.0000000000000001E-3</v>
      </c>
      <c r="CJ922" t="s">
        <v>324</v>
      </c>
      <c r="CK922" t="s">
        <v>324</v>
      </c>
      <c r="CL922" t="s">
        <v>324</v>
      </c>
      <c r="CM922">
        <v>4.0000000000000001E-3</v>
      </c>
      <c r="CN922">
        <v>1</v>
      </c>
      <c r="CO922" t="s">
        <v>324</v>
      </c>
      <c r="CP922" t="s">
        <v>324</v>
      </c>
      <c r="CQ922" t="s">
        <v>324</v>
      </c>
      <c r="CR922">
        <v>1</v>
      </c>
      <c r="CS922" t="s">
        <v>324</v>
      </c>
      <c r="CT922" t="s">
        <v>324</v>
      </c>
      <c r="CU922" t="s">
        <v>324</v>
      </c>
      <c r="CV922" t="s">
        <v>324</v>
      </c>
      <c r="CW922">
        <v>0</v>
      </c>
      <c r="CX922">
        <v>4.6260000000000003</v>
      </c>
      <c r="CY922">
        <v>1.2E-2</v>
      </c>
      <c r="CZ922">
        <v>0</v>
      </c>
      <c r="DA922">
        <v>0</v>
      </c>
      <c r="DB922">
        <v>4.6379999999999999</v>
      </c>
      <c r="DC922">
        <v>576</v>
      </c>
      <c r="DD922">
        <v>1</v>
      </c>
      <c r="DE922">
        <v>0</v>
      </c>
      <c r="DF922">
        <v>0</v>
      </c>
      <c r="DG922">
        <v>577</v>
      </c>
      <c r="DH922">
        <v>0</v>
      </c>
      <c r="DI922">
        <v>0</v>
      </c>
      <c r="DJ922">
        <v>0</v>
      </c>
      <c r="DK922">
        <v>0</v>
      </c>
      <c r="DL922">
        <v>0</v>
      </c>
    </row>
    <row r="923" spans="1:116" x14ac:dyDescent="0.45">
      <c r="A923">
        <v>2023</v>
      </c>
      <c r="B923" t="s">
        <v>227</v>
      </c>
      <c r="C923">
        <v>5326</v>
      </c>
      <c r="D923" t="s">
        <v>1185</v>
      </c>
      <c r="E923" t="s">
        <v>1186</v>
      </c>
      <c r="F923" t="s">
        <v>244</v>
      </c>
      <c r="G923">
        <v>0.111</v>
      </c>
      <c r="H923">
        <v>1.4999999999999999E-2</v>
      </c>
      <c r="I923" t="s">
        <v>324</v>
      </c>
      <c r="J923" t="s">
        <v>324</v>
      </c>
      <c r="K923">
        <v>0.126</v>
      </c>
      <c r="L923">
        <v>18</v>
      </c>
      <c r="M923">
        <v>1</v>
      </c>
      <c r="N923" t="s">
        <v>324</v>
      </c>
      <c r="O923" t="s">
        <v>324</v>
      </c>
      <c r="P923">
        <v>19</v>
      </c>
      <c r="Q923" t="s">
        <v>324</v>
      </c>
      <c r="R923" t="s">
        <v>324</v>
      </c>
      <c r="S923" t="s">
        <v>324</v>
      </c>
      <c r="T923" t="s">
        <v>324</v>
      </c>
      <c r="U923">
        <v>0</v>
      </c>
      <c r="V923" t="s">
        <v>324</v>
      </c>
      <c r="W923" t="s">
        <v>324</v>
      </c>
      <c r="X923" t="s">
        <v>324</v>
      </c>
      <c r="Y923" t="s">
        <v>324</v>
      </c>
      <c r="Z923">
        <v>0</v>
      </c>
      <c r="AA923" t="s">
        <v>324</v>
      </c>
      <c r="AB923" t="s">
        <v>324</v>
      </c>
      <c r="AC923" t="s">
        <v>324</v>
      </c>
      <c r="AD923" t="s">
        <v>324</v>
      </c>
      <c r="AE923">
        <v>0</v>
      </c>
      <c r="AF923" t="s">
        <v>324</v>
      </c>
      <c r="AG923" t="s">
        <v>324</v>
      </c>
      <c r="AH923" t="s">
        <v>324</v>
      </c>
      <c r="AI923" t="s">
        <v>324</v>
      </c>
      <c r="AJ923">
        <v>0</v>
      </c>
      <c r="AK923" t="s">
        <v>324</v>
      </c>
      <c r="AL923" t="s">
        <v>324</v>
      </c>
      <c r="AM923" t="s">
        <v>324</v>
      </c>
      <c r="AN923" t="s">
        <v>324</v>
      </c>
      <c r="AO923">
        <v>0</v>
      </c>
      <c r="AP923" t="s">
        <v>324</v>
      </c>
      <c r="AQ923" t="s">
        <v>324</v>
      </c>
      <c r="AR923" t="s">
        <v>324</v>
      </c>
      <c r="AS923" t="s">
        <v>324</v>
      </c>
      <c r="AT923">
        <v>0</v>
      </c>
      <c r="AU923" t="s">
        <v>324</v>
      </c>
      <c r="AV923" t="s">
        <v>324</v>
      </c>
      <c r="AW923" t="s">
        <v>324</v>
      </c>
      <c r="AX923" t="s">
        <v>324</v>
      </c>
      <c r="AY923">
        <v>0</v>
      </c>
      <c r="AZ923" t="s">
        <v>324</v>
      </c>
      <c r="BA923" t="s">
        <v>324</v>
      </c>
      <c r="BB923" t="s">
        <v>324</v>
      </c>
      <c r="BC923" t="s">
        <v>324</v>
      </c>
      <c r="BD923">
        <v>0</v>
      </c>
      <c r="BE923" t="s">
        <v>324</v>
      </c>
      <c r="BF923" t="s">
        <v>324</v>
      </c>
      <c r="BG923" t="s">
        <v>324</v>
      </c>
      <c r="BH923" t="s">
        <v>324</v>
      </c>
      <c r="BI923">
        <v>0</v>
      </c>
      <c r="BJ923" t="s">
        <v>324</v>
      </c>
      <c r="BK923" t="s">
        <v>324</v>
      </c>
      <c r="BL923" t="s">
        <v>324</v>
      </c>
      <c r="BM923" t="s">
        <v>324</v>
      </c>
      <c r="BN923">
        <v>0</v>
      </c>
      <c r="BO923" t="s">
        <v>324</v>
      </c>
      <c r="BP923" t="s">
        <v>324</v>
      </c>
      <c r="BQ923" t="s">
        <v>324</v>
      </c>
      <c r="BR923" t="s">
        <v>324</v>
      </c>
      <c r="BS923">
        <v>0</v>
      </c>
      <c r="BT923" t="s">
        <v>324</v>
      </c>
      <c r="BU923" t="s">
        <v>324</v>
      </c>
      <c r="BV923" t="s">
        <v>324</v>
      </c>
      <c r="BW923" t="s">
        <v>324</v>
      </c>
      <c r="BX923">
        <v>0</v>
      </c>
      <c r="BY923" t="s">
        <v>324</v>
      </c>
      <c r="BZ923" t="s">
        <v>324</v>
      </c>
      <c r="CA923" t="s">
        <v>324</v>
      </c>
      <c r="CB923" t="s">
        <v>324</v>
      </c>
      <c r="CC923">
        <v>0</v>
      </c>
      <c r="CD923" t="s">
        <v>324</v>
      </c>
      <c r="CE923" t="s">
        <v>324</v>
      </c>
      <c r="CF923" t="s">
        <v>324</v>
      </c>
      <c r="CG923" t="s">
        <v>324</v>
      </c>
      <c r="CH923">
        <v>0</v>
      </c>
      <c r="CI923" t="s">
        <v>324</v>
      </c>
      <c r="CJ923" t="s">
        <v>324</v>
      </c>
      <c r="CK923" t="s">
        <v>324</v>
      </c>
      <c r="CL923" t="s">
        <v>324</v>
      </c>
      <c r="CM923">
        <v>0</v>
      </c>
      <c r="CN923" t="s">
        <v>324</v>
      </c>
      <c r="CO923" t="s">
        <v>324</v>
      </c>
      <c r="CP923" t="s">
        <v>324</v>
      </c>
      <c r="CQ923" t="s">
        <v>324</v>
      </c>
      <c r="CR923">
        <v>0</v>
      </c>
      <c r="CS923" t="s">
        <v>324</v>
      </c>
      <c r="CT923" t="s">
        <v>324</v>
      </c>
      <c r="CU923" t="s">
        <v>324</v>
      </c>
      <c r="CV923" t="s">
        <v>324</v>
      </c>
      <c r="CW923">
        <v>0</v>
      </c>
      <c r="CX923">
        <v>0.111</v>
      </c>
      <c r="CY923">
        <v>1.4999999999999999E-2</v>
      </c>
      <c r="CZ923">
        <v>0</v>
      </c>
      <c r="DA923">
        <v>0</v>
      </c>
      <c r="DB923">
        <v>0.126</v>
      </c>
      <c r="DC923">
        <v>18</v>
      </c>
      <c r="DD923">
        <v>1</v>
      </c>
      <c r="DE923">
        <v>0</v>
      </c>
      <c r="DF923">
        <v>0</v>
      </c>
      <c r="DG923">
        <v>19</v>
      </c>
      <c r="DH923">
        <v>0</v>
      </c>
      <c r="DI923">
        <v>0</v>
      </c>
      <c r="DJ923">
        <v>0</v>
      </c>
      <c r="DK923">
        <v>0</v>
      </c>
      <c r="DL923">
        <v>0</v>
      </c>
    </row>
    <row r="924" spans="1:116" x14ac:dyDescent="0.45">
      <c r="A924">
        <v>2023</v>
      </c>
      <c r="B924" t="s">
        <v>227</v>
      </c>
      <c r="C924">
        <v>5832</v>
      </c>
      <c r="D924" t="s">
        <v>1187</v>
      </c>
      <c r="E924" t="s">
        <v>783</v>
      </c>
      <c r="F924" t="s">
        <v>244</v>
      </c>
      <c r="G924">
        <v>0.64600000000000002</v>
      </c>
      <c r="H924">
        <v>1.0999999999999999E-2</v>
      </c>
      <c r="I924" t="s">
        <v>324</v>
      </c>
      <c r="J924" t="s">
        <v>324</v>
      </c>
      <c r="K924">
        <v>0.65700000000000003</v>
      </c>
      <c r="L924">
        <v>79</v>
      </c>
      <c r="M924">
        <v>1</v>
      </c>
      <c r="N924" t="s">
        <v>324</v>
      </c>
      <c r="O924" t="s">
        <v>324</v>
      </c>
      <c r="P924">
        <v>80</v>
      </c>
      <c r="Q924" t="s">
        <v>324</v>
      </c>
      <c r="R924" t="s">
        <v>324</v>
      </c>
      <c r="S924" t="s">
        <v>324</v>
      </c>
      <c r="T924" t="s">
        <v>324</v>
      </c>
      <c r="U924">
        <v>0</v>
      </c>
      <c r="V924" t="s">
        <v>324</v>
      </c>
      <c r="W924" t="s">
        <v>324</v>
      </c>
      <c r="X924" t="s">
        <v>324</v>
      </c>
      <c r="Y924" t="s">
        <v>324</v>
      </c>
      <c r="Z924">
        <v>0</v>
      </c>
      <c r="AA924" t="s">
        <v>324</v>
      </c>
      <c r="AB924" t="s">
        <v>324</v>
      </c>
      <c r="AC924" t="s">
        <v>324</v>
      </c>
      <c r="AD924" t="s">
        <v>324</v>
      </c>
      <c r="AE924">
        <v>0</v>
      </c>
      <c r="AF924" t="s">
        <v>324</v>
      </c>
      <c r="AG924" t="s">
        <v>324</v>
      </c>
      <c r="AH924" t="s">
        <v>324</v>
      </c>
      <c r="AI924" t="s">
        <v>324</v>
      </c>
      <c r="AJ924">
        <v>0</v>
      </c>
      <c r="AK924" t="s">
        <v>324</v>
      </c>
      <c r="AL924" t="s">
        <v>324</v>
      </c>
      <c r="AM924" t="s">
        <v>324</v>
      </c>
      <c r="AN924" t="s">
        <v>324</v>
      </c>
      <c r="AO924">
        <v>0</v>
      </c>
      <c r="AP924" t="s">
        <v>324</v>
      </c>
      <c r="AQ924" t="s">
        <v>324</v>
      </c>
      <c r="AR924" t="s">
        <v>324</v>
      </c>
      <c r="AS924" t="s">
        <v>324</v>
      </c>
      <c r="AT924">
        <v>0</v>
      </c>
      <c r="AU924" t="s">
        <v>324</v>
      </c>
      <c r="AV924" t="s">
        <v>324</v>
      </c>
      <c r="AW924" t="s">
        <v>324</v>
      </c>
      <c r="AX924" t="s">
        <v>324</v>
      </c>
      <c r="AY924">
        <v>0</v>
      </c>
      <c r="AZ924" t="s">
        <v>324</v>
      </c>
      <c r="BA924" t="s">
        <v>324</v>
      </c>
      <c r="BB924" t="s">
        <v>324</v>
      </c>
      <c r="BC924" t="s">
        <v>324</v>
      </c>
      <c r="BD924">
        <v>0</v>
      </c>
      <c r="BE924" t="s">
        <v>324</v>
      </c>
      <c r="BF924" t="s">
        <v>324</v>
      </c>
      <c r="BG924" t="s">
        <v>324</v>
      </c>
      <c r="BH924" t="s">
        <v>324</v>
      </c>
      <c r="BI924">
        <v>0</v>
      </c>
      <c r="BJ924" t="s">
        <v>324</v>
      </c>
      <c r="BK924" t="s">
        <v>324</v>
      </c>
      <c r="BL924" t="s">
        <v>324</v>
      </c>
      <c r="BM924" t="s">
        <v>324</v>
      </c>
      <c r="BN924">
        <v>0</v>
      </c>
      <c r="BO924" t="s">
        <v>324</v>
      </c>
      <c r="BP924" t="s">
        <v>324</v>
      </c>
      <c r="BQ924" t="s">
        <v>324</v>
      </c>
      <c r="BR924" t="s">
        <v>324</v>
      </c>
      <c r="BS924">
        <v>0</v>
      </c>
      <c r="BT924" t="s">
        <v>324</v>
      </c>
      <c r="BU924" t="s">
        <v>324</v>
      </c>
      <c r="BV924" t="s">
        <v>324</v>
      </c>
      <c r="BW924" t="s">
        <v>324</v>
      </c>
      <c r="BX924">
        <v>0</v>
      </c>
      <c r="BY924" t="s">
        <v>324</v>
      </c>
      <c r="BZ924" t="s">
        <v>324</v>
      </c>
      <c r="CA924" t="s">
        <v>324</v>
      </c>
      <c r="CB924" t="s">
        <v>324</v>
      </c>
      <c r="CC924">
        <v>0</v>
      </c>
      <c r="CD924" t="s">
        <v>324</v>
      </c>
      <c r="CE924" t="s">
        <v>324</v>
      </c>
      <c r="CF924" t="s">
        <v>324</v>
      </c>
      <c r="CG924" t="s">
        <v>324</v>
      </c>
      <c r="CH924">
        <v>0</v>
      </c>
      <c r="CI924" t="s">
        <v>324</v>
      </c>
      <c r="CJ924" t="s">
        <v>324</v>
      </c>
      <c r="CK924" t="s">
        <v>324</v>
      </c>
      <c r="CL924" t="s">
        <v>324</v>
      </c>
      <c r="CM924">
        <v>0</v>
      </c>
      <c r="CN924" t="s">
        <v>324</v>
      </c>
      <c r="CO924" t="s">
        <v>324</v>
      </c>
      <c r="CP924" t="s">
        <v>324</v>
      </c>
      <c r="CQ924" t="s">
        <v>324</v>
      </c>
      <c r="CR924">
        <v>0</v>
      </c>
      <c r="CS924" t="s">
        <v>324</v>
      </c>
      <c r="CT924" t="s">
        <v>324</v>
      </c>
      <c r="CU924" t="s">
        <v>324</v>
      </c>
      <c r="CV924" t="s">
        <v>324</v>
      </c>
      <c r="CW924">
        <v>0</v>
      </c>
      <c r="CX924">
        <v>0.64600000000000002</v>
      </c>
      <c r="CY924">
        <v>1.0999999999999999E-2</v>
      </c>
      <c r="CZ924">
        <v>0</v>
      </c>
      <c r="DA924">
        <v>0</v>
      </c>
      <c r="DB924">
        <v>0.65700000000000003</v>
      </c>
      <c r="DC924">
        <v>79</v>
      </c>
      <c r="DD924">
        <v>1</v>
      </c>
      <c r="DE924">
        <v>0</v>
      </c>
      <c r="DF924">
        <v>0</v>
      </c>
      <c r="DG924">
        <v>80</v>
      </c>
      <c r="DH924">
        <v>0</v>
      </c>
      <c r="DI924">
        <v>0</v>
      </c>
      <c r="DJ924">
        <v>0</v>
      </c>
      <c r="DK924">
        <v>0</v>
      </c>
      <c r="DL924">
        <v>0</v>
      </c>
    </row>
    <row r="925" spans="1:116" x14ac:dyDescent="0.45">
      <c r="A925">
        <v>2023</v>
      </c>
      <c r="B925" t="s">
        <v>227</v>
      </c>
      <c r="C925">
        <v>6149</v>
      </c>
      <c r="D925" t="s">
        <v>1188</v>
      </c>
      <c r="E925" t="s">
        <v>783</v>
      </c>
      <c r="F925" t="s">
        <v>244</v>
      </c>
      <c r="G925">
        <v>1.62</v>
      </c>
      <c r="H925">
        <v>0.82</v>
      </c>
      <c r="I925" t="s">
        <v>324</v>
      </c>
      <c r="J925" t="s">
        <v>324</v>
      </c>
      <c r="K925">
        <v>2.44</v>
      </c>
      <c r="L925">
        <v>163</v>
      </c>
      <c r="M925">
        <v>21</v>
      </c>
      <c r="N925" t="s">
        <v>324</v>
      </c>
      <c r="O925" t="s">
        <v>324</v>
      </c>
      <c r="P925">
        <v>184</v>
      </c>
      <c r="Q925" t="s">
        <v>324</v>
      </c>
      <c r="R925" t="s">
        <v>324</v>
      </c>
      <c r="S925" t="s">
        <v>324</v>
      </c>
      <c r="T925" t="s">
        <v>324</v>
      </c>
      <c r="U925">
        <v>0</v>
      </c>
      <c r="V925" t="s">
        <v>324</v>
      </c>
      <c r="W925" t="s">
        <v>324</v>
      </c>
      <c r="X925" t="s">
        <v>324</v>
      </c>
      <c r="Y925" t="s">
        <v>324</v>
      </c>
      <c r="Z925">
        <v>0</v>
      </c>
      <c r="AA925" t="s">
        <v>324</v>
      </c>
      <c r="AB925" t="s">
        <v>324</v>
      </c>
      <c r="AC925" t="s">
        <v>324</v>
      </c>
      <c r="AD925" t="s">
        <v>324</v>
      </c>
      <c r="AE925">
        <v>0</v>
      </c>
      <c r="AF925" t="s">
        <v>324</v>
      </c>
      <c r="AG925" t="s">
        <v>324</v>
      </c>
      <c r="AH925" t="s">
        <v>324</v>
      </c>
      <c r="AI925" t="s">
        <v>324</v>
      </c>
      <c r="AJ925">
        <v>0</v>
      </c>
      <c r="AK925" t="s">
        <v>324</v>
      </c>
      <c r="AL925" t="s">
        <v>324</v>
      </c>
      <c r="AM925" t="s">
        <v>324</v>
      </c>
      <c r="AN925" t="s">
        <v>324</v>
      </c>
      <c r="AO925">
        <v>0</v>
      </c>
      <c r="AP925" t="s">
        <v>324</v>
      </c>
      <c r="AQ925" t="s">
        <v>324</v>
      </c>
      <c r="AR925" t="s">
        <v>324</v>
      </c>
      <c r="AS925" t="s">
        <v>324</v>
      </c>
      <c r="AT925">
        <v>0</v>
      </c>
      <c r="AU925" t="s">
        <v>324</v>
      </c>
      <c r="AV925" t="s">
        <v>324</v>
      </c>
      <c r="AW925" t="s">
        <v>324</v>
      </c>
      <c r="AX925" t="s">
        <v>324</v>
      </c>
      <c r="AY925">
        <v>0</v>
      </c>
      <c r="AZ925" t="s">
        <v>324</v>
      </c>
      <c r="BA925" t="s">
        <v>324</v>
      </c>
      <c r="BB925" t="s">
        <v>324</v>
      </c>
      <c r="BC925" t="s">
        <v>324</v>
      </c>
      <c r="BD925">
        <v>0</v>
      </c>
      <c r="BE925" t="s">
        <v>324</v>
      </c>
      <c r="BF925" t="s">
        <v>324</v>
      </c>
      <c r="BG925" t="s">
        <v>324</v>
      </c>
      <c r="BH925" t="s">
        <v>324</v>
      </c>
      <c r="BI925">
        <v>0</v>
      </c>
      <c r="BJ925" t="s">
        <v>324</v>
      </c>
      <c r="BK925" t="s">
        <v>324</v>
      </c>
      <c r="BL925" t="s">
        <v>324</v>
      </c>
      <c r="BM925" t="s">
        <v>324</v>
      </c>
      <c r="BN925">
        <v>0</v>
      </c>
      <c r="BO925" t="s">
        <v>324</v>
      </c>
      <c r="BP925" t="s">
        <v>324</v>
      </c>
      <c r="BQ925" t="s">
        <v>324</v>
      </c>
      <c r="BR925" t="s">
        <v>324</v>
      </c>
      <c r="BS925">
        <v>0</v>
      </c>
      <c r="BT925" t="s">
        <v>324</v>
      </c>
      <c r="BU925" t="s">
        <v>324</v>
      </c>
      <c r="BV925" t="s">
        <v>324</v>
      </c>
      <c r="BW925" t="s">
        <v>324</v>
      </c>
      <c r="BX925">
        <v>0</v>
      </c>
      <c r="BY925" t="s">
        <v>324</v>
      </c>
      <c r="BZ925" t="s">
        <v>324</v>
      </c>
      <c r="CA925" t="s">
        <v>324</v>
      </c>
      <c r="CB925" t="s">
        <v>324</v>
      </c>
      <c r="CC925">
        <v>0</v>
      </c>
      <c r="CD925" t="s">
        <v>324</v>
      </c>
      <c r="CE925" t="s">
        <v>324</v>
      </c>
      <c r="CF925" t="s">
        <v>324</v>
      </c>
      <c r="CG925" t="s">
        <v>324</v>
      </c>
      <c r="CH925">
        <v>0</v>
      </c>
      <c r="CI925" t="s">
        <v>324</v>
      </c>
      <c r="CJ925" t="s">
        <v>324</v>
      </c>
      <c r="CK925" t="s">
        <v>324</v>
      </c>
      <c r="CL925" t="s">
        <v>324</v>
      </c>
      <c r="CM925">
        <v>0</v>
      </c>
      <c r="CN925" t="s">
        <v>324</v>
      </c>
      <c r="CO925" t="s">
        <v>324</v>
      </c>
      <c r="CP925" t="s">
        <v>324</v>
      </c>
      <c r="CQ925" t="s">
        <v>324</v>
      </c>
      <c r="CR925">
        <v>0</v>
      </c>
      <c r="CS925" t="s">
        <v>324</v>
      </c>
      <c r="CT925" t="s">
        <v>324</v>
      </c>
      <c r="CU925" t="s">
        <v>324</v>
      </c>
      <c r="CV925" t="s">
        <v>324</v>
      </c>
      <c r="CW925">
        <v>0</v>
      </c>
      <c r="CX925">
        <v>1.62</v>
      </c>
      <c r="CY925">
        <v>0.82</v>
      </c>
      <c r="CZ925">
        <v>0</v>
      </c>
      <c r="DA925">
        <v>0</v>
      </c>
      <c r="DB925">
        <v>2.44</v>
      </c>
      <c r="DC925">
        <v>163</v>
      </c>
      <c r="DD925">
        <v>21</v>
      </c>
      <c r="DE925">
        <v>0</v>
      </c>
      <c r="DF925">
        <v>0</v>
      </c>
      <c r="DG925">
        <v>184</v>
      </c>
      <c r="DH925">
        <v>0</v>
      </c>
      <c r="DI925">
        <v>0</v>
      </c>
      <c r="DJ925">
        <v>0</v>
      </c>
      <c r="DK925">
        <v>0</v>
      </c>
      <c r="DL925">
        <v>0</v>
      </c>
    </row>
    <row r="926" spans="1:116" x14ac:dyDescent="0.45">
      <c r="A926">
        <v>2023</v>
      </c>
      <c r="B926" t="s">
        <v>227</v>
      </c>
      <c r="C926">
        <v>6716</v>
      </c>
      <c r="D926" t="s">
        <v>1189</v>
      </c>
      <c r="E926" t="s">
        <v>783</v>
      </c>
      <c r="F926" t="s">
        <v>244</v>
      </c>
      <c r="G926">
        <v>6.2389999999999999</v>
      </c>
      <c r="H926">
        <v>0.38600000000000001</v>
      </c>
      <c r="I926" t="s">
        <v>324</v>
      </c>
      <c r="J926" t="s">
        <v>324</v>
      </c>
      <c r="K926">
        <v>6.625</v>
      </c>
      <c r="L926">
        <v>807</v>
      </c>
      <c r="M926">
        <v>8</v>
      </c>
      <c r="N926" t="s">
        <v>324</v>
      </c>
      <c r="O926" t="s">
        <v>324</v>
      </c>
      <c r="P926">
        <v>815</v>
      </c>
      <c r="Q926" t="s">
        <v>324</v>
      </c>
      <c r="R926" t="s">
        <v>324</v>
      </c>
      <c r="S926" t="s">
        <v>324</v>
      </c>
      <c r="T926" t="s">
        <v>324</v>
      </c>
      <c r="U926">
        <v>0</v>
      </c>
      <c r="V926" t="s">
        <v>324</v>
      </c>
      <c r="W926" t="s">
        <v>324</v>
      </c>
      <c r="X926" t="s">
        <v>324</v>
      </c>
      <c r="Y926" t="s">
        <v>324</v>
      </c>
      <c r="Z926">
        <v>0</v>
      </c>
      <c r="AA926" t="s">
        <v>324</v>
      </c>
      <c r="AB926" t="s">
        <v>324</v>
      </c>
      <c r="AC926" t="s">
        <v>324</v>
      </c>
      <c r="AD926" t="s">
        <v>324</v>
      </c>
      <c r="AE926">
        <v>0</v>
      </c>
      <c r="AF926" t="s">
        <v>324</v>
      </c>
      <c r="AG926">
        <v>6.9000000000000006E-2</v>
      </c>
      <c r="AH926" t="s">
        <v>324</v>
      </c>
      <c r="AI926" t="s">
        <v>324</v>
      </c>
      <c r="AJ926">
        <v>6.9000000000000006E-2</v>
      </c>
      <c r="AK926" t="s">
        <v>324</v>
      </c>
      <c r="AL926">
        <v>117</v>
      </c>
      <c r="AM926" t="s">
        <v>324</v>
      </c>
      <c r="AN926" t="s">
        <v>324</v>
      </c>
      <c r="AO926">
        <v>117</v>
      </c>
      <c r="AP926" t="s">
        <v>324</v>
      </c>
      <c r="AQ926" t="s">
        <v>324</v>
      </c>
      <c r="AR926" t="s">
        <v>324</v>
      </c>
      <c r="AS926" t="s">
        <v>324</v>
      </c>
      <c r="AT926">
        <v>0</v>
      </c>
      <c r="AU926" t="s">
        <v>324</v>
      </c>
      <c r="AV926" t="s">
        <v>324</v>
      </c>
      <c r="AW926" t="s">
        <v>324</v>
      </c>
      <c r="AX926" t="s">
        <v>324</v>
      </c>
      <c r="AY926">
        <v>0</v>
      </c>
      <c r="AZ926" t="s">
        <v>324</v>
      </c>
      <c r="BA926" t="s">
        <v>324</v>
      </c>
      <c r="BB926" t="s">
        <v>324</v>
      </c>
      <c r="BC926" t="s">
        <v>324</v>
      </c>
      <c r="BD926">
        <v>0</v>
      </c>
      <c r="BE926" t="s">
        <v>324</v>
      </c>
      <c r="BF926" t="s">
        <v>324</v>
      </c>
      <c r="BG926" t="s">
        <v>324</v>
      </c>
      <c r="BH926" t="s">
        <v>324</v>
      </c>
      <c r="BI926">
        <v>0</v>
      </c>
      <c r="BJ926" t="s">
        <v>324</v>
      </c>
      <c r="BK926" t="s">
        <v>324</v>
      </c>
      <c r="BL926" t="s">
        <v>324</v>
      </c>
      <c r="BM926" t="s">
        <v>324</v>
      </c>
      <c r="BN926">
        <v>0</v>
      </c>
      <c r="BO926" t="s">
        <v>324</v>
      </c>
      <c r="BP926" t="s">
        <v>324</v>
      </c>
      <c r="BQ926" t="s">
        <v>324</v>
      </c>
      <c r="BR926" t="s">
        <v>324</v>
      </c>
      <c r="BS926">
        <v>0</v>
      </c>
      <c r="BT926" t="s">
        <v>324</v>
      </c>
      <c r="BU926" t="s">
        <v>324</v>
      </c>
      <c r="BV926" t="s">
        <v>324</v>
      </c>
      <c r="BW926" t="s">
        <v>324</v>
      </c>
      <c r="BX926">
        <v>0</v>
      </c>
      <c r="BY926" t="s">
        <v>324</v>
      </c>
      <c r="BZ926" t="s">
        <v>324</v>
      </c>
      <c r="CA926" t="s">
        <v>324</v>
      </c>
      <c r="CB926" t="s">
        <v>324</v>
      </c>
      <c r="CC926">
        <v>0</v>
      </c>
      <c r="CD926" t="s">
        <v>324</v>
      </c>
      <c r="CE926" t="s">
        <v>324</v>
      </c>
      <c r="CF926" t="s">
        <v>324</v>
      </c>
      <c r="CG926" t="s">
        <v>324</v>
      </c>
      <c r="CH926">
        <v>0</v>
      </c>
      <c r="CI926" t="s">
        <v>324</v>
      </c>
      <c r="CJ926" t="s">
        <v>324</v>
      </c>
      <c r="CK926" t="s">
        <v>324</v>
      </c>
      <c r="CL926" t="s">
        <v>324</v>
      </c>
      <c r="CM926">
        <v>0</v>
      </c>
      <c r="CN926" t="s">
        <v>324</v>
      </c>
      <c r="CO926" t="s">
        <v>324</v>
      </c>
      <c r="CP926" t="s">
        <v>324</v>
      </c>
      <c r="CQ926" t="s">
        <v>324</v>
      </c>
      <c r="CR926">
        <v>0</v>
      </c>
      <c r="CS926" t="s">
        <v>324</v>
      </c>
      <c r="CT926" t="s">
        <v>324</v>
      </c>
      <c r="CU926" t="s">
        <v>324</v>
      </c>
      <c r="CV926" t="s">
        <v>324</v>
      </c>
      <c r="CW926">
        <v>0</v>
      </c>
      <c r="CX926">
        <v>6.2389999999999999</v>
      </c>
      <c r="CY926">
        <v>0.45500000000000002</v>
      </c>
      <c r="CZ926">
        <v>0</v>
      </c>
      <c r="DA926">
        <v>0</v>
      </c>
      <c r="DB926">
        <v>6.694</v>
      </c>
      <c r="DC926">
        <v>807</v>
      </c>
      <c r="DD926">
        <v>125</v>
      </c>
      <c r="DE926">
        <v>0</v>
      </c>
      <c r="DF926">
        <v>0</v>
      </c>
      <c r="DG926">
        <v>932</v>
      </c>
      <c r="DH926">
        <v>0</v>
      </c>
      <c r="DI926">
        <v>0</v>
      </c>
      <c r="DJ926">
        <v>0</v>
      </c>
      <c r="DK926">
        <v>0</v>
      </c>
      <c r="DL926">
        <v>0</v>
      </c>
    </row>
    <row r="927" spans="1:116" x14ac:dyDescent="0.45">
      <c r="A927">
        <v>2023</v>
      </c>
      <c r="B927" t="s">
        <v>227</v>
      </c>
      <c r="C927">
        <v>7548</v>
      </c>
      <c r="D927" t="s">
        <v>1190</v>
      </c>
      <c r="E927" t="s">
        <v>783</v>
      </c>
      <c r="F927" t="s">
        <v>244</v>
      </c>
      <c r="G927">
        <v>2.1930000000000001</v>
      </c>
      <c r="H927">
        <v>0.223</v>
      </c>
      <c r="I927" t="s">
        <v>324</v>
      </c>
      <c r="J927" t="s">
        <v>324</v>
      </c>
      <c r="K927">
        <v>2.4159999999999999</v>
      </c>
      <c r="L927">
        <v>280</v>
      </c>
      <c r="M927">
        <v>10</v>
      </c>
      <c r="N927" t="s">
        <v>324</v>
      </c>
      <c r="O927" t="s">
        <v>324</v>
      </c>
      <c r="P927">
        <v>290</v>
      </c>
      <c r="Q927" t="s">
        <v>324</v>
      </c>
      <c r="R927" t="s">
        <v>324</v>
      </c>
      <c r="S927" t="s">
        <v>324</v>
      </c>
      <c r="T927" t="s">
        <v>324</v>
      </c>
      <c r="U927">
        <v>0</v>
      </c>
      <c r="V927" t="s">
        <v>324</v>
      </c>
      <c r="W927" t="s">
        <v>324</v>
      </c>
      <c r="X927" t="s">
        <v>324</v>
      </c>
      <c r="Y927" t="s">
        <v>324</v>
      </c>
      <c r="Z927">
        <v>0</v>
      </c>
      <c r="AA927" t="s">
        <v>324</v>
      </c>
      <c r="AB927" t="s">
        <v>324</v>
      </c>
      <c r="AC927" t="s">
        <v>324</v>
      </c>
      <c r="AD927" t="s">
        <v>324</v>
      </c>
      <c r="AE927">
        <v>0</v>
      </c>
      <c r="AF927" t="s">
        <v>324</v>
      </c>
      <c r="AG927" t="s">
        <v>324</v>
      </c>
      <c r="AH927" t="s">
        <v>324</v>
      </c>
      <c r="AI927" t="s">
        <v>324</v>
      </c>
      <c r="AJ927">
        <v>0</v>
      </c>
      <c r="AK927" t="s">
        <v>324</v>
      </c>
      <c r="AL927" t="s">
        <v>324</v>
      </c>
      <c r="AM927" t="s">
        <v>324</v>
      </c>
      <c r="AN927" t="s">
        <v>324</v>
      </c>
      <c r="AO927">
        <v>0</v>
      </c>
      <c r="AP927" t="s">
        <v>324</v>
      </c>
      <c r="AQ927" t="s">
        <v>324</v>
      </c>
      <c r="AR927" t="s">
        <v>324</v>
      </c>
      <c r="AS927" t="s">
        <v>324</v>
      </c>
      <c r="AT927">
        <v>0</v>
      </c>
      <c r="AU927" t="s">
        <v>324</v>
      </c>
      <c r="AV927" t="s">
        <v>324</v>
      </c>
      <c r="AW927" t="s">
        <v>324</v>
      </c>
      <c r="AX927" t="s">
        <v>324</v>
      </c>
      <c r="AY927">
        <v>0</v>
      </c>
      <c r="AZ927" t="s">
        <v>324</v>
      </c>
      <c r="BA927" t="s">
        <v>324</v>
      </c>
      <c r="BB927" t="s">
        <v>324</v>
      </c>
      <c r="BC927" t="s">
        <v>324</v>
      </c>
      <c r="BD927">
        <v>0</v>
      </c>
      <c r="BE927" t="s">
        <v>324</v>
      </c>
      <c r="BF927" t="s">
        <v>324</v>
      </c>
      <c r="BG927" t="s">
        <v>324</v>
      </c>
      <c r="BH927" t="s">
        <v>324</v>
      </c>
      <c r="BI927">
        <v>0</v>
      </c>
      <c r="BJ927" t="s">
        <v>324</v>
      </c>
      <c r="BK927" t="s">
        <v>324</v>
      </c>
      <c r="BL927" t="s">
        <v>324</v>
      </c>
      <c r="BM927" t="s">
        <v>324</v>
      </c>
      <c r="BN927">
        <v>0</v>
      </c>
      <c r="BO927" t="s">
        <v>324</v>
      </c>
      <c r="BP927" t="s">
        <v>324</v>
      </c>
      <c r="BQ927" t="s">
        <v>324</v>
      </c>
      <c r="BR927" t="s">
        <v>324</v>
      </c>
      <c r="BS927">
        <v>0</v>
      </c>
      <c r="BT927">
        <v>2E-3</v>
      </c>
      <c r="BU927" t="s">
        <v>324</v>
      </c>
      <c r="BV927" t="s">
        <v>324</v>
      </c>
      <c r="BW927" t="s">
        <v>324</v>
      </c>
      <c r="BX927">
        <v>2E-3</v>
      </c>
      <c r="BY927">
        <v>1</v>
      </c>
      <c r="BZ927" t="s">
        <v>324</v>
      </c>
      <c r="CA927" t="s">
        <v>324</v>
      </c>
      <c r="CB927" t="s">
        <v>324</v>
      </c>
      <c r="CC927">
        <v>1</v>
      </c>
      <c r="CD927" t="s">
        <v>324</v>
      </c>
      <c r="CE927" t="s">
        <v>324</v>
      </c>
      <c r="CF927" t="s">
        <v>324</v>
      </c>
      <c r="CG927" t="s">
        <v>324</v>
      </c>
      <c r="CH927">
        <v>0</v>
      </c>
      <c r="CI927" t="s">
        <v>324</v>
      </c>
      <c r="CJ927" t="s">
        <v>324</v>
      </c>
      <c r="CK927" t="s">
        <v>324</v>
      </c>
      <c r="CL927" t="s">
        <v>324</v>
      </c>
      <c r="CM927">
        <v>0</v>
      </c>
      <c r="CN927" t="s">
        <v>324</v>
      </c>
      <c r="CO927" t="s">
        <v>324</v>
      </c>
      <c r="CP927" t="s">
        <v>324</v>
      </c>
      <c r="CQ927" t="s">
        <v>324</v>
      </c>
      <c r="CR927">
        <v>0</v>
      </c>
      <c r="CS927" t="s">
        <v>324</v>
      </c>
      <c r="CT927" t="s">
        <v>324</v>
      </c>
      <c r="CU927" t="s">
        <v>324</v>
      </c>
      <c r="CV927" t="s">
        <v>324</v>
      </c>
      <c r="CW927">
        <v>0</v>
      </c>
      <c r="CX927">
        <v>2.1949999999999998</v>
      </c>
      <c r="CY927">
        <v>0.223</v>
      </c>
      <c r="CZ927">
        <v>0</v>
      </c>
      <c r="DA927">
        <v>0</v>
      </c>
      <c r="DB927">
        <v>2.4180000000000001</v>
      </c>
      <c r="DC927">
        <v>281</v>
      </c>
      <c r="DD927">
        <v>10</v>
      </c>
      <c r="DE927">
        <v>0</v>
      </c>
      <c r="DF927">
        <v>0</v>
      </c>
      <c r="DG927">
        <v>291</v>
      </c>
      <c r="DH927">
        <v>0</v>
      </c>
      <c r="DI927">
        <v>0</v>
      </c>
      <c r="DJ927">
        <v>0</v>
      </c>
      <c r="DK927">
        <v>0</v>
      </c>
      <c r="DL927">
        <v>0</v>
      </c>
    </row>
    <row r="928" spans="1:116" x14ac:dyDescent="0.45">
      <c r="A928">
        <v>2023</v>
      </c>
      <c r="B928" t="s">
        <v>227</v>
      </c>
      <c r="C928">
        <v>8699</v>
      </c>
      <c r="D928" t="s">
        <v>784</v>
      </c>
      <c r="E928" t="s">
        <v>783</v>
      </c>
      <c r="F928" t="s">
        <v>244</v>
      </c>
      <c r="G928">
        <v>4.6349999999999998</v>
      </c>
      <c r="H928">
        <v>7.3999999999999996E-2</v>
      </c>
      <c r="I928" t="s">
        <v>324</v>
      </c>
      <c r="J928" t="s">
        <v>324</v>
      </c>
      <c r="K928">
        <v>4.7089999999999996</v>
      </c>
      <c r="L928">
        <v>493</v>
      </c>
      <c r="M928">
        <v>8</v>
      </c>
      <c r="N928" t="s">
        <v>324</v>
      </c>
      <c r="O928" t="s">
        <v>324</v>
      </c>
      <c r="P928">
        <v>501</v>
      </c>
      <c r="Q928" t="s">
        <v>324</v>
      </c>
      <c r="R928" t="s">
        <v>324</v>
      </c>
      <c r="S928" t="s">
        <v>324</v>
      </c>
      <c r="T928" t="s">
        <v>324</v>
      </c>
      <c r="U928">
        <v>0</v>
      </c>
      <c r="V928" t="s">
        <v>324</v>
      </c>
      <c r="W928" t="s">
        <v>324</v>
      </c>
      <c r="X928" t="s">
        <v>324</v>
      </c>
      <c r="Y928" t="s">
        <v>324</v>
      </c>
      <c r="Z928">
        <v>0</v>
      </c>
      <c r="AA928" t="s">
        <v>324</v>
      </c>
      <c r="AB928" t="s">
        <v>324</v>
      </c>
      <c r="AC928" t="s">
        <v>324</v>
      </c>
      <c r="AD928" t="s">
        <v>324</v>
      </c>
      <c r="AE928">
        <v>0</v>
      </c>
      <c r="AF928">
        <v>0.498</v>
      </c>
      <c r="AG928" t="s">
        <v>324</v>
      </c>
      <c r="AH928" t="s">
        <v>324</v>
      </c>
      <c r="AI928" t="s">
        <v>324</v>
      </c>
      <c r="AJ928">
        <v>0.498</v>
      </c>
      <c r="AK928">
        <v>138</v>
      </c>
      <c r="AL928" t="s">
        <v>324</v>
      </c>
      <c r="AM928" t="s">
        <v>324</v>
      </c>
      <c r="AN928" t="s">
        <v>324</v>
      </c>
      <c r="AO928">
        <v>138</v>
      </c>
      <c r="AP928" t="s">
        <v>324</v>
      </c>
      <c r="AQ928" t="s">
        <v>324</v>
      </c>
      <c r="AR928" t="s">
        <v>324</v>
      </c>
      <c r="AS928" t="s">
        <v>324</v>
      </c>
      <c r="AT928">
        <v>0</v>
      </c>
      <c r="AU928" t="s">
        <v>324</v>
      </c>
      <c r="AV928" t="s">
        <v>324</v>
      </c>
      <c r="AW928" t="s">
        <v>324</v>
      </c>
      <c r="AX928" t="s">
        <v>324</v>
      </c>
      <c r="AY928">
        <v>0</v>
      </c>
      <c r="AZ928" t="s">
        <v>324</v>
      </c>
      <c r="BA928" t="s">
        <v>324</v>
      </c>
      <c r="BB928" t="s">
        <v>324</v>
      </c>
      <c r="BC928" t="s">
        <v>324</v>
      </c>
      <c r="BD928">
        <v>0</v>
      </c>
      <c r="BE928" t="s">
        <v>324</v>
      </c>
      <c r="BF928" t="s">
        <v>324</v>
      </c>
      <c r="BG928" t="s">
        <v>324</v>
      </c>
      <c r="BH928" t="s">
        <v>324</v>
      </c>
      <c r="BI928">
        <v>0</v>
      </c>
      <c r="BJ928" t="s">
        <v>324</v>
      </c>
      <c r="BK928" t="s">
        <v>324</v>
      </c>
      <c r="BL928" t="s">
        <v>324</v>
      </c>
      <c r="BM928" t="s">
        <v>324</v>
      </c>
      <c r="BN928">
        <v>0</v>
      </c>
      <c r="BO928" t="s">
        <v>324</v>
      </c>
      <c r="BP928" t="s">
        <v>324</v>
      </c>
      <c r="BQ928" t="s">
        <v>324</v>
      </c>
      <c r="BR928" t="s">
        <v>324</v>
      </c>
      <c r="BS928">
        <v>0</v>
      </c>
      <c r="BT928">
        <v>1.7999999999999999E-2</v>
      </c>
      <c r="BU928" t="s">
        <v>324</v>
      </c>
      <c r="BV928" t="s">
        <v>324</v>
      </c>
      <c r="BW928" t="s">
        <v>324</v>
      </c>
      <c r="BX928">
        <v>1.7999999999999999E-2</v>
      </c>
      <c r="BY928">
        <v>8</v>
      </c>
      <c r="BZ928" t="s">
        <v>324</v>
      </c>
      <c r="CA928" t="s">
        <v>324</v>
      </c>
      <c r="CB928" t="s">
        <v>324</v>
      </c>
      <c r="CC928">
        <v>8</v>
      </c>
      <c r="CD928" t="s">
        <v>324</v>
      </c>
      <c r="CE928" t="s">
        <v>324</v>
      </c>
      <c r="CF928" t="s">
        <v>324</v>
      </c>
      <c r="CG928" t="s">
        <v>324</v>
      </c>
      <c r="CH928">
        <v>0</v>
      </c>
      <c r="CI928" t="s">
        <v>324</v>
      </c>
      <c r="CJ928">
        <v>1E-3</v>
      </c>
      <c r="CK928" t="s">
        <v>324</v>
      </c>
      <c r="CL928" t="s">
        <v>324</v>
      </c>
      <c r="CM928">
        <v>1E-3</v>
      </c>
      <c r="CN928" t="s">
        <v>324</v>
      </c>
      <c r="CO928">
        <v>1</v>
      </c>
      <c r="CP928" t="s">
        <v>324</v>
      </c>
      <c r="CQ928" t="s">
        <v>324</v>
      </c>
      <c r="CR928">
        <v>1</v>
      </c>
      <c r="CS928" t="s">
        <v>324</v>
      </c>
      <c r="CT928" t="s">
        <v>324</v>
      </c>
      <c r="CU928" t="s">
        <v>324</v>
      </c>
      <c r="CV928" t="s">
        <v>324</v>
      </c>
      <c r="CW928">
        <v>0</v>
      </c>
      <c r="CX928">
        <v>5.1509999999999998</v>
      </c>
      <c r="CY928">
        <v>7.4999999999999997E-2</v>
      </c>
      <c r="CZ928">
        <v>0</v>
      </c>
      <c r="DA928">
        <v>0</v>
      </c>
      <c r="DB928">
        <v>5.226</v>
      </c>
      <c r="DC928">
        <v>639</v>
      </c>
      <c r="DD928">
        <v>9</v>
      </c>
      <c r="DE928">
        <v>0</v>
      </c>
      <c r="DF928">
        <v>0</v>
      </c>
      <c r="DG928">
        <v>648</v>
      </c>
      <c r="DH928">
        <v>0</v>
      </c>
      <c r="DI928">
        <v>0</v>
      </c>
      <c r="DJ928">
        <v>0</v>
      </c>
      <c r="DK928">
        <v>0</v>
      </c>
      <c r="DL928">
        <v>0</v>
      </c>
    </row>
    <row r="929" spans="1:116" x14ac:dyDescent="0.45">
      <c r="A929">
        <v>2023</v>
      </c>
      <c r="B929" t="s">
        <v>227</v>
      </c>
      <c r="C929">
        <v>10393</v>
      </c>
      <c r="D929" t="s">
        <v>1191</v>
      </c>
      <c r="E929" t="s">
        <v>783</v>
      </c>
      <c r="F929" t="s">
        <v>244</v>
      </c>
      <c r="G929">
        <v>2.4430000000000001</v>
      </c>
      <c r="H929">
        <v>0.126</v>
      </c>
      <c r="I929" t="s">
        <v>324</v>
      </c>
      <c r="J929" t="s">
        <v>324</v>
      </c>
      <c r="K929">
        <v>2.569</v>
      </c>
      <c r="L929">
        <v>307</v>
      </c>
      <c r="M929">
        <v>9</v>
      </c>
      <c r="N929" t="s">
        <v>324</v>
      </c>
      <c r="O929" t="s">
        <v>324</v>
      </c>
      <c r="P929">
        <v>316</v>
      </c>
      <c r="Q929" t="s">
        <v>324</v>
      </c>
      <c r="R929" t="s">
        <v>324</v>
      </c>
      <c r="S929" t="s">
        <v>324</v>
      </c>
      <c r="T929" t="s">
        <v>324</v>
      </c>
      <c r="U929">
        <v>0</v>
      </c>
      <c r="V929" t="s">
        <v>324</v>
      </c>
      <c r="W929" t="s">
        <v>324</v>
      </c>
      <c r="X929" t="s">
        <v>324</v>
      </c>
      <c r="Y929" t="s">
        <v>324</v>
      </c>
      <c r="Z929">
        <v>0</v>
      </c>
      <c r="AA929" t="s">
        <v>324</v>
      </c>
      <c r="AB929" t="s">
        <v>324</v>
      </c>
      <c r="AC929" t="s">
        <v>324</v>
      </c>
      <c r="AD929" t="s">
        <v>324</v>
      </c>
      <c r="AE929">
        <v>0</v>
      </c>
      <c r="AF929" t="s">
        <v>324</v>
      </c>
      <c r="AG929" t="s">
        <v>324</v>
      </c>
      <c r="AH929" t="s">
        <v>324</v>
      </c>
      <c r="AI929" t="s">
        <v>324</v>
      </c>
      <c r="AJ929">
        <v>0</v>
      </c>
      <c r="AK929" t="s">
        <v>324</v>
      </c>
      <c r="AL929" t="s">
        <v>324</v>
      </c>
      <c r="AM929" t="s">
        <v>324</v>
      </c>
      <c r="AN929" t="s">
        <v>324</v>
      </c>
      <c r="AO929">
        <v>0</v>
      </c>
      <c r="AP929">
        <v>0.16</v>
      </c>
      <c r="AQ929" t="s">
        <v>324</v>
      </c>
      <c r="AR929" t="s">
        <v>324</v>
      </c>
      <c r="AS929" t="s">
        <v>324</v>
      </c>
      <c r="AT929">
        <v>0.16</v>
      </c>
      <c r="AU929">
        <v>9</v>
      </c>
      <c r="AV929" t="s">
        <v>324</v>
      </c>
      <c r="AW929" t="s">
        <v>324</v>
      </c>
      <c r="AX929" t="s">
        <v>324</v>
      </c>
      <c r="AY929">
        <v>9</v>
      </c>
      <c r="AZ929" t="s">
        <v>324</v>
      </c>
      <c r="BA929" t="s">
        <v>324</v>
      </c>
      <c r="BB929" t="s">
        <v>324</v>
      </c>
      <c r="BC929" t="s">
        <v>324</v>
      </c>
      <c r="BD929">
        <v>0</v>
      </c>
      <c r="BE929" t="s">
        <v>324</v>
      </c>
      <c r="BF929" t="s">
        <v>324</v>
      </c>
      <c r="BG929" t="s">
        <v>324</v>
      </c>
      <c r="BH929" t="s">
        <v>324</v>
      </c>
      <c r="BI929">
        <v>0</v>
      </c>
      <c r="BJ929" t="s">
        <v>324</v>
      </c>
      <c r="BK929" t="s">
        <v>324</v>
      </c>
      <c r="BL929" t="s">
        <v>324</v>
      </c>
      <c r="BM929" t="s">
        <v>324</v>
      </c>
      <c r="BN929">
        <v>0</v>
      </c>
      <c r="BO929" t="s">
        <v>324</v>
      </c>
      <c r="BP929" t="s">
        <v>324</v>
      </c>
      <c r="BQ929" t="s">
        <v>324</v>
      </c>
      <c r="BR929" t="s">
        <v>324</v>
      </c>
      <c r="BS929">
        <v>0</v>
      </c>
      <c r="BT929">
        <v>2.7E-2</v>
      </c>
      <c r="BU929">
        <v>1E-3</v>
      </c>
      <c r="BV929" t="s">
        <v>324</v>
      </c>
      <c r="BW929" t="s">
        <v>324</v>
      </c>
      <c r="BX929">
        <v>2.8000000000000001E-2</v>
      </c>
      <c r="BY929">
        <v>6</v>
      </c>
      <c r="BZ929">
        <v>1</v>
      </c>
      <c r="CA929" t="s">
        <v>324</v>
      </c>
      <c r="CB929" t="s">
        <v>324</v>
      </c>
      <c r="CC929">
        <v>7</v>
      </c>
      <c r="CD929" t="s">
        <v>324</v>
      </c>
      <c r="CE929" t="s">
        <v>324</v>
      </c>
      <c r="CF929" t="s">
        <v>324</v>
      </c>
      <c r="CG929" t="s">
        <v>324</v>
      </c>
      <c r="CH929">
        <v>0</v>
      </c>
      <c r="CI929">
        <v>7.0000000000000001E-3</v>
      </c>
      <c r="CJ929" t="s">
        <v>324</v>
      </c>
      <c r="CK929" t="s">
        <v>324</v>
      </c>
      <c r="CL929" t="s">
        <v>324</v>
      </c>
      <c r="CM929">
        <v>7.0000000000000001E-3</v>
      </c>
      <c r="CN929">
        <v>2</v>
      </c>
      <c r="CO929" t="s">
        <v>324</v>
      </c>
      <c r="CP929" t="s">
        <v>324</v>
      </c>
      <c r="CQ929" t="s">
        <v>324</v>
      </c>
      <c r="CR929">
        <v>2</v>
      </c>
      <c r="CS929" t="s">
        <v>324</v>
      </c>
      <c r="CT929" t="s">
        <v>324</v>
      </c>
      <c r="CU929" t="s">
        <v>324</v>
      </c>
      <c r="CV929" t="s">
        <v>324</v>
      </c>
      <c r="CW929">
        <v>0</v>
      </c>
      <c r="CX929">
        <v>2.4769999999999999</v>
      </c>
      <c r="CY929">
        <v>0.127</v>
      </c>
      <c r="CZ929">
        <v>0</v>
      </c>
      <c r="DA929">
        <v>0</v>
      </c>
      <c r="DB929">
        <v>2.6040000000000001</v>
      </c>
      <c r="DC929">
        <v>315</v>
      </c>
      <c r="DD929">
        <v>10</v>
      </c>
      <c r="DE929">
        <v>0</v>
      </c>
      <c r="DF929">
        <v>0</v>
      </c>
      <c r="DG929">
        <v>325</v>
      </c>
      <c r="DH929">
        <v>0</v>
      </c>
      <c r="DI929">
        <v>0</v>
      </c>
      <c r="DJ929">
        <v>0</v>
      </c>
      <c r="DK929">
        <v>0</v>
      </c>
      <c r="DL929">
        <v>0</v>
      </c>
    </row>
    <row r="930" spans="1:116" x14ac:dyDescent="0.45">
      <c r="A930">
        <v>2023</v>
      </c>
      <c r="B930" t="s">
        <v>227</v>
      </c>
      <c r="C930">
        <v>10627</v>
      </c>
      <c r="D930" t="s">
        <v>1192</v>
      </c>
      <c r="E930" t="s">
        <v>783</v>
      </c>
      <c r="F930" t="s">
        <v>244</v>
      </c>
      <c r="G930">
        <v>0.17899999999999999</v>
      </c>
      <c r="H930" t="s">
        <v>324</v>
      </c>
      <c r="I930" t="s">
        <v>324</v>
      </c>
      <c r="J930" t="s">
        <v>324</v>
      </c>
      <c r="K930">
        <v>0.17899999999999999</v>
      </c>
      <c r="L930">
        <v>17</v>
      </c>
      <c r="M930" t="s">
        <v>324</v>
      </c>
      <c r="N930" t="s">
        <v>324</v>
      </c>
      <c r="O930" t="s">
        <v>324</v>
      </c>
      <c r="P930">
        <v>17</v>
      </c>
      <c r="Q930" t="s">
        <v>324</v>
      </c>
      <c r="R930" t="s">
        <v>324</v>
      </c>
      <c r="S930" t="s">
        <v>324</v>
      </c>
      <c r="T930" t="s">
        <v>324</v>
      </c>
      <c r="U930">
        <v>0</v>
      </c>
      <c r="V930" t="s">
        <v>324</v>
      </c>
      <c r="W930" t="s">
        <v>324</v>
      </c>
      <c r="X930" t="s">
        <v>324</v>
      </c>
      <c r="Y930" t="s">
        <v>324</v>
      </c>
      <c r="Z930">
        <v>0</v>
      </c>
      <c r="AA930" t="s">
        <v>324</v>
      </c>
      <c r="AB930" t="s">
        <v>324</v>
      </c>
      <c r="AC930" t="s">
        <v>324</v>
      </c>
      <c r="AD930" t="s">
        <v>324</v>
      </c>
      <c r="AE930">
        <v>0</v>
      </c>
      <c r="AF930" t="s">
        <v>324</v>
      </c>
      <c r="AG930" t="s">
        <v>324</v>
      </c>
      <c r="AH930" t="s">
        <v>324</v>
      </c>
      <c r="AI930" t="s">
        <v>324</v>
      </c>
      <c r="AJ930">
        <v>0</v>
      </c>
      <c r="AK930" t="s">
        <v>324</v>
      </c>
      <c r="AL930" t="s">
        <v>324</v>
      </c>
      <c r="AM930" t="s">
        <v>324</v>
      </c>
      <c r="AN930" t="s">
        <v>324</v>
      </c>
      <c r="AO930">
        <v>0</v>
      </c>
      <c r="AP930" t="s">
        <v>324</v>
      </c>
      <c r="AQ930" t="s">
        <v>324</v>
      </c>
      <c r="AR930" t="s">
        <v>324</v>
      </c>
      <c r="AS930" t="s">
        <v>324</v>
      </c>
      <c r="AT930">
        <v>0</v>
      </c>
      <c r="AU930" t="s">
        <v>324</v>
      </c>
      <c r="AV930" t="s">
        <v>324</v>
      </c>
      <c r="AW930" t="s">
        <v>324</v>
      </c>
      <c r="AX930" t="s">
        <v>324</v>
      </c>
      <c r="AY930">
        <v>0</v>
      </c>
      <c r="AZ930" t="s">
        <v>324</v>
      </c>
      <c r="BA930" t="s">
        <v>324</v>
      </c>
      <c r="BB930" t="s">
        <v>324</v>
      </c>
      <c r="BC930" t="s">
        <v>324</v>
      </c>
      <c r="BD930">
        <v>0</v>
      </c>
      <c r="BE930" t="s">
        <v>324</v>
      </c>
      <c r="BF930" t="s">
        <v>324</v>
      </c>
      <c r="BG930" t="s">
        <v>324</v>
      </c>
      <c r="BH930" t="s">
        <v>324</v>
      </c>
      <c r="BI930">
        <v>0</v>
      </c>
      <c r="BJ930" t="s">
        <v>324</v>
      </c>
      <c r="BK930" t="s">
        <v>324</v>
      </c>
      <c r="BL930" t="s">
        <v>324</v>
      </c>
      <c r="BM930" t="s">
        <v>324</v>
      </c>
      <c r="BN930">
        <v>0</v>
      </c>
      <c r="BO930" t="s">
        <v>324</v>
      </c>
      <c r="BP930" t="s">
        <v>324</v>
      </c>
      <c r="BQ930" t="s">
        <v>324</v>
      </c>
      <c r="BR930" t="s">
        <v>324</v>
      </c>
      <c r="BS930">
        <v>0</v>
      </c>
      <c r="BT930" t="s">
        <v>324</v>
      </c>
      <c r="BU930" t="s">
        <v>324</v>
      </c>
      <c r="BV930" t="s">
        <v>324</v>
      </c>
      <c r="BW930" t="s">
        <v>324</v>
      </c>
      <c r="BX930">
        <v>0</v>
      </c>
      <c r="BY930" t="s">
        <v>324</v>
      </c>
      <c r="BZ930" t="s">
        <v>324</v>
      </c>
      <c r="CA930" t="s">
        <v>324</v>
      </c>
      <c r="CB930" t="s">
        <v>324</v>
      </c>
      <c r="CC930">
        <v>0</v>
      </c>
      <c r="CD930" t="s">
        <v>324</v>
      </c>
      <c r="CE930" t="s">
        <v>324</v>
      </c>
      <c r="CF930" t="s">
        <v>324</v>
      </c>
      <c r="CG930" t="s">
        <v>324</v>
      </c>
      <c r="CH930">
        <v>0</v>
      </c>
      <c r="CI930" t="s">
        <v>324</v>
      </c>
      <c r="CJ930" t="s">
        <v>324</v>
      </c>
      <c r="CK930" t="s">
        <v>324</v>
      </c>
      <c r="CL930" t="s">
        <v>324</v>
      </c>
      <c r="CM930">
        <v>0</v>
      </c>
      <c r="CN930" t="s">
        <v>324</v>
      </c>
      <c r="CO930" t="s">
        <v>324</v>
      </c>
      <c r="CP930" t="s">
        <v>324</v>
      </c>
      <c r="CQ930" t="s">
        <v>324</v>
      </c>
      <c r="CR930">
        <v>0</v>
      </c>
      <c r="CS930" t="s">
        <v>324</v>
      </c>
      <c r="CT930" t="s">
        <v>324</v>
      </c>
      <c r="CU930" t="s">
        <v>324</v>
      </c>
      <c r="CV930" t="s">
        <v>324</v>
      </c>
      <c r="CW930">
        <v>0</v>
      </c>
      <c r="CX930">
        <v>0.17899999999999999</v>
      </c>
      <c r="CY930">
        <v>0</v>
      </c>
      <c r="CZ930">
        <v>0</v>
      </c>
      <c r="DA930">
        <v>0</v>
      </c>
      <c r="DB930">
        <v>0.17899999999999999</v>
      </c>
      <c r="DC930">
        <v>17</v>
      </c>
      <c r="DD930">
        <v>0</v>
      </c>
      <c r="DE930">
        <v>0</v>
      </c>
      <c r="DF930">
        <v>0</v>
      </c>
      <c r="DG930">
        <v>17</v>
      </c>
      <c r="DH930">
        <v>0</v>
      </c>
      <c r="DI930">
        <v>0</v>
      </c>
      <c r="DJ930">
        <v>0</v>
      </c>
      <c r="DK930">
        <v>0</v>
      </c>
      <c r="DL930">
        <v>0</v>
      </c>
    </row>
    <row r="931" spans="1:116" x14ac:dyDescent="0.45">
      <c r="A931">
        <v>2023</v>
      </c>
      <c r="B931" t="s">
        <v>227</v>
      </c>
      <c r="C931">
        <v>10944</v>
      </c>
      <c r="D931" t="s">
        <v>1193</v>
      </c>
      <c r="E931" t="s">
        <v>783</v>
      </c>
      <c r="F931" t="s">
        <v>244</v>
      </c>
      <c r="G931">
        <v>2.2000000000000002</v>
      </c>
      <c r="H931">
        <v>0.19400000000000001</v>
      </c>
      <c r="I931" t="s">
        <v>324</v>
      </c>
      <c r="J931" t="s">
        <v>324</v>
      </c>
      <c r="K931">
        <v>2.3940000000000001</v>
      </c>
      <c r="L931">
        <v>275</v>
      </c>
      <c r="M931">
        <v>4</v>
      </c>
      <c r="N931" t="s">
        <v>324</v>
      </c>
      <c r="O931" t="s">
        <v>324</v>
      </c>
      <c r="P931">
        <v>279</v>
      </c>
      <c r="Q931" t="s">
        <v>324</v>
      </c>
      <c r="R931" t="s">
        <v>324</v>
      </c>
      <c r="S931" t="s">
        <v>324</v>
      </c>
      <c r="T931" t="s">
        <v>324</v>
      </c>
      <c r="U931">
        <v>0</v>
      </c>
      <c r="V931" t="s">
        <v>324</v>
      </c>
      <c r="W931" t="s">
        <v>324</v>
      </c>
      <c r="X931" t="s">
        <v>324</v>
      </c>
      <c r="Y931" t="s">
        <v>324</v>
      </c>
      <c r="Z931">
        <v>0</v>
      </c>
      <c r="AA931" t="s">
        <v>324</v>
      </c>
      <c r="AB931" t="s">
        <v>324</v>
      </c>
      <c r="AC931" t="s">
        <v>324</v>
      </c>
      <c r="AD931" t="s">
        <v>324</v>
      </c>
      <c r="AE931">
        <v>0</v>
      </c>
      <c r="AF931" t="s">
        <v>324</v>
      </c>
      <c r="AG931" t="s">
        <v>324</v>
      </c>
      <c r="AH931" t="s">
        <v>324</v>
      </c>
      <c r="AI931" t="s">
        <v>324</v>
      </c>
      <c r="AJ931">
        <v>0</v>
      </c>
      <c r="AK931" t="s">
        <v>324</v>
      </c>
      <c r="AL931" t="s">
        <v>324</v>
      </c>
      <c r="AM931" t="s">
        <v>324</v>
      </c>
      <c r="AN931" t="s">
        <v>324</v>
      </c>
      <c r="AO931">
        <v>0</v>
      </c>
      <c r="AP931" t="s">
        <v>324</v>
      </c>
      <c r="AQ931" t="s">
        <v>324</v>
      </c>
      <c r="AR931" t="s">
        <v>324</v>
      </c>
      <c r="AS931" t="s">
        <v>324</v>
      </c>
      <c r="AT931">
        <v>0</v>
      </c>
      <c r="AU931" t="s">
        <v>324</v>
      </c>
      <c r="AV931" t="s">
        <v>324</v>
      </c>
      <c r="AW931" t="s">
        <v>324</v>
      </c>
      <c r="AX931" t="s">
        <v>324</v>
      </c>
      <c r="AY931">
        <v>0</v>
      </c>
      <c r="AZ931" t="s">
        <v>324</v>
      </c>
      <c r="BA931" t="s">
        <v>324</v>
      </c>
      <c r="BB931" t="s">
        <v>324</v>
      </c>
      <c r="BC931" t="s">
        <v>324</v>
      </c>
      <c r="BD931">
        <v>0</v>
      </c>
      <c r="BE931" t="s">
        <v>324</v>
      </c>
      <c r="BF931" t="s">
        <v>324</v>
      </c>
      <c r="BG931" t="s">
        <v>324</v>
      </c>
      <c r="BH931" t="s">
        <v>324</v>
      </c>
      <c r="BI931">
        <v>0</v>
      </c>
      <c r="BJ931" t="s">
        <v>324</v>
      </c>
      <c r="BK931" t="s">
        <v>324</v>
      </c>
      <c r="BL931" t="s">
        <v>324</v>
      </c>
      <c r="BM931" t="s">
        <v>324</v>
      </c>
      <c r="BN931">
        <v>0</v>
      </c>
      <c r="BO931" t="s">
        <v>324</v>
      </c>
      <c r="BP931" t="s">
        <v>324</v>
      </c>
      <c r="BQ931" t="s">
        <v>324</v>
      </c>
      <c r="BR931" t="s">
        <v>324</v>
      </c>
      <c r="BS931">
        <v>0</v>
      </c>
      <c r="BT931" t="s">
        <v>324</v>
      </c>
      <c r="BU931" t="s">
        <v>324</v>
      </c>
      <c r="BV931" t="s">
        <v>324</v>
      </c>
      <c r="BW931" t="s">
        <v>324</v>
      </c>
      <c r="BX931">
        <v>0</v>
      </c>
      <c r="BY931" t="s">
        <v>324</v>
      </c>
      <c r="BZ931" t="s">
        <v>324</v>
      </c>
      <c r="CA931" t="s">
        <v>324</v>
      </c>
      <c r="CB931" t="s">
        <v>324</v>
      </c>
      <c r="CC931">
        <v>0</v>
      </c>
      <c r="CD931" t="s">
        <v>324</v>
      </c>
      <c r="CE931" t="s">
        <v>324</v>
      </c>
      <c r="CF931" t="s">
        <v>324</v>
      </c>
      <c r="CG931" t="s">
        <v>324</v>
      </c>
      <c r="CH931">
        <v>0</v>
      </c>
      <c r="CI931" t="s">
        <v>324</v>
      </c>
      <c r="CJ931" t="s">
        <v>324</v>
      </c>
      <c r="CK931" t="s">
        <v>324</v>
      </c>
      <c r="CL931" t="s">
        <v>324</v>
      </c>
      <c r="CM931">
        <v>0</v>
      </c>
      <c r="CN931" t="s">
        <v>324</v>
      </c>
      <c r="CO931" t="s">
        <v>324</v>
      </c>
      <c r="CP931" t="s">
        <v>324</v>
      </c>
      <c r="CQ931" t="s">
        <v>324</v>
      </c>
      <c r="CR931">
        <v>0</v>
      </c>
      <c r="CS931" t="s">
        <v>324</v>
      </c>
      <c r="CT931" t="s">
        <v>324</v>
      </c>
      <c r="CU931" t="s">
        <v>324</v>
      </c>
      <c r="CV931" t="s">
        <v>324</v>
      </c>
      <c r="CW931">
        <v>0</v>
      </c>
      <c r="CX931">
        <v>2.2000000000000002</v>
      </c>
      <c r="CY931">
        <v>0.19400000000000001</v>
      </c>
      <c r="CZ931">
        <v>0</v>
      </c>
      <c r="DA931">
        <v>0</v>
      </c>
      <c r="DB931">
        <v>2.3940000000000001</v>
      </c>
      <c r="DC931">
        <v>275</v>
      </c>
      <c r="DD931">
        <v>4</v>
      </c>
      <c r="DE931">
        <v>0</v>
      </c>
      <c r="DF931">
        <v>0</v>
      </c>
      <c r="DG931">
        <v>279</v>
      </c>
      <c r="DH931">
        <v>0</v>
      </c>
      <c r="DI931">
        <v>0</v>
      </c>
      <c r="DJ931">
        <v>0</v>
      </c>
      <c r="DK931">
        <v>0</v>
      </c>
      <c r="DL931">
        <v>0</v>
      </c>
    </row>
    <row r="932" spans="1:116" x14ac:dyDescent="0.45">
      <c r="A932">
        <v>2023</v>
      </c>
      <c r="B932" t="s">
        <v>227</v>
      </c>
      <c r="C932">
        <v>12744</v>
      </c>
      <c r="D932" t="s">
        <v>1194</v>
      </c>
      <c r="E932" t="s">
        <v>786</v>
      </c>
      <c r="F932" t="s">
        <v>244</v>
      </c>
      <c r="G932">
        <v>0.184</v>
      </c>
      <c r="H932">
        <v>6.4000000000000001E-2</v>
      </c>
      <c r="I932" t="s">
        <v>324</v>
      </c>
      <c r="J932" t="s">
        <v>324</v>
      </c>
      <c r="K932">
        <v>0.248</v>
      </c>
      <c r="L932">
        <v>28</v>
      </c>
      <c r="M932">
        <v>3</v>
      </c>
      <c r="N932" t="s">
        <v>324</v>
      </c>
      <c r="O932" t="s">
        <v>324</v>
      </c>
      <c r="P932">
        <v>31</v>
      </c>
      <c r="Q932" t="s">
        <v>324</v>
      </c>
      <c r="R932" t="s">
        <v>324</v>
      </c>
      <c r="S932" t="s">
        <v>324</v>
      </c>
      <c r="T932" t="s">
        <v>324</v>
      </c>
      <c r="U932">
        <v>0</v>
      </c>
      <c r="V932" t="s">
        <v>324</v>
      </c>
      <c r="W932" t="s">
        <v>324</v>
      </c>
      <c r="X932" t="s">
        <v>324</v>
      </c>
      <c r="Y932" t="s">
        <v>324</v>
      </c>
      <c r="Z932">
        <v>0</v>
      </c>
      <c r="AA932" t="s">
        <v>324</v>
      </c>
      <c r="AB932" t="s">
        <v>324</v>
      </c>
      <c r="AC932" t="s">
        <v>324</v>
      </c>
      <c r="AD932" t="s">
        <v>324</v>
      </c>
      <c r="AE932">
        <v>0</v>
      </c>
      <c r="AF932" t="s">
        <v>324</v>
      </c>
      <c r="AG932" t="s">
        <v>324</v>
      </c>
      <c r="AH932" t="s">
        <v>324</v>
      </c>
      <c r="AI932" t="s">
        <v>324</v>
      </c>
      <c r="AJ932">
        <v>0</v>
      </c>
      <c r="AK932" t="s">
        <v>324</v>
      </c>
      <c r="AL932" t="s">
        <v>324</v>
      </c>
      <c r="AM932" t="s">
        <v>324</v>
      </c>
      <c r="AN932" t="s">
        <v>324</v>
      </c>
      <c r="AO932">
        <v>0</v>
      </c>
      <c r="AP932">
        <v>1.6E-2</v>
      </c>
      <c r="AQ932">
        <v>8.0000000000000002E-3</v>
      </c>
      <c r="AR932" t="s">
        <v>324</v>
      </c>
      <c r="AS932" t="s">
        <v>324</v>
      </c>
      <c r="AT932">
        <v>2.4E-2</v>
      </c>
      <c r="AU932">
        <v>3</v>
      </c>
      <c r="AV932">
        <v>1</v>
      </c>
      <c r="AW932" t="s">
        <v>324</v>
      </c>
      <c r="AX932" t="s">
        <v>324</v>
      </c>
      <c r="AY932">
        <v>4</v>
      </c>
      <c r="AZ932">
        <v>3.4000000000000002E-2</v>
      </c>
      <c r="BA932">
        <v>2.7E-2</v>
      </c>
      <c r="BB932" t="s">
        <v>324</v>
      </c>
      <c r="BC932" t="s">
        <v>324</v>
      </c>
      <c r="BD932">
        <v>6.0999999999999999E-2</v>
      </c>
      <c r="BE932" t="s">
        <v>324</v>
      </c>
      <c r="BF932" t="s">
        <v>324</v>
      </c>
      <c r="BG932" t="s">
        <v>324</v>
      </c>
      <c r="BH932" t="s">
        <v>324</v>
      </c>
      <c r="BI932">
        <v>0</v>
      </c>
      <c r="BJ932" t="s">
        <v>324</v>
      </c>
      <c r="BK932" t="s">
        <v>324</v>
      </c>
      <c r="BL932" t="s">
        <v>324</v>
      </c>
      <c r="BM932" t="s">
        <v>324</v>
      </c>
      <c r="BN932">
        <v>0</v>
      </c>
      <c r="BO932" t="s">
        <v>324</v>
      </c>
      <c r="BP932" t="s">
        <v>324</v>
      </c>
      <c r="BQ932" t="s">
        <v>324</v>
      </c>
      <c r="BR932" t="s">
        <v>324</v>
      </c>
      <c r="BS932">
        <v>0</v>
      </c>
      <c r="BT932" t="s">
        <v>324</v>
      </c>
      <c r="BU932" t="s">
        <v>324</v>
      </c>
      <c r="BV932" t="s">
        <v>324</v>
      </c>
      <c r="BW932" t="s">
        <v>324</v>
      </c>
      <c r="BX932">
        <v>0</v>
      </c>
      <c r="BY932" t="s">
        <v>324</v>
      </c>
      <c r="BZ932" t="s">
        <v>324</v>
      </c>
      <c r="CA932" t="s">
        <v>324</v>
      </c>
      <c r="CB932" t="s">
        <v>324</v>
      </c>
      <c r="CC932">
        <v>0</v>
      </c>
      <c r="CD932" t="s">
        <v>324</v>
      </c>
      <c r="CE932" t="s">
        <v>324</v>
      </c>
      <c r="CF932" t="s">
        <v>324</v>
      </c>
      <c r="CG932" t="s">
        <v>324</v>
      </c>
      <c r="CH932">
        <v>0</v>
      </c>
      <c r="CI932" t="s">
        <v>324</v>
      </c>
      <c r="CJ932" t="s">
        <v>324</v>
      </c>
      <c r="CK932" t="s">
        <v>324</v>
      </c>
      <c r="CL932" t="s">
        <v>324</v>
      </c>
      <c r="CM932">
        <v>0</v>
      </c>
      <c r="CN932" t="s">
        <v>324</v>
      </c>
      <c r="CO932" t="s">
        <v>324</v>
      </c>
      <c r="CP932" t="s">
        <v>324</v>
      </c>
      <c r="CQ932" t="s">
        <v>324</v>
      </c>
      <c r="CR932">
        <v>0</v>
      </c>
      <c r="CS932" t="s">
        <v>324</v>
      </c>
      <c r="CT932" t="s">
        <v>324</v>
      </c>
      <c r="CU932" t="s">
        <v>324</v>
      </c>
      <c r="CV932" t="s">
        <v>324</v>
      </c>
      <c r="CW932">
        <v>0</v>
      </c>
      <c r="CX932">
        <v>0.184</v>
      </c>
      <c r="CY932">
        <v>6.4000000000000001E-2</v>
      </c>
      <c r="CZ932">
        <v>0</v>
      </c>
      <c r="DA932">
        <v>0</v>
      </c>
      <c r="DB932">
        <v>0.248</v>
      </c>
      <c r="DC932">
        <v>28</v>
      </c>
      <c r="DD932">
        <v>3</v>
      </c>
      <c r="DE932">
        <v>0</v>
      </c>
      <c r="DF932">
        <v>0</v>
      </c>
      <c r="DG932">
        <v>31</v>
      </c>
      <c r="DH932">
        <v>0</v>
      </c>
      <c r="DI932">
        <v>0</v>
      </c>
      <c r="DJ932">
        <v>0</v>
      </c>
      <c r="DK932">
        <v>0</v>
      </c>
      <c r="DL932">
        <v>0</v>
      </c>
    </row>
    <row r="933" spans="1:116" x14ac:dyDescent="0.45">
      <c r="A933">
        <v>2023</v>
      </c>
      <c r="B933" t="s">
        <v>227</v>
      </c>
      <c r="C933">
        <v>14055</v>
      </c>
      <c r="D933" t="s">
        <v>1195</v>
      </c>
      <c r="E933" t="s">
        <v>1186</v>
      </c>
      <c r="F933" t="s">
        <v>244</v>
      </c>
      <c r="G933">
        <v>0.88600000000000001</v>
      </c>
      <c r="H933">
        <v>0.115</v>
      </c>
      <c r="I933" t="s">
        <v>324</v>
      </c>
      <c r="J933" t="s">
        <v>324</v>
      </c>
      <c r="K933">
        <v>1.0009999999999999</v>
      </c>
      <c r="L933">
        <v>108</v>
      </c>
      <c r="M933">
        <v>7</v>
      </c>
      <c r="N933" t="s">
        <v>324</v>
      </c>
      <c r="O933" t="s">
        <v>324</v>
      </c>
      <c r="P933">
        <v>115</v>
      </c>
      <c r="Q933">
        <v>886.7</v>
      </c>
      <c r="R933">
        <v>133.80000000000001</v>
      </c>
      <c r="S933" t="s">
        <v>324</v>
      </c>
      <c r="T933" t="s">
        <v>324</v>
      </c>
      <c r="U933">
        <v>1020.5</v>
      </c>
      <c r="V933" t="s">
        <v>324</v>
      </c>
      <c r="W933" t="s">
        <v>324</v>
      </c>
      <c r="X933" t="s">
        <v>324</v>
      </c>
      <c r="Y933" t="s">
        <v>324</v>
      </c>
      <c r="Z933">
        <v>0</v>
      </c>
      <c r="AA933" t="s">
        <v>324</v>
      </c>
      <c r="AB933" t="s">
        <v>324</v>
      </c>
      <c r="AC933" t="s">
        <v>324</v>
      </c>
      <c r="AD933" t="s">
        <v>324</v>
      </c>
      <c r="AE933">
        <v>0</v>
      </c>
      <c r="AF933" t="s">
        <v>324</v>
      </c>
      <c r="AG933" t="s">
        <v>324</v>
      </c>
      <c r="AH933" t="s">
        <v>324</v>
      </c>
      <c r="AI933" t="s">
        <v>324</v>
      </c>
      <c r="AJ933">
        <v>0</v>
      </c>
      <c r="AK933" t="s">
        <v>324</v>
      </c>
      <c r="AL933" t="s">
        <v>324</v>
      </c>
      <c r="AM933" t="s">
        <v>324</v>
      </c>
      <c r="AN933" t="s">
        <v>324</v>
      </c>
      <c r="AO933">
        <v>0</v>
      </c>
      <c r="AP933" t="s">
        <v>324</v>
      </c>
      <c r="AQ933" t="s">
        <v>324</v>
      </c>
      <c r="AR933" t="s">
        <v>324</v>
      </c>
      <c r="AS933" t="s">
        <v>324</v>
      </c>
      <c r="AT933">
        <v>0</v>
      </c>
      <c r="AU933" t="s">
        <v>324</v>
      </c>
      <c r="AV933" t="s">
        <v>324</v>
      </c>
      <c r="AW933" t="s">
        <v>324</v>
      </c>
      <c r="AX933" t="s">
        <v>324</v>
      </c>
      <c r="AY933">
        <v>0</v>
      </c>
      <c r="AZ933" t="s">
        <v>324</v>
      </c>
      <c r="BA933" t="s">
        <v>324</v>
      </c>
      <c r="BB933" t="s">
        <v>324</v>
      </c>
      <c r="BC933" t="s">
        <v>324</v>
      </c>
      <c r="BD933">
        <v>0</v>
      </c>
      <c r="BE933" t="s">
        <v>324</v>
      </c>
      <c r="BF933" t="s">
        <v>324</v>
      </c>
      <c r="BG933" t="s">
        <v>324</v>
      </c>
      <c r="BH933" t="s">
        <v>324</v>
      </c>
      <c r="BI933">
        <v>0</v>
      </c>
      <c r="BJ933" t="s">
        <v>324</v>
      </c>
      <c r="BK933" t="s">
        <v>324</v>
      </c>
      <c r="BL933" t="s">
        <v>324</v>
      </c>
      <c r="BM933" t="s">
        <v>324</v>
      </c>
      <c r="BN933">
        <v>0</v>
      </c>
      <c r="BO933" t="s">
        <v>324</v>
      </c>
      <c r="BP933" t="s">
        <v>324</v>
      </c>
      <c r="BQ933" t="s">
        <v>324</v>
      </c>
      <c r="BR933" t="s">
        <v>324</v>
      </c>
      <c r="BS933">
        <v>0</v>
      </c>
      <c r="BT933" t="s">
        <v>324</v>
      </c>
      <c r="BU933" t="s">
        <v>324</v>
      </c>
      <c r="BV933" t="s">
        <v>324</v>
      </c>
      <c r="BW933" t="s">
        <v>324</v>
      </c>
      <c r="BX933">
        <v>0</v>
      </c>
      <c r="BY933" t="s">
        <v>324</v>
      </c>
      <c r="BZ933" t="s">
        <v>324</v>
      </c>
      <c r="CA933" t="s">
        <v>324</v>
      </c>
      <c r="CB933" t="s">
        <v>324</v>
      </c>
      <c r="CC933">
        <v>0</v>
      </c>
      <c r="CD933" t="s">
        <v>324</v>
      </c>
      <c r="CE933" t="s">
        <v>324</v>
      </c>
      <c r="CF933" t="s">
        <v>324</v>
      </c>
      <c r="CG933" t="s">
        <v>324</v>
      </c>
      <c r="CH933">
        <v>0</v>
      </c>
      <c r="CI933" t="s">
        <v>324</v>
      </c>
      <c r="CJ933" t="s">
        <v>324</v>
      </c>
      <c r="CK933" t="s">
        <v>324</v>
      </c>
      <c r="CL933" t="s">
        <v>324</v>
      </c>
      <c r="CM933">
        <v>0</v>
      </c>
      <c r="CN933" t="s">
        <v>324</v>
      </c>
      <c r="CO933" t="s">
        <v>324</v>
      </c>
      <c r="CP933" t="s">
        <v>324</v>
      </c>
      <c r="CQ933" t="s">
        <v>324</v>
      </c>
      <c r="CR933">
        <v>0</v>
      </c>
      <c r="CS933" t="s">
        <v>324</v>
      </c>
      <c r="CT933" t="s">
        <v>324</v>
      </c>
      <c r="CU933" t="s">
        <v>324</v>
      </c>
      <c r="CV933" t="s">
        <v>324</v>
      </c>
      <c r="CW933">
        <v>0</v>
      </c>
      <c r="CX933">
        <v>0.88600000000000001</v>
      </c>
      <c r="CY933">
        <v>0.115</v>
      </c>
      <c r="CZ933">
        <v>0</v>
      </c>
      <c r="DA933">
        <v>0</v>
      </c>
      <c r="DB933">
        <v>1.0009999999999999</v>
      </c>
      <c r="DC933">
        <v>108</v>
      </c>
      <c r="DD933">
        <v>7</v>
      </c>
      <c r="DE933">
        <v>0</v>
      </c>
      <c r="DF933">
        <v>0</v>
      </c>
      <c r="DG933">
        <v>115</v>
      </c>
      <c r="DH933">
        <v>886.7</v>
      </c>
      <c r="DI933">
        <v>133.80000000000001</v>
      </c>
      <c r="DJ933">
        <v>0</v>
      </c>
      <c r="DK933">
        <v>0</v>
      </c>
      <c r="DL933">
        <v>1020.5</v>
      </c>
    </row>
    <row r="934" spans="1:116" x14ac:dyDescent="0.45">
      <c r="A934">
        <v>2023</v>
      </c>
      <c r="B934" t="s">
        <v>227</v>
      </c>
      <c r="C934">
        <v>14170</v>
      </c>
      <c r="D934" t="s">
        <v>1196</v>
      </c>
      <c r="E934" t="s">
        <v>783</v>
      </c>
      <c r="F934" t="s">
        <v>244</v>
      </c>
      <c r="G934">
        <v>5.0570000000000004</v>
      </c>
      <c r="H934">
        <v>0.94699999999999995</v>
      </c>
      <c r="I934" t="s">
        <v>324</v>
      </c>
      <c r="J934" t="s">
        <v>324</v>
      </c>
      <c r="K934">
        <v>6.0039999999999996</v>
      </c>
      <c r="L934">
        <v>690</v>
      </c>
      <c r="M934">
        <v>49</v>
      </c>
      <c r="N934" t="s">
        <v>324</v>
      </c>
      <c r="O934" t="s">
        <v>324</v>
      </c>
      <c r="P934">
        <v>739</v>
      </c>
      <c r="Q934">
        <v>564.81600000000003</v>
      </c>
      <c r="R934">
        <v>9.4169999999999998</v>
      </c>
      <c r="S934" t="s">
        <v>324</v>
      </c>
      <c r="T934" t="s">
        <v>324</v>
      </c>
      <c r="U934">
        <v>574.23299999999995</v>
      </c>
      <c r="V934" t="s">
        <v>324</v>
      </c>
      <c r="W934" t="s">
        <v>324</v>
      </c>
      <c r="X934" t="s">
        <v>324</v>
      </c>
      <c r="Y934" t="s">
        <v>324</v>
      </c>
      <c r="Z934">
        <v>0</v>
      </c>
      <c r="AA934" t="s">
        <v>324</v>
      </c>
      <c r="AB934" t="s">
        <v>324</v>
      </c>
      <c r="AC934" t="s">
        <v>324</v>
      </c>
      <c r="AD934" t="s">
        <v>324</v>
      </c>
      <c r="AE934">
        <v>0</v>
      </c>
      <c r="AF934">
        <v>0.5</v>
      </c>
      <c r="AG934">
        <v>0.02</v>
      </c>
      <c r="AH934" t="s">
        <v>324</v>
      </c>
      <c r="AI934" t="s">
        <v>324</v>
      </c>
      <c r="AJ934">
        <v>0.52</v>
      </c>
      <c r="AK934">
        <v>268</v>
      </c>
      <c r="AL934">
        <v>4</v>
      </c>
      <c r="AM934" t="s">
        <v>324</v>
      </c>
      <c r="AN934" t="s">
        <v>324</v>
      </c>
      <c r="AO934">
        <v>272</v>
      </c>
      <c r="AP934">
        <v>0.65900000000000003</v>
      </c>
      <c r="AQ934" t="s">
        <v>324</v>
      </c>
      <c r="AR934" t="s">
        <v>324</v>
      </c>
      <c r="AS934" t="s">
        <v>324</v>
      </c>
      <c r="AT934">
        <v>0.65900000000000003</v>
      </c>
      <c r="AU934">
        <v>60</v>
      </c>
      <c r="AV934" t="s">
        <v>324</v>
      </c>
      <c r="AW934" t="s">
        <v>324</v>
      </c>
      <c r="AX934" t="s">
        <v>324</v>
      </c>
      <c r="AY934">
        <v>60</v>
      </c>
      <c r="AZ934">
        <v>0.95199999999999996</v>
      </c>
      <c r="BA934" t="s">
        <v>324</v>
      </c>
      <c r="BB934" t="s">
        <v>324</v>
      </c>
      <c r="BC934" t="s">
        <v>324</v>
      </c>
      <c r="BD934">
        <v>0.95199999999999996</v>
      </c>
      <c r="BE934" t="s">
        <v>324</v>
      </c>
      <c r="BF934" t="s">
        <v>324</v>
      </c>
      <c r="BG934" t="s">
        <v>324</v>
      </c>
      <c r="BH934" t="s">
        <v>324</v>
      </c>
      <c r="BI934">
        <v>0</v>
      </c>
      <c r="BJ934" t="s">
        <v>324</v>
      </c>
      <c r="BK934" t="s">
        <v>324</v>
      </c>
      <c r="BL934" t="s">
        <v>324</v>
      </c>
      <c r="BM934" t="s">
        <v>324</v>
      </c>
      <c r="BN934">
        <v>0</v>
      </c>
      <c r="BO934" t="s">
        <v>324</v>
      </c>
      <c r="BP934" t="s">
        <v>324</v>
      </c>
      <c r="BQ934" t="s">
        <v>324</v>
      </c>
      <c r="BR934" t="s">
        <v>324</v>
      </c>
      <c r="BS934">
        <v>0</v>
      </c>
      <c r="BT934">
        <v>0.01</v>
      </c>
      <c r="BU934" t="s">
        <v>324</v>
      </c>
      <c r="BV934" t="s">
        <v>324</v>
      </c>
      <c r="BW934" t="s">
        <v>324</v>
      </c>
      <c r="BX934">
        <v>0.01</v>
      </c>
      <c r="BY934">
        <v>1</v>
      </c>
      <c r="BZ934" t="s">
        <v>324</v>
      </c>
      <c r="CA934" t="s">
        <v>324</v>
      </c>
      <c r="CB934" t="s">
        <v>324</v>
      </c>
      <c r="CC934">
        <v>1</v>
      </c>
      <c r="CD934">
        <v>0</v>
      </c>
      <c r="CE934" t="s">
        <v>324</v>
      </c>
      <c r="CF934" t="s">
        <v>324</v>
      </c>
      <c r="CG934" t="s">
        <v>324</v>
      </c>
      <c r="CH934">
        <v>0</v>
      </c>
      <c r="CI934">
        <v>0.06</v>
      </c>
      <c r="CJ934">
        <v>0.02</v>
      </c>
      <c r="CK934" t="s">
        <v>324</v>
      </c>
      <c r="CL934" t="s">
        <v>324</v>
      </c>
      <c r="CM934">
        <v>0.08</v>
      </c>
      <c r="CN934">
        <v>1</v>
      </c>
      <c r="CO934">
        <v>1</v>
      </c>
      <c r="CP934" t="s">
        <v>324</v>
      </c>
      <c r="CQ934" t="s">
        <v>324</v>
      </c>
      <c r="CR934">
        <v>2</v>
      </c>
      <c r="CS934">
        <v>11.76</v>
      </c>
      <c r="CT934" t="s">
        <v>324</v>
      </c>
      <c r="CU934" t="s">
        <v>324</v>
      </c>
      <c r="CV934" t="s">
        <v>324</v>
      </c>
      <c r="CW934">
        <v>11.76</v>
      </c>
      <c r="CX934">
        <v>5.6269999999999998</v>
      </c>
      <c r="CY934">
        <v>0.98699999999999999</v>
      </c>
      <c r="CZ934">
        <v>0</v>
      </c>
      <c r="DA934">
        <v>0</v>
      </c>
      <c r="DB934">
        <v>6.6139999999999999</v>
      </c>
      <c r="DC934">
        <v>960</v>
      </c>
      <c r="DD934">
        <v>54</v>
      </c>
      <c r="DE934">
        <v>0</v>
      </c>
      <c r="DF934">
        <v>0</v>
      </c>
      <c r="DG934">
        <v>1014</v>
      </c>
      <c r="DH934">
        <v>576.57600000000002</v>
      </c>
      <c r="DI934">
        <v>9.4169999999999998</v>
      </c>
      <c r="DJ934">
        <v>0</v>
      </c>
      <c r="DK934">
        <v>0</v>
      </c>
      <c r="DL934">
        <v>585.99300000000005</v>
      </c>
    </row>
    <row r="935" spans="1:116" x14ac:dyDescent="0.45">
      <c r="A935">
        <v>2023</v>
      </c>
      <c r="B935" t="s">
        <v>227</v>
      </c>
      <c r="C935">
        <v>14324</v>
      </c>
      <c r="D935" t="s">
        <v>1197</v>
      </c>
      <c r="E935" t="s">
        <v>783</v>
      </c>
      <c r="F935" t="s">
        <v>244</v>
      </c>
      <c r="G935">
        <v>0.70099999999999996</v>
      </c>
      <c r="H935">
        <v>0.127</v>
      </c>
      <c r="I935" t="s">
        <v>324</v>
      </c>
      <c r="J935" t="s">
        <v>324</v>
      </c>
      <c r="K935">
        <v>0.82799999999999996</v>
      </c>
      <c r="L935">
        <v>91</v>
      </c>
      <c r="M935">
        <v>7</v>
      </c>
      <c r="N935" t="s">
        <v>324</v>
      </c>
      <c r="O935" t="s">
        <v>324</v>
      </c>
      <c r="P935">
        <v>98</v>
      </c>
      <c r="Q935" t="s">
        <v>324</v>
      </c>
      <c r="R935" t="s">
        <v>324</v>
      </c>
      <c r="S935" t="s">
        <v>324</v>
      </c>
      <c r="T935" t="s">
        <v>324</v>
      </c>
      <c r="U935">
        <v>0</v>
      </c>
      <c r="V935" t="s">
        <v>324</v>
      </c>
      <c r="W935" t="s">
        <v>324</v>
      </c>
      <c r="X935" t="s">
        <v>324</v>
      </c>
      <c r="Y935" t="s">
        <v>324</v>
      </c>
      <c r="Z935">
        <v>0</v>
      </c>
      <c r="AA935" t="s">
        <v>324</v>
      </c>
      <c r="AB935" t="s">
        <v>324</v>
      </c>
      <c r="AC935" t="s">
        <v>324</v>
      </c>
      <c r="AD935" t="s">
        <v>324</v>
      </c>
      <c r="AE935">
        <v>0</v>
      </c>
      <c r="AF935" t="s">
        <v>324</v>
      </c>
      <c r="AG935" t="s">
        <v>324</v>
      </c>
      <c r="AH935" t="s">
        <v>324</v>
      </c>
      <c r="AI935" t="s">
        <v>324</v>
      </c>
      <c r="AJ935">
        <v>0</v>
      </c>
      <c r="AK935" t="s">
        <v>324</v>
      </c>
      <c r="AL935" t="s">
        <v>324</v>
      </c>
      <c r="AM935" t="s">
        <v>324</v>
      </c>
      <c r="AN935" t="s">
        <v>324</v>
      </c>
      <c r="AO935">
        <v>0</v>
      </c>
      <c r="AP935" t="s">
        <v>324</v>
      </c>
      <c r="AQ935" t="s">
        <v>324</v>
      </c>
      <c r="AR935" t="s">
        <v>324</v>
      </c>
      <c r="AS935" t="s">
        <v>324</v>
      </c>
      <c r="AT935">
        <v>0</v>
      </c>
      <c r="AU935" t="s">
        <v>324</v>
      </c>
      <c r="AV935" t="s">
        <v>324</v>
      </c>
      <c r="AW935" t="s">
        <v>324</v>
      </c>
      <c r="AX935" t="s">
        <v>324</v>
      </c>
      <c r="AY935">
        <v>0</v>
      </c>
      <c r="AZ935" t="s">
        <v>324</v>
      </c>
      <c r="BA935" t="s">
        <v>324</v>
      </c>
      <c r="BB935" t="s">
        <v>324</v>
      </c>
      <c r="BC935" t="s">
        <v>324</v>
      </c>
      <c r="BD935">
        <v>0</v>
      </c>
      <c r="BE935" t="s">
        <v>324</v>
      </c>
      <c r="BF935" t="s">
        <v>324</v>
      </c>
      <c r="BG935" t="s">
        <v>324</v>
      </c>
      <c r="BH935" t="s">
        <v>324</v>
      </c>
      <c r="BI935">
        <v>0</v>
      </c>
      <c r="BJ935" t="s">
        <v>324</v>
      </c>
      <c r="BK935" t="s">
        <v>324</v>
      </c>
      <c r="BL935" t="s">
        <v>324</v>
      </c>
      <c r="BM935" t="s">
        <v>324</v>
      </c>
      <c r="BN935">
        <v>0</v>
      </c>
      <c r="BO935" t="s">
        <v>324</v>
      </c>
      <c r="BP935" t="s">
        <v>324</v>
      </c>
      <c r="BQ935" t="s">
        <v>324</v>
      </c>
      <c r="BR935" t="s">
        <v>324</v>
      </c>
      <c r="BS935">
        <v>0</v>
      </c>
      <c r="BT935">
        <v>3.0000000000000001E-3</v>
      </c>
      <c r="BU935" t="s">
        <v>324</v>
      </c>
      <c r="BV935" t="s">
        <v>324</v>
      </c>
      <c r="BW935" t="s">
        <v>324</v>
      </c>
      <c r="BX935">
        <v>3.0000000000000001E-3</v>
      </c>
      <c r="BY935">
        <v>1</v>
      </c>
      <c r="BZ935" t="s">
        <v>324</v>
      </c>
      <c r="CA935" t="s">
        <v>324</v>
      </c>
      <c r="CB935" t="s">
        <v>324</v>
      </c>
      <c r="CC935">
        <v>1</v>
      </c>
      <c r="CD935" t="s">
        <v>324</v>
      </c>
      <c r="CE935" t="s">
        <v>324</v>
      </c>
      <c r="CF935" t="s">
        <v>324</v>
      </c>
      <c r="CG935" t="s">
        <v>324</v>
      </c>
      <c r="CH935">
        <v>0</v>
      </c>
      <c r="CI935" t="s">
        <v>324</v>
      </c>
      <c r="CJ935">
        <v>3.0000000000000001E-3</v>
      </c>
      <c r="CK935" t="s">
        <v>324</v>
      </c>
      <c r="CL935" t="s">
        <v>324</v>
      </c>
      <c r="CM935">
        <v>3.0000000000000001E-3</v>
      </c>
      <c r="CN935" t="s">
        <v>324</v>
      </c>
      <c r="CO935">
        <v>1</v>
      </c>
      <c r="CP935" t="s">
        <v>324</v>
      </c>
      <c r="CQ935" t="s">
        <v>324</v>
      </c>
      <c r="CR935">
        <v>1</v>
      </c>
      <c r="CS935" t="s">
        <v>324</v>
      </c>
      <c r="CT935" t="s">
        <v>324</v>
      </c>
      <c r="CU935" t="s">
        <v>324</v>
      </c>
      <c r="CV935" t="s">
        <v>324</v>
      </c>
      <c r="CW935">
        <v>0</v>
      </c>
      <c r="CX935">
        <v>0.70399999999999996</v>
      </c>
      <c r="CY935">
        <v>0.13</v>
      </c>
      <c r="CZ935">
        <v>0</v>
      </c>
      <c r="DA935">
        <v>0</v>
      </c>
      <c r="DB935">
        <v>0.83399999999999996</v>
      </c>
      <c r="DC935">
        <v>92</v>
      </c>
      <c r="DD935">
        <v>8</v>
      </c>
      <c r="DE935">
        <v>0</v>
      </c>
      <c r="DF935">
        <v>0</v>
      </c>
      <c r="DG935">
        <v>100</v>
      </c>
      <c r="DH935">
        <v>0</v>
      </c>
      <c r="DI935">
        <v>0</v>
      </c>
      <c r="DJ935">
        <v>0</v>
      </c>
      <c r="DK935">
        <v>0</v>
      </c>
      <c r="DL935">
        <v>0</v>
      </c>
    </row>
    <row r="936" spans="1:116" x14ac:dyDescent="0.45">
      <c r="A936">
        <v>2023</v>
      </c>
      <c r="B936" t="s">
        <v>227</v>
      </c>
      <c r="C936">
        <v>14354</v>
      </c>
      <c r="D936" t="s">
        <v>351</v>
      </c>
      <c r="E936" t="s">
        <v>649</v>
      </c>
      <c r="F936" t="s">
        <v>247</v>
      </c>
      <c r="G936">
        <v>28.753</v>
      </c>
      <c r="H936">
        <v>7.7450000000000001</v>
      </c>
      <c r="I936">
        <v>1.006</v>
      </c>
      <c r="J936">
        <v>0</v>
      </c>
      <c r="K936">
        <v>37.503999999999998</v>
      </c>
      <c r="L936">
        <v>2598</v>
      </c>
      <c r="M936">
        <v>217</v>
      </c>
      <c r="N936">
        <v>21</v>
      </c>
      <c r="O936">
        <v>0</v>
      </c>
      <c r="P936">
        <v>2836</v>
      </c>
      <c r="Q936" t="s">
        <v>324</v>
      </c>
      <c r="R936" t="s">
        <v>324</v>
      </c>
      <c r="S936" t="s">
        <v>324</v>
      </c>
      <c r="T936" t="s">
        <v>324</v>
      </c>
      <c r="U936">
        <v>0</v>
      </c>
      <c r="V936" t="s">
        <v>324</v>
      </c>
      <c r="W936" t="s">
        <v>324</v>
      </c>
      <c r="X936" t="s">
        <v>324</v>
      </c>
      <c r="Y936" t="s">
        <v>324</v>
      </c>
      <c r="Z936">
        <v>0</v>
      </c>
      <c r="AA936" t="s">
        <v>324</v>
      </c>
      <c r="AB936" t="s">
        <v>324</v>
      </c>
      <c r="AC936" t="s">
        <v>324</v>
      </c>
      <c r="AD936" t="s">
        <v>324</v>
      </c>
      <c r="AE936">
        <v>0</v>
      </c>
      <c r="AF936" t="s">
        <v>324</v>
      </c>
      <c r="AG936" t="s">
        <v>324</v>
      </c>
      <c r="AH936" t="s">
        <v>324</v>
      </c>
      <c r="AI936" t="s">
        <v>324</v>
      </c>
      <c r="AJ936">
        <v>0</v>
      </c>
      <c r="AK936" t="s">
        <v>324</v>
      </c>
      <c r="AL936" t="s">
        <v>324</v>
      </c>
      <c r="AM936" t="s">
        <v>324</v>
      </c>
      <c r="AN936" t="s">
        <v>324</v>
      </c>
      <c r="AO936">
        <v>0</v>
      </c>
      <c r="AP936">
        <v>0.50900000000000001</v>
      </c>
      <c r="AQ936">
        <v>8.0000000000000002E-3</v>
      </c>
      <c r="AR936">
        <v>0</v>
      </c>
      <c r="AS936">
        <v>0</v>
      </c>
      <c r="AT936">
        <v>0.51700000000000002</v>
      </c>
      <c r="AU936">
        <v>49</v>
      </c>
      <c r="AV936">
        <v>1</v>
      </c>
      <c r="AW936">
        <v>0</v>
      </c>
      <c r="AX936">
        <v>0</v>
      </c>
      <c r="AY936">
        <v>50</v>
      </c>
      <c r="AZ936">
        <v>0.75</v>
      </c>
      <c r="BA936">
        <v>1.9E-2</v>
      </c>
      <c r="BB936">
        <v>0</v>
      </c>
      <c r="BC936">
        <v>0</v>
      </c>
      <c r="BD936">
        <v>0.76900000000000002</v>
      </c>
      <c r="BE936" t="s">
        <v>324</v>
      </c>
      <c r="BF936" t="s">
        <v>324</v>
      </c>
      <c r="BG936" t="s">
        <v>324</v>
      </c>
      <c r="BH936" t="s">
        <v>324</v>
      </c>
      <c r="BI936">
        <v>0</v>
      </c>
      <c r="BJ936" t="s">
        <v>324</v>
      </c>
      <c r="BK936" t="s">
        <v>324</v>
      </c>
      <c r="BL936" t="s">
        <v>324</v>
      </c>
      <c r="BM936" t="s">
        <v>324</v>
      </c>
      <c r="BN936">
        <v>0</v>
      </c>
      <c r="BO936" t="s">
        <v>324</v>
      </c>
      <c r="BP936" t="s">
        <v>324</v>
      </c>
      <c r="BQ936" t="s">
        <v>324</v>
      </c>
      <c r="BR936" t="s">
        <v>324</v>
      </c>
      <c r="BS936">
        <v>0</v>
      </c>
      <c r="BT936">
        <v>0.03</v>
      </c>
      <c r="BU936">
        <v>0</v>
      </c>
      <c r="BV936">
        <v>0</v>
      </c>
      <c r="BW936">
        <v>0</v>
      </c>
      <c r="BX936">
        <v>0.03</v>
      </c>
      <c r="BY936">
        <v>4</v>
      </c>
      <c r="BZ936">
        <v>0</v>
      </c>
      <c r="CA936">
        <v>0</v>
      </c>
      <c r="CB936">
        <v>0</v>
      </c>
      <c r="CC936">
        <v>4</v>
      </c>
      <c r="CD936" t="s">
        <v>324</v>
      </c>
      <c r="CE936" t="s">
        <v>324</v>
      </c>
      <c r="CF936" t="s">
        <v>324</v>
      </c>
      <c r="CG936" t="s">
        <v>324</v>
      </c>
      <c r="CH936">
        <v>0</v>
      </c>
      <c r="CI936" t="s">
        <v>324</v>
      </c>
      <c r="CJ936" t="s">
        <v>324</v>
      </c>
      <c r="CK936" t="s">
        <v>324</v>
      </c>
      <c r="CL936" t="s">
        <v>324</v>
      </c>
      <c r="CM936">
        <v>0</v>
      </c>
      <c r="CN936" t="s">
        <v>324</v>
      </c>
      <c r="CO936" t="s">
        <v>324</v>
      </c>
      <c r="CP936" t="s">
        <v>324</v>
      </c>
      <c r="CQ936" t="s">
        <v>324</v>
      </c>
      <c r="CR936">
        <v>0</v>
      </c>
      <c r="CS936" t="s">
        <v>324</v>
      </c>
      <c r="CT936" t="s">
        <v>324</v>
      </c>
      <c r="CU936" t="s">
        <v>324</v>
      </c>
      <c r="CV936" t="s">
        <v>324</v>
      </c>
      <c r="CW936">
        <v>0</v>
      </c>
      <c r="CX936">
        <v>28.783000000000001</v>
      </c>
      <c r="CY936">
        <v>7.7450000000000001</v>
      </c>
      <c r="CZ936">
        <v>1.006</v>
      </c>
      <c r="DA936">
        <v>0</v>
      </c>
      <c r="DB936">
        <v>37.533999999999999</v>
      </c>
      <c r="DC936">
        <v>2602</v>
      </c>
      <c r="DD936">
        <v>217</v>
      </c>
      <c r="DE936">
        <v>21</v>
      </c>
      <c r="DF936">
        <v>0</v>
      </c>
      <c r="DG936">
        <v>2840</v>
      </c>
      <c r="DH936">
        <v>0</v>
      </c>
      <c r="DI936">
        <v>0</v>
      </c>
      <c r="DJ936">
        <v>0</v>
      </c>
      <c r="DK936">
        <v>0</v>
      </c>
      <c r="DL936">
        <v>0</v>
      </c>
    </row>
    <row r="937" spans="1:116" x14ac:dyDescent="0.45">
      <c r="A937">
        <v>2023</v>
      </c>
      <c r="B937" t="s">
        <v>227</v>
      </c>
      <c r="C937">
        <v>14624</v>
      </c>
      <c r="D937" t="s">
        <v>1198</v>
      </c>
      <c r="E937" t="s">
        <v>1199</v>
      </c>
      <c r="F937" t="s">
        <v>247</v>
      </c>
      <c r="G937">
        <v>1.181</v>
      </c>
      <c r="H937">
        <v>0.30399999999999999</v>
      </c>
      <c r="I937" t="s">
        <v>324</v>
      </c>
      <c r="J937" t="s">
        <v>324</v>
      </c>
      <c r="K937">
        <v>1.4850000000000001</v>
      </c>
      <c r="L937">
        <v>141</v>
      </c>
      <c r="M937">
        <v>13</v>
      </c>
      <c r="N937" t="s">
        <v>324</v>
      </c>
      <c r="O937" t="s">
        <v>324</v>
      </c>
      <c r="P937">
        <v>154</v>
      </c>
      <c r="Q937" t="s">
        <v>324</v>
      </c>
      <c r="R937" t="s">
        <v>324</v>
      </c>
      <c r="S937" t="s">
        <v>324</v>
      </c>
      <c r="T937" t="s">
        <v>324</v>
      </c>
      <c r="U937">
        <v>0</v>
      </c>
      <c r="V937" t="s">
        <v>324</v>
      </c>
      <c r="W937" t="s">
        <v>324</v>
      </c>
      <c r="X937" t="s">
        <v>324</v>
      </c>
      <c r="Y937" t="s">
        <v>324</v>
      </c>
      <c r="Z937">
        <v>0</v>
      </c>
      <c r="AA937" t="s">
        <v>324</v>
      </c>
      <c r="AB937" t="s">
        <v>324</v>
      </c>
      <c r="AC937" t="s">
        <v>324</v>
      </c>
      <c r="AD937" t="s">
        <v>324</v>
      </c>
      <c r="AE937">
        <v>0</v>
      </c>
      <c r="AF937" t="s">
        <v>324</v>
      </c>
      <c r="AG937" t="s">
        <v>324</v>
      </c>
      <c r="AH937" t="s">
        <v>324</v>
      </c>
      <c r="AI937" t="s">
        <v>324</v>
      </c>
      <c r="AJ937">
        <v>0</v>
      </c>
      <c r="AK937" t="s">
        <v>324</v>
      </c>
      <c r="AL937" t="s">
        <v>324</v>
      </c>
      <c r="AM937" t="s">
        <v>324</v>
      </c>
      <c r="AN937" t="s">
        <v>324</v>
      </c>
      <c r="AO937">
        <v>0</v>
      </c>
      <c r="AP937">
        <v>5.1999999999999998E-2</v>
      </c>
      <c r="AQ937" t="s">
        <v>324</v>
      </c>
      <c r="AR937" t="s">
        <v>324</v>
      </c>
      <c r="AS937" t="s">
        <v>324</v>
      </c>
      <c r="AT937">
        <v>5.1999999999999998E-2</v>
      </c>
      <c r="AU937">
        <v>4</v>
      </c>
      <c r="AV937" t="s">
        <v>324</v>
      </c>
      <c r="AW937" t="s">
        <v>324</v>
      </c>
      <c r="AX937" t="s">
        <v>324</v>
      </c>
      <c r="AY937">
        <v>4</v>
      </c>
      <c r="AZ937" t="s">
        <v>324</v>
      </c>
      <c r="BA937" t="s">
        <v>324</v>
      </c>
      <c r="BB937" t="s">
        <v>324</v>
      </c>
      <c r="BC937" t="s">
        <v>324</v>
      </c>
      <c r="BD937">
        <v>0</v>
      </c>
      <c r="BE937" t="s">
        <v>324</v>
      </c>
      <c r="BF937" t="s">
        <v>324</v>
      </c>
      <c r="BG937" t="s">
        <v>324</v>
      </c>
      <c r="BH937" t="s">
        <v>324</v>
      </c>
      <c r="BI937">
        <v>0</v>
      </c>
      <c r="BJ937" t="s">
        <v>324</v>
      </c>
      <c r="BK937" t="s">
        <v>324</v>
      </c>
      <c r="BL937" t="s">
        <v>324</v>
      </c>
      <c r="BM937" t="s">
        <v>324</v>
      </c>
      <c r="BN937">
        <v>0</v>
      </c>
      <c r="BO937" t="s">
        <v>324</v>
      </c>
      <c r="BP937" t="s">
        <v>324</v>
      </c>
      <c r="BQ937" t="s">
        <v>324</v>
      </c>
      <c r="BR937" t="s">
        <v>324</v>
      </c>
      <c r="BS937">
        <v>0</v>
      </c>
      <c r="BT937">
        <v>1E-3</v>
      </c>
      <c r="BU937" t="s">
        <v>324</v>
      </c>
      <c r="BV937" t="s">
        <v>324</v>
      </c>
      <c r="BW937" t="s">
        <v>324</v>
      </c>
      <c r="BX937">
        <v>1E-3</v>
      </c>
      <c r="BY937">
        <v>1</v>
      </c>
      <c r="BZ937" t="s">
        <v>324</v>
      </c>
      <c r="CA937" t="s">
        <v>324</v>
      </c>
      <c r="CB937" t="s">
        <v>324</v>
      </c>
      <c r="CC937">
        <v>1</v>
      </c>
      <c r="CD937" t="s">
        <v>324</v>
      </c>
      <c r="CE937" t="s">
        <v>324</v>
      </c>
      <c r="CF937" t="s">
        <v>324</v>
      </c>
      <c r="CG937" t="s">
        <v>324</v>
      </c>
      <c r="CH937">
        <v>0</v>
      </c>
      <c r="CI937" t="s">
        <v>324</v>
      </c>
      <c r="CJ937" t="s">
        <v>324</v>
      </c>
      <c r="CK937" t="s">
        <v>324</v>
      </c>
      <c r="CL937" t="s">
        <v>324</v>
      </c>
      <c r="CM937">
        <v>0</v>
      </c>
      <c r="CN937" t="s">
        <v>324</v>
      </c>
      <c r="CO937" t="s">
        <v>324</v>
      </c>
      <c r="CP937" t="s">
        <v>324</v>
      </c>
      <c r="CQ937" t="s">
        <v>324</v>
      </c>
      <c r="CR937">
        <v>0</v>
      </c>
      <c r="CS937" t="s">
        <v>324</v>
      </c>
      <c r="CT937" t="s">
        <v>324</v>
      </c>
      <c r="CU937" t="s">
        <v>324</v>
      </c>
      <c r="CV937" t="s">
        <v>324</v>
      </c>
      <c r="CW937">
        <v>0</v>
      </c>
      <c r="CX937">
        <v>1.1819999999999999</v>
      </c>
      <c r="CY937">
        <v>0.30399999999999999</v>
      </c>
      <c r="CZ937">
        <v>0</v>
      </c>
      <c r="DA937">
        <v>0</v>
      </c>
      <c r="DB937">
        <v>1.486</v>
      </c>
      <c r="DC937">
        <v>142</v>
      </c>
      <c r="DD937">
        <v>13</v>
      </c>
      <c r="DE937">
        <v>0</v>
      </c>
      <c r="DF937">
        <v>0</v>
      </c>
      <c r="DG937">
        <v>155</v>
      </c>
      <c r="DH937">
        <v>0</v>
      </c>
      <c r="DI937">
        <v>0</v>
      </c>
      <c r="DJ937">
        <v>0</v>
      </c>
      <c r="DK937">
        <v>0</v>
      </c>
      <c r="DL937">
        <v>0</v>
      </c>
    </row>
    <row r="938" spans="1:116" x14ac:dyDescent="0.45">
      <c r="A938">
        <v>2023</v>
      </c>
      <c r="B938" t="s">
        <v>227</v>
      </c>
      <c r="C938">
        <v>14653</v>
      </c>
      <c r="D938" t="s">
        <v>1200</v>
      </c>
      <c r="E938" t="s">
        <v>786</v>
      </c>
      <c r="F938" t="s">
        <v>244</v>
      </c>
      <c r="G938">
        <v>0.248</v>
      </c>
      <c r="H938" t="s">
        <v>324</v>
      </c>
      <c r="I938" t="s">
        <v>324</v>
      </c>
      <c r="J938" t="s">
        <v>324</v>
      </c>
      <c r="K938">
        <v>0.248</v>
      </c>
      <c r="L938">
        <v>28</v>
      </c>
      <c r="M938" t="s">
        <v>324</v>
      </c>
      <c r="N938" t="s">
        <v>324</v>
      </c>
      <c r="O938" t="s">
        <v>324</v>
      </c>
      <c r="P938">
        <v>28</v>
      </c>
      <c r="Q938" t="s">
        <v>324</v>
      </c>
      <c r="R938" t="s">
        <v>324</v>
      </c>
      <c r="S938" t="s">
        <v>324</v>
      </c>
      <c r="T938" t="s">
        <v>324</v>
      </c>
      <c r="U938">
        <v>0</v>
      </c>
      <c r="V938" t="s">
        <v>324</v>
      </c>
      <c r="W938" t="s">
        <v>324</v>
      </c>
      <c r="X938" t="s">
        <v>324</v>
      </c>
      <c r="Y938" t="s">
        <v>324</v>
      </c>
      <c r="Z938">
        <v>0</v>
      </c>
      <c r="AA938" t="s">
        <v>324</v>
      </c>
      <c r="AB938" t="s">
        <v>324</v>
      </c>
      <c r="AC938" t="s">
        <v>324</v>
      </c>
      <c r="AD938" t="s">
        <v>324</v>
      </c>
      <c r="AE938">
        <v>0</v>
      </c>
      <c r="AF938" t="s">
        <v>324</v>
      </c>
      <c r="AG938" t="s">
        <v>324</v>
      </c>
      <c r="AH938" t="s">
        <v>324</v>
      </c>
      <c r="AI938" t="s">
        <v>324</v>
      </c>
      <c r="AJ938">
        <v>0</v>
      </c>
      <c r="AK938" t="s">
        <v>324</v>
      </c>
      <c r="AL938" t="s">
        <v>324</v>
      </c>
      <c r="AM938" t="s">
        <v>324</v>
      </c>
      <c r="AN938" t="s">
        <v>324</v>
      </c>
      <c r="AO938">
        <v>0</v>
      </c>
      <c r="AP938" t="s">
        <v>324</v>
      </c>
      <c r="AQ938" t="s">
        <v>324</v>
      </c>
      <c r="AR938" t="s">
        <v>324</v>
      </c>
      <c r="AS938" t="s">
        <v>324</v>
      </c>
      <c r="AT938">
        <v>0</v>
      </c>
      <c r="AU938" t="s">
        <v>324</v>
      </c>
      <c r="AV938" t="s">
        <v>324</v>
      </c>
      <c r="AW938" t="s">
        <v>324</v>
      </c>
      <c r="AX938" t="s">
        <v>324</v>
      </c>
      <c r="AY938">
        <v>0</v>
      </c>
      <c r="AZ938" t="s">
        <v>324</v>
      </c>
      <c r="BA938" t="s">
        <v>324</v>
      </c>
      <c r="BB938" t="s">
        <v>324</v>
      </c>
      <c r="BC938" t="s">
        <v>324</v>
      </c>
      <c r="BD938">
        <v>0</v>
      </c>
      <c r="BE938" t="s">
        <v>324</v>
      </c>
      <c r="BF938" t="s">
        <v>324</v>
      </c>
      <c r="BG938" t="s">
        <v>324</v>
      </c>
      <c r="BH938" t="s">
        <v>324</v>
      </c>
      <c r="BI938">
        <v>0</v>
      </c>
      <c r="BJ938" t="s">
        <v>324</v>
      </c>
      <c r="BK938" t="s">
        <v>324</v>
      </c>
      <c r="BL938" t="s">
        <v>324</v>
      </c>
      <c r="BM938" t="s">
        <v>324</v>
      </c>
      <c r="BN938">
        <v>0</v>
      </c>
      <c r="BO938" t="s">
        <v>324</v>
      </c>
      <c r="BP938" t="s">
        <v>324</v>
      </c>
      <c r="BQ938" t="s">
        <v>324</v>
      </c>
      <c r="BR938" t="s">
        <v>324</v>
      </c>
      <c r="BS938">
        <v>0</v>
      </c>
      <c r="BT938" t="s">
        <v>324</v>
      </c>
      <c r="BU938" t="s">
        <v>324</v>
      </c>
      <c r="BV938" t="s">
        <v>324</v>
      </c>
      <c r="BW938" t="s">
        <v>324</v>
      </c>
      <c r="BX938">
        <v>0</v>
      </c>
      <c r="BY938" t="s">
        <v>324</v>
      </c>
      <c r="BZ938" t="s">
        <v>324</v>
      </c>
      <c r="CA938" t="s">
        <v>324</v>
      </c>
      <c r="CB938" t="s">
        <v>324</v>
      </c>
      <c r="CC938">
        <v>0</v>
      </c>
      <c r="CD938" t="s">
        <v>324</v>
      </c>
      <c r="CE938" t="s">
        <v>324</v>
      </c>
      <c r="CF938" t="s">
        <v>324</v>
      </c>
      <c r="CG938" t="s">
        <v>324</v>
      </c>
      <c r="CH938">
        <v>0</v>
      </c>
      <c r="CI938" t="s">
        <v>324</v>
      </c>
      <c r="CJ938" t="s">
        <v>324</v>
      </c>
      <c r="CK938" t="s">
        <v>324</v>
      </c>
      <c r="CL938" t="s">
        <v>324</v>
      </c>
      <c r="CM938">
        <v>0</v>
      </c>
      <c r="CN938" t="s">
        <v>324</v>
      </c>
      <c r="CO938" t="s">
        <v>324</v>
      </c>
      <c r="CP938" t="s">
        <v>324</v>
      </c>
      <c r="CQ938" t="s">
        <v>324</v>
      </c>
      <c r="CR938">
        <v>0</v>
      </c>
      <c r="CS938" t="s">
        <v>324</v>
      </c>
      <c r="CT938" t="s">
        <v>324</v>
      </c>
      <c r="CU938" t="s">
        <v>324</v>
      </c>
      <c r="CV938" t="s">
        <v>324</v>
      </c>
      <c r="CW938">
        <v>0</v>
      </c>
      <c r="CX938">
        <v>0.248</v>
      </c>
      <c r="CY938">
        <v>0</v>
      </c>
      <c r="CZ938">
        <v>0</v>
      </c>
      <c r="DA938">
        <v>0</v>
      </c>
      <c r="DB938">
        <v>0.248</v>
      </c>
      <c r="DC938">
        <v>28</v>
      </c>
      <c r="DD938">
        <v>0</v>
      </c>
      <c r="DE938">
        <v>0</v>
      </c>
      <c r="DF938">
        <v>0</v>
      </c>
      <c r="DG938">
        <v>28</v>
      </c>
      <c r="DH938">
        <v>0</v>
      </c>
      <c r="DI938">
        <v>0</v>
      </c>
      <c r="DJ938">
        <v>0</v>
      </c>
      <c r="DK938">
        <v>0</v>
      </c>
      <c r="DL938">
        <v>0</v>
      </c>
    </row>
    <row r="939" spans="1:116" x14ac:dyDescent="0.45">
      <c r="A939">
        <v>2023</v>
      </c>
      <c r="B939" t="s">
        <v>227</v>
      </c>
      <c r="C939">
        <v>14668</v>
      </c>
      <c r="D939" t="s">
        <v>1201</v>
      </c>
      <c r="E939" t="s">
        <v>783</v>
      </c>
      <c r="F939" t="s">
        <v>247</v>
      </c>
      <c r="G939">
        <v>2.85</v>
      </c>
      <c r="H939" t="s">
        <v>324</v>
      </c>
      <c r="I939" t="s">
        <v>324</v>
      </c>
      <c r="J939" t="s">
        <v>324</v>
      </c>
      <c r="K939">
        <v>2.85</v>
      </c>
      <c r="L939">
        <v>308</v>
      </c>
      <c r="M939" t="s">
        <v>324</v>
      </c>
      <c r="N939" t="s">
        <v>324</v>
      </c>
      <c r="O939" t="s">
        <v>324</v>
      </c>
      <c r="P939">
        <v>308</v>
      </c>
      <c r="Q939" t="s">
        <v>324</v>
      </c>
      <c r="R939" t="s">
        <v>324</v>
      </c>
      <c r="S939" t="s">
        <v>324</v>
      </c>
      <c r="T939" t="s">
        <v>324</v>
      </c>
      <c r="U939">
        <v>0</v>
      </c>
      <c r="V939" t="s">
        <v>324</v>
      </c>
      <c r="W939" t="s">
        <v>324</v>
      </c>
      <c r="X939" t="s">
        <v>324</v>
      </c>
      <c r="Y939" t="s">
        <v>324</v>
      </c>
      <c r="Z939">
        <v>0</v>
      </c>
      <c r="AA939" t="s">
        <v>324</v>
      </c>
      <c r="AB939" t="s">
        <v>324</v>
      </c>
      <c r="AC939" t="s">
        <v>324</v>
      </c>
      <c r="AD939" t="s">
        <v>324</v>
      </c>
      <c r="AE939">
        <v>0</v>
      </c>
      <c r="AF939" t="s">
        <v>324</v>
      </c>
      <c r="AG939" t="s">
        <v>324</v>
      </c>
      <c r="AH939" t="s">
        <v>324</v>
      </c>
      <c r="AI939" t="s">
        <v>324</v>
      </c>
      <c r="AJ939">
        <v>0</v>
      </c>
      <c r="AK939" t="s">
        <v>324</v>
      </c>
      <c r="AL939" t="s">
        <v>324</v>
      </c>
      <c r="AM939" t="s">
        <v>324</v>
      </c>
      <c r="AN939" t="s">
        <v>324</v>
      </c>
      <c r="AO939">
        <v>0</v>
      </c>
      <c r="AP939">
        <v>0.14099999999999999</v>
      </c>
      <c r="AQ939" t="s">
        <v>324</v>
      </c>
      <c r="AR939" t="s">
        <v>324</v>
      </c>
      <c r="AS939" t="s">
        <v>324</v>
      </c>
      <c r="AT939">
        <v>0.14099999999999999</v>
      </c>
      <c r="AU939">
        <v>12</v>
      </c>
      <c r="AV939" t="s">
        <v>324</v>
      </c>
      <c r="AW939" t="s">
        <v>324</v>
      </c>
      <c r="AX939" t="s">
        <v>324</v>
      </c>
      <c r="AY939">
        <v>12</v>
      </c>
      <c r="AZ939" t="s">
        <v>324</v>
      </c>
      <c r="BA939" t="s">
        <v>324</v>
      </c>
      <c r="BB939" t="s">
        <v>324</v>
      </c>
      <c r="BC939" t="s">
        <v>324</v>
      </c>
      <c r="BD939">
        <v>0</v>
      </c>
      <c r="BE939">
        <v>2.7090000000000001</v>
      </c>
      <c r="BF939" t="s">
        <v>324</v>
      </c>
      <c r="BG939" t="s">
        <v>324</v>
      </c>
      <c r="BH939" t="s">
        <v>324</v>
      </c>
      <c r="BI939">
        <v>2.7090000000000001</v>
      </c>
      <c r="BJ939">
        <v>296</v>
      </c>
      <c r="BK939" t="s">
        <v>324</v>
      </c>
      <c r="BL939" t="s">
        <v>324</v>
      </c>
      <c r="BM939" t="s">
        <v>324</v>
      </c>
      <c r="BN939">
        <v>296</v>
      </c>
      <c r="BO939" t="s">
        <v>324</v>
      </c>
      <c r="BP939" t="s">
        <v>324</v>
      </c>
      <c r="BQ939" t="s">
        <v>324</v>
      </c>
      <c r="BR939" t="s">
        <v>324</v>
      </c>
      <c r="BS939">
        <v>0</v>
      </c>
      <c r="BT939">
        <v>1E-3</v>
      </c>
      <c r="BU939" t="s">
        <v>324</v>
      </c>
      <c r="BV939" t="s">
        <v>324</v>
      </c>
      <c r="BW939" t="s">
        <v>324</v>
      </c>
      <c r="BX939">
        <v>1E-3</v>
      </c>
      <c r="BY939">
        <v>1</v>
      </c>
      <c r="BZ939" t="s">
        <v>324</v>
      </c>
      <c r="CA939" t="s">
        <v>324</v>
      </c>
      <c r="CB939" t="s">
        <v>324</v>
      </c>
      <c r="CC939">
        <v>1</v>
      </c>
      <c r="CD939" t="s">
        <v>324</v>
      </c>
      <c r="CE939" t="s">
        <v>324</v>
      </c>
      <c r="CF939" t="s">
        <v>324</v>
      </c>
      <c r="CG939" t="s">
        <v>324</v>
      </c>
      <c r="CH939">
        <v>0</v>
      </c>
      <c r="CI939" t="s">
        <v>324</v>
      </c>
      <c r="CJ939" t="s">
        <v>324</v>
      </c>
      <c r="CK939" t="s">
        <v>324</v>
      </c>
      <c r="CL939" t="s">
        <v>324</v>
      </c>
      <c r="CM939">
        <v>0</v>
      </c>
      <c r="CN939" t="s">
        <v>324</v>
      </c>
      <c r="CO939" t="s">
        <v>324</v>
      </c>
      <c r="CP939" t="s">
        <v>324</v>
      </c>
      <c r="CQ939" t="s">
        <v>324</v>
      </c>
      <c r="CR939">
        <v>0</v>
      </c>
      <c r="CS939" t="s">
        <v>324</v>
      </c>
      <c r="CT939" t="s">
        <v>324</v>
      </c>
      <c r="CU939" t="s">
        <v>324</v>
      </c>
      <c r="CV939" t="s">
        <v>324</v>
      </c>
      <c r="CW939">
        <v>0</v>
      </c>
      <c r="CX939">
        <v>2.851</v>
      </c>
      <c r="CY939">
        <v>0</v>
      </c>
      <c r="CZ939">
        <v>0</v>
      </c>
      <c r="DA939">
        <v>0</v>
      </c>
      <c r="DB939">
        <v>2.851</v>
      </c>
      <c r="DC939">
        <v>309</v>
      </c>
      <c r="DD939">
        <v>0</v>
      </c>
      <c r="DE939">
        <v>0</v>
      </c>
      <c r="DF939">
        <v>0</v>
      </c>
      <c r="DG939">
        <v>309</v>
      </c>
      <c r="DH939">
        <v>0</v>
      </c>
      <c r="DI939">
        <v>0</v>
      </c>
      <c r="DJ939">
        <v>0</v>
      </c>
      <c r="DK939">
        <v>0</v>
      </c>
      <c r="DL939">
        <v>0</v>
      </c>
    </row>
    <row r="940" spans="1:116" x14ac:dyDescent="0.45">
      <c r="A940">
        <v>2023</v>
      </c>
      <c r="B940" t="s">
        <v>227</v>
      </c>
      <c r="C940">
        <v>15231</v>
      </c>
      <c r="D940" t="s">
        <v>1202</v>
      </c>
      <c r="E940" t="s">
        <v>783</v>
      </c>
      <c r="F940" t="s">
        <v>244</v>
      </c>
      <c r="G940">
        <v>1.03</v>
      </c>
      <c r="H940">
        <v>0.11700000000000001</v>
      </c>
      <c r="I940" t="s">
        <v>324</v>
      </c>
      <c r="J940" t="s">
        <v>324</v>
      </c>
      <c r="K940">
        <v>1.147</v>
      </c>
      <c r="L940">
        <v>136</v>
      </c>
      <c r="M940">
        <v>5</v>
      </c>
      <c r="N940" t="s">
        <v>324</v>
      </c>
      <c r="O940" t="s">
        <v>324</v>
      </c>
      <c r="P940">
        <v>141</v>
      </c>
      <c r="Q940" t="s">
        <v>324</v>
      </c>
      <c r="R940" t="s">
        <v>324</v>
      </c>
      <c r="S940" t="s">
        <v>324</v>
      </c>
      <c r="T940" t="s">
        <v>324</v>
      </c>
      <c r="U940">
        <v>0</v>
      </c>
      <c r="V940" t="s">
        <v>324</v>
      </c>
      <c r="W940" t="s">
        <v>324</v>
      </c>
      <c r="X940" t="s">
        <v>324</v>
      </c>
      <c r="Y940" t="s">
        <v>324</v>
      </c>
      <c r="Z940">
        <v>0</v>
      </c>
      <c r="AA940" t="s">
        <v>324</v>
      </c>
      <c r="AB940" t="s">
        <v>324</v>
      </c>
      <c r="AC940" t="s">
        <v>324</v>
      </c>
      <c r="AD940" t="s">
        <v>324</v>
      </c>
      <c r="AE940">
        <v>0</v>
      </c>
      <c r="AF940" t="s">
        <v>324</v>
      </c>
      <c r="AG940" t="s">
        <v>324</v>
      </c>
      <c r="AH940" t="s">
        <v>324</v>
      </c>
      <c r="AI940" t="s">
        <v>324</v>
      </c>
      <c r="AJ940">
        <v>0</v>
      </c>
      <c r="AK940" t="s">
        <v>324</v>
      </c>
      <c r="AL940" t="s">
        <v>324</v>
      </c>
      <c r="AM940" t="s">
        <v>324</v>
      </c>
      <c r="AN940" t="s">
        <v>324</v>
      </c>
      <c r="AO940">
        <v>0</v>
      </c>
      <c r="AP940" t="s">
        <v>324</v>
      </c>
      <c r="AQ940" t="s">
        <v>324</v>
      </c>
      <c r="AR940" t="s">
        <v>324</v>
      </c>
      <c r="AS940" t="s">
        <v>324</v>
      </c>
      <c r="AT940">
        <v>0</v>
      </c>
      <c r="AU940" t="s">
        <v>324</v>
      </c>
      <c r="AV940" t="s">
        <v>324</v>
      </c>
      <c r="AW940" t="s">
        <v>324</v>
      </c>
      <c r="AX940" t="s">
        <v>324</v>
      </c>
      <c r="AY940">
        <v>0</v>
      </c>
      <c r="AZ940" t="s">
        <v>324</v>
      </c>
      <c r="BA940" t="s">
        <v>324</v>
      </c>
      <c r="BB940" t="s">
        <v>324</v>
      </c>
      <c r="BC940" t="s">
        <v>324</v>
      </c>
      <c r="BD940">
        <v>0</v>
      </c>
      <c r="BE940" t="s">
        <v>324</v>
      </c>
      <c r="BF940" t="s">
        <v>324</v>
      </c>
      <c r="BG940" t="s">
        <v>324</v>
      </c>
      <c r="BH940" t="s">
        <v>324</v>
      </c>
      <c r="BI940">
        <v>0</v>
      </c>
      <c r="BJ940" t="s">
        <v>324</v>
      </c>
      <c r="BK940" t="s">
        <v>324</v>
      </c>
      <c r="BL940" t="s">
        <v>324</v>
      </c>
      <c r="BM940" t="s">
        <v>324</v>
      </c>
      <c r="BN940">
        <v>0</v>
      </c>
      <c r="BO940" t="s">
        <v>324</v>
      </c>
      <c r="BP940" t="s">
        <v>324</v>
      </c>
      <c r="BQ940" t="s">
        <v>324</v>
      </c>
      <c r="BR940" t="s">
        <v>324</v>
      </c>
      <c r="BS940">
        <v>0</v>
      </c>
      <c r="BT940" t="s">
        <v>324</v>
      </c>
      <c r="BU940">
        <v>3.0000000000000001E-3</v>
      </c>
      <c r="BV940" t="s">
        <v>324</v>
      </c>
      <c r="BW940" t="s">
        <v>324</v>
      </c>
      <c r="BX940">
        <v>3.0000000000000001E-3</v>
      </c>
      <c r="BY940" t="s">
        <v>324</v>
      </c>
      <c r="BZ940">
        <v>3</v>
      </c>
      <c r="CA940" t="s">
        <v>324</v>
      </c>
      <c r="CB940" t="s">
        <v>324</v>
      </c>
      <c r="CC940">
        <v>3</v>
      </c>
      <c r="CD940" t="s">
        <v>324</v>
      </c>
      <c r="CE940" t="s">
        <v>324</v>
      </c>
      <c r="CF940" t="s">
        <v>324</v>
      </c>
      <c r="CG940" t="s">
        <v>324</v>
      </c>
      <c r="CH940">
        <v>0</v>
      </c>
      <c r="CI940" t="s">
        <v>324</v>
      </c>
      <c r="CJ940" t="s">
        <v>324</v>
      </c>
      <c r="CK940" t="s">
        <v>324</v>
      </c>
      <c r="CL940" t="s">
        <v>324</v>
      </c>
      <c r="CM940">
        <v>0</v>
      </c>
      <c r="CN940" t="s">
        <v>324</v>
      </c>
      <c r="CO940" t="s">
        <v>324</v>
      </c>
      <c r="CP940" t="s">
        <v>324</v>
      </c>
      <c r="CQ940" t="s">
        <v>324</v>
      </c>
      <c r="CR940">
        <v>0</v>
      </c>
      <c r="CS940" t="s">
        <v>324</v>
      </c>
      <c r="CT940" t="s">
        <v>324</v>
      </c>
      <c r="CU940" t="s">
        <v>324</v>
      </c>
      <c r="CV940" t="s">
        <v>324</v>
      </c>
      <c r="CW940">
        <v>0</v>
      </c>
      <c r="CX940">
        <v>1.03</v>
      </c>
      <c r="CY940">
        <v>0.12</v>
      </c>
      <c r="CZ940">
        <v>0</v>
      </c>
      <c r="DA940">
        <v>0</v>
      </c>
      <c r="DB940">
        <v>1.1499999999999999</v>
      </c>
      <c r="DC940">
        <v>136</v>
      </c>
      <c r="DD940">
        <v>8</v>
      </c>
      <c r="DE940">
        <v>0</v>
      </c>
      <c r="DF940">
        <v>0</v>
      </c>
      <c r="DG940">
        <v>144</v>
      </c>
      <c r="DH940">
        <v>0</v>
      </c>
      <c r="DI940">
        <v>0</v>
      </c>
      <c r="DJ940">
        <v>0</v>
      </c>
      <c r="DK940">
        <v>0</v>
      </c>
      <c r="DL940">
        <v>0</v>
      </c>
    </row>
    <row r="941" spans="1:116" x14ac:dyDescent="0.45">
      <c r="A941">
        <v>2023</v>
      </c>
      <c r="B941" t="s">
        <v>227</v>
      </c>
      <c r="C941">
        <v>15419</v>
      </c>
      <c r="D941" t="s">
        <v>1203</v>
      </c>
      <c r="E941" t="s">
        <v>783</v>
      </c>
      <c r="F941" t="s">
        <v>247</v>
      </c>
      <c r="G941">
        <v>2.0049999999999999</v>
      </c>
      <c r="H941">
        <v>0.42099999999999999</v>
      </c>
      <c r="I941">
        <v>0</v>
      </c>
      <c r="J941">
        <v>0</v>
      </c>
      <c r="K941">
        <v>2.4260000000000002</v>
      </c>
      <c r="L941">
        <v>221</v>
      </c>
      <c r="M941">
        <v>10</v>
      </c>
      <c r="N941">
        <v>0</v>
      </c>
      <c r="O941">
        <v>0</v>
      </c>
      <c r="P941">
        <v>231</v>
      </c>
      <c r="Q941">
        <v>0</v>
      </c>
      <c r="R941">
        <v>0</v>
      </c>
      <c r="S941">
        <v>0</v>
      </c>
      <c r="T941">
        <v>0</v>
      </c>
      <c r="U941">
        <v>0</v>
      </c>
      <c r="V941">
        <v>0</v>
      </c>
      <c r="W941">
        <v>0</v>
      </c>
      <c r="X941">
        <v>0</v>
      </c>
      <c r="Y941">
        <v>0</v>
      </c>
      <c r="Z941">
        <v>0</v>
      </c>
      <c r="AA941">
        <v>0</v>
      </c>
      <c r="AB941">
        <v>0</v>
      </c>
      <c r="AC941">
        <v>0</v>
      </c>
      <c r="AD941">
        <v>0</v>
      </c>
      <c r="AE941">
        <v>0</v>
      </c>
      <c r="AF941">
        <v>7.3999999999999996E-2</v>
      </c>
      <c r="AG941">
        <v>0</v>
      </c>
      <c r="AH941">
        <v>0</v>
      </c>
      <c r="AI941">
        <v>0</v>
      </c>
      <c r="AJ941">
        <v>7.3999999999999996E-2</v>
      </c>
      <c r="AK941">
        <v>102</v>
      </c>
      <c r="AL941">
        <v>0</v>
      </c>
      <c r="AM941">
        <v>0</v>
      </c>
      <c r="AN941">
        <v>0</v>
      </c>
      <c r="AO941">
        <v>102</v>
      </c>
      <c r="AP941">
        <v>0</v>
      </c>
      <c r="AQ941">
        <v>0</v>
      </c>
      <c r="AR941">
        <v>0</v>
      </c>
      <c r="AS941">
        <v>0</v>
      </c>
      <c r="AT941">
        <v>0</v>
      </c>
      <c r="AU941">
        <v>0</v>
      </c>
      <c r="AV941">
        <v>0</v>
      </c>
      <c r="AW941">
        <v>0</v>
      </c>
      <c r="AX941">
        <v>0</v>
      </c>
      <c r="AY941">
        <v>0</v>
      </c>
      <c r="AZ941">
        <v>0</v>
      </c>
      <c r="BA941">
        <v>0</v>
      </c>
      <c r="BB941">
        <v>0</v>
      </c>
      <c r="BC941">
        <v>0</v>
      </c>
      <c r="BD941">
        <v>0</v>
      </c>
      <c r="BE941">
        <v>0</v>
      </c>
      <c r="BF941">
        <v>0</v>
      </c>
      <c r="BG941">
        <v>0</v>
      </c>
      <c r="BH941">
        <v>0</v>
      </c>
      <c r="BI941">
        <v>0</v>
      </c>
      <c r="BJ941">
        <v>0</v>
      </c>
      <c r="BK941">
        <v>0</v>
      </c>
      <c r="BL941">
        <v>0</v>
      </c>
      <c r="BM941">
        <v>0</v>
      </c>
      <c r="BN941">
        <v>0</v>
      </c>
      <c r="BO941">
        <v>0</v>
      </c>
      <c r="BP941">
        <v>0</v>
      </c>
      <c r="BQ941">
        <v>0</v>
      </c>
      <c r="BR941">
        <v>0</v>
      </c>
      <c r="BS941">
        <v>0</v>
      </c>
      <c r="BT941">
        <v>6.0000000000000001E-3</v>
      </c>
      <c r="BU941">
        <v>0</v>
      </c>
      <c r="BV941">
        <v>0</v>
      </c>
      <c r="BW941">
        <v>0</v>
      </c>
      <c r="BX941">
        <v>6.0000000000000001E-3</v>
      </c>
      <c r="BY941">
        <v>2</v>
      </c>
      <c r="BZ941">
        <v>0</v>
      </c>
      <c r="CA941">
        <v>0</v>
      </c>
      <c r="CB941">
        <v>0</v>
      </c>
      <c r="CC941">
        <v>2</v>
      </c>
      <c r="CD941">
        <v>0</v>
      </c>
      <c r="CE941">
        <v>0</v>
      </c>
      <c r="CF941">
        <v>0</v>
      </c>
      <c r="CG941">
        <v>0</v>
      </c>
      <c r="CH941">
        <v>0</v>
      </c>
      <c r="CI941">
        <v>0</v>
      </c>
      <c r="CJ941">
        <v>0</v>
      </c>
      <c r="CK941">
        <v>0</v>
      </c>
      <c r="CL941">
        <v>0</v>
      </c>
      <c r="CM941">
        <v>0</v>
      </c>
      <c r="CN941">
        <v>0</v>
      </c>
      <c r="CO941">
        <v>0</v>
      </c>
      <c r="CP941">
        <v>0</v>
      </c>
      <c r="CQ941">
        <v>0</v>
      </c>
      <c r="CR941">
        <v>0</v>
      </c>
      <c r="CS941">
        <v>0</v>
      </c>
      <c r="CT941">
        <v>0</v>
      </c>
      <c r="CU941">
        <v>0</v>
      </c>
      <c r="CV941">
        <v>0</v>
      </c>
      <c r="CW941">
        <v>0</v>
      </c>
      <c r="CX941">
        <v>2.085</v>
      </c>
      <c r="CY941">
        <v>0.42099999999999999</v>
      </c>
      <c r="CZ941">
        <v>0</v>
      </c>
      <c r="DA941">
        <v>0</v>
      </c>
      <c r="DB941">
        <v>2.5059999999999998</v>
      </c>
      <c r="DC941">
        <v>325</v>
      </c>
      <c r="DD941">
        <v>10</v>
      </c>
      <c r="DE941">
        <v>0</v>
      </c>
      <c r="DF941">
        <v>0</v>
      </c>
      <c r="DG941">
        <v>335</v>
      </c>
      <c r="DH941">
        <v>0</v>
      </c>
      <c r="DI941">
        <v>0</v>
      </c>
      <c r="DJ941">
        <v>0</v>
      </c>
      <c r="DK941">
        <v>0</v>
      </c>
      <c r="DL941">
        <v>0</v>
      </c>
    </row>
    <row r="942" spans="1:116" x14ac:dyDescent="0.45">
      <c r="A942">
        <v>2023</v>
      </c>
      <c r="B942" t="s">
        <v>227</v>
      </c>
      <c r="C942">
        <v>15500</v>
      </c>
      <c r="D942" t="s">
        <v>571</v>
      </c>
      <c r="E942" t="s">
        <v>1204</v>
      </c>
      <c r="F942" t="s">
        <v>244</v>
      </c>
      <c r="G942">
        <v>150.483</v>
      </c>
      <c r="H942">
        <v>23.731000000000002</v>
      </c>
      <c r="I942">
        <v>0.308</v>
      </c>
      <c r="J942" t="s">
        <v>324</v>
      </c>
      <c r="K942">
        <v>174.52199999999999</v>
      </c>
      <c r="L942">
        <v>20124</v>
      </c>
      <c r="M942">
        <v>1270</v>
      </c>
      <c r="N942">
        <v>7</v>
      </c>
      <c r="O942" t="s">
        <v>324</v>
      </c>
      <c r="P942">
        <v>21401</v>
      </c>
      <c r="Q942" t="s">
        <v>324</v>
      </c>
      <c r="R942" t="s">
        <v>324</v>
      </c>
      <c r="S942" t="s">
        <v>324</v>
      </c>
      <c r="T942" t="s">
        <v>324</v>
      </c>
      <c r="U942">
        <v>0</v>
      </c>
      <c r="V942" t="s">
        <v>324</v>
      </c>
      <c r="W942" t="s">
        <v>324</v>
      </c>
      <c r="X942" t="s">
        <v>324</v>
      </c>
      <c r="Y942" t="s">
        <v>324</v>
      </c>
      <c r="Z942">
        <v>0</v>
      </c>
      <c r="AA942" t="s">
        <v>324</v>
      </c>
      <c r="AB942" t="s">
        <v>324</v>
      </c>
      <c r="AC942" t="s">
        <v>324</v>
      </c>
      <c r="AD942" t="s">
        <v>324</v>
      </c>
      <c r="AE942">
        <v>0</v>
      </c>
      <c r="AF942" t="s">
        <v>324</v>
      </c>
      <c r="AG942" t="s">
        <v>324</v>
      </c>
      <c r="AH942" t="s">
        <v>324</v>
      </c>
      <c r="AI942" t="s">
        <v>324</v>
      </c>
      <c r="AJ942">
        <v>0</v>
      </c>
      <c r="AK942" t="s">
        <v>324</v>
      </c>
      <c r="AL942" t="s">
        <v>324</v>
      </c>
      <c r="AM942" t="s">
        <v>324</v>
      </c>
      <c r="AN942" t="s">
        <v>324</v>
      </c>
      <c r="AO942">
        <v>0</v>
      </c>
      <c r="AP942">
        <v>8.6649999999999991</v>
      </c>
      <c r="AQ942">
        <v>0.153</v>
      </c>
      <c r="AR942" t="s">
        <v>324</v>
      </c>
      <c r="AS942" t="s">
        <v>324</v>
      </c>
      <c r="AT942">
        <v>8.8179999999999996</v>
      </c>
      <c r="AU942">
        <v>1340</v>
      </c>
      <c r="AV942">
        <v>50</v>
      </c>
      <c r="AW942" t="s">
        <v>324</v>
      </c>
      <c r="AX942" t="s">
        <v>324</v>
      </c>
      <c r="AY942">
        <v>1390</v>
      </c>
      <c r="AZ942">
        <v>17.547000000000001</v>
      </c>
      <c r="BA942">
        <v>0.37</v>
      </c>
      <c r="BB942" t="s">
        <v>324</v>
      </c>
      <c r="BC942" t="s">
        <v>324</v>
      </c>
      <c r="BD942">
        <v>17.917000000000002</v>
      </c>
      <c r="BE942" t="s">
        <v>324</v>
      </c>
      <c r="BF942" t="s">
        <v>324</v>
      </c>
      <c r="BG942" t="s">
        <v>324</v>
      </c>
      <c r="BH942" t="s">
        <v>324</v>
      </c>
      <c r="BI942">
        <v>0</v>
      </c>
      <c r="BJ942" t="s">
        <v>324</v>
      </c>
      <c r="BK942" t="s">
        <v>324</v>
      </c>
      <c r="BL942" t="s">
        <v>324</v>
      </c>
      <c r="BM942" t="s">
        <v>324</v>
      </c>
      <c r="BN942">
        <v>0</v>
      </c>
      <c r="BO942" t="s">
        <v>324</v>
      </c>
      <c r="BP942" t="s">
        <v>324</v>
      </c>
      <c r="BQ942" t="s">
        <v>324</v>
      </c>
      <c r="BR942" t="s">
        <v>324</v>
      </c>
      <c r="BS942">
        <v>0</v>
      </c>
      <c r="BT942">
        <v>5.8999999999999997E-2</v>
      </c>
      <c r="BU942">
        <v>1.7000000000000001E-2</v>
      </c>
      <c r="BV942" t="s">
        <v>324</v>
      </c>
      <c r="BW942" t="s">
        <v>324</v>
      </c>
      <c r="BX942">
        <v>7.5999999999999998E-2</v>
      </c>
      <c r="BY942">
        <v>20</v>
      </c>
      <c r="BZ942">
        <v>7</v>
      </c>
      <c r="CA942" t="s">
        <v>324</v>
      </c>
      <c r="CB942" t="s">
        <v>324</v>
      </c>
      <c r="CC942">
        <v>27</v>
      </c>
      <c r="CD942" t="s">
        <v>324</v>
      </c>
      <c r="CE942" t="s">
        <v>324</v>
      </c>
      <c r="CF942" t="s">
        <v>324</v>
      </c>
      <c r="CG942" t="s">
        <v>324</v>
      </c>
      <c r="CH942">
        <v>0</v>
      </c>
      <c r="CI942">
        <v>0.13300000000000001</v>
      </c>
      <c r="CJ942">
        <v>0.22800000000000001</v>
      </c>
      <c r="CK942">
        <v>1.4E-2</v>
      </c>
      <c r="CL942" t="s">
        <v>324</v>
      </c>
      <c r="CM942">
        <v>0.375</v>
      </c>
      <c r="CN942">
        <v>15</v>
      </c>
      <c r="CO942">
        <v>7</v>
      </c>
      <c r="CP942">
        <v>1</v>
      </c>
      <c r="CQ942" t="s">
        <v>324</v>
      </c>
      <c r="CR942">
        <v>23</v>
      </c>
      <c r="CS942" t="s">
        <v>324</v>
      </c>
      <c r="CT942" t="s">
        <v>324</v>
      </c>
      <c r="CU942" t="s">
        <v>324</v>
      </c>
      <c r="CV942" t="s">
        <v>324</v>
      </c>
      <c r="CW942">
        <v>0</v>
      </c>
      <c r="CX942">
        <v>150.67500000000001</v>
      </c>
      <c r="CY942">
        <v>23.975999999999999</v>
      </c>
      <c r="CZ942">
        <v>0.32200000000000001</v>
      </c>
      <c r="DA942">
        <v>0</v>
      </c>
      <c r="DB942">
        <v>174.97300000000001</v>
      </c>
      <c r="DC942">
        <v>20159</v>
      </c>
      <c r="DD942">
        <v>1284</v>
      </c>
      <c r="DE942">
        <v>8</v>
      </c>
      <c r="DF942">
        <v>0</v>
      </c>
      <c r="DG942">
        <v>21451</v>
      </c>
      <c r="DH942">
        <v>0</v>
      </c>
      <c r="DI942">
        <v>0</v>
      </c>
      <c r="DJ942">
        <v>0</v>
      </c>
      <c r="DK942">
        <v>0</v>
      </c>
      <c r="DL942">
        <v>0</v>
      </c>
    </row>
    <row r="943" spans="1:116" x14ac:dyDescent="0.45">
      <c r="A943">
        <v>2023</v>
      </c>
      <c r="B943" t="s">
        <v>227</v>
      </c>
      <c r="C943">
        <v>15979</v>
      </c>
      <c r="D943" t="s">
        <v>1205</v>
      </c>
      <c r="E943" t="s">
        <v>783</v>
      </c>
      <c r="F943" t="s">
        <v>247</v>
      </c>
      <c r="G943">
        <v>5.4690000000000003</v>
      </c>
      <c r="H943">
        <v>0.45200000000000001</v>
      </c>
      <c r="I943" t="s">
        <v>324</v>
      </c>
      <c r="J943" t="s">
        <v>324</v>
      </c>
      <c r="K943">
        <v>5.9210000000000003</v>
      </c>
      <c r="L943">
        <v>663</v>
      </c>
      <c r="M943">
        <v>9</v>
      </c>
      <c r="N943" t="s">
        <v>324</v>
      </c>
      <c r="O943" t="s">
        <v>324</v>
      </c>
      <c r="P943">
        <v>672</v>
      </c>
      <c r="Q943">
        <v>3815.9780000000001</v>
      </c>
      <c r="R943">
        <v>90.978999999999999</v>
      </c>
      <c r="S943" t="s">
        <v>324</v>
      </c>
      <c r="T943" t="s">
        <v>324</v>
      </c>
      <c r="U943">
        <v>3906.9569999999999</v>
      </c>
      <c r="V943" t="s">
        <v>324</v>
      </c>
      <c r="W943" t="s">
        <v>324</v>
      </c>
      <c r="X943" t="s">
        <v>324</v>
      </c>
      <c r="Y943" t="s">
        <v>324</v>
      </c>
      <c r="Z943">
        <v>0</v>
      </c>
      <c r="AA943" t="s">
        <v>324</v>
      </c>
      <c r="AB943" t="s">
        <v>324</v>
      </c>
      <c r="AC943" t="s">
        <v>324</v>
      </c>
      <c r="AD943" t="s">
        <v>324</v>
      </c>
      <c r="AE943">
        <v>0</v>
      </c>
      <c r="AF943" t="s">
        <v>324</v>
      </c>
      <c r="AG943" t="s">
        <v>324</v>
      </c>
      <c r="AH943" t="s">
        <v>324</v>
      </c>
      <c r="AI943" t="s">
        <v>324</v>
      </c>
      <c r="AJ943">
        <v>0</v>
      </c>
      <c r="AK943" t="s">
        <v>324</v>
      </c>
      <c r="AL943" t="s">
        <v>324</v>
      </c>
      <c r="AM943" t="s">
        <v>324</v>
      </c>
      <c r="AN943" t="s">
        <v>324</v>
      </c>
      <c r="AO943">
        <v>0</v>
      </c>
      <c r="AP943" t="s">
        <v>324</v>
      </c>
      <c r="AQ943" t="s">
        <v>324</v>
      </c>
      <c r="AR943" t="s">
        <v>324</v>
      </c>
      <c r="AS943" t="s">
        <v>324</v>
      </c>
      <c r="AT943">
        <v>0</v>
      </c>
      <c r="AU943" t="s">
        <v>324</v>
      </c>
      <c r="AV943" t="s">
        <v>324</v>
      </c>
      <c r="AW943" t="s">
        <v>324</v>
      </c>
      <c r="AX943" t="s">
        <v>324</v>
      </c>
      <c r="AY943">
        <v>0</v>
      </c>
      <c r="AZ943" t="s">
        <v>324</v>
      </c>
      <c r="BA943" t="s">
        <v>324</v>
      </c>
      <c r="BB943" t="s">
        <v>324</v>
      </c>
      <c r="BC943" t="s">
        <v>324</v>
      </c>
      <c r="BD943">
        <v>0</v>
      </c>
      <c r="BE943" t="s">
        <v>324</v>
      </c>
      <c r="BF943" t="s">
        <v>324</v>
      </c>
      <c r="BG943" t="s">
        <v>324</v>
      </c>
      <c r="BH943" t="s">
        <v>324</v>
      </c>
      <c r="BI943">
        <v>0</v>
      </c>
      <c r="BJ943" t="s">
        <v>324</v>
      </c>
      <c r="BK943" t="s">
        <v>324</v>
      </c>
      <c r="BL943" t="s">
        <v>324</v>
      </c>
      <c r="BM943" t="s">
        <v>324</v>
      </c>
      <c r="BN943">
        <v>0</v>
      </c>
      <c r="BO943" t="s">
        <v>324</v>
      </c>
      <c r="BP943" t="s">
        <v>324</v>
      </c>
      <c r="BQ943" t="s">
        <v>324</v>
      </c>
      <c r="BR943" t="s">
        <v>324</v>
      </c>
      <c r="BS943">
        <v>0</v>
      </c>
      <c r="BT943" t="s">
        <v>324</v>
      </c>
      <c r="BU943" t="s">
        <v>324</v>
      </c>
      <c r="BV943" t="s">
        <v>324</v>
      </c>
      <c r="BW943" t="s">
        <v>324</v>
      </c>
      <c r="BX943">
        <v>0</v>
      </c>
      <c r="BY943" t="s">
        <v>324</v>
      </c>
      <c r="BZ943" t="s">
        <v>324</v>
      </c>
      <c r="CA943" t="s">
        <v>324</v>
      </c>
      <c r="CB943" t="s">
        <v>324</v>
      </c>
      <c r="CC943">
        <v>0</v>
      </c>
      <c r="CD943" t="s">
        <v>324</v>
      </c>
      <c r="CE943" t="s">
        <v>324</v>
      </c>
      <c r="CF943" t="s">
        <v>324</v>
      </c>
      <c r="CG943" t="s">
        <v>324</v>
      </c>
      <c r="CH943">
        <v>0</v>
      </c>
      <c r="CI943" t="s">
        <v>324</v>
      </c>
      <c r="CJ943" t="s">
        <v>324</v>
      </c>
      <c r="CK943" t="s">
        <v>324</v>
      </c>
      <c r="CL943" t="s">
        <v>324</v>
      </c>
      <c r="CM943">
        <v>0</v>
      </c>
      <c r="CN943" t="s">
        <v>324</v>
      </c>
      <c r="CO943" t="s">
        <v>324</v>
      </c>
      <c r="CP943" t="s">
        <v>324</v>
      </c>
      <c r="CQ943" t="s">
        <v>324</v>
      </c>
      <c r="CR943">
        <v>0</v>
      </c>
      <c r="CS943" t="s">
        <v>324</v>
      </c>
      <c r="CT943" t="s">
        <v>324</v>
      </c>
      <c r="CU943" t="s">
        <v>324</v>
      </c>
      <c r="CV943" t="s">
        <v>324</v>
      </c>
      <c r="CW943">
        <v>0</v>
      </c>
      <c r="CX943">
        <v>5.4690000000000003</v>
      </c>
      <c r="CY943">
        <v>0.45200000000000001</v>
      </c>
      <c r="CZ943">
        <v>0</v>
      </c>
      <c r="DA943">
        <v>0</v>
      </c>
      <c r="DB943">
        <v>5.9210000000000003</v>
      </c>
      <c r="DC943">
        <v>663</v>
      </c>
      <c r="DD943">
        <v>9</v>
      </c>
      <c r="DE943">
        <v>0</v>
      </c>
      <c r="DF943">
        <v>0</v>
      </c>
      <c r="DG943">
        <v>672</v>
      </c>
      <c r="DH943">
        <v>3815.9780000000001</v>
      </c>
      <c r="DI943">
        <v>90.978999999999999</v>
      </c>
      <c r="DJ943">
        <v>0</v>
      </c>
      <c r="DK943">
        <v>0</v>
      </c>
      <c r="DL943">
        <v>3906.9569999999999</v>
      </c>
    </row>
    <row r="944" spans="1:116" x14ac:dyDescent="0.45">
      <c r="A944">
        <v>2023</v>
      </c>
      <c r="B944" t="s">
        <v>227</v>
      </c>
      <c r="C944">
        <v>16868</v>
      </c>
      <c r="D944" t="s">
        <v>572</v>
      </c>
      <c r="E944" t="s">
        <v>1206</v>
      </c>
      <c r="F944" t="s">
        <v>247</v>
      </c>
      <c r="G944">
        <v>50.249000000000002</v>
      </c>
      <c r="H944">
        <v>8.6300000000000008</v>
      </c>
      <c r="I944" t="s">
        <v>324</v>
      </c>
      <c r="J944" t="s">
        <v>324</v>
      </c>
      <c r="K944">
        <v>58.878999999999998</v>
      </c>
      <c r="L944">
        <v>6889</v>
      </c>
      <c r="M944">
        <v>431</v>
      </c>
      <c r="N944" t="s">
        <v>324</v>
      </c>
      <c r="O944" t="s">
        <v>324</v>
      </c>
      <c r="P944">
        <v>7320</v>
      </c>
      <c r="Q944" t="s">
        <v>324</v>
      </c>
      <c r="R944" t="s">
        <v>324</v>
      </c>
      <c r="S944" t="s">
        <v>324</v>
      </c>
      <c r="T944" t="s">
        <v>324</v>
      </c>
      <c r="U944">
        <v>0</v>
      </c>
      <c r="V944" t="s">
        <v>324</v>
      </c>
      <c r="W944" t="s">
        <v>324</v>
      </c>
      <c r="X944" t="s">
        <v>324</v>
      </c>
      <c r="Y944" t="s">
        <v>324</v>
      </c>
      <c r="Z944">
        <v>0</v>
      </c>
      <c r="AA944" t="s">
        <v>324</v>
      </c>
      <c r="AB944" t="s">
        <v>324</v>
      </c>
      <c r="AC944" t="s">
        <v>324</v>
      </c>
      <c r="AD944" t="s">
        <v>324</v>
      </c>
      <c r="AE944">
        <v>0</v>
      </c>
      <c r="AF944" t="s">
        <v>324</v>
      </c>
      <c r="AG944" t="s">
        <v>324</v>
      </c>
      <c r="AH944" t="s">
        <v>324</v>
      </c>
      <c r="AI944" t="s">
        <v>324</v>
      </c>
      <c r="AJ944">
        <v>0</v>
      </c>
      <c r="AK944" t="s">
        <v>324</v>
      </c>
      <c r="AL944" t="s">
        <v>324</v>
      </c>
      <c r="AM944" t="s">
        <v>324</v>
      </c>
      <c r="AN944" t="s">
        <v>324</v>
      </c>
      <c r="AO944">
        <v>0</v>
      </c>
      <c r="AP944">
        <v>1.67</v>
      </c>
      <c r="AQ944">
        <v>2.1999999999999999E-2</v>
      </c>
      <c r="AR944" t="s">
        <v>324</v>
      </c>
      <c r="AS944" t="s">
        <v>324</v>
      </c>
      <c r="AT944">
        <v>1.6919999999999999</v>
      </c>
      <c r="AU944">
        <v>71</v>
      </c>
      <c r="AV944">
        <v>2</v>
      </c>
      <c r="AW944" t="s">
        <v>324</v>
      </c>
      <c r="AX944" t="s">
        <v>324</v>
      </c>
      <c r="AY944">
        <v>73</v>
      </c>
      <c r="AZ944" t="s">
        <v>324</v>
      </c>
      <c r="BA944" t="s">
        <v>324</v>
      </c>
      <c r="BB944" t="s">
        <v>324</v>
      </c>
      <c r="BC944" t="s">
        <v>324</v>
      </c>
      <c r="BD944">
        <v>0</v>
      </c>
      <c r="BE944" t="s">
        <v>324</v>
      </c>
      <c r="BF944" t="s">
        <v>324</v>
      </c>
      <c r="BG944" t="s">
        <v>324</v>
      </c>
      <c r="BH944" t="s">
        <v>324</v>
      </c>
      <c r="BI944">
        <v>0</v>
      </c>
      <c r="BJ944" t="s">
        <v>324</v>
      </c>
      <c r="BK944" t="s">
        <v>324</v>
      </c>
      <c r="BL944" t="s">
        <v>324</v>
      </c>
      <c r="BM944" t="s">
        <v>324</v>
      </c>
      <c r="BN944">
        <v>0</v>
      </c>
      <c r="BO944" t="s">
        <v>324</v>
      </c>
      <c r="BP944" t="s">
        <v>324</v>
      </c>
      <c r="BQ944" t="s">
        <v>324</v>
      </c>
      <c r="BR944" t="s">
        <v>324</v>
      </c>
      <c r="BS944">
        <v>0</v>
      </c>
      <c r="BT944" t="s">
        <v>324</v>
      </c>
      <c r="BU944" t="s">
        <v>324</v>
      </c>
      <c r="BV944" t="s">
        <v>324</v>
      </c>
      <c r="BW944" t="s">
        <v>324</v>
      </c>
      <c r="BX944">
        <v>0</v>
      </c>
      <c r="BY944" t="s">
        <v>324</v>
      </c>
      <c r="BZ944" t="s">
        <v>324</v>
      </c>
      <c r="CA944" t="s">
        <v>324</v>
      </c>
      <c r="CB944" t="s">
        <v>324</v>
      </c>
      <c r="CC944">
        <v>0</v>
      </c>
      <c r="CD944" t="s">
        <v>324</v>
      </c>
      <c r="CE944" t="s">
        <v>324</v>
      </c>
      <c r="CF944" t="s">
        <v>324</v>
      </c>
      <c r="CG944" t="s">
        <v>324</v>
      </c>
      <c r="CH944">
        <v>0</v>
      </c>
      <c r="CI944" t="s">
        <v>324</v>
      </c>
      <c r="CJ944" t="s">
        <v>324</v>
      </c>
      <c r="CK944" t="s">
        <v>324</v>
      </c>
      <c r="CL944" t="s">
        <v>324</v>
      </c>
      <c r="CM944">
        <v>0</v>
      </c>
      <c r="CN944" t="s">
        <v>324</v>
      </c>
      <c r="CO944" t="s">
        <v>324</v>
      </c>
      <c r="CP944" t="s">
        <v>324</v>
      </c>
      <c r="CQ944" t="s">
        <v>324</v>
      </c>
      <c r="CR944">
        <v>0</v>
      </c>
      <c r="CS944" t="s">
        <v>324</v>
      </c>
      <c r="CT944" t="s">
        <v>324</v>
      </c>
      <c r="CU944" t="s">
        <v>324</v>
      </c>
      <c r="CV944" t="s">
        <v>324</v>
      </c>
      <c r="CW944">
        <v>0</v>
      </c>
      <c r="CX944">
        <v>50.249000000000002</v>
      </c>
      <c r="CY944">
        <v>8.6300000000000008</v>
      </c>
      <c r="CZ944">
        <v>0</v>
      </c>
      <c r="DA944">
        <v>0</v>
      </c>
      <c r="DB944">
        <v>58.878999999999998</v>
      </c>
      <c r="DC944">
        <v>6889</v>
      </c>
      <c r="DD944">
        <v>431</v>
      </c>
      <c r="DE944">
        <v>0</v>
      </c>
      <c r="DF944">
        <v>0</v>
      </c>
      <c r="DG944">
        <v>7320</v>
      </c>
      <c r="DH944">
        <v>0</v>
      </c>
      <c r="DI944">
        <v>0</v>
      </c>
      <c r="DJ944">
        <v>0</v>
      </c>
      <c r="DK944">
        <v>0</v>
      </c>
      <c r="DL944">
        <v>0</v>
      </c>
    </row>
    <row r="945" spans="1:116" x14ac:dyDescent="0.45">
      <c r="A945">
        <v>2023</v>
      </c>
      <c r="B945" t="s">
        <v>227</v>
      </c>
      <c r="C945">
        <v>17470</v>
      </c>
      <c r="D945" t="s">
        <v>573</v>
      </c>
      <c r="E945" t="s">
        <v>783</v>
      </c>
      <c r="F945" t="s">
        <v>247</v>
      </c>
      <c r="G945">
        <v>37.18</v>
      </c>
      <c r="H945">
        <v>3.9249999999999998</v>
      </c>
      <c r="I945" t="s">
        <v>324</v>
      </c>
      <c r="J945" t="s">
        <v>324</v>
      </c>
      <c r="K945">
        <v>41.104999999999997</v>
      </c>
      <c r="L945">
        <v>4206</v>
      </c>
      <c r="M945">
        <v>167</v>
      </c>
      <c r="N945" t="s">
        <v>324</v>
      </c>
      <c r="O945" t="s">
        <v>324</v>
      </c>
      <c r="P945">
        <v>4373</v>
      </c>
      <c r="Q945" t="s">
        <v>324</v>
      </c>
      <c r="R945" t="s">
        <v>324</v>
      </c>
      <c r="S945" t="s">
        <v>324</v>
      </c>
      <c r="T945" t="s">
        <v>324</v>
      </c>
      <c r="U945">
        <v>0</v>
      </c>
      <c r="V945" t="s">
        <v>324</v>
      </c>
      <c r="W945" t="s">
        <v>324</v>
      </c>
      <c r="X945" t="s">
        <v>324</v>
      </c>
      <c r="Y945" t="s">
        <v>324</v>
      </c>
      <c r="Z945">
        <v>0</v>
      </c>
      <c r="AA945" t="s">
        <v>324</v>
      </c>
      <c r="AB945" t="s">
        <v>324</v>
      </c>
      <c r="AC945" t="s">
        <v>324</v>
      </c>
      <c r="AD945" t="s">
        <v>324</v>
      </c>
      <c r="AE945">
        <v>0</v>
      </c>
      <c r="AF945" t="s">
        <v>324</v>
      </c>
      <c r="AG945" t="s">
        <v>324</v>
      </c>
      <c r="AH945" t="s">
        <v>324</v>
      </c>
      <c r="AI945" t="s">
        <v>324</v>
      </c>
      <c r="AJ945">
        <v>0</v>
      </c>
      <c r="AK945" t="s">
        <v>324</v>
      </c>
      <c r="AL945" t="s">
        <v>324</v>
      </c>
      <c r="AM945" t="s">
        <v>324</v>
      </c>
      <c r="AN945" t="s">
        <v>324</v>
      </c>
      <c r="AO945">
        <v>0</v>
      </c>
      <c r="AP945">
        <v>0.504</v>
      </c>
      <c r="AQ945" t="s">
        <v>324</v>
      </c>
      <c r="AR945" t="s">
        <v>324</v>
      </c>
      <c r="AS945" t="s">
        <v>324</v>
      </c>
      <c r="AT945">
        <v>0.504</v>
      </c>
      <c r="AU945">
        <v>205</v>
      </c>
      <c r="AV945" t="s">
        <v>324</v>
      </c>
      <c r="AW945" t="s">
        <v>324</v>
      </c>
      <c r="AX945" t="s">
        <v>324</v>
      </c>
      <c r="AY945">
        <v>205</v>
      </c>
      <c r="AZ945">
        <v>4.9160000000000004</v>
      </c>
      <c r="BA945" t="s">
        <v>324</v>
      </c>
      <c r="BB945" t="s">
        <v>324</v>
      </c>
      <c r="BC945" t="s">
        <v>324</v>
      </c>
      <c r="BD945">
        <v>4.9160000000000004</v>
      </c>
      <c r="BE945" t="s">
        <v>324</v>
      </c>
      <c r="BF945" t="s">
        <v>324</v>
      </c>
      <c r="BG945" t="s">
        <v>324</v>
      </c>
      <c r="BH945" t="s">
        <v>324</v>
      </c>
      <c r="BI945">
        <v>0</v>
      </c>
      <c r="BJ945" t="s">
        <v>324</v>
      </c>
      <c r="BK945" t="s">
        <v>324</v>
      </c>
      <c r="BL945" t="s">
        <v>324</v>
      </c>
      <c r="BM945" t="s">
        <v>324</v>
      </c>
      <c r="BN945">
        <v>0</v>
      </c>
      <c r="BO945" t="s">
        <v>324</v>
      </c>
      <c r="BP945" t="s">
        <v>324</v>
      </c>
      <c r="BQ945" t="s">
        <v>324</v>
      </c>
      <c r="BR945" t="s">
        <v>324</v>
      </c>
      <c r="BS945">
        <v>0</v>
      </c>
      <c r="BT945">
        <v>0.01</v>
      </c>
      <c r="BU945" t="s">
        <v>324</v>
      </c>
      <c r="BV945" t="s">
        <v>324</v>
      </c>
      <c r="BW945" t="s">
        <v>324</v>
      </c>
      <c r="BX945">
        <v>0.01</v>
      </c>
      <c r="BY945">
        <v>4</v>
      </c>
      <c r="BZ945" t="s">
        <v>324</v>
      </c>
      <c r="CA945" t="s">
        <v>324</v>
      </c>
      <c r="CB945" t="s">
        <v>324</v>
      </c>
      <c r="CC945">
        <v>4</v>
      </c>
      <c r="CD945" t="s">
        <v>324</v>
      </c>
      <c r="CE945" t="s">
        <v>324</v>
      </c>
      <c r="CF945" t="s">
        <v>324</v>
      </c>
      <c r="CG945" t="s">
        <v>324</v>
      </c>
      <c r="CH945">
        <v>0</v>
      </c>
      <c r="CI945" t="s">
        <v>324</v>
      </c>
      <c r="CJ945" t="s">
        <v>324</v>
      </c>
      <c r="CK945" t="s">
        <v>324</v>
      </c>
      <c r="CL945" t="s">
        <v>324</v>
      </c>
      <c r="CM945">
        <v>0</v>
      </c>
      <c r="CN945" t="s">
        <v>324</v>
      </c>
      <c r="CO945" t="s">
        <v>324</v>
      </c>
      <c r="CP945" t="s">
        <v>324</v>
      </c>
      <c r="CQ945" t="s">
        <v>324</v>
      </c>
      <c r="CR945">
        <v>0</v>
      </c>
      <c r="CS945" t="s">
        <v>324</v>
      </c>
      <c r="CT945" t="s">
        <v>324</v>
      </c>
      <c r="CU945" t="s">
        <v>324</v>
      </c>
      <c r="CV945" t="s">
        <v>324</v>
      </c>
      <c r="CW945">
        <v>0</v>
      </c>
      <c r="CX945">
        <v>37.19</v>
      </c>
      <c r="CY945">
        <v>3.9249999999999998</v>
      </c>
      <c r="CZ945">
        <v>0</v>
      </c>
      <c r="DA945">
        <v>0</v>
      </c>
      <c r="DB945">
        <v>41.115000000000002</v>
      </c>
      <c r="DC945">
        <v>4210</v>
      </c>
      <c r="DD945">
        <v>167</v>
      </c>
      <c r="DE945">
        <v>0</v>
      </c>
      <c r="DF945">
        <v>0</v>
      </c>
      <c r="DG945">
        <v>4377</v>
      </c>
      <c r="DH945">
        <v>0</v>
      </c>
      <c r="DI945">
        <v>0</v>
      </c>
      <c r="DJ945">
        <v>0</v>
      </c>
      <c r="DK945">
        <v>0</v>
      </c>
      <c r="DL945">
        <v>0</v>
      </c>
    </row>
    <row r="946" spans="1:116" x14ac:dyDescent="0.45">
      <c r="A946">
        <v>2023</v>
      </c>
      <c r="B946" t="s">
        <v>227</v>
      </c>
      <c r="C946">
        <v>18429</v>
      </c>
      <c r="D946" t="s">
        <v>574</v>
      </c>
      <c r="E946" t="s">
        <v>1207</v>
      </c>
      <c r="F946" t="s">
        <v>244</v>
      </c>
      <c r="G946">
        <v>16.190000000000001</v>
      </c>
      <c r="H946">
        <v>0.97499999999999998</v>
      </c>
      <c r="I946">
        <v>0</v>
      </c>
      <c r="J946">
        <v>0</v>
      </c>
      <c r="K946">
        <v>17.164999999999999</v>
      </c>
      <c r="L946">
        <v>2419</v>
      </c>
      <c r="M946">
        <v>63</v>
      </c>
      <c r="N946">
        <v>0</v>
      </c>
      <c r="O946">
        <v>0</v>
      </c>
      <c r="P946">
        <v>2482</v>
      </c>
      <c r="Q946" t="s">
        <v>324</v>
      </c>
      <c r="R946" t="s">
        <v>324</v>
      </c>
      <c r="S946" t="s">
        <v>324</v>
      </c>
      <c r="T946" t="s">
        <v>324</v>
      </c>
      <c r="U946">
        <v>0</v>
      </c>
      <c r="V946" t="s">
        <v>324</v>
      </c>
      <c r="W946" t="s">
        <v>324</v>
      </c>
      <c r="X946" t="s">
        <v>324</v>
      </c>
      <c r="Y946" t="s">
        <v>324</v>
      </c>
      <c r="Z946">
        <v>0</v>
      </c>
      <c r="AA946" t="s">
        <v>324</v>
      </c>
      <c r="AB946" t="s">
        <v>324</v>
      </c>
      <c r="AC946" t="s">
        <v>324</v>
      </c>
      <c r="AD946" t="s">
        <v>324</v>
      </c>
      <c r="AE946">
        <v>0</v>
      </c>
      <c r="AF946" t="s">
        <v>324</v>
      </c>
      <c r="AG946" t="s">
        <v>324</v>
      </c>
      <c r="AH946" t="s">
        <v>324</v>
      </c>
      <c r="AI946" t="s">
        <v>324</v>
      </c>
      <c r="AJ946">
        <v>0</v>
      </c>
      <c r="AK946" t="s">
        <v>324</v>
      </c>
      <c r="AL946" t="s">
        <v>324</v>
      </c>
      <c r="AM946" t="s">
        <v>324</v>
      </c>
      <c r="AN946" t="s">
        <v>324</v>
      </c>
      <c r="AO946">
        <v>0</v>
      </c>
      <c r="AP946" t="s">
        <v>324</v>
      </c>
      <c r="AQ946" t="s">
        <v>324</v>
      </c>
      <c r="AR946" t="s">
        <v>324</v>
      </c>
      <c r="AS946" t="s">
        <v>324</v>
      </c>
      <c r="AT946">
        <v>0</v>
      </c>
      <c r="AU946" t="s">
        <v>324</v>
      </c>
      <c r="AV946" t="s">
        <v>324</v>
      </c>
      <c r="AW946" t="s">
        <v>324</v>
      </c>
      <c r="AX946" t="s">
        <v>324</v>
      </c>
      <c r="AY946">
        <v>0</v>
      </c>
      <c r="AZ946" t="s">
        <v>324</v>
      </c>
      <c r="BA946" t="s">
        <v>324</v>
      </c>
      <c r="BB946" t="s">
        <v>324</v>
      </c>
      <c r="BC946" t="s">
        <v>324</v>
      </c>
      <c r="BD946">
        <v>0</v>
      </c>
      <c r="BE946" t="s">
        <v>324</v>
      </c>
      <c r="BF946" t="s">
        <v>324</v>
      </c>
      <c r="BG946" t="s">
        <v>324</v>
      </c>
      <c r="BH946" t="s">
        <v>324</v>
      </c>
      <c r="BI946">
        <v>0</v>
      </c>
      <c r="BJ946" t="s">
        <v>324</v>
      </c>
      <c r="BK946" t="s">
        <v>324</v>
      </c>
      <c r="BL946" t="s">
        <v>324</v>
      </c>
      <c r="BM946" t="s">
        <v>324</v>
      </c>
      <c r="BN946">
        <v>0</v>
      </c>
      <c r="BO946" t="s">
        <v>324</v>
      </c>
      <c r="BP946" t="s">
        <v>324</v>
      </c>
      <c r="BQ946" t="s">
        <v>324</v>
      </c>
      <c r="BR946" t="s">
        <v>324</v>
      </c>
      <c r="BS946">
        <v>0</v>
      </c>
      <c r="BT946" t="s">
        <v>324</v>
      </c>
      <c r="BU946" t="s">
        <v>324</v>
      </c>
      <c r="BV946" t="s">
        <v>324</v>
      </c>
      <c r="BW946" t="s">
        <v>324</v>
      </c>
      <c r="BX946">
        <v>0</v>
      </c>
      <c r="BY946" t="s">
        <v>324</v>
      </c>
      <c r="BZ946" t="s">
        <v>324</v>
      </c>
      <c r="CA946" t="s">
        <v>324</v>
      </c>
      <c r="CB946" t="s">
        <v>324</v>
      </c>
      <c r="CC946">
        <v>0</v>
      </c>
      <c r="CD946" t="s">
        <v>324</v>
      </c>
      <c r="CE946" t="s">
        <v>324</v>
      </c>
      <c r="CF946" t="s">
        <v>324</v>
      </c>
      <c r="CG946" t="s">
        <v>324</v>
      </c>
      <c r="CH946">
        <v>0</v>
      </c>
      <c r="CI946" t="s">
        <v>324</v>
      </c>
      <c r="CJ946" t="s">
        <v>324</v>
      </c>
      <c r="CK946" t="s">
        <v>324</v>
      </c>
      <c r="CL946" t="s">
        <v>324</v>
      </c>
      <c r="CM946">
        <v>0</v>
      </c>
      <c r="CN946" t="s">
        <v>324</v>
      </c>
      <c r="CO946" t="s">
        <v>324</v>
      </c>
      <c r="CP946" t="s">
        <v>324</v>
      </c>
      <c r="CQ946" t="s">
        <v>324</v>
      </c>
      <c r="CR946">
        <v>0</v>
      </c>
      <c r="CS946" t="s">
        <v>324</v>
      </c>
      <c r="CT946" t="s">
        <v>324</v>
      </c>
      <c r="CU946" t="s">
        <v>324</v>
      </c>
      <c r="CV946" t="s">
        <v>324</v>
      </c>
      <c r="CW946">
        <v>0</v>
      </c>
      <c r="CX946">
        <v>16.190000000000001</v>
      </c>
      <c r="CY946">
        <v>0.97499999999999998</v>
      </c>
      <c r="CZ946">
        <v>0</v>
      </c>
      <c r="DA946">
        <v>0</v>
      </c>
      <c r="DB946">
        <v>17.164999999999999</v>
      </c>
      <c r="DC946">
        <v>2419</v>
      </c>
      <c r="DD946">
        <v>63</v>
      </c>
      <c r="DE946">
        <v>0</v>
      </c>
      <c r="DF946">
        <v>0</v>
      </c>
      <c r="DG946">
        <v>2482</v>
      </c>
      <c r="DH946">
        <v>0</v>
      </c>
      <c r="DI946">
        <v>0</v>
      </c>
      <c r="DJ946">
        <v>0</v>
      </c>
      <c r="DK946">
        <v>0</v>
      </c>
      <c r="DL946">
        <v>0</v>
      </c>
    </row>
    <row r="947" spans="1:116" x14ac:dyDescent="0.45">
      <c r="A947">
        <v>2023</v>
      </c>
      <c r="B947" t="s">
        <v>227</v>
      </c>
      <c r="C947">
        <v>19784</v>
      </c>
      <c r="D947" t="s">
        <v>1208</v>
      </c>
      <c r="E947" t="s">
        <v>783</v>
      </c>
      <c r="F947" t="s">
        <v>244</v>
      </c>
      <c r="G947">
        <v>0.59199999999999997</v>
      </c>
      <c r="H947" t="s">
        <v>324</v>
      </c>
      <c r="I947" t="s">
        <v>324</v>
      </c>
      <c r="J947" t="s">
        <v>324</v>
      </c>
      <c r="K947">
        <v>0.59199999999999997</v>
      </c>
      <c r="L947">
        <v>80</v>
      </c>
      <c r="M947" t="s">
        <v>324</v>
      </c>
      <c r="N947" t="s">
        <v>324</v>
      </c>
      <c r="O947" t="s">
        <v>324</v>
      </c>
      <c r="P947">
        <v>80</v>
      </c>
      <c r="Q947" t="s">
        <v>324</v>
      </c>
      <c r="R947" t="s">
        <v>324</v>
      </c>
      <c r="S947" t="s">
        <v>324</v>
      </c>
      <c r="T947" t="s">
        <v>324</v>
      </c>
      <c r="U947">
        <v>0</v>
      </c>
      <c r="V947" t="s">
        <v>324</v>
      </c>
      <c r="W947" t="s">
        <v>324</v>
      </c>
      <c r="X947" t="s">
        <v>324</v>
      </c>
      <c r="Y947" t="s">
        <v>324</v>
      </c>
      <c r="Z947">
        <v>0</v>
      </c>
      <c r="AA947" t="s">
        <v>324</v>
      </c>
      <c r="AB947" t="s">
        <v>324</v>
      </c>
      <c r="AC947" t="s">
        <v>324</v>
      </c>
      <c r="AD947" t="s">
        <v>324</v>
      </c>
      <c r="AE947">
        <v>0</v>
      </c>
      <c r="AF947" t="s">
        <v>324</v>
      </c>
      <c r="AG947" t="s">
        <v>324</v>
      </c>
      <c r="AH947" t="s">
        <v>324</v>
      </c>
      <c r="AI947" t="s">
        <v>324</v>
      </c>
      <c r="AJ947">
        <v>0</v>
      </c>
      <c r="AK947" t="s">
        <v>324</v>
      </c>
      <c r="AL947" t="s">
        <v>324</v>
      </c>
      <c r="AM947" t="s">
        <v>324</v>
      </c>
      <c r="AN947" t="s">
        <v>324</v>
      </c>
      <c r="AO947">
        <v>0</v>
      </c>
      <c r="AP947" t="s">
        <v>324</v>
      </c>
      <c r="AQ947" t="s">
        <v>324</v>
      </c>
      <c r="AR947" t="s">
        <v>324</v>
      </c>
      <c r="AS947" t="s">
        <v>324</v>
      </c>
      <c r="AT947">
        <v>0</v>
      </c>
      <c r="AU947" t="s">
        <v>324</v>
      </c>
      <c r="AV947" t="s">
        <v>324</v>
      </c>
      <c r="AW947" t="s">
        <v>324</v>
      </c>
      <c r="AX947" t="s">
        <v>324</v>
      </c>
      <c r="AY947">
        <v>0</v>
      </c>
      <c r="AZ947" t="s">
        <v>324</v>
      </c>
      <c r="BA947" t="s">
        <v>324</v>
      </c>
      <c r="BB947" t="s">
        <v>324</v>
      </c>
      <c r="BC947" t="s">
        <v>324</v>
      </c>
      <c r="BD947">
        <v>0</v>
      </c>
      <c r="BE947" t="s">
        <v>324</v>
      </c>
      <c r="BF947" t="s">
        <v>324</v>
      </c>
      <c r="BG947" t="s">
        <v>324</v>
      </c>
      <c r="BH947" t="s">
        <v>324</v>
      </c>
      <c r="BI947">
        <v>0</v>
      </c>
      <c r="BJ947" t="s">
        <v>324</v>
      </c>
      <c r="BK947" t="s">
        <v>324</v>
      </c>
      <c r="BL947" t="s">
        <v>324</v>
      </c>
      <c r="BM947" t="s">
        <v>324</v>
      </c>
      <c r="BN947">
        <v>0</v>
      </c>
      <c r="BO947" t="s">
        <v>324</v>
      </c>
      <c r="BP947" t="s">
        <v>324</v>
      </c>
      <c r="BQ947" t="s">
        <v>324</v>
      </c>
      <c r="BR947" t="s">
        <v>324</v>
      </c>
      <c r="BS947">
        <v>0</v>
      </c>
      <c r="BT947" t="s">
        <v>324</v>
      </c>
      <c r="BU947" t="s">
        <v>324</v>
      </c>
      <c r="BV947" t="s">
        <v>324</v>
      </c>
      <c r="BW947" t="s">
        <v>324</v>
      </c>
      <c r="BX947">
        <v>0</v>
      </c>
      <c r="BY947" t="s">
        <v>324</v>
      </c>
      <c r="BZ947" t="s">
        <v>324</v>
      </c>
      <c r="CA947" t="s">
        <v>324</v>
      </c>
      <c r="CB947" t="s">
        <v>324</v>
      </c>
      <c r="CC947">
        <v>0</v>
      </c>
      <c r="CD947" t="s">
        <v>324</v>
      </c>
      <c r="CE947" t="s">
        <v>324</v>
      </c>
      <c r="CF947" t="s">
        <v>324</v>
      </c>
      <c r="CG947" t="s">
        <v>324</v>
      </c>
      <c r="CH947">
        <v>0</v>
      </c>
      <c r="CI947" t="s">
        <v>324</v>
      </c>
      <c r="CJ947" t="s">
        <v>324</v>
      </c>
      <c r="CK947" t="s">
        <v>324</v>
      </c>
      <c r="CL947" t="s">
        <v>324</v>
      </c>
      <c r="CM947">
        <v>0</v>
      </c>
      <c r="CN947" t="s">
        <v>324</v>
      </c>
      <c r="CO947" t="s">
        <v>324</v>
      </c>
      <c r="CP947" t="s">
        <v>324</v>
      </c>
      <c r="CQ947" t="s">
        <v>324</v>
      </c>
      <c r="CR947">
        <v>0</v>
      </c>
      <c r="CS947" t="s">
        <v>324</v>
      </c>
      <c r="CT947" t="s">
        <v>324</v>
      </c>
      <c r="CU947" t="s">
        <v>324</v>
      </c>
      <c r="CV947" t="s">
        <v>324</v>
      </c>
      <c r="CW947">
        <v>0</v>
      </c>
      <c r="CX947">
        <v>0.59199999999999997</v>
      </c>
      <c r="CY947">
        <v>0</v>
      </c>
      <c r="CZ947">
        <v>0</v>
      </c>
      <c r="DA947">
        <v>0</v>
      </c>
      <c r="DB947">
        <v>0.59199999999999997</v>
      </c>
      <c r="DC947">
        <v>80</v>
      </c>
      <c r="DD947">
        <v>0</v>
      </c>
      <c r="DE947">
        <v>0</v>
      </c>
      <c r="DF947">
        <v>0</v>
      </c>
      <c r="DG947">
        <v>80</v>
      </c>
      <c r="DH947">
        <v>0</v>
      </c>
      <c r="DI947">
        <v>0</v>
      </c>
      <c r="DJ947">
        <v>0</v>
      </c>
      <c r="DK947">
        <v>0</v>
      </c>
      <c r="DL947">
        <v>0</v>
      </c>
    </row>
    <row r="948" spans="1:116" x14ac:dyDescent="0.45">
      <c r="A948">
        <v>2023</v>
      </c>
      <c r="B948" t="s">
        <v>227</v>
      </c>
      <c r="C948">
        <v>20169</v>
      </c>
      <c r="D948" t="s">
        <v>399</v>
      </c>
      <c r="E948" t="s">
        <v>786</v>
      </c>
      <c r="F948" t="s">
        <v>244</v>
      </c>
      <c r="G948">
        <v>20.216999999999999</v>
      </c>
      <c r="H948">
        <v>2.4209999999999998</v>
      </c>
      <c r="I948" t="s">
        <v>324</v>
      </c>
      <c r="J948" t="s">
        <v>324</v>
      </c>
      <c r="K948">
        <v>22.638000000000002</v>
      </c>
      <c r="L948">
        <v>3262</v>
      </c>
      <c r="M948">
        <v>157</v>
      </c>
      <c r="N948" t="s">
        <v>324</v>
      </c>
      <c r="O948" t="s">
        <v>324</v>
      </c>
      <c r="P948">
        <v>3419</v>
      </c>
      <c r="Q948" t="s">
        <v>324</v>
      </c>
      <c r="R948" t="s">
        <v>324</v>
      </c>
      <c r="S948" t="s">
        <v>324</v>
      </c>
      <c r="T948" t="s">
        <v>324</v>
      </c>
      <c r="U948">
        <v>0</v>
      </c>
      <c r="V948" t="s">
        <v>324</v>
      </c>
      <c r="W948" t="s">
        <v>324</v>
      </c>
      <c r="X948" t="s">
        <v>324</v>
      </c>
      <c r="Y948" t="s">
        <v>324</v>
      </c>
      <c r="Z948">
        <v>0</v>
      </c>
      <c r="AA948" t="s">
        <v>324</v>
      </c>
      <c r="AB948" t="s">
        <v>324</v>
      </c>
      <c r="AC948" t="s">
        <v>324</v>
      </c>
      <c r="AD948" t="s">
        <v>324</v>
      </c>
      <c r="AE948">
        <v>0</v>
      </c>
      <c r="AF948" t="s">
        <v>324</v>
      </c>
      <c r="AG948" t="s">
        <v>324</v>
      </c>
      <c r="AH948" t="s">
        <v>324</v>
      </c>
      <c r="AI948" t="s">
        <v>324</v>
      </c>
      <c r="AJ948">
        <v>0</v>
      </c>
      <c r="AK948" t="s">
        <v>324</v>
      </c>
      <c r="AL948" t="s">
        <v>324</v>
      </c>
      <c r="AM948" t="s">
        <v>324</v>
      </c>
      <c r="AN948" t="s">
        <v>324</v>
      </c>
      <c r="AO948">
        <v>0</v>
      </c>
      <c r="AP948" t="s">
        <v>324</v>
      </c>
      <c r="AQ948" t="s">
        <v>324</v>
      </c>
      <c r="AR948" t="s">
        <v>324</v>
      </c>
      <c r="AS948" t="s">
        <v>324</v>
      </c>
      <c r="AT948">
        <v>0</v>
      </c>
      <c r="AU948" t="s">
        <v>324</v>
      </c>
      <c r="AV948" t="s">
        <v>324</v>
      </c>
      <c r="AW948" t="s">
        <v>324</v>
      </c>
      <c r="AX948" t="s">
        <v>324</v>
      </c>
      <c r="AY948">
        <v>0</v>
      </c>
      <c r="AZ948" t="s">
        <v>324</v>
      </c>
      <c r="BA948" t="s">
        <v>324</v>
      </c>
      <c r="BB948" t="s">
        <v>324</v>
      </c>
      <c r="BC948" t="s">
        <v>324</v>
      </c>
      <c r="BD948">
        <v>0</v>
      </c>
      <c r="BE948" t="s">
        <v>324</v>
      </c>
      <c r="BF948" t="s">
        <v>324</v>
      </c>
      <c r="BG948" t="s">
        <v>324</v>
      </c>
      <c r="BH948" t="s">
        <v>324</v>
      </c>
      <c r="BI948">
        <v>0</v>
      </c>
      <c r="BJ948" t="s">
        <v>324</v>
      </c>
      <c r="BK948" t="s">
        <v>324</v>
      </c>
      <c r="BL948" t="s">
        <v>324</v>
      </c>
      <c r="BM948" t="s">
        <v>324</v>
      </c>
      <c r="BN948">
        <v>0</v>
      </c>
      <c r="BO948" t="s">
        <v>324</v>
      </c>
      <c r="BP948" t="s">
        <v>324</v>
      </c>
      <c r="BQ948" t="s">
        <v>324</v>
      </c>
      <c r="BR948" t="s">
        <v>324</v>
      </c>
      <c r="BS948">
        <v>0</v>
      </c>
      <c r="BT948">
        <v>6.0999999999999999E-2</v>
      </c>
      <c r="BU948">
        <v>0.02</v>
      </c>
      <c r="BV948" t="s">
        <v>324</v>
      </c>
      <c r="BW948" t="s">
        <v>324</v>
      </c>
      <c r="BX948">
        <v>8.1000000000000003E-2</v>
      </c>
      <c r="BY948">
        <v>16</v>
      </c>
      <c r="BZ948">
        <v>1</v>
      </c>
      <c r="CA948" t="s">
        <v>324</v>
      </c>
      <c r="CB948" t="s">
        <v>324</v>
      </c>
      <c r="CC948">
        <v>17</v>
      </c>
      <c r="CD948" t="s">
        <v>324</v>
      </c>
      <c r="CE948" t="s">
        <v>324</v>
      </c>
      <c r="CF948" t="s">
        <v>324</v>
      </c>
      <c r="CG948" t="s">
        <v>324</v>
      </c>
      <c r="CH948">
        <v>0</v>
      </c>
      <c r="CI948">
        <v>2.5000000000000001E-2</v>
      </c>
      <c r="CJ948">
        <v>0</v>
      </c>
      <c r="CK948" t="s">
        <v>324</v>
      </c>
      <c r="CL948" t="s">
        <v>324</v>
      </c>
      <c r="CM948">
        <v>2.5000000000000001E-2</v>
      </c>
      <c r="CN948">
        <v>4</v>
      </c>
      <c r="CO948">
        <v>0</v>
      </c>
      <c r="CP948" t="s">
        <v>324</v>
      </c>
      <c r="CQ948" t="s">
        <v>324</v>
      </c>
      <c r="CR948">
        <v>4</v>
      </c>
      <c r="CS948" t="s">
        <v>324</v>
      </c>
      <c r="CT948" t="s">
        <v>324</v>
      </c>
      <c r="CU948" t="s">
        <v>324</v>
      </c>
      <c r="CV948" t="s">
        <v>324</v>
      </c>
      <c r="CW948">
        <v>0</v>
      </c>
      <c r="CX948">
        <v>20.303000000000001</v>
      </c>
      <c r="CY948">
        <v>2.4409999999999998</v>
      </c>
      <c r="CZ948">
        <v>0</v>
      </c>
      <c r="DA948">
        <v>0</v>
      </c>
      <c r="DB948">
        <v>22.744</v>
      </c>
      <c r="DC948">
        <v>3282</v>
      </c>
      <c r="DD948">
        <v>158</v>
      </c>
      <c r="DE948">
        <v>0</v>
      </c>
      <c r="DF948">
        <v>0</v>
      </c>
      <c r="DG948">
        <v>3440</v>
      </c>
      <c r="DH948">
        <v>0</v>
      </c>
      <c r="DI948">
        <v>0</v>
      </c>
      <c r="DJ948">
        <v>0</v>
      </c>
      <c r="DK948">
        <v>0</v>
      </c>
      <c r="DL948">
        <v>0</v>
      </c>
    </row>
    <row r="949" spans="1:116" x14ac:dyDescent="0.45">
      <c r="A949">
        <v>2023</v>
      </c>
      <c r="B949" t="s">
        <v>227</v>
      </c>
      <c r="C949">
        <v>59013</v>
      </c>
      <c r="D949" t="s">
        <v>1209</v>
      </c>
      <c r="E949" t="s">
        <v>783</v>
      </c>
      <c r="F949" t="s">
        <v>244</v>
      </c>
      <c r="G949">
        <v>4.45</v>
      </c>
      <c r="H949">
        <v>1.0580000000000001</v>
      </c>
      <c r="I949" t="s">
        <v>324</v>
      </c>
      <c r="J949" t="s">
        <v>324</v>
      </c>
      <c r="K949">
        <v>5.508</v>
      </c>
      <c r="L949">
        <v>592</v>
      </c>
      <c r="M949">
        <v>28</v>
      </c>
      <c r="N949" t="s">
        <v>324</v>
      </c>
      <c r="O949" t="s">
        <v>324</v>
      </c>
      <c r="P949">
        <v>620</v>
      </c>
      <c r="Q949" t="s">
        <v>324</v>
      </c>
      <c r="R949" t="s">
        <v>324</v>
      </c>
      <c r="S949" t="s">
        <v>324</v>
      </c>
      <c r="T949" t="s">
        <v>324</v>
      </c>
      <c r="U949">
        <v>0</v>
      </c>
      <c r="V949" t="s">
        <v>324</v>
      </c>
      <c r="W949" t="s">
        <v>324</v>
      </c>
      <c r="X949" t="s">
        <v>324</v>
      </c>
      <c r="Y949" t="s">
        <v>324</v>
      </c>
      <c r="Z949">
        <v>0</v>
      </c>
      <c r="AA949" t="s">
        <v>324</v>
      </c>
      <c r="AB949" t="s">
        <v>324</v>
      </c>
      <c r="AC949" t="s">
        <v>324</v>
      </c>
      <c r="AD949" t="s">
        <v>324</v>
      </c>
      <c r="AE949">
        <v>0</v>
      </c>
      <c r="AF949">
        <v>1.7000000000000001E-2</v>
      </c>
      <c r="AG949" t="s">
        <v>324</v>
      </c>
      <c r="AH949" t="s">
        <v>324</v>
      </c>
      <c r="AI949" t="s">
        <v>324</v>
      </c>
      <c r="AJ949">
        <v>1.7000000000000001E-2</v>
      </c>
      <c r="AK949">
        <v>1</v>
      </c>
      <c r="AL949" t="s">
        <v>324</v>
      </c>
      <c r="AM949" t="s">
        <v>324</v>
      </c>
      <c r="AN949" t="s">
        <v>324</v>
      </c>
      <c r="AO949">
        <v>1</v>
      </c>
      <c r="AP949" t="s">
        <v>324</v>
      </c>
      <c r="AQ949" t="s">
        <v>324</v>
      </c>
      <c r="AR949" t="s">
        <v>324</v>
      </c>
      <c r="AS949" t="s">
        <v>324</v>
      </c>
      <c r="AT949">
        <v>0</v>
      </c>
      <c r="AU949" t="s">
        <v>324</v>
      </c>
      <c r="AV949" t="s">
        <v>324</v>
      </c>
      <c r="AW949" t="s">
        <v>324</v>
      </c>
      <c r="AX949" t="s">
        <v>324</v>
      </c>
      <c r="AY949">
        <v>0</v>
      </c>
      <c r="AZ949" t="s">
        <v>324</v>
      </c>
      <c r="BA949" t="s">
        <v>324</v>
      </c>
      <c r="BB949" t="s">
        <v>324</v>
      </c>
      <c r="BC949" t="s">
        <v>324</v>
      </c>
      <c r="BD949">
        <v>0</v>
      </c>
      <c r="BE949" t="s">
        <v>324</v>
      </c>
      <c r="BF949" t="s">
        <v>324</v>
      </c>
      <c r="BG949" t="s">
        <v>324</v>
      </c>
      <c r="BH949" t="s">
        <v>324</v>
      </c>
      <c r="BI949">
        <v>0</v>
      </c>
      <c r="BJ949" t="s">
        <v>324</v>
      </c>
      <c r="BK949" t="s">
        <v>324</v>
      </c>
      <c r="BL949" t="s">
        <v>324</v>
      </c>
      <c r="BM949" t="s">
        <v>324</v>
      </c>
      <c r="BN949">
        <v>0</v>
      </c>
      <c r="BO949" t="s">
        <v>324</v>
      </c>
      <c r="BP949" t="s">
        <v>324</v>
      </c>
      <c r="BQ949" t="s">
        <v>324</v>
      </c>
      <c r="BR949" t="s">
        <v>324</v>
      </c>
      <c r="BS949">
        <v>0</v>
      </c>
      <c r="BT949">
        <v>4.0000000000000001E-3</v>
      </c>
      <c r="BU949" t="s">
        <v>324</v>
      </c>
      <c r="BV949" t="s">
        <v>324</v>
      </c>
      <c r="BW949" t="s">
        <v>324</v>
      </c>
      <c r="BX949">
        <v>4.0000000000000001E-3</v>
      </c>
      <c r="BY949">
        <v>3</v>
      </c>
      <c r="BZ949" t="s">
        <v>324</v>
      </c>
      <c r="CA949" t="s">
        <v>324</v>
      </c>
      <c r="CB949" t="s">
        <v>324</v>
      </c>
      <c r="CC949">
        <v>3</v>
      </c>
      <c r="CD949" t="s">
        <v>324</v>
      </c>
      <c r="CE949" t="s">
        <v>324</v>
      </c>
      <c r="CF949" t="s">
        <v>324</v>
      </c>
      <c r="CG949" t="s">
        <v>324</v>
      </c>
      <c r="CH949">
        <v>0</v>
      </c>
      <c r="CI949" t="s">
        <v>324</v>
      </c>
      <c r="CJ949" t="s">
        <v>324</v>
      </c>
      <c r="CK949" t="s">
        <v>324</v>
      </c>
      <c r="CL949" t="s">
        <v>324</v>
      </c>
      <c r="CM949">
        <v>0</v>
      </c>
      <c r="CN949" t="s">
        <v>324</v>
      </c>
      <c r="CO949" t="s">
        <v>324</v>
      </c>
      <c r="CP949" t="s">
        <v>324</v>
      </c>
      <c r="CQ949" t="s">
        <v>324</v>
      </c>
      <c r="CR949">
        <v>0</v>
      </c>
      <c r="CS949" t="s">
        <v>324</v>
      </c>
      <c r="CT949" t="s">
        <v>324</v>
      </c>
      <c r="CU949" t="s">
        <v>324</v>
      </c>
      <c r="CV949" t="s">
        <v>324</v>
      </c>
      <c r="CW949">
        <v>0</v>
      </c>
      <c r="CX949">
        <v>4.4710000000000001</v>
      </c>
      <c r="CY949">
        <v>1.0580000000000001</v>
      </c>
      <c r="CZ949">
        <v>0</v>
      </c>
      <c r="DA949">
        <v>0</v>
      </c>
      <c r="DB949">
        <v>5.5289999999999999</v>
      </c>
      <c r="DC949">
        <v>596</v>
      </c>
      <c r="DD949">
        <v>28</v>
      </c>
      <c r="DE949">
        <v>0</v>
      </c>
      <c r="DF949">
        <v>0</v>
      </c>
      <c r="DG949">
        <v>624</v>
      </c>
      <c r="DH949">
        <v>0</v>
      </c>
      <c r="DI949">
        <v>0</v>
      </c>
      <c r="DJ949">
        <v>0</v>
      </c>
      <c r="DK949">
        <v>0</v>
      </c>
      <c r="DL949">
        <v>0</v>
      </c>
    </row>
    <row r="950" spans="1:116" x14ac:dyDescent="0.45">
      <c r="A950">
        <v>2023</v>
      </c>
      <c r="B950" t="s">
        <v>227</v>
      </c>
      <c r="C950">
        <v>99999</v>
      </c>
      <c r="D950" t="s">
        <v>599</v>
      </c>
      <c r="E950" t="s">
        <v>786</v>
      </c>
      <c r="G950">
        <v>1.7999999999999999E-2</v>
      </c>
      <c r="H950">
        <v>0.01</v>
      </c>
      <c r="I950" t="s">
        <v>324</v>
      </c>
      <c r="J950" t="s">
        <v>324</v>
      </c>
      <c r="K950">
        <v>2.8000000000000001E-2</v>
      </c>
      <c r="L950" t="s">
        <v>324</v>
      </c>
      <c r="M950" t="s">
        <v>324</v>
      </c>
      <c r="N950" t="s">
        <v>324</v>
      </c>
      <c r="O950" t="s">
        <v>324</v>
      </c>
      <c r="P950" t="s">
        <v>324</v>
      </c>
      <c r="Q950" t="s">
        <v>324</v>
      </c>
      <c r="R950" t="s">
        <v>324</v>
      </c>
      <c r="S950" t="s">
        <v>324</v>
      </c>
      <c r="T950" t="s">
        <v>324</v>
      </c>
      <c r="U950" t="s">
        <v>324</v>
      </c>
      <c r="V950" t="s">
        <v>324</v>
      </c>
      <c r="W950" t="s">
        <v>324</v>
      </c>
      <c r="X950" t="s">
        <v>324</v>
      </c>
      <c r="Y950" t="s">
        <v>324</v>
      </c>
      <c r="Z950" t="s">
        <v>324</v>
      </c>
      <c r="AA950" t="s">
        <v>324</v>
      </c>
      <c r="AB950" t="s">
        <v>324</v>
      </c>
      <c r="AC950" t="s">
        <v>324</v>
      </c>
      <c r="AD950" t="s">
        <v>324</v>
      </c>
      <c r="AE950" t="s">
        <v>324</v>
      </c>
      <c r="AF950" t="s">
        <v>324</v>
      </c>
      <c r="AG950" t="s">
        <v>324</v>
      </c>
      <c r="AH950" t="s">
        <v>324</v>
      </c>
      <c r="AI950" t="s">
        <v>324</v>
      </c>
      <c r="AJ950" t="s">
        <v>324</v>
      </c>
      <c r="AK950" t="s">
        <v>324</v>
      </c>
      <c r="AL950" t="s">
        <v>324</v>
      </c>
      <c r="AM950" t="s">
        <v>324</v>
      </c>
      <c r="AN950" t="s">
        <v>324</v>
      </c>
      <c r="AO950" t="s">
        <v>324</v>
      </c>
      <c r="AP950" t="s">
        <v>324</v>
      </c>
      <c r="AQ950" t="s">
        <v>324</v>
      </c>
      <c r="AR950" t="s">
        <v>324</v>
      </c>
      <c r="AS950" t="s">
        <v>324</v>
      </c>
      <c r="AT950" t="s">
        <v>324</v>
      </c>
      <c r="AU950" t="s">
        <v>324</v>
      </c>
      <c r="AV950" t="s">
        <v>324</v>
      </c>
      <c r="AW950" t="s">
        <v>324</v>
      </c>
      <c r="AX950" t="s">
        <v>324</v>
      </c>
      <c r="AY950" t="s">
        <v>324</v>
      </c>
      <c r="AZ950" t="s">
        <v>324</v>
      </c>
      <c r="BA950" t="s">
        <v>324</v>
      </c>
      <c r="BB950" t="s">
        <v>324</v>
      </c>
      <c r="BC950" t="s">
        <v>324</v>
      </c>
      <c r="BD950" t="s">
        <v>324</v>
      </c>
      <c r="BE950" t="s">
        <v>324</v>
      </c>
      <c r="BF950" t="s">
        <v>324</v>
      </c>
      <c r="BG950" t="s">
        <v>324</v>
      </c>
      <c r="BH950" t="s">
        <v>324</v>
      </c>
      <c r="BI950" t="s">
        <v>324</v>
      </c>
      <c r="BJ950" t="s">
        <v>324</v>
      </c>
      <c r="BK950" t="s">
        <v>324</v>
      </c>
      <c r="BL950" t="s">
        <v>324</v>
      </c>
      <c r="BM950" t="s">
        <v>324</v>
      </c>
      <c r="BN950" t="s">
        <v>324</v>
      </c>
      <c r="BO950" t="s">
        <v>324</v>
      </c>
      <c r="BP950" t="s">
        <v>324</v>
      </c>
      <c r="BQ950" t="s">
        <v>324</v>
      </c>
      <c r="BR950" t="s">
        <v>324</v>
      </c>
      <c r="BS950" t="s">
        <v>324</v>
      </c>
      <c r="BT950" t="s">
        <v>324</v>
      </c>
      <c r="BU950" t="s">
        <v>324</v>
      </c>
      <c r="BV950" t="s">
        <v>324</v>
      </c>
      <c r="BW950" t="s">
        <v>324</v>
      </c>
      <c r="BX950" t="s">
        <v>324</v>
      </c>
      <c r="BY950" t="s">
        <v>324</v>
      </c>
      <c r="BZ950" t="s">
        <v>324</v>
      </c>
      <c r="CA950" t="s">
        <v>324</v>
      </c>
      <c r="CB950" t="s">
        <v>324</v>
      </c>
      <c r="CC950" t="s">
        <v>324</v>
      </c>
      <c r="CD950" t="s">
        <v>324</v>
      </c>
      <c r="CE950" t="s">
        <v>324</v>
      </c>
      <c r="CF950" t="s">
        <v>324</v>
      </c>
      <c r="CG950" t="s">
        <v>324</v>
      </c>
      <c r="CH950" t="s">
        <v>324</v>
      </c>
      <c r="CI950" t="s">
        <v>324</v>
      </c>
      <c r="CJ950" t="s">
        <v>324</v>
      </c>
      <c r="CK950" t="s">
        <v>324</v>
      </c>
      <c r="CL950" t="s">
        <v>324</v>
      </c>
      <c r="CM950" t="s">
        <v>324</v>
      </c>
      <c r="CN950" t="s">
        <v>324</v>
      </c>
      <c r="CO950" t="s">
        <v>324</v>
      </c>
      <c r="CP950" t="s">
        <v>324</v>
      </c>
      <c r="CQ950" t="s">
        <v>324</v>
      </c>
      <c r="CR950" t="s">
        <v>324</v>
      </c>
      <c r="CS950" t="s">
        <v>324</v>
      </c>
      <c r="CT950" t="s">
        <v>324</v>
      </c>
      <c r="CU950" t="s">
        <v>324</v>
      </c>
      <c r="CV950" t="s">
        <v>324</v>
      </c>
      <c r="CW950" t="s">
        <v>324</v>
      </c>
      <c r="CX950">
        <v>1.7999999999999999E-2</v>
      </c>
      <c r="CY950">
        <v>0.01</v>
      </c>
      <c r="CZ950" t="s">
        <v>324</v>
      </c>
      <c r="DA950" t="s">
        <v>324</v>
      </c>
      <c r="DB950">
        <v>2.8000000000000001E-2</v>
      </c>
      <c r="DC950" t="s">
        <v>324</v>
      </c>
      <c r="DD950" t="s">
        <v>324</v>
      </c>
      <c r="DE950" t="s">
        <v>324</v>
      </c>
      <c r="DF950" t="s">
        <v>324</v>
      </c>
      <c r="DG950" t="s">
        <v>324</v>
      </c>
      <c r="DH950" t="s">
        <v>324</v>
      </c>
      <c r="DI950" t="s">
        <v>324</v>
      </c>
      <c r="DJ950" t="s">
        <v>324</v>
      </c>
      <c r="DK950" t="s">
        <v>324</v>
      </c>
      <c r="DL950" t="s">
        <v>324</v>
      </c>
    </row>
    <row r="951" spans="1:116" x14ac:dyDescent="0.45">
      <c r="A951">
        <v>2023</v>
      </c>
      <c r="B951" t="s">
        <v>227</v>
      </c>
      <c r="C951">
        <v>99999</v>
      </c>
      <c r="D951" t="s">
        <v>599</v>
      </c>
      <c r="E951" t="s">
        <v>783</v>
      </c>
      <c r="G951">
        <v>-7.6360000000000001</v>
      </c>
      <c r="H951">
        <v>-0.88800000000000001</v>
      </c>
      <c r="I951">
        <v>3.1E-2</v>
      </c>
      <c r="J951" t="s">
        <v>324</v>
      </c>
      <c r="K951">
        <v>-8.4920000000000009</v>
      </c>
      <c r="L951" t="s">
        <v>324</v>
      </c>
      <c r="M951" t="s">
        <v>324</v>
      </c>
      <c r="N951" t="s">
        <v>324</v>
      </c>
      <c r="O951" t="s">
        <v>324</v>
      </c>
      <c r="P951" t="s">
        <v>324</v>
      </c>
      <c r="Q951" t="s">
        <v>324</v>
      </c>
      <c r="R951" t="s">
        <v>324</v>
      </c>
      <c r="S951" t="s">
        <v>324</v>
      </c>
      <c r="T951" t="s">
        <v>324</v>
      </c>
      <c r="U951" t="s">
        <v>324</v>
      </c>
      <c r="V951" t="s">
        <v>324</v>
      </c>
      <c r="W951" t="s">
        <v>324</v>
      </c>
      <c r="X951" t="s">
        <v>324</v>
      </c>
      <c r="Y951" t="s">
        <v>324</v>
      </c>
      <c r="Z951" t="s">
        <v>324</v>
      </c>
      <c r="AA951" t="s">
        <v>324</v>
      </c>
      <c r="AB951" t="s">
        <v>324</v>
      </c>
      <c r="AC951" t="s">
        <v>324</v>
      </c>
      <c r="AD951" t="s">
        <v>324</v>
      </c>
      <c r="AE951" t="s">
        <v>324</v>
      </c>
      <c r="AF951" t="s">
        <v>324</v>
      </c>
      <c r="AG951" t="s">
        <v>324</v>
      </c>
      <c r="AH951" t="s">
        <v>324</v>
      </c>
      <c r="AI951" t="s">
        <v>324</v>
      </c>
      <c r="AJ951" t="s">
        <v>324</v>
      </c>
      <c r="AK951" t="s">
        <v>324</v>
      </c>
      <c r="AL951" t="s">
        <v>324</v>
      </c>
      <c r="AM951" t="s">
        <v>324</v>
      </c>
      <c r="AN951" t="s">
        <v>324</v>
      </c>
      <c r="AO951" t="s">
        <v>324</v>
      </c>
      <c r="AP951" t="s">
        <v>324</v>
      </c>
      <c r="AQ951" t="s">
        <v>324</v>
      </c>
      <c r="AR951" t="s">
        <v>324</v>
      </c>
      <c r="AS951" t="s">
        <v>324</v>
      </c>
      <c r="AT951" t="s">
        <v>324</v>
      </c>
      <c r="AU951" t="s">
        <v>324</v>
      </c>
      <c r="AV951" t="s">
        <v>324</v>
      </c>
      <c r="AW951" t="s">
        <v>324</v>
      </c>
      <c r="AX951" t="s">
        <v>324</v>
      </c>
      <c r="AY951" t="s">
        <v>324</v>
      </c>
      <c r="AZ951" t="s">
        <v>324</v>
      </c>
      <c r="BA951" t="s">
        <v>324</v>
      </c>
      <c r="BB951" t="s">
        <v>324</v>
      </c>
      <c r="BC951" t="s">
        <v>324</v>
      </c>
      <c r="BD951" t="s">
        <v>324</v>
      </c>
      <c r="BE951" t="s">
        <v>324</v>
      </c>
      <c r="BF951" t="s">
        <v>324</v>
      </c>
      <c r="BG951" t="s">
        <v>324</v>
      </c>
      <c r="BH951" t="s">
        <v>324</v>
      </c>
      <c r="BI951" t="s">
        <v>324</v>
      </c>
      <c r="BJ951" t="s">
        <v>324</v>
      </c>
      <c r="BK951" t="s">
        <v>324</v>
      </c>
      <c r="BL951" t="s">
        <v>324</v>
      </c>
      <c r="BM951" t="s">
        <v>324</v>
      </c>
      <c r="BN951" t="s">
        <v>324</v>
      </c>
      <c r="BO951" t="s">
        <v>324</v>
      </c>
      <c r="BP951" t="s">
        <v>324</v>
      </c>
      <c r="BQ951" t="s">
        <v>324</v>
      </c>
      <c r="BR951" t="s">
        <v>324</v>
      </c>
      <c r="BS951" t="s">
        <v>324</v>
      </c>
      <c r="BT951" t="s">
        <v>324</v>
      </c>
      <c r="BU951" t="s">
        <v>324</v>
      </c>
      <c r="BV951" t="s">
        <v>324</v>
      </c>
      <c r="BW951" t="s">
        <v>324</v>
      </c>
      <c r="BX951" t="s">
        <v>324</v>
      </c>
      <c r="BY951" t="s">
        <v>324</v>
      </c>
      <c r="BZ951" t="s">
        <v>324</v>
      </c>
      <c r="CA951" t="s">
        <v>324</v>
      </c>
      <c r="CB951" t="s">
        <v>324</v>
      </c>
      <c r="CC951" t="s">
        <v>324</v>
      </c>
      <c r="CD951" t="s">
        <v>324</v>
      </c>
      <c r="CE951" t="s">
        <v>324</v>
      </c>
      <c r="CF951" t="s">
        <v>324</v>
      </c>
      <c r="CG951" t="s">
        <v>324</v>
      </c>
      <c r="CH951" t="s">
        <v>324</v>
      </c>
      <c r="CI951" t="s">
        <v>324</v>
      </c>
      <c r="CJ951" t="s">
        <v>324</v>
      </c>
      <c r="CK951" t="s">
        <v>324</v>
      </c>
      <c r="CL951" t="s">
        <v>324</v>
      </c>
      <c r="CM951" t="s">
        <v>324</v>
      </c>
      <c r="CN951" t="s">
        <v>324</v>
      </c>
      <c r="CO951" t="s">
        <v>324</v>
      </c>
      <c r="CP951" t="s">
        <v>324</v>
      </c>
      <c r="CQ951" t="s">
        <v>324</v>
      </c>
      <c r="CR951" t="s">
        <v>324</v>
      </c>
      <c r="CS951" t="s">
        <v>324</v>
      </c>
      <c r="CT951" t="s">
        <v>324</v>
      </c>
      <c r="CU951" t="s">
        <v>324</v>
      </c>
      <c r="CV951" t="s">
        <v>324</v>
      </c>
      <c r="CW951" t="s">
        <v>324</v>
      </c>
      <c r="CX951">
        <v>-7.6360000000000001</v>
      </c>
      <c r="CY951">
        <v>-0.88800000000000001</v>
      </c>
      <c r="CZ951">
        <v>3.1E-2</v>
      </c>
      <c r="DA951" t="s">
        <v>324</v>
      </c>
      <c r="DB951">
        <v>-8.4920000000000009</v>
      </c>
      <c r="DC951" t="s">
        <v>324</v>
      </c>
      <c r="DD951" t="s">
        <v>324</v>
      </c>
      <c r="DE951" t="s">
        <v>324</v>
      </c>
      <c r="DF951" t="s">
        <v>324</v>
      </c>
      <c r="DG951" t="s">
        <v>324</v>
      </c>
      <c r="DH951" t="s">
        <v>324</v>
      </c>
      <c r="DI951" t="s">
        <v>324</v>
      </c>
      <c r="DJ951" t="s">
        <v>324</v>
      </c>
      <c r="DK951" t="s">
        <v>324</v>
      </c>
      <c r="DL951" t="s">
        <v>324</v>
      </c>
    </row>
    <row r="952" spans="1:116" x14ac:dyDescent="0.45">
      <c r="A952">
        <v>2023</v>
      </c>
      <c r="B952" t="s">
        <v>227</v>
      </c>
      <c r="C952">
        <v>99999</v>
      </c>
      <c r="D952" t="s">
        <v>599</v>
      </c>
      <c r="E952" t="s">
        <v>1182</v>
      </c>
      <c r="G952">
        <v>-8.3000000000000004E-2</v>
      </c>
      <c r="H952">
        <v>-1.0999999999999999E-2</v>
      </c>
      <c r="I952" t="s">
        <v>324</v>
      </c>
      <c r="J952" t="s">
        <v>324</v>
      </c>
      <c r="K952">
        <v>-9.4E-2</v>
      </c>
      <c r="L952" t="s">
        <v>324</v>
      </c>
      <c r="M952" t="s">
        <v>324</v>
      </c>
      <c r="N952" t="s">
        <v>324</v>
      </c>
      <c r="O952" t="s">
        <v>324</v>
      </c>
      <c r="P952" t="s">
        <v>324</v>
      </c>
      <c r="Q952" t="s">
        <v>324</v>
      </c>
      <c r="R952" t="s">
        <v>324</v>
      </c>
      <c r="S952" t="s">
        <v>324</v>
      </c>
      <c r="T952" t="s">
        <v>324</v>
      </c>
      <c r="U952" t="s">
        <v>324</v>
      </c>
      <c r="V952" t="s">
        <v>324</v>
      </c>
      <c r="W952" t="s">
        <v>324</v>
      </c>
      <c r="X952" t="s">
        <v>324</v>
      </c>
      <c r="Y952" t="s">
        <v>324</v>
      </c>
      <c r="Z952" t="s">
        <v>324</v>
      </c>
      <c r="AA952" t="s">
        <v>324</v>
      </c>
      <c r="AB952" t="s">
        <v>324</v>
      </c>
      <c r="AC952" t="s">
        <v>324</v>
      </c>
      <c r="AD952" t="s">
        <v>324</v>
      </c>
      <c r="AE952" t="s">
        <v>324</v>
      </c>
      <c r="AF952" t="s">
        <v>324</v>
      </c>
      <c r="AG952" t="s">
        <v>324</v>
      </c>
      <c r="AH952" t="s">
        <v>324</v>
      </c>
      <c r="AI952" t="s">
        <v>324</v>
      </c>
      <c r="AJ952" t="s">
        <v>324</v>
      </c>
      <c r="AK952" t="s">
        <v>324</v>
      </c>
      <c r="AL952" t="s">
        <v>324</v>
      </c>
      <c r="AM952" t="s">
        <v>324</v>
      </c>
      <c r="AN952" t="s">
        <v>324</v>
      </c>
      <c r="AO952" t="s">
        <v>324</v>
      </c>
      <c r="AP952" t="s">
        <v>324</v>
      </c>
      <c r="AQ952" t="s">
        <v>324</v>
      </c>
      <c r="AR952" t="s">
        <v>324</v>
      </c>
      <c r="AS952" t="s">
        <v>324</v>
      </c>
      <c r="AT952" t="s">
        <v>324</v>
      </c>
      <c r="AU952" t="s">
        <v>324</v>
      </c>
      <c r="AV952" t="s">
        <v>324</v>
      </c>
      <c r="AW952" t="s">
        <v>324</v>
      </c>
      <c r="AX952" t="s">
        <v>324</v>
      </c>
      <c r="AY952" t="s">
        <v>324</v>
      </c>
      <c r="AZ952" t="s">
        <v>324</v>
      </c>
      <c r="BA952" t="s">
        <v>324</v>
      </c>
      <c r="BB952" t="s">
        <v>324</v>
      </c>
      <c r="BC952" t="s">
        <v>324</v>
      </c>
      <c r="BD952" t="s">
        <v>324</v>
      </c>
      <c r="BE952" t="s">
        <v>324</v>
      </c>
      <c r="BF952" t="s">
        <v>324</v>
      </c>
      <c r="BG952" t="s">
        <v>324</v>
      </c>
      <c r="BH952" t="s">
        <v>324</v>
      </c>
      <c r="BI952" t="s">
        <v>324</v>
      </c>
      <c r="BJ952" t="s">
        <v>324</v>
      </c>
      <c r="BK952" t="s">
        <v>324</v>
      </c>
      <c r="BL952" t="s">
        <v>324</v>
      </c>
      <c r="BM952" t="s">
        <v>324</v>
      </c>
      <c r="BN952" t="s">
        <v>324</v>
      </c>
      <c r="BO952" t="s">
        <v>324</v>
      </c>
      <c r="BP952" t="s">
        <v>324</v>
      </c>
      <c r="BQ952" t="s">
        <v>324</v>
      </c>
      <c r="BR952" t="s">
        <v>324</v>
      </c>
      <c r="BS952" t="s">
        <v>324</v>
      </c>
      <c r="BT952" t="s">
        <v>324</v>
      </c>
      <c r="BU952" t="s">
        <v>324</v>
      </c>
      <c r="BV952" t="s">
        <v>324</v>
      </c>
      <c r="BW952" t="s">
        <v>324</v>
      </c>
      <c r="BX952" t="s">
        <v>324</v>
      </c>
      <c r="BY952" t="s">
        <v>324</v>
      </c>
      <c r="BZ952" t="s">
        <v>324</v>
      </c>
      <c r="CA952" t="s">
        <v>324</v>
      </c>
      <c r="CB952" t="s">
        <v>324</v>
      </c>
      <c r="CC952" t="s">
        <v>324</v>
      </c>
      <c r="CD952" t="s">
        <v>324</v>
      </c>
      <c r="CE952" t="s">
        <v>324</v>
      </c>
      <c r="CF952" t="s">
        <v>324</v>
      </c>
      <c r="CG952" t="s">
        <v>324</v>
      </c>
      <c r="CH952" t="s">
        <v>324</v>
      </c>
      <c r="CI952" t="s">
        <v>324</v>
      </c>
      <c r="CJ952" t="s">
        <v>324</v>
      </c>
      <c r="CK952" t="s">
        <v>324</v>
      </c>
      <c r="CL952" t="s">
        <v>324</v>
      </c>
      <c r="CM952" t="s">
        <v>324</v>
      </c>
      <c r="CN952" t="s">
        <v>324</v>
      </c>
      <c r="CO952" t="s">
        <v>324</v>
      </c>
      <c r="CP952" t="s">
        <v>324</v>
      </c>
      <c r="CQ952" t="s">
        <v>324</v>
      </c>
      <c r="CR952" t="s">
        <v>324</v>
      </c>
      <c r="CS952" t="s">
        <v>324</v>
      </c>
      <c r="CT952" t="s">
        <v>324</v>
      </c>
      <c r="CU952" t="s">
        <v>324</v>
      </c>
      <c r="CV952" t="s">
        <v>324</v>
      </c>
      <c r="CW952" t="s">
        <v>324</v>
      </c>
      <c r="CX952">
        <v>-8.3000000000000004E-2</v>
      </c>
      <c r="CY952">
        <v>-1.0999999999999999E-2</v>
      </c>
      <c r="CZ952" t="s">
        <v>324</v>
      </c>
      <c r="DA952" t="s">
        <v>324</v>
      </c>
      <c r="DB952">
        <v>-9.4E-2</v>
      </c>
      <c r="DC952" t="s">
        <v>324</v>
      </c>
      <c r="DD952" t="s">
        <v>324</v>
      </c>
      <c r="DE952" t="s">
        <v>324</v>
      </c>
      <c r="DF952" t="s">
        <v>324</v>
      </c>
      <c r="DG952" t="s">
        <v>324</v>
      </c>
      <c r="DH952" t="s">
        <v>324</v>
      </c>
      <c r="DI952" t="s">
        <v>324</v>
      </c>
      <c r="DJ952" t="s">
        <v>324</v>
      </c>
      <c r="DK952" t="s">
        <v>324</v>
      </c>
      <c r="DL952" t="s">
        <v>324</v>
      </c>
    </row>
    <row r="953" spans="1:116" x14ac:dyDescent="0.45">
      <c r="A953">
        <v>2023</v>
      </c>
      <c r="B953" t="s">
        <v>227</v>
      </c>
      <c r="C953">
        <v>99999</v>
      </c>
      <c r="D953" t="s">
        <v>599</v>
      </c>
      <c r="E953" t="s">
        <v>1199</v>
      </c>
      <c r="G953">
        <v>-0.20599999999999999</v>
      </c>
      <c r="H953">
        <v>-5.2999999999999999E-2</v>
      </c>
      <c r="I953" t="s">
        <v>324</v>
      </c>
      <c r="J953" t="s">
        <v>324</v>
      </c>
      <c r="K953">
        <v>-0.25900000000000001</v>
      </c>
      <c r="L953" t="s">
        <v>324</v>
      </c>
      <c r="M953" t="s">
        <v>324</v>
      </c>
      <c r="N953" t="s">
        <v>324</v>
      </c>
      <c r="O953" t="s">
        <v>324</v>
      </c>
      <c r="P953" t="s">
        <v>324</v>
      </c>
      <c r="Q953" t="s">
        <v>324</v>
      </c>
      <c r="R953" t="s">
        <v>324</v>
      </c>
      <c r="S953" t="s">
        <v>324</v>
      </c>
      <c r="T953" t="s">
        <v>324</v>
      </c>
      <c r="U953" t="s">
        <v>324</v>
      </c>
      <c r="V953" t="s">
        <v>324</v>
      </c>
      <c r="W953" t="s">
        <v>324</v>
      </c>
      <c r="X953" t="s">
        <v>324</v>
      </c>
      <c r="Y953" t="s">
        <v>324</v>
      </c>
      <c r="Z953" t="s">
        <v>324</v>
      </c>
      <c r="AA953" t="s">
        <v>324</v>
      </c>
      <c r="AB953" t="s">
        <v>324</v>
      </c>
      <c r="AC953" t="s">
        <v>324</v>
      </c>
      <c r="AD953" t="s">
        <v>324</v>
      </c>
      <c r="AE953" t="s">
        <v>324</v>
      </c>
      <c r="AF953" t="s">
        <v>324</v>
      </c>
      <c r="AG953" t="s">
        <v>324</v>
      </c>
      <c r="AH953" t="s">
        <v>324</v>
      </c>
      <c r="AI953" t="s">
        <v>324</v>
      </c>
      <c r="AJ953" t="s">
        <v>324</v>
      </c>
      <c r="AK953" t="s">
        <v>324</v>
      </c>
      <c r="AL953" t="s">
        <v>324</v>
      </c>
      <c r="AM953" t="s">
        <v>324</v>
      </c>
      <c r="AN953" t="s">
        <v>324</v>
      </c>
      <c r="AO953" t="s">
        <v>324</v>
      </c>
      <c r="AP953" t="s">
        <v>324</v>
      </c>
      <c r="AQ953" t="s">
        <v>324</v>
      </c>
      <c r="AR953" t="s">
        <v>324</v>
      </c>
      <c r="AS953" t="s">
        <v>324</v>
      </c>
      <c r="AT953" t="s">
        <v>324</v>
      </c>
      <c r="AU953" t="s">
        <v>324</v>
      </c>
      <c r="AV953" t="s">
        <v>324</v>
      </c>
      <c r="AW953" t="s">
        <v>324</v>
      </c>
      <c r="AX953" t="s">
        <v>324</v>
      </c>
      <c r="AY953" t="s">
        <v>324</v>
      </c>
      <c r="AZ953" t="s">
        <v>324</v>
      </c>
      <c r="BA953" t="s">
        <v>324</v>
      </c>
      <c r="BB953" t="s">
        <v>324</v>
      </c>
      <c r="BC953" t="s">
        <v>324</v>
      </c>
      <c r="BD953" t="s">
        <v>324</v>
      </c>
      <c r="BE953" t="s">
        <v>324</v>
      </c>
      <c r="BF953" t="s">
        <v>324</v>
      </c>
      <c r="BG953" t="s">
        <v>324</v>
      </c>
      <c r="BH953" t="s">
        <v>324</v>
      </c>
      <c r="BI953" t="s">
        <v>324</v>
      </c>
      <c r="BJ953" t="s">
        <v>324</v>
      </c>
      <c r="BK953" t="s">
        <v>324</v>
      </c>
      <c r="BL953" t="s">
        <v>324</v>
      </c>
      <c r="BM953" t="s">
        <v>324</v>
      </c>
      <c r="BN953" t="s">
        <v>324</v>
      </c>
      <c r="BO953" t="s">
        <v>324</v>
      </c>
      <c r="BP953" t="s">
        <v>324</v>
      </c>
      <c r="BQ953" t="s">
        <v>324</v>
      </c>
      <c r="BR953" t="s">
        <v>324</v>
      </c>
      <c r="BS953" t="s">
        <v>324</v>
      </c>
      <c r="BT953" t="s">
        <v>324</v>
      </c>
      <c r="BU953" t="s">
        <v>324</v>
      </c>
      <c r="BV953" t="s">
        <v>324</v>
      </c>
      <c r="BW953" t="s">
        <v>324</v>
      </c>
      <c r="BX953" t="s">
        <v>324</v>
      </c>
      <c r="BY953" t="s">
        <v>324</v>
      </c>
      <c r="BZ953" t="s">
        <v>324</v>
      </c>
      <c r="CA953" t="s">
        <v>324</v>
      </c>
      <c r="CB953" t="s">
        <v>324</v>
      </c>
      <c r="CC953" t="s">
        <v>324</v>
      </c>
      <c r="CD953" t="s">
        <v>324</v>
      </c>
      <c r="CE953" t="s">
        <v>324</v>
      </c>
      <c r="CF953" t="s">
        <v>324</v>
      </c>
      <c r="CG953" t="s">
        <v>324</v>
      </c>
      <c r="CH953" t="s">
        <v>324</v>
      </c>
      <c r="CI953" t="s">
        <v>324</v>
      </c>
      <c r="CJ953" t="s">
        <v>324</v>
      </c>
      <c r="CK953" t="s">
        <v>324</v>
      </c>
      <c r="CL953" t="s">
        <v>324</v>
      </c>
      <c r="CM953" t="s">
        <v>324</v>
      </c>
      <c r="CN953" t="s">
        <v>324</v>
      </c>
      <c r="CO953" t="s">
        <v>324</v>
      </c>
      <c r="CP953" t="s">
        <v>324</v>
      </c>
      <c r="CQ953" t="s">
        <v>324</v>
      </c>
      <c r="CR953" t="s">
        <v>324</v>
      </c>
      <c r="CS953" t="s">
        <v>324</v>
      </c>
      <c r="CT953" t="s">
        <v>324</v>
      </c>
      <c r="CU953" t="s">
        <v>324</v>
      </c>
      <c r="CV953" t="s">
        <v>324</v>
      </c>
      <c r="CW953" t="s">
        <v>324</v>
      </c>
      <c r="CX953">
        <v>-0.20599999999999999</v>
      </c>
      <c r="CY953">
        <v>-5.2999999999999999E-2</v>
      </c>
      <c r="CZ953" t="s">
        <v>324</v>
      </c>
      <c r="DA953" t="s">
        <v>324</v>
      </c>
      <c r="DB953">
        <v>-0.25900000000000001</v>
      </c>
      <c r="DC953" t="s">
        <v>324</v>
      </c>
      <c r="DD953" t="s">
        <v>324</v>
      </c>
      <c r="DE953" t="s">
        <v>324</v>
      </c>
      <c r="DF953" t="s">
        <v>324</v>
      </c>
      <c r="DG953" t="s">
        <v>324</v>
      </c>
      <c r="DH953" t="s">
        <v>324</v>
      </c>
      <c r="DI953" t="s">
        <v>324</v>
      </c>
      <c r="DJ953" t="s">
        <v>324</v>
      </c>
      <c r="DK953" t="s">
        <v>324</v>
      </c>
      <c r="DL953" t="s">
        <v>324</v>
      </c>
    </row>
    <row r="954" spans="1:116" x14ac:dyDescent="0.45">
      <c r="A954">
        <v>2023</v>
      </c>
      <c r="B954" t="s">
        <v>227</v>
      </c>
      <c r="C954">
        <v>99999</v>
      </c>
      <c r="D954" t="s">
        <v>599</v>
      </c>
      <c r="E954" t="s">
        <v>649</v>
      </c>
      <c r="G954">
        <v>-5.0149999999999997</v>
      </c>
      <c r="H954">
        <v>-1.351</v>
      </c>
      <c r="I954">
        <v>-0.17499999999999999</v>
      </c>
      <c r="J954" t="s">
        <v>324</v>
      </c>
      <c r="K954">
        <v>-6.5410000000000004</v>
      </c>
      <c r="L954" t="s">
        <v>324</v>
      </c>
      <c r="M954" t="s">
        <v>324</v>
      </c>
      <c r="N954" t="s">
        <v>324</v>
      </c>
      <c r="O954" t="s">
        <v>324</v>
      </c>
      <c r="P954" t="s">
        <v>324</v>
      </c>
      <c r="Q954" t="s">
        <v>324</v>
      </c>
      <c r="R954" t="s">
        <v>324</v>
      </c>
      <c r="S954" t="s">
        <v>324</v>
      </c>
      <c r="T954" t="s">
        <v>324</v>
      </c>
      <c r="U954" t="s">
        <v>324</v>
      </c>
      <c r="V954" t="s">
        <v>324</v>
      </c>
      <c r="W954" t="s">
        <v>324</v>
      </c>
      <c r="X954" t="s">
        <v>324</v>
      </c>
      <c r="Y954" t="s">
        <v>324</v>
      </c>
      <c r="Z954" t="s">
        <v>324</v>
      </c>
      <c r="AA954" t="s">
        <v>324</v>
      </c>
      <c r="AB954" t="s">
        <v>324</v>
      </c>
      <c r="AC954" t="s">
        <v>324</v>
      </c>
      <c r="AD954" t="s">
        <v>324</v>
      </c>
      <c r="AE954" t="s">
        <v>324</v>
      </c>
      <c r="AF954" t="s">
        <v>324</v>
      </c>
      <c r="AG954" t="s">
        <v>324</v>
      </c>
      <c r="AH954" t="s">
        <v>324</v>
      </c>
      <c r="AI954" t="s">
        <v>324</v>
      </c>
      <c r="AJ954" t="s">
        <v>324</v>
      </c>
      <c r="AK954" t="s">
        <v>324</v>
      </c>
      <c r="AL954" t="s">
        <v>324</v>
      </c>
      <c r="AM954" t="s">
        <v>324</v>
      </c>
      <c r="AN954" t="s">
        <v>324</v>
      </c>
      <c r="AO954" t="s">
        <v>324</v>
      </c>
      <c r="AP954" t="s">
        <v>324</v>
      </c>
      <c r="AQ954" t="s">
        <v>324</v>
      </c>
      <c r="AR954" t="s">
        <v>324</v>
      </c>
      <c r="AS954" t="s">
        <v>324</v>
      </c>
      <c r="AT954" t="s">
        <v>324</v>
      </c>
      <c r="AU954" t="s">
        <v>324</v>
      </c>
      <c r="AV954" t="s">
        <v>324</v>
      </c>
      <c r="AW954" t="s">
        <v>324</v>
      </c>
      <c r="AX954" t="s">
        <v>324</v>
      </c>
      <c r="AY954" t="s">
        <v>324</v>
      </c>
      <c r="AZ954" t="s">
        <v>324</v>
      </c>
      <c r="BA954" t="s">
        <v>324</v>
      </c>
      <c r="BB954" t="s">
        <v>324</v>
      </c>
      <c r="BC954" t="s">
        <v>324</v>
      </c>
      <c r="BD954" t="s">
        <v>324</v>
      </c>
      <c r="BE954" t="s">
        <v>324</v>
      </c>
      <c r="BF954" t="s">
        <v>324</v>
      </c>
      <c r="BG954" t="s">
        <v>324</v>
      </c>
      <c r="BH954" t="s">
        <v>324</v>
      </c>
      <c r="BI954" t="s">
        <v>324</v>
      </c>
      <c r="BJ954" t="s">
        <v>324</v>
      </c>
      <c r="BK954" t="s">
        <v>324</v>
      </c>
      <c r="BL954" t="s">
        <v>324</v>
      </c>
      <c r="BM954" t="s">
        <v>324</v>
      </c>
      <c r="BN954" t="s">
        <v>324</v>
      </c>
      <c r="BO954" t="s">
        <v>324</v>
      </c>
      <c r="BP954" t="s">
        <v>324</v>
      </c>
      <c r="BQ954" t="s">
        <v>324</v>
      </c>
      <c r="BR954" t="s">
        <v>324</v>
      </c>
      <c r="BS954" t="s">
        <v>324</v>
      </c>
      <c r="BT954" t="s">
        <v>324</v>
      </c>
      <c r="BU954" t="s">
        <v>324</v>
      </c>
      <c r="BV954" t="s">
        <v>324</v>
      </c>
      <c r="BW954" t="s">
        <v>324</v>
      </c>
      <c r="BX954" t="s">
        <v>324</v>
      </c>
      <c r="BY954" t="s">
        <v>324</v>
      </c>
      <c r="BZ954" t="s">
        <v>324</v>
      </c>
      <c r="CA954" t="s">
        <v>324</v>
      </c>
      <c r="CB954" t="s">
        <v>324</v>
      </c>
      <c r="CC954" t="s">
        <v>324</v>
      </c>
      <c r="CD954" t="s">
        <v>324</v>
      </c>
      <c r="CE954" t="s">
        <v>324</v>
      </c>
      <c r="CF954" t="s">
        <v>324</v>
      </c>
      <c r="CG954" t="s">
        <v>324</v>
      </c>
      <c r="CH954" t="s">
        <v>324</v>
      </c>
      <c r="CI954" t="s">
        <v>324</v>
      </c>
      <c r="CJ954" t="s">
        <v>324</v>
      </c>
      <c r="CK954" t="s">
        <v>324</v>
      </c>
      <c r="CL954" t="s">
        <v>324</v>
      </c>
      <c r="CM954" t="s">
        <v>324</v>
      </c>
      <c r="CN954" t="s">
        <v>324</v>
      </c>
      <c r="CO954" t="s">
        <v>324</v>
      </c>
      <c r="CP954" t="s">
        <v>324</v>
      </c>
      <c r="CQ954" t="s">
        <v>324</v>
      </c>
      <c r="CR954" t="s">
        <v>324</v>
      </c>
      <c r="CS954" t="s">
        <v>324</v>
      </c>
      <c r="CT954" t="s">
        <v>324</v>
      </c>
      <c r="CU954" t="s">
        <v>324</v>
      </c>
      <c r="CV954" t="s">
        <v>324</v>
      </c>
      <c r="CW954" t="s">
        <v>324</v>
      </c>
      <c r="CX954">
        <v>-5.0149999999999997</v>
      </c>
      <c r="CY954">
        <v>-1.351</v>
      </c>
      <c r="CZ954">
        <v>-0.17499999999999999</v>
      </c>
      <c r="DA954" t="s">
        <v>324</v>
      </c>
      <c r="DB954">
        <v>-6.5410000000000004</v>
      </c>
      <c r="DC954" t="s">
        <v>324</v>
      </c>
      <c r="DD954" t="s">
        <v>324</v>
      </c>
      <c r="DE954" t="s">
        <v>324</v>
      </c>
      <c r="DF954" t="s">
        <v>324</v>
      </c>
      <c r="DG954" t="s">
        <v>324</v>
      </c>
      <c r="DH954" t="s">
        <v>324</v>
      </c>
      <c r="DI954" t="s">
        <v>324</v>
      </c>
      <c r="DJ954" t="s">
        <v>324</v>
      </c>
      <c r="DK954" t="s">
        <v>324</v>
      </c>
      <c r="DL954" t="s">
        <v>324</v>
      </c>
    </row>
    <row r="955" spans="1:116" x14ac:dyDescent="0.45">
      <c r="A955">
        <v>2023</v>
      </c>
      <c r="B955" t="s">
        <v>227</v>
      </c>
      <c r="C955">
        <v>99999</v>
      </c>
      <c r="D955" t="s">
        <v>599</v>
      </c>
      <c r="E955" t="s">
        <v>1206</v>
      </c>
      <c r="G955">
        <v>-8.7629999999999999</v>
      </c>
      <c r="H955">
        <v>-1.5049999999999999</v>
      </c>
      <c r="I955" t="s">
        <v>324</v>
      </c>
      <c r="J955" t="s">
        <v>324</v>
      </c>
      <c r="K955">
        <v>-10.268000000000001</v>
      </c>
      <c r="L955" t="s">
        <v>324</v>
      </c>
      <c r="M955" t="s">
        <v>324</v>
      </c>
      <c r="N955" t="s">
        <v>324</v>
      </c>
      <c r="O955" t="s">
        <v>324</v>
      </c>
      <c r="P955" t="s">
        <v>324</v>
      </c>
      <c r="Q955" t="s">
        <v>324</v>
      </c>
      <c r="R955" t="s">
        <v>324</v>
      </c>
      <c r="S955" t="s">
        <v>324</v>
      </c>
      <c r="T955" t="s">
        <v>324</v>
      </c>
      <c r="U955" t="s">
        <v>324</v>
      </c>
      <c r="V955" t="s">
        <v>324</v>
      </c>
      <c r="W955" t="s">
        <v>324</v>
      </c>
      <c r="X955" t="s">
        <v>324</v>
      </c>
      <c r="Y955" t="s">
        <v>324</v>
      </c>
      <c r="Z955" t="s">
        <v>324</v>
      </c>
      <c r="AA955" t="s">
        <v>324</v>
      </c>
      <c r="AB955" t="s">
        <v>324</v>
      </c>
      <c r="AC955" t="s">
        <v>324</v>
      </c>
      <c r="AD955" t="s">
        <v>324</v>
      </c>
      <c r="AE955" t="s">
        <v>324</v>
      </c>
      <c r="AF955" t="s">
        <v>324</v>
      </c>
      <c r="AG955" t="s">
        <v>324</v>
      </c>
      <c r="AH955" t="s">
        <v>324</v>
      </c>
      <c r="AI955" t="s">
        <v>324</v>
      </c>
      <c r="AJ955" t="s">
        <v>324</v>
      </c>
      <c r="AK955" t="s">
        <v>324</v>
      </c>
      <c r="AL955" t="s">
        <v>324</v>
      </c>
      <c r="AM955" t="s">
        <v>324</v>
      </c>
      <c r="AN955" t="s">
        <v>324</v>
      </c>
      <c r="AO955" t="s">
        <v>324</v>
      </c>
      <c r="AP955" t="s">
        <v>324</v>
      </c>
      <c r="AQ955" t="s">
        <v>324</v>
      </c>
      <c r="AR955" t="s">
        <v>324</v>
      </c>
      <c r="AS955" t="s">
        <v>324</v>
      </c>
      <c r="AT955" t="s">
        <v>324</v>
      </c>
      <c r="AU955" t="s">
        <v>324</v>
      </c>
      <c r="AV955" t="s">
        <v>324</v>
      </c>
      <c r="AW955" t="s">
        <v>324</v>
      </c>
      <c r="AX955" t="s">
        <v>324</v>
      </c>
      <c r="AY955" t="s">
        <v>324</v>
      </c>
      <c r="AZ955" t="s">
        <v>324</v>
      </c>
      <c r="BA955" t="s">
        <v>324</v>
      </c>
      <c r="BB955" t="s">
        <v>324</v>
      </c>
      <c r="BC955" t="s">
        <v>324</v>
      </c>
      <c r="BD955" t="s">
        <v>324</v>
      </c>
      <c r="BE955" t="s">
        <v>324</v>
      </c>
      <c r="BF955" t="s">
        <v>324</v>
      </c>
      <c r="BG955" t="s">
        <v>324</v>
      </c>
      <c r="BH955" t="s">
        <v>324</v>
      </c>
      <c r="BI955" t="s">
        <v>324</v>
      </c>
      <c r="BJ955" t="s">
        <v>324</v>
      </c>
      <c r="BK955" t="s">
        <v>324</v>
      </c>
      <c r="BL955" t="s">
        <v>324</v>
      </c>
      <c r="BM955" t="s">
        <v>324</v>
      </c>
      <c r="BN955" t="s">
        <v>324</v>
      </c>
      <c r="BO955" t="s">
        <v>324</v>
      </c>
      <c r="BP955" t="s">
        <v>324</v>
      </c>
      <c r="BQ955" t="s">
        <v>324</v>
      </c>
      <c r="BR955" t="s">
        <v>324</v>
      </c>
      <c r="BS955" t="s">
        <v>324</v>
      </c>
      <c r="BT955" t="s">
        <v>324</v>
      </c>
      <c r="BU955" t="s">
        <v>324</v>
      </c>
      <c r="BV955" t="s">
        <v>324</v>
      </c>
      <c r="BW955" t="s">
        <v>324</v>
      </c>
      <c r="BX955" t="s">
        <v>324</v>
      </c>
      <c r="BY955" t="s">
        <v>324</v>
      </c>
      <c r="BZ955" t="s">
        <v>324</v>
      </c>
      <c r="CA955" t="s">
        <v>324</v>
      </c>
      <c r="CB955" t="s">
        <v>324</v>
      </c>
      <c r="CC955" t="s">
        <v>324</v>
      </c>
      <c r="CD955" t="s">
        <v>324</v>
      </c>
      <c r="CE955" t="s">
        <v>324</v>
      </c>
      <c r="CF955" t="s">
        <v>324</v>
      </c>
      <c r="CG955" t="s">
        <v>324</v>
      </c>
      <c r="CH955" t="s">
        <v>324</v>
      </c>
      <c r="CI955" t="s">
        <v>324</v>
      </c>
      <c r="CJ955" t="s">
        <v>324</v>
      </c>
      <c r="CK955" t="s">
        <v>324</v>
      </c>
      <c r="CL955" t="s">
        <v>324</v>
      </c>
      <c r="CM955" t="s">
        <v>324</v>
      </c>
      <c r="CN955" t="s">
        <v>324</v>
      </c>
      <c r="CO955" t="s">
        <v>324</v>
      </c>
      <c r="CP955" t="s">
        <v>324</v>
      </c>
      <c r="CQ955" t="s">
        <v>324</v>
      </c>
      <c r="CR955" t="s">
        <v>324</v>
      </c>
      <c r="CS955" t="s">
        <v>324</v>
      </c>
      <c r="CT955" t="s">
        <v>324</v>
      </c>
      <c r="CU955" t="s">
        <v>324</v>
      </c>
      <c r="CV955" t="s">
        <v>324</v>
      </c>
      <c r="CW955" t="s">
        <v>324</v>
      </c>
      <c r="CX955">
        <v>-8.7629999999999999</v>
      </c>
      <c r="CY955">
        <v>-1.5049999999999999</v>
      </c>
      <c r="CZ955" t="s">
        <v>324</v>
      </c>
      <c r="DA955" t="s">
        <v>324</v>
      </c>
      <c r="DB955">
        <v>-10.268000000000001</v>
      </c>
      <c r="DC955" t="s">
        <v>324</v>
      </c>
      <c r="DD955" t="s">
        <v>324</v>
      </c>
      <c r="DE955" t="s">
        <v>324</v>
      </c>
      <c r="DF955" t="s">
        <v>324</v>
      </c>
      <c r="DG955" t="s">
        <v>324</v>
      </c>
      <c r="DH955" t="s">
        <v>324</v>
      </c>
      <c r="DI955" t="s">
        <v>324</v>
      </c>
      <c r="DJ955" t="s">
        <v>324</v>
      </c>
      <c r="DK955" t="s">
        <v>324</v>
      </c>
      <c r="DL955" t="s">
        <v>324</v>
      </c>
    </row>
    <row r="956" spans="1:116" x14ac:dyDescent="0.45">
      <c r="A956">
        <v>2023</v>
      </c>
      <c r="B956" t="s">
        <v>233</v>
      </c>
      <c r="C956">
        <v>108</v>
      </c>
      <c r="D956" t="s">
        <v>1210</v>
      </c>
      <c r="E956" t="s">
        <v>606</v>
      </c>
      <c r="F956" t="s">
        <v>244</v>
      </c>
      <c r="G956">
        <v>1.825</v>
      </c>
      <c r="H956">
        <v>7.6999999999999999E-2</v>
      </c>
      <c r="I956">
        <v>8.5000000000000006E-2</v>
      </c>
      <c r="J956" t="s">
        <v>324</v>
      </c>
      <c r="K956">
        <v>1.9870000000000001</v>
      </c>
      <c r="L956">
        <v>259</v>
      </c>
      <c r="M956">
        <v>8</v>
      </c>
      <c r="N956">
        <v>1</v>
      </c>
      <c r="O956" t="s">
        <v>324</v>
      </c>
      <c r="P956">
        <v>268</v>
      </c>
      <c r="Q956">
        <v>398.89600000000002</v>
      </c>
      <c r="R956">
        <v>58.238999999999997</v>
      </c>
      <c r="S956" t="s">
        <v>324</v>
      </c>
      <c r="T956" t="s">
        <v>324</v>
      </c>
      <c r="U956">
        <v>457.13499999999999</v>
      </c>
      <c r="V956" t="s">
        <v>324</v>
      </c>
      <c r="W956" t="s">
        <v>324</v>
      </c>
      <c r="X956" t="s">
        <v>324</v>
      </c>
      <c r="Y956" t="s">
        <v>324</v>
      </c>
      <c r="Z956">
        <v>0</v>
      </c>
      <c r="AA956" t="s">
        <v>324</v>
      </c>
      <c r="AB956" t="s">
        <v>324</v>
      </c>
      <c r="AC956" t="s">
        <v>324</v>
      </c>
      <c r="AD956" t="s">
        <v>324</v>
      </c>
      <c r="AE956">
        <v>0</v>
      </c>
      <c r="AF956" t="s">
        <v>324</v>
      </c>
      <c r="AG956" t="s">
        <v>324</v>
      </c>
      <c r="AH956" t="s">
        <v>324</v>
      </c>
      <c r="AI956" t="s">
        <v>324</v>
      </c>
      <c r="AJ956">
        <v>0</v>
      </c>
      <c r="AK956" t="s">
        <v>324</v>
      </c>
      <c r="AL956" t="s">
        <v>324</v>
      </c>
      <c r="AM956" t="s">
        <v>324</v>
      </c>
      <c r="AN956" t="s">
        <v>324</v>
      </c>
      <c r="AO956">
        <v>0</v>
      </c>
      <c r="AP956" t="s">
        <v>324</v>
      </c>
      <c r="AQ956" t="s">
        <v>324</v>
      </c>
      <c r="AR956" t="s">
        <v>324</v>
      </c>
      <c r="AS956" t="s">
        <v>324</v>
      </c>
      <c r="AT956">
        <v>0</v>
      </c>
      <c r="AU956" t="s">
        <v>324</v>
      </c>
      <c r="AV956" t="s">
        <v>324</v>
      </c>
      <c r="AW956" t="s">
        <v>324</v>
      </c>
      <c r="AX956" t="s">
        <v>324</v>
      </c>
      <c r="AY956">
        <v>0</v>
      </c>
      <c r="AZ956" t="s">
        <v>324</v>
      </c>
      <c r="BA956" t="s">
        <v>324</v>
      </c>
      <c r="BB956" t="s">
        <v>324</v>
      </c>
      <c r="BC956" t="s">
        <v>324</v>
      </c>
      <c r="BD956">
        <v>0</v>
      </c>
      <c r="BE956" t="s">
        <v>324</v>
      </c>
      <c r="BF956" t="s">
        <v>324</v>
      </c>
      <c r="BG956" t="s">
        <v>324</v>
      </c>
      <c r="BH956" t="s">
        <v>324</v>
      </c>
      <c r="BI956">
        <v>0</v>
      </c>
      <c r="BJ956" t="s">
        <v>324</v>
      </c>
      <c r="BK956" t="s">
        <v>324</v>
      </c>
      <c r="BL956" t="s">
        <v>324</v>
      </c>
      <c r="BM956" t="s">
        <v>324</v>
      </c>
      <c r="BN956">
        <v>0</v>
      </c>
      <c r="BO956" t="s">
        <v>324</v>
      </c>
      <c r="BP956" t="s">
        <v>324</v>
      </c>
      <c r="BQ956" t="s">
        <v>324</v>
      </c>
      <c r="BR956" t="s">
        <v>324</v>
      </c>
      <c r="BS956">
        <v>0</v>
      </c>
      <c r="BT956">
        <v>2.5000000000000001E-2</v>
      </c>
      <c r="BU956">
        <v>3.5000000000000003E-2</v>
      </c>
      <c r="BV956" t="s">
        <v>324</v>
      </c>
      <c r="BW956" t="s">
        <v>324</v>
      </c>
      <c r="BX956">
        <v>0.06</v>
      </c>
      <c r="BY956">
        <v>2</v>
      </c>
      <c r="BZ956">
        <v>1</v>
      </c>
      <c r="CA956" t="s">
        <v>324</v>
      </c>
      <c r="CB956" t="s">
        <v>324</v>
      </c>
      <c r="CC956">
        <v>3</v>
      </c>
      <c r="CD956">
        <v>23.06</v>
      </c>
      <c r="CE956">
        <v>0</v>
      </c>
      <c r="CF956" t="s">
        <v>324</v>
      </c>
      <c r="CG956" t="s">
        <v>324</v>
      </c>
      <c r="CH956">
        <v>23.06</v>
      </c>
      <c r="CI956" t="s">
        <v>324</v>
      </c>
      <c r="CJ956" t="s">
        <v>324</v>
      </c>
      <c r="CK956" t="s">
        <v>324</v>
      </c>
      <c r="CL956" t="s">
        <v>324</v>
      </c>
      <c r="CM956">
        <v>0</v>
      </c>
      <c r="CN956" t="s">
        <v>324</v>
      </c>
      <c r="CO956" t="s">
        <v>324</v>
      </c>
      <c r="CP956" t="s">
        <v>324</v>
      </c>
      <c r="CQ956" t="s">
        <v>324</v>
      </c>
      <c r="CR956">
        <v>0</v>
      </c>
      <c r="CS956" t="s">
        <v>324</v>
      </c>
      <c r="CT956" t="s">
        <v>324</v>
      </c>
      <c r="CU956" t="s">
        <v>324</v>
      </c>
      <c r="CV956" t="s">
        <v>324</v>
      </c>
      <c r="CW956">
        <v>0</v>
      </c>
      <c r="CX956">
        <v>1.85</v>
      </c>
      <c r="CY956">
        <v>0.112</v>
      </c>
      <c r="CZ956">
        <v>8.5000000000000006E-2</v>
      </c>
      <c r="DA956">
        <v>0</v>
      </c>
      <c r="DB956">
        <v>2.0470000000000002</v>
      </c>
      <c r="DC956">
        <v>261</v>
      </c>
      <c r="DD956">
        <v>9</v>
      </c>
      <c r="DE956">
        <v>1</v>
      </c>
      <c r="DF956">
        <v>0</v>
      </c>
      <c r="DG956">
        <v>271</v>
      </c>
      <c r="DH956">
        <v>421.95600000000002</v>
      </c>
      <c r="DI956">
        <v>58.238999999999997</v>
      </c>
      <c r="DJ956">
        <v>0</v>
      </c>
      <c r="DK956">
        <v>0</v>
      </c>
      <c r="DL956">
        <v>480.19499999999999</v>
      </c>
    </row>
    <row r="957" spans="1:116" x14ac:dyDescent="0.45">
      <c r="A957">
        <v>2023</v>
      </c>
      <c r="B957" t="s">
        <v>233</v>
      </c>
      <c r="C957">
        <v>307</v>
      </c>
      <c r="D957" t="s">
        <v>1211</v>
      </c>
      <c r="E957" t="s">
        <v>606</v>
      </c>
      <c r="F957" t="s">
        <v>247</v>
      </c>
      <c r="G957">
        <v>7.0000000000000001E-3</v>
      </c>
      <c r="H957">
        <v>0.20399999999999999</v>
      </c>
      <c r="I957">
        <v>0</v>
      </c>
      <c r="J957">
        <v>0</v>
      </c>
      <c r="K957">
        <v>0.21099999999999999</v>
      </c>
      <c r="L957">
        <v>1</v>
      </c>
      <c r="M957">
        <v>4</v>
      </c>
      <c r="N957">
        <v>0</v>
      </c>
      <c r="O957">
        <v>0</v>
      </c>
      <c r="P957">
        <v>5</v>
      </c>
      <c r="Q957">
        <v>0</v>
      </c>
      <c r="R957">
        <v>0</v>
      </c>
      <c r="S957">
        <v>0</v>
      </c>
      <c r="T957">
        <v>0</v>
      </c>
      <c r="U957">
        <v>0</v>
      </c>
      <c r="V957">
        <v>0</v>
      </c>
      <c r="W957">
        <v>0</v>
      </c>
      <c r="X957">
        <v>0</v>
      </c>
      <c r="Y957">
        <v>0</v>
      </c>
      <c r="Z957">
        <v>0</v>
      </c>
      <c r="AA957">
        <v>0</v>
      </c>
      <c r="AB957">
        <v>0</v>
      </c>
      <c r="AC957">
        <v>0</v>
      </c>
      <c r="AD957">
        <v>0</v>
      </c>
      <c r="AE957">
        <v>0</v>
      </c>
      <c r="AF957">
        <v>0</v>
      </c>
      <c r="AG957">
        <v>0</v>
      </c>
      <c r="AH957">
        <v>0</v>
      </c>
      <c r="AI957">
        <v>0</v>
      </c>
      <c r="AJ957">
        <v>0</v>
      </c>
      <c r="AK957">
        <v>0</v>
      </c>
      <c r="AL957">
        <v>0</v>
      </c>
      <c r="AM957">
        <v>0</v>
      </c>
      <c r="AN957">
        <v>0</v>
      </c>
      <c r="AO957">
        <v>0</v>
      </c>
      <c r="AP957" t="s">
        <v>324</v>
      </c>
      <c r="AQ957" t="s">
        <v>324</v>
      </c>
      <c r="AR957" t="s">
        <v>324</v>
      </c>
      <c r="AS957" t="s">
        <v>324</v>
      </c>
      <c r="AT957">
        <v>0</v>
      </c>
      <c r="AU957" t="s">
        <v>324</v>
      </c>
      <c r="AV957" t="s">
        <v>324</v>
      </c>
      <c r="AW957" t="s">
        <v>324</v>
      </c>
      <c r="AX957" t="s">
        <v>324</v>
      </c>
      <c r="AY957">
        <v>0</v>
      </c>
      <c r="AZ957" t="s">
        <v>324</v>
      </c>
      <c r="BA957" t="s">
        <v>324</v>
      </c>
      <c r="BB957" t="s">
        <v>324</v>
      </c>
      <c r="BC957" t="s">
        <v>324</v>
      </c>
      <c r="BD957">
        <v>0</v>
      </c>
      <c r="BE957" t="s">
        <v>324</v>
      </c>
      <c r="BF957" t="s">
        <v>324</v>
      </c>
      <c r="BG957" t="s">
        <v>324</v>
      </c>
      <c r="BH957" t="s">
        <v>324</v>
      </c>
      <c r="BI957">
        <v>0</v>
      </c>
      <c r="BJ957" t="s">
        <v>324</v>
      </c>
      <c r="BK957" t="s">
        <v>324</v>
      </c>
      <c r="BL957" t="s">
        <v>324</v>
      </c>
      <c r="BM957" t="s">
        <v>324</v>
      </c>
      <c r="BN957">
        <v>0</v>
      </c>
      <c r="BO957" t="s">
        <v>324</v>
      </c>
      <c r="BP957" t="s">
        <v>324</v>
      </c>
      <c r="BQ957" t="s">
        <v>324</v>
      </c>
      <c r="BR957" t="s">
        <v>324</v>
      </c>
      <c r="BS957">
        <v>0</v>
      </c>
      <c r="BT957">
        <v>0</v>
      </c>
      <c r="BU957">
        <v>0</v>
      </c>
      <c r="BV957">
        <v>0</v>
      </c>
      <c r="BW957">
        <v>0</v>
      </c>
      <c r="BX957">
        <v>0</v>
      </c>
      <c r="BY957">
        <v>0</v>
      </c>
      <c r="BZ957">
        <v>0</v>
      </c>
      <c r="CA957">
        <v>0</v>
      </c>
      <c r="CB957">
        <v>0</v>
      </c>
      <c r="CC957">
        <v>0</v>
      </c>
      <c r="CD957">
        <v>0</v>
      </c>
      <c r="CE957">
        <v>0</v>
      </c>
      <c r="CF957">
        <v>0</v>
      </c>
      <c r="CG957">
        <v>0</v>
      </c>
      <c r="CH957">
        <v>0</v>
      </c>
      <c r="CI957">
        <v>0</v>
      </c>
      <c r="CJ957">
        <v>0</v>
      </c>
      <c r="CK957">
        <v>0</v>
      </c>
      <c r="CL957">
        <v>0</v>
      </c>
      <c r="CM957">
        <v>0</v>
      </c>
      <c r="CN957">
        <v>0</v>
      </c>
      <c r="CO957">
        <v>0</v>
      </c>
      <c r="CP957">
        <v>0</v>
      </c>
      <c r="CQ957">
        <v>0</v>
      </c>
      <c r="CR957">
        <v>0</v>
      </c>
      <c r="CS957">
        <v>0</v>
      </c>
      <c r="CT957">
        <v>0</v>
      </c>
      <c r="CU957">
        <v>0</v>
      </c>
      <c r="CV957">
        <v>0</v>
      </c>
      <c r="CW957">
        <v>0</v>
      </c>
      <c r="CX957">
        <v>7.0000000000000001E-3</v>
      </c>
      <c r="CY957">
        <v>0.20399999999999999</v>
      </c>
      <c r="CZ957">
        <v>0</v>
      </c>
      <c r="DA957">
        <v>0</v>
      </c>
      <c r="DB957">
        <v>0.21099999999999999</v>
      </c>
      <c r="DC957">
        <v>1</v>
      </c>
      <c r="DD957">
        <v>4</v>
      </c>
      <c r="DE957">
        <v>0</v>
      </c>
      <c r="DF957">
        <v>0</v>
      </c>
      <c r="DG957">
        <v>5</v>
      </c>
      <c r="DH957">
        <v>0</v>
      </c>
      <c r="DI957">
        <v>0</v>
      </c>
      <c r="DJ957">
        <v>0</v>
      </c>
      <c r="DK957">
        <v>0</v>
      </c>
      <c r="DL957">
        <v>0</v>
      </c>
    </row>
    <row r="958" spans="1:116" x14ac:dyDescent="0.45">
      <c r="A958">
        <v>2023</v>
      </c>
      <c r="B958" t="s">
        <v>233</v>
      </c>
      <c r="C958">
        <v>1251</v>
      </c>
      <c r="D958" t="s">
        <v>1212</v>
      </c>
      <c r="E958" t="s">
        <v>606</v>
      </c>
      <c r="F958" t="s">
        <v>244</v>
      </c>
      <c r="G958">
        <v>1.4259999999999999</v>
      </c>
      <c r="H958" t="s">
        <v>324</v>
      </c>
      <c r="I958" t="s">
        <v>324</v>
      </c>
      <c r="J958" t="s">
        <v>324</v>
      </c>
      <c r="K958">
        <v>1.4259999999999999</v>
      </c>
      <c r="L958">
        <v>157</v>
      </c>
      <c r="M958" t="s">
        <v>324</v>
      </c>
      <c r="N958" t="s">
        <v>324</v>
      </c>
      <c r="O958" t="s">
        <v>324</v>
      </c>
      <c r="P958">
        <v>157</v>
      </c>
      <c r="Q958" t="s">
        <v>324</v>
      </c>
      <c r="R958" t="s">
        <v>324</v>
      </c>
      <c r="S958" t="s">
        <v>324</v>
      </c>
      <c r="T958" t="s">
        <v>324</v>
      </c>
      <c r="U958">
        <v>0</v>
      </c>
      <c r="V958" t="s">
        <v>324</v>
      </c>
      <c r="W958" t="s">
        <v>324</v>
      </c>
      <c r="X958" t="s">
        <v>324</v>
      </c>
      <c r="Y958" t="s">
        <v>324</v>
      </c>
      <c r="Z958">
        <v>0</v>
      </c>
      <c r="AA958" t="s">
        <v>324</v>
      </c>
      <c r="AB958" t="s">
        <v>324</v>
      </c>
      <c r="AC958" t="s">
        <v>324</v>
      </c>
      <c r="AD958" t="s">
        <v>324</v>
      </c>
      <c r="AE958">
        <v>0</v>
      </c>
      <c r="AF958">
        <v>0.1</v>
      </c>
      <c r="AG958" t="s">
        <v>324</v>
      </c>
      <c r="AH958" t="s">
        <v>324</v>
      </c>
      <c r="AI958" t="s">
        <v>324</v>
      </c>
      <c r="AJ958">
        <v>0.1</v>
      </c>
      <c r="AK958">
        <v>98</v>
      </c>
      <c r="AL958" t="s">
        <v>324</v>
      </c>
      <c r="AM958" t="s">
        <v>324</v>
      </c>
      <c r="AN958" t="s">
        <v>324</v>
      </c>
      <c r="AO958">
        <v>98</v>
      </c>
      <c r="AP958" t="s">
        <v>324</v>
      </c>
      <c r="AQ958" t="s">
        <v>324</v>
      </c>
      <c r="AR958" t="s">
        <v>324</v>
      </c>
      <c r="AS958" t="s">
        <v>324</v>
      </c>
      <c r="AT958">
        <v>0</v>
      </c>
      <c r="AU958" t="s">
        <v>324</v>
      </c>
      <c r="AV958" t="s">
        <v>324</v>
      </c>
      <c r="AW958" t="s">
        <v>324</v>
      </c>
      <c r="AX958" t="s">
        <v>324</v>
      </c>
      <c r="AY958">
        <v>0</v>
      </c>
      <c r="AZ958" t="s">
        <v>324</v>
      </c>
      <c r="BA958" t="s">
        <v>324</v>
      </c>
      <c r="BB958" t="s">
        <v>324</v>
      </c>
      <c r="BC958" t="s">
        <v>324</v>
      </c>
      <c r="BD958">
        <v>0</v>
      </c>
      <c r="BE958" t="s">
        <v>324</v>
      </c>
      <c r="BF958" t="s">
        <v>324</v>
      </c>
      <c r="BG958" t="s">
        <v>324</v>
      </c>
      <c r="BH958" t="s">
        <v>324</v>
      </c>
      <c r="BI958">
        <v>0</v>
      </c>
      <c r="BJ958" t="s">
        <v>324</v>
      </c>
      <c r="BK958" t="s">
        <v>324</v>
      </c>
      <c r="BL958" t="s">
        <v>324</v>
      </c>
      <c r="BM958" t="s">
        <v>324</v>
      </c>
      <c r="BN958">
        <v>0</v>
      </c>
      <c r="BO958" t="s">
        <v>324</v>
      </c>
      <c r="BP958" t="s">
        <v>324</v>
      </c>
      <c r="BQ958" t="s">
        <v>324</v>
      </c>
      <c r="BR958" t="s">
        <v>324</v>
      </c>
      <c r="BS958">
        <v>0</v>
      </c>
      <c r="BT958">
        <v>3.0000000000000001E-3</v>
      </c>
      <c r="BU958" t="s">
        <v>324</v>
      </c>
      <c r="BV958" t="s">
        <v>324</v>
      </c>
      <c r="BW958" t="s">
        <v>324</v>
      </c>
      <c r="BX958">
        <v>3.0000000000000001E-3</v>
      </c>
      <c r="BY958">
        <v>1</v>
      </c>
      <c r="BZ958" t="s">
        <v>324</v>
      </c>
      <c r="CA958" t="s">
        <v>324</v>
      </c>
      <c r="CB958" t="s">
        <v>324</v>
      </c>
      <c r="CC958">
        <v>1</v>
      </c>
      <c r="CD958" t="s">
        <v>324</v>
      </c>
      <c r="CE958" t="s">
        <v>324</v>
      </c>
      <c r="CF958" t="s">
        <v>324</v>
      </c>
      <c r="CG958" t="s">
        <v>324</v>
      </c>
      <c r="CH958">
        <v>0</v>
      </c>
      <c r="CI958" t="s">
        <v>324</v>
      </c>
      <c r="CJ958" t="s">
        <v>324</v>
      </c>
      <c r="CK958" t="s">
        <v>324</v>
      </c>
      <c r="CL958" t="s">
        <v>324</v>
      </c>
      <c r="CM958">
        <v>0</v>
      </c>
      <c r="CN958" t="s">
        <v>324</v>
      </c>
      <c r="CO958" t="s">
        <v>324</v>
      </c>
      <c r="CP958" t="s">
        <v>324</v>
      </c>
      <c r="CQ958" t="s">
        <v>324</v>
      </c>
      <c r="CR958">
        <v>0</v>
      </c>
      <c r="CS958" t="s">
        <v>324</v>
      </c>
      <c r="CT958" t="s">
        <v>324</v>
      </c>
      <c r="CU958" t="s">
        <v>324</v>
      </c>
      <c r="CV958" t="s">
        <v>324</v>
      </c>
      <c r="CW958">
        <v>0</v>
      </c>
      <c r="CX958">
        <v>1.5289999999999999</v>
      </c>
      <c r="CY958">
        <v>0</v>
      </c>
      <c r="CZ958">
        <v>0</v>
      </c>
      <c r="DA958">
        <v>0</v>
      </c>
      <c r="DB958">
        <v>1.5289999999999999</v>
      </c>
      <c r="DC958">
        <v>256</v>
      </c>
      <c r="DD958">
        <v>0</v>
      </c>
      <c r="DE958">
        <v>0</v>
      </c>
      <c r="DF958">
        <v>0</v>
      </c>
      <c r="DG958">
        <v>256</v>
      </c>
      <c r="DH958">
        <v>0</v>
      </c>
      <c r="DI958">
        <v>0</v>
      </c>
      <c r="DJ958">
        <v>0</v>
      </c>
      <c r="DK958">
        <v>0</v>
      </c>
      <c r="DL958">
        <v>0</v>
      </c>
    </row>
    <row r="959" spans="1:116" x14ac:dyDescent="0.45">
      <c r="A959">
        <v>2023</v>
      </c>
      <c r="B959" t="s">
        <v>233</v>
      </c>
      <c r="C959">
        <v>1776</v>
      </c>
      <c r="D959" t="s">
        <v>1213</v>
      </c>
      <c r="E959" t="s">
        <v>606</v>
      </c>
      <c r="F959" t="s">
        <v>247</v>
      </c>
      <c r="G959">
        <v>3.2000000000000001E-2</v>
      </c>
      <c r="H959">
        <v>0.27200000000000002</v>
      </c>
      <c r="I959">
        <v>0</v>
      </c>
      <c r="J959">
        <v>0</v>
      </c>
      <c r="K959">
        <v>0.30399999999999999</v>
      </c>
      <c r="L959">
        <v>5</v>
      </c>
      <c r="M959">
        <v>6</v>
      </c>
      <c r="N959">
        <v>0</v>
      </c>
      <c r="O959">
        <v>0</v>
      </c>
      <c r="P959">
        <v>11</v>
      </c>
      <c r="Q959">
        <v>0</v>
      </c>
      <c r="R959">
        <v>0</v>
      </c>
      <c r="S959">
        <v>0</v>
      </c>
      <c r="T959">
        <v>0</v>
      </c>
      <c r="U959">
        <v>0</v>
      </c>
      <c r="V959">
        <v>0</v>
      </c>
      <c r="W959">
        <v>0</v>
      </c>
      <c r="X959">
        <v>0</v>
      </c>
      <c r="Y959">
        <v>0</v>
      </c>
      <c r="Z959">
        <v>0</v>
      </c>
      <c r="AA959">
        <v>0</v>
      </c>
      <c r="AB959">
        <v>0</v>
      </c>
      <c r="AC959">
        <v>0</v>
      </c>
      <c r="AD959">
        <v>0</v>
      </c>
      <c r="AE959">
        <v>0</v>
      </c>
      <c r="AF959">
        <v>0</v>
      </c>
      <c r="AG959">
        <v>0</v>
      </c>
      <c r="AH959">
        <v>0</v>
      </c>
      <c r="AI959">
        <v>0</v>
      </c>
      <c r="AJ959">
        <v>0</v>
      </c>
      <c r="AK959">
        <v>0</v>
      </c>
      <c r="AL959">
        <v>0</v>
      </c>
      <c r="AM959">
        <v>0</v>
      </c>
      <c r="AN959">
        <v>0</v>
      </c>
      <c r="AO959">
        <v>0</v>
      </c>
      <c r="AP959" t="s">
        <v>324</v>
      </c>
      <c r="AQ959" t="s">
        <v>324</v>
      </c>
      <c r="AR959" t="s">
        <v>324</v>
      </c>
      <c r="AS959" t="s">
        <v>324</v>
      </c>
      <c r="AT959">
        <v>0</v>
      </c>
      <c r="AU959" t="s">
        <v>324</v>
      </c>
      <c r="AV959" t="s">
        <v>324</v>
      </c>
      <c r="AW959" t="s">
        <v>324</v>
      </c>
      <c r="AX959" t="s">
        <v>324</v>
      </c>
      <c r="AY959">
        <v>0</v>
      </c>
      <c r="AZ959" t="s">
        <v>324</v>
      </c>
      <c r="BA959" t="s">
        <v>324</v>
      </c>
      <c r="BB959" t="s">
        <v>324</v>
      </c>
      <c r="BC959" t="s">
        <v>324</v>
      </c>
      <c r="BD959">
        <v>0</v>
      </c>
      <c r="BE959" t="s">
        <v>324</v>
      </c>
      <c r="BF959" t="s">
        <v>324</v>
      </c>
      <c r="BG959" t="s">
        <v>324</v>
      </c>
      <c r="BH959" t="s">
        <v>324</v>
      </c>
      <c r="BI959">
        <v>0</v>
      </c>
      <c r="BJ959" t="s">
        <v>324</v>
      </c>
      <c r="BK959" t="s">
        <v>324</v>
      </c>
      <c r="BL959" t="s">
        <v>324</v>
      </c>
      <c r="BM959" t="s">
        <v>324</v>
      </c>
      <c r="BN959">
        <v>0</v>
      </c>
      <c r="BO959" t="s">
        <v>324</v>
      </c>
      <c r="BP959" t="s">
        <v>324</v>
      </c>
      <c r="BQ959" t="s">
        <v>324</v>
      </c>
      <c r="BR959" t="s">
        <v>324</v>
      </c>
      <c r="BS959">
        <v>0</v>
      </c>
      <c r="BT959">
        <v>0</v>
      </c>
      <c r="BU959">
        <v>0</v>
      </c>
      <c r="BV959">
        <v>0</v>
      </c>
      <c r="BW959">
        <v>0</v>
      </c>
      <c r="BX959">
        <v>0</v>
      </c>
      <c r="BY959">
        <v>0</v>
      </c>
      <c r="BZ959">
        <v>0</v>
      </c>
      <c r="CA959">
        <v>0</v>
      </c>
      <c r="CB959">
        <v>0</v>
      </c>
      <c r="CC959">
        <v>0</v>
      </c>
      <c r="CD959">
        <v>0</v>
      </c>
      <c r="CE959">
        <v>0</v>
      </c>
      <c r="CF959">
        <v>0</v>
      </c>
      <c r="CG959">
        <v>0</v>
      </c>
      <c r="CH959">
        <v>0</v>
      </c>
      <c r="CI959">
        <v>0</v>
      </c>
      <c r="CJ959">
        <v>0</v>
      </c>
      <c r="CK959">
        <v>0</v>
      </c>
      <c r="CL959">
        <v>0</v>
      </c>
      <c r="CM959">
        <v>0</v>
      </c>
      <c r="CN959">
        <v>0</v>
      </c>
      <c r="CO959">
        <v>0</v>
      </c>
      <c r="CP959">
        <v>0</v>
      </c>
      <c r="CQ959">
        <v>0</v>
      </c>
      <c r="CR959">
        <v>0</v>
      </c>
      <c r="CS959">
        <v>0</v>
      </c>
      <c r="CT959">
        <v>0</v>
      </c>
      <c r="CU959">
        <v>0</v>
      </c>
      <c r="CV959">
        <v>0</v>
      </c>
      <c r="CW959">
        <v>0</v>
      </c>
      <c r="CX959">
        <v>3.2000000000000001E-2</v>
      </c>
      <c r="CY959">
        <v>0.27200000000000002</v>
      </c>
      <c r="CZ959">
        <v>0</v>
      </c>
      <c r="DA959">
        <v>0</v>
      </c>
      <c r="DB959">
        <v>0.30399999999999999</v>
      </c>
      <c r="DC959">
        <v>5</v>
      </c>
      <c r="DD959">
        <v>6</v>
      </c>
      <c r="DE959">
        <v>0</v>
      </c>
      <c r="DF959">
        <v>0</v>
      </c>
      <c r="DG959">
        <v>11</v>
      </c>
      <c r="DH959">
        <v>0</v>
      </c>
      <c r="DI959">
        <v>0</v>
      </c>
      <c r="DJ959">
        <v>0</v>
      </c>
      <c r="DK959">
        <v>0</v>
      </c>
      <c r="DL959">
        <v>0</v>
      </c>
    </row>
    <row r="960" spans="1:116" x14ac:dyDescent="0.45">
      <c r="A960">
        <v>2023</v>
      </c>
      <c r="B960" t="s">
        <v>233</v>
      </c>
      <c r="C960">
        <v>1997</v>
      </c>
      <c r="D960" t="s">
        <v>1214</v>
      </c>
      <c r="E960" t="s">
        <v>606</v>
      </c>
      <c r="F960" t="s">
        <v>247</v>
      </c>
      <c r="G960">
        <v>7.0000000000000001E-3</v>
      </c>
      <c r="H960">
        <v>2.1000000000000001E-2</v>
      </c>
      <c r="I960">
        <v>0</v>
      </c>
      <c r="J960">
        <v>0</v>
      </c>
      <c r="K960">
        <v>2.8000000000000001E-2</v>
      </c>
      <c r="L960">
        <v>1</v>
      </c>
      <c r="M960">
        <v>2</v>
      </c>
      <c r="N960">
        <v>0</v>
      </c>
      <c r="O960">
        <v>0</v>
      </c>
      <c r="P960">
        <v>3</v>
      </c>
      <c r="Q960">
        <v>0</v>
      </c>
      <c r="R960">
        <v>0</v>
      </c>
      <c r="S960">
        <v>0</v>
      </c>
      <c r="T960">
        <v>0</v>
      </c>
      <c r="U960">
        <v>0</v>
      </c>
      <c r="V960">
        <v>0</v>
      </c>
      <c r="W960">
        <v>0</v>
      </c>
      <c r="X960">
        <v>0</v>
      </c>
      <c r="Y960">
        <v>0</v>
      </c>
      <c r="Z960">
        <v>0</v>
      </c>
      <c r="AA960">
        <v>0</v>
      </c>
      <c r="AB960">
        <v>0</v>
      </c>
      <c r="AC960">
        <v>0</v>
      </c>
      <c r="AD960">
        <v>0</v>
      </c>
      <c r="AE960">
        <v>0</v>
      </c>
      <c r="AF960">
        <v>0</v>
      </c>
      <c r="AG960">
        <v>0</v>
      </c>
      <c r="AH960">
        <v>0</v>
      </c>
      <c r="AI960">
        <v>0</v>
      </c>
      <c r="AJ960">
        <v>0</v>
      </c>
      <c r="AK960">
        <v>0</v>
      </c>
      <c r="AL960">
        <v>0</v>
      </c>
      <c r="AM960">
        <v>0</v>
      </c>
      <c r="AN960">
        <v>0</v>
      </c>
      <c r="AO960">
        <v>0</v>
      </c>
      <c r="AP960" t="s">
        <v>324</v>
      </c>
      <c r="AQ960" t="s">
        <v>324</v>
      </c>
      <c r="AR960" t="s">
        <v>324</v>
      </c>
      <c r="AS960" t="s">
        <v>324</v>
      </c>
      <c r="AT960">
        <v>0</v>
      </c>
      <c r="AU960" t="s">
        <v>324</v>
      </c>
      <c r="AV960" t="s">
        <v>324</v>
      </c>
      <c r="AW960" t="s">
        <v>324</v>
      </c>
      <c r="AX960" t="s">
        <v>324</v>
      </c>
      <c r="AY960">
        <v>0</v>
      </c>
      <c r="AZ960" t="s">
        <v>324</v>
      </c>
      <c r="BA960" t="s">
        <v>324</v>
      </c>
      <c r="BB960" t="s">
        <v>324</v>
      </c>
      <c r="BC960" t="s">
        <v>324</v>
      </c>
      <c r="BD960">
        <v>0</v>
      </c>
      <c r="BE960" t="s">
        <v>324</v>
      </c>
      <c r="BF960" t="s">
        <v>324</v>
      </c>
      <c r="BG960" t="s">
        <v>324</v>
      </c>
      <c r="BH960" t="s">
        <v>324</v>
      </c>
      <c r="BI960">
        <v>0</v>
      </c>
      <c r="BJ960" t="s">
        <v>324</v>
      </c>
      <c r="BK960" t="s">
        <v>324</v>
      </c>
      <c r="BL960" t="s">
        <v>324</v>
      </c>
      <c r="BM960" t="s">
        <v>324</v>
      </c>
      <c r="BN960">
        <v>0</v>
      </c>
      <c r="BO960" t="s">
        <v>324</v>
      </c>
      <c r="BP960" t="s">
        <v>324</v>
      </c>
      <c r="BQ960" t="s">
        <v>324</v>
      </c>
      <c r="BR960" t="s">
        <v>324</v>
      </c>
      <c r="BS960">
        <v>0</v>
      </c>
      <c r="BT960">
        <v>0</v>
      </c>
      <c r="BU960">
        <v>0</v>
      </c>
      <c r="BV960">
        <v>0</v>
      </c>
      <c r="BW960">
        <v>0</v>
      </c>
      <c r="BX960">
        <v>0</v>
      </c>
      <c r="BY960">
        <v>0</v>
      </c>
      <c r="BZ960">
        <v>0</v>
      </c>
      <c r="CA960">
        <v>0</v>
      </c>
      <c r="CB960">
        <v>0</v>
      </c>
      <c r="CC960">
        <v>0</v>
      </c>
      <c r="CD960">
        <v>0</v>
      </c>
      <c r="CE960">
        <v>0</v>
      </c>
      <c r="CF960">
        <v>0</v>
      </c>
      <c r="CG960">
        <v>0</v>
      </c>
      <c r="CH960">
        <v>0</v>
      </c>
      <c r="CI960">
        <v>0</v>
      </c>
      <c r="CJ960">
        <v>0</v>
      </c>
      <c r="CK960">
        <v>0</v>
      </c>
      <c r="CL960">
        <v>0</v>
      </c>
      <c r="CM960">
        <v>0</v>
      </c>
      <c r="CN960">
        <v>0</v>
      </c>
      <c r="CO960">
        <v>0</v>
      </c>
      <c r="CP960">
        <v>0</v>
      </c>
      <c r="CQ960">
        <v>0</v>
      </c>
      <c r="CR960">
        <v>0</v>
      </c>
      <c r="CS960">
        <v>0</v>
      </c>
      <c r="CT960">
        <v>0</v>
      </c>
      <c r="CU960">
        <v>0</v>
      </c>
      <c r="CV960">
        <v>0</v>
      </c>
      <c r="CW960">
        <v>0</v>
      </c>
      <c r="CX960">
        <v>7.0000000000000001E-3</v>
      </c>
      <c r="CY960">
        <v>2.1000000000000001E-2</v>
      </c>
      <c r="CZ960">
        <v>0</v>
      </c>
      <c r="DA960">
        <v>0</v>
      </c>
      <c r="DB960">
        <v>2.8000000000000001E-2</v>
      </c>
      <c r="DC960">
        <v>1</v>
      </c>
      <c r="DD960">
        <v>2</v>
      </c>
      <c r="DE960">
        <v>0</v>
      </c>
      <c r="DF960">
        <v>0</v>
      </c>
      <c r="DG960">
        <v>3</v>
      </c>
      <c r="DH960">
        <v>0</v>
      </c>
      <c r="DI960">
        <v>0</v>
      </c>
      <c r="DJ960">
        <v>0</v>
      </c>
      <c r="DK960">
        <v>0</v>
      </c>
      <c r="DL960">
        <v>0</v>
      </c>
    </row>
    <row r="961" spans="1:116" x14ac:dyDescent="0.45">
      <c r="A961">
        <v>2023</v>
      </c>
      <c r="B961" t="s">
        <v>233</v>
      </c>
      <c r="C961">
        <v>2273</v>
      </c>
      <c r="D961" t="s">
        <v>1215</v>
      </c>
      <c r="E961" t="s">
        <v>606</v>
      </c>
      <c r="F961" t="s">
        <v>247</v>
      </c>
      <c r="G961">
        <v>2.7E-2</v>
      </c>
      <c r="H961">
        <v>3.2000000000000001E-2</v>
      </c>
      <c r="I961">
        <v>0</v>
      </c>
      <c r="J961">
        <v>0</v>
      </c>
      <c r="K961">
        <v>5.8999999999999997E-2</v>
      </c>
      <c r="L961">
        <v>4</v>
      </c>
      <c r="M961">
        <v>2</v>
      </c>
      <c r="N961">
        <v>0</v>
      </c>
      <c r="O961">
        <v>0</v>
      </c>
      <c r="P961">
        <v>6</v>
      </c>
      <c r="Q961">
        <v>0</v>
      </c>
      <c r="R961">
        <v>0</v>
      </c>
      <c r="S961">
        <v>0</v>
      </c>
      <c r="T961">
        <v>0</v>
      </c>
      <c r="U961">
        <v>0</v>
      </c>
      <c r="V961">
        <v>0</v>
      </c>
      <c r="W961">
        <v>0</v>
      </c>
      <c r="X961">
        <v>0</v>
      </c>
      <c r="Y961">
        <v>0</v>
      </c>
      <c r="Z961">
        <v>0</v>
      </c>
      <c r="AA961">
        <v>0</v>
      </c>
      <c r="AB961">
        <v>0</v>
      </c>
      <c r="AC961">
        <v>0</v>
      </c>
      <c r="AD961">
        <v>0</v>
      </c>
      <c r="AE961">
        <v>0</v>
      </c>
      <c r="AF961">
        <v>0</v>
      </c>
      <c r="AG961">
        <v>0</v>
      </c>
      <c r="AH961">
        <v>0</v>
      </c>
      <c r="AI961">
        <v>0</v>
      </c>
      <c r="AJ961">
        <v>0</v>
      </c>
      <c r="AK961">
        <v>0</v>
      </c>
      <c r="AL961">
        <v>0</v>
      </c>
      <c r="AM961">
        <v>0</v>
      </c>
      <c r="AN961">
        <v>0</v>
      </c>
      <c r="AO961">
        <v>0</v>
      </c>
      <c r="AP961" t="s">
        <v>324</v>
      </c>
      <c r="AQ961" t="s">
        <v>324</v>
      </c>
      <c r="AR961" t="s">
        <v>324</v>
      </c>
      <c r="AS961" t="s">
        <v>324</v>
      </c>
      <c r="AT961">
        <v>0</v>
      </c>
      <c r="AU961" t="s">
        <v>324</v>
      </c>
      <c r="AV961" t="s">
        <v>324</v>
      </c>
      <c r="AW961" t="s">
        <v>324</v>
      </c>
      <c r="AX961" t="s">
        <v>324</v>
      </c>
      <c r="AY961">
        <v>0</v>
      </c>
      <c r="AZ961" t="s">
        <v>324</v>
      </c>
      <c r="BA961" t="s">
        <v>324</v>
      </c>
      <c r="BB961" t="s">
        <v>324</v>
      </c>
      <c r="BC961" t="s">
        <v>324</v>
      </c>
      <c r="BD961">
        <v>0</v>
      </c>
      <c r="BE961" t="s">
        <v>324</v>
      </c>
      <c r="BF961" t="s">
        <v>324</v>
      </c>
      <c r="BG961" t="s">
        <v>324</v>
      </c>
      <c r="BH961" t="s">
        <v>324</v>
      </c>
      <c r="BI961">
        <v>0</v>
      </c>
      <c r="BJ961" t="s">
        <v>324</v>
      </c>
      <c r="BK961" t="s">
        <v>324</v>
      </c>
      <c r="BL961" t="s">
        <v>324</v>
      </c>
      <c r="BM961" t="s">
        <v>324</v>
      </c>
      <c r="BN961">
        <v>0</v>
      </c>
      <c r="BO961" t="s">
        <v>324</v>
      </c>
      <c r="BP961" t="s">
        <v>324</v>
      </c>
      <c r="BQ961" t="s">
        <v>324</v>
      </c>
      <c r="BR961" t="s">
        <v>324</v>
      </c>
      <c r="BS961">
        <v>0</v>
      </c>
      <c r="BT961">
        <v>0</v>
      </c>
      <c r="BU961">
        <v>0</v>
      </c>
      <c r="BV961">
        <v>0</v>
      </c>
      <c r="BW961">
        <v>0</v>
      </c>
      <c r="BX961">
        <v>0</v>
      </c>
      <c r="BY961">
        <v>0</v>
      </c>
      <c r="BZ961">
        <v>0</v>
      </c>
      <c r="CA961">
        <v>0</v>
      </c>
      <c r="CB961">
        <v>0</v>
      </c>
      <c r="CC961">
        <v>0</v>
      </c>
      <c r="CD961">
        <v>0</v>
      </c>
      <c r="CE961">
        <v>0</v>
      </c>
      <c r="CF961">
        <v>0</v>
      </c>
      <c r="CG961">
        <v>0</v>
      </c>
      <c r="CH961">
        <v>0</v>
      </c>
      <c r="CI961">
        <v>0</v>
      </c>
      <c r="CJ961">
        <v>0</v>
      </c>
      <c r="CK961">
        <v>0</v>
      </c>
      <c r="CL961">
        <v>0</v>
      </c>
      <c r="CM961">
        <v>0</v>
      </c>
      <c r="CN961">
        <v>0</v>
      </c>
      <c r="CO961">
        <v>0</v>
      </c>
      <c r="CP961">
        <v>0</v>
      </c>
      <c r="CQ961">
        <v>0</v>
      </c>
      <c r="CR961">
        <v>0</v>
      </c>
      <c r="CS961">
        <v>0</v>
      </c>
      <c r="CT961">
        <v>0</v>
      </c>
      <c r="CU961">
        <v>0</v>
      </c>
      <c r="CV961">
        <v>0</v>
      </c>
      <c r="CW961">
        <v>0</v>
      </c>
      <c r="CX961">
        <v>2.7E-2</v>
      </c>
      <c r="CY961">
        <v>3.2000000000000001E-2</v>
      </c>
      <c r="CZ961">
        <v>0</v>
      </c>
      <c r="DA961">
        <v>0</v>
      </c>
      <c r="DB961">
        <v>5.8999999999999997E-2</v>
      </c>
      <c r="DC961">
        <v>4</v>
      </c>
      <c r="DD961">
        <v>2</v>
      </c>
      <c r="DE961">
        <v>0</v>
      </c>
      <c r="DF961">
        <v>0</v>
      </c>
      <c r="DG961">
        <v>6</v>
      </c>
      <c r="DH961">
        <v>0</v>
      </c>
      <c r="DI961">
        <v>0</v>
      </c>
      <c r="DJ961">
        <v>0</v>
      </c>
      <c r="DK961">
        <v>0</v>
      </c>
      <c r="DL961">
        <v>0</v>
      </c>
    </row>
    <row r="962" spans="1:116" x14ac:dyDescent="0.45">
      <c r="A962">
        <v>2023</v>
      </c>
      <c r="B962" t="s">
        <v>233</v>
      </c>
      <c r="C962">
        <v>3208</v>
      </c>
      <c r="D962" t="s">
        <v>1216</v>
      </c>
      <c r="E962" t="s">
        <v>606</v>
      </c>
      <c r="F962" t="s">
        <v>247</v>
      </c>
      <c r="G962">
        <v>0.252</v>
      </c>
      <c r="H962">
        <v>0.438</v>
      </c>
      <c r="I962">
        <v>0</v>
      </c>
      <c r="J962">
        <v>0</v>
      </c>
      <c r="K962">
        <v>0.69</v>
      </c>
      <c r="L962">
        <v>25</v>
      </c>
      <c r="M962">
        <v>5</v>
      </c>
      <c r="N962">
        <v>0</v>
      </c>
      <c r="O962">
        <v>0</v>
      </c>
      <c r="P962">
        <v>30</v>
      </c>
      <c r="Q962">
        <v>0</v>
      </c>
      <c r="R962">
        <v>0</v>
      </c>
      <c r="S962">
        <v>0</v>
      </c>
      <c r="T962">
        <v>0</v>
      </c>
      <c r="U962">
        <v>0</v>
      </c>
      <c r="V962">
        <v>0</v>
      </c>
      <c r="W962">
        <v>0</v>
      </c>
      <c r="X962">
        <v>0</v>
      </c>
      <c r="Y962">
        <v>0</v>
      </c>
      <c r="Z962">
        <v>0</v>
      </c>
      <c r="AA962">
        <v>0</v>
      </c>
      <c r="AB962">
        <v>0</v>
      </c>
      <c r="AC962">
        <v>0</v>
      </c>
      <c r="AD962">
        <v>0</v>
      </c>
      <c r="AE962">
        <v>0</v>
      </c>
      <c r="AF962">
        <v>0</v>
      </c>
      <c r="AG962">
        <v>0</v>
      </c>
      <c r="AH962">
        <v>0</v>
      </c>
      <c r="AI962">
        <v>0</v>
      </c>
      <c r="AJ962">
        <v>0</v>
      </c>
      <c r="AK962">
        <v>0</v>
      </c>
      <c r="AL962">
        <v>0</v>
      </c>
      <c r="AM962">
        <v>0</v>
      </c>
      <c r="AN962">
        <v>0</v>
      </c>
      <c r="AO962">
        <v>0</v>
      </c>
      <c r="AP962" t="s">
        <v>324</v>
      </c>
      <c r="AQ962" t="s">
        <v>324</v>
      </c>
      <c r="AR962" t="s">
        <v>324</v>
      </c>
      <c r="AS962" t="s">
        <v>324</v>
      </c>
      <c r="AT962">
        <v>0</v>
      </c>
      <c r="AU962" t="s">
        <v>324</v>
      </c>
      <c r="AV962" t="s">
        <v>324</v>
      </c>
      <c r="AW962" t="s">
        <v>324</v>
      </c>
      <c r="AX962" t="s">
        <v>324</v>
      </c>
      <c r="AY962">
        <v>0</v>
      </c>
      <c r="AZ962" t="s">
        <v>324</v>
      </c>
      <c r="BA962" t="s">
        <v>324</v>
      </c>
      <c r="BB962" t="s">
        <v>324</v>
      </c>
      <c r="BC962" t="s">
        <v>324</v>
      </c>
      <c r="BD962">
        <v>0</v>
      </c>
      <c r="BE962" t="s">
        <v>324</v>
      </c>
      <c r="BF962" t="s">
        <v>324</v>
      </c>
      <c r="BG962" t="s">
        <v>324</v>
      </c>
      <c r="BH962" t="s">
        <v>324</v>
      </c>
      <c r="BI962">
        <v>0</v>
      </c>
      <c r="BJ962" t="s">
        <v>324</v>
      </c>
      <c r="BK962" t="s">
        <v>324</v>
      </c>
      <c r="BL962" t="s">
        <v>324</v>
      </c>
      <c r="BM962" t="s">
        <v>324</v>
      </c>
      <c r="BN962">
        <v>0</v>
      </c>
      <c r="BO962" t="s">
        <v>324</v>
      </c>
      <c r="BP962" t="s">
        <v>324</v>
      </c>
      <c r="BQ962" t="s">
        <v>324</v>
      </c>
      <c r="BR962" t="s">
        <v>324</v>
      </c>
      <c r="BS962">
        <v>0</v>
      </c>
      <c r="BT962">
        <v>0</v>
      </c>
      <c r="BU962">
        <v>0</v>
      </c>
      <c r="BV962">
        <v>0</v>
      </c>
      <c r="BW962">
        <v>0</v>
      </c>
      <c r="BX962">
        <v>0</v>
      </c>
      <c r="BY962">
        <v>0</v>
      </c>
      <c r="BZ962">
        <v>0</v>
      </c>
      <c r="CA962">
        <v>0</v>
      </c>
      <c r="CB962">
        <v>0</v>
      </c>
      <c r="CC962">
        <v>0</v>
      </c>
      <c r="CD962">
        <v>0</v>
      </c>
      <c r="CE962">
        <v>0</v>
      </c>
      <c r="CF962">
        <v>0</v>
      </c>
      <c r="CG962">
        <v>0</v>
      </c>
      <c r="CH962">
        <v>0</v>
      </c>
      <c r="CI962">
        <v>0</v>
      </c>
      <c r="CJ962">
        <v>0</v>
      </c>
      <c r="CK962">
        <v>0</v>
      </c>
      <c r="CL962">
        <v>0</v>
      </c>
      <c r="CM962">
        <v>0</v>
      </c>
      <c r="CN962">
        <v>0</v>
      </c>
      <c r="CO962">
        <v>0</v>
      </c>
      <c r="CP962">
        <v>0</v>
      </c>
      <c r="CQ962">
        <v>0</v>
      </c>
      <c r="CR962">
        <v>0</v>
      </c>
      <c r="CS962">
        <v>0</v>
      </c>
      <c r="CT962">
        <v>0</v>
      </c>
      <c r="CU962">
        <v>0</v>
      </c>
      <c r="CV962">
        <v>0</v>
      </c>
      <c r="CW962">
        <v>0</v>
      </c>
      <c r="CX962">
        <v>0.252</v>
      </c>
      <c r="CY962">
        <v>0.438</v>
      </c>
      <c r="CZ962">
        <v>0</v>
      </c>
      <c r="DA962">
        <v>0</v>
      </c>
      <c r="DB962">
        <v>0.69</v>
      </c>
      <c r="DC962">
        <v>25</v>
      </c>
      <c r="DD962">
        <v>5</v>
      </c>
      <c r="DE962">
        <v>0</v>
      </c>
      <c r="DF962">
        <v>0</v>
      </c>
      <c r="DG962">
        <v>30</v>
      </c>
      <c r="DH962">
        <v>0</v>
      </c>
      <c r="DI962">
        <v>0</v>
      </c>
      <c r="DJ962">
        <v>0</v>
      </c>
      <c r="DK962">
        <v>0</v>
      </c>
      <c r="DL962">
        <v>0</v>
      </c>
    </row>
    <row r="963" spans="1:116" x14ac:dyDescent="0.45">
      <c r="A963">
        <v>2023</v>
      </c>
      <c r="B963" t="s">
        <v>233</v>
      </c>
      <c r="C963">
        <v>4073</v>
      </c>
      <c r="D963" t="s">
        <v>1217</v>
      </c>
      <c r="E963" t="s">
        <v>606</v>
      </c>
      <c r="F963" t="s">
        <v>247</v>
      </c>
      <c r="G963">
        <v>2.7E-2</v>
      </c>
      <c r="H963">
        <v>0.03</v>
      </c>
      <c r="I963">
        <v>0</v>
      </c>
      <c r="J963">
        <v>0</v>
      </c>
      <c r="K963">
        <v>5.7000000000000002E-2</v>
      </c>
      <c r="L963">
        <v>6</v>
      </c>
      <c r="M963">
        <v>2</v>
      </c>
      <c r="N963">
        <v>0</v>
      </c>
      <c r="O963">
        <v>0</v>
      </c>
      <c r="P963">
        <v>8</v>
      </c>
      <c r="Q963">
        <v>0</v>
      </c>
      <c r="R963">
        <v>0</v>
      </c>
      <c r="S963">
        <v>0</v>
      </c>
      <c r="T963">
        <v>0</v>
      </c>
      <c r="U963">
        <v>0</v>
      </c>
      <c r="V963">
        <v>0</v>
      </c>
      <c r="W963">
        <v>0</v>
      </c>
      <c r="X963">
        <v>0</v>
      </c>
      <c r="Y963">
        <v>0</v>
      </c>
      <c r="Z963">
        <v>0</v>
      </c>
      <c r="AA963">
        <v>0</v>
      </c>
      <c r="AB963">
        <v>0</v>
      </c>
      <c r="AC963">
        <v>0</v>
      </c>
      <c r="AD963">
        <v>0</v>
      </c>
      <c r="AE963">
        <v>0</v>
      </c>
      <c r="AF963">
        <v>0</v>
      </c>
      <c r="AG963">
        <v>0</v>
      </c>
      <c r="AH963">
        <v>0</v>
      </c>
      <c r="AI963">
        <v>0</v>
      </c>
      <c r="AJ963">
        <v>0</v>
      </c>
      <c r="AK963">
        <v>0</v>
      </c>
      <c r="AL963">
        <v>0</v>
      </c>
      <c r="AM963">
        <v>0</v>
      </c>
      <c r="AN963">
        <v>0</v>
      </c>
      <c r="AO963">
        <v>0</v>
      </c>
      <c r="AP963" t="s">
        <v>324</v>
      </c>
      <c r="AQ963" t="s">
        <v>324</v>
      </c>
      <c r="AR963" t="s">
        <v>324</v>
      </c>
      <c r="AS963" t="s">
        <v>324</v>
      </c>
      <c r="AT963">
        <v>0</v>
      </c>
      <c r="AU963" t="s">
        <v>324</v>
      </c>
      <c r="AV963" t="s">
        <v>324</v>
      </c>
      <c r="AW963" t="s">
        <v>324</v>
      </c>
      <c r="AX963" t="s">
        <v>324</v>
      </c>
      <c r="AY963">
        <v>0</v>
      </c>
      <c r="AZ963" t="s">
        <v>324</v>
      </c>
      <c r="BA963" t="s">
        <v>324</v>
      </c>
      <c r="BB963" t="s">
        <v>324</v>
      </c>
      <c r="BC963" t="s">
        <v>324</v>
      </c>
      <c r="BD963">
        <v>0</v>
      </c>
      <c r="BE963" t="s">
        <v>324</v>
      </c>
      <c r="BF963" t="s">
        <v>324</v>
      </c>
      <c r="BG963" t="s">
        <v>324</v>
      </c>
      <c r="BH963" t="s">
        <v>324</v>
      </c>
      <c r="BI963">
        <v>0</v>
      </c>
      <c r="BJ963" t="s">
        <v>324</v>
      </c>
      <c r="BK963" t="s">
        <v>324</v>
      </c>
      <c r="BL963" t="s">
        <v>324</v>
      </c>
      <c r="BM963" t="s">
        <v>324</v>
      </c>
      <c r="BN963">
        <v>0</v>
      </c>
      <c r="BO963" t="s">
        <v>324</v>
      </c>
      <c r="BP963" t="s">
        <v>324</v>
      </c>
      <c r="BQ963" t="s">
        <v>324</v>
      </c>
      <c r="BR963" t="s">
        <v>324</v>
      </c>
      <c r="BS963">
        <v>0</v>
      </c>
      <c r="BT963">
        <v>0</v>
      </c>
      <c r="BU963">
        <v>0</v>
      </c>
      <c r="BV963">
        <v>0</v>
      </c>
      <c r="BW963">
        <v>0</v>
      </c>
      <c r="BX963">
        <v>0</v>
      </c>
      <c r="BY963">
        <v>0</v>
      </c>
      <c r="BZ963">
        <v>0</v>
      </c>
      <c r="CA963">
        <v>0</v>
      </c>
      <c r="CB963">
        <v>0</v>
      </c>
      <c r="CC963">
        <v>0</v>
      </c>
      <c r="CD963">
        <v>0</v>
      </c>
      <c r="CE963">
        <v>0</v>
      </c>
      <c r="CF963">
        <v>0</v>
      </c>
      <c r="CG963">
        <v>0</v>
      </c>
      <c r="CH963">
        <v>0</v>
      </c>
      <c r="CI963">
        <v>0</v>
      </c>
      <c r="CJ963">
        <v>0</v>
      </c>
      <c r="CK963">
        <v>0</v>
      </c>
      <c r="CL963">
        <v>0</v>
      </c>
      <c r="CM963">
        <v>0</v>
      </c>
      <c r="CN963">
        <v>0</v>
      </c>
      <c r="CO963">
        <v>0</v>
      </c>
      <c r="CP963">
        <v>0</v>
      </c>
      <c r="CQ963">
        <v>0</v>
      </c>
      <c r="CR963">
        <v>0</v>
      </c>
      <c r="CS963">
        <v>0</v>
      </c>
      <c r="CT963">
        <v>0</v>
      </c>
      <c r="CU963">
        <v>0</v>
      </c>
      <c r="CV963">
        <v>0</v>
      </c>
      <c r="CW963">
        <v>0</v>
      </c>
      <c r="CX963">
        <v>2.7E-2</v>
      </c>
      <c r="CY963">
        <v>0.03</v>
      </c>
      <c r="CZ963">
        <v>0</v>
      </c>
      <c r="DA963">
        <v>0</v>
      </c>
      <c r="DB963">
        <v>5.7000000000000002E-2</v>
      </c>
      <c r="DC963">
        <v>6</v>
      </c>
      <c r="DD963">
        <v>2</v>
      </c>
      <c r="DE963">
        <v>0</v>
      </c>
      <c r="DF963">
        <v>0</v>
      </c>
      <c r="DG963">
        <v>8</v>
      </c>
      <c r="DH963">
        <v>0</v>
      </c>
      <c r="DI963">
        <v>0</v>
      </c>
      <c r="DJ963">
        <v>0</v>
      </c>
      <c r="DK963">
        <v>0</v>
      </c>
      <c r="DL963">
        <v>0</v>
      </c>
    </row>
    <row r="964" spans="1:116" x14ac:dyDescent="0.45">
      <c r="A964">
        <v>2023</v>
      </c>
      <c r="B964" t="s">
        <v>233</v>
      </c>
      <c r="C964">
        <v>4607</v>
      </c>
      <c r="D964" t="s">
        <v>1218</v>
      </c>
      <c r="E964" t="s">
        <v>606</v>
      </c>
      <c r="F964" t="s">
        <v>247</v>
      </c>
      <c r="G964">
        <v>1.7999999999999999E-2</v>
      </c>
      <c r="H964">
        <v>6.0000000000000001E-3</v>
      </c>
      <c r="I964">
        <v>0</v>
      </c>
      <c r="J964">
        <v>0</v>
      </c>
      <c r="K964">
        <v>2.4E-2</v>
      </c>
      <c r="L964">
        <v>2</v>
      </c>
      <c r="M964">
        <v>1</v>
      </c>
      <c r="N964">
        <v>0</v>
      </c>
      <c r="O964">
        <v>0</v>
      </c>
      <c r="P964">
        <v>3</v>
      </c>
      <c r="Q964">
        <v>0</v>
      </c>
      <c r="R964">
        <v>0</v>
      </c>
      <c r="S964">
        <v>0</v>
      </c>
      <c r="T964">
        <v>0</v>
      </c>
      <c r="U964">
        <v>0</v>
      </c>
      <c r="V964">
        <v>0</v>
      </c>
      <c r="W964">
        <v>0</v>
      </c>
      <c r="X964">
        <v>0</v>
      </c>
      <c r="Y964">
        <v>0</v>
      </c>
      <c r="Z964">
        <v>0</v>
      </c>
      <c r="AA964">
        <v>0</v>
      </c>
      <c r="AB964">
        <v>0</v>
      </c>
      <c r="AC964">
        <v>0</v>
      </c>
      <c r="AD964">
        <v>0</v>
      </c>
      <c r="AE964">
        <v>0</v>
      </c>
      <c r="AF964">
        <v>0</v>
      </c>
      <c r="AG964">
        <v>0</v>
      </c>
      <c r="AH964">
        <v>0</v>
      </c>
      <c r="AI964">
        <v>0</v>
      </c>
      <c r="AJ964">
        <v>0</v>
      </c>
      <c r="AK964">
        <v>0</v>
      </c>
      <c r="AL964">
        <v>0</v>
      </c>
      <c r="AM964">
        <v>0</v>
      </c>
      <c r="AN964">
        <v>0</v>
      </c>
      <c r="AO964">
        <v>0</v>
      </c>
      <c r="AP964" t="s">
        <v>324</v>
      </c>
      <c r="AQ964" t="s">
        <v>324</v>
      </c>
      <c r="AR964" t="s">
        <v>324</v>
      </c>
      <c r="AS964" t="s">
        <v>324</v>
      </c>
      <c r="AT964">
        <v>0</v>
      </c>
      <c r="AU964" t="s">
        <v>324</v>
      </c>
      <c r="AV964" t="s">
        <v>324</v>
      </c>
      <c r="AW964" t="s">
        <v>324</v>
      </c>
      <c r="AX964" t="s">
        <v>324</v>
      </c>
      <c r="AY964">
        <v>0</v>
      </c>
      <c r="AZ964" t="s">
        <v>324</v>
      </c>
      <c r="BA964" t="s">
        <v>324</v>
      </c>
      <c r="BB964" t="s">
        <v>324</v>
      </c>
      <c r="BC964" t="s">
        <v>324</v>
      </c>
      <c r="BD964">
        <v>0</v>
      </c>
      <c r="BE964" t="s">
        <v>324</v>
      </c>
      <c r="BF964" t="s">
        <v>324</v>
      </c>
      <c r="BG964" t="s">
        <v>324</v>
      </c>
      <c r="BH964" t="s">
        <v>324</v>
      </c>
      <c r="BI964">
        <v>0</v>
      </c>
      <c r="BJ964" t="s">
        <v>324</v>
      </c>
      <c r="BK964" t="s">
        <v>324</v>
      </c>
      <c r="BL964" t="s">
        <v>324</v>
      </c>
      <c r="BM964" t="s">
        <v>324</v>
      </c>
      <c r="BN964">
        <v>0</v>
      </c>
      <c r="BO964" t="s">
        <v>324</v>
      </c>
      <c r="BP964" t="s">
        <v>324</v>
      </c>
      <c r="BQ964" t="s">
        <v>324</v>
      </c>
      <c r="BR964" t="s">
        <v>324</v>
      </c>
      <c r="BS964">
        <v>0</v>
      </c>
      <c r="BT964">
        <v>0</v>
      </c>
      <c r="BU964">
        <v>0</v>
      </c>
      <c r="BV964">
        <v>0</v>
      </c>
      <c r="BW964">
        <v>0</v>
      </c>
      <c r="BX964">
        <v>0</v>
      </c>
      <c r="BY964">
        <v>0</v>
      </c>
      <c r="BZ964">
        <v>0</v>
      </c>
      <c r="CA964">
        <v>0</v>
      </c>
      <c r="CB964">
        <v>0</v>
      </c>
      <c r="CC964">
        <v>0</v>
      </c>
      <c r="CD964">
        <v>0</v>
      </c>
      <c r="CE964">
        <v>0</v>
      </c>
      <c r="CF964">
        <v>0</v>
      </c>
      <c r="CG964">
        <v>0</v>
      </c>
      <c r="CH964">
        <v>0</v>
      </c>
      <c r="CI964">
        <v>0</v>
      </c>
      <c r="CJ964">
        <v>0</v>
      </c>
      <c r="CK964">
        <v>0</v>
      </c>
      <c r="CL964">
        <v>0</v>
      </c>
      <c r="CM964">
        <v>0</v>
      </c>
      <c r="CN964">
        <v>0</v>
      </c>
      <c r="CO964">
        <v>0</v>
      </c>
      <c r="CP964">
        <v>0</v>
      </c>
      <c r="CQ964">
        <v>0</v>
      </c>
      <c r="CR964">
        <v>0</v>
      </c>
      <c r="CS964">
        <v>0</v>
      </c>
      <c r="CT964">
        <v>0</v>
      </c>
      <c r="CU964">
        <v>0</v>
      </c>
      <c r="CV964">
        <v>0</v>
      </c>
      <c r="CW964">
        <v>0</v>
      </c>
      <c r="CX964">
        <v>1.7999999999999999E-2</v>
      </c>
      <c r="CY964">
        <v>6.0000000000000001E-3</v>
      </c>
      <c r="CZ964">
        <v>0</v>
      </c>
      <c r="DA964">
        <v>0</v>
      </c>
      <c r="DB964">
        <v>2.4E-2</v>
      </c>
      <c r="DC964">
        <v>2</v>
      </c>
      <c r="DD964">
        <v>1</v>
      </c>
      <c r="DE964">
        <v>0</v>
      </c>
      <c r="DF964">
        <v>0</v>
      </c>
      <c r="DG964">
        <v>3</v>
      </c>
      <c r="DH964">
        <v>0</v>
      </c>
      <c r="DI964">
        <v>0</v>
      </c>
      <c r="DJ964">
        <v>0</v>
      </c>
      <c r="DK964">
        <v>0</v>
      </c>
      <c r="DL964">
        <v>0</v>
      </c>
    </row>
    <row r="965" spans="1:116" x14ac:dyDescent="0.45">
      <c r="A965">
        <v>2023</v>
      </c>
      <c r="B965" t="s">
        <v>233</v>
      </c>
      <c r="C965">
        <v>4715</v>
      </c>
      <c r="D965" t="s">
        <v>575</v>
      </c>
      <c r="E965" t="s">
        <v>606</v>
      </c>
      <c r="F965" t="s">
        <v>244</v>
      </c>
      <c r="G965">
        <v>0.41099999999999998</v>
      </c>
      <c r="H965">
        <v>0.123</v>
      </c>
      <c r="I965">
        <v>0</v>
      </c>
      <c r="J965">
        <v>0</v>
      </c>
      <c r="K965">
        <v>0.53400000000000003</v>
      </c>
      <c r="L965">
        <v>58</v>
      </c>
      <c r="M965">
        <v>2</v>
      </c>
      <c r="N965">
        <v>0</v>
      </c>
      <c r="O965">
        <v>0</v>
      </c>
      <c r="P965">
        <v>60</v>
      </c>
      <c r="Q965" t="s">
        <v>324</v>
      </c>
      <c r="R965" t="s">
        <v>324</v>
      </c>
      <c r="S965" t="s">
        <v>324</v>
      </c>
      <c r="T965" t="s">
        <v>324</v>
      </c>
      <c r="U965">
        <v>0</v>
      </c>
      <c r="V965" t="s">
        <v>324</v>
      </c>
      <c r="W965" t="s">
        <v>324</v>
      </c>
      <c r="X965" t="s">
        <v>324</v>
      </c>
      <c r="Y965" t="s">
        <v>324</v>
      </c>
      <c r="Z965">
        <v>0</v>
      </c>
      <c r="AA965" t="s">
        <v>324</v>
      </c>
      <c r="AB965" t="s">
        <v>324</v>
      </c>
      <c r="AC965" t="s">
        <v>324</v>
      </c>
      <c r="AD965" t="s">
        <v>324</v>
      </c>
      <c r="AE965">
        <v>0</v>
      </c>
      <c r="AF965" t="s">
        <v>324</v>
      </c>
      <c r="AG965" t="s">
        <v>324</v>
      </c>
      <c r="AH965" t="s">
        <v>324</v>
      </c>
      <c r="AI965" t="s">
        <v>324</v>
      </c>
      <c r="AJ965">
        <v>0</v>
      </c>
      <c r="AK965" t="s">
        <v>324</v>
      </c>
      <c r="AL965" t="s">
        <v>324</v>
      </c>
      <c r="AM965" t="s">
        <v>324</v>
      </c>
      <c r="AN965" t="s">
        <v>324</v>
      </c>
      <c r="AO965">
        <v>0</v>
      </c>
      <c r="AP965" t="s">
        <v>324</v>
      </c>
      <c r="AQ965" t="s">
        <v>324</v>
      </c>
      <c r="AR965" t="s">
        <v>324</v>
      </c>
      <c r="AS965" t="s">
        <v>324</v>
      </c>
      <c r="AT965">
        <v>0</v>
      </c>
      <c r="AU965" t="s">
        <v>324</v>
      </c>
      <c r="AV965" t="s">
        <v>324</v>
      </c>
      <c r="AW965" t="s">
        <v>324</v>
      </c>
      <c r="AX965" t="s">
        <v>324</v>
      </c>
      <c r="AY965">
        <v>0</v>
      </c>
      <c r="AZ965" t="s">
        <v>324</v>
      </c>
      <c r="BA965" t="s">
        <v>324</v>
      </c>
      <c r="BB965" t="s">
        <v>324</v>
      </c>
      <c r="BC965" t="s">
        <v>324</v>
      </c>
      <c r="BD965">
        <v>0</v>
      </c>
      <c r="BE965" t="s">
        <v>324</v>
      </c>
      <c r="BF965" t="s">
        <v>324</v>
      </c>
      <c r="BG965" t="s">
        <v>324</v>
      </c>
      <c r="BH965" t="s">
        <v>324</v>
      </c>
      <c r="BI965">
        <v>0</v>
      </c>
      <c r="BJ965" t="s">
        <v>324</v>
      </c>
      <c r="BK965" t="s">
        <v>324</v>
      </c>
      <c r="BL965" t="s">
        <v>324</v>
      </c>
      <c r="BM965" t="s">
        <v>324</v>
      </c>
      <c r="BN965">
        <v>0</v>
      </c>
      <c r="BO965" t="s">
        <v>324</v>
      </c>
      <c r="BP965" t="s">
        <v>324</v>
      </c>
      <c r="BQ965" t="s">
        <v>324</v>
      </c>
      <c r="BR965" t="s">
        <v>324</v>
      </c>
      <c r="BS965">
        <v>0</v>
      </c>
      <c r="BT965" t="s">
        <v>324</v>
      </c>
      <c r="BU965" t="s">
        <v>324</v>
      </c>
      <c r="BV965" t="s">
        <v>324</v>
      </c>
      <c r="BW965" t="s">
        <v>324</v>
      </c>
      <c r="BX965">
        <v>0</v>
      </c>
      <c r="BY965" t="s">
        <v>324</v>
      </c>
      <c r="BZ965" t="s">
        <v>324</v>
      </c>
      <c r="CA965" t="s">
        <v>324</v>
      </c>
      <c r="CB965" t="s">
        <v>324</v>
      </c>
      <c r="CC965">
        <v>0</v>
      </c>
      <c r="CD965" t="s">
        <v>324</v>
      </c>
      <c r="CE965" t="s">
        <v>324</v>
      </c>
      <c r="CF965" t="s">
        <v>324</v>
      </c>
      <c r="CG965" t="s">
        <v>324</v>
      </c>
      <c r="CH965">
        <v>0</v>
      </c>
      <c r="CI965" t="s">
        <v>324</v>
      </c>
      <c r="CJ965" t="s">
        <v>324</v>
      </c>
      <c r="CK965" t="s">
        <v>324</v>
      </c>
      <c r="CL965" t="s">
        <v>324</v>
      </c>
      <c r="CM965">
        <v>0</v>
      </c>
      <c r="CN965" t="s">
        <v>324</v>
      </c>
      <c r="CO965" t="s">
        <v>324</v>
      </c>
      <c r="CP965" t="s">
        <v>324</v>
      </c>
      <c r="CQ965" t="s">
        <v>324</v>
      </c>
      <c r="CR965">
        <v>0</v>
      </c>
      <c r="CS965" t="s">
        <v>324</v>
      </c>
      <c r="CT965" t="s">
        <v>324</v>
      </c>
      <c r="CU965" t="s">
        <v>324</v>
      </c>
      <c r="CV965" t="s">
        <v>324</v>
      </c>
      <c r="CW965">
        <v>0</v>
      </c>
      <c r="CX965">
        <v>0.41099999999999998</v>
      </c>
      <c r="CY965">
        <v>0.123</v>
      </c>
      <c r="CZ965">
        <v>0</v>
      </c>
      <c r="DA965">
        <v>0</v>
      </c>
      <c r="DB965">
        <v>0.53400000000000003</v>
      </c>
      <c r="DC965">
        <v>58</v>
      </c>
      <c r="DD965">
        <v>2</v>
      </c>
      <c r="DE965">
        <v>0</v>
      </c>
      <c r="DF965">
        <v>0</v>
      </c>
      <c r="DG965">
        <v>60</v>
      </c>
      <c r="DH965">
        <v>0</v>
      </c>
      <c r="DI965">
        <v>0</v>
      </c>
      <c r="DJ965">
        <v>0</v>
      </c>
      <c r="DK965">
        <v>0</v>
      </c>
      <c r="DL965">
        <v>0</v>
      </c>
    </row>
    <row r="966" spans="1:116" x14ac:dyDescent="0.45">
      <c r="A966">
        <v>2023</v>
      </c>
      <c r="B966" t="s">
        <v>233</v>
      </c>
      <c r="C966">
        <v>5417</v>
      </c>
      <c r="D966" t="s">
        <v>1219</v>
      </c>
      <c r="E966" t="s">
        <v>606</v>
      </c>
      <c r="F966" t="s">
        <v>244</v>
      </c>
      <c r="G966">
        <v>1.226</v>
      </c>
      <c r="H966" t="s">
        <v>324</v>
      </c>
      <c r="I966" t="s">
        <v>324</v>
      </c>
      <c r="J966" t="s">
        <v>324</v>
      </c>
      <c r="K966">
        <v>1.226</v>
      </c>
      <c r="L966">
        <v>126</v>
      </c>
      <c r="M966" t="s">
        <v>324</v>
      </c>
      <c r="N966" t="s">
        <v>324</v>
      </c>
      <c r="O966" t="s">
        <v>324</v>
      </c>
      <c r="P966">
        <v>126</v>
      </c>
      <c r="Q966">
        <v>173.40600000000001</v>
      </c>
      <c r="R966" t="s">
        <v>324</v>
      </c>
      <c r="S966" t="s">
        <v>324</v>
      </c>
      <c r="T966" t="s">
        <v>324</v>
      </c>
      <c r="U966">
        <v>173.40600000000001</v>
      </c>
      <c r="V966" t="s">
        <v>324</v>
      </c>
      <c r="W966" t="s">
        <v>324</v>
      </c>
      <c r="X966" t="s">
        <v>324</v>
      </c>
      <c r="Y966" t="s">
        <v>324</v>
      </c>
      <c r="Z966">
        <v>0</v>
      </c>
      <c r="AA966" t="s">
        <v>324</v>
      </c>
      <c r="AB966" t="s">
        <v>324</v>
      </c>
      <c r="AC966" t="s">
        <v>324</v>
      </c>
      <c r="AD966" t="s">
        <v>324</v>
      </c>
      <c r="AE966">
        <v>0</v>
      </c>
      <c r="AF966">
        <v>0.1</v>
      </c>
      <c r="AG966" t="s">
        <v>324</v>
      </c>
      <c r="AH966" t="s">
        <v>324</v>
      </c>
      <c r="AI966" t="s">
        <v>324</v>
      </c>
      <c r="AJ966">
        <v>0.1</v>
      </c>
      <c r="AK966">
        <v>99</v>
      </c>
      <c r="AL966" t="s">
        <v>324</v>
      </c>
      <c r="AM966" t="s">
        <v>324</v>
      </c>
      <c r="AN966" t="s">
        <v>324</v>
      </c>
      <c r="AO966">
        <v>99</v>
      </c>
      <c r="AP966" t="s">
        <v>324</v>
      </c>
      <c r="AQ966" t="s">
        <v>324</v>
      </c>
      <c r="AR966" t="s">
        <v>324</v>
      </c>
      <c r="AS966" t="s">
        <v>324</v>
      </c>
      <c r="AT966">
        <v>0</v>
      </c>
      <c r="AU966" t="s">
        <v>324</v>
      </c>
      <c r="AV966" t="s">
        <v>324</v>
      </c>
      <c r="AW966" t="s">
        <v>324</v>
      </c>
      <c r="AX966" t="s">
        <v>324</v>
      </c>
      <c r="AY966">
        <v>0</v>
      </c>
      <c r="AZ966" t="s">
        <v>324</v>
      </c>
      <c r="BA966" t="s">
        <v>324</v>
      </c>
      <c r="BB966" t="s">
        <v>324</v>
      </c>
      <c r="BC966" t="s">
        <v>324</v>
      </c>
      <c r="BD966">
        <v>0</v>
      </c>
      <c r="BE966" t="s">
        <v>324</v>
      </c>
      <c r="BF966" t="s">
        <v>324</v>
      </c>
      <c r="BG966" t="s">
        <v>324</v>
      </c>
      <c r="BH966" t="s">
        <v>324</v>
      </c>
      <c r="BI966">
        <v>0</v>
      </c>
      <c r="BJ966" t="s">
        <v>324</v>
      </c>
      <c r="BK966" t="s">
        <v>324</v>
      </c>
      <c r="BL966" t="s">
        <v>324</v>
      </c>
      <c r="BM966" t="s">
        <v>324</v>
      </c>
      <c r="BN966">
        <v>0</v>
      </c>
      <c r="BO966" t="s">
        <v>324</v>
      </c>
      <c r="BP966" t="s">
        <v>324</v>
      </c>
      <c r="BQ966" t="s">
        <v>324</v>
      </c>
      <c r="BR966" t="s">
        <v>324</v>
      </c>
      <c r="BS966">
        <v>0</v>
      </c>
      <c r="BT966">
        <v>1.4999999999999999E-2</v>
      </c>
      <c r="BU966" t="s">
        <v>324</v>
      </c>
      <c r="BV966" t="s">
        <v>324</v>
      </c>
      <c r="BW966" t="s">
        <v>324</v>
      </c>
      <c r="BX966">
        <v>1.4999999999999999E-2</v>
      </c>
      <c r="BY966">
        <v>3</v>
      </c>
      <c r="BZ966" t="s">
        <v>324</v>
      </c>
      <c r="CA966" t="s">
        <v>324</v>
      </c>
      <c r="CB966" t="s">
        <v>324</v>
      </c>
      <c r="CC966">
        <v>3</v>
      </c>
      <c r="CD966" t="s">
        <v>324</v>
      </c>
      <c r="CE966" t="s">
        <v>324</v>
      </c>
      <c r="CF966" t="s">
        <v>324</v>
      </c>
      <c r="CG966" t="s">
        <v>324</v>
      </c>
      <c r="CH966">
        <v>0</v>
      </c>
      <c r="CI966" t="s">
        <v>324</v>
      </c>
      <c r="CJ966" t="s">
        <v>324</v>
      </c>
      <c r="CK966" t="s">
        <v>324</v>
      </c>
      <c r="CL966" t="s">
        <v>324</v>
      </c>
      <c r="CM966">
        <v>0</v>
      </c>
      <c r="CN966" t="s">
        <v>324</v>
      </c>
      <c r="CO966" t="s">
        <v>324</v>
      </c>
      <c r="CP966" t="s">
        <v>324</v>
      </c>
      <c r="CQ966" t="s">
        <v>324</v>
      </c>
      <c r="CR966">
        <v>0</v>
      </c>
      <c r="CS966" t="s">
        <v>324</v>
      </c>
      <c r="CT966" t="s">
        <v>324</v>
      </c>
      <c r="CU966" t="s">
        <v>324</v>
      </c>
      <c r="CV966" t="s">
        <v>324</v>
      </c>
      <c r="CW966">
        <v>0</v>
      </c>
      <c r="CX966">
        <v>1.341</v>
      </c>
      <c r="CY966">
        <v>0</v>
      </c>
      <c r="CZ966">
        <v>0</v>
      </c>
      <c r="DA966">
        <v>0</v>
      </c>
      <c r="DB966">
        <v>1.341</v>
      </c>
      <c r="DC966">
        <v>228</v>
      </c>
      <c r="DD966">
        <v>0</v>
      </c>
      <c r="DE966">
        <v>0</v>
      </c>
      <c r="DF966">
        <v>0</v>
      </c>
      <c r="DG966">
        <v>228</v>
      </c>
      <c r="DH966">
        <v>173.40600000000001</v>
      </c>
      <c r="DI966">
        <v>0</v>
      </c>
      <c r="DJ966">
        <v>0</v>
      </c>
      <c r="DK966">
        <v>0</v>
      </c>
      <c r="DL966">
        <v>173.40600000000001</v>
      </c>
    </row>
    <row r="967" spans="1:116" x14ac:dyDescent="0.45">
      <c r="A967">
        <v>2023</v>
      </c>
      <c r="B967" t="s">
        <v>233</v>
      </c>
      <c r="C967">
        <v>5551</v>
      </c>
      <c r="D967" t="s">
        <v>1220</v>
      </c>
      <c r="E967" t="s">
        <v>606</v>
      </c>
      <c r="F967" t="s">
        <v>247</v>
      </c>
      <c r="G967">
        <v>0</v>
      </c>
      <c r="H967">
        <v>0.33800000000000002</v>
      </c>
      <c r="I967">
        <v>0</v>
      </c>
      <c r="J967">
        <v>0</v>
      </c>
      <c r="K967">
        <v>0.33800000000000002</v>
      </c>
      <c r="L967">
        <v>0</v>
      </c>
      <c r="M967">
        <v>4</v>
      </c>
      <c r="N967">
        <v>0</v>
      </c>
      <c r="O967">
        <v>0</v>
      </c>
      <c r="P967">
        <v>4</v>
      </c>
      <c r="Q967">
        <v>0</v>
      </c>
      <c r="R967">
        <v>0</v>
      </c>
      <c r="S967">
        <v>0</v>
      </c>
      <c r="T967">
        <v>0</v>
      </c>
      <c r="U967">
        <v>0</v>
      </c>
      <c r="V967">
        <v>0</v>
      </c>
      <c r="W967">
        <v>0</v>
      </c>
      <c r="X967">
        <v>0</v>
      </c>
      <c r="Y967">
        <v>0</v>
      </c>
      <c r="Z967">
        <v>0</v>
      </c>
      <c r="AA967">
        <v>0</v>
      </c>
      <c r="AB967">
        <v>0</v>
      </c>
      <c r="AC967">
        <v>0</v>
      </c>
      <c r="AD967">
        <v>0</v>
      </c>
      <c r="AE967">
        <v>0</v>
      </c>
      <c r="AF967">
        <v>0</v>
      </c>
      <c r="AG967">
        <v>0</v>
      </c>
      <c r="AH967">
        <v>0</v>
      </c>
      <c r="AI967">
        <v>0</v>
      </c>
      <c r="AJ967">
        <v>0</v>
      </c>
      <c r="AK967">
        <v>0</v>
      </c>
      <c r="AL967">
        <v>0</v>
      </c>
      <c r="AM967">
        <v>0</v>
      </c>
      <c r="AN967">
        <v>0</v>
      </c>
      <c r="AO967">
        <v>0</v>
      </c>
      <c r="AP967" t="s">
        <v>324</v>
      </c>
      <c r="AQ967" t="s">
        <v>324</v>
      </c>
      <c r="AR967" t="s">
        <v>324</v>
      </c>
      <c r="AS967" t="s">
        <v>324</v>
      </c>
      <c r="AT967">
        <v>0</v>
      </c>
      <c r="AU967" t="s">
        <v>324</v>
      </c>
      <c r="AV967" t="s">
        <v>324</v>
      </c>
      <c r="AW967" t="s">
        <v>324</v>
      </c>
      <c r="AX967" t="s">
        <v>324</v>
      </c>
      <c r="AY967">
        <v>0</v>
      </c>
      <c r="AZ967" t="s">
        <v>324</v>
      </c>
      <c r="BA967" t="s">
        <v>324</v>
      </c>
      <c r="BB967" t="s">
        <v>324</v>
      </c>
      <c r="BC967" t="s">
        <v>324</v>
      </c>
      <c r="BD967">
        <v>0</v>
      </c>
      <c r="BE967" t="s">
        <v>324</v>
      </c>
      <c r="BF967" t="s">
        <v>324</v>
      </c>
      <c r="BG967" t="s">
        <v>324</v>
      </c>
      <c r="BH967" t="s">
        <v>324</v>
      </c>
      <c r="BI967">
        <v>0</v>
      </c>
      <c r="BJ967" t="s">
        <v>324</v>
      </c>
      <c r="BK967" t="s">
        <v>324</v>
      </c>
      <c r="BL967" t="s">
        <v>324</v>
      </c>
      <c r="BM967" t="s">
        <v>324</v>
      </c>
      <c r="BN967">
        <v>0</v>
      </c>
      <c r="BO967" t="s">
        <v>324</v>
      </c>
      <c r="BP967" t="s">
        <v>324</v>
      </c>
      <c r="BQ967" t="s">
        <v>324</v>
      </c>
      <c r="BR967" t="s">
        <v>324</v>
      </c>
      <c r="BS967">
        <v>0</v>
      </c>
      <c r="BT967">
        <v>0</v>
      </c>
      <c r="BU967">
        <v>0</v>
      </c>
      <c r="BV967">
        <v>0</v>
      </c>
      <c r="BW967">
        <v>0</v>
      </c>
      <c r="BX967">
        <v>0</v>
      </c>
      <c r="BY967">
        <v>0</v>
      </c>
      <c r="BZ967">
        <v>0</v>
      </c>
      <c r="CA967">
        <v>0</v>
      </c>
      <c r="CB967">
        <v>0</v>
      </c>
      <c r="CC967">
        <v>0</v>
      </c>
      <c r="CD967">
        <v>0</v>
      </c>
      <c r="CE967">
        <v>0</v>
      </c>
      <c r="CF967">
        <v>0</v>
      </c>
      <c r="CG967">
        <v>0</v>
      </c>
      <c r="CH967">
        <v>0</v>
      </c>
      <c r="CI967">
        <v>0</v>
      </c>
      <c r="CJ967">
        <v>0</v>
      </c>
      <c r="CK967">
        <v>0</v>
      </c>
      <c r="CL967">
        <v>0</v>
      </c>
      <c r="CM967">
        <v>0</v>
      </c>
      <c r="CN967">
        <v>0</v>
      </c>
      <c r="CO967">
        <v>0</v>
      </c>
      <c r="CP967">
        <v>0</v>
      </c>
      <c r="CQ967">
        <v>0</v>
      </c>
      <c r="CR967">
        <v>0</v>
      </c>
      <c r="CS967">
        <v>0</v>
      </c>
      <c r="CT967">
        <v>0</v>
      </c>
      <c r="CU967">
        <v>0</v>
      </c>
      <c r="CV967">
        <v>0</v>
      </c>
      <c r="CW967">
        <v>0</v>
      </c>
      <c r="CX967">
        <v>0</v>
      </c>
      <c r="CY967">
        <v>0.33800000000000002</v>
      </c>
      <c r="CZ967">
        <v>0</v>
      </c>
      <c r="DA967">
        <v>0</v>
      </c>
      <c r="DB967">
        <v>0.33800000000000002</v>
      </c>
      <c r="DC967">
        <v>0</v>
      </c>
      <c r="DD967">
        <v>4</v>
      </c>
      <c r="DE967">
        <v>0</v>
      </c>
      <c r="DF967">
        <v>0</v>
      </c>
      <c r="DG967">
        <v>4</v>
      </c>
      <c r="DH967">
        <v>0</v>
      </c>
      <c r="DI967">
        <v>0</v>
      </c>
      <c r="DJ967">
        <v>0</v>
      </c>
      <c r="DK967">
        <v>0</v>
      </c>
      <c r="DL967">
        <v>0</v>
      </c>
    </row>
    <row r="968" spans="1:116" x14ac:dyDescent="0.45">
      <c r="A968">
        <v>2023</v>
      </c>
      <c r="B968" t="s">
        <v>233</v>
      </c>
      <c r="C968">
        <v>5574</v>
      </c>
      <c r="D968" t="s">
        <v>442</v>
      </c>
      <c r="E968" t="s">
        <v>606</v>
      </c>
      <c r="F968" t="s">
        <v>244</v>
      </c>
      <c r="G968">
        <v>0.30499999999999999</v>
      </c>
      <c r="H968">
        <v>0.02</v>
      </c>
      <c r="I968">
        <v>0</v>
      </c>
      <c r="J968">
        <v>0</v>
      </c>
      <c r="K968">
        <v>0.32500000000000001</v>
      </c>
      <c r="L968">
        <v>36</v>
      </c>
      <c r="M968">
        <v>1</v>
      </c>
      <c r="N968">
        <v>0</v>
      </c>
      <c r="O968">
        <v>0</v>
      </c>
      <c r="P968">
        <v>37</v>
      </c>
      <c r="Q968">
        <v>71.081999999999994</v>
      </c>
      <c r="R968">
        <v>2.4809999999999999</v>
      </c>
      <c r="S968">
        <v>0</v>
      </c>
      <c r="T968">
        <v>0</v>
      </c>
      <c r="U968">
        <v>73.563000000000002</v>
      </c>
      <c r="V968" t="s">
        <v>324</v>
      </c>
      <c r="W968" t="s">
        <v>324</v>
      </c>
      <c r="X968" t="s">
        <v>324</v>
      </c>
      <c r="Y968" t="s">
        <v>324</v>
      </c>
      <c r="Z968">
        <v>0</v>
      </c>
      <c r="AA968" t="s">
        <v>324</v>
      </c>
      <c r="AB968" t="s">
        <v>324</v>
      </c>
      <c r="AC968" t="s">
        <v>324</v>
      </c>
      <c r="AD968" t="s">
        <v>324</v>
      </c>
      <c r="AE968">
        <v>0</v>
      </c>
      <c r="AF968" t="s">
        <v>324</v>
      </c>
      <c r="AG968" t="s">
        <v>324</v>
      </c>
      <c r="AH968" t="s">
        <v>324</v>
      </c>
      <c r="AI968" t="s">
        <v>324</v>
      </c>
      <c r="AJ968">
        <v>0</v>
      </c>
      <c r="AK968" t="s">
        <v>324</v>
      </c>
      <c r="AL968" t="s">
        <v>324</v>
      </c>
      <c r="AM968" t="s">
        <v>324</v>
      </c>
      <c r="AN968" t="s">
        <v>324</v>
      </c>
      <c r="AO968">
        <v>0</v>
      </c>
      <c r="AP968" t="s">
        <v>324</v>
      </c>
      <c r="AQ968" t="s">
        <v>324</v>
      </c>
      <c r="AR968" t="s">
        <v>324</v>
      </c>
      <c r="AS968" t="s">
        <v>324</v>
      </c>
      <c r="AT968">
        <v>0</v>
      </c>
      <c r="AU968" t="s">
        <v>324</v>
      </c>
      <c r="AV968" t="s">
        <v>324</v>
      </c>
      <c r="AW968" t="s">
        <v>324</v>
      </c>
      <c r="AX968" t="s">
        <v>324</v>
      </c>
      <c r="AY968">
        <v>0</v>
      </c>
      <c r="AZ968" t="s">
        <v>324</v>
      </c>
      <c r="BA968" t="s">
        <v>324</v>
      </c>
      <c r="BB968" t="s">
        <v>324</v>
      </c>
      <c r="BC968" t="s">
        <v>324</v>
      </c>
      <c r="BD968">
        <v>0</v>
      </c>
      <c r="BE968" t="s">
        <v>324</v>
      </c>
      <c r="BF968" t="s">
        <v>324</v>
      </c>
      <c r="BG968" t="s">
        <v>324</v>
      </c>
      <c r="BH968" t="s">
        <v>324</v>
      </c>
      <c r="BI968">
        <v>0</v>
      </c>
      <c r="BJ968" t="s">
        <v>324</v>
      </c>
      <c r="BK968" t="s">
        <v>324</v>
      </c>
      <c r="BL968" t="s">
        <v>324</v>
      </c>
      <c r="BM968" t="s">
        <v>324</v>
      </c>
      <c r="BN968">
        <v>0</v>
      </c>
      <c r="BO968" t="s">
        <v>324</v>
      </c>
      <c r="BP968" t="s">
        <v>324</v>
      </c>
      <c r="BQ968" t="s">
        <v>324</v>
      </c>
      <c r="BR968" t="s">
        <v>324</v>
      </c>
      <c r="BS968">
        <v>0</v>
      </c>
      <c r="BT968">
        <v>0.02</v>
      </c>
      <c r="BU968">
        <v>0</v>
      </c>
      <c r="BV968">
        <v>0</v>
      </c>
      <c r="BW968">
        <v>0</v>
      </c>
      <c r="BX968">
        <v>0.02</v>
      </c>
      <c r="BY968">
        <v>2</v>
      </c>
      <c r="BZ968">
        <v>0</v>
      </c>
      <c r="CA968">
        <v>0</v>
      </c>
      <c r="CB968">
        <v>0</v>
      </c>
      <c r="CC968">
        <v>2</v>
      </c>
      <c r="CD968">
        <v>0</v>
      </c>
      <c r="CE968">
        <v>0</v>
      </c>
      <c r="CF968">
        <v>0</v>
      </c>
      <c r="CG968">
        <v>0</v>
      </c>
      <c r="CH968">
        <v>0</v>
      </c>
      <c r="CI968" t="s">
        <v>324</v>
      </c>
      <c r="CJ968" t="s">
        <v>324</v>
      </c>
      <c r="CK968" t="s">
        <v>324</v>
      </c>
      <c r="CL968" t="s">
        <v>324</v>
      </c>
      <c r="CM968">
        <v>0</v>
      </c>
      <c r="CN968" t="s">
        <v>324</v>
      </c>
      <c r="CO968" t="s">
        <v>324</v>
      </c>
      <c r="CP968" t="s">
        <v>324</v>
      </c>
      <c r="CQ968" t="s">
        <v>324</v>
      </c>
      <c r="CR968">
        <v>0</v>
      </c>
      <c r="CS968" t="s">
        <v>324</v>
      </c>
      <c r="CT968" t="s">
        <v>324</v>
      </c>
      <c r="CU968" t="s">
        <v>324</v>
      </c>
      <c r="CV968" t="s">
        <v>324</v>
      </c>
      <c r="CW968">
        <v>0</v>
      </c>
      <c r="CX968">
        <v>0.32500000000000001</v>
      </c>
      <c r="CY968">
        <v>0.02</v>
      </c>
      <c r="CZ968">
        <v>0</v>
      </c>
      <c r="DA968">
        <v>0</v>
      </c>
      <c r="DB968">
        <v>0.34499999999999997</v>
      </c>
      <c r="DC968">
        <v>38</v>
      </c>
      <c r="DD968">
        <v>1</v>
      </c>
      <c r="DE968">
        <v>0</v>
      </c>
      <c r="DF968">
        <v>0</v>
      </c>
      <c r="DG968">
        <v>39</v>
      </c>
      <c r="DH968">
        <v>71.081999999999994</v>
      </c>
      <c r="DI968">
        <v>2.4809999999999999</v>
      </c>
      <c r="DJ968">
        <v>0</v>
      </c>
      <c r="DK968">
        <v>0</v>
      </c>
      <c r="DL968">
        <v>73.563000000000002</v>
      </c>
    </row>
    <row r="969" spans="1:116" x14ac:dyDescent="0.45">
      <c r="A969">
        <v>2023</v>
      </c>
      <c r="B969" t="s">
        <v>233</v>
      </c>
      <c r="C969">
        <v>6043</v>
      </c>
      <c r="D969" t="s">
        <v>1221</v>
      </c>
      <c r="E969" t="s">
        <v>606</v>
      </c>
      <c r="F969" t="s">
        <v>247</v>
      </c>
      <c r="G969">
        <v>0.45600000000000002</v>
      </c>
      <c r="H969">
        <v>3.0000000000000001E-3</v>
      </c>
      <c r="I969">
        <v>0</v>
      </c>
      <c r="J969">
        <v>0</v>
      </c>
      <c r="K969">
        <v>0.45900000000000002</v>
      </c>
      <c r="L969">
        <v>60</v>
      </c>
      <c r="M969">
        <v>1</v>
      </c>
      <c r="N969">
        <v>0</v>
      </c>
      <c r="O969">
        <v>0</v>
      </c>
      <c r="P969">
        <v>61</v>
      </c>
      <c r="Q969">
        <v>0</v>
      </c>
      <c r="R969">
        <v>0</v>
      </c>
      <c r="S969">
        <v>0</v>
      </c>
      <c r="T969">
        <v>0</v>
      </c>
      <c r="U969">
        <v>0</v>
      </c>
      <c r="V969">
        <v>0</v>
      </c>
      <c r="W969">
        <v>0</v>
      </c>
      <c r="X969">
        <v>0</v>
      </c>
      <c r="Y969">
        <v>0</v>
      </c>
      <c r="Z969">
        <v>0</v>
      </c>
      <c r="AA969">
        <v>0</v>
      </c>
      <c r="AB969">
        <v>0</v>
      </c>
      <c r="AC969">
        <v>0</v>
      </c>
      <c r="AD969">
        <v>0</v>
      </c>
      <c r="AE969">
        <v>0</v>
      </c>
      <c r="AF969">
        <v>0</v>
      </c>
      <c r="AG969">
        <v>0</v>
      </c>
      <c r="AH969">
        <v>0</v>
      </c>
      <c r="AI969">
        <v>0</v>
      </c>
      <c r="AJ969">
        <v>0</v>
      </c>
      <c r="AK969">
        <v>0</v>
      </c>
      <c r="AL969">
        <v>0</v>
      </c>
      <c r="AM969">
        <v>0</v>
      </c>
      <c r="AN969">
        <v>0</v>
      </c>
      <c r="AO969">
        <v>0</v>
      </c>
      <c r="AP969" t="s">
        <v>324</v>
      </c>
      <c r="AQ969" t="s">
        <v>324</v>
      </c>
      <c r="AR969" t="s">
        <v>324</v>
      </c>
      <c r="AS969" t="s">
        <v>324</v>
      </c>
      <c r="AT969">
        <v>0</v>
      </c>
      <c r="AU969" t="s">
        <v>324</v>
      </c>
      <c r="AV969" t="s">
        <v>324</v>
      </c>
      <c r="AW969" t="s">
        <v>324</v>
      </c>
      <c r="AX969" t="s">
        <v>324</v>
      </c>
      <c r="AY969">
        <v>0</v>
      </c>
      <c r="AZ969" t="s">
        <v>324</v>
      </c>
      <c r="BA969" t="s">
        <v>324</v>
      </c>
      <c r="BB969" t="s">
        <v>324</v>
      </c>
      <c r="BC969" t="s">
        <v>324</v>
      </c>
      <c r="BD969">
        <v>0</v>
      </c>
      <c r="BE969" t="s">
        <v>324</v>
      </c>
      <c r="BF969" t="s">
        <v>324</v>
      </c>
      <c r="BG969" t="s">
        <v>324</v>
      </c>
      <c r="BH969" t="s">
        <v>324</v>
      </c>
      <c r="BI969">
        <v>0</v>
      </c>
      <c r="BJ969" t="s">
        <v>324</v>
      </c>
      <c r="BK969" t="s">
        <v>324</v>
      </c>
      <c r="BL969" t="s">
        <v>324</v>
      </c>
      <c r="BM969" t="s">
        <v>324</v>
      </c>
      <c r="BN969">
        <v>0</v>
      </c>
      <c r="BO969" t="s">
        <v>324</v>
      </c>
      <c r="BP969" t="s">
        <v>324</v>
      </c>
      <c r="BQ969" t="s">
        <v>324</v>
      </c>
      <c r="BR969" t="s">
        <v>324</v>
      </c>
      <c r="BS969">
        <v>0</v>
      </c>
      <c r="BT969">
        <v>0</v>
      </c>
      <c r="BU969">
        <v>0.1</v>
      </c>
      <c r="BV969">
        <v>0</v>
      </c>
      <c r="BW969">
        <v>0</v>
      </c>
      <c r="BX969">
        <v>0.1</v>
      </c>
      <c r="BY969">
        <v>0</v>
      </c>
      <c r="BZ969">
        <v>1</v>
      </c>
      <c r="CA969">
        <v>0</v>
      </c>
      <c r="CB969">
        <v>0</v>
      </c>
      <c r="CC969">
        <v>1</v>
      </c>
      <c r="CD969">
        <v>0</v>
      </c>
      <c r="CE969">
        <v>0</v>
      </c>
      <c r="CF969">
        <v>0</v>
      </c>
      <c r="CG969">
        <v>0</v>
      </c>
      <c r="CH969">
        <v>0</v>
      </c>
      <c r="CI969">
        <v>0</v>
      </c>
      <c r="CJ969">
        <v>0</v>
      </c>
      <c r="CK969">
        <v>0</v>
      </c>
      <c r="CL969">
        <v>0</v>
      </c>
      <c r="CM969">
        <v>0</v>
      </c>
      <c r="CN969">
        <v>0</v>
      </c>
      <c r="CO969">
        <v>0</v>
      </c>
      <c r="CP969">
        <v>0</v>
      </c>
      <c r="CQ969">
        <v>0</v>
      </c>
      <c r="CR969">
        <v>0</v>
      </c>
      <c r="CS969">
        <v>0</v>
      </c>
      <c r="CT969">
        <v>0</v>
      </c>
      <c r="CU969">
        <v>0</v>
      </c>
      <c r="CV969">
        <v>0</v>
      </c>
      <c r="CW969">
        <v>0</v>
      </c>
      <c r="CX969">
        <v>0.45600000000000002</v>
      </c>
      <c r="CY969">
        <v>0.10299999999999999</v>
      </c>
      <c r="CZ969">
        <v>0</v>
      </c>
      <c r="DA969">
        <v>0</v>
      </c>
      <c r="DB969">
        <v>0.55900000000000005</v>
      </c>
      <c r="DC969">
        <v>60</v>
      </c>
      <c r="DD969">
        <v>2</v>
      </c>
      <c r="DE969">
        <v>0</v>
      </c>
      <c r="DF969">
        <v>0</v>
      </c>
      <c r="DG969">
        <v>62</v>
      </c>
      <c r="DH969">
        <v>0</v>
      </c>
      <c r="DI969">
        <v>0</v>
      </c>
      <c r="DJ969">
        <v>0</v>
      </c>
      <c r="DK969">
        <v>0</v>
      </c>
      <c r="DL969">
        <v>0</v>
      </c>
    </row>
    <row r="970" spans="1:116" x14ac:dyDescent="0.45">
      <c r="A970">
        <v>2023</v>
      </c>
      <c r="B970" t="s">
        <v>233</v>
      </c>
      <c r="C970">
        <v>6424</v>
      </c>
      <c r="D970" t="s">
        <v>1222</v>
      </c>
      <c r="E970" t="s">
        <v>606</v>
      </c>
      <c r="F970" t="s">
        <v>247</v>
      </c>
      <c r="G970">
        <v>0</v>
      </c>
      <c r="H970">
        <v>2.7E-2</v>
      </c>
      <c r="I970">
        <v>0</v>
      </c>
      <c r="J970">
        <v>0</v>
      </c>
      <c r="K970">
        <v>2.7E-2</v>
      </c>
      <c r="L970">
        <v>0</v>
      </c>
      <c r="M970">
        <v>2</v>
      </c>
      <c r="N970">
        <v>0</v>
      </c>
      <c r="O970">
        <v>0</v>
      </c>
      <c r="P970">
        <v>2</v>
      </c>
      <c r="Q970">
        <v>0</v>
      </c>
      <c r="R970">
        <v>0</v>
      </c>
      <c r="S970">
        <v>0</v>
      </c>
      <c r="T970">
        <v>0</v>
      </c>
      <c r="U970">
        <v>0</v>
      </c>
      <c r="V970">
        <v>0</v>
      </c>
      <c r="W970">
        <v>0</v>
      </c>
      <c r="X970">
        <v>0</v>
      </c>
      <c r="Y970">
        <v>0</v>
      </c>
      <c r="Z970">
        <v>0</v>
      </c>
      <c r="AA970">
        <v>0</v>
      </c>
      <c r="AB970">
        <v>0</v>
      </c>
      <c r="AC970">
        <v>0</v>
      </c>
      <c r="AD970">
        <v>0</v>
      </c>
      <c r="AE970">
        <v>0</v>
      </c>
      <c r="AF970">
        <v>0</v>
      </c>
      <c r="AG970">
        <v>0</v>
      </c>
      <c r="AH970">
        <v>0</v>
      </c>
      <c r="AI970">
        <v>0</v>
      </c>
      <c r="AJ970">
        <v>0</v>
      </c>
      <c r="AK970">
        <v>0</v>
      </c>
      <c r="AL970">
        <v>0</v>
      </c>
      <c r="AM970">
        <v>0</v>
      </c>
      <c r="AN970">
        <v>0</v>
      </c>
      <c r="AO970">
        <v>0</v>
      </c>
      <c r="AP970" t="s">
        <v>324</v>
      </c>
      <c r="AQ970" t="s">
        <v>324</v>
      </c>
      <c r="AR970" t="s">
        <v>324</v>
      </c>
      <c r="AS970" t="s">
        <v>324</v>
      </c>
      <c r="AT970">
        <v>0</v>
      </c>
      <c r="AU970" t="s">
        <v>324</v>
      </c>
      <c r="AV970" t="s">
        <v>324</v>
      </c>
      <c r="AW970" t="s">
        <v>324</v>
      </c>
      <c r="AX970" t="s">
        <v>324</v>
      </c>
      <c r="AY970">
        <v>0</v>
      </c>
      <c r="AZ970" t="s">
        <v>324</v>
      </c>
      <c r="BA970" t="s">
        <v>324</v>
      </c>
      <c r="BB970" t="s">
        <v>324</v>
      </c>
      <c r="BC970" t="s">
        <v>324</v>
      </c>
      <c r="BD970">
        <v>0</v>
      </c>
      <c r="BE970" t="s">
        <v>324</v>
      </c>
      <c r="BF970" t="s">
        <v>324</v>
      </c>
      <c r="BG970" t="s">
        <v>324</v>
      </c>
      <c r="BH970" t="s">
        <v>324</v>
      </c>
      <c r="BI970">
        <v>0</v>
      </c>
      <c r="BJ970" t="s">
        <v>324</v>
      </c>
      <c r="BK970" t="s">
        <v>324</v>
      </c>
      <c r="BL970" t="s">
        <v>324</v>
      </c>
      <c r="BM970" t="s">
        <v>324</v>
      </c>
      <c r="BN970">
        <v>0</v>
      </c>
      <c r="BO970" t="s">
        <v>324</v>
      </c>
      <c r="BP970" t="s">
        <v>324</v>
      </c>
      <c r="BQ970" t="s">
        <v>324</v>
      </c>
      <c r="BR970" t="s">
        <v>324</v>
      </c>
      <c r="BS970">
        <v>0</v>
      </c>
      <c r="BT970">
        <v>0</v>
      </c>
      <c r="BU970">
        <v>0</v>
      </c>
      <c r="BV970">
        <v>0</v>
      </c>
      <c r="BW970">
        <v>0</v>
      </c>
      <c r="BX970">
        <v>0</v>
      </c>
      <c r="BY970">
        <v>0</v>
      </c>
      <c r="BZ970">
        <v>0</v>
      </c>
      <c r="CA970">
        <v>0</v>
      </c>
      <c r="CB970">
        <v>0</v>
      </c>
      <c r="CC970">
        <v>0</v>
      </c>
      <c r="CD970">
        <v>0</v>
      </c>
      <c r="CE970">
        <v>0</v>
      </c>
      <c r="CF970">
        <v>0</v>
      </c>
      <c r="CG970">
        <v>0</v>
      </c>
      <c r="CH970">
        <v>0</v>
      </c>
      <c r="CI970">
        <v>0</v>
      </c>
      <c r="CJ970">
        <v>0</v>
      </c>
      <c r="CK970">
        <v>0</v>
      </c>
      <c r="CL970">
        <v>0</v>
      </c>
      <c r="CM970">
        <v>0</v>
      </c>
      <c r="CN970">
        <v>0</v>
      </c>
      <c r="CO970">
        <v>0</v>
      </c>
      <c r="CP970">
        <v>0</v>
      </c>
      <c r="CQ970">
        <v>0</v>
      </c>
      <c r="CR970">
        <v>0</v>
      </c>
      <c r="CS970">
        <v>0</v>
      </c>
      <c r="CT970">
        <v>0</v>
      </c>
      <c r="CU970">
        <v>0</v>
      </c>
      <c r="CV970">
        <v>0</v>
      </c>
      <c r="CW970">
        <v>0</v>
      </c>
      <c r="CX970">
        <v>0</v>
      </c>
      <c r="CY970">
        <v>2.7E-2</v>
      </c>
      <c r="CZ970">
        <v>0</v>
      </c>
      <c r="DA970">
        <v>0</v>
      </c>
      <c r="DB970">
        <v>2.7E-2</v>
      </c>
      <c r="DC970">
        <v>0</v>
      </c>
      <c r="DD970">
        <v>2</v>
      </c>
      <c r="DE970">
        <v>0</v>
      </c>
      <c r="DF970">
        <v>0</v>
      </c>
      <c r="DG970">
        <v>2</v>
      </c>
      <c r="DH970">
        <v>0</v>
      </c>
      <c r="DI970">
        <v>0</v>
      </c>
      <c r="DJ970">
        <v>0</v>
      </c>
      <c r="DK970">
        <v>0</v>
      </c>
      <c r="DL970">
        <v>0</v>
      </c>
    </row>
    <row r="971" spans="1:116" x14ac:dyDescent="0.45">
      <c r="A971">
        <v>2023</v>
      </c>
      <c r="B971" t="s">
        <v>233</v>
      </c>
      <c r="C971">
        <v>8212</v>
      </c>
      <c r="D971" t="s">
        <v>1223</v>
      </c>
      <c r="E971" t="s">
        <v>606</v>
      </c>
      <c r="F971" t="s">
        <v>247</v>
      </c>
      <c r="G971">
        <v>9.2999999999999999E-2</v>
      </c>
      <c r="H971">
        <v>2.7E-2</v>
      </c>
      <c r="I971">
        <v>0</v>
      </c>
      <c r="J971">
        <v>0</v>
      </c>
      <c r="K971">
        <v>0.12</v>
      </c>
      <c r="L971">
        <v>10</v>
      </c>
      <c r="M971">
        <v>2</v>
      </c>
      <c r="N971">
        <v>0</v>
      </c>
      <c r="O971">
        <v>0</v>
      </c>
      <c r="P971">
        <v>12</v>
      </c>
      <c r="Q971">
        <v>0</v>
      </c>
      <c r="R971">
        <v>0</v>
      </c>
      <c r="S971">
        <v>0</v>
      </c>
      <c r="T971">
        <v>0</v>
      </c>
      <c r="U971">
        <v>0</v>
      </c>
      <c r="V971">
        <v>0</v>
      </c>
      <c r="W971">
        <v>0</v>
      </c>
      <c r="X971">
        <v>0</v>
      </c>
      <c r="Y971">
        <v>0</v>
      </c>
      <c r="Z971">
        <v>0</v>
      </c>
      <c r="AA971">
        <v>0</v>
      </c>
      <c r="AB971">
        <v>0</v>
      </c>
      <c r="AC971">
        <v>0</v>
      </c>
      <c r="AD971">
        <v>0</v>
      </c>
      <c r="AE971">
        <v>0</v>
      </c>
      <c r="AF971">
        <v>0</v>
      </c>
      <c r="AG971">
        <v>0</v>
      </c>
      <c r="AH971">
        <v>0</v>
      </c>
      <c r="AI971">
        <v>0</v>
      </c>
      <c r="AJ971">
        <v>0</v>
      </c>
      <c r="AK971">
        <v>0</v>
      </c>
      <c r="AL971">
        <v>0</v>
      </c>
      <c r="AM971">
        <v>0</v>
      </c>
      <c r="AN971">
        <v>0</v>
      </c>
      <c r="AO971">
        <v>0</v>
      </c>
      <c r="AP971" t="s">
        <v>324</v>
      </c>
      <c r="AQ971" t="s">
        <v>324</v>
      </c>
      <c r="AR971" t="s">
        <v>324</v>
      </c>
      <c r="AS971" t="s">
        <v>324</v>
      </c>
      <c r="AT971">
        <v>0</v>
      </c>
      <c r="AU971" t="s">
        <v>324</v>
      </c>
      <c r="AV971" t="s">
        <v>324</v>
      </c>
      <c r="AW971" t="s">
        <v>324</v>
      </c>
      <c r="AX971" t="s">
        <v>324</v>
      </c>
      <c r="AY971">
        <v>0</v>
      </c>
      <c r="AZ971" t="s">
        <v>324</v>
      </c>
      <c r="BA971" t="s">
        <v>324</v>
      </c>
      <c r="BB971" t="s">
        <v>324</v>
      </c>
      <c r="BC971" t="s">
        <v>324</v>
      </c>
      <c r="BD971">
        <v>0</v>
      </c>
      <c r="BE971" t="s">
        <v>324</v>
      </c>
      <c r="BF971" t="s">
        <v>324</v>
      </c>
      <c r="BG971" t="s">
        <v>324</v>
      </c>
      <c r="BH971" t="s">
        <v>324</v>
      </c>
      <c r="BI971">
        <v>0</v>
      </c>
      <c r="BJ971" t="s">
        <v>324</v>
      </c>
      <c r="BK971" t="s">
        <v>324</v>
      </c>
      <c r="BL971" t="s">
        <v>324</v>
      </c>
      <c r="BM971" t="s">
        <v>324</v>
      </c>
      <c r="BN971">
        <v>0</v>
      </c>
      <c r="BO971" t="s">
        <v>324</v>
      </c>
      <c r="BP971" t="s">
        <v>324</v>
      </c>
      <c r="BQ971" t="s">
        <v>324</v>
      </c>
      <c r="BR971" t="s">
        <v>324</v>
      </c>
      <c r="BS971">
        <v>0</v>
      </c>
      <c r="BT971">
        <v>0</v>
      </c>
      <c r="BU971">
        <v>0</v>
      </c>
      <c r="BV971">
        <v>0</v>
      </c>
      <c r="BW971">
        <v>0</v>
      </c>
      <c r="BX971">
        <v>0</v>
      </c>
      <c r="BY971">
        <v>0</v>
      </c>
      <c r="BZ971">
        <v>0</v>
      </c>
      <c r="CA971">
        <v>0</v>
      </c>
      <c r="CB971">
        <v>0</v>
      </c>
      <c r="CC971">
        <v>0</v>
      </c>
      <c r="CD971">
        <v>0</v>
      </c>
      <c r="CE971">
        <v>0</v>
      </c>
      <c r="CF971">
        <v>0</v>
      </c>
      <c r="CG971">
        <v>0</v>
      </c>
      <c r="CH971">
        <v>0</v>
      </c>
      <c r="CI971">
        <v>0</v>
      </c>
      <c r="CJ971">
        <v>0</v>
      </c>
      <c r="CK971">
        <v>0</v>
      </c>
      <c r="CL971">
        <v>0</v>
      </c>
      <c r="CM971">
        <v>0</v>
      </c>
      <c r="CN971">
        <v>0</v>
      </c>
      <c r="CO971">
        <v>0</v>
      </c>
      <c r="CP971">
        <v>0</v>
      </c>
      <c r="CQ971">
        <v>0</v>
      </c>
      <c r="CR971">
        <v>0</v>
      </c>
      <c r="CS971">
        <v>0</v>
      </c>
      <c r="CT971">
        <v>0</v>
      </c>
      <c r="CU971">
        <v>0</v>
      </c>
      <c r="CV971">
        <v>0</v>
      </c>
      <c r="CW971">
        <v>0</v>
      </c>
      <c r="CX971">
        <v>9.2999999999999999E-2</v>
      </c>
      <c r="CY971">
        <v>2.7E-2</v>
      </c>
      <c r="CZ971">
        <v>0</v>
      </c>
      <c r="DA971">
        <v>0</v>
      </c>
      <c r="DB971">
        <v>0.12</v>
      </c>
      <c r="DC971">
        <v>10</v>
      </c>
      <c r="DD971">
        <v>2</v>
      </c>
      <c r="DE971">
        <v>0</v>
      </c>
      <c r="DF971">
        <v>0</v>
      </c>
      <c r="DG971">
        <v>12</v>
      </c>
      <c r="DH971">
        <v>0</v>
      </c>
      <c r="DI971">
        <v>0</v>
      </c>
      <c r="DJ971">
        <v>0</v>
      </c>
      <c r="DK971">
        <v>0</v>
      </c>
      <c r="DL971">
        <v>0</v>
      </c>
    </row>
    <row r="972" spans="1:116" x14ac:dyDescent="0.45">
      <c r="A972">
        <v>2023</v>
      </c>
      <c r="B972" t="s">
        <v>233</v>
      </c>
      <c r="C972">
        <v>9124</v>
      </c>
      <c r="D972" t="s">
        <v>1224</v>
      </c>
      <c r="E972" t="s">
        <v>606</v>
      </c>
      <c r="F972" t="s">
        <v>247</v>
      </c>
      <c r="G972">
        <v>5.0000000000000001E-3</v>
      </c>
      <c r="H972">
        <v>0</v>
      </c>
      <c r="I972">
        <v>0</v>
      </c>
      <c r="J972">
        <v>0</v>
      </c>
      <c r="K972">
        <v>5.0000000000000001E-3</v>
      </c>
      <c r="L972">
        <v>1</v>
      </c>
      <c r="M972">
        <v>0</v>
      </c>
      <c r="N972">
        <v>0</v>
      </c>
      <c r="O972">
        <v>0</v>
      </c>
      <c r="P972">
        <v>1</v>
      </c>
      <c r="Q972">
        <v>0</v>
      </c>
      <c r="R972">
        <v>0</v>
      </c>
      <c r="S972">
        <v>0</v>
      </c>
      <c r="T972">
        <v>0</v>
      </c>
      <c r="U972">
        <v>0</v>
      </c>
      <c r="V972">
        <v>0</v>
      </c>
      <c r="W972">
        <v>0</v>
      </c>
      <c r="X972">
        <v>0</v>
      </c>
      <c r="Y972">
        <v>0</v>
      </c>
      <c r="Z972">
        <v>0</v>
      </c>
      <c r="AA972">
        <v>0</v>
      </c>
      <c r="AB972">
        <v>0</v>
      </c>
      <c r="AC972">
        <v>0</v>
      </c>
      <c r="AD972">
        <v>0</v>
      </c>
      <c r="AE972">
        <v>0</v>
      </c>
      <c r="AF972">
        <v>0</v>
      </c>
      <c r="AG972">
        <v>0</v>
      </c>
      <c r="AH972">
        <v>0</v>
      </c>
      <c r="AI972">
        <v>0</v>
      </c>
      <c r="AJ972">
        <v>0</v>
      </c>
      <c r="AK972">
        <v>0</v>
      </c>
      <c r="AL972">
        <v>0</v>
      </c>
      <c r="AM972">
        <v>0</v>
      </c>
      <c r="AN972">
        <v>0</v>
      </c>
      <c r="AO972">
        <v>0</v>
      </c>
      <c r="AP972" t="s">
        <v>324</v>
      </c>
      <c r="AQ972" t="s">
        <v>324</v>
      </c>
      <c r="AR972" t="s">
        <v>324</v>
      </c>
      <c r="AS972" t="s">
        <v>324</v>
      </c>
      <c r="AT972">
        <v>0</v>
      </c>
      <c r="AU972" t="s">
        <v>324</v>
      </c>
      <c r="AV972" t="s">
        <v>324</v>
      </c>
      <c r="AW972" t="s">
        <v>324</v>
      </c>
      <c r="AX972" t="s">
        <v>324</v>
      </c>
      <c r="AY972">
        <v>0</v>
      </c>
      <c r="AZ972" t="s">
        <v>324</v>
      </c>
      <c r="BA972" t="s">
        <v>324</v>
      </c>
      <c r="BB972" t="s">
        <v>324</v>
      </c>
      <c r="BC972" t="s">
        <v>324</v>
      </c>
      <c r="BD972">
        <v>0</v>
      </c>
      <c r="BE972" t="s">
        <v>324</v>
      </c>
      <c r="BF972" t="s">
        <v>324</v>
      </c>
      <c r="BG972" t="s">
        <v>324</v>
      </c>
      <c r="BH972" t="s">
        <v>324</v>
      </c>
      <c r="BI972">
        <v>0</v>
      </c>
      <c r="BJ972" t="s">
        <v>324</v>
      </c>
      <c r="BK972" t="s">
        <v>324</v>
      </c>
      <c r="BL972" t="s">
        <v>324</v>
      </c>
      <c r="BM972" t="s">
        <v>324</v>
      </c>
      <c r="BN972">
        <v>0</v>
      </c>
      <c r="BO972" t="s">
        <v>324</v>
      </c>
      <c r="BP972" t="s">
        <v>324</v>
      </c>
      <c r="BQ972" t="s">
        <v>324</v>
      </c>
      <c r="BR972" t="s">
        <v>324</v>
      </c>
      <c r="BS972">
        <v>0</v>
      </c>
      <c r="BT972">
        <v>0</v>
      </c>
      <c r="BU972">
        <v>0</v>
      </c>
      <c r="BV972">
        <v>0</v>
      </c>
      <c r="BW972">
        <v>0</v>
      </c>
      <c r="BX972">
        <v>0</v>
      </c>
      <c r="BY972">
        <v>0</v>
      </c>
      <c r="BZ972">
        <v>0</v>
      </c>
      <c r="CA972">
        <v>0</v>
      </c>
      <c r="CB972">
        <v>0</v>
      </c>
      <c r="CC972">
        <v>0</v>
      </c>
      <c r="CD972">
        <v>0</v>
      </c>
      <c r="CE972">
        <v>0</v>
      </c>
      <c r="CF972">
        <v>0</v>
      </c>
      <c r="CG972">
        <v>0</v>
      </c>
      <c r="CH972">
        <v>0</v>
      </c>
      <c r="CI972">
        <v>0</v>
      </c>
      <c r="CJ972">
        <v>0</v>
      </c>
      <c r="CK972">
        <v>0</v>
      </c>
      <c r="CL972">
        <v>0</v>
      </c>
      <c r="CM972">
        <v>0</v>
      </c>
      <c r="CN972">
        <v>0</v>
      </c>
      <c r="CO972">
        <v>0</v>
      </c>
      <c r="CP972">
        <v>0</v>
      </c>
      <c r="CQ972">
        <v>0</v>
      </c>
      <c r="CR972">
        <v>0</v>
      </c>
      <c r="CS972">
        <v>0</v>
      </c>
      <c r="CT972">
        <v>0</v>
      </c>
      <c r="CU972">
        <v>0</v>
      </c>
      <c r="CV972">
        <v>0</v>
      </c>
      <c r="CW972">
        <v>0</v>
      </c>
      <c r="CX972">
        <v>5.0000000000000001E-3</v>
      </c>
      <c r="CY972">
        <v>0</v>
      </c>
      <c r="CZ972">
        <v>0</v>
      </c>
      <c r="DA972">
        <v>0</v>
      </c>
      <c r="DB972">
        <v>5.0000000000000001E-3</v>
      </c>
      <c r="DC972">
        <v>1</v>
      </c>
      <c r="DD972">
        <v>0</v>
      </c>
      <c r="DE972">
        <v>0</v>
      </c>
      <c r="DF972">
        <v>0</v>
      </c>
      <c r="DG972">
        <v>1</v>
      </c>
      <c r="DH972">
        <v>0</v>
      </c>
      <c r="DI972">
        <v>0</v>
      </c>
      <c r="DJ972">
        <v>0</v>
      </c>
      <c r="DK972">
        <v>0</v>
      </c>
      <c r="DL972">
        <v>0</v>
      </c>
    </row>
    <row r="973" spans="1:116" x14ac:dyDescent="0.45">
      <c r="A973">
        <v>2023</v>
      </c>
      <c r="B973" t="s">
        <v>233</v>
      </c>
      <c r="C973">
        <v>9690</v>
      </c>
      <c r="D973" t="s">
        <v>1225</v>
      </c>
      <c r="E973" t="s">
        <v>606</v>
      </c>
      <c r="F973" t="s">
        <v>247</v>
      </c>
      <c r="G973">
        <v>0.109</v>
      </c>
      <c r="H973">
        <v>0.22800000000000001</v>
      </c>
      <c r="I973">
        <v>0</v>
      </c>
      <c r="J973">
        <v>0</v>
      </c>
      <c r="K973">
        <v>0.33700000000000002</v>
      </c>
      <c r="L973">
        <v>16</v>
      </c>
      <c r="M973">
        <v>8</v>
      </c>
      <c r="N973">
        <v>0</v>
      </c>
      <c r="O973">
        <v>0</v>
      </c>
      <c r="P973">
        <v>24</v>
      </c>
      <c r="Q973">
        <v>0</v>
      </c>
      <c r="R973">
        <v>0</v>
      </c>
      <c r="S973">
        <v>0</v>
      </c>
      <c r="T973">
        <v>0</v>
      </c>
      <c r="U973">
        <v>0</v>
      </c>
      <c r="V973">
        <v>0</v>
      </c>
      <c r="W973">
        <v>0</v>
      </c>
      <c r="X973">
        <v>0</v>
      </c>
      <c r="Y973">
        <v>0</v>
      </c>
      <c r="Z973">
        <v>0</v>
      </c>
      <c r="AA973">
        <v>0</v>
      </c>
      <c r="AB973">
        <v>0</v>
      </c>
      <c r="AC973">
        <v>0</v>
      </c>
      <c r="AD973">
        <v>0</v>
      </c>
      <c r="AE973">
        <v>0</v>
      </c>
      <c r="AF973">
        <v>0</v>
      </c>
      <c r="AG973">
        <v>0</v>
      </c>
      <c r="AH973">
        <v>0</v>
      </c>
      <c r="AI973">
        <v>0</v>
      </c>
      <c r="AJ973">
        <v>0</v>
      </c>
      <c r="AK973">
        <v>0</v>
      </c>
      <c r="AL973">
        <v>0</v>
      </c>
      <c r="AM973">
        <v>0</v>
      </c>
      <c r="AN973">
        <v>0</v>
      </c>
      <c r="AO973">
        <v>0</v>
      </c>
      <c r="AP973" t="s">
        <v>324</v>
      </c>
      <c r="AQ973" t="s">
        <v>324</v>
      </c>
      <c r="AR973" t="s">
        <v>324</v>
      </c>
      <c r="AS973" t="s">
        <v>324</v>
      </c>
      <c r="AT973">
        <v>0</v>
      </c>
      <c r="AU973" t="s">
        <v>324</v>
      </c>
      <c r="AV973" t="s">
        <v>324</v>
      </c>
      <c r="AW973" t="s">
        <v>324</v>
      </c>
      <c r="AX973" t="s">
        <v>324</v>
      </c>
      <c r="AY973">
        <v>0</v>
      </c>
      <c r="AZ973" t="s">
        <v>324</v>
      </c>
      <c r="BA973" t="s">
        <v>324</v>
      </c>
      <c r="BB973" t="s">
        <v>324</v>
      </c>
      <c r="BC973" t="s">
        <v>324</v>
      </c>
      <c r="BD973">
        <v>0</v>
      </c>
      <c r="BE973" t="s">
        <v>324</v>
      </c>
      <c r="BF973" t="s">
        <v>324</v>
      </c>
      <c r="BG973" t="s">
        <v>324</v>
      </c>
      <c r="BH973" t="s">
        <v>324</v>
      </c>
      <c r="BI973">
        <v>0</v>
      </c>
      <c r="BJ973" t="s">
        <v>324</v>
      </c>
      <c r="BK973" t="s">
        <v>324</v>
      </c>
      <c r="BL973" t="s">
        <v>324</v>
      </c>
      <c r="BM973" t="s">
        <v>324</v>
      </c>
      <c r="BN973">
        <v>0</v>
      </c>
      <c r="BO973" t="s">
        <v>324</v>
      </c>
      <c r="BP973" t="s">
        <v>324</v>
      </c>
      <c r="BQ973" t="s">
        <v>324</v>
      </c>
      <c r="BR973" t="s">
        <v>324</v>
      </c>
      <c r="BS973">
        <v>0</v>
      </c>
      <c r="BT973">
        <v>0</v>
      </c>
      <c r="BU973">
        <v>0</v>
      </c>
      <c r="BV973">
        <v>0</v>
      </c>
      <c r="BW973">
        <v>0</v>
      </c>
      <c r="BX973">
        <v>0</v>
      </c>
      <c r="BY973">
        <v>0</v>
      </c>
      <c r="BZ973">
        <v>0</v>
      </c>
      <c r="CA973">
        <v>0</v>
      </c>
      <c r="CB973">
        <v>0</v>
      </c>
      <c r="CC973">
        <v>0</v>
      </c>
      <c r="CD973">
        <v>0</v>
      </c>
      <c r="CE973">
        <v>0</v>
      </c>
      <c r="CF973">
        <v>0</v>
      </c>
      <c r="CG973">
        <v>0</v>
      </c>
      <c r="CH973">
        <v>0</v>
      </c>
      <c r="CI973">
        <v>0</v>
      </c>
      <c r="CJ973">
        <v>0</v>
      </c>
      <c r="CK973">
        <v>0</v>
      </c>
      <c r="CL973">
        <v>0</v>
      </c>
      <c r="CM973">
        <v>0</v>
      </c>
      <c r="CN973">
        <v>0</v>
      </c>
      <c r="CO973">
        <v>0</v>
      </c>
      <c r="CP973">
        <v>0</v>
      </c>
      <c r="CQ973">
        <v>0</v>
      </c>
      <c r="CR973">
        <v>0</v>
      </c>
      <c r="CS973">
        <v>0</v>
      </c>
      <c r="CT973">
        <v>0</v>
      </c>
      <c r="CU973">
        <v>0</v>
      </c>
      <c r="CV973">
        <v>0</v>
      </c>
      <c r="CW973">
        <v>0</v>
      </c>
      <c r="CX973">
        <v>0.109</v>
      </c>
      <c r="CY973">
        <v>0.22800000000000001</v>
      </c>
      <c r="CZ973">
        <v>0</v>
      </c>
      <c r="DA973">
        <v>0</v>
      </c>
      <c r="DB973">
        <v>0.33700000000000002</v>
      </c>
      <c r="DC973">
        <v>16</v>
      </c>
      <c r="DD973">
        <v>8</v>
      </c>
      <c r="DE973">
        <v>0</v>
      </c>
      <c r="DF973">
        <v>0</v>
      </c>
      <c r="DG973">
        <v>24</v>
      </c>
      <c r="DH973">
        <v>0</v>
      </c>
      <c r="DI973">
        <v>0</v>
      </c>
      <c r="DJ973">
        <v>0</v>
      </c>
      <c r="DK973">
        <v>0</v>
      </c>
      <c r="DL973">
        <v>0</v>
      </c>
    </row>
    <row r="974" spans="1:116" x14ac:dyDescent="0.45">
      <c r="A974">
        <v>2023</v>
      </c>
      <c r="B974" t="s">
        <v>233</v>
      </c>
      <c r="C974">
        <v>9936</v>
      </c>
      <c r="D974" t="s">
        <v>1226</v>
      </c>
      <c r="E974" t="s">
        <v>606</v>
      </c>
      <c r="F974" t="s">
        <v>247</v>
      </c>
      <c r="G974">
        <v>2.1000000000000001E-2</v>
      </c>
      <c r="H974">
        <v>5.0000000000000001E-3</v>
      </c>
      <c r="I974">
        <v>0</v>
      </c>
      <c r="J974">
        <v>0</v>
      </c>
      <c r="K974">
        <v>2.5999999999999999E-2</v>
      </c>
      <c r="L974">
        <v>3</v>
      </c>
      <c r="M974">
        <v>1</v>
      </c>
      <c r="N974">
        <v>0</v>
      </c>
      <c r="O974">
        <v>0</v>
      </c>
      <c r="P974">
        <v>4</v>
      </c>
      <c r="Q974">
        <v>0</v>
      </c>
      <c r="R974">
        <v>0</v>
      </c>
      <c r="S974">
        <v>0</v>
      </c>
      <c r="T974">
        <v>0</v>
      </c>
      <c r="U974">
        <v>0</v>
      </c>
      <c r="V974">
        <v>0</v>
      </c>
      <c r="W974">
        <v>0</v>
      </c>
      <c r="X974">
        <v>0</v>
      </c>
      <c r="Y974">
        <v>0</v>
      </c>
      <c r="Z974">
        <v>0</v>
      </c>
      <c r="AA974">
        <v>0</v>
      </c>
      <c r="AB974">
        <v>0</v>
      </c>
      <c r="AC974">
        <v>0</v>
      </c>
      <c r="AD974">
        <v>0</v>
      </c>
      <c r="AE974">
        <v>0</v>
      </c>
      <c r="AF974">
        <v>0</v>
      </c>
      <c r="AG974">
        <v>0</v>
      </c>
      <c r="AH974">
        <v>0</v>
      </c>
      <c r="AI974">
        <v>0</v>
      </c>
      <c r="AJ974">
        <v>0</v>
      </c>
      <c r="AK974">
        <v>0</v>
      </c>
      <c r="AL974">
        <v>0</v>
      </c>
      <c r="AM974">
        <v>0</v>
      </c>
      <c r="AN974">
        <v>0</v>
      </c>
      <c r="AO974">
        <v>0</v>
      </c>
      <c r="AP974" t="s">
        <v>324</v>
      </c>
      <c r="AQ974" t="s">
        <v>324</v>
      </c>
      <c r="AR974" t="s">
        <v>324</v>
      </c>
      <c r="AS974" t="s">
        <v>324</v>
      </c>
      <c r="AT974">
        <v>0</v>
      </c>
      <c r="AU974" t="s">
        <v>324</v>
      </c>
      <c r="AV974" t="s">
        <v>324</v>
      </c>
      <c r="AW974" t="s">
        <v>324</v>
      </c>
      <c r="AX974" t="s">
        <v>324</v>
      </c>
      <c r="AY974">
        <v>0</v>
      </c>
      <c r="AZ974" t="s">
        <v>324</v>
      </c>
      <c r="BA974" t="s">
        <v>324</v>
      </c>
      <c r="BB974" t="s">
        <v>324</v>
      </c>
      <c r="BC974" t="s">
        <v>324</v>
      </c>
      <c r="BD974">
        <v>0</v>
      </c>
      <c r="BE974" t="s">
        <v>324</v>
      </c>
      <c r="BF974" t="s">
        <v>324</v>
      </c>
      <c r="BG974" t="s">
        <v>324</v>
      </c>
      <c r="BH974" t="s">
        <v>324</v>
      </c>
      <c r="BI974">
        <v>0</v>
      </c>
      <c r="BJ974" t="s">
        <v>324</v>
      </c>
      <c r="BK974" t="s">
        <v>324</v>
      </c>
      <c r="BL974" t="s">
        <v>324</v>
      </c>
      <c r="BM974" t="s">
        <v>324</v>
      </c>
      <c r="BN974">
        <v>0</v>
      </c>
      <c r="BO974" t="s">
        <v>324</v>
      </c>
      <c r="BP974" t="s">
        <v>324</v>
      </c>
      <c r="BQ974" t="s">
        <v>324</v>
      </c>
      <c r="BR974" t="s">
        <v>324</v>
      </c>
      <c r="BS974">
        <v>0</v>
      </c>
      <c r="BT974">
        <v>0</v>
      </c>
      <c r="BU974">
        <v>0</v>
      </c>
      <c r="BV974">
        <v>0</v>
      </c>
      <c r="BW974">
        <v>0</v>
      </c>
      <c r="BX974">
        <v>0</v>
      </c>
      <c r="BY974">
        <v>0</v>
      </c>
      <c r="BZ974">
        <v>0</v>
      </c>
      <c r="CA974">
        <v>0</v>
      </c>
      <c r="CB974">
        <v>0</v>
      </c>
      <c r="CC974">
        <v>0</v>
      </c>
      <c r="CD974">
        <v>0</v>
      </c>
      <c r="CE974">
        <v>0</v>
      </c>
      <c r="CF974">
        <v>0</v>
      </c>
      <c r="CG974">
        <v>0</v>
      </c>
      <c r="CH974">
        <v>0</v>
      </c>
      <c r="CI974">
        <v>0</v>
      </c>
      <c r="CJ974">
        <v>0</v>
      </c>
      <c r="CK974">
        <v>0</v>
      </c>
      <c r="CL974">
        <v>0</v>
      </c>
      <c r="CM974">
        <v>0</v>
      </c>
      <c r="CN974">
        <v>0</v>
      </c>
      <c r="CO974">
        <v>0</v>
      </c>
      <c r="CP974">
        <v>0</v>
      </c>
      <c r="CQ974">
        <v>0</v>
      </c>
      <c r="CR974">
        <v>0</v>
      </c>
      <c r="CS974">
        <v>0</v>
      </c>
      <c r="CT974">
        <v>0</v>
      </c>
      <c r="CU974">
        <v>0</v>
      </c>
      <c r="CV974">
        <v>0</v>
      </c>
      <c r="CW974">
        <v>0</v>
      </c>
      <c r="CX974">
        <v>2.1000000000000001E-2</v>
      </c>
      <c r="CY974">
        <v>5.0000000000000001E-3</v>
      </c>
      <c r="CZ974">
        <v>0</v>
      </c>
      <c r="DA974">
        <v>0</v>
      </c>
      <c r="DB974">
        <v>2.5999999999999999E-2</v>
      </c>
      <c r="DC974">
        <v>3</v>
      </c>
      <c r="DD974">
        <v>1</v>
      </c>
      <c r="DE974">
        <v>0</v>
      </c>
      <c r="DF974">
        <v>0</v>
      </c>
      <c r="DG974">
        <v>4</v>
      </c>
      <c r="DH974">
        <v>0</v>
      </c>
      <c r="DI974">
        <v>0</v>
      </c>
      <c r="DJ974">
        <v>0</v>
      </c>
      <c r="DK974">
        <v>0</v>
      </c>
      <c r="DL974">
        <v>0</v>
      </c>
    </row>
    <row r="975" spans="1:116" x14ac:dyDescent="0.45">
      <c r="A975">
        <v>2023</v>
      </c>
      <c r="B975" t="s">
        <v>233</v>
      </c>
      <c r="C975">
        <v>10056</v>
      </c>
      <c r="D975" t="s">
        <v>1227</v>
      </c>
      <c r="E975" t="s">
        <v>606</v>
      </c>
      <c r="F975" t="s">
        <v>247</v>
      </c>
      <c r="G975">
        <v>0.27700000000000002</v>
      </c>
      <c r="H975">
        <v>0.65600000000000003</v>
      </c>
      <c r="I975">
        <v>0</v>
      </c>
      <c r="J975">
        <v>0</v>
      </c>
      <c r="K975">
        <v>0.93300000000000005</v>
      </c>
      <c r="L975">
        <v>35</v>
      </c>
      <c r="M975">
        <v>13</v>
      </c>
      <c r="N975">
        <v>0</v>
      </c>
      <c r="O975">
        <v>0</v>
      </c>
      <c r="P975">
        <v>48</v>
      </c>
      <c r="Q975">
        <v>0</v>
      </c>
      <c r="R975">
        <v>0</v>
      </c>
      <c r="S975">
        <v>0</v>
      </c>
      <c r="T975">
        <v>0</v>
      </c>
      <c r="U975">
        <v>0</v>
      </c>
      <c r="V975">
        <v>0</v>
      </c>
      <c r="W975">
        <v>0</v>
      </c>
      <c r="X975">
        <v>0</v>
      </c>
      <c r="Y975">
        <v>0</v>
      </c>
      <c r="Z975">
        <v>0</v>
      </c>
      <c r="AA975">
        <v>0</v>
      </c>
      <c r="AB975">
        <v>0</v>
      </c>
      <c r="AC975">
        <v>0</v>
      </c>
      <c r="AD975">
        <v>0</v>
      </c>
      <c r="AE975">
        <v>0</v>
      </c>
      <c r="AF975">
        <v>0</v>
      </c>
      <c r="AG975">
        <v>0</v>
      </c>
      <c r="AH975">
        <v>0</v>
      </c>
      <c r="AI975">
        <v>0</v>
      </c>
      <c r="AJ975">
        <v>0</v>
      </c>
      <c r="AK975">
        <v>0</v>
      </c>
      <c r="AL975">
        <v>0</v>
      </c>
      <c r="AM975">
        <v>0</v>
      </c>
      <c r="AN975">
        <v>0</v>
      </c>
      <c r="AO975">
        <v>0</v>
      </c>
      <c r="AP975" t="s">
        <v>324</v>
      </c>
      <c r="AQ975" t="s">
        <v>324</v>
      </c>
      <c r="AR975" t="s">
        <v>324</v>
      </c>
      <c r="AS975" t="s">
        <v>324</v>
      </c>
      <c r="AT975">
        <v>0</v>
      </c>
      <c r="AU975" t="s">
        <v>324</v>
      </c>
      <c r="AV975" t="s">
        <v>324</v>
      </c>
      <c r="AW975" t="s">
        <v>324</v>
      </c>
      <c r="AX975" t="s">
        <v>324</v>
      </c>
      <c r="AY975">
        <v>0</v>
      </c>
      <c r="AZ975" t="s">
        <v>324</v>
      </c>
      <c r="BA975" t="s">
        <v>324</v>
      </c>
      <c r="BB975" t="s">
        <v>324</v>
      </c>
      <c r="BC975" t="s">
        <v>324</v>
      </c>
      <c r="BD975">
        <v>0</v>
      </c>
      <c r="BE975" t="s">
        <v>324</v>
      </c>
      <c r="BF975" t="s">
        <v>324</v>
      </c>
      <c r="BG975" t="s">
        <v>324</v>
      </c>
      <c r="BH975" t="s">
        <v>324</v>
      </c>
      <c r="BI975">
        <v>0</v>
      </c>
      <c r="BJ975" t="s">
        <v>324</v>
      </c>
      <c r="BK975" t="s">
        <v>324</v>
      </c>
      <c r="BL975" t="s">
        <v>324</v>
      </c>
      <c r="BM975" t="s">
        <v>324</v>
      </c>
      <c r="BN975">
        <v>0</v>
      </c>
      <c r="BO975" t="s">
        <v>324</v>
      </c>
      <c r="BP975" t="s">
        <v>324</v>
      </c>
      <c r="BQ975" t="s">
        <v>324</v>
      </c>
      <c r="BR975" t="s">
        <v>324</v>
      </c>
      <c r="BS975">
        <v>0</v>
      </c>
      <c r="BT975">
        <v>0</v>
      </c>
      <c r="BU975">
        <v>0</v>
      </c>
      <c r="BV975">
        <v>0</v>
      </c>
      <c r="BW975">
        <v>0</v>
      </c>
      <c r="BX975">
        <v>0</v>
      </c>
      <c r="BY975">
        <v>0</v>
      </c>
      <c r="BZ975">
        <v>0</v>
      </c>
      <c r="CA975">
        <v>0</v>
      </c>
      <c r="CB975">
        <v>0</v>
      </c>
      <c r="CC975">
        <v>0</v>
      </c>
      <c r="CD975">
        <v>0</v>
      </c>
      <c r="CE975">
        <v>0</v>
      </c>
      <c r="CF975">
        <v>0</v>
      </c>
      <c r="CG975">
        <v>0</v>
      </c>
      <c r="CH975">
        <v>0</v>
      </c>
      <c r="CI975">
        <v>0</v>
      </c>
      <c r="CJ975">
        <v>0</v>
      </c>
      <c r="CK975">
        <v>0.05</v>
      </c>
      <c r="CL975">
        <v>0</v>
      </c>
      <c r="CM975">
        <v>0.05</v>
      </c>
      <c r="CN975">
        <v>0</v>
      </c>
      <c r="CO975">
        <v>0</v>
      </c>
      <c r="CP975">
        <v>1</v>
      </c>
      <c r="CQ975">
        <v>0</v>
      </c>
      <c r="CR975">
        <v>1</v>
      </c>
      <c r="CS975">
        <v>0</v>
      </c>
      <c r="CT975">
        <v>0</v>
      </c>
      <c r="CU975">
        <v>0</v>
      </c>
      <c r="CV975">
        <v>0</v>
      </c>
      <c r="CW975">
        <v>0</v>
      </c>
      <c r="CX975">
        <v>0.27700000000000002</v>
      </c>
      <c r="CY975">
        <v>0.65600000000000003</v>
      </c>
      <c r="CZ975">
        <v>0.05</v>
      </c>
      <c r="DA975">
        <v>0</v>
      </c>
      <c r="DB975">
        <v>0.98299999999999998</v>
      </c>
      <c r="DC975">
        <v>35</v>
      </c>
      <c r="DD975">
        <v>13</v>
      </c>
      <c r="DE975">
        <v>1</v>
      </c>
      <c r="DF975">
        <v>0</v>
      </c>
      <c r="DG975">
        <v>49</v>
      </c>
      <c r="DH975">
        <v>0</v>
      </c>
      <c r="DI975">
        <v>0</v>
      </c>
      <c r="DJ975">
        <v>0</v>
      </c>
      <c r="DK975">
        <v>0</v>
      </c>
      <c r="DL975">
        <v>0</v>
      </c>
    </row>
    <row r="976" spans="1:116" x14ac:dyDescent="0.45">
      <c r="A976">
        <v>2023</v>
      </c>
      <c r="B976" t="s">
        <v>233</v>
      </c>
      <c r="C976">
        <v>10605</v>
      </c>
      <c r="D976" t="s">
        <v>1228</v>
      </c>
      <c r="E976" t="s">
        <v>606</v>
      </c>
      <c r="F976" t="s">
        <v>247</v>
      </c>
      <c r="G976">
        <v>0.126</v>
      </c>
      <c r="H976">
        <v>0.104</v>
      </c>
      <c r="I976">
        <v>0</v>
      </c>
      <c r="J976">
        <v>0</v>
      </c>
      <c r="K976">
        <v>0.23</v>
      </c>
      <c r="L976">
        <v>18</v>
      </c>
      <c r="M976">
        <v>5</v>
      </c>
      <c r="N976">
        <v>0</v>
      </c>
      <c r="O976">
        <v>0</v>
      </c>
      <c r="P976">
        <v>23</v>
      </c>
      <c r="Q976">
        <v>0</v>
      </c>
      <c r="R976">
        <v>0</v>
      </c>
      <c r="S976">
        <v>0</v>
      </c>
      <c r="T976">
        <v>0</v>
      </c>
      <c r="U976">
        <v>0</v>
      </c>
      <c r="V976">
        <v>0</v>
      </c>
      <c r="W976">
        <v>0</v>
      </c>
      <c r="X976">
        <v>0</v>
      </c>
      <c r="Y976">
        <v>0</v>
      </c>
      <c r="Z976">
        <v>0</v>
      </c>
      <c r="AA976">
        <v>0</v>
      </c>
      <c r="AB976">
        <v>0</v>
      </c>
      <c r="AC976">
        <v>0</v>
      </c>
      <c r="AD976">
        <v>0</v>
      </c>
      <c r="AE976">
        <v>0</v>
      </c>
      <c r="AF976">
        <v>0</v>
      </c>
      <c r="AG976">
        <v>0</v>
      </c>
      <c r="AH976">
        <v>0</v>
      </c>
      <c r="AI976">
        <v>0</v>
      </c>
      <c r="AJ976">
        <v>0</v>
      </c>
      <c r="AK976">
        <v>0</v>
      </c>
      <c r="AL976">
        <v>0</v>
      </c>
      <c r="AM976">
        <v>0</v>
      </c>
      <c r="AN976">
        <v>0</v>
      </c>
      <c r="AO976">
        <v>0</v>
      </c>
      <c r="AP976" t="s">
        <v>324</v>
      </c>
      <c r="AQ976" t="s">
        <v>324</v>
      </c>
      <c r="AR976" t="s">
        <v>324</v>
      </c>
      <c r="AS976" t="s">
        <v>324</v>
      </c>
      <c r="AT976">
        <v>0</v>
      </c>
      <c r="AU976" t="s">
        <v>324</v>
      </c>
      <c r="AV976" t="s">
        <v>324</v>
      </c>
      <c r="AW976" t="s">
        <v>324</v>
      </c>
      <c r="AX976" t="s">
        <v>324</v>
      </c>
      <c r="AY976">
        <v>0</v>
      </c>
      <c r="AZ976" t="s">
        <v>324</v>
      </c>
      <c r="BA976" t="s">
        <v>324</v>
      </c>
      <c r="BB976" t="s">
        <v>324</v>
      </c>
      <c r="BC976" t="s">
        <v>324</v>
      </c>
      <c r="BD976">
        <v>0</v>
      </c>
      <c r="BE976" t="s">
        <v>324</v>
      </c>
      <c r="BF976" t="s">
        <v>324</v>
      </c>
      <c r="BG976" t="s">
        <v>324</v>
      </c>
      <c r="BH976" t="s">
        <v>324</v>
      </c>
      <c r="BI976">
        <v>0</v>
      </c>
      <c r="BJ976" t="s">
        <v>324</v>
      </c>
      <c r="BK976" t="s">
        <v>324</v>
      </c>
      <c r="BL976" t="s">
        <v>324</v>
      </c>
      <c r="BM976" t="s">
        <v>324</v>
      </c>
      <c r="BN976">
        <v>0</v>
      </c>
      <c r="BO976" t="s">
        <v>324</v>
      </c>
      <c r="BP976" t="s">
        <v>324</v>
      </c>
      <c r="BQ976" t="s">
        <v>324</v>
      </c>
      <c r="BR976" t="s">
        <v>324</v>
      </c>
      <c r="BS976">
        <v>0</v>
      </c>
      <c r="BT976">
        <v>0</v>
      </c>
      <c r="BU976">
        <v>0</v>
      </c>
      <c r="BV976">
        <v>0</v>
      </c>
      <c r="BW976">
        <v>0</v>
      </c>
      <c r="BX976">
        <v>0</v>
      </c>
      <c r="BY976">
        <v>0</v>
      </c>
      <c r="BZ976">
        <v>0</v>
      </c>
      <c r="CA976">
        <v>0</v>
      </c>
      <c r="CB976">
        <v>0</v>
      </c>
      <c r="CC976">
        <v>0</v>
      </c>
      <c r="CD976">
        <v>0</v>
      </c>
      <c r="CE976">
        <v>0</v>
      </c>
      <c r="CF976">
        <v>0</v>
      </c>
      <c r="CG976">
        <v>0</v>
      </c>
      <c r="CH976">
        <v>0</v>
      </c>
      <c r="CI976">
        <v>0</v>
      </c>
      <c r="CJ976">
        <v>0</v>
      </c>
      <c r="CK976">
        <v>0</v>
      </c>
      <c r="CL976">
        <v>0</v>
      </c>
      <c r="CM976">
        <v>0</v>
      </c>
      <c r="CN976">
        <v>0</v>
      </c>
      <c r="CO976">
        <v>0</v>
      </c>
      <c r="CP976">
        <v>0</v>
      </c>
      <c r="CQ976">
        <v>0</v>
      </c>
      <c r="CR976">
        <v>0</v>
      </c>
      <c r="CS976">
        <v>0</v>
      </c>
      <c r="CT976">
        <v>0</v>
      </c>
      <c r="CU976">
        <v>0</v>
      </c>
      <c r="CV976">
        <v>0</v>
      </c>
      <c r="CW976">
        <v>0</v>
      </c>
      <c r="CX976">
        <v>0.126</v>
      </c>
      <c r="CY976">
        <v>0.104</v>
      </c>
      <c r="CZ976">
        <v>0</v>
      </c>
      <c r="DA976">
        <v>0</v>
      </c>
      <c r="DB976">
        <v>0.23</v>
      </c>
      <c r="DC976">
        <v>18</v>
      </c>
      <c r="DD976">
        <v>5</v>
      </c>
      <c r="DE976">
        <v>0</v>
      </c>
      <c r="DF976">
        <v>0</v>
      </c>
      <c r="DG976">
        <v>23</v>
      </c>
      <c r="DH976">
        <v>0</v>
      </c>
      <c r="DI976">
        <v>0</v>
      </c>
      <c r="DJ976">
        <v>0</v>
      </c>
      <c r="DK976">
        <v>0</v>
      </c>
      <c r="DL976">
        <v>0</v>
      </c>
    </row>
    <row r="977" spans="1:116" x14ac:dyDescent="0.45">
      <c r="A977">
        <v>2023</v>
      </c>
      <c r="B977" t="s">
        <v>233</v>
      </c>
      <c r="C977">
        <v>11125</v>
      </c>
      <c r="D977" t="s">
        <v>1229</v>
      </c>
      <c r="E977" t="s">
        <v>606</v>
      </c>
      <c r="F977" t="s">
        <v>247</v>
      </c>
      <c r="G977">
        <v>0.112</v>
      </c>
      <c r="H977">
        <v>5.0000000000000001E-3</v>
      </c>
      <c r="I977">
        <v>0</v>
      </c>
      <c r="J977">
        <v>0</v>
      </c>
      <c r="K977">
        <v>0.11700000000000001</v>
      </c>
      <c r="L977">
        <v>14</v>
      </c>
      <c r="M977">
        <v>1</v>
      </c>
      <c r="N977">
        <v>0</v>
      </c>
      <c r="O977">
        <v>0</v>
      </c>
      <c r="P977">
        <v>15</v>
      </c>
      <c r="Q977">
        <v>0</v>
      </c>
      <c r="R977">
        <v>0</v>
      </c>
      <c r="S977">
        <v>0</v>
      </c>
      <c r="T977">
        <v>0</v>
      </c>
      <c r="U977">
        <v>0</v>
      </c>
      <c r="V977">
        <v>0</v>
      </c>
      <c r="W977">
        <v>0</v>
      </c>
      <c r="X977">
        <v>0</v>
      </c>
      <c r="Y977">
        <v>0</v>
      </c>
      <c r="Z977">
        <v>0</v>
      </c>
      <c r="AA977">
        <v>0</v>
      </c>
      <c r="AB977">
        <v>0</v>
      </c>
      <c r="AC977">
        <v>0</v>
      </c>
      <c r="AD977">
        <v>0</v>
      </c>
      <c r="AE977">
        <v>0</v>
      </c>
      <c r="AF977">
        <v>0</v>
      </c>
      <c r="AG977">
        <v>0</v>
      </c>
      <c r="AH977">
        <v>0</v>
      </c>
      <c r="AI977">
        <v>0</v>
      </c>
      <c r="AJ977">
        <v>0</v>
      </c>
      <c r="AK977">
        <v>0</v>
      </c>
      <c r="AL977">
        <v>0</v>
      </c>
      <c r="AM977">
        <v>0</v>
      </c>
      <c r="AN977">
        <v>0</v>
      </c>
      <c r="AO977">
        <v>0</v>
      </c>
      <c r="AP977" t="s">
        <v>324</v>
      </c>
      <c r="AQ977" t="s">
        <v>324</v>
      </c>
      <c r="AR977" t="s">
        <v>324</v>
      </c>
      <c r="AS977" t="s">
        <v>324</v>
      </c>
      <c r="AT977">
        <v>0</v>
      </c>
      <c r="AU977" t="s">
        <v>324</v>
      </c>
      <c r="AV977" t="s">
        <v>324</v>
      </c>
      <c r="AW977" t="s">
        <v>324</v>
      </c>
      <c r="AX977" t="s">
        <v>324</v>
      </c>
      <c r="AY977">
        <v>0</v>
      </c>
      <c r="AZ977" t="s">
        <v>324</v>
      </c>
      <c r="BA977" t="s">
        <v>324</v>
      </c>
      <c r="BB977" t="s">
        <v>324</v>
      </c>
      <c r="BC977" t="s">
        <v>324</v>
      </c>
      <c r="BD977">
        <v>0</v>
      </c>
      <c r="BE977" t="s">
        <v>324</v>
      </c>
      <c r="BF977" t="s">
        <v>324</v>
      </c>
      <c r="BG977" t="s">
        <v>324</v>
      </c>
      <c r="BH977" t="s">
        <v>324</v>
      </c>
      <c r="BI977">
        <v>0</v>
      </c>
      <c r="BJ977" t="s">
        <v>324</v>
      </c>
      <c r="BK977" t="s">
        <v>324</v>
      </c>
      <c r="BL977" t="s">
        <v>324</v>
      </c>
      <c r="BM977" t="s">
        <v>324</v>
      </c>
      <c r="BN977">
        <v>0</v>
      </c>
      <c r="BO977" t="s">
        <v>324</v>
      </c>
      <c r="BP977" t="s">
        <v>324</v>
      </c>
      <c r="BQ977" t="s">
        <v>324</v>
      </c>
      <c r="BR977" t="s">
        <v>324</v>
      </c>
      <c r="BS977">
        <v>0</v>
      </c>
      <c r="BT977">
        <v>0</v>
      </c>
      <c r="BU977">
        <v>0</v>
      </c>
      <c r="BV977">
        <v>0</v>
      </c>
      <c r="BW977">
        <v>0</v>
      </c>
      <c r="BX977">
        <v>0</v>
      </c>
      <c r="BY977">
        <v>0</v>
      </c>
      <c r="BZ977">
        <v>0</v>
      </c>
      <c r="CA977">
        <v>0</v>
      </c>
      <c r="CB977">
        <v>0</v>
      </c>
      <c r="CC977">
        <v>0</v>
      </c>
      <c r="CD977">
        <v>0</v>
      </c>
      <c r="CE977">
        <v>0</v>
      </c>
      <c r="CF977">
        <v>0</v>
      </c>
      <c r="CG977">
        <v>0</v>
      </c>
      <c r="CH977">
        <v>0</v>
      </c>
      <c r="CI977">
        <v>0</v>
      </c>
      <c r="CJ977">
        <v>0</v>
      </c>
      <c r="CK977">
        <v>0</v>
      </c>
      <c r="CL977">
        <v>0</v>
      </c>
      <c r="CM977">
        <v>0</v>
      </c>
      <c r="CN977">
        <v>0</v>
      </c>
      <c r="CO977">
        <v>0</v>
      </c>
      <c r="CP977">
        <v>0</v>
      </c>
      <c r="CQ977">
        <v>0</v>
      </c>
      <c r="CR977">
        <v>0</v>
      </c>
      <c r="CS977">
        <v>0</v>
      </c>
      <c r="CT977">
        <v>0</v>
      </c>
      <c r="CU977">
        <v>0</v>
      </c>
      <c r="CV977">
        <v>0</v>
      </c>
      <c r="CW977">
        <v>0</v>
      </c>
      <c r="CX977">
        <v>0.112</v>
      </c>
      <c r="CY977">
        <v>5.0000000000000001E-3</v>
      </c>
      <c r="CZ977">
        <v>0</v>
      </c>
      <c r="DA977">
        <v>0</v>
      </c>
      <c r="DB977">
        <v>0.11700000000000001</v>
      </c>
      <c r="DC977">
        <v>14</v>
      </c>
      <c r="DD977">
        <v>1</v>
      </c>
      <c r="DE977">
        <v>0</v>
      </c>
      <c r="DF977">
        <v>0</v>
      </c>
      <c r="DG977">
        <v>15</v>
      </c>
      <c r="DH977">
        <v>0</v>
      </c>
      <c r="DI977">
        <v>0</v>
      </c>
      <c r="DJ977">
        <v>0</v>
      </c>
      <c r="DK977">
        <v>0</v>
      </c>
      <c r="DL977">
        <v>0</v>
      </c>
    </row>
    <row r="978" spans="1:116" x14ac:dyDescent="0.45">
      <c r="A978">
        <v>2023</v>
      </c>
      <c r="B978" t="s">
        <v>233</v>
      </c>
      <c r="C978">
        <v>11479</v>
      </c>
      <c r="D978" t="s">
        <v>576</v>
      </c>
      <c r="E978" t="s">
        <v>606</v>
      </c>
      <c r="F978" t="s">
        <v>244</v>
      </c>
      <c r="G978">
        <v>13.624000000000001</v>
      </c>
      <c r="H978">
        <v>36.371000000000002</v>
      </c>
      <c r="I978" t="s">
        <v>324</v>
      </c>
      <c r="J978" t="s">
        <v>324</v>
      </c>
      <c r="K978">
        <v>49.994999999999997</v>
      </c>
      <c r="L978">
        <v>2200</v>
      </c>
      <c r="M978">
        <v>301</v>
      </c>
      <c r="N978" t="s">
        <v>324</v>
      </c>
      <c r="O978" t="s">
        <v>324</v>
      </c>
      <c r="P978">
        <v>2501</v>
      </c>
      <c r="Q978">
        <v>386.721</v>
      </c>
      <c r="R978">
        <v>283.39100000000002</v>
      </c>
      <c r="S978" t="s">
        <v>324</v>
      </c>
      <c r="T978" t="s">
        <v>324</v>
      </c>
      <c r="U978">
        <v>670.11199999999997</v>
      </c>
      <c r="V978" t="s">
        <v>324</v>
      </c>
      <c r="W978" t="s">
        <v>324</v>
      </c>
      <c r="X978" t="s">
        <v>324</v>
      </c>
      <c r="Y978" t="s">
        <v>324</v>
      </c>
      <c r="Z978">
        <v>0</v>
      </c>
      <c r="AA978" t="s">
        <v>324</v>
      </c>
      <c r="AB978" t="s">
        <v>324</v>
      </c>
      <c r="AC978" t="s">
        <v>324</v>
      </c>
      <c r="AD978" t="s">
        <v>324</v>
      </c>
      <c r="AE978">
        <v>0</v>
      </c>
      <c r="AF978" t="s">
        <v>324</v>
      </c>
      <c r="AG978" t="s">
        <v>324</v>
      </c>
      <c r="AH978" t="s">
        <v>324</v>
      </c>
      <c r="AI978" t="s">
        <v>324</v>
      </c>
      <c r="AJ978">
        <v>0</v>
      </c>
      <c r="AK978" t="s">
        <v>324</v>
      </c>
      <c r="AL978" t="s">
        <v>324</v>
      </c>
      <c r="AM978" t="s">
        <v>324</v>
      </c>
      <c r="AN978" t="s">
        <v>324</v>
      </c>
      <c r="AO978">
        <v>0</v>
      </c>
      <c r="AP978" t="s">
        <v>324</v>
      </c>
      <c r="AQ978" t="s">
        <v>324</v>
      </c>
      <c r="AR978" t="s">
        <v>324</v>
      </c>
      <c r="AS978" t="s">
        <v>324</v>
      </c>
      <c r="AT978">
        <v>0</v>
      </c>
      <c r="AU978" t="s">
        <v>324</v>
      </c>
      <c r="AV978" t="s">
        <v>324</v>
      </c>
      <c r="AW978" t="s">
        <v>324</v>
      </c>
      <c r="AX978" t="s">
        <v>324</v>
      </c>
      <c r="AY978">
        <v>0</v>
      </c>
      <c r="AZ978" t="s">
        <v>324</v>
      </c>
      <c r="BA978" t="s">
        <v>324</v>
      </c>
      <c r="BB978" t="s">
        <v>324</v>
      </c>
      <c r="BC978" t="s">
        <v>324</v>
      </c>
      <c r="BD978">
        <v>0</v>
      </c>
      <c r="BE978" t="s">
        <v>324</v>
      </c>
      <c r="BF978" t="s">
        <v>324</v>
      </c>
      <c r="BG978" t="s">
        <v>324</v>
      </c>
      <c r="BH978" t="s">
        <v>324</v>
      </c>
      <c r="BI978">
        <v>0</v>
      </c>
      <c r="BJ978" t="s">
        <v>324</v>
      </c>
      <c r="BK978" t="s">
        <v>324</v>
      </c>
      <c r="BL978" t="s">
        <v>324</v>
      </c>
      <c r="BM978" t="s">
        <v>324</v>
      </c>
      <c r="BN978">
        <v>0</v>
      </c>
      <c r="BO978" t="s">
        <v>324</v>
      </c>
      <c r="BP978" t="s">
        <v>324</v>
      </c>
      <c r="BQ978" t="s">
        <v>324</v>
      </c>
      <c r="BR978" t="s">
        <v>324</v>
      </c>
      <c r="BS978">
        <v>0</v>
      </c>
      <c r="BT978">
        <v>0.04</v>
      </c>
      <c r="BU978">
        <v>0.02</v>
      </c>
      <c r="BV978" t="s">
        <v>324</v>
      </c>
      <c r="BW978" t="s">
        <v>324</v>
      </c>
      <c r="BX978">
        <v>0.06</v>
      </c>
      <c r="BY978">
        <v>4</v>
      </c>
      <c r="BZ978">
        <v>1</v>
      </c>
      <c r="CA978" t="s">
        <v>324</v>
      </c>
      <c r="CB978" t="s">
        <v>324</v>
      </c>
      <c r="CC978">
        <v>5</v>
      </c>
      <c r="CD978">
        <v>0.57799999999999996</v>
      </c>
      <c r="CE978" t="s">
        <v>324</v>
      </c>
      <c r="CF978" t="s">
        <v>324</v>
      </c>
      <c r="CG978" t="s">
        <v>324</v>
      </c>
      <c r="CH978">
        <v>0.57799999999999996</v>
      </c>
      <c r="CI978" t="s">
        <v>324</v>
      </c>
      <c r="CJ978">
        <v>0.4</v>
      </c>
      <c r="CK978" t="s">
        <v>324</v>
      </c>
      <c r="CL978" t="s">
        <v>324</v>
      </c>
      <c r="CM978">
        <v>0.4</v>
      </c>
      <c r="CN978" t="s">
        <v>324</v>
      </c>
      <c r="CO978">
        <v>1</v>
      </c>
      <c r="CP978" t="s">
        <v>324</v>
      </c>
      <c r="CQ978" t="s">
        <v>324</v>
      </c>
      <c r="CR978">
        <v>1</v>
      </c>
      <c r="CS978" t="s">
        <v>324</v>
      </c>
      <c r="CT978" t="s">
        <v>324</v>
      </c>
      <c r="CU978" t="s">
        <v>324</v>
      </c>
      <c r="CV978" t="s">
        <v>324</v>
      </c>
      <c r="CW978">
        <v>0</v>
      </c>
      <c r="CX978">
        <v>13.664</v>
      </c>
      <c r="CY978">
        <v>36.790999999999997</v>
      </c>
      <c r="CZ978">
        <v>0</v>
      </c>
      <c r="DA978">
        <v>0</v>
      </c>
      <c r="DB978">
        <v>50.454999999999998</v>
      </c>
      <c r="DC978">
        <v>2204</v>
      </c>
      <c r="DD978">
        <v>303</v>
      </c>
      <c r="DE978">
        <v>0</v>
      </c>
      <c r="DF978">
        <v>0</v>
      </c>
      <c r="DG978">
        <v>2507</v>
      </c>
      <c r="DH978">
        <v>387.29899999999998</v>
      </c>
      <c r="DI978">
        <v>283.39100000000002</v>
      </c>
      <c r="DJ978">
        <v>0</v>
      </c>
      <c r="DK978">
        <v>0</v>
      </c>
      <c r="DL978">
        <v>670.69</v>
      </c>
    </row>
    <row r="979" spans="1:116" x14ac:dyDescent="0.45">
      <c r="A979">
        <v>2023</v>
      </c>
      <c r="B979" t="s">
        <v>233</v>
      </c>
      <c r="C979">
        <v>11571</v>
      </c>
      <c r="D979" t="s">
        <v>1230</v>
      </c>
      <c r="E979" t="s">
        <v>606</v>
      </c>
      <c r="F979" t="s">
        <v>244</v>
      </c>
      <c r="G979">
        <v>6.5000000000000002E-2</v>
      </c>
      <c r="H979">
        <v>0.03</v>
      </c>
      <c r="I979">
        <v>0.11600000000000001</v>
      </c>
      <c r="J979" t="s">
        <v>324</v>
      </c>
      <c r="K979">
        <v>0.21099999999999999</v>
      </c>
      <c r="L979">
        <v>11</v>
      </c>
      <c r="M979">
        <v>3</v>
      </c>
      <c r="N979">
        <v>2</v>
      </c>
      <c r="O979" t="s">
        <v>324</v>
      </c>
      <c r="P979">
        <v>16</v>
      </c>
      <c r="Q979" t="s">
        <v>324</v>
      </c>
      <c r="R979" t="s">
        <v>324</v>
      </c>
      <c r="S979" t="s">
        <v>324</v>
      </c>
      <c r="T979" t="s">
        <v>324</v>
      </c>
      <c r="U979">
        <v>0</v>
      </c>
      <c r="V979" t="s">
        <v>324</v>
      </c>
      <c r="W979" t="s">
        <v>324</v>
      </c>
      <c r="X979" t="s">
        <v>324</v>
      </c>
      <c r="Y979" t="s">
        <v>324</v>
      </c>
      <c r="Z979">
        <v>0</v>
      </c>
      <c r="AA979" t="s">
        <v>324</v>
      </c>
      <c r="AB979" t="s">
        <v>324</v>
      </c>
      <c r="AC979" t="s">
        <v>324</v>
      </c>
      <c r="AD979" t="s">
        <v>324</v>
      </c>
      <c r="AE979">
        <v>0</v>
      </c>
      <c r="AF979" t="s">
        <v>324</v>
      </c>
      <c r="AG979" t="s">
        <v>324</v>
      </c>
      <c r="AH979" t="s">
        <v>324</v>
      </c>
      <c r="AI979" t="s">
        <v>324</v>
      </c>
      <c r="AJ979">
        <v>0</v>
      </c>
      <c r="AK979" t="s">
        <v>324</v>
      </c>
      <c r="AL979" t="s">
        <v>324</v>
      </c>
      <c r="AM979" t="s">
        <v>324</v>
      </c>
      <c r="AN979" t="s">
        <v>324</v>
      </c>
      <c r="AO979">
        <v>0</v>
      </c>
      <c r="AP979">
        <v>4.0000000000000001E-3</v>
      </c>
      <c r="AQ979">
        <v>0.01</v>
      </c>
      <c r="AR979" t="s">
        <v>324</v>
      </c>
      <c r="AS979" t="s">
        <v>324</v>
      </c>
      <c r="AT979">
        <v>1.4E-2</v>
      </c>
      <c r="AU979">
        <v>1</v>
      </c>
      <c r="AV979">
        <v>2</v>
      </c>
      <c r="AW979" t="s">
        <v>324</v>
      </c>
      <c r="AX979" t="s">
        <v>324</v>
      </c>
      <c r="AY979">
        <v>3</v>
      </c>
      <c r="AZ979" t="s">
        <v>324</v>
      </c>
      <c r="BA979" t="s">
        <v>324</v>
      </c>
      <c r="BB979" t="s">
        <v>324</v>
      </c>
      <c r="BC979" t="s">
        <v>324</v>
      </c>
      <c r="BD979">
        <v>0</v>
      </c>
      <c r="BE979" t="s">
        <v>324</v>
      </c>
      <c r="BF979" t="s">
        <v>324</v>
      </c>
      <c r="BG979" t="s">
        <v>324</v>
      </c>
      <c r="BH979" t="s">
        <v>324</v>
      </c>
      <c r="BI979">
        <v>0</v>
      </c>
      <c r="BJ979" t="s">
        <v>324</v>
      </c>
      <c r="BK979" t="s">
        <v>324</v>
      </c>
      <c r="BL979" t="s">
        <v>324</v>
      </c>
      <c r="BM979" t="s">
        <v>324</v>
      </c>
      <c r="BN979">
        <v>0</v>
      </c>
      <c r="BO979" t="s">
        <v>324</v>
      </c>
      <c r="BP979" t="s">
        <v>324</v>
      </c>
      <c r="BQ979" t="s">
        <v>324</v>
      </c>
      <c r="BR979" t="s">
        <v>324</v>
      </c>
      <c r="BS979">
        <v>0</v>
      </c>
      <c r="BT979" t="s">
        <v>324</v>
      </c>
      <c r="BU979" t="s">
        <v>324</v>
      </c>
      <c r="BV979" t="s">
        <v>324</v>
      </c>
      <c r="BW979" t="s">
        <v>324</v>
      </c>
      <c r="BX979">
        <v>0</v>
      </c>
      <c r="BY979" t="s">
        <v>324</v>
      </c>
      <c r="BZ979" t="s">
        <v>324</v>
      </c>
      <c r="CA979" t="s">
        <v>324</v>
      </c>
      <c r="CB979" t="s">
        <v>324</v>
      </c>
      <c r="CC979">
        <v>0</v>
      </c>
      <c r="CD979" t="s">
        <v>324</v>
      </c>
      <c r="CE979" t="s">
        <v>324</v>
      </c>
      <c r="CF979" t="s">
        <v>324</v>
      </c>
      <c r="CG979" t="s">
        <v>324</v>
      </c>
      <c r="CH979">
        <v>0</v>
      </c>
      <c r="CI979" t="s">
        <v>324</v>
      </c>
      <c r="CJ979" t="s">
        <v>324</v>
      </c>
      <c r="CK979" t="s">
        <v>324</v>
      </c>
      <c r="CL979" t="s">
        <v>324</v>
      </c>
      <c r="CM979">
        <v>0</v>
      </c>
      <c r="CN979" t="s">
        <v>324</v>
      </c>
      <c r="CO979" t="s">
        <v>324</v>
      </c>
      <c r="CP979" t="s">
        <v>324</v>
      </c>
      <c r="CQ979" t="s">
        <v>324</v>
      </c>
      <c r="CR979">
        <v>0</v>
      </c>
      <c r="CS979" t="s">
        <v>324</v>
      </c>
      <c r="CT979" t="s">
        <v>324</v>
      </c>
      <c r="CU979" t="s">
        <v>324</v>
      </c>
      <c r="CV979" t="s">
        <v>324</v>
      </c>
      <c r="CW979">
        <v>0</v>
      </c>
      <c r="CX979">
        <v>6.5000000000000002E-2</v>
      </c>
      <c r="CY979">
        <v>0.03</v>
      </c>
      <c r="CZ979">
        <v>0.11600000000000001</v>
      </c>
      <c r="DA979">
        <v>0</v>
      </c>
      <c r="DB979">
        <v>0.21099999999999999</v>
      </c>
      <c r="DC979">
        <v>11</v>
      </c>
      <c r="DD979">
        <v>3</v>
      </c>
      <c r="DE979">
        <v>2</v>
      </c>
      <c r="DF979">
        <v>0</v>
      </c>
      <c r="DG979">
        <v>16</v>
      </c>
      <c r="DH979">
        <v>0</v>
      </c>
      <c r="DI979">
        <v>0</v>
      </c>
      <c r="DJ979">
        <v>0</v>
      </c>
      <c r="DK979">
        <v>0</v>
      </c>
      <c r="DL979">
        <v>0</v>
      </c>
    </row>
    <row r="980" spans="1:116" x14ac:dyDescent="0.45">
      <c r="A980">
        <v>2023</v>
      </c>
      <c r="B980" t="s">
        <v>233</v>
      </c>
      <c r="C980">
        <v>11740</v>
      </c>
      <c r="D980" t="s">
        <v>1231</v>
      </c>
      <c r="E980" t="s">
        <v>606</v>
      </c>
      <c r="F980" t="s">
        <v>244</v>
      </c>
      <c r="G980">
        <v>0.23100000000000001</v>
      </c>
      <c r="H980">
        <v>5.2999999999999999E-2</v>
      </c>
      <c r="I980" t="s">
        <v>324</v>
      </c>
      <c r="J980" t="s">
        <v>324</v>
      </c>
      <c r="K980">
        <v>0.28399999999999997</v>
      </c>
      <c r="L980">
        <v>38</v>
      </c>
      <c r="M980">
        <v>5</v>
      </c>
      <c r="N980" t="s">
        <v>324</v>
      </c>
      <c r="O980" t="s">
        <v>324</v>
      </c>
      <c r="P980">
        <v>43</v>
      </c>
      <c r="Q980">
        <v>52.386000000000003</v>
      </c>
      <c r="R980">
        <v>15.516999999999999</v>
      </c>
      <c r="S980" t="s">
        <v>324</v>
      </c>
      <c r="T980" t="s">
        <v>324</v>
      </c>
      <c r="U980">
        <v>67.903000000000006</v>
      </c>
      <c r="V980" t="s">
        <v>324</v>
      </c>
      <c r="W980" t="s">
        <v>324</v>
      </c>
      <c r="X980" t="s">
        <v>324</v>
      </c>
      <c r="Y980" t="s">
        <v>324</v>
      </c>
      <c r="Z980">
        <v>0</v>
      </c>
      <c r="AA980" t="s">
        <v>324</v>
      </c>
      <c r="AB980" t="s">
        <v>324</v>
      </c>
      <c r="AC980" t="s">
        <v>324</v>
      </c>
      <c r="AD980" t="s">
        <v>324</v>
      </c>
      <c r="AE980">
        <v>0</v>
      </c>
      <c r="AF980" t="s">
        <v>324</v>
      </c>
      <c r="AG980" t="s">
        <v>324</v>
      </c>
      <c r="AH980" t="s">
        <v>324</v>
      </c>
      <c r="AI980" t="s">
        <v>324</v>
      </c>
      <c r="AJ980">
        <v>0</v>
      </c>
      <c r="AK980" t="s">
        <v>324</v>
      </c>
      <c r="AL980" t="s">
        <v>324</v>
      </c>
      <c r="AM980" t="s">
        <v>324</v>
      </c>
      <c r="AN980" t="s">
        <v>324</v>
      </c>
      <c r="AO980">
        <v>0</v>
      </c>
      <c r="AP980" t="s">
        <v>324</v>
      </c>
      <c r="AQ980" t="s">
        <v>324</v>
      </c>
      <c r="AR980" t="s">
        <v>324</v>
      </c>
      <c r="AS980" t="s">
        <v>324</v>
      </c>
      <c r="AT980">
        <v>0</v>
      </c>
      <c r="AU980" t="s">
        <v>324</v>
      </c>
      <c r="AV980" t="s">
        <v>324</v>
      </c>
      <c r="AW980" t="s">
        <v>324</v>
      </c>
      <c r="AX980" t="s">
        <v>324</v>
      </c>
      <c r="AY980">
        <v>0</v>
      </c>
      <c r="AZ980" t="s">
        <v>324</v>
      </c>
      <c r="BA980" t="s">
        <v>324</v>
      </c>
      <c r="BB980" t="s">
        <v>324</v>
      </c>
      <c r="BC980" t="s">
        <v>324</v>
      </c>
      <c r="BD980">
        <v>0</v>
      </c>
      <c r="BE980" t="s">
        <v>324</v>
      </c>
      <c r="BF980" t="s">
        <v>324</v>
      </c>
      <c r="BG980" t="s">
        <v>324</v>
      </c>
      <c r="BH980" t="s">
        <v>324</v>
      </c>
      <c r="BI980">
        <v>0</v>
      </c>
      <c r="BJ980" t="s">
        <v>324</v>
      </c>
      <c r="BK980" t="s">
        <v>324</v>
      </c>
      <c r="BL980" t="s">
        <v>324</v>
      </c>
      <c r="BM980" t="s">
        <v>324</v>
      </c>
      <c r="BN980">
        <v>0</v>
      </c>
      <c r="BO980" t="s">
        <v>324</v>
      </c>
      <c r="BP980" t="s">
        <v>324</v>
      </c>
      <c r="BQ980" t="s">
        <v>324</v>
      </c>
      <c r="BR980" t="s">
        <v>324</v>
      </c>
      <c r="BS980">
        <v>0</v>
      </c>
      <c r="BT980" t="s">
        <v>324</v>
      </c>
      <c r="BU980" t="s">
        <v>324</v>
      </c>
      <c r="BV980" t="s">
        <v>324</v>
      </c>
      <c r="BW980" t="s">
        <v>324</v>
      </c>
      <c r="BX980">
        <v>0</v>
      </c>
      <c r="BY980" t="s">
        <v>324</v>
      </c>
      <c r="BZ980" t="s">
        <v>324</v>
      </c>
      <c r="CA980" t="s">
        <v>324</v>
      </c>
      <c r="CB980" t="s">
        <v>324</v>
      </c>
      <c r="CC980">
        <v>0</v>
      </c>
      <c r="CD980" t="s">
        <v>324</v>
      </c>
      <c r="CE980" t="s">
        <v>324</v>
      </c>
      <c r="CF980" t="s">
        <v>324</v>
      </c>
      <c r="CG980" t="s">
        <v>324</v>
      </c>
      <c r="CH980">
        <v>0</v>
      </c>
      <c r="CI980" t="s">
        <v>324</v>
      </c>
      <c r="CJ980" t="s">
        <v>324</v>
      </c>
      <c r="CK980" t="s">
        <v>324</v>
      </c>
      <c r="CL980" t="s">
        <v>324</v>
      </c>
      <c r="CM980">
        <v>0</v>
      </c>
      <c r="CN980" t="s">
        <v>324</v>
      </c>
      <c r="CO980" t="s">
        <v>324</v>
      </c>
      <c r="CP980" t="s">
        <v>324</v>
      </c>
      <c r="CQ980" t="s">
        <v>324</v>
      </c>
      <c r="CR980">
        <v>0</v>
      </c>
      <c r="CS980" t="s">
        <v>324</v>
      </c>
      <c r="CT980" t="s">
        <v>324</v>
      </c>
      <c r="CU980" t="s">
        <v>324</v>
      </c>
      <c r="CV980" t="s">
        <v>324</v>
      </c>
      <c r="CW980">
        <v>0</v>
      </c>
      <c r="CX980">
        <v>0.23100000000000001</v>
      </c>
      <c r="CY980">
        <v>5.2999999999999999E-2</v>
      </c>
      <c r="CZ980">
        <v>0</v>
      </c>
      <c r="DA980">
        <v>0</v>
      </c>
      <c r="DB980">
        <v>0.28399999999999997</v>
      </c>
      <c r="DC980">
        <v>38</v>
      </c>
      <c r="DD980">
        <v>5</v>
      </c>
      <c r="DE980">
        <v>0</v>
      </c>
      <c r="DF980">
        <v>0</v>
      </c>
      <c r="DG980">
        <v>43</v>
      </c>
      <c r="DH980">
        <v>52.386000000000003</v>
      </c>
      <c r="DI980">
        <v>15.516999999999999</v>
      </c>
      <c r="DJ980">
        <v>0</v>
      </c>
      <c r="DK980">
        <v>0</v>
      </c>
      <c r="DL980">
        <v>67.903000000000006</v>
      </c>
    </row>
    <row r="981" spans="1:116" x14ac:dyDescent="0.45">
      <c r="A981">
        <v>2023</v>
      </c>
      <c r="B981" t="s">
        <v>233</v>
      </c>
      <c r="C981">
        <v>12298</v>
      </c>
      <c r="D981" t="s">
        <v>1232</v>
      </c>
      <c r="E981" t="s">
        <v>606</v>
      </c>
      <c r="F981" t="s">
        <v>247</v>
      </c>
      <c r="G981">
        <v>0.20699999999999999</v>
      </c>
      <c r="H981">
        <v>0.23100000000000001</v>
      </c>
      <c r="I981">
        <v>0</v>
      </c>
      <c r="J981">
        <v>0</v>
      </c>
      <c r="K981">
        <v>0.438</v>
      </c>
      <c r="L981">
        <v>29</v>
      </c>
      <c r="M981">
        <v>9</v>
      </c>
      <c r="N981">
        <v>0</v>
      </c>
      <c r="O981">
        <v>0</v>
      </c>
      <c r="P981">
        <v>38</v>
      </c>
      <c r="Q981">
        <v>0</v>
      </c>
      <c r="R981">
        <v>0</v>
      </c>
      <c r="S981">
        <v>0</v>
      </c>
      <c r="T981">
        <v>0</v>
      </c>
      <c r="U981">
        <v>0</v>
      </c>
      <c r="V981">
        <v>0</v>
      </c>
      <c r="W981">
        <v>0</v>
      </c>
      <c r="X981">
        <v>0</v>
      </c>
      <c r="Y981">
        <v>0</v>
      </c>
      <c r="Z981">
        <v>0</v>
      </c>
      <c r="AA981">
        <v>0</v>
      </c>
      <c r="AB981">
        <v>0</v>
      </c>
      <c r="AC981">
        <v>0</v>
      </c>
      <c r="AD981">
        <v>0</v>
      </c>
      <c r="AE981">
        <v>0</v>
      </c>
      <c r="AF981">
        <v>0</v>
      </c>
      <c r="AG981">
        <v>0</v>
      </c>
      <c r="AH981">
        <v>0</v>
      </c>
      <c r="AI981">
        <v>0</v>
      </c>
      <c r="AJ981">
        <v>0</v>
      </c>
      <c r="AK981">
        <v>0</v>
      </c>
      <c r="AL981">
        <v>0</v>
      </c>
      <c r="AM981">
        <v>0</v>
      </c>
      <c r="AN981">
        <v>0</v>
      </c>
      <c r="AO981">
        <v>0</v>
      </c>
      <c r="AP981" t="s">
        <v>324</v>
      </c>
      <c r="AQ981" t="s">
        <v>324</v>
      </c>
      <c r="AR981" t="s">
        <v>324</v>
      </c>
      <c r="AS981" t="s">
        <v>324</v>
      </c>
      <c r="AT981">
        <v>0</v>
      </c>
      <c r="AU981" t="s">
        <v>324</v>
      </c>
      <c r="AV981" t="s">
        <v>324</v>
      </c>
      <c r="AW981" t="s">
        <v>324</v>
      </c>
      <c r="AX981" t="s">
        <v>324</v>
      </c>
      <c r="AY981">
        <v>0</v>
      </c>
      <c r="AZ981" t="s">
        <v>324</v>
      </c>
      <c r="BA981" t="s">
        <v>324</v>
      </c>
      <c r="BB981" t="s">
        <v>324</v>
      </c>
      <c r="BC981" t="s">
        <v>324</v>
      </c>
      <c r="BD981">
        <v>0</v>
      </c>
      <c r="BE981" t="s">
        <v>324</v>
      </c>
      <c r="BF981" t="s">
        <v>324</v>
      </c>
      <c r="BG981" t="s">
        <v>324</v>
      </c>
      <c r="BH981" t="s">
        <v>324</v>
      </c>
      <c r="BI981">
        <v>0</v>
      </c>
      <c r="BJ981" t="s">
        <v>324</v>
      </c>
      <c r="BK981" t="s">
        <v>324</v>
      </c>
      <c r="BL981" t="s">
        <v>324</v>
      </c>
      <c r="BM981" t="s">
        <v>324</v>
      </c>
      <c r="BN981">
        <v>0</v>
      </c>
      <c r="BO981" t="s">
        <v>324</v>
      </c>
      <c r="BP981" t="s">
        <v>324</v>
      </c>
      <c r="BQ981" t="s">
        <v>324</v>
      </c>
      <c r="BR981" t="s">
        <v>324</v>
      </c>
      <c r="BS981">
        <v>0</v>
      </c>
      <c r="BT981">
        <v>0</v>
      </c>
      <c r="BU981">
        <v>0</v>
      </c>
      <c r="BV981">
        <v>0</v>
      </c>
      <c r="BW981">
        <v>0</v>
      </c>
      <c r="BX981">
        <v>0</v>
      </c>
      <c r="BY981">
        <v>0</v>
      </c>
      <c r="BZ981">
        <v>0</v>
      </c>
      <c r="CA981">
        <v>0</v>
      </c>
      <c r="CB981">
        <v>0</v>
      </c>
      <c r="CC981">
        <v>0</v>
      </c>
      <c r="CD981">
        <v>0</v>
      </c>
      <c r="CE981">
        <v>0</v>
      </c>
      <c r="CF981">
        <v>0</v>
      </c>
      <c r="CG981">
        <v>0</v>
      </c>
      <c r="CH981">
        <v>0</v>
      </c>
      <c r="CI981">
        <v>0</v>
      </c>
      <c r="CJ981">
        <v>0</v>
      </c>
      <c r="CK981">
        <v>0</v>
      </c>
      <c r="CL981">
        <v>0</v>
      </c>
      <c r="CM981">
        <v>0</v>
      </c>
      <c r="CN981">
        <v>0</v>
      </c>
      <c r="CO981">
        <v>0</v>
      </c>
      <c r="CP981">
        <v>0</v>
      </c>
      <c r="CQ981">
        <v>0</v>
      </c>
      <c r="CR981">
        <v>0</v>
      </c>
      <c r="CS981">
        <v>0</v>
      </c>
      <c r="CT981">
        <v>0</v>
      </c>
      <c r="CU981">
        <v>0</v>
      </c>
      <c r="CV981">
        <v>0</v>
      </c>
      <c r="CW981">
        <v>0</v>
      </c>
      <c r="CX981">
        <v>0.20699999999999999</v>
      </c>
      <c r="CY981">
        <v>0.23100000000000001</v>
      </c>
      <c r="CZ981">
        <v>0</v>
      </c>
      <c r="DA981">
        <v>0</v>
      </c>
      <c r="DB981">
        <v>0.438</v>
      </c>
      <c r="DC981">
        <v>29</v>
      </c>
      <c r="DD981">
        <v>9</v>
      </c>
      <c r="DE981">
        <v>0</v>
      </c>
      <c r="DF981">
        <v>0</v>
      </c>
      <c r="DG981">
        <v>38</v>
      </c>
      <c r="DH981">
        <v>0</v>
      </c>
      <c r="DI981">
        <v>0</v>
      </c>
      <c r="DJ981">
        <v>0</v>
      </c>
      <c r="DK981">
        <v>0</v>
      </c>
      <c r="DL981">
        <v>0</v>
      </c>
    </row>
    <row r="982" spans="1:116" x14ac:dyDescent="0.45">
      <c r="A982">
        <v>2023</v>
      </c>
      <c r="B982" t="s">
        <v>233</v>
      </c>
      <c r="C982">
        <v>13036</v>
      </c>
      <c r="D982" t="s">
        <v>1233</v>
      </c>
      <c r="E982" t="s">
        <v>606</v>
      </c>
      <c r="F982" t="s">
        <v>247</v>
      </c>
      <c r="G982">
        <v>0.67900000000000005</v>
      </c>
      <c r="H982">
        <v>0.10100000000000001</v>
      </c>
      <c r="I982">
        <v>0</v>
      </c>
      <c r="J982">
        <v>0</v>
      </c>
      <c r="K982">
        <v>0.78</v>
      </c>
      <c r="L982">
        <v>97</v>
      </c>
      <c r="M982">
        <v>7</v>
      </c>
      <c r="N982">
        <v>0</v>
      </c>
      <c r="O982">
        <v>0</v>
      </c>
      <c r="P982">
        <v>104</v>
      </c>
      <c r="Q982">
        <v>0</v>
      </c>
      <c r="R982">
        <v>0</v>
      </c>
      <c r="S982">
        <v>0</v>
      </c>
      <c r="T982">
        <v>0</v>
      </c>
      <c r="U982">
        <v>0</v>
      </c>
      <c r="V982">
        <v>0</v>
      </c>
      <c r="W982">
        <v>0</v>
      </c>
      <c r="X982">
        <v>0</v>
      </c>
      <c r="Y982">
        <v>0</v>
      </c>
      <c r="Z982">
        <v>0</v>
      </c>
      <c r="AA982">
        <v>0</v>
      </c>
      <c r="AB982">
        <v>0</v>
      </c>
      <c r="AC982">
        <v>0</v>
      </c>
      <c r="AD982">
        <v>0</v>
      </c>
      <c r="AE982">
        <v>0</v>
      </c>
      <c r="AF982">
        <v>0</v>
      </c>
      <c r="AG982">
        <v>0</v>
      </c>
      <c r="AH982">
        <v>0</v>
      </c>
      <c r="AI982">
        <v>0</v>
      </c>
      <c r="AJ982">
        <v>0</v>
      </c>
      <c r="AK982">
        <v>0</v>
      </c>
      <c r="AL982">
        <v>0</v>
      </c>
      <c r="AM982">
        <v>0</v>
      </c>
      <c r="AN982">
        <v>0</v>
      </c>
      <c r="AO982">
        <v>0</v>
      </c>
      <c r="AP982" t="s">
        <v>324</v>
      </c>
      <c r="AQ982" t="s">
        <v>324</v>
      </c>
      <c r="AR982" t="s">
        <v>324</v>
      </c>
      <c r="AS982" t="s">
        <v>324</v>
      </c>
      <c r="AT982">
        <v>0</v>
      </c>
      <c r="AU982" t="s">
        <v>324</v>
      </c>
      <c r="AV982" t="s">
        <v>324</v>
      </c>
      <c r="AW982" t="s">
        <v>324</v>
      </c>
      <c r="AX982" t="s">
        <v>324</v>
      </c>
      <c r="AY982">
        <v>0</v>
      </c>
      <c r="AZ982" t="s">
        <v>324</v>
      </c>
      <c r="BA982" t="s">
        <v>324</v>
      </c>
      <c r="BB982" t="s">
        <v>324</v>
      </c>
      <c r="BC982" t="s">
        <v>324</v>
      </c>
      <c r="BD982">
        <v>0</v>
      </c>
      <c r="BE982" t="s">
        <v>324</v>
      </c>
      <c r="BF982" t="s">
        <v>324</v>
      </c>
      <c r="BG982" t="s">
        <v>324</v>
      </c>
      <c r="BH982" t="s">
        <v>324</v>
      </c>
      <c r="BI982">
        <v>0</v>
      </c>
      <c r="BJ982" t="s">
        <v>324</v>
      </c>
      <c r="BK982" t="s">
        <v>324</v>
      </c>
      <c r="BL982" t="s">
        <v>324</v>
      </c>
      <c r="BM982" t="s">
        <v>324</v>
      </c>
      <c r="BN982">
        <v>0</v>
      </c>
      <c r="BO982" t="s">
        <v>324</v>
      </c>
      <c r="BP982" t="s">
        <v>324</v>
      </c>
      <c r="BQ982" t="s">
        <v>324</v>
      </c>
      <c r="BR982" t="s">
        <v>324</v>
      </c>
      <c r="BS982">
        <v>0</v>
      </c>
      <c r="BT982">
        <v>0.01</v>
      </c>
      <c r="BU982">
        <v>0</v>
      </c>
      <c r="BV982">
        <v>0</v>
      </c>
      <c r="BW982">
        <v>0</v>
      </c>
      <c r="BX982">
        <v>0.01</v>
      </c>
      <c r="BY982">
        <v>1</v>
      </c>
      <c r="BZ982">
        <v>0</v>
      </c>
      <c r="CA982">
        <v>0</v>
      </c>
      <c r="CB982">
        <v>0</v>
      </c>
      <c r="CC982">
        <v>1</v>
      </c>
      <c r="CD982">
        <v>0</v>
      </c>
      <c r="CE982">
        <v>0</v>
      </c>
      <c r="CF982">
        <v>0</v>
      </c>
      <c r="CG982">
        <v>0</v>
      </c>
      <c r="CH982">
        <v>0</v>
      </c>
      <c r="CI982">
        <v>0</v>
      </c>
      <c r="CJ982">
        <v>0</v>
      </c>
      <c r="CK982">
        <v>0</v>
      </c>
      <c r="CL982">
        <v>0</v>
      </c>
      <c r="CM982">
        <v>0</v>
      </c>
      <c r="CN982">
        <v>0</v>
      </c>
      <c r="CO982">
        <v>0</v>
      </c>
      <c r="CP982">
        <v>0</v>
      </c>
      <c r="CQ982">
        <v>0</v>
      </c>
      <c r="CR982">
        <v>0</v>
      </c>
      <c r="CS982">
        <v>0</v>
      </c>
      <c r="CT982">
        <v>0</v>
      </c>
      <c r="CU982">
        <v>0</v>
      </c>
      <c r="CV982">
        <v>0</v>
      </c>
      <c r="CW982">
        <v>0</v>
      </c>
      <c r="CX982">
        <v>0.68899999999999995</v>
      </c>
      <c r="CY982">
        <v>0.10100000000000001</v>
      </c>
      <c r="CZ982">
        <v>0</v>
      </c>
      <c r="DA982">
        <v>0</v>
      </c>
      <c r="DB982">
        <v>0.79</v>
      </c>
      <c r="DC982">
        <v>98</v>
      </c>
      <c r="DD982">
        <v>7</v>
      </c>
      <c r="DE982">
        <v>0</v>
      </c>
      <c r="DF982">
        <v>0</v>
      </c>
      <c r="DG982">
        <v>105</v>
      </c>
      <c r="DH982">
        <v>0</v>
      </c>
      <c r="DI982">
        <v>0</v>
      </c>
      <c r="DJ982">
        <v>0</v>
      </c>
      <c r="DK982">
        <v>0</v>
      </c>
      <c r="DL982">
        <v>0</v>
      </c>
    </row>
    <row r="983" spans="1:116" x14ac:dyDescent="0.45">
      <c r="A983">
        <v>2023</v>
      </c>
      <c r="B983" t="s">
        <v>233</v>
      </c>
      <c r="C983">
        <v>13145</v>
      </c>
      <c r="D983" t="s">
        <v>1234</v>
      </c>
      <c r="E983" t="s">
        <v>606</v>
      </c>
      <c r="F983" t="s">
        <v>247</v>
      </c>
      <c r="G983">
        <v>8.0000000000000002E-3</v>
      </c>
      <c r="H983">
        <v>6.0000000000000001E-3</v>
      </c>
      <c r="I983">
        <v>0</v>
      </c>
      <c r="J983">
        <v>0</v>
      </c>
      <c r="K983">
        <v>1.4E-2</v>
      </c>
      <c r="L983">
        <v>1</v>
      </c>
      <c r="M983">
        <v>1</v>
      </c>
      <c r="N983">
        <v>0</v>
      </c>
      <c r="O983">
        <v>0</v>
      </c>
      <c r="P983">
        <v>2</v>
      </c>
      <c r="Q983">
        <v>0</v>
      </c>
      <c r="R983">
        <v>0</v>
      </c>
      <c r="S983">
        <v>0</v>
      </c>
      <c r="T983">
        <v>0</v>
      </c>
      <c r="U983">
        <v>0</v>
      </c>
      <c r="V983">
        <v>0</v>
      </c>
      <c r="W983">
        <v>0</v>
      </c>
      <c r="X983">
        <v>0</v>
      </c>
      <c r="Y983">
        <v>0</v>
      </c>
      <c r="Z983">
        <v>0</v>
      </c>
      <c r="AA983">
        <v>0</v>
      </c>
      <c r="AB983">
        <v>0</v>
      </c>
      <c r="AC983">
        <v>0</v>
      </c>
      <c r="AD983">
        <v>0</v>
      </c>
      <c r="AE983">
        <v>0</v>
      </c>
      <c r="AF983">
        <v>0</v>
      </c>
      <c r="AG983">
        <v>0</v>
      </c>
      <c r="AH983">
        <v>0</v>
      </c>
      <c r="AI983">
        <v>0</v>
      </c>
      <c r="AJ983">
        <v>0</v>
      </c>
      <c r="AK983">
        <v>0</v>
      </c>
      <c r="AL983">
        <v>0</v>
      </c>
      <c r="AM983">
        <v>0</v>
      </c>
      <c r="AN983">
        <v>0</v>
      </c>
      <c r="AO983">
        <v>0</v>
      </c>
      <c r="AP983" t="s">
        <v>324</v>
      </c>
      <c r="AQ983" t="s">
        <v>324</v>
      </c>
      <c r="AR983" t="s">
        <v>324</v>
      </c>
      <c r="AS983" t="s">
        <v>324</v>
      </c>
      <c r="AT983">
        <v>0</v>
      </c>
      <c r="AU983" t="s">
        <v>324</v>
      </c>
      <c r="AV983" t="s">
        <v>324</v>
      </c>
      <c r="AW983" t="s">
        <v>324</v>
      </c>
      <c r="AX983" t="s">
        <v>324</v>
      </c>
      <c r="AY983">
        <v>0</v>
      </c>
      <c r="AZ983" t="s">
        <v>324</v>
      </c>
      <c r="BA983" t="s">
        <v>324</v>
      </c>
      <c r="BB983" t="s">
        <v>324</v>
      </c>
      <c r="BC983" t="s">
        <v>324</v>
      </c>
      <c r="BD983">
        <v>0</v>
      </c>
      <c r="BE983" t="s">
        <v>324</v>
      </c>
      <c r="BF983" t="s">
        <v>324</v>
      </c>
      <c r="BG983" t="s">
        <v>324</v>
      </c>
      <c r="BH983" t="s">
        <v>324</v>
      </c>
      <c r="BI983">
        <v>0</v>
      </c>
      <c r="BJ983" t="s">
        <v>324</v>
      </c>
      <c r="BK983" t="s">
        <v>324</v>
      </c>
      <c r="BL983" t="s">
        <v>324</v>
      </c>
      <c r="BM983" t="s">
        <v>324</v>
      </c>
      <c r="BN983">
        <v>0</v>
      </c>
      <c r="BO983" t="s">
        <v>324</v>
      </c>
      <c r="BP983" t="s">
        <v>324</v>
      </c>
      <c r="BQ983" t="s">
        <v>324</v>
      </c>
      <c r="BR983" t="s">
        <v>324</v>
      </c>
      <c r="BS983">
        <v>0</v>
      </c>
      <c r="BT983">
        <v>0</v>
      </c>
      <c r="BU983">
        <v>0</v>
      </c>
      <c r="BV983">
        <v>0</v>
      </c>
      <c r="BW983">
        <v>0</v>
      </c>
      <c r="BX983">
        <v>0</v>
      </c>
      <c r="BY983">
        <v>0</v>
      </c>
      <c r="BZ983">
        <v>0</v>
      </c>
      <c r="CA983">
        <v>0</v>
      </c>
      <c r="CB983">
        <v>0</v>
      </c>
      <c r="CC983">
        <v>0</v>
      </c>
      <c r="CD983">
        <v>0</v>
      </c>
      <c r="CE983">
        <v>0</v>
      </c>
      <c r="CF983">
        <v>0</v>
      </c>
      <c r="CG983">
        <v>0</v>
      </c>
      <c r="CH983">
        <v>0</v>
      </c>
      <c r="CI983">
        <v>0</v>
      </c>
      <c r="CJ983">
        <v>0</v>
      </c>
      <c r="CK983">
        <v>0.33500000000000002</v>
      </c>
      <c r="CL983">
        <v>0</v>
      </c>
      <c r="CM983">
        <v>0.33500000000000002</v>
      </c>
      <c r="CN983">
        <v>0</v>
      </c>
      <c r="CO983">
        <v>0</v>
      </c>
      <c r="CP983">
        <v>1</v>
      </c>
      <c r="CQ983">
        <v>0</v>
      </c>
      <c r="CR983">
        <v>1</v>
      </c>
      <c r="CS983">
        <v>0</v>
      </c>
      <c r="CT983">
        <v>0</v>
      </c>
      <c r="CU983">
        <v>0</v>
      </c>
      <c r="CV983">
        <v>0</v>
      </c>
      <c r="CW983">
        <v>0</v>
      </c>
      <c r="CX983">
        <v>8.0000000000000002E-3</v>
      </c>
      <c r="CY983">
        <v>6.0000000000000001E-3</v>
      </c>
      <c r="CZ983">
        <v>0.33500000000000002</v>
      </c>
      <c r="DA983">
        <v>0</v>
      </c>
      <c r="DB983">
        <v>0.34899999999999998</v>
      </c>
      <c r="DC983">
        <v>1</v>
      </c>
      <c r="DD983">
        <v>1</v>
      </c>
      <c r="DE983">
        <v>1</v>
      </c>
      <c r="DF983">
        <v>0</v>
      </c>
      <c r="DG983">
        <v>3</v>
      </c>
      <c r="DH983">
        <v>0</v>
      </c>
      <c r="DI983">
        <v>0</v>
      </c>
      <c r="DJ983">
        <v>0</v>
      </c>
      <c r="DK983">
        <v>0</v>
      </c>
      <c r="DL983">
        <v>0</v>
      </c>
    </row>
    <row r="984" spans="1:116" x14ac:dyDescent="0.45">
      <c r="A984">
        <v>2023</v>
      </c>
      <c r="B984" t="s">
        <v>233</v>
      </c>
      <c r="C984">
        <v>13438</v>
      </c>
      <c r="D984" t="s">
        <v>1235</v>
      </c>
      <c r="E984" t="s">
        <v>606</v>
      </c>
      <c r="F984" t="s">
        <v>247</v>
      </c>
      <c r="G984">
        <v>0.122</v>
      </c>
      <c r="H984">
        <v>0.2</v>
      </c>
      <c r="I984">
        <v>0</v>
      </c>
      <c r="J984">
        <v>0</v>
      </c>
      <c r="K984">
        <v>0.32200000000000001</v>
      </c>
      <c r="L984">
        <v>17</v>
      </c>
      <c r="M984">
        <v>6</v>
      </c>
      <c r="N984">
        <v>0</v>
      </c>
      <c r="O984">
        <v>0</v>
      </c>
      <c r="P984">
        <v>23</v>
      </c>
      <c r="Q984">
        <v>0</v>
      </c>
      <c r="R984">
        <v>0</v>
      </c>
      <c r="S984">
        <v>0</v>
      </c>
      <c r="T984">
        <v>0</v>
      </c>
      <c r="U984">
        <v>0</v>
      </c>
      <c r="V984">
        <v>0</v>
      </c>
      <c r="W984">
        <v>0</v>
      </c>
      <c r="X984">
        <v>0</v>
      </c>
      <c r="Y984">
        <v>0</v>
      </c>
      <c r="Z984">
        <v>0</v>
      </c>
      <c r="AA984">
        <v>0</v>
      </c>
      <c r="AB984">
        <v>0</v>
      </c>
      <c r="AC984">
        <v>0</v>
      </c>
      <c r="AD984">
        <v>0</v>
      </c>
      <c r="AE984">
        <v>0</v>
      </c>
      <c r="AF984">
        <v>0</v>
      </c>
      <c r="AG984">
        <v>0</v>
      </c>
      <c r="AH984">
        <v>0</v>
      </c>
      <c r="AI984">
        <v>0</v>
      </c>
      <c r="AJ984">
        <v>0</v>
      </c>
      <c r="AK984">
        <v>0</v>
      </c>
      <c r="AL984">
        <v>0</v>
      </c>
      <c r="AM984">
        <v>0</v>
      </c>
      <c r="AN984">
        <v>0</v>
      </c>
      <c r="AO984">
        <v>0</v>
      </c>
      <c r="AP984" t="s">
        <v>324</v>
      </c>
      <c r="AQ984" t="s">
        <v>324</v>
      </c>
      <c r="AR984" t="s">
        <v>324</v>
      </c>
      <c r="AS984" t="s">
        <v>324</v>
      </c>
      <c r="AT984">
        <v>0</v>
      </c>
      <c r="AU984" t="s">
        <v>324</v>
      </c>
      <c r="AV984" t="s">
        <v>324</v>
      </c>
      <c r="AW984" t="s">
        <v>324</v>
      </c>
      <c r="AX984" t="s">
        <v>324</v>
      </c>
      <c r="AY984">
        <v>0</v>
      </c>
      <c r="AZ984" t="s">
        <v>324</v>
      </c>
      <c r="BA984" t="s">
        <v>324</v>
      </c>
      <c r="BB984" t="s">
        <v>324</v>
      </c>
      <c r="BC984" t="s">
        <v>324</v>
      </c>
      <c r="BD984">
        <v>0</v>
      </c>
      <c r="BE984" t="s">
        <v>324</v>
      </c>
      <c r="BF984" t="s">
        <v>324</v>
      </c>
      <c r="BG984" t="s">
        <v>324</v>
      </c>
      <c r="BH984" t="s">
        <v>324</v>
      </c>
      <c r="BI984">
        <v>0</v>
      </c>
      <c r="BJ984" t="s">
        <v>324</v>
      </c>
      <c r="BK984" t="s">
        <v>324</v>
      </c>
      <c r="BL984" t="s">
        <v>324</v>
      </c>
      <c r="BM984" t="s">
        <v>324</v>
      </c>
      <c r="BN984">
        <v>0</v>
      </c>
      <c r="BO984" t="s">
        <v>324</v>
      </c>
      <c r="BP984" t="s">
        <v>324</v>
      </c>
      <c r="BQ984" t="s">
        <v>324</v>
      </c>
      <c r="BR984" t="s">
        <v>324</v>
      </c>
      <c r="BS984">
        <v>0</v>
      </c>
      <c r="BT984">
        <v>0</v>
      </c>
      <c r="BU984">
        <v>0</v>
      </c>
      <c r="BV984">
        <v>0</v>
      </c>
      <c r="BW984">
        <v>0</v>
      </c>
      <c r="BX984">
        <v>0</v>
      </c>
      <c r="BY984">
        <v>0</v>
      </c>
      <c r="BZ984">
        <v>0</v>
      </c>
      <c r="CA984">
        <v>0</v>
      </c>
      <c r="CB984">
        <v>0</v>
      </c>
      <c r="CC984">
        <v>0</v>
      </c>
      <c r="CD984">
        <v>0</v>
      </c>
      <c r="CE984">
        <v>0</v>
      </c>
      <c r="CF984">
        <v>0</v>
      </c>
      <c r="CG984">
        <v>0</v>
      </c>
      <c r="CH984">
        <v>0</v>
      </c>
      <c r="CI984">
        <v>0</v>
      </c>
      <c r="CJ984">
        <v>0</v>
      </c>
      <c r="CK984">
        <v>0</v>
      </c>
      <c r="CL984">
        <v>0</v>
      </c>
      <c r="CM984">
        <v>0</v>
      </c>
      <c r="CN984">
        <v>0</v>
      </c>
      <c r="CO984">
        <v>0</v>
      </c>
      <c r="CP984">
        <v>0</v>
      </c>
      <c r="CQ984">
        <v>0</v>
      </c>
      <c r="CR984">
        <v>0</v>
      </c>
      <c r="CS984">
        <v>0</v>
      </c>
      <c r="CT984">
        <v>0</v>
      </c>
      <c r="CU984">
        <v>0</v>
      </c>
      <c r="CV984">
        <v>0</v>
      </c>
      <c r="CW984">
        <v>0</v>
      </c>
      <c r="CX984">
        <v>0.122</v>
      </c>
      <c r="CY984">
        <v>0.2</v>
      </c>
      <c r="CZ984">
        <v>0</v>
      </c>
      <c r="DA984">
        <v>0</v>
      </c>
      <c r="DB984">
        <v>0.32200000000000001</v>
      </c>
      <c r="DC984">
        <v>17</v>
      </c>
      <c r="DD984">
        <v>6</v>
      </c>
      <c r="DE984">
        <v>0</v>
      </c>
      <c r="DF984">
        <v>0</v>
      </c>
      <c r="DG984">
        <v>23</v>
      </c>
      <c r="DH984">
        <v>0</v>
      </c>
      <c r="DI984">
        <v>0</v>
      </c>
      <c r="DJ984">
        <v>0</v>
      </c>
      <c r="DK984">
        <v>0</v>
      </c>
      <c r="DL984">
        <v>0</v>
      </c>
    </row>
    <row r="985" spans="1:116" x14ac:dyDescent="0.45">
      <c r="A985">
        <v>2023</v>
      </c>
      <c r="B985" t="s">
        <v>233</v>
      </c>
      <c r="C985">
        <v>13448</v>
      </c>
      <c r="D985" t="s">
        <v>1236</v>
      </c>
      <c r="E985" t="s">
        <v>606</v>
      </c>
      <c r="F985" t="s">
        <v>247</v>
      </c>
      <c r="G985">
        <v>0.13700000000000001</v>
      </c>
      <c r="H985">
        <v>8.0000000000000002E-3</v>
      </c>
      <c r="I985">
        <v>0</v>
      </c>
      <c r="J985">
        <v>0</v>
      </c>
      <c r="K985">
        <v>0.14499999999999999</v>
      </c>
      <c r="L985">
        <v>15</v>
      </c>
      <c r="M985">
        <v>2</v>
      </c>
      <c r="N985">
        <v>0</v>
      </c>
      <c r="O985">
        <v>0</v>
      </c>
      <c r="P985">
        <v>17</v>
      </c>
      <c r="Q985">
        <v>0</v>
      </c>
      <c r="R985">
        <v>0</v>
      </c>
      <c r="S985">
        <v>0</v>
      </c>
      <c r="T985">
        <v>0</v>
      </c>
      <c r="U985">
        <v>0</v>
      </c>
      <c r="V985">
        <v>0</v>
      </c>
      <c r="W985">
        <v>0</v>
      </c>
      <c r="X985">
        <v>0</v>
      </c>
      <c r="Y985">
        <v>0</v>
      </c>
      <c r="Z985">
        <v>0</v>
      </c>
      <c r="AA985">
        <v>0</v>
      </c>
      <c r="AB985">
        <v>0</v>
      </c>
      <c r="AC985">
        <v>0</v>
      </c>
      <c r="AD985">
        <v>0</v>
      </c>
      <c r="AE985">
        <v>0</v>
      </c>
      <c r="AF985">
        <v>0</v>
      </c>
      <c r="AG985">
        <v>0</v>
      </c>
      <c r="AH985">
        <v>0</v>
      </c>
      <c r="AI985">
        <v>0</v>
      </c>
      <c r="AJ985">
        <v>0</v>
      </c>
      <c r="AK985">
        <v>0</v>
      </c>
      <c r="AL985">
        <v>0</v>
      </c>
      <c r="AM985">
        <v>0</v>
      </c>
      <c r="AN985">
        <v>0</v>
      </c>
      <c r="AO985">
        <v>0</v>
      </c>
      <c r="AP985" t="s">
        <v>324</v>
      </c>
      <c r="AQ985" t="s">
        <v>324</v>
      </c>
      <c r="AR985" t="s">
        <v>324</v>
      </c>
      <c r="AS985" t="s">
        <v>324</v>
      </c>
      <c r="AT985">
        <v>0</v>
      </c>
      <c r="AU985" t="s">
        <v>324</v>
      </c>
      <c r="AV985" t="s">
        <v>324</v>
      </c>
      <c r="AW985" t="s">
        <v>324</v>
      </c>
      <c r="AX985" t="s">
        <v>324</v>
      </c>
      <c r="AY985">
        <v>0</v>
      </c>
      <c r="AZ985" t="s">
        <v>324</v>
      </c>
      <c r="BA985" t="s">
        <v>324</v>
      </c>
      <c r="BB985" t="s">
        <v>324</v>
      </c>
      <c r="BC985" t="s">
        <v>324</v>
      </c>
      <c r="BD985">
        <v>0</v>
      </c>
      <c r="BE985" t="s">
        <v>324</v>
      </c>
      <c r="BF985" t="s">
        <v>324</v>
      </c>
      <c r="BG985" t="s">
        <v>324</v>
      </c>
      <c r="BH985" t="s">
        <v>324</v>
      </c>
      <c r="BI985">
        <v>0</v>
      </c>
      <c r="BJ985" t="s">
        <v>324</v>
      </c>
      <c r="BK985" t="s">
        <v>324</v>
      </c>
      <c r="BL985" t="s">
        <v>324</v>
      </c>
      <c r="BM985" t="s">
        <v>324</v>
      </c>
      <c r="BN985">
        <v>0</v>
      </c>
      <c r="BO985" t="s">
        <v>324</v>
      </c>
      <c r="BP985" t="s">
        <v>324</v>
      </c>
      <c r="BQ985" t="s">
        <v>324</v>
      </c>
      <c r="BR985" t="s">
        <v>324</v>
      </c>
      <c r="BS985">
        <v>0</v>
      </c>
      <c r="BT985">
        <v>0</v>
      </c>
      <c r="BU985">
        <v>0.02</v>
      </c>
      <c r="BV985">
        <v>0</v>
      </c>
      <c r="BW985">
        <v>0</v>
      </c>
      <c r="BX985">
        <v>0.02</v>
      </c>
      <c r="BY985">
        <v>0</v>
      </c>
      <c r="BZ985">
        <v>1</v>
      </c>
      <c r="CA985">
        <v>0</v>
      </c>
      <c r="CB985">
        <v>0</v>
      </c>
      <c r="CC985">
        <v>1</v>
      </c>
      <c r="CD985">
        <v>0</v>
      </c>
      <c r="CE985">
        <v>0</v>
      </c>
      <c r="CF985">
        <v>0</v>
      </c>
      <c r="CG985">
        <v>0</v>
      </c>
      <c r="CH985">
        <v>0</v>
      </c>
      <c r="CI985">
        <v>0</v>
      </c>
      <c r="CJ985">
        <v>0</v>
      </c>
      <c r="CK985">
        <v>0</v>
      </c>
      <c r="CL985">
        <v>0</v>
      </c>
      <c r="CM985">
        <v>0</v>
      </c>
      <c r="CN985">
        <v>0</v>
      </c>
      <c r="CO985">
        <v>0</v>
      </c>
      <c r="CP985">
        <v>0</v>
      </c>
      <c r="CQ985">
        <v>0</v>
      </c>
      <c r="CR985">
        <v>0</v>
      </c>
      <c r="CS985">
        <v>0</v>
      </c>
      <c r="CT985">
        <v>0</v>
      </c>
      <c r="CU985">
        <v>0</v>
      </c>
      <c r="CV985">
        <v>0</v>
      </c>
      <c r="CW985">
        <v>0</v>
      </c>
      <c r="CX985">
        <v>0.13700000000000001</v>
      </c>
      <c r="CY985">
        <v>2.8000000000000001E-2</v>
      </c>
      <c r="CZ985">
        <v>0</v>
      </c>
      <c r="DA985">
        <v>0</v>
      </c>
      <c r="DB985">
        <v>0.16500000000000001</v>
      </c>
      <c r="DC985">
        <v>15</v>
      </c>
      <c r="DD985">
        <v>3</v>
      </c>
      <c r="DE985">
        <v>0</v>
      </c>
      <c r="DF985">
        <v>0</v>
      </c>
      <c r="DG985">
        <v>18</v>
      </c>
      <c r="DH985">
        <v>0</v>
      </c>
      <c r="DI985">
        <v>0</v>
      </c>
      <c r="DJ985">
        <v>0</v>
      </c>
      <c r="DK985">
        <v>0</v>
      </c>
      <c r="DL985">
        <v>0</v>
      </c>
    </row>
    <row r="986" spans="1:116" x14ac:dyDescent="0.45">
      <c r="A986">
        <v>2023</v>
      </c>
      <c r="B986" t="s">
        <v>233</v>
      </c>
      <c r="C986">
        <v>13467</v>
      </c>
      <c r="D986" t="s">
        <v>1237</v>
      </c>
      <c r="E986" t="s">
        <v>606</v>
      </c>
      <c r="F986" t="s">
        <v>247</v>
      </c>
      <c r="G986">
        <v>7.8E-2</v>
      </c>
      <c r="H986">
        <v>0</v>
      </c>
      <c r="I986">
        <v>0</v>
      </c>
      <c r="J986">
        <v>0</v>
      </c>
      <c r="K986">
        <v>7.8E-2</v>
      </c>
      <c r="L986">
        <v>9</v>
      </c>
      <c r="M986">
        <v>0</v>
      </c>
      <c r="N986">
        <v>0</v>
      </c>
      <c r="O986">
        <v>0</v>
      </c>
      <c r="P986">
        <v>9</v>
      </c>
      <c r="Q986">
        <v>0</v>
      </c>
      <c r="R986">
        <v>0</v>
      </c>
      <c r="S986">
        <v>0</v>
      </c>
      <c r="T986">
        <v>0</v>
      </c>
      <c r="U986">
        <v>0</v>
      </c>
      <c r="V986">
        <v>0</v>
      </c>
      <c r="W986">
        <v>0</v>
      </c>
      <c r="X986">
        <v>0</v>
      </c>
      <c r="Y986">
        <v>0</v>
      </c>
      <c r="Z986">
        <v>0</v>
      </c>
      <c r="AA986">
        <v>0</v>
      </c>
      <c r="AB986">
        <v>0</v>
      </c>
      <c r="AC986">
        <v>0</v>
      </c>
      <c r="AD986">
        <v>0</v>
      </c>
      <c r="AE986">
        <v>0</v>
      </c>
      <c r="AF986">
        <v>0</v>
      </c>
      <c r="AG986">
        <v>0</v>
      </c>
      <c r="AH986">
        <v>0</v>
      </c>
      <c r="AI986">
        <v>0</v>
      </c>
      <c r="AJ986">
        <v>0</v>
      </c>
      <c r="AK986">
        <v>0</v>
      </c>
      <c r="AL986">
        <v>0</v>
      </c>
      <c r="AM986">
        <v>0</v>
      </c>
      <c r="AN986">
        <v>0</v>
      </c>
      <c r="AO986">
        <v>0</v>
      </c>
      <c r="AP986" t="s">
        <v>324</v>
      </c>
      <c r="AQ986" t="s">
        <v>324</v>
      </c>
      <c r="AR986" t="s">
        <v>324</v>
      </c>
      <c r="AS986" t="s">
        <v>324</v>
      </c>
      <c r="AT986">
        <v>0</v>
      </c>
      <c r="AU986" t="s">
        <v>324</v>
      </c>
      <c r="AV986" t="s">
        <v>324</v>
      </c>
      <c r="AW986" t="s">
        <v>324</v>
      </c>
      <c r="AX986" t="s">
        <v>324</v>
      </c>
      <c r="AY986">
        <v>0</v>
      </c>
      <c r="AZ986" t="s">
        <v>324</v>
      </c>
      <c r="BA986" t="s">
        <v>324</v>
      </c>
      <c r="BB986" t="s">
        <v>324</v>
      </c>
      <c r="BC986" t="s">
        <v>324</v>
      </c>
      <c r="BD986">
        <v>0</v>
      </c>
      <c r="BE986" t="s">
        <v>324</v>
      </c>
      <c r="BF986" t="s">
        <v>324</v>
      </c>
      <c r="BG986" t="s">
        <v>324</v>
      </c>
      <c r="BH986" t="s">
        <v>324</v>
      </c>
      <c r="BI986">
        <v>0</v>
      </c>
      <c r="BJ986" t="s">
        <v>324</v>
      </c>
      <c r="BK986" t="s">
        <v>324</v>
      </c>
      <c r="BL986" t="s">
        <v>324</v>
      </c>
      <c r="BM986" t="s">
        <v>324</v>
      </c>
      <c r="BN986">
        <v>0</v>
      </c>
      <c r="BO986" t="s">
        <v>324</v>
      </c>
      <c r="BP986" t="s">
        <v>324</v>
      </c>
      <c r="BQ986" t="s">
        <v>324</v>
      </c>
      <c r="BR986" t="s">
        <v>324</v>
      </c>
      <c r="BS986">
        <v>0</v>
      </c>
      <c r="BT986">
        <v>0</v>
      </c>
      <c r="BU986">
        <v>0</v>
      </c>
      <c r="BV986">
        <v>0</v>
      </c>
      <c r="BW986">
        <v>0</v>
      </c>
      <c r="BX986">
        <v>0</v>
      </c>
      <c r="BY986">
        <v>0</v>
      </c>
      <c r="BZ986">
        <v>0</v>
      </c>
      <c r="CA986">
        <v>0</v>
      </c>
      <c r="CB986">
        <v>0</v>
      </c>
      <c r="CC986">
        <v>0</v>
      </c>
      <c r="CD986">
        <v>0</v>
      </c>
      <c r="CE986">
        <v>0</v>
      </c>
      <c r="CF986">
        <v>0</v>
      </c>
      <c r="CG986">
        <v>0</v>
      </c>
      <c r="CH986">
        <v>0</v>
      </c>
      <c r="CI986">
        <v>0</v>
      </c>
      <c r="CJ986">
        <v>0</v>
      </c>
      <c r="CK986">
        <v>0</v>
      </c>
      <c r="CL986">
        <v>0</v>
      </c>
      <c r="CM986">
        <v>0</v>
      </c>
      <c r="CN986">
        <v>0</v>
      </c>
      <c r="CO986">
        <v>0</v>
      </c>
      <c r="CP986">
        <v>0</v>
      </c>
      <c r="CQ986">
        <v>0</v>
      </c>
      <c r="CR986">
        <v>0</v>
      </c>
      <c r="CS986">
        <v>0</v>
      </c>
      <c r="CT986">
        <v>0</v>
      </c>
      <c r="CU986">
        <v>0</v>
      </c>
      <c r="CV986">
        <v>0</v>
      </c>
      <c r="CW986">
        <v>0</v>
      </c>
      <c r="CX986">
        <v>7.8E-2</v>
      </c>
      <c r="CY986">
        <v>0</v>
      </c>
      <c r="CZ986">
        <v>0</v>
      </c>
      <c r="DA986">
        <v>0</v>
      </c>
      <c r="DB986">
        <v>7.8E-2</v>
      </c>
      <c r="DC986">
        <v>9</v>
      </c>
      <c r="DD986">
        <v>0</v>
      </c>
      <c r="DE986">
        <v>0</v>
      </c>
      <c r="DF986">
        <v>0</v>
      </c>
      <c r="DG986">
        <v>9</v>
      </c>
      <c r="DH986">
        <v>0</v>
      </c>
      <c r="DI986">
        <v>0</v>
      </c>
      <c r="DJ986">
        <v>0</v>
      </c>
      <c r="DK986">
        <v>0</v>
      </c>
      <c r="DL986">
        <v>0</v>
      </c>
    </row>
    <row r="987" spans="1:116" x14ac:dyDescent="0.45">
      <c r="A987">
        <v>2023</v>
      </c>
      <c r="B987" t="s">
        <v>233</v>
      </c>
      <c r="C987">
        <v>13481</v>
      </c>
      <c r="D987" t="s">
        <v>1238</v>
      </c>
      <c r="E987" t="s">
        <v>606</v>
      </c>
      <c r="F987" t="s">
        <v>247</v>
      </c>
      <c r="G987">
        <v>0.13</v>
      </c>
      <c r="H987">
        <v>0.28699999999999998</v>
      </c>
      <c r="I987">
        <v>0</v>
      </c>
      <c r="J987">
        <v>0</v>
      </c>
      <c r="K987">
        <v>0.41699999999999998</v>
      </c>
      <c r="L987">
        <v>16</v>
      </c>
      <c r="M987">
        <v>4</v>
      </c>
      <c r="N987">
        <v>0</v>
      </c>
      <c r="O987">
        <v>0</v>
      </c>
      <c r="P987">
        <v>20</v>
      </c>
      <c r="Q987">
        <v>0</v>
      </c>
      <c r="R987">
        <v>0</v>
      </c>
      <c r="S987">
        <v>0</v>
      </c>
      <c r="T987">
        <v>0</v>
      </c>
      <c r="U987">
        <v>0</v>
      </c>
      <c r="V987">
        <v>0</v>
      </c>
      <c r="W987">
        <v>0</v>
      </c>
      <c r="X987">
        <v>0</v>
      </c>
      <c r="Y987">
        <v>0</v>
      </c>
      <c r="Z987">
        <v>0</v>
      </c>
      <c r="AA987">
        <v>0</v>
      </c>
      <c r="AB987">
        <v>0</v>
      </c>
      <c r="AC987">
        <v>0</v>
      </c>
      <c r="AD987">
        <v>0</v>
      </c>
      <c r="AE987">
        <v>0</v>
      </c>
      <c r="AF987">
        <v>0</v>
      </c>
      <c r="AG987">
        <v>0</v>
      </c>
      <c r="AH987">
        <v>0</v>
      </c>
      <c r="AI987">
        <v>0</v>
      </c>
      <c r="AJ987">
        <v>0</v>
      </c>
      <c r="AK987">
        <v>0</v>
      </c>
      <c r="AL987">
        <v>0</v>
      </c>
      <c r="AM987">
        <v>0</v>
      </c>
      <c r="AN987">
        <v>0</v>
      </c>
      <c r="AO987">
        <v>0</v>
      </c>
      <c r="AP987" t="s">
        <v>324</v>
      </c>
      <c r="AQ987" t="s">
        <v>324</v>
      </c>
      <c r="AR987" t="s">
        <v>324</v>
      </c>
      <c r="AS987" t="s">
        <v>324</v>
      </c>
      <c r="AT987">
        <v>0</v>
      </c>
      <c r="AU987" t="s">
        <v>324</v>
      </c>
      <c r="AV987" t="s">
        <v>324</v>
      </c>
      <c r="AW987" t="s">
        <v>324</v>
      </c>
      <c r="AX987" t="s">
        <v>324</v>
      </c>
      <c r="AY987">
        <v>0</v>
      </c>
      <c r="AZ987" t="s">
        <v>324</v>
      </c>
      <c r="BA987" t="s">
        <v>324</v>
      </c>
      <c r="BB987" t="s">
        <v>324</v>
      </c>
      <c r="BC987" t="s">
        <v>324</v>
      </c>
      <c r="BD987">
        <v>0</v>
      </c>
      <c r="BE987" t="s">
        <v>324</v>
      </c>
      <c r="BF987" t="s">
        <v>324</v>
      </c>
      <c r="BG987" t="s">
        <v>324</v>
      </c>
      <c r="BH987" t="s">
        <v>324</v>
      </c>
      <c r="BI987">
        <v>0</v>
      </c>
      <c r="BJ987" t="s">
        <v>324</v>
      </c>
      <c r="BK987" t="s">
        <v>324</v>
      </c>
      <c r="BL987" t="s">
        <v>324</v>
      </c>
      <c r="BM987" t="s">
        <v>324</v>
      </c>
      <c r="BN987">
        <v>0</v>
      </c>
      <c r="BO987" t="s">
        <v>324</v>
      </c>
      <c r="BP987" t="s">
        <v>324</v>
      </c>
      <c r="BQ987" t="s">
        <v>324</v>
      </c>
      <c r="BR987" t="s">
        <v>324</v>
      </c>
      <c r="BS987">
        <v>0</v>
      </c>
      <c r="BT987">
        <v>0</v>
      </c>
      <c r="BU987">
        <v>0</v>
      </c>
      <c r="BV987">
        <v>0</v>
      </c>
      <c r="BW987">
        <v>0</v>
      </c>
      <c r="BX987">
        <v>0</v>
      </c>
      <c r="BY987">
        <v>0</v>
      </c>
      <c r="BZ987">
        <v>0</v>
      </c>
      <c r="CA987">
        <v>0</v>
      </c>
      <c r="CB987">
        <v>0</v>
      </c>
      <c r="CC987">
        <v>0</v>
      </c>
      <c r="CD987">
        <v>0</v>
      </c>
      <c r="CE987">
        <v>0</v>
      </c>
      <c r="CF987">
        <v>0</v>
      </c>
      <c r="CG987">
        <v>0</v>
      </c>
      <c r="CH987">
        <v>0</v>
      </c>
      <c r="CI987">
        <v>0</v>
      </c>
      <c r="CJ987">
        <v>0.435</v>
      </c>
      <c r="CK987">
        <v>0</v>
      </c>
      <c r="CL987">
        <v>0</v>
      </c>
      <c r="CM987">
        <v>0.435</v>
      </c>
      <c r="CN987">
        <v>0</v>
      </c>
      <c r="CO987">
        <v>1</v>
      </c>
      <c r="CP987">
        <v>0</v>
      </c>
      <c r="CQ987">
        <v>0</v>
      </c>
      <c r="CR987">
        <v>1</v>
      </c>
      <c r="CS987">
        <v>0</v>
      </c>
      <c r="CT987">
        <v>0</v>
      </c>
      <c r="CU987">
        <v>0</v>
      </c>
      <c r="CV987">
        <v>0</v>
      </c>
      <c r="CW987">
        <v>0</v>
      </c>
      <c r="CX987">
        <v>0.13</v>
      </c>
      <c r="CY987">
        <v>0.72199999999999998</v>
      </c>
      <c r="CZ987">
        <v>0</v>
      </c>
      <c r="DA987">
        <v>0</v>
      </c>
      <c r="DB987">
        <v>0.85199999999999998</v>
      </c>
      <c r="DC987">
        <v>16</v>
      </c>
      <c r="DD987">
        <v>5</v>
      </c>
      <c r="DE987">
        <v>0</v>
      </c>
      <c r="DF987">
        <v>0</v>
      </c>
      <c r="DG987">
        <v>21</v>
      </c>
      <c r="DH987">
        <v>0</v>
      </c>
      <c r="DI987">
        <v>0</v>
      </c>
      <c r="DJ987">
        <v>0</v>
      </c>
      <c r="DK987">
        <v>0</v>
      </c>
      <c r="DL987">
        <v>0</v>
      </c>
    </row>
    <row r="988" spans="1:116" x14ac:dyDescent="0.45">
      <c r="A988">
        <v>2023</v>
      </c>
      <c r="B988" t="s">
        <v>233</v>
      </c>
      <c r="C988">
        <v>13697</v>
      </c>
      <c r="D988" t="s">
        <v>577</v>
      </c>
      <c r="E988" t="s">
        <v>606</v>
      </c>
      <c r="F988" t="s">
        <v>244</v>
      </c>
      <c r="G988">
        <v>0.40400000000000003</v>
      </c>
      <c r="H988" t="s">
        <v>324</v>
      </c>
      <c r="I988" t="s">
        <v>324</v>
      </c>
      <c r="J988" t="s">
        <v>324</v>
      </c>
      <c r="K988">
        <v>0.40400000000000003</v>
      </c>
      <c r="L988">
        <v>48</v>
      </c>
      <c r="M988" t="s">
        <v>324</v>
      </c>
      <c r="N988" t="s">
        <v>324</v>
      </c>
      <c r="O988" t="s">
        <v>324</v>
      </c>
      <c r="P988">
        <v>48</v>
      </c>
      <c r="Q988">
        <v>67.316999999999993</v>
      </c>
      <c r="R988" t="s">
        <v>324</v>
      </c>
      <c r="S988" t="s">
        <v>324</v>
      </c>
      <c r="T988" t="s">
        <v>324</v>
      </c>
      <c r="U988">
        <v>67.316999999999993</v>
      </c>
      <c r="V988" t="s">
        <v>324</v>
      </c>
      <c r="W988" t="s">
        <v>324</v>
      </c>
      <c r="X988" t="s">
        <v>324</v>
      </c>
      <c r="Y988" t="s">
        <v>324</v>
      </c>
      <c r="Z988">
        <v>0</v>
      </c>
      <c r="AA988" t="s">
        <v>324</v>
      </c>
      <c r="AB988" t="s">
        <v>324</v>
      </c>
      <c r="AC988" t="s">
        <v>324</v>
      </c>
      <c r="AD988" t="s">
        <v>324</v>
      </c>
      <c r="AE988">
        <v>0</v>
      </c>
      <c r="AF988" t="s">
        <v>324</v>
      </c>
      <c r="AG988" t="s">
        <v>324</v>
      </c>
      <c r="AH988" t="s">
        <v>324</v>
      </c>
      <c r="AI988" t="s">
        <v>324</v>
      </c>
      <c r="AJ988">
        <v>0</v>
      </c>
      <c r="AK988" t="s">
        <v>324</v>
      </c>
      <c r="AL988" t="s">
        <v>324</v>
      </c>
      <c r="AM988" t="s">
        <v>324</v>
      </c>
      <c r="AN988" t="s">
        <v>324</v>
      </c>
      <c r="AO988">
        <v>0</v>
      </c>
      <c r="AP988" t="s">
        <v>324</v>
      </c>
      <c r="AQ988" t="s">
        <v>324</v>
      </c>
      <c r="AR988" t="s">
        <v>324</v>
      </c>
      <c r="AS988" t="s">
        <v>324</v>
      </c>
      <c r="AT988">
        <v>0</v>
      </c>
      <c r="AU988" t="s">
        <v>324</v>
      </c>
      <c r="AV988" t="s">
        <v>324</v>
      </c>
      <c r="AW988" t="s">
        <v>324</v>
      </c>
      <c r="AX988" t="s">
        <v>324</v>
      </c>
      <c r="AY988">
        <v>0</v>
      </c>
      <c r="AZ988" t="s">
        <v>324</v>
      </c>
      <c r="BA988" t="s">
        <v>324</v>
      </c>
      <c r="BB988" t="s">
        <v>324</v>
      </c>
      <c r="BC988" t="s">
        <v>324</v>
      </c>
      <c r="BD988">
        <v>0</v>
      </c>
      <c r="BE988" t="s">
        <v>324</v>
      </c>
      <c r="BF988" t="s">
        <v>324</v>
      </c>
      <c r="BG988" t="s">
        <v>324</v>
      </c>
      <c r="BH988" t="s">
        <v>324</v>
      </c>
      <c r="BI988">
        <v>0</v>
      </c>
      <c r="BJ988" t="s">
        <v>324</v>
      </c>
      <c r="BK988" t="s">
        <v>324</v>
      </c>
      <c r="BL988" t="s">
        <v>324</v>
      </c>
      <c r="BM988" t="s">
        <v>324</v>
      </c>
      <c r="BN988">
        <v>0</v>
      </c>
      <c r="BO988" t="s">
        <v>324</v>
      </c>
      <c r="BP988" t="s">
        <v>324</v>
      </c>
      <c r="BQ988" t="s">
        <v>324</v>
      </c>
      <c r="BR988" t="s">
        <v>324</v>
      </c>
      <c r="BS988">
        <v>0</v>
      </c>
      <c r="BT988" t="s">
        <v>324</v>
      </c>
      <c r="BU988" t="s">
        <v>324</v>
      </c>
      <c r="BV988" t="s">
        <v>324</v>
      </c>
      <c r="BW988" t="s">
        <v>324</v>
      </c>
      <c r="BX988">
        <v>0</v>
      </c>
      <c r="BY988" t="s">
        <v>324</v>
      </c>
      <c r="BZ988" t="s">
        <v>324</v>
      </c>
      <c r="CA988" t="s">
        <v>324</v>
      </c>
      <c r="CB988" t="s">
        <v>324</v>
      </c>
      <c r="CC988">
        <v>0</v>
      </c>
      <c r="CD988" t="s">
        <v>324</v>
      </c>
      <c r="CE988" t="s">
        <v>324</v>
      </c>
      <c r="CF988" t="s">
        <v>324</v>
      </c>
      <c r="CG988" t="s">
        <v>324</v>
      </c>
      <c r="CH988">
        <v>0</v>
      </c>
      <c r="CI988" t="s">
        <v>324</v>
      </c>
      <c r="CJ988" t="s">
        <v>324</v>
      </c>
      <c r="CK988" t="s">
        <v>324</v>
      </c>
      <c r="CL988" t="s">
        <v>324</v>
      </c>
      <c r="CM988">
        <v>0</v>
      </c>
      <c r="CN988" t="s">
        <v>324</v>
      </c>
      <c r="CO988" t="s">
        <v>324</v>
      </c>
      <c r="CP988" t="s">
        <v>324</v>
      </c>
      <c r="CQ988" t="s">
        <v>324</v>
      </c>
      <c r="CR988">
        <v>0</v>
      </c>
      <c r="CS988" t="s">
        <v>324</v>
      </c>
      <c r="CT988" t="s">
        <v>324</v>
      </c>
      <c r="CU988" t="s">
        <v>324</v>
      </c>
      <c r="CV988" t="s">
        <v>324</v>
      </c>
      <c r="CW988">
        <v>0</v>
      </c>
      <c r="CX988">
        <v>0.40400000000000003</v>
      </c>
      <c r="CY988">
        <v>0</v>
      </c>
      <c r="CZ988">
        <v>0</v>
      </c>
      <c r="DA988">
        <v>0</v>
      </c>
      <c r="DB988">
        <v>0.40400000000000003</v>
      </c>
      <c r="DC988">
        <v>48</v>
      </c>
      <c r="DD988">
        <v>0</v>
      </c>
      <c r="DE988">
        <v>0</v>
      </c>
      <c r="DF988">
        <v>0</v>
      </c>
      <c r="DG988">
        <v>48</v>
      </c>
      <c r="DH988">
        <v>67.316999999999993</v>
      </c>
      <c r="DI988">
        <v>0</v>
      </c>
      <c r="DJ988">
        <v>0</v>
      </c>
      <c r="DK988">
        <v>0</v>
      </c>
      <c r="DL988">
        <v>67.316999999999993</v>
      </c>
    </row>
    <row r="989" spans="1:116" x14ac:dyDescent="0.45">
      <c r="A989">
        <v>2023</v>
      </c>
      <c r="B989" t="s">
        <v>233</v>
      </c>
      <c r="C989">
        <v>13780</v>
      </c>
      <c r="D989" t="s">
        <v>578</v>
      </c>
      <c r="E989" t="s">
        <v>606</v>
      </c>
      <c r="F989" t="s">
        <v>244</v>
      </c>
      <c r="G989">
        <v>2.52</v>
      </c>
      <c r="H989">
        <v>0.505</v>
      </c>
      <c r="I989" t="s">
        <v>324</v>
      </c>
      <c r="J989" t="s">
        <v>324</v>
      </c>
      <c r="K989">
        <v>3.0249999999999999</v>
      </c>
      <c r="L989">
        <v>334</v>
      </c>
      <c r="M989">
        <v>25</v>
      </c>
      <c r="N989" t="s">
        <v>324</v>
      </c>
      <c r="O989" t="s">
        <v>324</v>
      </c>
      <c r="P989">
        <v>359</v>
      </c>
      <c r="Q989" t="s">
        <v>324</v>
      </c>
      <c r="R989" t="s">
        <v>324</v>
      </c>
      <c r="S989" t="s">
        <v>324</v>
      </c>
      <c r="T989" t="s">
        <v>324</v>
      </c>
      <c r="U989">
        <v>0</v>
      </c>
      <c r="V989">
        <v>0.33400000000000002</v>
      </c>
      <c r="W989">
        <v>2.6949999999999998</v>
      </c>
      <c r="X989" t="s">
        <v>324</v>
      </c>
      <c r="Y989" t="s">
        <v>324</v>
      </c>
      <c r="Z989">
        <v>3.0289999999999999</v>
      </c>
      <c r="AA989">
        <v>100</v>
      </c>
      <c r="AB989">
        <v>49</v>
      </c>
      <c r="AC989" t="s">
        <v>324</v>
      </c>
      <c r="AD989" t="s">
        <v>324</v>
      </c>
      <c r="AE989">
        <v>149</v>
      </c>
      <c r="AF989" t="s">
        <v>324</v>
      </c>
      <c r="AG989" t="s">
        <v>324</v>
      </c>
      <c r="AH989" t="s">
        <v>324</v>
      </c>
      <c r="AI989" t="s">
        <v>324</v>
      </c>
      <c r="AJ989">
        <v>0</v>
      </c>
      <c r="AK989" t="s">
        <v>324</v>
      </c>
      <c r="AL989" t="s">
        <v>324</v>
      </c>
      <c r="AM989" t="s">
        <v>324</v>
      </c>
      <c r="AN989" t="s">
        <v>324</v>
      </c>
      <c r="AO989">
        <v>0</v>
      </c>
      <c r="AP989" t="s">
        <v>324</v>
      </c>
      <c r="AQ989" t="s">
        <v>324</v>
      </c>
      <c r="AR989" t="s">
        <v>324</v>
      </c>
      <c r="AS989" t="s">
        <v>324</v>
      </c>
      <c r="AT989">
        <v>0</v>
      </c>
      <c r="AU989" t="s">
        <v>324</v>
      </c>
      <c r="AV989" t="s">
        <v>324</v>
      </c>
      <c r="AW989" t="s">
        <v>324</v>
      </c>
      <c r="AX989" t="s">
        <v>324</v>
      </c>
      <c r="AY989">
        <v>0</v>
      </c>
      <c r="AZ989" t="s">
        <v>324</v>
      </c>
      <c r="BA989" t="s">
        <v>324</v>
      </c>
      <c r="BB989" t="s">
        <v>324</v>
      </c>
      <c r="BC989" t="s">
        <v>324</v>
      </c>
      <c r="BD989">
        <v>0</v>
      </c>
      <c r="BE989" t="s">
        <v>324</v>
      </c>
      <c r="BF989" t="s">
        <v>324</v>
      </c>
      <c r="BG989" t="s">
        <v>324</v>
      </c>
      <c r="BH989" t="s">
        <v>324</v>
      </c>
      <c r="BI989">
        <v>0</v>
      </c>
      <c r="BJ989" t="s">
        <v>324</v>
      </c>
      <c r="BK989" t="s">
        <v>324</v>
      </c>
      <c r="BL989" t="s">
        <v>324</v>
      </c>
      <c r="BM989" t="s">
        <v>324</v>
      </c>
      <c r="BN989">
        <v>0</v>
      </c>
      <c r="BO989" t="s">
        <v>324</v>
      </c>
      <c r="BP989" t="s">
        <v>324</v>
      </c>
      <c r="BQ989" t="s">
        <v>324</v>
      </c>
      <c r="BR989" t="s">
        <v>324</v>
      </c>
      <c r="BS989">
        <v>0</v>
      </c>
      <c r="BT989" t="s">
        <v>324</v>
      </c>
      <c r="BU989" t="s">
        <v>324</v>
      </c>
      <c r="BV989" t="s">
        <v>324</v>
      </c>
      <c r="BW989" t="s">
        <v>324</v>
      </c>
      <c r="BX989">
        <v>0</v>
      </c>
      <c r="BY989" t="s">
        <v>324</v>
      </c>
      <c r="BZ989" t="s">
        <v>324</v>
      </c>
      <c r="CA989" t="s">
        <v>324</v>
      </c>
      <c r="CB989" t="s">
        <v>324</v>
      </c>
      <c r="CC989">
        <v>0</v>
      </c>
      <c r="CD989" t="s">
        <v>324</v>
      </c>
      <c r="CE989" t="s">
        <v>324</v>
      </c>
      <c r="CF989" t="s">
        <v>324</v>
      </c>
      <c r="CG989" t="s">
        <v>324</v>
      </c>
      <c r="CH989">
        <v>0</v>
      </c>
      <c r="CI989" t="s">
        <v>324</v>
      </c>
      <c r="CJ989" t="s">
        <v>324</v>
      </c>
      <c r="CK989" t="s">
        <v>324</v>
      </c>
      <c r="CL989" t="s">
        <v>324</v>
      </c>
      <c r="CM989">
        <v>0</v>
      </c>
      <c r="CN989" t="s">
        <v>324</v>
      </c>
      <c r="CO989" t="s">
        <v>324</v>
      </c>
      <c r="CP989" t="s">
        <v>324</v>
      </c>
      <c r="CQ989" t="s">
        <v>324</v>
      </c>
      <c r="CR989">
        <v>0</v>
      </c>
      <c r="CS989" t="s">
        <v>324</v>
      </c>
      <c r="CT989" t="s">
        <v>324</v>
      </c>
      <c r="CU989" t="s">
        <v>324</v>
      </c>
      <c r="CV989" t="s">
        <v>324</v>
      </c>
      <c r="CW989">
        <v>0</v>
      </c>
      <c r="CX989">
        <v>2.8540000000000001</v>
      </c>
      <c r="CY989">
        <v>3.2</v>
      </c>
      <c r="CZ989">
        <v>0</v>
      </c>
      <c r="DA989">
        <v>0</v>
      </c>
      <c r="DB989">
        <v>6.0540000000000003</v>
      </c>
      <c r="DC989">
        <v>434</v>
      </c>
      <c r="DD989">
        <v>74</v>
      </c>
      <c r="DE989">
        <v>0</v>
      </c>
      <c r="DF989">
        <v>0</v>
      </c>
      <c r="DG989">
        <v>508</v>
      </c>
      <c r="DH989">
        <v>0</v>
      </c>
      <c r="DI989">
        <v>0</v>
      </c>
      <c r="DJ989">
        <v>0</v>
      </c>
      <c r="DK989">
        <v>0</v>
      </c>
      <c r="DL989">
        <v>0</v>
      </c>
    </row>
    <row r="990" spans="1:116" x14ac:dyDescent="0.45">
      <c r="A990">
        <v>2023</v>
      </c>
      <c r="B990" t="s">
        <v>233</v>
      </c>
      <c r="C990">
        <v>13815</v>
      </c>
      <c r="D990" t="s">
        <v>579</v>
      </c>
      <c r="E990" t="s">
        <v>606</v>
      </c>
      <c r="F990" t="s">
        <v>244</v>
      </c>
      <c r="G990">
        <v>0.63900000000000001</v>
      </c>
      <c r="H990">
        <v>0.10299999999999999</v>
      </c>
      <c r="I990" t="s">
        <v>324</v>
      </c>
      <c r="J990" t="s">
        <v>324</v>
      </c>
      <c r="K990">
        <v>0.74199999999999999</v>
      </c>
      <c r="L990">
        <v>86</v>
      </c>
      <c r="M990">
        <v>11</v>
      </c>
      <c r="N990" t="s">
        <v>324</v>
      </c>
      <c r="O990" t="s">
        <v>324</v>
      </c>
      <c r="P990">
        <v>97</v>
      </c>
      <c r="Q990">
        <v>163.84800000000001</v>
      </c>
      <c r="R990">
        <v>38.700000000000003</v>
      </c>
      <c r="S990" t="s">
        <v>324</v>
      </c>
      <c r="T990" t="s">
        <v>324</v>
      </c>
      <c r="U990">
        <v>202.548</v>
      </c>
      <c r="V990" t="s">
        <v>324</v>
      </c>
      <c r="W990" t="s">
        <v>324</v>
      </c>
      <c r="X990" t="s">
        <v>324</v>
      </c>
      <c r="Y990" t="s">
        <v>324</v>
      </c>
      <c r="Z990">
        <v>0</v>
      </c>
      <c r="AA990" t="s">
        <v>324</v>
      </c>
      <c r="AB990" t="s">
        <v>324</v>
      </c>
      <c r="AC990" t="s">
        <v>324</v>
      </c>
      <c r="AD990" t="s">
        <v>324</v>
      </c>
      <c r="AE990">
        <v>0</v>
      </c>
      <c r="AF990" t="s">
        <v>324</v>
      </c>
      <c r="AG990" t="s">
        <v>324</v>
      </c>
      <c r="AH990" t="s">
        <v>324</v>
      </c>
      <c r="AI990" t="s">
        <v>324</v>
      </c>
      <c r="AJ990">
        <v>0</v>
      </c>
      <c r="AK990" t="s">
        <v>324</v>
      </c>
      <c r="AL990" t="s">
        <v>324</v>
      </c>
      <c r="AM990" t="s">
        <v>324</v>
      </c>
      <c r="AN990" t="s">
        <v>324</v>
      </c>
      <c r="AO990">
        <v>0</v>
      </c>
      <c r="AP990" t="s">
        <v>324</v>
      </c>
      <c r="AQ990" t="s">
        <v>324</v>
      </c>
      <c r="AR990" t="s">
        <v>324</v>
      </c>
      <c r="AS990" t="s">
        <v>324</v>
      </c>
      <c r="AT990">
        <v>0</v>
      </c>
      <c r="AU990" t="s">
        <v>324</v>
      </c>
      <c r="AV990" t="s">
        <v>324</v>
      </c>
      <c r="AW990" t="s">
        <v>324</v>
      </c>
      <c r="AX990" t="s">
        <v>324</v>
      </c>
      <c r="AY990">
        <v>0</v>
      </c>
      <c r="AZ990" t="s">
        <v>324</v>
      </c>
      <c r="BA990" t="s">
        <v>324</v>
      </c>
      <c r="BB990" t="s">
        <v>324</v>
      </c>
      <c r="BC990" t="s">
        <v>324</v>
      </c>
      <c r="BD990">
        <v>0</v>
      </c>
      <c r="BE990" t="s">
        <v>324</v>
      </c>
      <c r="BF990" t="s">
        <v>324</v>
      </c>
      <c r="BG990" t="s">
        <v>324</v>
      </c>
      <c r="BH990" t="s">
        <v>324</v>
      </c>
      <c r="BI990">
        <v>0</v>
      </c>
      <c r="BJ990" t="s">
        <v>324</v>
      </c>
      <c r="BK990" t="s">
        <v>324</v>
      </c>
      <c r="BL990" t="s">
        <v>324</v>
      </c>
      <c r="BM990" t="s">
        <v>324</v>
      </c>
      <c r="BN990">
        <v>0</v>
      </c>
      <c r="BO990" t="s">
        <v>324</v>
      </c>
      <c r="BP990" t="s">
        <v>324</v>
      </c>
      <c r="BQ990" t="s">
        <v>324</v>
      </c>
      <c r="BR990" t="s">
        <v>324</v>
      </c>
      <c r="BS990">
        <v>0</v>
      </c>
      <c r="BT990">
        <v>0.02</v>
      </c>
      <c r="BU990">
        <v>0.04</v>
      </c>
      <c r="BV990" t="s">
        <v>324</v>
      </c>
      <c r="BW990" t="s">
        <v>324</v>
      </c>
      <c r="BX990">
        <v>0.06</v>
      </c>
      <c r="BY990">
        <v>1</v>
      </c>
      <c r="BZ990">
        <v>2</v>
      </c>
      <c r="CA990" t="s">
        <v>324</v>
      </c>
      <c r="CB990" t="s">
        <v>324</v>
      </c>
      <c r="CC990">
        <v>3</v>
      </c>
      <c r="CD990" t="s">
        <v>324</v>
      </c>
      <c r="CE990" t="s">
        <v>324</v>
      </c>
      <c r="CF990" t="s">
        <v>324</v>
      </c>
      <c r="CG990" t="s">
        <v>324</v>
      </c>
      <c r="CH990">
        <v>0</v>
      </c>
      <c r="CI990" t="s">
        <v>324</v>
      </c>
      <c r="CJ990" t="s">
        <v>324</v>
      </c>
      <c r="CK990" t="s">
        <v>324</v>
      </c>
      <c r="CL990" t="s">
        <v>324</v>
      </c>
      <c r="CM990">
        <v>0</v>
      </c>
      <c r="CN990" t="s">
        <v>324</v>
      </c>
      <c r="CO990" t="s">
        <v>324</v>
      </c>
      <c r="CP990" t="s">
        <v>324</v>
      </c>
      <c r="CQ990" t="s">
        <v>324</v>
      </c>
      <c r="CR990">
        <v>0</v>
      </c>
      <c r="CS990" t="s">
        <v>324</v>
      </c>
      <c r="CT990" t="s">
        <v>324</v>
      </c>
      <c r="CU990" t="s">
        <v>324</v>
      </c>
      <c r="CV990" t="s">
        <v>324</v>
      </c>
      <c r="CW990">
        <v>0</v>
      </c>
      <c r="CX990">
        <v>0.65900000000000003</v>
      </c>
      <c r="CY990">
        <v>0.14299999999999999</v>
      </c>
      <c r="CZ990">
        <v>0</v>
      </c>
      <c r="DA990">
        <v>0</v>
      </c>
      <c r="DB990">
        <v>0.80200000000000005</v>
      </c>
      <c r="DC990">
        <v>87</v>
      </c>
      <c r="DD990">
        <v>13</v>
      </c>
      <c r="DE990">
        <v>0</v>
      </c>
      <c r="DF990">
        <v>0</v>
      </c>
      <c r="DG990">
        <v>100</v>
      </c>
      <c r="DH990">
        <v>163.84800000000001</v>
      </c>
      <c r="DI990">
        <v>38.700000000000003</v>
      </c>
      <c r="DJ990">
        <v>0</v>
      </c>
      <c r="DK990">
        <v>0</v>
      </c>
      <c r="DL990">
        <v>202.548</v>
      </c>
    </row>
    <row r="991" spans="1:116" x14ac:dyDescent="0.45">
      <c r="A991">
        <v>2023</v>
      </c>
      <c r="B991" t="s">
        <v>233</v>
      </c>
      <c r="C991">
        <v>13936</v>
      </c>
      <c r="D991" t="s">
        <v>1239</v>
      </c>
      <c r="E991" t="s">
        <v>606</v>
      </c>
      <c r="F991" t="s">
        <v>244</v>
      </c>
      <c r="G991">
        <v>1.1220000000000001</v>
      </c>
      <c r="H991">
        <v>3.9E-2</v>
      </c>
      <c r="I991">
        <v>0</v>
      </c>
      <c r="J991">
        <v>0</v>
      </c>
      <c r="K991">
        <v>1.161</v>
      </c>
      <c r="L991">
        <v>141</v>
      </c>
      <c r="M991">
        <v>3</v>
      </c>
      <c r="N991">
        <v>0</v>
      </c>
      <c r="O991">
        <v>0</v>
      </c>
      <c r="P991">
        <v>144</v>
      </c>
      <c r="Q991">
        <v>0</v>
      </c>
      <c r="R991">
        <v>0</v>
      </c>
      <c r="S991">
        <v>0</v>
      </c>
      <c r="T991">
        <v>0</v>
      </c>
      <c r="U991">
        <v>0</v>
      </c>
      <c r="V991">
        <v>0</v>
      </c>
      <c r="W991">
        <v>0</v>
      </c>
      <c r="X991">
        <v>0</v>
      </c>
      <c r="Y991">
        <v>0</v>
      </c>
      <c r="Z991">
        <v>0</v>
      </c>
      <c r="AA991">
        <v>0</v>
      </c>
      <c r="AB991">
        <v>0</v>
      </c>
      <c r="AC991">
        <v>0</v>
      </c>
      <c r="AD991">
        <v>0</v>
      </c>
      <c r="AE991">
        <v>0</v>
      </c>
      <c r="AF991">
        <v>0.2</v>
      </c>
      <c r="AG991">
        <v>0</v>
      </c>
      <c r="AH991">
        <v>0</v>
      </c>
      <c r="AI991">
        <v>0</v>
      </c>
      <c r="AJ991">
        <v>0.2</v>
      </c>
      <c r="AK991">
        <v>93</v>
      </c>
      <c r="AL991">
        <v>0</v>
      </c>
      <c r="AM991">
        <v>0</v>
      </c>
      <c r="AN991">
        <v>0</v>
      </c>
      <c r="AO991">
        <v>93</v>
      </c>
      <c r="AP991">
        <v>0</v>
      </c>
      <c r="AQ991">
        <v>0</v>
      </c>
      <c r="AR991">
        <v>0</v>
      </c>
      <c r="AS991">
        <v>0</v>
      </c>
      <c r="AT991">
        <v>0</v>
      </c>
      <c r="AU991">
        <v>0</v>
      </c>
      <c r="AV991">
        <v>0</v>
      </c>
      <c r="AW991">
        <v>0</v>
      </c>
      <c r="AX991">
        <v>0</v>
      </c>
      <c r="AY991">
        <v>0</v>
      </c>
      <c r="AZ991">
        <v>0</v>
      </c>
      <c r="BA991">
        <v>0</v>
      </c>
      <c r="BB991">
        <v>0</v>
      </c>
      <c r="BC991">
        <v>0</v>
      </c>
      <c r="BD991">
        <v>0</v>
      </c>
      <c r="BE991">
        <v>0</v>
      </c>
      <c r="BF991">
        <v>0</v>
      </c>
      <c r="BG991">
        <v>0</v>
      </c>
      <c r="BH991">
        <v>0</v>
      </c>
      <c r="BI991">
        <v>0</v>
      </c>
      <c r="BJ991">
        <v>0</v>
      </c>
      <c r="BK991">
        <v>0</v>
      </c>
      <c r="BL991">
        <v>0</v>
      </c>
      <c r="BM991">
        <v>0</v>
      </c>
      <c r="BN991">
        <v>0</v>
      </c>
      <c r="BO991">
        <v>0</v>
      </c>
      <c r="BP991">
        <v>0</v>
      </c>
      <c r="BQ991">
        <v>0</v>
      </c>
      <c r="BR991">
        <v>0</v>
      </c>
      <c r="BS991">
        <v>0</v>
      </c>
      <c r="BT991">
        <v>0.01</v>
      </c>
      <c r="BU991">
        <v>0</v>
      </c>
      <c r="BV991">
        <v>0</v>
      </c>
      <c r="BW991">
        <v>0</v>
      </c>
      <c r="BX991">
        <v>0.01</v>
      </c>
      <c r="BY991">
        <v>2</v>
      </c>
      <c r="BZ991">
        <v>0</v>
      </c>
      <c r="CA991">
        <v>0</v>
      </c>
      <c r="CB991">
        <v>0</v>
      </c>
      <c r="CC991">
        <v>2</v>
      </c>
      <c r="CD991">
        <v>0</v>
      </c>
      <c r="CE991">
        <v>0</v>
      </c>
      <c r="CF991">
        <v>0</v>
      </c>
      <c r="CG991">
        <v>0</v>
      </c>
      <c r="CH991">
        <v>0</v>
      </c>
      <c r="CI991">
        <v>0</v>
      </c>
      <c r="CJ991">
        <v>0</v>
      </c>
      <c r="CK991">
        <v>0</v>
      </c>
      <c r="CL991">
        <v>0</v>
      </c>
      <c r="CM991">
        <v>0</v>
      </c>
      <c r="CN991">
        <v>0</v>
      </c>
      <c r="CO991">
        <v>0</v>
      </c>
      <c r="CP991">
        <v>0</v>
      </c>
      <c r="CQ991">
        <v>0</v>
      </c>
      <c r="CR991">
        <v>0</v>
      </c>
      <c r="CS991">
        <v>0</v>
      </c>
      <c r="CT991">
        <v>0</v>
      </c>
      <c r="CU991">
        <v>0</v>
      </c>
      <c r="CV991">
        <v>0</v>
      </c>
      <c r="CW991">
        <v>0</v>
      </c>
      <c r="CX991">
        <v>1.3320000000000001</v>
      </c>
      <c r="CY991">
        <v>3.9E-2</v>
      </c>
      <c r="CZ991">
        <v>0</v>
      </c>
      <c r="DA991">
        <v>0</v>
      </c>
      <c r="DB991">
        <v>1.371</v>
      </c>
      <c r="DC991">
        <v>236</v>
      </c>
      <c r="DD991">
        <v>3</v>
      </c>
      <c r="DE991">
        <v>0</v>
      </c>
      <c r="DF991">
        <v>0</v>
      </c>
      <c r="DG991">
        <v>239</v>
      </c>
      <c r="DH991">
        <v>0</v>
      </c>
      <c r="DI991">
        <v>0</v>
      </c>
      <c r="DJ991">
        <v>0</v>
      </c>
      <c r="DK991">
        <v>0</v>
      </c>
      <c r="DL991">
        <v>0</v>
      </c>
    </row>
    <row r="992" spans="1:116" x14ac:dyDescent="0.45">
      <c r="A992">
        <v>2023</v>
      </c>
      <c r="B992" t="s">
        <v>233</v>
      </c>
      <c r="C992">
        <v>13963</v>
      </c>
      <c r="D992" t="s">
        <v>1240</v>
      </c>
      <c r="E992" t="s">
        <v>606</v>
      </c>
      <c r="F992" t="s">
        <v>247</v>
      </c>
      <c r="G992">
        <v>0.46500000000000002</v>
      </c>
      <c r="H992">
        <v>1.7000000000000001E-2</v>
      </c>
      <c r="I992">
        <v>0</v>
      </c>
      <c r="J992">
        <v>0</v>
      </c>
      <c r="K992">
        <v>0.48199999999999998</v>
      </c>
      <c r="L992">
        <v>67</v>
      </c>
      <c r="M992">
        <v>3</v>
      </c>
      <c r="N992">
        <v>0</v>
      </c>
      <c r="O992">
        <v>0</v>
      </c>
      <c r="P992">
        <v>70</v>
      </c>
      <c r="Q992">
        <v>0</v>
      </c>
      <c r="R992">
        <v>0</v>
      </c>
      <c r="S992">
        <v>0</v>
      </c>
      <c r="T992">
        <v>0</v>
      </c>
      <c r="U992">
        <v>0</v>
      </c>
      <c r="V992">
        <v>0</v>
      </c>
      <c r="W992">
        <v>0</v>
      </c>
      <c r="X992">
        <v>0</v>
      </c>
      <c r="Y992">
        <v>0</v>
      </c>
      <c r="Z992">
        <v>0</v>
      </c>
      <c r="AA992">
        <v>0</v>
      </c>
      <c r="AB992">
        <v>0</v>
      </c>
      <c r="AC992">
        <v>0</v>
      </c>
      <c r="AD992">
        <v>0</v>
      </c>
      <c r="AE992">
        <v>0</v>
      </c>
      <c r="AF992">
        <v>0</v>
      </c>
      <c r="AG992">
        <v>0</v>
      </c>
      <c r="AH992">
        <v>0</v>
      </c>
      <c r="AI992">
        <v>0</v>
      </c>
      <c r="AJ992">
        <v>0</v>
      </c>
      <c r="AK992">
        <v>0</v>
      </c>
      <c r="AL992">
        <v>0</v>
      </c>
      <c r="AM992">
        <v>0</v>
      </c>
      <c r="AN992">
        <v>0</v>
      </c>
      <c r="AO992">
        <v>0</v>
      </c>
      <c r="AP992" t="s">
        <v>324</v>
      </c>
      <c r="AQ992" t="s">
        <v>324</v>
      </c>
      <c r="AR992" t="s">
        <v>324</v>
      </c>
      <c r="AS992" t="s">
        <v>324</v>
      </c>
      <c r="AT992">
        <v>0</v>
      </c>
      <c r="AU992" t="s">
        <v>324</v>
      </c>
      <c r="AV992" t="s">
        <v>324</v>
      </c>
      <c r="AW992" t="s">
        <v>324</v>
      </c>
      <c r="AX992" t="s">
        <v>324</v>
      </c>
      <c r="AY992">
        <v>0</v>
      </c>
      <c r="AZ992" t="s">
        <v>324</v>
      </c>
      <c r="BA992" t="s">
        <v>324</v>
      </c>
      <c r="BB992" t="s">
        <v>324</v>
      </c>
      <c r="BC992" t="s">
        <v>324</v>
      </c>
      <c r="BD992">
        <v>0</v>
      </c>
      <c r="BE992" t="s">
        <v>324</v>
      </c>
      <c r="BF992" t="s">
        <v>324</v>
      </c>
      <c r="BG992" t="s">
        <v>324</v>
      </c>
      <c r="BH992" t="s">
        <v>324</v>
      </c>
      <c r="BI992">
        <v>0</v>
      </c>
      <c r="BJ992" t="s">
        <v>324</v>
      </c>
      <c r="BK992" t="s">
        <v>324</v>
      </c>
      <c r="BL992" t="s">
        <v>324</v>
      </c>
      <c r="BM992" t="s">
        <v>324</v>
      </c>
      <c r="BN992">
        <v>0</v>
      </c>
      <c r="BO992" t="s">
        <v>324</v>
      </c>
      <c r="BP992" t="s">
        <v>324</v>
      </c>
      <c r="BQ992" t="s">
        <v>324</v>
      </c>
      <c r="BR992" t="s">
        <v>324</v>
      </c>
      <c r="BS992">
        <v>0</v>
      </c>
      <c r="BT992">
        <v>0</v>
      </c>
      <c r="BU992">
        <v>0</v>
      </c>
      <c r="BV992">
        <v>0</v>
      </c>
      <c r="BW992">
        <v>0</v>
      </c>
      <c r="BX992">
        <v>0</v>
      </c>
      <c r="BY992">
        <v>0</v>
      </c>
      <c r="BZ992">
        <v>0</v>
      </c>
      <c r="CA992">
        <v>0</v>
      </c>
      <c r="CB992">
        <v>0</v>
      </c>
      <c r="CC992">
        <v>0</v>
      </c>
      <c r="CD992">
        <v>0</v>
      </c>
      <c r="CE992">
        <v>0</v>
      </c>
      <c r="CF992">
        <v>0</v>
      </c>
      <c r="CG992">
        <v>0</v>
      </c>
      <c r="CH992">
        <v>0</v>
      </c>
      <c r="CI992">
        <v>0</v>
      </c>
      <c r="CJ992">
        <v>0</v>
      </c>
      <c r="CK992">
        <v>0</v>
      </c>
      <c r="CL992">
        <v>0</v>
      </c>
      <c r="CM992">
        <v>0</v>
      </c>
      <c r="CN992">
        <v>0</v>
      </c>
      <c r="CO992">
        <v>0</v>
      </c>
      <c r="CP992">
        <v>0</v>
      </c>
      <c r="CQ992">
        <v>0</v>
      </c>
      <c r="CR992">
        <v>0</v>
      </c>
      <c r="CS992">
        <v>0</v>
      </c>
      <c r="CT992">
        <v>0</v>
      </c>
      <c r="CU992">
        <v>0</v>
      </c>
      <c r="CV992">
        <v>0</v>
      </c>
      <c r="CW992">
        <v>0</v>
      </c>
      <c r="CX992">
        <v>0.46500000000000002</v>
      </c>
      <c r="CY992">
        <v>1.7000000000000001E-2</v>
      </c>
      <c r="CZ992">
        <v>0</v>
      </c>
      <c r="DA992">
        <v>0</v>
      </c>
      <c r="DB992">
        <v>0.48199999999999998</v>
      </c>
      <c r="DC992">
        <v>67</v>
      </c>
      <c r="DD992">
        <v>3</v>
      </c>
      <c r="DE992">
        <v>0</v>
      </c>
      <c r="DF992">
        <v>0</v>
      </c>
      <c r="DG992">
        <v>70</v>
      </c>
      <c r="DH992">
        <v>0</v>
      </c>
      <c r="DI992">
        <v>0</v>
      </c>
      <c r="DJ992">
        <v>0</v>
      </c>
      <c r="DK992">
        <v>0</v>
      </c>
      <c r="DL992">
        <v>0</v>
      </c>
    </row>
    <row r="993" spans="1:116" x14ac:dyDescent="0.45">
      <c r="A993">
        <v>2023</v>
      </c>
      <c r="B993" t="s">
        <v>233</v>
      </c>
      <c r="C993">
        <v>15159</v>
      </c>
      <c r="D993" t="s">
        <v>1241</v>
      </c>
      <c r="E993" t="s">
        <v>606</v>
      </c>
      <c r="F993" t="s">
        <v>247</v>
      </c>
      <c r="G993">
        <v>0.442</v>
      </c>
      <c r="H993">
        <v>1.1040000000000001</v>
      </c>
      <c r="I993">
        <v>0</v>
      </c>
      <c r="J993">
        <v>0</v>
      </c>
      <c r="K993">
        <v>1.546</v>
      </c>
      <c r="L993">
        <v>51</v>
      </c>
      <c r="M993">
        <v>14</v>
      </c>
      <c r="N993">
        <v>0</v>
      </c>
      <c r="O993">
        <v>0</v>
      </c>
      <c r="P993">
        <v>65</v>
      </c>
      <c r="Q993">
        <v>0</v>
      </c>
      <c r="R993">
        <v>0</v>
      </c>
      <c r="S993">
        <v>0</v>
      </c>
      <c r="T993">
        <v>0</v>
      </c>
      <c r="U993">
        <v>0</v>
      </c>
      <c r="V993">
        <v>0</v>
      </c>
      <c r="W993">
        <v>0</v>
      </c>
      <c r="X993">
        <v>0</v>
      </c>
      <c r="Y993">
        <v>0</v>
      </c>
      <c r="Z993">
        <v>0</v>
      </c>
      <c r="AA993">
        <v>0</v>
      </c>
      <c r="AB993">
        <v>0</v>
      </c>
      <c r="AC993">
        <v>0</v>
      </c>
      <c r="AD993">
        <v>0</v>
      </c>
      <c r="AE993">
        <v>0</v>
      </c>
      <c r="AF993">
        <v>0</v>
      </c>
      <c r="AG993">
        <v>0</v>
      </c>
      <c r="AH993">
        <v>0</v>
      </c>
      <c r="AI993">
        <v>0</v>
      </c>
      <c r="AJ993">
        <v>0</v>
      </c>
      <c r="AK993">
        <v>0</v>
      </c>
      <c r="AL993">
        <v>0</v>
      </c>
      <c r="AM993">
        <v>0</v>
      </c>
      <c r="AN993">
        <v>0</v>
      </c>
      <c r="AO993">
        <v>0</v>
      </c>
      <c r="AP993" t="s">
        <v>324</v>
      </c>
      <c r="AQ993" t="s">
        <v>324</v>
      </c>
      <c r="AR993" t="s">
        <v>324</v>
      </c>
      <c r="AS993" t="s">
        <v>324</v>
      </c>
      <c r="AT993">
        <v>0</v>
      </c>
      <c r="AU993" t="s">
        <v>324</v>
      </c>
      <c r="AV993" t="s">
        <v>324</v>
      </c>
      <c r="AW993" t="s">
        <v>324</v>
      </c>
      <c r="AX993" t="s">
        <v>324</v>
      </c>
      <c r="AY993">
        <v>0</v>
      </c>
      <c r="AZ993" t="s">
        <v>324</v>
      </c>
      <c r="BA993" t="s">
        <v>324</v>
      </c>
      <c r="BB993" t="s">
        <v>324</v>
      </c>
      <c r="BC993" t="s">
        <v>324</v>
      </c>
      <c r="BD993">
        <v>0</v>
      </c>
      <c r="BE993" t="s">
        <v>324</v>
      </c>
      <c r="BF993" t="s">
        <v>324</v>
      </c>
      <c r="BG993" t="s">
        <v>324</v>
      </c>
      <c r="BH993" t="s">
        <v>324</v>
      </c>
      <c r="BI993">
        <v>0</v>
      </c>
      <c r="BJ993" t="s">
        <v>324</v>
      </c>
      <c r="BK993" t="s">
        <v>324</v>
      </c>
      <c r="BL993" t="s">
        <v>324</v>
      </c>
      <c r="BM993" t="s">
        <v>324</v>
      </c>
      <c r="BN993">
        <v>0</v>
      </c>
      <c r="BO993" t="s">
        <v>324</v>
      </c>
      <c r="BP993" t="s">
        <v>324</v>
      </c>
      <c r="BQ993" t="s">
        <v>324</v>
      </c>
      <c r="BR993" t="s">
        <v>324</v>
      </c>
      <c r="BS993">
        <v>0</v>
      </c>
      <c r="BT993">
        <v>0.1</v>
      </c>
      <c r="BU993">
        <v>0</v>
      </c>
      <c r="BV993">
        <v>0</v>
      </c>
      <c r="BW993">
        <v>0</v>
      </c>
      <c r="BX993">
        <v>0.1</v>
      </c>
      <c r="BY993">
        <v>1</v>
      </c>
      <c r="BZ993">
        <v>0</v>
      </c>
      <c r="CA993">
        <v>0</v>
      </c>
      <c r="CB993">
        <v>0</v>
      </c>
      <c r="CC993">
        <v>1</v>
      </c>
      <c r="CD993">
        <v>0</v>
      </c>
      <c r="CE993">
        <v>0</v>
      </c>
      <c r="CF993">
        <v>0</v>
      </c>
      <c r="CG993">
        <v>0</v>
      </c>
      <c r="CH993">
        <v>0</v>
      </c>
      <c r="CI993">
        <v>0</v>
      </c>
      <c r="CJ993">
        <v>0.13</v>
      </c>
      <c r="CK993">
        <v>0</v>
      </c>
      <c r="CL993">
        <v>0</v>
      </c>
      <c r="CM993">
        <v>0.13</v>
      </c>
      <c r="CN993">
        <v>0</v>
      </c>
      <c r="CO993">
        <v>1</v>
      </c>
      <c r="CP993">
        <v>0</v>
      </c>
      <c r="CQ993">
        <v>0</v>
      </c>
      <c r="CR993">
        <v>1</v>
      </c>
      <c r="CS993">
        <v>0</v>
      </c>
      <c r="CT993">
        <v>0</v>
      </c>
      <c r="CU993">
        <v>0</v>
      </c>
      <c r="CV993">
        <v>0</v>
      </c>
      <c r="CW993">
        <v>0</v>
      </c>
      <c r="CX993">
        <v>0.54200000000000004</v>
      </c>
      <c r="CY993">
        <v>1.234</v>
      </c>
      <c r="CZ993">
        <v>0</v>
      </c>
      <c r="DA993">
        <v>0</v>
      </c>
      <c r="DB993">
        <v>1.776</v>
      </c>
      <c r="DC993">
        <v>52</v>
      </c>
      <c r="DD993">
        <v>15</v>
      </c>
      <c r="DE993">
        <v>0</v>
      </c>
      <c r="DF993">
        <v>0</v>
      </c>
      <c r="DG993">
        <v>67</v>
      </c>
      <c r="DH993">
        <v>0</v>
      </c>
      <c r="DI993">
        <v>0</v>
      </c>
      <c r="DJ993">
        <v>0</v>
      </c>
      <c r="DK993">
        <v>0</v>
      </c>
      <c r="DL993">
        <v>0</v>
      </c>
    </row>
    <row r="994" spans="1:116" x14ac:dyDescent="0.45">
      <c r="A994">
        <v>2023</v>
      </c>
      <c r="B994" t="s">
        <v>233</v>
      </c>
      <c r="C994">
        <v>15312</v>
      </c>
      <c r="D994" t="s">
        <v>1242</v>
      </c>
      <c r="E994" t="s">
        <v>606</v>
      </c>
      <c r="F994" t="s">
        <v>247</v>
      </c>
      <c r="G994">
        <v>0.14799999999999999</v>
      </c>
      <c r="H994">
        <v>0.153</v>
      </c>
      <c r="I994">
        <v>0</v>
      </c>
      <c r="J994">
        <v>0</v>
      </c>
      <c r="K994">
        <v>0.30099999999999999</v>
      </c>
      <c r="L994">
        <v>24</v>
      </c>
      <c r="M994">
        <v>8</v>
      </c>
      <c r="N994">
        <v>0</v>
      </c>
      <c r="O994">
        <v>0</v>
      </c>
      <c r="P994">
        <v>32</v>
      </c>
      <c r="Q994">
        <v>0</v>
      </c>
      <c r="R994">
        <v>0</v>
      </c>
      <c r="S994">
        <v>0</v>
      </c>
      <c r="T994">
        <v>0</v>
      </c>
      <c r="U994">
        <v>0</v>
      </c>
      <c r="V994">
        <v>0</v>
      </c>
      <c r="W994">
        <v>0</v>
      </c>
      <c r="X994">
        <v>0</v>
      </c>
      <c r="Y994">
        <v>0</v>
      </c>
      <c r="Z994">
        <v>0</v>
      </c>
      <c r="AA994">
        <v>0</v>
      </c>
      <c r="AB994">
        <v>0</v>
      </c>
      <c r="AC994">
        <v>0</v>
      </c>
      <c r="AD994">
        <v>0</v>
      </c>
      <c r="AE994">
        <v>0</v>
      </c>
      <c r="AF994">
        <v>0</v>
      </c>
      <c r="AG994">
        <v>0</v>
      </c>
      <c r="AH994">
        <v>0</v>
      </c>
      <c r="AI994">
        <v>0</v>
      </c>
      <c r="AJ994">
        <v>0</v>
      </c>
      <c r="AK994">
        <v>0</v>
      </c>
      <c r="AL994">
        <v>0</v>
      </c>
      <c r="AM994">
        <v>0</v>
      </c>
      <c r="AN994">
        <v>0</v>
      </c>
      <c r="AO994">
        <v>0</v>
      </c>
      <c r="AP994" t="s">
        <v>324</v>
      </c>
      <c r="AQ994" t="s">
        <v>324</v>
      </c>
      <c r="AR994" t="s">
        <v>324</v>
      </c>
      <c r="AS994" t="s">
        <v>324</v>
      </c>
      <c r="AT994">
        <v>0</v>
      </c>
      <c r="AU994" t="s">
        <v>324</v>
      </c>
      <c r="AV994" t="s">
        <v>324</v>
      </c>
      <c r="AW994" t="s">
        <v>324</v>
      </c>
      <c r="AX994" t="s">
        <v>324</v>
      </c>
      <c r="AY994">
        <v>0</v>
      </c>
      <c r="AZ994" t="s">
        <v>324</v>
      </c>
      <c r="BA994" t="s">
        <v>324</v>
      </c>
      <c r="BB994" t="s">
        <v>324</v>
      </c>
      <c r="BC994" t="s">
        <v>324</v>
      </c>
      <c r="BD994">
        <v>0</v>
      </c>
      <c r="BE994" t="s">
        <v>324</v>
      </c>
      <c r="BF994" t="s">
        <v>324</v>
      </c>
      <c r="BG994" t="s">
        <v>324</v>
      </c>
      <c r="BH994" t="s">
        <v>324</v>
      </c>
      <c r="BI994">
        <v>0</v>
      </c>
      <c r="BJ994" t="s">
        <v>324</v>
      </c>
      <c r="BK994" t="s">
        <v>324</v>
      </c>
      <c r="BL994" t="s">
        <v>324</v>
      </c>
      <c r="BM994" t="s">
        <v>324</v>
      </c>
      <c r="BN994">
        <v>0</v>
      </c>
      <c r="BO994" t="s">
        <v>324</v>
      </c>
      <c r="BP994" t="s">
        <v>324</v>
      </c>
      <c r="BQ994" t="s">
        <v>324</v>
      </c>
      <c r="BR994" t="s">
        <v>324</v>
      </c>
      <c r="BS994">
        <v>0</v>
      </c>
      <c r="BT994">
        <v>0</v>
      </c>
      <c r="BU994">
        <v>0</v>
      </c>
      <c r="BV994">
        <v>0</v>
      </c>
      <c r="BW994">
        <v>0</v>
      </c>
      <c r="BX994">
        <v>0</v>
      </c>
      <c r="BY994">
        <v>0</v>
      </c>
      <c r="BZ994">
        <v>0</v>
      </c>
      <c r="CA994">
        <v>0</v>
      </c>
      <c r="CB994">
        <v>0</v>
      </c>
      <c r="CC994">
        <v>0</v>
      </c>
      <c r="CD994">
        <v>0</v>
      </c>
      <c r="CE994">
        <v>0</v>
      </c>
      <c r="CF994">
        <v>0</v>
      </c>
      <c r="CG994">
        <v>0</v>
      </c>
      <c r="CH994">
        <v>0</v>
      </c>
      <c r="CI994">
        <v>0</v>
      </c>
      <c r="CJ994">
        <v>0</v>
      </c>
      <c r="CK994">
        <v>0</v>
      </c>
      <c r="CL994">
        <v>0</v>
      </c>
      <c r="CM994">
        <v>0</v>
      </c>
      <c r="CN994">
        <v>0</v>
      </c>
      <c r="CO994">
        <v>0</v>
      </c>
      <c r="CP994">
        <v>0</v>
      </c>
      <c r="CQ994">
        <v>0</v>
      </c>
      <c r="CR994">
        <v>0</v>
      </c>
      <c r="CS994">
        <v>0</v>
      </c>
      <c r="CT994">
        <v>0</v>
      </c>
      <c r="CU994">
        <v>0</v>
      </c>
      <c r="CV994">
        <v>0</v>
      </c>
      <c r="CW994">
        <v>0</v>
      </c>
      <c r="CX994">
        <v>0.14799999999999999</v>
      </c>
      <c r="CY994">
        <v>0.153</v>
      </c>
      <c r="CZ994">
        <v>0</v>
      </c>
      <c r="DA994">
        <v>0</v>
      </c>
      <c r="DB994">
        <v>0.30099999999999999</v>
      </c>
      <c r="DC994">
        <v>24</v>
      </c>
      <c r="DD994">
        <v>8</v>
      </c>
      <c r="DE994">
        <v>0</v>
      </c>
      <c r="DF994">
        <v>0</v>
      </c>
      <c r="DG994">
        <v>32</v>
      </c>
      <c r="DH994">
        <v>0</v>
      </c>
      <c r="DI994">
        <v>0</v>
      </c>
      <c r="DJ994">
        <v>0</v>
      </c>
      <c r="DK994">
        <v>0</v>
      </c>
      <c r="DL994">
        <v>0</v>
      </c>
    </row>
    <row r="995" spans="1:116" x14ac:dyDescent="0.45">
      <c r="A995">
        <v>2023</v>
      </c>
      <c r="B995" t="s">
        <v>233</v>
      </c>
      <c r="C995">
        <v>15344</v>
      </c>
      <c r="D995" t="s">
        <v>1243</v>
      </c>
      <c r="E995" t="s">
        <v>606</v>
      </c>
      <c r="F995" t="s">
        <v>244</v>
      </c>
      <c r="G995">
        <v>1.361</v>
      </c>
      <c r="H995">
        <v>0.114</v>
      </c>
      <c r="I995" t="s">
        <v>324</v>
      </c>
      <c r="J995" t="s">
        <v>324</v>
      </c>
      <c r="K995">
        <v>1.4750000000000001</v>
      </c>
      <c r="L995">
        <v>174</v>
      </c>
      <c r="M995">
        <v>9</v>
      </c>
      <c r="N995" t="s">
        <v>324</v>
      </c>
      <c r="O995" t="s">
        <v>324</v>
      </c>
      <c r="P995">
        <v>183</v>
      </c>
      <c r="Q995">
        <v>294.149</v>
      </c>
      <c r="R995">
        <v>30.126999999999999</v>
      </c>
      <c r="S995" t="s">
        <v>324</v>
      </c>
      <c r="T995" t="s">
        <v>324</v>
      </c>
      <c r="U995">
        <v>324.27600000000001</v>
      </c>
      <c r="V995" t="s">
        <v>324</v>
      </c>
      <c r="W995" t="s">
        <v>324</v>
      </c>
      <c r="X995" t="s">
        <v>324</v>
      </c>
      <c r="Y995" t="s">
        <v>324</v>
      </c>
      <c r="Z995">
        <v>0</v>
      </c>
      <c r="AA995" t="s">
        <v>324</v>
      </c>
      <c r="AB995" t="s">
        <v>324</v>
      </c>
      <c r="AC995" t="s">
        <v>324</v>
      </c>
      <c r="AD995" t="s">
        <v>324</v>
      </c>
      <c r="AE995">
        <v>0</v>
      </c>
      <c r="AF995" t="s">
        <v>324</v>
      </c>
      <c r="AG995" t="s">
        <v>324</v>
      </c>
      <c r="AH995" t="s">
        <v>324</v>
      </c>
      <c r="AI995" t="s">
        <v>324</v>
      </c>
      <c r="AJ995">
        <v>0</v>
      </c>
      <c r="AK995" t="s">
        <v>324</v>
      </c>
      <c r="AL995" t="s">
        <v>324</v>
      </c>
      <c r="AM995" t="s">
        <v>324</v>
      </c>
      <c r="AN995" t="s">
        <v>324</v>
      </c>
      <c r="AO995">
        <v>0</v>
      </c>
      <c r="AP995" t="s">
        <v>324</v>
      </c>
      <c r="AQ995" t="s">
        <v>324</v>
      </c>
      <c r="AR995" t="s">
        <v>324</v>
      </c>
      <c r="AS995" t="s">
        <v>324</v>
      </c>
      <c r="AT995">
        <v>0</v>
      </c>
      <c r="AU995" t="s">
        <v>324</v>
      </c>
      <c r="AV995" t="s">
        <v>324</v>
      </c>
      <c r="AW995" t="s">
        <v>324</v>
      </c>
      <c r="AX995" t="s">
        <v>324</v>
      </c>
      <c r="AY995">
        <v>0</v>
      </c>
      <c r="AZ995" t="s">
        <v>324</v>
      </c>
      <c r="BA995" t="s">
        <v>324</v>
      </c>
      <c r="BB995" t="s">
        <v>324</v>
      </c>
      <c r="BC995" t="s">
        <v>324</v>
      </c>
      <c r="BD995">
        <v>0</v>
      </c>
      <c r="BE995" t="s">
        <v>324</v>
      </c>
      <c r="BF995" t="s">
        <v>324</v>
      </c>
      <c r="BG995" t="s">
        <v>324</v>
      </c>
      <c r="BH995" t="s">
        <v>324</v>
      </c>
      <c r="BI995">
        <v>0</v>
      </c>
      <c r="BJ995" t="s">
        <v>324</v>
      </c>
      <c r="BK995" t="s">
        <v>324</v>
      </c>
      <c r="BL995" t="s">
        <v>324</v>
      </c>
      <c r="BM995" t="s">
        <v>324</v>
      </c>
      <c r="BN995">
        <v>0</v>
      </c>
      <c r="BO995" t="s">
        <v>324</v>
      </c>
      <c r="BP995" t="s">
        <v>324</v>
      </c>
      <c r="BQ995" t="s">
        <v>324</v>
      </c>
      <c r="BR995" t="s">
        <v>324</v>
      </c>
      <c r="BS995">
        <v>0</v>
      </c>
      <c r="BT995">
        <v>3.9E-2</v>
      </c>
      <c r="BU995" t="s">
        <v>324</v>
      </c>
      <c r="BV995" t="s">
        <v>324</v>
      </c>
      <c r="BW995" t="s">
        <v>324</v>
      </c>
      <c r="BX995">
        <v>3.9E-2</v>
      </c>
      <c r="BY995">
        <v>1</v>
      </c>
      <c r="BZ995" t="s">
        <v>324</v>
      </c>
      <c r="CA995" t="s">
        <v>324</v>
      </c>
      <c r="CB995" t="s">
        <v>324</v>
      </c>
      <c r="CC995">
        <v>1</v>
      </c>
      <c r="CD995">
        <v>68.599999999999994</v>
      </c>
      <c r="CE995" t="s">
        <v>324</v>
      </c>
      <c r="CF995" t="s">
        <v>324</v>
      </c>
      <c r="CG995" t="s">
        <v>324</v>
      </c>
      <c r="CH995">
        <v>68.599999999999994</v>
      </c>
      <c r="CI995" t="s">
        <v>324</v>
      </c>
      <c r="CJ995" t="s">
        <v>324</v>
      </c>
      <c r="CK995" t="s">
        <v>324</v>
      </c>
      <c r="CL995" t="s">
        <v>324</v>
      </c>
      <c r="CM995">
        <v>0</v>
      </c>
      <c r="CN995" t="s">
        <v>324</v>
      </c>
      <c r="CO995" t="s">
        <v>324</v>
      </c>
      <c r="CP995" t="s">
        <v>324</v>
      </c>
      <c r="CQ995" t="s">
        <v>324</v>
      </c>
      <c r="CR995">
        <v>0</v>
      </c>
      <c r="CS995" t="s">
        <v>324</v>
      </c>
      <c r="CT995" t="s">
        <v>324</v>
      </c>
      <c r="CU995" t="s">
        <v>324</v>
      </c>
      <c r="CV995" t="s">
        <v>324</v>
      </c>
      <c r="CW995">
        <v>0</v>
      </c>
      <c r="CX995">
        <v>1.4</v>
      </c>
      <c r="CY995">
        <v>0.114</v>
      </c>
      <c r="CZ995">
        <v>0</v>
      </c>
      <c r="DA995">
        <v>0</v>
      </c>
      <c r="DB995">
        <v>1.514</v>
      </c>
      <c r="DC995">
        <v>175</v>
      </c>
      <c r="DD995">
        <v>9</v>
      </c>
      <c r="DE995">
        <v>0</v>
      </c>
      <c r="DF995">
        <v>0</v>
      </c>
      <c r="DG995">
        <v>184</v>
      </c>
      <c r="DH995">
        <v>362.74900000000002</v>
      </c>
      <c r="DI995">
        <v>30.126999999999999</v>
      </c>
      <c r="DJ995">
        <v>0</v>
      </c>
      <c r="DK995">
        <v>0</v>
      </c>
      <c r="DL995">
        <v>392.87599999999998</v>
      </c>
    </row>
    <row r="996" spans="1:116" x14ac:dyDescent="0.45">
      <c r="A996">
        <v>2023</v>
      </c>
      <c r="B996" t="s">
        <v>233</v>
      </c>
      <c r="C996">
        <v>15804</v>
      </c>
      <c r="D996" t="s">
        <v>1244</v>
      </c>
      <c r="E996" t="s">
        <v>606</v>
      </c>
      <c r="F996" t="s">
        <v>247</v>
      </c>
      <c r="G996">
        <v>0.122</v>
      </c>
      <c r="H996">
        <v>0.43</v>
      </c>
      <c r="I996">
        <v>0</v>
      </c>
      <c r="J996">
        <v>0</v>
      </c>
      <c r="K996">
        <v>0.55200000000000005</v>
      </c>
      <c r="L996">
        <v>17</v>
      </c>
      <c r="M996">
        <v>10</v>
      </c>
      <c r="N996">
        <v>0</v>
      </c>
      <c r="O996">
        <v>0</v>
      </c>
      <c r="P996">
        <v>27</v>
      </c>
      <c r="Q996">
        <v>0</v>
      </c>
      <c r="R996">
        <v>0</v>
      </c>
      <c r="S996">
        <v>0</v>
      </c>
      <c r="T996">
        <v>0</v>
      </c>
      <c r="U996">
        <v>0</v>
      </c>
      <c r="V996">
        <v>0</v>
      </c>
      <c r="W996">
        <v>0</v>
      </c>
      <c r="X996">
        <v>0</v>
      </c>
      <c r="Y996">
        <v>0</v>
      </c>
      <c r="Z996">
        <v>0</v>
      </c>
      <c r="AA996">
        <v>0</v>
      </c>
      <c r="AB996">
        <v>0</v>
      </c>
      <c r="AC996">
        <v>0</v>
      </c>
      <c r="AD996">
        <v>0</v>
      </c>
      <c r="AE996">
        <v>0</v>
      </c>
      <c r="AF996">
        <v>0</v>
      </c>
      <c r="AG996">
        <v>0</v>
      </c>
      <c r="AH996">
        <v>0</v>
      </c>
      <c r="AI996">
        <v>0</v>
      </c>
      <c r="AJ996">
        <v>0</v>
      </c>
      <c r="AK996">
        <v>0</v>
      </c>
      <c r="AL996">
        <v>0</v>
      </c>
      <c r="AM996">
        <v>0</v>
      </c>
      <c r="AN996">
        <v>0</v>
      </c>
      <c r="AO996">
        <v>0</v>
      </c>
      <c r="AP996" t="s">
        <v>324</v>
      </c>
      <c r="AQ996" t="s">
        <v>324</v>
      </c>
      <c r="AR996" t="s">
        <v>324</v>
      </c>
      <c r="AS996" t="s">
        <v>324</v>
      </c>
      <c r="AT996">
        <v>0</v>
      </c>
      <c r="AU996" t="s">
        <v>324</v>
      </c>
      <c r="AV996" t="s">
        <v>324</v>
      </c>
      <c r="AW996" t="s">
        <v>324</v>
      </c>
      <c r="AX996" t="s">
        <v>324</v>
      </c>
      <c r="AY996">
        <v>0</v>
      </c>
      <c r="AZ996" t="s">
        <v>324</v>
      </c>
      <c r="BA996" t="s">
        <v>324</v>
      </c>
      <c r="BB996" t="s">
        <v>324</v>
      </c>
      <c r="BC996" t="s">
        <v>324</v>
      </c>
      <c r="BD996">
        <v>0</v>
      </c>
      <c r="BE996" t="s">
        <v>324</v>
      </c>
      <c r="BF996" t="s">
        <v>324</v>
      </c>
      <c r="BG996" t="s">
        <v>324</v>
      </c>
      <c r="BH996" t="s">
        <v>324</v>
      </c>
      <c r="BI996">
        <v>0</v>
      </c>
      <c r="BJ996" t="s">
        <v>324</v>
      </c>
      <c r="BK996" t="s">
        <v>324</v>
      </c>
      <c r="BL996" t="s">
        <v>324</v>
      </c>
      <c r="BM996" t="s">
        <v>324</v>
      </c>
      <c r="BN996">
        <v>0</v>
      </c>
      <c r="BO996" t="s">
        <v>324</v>
      </c>
      <c r="BP996" t="s">
        <v>324</v>
      </c>
      <c r="BQ996" t="s">
        <v>324</v>
      </c>
      <c r="BR996" t="s">
        <v>324</v>
      </c>
      <c r="BS996">
        <v>0</v>
      </c>
      <c r="BT996">
        <v>0</v>
      </c>
      <c r="BU996">
        <v>0</v>
      </c>
      <c r="BV996">
        <v>0</v>
      </c>
      <c r="BW996">
        <v>0</v>
      </c>
      <c r="BX996">
        <v>0</v>
      </c>
      <c r="BY996">
        <v>0</v>
      </c>
      <c r="BZ996">
        <v>0</v>
      </c>
      <c r="CA996">
        <v>0</v>
      </c>
      <c r="CB996">
        <v>0</v>
      </c>
      <c r="CC996">
        <v>0</v>
      </c>
      <c r="CD996">
        <v>0</v>
      </c>
      <c r="CE996">
        <v>0</v>
      </c>
      <c r="CF996">
        <v>0</v>
      </c>
      <c r="CG996">
        <v>0</v>
      </c>
      <c r="CH996">
        <v>0</v>
      </c>
      <c r="CI996">
        <v>0</v>
      </c>
      <c r="CJ996">
        <v>0</v>
      </c>
      <c r="CK996">
        <v>0</v>
      </c>
      <c r="CL996">
        <v>0</v>
      </c>
      <c r="CM996">
        <v>0</v>
      </c>
      <c r="CN996">
        <v>0</v>
      </c>
      <c r="CO996">
        <v>0</v>
      </c>
      <c r="CP996">
        <v>0</v>
      </c>
      <c r="CQ996">
        <v>0</v>
      </c>
      <c r="CR996">
        <v>0</v>
      </c>
      <c r="CS996">
        <v>0</v>
      </c>
      <c r="CT996">
        <v>0</v>
      </c>
      <c r="CU996">
        <v>0</v>
      </c>
      <c r="CV996">
        <v>0</v>
      </c>
      <c r="CW996">
        <v>0</v>
      </c>
      <c r="CX996">
        <v>0.122</v>
      </c>
      <c r="CY996">
        <v>0.43</v>
      </c>
      <c r="CZ996">
        <v>0</v>
      </c>
      <c r="DA996">
        <v>0</v>
      </c>
      <c r="DB996">
        <v>0.55200000000000005</v>
      </c>
      <c r="DC996">
        <v>17</v>
      </c>
      <c r="DD996">
        <v>10</v>
      </c>
      <c r="DE996">
        <v>0</v>
      </c>
      <c r="DF996">
        <v>0</v>
      </c>
      <c r="DG996">
        <v>27</v>
      </c>
      <c r="DH996">
        <v>0</v>
      </c>
      <c r="DI996">
        <v>0</v>
      </c>
      <c r="DJ996">
        <v>0</v>
      </c>
      <c r="DK996">
        <v>0</v>
      </c>
      <c r="DL996">
        <v>0</v>
      </c>
    </row>
    <row r="997" spans="1:116" x14ac:dyDescent="0.45">
      <c r="A997">
        <v>2023</v>
      </c>
      <c r="B997" t="s">
        <v>233</v>
      </c>
      <c r="C997">
        <v>15978</v>
      </c>
      <c r="D997" t="s">
        <v>1245</v>
      </c>
      <c r="E997" t="s">
        <v>606</v>
      </c>
      <c r="F997" t="s">
        <v>247</v>
      </c>
      <c r="G997">
        <v>3.4000000000000002E-2</v>
      </c>
      <c r="H997">
        <v>5.5E-2</v>
      </c>
      <c r="I997">
        <v>0</v>
      </c>
      <c r="J997">
        <v>0</v>
      </c>
      <c r="K997">
        <v>8.8999999999999996E-2</v>
      </c>
      <c r="L997">
        <v>4</v>
      </c>
      <c r="M997">
        <v>4</v>
      </c>
      <c r="N997">
        <v>0</v>
      </c>
      <c r="O997">
        <v>0</v>
      </c>
      <c r="P997">
        <v>8</v>
      </c>
      <c r="Q997">
        <v>0</v>
      </c>
      <c r="R997">
        <v>0</v>
      </c>
      <c r="S997">
        <v>0</v>
      </c>
      <c r="T997">
        <v>0</v>
      </c>
      <c r="U997">
        <v>0</v>
      </c>
      <c r="V997">
        <v>0</v>
      </c>
      <c r="W997">
        <v>0</v>
      </c>
      <c r="X997">
        <v>0</v>
      </c>
      <c r="Y997">
        <v>0</v>
      </c>
      <c r="Z997">
        <v>0</v>
      </c>
      <c r="AA997">
        <v>0</v>
      </c>
      <c r="AB997">
        <v>0</v>
      </c>
      <c r="AC997">
        <v>0</v>
      </c>
      <c r="AD997">
        <v>0</v>
      </c>
      <c r="AE997">
        <v>0</v>
      </c>
      <c r="AF997">
        <v>0</v>
      </c>
      <c r="AG997">
        <v>0</v>
      </c>
      <c r="AH997">
        <v>0</v>
      </c>
      <c r="AI997">
        <v>0</v>
      </c>
      <c r="AJ997">
        <v>0</v>
      </c>
      <c r="AK997">
        <v>0</v>
      </c>
      <c r="AL997">
        <v>0</v>
      </c>
      <c r="AM997">
        <v>0</v>
      </c>
      <c r="AN997">
        <v>0</v>
      </c>
      <c r="AO997">
        <v>0</v>
      </c>
      <c r="AP997" t="s">
        <v>324</v>
      </c>
      <c r="AQ997" t="s">
        <v>324</v>
      </c>
      <c r="AR997" t="s">
        <v>324</v>
      </c>
      <c r="AS997" t="s">
        <v>324</v>
      </c>
      <c r="AT997">
        <v>0</v>
      </c>
      <c r="AU997" t="s">
        <v>324</v>
      </c>
      <c r="AV997" t="s">
        <v>324</v>
      </c>
      <c r="AW997" t="s">
        <v>324</v>
      </c>
      <c r="AX997" t="s">
        <v>324</v>
      </c>
      <c r="AY997">
        <v>0</v>
      </c>
      <c r="AZ997" t="s">
        <v>324</v>
      </c>
      <c r="BA997" t="s">
        <v>324</v>
      </c>
      <c r="BB997" t="s">
        <v>324</v>
      </c>
      <c r="BC997" t="s">
        <v>324</v>
      </c>
      <c r="BD997">
        <v>0</v>
      </c>
      <c r="BE997" t="s">
        <v>324</v>
      </c>
      <c r="BF997" t="s">
        <v>324</v>
      </c>
      <c r="BG997" t="s">
        <v>324</v>
      </c>
      <c r="BH997" t="s">
        <v>324</v>
      </c>
      <c r="BI997">
        <v>0</v>
      </c>
      <c r="BJ997" t="s">
        <v>324</v>
      </c>
      <c r="BK997" t="s">
        <v>324</v>
      </c>
      <c r="BL997" t="s">
        <v>324</v>
      </c>
      <c r="BM997" t="s">
        <v>324</v>
      </c>
      <c r="BN997">
        <v>0</v>
      </c>
      <c r="BO997" t="s">
        <v>324</v>
      </c>
      <c r="BP997" t="s">
        <v>324</v>
      </c>
      <c r="BQ997" t="s">
        <v>324</v>
      </c>
      <c r="BR997" t="s">
        <v>324</v>
      </c>
      <c r="BS997">
        <v>0</v>
      </c>
      <c r="BT997">
        <v>0</v>
      </c>
      <c r="BU997">
        <v>0</v>
      </c>
      <c r="BV997">
        <v>0</v>
      </c>
      <c r="BW997">
        <v>0</v>
      </c>
      <c r="BX997">
        <v>0</v>
      </c>
      <c r="BY997">
        <v>0</v>
      </c>
      <c r="BZ997">
        <v>0</v>
      </c>
      <c r="CA997">
        <v>0</v>
      </c>
      <c r="CB997">
        <v>0</v>
      </c>
      <c r="CC997">
        <v>0</v>
      </c>
      <c r="CD997">
        <v>0</v>
      </c>
      <c r="CE997">
        <v>0</v>
      </c>
      <c r="CF997">
        <v>0</v>
      </c>
      <c r="CG997">
        <v>0</v>
      </c>
      <c r="CH997">
        <v>0</v>
      </c>
      <c r="CI997">
        <v>0</v>
      </c>
      <c r="CJ997">
        <v>0</v>
      </c>
      <c r="CK997">
        <v>0</v>
      </c>
      <c r="CL997">
        <v>0</v>
      </c>
      <c r="CM997">
        <v>0</v>
      </c>
      <c r="CN997">
        <v>0</v>
      </c>
      <c r="CO997">
        <v>0</v>
      </c>
      <c r="CP997">
        <v>0</v>
      </c>
      <c r="CQ997">
        <v>0</v>
      </c>
      <c r="CR997">
        <v>0</v>
      </c>
      <c r="CS997">
        <v>0</v>
      </c>
      <c r="CT997">
        <v>0</v>
      </c>
      <c r="CU997">
        <v>0</v>
      </c>
      <c r="CV997">
        <v>0</v>
      </c>
      <c r="CW997">
        <v>0</v>
      </c>
      <c r="CX997">
        <v>3.4000000000000002E-2</v>
      </c>
      <c r="CY997">
        <v>5.5E-2</v>
      </c>
      <c r="CZ997">
        <v>0</v>
      </c>
      <c r="DA997">
        <v>0</v>
      </c>
      <c r="DB997">
        <v>8.8999999999999996E-2</v>
      </c>
      <c r="DC997">
        <v>4</v>
      </c>
      <c r="DD997">
        <v>4</v>
      </c>
      <c r="DE997">
        <v>0</v>
      </c>
      <c r="DF997">
        <v>0</v>
      </c>
      <c r="DG997">
        <v>8</v>
      </c>
      <c r="DH997">
        <v>0</v>
      </c>
      <c r="DI997">
        <v>0</v>
      </c>
      <c r="DJ997">
        <v>0</v>
      </c>
      <c r="DK997">
        <v>0</v>
      </c>
      <c r="DL997">
        <v>0</v>
      </c>
    </row>
    <row r="998" spans="1:116" x14ac:dyDescent="0.45">
      <c r="A998">
        <v>2023</v>
      </c>
      <c r="B998" t="s">
        <v>233</v>
      </c>
      <c r="C998">
        <v>16082</v>
      </c>
      <c r="D998" t="s">
        <v>1246</v>
      </c>
      <c r="E998" t="s">
        <v>606</v>
      </c>
      <c r="F998" t="s">
        <v>247</v>
      </c>
      <c r="G998">
        <v>0.57199999999999995</v>
      </c>
      <c r="H998">
        <v>0.86499999999999999</v>
      </c>
      <c r="I998">
        <v>0</v>
      </c>
      <c r="J998">
        <v>0</v>
      </c>
      <c r="K998">
        <v>1.4370000000000001</v>
      </c>
      <c r="L998">
        <v>83</v>
      </c>
      <c r="M998">
        <v>15</v>
      </c>
      <c r="N998">
        <v>0</v>
      </c>
      <c r="O998">
        <v>0</v>
      </c>
      <c r="P998">
        <v>98</v>
      </c>
      <c r="Q998">
        <v>0</v>
      </c>
      <c r="R998">
        <v>0</v>
      </c>
      <c r="S998">
        <v>0</v>
      </c>
      <c r="T998">
        <v>0</v>
      </c>
      <c r="U998">
        <v>0</v>
      </c>
      <c r="V998">
        <v>0</v>
      </c>
      <c r="W998">
        <v>0</v>
      </c>
      <c r="X998">
        <v>0</v>
      </c>
      <c r="Y998">
        <v>0</v>
      </c>
      <c r="Z998">
        <v>0</v>
      </c>
      <c r="AA998">
        <v>0</v>
      </c>
      <c r="AB998">
        <v>0</v>
      </c>
      <c r="AC998">
        <v>0</v>
      </c>
      <c r="AD998">
        <v>0</v>
      </c>
      <c r="AE998">
        <v>0</v>
      </c>
      <c r="AF998">
        <v>0</v>
      </c>
      <c r="AG998">
        <v>0</v>
      </c>
      <c r="AH998">
        <v>0</v>
      </c>
      <c r="AI998">
        <v>0</v>
      </c>
      <c r="AJ998">
        <v>0</v>
      </c>
      <c r="AK998">
        <v>0</v>
      </c>
      <c r="AL998">
        <v>0</v>
      </c>
      <c r="AM998">
        <v>0</v>
      </c>
      <c r="AN998">
        <v>0</v>
      </c>
      <c r="AO998">
        <v>0</v>
      </c>
      <c r="AP998" t="s">
        <v>324</v>
      </c>
      <c r="AQ998" t="s">
        <v>324</v>
      </c>
      <c r="AR998" t="s">
        <v>324</v>
      </c>
      <c r="AS998" t="s">
        <v>324</v>
      </c>
      <c r="AT998">
        <v>0</v>
      </c>
      <c r="AU998" t="s">
        <v>324</v>
      </c>
      <c r="AV998" t="s">
        <v>324</v>
      </c>
      <c r="AW998" t="s">
        <v>324</v>
      </c>
      <c r="AX998" t="s">
        <v>324</v>
      </c>
      <c r="AY998">
        <v>0</v>
      </c>
      <c r="AZ998" t="s">
        <v>324</v>
      </c>
      <c r="BA998" t="s">
        <v>324</v>
      </c>
      <c r="BB998" t="s">
        <v>324</v>
      </c>
      <c r="BC998" t="s">
        <v>324</v>
      </c>
      <c r="BD998">
        <v>0</v>
      </c>
      <c r="BE998" t="s">
        <v>324</v>
      </c>
      <c r="BF998" t="s">
        <v>324</v>
      </c>
      <c r="BG998" t="s">
        <v>324</v>
      </c>
      <c r="BH998" t="s">
        <v>324</v>
      </c>
      <c r="BI998">
        <v>0</v>
      </c>
      <c r="BJ998" t="s">
        <v>324</v>
      </c>
      <c r="BK998" t="s">
        <v>324</v>
      </c>
      <c r="BL998" t="s">
        <v>324</v>
      </c>
      <c r="BM998" t="s">
        <v>324</v>
      </c>
      <c r="BN998">
        <v>0</v>
      </c>
      <c r="BO998" t="s">
        <v>324</v>
      </c>
      <c r="BP998" t="s">
        <v>324</v>
      </c>
      <c r="BQ998" t="s">
        <v>324</v>
      </c>
      <c r="BR998" t="s">
        <v>324</v>
      </c>
      <c r="BS998">
        <v>0</v>
      </c>
      <c r="BT998">
        <v>0</v>
      </c>
      <c r="BU998">
        <v>0</v>
      </c>
      <c r="BV998">
        <v>0</v>
      </c>
      <c r="BW998">
        <v>0</v>
      </c>
      <c r="BX998">
        <v>0</v>
      </c>
      <c r="BY998">
        <v>0</v>
      </c>
      <c r="BZ998">
        <v>0</v>
      </c>
      <c r="CA998">
        <v>0</v>
      </c>
      <c r="CB998">
        <v>0</v>
      </c>
      <c r="CC998">
        <v>0</v>
      </c>
      <c r="CD998">
        <v>0</v>
      </c>
      <c r="CE998">
        <v>0</v>
      </c>
      <c r="CF998">
        <v>0</v>
      </c>
      <c r="CG998">
        <v>0</v>
      </c>
      <c r="CH998">
        <v>0</v>
      </c>
      <c r="CI998">
        <v>0</v>
      </c>
      <c r="CJ998">
        <v>0</v>
      </c>
      <c r="CK998">
        <v>0</v>
      </c>
      <c r="CL998">
        <v>0</v>
      </c>
      <c r="CM998">
        <v>0</v>
      </c>
      <c r="CN998">
        <v>0</v>
      </c>
      <c r="CO998">
        <v>0</v>
      </c>
      <c r="CP998">
        <v>0</v>
      </c>
      <c r="CQ998">
        <v>0</v>
      </c>
      <c r="CR998">
        <v>0</v>
      </c>
      <c r="CS998">
        <v>0</v>
      </c>
      <c r="CT998">
        <v>0</v>
      </c>
      <c r="CU998">
        <v>0</v>
      </c>
      <c r="CV998">
        <v>0</v>
      </c>
      <c r="CW998">
        <v>0</v>
      </c>
      <c r="CX998">
        <v>0.57199999999999995</v>
      </c>
      <c r="CY998">
        <v>0.86499999999999999</v>
      </c>
      <c r="CZ998">
        <v>0</v>
      </c>
      <c r="DA998">
        <v>0</v>
      </c>
      <c r="DB998">
        <v>1.4370000000000001</v>
      </c>
      <c r="DC998">
        <v>83</v>
      </c>
      <c r="DD998">
        <v>15</v>
      </c>
      <c r="DE998">
        <v>0</v>
      </c>
      <c r="DF998">
        <v>0</v>
      </c>
      <c r="DG998">
        <v>98</v>
      </c>
      <c r="DH998">
        <v>0</v>
      </c>
      <c r="DI998">
        <v>0</v>
      </c>
      <c r="DJ998">
        <v>0</v>
      </c>
      <c r="DK998">
        <v>0</v>
      </c>
      <c r="DL998">
        <v>0</v>
      </c>
    </row>
    <row r="999" spans="1:116" x14ac:dyDescent="0.45">
      <c r="A999">
        <v>2023</v>
      </c>
      <c r="B999" t="s">
        <v>233</v>
      </c>
      <c r="C999">
        <v>16196</v>
      </c>
      <c r="D999" t="s">
        <v>799</v>
      </c>
      <c r="E999" t="s">
        <v>606</v>
      </c>
      <c r="F999" t="s">
        <v>244</v>
      </c>
      <c r="G999">
        <v>0.44700000000000001</v>
      </c>
      <c r="H999" t="s">
        <v>324</v>
      </c>
      <c r="I999" t="s">
        <v>324</v>
      </c>
      <c r="J999" t="s">
        <v>324</v>
      </c>
      <c r="K999">
        <v>0.44700000000000001</v>
      </c>
      <c r="L999">
        <v>54</v>
      </c>
      <c r="M999" t="s">
        <v>324</v>
      </c>
      <c r="N999" t="s">
        <v>324</v>
      </c>
      <c r="O999" t="s">
        <v>324</v>
      </c>
      <c r="P999">
        <v>54</v>
      </c>
      <c r="Q999" t="s">
        <v>324</v>
      </c>
      <c r="R999" t="s">
        <v>324</v>
      </c>
      <c r="S999" t="s">
        <v>324</v>
      </c>
      <c r="T999" t="s">
        <v>324</v>
      </c>
      <c r="U999">
        <v>0</v>
      </c>
      <c r="V999" t="s">
        <v>324</v>
      </c>
      <c r="W999" t="s">
        <v>324</v>
      </c>
      <c r="X999" t="s">
        <v>324</v>
      </c>
      <c r="Y999" t="s">
        <v>324</v>
      </c>
      <c r="Z999">
        <v>0</v>
      </c>
      <c r="AA999" t="s">
        <v>324</v>
      </c>
      <c r="AB999" t="s">
        <v>324</v>
      </c>
      <c r="AC999" t="s">
        <v>324</v>
      </c>
      <c r="AD999" t="s">
        <v>324</v>
      </c>
      <c r="AE999">
        <v>0</v>
      </c>
      <c r="AF999" t="s">
        <v>324</v>
      </c>
      <c r="AG999" t="s">
        <v>324</v>
      </c>
      <c r="AH999" t="s">
        <v>324</v>
      </c>
      <c r="AI999" t="s">
        <v>324</v>
      </c>
      <c r="AJ999">
        <v>0</v>
      </c>
      <c r="AK999" t="s">
        <v>324</v>
      </c>
      <c r="AL999" t="s">
        <v>324</v>
      </c>
      <c r="AM999" t="s">
        <v>324</v>
      </c>
      <c r="AN999" t="s">
        <v>324</v>
      </c>
      <c r="AO999">
        <v>0</v>
      </c>
      <c r="AP999" t="s">
        <v>324</v>
      </c>
      <c r="AQ999" t="s">
        <v>324</v>
      </c>
      <c r="AR999" t="s">
        <v>324</v>
      </c>
      <c r="AS999" t="s">
        <v>324</v>
      </c>
      <c r="AT999">
        <v>0</v>
      </c>
      <c r="AU999" t="s">
        <v>324</v>
      </c>
      <c r="AV999" t="s">
        <v>324</v>
      </c>
      <c r="AW999" t="s">
        <v>324</v>
      </c>
      <c r="AX999" t="s">
        <v>324</v>
      </c>
      <c r="AY999">
        <v>0</v>
      </c>
      <c r="AZ999" t="s">
        <v>324</v>
      </c>
      <c r="BA999" t="s">
        <v>324</v>
      </c>
      <c r="BB999" t="s">
        <v>324</v>
      </c>
      <c r="BC999" t="s">
        <v>324</v>
      </c>
      <c r="BD999">
        <v>0</v>
      </c>
      <c r="BE999" t="s">
        <v>324</v>
      </c>
      <c r="BF999" t="s">
        <v>324</v>
      </c>
      <c r="BG999" t="s">
        <v>324</v>
      </c>
      <c r="BH999" t="s">
        <v>324</v>
      </c>
      <c r="BI999">
        <v>0</v>
      </c>
      <c r="BJ999" t="s">
        <v>324</v>
      </c>
      <c r="BK999" t="s">
        <v>324</v>
      </c>
      <c r="BL999" t="s">
        <v>324</v>
      </c>
      <c r="BM999" t="s">
        <v>324</v>
      </c>
      <c r="BN999">
        <v>0</v>
      </c>
      <c r="BO999" t="s">
        <v>324</v>
      </c>
      <c r="BP999" t="s">
        <v>324</v>
      </c>
      <c r="BQ999" t="s">
        <v>324</v>
      </c>
      <c r="BR999" t="s">
        <v>324</v>
      </c>
      <c r="BS999">
        <v>0</v>
      </c>
      <c r="BT999" t="s">
        <v>324</v>
      </c>
      <c r="BU999" t="s">
        <v>324</v>
      </c>
      <c r="BV999" t="s">
        <v>324</v>
      </c>
      <c r="BW999" t="s">
        <v>324</v>
      </c>
      <c r="BX999">
        <v>0</v>
      </c>
      <c r="BY999" t="s">
        <v>324</v>
      </c>
      <c r="BZ999" t="s">
        <v>324</v>
      </c>
      <c r="CA999" t="s">
        <v>324</v>
      </c>
      <c r="CB999" t="s">
        <v>324</v>
      </c>
      <c r="CC999">
        <v>0</v>
      </c>
      <c r="CD999" t="s">
        <v>324</v>
      </c>
      <c r="CE999" t="s">
        <v>324</v>
      </c>
      <c r="CF999" t="s">
        <v>324</v>
      </c>
      <c r="CG999" t="s">
        <v>324</v>
      </c>
      <c r="CH999">
        <v>0</v>
      </c>
      <c r="CI999" t="s">
        <v>324</v>
      </c>
      <c r="CJ999" t="s">
        <v>324</v>
      </c>
      <c r="CK999" t="s">
        <v>324</v>
      </c>
      <c r="CL999" t="s">
        <v>324</v>
      </c>
      <c r="CM999">
        <v>0</v>
      </c>
      <c r="CN999" t="s">
        <v>324</v>
      </c>
      <c r="CO999" t="s">
        <v>324</v>
      </c>
      <c r="CP999" t="s">
        <v>324</v>
      </c>
      <c r="CQ999" t="s">
        <v>324</v>
      </c>
      <c r="CR999">
        <v>0</v>
      </c>
      <c r="CS999" t="s">
        <v>324</v>
      </c>
      <c r="CT999" t="s">
        <v>324</v>
      </c>
      <c r="CU999" t="s">
        <v>324</v>
      </c>
      <c r="CV999" t="s">
        <v>324</v>
      </c>
      <c r="CW999">
        <v>0</v>
      </c>
      <c r="CX999">
        <v>0.44700000000000001</v>
      </c>
      <c r="CY999">
        <v>0</v>
      </c>
      <c r="CZ999">
        <v>0</v>
      </c>
      <c r="DA999">
        <v>0</v>
      </c>
      <c r="DB999">
        <v>0.44700000000000001</v>
      </c>
      <c r="DC999">
        <v>54</v>
      </c>
      <c r="DD999">
        <v>0</v>
      </c>
      <c r="DE999">
        <v>0</v>
      </c>
      <c r="DF999">
        <v>0</v>
      </c>
      <c r="DG999">
        <v>54</v>
      </c>
      <c r="DH999">
        <v>0</v>
      </c>
      <c r="DI999">
        <v>0</v>
      </c>
      <c r="DJ999">
        <v>0</v>
      </c>
      <c r="DK999">
        <v>0</v>
      </c>
      <c r="DL999">
        <v>0</v>
      </c>
    </row>
    <row r="1000" spans="1:116" x14ac:dyDescent="0.45">
      <c r="A1000">
        <v>2023</v>
      </c>
      <c r="B1000" t="s">
        <v>233</v>
      </c>
      <c r="C1000">
        <v>16740</v>
      </c>
      <c r="D1000" t="s">
        <v>800</v>
      </c>
      <c r="E1000" t="s">
        <v>606</v>
      </c>
      <c r="F1000" t="s">
        <v>244</v>
      </c>
      <c r="G1000">
        <v>1.9850000000000001</v>
      </c>
      <c r="H1000" t="s">
        <v>324</v>
      </c>
      <c r="I1000">
        <v>0.28599999999999998</v>
      </c>
      <c r="J1000" t="s">
        <v>324</v>
      </c>
      <c r="K1000">
        <v>2.2709999999999999</v>
      </c>
      <c r="L1000">
        <v>211</v>
      </c>
      <c r="M1000" t="s">
        <v>324</v>
      </c>
      <c r="N1000">
        <v>4</v>
      </c>
      <c r="O1000" t="s">
        <v>324</v>
      </c>
      <c r="P1000">
        <v>215</v>
      </c>
      <c r="Q1000">
        <v>1502.1</v>
      </c>
      <c r="R1000" t="s">
        <v>324</v>
      </c>
      <c r="S1000">
        <v>399.71100000000001</v>
      </c>
      <c r="T1000" t="s">
        <v>324</v>
      </c>
      <c r="U1000">
        <v>1901.8109999999999</v>
      </c>
      <c r="V1000" t="s">
        <v>324</v>
      </c>
      <c r="W1000" t="s">
        <v>324</v>
      </c>
      <c r="X1000" t="s">
        <v>324</v>
      </c>
      <c r="Y1000" t="s">
        <v>324</v>
      </c>
      <c r="Z1000">
        <v>0</v>
      </c>
      <c r="AA1000" t="s">
        <v>324</v>
      </c>
      <c r="AB1000" t="s">
        <v>324</v>
      </c>
      <c r="AC1000" t="s">
        <v>324</v>
      </c>
      <c r="AD1000" t="s">
        <v>324</v>
      </c>
      <c r="AE1000">
        <v>0</v>
      </c>
      <c r="AF1000" t="s">
        <v>324</v>
      </c>
      <c r="AG1000" t="s">
        <v>324</v>
      </c>
      <c r="AH1000" t="s">
        <v>324</v>
      </c>
      <c r="AI1000" t="s">
        <v>324</v>
      </c>
      <c r="AJ1000">
        <v>0</v>
      </c>
      <c r="AK1000" t="s">
        <v>324</v>
      </c>
      <c r="AL1000" t="s">
        <v>324</v>
      </c>
      <c r="AM1000" t="s">
        <v>324</v>
      </c>
      <c r="AN1000" t="s">
        <v>324</v>
      </c>
      <c r="AO1000">
        <v>0</v>
      </c>
      <c r="AP1000">
        <v>8.7999999999999995E-2</v>
      </c>
      <c r="AQ1000" t="s">
        <v>324</v>
      </c>
      <c r="AR1000" t="s">
        <v>324</v>
      </c>
      <c r="AS1000" t="s">
        <v>324</v>
      </c>
      <c r="AT1000">
        <v>8.7999999999999995E-2</v>
      </c>
      <c r="AU1000">
        <v>7</v>
      </c>
      <c r="AV1000" t="s">
        <v>324</v>
      </c>
      <c r="AW1000" t="s">
        <v>324</v>
      </c>
      <c r="AX1000" t="s">
        <v>324</v>
      </c>
      <c r="AY1000">
        <v>7</v>
      </c>
      <c r="AZ1000">
        <v>9.5000000000000001E-2</v>
      </c>
      <c r="BA1000" t="s">
        <v>324</v>
      </c>
      <c r="BB1000" t="s">
        <v>324</v>
      </c>
      <c r="BC1000" t="s">
        <v>324</v>
      </c>
      <c r="BD1000">
        <v>9.5000000000000001E-2</v>
      </c>
      <c r="BE1000" t="s">
        <v>324</v>
      </c>
      <c r="BF1000" t="s">
        <v>324</v>
      </c>
      <c r="BG1000" t="s">
        <v>324</v>
      </c>
      <c r="BH1000" t="s">
        <v>324</v>
      </c>
      <c r="BI1000">
        <v>0</v>
      </c>
      <c r="BJ1000" t="s">
        <v>324</v>
      </c>
      <c r="BK1000" t="s">
        <v>324</v>
      </c>
      <c r="BL1000" t="s">
        <v>324</v>
      </c>
      <c r="BM1000" t="s">
        <v>324</v>
      </c>
      <c r="BN1000">
        <v>0</v>
      </c>
      <c r="BO1000" t="s">
        <v>324</v>
      </c>
      <c r="BP1000" t="s">
        <v>324</v>
      </c>
      <c r="BQ1000" t="s">
        <v>324</v>
      </c>
      <c r="BR1000" t="s">
        <v>324</v>
      </c>
      <c r="BS1000">
        <v>0</v>
      </c>
      <c r="BT1000">
        <v>1.9E-2</v>
      </c>
      <c r="BU1000" t="s">
        <v>324</v>
      </c>
      <c r="BV1000" t="s">
        <v>324</v>
      </c>
      <c r="BW1000" t="s">
        <v>324</v>
      </c>
      <c r="BX1000">
        <v>1.9E-2</v>
      </c>
      <c r="BY1000">
        <v>1</v>
      </c>
      <c r="BZ1000" t="s">
        <v>324</v>
      </c>
      <c r="CA1000" t="s">
        <v>324</v>
      </c>
      <c r="CB1000" t="s">
        <v>324</v>
      </c>
      <c r="CC1000">
        <v>1</v>
      </c>
      <c r="CD1000">
        <v>0</v>
      </c>
      <c r="CE1000" t="s">
        <v>324</v>
      </c>
      <c r="CF1000" t="s">
        <v>324</v>
      </c>
      <c r="CG1000" t="s">
        <v>324</v>
      </c>
      <c r="CH1000">
        <v>0</v>
      </c>
      <c r="CI1000" t="s">
        <v>324</v>
      </c>
      <c r="CJ1000" t="s">
        <v>324</v>
      </c>
      <c r="CK1000" t="s">
        <v>324</v>
      </c>
      <c r="CL1000" t="s">
        <v>324</v>
      </c>
      <c r="CM1000">
        <v>0</v>
      </c>
      <c r="CN1000" t="s">
        <v>324</v>
      </c>
      <c r="CO1000" t="s">
        <v>324</v>
      </c>
      <c r="CP1000" t="s">
        <v>324</v>
      </c>
      <c r="CQ1000" t="s">
        <v>324</v>
      </c>
      <c r="CR1000">
        <v>0</v>
      </c>
      <c r="CS1000" t="s">
        <v>324</v>
      </c>
      <c r="CT1000" t="s">
        <v>324</v>
      </c>
      <c r="CU1000" t="s">
        <v>324</v>
      </c>
      <c r="CV1000" t="s">
        <v>324</v>
      </c>
      <c r="CW1000">
        <v>0</v>
      </c>
      <c r="CX1000">
        <v>2.004</v>
      </c>
      <c r="CY1000">
        <v>0</v>
      </c>
      <c r="CZ1000">
        <v>0.28599999999999998</v>
      </c>
      <c r="DA1000">
        <v>0</v>
      </c>
      <c r="DB1000">
        <v>2.29</v>
      </c>
      <c r="DC1000">
        <v>212</v>
      </c>
      <c r="DD1000">
        <v>0</v>
      </c>
      <c r="DE1000">
        <v>4</v>
      </c>
      <c r="DF1000">
        <v>0</v>
      </c>
      <c r="DG1000">
        <v>216</v>
      </c>
      <c r="DH1000">
        <v>1502.1</v>
      </c>
      <c r="DI1000">
        <v>0</v>
      </c>
      <c r="DJ1000">
        <v>399.71100000000001</v>
      </c>
      <c r="DK1000">
        <v>0</v>
      </c>
      <c r="DL1000">
        <v>1901.8109999999999</v>
      </c>
    </row>
    <row r="1001" spans="1:116" x14ac:dyDescent="0.45">
      <c r="A1001">
        <v>2023</v>
      </c>
      <c r="B1001" t="s">
        <v>233</v>
      </c>
      <c r="C1001">
        <v>17324</v>
      </c>
      <c r="D1001" t="s">
        <v>1247</v>
      </c>
      <c r="E1001" t="s">
        <v>606</v>
      </c>
      <c r="F1001" t="s">
        <v>247</v>
      </c>
      <c r="G1001">
        <v>4.3999999999999997E-2</v>
      </c>
      <c r="H1001">
        <v>0.107</v>
      </c>
      <c r="I1001">
        <v>0</v>
      </c>
      <c r="J1001">
        <v>0</v>
      </c>
      <c r="K1001">
        <v>0.151</v>
      </c>
      <c r="L1001">
        <v>5</v>
      </c>
      <c r="M1001">
        <v>2</v>
      </c>
      <c r="N1001">
        <v>0</v>
      </c>
      <c r="O1001">
        <v>0</v>
      </c>
      <c r="P1001">
        <v>7</v>
      </c>
      <c r="Q1001">
        <v>0</v>
      </c>
      <c r="R1001">
        <v>0</v>
      </c>
      <c r="S1001">
        <v>0</v>
      </c>
      <c r="T1001">
        <v>0</v>
      </c>
      <c r="U1001">
        <v>0</v>
      </c>
      <c r="V1001">
        <v>0</v>
      </c>
      <c r="W1001">
        <v>0</v>
      </c>
      <c r="X1001">
        <v>0</v>
      </c>
      <c r="Y1001">
        <v>0</v>
      </c>
      <c r="Z1001">
        <v>0</v>
      </c>
      <c r="AA1001">
        <v>0</v>
      </c>
      <c r="AB1001">
        <v>0</v>
      </c>
      <c r="AC1001">
        <v>0</v>
      </c>
      <c r="AD1001">
        <v>0</v>
      </c>
      <c r="AE1001">
        <v>0</v>
      </c>
      <c r="AF1001">
        <v>0</v>
      </c>
      <c r="AG1001">
        <v>0</v>
      </c>
      <c r="AH1001">
        <v>0</v>
      </c>
      <c r="AI1001">
        <v>0</v>
      </c>
      <c r="AJ1001">
        <v>0</v>
      </c>
      <c r="AK1001">
        <v>0</v>
      </c>
      <c r="AL1001">
        <v>0</v>
      </c>
      <c r="AM1001">
        <v>0</v>
      </c>
      <c r="AN1001">
        <v>0</v>
      </c>
      <c r="AO1001">
        <v>0</v>
      </c>
      <c r="AP1001" t="s">
        <v>324</v>
      </c>
      <c r="AQ1001" t="s">
        <v>324</v>
      </c>
      <c r="AR1001" t="s">
        <v>324</v>
      </c>
      <c r="AS1001" t="s">
        <v>324</v>
      </c>
      <c r="AT1001">
        <v>0</v>
      </c>
      <c r="AU1001" t="s">
        <v>324</v>
      </c>
      <c r="AV1001" t="s">
        <v>324</v>
      </c>
      <c r="AW1001" t="s">
        <v>324</v>
      </c>
      <c r="AX1001" t="s">
        <v>324</v>
      </c>
      <c r="AY1001">
        <v>0</v>
      </c>
      <c r="AZ1001" t="s">
        <v>324</v>
      </c>
      <c r="BA1001" t="s">
        <v>324</v>
      </c>
      <c r="BB1001" t="s">
        <v>324</v>
      </c>
      <c r="BC1001" t="s">
        <v>324</v>
      </c>
      <c r="BD1001">
        <v>0</v>
      </c>
      <c r="BE1001" t="s">
        <v>324</v>
      </c>
      <c r="BF1001" t="s">
        <v>324</v>
      </c>
      <c r="BG1001" t="s">
        <v>324</v>
      </c>
      <c r="BH1001" t="s">
        <v>324</v>
      </c>
      <c r="BI1001">
        <v>0</v>
      </c>
      <c r="BJ1001" t="s">
        <v>324</v>
      </c>
      <c r="BK1001" t="s">
        <v>324</v>
      </c>
      <c r="BL1001" t="s">
        <v>324</v>
      </c>
      <c r="BM1001" t="s">
        <v>324</v>
      </c>
      <c r="BN1001">
        <v>0</v>
      </c>
      <c r="BO1001" t="s">
        <v>324</v>
      </c>
      <c r="BP1001" t="s">
        <v>324</v>
      </c>
      <c r="BQ1001" t="s">
        <v>324</v>
      </c>
      <c r="BR1001" t="s">
        <v>324</v>
      </c>
      <c r="BS1001">
        <v>0</v>
      </c>
      <c r="BT1001">
        <v>0</v>
      </c>
      <c r="BU1001">
        <v>0</v>
      </c>
      <c r="BV1001">
        <v>0</v>
      </c>
      <c r="BW1001">
        <v>0</v>
      </c>
      <c r="BX1001">
        <v>0</v>
      </c>
      <c r="BY1001">
        <v>0</v>
      </c>
      <c r="BZ1001">
        <v>0</v>
      </c>
      <c r="CA1001">
        <v>0</v>
      </c>
      <c r="CB1001">
        <v>0</v>
      </c>
      <c r="CC1001">
        <v>0</v>
      </c>
      <c r="CD1001">
        <v>0</v>
      </c>
      <c r="CE1001">
        <v>0</v>
      </c>
      <c r="CF1001">
        <v>0</v>
      </c>
      <c r="CG1001">
        <v>0</v>
      </c>
      <c r="CH1001">
        <v>0</v>
      </c>
      <c r="CI1001">
        <v>0</v>
      </c>
      <c r="CJ1001">
        <v>0</v>
      </c>
      <c r="CK1001">
        <v>0</v>
      </c>
      <c r="CL1001">
        <v>0</v>
      </c>
      <c r="CM1001">
        <v>0</v>
      </c>
      <c r="CN1001">
        <v>0</v>
      </c>
      <c r="CO1001">
        <v>0</v>
      </c>
      <c r="CP1001">
        <v>0</v>
      </c>
      <c r="CQ1001">
        <v>0</v>
      </c>
      <c r="CR1001">
        <v>0</v>
      </c>
      <c r="CS1001">
        <v>0</v>
      </c>
      <c r="CT1001">
        <v>0</v>
      </c>
      <c r="CU1001">
        <v>0</v>
      </c>
      <c r="CV1001">
        <v>0</v>
      </c>
      <c r="CW1001">
        <v>0</v>
      </c>
      <c r="CX1001">
        <v>4.3999999999999997E-2</v>
      </c>
      <c r="CY1001">
        <v>0.107</v>
      </c>
      <c r="CZ1001">
        <v>0</v>
      </c>
      <c r="DA1001">
        <v>0</v>
      </c>
      <c r="DB1001">
        <v>0.151</v>
      </c>
      <c r="DC1001">
        <v>5</v>
      </c>
      <c r="DD1001">
        <v>2</v>
      </c>
      <c r="DE1001">
        <v>0</v>
      </c>
      <c r="DF1001">
        <v>0</v>
      </c>
      <c r="DG1001">
        <v>7</v>
      </c>
      <c r="DH1001">
        <v>0</v>
      </c>
      <c r="DI1001">
        <v>0</v>
      </c>
      <c r="DJ1001">
        <v>0</v>
      </c>
      <c r="DK1001">
        <v>0</v>
      </c>
      <c r="DL1001">
        <v>0</v>
      </c>
    </row>
    <row r="1002" spans="1:116" x14ac:dyDescent="0.45">
      <c r="A1002">
        <v>2023</v>
      </c>
      <c r="B1002" t="s">
        <v>233</v>
      </c>
      <c r="C1002">
        <v>18181</v>
      </c>
      <c r="D1002" t="s">
        <v>1248</v>
      </c>
      <c r="E1002" t="s">
        <v>606</v>
      </c>
      <c r="F1002" t="s">
        <v>247</v>
      </c>
      <c r="G1002">
        <v>0.96699999999999997</v>
      </c>
      <c r="H1002">
        <v>0.54800000000000004</v>
      </c>
      <c r="I1002">
        <v>0</v>
      </c>
      <c r="J1002">
        <v>0</v>
      </c>
      <c r="K1002">
        <v>1.5149999999999999</v>
      </c>
      <c r="L1002">
        <v>125</v>
      </c>
      <c r="M1002">
        <v>10</v>
      </c>
      <c r="N1002">
        <v>0</v>
      </c>
      <c r="O1002">
        <v>0</v>
      </c>
      <c r="P1002">
        <v>135</v>
      </c>
      <c r="Q1002">
        <v>0</v>
      </c>
      <c r="R1002">
        <v>0</v>
      </c>
      <c r="S1002">
        <v>0</v>
      </c>
      <c r="T1002">
        <v>0</v>
      </c>
      <c r="U1002">
        <v>0</v>
      </c>
      <c r="V1002">
        <v>0</v>
      </c>
      <c r="W1002">
        <v>0</v>
      </c>
      <c r="X1002">
        <v>0</v>
      </c>
      <c r="Y1002">
        <v>0</v>
      </c>
      <c r="Z1002">
        <v>0</v>
      </c>
      <c r="AA1002">
        <v>0</v>
      </c>
      <c r="AB1002">
        <v>0</v>
      </c>
      <c r="AC1002">
        <v>0</v>
      </c>
      <c r="AD1002">
        <v>0</v>
      </c>
      <c r="AE1002">
        <v>0</v>
      </c>
      <c r="AF1002">
        <v>0</v>
      </c>
      <c r="AG1002">
        <v>0</v>
      </c>
      <c r="AH1002">
        <v>0</v>
      </c>
      <c r="AI1002">
        <v>0</v>
      </c>
      <c r="AJ1002">
        <v>0</v>
      </c>
      <c r="AK1002">
        <v>0</v>
      </c>
      <c r="AL1002">
        <v>0</v>
      </c>
      <c r="AM1002">
        <v>0</v>
      </c>
      <c r="AN1002">
        <v>0</v>
      </c>
      <c r="AO1002">
        <v>0</v>
      </c>
      <c r="AP1002" t="s">
        <v>324</v>
      </c>
      <c r="AQ1002" t="s">
        <v>324</v>
      </c>
      <c r="AR1002" t="s">
        <v>324</v>
      </c>
      <c r="AS1002" t="s">
        <v>324</v>
      </c>
      <c r="AT1002">
        <v>0</v>
      </c>
      <c r="AU1002" t="s">
        <v>324</v>
      </c>
      <c r="AV1002" t="s">
        <v>324</v>
      </c>
      <c r="AW1002" t="s">
        <v>324</v>
      </c>
      <c r="AX1002" t="s">
        <v>324</v>
      </c>
      <c r="AY1002">
        <v>0</v>
      </c>
      <c r="AZ1002" t="s">
        <v>324</v>
      </c>
      <c r="BA1002" t="s">
        <v>324</v>
      </c>
      <c r="BB1002" t="s">
        <v>324</v>
      </c>
      <c r="BC1002" t="s">
        <v>324</v>
      </c>
      <c r="BD1002">
        <v>0</v>
      </c>
      <c r="BE1002" t="s">
        <v>324</v>
      </c>
      <c r="BF1002" t="s">
        <v>324</v>
      </c>
      <c r="BG1002" t="s">
        <v>324</v>
      </c>
      <c r="BH1002" t="s">
        <v>324</v>
      </c>
      <c r="BI1002">
        <v>0</v>
      </c>
      <c r="BJ1002" t="s">
        <v>324</v>
      </c>
      <c r="BK1002" t="s">
        <v>324</v>
      </c>
      <c r="BL1002" t="s">
        <v>324</v>
      </c>
      <c r="BM1002" t="s">
        <v>324</v>
      </c>
      <c r="BN1002">
        <v>0</v>
      </c>
      <c r="BO1002" t="s">
        <v>324</v>
      </c>
      <c r="BP1002" t="s">
        <v>324</v>
      </c>
      <c r="BQ1002" t="s">
        <v>324</v>
      </c>
      <c r="BR1002" t="s">
        <v>324</v>
      </c>
      <c r="BS1002">
        <v>0</v>
      </c>
      <c r="BT1002">
        <v>0</v>
      </c>
      <c r="BU1002">
        <v>0</v>
      </c>
      <c r="BV1002">
        <v>0</v>
      </c>
      <c r="BW1002">
        <v>0</v>
      </c>
      <c r="BX1002">
        <v>0</v>
      </c>
      <c r="BY1002">
        <v>0</v>
      </c>
      <c r="BZ1002">
        <v>0</v>
      </c>
      <c r="CA1002">
        <v>0</v>
      </c>
      <c r="CB1002">
        <v>0</v>
      </c>
      <c r="CC1002">
        <v>0</v>
      </c>
      <c r="CD1002">
        <v>0</v>
      </c>
      <c r="CE1002">
        <v>0</v>
      </c>
      <c r="CF1002">
        <v>0</v>
      </c>
      <c r="CG1002">
        <v>0</v>
      </c>
      <c r="CH1002">
        <v>0</v>
      </c>
      <c r="CI1002">
        <v>0</v>
      </c>
      <c r="CJ1002">
        <v>0</v>
      </c>
      <c r="CK1002">
        <v>0</v>
      </c>
      <c r="CL1002">
        <v>0</v>
      </c>
      <c r="CM1002">
        <v>0</v>
      </c>
      <c r="CN1002">
        <v>0</v>
      </c>
      <c r="CO1002">
        <v>0</v>
      </c>
      <c r="CP1002">
        <v>0</v>
      </c>
      <c r="CQ1002">
        <v>0</v>
      </c>
      <c r="CR1002">
        <v>0</v>
      </c>
      <c r="CS1002">
        <v>0</v>
      </c>
      <c r="CT1002">
        <v>0</v>
      </c>
      <c r="CU1002">
        <v>0</v>
      </c>
      <c r="CV1002">
        <v>0</v>
      </c>
      <c r="CW1002">
        <v>0</v>
      </c>
      <c r="CX1002">
        <v>0.96699999999999997</v>
      </c>
      <c r="CY1002">
        <v>0.54800000000000004</v>
      </c>
      <c r="CZ1002">
        <v>0</v>
      </c>
      <c r="DA1002">
        <v>0</v>
      </c>
      <c r="DB1002">
        <v>1.5149999999999999</v>
      </c>
      <c r="DC1002">
        <v>125</v>
      </c>
      <c r="DD1002">
        <v>10</v>
      </c>
      <c r="DE1002">
        <v>0</v>
      </c>
      <c r="DF1002">
        <v>0</v>
      </c>
      <c r="DG1002">
        <v>135</v>
      </c>
      <c r="DH1002">
        <v>0</v>
      </c>
      <c r="DI1002">
        <v>0</v>
      </c>
      <c r="DJ1002">
        <v>0</v>
      </c>
      <c r="DK1002">
        <v>0</v>
      </c>
      <c r="DL1002">
        <v>0</v>
      </c>
    </row>
    <row r="1003" spans="1:116" x14ac:dyDescent="0.45">
      <c r="A1003">
        <v>2023</v>
      </c>
      <c r="B1003" t="s">
        <v>233</v>
      </c>
      <c r="C1003">
        <v>18249</v>
      </c>
      <c r="D1003" t="s">
        <v>1249</v>
      </c>
      <c r="E1003" t="s">
        <v>606</v>
      </c>
      <c r="F1003" t="s">
        <v>247</v>
      </c>
      <c r="G1003">
        <v>0.21299999999999999</v>
      </c>
      <c r="H1003">
        <v>0.107</v>
      </c>
      <c r="I1003">
        <v>0</v>
      </c>
      <c r="J1003">
        <v>0</v>
      </c>
      <c r="K1003">
        <v>0.32</v>
      </c>
      <c r="L1003">
        <v>29</v>
      </c>
      <c r="M1003">
        <v>9</v>
      </c>
      <c r="N1003">
        <v>0</v>
      </c>
      <c r="O1003">
        <v>0</v>
      </c>
      <c r="P1003">
        <v>38</v>
      </c>
      <c r="Q1003">
        <v>0</v>
      </c>
      <c r="R1003">
        <v>0</v>
      </c>
      <c r="S1003">
        <v>0</v>
      </c>
      <c r="T1003">
        <v>0</v>
      </c>
      <c r="U1003">
        <v>0</v>
      </c>
      <c r="V1003">
        <v>0</v>
      </c>
      <c r="W1003">
        <v>0</v>
      </c>
      <c r="X1003">
        <v>0</v>
      </c>
      <c r="Y1003">
        <v>0</v>
      </c>
      <c r="Z1003">
        <v>0</v>
      </c>
      <c r="AA1003">
        <v>0</v>
      </c>
      <c r="AB1003">
        <v>0</v>
      </c>
      <c r="AC1003">
        <v>0</v>
      </c>
      <c r="AD1003">
        <v>0</v>
      </c>
      <c r="AE1003">
        <v>0</v>
      </c>
      <c r="AF1003">
        <v>0</v>
      </c>
      <c r="AG1003">
        <v>0</v>
      </c>
      <c r="AH1003">
        <v>0</v>
      </c>
      <c r="AI1003">
        <v>0</v>
      </c>
      <c r="AJ1003">
        <v>0</v>
      </c>
      <c r="AK1003">
        <v>0</v>
      </c>
      <c r="AL1003">
        <v>0</v>
      </c>
      <c r="AM1003">
        <v>0</v>
      </c>
      <c r="AN1003">
        <v>0</v>
      </c>
      <c r="AO1003">
        <v>0</v>
      </c>
      <c r="AP1003" t="s">
        <v>324</v>
      </c>
      <c r="AQ1003" t="s">
        <v>324</v>
      </c>
      <c r="AR1003" t="s">
        <v>324</v>
      </c>
      <c r="AS1003" t="s">
        <v>324</v>
      </c>
      <c r="AT1003">
        <v>0</v>
      </c>
      <c r="AU1003" t="s">
        <v>324</v>
      </c>
      <c r="AV1003" t="s">
        <v>324</v>
      </c>
      <c r="AW1003" t="s">
        <v>324</v>
      </c>
      <c r="AX1003" t="s">
        <v>324</v>
      </c>
      <c r="AY1003">
        <v>0</v>
      </c>
      <c r="AZ1003" t="s">
        <v>324</v>
      </c>
      <c r="BA1003" t="s">
        <v>324</v>
      </c>
      <c r="BB1003" t="s">
        <v>324</v>
      </c>
      <c r="BC1003" t="s">
        <v>324</v>
      </c>
      <c r="BD1003">
        <v>0</v>
      </c>
      <c r="BE1003" t="s">
        <v>324</v>
      </c>
      <c r="BF1003" t="s">
        <v>324</v>
      </c>
      <c r="BG1003" t="s">
        <v>324</v>
      </c>
      <c r="BH1003" t="s">
        <v>324</v>
      </c>
      <c r="BI1003">
        <v>0</v>
      </c>
      <c r="BJ1003" t="s">
        <v>324</v>
      </c>
      <c r="BK1003" t="s">
        <v>324</v>
      </c>
      <c r="BL1003" t="s">
        <v>324</v>
      </c>
      <c r="BM1003" t="s">
        <v>324</v>
      </c>
      <c r="BN1003">
        <v>0</v>
      </c>
      <c r="BO1003" t="s">
        <v>324</v>
      </c>
      <c r="BP1003" t="s">
        <v>324</v>
      </c>
      <c r="BQ1003" t="s">
        <v>324</v>
      </c>
      <c r="BR1003" t="s">
        <v>324</v>
      </c>
      <c r="BS1003">
        <v>0</v>
      </c>
      <c r="BT1003">
        <v>0.03</v>
      </c>
      <c r="BU1003">
        <v>0</v>
      </c>
      <c r="BV1003">
        <v>0</v>
      </c>
      <c r="BW1003">
        <v>0</v>
      </c>
      <c r="BX1003">
        <v>0.03</v>
      </c>
      <c r="BY1003">
        <v>2</v>
      </c>
      <c r="BZ1003">
        <v>0</v>
      </c>
      <c r="CA1003">
        <v>0</v>
      </c>
      <c r="CB1003">
        <v>0</v>
      </c>
      <c r="CC1003">
        <v>2</v>
      </c>
      <c r="CD1003">
        <v>0</v>
      </c>
      <c r="CE1003">
        <v>0</v>
      </c>
      <c r="CF1003">
        <v>0</v>
      </c>
      <c r="CG1003">
        <v>0</v>
      </c>
      <c r="CH1003">
        <v>0</v>
      </c>
      <c r="CI1003">
        <v>0</v>
      </c>
      <c r="CJ1003">
        <v>0</v>
      </c>
      <c r="CK1003">
        <v>0</v>
      </c>
      <c r="CL1003">
        <v>0</v>
      </c>
      <c r="CM1003">
        <v>0</v>
      </c>
      <c r="CN1003">
        <v>0</v>
      </c>
      <c r="CO1003">
        <v>0</v>
      </c>
      <c r="CP1003">
        <v>0</v>
      </c>
      <c r="CQ1003">
        <v>0</v>
      </c>
      <c r="CR1003">
        <v>0</v>
      </c>
      <c r="CS1003">
        <v>0</v>
      </c>
      <c r="CT1003">
        <v>0</v>
      </c>
      <c r="CU1003">
        <v>0</v>
      </c>
      <c r="CV1003">
        <v>0</v>
      </c>
      <c r="CW1003">
        <v>0</v>
      </c>
      <c r="CX1003">
        <v>0.24299999999999999</v>
      </c>
      <c r="CY1003">
        <v>0.107</v>
      </c>
      <c r="CZ1003">
        <v>0</v>
      </c>
      <c r="DA1003">
        <v>0</v>
      </c>
      <c r="DB1003">
        <v>0.35</v>
      </c>
      <c r="DC1003">
        <v>31</v>
      </c>
      <c r="DD1003">
        <v>9</v>
      </c>
      <c r="DE1003">
        <v>0</v>
      </c>
      <c r="DF1003">
        <v>0</v>
      </c>
      <c r="DG1003">
        <v>40</v>
      </c>
      <c r="DH1003">
        <v>0</v>
      </c>
      <c r="DI1003">
        <v>0</v>
      </c>
      <c r="DJ1003">
        <v>0</v>
      </c>
      <c r="DK1003">
        <v>0</v>
      </c>
      <c r="DL1003">
        <v>0</v>
      </c>
    </row>
    <row r="1004" spans="1:116" x14ac:dyDescent="0.45">
      <c r="A1004">
        <v>2023</v>
      </c>
      <c r="B1004" t="s">
        <v>233</v>
      </c>
      <c r="C1004">
        <v>18312</v>
      </c>
      <c r="D1004" t="s">
        <v>1250</v>
      </c>
      <c r="E1004" t="s">
        <v>606</v>
      </c>
      <c r="F1004" t="s">
        <v>247</v>
      </c>
      <c r="G1004">
        <v>1.885</v>
      </c>
      <c r="H1004">
        <v>0.86</v>
      </c>
      <c r="I1004">
        <v>0</v>
      </c>
      <c r="J1004">
        <v>0</v>
      </c>
      <c r="K1004">
        <v>2.7450000000000001</v>
      </c>
      <c r="L1004">
        <v>266</v>
      </c>
      <c r="M1004">
        <v>15</v>
      </c>
      <c r="N1004">
        <v>0</v>
      </c>
      <c r="O1004">
        <v>0</v>
      </c>
      <c r="P1004">
        <v>281</v>
      </c>
      <c r="Q1004">
        <v>0</v>
      </c>
      <c r="R1004">
        <v>0</v>
      </c>
      <c r="S1004">
        <v>0</v>
      </c>
      <c r="T1004">
        <v>0</v>
      </c>
      <c r="U1004">
        <v>0</v>
      </c>
      <c r="V1004">
        <v>0</v>
      </c>
      <c r="W1004">
        <v>0</v>
      </c>
      <c r="X1004">
        <v>0</v>
      </c>
      <c r="Y1004">
        <v>0</v>
      </c>
      <c r="Z1004">
        <v>0</v>
      </c>
      <c r="AA1004">
        <v>0</v>
      </c>
      <c r="AB1004">
        <v>0</v>
      </c>
      <c r="AC1004">
        <v>0</v>
      </c>
      <c r="AD1004">
        <v>0</v>
      </c>
      <c r="AE1004">
        <v>0</v>
      </c>
      <c r="AF1004">
        <v>0</v>
      </c>
      <c r="AG1004">
        <v>0</v>
      </c>
      <c r="AH1004">
        <v>0</v>
      </c>
      <c r="AI1004">
        <v>0</v>
      </c>
      <c r="AJ1004">
        <v>0</v>
      </c>
      <c r="AK1004">
        <v>0</v>
      </c>
      <c r="AL1004">
        <v>0</v>
      </c>
      <c r="AM1004">
        <v>0</v>
      </c>
      <c r="AN1004">
        <v>0</v>
      </c>
      <c r="AO1004">
        <v>0</v>
      </c>
      <c r="AP1004" t="s">
        <v>324</v>
      </c>
      <c r="AQ1004" t="s">
        <v>324</v>
      </c>
      <c r="AR1004" t="s">
        <v>324</v>
      </c>
      <c r="AS1004" t="s">
        <v>324</v>
      </c>
      <c r="AT1004">
        <v>0</v>
      </c>
      <c r="AU1004" t="s">
        <v>324</v>
      </c>
      <c r="AV1004" t="s">
        <v>324</v>
      </c>
      <c r="AW1004" t="s">
        <v>324</v>
      </c>
      <c r="AX1004" t="s">
        <v>324</v>
      </c>
      <c r="AY1004">
        <v>0</v>
      </c>
      <c r="AZ1004" t="s">
        <v>324</v>
      </c>
      <c r="BA1004" t="s">
        <v>324</v>
      </c>
      <c r="BB1004" t="s">
        <v>324</v>
      </c>
      <c r="BC1004" t="s">
        <v>324</v>
      </c>
      <c r="BD1004">
        <v>0</v>
      </c>
      <c r="BE1004" t="s">
        <v>324</v>
      </c>
      <c r="BF1004" t="s">
        <v>324</v>
      </c>
      <c r="BG1004" t="s">
        <v>324</v>
      </c>
      <c r="BH1004" t="s">
        <v>324</v>
      </c>
      <c r="BI1004">
        <v>0</v>
      </c>
      <c r="BJ1004" t="s">
        <v>324</v>
      </c>
      <c r="BK1004" t="s">
        <v>324</v>
      </c>
      <c r="BL1004" t="s">
        <v>324</v>
      </c>
      <c r="BM1004" t="s">
        <v>324</v>
      </c>
      <c r="BN1004">
        <v>0</v>
      </c>
      <c r="BO1004" t="s">
        <v>324</v>
      </c>
      <c r="BP1004" t="s">
        <v>324</v>
      </c>
      <c r="BQ1004" t="s">
        <v>324</v>
      </c>
      <c r="BR1004" t="s">
        <v>324</v>
      </c>
      <c r="BS1004">
        <v>0</v>
      </c>
      <c r="BT1004">
        <v>0</v>
      </c>
      <c r="BU1004">
        <v>0</v>
      </c>
      <c r="BV1004">
        <v>0</v>
      </c>
      <c r="BW1004">
        <v>0</v>
      </c>
      <c r="BX1004">
        <v>0</v>
      </c>
      <c r="BY1004">
        <v>0</v>
      </c>
      <c r="BZ1004">
        <v>0</v>
      </c>
      <c r="CA1004">
        <v>0</v>
      </c>
      <c r="CB1004">
        <v>0</v>
      </c>
      <c r="CC1004">
        <v>0</v>
      </c>
      <c r="CD1004">
        <v>0</v>
      </c>
      <c r="CE1004">
        <v>0</v>
      </c>
      <c r="CF1004">
        <v>0</v>
      </c>
      <c r="CG1004">
        <v>0</v>
      </c>
      <c r="CH1004">
        <v>0</v>
      </c>
      <c r="CI1004">
        <v>0</v>
      </c>
      <c r="CJ1004">
        <v>0</v>
      </c>
      <c r="CK1004">
        <v>0</v>
      </c>
      <c r="CL1004">
        <v>0</v>
      </c>
      <c r="CM1004">
        <v>0</v>
      </c>
      <c r="CN1004">
        <v>0</v>
      </c>
      <c r="CO1004">
        <v>0</v>
      </c>
      <c r="CP1004">
        <v>0</v>
      </c>
      <c r="CQ1004">
        <v>0</v>
      </c>
      <c r="CR1004">
        <v>0</v>
      </c>
      <c r="CS1004">
        <v>0</v>
      </c>
      <c r="CT1004">
        <v>0</v>
      </c>
      <c r="CU1004">
        <v>0</v>
      </c>
      <c r="CV1004">
        <v>0</v>
      </c>
      <c r="CW1004">
        <v>0</v>
      </c>
      <c r="CX1004">
        <v>1.885</v>
      </c>
      <c r="CY1004">
        <v>0.86</v>
      </c>
      <c r="CZ1004">
        <v>0</v>
      </c>
      <c r="DA1004">
        <v>0</v>
      </c>
      <c r="DB1004">
        <v>2.7450000000000001</v>
      </c>
      <c r="DC1004">
        <v>266</v>
      </c>
      <c r="DD1004">
        <v>15</v>
      </c>
      <c r="DE1004">
        <v>0</v>
      </c>
      <c r="DF1004">
        <v>0</v>
      </c>
      <c r="DG1004">
        <v>281</v>
      </c>
      <c r="DH1004">
        <v>0</v>
      </c>
      <c r="DI1004">
        <v>0</v>
      </c>
      <c r="DJ1004">
        <v>0</v>
      </c>
      <c r="DK1004">
        <v>0</v>
      </c>
      <c r="DL1004">
        <v>0</v>
      </c>
    </row>
    <row r="1005" spans="1:116" x14ac:dyDescent="0.45">
      <c r="A1005">
        <v>2023</v>
      </c>
      <c r="B1005" t="s">
        <v>233</v>
      </c>
      <c r="C1005">
        <v>19324</v>
      </c>
      <c r="D1005" t="s">
        <v>1251</v>
      </c>
      <c r="E1005" t="s">
        <v>606</v>
      </c>
      <c r="F1005" t="s">
        <v>247</v>
      </c>
      <c r="G1005">
        <v>4.9000000000000002E-2</v>
      </c>
      <c r="H1005">
        <v>0.13</v>
      </c>
      <c r="I1005">
        <v>0</v>
      </c>
      <c r="J1005">
        <v>0</v>
      </c>
      <c r="K1005">
        <v>0.17899999999999999</v>
      </c>
      <c r="L1005">
        <v>7</v>
      </c>
      <c r="M1005">
        <v>5</v>
      </c>
      <c r="N1005">
        <v>0</v>
      </c>
      <c r="O1005">
        <v>0</v>
      </c>
      <c r="P1005">
        <v>12</v>
      </c>
      <c r="Q1005">
        <v>0</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t="s">
        <v>324</v>
      </c>
      <c r="AQ1005" t="s">
        <v>324</v>
      </c>
      <c r="AR1005" t="s">
        <v>324</v>
      </c>
      <c r="AS1005" t="s">
        <v>324</v>
      </c>
      <c r="AT1005">
        <v>0</v>
      </c>
      <c r="AU1005" t="s">
        <v>324</v>
      </c>
      <c r="AV1005" t="s">
        <v>324</v>
      </c>
      <c r="AW1005" t="s">
        <v>324</v>
      </c>
      <c r="AX1005" t="s">
        <v>324</v>
      </c>
      <c r="AY1005">
        <v>0</v>
      </c>
      <c r="AZ1005" t="s">
        <v>324</v>
      </c>
      <c r="BA1005" t="s">
        <v>324</v>
      </c>
      <c r="BB1005" t="s">
        <v>324</v>
      </c>
      <c r="BC1005" t="s">
        <v>324</v>
      </c>
      <c r="BD1005">
        <v>0</v>
      </c>
      <c r="BE1005" t="s">
        <v>324</v>
      </c>
      <c r="BF1005" t="s">
        <v>324</v>
      </c>
      <c r="BG1005" t="s">
        <v>324</v>
      </c>
      <c r="BH1005" t="s">
        <v>324</v>
      </c>
      <c r="BI1005">
        <v>0</v>
      </c>
      <c r="BJ1005" t="s">
        <v>324</v>
      </c>
      <c r="BK1005" t="s">
        <v>324</v>
      </c>
      <c r="BL1005" t="s">
        <v>324</v>
      </c>
      <c r="BM1005" t="s">
        <v>324</v>
      </c>
      <c r="BN1005">
        <v>0</v>
      </c>
      <c r="BO1005" t="s">
        <v>324</v>
      </c>
      <c r="BP1005" t="s">
        <v>324</v>
      </c>
      <c r="BQ1005" t="s">
        <v>324</v>
      </c>
      <c r="BR1005" t="s">
        <v>324</v>
      </c>
      <c r="BS1005">
        <v>0</v>
      </c>
      <c r="BT1005">
        <v>0</v>
      </c>
      <c r="BU1005">
        <v>0.05</v>
      </c>
      <c r="BV1005">
        <v>0</v>
      </c>
      <c r="BW1005">
        <v>0</v>
      </c>
      <c r="BX1005">
        <v>0.05</v>
      </c>
      <c r="BY1005">
        <v>0</v>
      </c>
      <c r="BZ1005">
        <v>1</v>
      </c>
      <c r="CA1005">
        <v>0</v>
      </c>
      <c r="CB1005">
        <v>0</v>
      </c>
      <c r="CC1005">
        <v>1</v>
      </c>
      <c r="CD1005">
        <v>0</v>
      </c>
      <c r="CE1005">
        <v>0</v>
      </c>
      <c r="CF1005">
        <v>0</v>
      </c>
      <c r="CG1005">
        <v>0</v>
      </c>
      <c r="CH1005">
        <v>0</v>
      </c>
      <c r="CI1005">
        <v>0</v>
      </c>
      <c r="CJ1005">
        <v>0</v>
      </c>
      <c r="CK1005">
        <v>0</v>
      </c>
      <c r="CL1005">
        <v>0</v>
      </c>
      <c r="CM1005">
        <v>0</v>
      </c>
      <c r="CN1005">
        <v>0</v>
      </c>
      <c r="CO1005">
        <v>0</v>
      </c>
      <c r="CP1005">
        <v>0</v>
      </c>
      <c r="CQ1005">
        <v>0</v>
      </c>
      <c r="CR1005">
        <v>0</v>
      </c>
      <c r="CS1005">
        <v>0</v>
      </c>
      <c r="CT1005">
        <v>0</v>
      </c>
      <c r="CU1005">
        <v>0</v>
      </c>
      <c r="CV1005">
        <v>0</v>
      </c>
      <c r="CW1005">
        <v>0</v>
      </c>
      <c r="CX1005">
        <v>4.9000000000000002E-2</v>
      </c>
      <c r="CY1005">
        <v>0.18</v>
      </c>
      <c r="CZ1005">
        <v>0</v>
      </c>
      <c r="DA1005">
        <v>0</v>
      </c>
      <c r="DB1005">
        <v>0.22900000000000001</v>
      </c>
      <c r="DC1005">
        <v>7</v>
      </c>
      <c r="DD1005">
        <v>6</v>
      </c>
      <c r="DE1005">
        <v>0</v>
      </c>
      <c r="DF1005">
        <v>0</v>
      </c>
      <c r="DG1005">
        <v>13</v>
      </c>
      <c r="DH1005">
        <v>0</v>
      </c>
      <c r="DI1005">
        <v>0</v>
      </c>
      <c r="DJ1005">
        <v>0</v>
      </c>
      <c r="DK1005">
        <v>0</v>
      </c>
      <c r="DL1005">
        <v>0</v>
      </c>
    </row>
    <row r="1006" spans="1:116" x14ac:dyDescent="0.45">
      <c r="A1006">
        <v>2023</v>
      </c>
      <c r="B1006" t="s">
        <v>233</v>
      </c>
      <c r="C1006">
        <v>20182</v>
      </c>
      <c r="D1006" t="s">
        <v>1252</v>
      </c>
      <c r="E1006" t="s">
        <v>606</v>
      </c>
      <c r="F1006" t="s">
        <v>247</v>
      </c>
      <c r="G1006">
        <v>5.8999999999999997E-2</v>
      </c>
      <c r="H1006">
        <v>0.02</v>
      </c>
      <c r="I1006">
        <v>0</v>
      </c>
      <c r="J1006">
        <v>0</v>
      </c>
      <c r="K1006">
        <v>7.9000000000000001E-2</v>
      </c>
      <c r="L1006">
        <v>8</v>
      </c>
      <c r="M1006">
        <v>3</v>
      </c>
      <c r="N1006">
        <v>0</v>
      </c>
      <c r="O1006">
        <v>0</v>
      </c>
      <c r="P1006">
        <v>11</v>
      </c>
      <c r="Q1006">
        <v>0</v>
      </c>
      <c r="R1006">
        <v>0</v>
      </c>
      <c r="S1006">
        <v>0</v>
      </c>
      <c r="T1006">
        <v>0</v>
      </c>
      <c r="U1006">
        <v>0</v>
      </c>
      <c r="V1006">
        <v>0</v>
      </c>
      <c r="W1006">
        <v>0</v>
      </c>
      <c r="X1006">
        <v>0</v>
      </c>
      <c r="Y1006">
        <v>0</v>
      </c>
      <c r="Z1006">
        <v>0</v>
      </c>
      <c r="AA1006">
        <v>0</v>
      </c>
      <c r="AB1006">
        <v>0</v>
      </c>
      <c r="AC1006">
        <v>0</v>
      </c>
      <c r="AD1006">
        <v>0</v>
      </c>
      <c r="AE1006">
        <v>0</v>
      </c>
      <c r="AF1006">
        <v>0</v>
      </c>
      <c r="AG1006">
        <v>0</v>
      </c>
      <c r="AH1006">
        <v>0</v>
      </c>
      <c r="AI1006">
        <v>0</v>
      </c>
      <c r="AJ1006">
        <v>0</v>
      </c>
      <c r="AK1006">
        <v>0</v>
      </c>
      <c r="AL1006">
        <v>0</v>
      </c>
      <c r="AM1006">
        <v>0</v>
      </c>
      <c r="AN1006">
        <v>0</v>
      </c>
      <c r="AO1006">
        <v>0</v>
      </c>
      <c r="AP1006" t="s">
        <v>324</v>
      </c>
      <c r="AQ1006" t="s">
        <v>324</v>
      </c>
      <c r="AR1006" t="s">
        <v>324</v>
      </c>
      <c r="AS1006" t="s">
        <v>324</v>
      </c>
      <c r="AT1006">
        <v>0</v>
      </c>
      <c r="AU1006" t="s">
        <v>324</v>
      </c>
      <c r="AV1006" t="s">
        <v>324</v>
      </c>
      <c r="AW1006" t="s">
        <v>324</v>
      </c>
      <c r="AX1006" t="s">
        <v>324</v>
      </c>
      <c r="AY1006">
        <v>0</v>
      </c>
      <c r="AZ1006" t="s">
        <v>324</v>
      </c>
      <c r="BA1006" t="s">
        <v>324</v>
      </c>
      <c r="BB1006" t="s">
        <v>324</v>
      </c>
      <c r="BC1006" t="s">
        <v>324</v>
      </c>
      <c r="BD1006">
        <v>0</v>
      </c>
      <c r="BE1006" t="s">
        <v>324</v>
      </c>
      <c r="BF1006" t="s">
        <v>324</v>
      </c>
      <c r="BG1006" t="s">
        <v>324</v>
      </c>
      <c r="BH1006" t="s">
        <v>324</v>
      </c>
      <c r="BI1006">
        <v>0</v>
      </c>
      <c r="BJ1006" t="s">
        <v>324</v>
      </c>
      <c r="BK1006" t="s">
        <v>324</v>
      </c>
      <c r="BL1006" t="s">
        <v>324</v>
      </c>
      <c r="BM1006" t="s">
        <v>324</v>
      </c>
      <c r="BN1006">
        <v>0</v>
      </c>
      <c r="BO1006" t="s">
        <v>324</v>
      </c>
      <c r="BP1006" t="s">
        <v>324</v>
      </c>
      <c r="BQ1006" t="s">
        <v>324</v>
      </c>
      <c r="BR1006" t="s">
        <v>324</v>
      </c>
      <c r="BS1006">
        <v>0</v>
      </c>
      <c r="BT1006">
        <v>0</v>
      </c>
      <c r="BU1006">
        <v>0</v>
      </c>
      <c r="BV1006">
        <v>0</v>
      </c>
      <c r="BW1006">
        <v>0</v>
      </c>
      <c r="BX1006">
        <v>0</v>
      </c>
      <c r="BY1006">
        <v>0</v>
      </c>
      <c r="BZ1006">
        <v>0</v>
      </c>
      <c r="CA1006">
        <v>0</v>
      </c>
      <c r="CB1006">
        <v>0</v>
      </c>
      <c r="CC1006">
        <v>0</v>
      </c>
      <c r="CD1006">
        <v>0</v>
      </c>
      <c r="CE1006">
        <v>0</v>
      </c>
      <c r="CF1006">
        <v>0</v>
      </c>
      <c r="CG1006">
        <v>0</v>
      </c>
      <c r="CH1006">
        <v>0</v>
      </c>
      <c r="CI1006">
        <v>0</v>
      </c>
      <c r="CJ1006">
        <v>0</v>
      </c>
      <c r="CK1006">
        <v>0</v>
      </c>
      <c r="CL1006">
        <v>0</v>
      </c>
      <c r="CM1006">
        <v>0</v>
      </c>
      <c r="CN1006">
        <v>0</v>
      </c>
      <c r="CO1006">
        <v>0</v>
      </c>
      <c r="CP1006">
        <v>0</v>
      </c>
      <c r="CQ1006">
        <v>0</v>
      </c>
      <c r="CR1006">
        <v>0</v>
      </c>
      <c r="CS1006">
        <v>0</v>
      </c>
      <c r="CT1006">
        <v>0</v>
      </c>
      <c r="CU1006">
        <v>0</v>
      </c>
      <c r="CV1006">
        <v>0</v>
      </c>
      <c r="CW1006">
        <v>0</v>
      </c>
      <c r="CX1006">
        <v>5.8999999999999997E-2</v>
      </c>
      <c r="CY1006">
        <v>0.02</v>
      </c>
      <c r="CZ1006">
        <v>0</v>
      </c>
      <c r="DA1006">
        <v>0</v>
      </c>
      <c r="DB1006">
        <v>7.9000000000000001E-2</v>
      </c>
      <c r="DC1006">
        <v>8</v>
      </c>
      <c r="DD1006">
        <v>3</v>
      </c>
      <c r="DE1006">
        <v>0</v>
      </c>
      <c r="DF1006">
        <v>0</v>
      </c>
      <c r="DG1006">
        <v>11</v>
      </c>
      <c r="DH1006">
        <v>0</v>
      </c>
      <c r="DI1006">
        <v>0</v>
      </c>
      <c r="DJ1006">
        <v>0</v>
      </c>
      <c r="DK1006">
        <v>0</v>
      </c>
      <c r="DL1006">
        <v>0</v>
      </c>
    </row>
    <row r="1007" spans="1:116" x14ac:dyDescent="0.45">
      <c r="A1007">
        <v>2023</v>
      </c>
      <c r="B1007" t="s">
        <v>233</v>
      </c>
      <c r="C1007">
        <v>20211</v>
      </c>
      <c r="D1007" t="s">
        <v>1253</v>
      </c>
      <c r="E1007" t="s">
        <v>606</v>
      </c>
      <c r="F1007" t="s">
        <v>247</v>
      </c>
      <c r="G1007">
        <v>0.73499999999999999</v>
      </c>
      <c r="H1007">
        <v>0.40400000000000003</v>
      </c>
      <c r="I1007">
        <v>0</v>
      </c>
      <c r="J1007">
        <v>0</v>
      </c>
      <c r="K1007">
        <v>1.139</v>
      </c>
      <c r="L1007">
        <v>86</v>
      </c>
      <c r="M1007">
        <v>7</v>
      </c>
      <c r="N1007">
        <v>0</v>
      </c>
      <c r="O1007">
        <v>0</v>
      </c>
      <c r="P1007">
        <v>93</v>
      </c>
      <c r="Q1007">
        <v>0</v>
      </c>
      <c r="R1007">
        <v>0</v>
      </c>
      <c r="S1007">
        <v>0</v>
      </c>
      <c r="T1007">
        <v>0</v>
      </c>
      <c r="U1007">
        <v>0</v>
      </c>
      <c r="V1007">
        <v>0</v>
      </c>
      <c r="W1007">
        <v>0</v>
      </c>
      <c r="X1007">
        <v>0</v>
      </c>
      <c r="Y1007">
        <v>0</v>
      </c>
      <c r="Z1007">
        <v>0</v>
      </c>
      <c r="AA1007">
        <v>0</v>
      </c>
      <c r="AB1007">
        <v>0</v>
      </c>
      <c r="AC1007">
        <v>0</v>
      </c>
      <c r="AD1007">
        <v>0</v>
      </c>
      <c r="AE1007">
        <v>0</v>
      </c>
      <c r="AF1007">
        <v>0</v>
      </c>
      <c r="AG1007">
        <v>0</v>
      </c>
      <c r="AH1007">
        <v>0</v>
      </c>
      <c r="AI1007">
        <v>0</v>
      </c>
      <c r="AJ1007">
        <v>0</v>
      </c>
      <c r="AK1007">
        <v>0</v>
      </c>
      <c r="AL1007">
        <v>0</v>
      </c>
      <c r="AM1007">
        <v>0</v>
      </c>
      <c r="AN1007">
        <v>0</v>
      </c>
      <c r="AO1007">
        <v>0</v>
      </c>
      <c r="AP1007" t="s">
        <v>324</v>
      </c>
      <c r="AQ1007" t="s">
        <v>324</v>
      </c>
      <c r="AR1007" t="s">
        <v>324</v>
      </c>
      <c r="AS1007" t="s">
        <v>324</v>
      </c>
      <c r="AT1007">
        <v>0</v>
      </c>
      <c r="AU1007" t="s">
        <v>324</v>
      </c>
      <c r="AV1007" t="s">
        <v>324</v>
      </c>
      <c r="AW1007" t="s">
        <v>324</v>
      </c>
      <c r="AX1007" t="s">
        <v>324</v>
      </c>
      <c r="AY1007">
        <v>0</v>
      </c>
      <c r="AZ1007" t="s">
        <v>324</v>
      </c>
      <c r="BA1007" t="s">
        <v>324</v>
      </c>
      <c r="BB1007" t="s">
        <v>324</v>
      </c>
      <c r="BC1007" t="s">
        <v>324</v>
      </c>
      <c r="BD1007">
        <v>0</v>
      </c>
      <c r="BE1007" t="s">
        <v>324</v>
      </c>
      <c r="BF1007" t="s">
        <v>324</v>
      </c>
      <c r="BG1007" t="s">
        <v>324</v>
      </c>
      <c r="BH1007" t="s">
        <v>324</v>
      </c>
      <c r="BI1007">
        <v>0</v>
      </c>
      <c r="BJ1007" t="s">
        <v>324</v>
      </c>
      <c r="BK1007" t="s">
        <v>324</v>
      </c>
      <c r="BL1007" t="s">
        <v>324</v>
      </c>
      <c r="BM1007" t="s">
        <v>324</v>
      </c>
      <c r="BN1007">
        <v>0</v>
      </c>
      <c r="BO1007" t="s">
        <v>324</v>
      </c>
      <c r="BP1007" t="s">
        <v>324</v>
      </c>
      <c r="BQ1007" t="s">
        <v>324</v>
      </c>
      <c r="BR1007" t="s">
        <v>324</v>
      </c>
      <c r="BS1007">
        <v>0</v>
      </c>
      <c r="BT1007">
        <v>0</v>
      </c>
      <c r="BU1007">
        <v>0</v>
      </c>
      <c r="BV1007">
        <v>0</v>
      </c>
      <c r="BW1007">
        <v>0</v>
      </c>
      <c r="BX1007">
        <v>0</v>
      </c>
      <c r="BY1007">
        <v>0</v>
      </c>
      <c r="BZ1007">
        <v>0</v>
      </c>
      <c r="CA1007">
        <v>0</v>
      </c>
      <c r="CB1007">
        <v>0</v>
      </c>
      <c r="CC1007">
        <v>0</v>
      </c>
      <c r="CD1007">
        <v>0</v>
      </c>
      <c r="CE1007">
        <v>0</v>
      </c>
      <c r="CF1007">
        <v>0</v>
      </c>
      <c r="CG1007">
        <v>0</v>
      </c>
      <c r="CH1007">
        <v>0</v>
      </c>
      <c r="CI1007">
        <v>0</v>
      </c>
      <c r="CJ1007">
        <v>0</v>
      </c>
      <c r="CK1007">
        <v>0</v>
      </c>
      <c r="CL1007">
        <v>0</v>
      </c>
      <c r="CM1007">
        <v>0</v>
      </c>
      <c r="CN1007">
        <v>0</v>
      </c>
      <c r="CO1007">
        <v>0</v>
      </c>
      <c r="CP1007">
        <v>0</v>
      </c>
      <c r="CQ1007">
        <v>0</v>
      </c>
      <c r="CR1007">
        <v>0</v>
      </c>
      <c r="CS1007">
        <v>0</v>
      </c>
      <c r="CT1007">
        <v>0</v>
      </c>
      <c r="CU1007">
        <v>0</v>
      </c>
      <c r="CV1007">
        <v>0</v>
      </c>
      <c r="CW1007">
        <v>0</v>
      </c>
      <c r="CX1007">
        <v>0.73499999999999999</v>
      </c>
      <c r="CY1007">
        <v>0.40400000000000003</v>
      </c>
      <c r="CZ1007">
        <v>0</v>
      </c>
      <c r="DA1007">
        <v>0</v>
      </c>
      <c r="DB1007">
        <v>1.139</v>
      </c>
      <c r="DC1007">
        <v>86</v>
      </c>
      <c r="DD1007">
        <v>7</v>
      </c>
      <c r="DE1007">
        <v>0</v>
      </c>
      <c r="DF1007">
        <v>0</v>
      </c>
      <c r="DG1007">
        <v>93</v>
      </c>
      <c r="DH1007">
        <v>0</v>
      </c>
      <c r="DI1007">
        <v>0</v>
      </c>
      <c r="DJ1007">
        <v>0</v>
      </c>
      <c r="DK1007">
        <v>0</v>
      </c>
      <c r="DL1007">
        <v>0</v>
      </c>
    </row>
    <row r="1008" spans="1:116" x14ac:dyDescent="0.45">
      <c r="A1008">
        <v>2023</v>
      </c>
      <c r="B1008" t="s">
        <v>233</v>
      </c>
      <c r="C1008">
        <v>20213</v>
      </c>
      <c r="D1008" t="s">
        <v>1254</v>
      </c>
      <c r="E1008" t="s">
        <v>606</v>
      </c>
      <c r="F1008" t="s">
        <v>247</v>
      </c>
      <c r="G1008">
        <v>4.1000000000000002E-2</v>
      </c>
      <c r="H1008">
        <v>6.0000000000000001E-3</v>
      </c>
      <c r="I1008">
        <v>0</v>
      </c>
      <c r="J1008">
        <v>0</v>
      </c>
      <c r="K1008">
        <v>4.7E-2</v>
      </c>
      <c r="L1008">
        <v>4</v>
      </c>
      <c r="M1008">
        <v>1</v>
      </c>
      <c r="N1008">
        <v>0</v>
      </c>
      <c r="O1008">
        <v>0</v>
      </c>
      <c r="P1008">
        <v>5</v>
      </c>
      <c r="Q1008">
        <v>0</v>
      </c>
      <c r="R1008">
        <v>0</v>
      </c>
      <c r="S1008">
        <v>0</v>
      </c>
      <c r="T1008">
        <v>0</v>
      </c>
      <c r="U1008">
        <v>0</v>
      </c>
      <c r="V1008">
        <v>0</v>
      </c>
      <c r="W1008">
        <v>0</v>
      </c>
      <c r="X1008">
        <v>0</v>
      </c>
      <c r="Y1008">
        <v>0</v>
      </c>
      <c r="Z1008">
        <v>0</v>
      </c>
      <c r="AA1008">
        <v>0</v>
      </c>
      <c r="AB1008">
        <v>0</v>
      </c>
      <c r="AC1008">
        <v>0</v>
      </c>
      <c r="AD1008">
        <v>0</v>
      </c>
      <c r="AE1008">
        <v>0</v>
      </c>
      <c r="AF1008">
        <v>0</v>
      </c>
      <c r="AG1008">
        <v>0</v>
      </c>
      <c r="AH1008">
        <v>0</v>
      </c>
      <c r="AI1008">
        <v>0</v>
      </c>
      <c r="AJ1008">
        <v>0</v>
      </c>
      <c r="AK1008">
        <v>0</v>
      </c>
      <c r="AL1008">
        <v>0</v>
      </c>
      <c r="AM1008">
        <v>0</v>
      </c>
      <c r="AN1008">
        <v>0</v>
      </c>
      <c r="AO1008">
        <v>0</v>
      </c>
      <c r="AP1008" t="s">
        <v>324</v>
      </c>
      <c r="AQ1008" t="s">
        <v>324</v>
      </c>
      <c r="AR1008" t="s">
        <v>324</v>
      </c>
      <c r="AS1008" t="s">
        <v>324</v>
      </c>
      <c r="AT1008">
        <v>0</v>
      </c>
      <c r="AU1008" t="s">
        <v>324</v>
      </c>
      <c r="AV1008" t="s">
        <v>324</v>
      </c>
      <c r="AW1008" t="s">
        <v>324</v>
      </c>
      <c r="AX1008" t="s">
        <v>324</v>
      </c>
      <c r="AY1008">
        <v>0</v>
      </c>
      <c r="AZ1008" t="s">
        <v>324</v>
      </c>
      <c r="BA1008" t="s">
        <v>324</v>
      </c>
      <c r="BB1008" t="s">
        <v>324</v>
      </c>
      <c r="BC1008" t="s">
        <v>324</v>
      </c>
      <c r="BD1008">
        <v>0</v>
      </c>
      <c r="BE1008" t="s">
        <v>324</v>
      </c>
      <c r="BF1008" t="s">
        <v>324</v>
      </c>
      <c r="BG1008" t="s">
        <v>324</v>
      </c>
      <c r="BH1008" t="s">
        <v>324</v>
      </c>
      <c r="BI1008">
        <v>0</v>
      </c>
      <c r="BJ1008" t="s">
        <v>324</v>
      </c>
      <c r="BK1008" t="s">
        <v>324</v>
      </c>
      <c r="BL1008" t="s">
        <v>324</v>
      </c>
      <c r="BM1008" t="s">
        <v>324</v>
      </c>
      <c r="BN1008">
        <v>0</v>
      </c>
      <c r="BO1008" t="s">
        <v>324</v>
      </c>
      <c r="BP1008" t="s">
        <v>324</v>
      </c>
      <c r="BQ1008" t="s">
        <v>324</v>
      </c>
      <c r="BR1008" t="s">
        <v>324</v>
      </c>
      <c r="BS1008">
        <v>0</v>
      </c>
      <c r="BT1008">
        <v>0</v>
      </c>
      <c r="BU1008">
        <v>0</v>
      </c>
      <c r="BV1008">
        <v>0</v>
      </c>
      <c r="BW1008">
        <v>0</v>
      </c>
      <c r="BX1008">
        <v>0</v>
      </c>
      <c r="BY1008">
        <v>0</v>
      </c>
      <c r="BZ1008">
        <v>0</v>
      </c>
      <c r="CA1008">
        <v>0</v>
      </c>
      <c r="CB1008">
        <v>0</v>
      </c>
      <c r="CC1008">
        <v>0</v>
      </c>
      <c r="CD1008">
        <v>0</v>
      </c>
      <c r="CE1008">
        <v>0</v>
      </c>
      <c r="CF1008">
        <v>0</v>
      </c>
      <c r="CG1008">
        <v>0</v>
      </c>
      <c r="CH1008">
        <v>0</v>
      </c>
      <c r="CI1008">
        <v>0</v>
      </c>
      <c r="CJ1008">
        <v>0</v>
      </c>
      <c r="CK1008">
        <v>0</v>
      </c>
      <c r="CL1008">
        <v>0</v>
      </c>
      <c r="CM1008">
        <v>0</v>
      </c>
      <c r="CN1008">
        <v>0</v>
      </c>
      <c r="CO1008">
        <v>0</v>
      </c>
      <c r="CP1008">
        <v>0</v>
      </c>
      <c r="CQ1008">
        <v>0</v>
      </c>
      <c r="CR1008">
        <v>0</v>
      </c>
      <c r="CS1008">
        <v>0</v>
      </c>
      <c r="CT1008">
        <v>0</v>
      </c>
      <c r="CU1008">
        <v>0</v>
      </c>
      <c r="CV1008">
        <v>0</v>
      </c>
      <c r="CW1008">
        <v>0</v>
      </c>
      <c r="CX1008">
        <v>4.1000000000000002E-2</v>
      </c>
      <c r="CY1008">
        <v>6.0000000000000001E-3</v>
      </c>
      <c r="CZ1008">
        <v>0</v>
      </c>
      <c r="DA1008">
        <v>0</v>
      </c>
      <c r="DB1008">
        <v>4.7E-2</v>
      </c>
      <c r="DC1008">
        <v>4</v>
      </c>
      <c r="DD1008">
        <v>1</v>
      </c>
      <c r="DE1008">
        <v>0</v>
      </c>
      <c r="DF1008">
        <v>0</v>
      </c>
      <c r="DG1008">
        <v>5</v>
      </c>
      <c r="DH1008">
        <v>0</v>
      </c>
      <c r="DI1008">
        <v>0</v>
      </c>
      <c r="DJ1008">
        <v>0</v>
      </c>
      <c r="DK1008">
        <v>0</v>
      </c>
      <c r="DL1008">
        <v>0</v>
      </c>
    </row>
    <row r="1009" spans="1:116" x14ac:dyDescent="0.45">
      <c r="A1009">
        <v>2023</v>
      </c>
      <c r="B1009" t="s">
        <v>233</v>
      </c>
      <c r="C1009">
        <v>20434</v>
      </c>
      <c r="D1009" t="s">
        <v>1255</v>
      </c>
      <c r="E1009" t="s">
        <v>606</v>
      </c>
      <c r="F1009" t="s">
        <v>247</v>
      </c>
      <c r="G1009">
        <v>5.5E-2</v>
      </c>
      <c r="H1009">
        <v>7.4999999999999997E-2</v>
      </c>
      <c r="I1009">
        <v>0</v>
      </c>
      <c r="J1009">
        <v>0</v>
      </c>
      <c r="K1009">
        <v>0.13</v>
      </c>
      <c r="L1009">
        <v>8</v>
      </c>
      <c r="M1009">
        <v>3</v>
      </c>
      <c r="N1009">
        <v>0</v>
      </c>
      <c r="O1009">
        <v>0</v>
      </c>
      <c r="P1009">
        <v>11</v>
      </c>
      <c r="Q1009">
        <v>0</v>
      </c>
      <c r="R1009">
        <v>0</v>
      </c>
      <c r="S1009">
        <v>0</v>
      </c>
      <c r="T1009">
        <v>0</v>
      </c>
      <c r="U1009">
        <v>0</v>
      </c>
      <c r="V1009">
        <v>0</v>
      </c>
      <c r="W1009">
        <v>0</v>
      </c>
      <c r="X1009">
        <v>0</v>
      </c>
      <c r="Y1009">
        <v>0</v>
      </c>
      <c r="Z1009">
        <v>0</v>
      </c>
      <c r="AA1009">
        <v>0</v>
      </c>
      <c r="AB1009">
        <v>0</v>
      </c>
      <c r="AC1009">
        <v>0</v>
      </c>
      <c r="AD1009">
        <v>0</v>
      </c>
      <c r="AE1009">
        <v>0</v>
      </c>
      <c r="AF1009">
        <v>0</v>
      </c>
      <c r="AG1009">
        <v>0</v>
      </c>
      <c r="AH1009">
        <v>0</v>
      </c>
      <c r="AI1009">
        <v>0</v>
      </c>
      <c r="AJ1009">
        <v>0</v>
      </c>
      <c r="AK1009">
        <v>0</v>
      </c>
      <c r="AL1009">
        <v>0</v>
      </c>
      <c r="AM1009">
        <v>0</v>
      </c>
      <c r="AN1009">
        <v>0</v>
      </c>
      <c r="AO1009">
        <v>0</v>
      </c>
      <c r="AP1009" t="s">
        <v>324</v>
      </c>
      <c r="AQ1009" t="s">
        <v>324</v>
      </c>
      <c r="AR1009" t="s">
        <v>324</v>
      </c>
      <c r="AS1009" t="s">
        <v>324</v>
      </c>
      <c r="AT1009">
        <v>0</v>
      </c>
      <c r="AU1009" t="s">
        <v>324</v>
      </c>
      <c r="AV1009" t="s">
        <v>324</v>
      </c>
      <c r="AW1009" t="s">
        <v>324</v>
      </c>
      <c r="AX1009" t="s">
        <v>324</v>
      </c>
      <c r="AY1009">
        <v>0</v>
      </c>
      <c r="AZ1009" t="s">
        <v>324</v>
      </c>
      <c r="BA1009" t="s">
        <v>324</v>
      </c>
      <c r="BB1009" t="s">
        <v>324</v>
      </c>
      <c r="BC1009" t="s">
        <v>324</v>
      </c>
      <c r="BD1009">
        <v>0</v>
      </c>
      <c r="BE1009" t="s">
        <v>324</v>
      </c>
      <c r="BF1009" t="s">
        <v>324</v>
      </c>
      <c r="BG1009" t="s">
        <v>324</v>
      </c>
      <c r="BH1009" t="s">
        <v>324</v>
      </c>
      <c r="BI1009">
        <v>0</v>
      </c>
      <c r="BJ1009" t="s">
        <v>324</v>
      </c>
      <c r="BK1009" t="s">
        <v>324</v>
      </c>
      <c r="BL1009" t="s">
        <v>324</v>
      </c>
      <c r="BM1009" t="s">
        <v>324</v>
      </c>
      <c r="BN1009">
        <v>0</v>
      </c>
      <c r="BO1009" t="s">
        <v>324</v>
      </c>
      <c r="BP1009" t="s">
        <v>324</v>
      </c>
      <c r="BQ1009" t="s">
        <v>324</v>
      </c>
      <c r="BR1009" t="s">
        <v>324</v>
      </c>
      <c r="BS1009">
        <v>0</v>
      </c>
      <c r="BT1009">
        <v>0</v>
      </c>
      <c r="BU1009">
        <v>0</v>
      </c>
      <c r="BV1009">
        <v>0</v>
      </c>
      <c r="BW1009">
        <v>0</v>
      </c>
      <c r="BX1009">
        <v>0</v>
      </c>
      <c r="BY1009">
        <v>0</v>
      </c>
      <c r="BZ1009">
        <v>0</v>
      </c>
      <c r="CA1009">
        <v>0</v>
      </c>
      <c r="CB1009">
        <v>0</v>
      </c>
      <c r="CC1009">
        <v>0</v>
      </c>
      <c r="CD1009">
        <v>0</v>
      </c>
      <c r="CE1009">
        <v>0</v>
      </c>
      <c r="CF1009">
        <v>0</v>
      </c>
      <c r="CG1009">
        <v>0</v>
      </c>
      <c r="CH1009">
        <v>0</v>
      </c>
      <c r="CI1009">
        <v>0</v>
      </c>
      <c r="CJ1009">
        <v>0</v>
      </c>
      <c r="CK1009">
        <v>0</v>
      </c>
      <c r="CL1009">
        <v>0</v>
      </c>
      <c r="CM1009">
        <v>0</v>
      </c>
      <c r="CN1009">
        <v>0</v>
      </c>
      <c r="CO1009">
        <v>0</v>
      </c>
      <c r="CP1009">
        <v>0</v>
      </c>
      <c r="CQ1009">
        <v>0</v>
      </c>
      <c r="CR1009">
        <v>0</v>
      </c>
      <c r="CS1009">
        <v>0</v>
      </c>
      <c r="CT1009">
        <v>0</v>
      </c>
      <c r="CU1009">
        <v>0</v>
      </c>
      <c r="CV1009">
        <v>0</v>
      </c>
      <c r="CW1009">
        <v>0</v>
      </c>
      <c r="CX1009">
        <v>5.5E-2</v>
      </c>
      <c r="CY1009">
        <v>7.4999999999999997E-2</v>
      </c>
      <c r="CZ1009">
        <v>0</v>
      </c>
      <c r="DA1009">
        <v>0</v>
      </c>
      <c r="DB1009">
        <v>0.13</v>
      </c>
      <c r="DC1009">
        <v>8</v>
      </c>
      <c r="DD1009">
        <v>3</v>
      </c>
      <c r="DE1009">
        <v>0</v>
      </c>
      <c r="DF1009">
        <v>0</v>
      </c>
      <c r="DG1009">
        <v>11</v>
      </c>
      <c r="DH1009">
        <v>0</v>
      </c>
      <c r="DI1009">
        <v>0</v>
      </c>
      <c r="DJ1009">
        <v>0</v>
      </c>
      <c r="DK1009">
        <v>0</v>
      </c>
      <c r="DL1009">
        <v>0</v>
      </c>
    </row>
    <row r="1010" spans="1:116" x14ac:dyDescent="0.45">
      <c r="A1010">
        <v>2023</v>
      </c>
      <c r="B1010" t="s">
        <v>233</v>
      </c>
      <c r="C1010">
        <v>20583</v>
      </c>
      <c r="D1010" t="s">
        <v>1256</v>
      </c>
      <c r="E1010" t="s">
        <v>606</v>
      </c>
      <c r="F1010" t="s">
        <v>247</v>
      </c>
      <c r="G1010">
        <v>1.2E-2</v>
      </c>
      <c r="H1010">
        <v>1.4999999999999999E-2</v>
      </c>
      <c r="I1010">
        <v>0</v>
      </c>
      <c r="J1010">
        <v>0</v>
      </c>
      <c r="K1010">
        <v>2.7E-2</v>
      </c>
      <c r="L1010">
        <v>1</v>
      </c>
      <c r="M1010">
        <v>1</v>
      </c>
      <c r="N1010">
        <v>0</v>
      </c>
      <c r="O1010">
        <v>0</v>
      </c>
      <c r="P1010">
        <v>2</v>
      </c>
      <c r="Q1010">
        <v>0</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t="s">
        <v>324</v>
      </c>
      <c r="AQ1010" t="s">
        <v>324</v>
      </c>
      <c r="AR1010" t="s">
        <v>324</v>
      </c>
      <c r="AS1010" t="s">
        <v>324</v>
      </c>
      <c r="AT1010">
        <v>0</v>
      </c>
      <c r="AU1010" t="s">
        <v>324</v>
      </c>
      <c r="AV1010" t="s">
        <v>324</v>
      </c>
      <c r="AW1010" t="s">
        <v>324</v>
      </c>
      <c r="AX1010" t="s">
        <v>324</v>
      </c>
      <c r="AY1010">
        <v>0</v>
      </c>
      <c r="AZ1010" t="s">
        <v>324</v>
      </c>
      <c r="BA1010" t="s">
        <v>324</v>
      </c>
      <c r="BB1010" t="s">
        <v>324</v>
      </c>
      <c r="BC1010" t="s">
        <v>324</v>
      </c>
      <c r="BD1010">
        <v>0</v>
      </c>
      <c r="BE1010" t="s">
        <v>324</v>
      </c>
      <c r="BF1010" t="s">
        <v>324</v>
      </c>
      <c r="BG1010" t="s">
        <v>324</v>
      </c>
      <c r="BH1010" t="s">
        <v>324</v>
      </c>
      <c r="BI1010">
        <v>0</v>
      </c>
      <c r="BJ1010" t="s">
        <v>324</v>
      </c>
      <c r="BK1010" t="s">
        <v>324</v>
      </c>
      <c r="BL1010" t="s">
        <v>324</v>
      </c>
      <c r="BM1010" t="s">
        <v>324</v>
      </c>
      <c r="BN1010">
        <v>0</v>
      </c>
      <c r="BO1010" t="s">
        <v>324</v>
      </c>
      <c r="BP1010" t="s">
        <v>324</v>
      </c>
      <c r="BQ1010" t="s">
        <v>324</v>
      </c>
      <c r="BR1010" t="s">
        <v>324</v>
      </c>
      <c r="BS1010">
        <v>0</v>
      </c>
      <c r="BT1010">
        <v>0</v>
      </c>
      <c r="BU1010">
        <v>0</v>
      </c>
      <c r="BV1010">
        <v>0</v>
      </c>
      <c r="BW1010">
        <v>0</v>
      </c>
      <c r="BX1010">
        <v>0</v>
      </c>
      <c r="BY1010">
        <v>0</v>
      </c>
      <c r="BZ1010">
        <v>0</v>
      </c>
      <c r="CA1010">
        <v>0</v>
      </c>
      <c r="CB1010">
        <v>0</v>
      </c>
      <c r="CC1010">
        <v>0</v>
      </c>
      <c r="CD1010">
        <v>0</v>
      </c>
      <c r="CE1010">
        <v>0</v>
      </c>
      <c r="CF1010">
        <v>0</v>
      </c>
      <c r="CG1010">
        <v>0</v>
      </c>
      <c r="CH1010">
        <v>0</v>
      </c>
      <c r="CI1010">
        <v>0</v>
      </c>
      <c r="CJ1010">
        <v>0</v>
      </c>
      <c r="CK1010">
        <v>0</v>
      </c>
      <c r="CL1010">
        <v>0</v>
      </c>
      <c r="CM1010">
        <v>0</v>
      </c>
      <c r="CN1010">
        <v>0</v>
      </c>
      <c r="CO1010">
        <v>0</v>
      </c>
      <c r="CP1010">
        <v>0</v>
      </c>
      <c r="CQ1010">
        <v>0</v>
      </c>
      <c r="CR1010">
        <v>0</v>
      </c>
      <c r="CS1010">
        <v>0</v>
      </c>
      <c r="CT1010">
        <v>0</v>
      </c>
      <c r="CU1010">
        <v>0</v>
      </c>
      <c r="CV1010">
        <v>0</v>
      </c>
      <c r="CW1010">
        <v>0</v>
      </c>
      <c r="CX1010">
        <v>1.2E-2</v>
      </c>
      <c r="CY1010">
        <v>1.4999999999999999E-2</v>
      </c>
      <c r="CZ1010">
        <v>0</v>
      </c>
      <c r="DA1010">
        <v>0</v>
      </c>
      <c r="DB1010">
        <v>2.7E-2</v>
      </c>
      <c r="DC1010">
        <v>1</v>
      </c>
      <c r="DD1010">
        <v>1</v>
      </c>
      <c r="DE1010">
        <v>0</v>
      </c>
      <c r="DF1010">
        <v>0</v>
      </c>
      <c r="DG1010">
        <v>2</v>
      </c>
      <c r="DH1010">
        <v>0</v>
      </c>
      <c r="DI1010">
        <v>0</v>
      </c>
      <c r="DJ1010">
        <v>0</v>
      </c>
      <c r="DK1010">
        <v>0</v>
      </c>
      <c r="DL1010">
        <v>0</v>
      </c>
    </row>
    <row r="1011" spans="1:116" x14ac:dyDescent="0.45">
      <c r="A1011">
        <v>2023</v>
      </c>
      <c r="B1011" t="s">
        <v>233</v>
      </c>
      <c r="C1011">
        <v>20847</v>
      </c>
      <c r="D1011" t="s">
        <v>580</v>
      </c>
      <c r="E1011" t="s">
        <v>606</v>
      </c>
      <c r="F1011" t="s">
        <v>247</v>
      </c>
      <c r="G1011">
        <v>40.701999999999998</v>
      </c>
      <c r="H1011">
        <v>11.025</v>
      </c>
      <c r="I1011">
        <v>15.714</v>
      </c>
      <c r="J1011" t="s">
        <v>324</v>
      </c>
      <c r="K1011">
        <v>67.441000000000003</v>
      </c>
      <c r="L1011">
        <v>4543</v>
      </c>
      <c r="M1011">
        <v>312</v>
      </c>
      <c r="N1011">
        <v>88</v>
      </c>
      <c r="O1011" t="s">
        <v>324</v>
      </c>
      <c r="P1011">
        <v>4943</v>
      </c>
      <c r="Q1011" t="s">
        <v>324</v>
      </c>
      <c r="R1011" t="s">
        <v>324</v>
      </c>
      <c r="S1011" t="s">
        <v>324</v>
      </c>
      <c r="T1011" t="s">
        <v>324</v>
      </c>
      <c r="U1011">
        <v>0</v>
      </c>
      <c r="V1011" t="s">
        <v>324</v>
      </c>
      <c r="W1011" t="s">
        <v>324</v>
      </c>
      <c r="X1011" t="s">
        <v>324</v>
      </c>
      <c r="Y1011" t="s">
        <v>324</v>
      </c>
      <c r="Z1011">
        <v>0</v>
      </c>
      <c r="AA1011" t="s">
        <v>324</v>
      </c>
      <c r="AB1011" t="s">
        <v>324</v>
      </c>
      <c r="AC1011" t="s">
        <v>324</v>
      </c>
      <c r="AD1011" t="s">
        <v>324</v>
      </c>
      <c r="AE1011">
        <v>0</v>
      </c>
      <c r="AF1011" t="s">
        <v>324</v>
      </c>
      <c r="AG1011" t="s">
        <v>324</v>
      </c>
      <c r="AH1011" t="s">
        <v>324</v>
      </c>
      <c r="AI1011" t="s">
        <v>324</v>
      </c>
      <c r="AJ1011">
        <v>0</v>
      </c>
      <c r="AK1011" t="s">
        <v>324</v>
      </c>
      <c r="AL1011" t="s">
        <v>324</v>
      </c>
      <c r="AM1011" t="s">
        <v>324</v>
      </c>
      <c r="AN1011" t="s">
        <v>324</v>
      </c>
      <c r="AO1011">
        <v>0</v>
      </c>
      <c r="AP1011">
        <v>0.74099999999999999</v>
      </c>
      <c r="AQ1011">
        <v>0.193</v>
      </c>
      <c r="AR1011" t="s">
        <v>324</v>
      </c>
      <c r="AS1011" t="s">
        <v>324</v>
      </c>
      <c r="AT1011">
        <v>0.93400000000000005</v>
      </c>
      <c r="AU1011">
        <v>92</v>
      </c>
      <c r="AV1011">
        <v>5</v>
      </c>
      <c r="AW1011" t="s">
        <v>324</v>
      </c>
      <c r="AX1011" t="s">
        <v>324</v>
      </c>
      <c r="AY1011">
        <v>97</v>
      </c>
      <c r="AZ1011" t="s">
        <v>324</v>
      </c>
      <c r="BA1011" t="s">
        <v>324</v>
      </c>
      <c r="BB1011" t="s">
        <v>324</v>
      </c>
      <c r="BC1011" t="s">
        <v>324</v>
      </c>
      <c r="BD1011">
        <v>0</v>
      </c>
      <c r="BE1011" t="s">
        <v>324</v>
      </c>
      <c r="BF1011" t="s">
        <v>324</v>
      </c>
      <c r="BG1011" t="s">
        <v>324</v>
      </c>
      <c r="BH1011" t="s">
        <v>324</v>
      </c>
      <c r="BI1011">
        <v>0</v>
      </c>
      <c r="BJ1011" t="s">
        <v>324</v>
      </c>
      <c r="BK1011" t="s">
        <v>324</v>
      </c>
      <c r="BL1011" t="s">
        <v>324</v>
      </c>
      <c r="BM1011" t="s">
        <v>324</v>
      </c>
      <c r="BN1011">
        <v>0</v>
      </c>
      <c r="BO1011" t="s">
        <v>324</v>
      </c>
      <c r="BP1011" t="s">
        <v>324</v>
      </c>
      <c r="BQ1011" t="s">
        <v>324</v>
      </c>
      <c r="BR1011" t="s">
        <v>324</v>
      </c>
      <c r="BS1011">
        <v>0</v>
      </c>
      <c r="BT1011">
        <v>0.437</v>
      </c>
      <c r="BU1011">
        <v>0.79900000000000004</v>
      </c>
      <c r="BV1011">
        <v>0.02</v>
      </c>
      <c r="BW1011" t="s">
        <v>324</v>
      </c>
      <c r="BX1011">
        <v>1.256</v>
      </c>
      <c r="BY1011">
        <v>32</v>
      </c>
      <c r="BZ1011">
        <v>31</v>
      </c>
      <c r="CA1011">
        <v>1</v>
      </c>
      <c r="CB1011" t="s">
        <v>324</v>
      </c>
      <c r="CC1011">
        <v>64</v>
      </c>
      <c r="CD1011" t="s">
        <v>324</v>
      </c>
      <c r="CE1011" t="s">
        <v>324</v>
      </c>
      <c r="CF1011" t="s">
        <v>324</v>
      </c>
      <c r="CG1011" t="s">
        <v>324</v>
      </c>
      <c r="CH1011">
        <v>0</v>
      </c>
      <c r="CI1011" t="s">
        <v>324</v>
      </c>
      <c r="CJ1011">
        <v>2.5000000000000001E-2</v>
      </c>
      <c r="CK1011" t="s">
        <v>324</v>
      </c>
      <c r="CL1011" t="s">
        <v>324</v>
      </c>
      <c r="CM1011">
        <v>2.5000000000000001E-2</v>
      </c>
      <c r="CN1011" t="s">
        <v>324</v>
      </c>
      <c r="CO1011">
        <v>3</v>
      </c>
      <c r="CP1011" t="s">
        <v>324</v>
      </c>
      <c r="CQ1011" t="s">
        <v>324</v>
      </c>
      <c r="CR1011">
        <v>3</v>
      </c>
      <c r="CS1011" t="s">
        <v>324</v>
      </c>
      <c r="CT1011" t="s">
        <v>324</v>
      </c>
      <c r="CU1011" t="s">
        <v>324</v>
      </c>
      <c r="CV1011" t="s">
        <v>324</v>
      </c>
      <c r="CW1011">
        <v>0</v>
      </c>
      <c r="CX1011">
        <v>41.139000000000003</v>
      </c>
      <c r="CY1011">
        <v>11.849</v>
      </c>
      <c r="CZ1011">
        <v>15.734</v>
      </c>
      <c r="DA1011">
        <v>0</v>
      </c>
      <c r="DB1011">
        <v>68.721999999999994</v>
      </c>
      <c r="DC1011">
        <v>4575</v>
      </c>
      <c r="DD1011">
        <v>346</v>
      </c>
      <c r="DE1011">
        <v>89</v>
      </c>
      <c r="DF1011">
        <v>0</v>
      </c>
      <c r="DG1011">
        <v>5010</v>
      </c>
      <c r="DH1011">
        <v>0</v>
      </c>
      <c r="DI1011">
        <v>0</v>
      </c>
      <c r="DJ1011">
        <v>0</v>
      </c>
      <c r="DK1011">
        <v>0</v>
      </c>
      <c r="DL1011">
        <v>0</v>
      </c>
    </row>
    <row r="1012" spans="1:116" x14ac:dyDescent="0.45">
      <c r="A1012">
        <v>2023</v>
      </c>
      <c r="B1012" t="s">
        <v>233</v>
      </c>
      <c r="C1012">
        <v>20856</v>
      </c>
      <c r="D1012" t="s">
        <v>581</v>
      </c>
      <c r="E1012" t="s">
        <v>606</v>
      </c>
      <c r="F1012" t="s">
        <v>244</v>
      </c>
      <c r="G1012">
        <v>28.251000000000001</v>
      </c>
      <c r="H1012">
        <v>6.3209999999999997</v>
      </c>
      <c r="I1012">
        <v>4.4999999999999998E-2</v>
      </c>
      <c r="J1012" t="s">
        <v>324</v>
      </c>
      <c r="K1012">
        <v>34.616999999999997</v>
      </c>
      <c r="L1012">
        <v>4147</v>
      </c>
      <c r="M1012">
        <v>523</v>
      </c>
      <c r="N1012">
        <v>5</v>
      </c>
      <c r="O1012" t="s">
        <v>324</v>
      </c>
      <c r="P1012">
        <v>4675</v>
      </c>
      <c r="Q1012" t="s">
        <v>324</v>
      </c>
      <c r="R1012" t="s">
        <v>324</v>
      </c>
      <c r="S1012" t="s">
        <v>324</v>
      </c>
      <c r="T1012" t="s">
        <v>324</v>
      </c>
      <c r="U1012">
        <v>0</v>
      </c>
      <c r="V1012" t="s">
        <v>324</v>
      </c>
      <c r="W1012" t="s">
        <v>324</v>
      </c>
      <c r="X1012" t="s">
        <v>324</v>
      </c>
      <c r="Y1012" t="s">
        <v>324</v>
      </c>
      <c r="Z1012">
        <v>0</v>
      </c>
      <c r="AA1012" t="s">
        <v>324</v>
      </c>
      <c r="AB1012" t="s">
        <v>324</v>
      </c>
      <c r="AC1012" t="s">
        <v>324</v>
      </c>
      <c r="AD1012" t="s">
        <v>324</v>
      </c>
      <c r="AE1012">
        <v>0</v>
      </c>
      <c r="AF1012" t="s">
        <v>324</v>
      </c>
      <c r="AG1012" t="s">
        <v>324</v>
      </c>
      <c r="AH1012" t="s">
        <v>324</v>
      </c>
      <c r="AI1012" t="s">
        <v>324</v>
      </c>
      <c r="AJ1012">
        <v>0</v>
      </c>
      <c r="AK1012" t="s">
        <v>324</v>
      </c>
      <c r="AL1012" t="s">
        <v>324</v>
      </c>
      <c r="AM1012" t="s">
        <v>324</v>
      </c>
      <c r="AN1012" t="s">
        <v>324</v>
      </c>
      <c r="AO1012">
        <v>0</v>
      </c>
      <c r="AP1012" t="s">
        <v>324</v>
      </c>
      <c r="AQ1012" t="s">
        <v>324</v>
      </c>
      <c r="AR1012" t="s">
        <v>324</v>
      </c>
      <c r="AS1012" t="s">
        <v>324</v>
      </c>
      <c r="AT1012">
        <v>0</v>
      </c>
      <c r="AU1012" t="s">
        <v>324</v>
      </c>
      <c r="AV1012" t="s">
        <v>324</v>
      </c>
      <c r="AW1012" t="s">
        <v>324</v>
      </c>
      <c r="AX1012" t="s">
        <v>324</v>
      </c>
      <c r="AY1012">
        <v>0</v>
      </c>
      <c r="AZ1012" t="s">
        <v>324</v>
      </c>
      <c r="BA1012" t="s">
        <v>324</v>
      </c>
      <c r="BB1012" t="s">
        <v>324</v>
      </c>
      <c r="BC1012" t="s">
        <v>324</v>
      </c>
      <c r="BD1012">
        <v>0</v>
      </c>
      <c r="BE1012" t="s">
        <v>324</v>
      </c>
      <c r="BF1012" t="s">
        <v>324</v>
      </c>
      <c r="BG1012" t="s">
        <v>324</v>
      </c>
      <c r="BH1012" t="s">
        <v>324</v>
      </c>
      <c r="BI1012">
        <v>0</v>
      </c>
      <c r="BJ1012" t="s">
        <v>324</v>
      </c>
      <c r="BK1012" t="s">
        <v>324</v>
      </c>
      <c r="BL1012" t="s">
        <v>324</v>
      </c>
      <c r="BM1012" t="s">
        <v>324</v>
      </c>
      <c r="BN1012">
        <v>0</v>
      </c>
      <c r="BO1012" t="s">
        <v>324</v>
      </c>
      <c r="BP1012" t="s">
        <v>324</v>
      </c>
      <c r="BQ1012" t="s">
        <v>324</v>
      </c>
      <c r="BR1012" t="s">
        <v>324</v>
      </c>
      <c r="BS1012">
        <v>0</v>
      </c>
      <c r="BT1012">
        <v>0.251</v>
      </c>
      <c r="BU1012">
        <v>0.17899999999999999</v>
      </c>
      <c r="BV1012" t="s">
        <v>324</v>
      </c>
      <c r="BW1012" t="s">
        <v>324</v>
      </c>
      <c r="BX1012">
        <v>0.43</v>
      </c>
      <c r="BY1012">
        <v>30</v>
      </c>
      <c r="BZ1012">
        <v>18</v>
      </c>
      <c r="CA1012" t="s">
        <v>324</v>
      </c>
      <c r="CB1012" t="s">
        <v>324</v>
      </c>
      <c r="CC1012">
        <v>48</v>
      </c>
      <c r="CD1012" t="s">
        <v>324</v>
      </c>
      <c r="CE1012" t="s">
        <v>324</v>
      </c>
      <c r="CF1012" t="s">
        <v>324</v>
      </c>
      <c r="CG1012" t="s">
        <v>324</v>
      </c>
      <c r="CH1012">
        <v>0</v>
      </c>
      <c r="CI1012">
        <v>0.02</v>
      </c>
      <c r="CJ1012">
        <v>0.25</v>
      </c>
      <c r="CK1012" t="s">
        <v>324</v>
      </c>
      <c r="CL1012" t="s">
        <v>324</v>
      </c>
      <c r="CM1012">
        <v>0.27</v>
      </c>
      <c r="CN1012">
        <v>1</v>
      </c>
      <c r="CO1012">
        <v>15</v>
      </c>
      <c r="CP1012" t="s">
        <v>324</v>
      </c>
      <c r="CQ1012" t="s">
        <v>324</v>
      </c>
      <c r="CR1012">
        <v>16</v>
      </c>
      <c r="CS1012" t="s">
        <v>324</v>
      </c>
      <c r="CT1012" t="s">
        <v>324</v>
      </c>
      <c r="CU1012" t="s">
        <v>324</v>
      </c>
      <c r="CV1012" t="s">
        <v>324</v>
      </c>
      <c r="CW1012">
        <v>0</v>
      </c>
      <c r="CX1012">
        <v>28.521999999999998</v>
      </c>
      <c r="CY1012">
        <v>6.75</v>
      </c>
      <c r="CZ1012">
        <v>4.4999999999999998E-2</v>
      </c>
      <c r="DA1012">
        <v>0</v>
      </c>
      <c r="DB1012">
        <v>35.317</v>
      </c>
      <c r="DC1012">
        <v>4178</v>
      </c>
      <c r="DD1012">
        <v>556</v>
      </c>
      <c r="DE1012">
        <v>5</v>
      </c>
      <c r="DF1012">
        <v>0</v>
      </c>
      <c r="DG1012">
        <v>4739</v>
      </c>
      <c r="DH1012">
        <v>0</v>
      </c>
      <c r="DI1012">
        <v>0</v>
      </c>
      <c r="DJ1012">
        <v>0</v>
      </c>
      <c r="DK1012">
        <v>0</v>
      </c>
      <c r="DL1012">
        <v>0</v>
      </c>
    </row>
    <row r="1013" spans="1:116" x14ac:dyDescent="0.45">
      <c r="A1013">
        <v>2023</v>
      </c>
      <c r="B1013" t="s">
        <v>233</v>
      </c>
      <c r="C1013">
        <v>20860</v>
      </c>
      <c r="D1013" t="s">
        <v>582</v>
      </c>
      <c r="E1013" t="s">
        <v>606</v>
      </c>
      <c r="F1013" t="s">
        <v>247</v>
      </c>
      <c r="G1013">
        <v>11.507</v>
      </c>
      <c r="H1013">
        <v>15.124000000000001</v>
      </c>
      <c r="I1013" t="s">
        <v>324</v>
      </c>
      <c r="J1013" t="s">
        <v>324</v>
      </c>
      <c r="K1013">
        <v>26.631</v>
      </c>
      <c r="L1013">
        <v>1509</v>
      </c>
      <c r="M1013">
        <v>316</v>
      </c>
      <c r="N1013" t="s">
        <v>324</v>
      </c>
      <c r="O1013" t="s">
        <v>324</v>
      </c>
      <c r="P1013">
        <v>1825</v>
      </c>
      <c r="Q1013" t="s">
        <v>324</v>
      </c>
      <c r="R1013" t="s">
        <v>324</v>
      </c>
      <c r="S1013" t="s">
        <v>324</v>
      </c>
      <c r="T1013" t="s">
        <v>324</v>
      </c>
      <c r="U1013">
        <v>0</v>
      </c>
      <c r="V1013" t="s">
        <v>324</v>
      </c>
      <c r="W1013" t="s">
        <v>324</v>
      </c>
      <c r="X1013" t="s">
        <v>324</v>
      </c>
      <c r="Y1013" t="s">
        <v>324</v>
      </c>
      <c r="Z1013">
        <v>0</v>
      </c>
      <c r="AA1013" t="s">
        <v>324</v>
      </c>
      <c r="AB1013" t="s">
        <v>324</v>
      </c>
      <c r="AC1013" t="s">
        <v>324</v>
      </c>
      <c r="AD1013" t="s">
        <v>324</v>
      </c>
      <c r="AE1013">
        <v>0</v>
      </c>
      <c r="AF1013" t="s">
        <v>324</v>
      </c>
      <c r="AG1013" t="s">
        <v>324</v>
      </c>
      <c r="AH1013" t="s">
        <v>324</v>
      </c>
      <c r="AI1013" t="s">
        <v>324</v>
      </c>
      <c r="AJ1013">
        <v>0</v>
      </c>
      <c r="AK1013" t="s">
        <v>324</v>
      </c>
      <c r="AL1013" t="s">
        <v>324</v>
      </c>
      <c r="AM1013" t="s">
        <v>324</v>
      </c>
      <c r="AN1013" t="s">
        <v>324</v>
      </c>
      <c r="AO1013">
        <v>0</v>
      </c>
      <c r="AP1013">
        <v>0.20899999999999999</v>
      </c>
      <c r="AQ1013">
        <v>0.54600000000000004</v>
      </c>
      <c r="AR1013" t="s">
        <v>324</v>
      </c>
      <c r="AS1013" t="s">
        <v>324</v>
      </c>
      <c r="AT1013">
        <v>0.755</v>
      </c>
      <c r="AU1013">
        <v>25</v>
      </c>
      <c r="AV1013">
        <v>4</v>
      </c>
      <c r="AW1013" t="s">
        <v>324</v>
      </c>
      <c r="AX1013" t="s">
        <v>324</v>
      </c>
      <c r="AY1013">
        <v>29</v>
      </c>
      <c r="AZ1013" t="s">
        <v>324</v>
      </c>
      <c r="BA1013" t="s">
        <v>324</v>
      </c>
      <c r="BB1013" t="s">
        <v>324</v>
      </c>
      <c r="BC1013" t="s">
        <v>324</v>
      </c>
      <c r="BD1013">
        <v>0</v>
      </c>
      <c r="BE1013" t="s">
        <v>324</v>
      </c>
      <c r="BF1013" t="s">
        <v>324</v>
      </c>
      <c r="BG1013" t="s">
        <v>324</v>
      </c>
      <c r="BH1013" t="s">
        <v>324</v>
      </c>
      <c r="BI1013">
        <v>0</v>
      </c>
      <c r="BJ1013" t="s">
        <v>324</v>
      </c>
      <c r="BK1013" t="s">
        <v>324</v>
      </c>
      <c r="BL1013" t="s">
        <v>324</v>
      </c>
      <c r="BM1013" t="s">
        <v>324</v>
      </c>
      <c r="BN1013">
        <v>0</v>
      </c>
      <c r="BO1013" t="s">
        <v>324</v>
      </c>
      <c r="BP1013" t="s">
        <v>324</v>
      </c>
      <c r="BQ1013" t="s">
        <v>324</v>
      </c>
      <c r="BR1013" t="s">
        <v>324</v>
      </c>
      <c r="BS1013">
        <v>0</v>
      </c>
      <c r="BT1013">
        <v>0.441</v>
      </c>
      <c r="BU1013">
        <v>0.51100000000000001</v>
      </c>
      <c r="BV1013" t="s">
        <v>324</v>
      </c>
      <c r="BW1013" t="s">
        <v>324</v>
      </c>
      <c r="BX1013">
        <v>0.95199999999999996</v>
      </c>
      <c r="BY1013">
        <v>39</v>
      </c>
      <c r="BZ1013">
        <v>15</v>
      </c>
      <c r="CA1013" t="s">
        <v>324</v>
      </c>
      <c r="CB1013" t="s">
        <v>324</v>
      </c>
      <c r="CC1013">
        <v>54</v>
      </c>
      <c r="CD1013" t="s">
        <v>324</v>
      </c>
      <c r="CE1013" t="s">
        <v>324</v>
      </c>
      <c r="CF1013" t="s">
        <v>324</v>
      </c>
      <c r="CG1013" t="s">
        <v>324</v>
      </c>
      <c r="CH1013">
        <v>0</v>
      </c>
      <c r="CI1013">
        <v>0.01</v>
      </c>
      <c r="CJ1013">
        <v>4.2300000000000004</v>
      </c>
      <c r="CK1013" t="s">
        <v>324</v>
      </c>
      <c r="CL1013" t="s">
        <v>324</v>
      </c>
      <c r="CM1013">
        <v>4.24</v>
      </c>
      <c r="CN1013">
        <v>1</v>
      </c>
      <c r="CO1013">
        <v>6</v>
      </c>
      <c r="CP1013" t="s">
        <v>324</v>
      </c>
      <c r="CQ1013" t="s">
        <v>324</v>
      </c>
      <c r="CR1013">
        <v>7</v>
      </c>
      <c r="CS1013" t="s">
        <v>324</v>
      </c>
      <c r="CT1013" t="s">
        <v>324</v>
      </c>
      <c r="CU1013" t="s">
        <v>324</v>
      </c>
      <c r="CV1013" t="s">
        <v>324</v>
      </c>
      <c r="CW1013">
        <v>0</v>
      </c>
      <c r="CX1013">
        <v>11.958</v>
      </c>
      <c r="CY1013">
        <v>19.864999999999998</v>
      </c>
      <c r="CZ1013">
        <v>0</v>
      </c>
      <c r="DA1013">
        <v>0</v>
      </c>
      <c r="DB1013">
        <v>31.823</v>
      </c>
      <c r="DC1013">
        <v>1549</v>
      </c>
      <c r="DD1013">
        <v>337</v>
      </c>
      <c r="DE1013">
        <v>0</v>
      </c>
      <c r="DF1013">
        <v>0</v>
      </c>
      <c r="DG1013">
        <v>1886</v>
      </c>
      <c r="DH1013">
        <v>0</v>
      </c>
      <c r="DI1013">
        <v>0</v>
      </c>
      <c r="DJ1013">
        <v>0</v>
      </c>
      <c r="DK1013">
        <v>0</v>
      </c>
      <c r="DL1013">
        <v>0</v>
      </c>
    </row>
    <row r="1014" spans="1:116" x14ac:dyDescent="0.45">
      <c r="A1014">
        <v>2023</v>
      </c>
      <c r="B1014" t="s">
        <v>233</v>
      </c>
      <c r="C1014">
        <v>20862</v>
      </c>
      <c r="D1014" t="s">
        <v>1257</v>
      </c>
      <c r="E1014" t="s">
        <v>606</v>
      </c>
      <c r="F1014" t="s">
        <v>244</v>
      </c>
      <c r="G1014">
        <v>0.27400000000000002</v>
      </c>
      <c r="H1014">
        <v>7.2999999999999995E-2</v>
      </c>
      <c r="I1014">
        <v>2E-3</v>
      </c>
      <c r="J1014" t="s">
        <v>324</v>
      </c>
      <c r="K1014">
        <v>0.34899999999999998</v>
      </c>
      <c r="L1014">
        <v>42</v>
      </c>
      <c r="M1014">
        <v>8</v>
      </c>
      <c r="N1014">
        <v>1</v>
      </c>
      <c r="O1014" t="s">
        <v>324</v>
      </c>
      <c r="P1014">
        <v>51</v>
      </c>
      <c r="Q1014">
        <v>42.978999999999999</v>
      </c>
      <c r="R1014">
        <v>4.2610000000000001</v>
      </c>
      <c r="S1014" t="s">
        <v>324</v>
      </c>
      <c r="T1014" t="s">
        <v>324</v>
      </c>
      <c r="U1014">
        <v>47.24</v>
      </c>
      <c r="V1014" t="s">
        <v>324</v>
      </c>
      <c r="W1014" t="s">
        <v>324</v>
      </c>
      <c r="X1014" t="s">
        <v>324</v>
      </c>
      <c r="Y1014" t="s">
        <v>324</v>
      </c>
      <c r="Z1014">
        <v>0</v>
      </c>
      <c r="AA1014" t="s">
        <v>324</v>
      </c>
      <c r="AB1014" t="s">
        <v>324</v>
      </c>
      <c r="AC1014" t="s">
        <v>324</v>
      </c>
      <c r="AD1014" t="s">
        <v>324</v>
      </c>
      <c r="AE1014">
        <v>0</v>
      </c>
      <c r="AF1014" t="s">
        <v>324</v>
      </c>
      <c r="AG1014" t="s">
        <v>324</v>
      </c>
      <c r="AH1014" t="s">
        <v>324</v>
      </c>
      <c r="AI1014" t="s">
        <v>324</v>
      </c>
      <c r="AJ1014">
        <v>0</v>
      </c>
      <c r="AK1014" t="s">
        <v>324</v>
      </c>
      <c r="AL1014" t="s">
        <v>324</v>
      </c>
      <c r="AM1014" t="s">
        <v>324</v>
      </c>
      <c r="AN1014" t="s">
        <v>324</v>
      </c>
      <c r="AO1014">
        <v>0</v>
      </c>
      <c r="AP1014">
        <v>5.0000000000000001E-3</v>
      </c>
      <c r="AQ1014" t="s">
        <v>324</v>
      </c>
      <c r="AR1014" t="s">
        <v>324</v>
      </c>
      <c r="AS1014" t="s">
        <v>324</v>
      </c>
      <c r="AT1014">
        <v>5.0000000000000001E-3</v>
      </c>
      <c r="AU1014">
        <v>1</v>
      </c>
      <c r="AV1014" t="s">
        <v>324</v>
      </c>
      <c r="AW1014" t="s">
        <v>324</v>
      </c>
      <c r="AX1014" t="s">
        <v>324</v>
      </c>
      <c r="AY1014">
        <v>1</v>
      </c>
      <c r="AZ1014">
        <v>1.4E-2</v>
      </c>
      <c r="BA1014" t="s">
        <v>324</v>
      </c>
      <c r="BB1014" t="s">
        <v>324</v>
      </c>
      <c r="BC1014" t="s">
        <v>324</v>
      </c>
      <c r="BD1014">
        <v>1.4E-2</v>
      </c>
      <c r="BE1014" t="s">
        <v>324</v>
      </c>
      <c r="BF1014" t="s">
        <v>324</v>
      </c>
      <c r="BG1014" t="s">
        <v>324</v>
      </c>
      <c r="BH1014" t="s">
        <v>324</v>
      </c>
      <c r="BI1014">
        <v>0</v>
      </c>
      <c r="BJ1014" t="s">
        <v>324</v>
      </c>
      <c r="BK1014" t="s">
        <v>324</v>
      </c>
      <c r="BL1014" t="s">
        <v>324</v>
      </c>
      <c r="BM1014" t="s">
        <v>324</v>
      </c>
      <c r="BN1014">
        <v>0</v>
      </c>
      <c r="BO1014" t="s">
        <v>324</v>
      </c>
      <c r="BP1014" t="s">
        <v>324</v>
      </c>
      <c r="BQ1014" t="s">
        <v>324</v>
      </c>
      <c r="BR1014" t="s">
        <v>324</v>
      </c>
      <c r="BS1014">
        <v>0</v>
      </c>
      <c r="BT1014" t="s">
        <v>324</v>
      </c>
      <c r="BU1014" t="s">
        <v>324</v>
      </c>
      <c r="BV1014" t="s">
        <v>324</v>
      </c>
      <c r="BW1014" t="s">
        <v>324</v>
      </c>
      <c r="BX1014">
        <v>0</v>
      </c>
      <c r="BY1014" t="s">
        <v>324</v>
      </c>
      <c r="BZ1014" t="s">
        <v>324</v>
      </c>
      <c r="CA1014" t="s">
        <v>324</v>
      </c>
      <c r="CB1014" t="s">
        <v>324</v>
      </c>
      <c r="CC1014">
        <v>0</v>
      </c>
      <c r="CD1014" t="s">
        <v>324</v>
      </c>
      <c r="CE1014" t="s">
        <v>324</v>
      </c>
      <c r="CF1014" t="s">
        <v>324</v>
      </c>
      <c r="CG1014" t="s">
        <v>324</v>
      </c>
      <c r="CH1014">
        <v>0</v>
      </c>
      <c r="CI1014" t="s">
        <v>324</v>
      </c>
      <c r="CJ1014" t="s">
        <v>324</v>
      </c>
      <c r="CK1014" t="s">
        <v>324</v>
      </c>
      <c r="CL1014" t="s">
        <v>324</v>
      </c>
      <c r="CM1014">
        <v>0</v>
      </c>
      <c r="CN1014" t="s">
        <v>324</v>
      </c>
      <c r="CO1014" t="s">
        <v>324</v>
      </c>
      <c r="CP1014" t="s">
        <v>324</v>
      </c>
      <c r="CQ1014" t="s">
        <v>324</v>
      </c>
      <c r="CR1014">
        <v>0</v>
      </c>
      <c r="CS1014" t="s">
        <v>324</v>
      </c>
      <c r="CT1014" t="s">
        <v>324</v>
      </c>
      <c r="CU1014" t="s">
        <v>324</v>
      </c>
      <c r="CV1014" t="s">
        <v>324</v>
      </c>
      <c r="CW1014">
        <v>0</v>
      </c>
      <c r="CX1014">
        <v>0.27400000000000002</v>
      </c>
      <c r="CY1014">
        <v>7.2999999999999995E-2</v>
      </c>
      <c r="CZ1014">
        <v>2E-3</v>
      </c>
      <c r="DA1014">
        <v>0</v>
      </c>
      <c r="DB1014">
        <v>0.34899999999999998</v>
      </c>
      <c r="DC1014">
        <v>42</v>
      </c>
      <c r="DD1014">
        <v>8</v>
      </c>
      <c r="DE1014">
        <v>1</v>
      </c>
      <c r="DF1014">
        <v>0</v>
      </c>
      <c r="DG1014">
        <v>51</v>
      </c>
      <c r="DH1014">
        <v>42.978999999999999</v>
      </c>
      <c r="DI1014">
        <v>4.2610000000000001</v>
      </c>
      <c r="DJ1014">
        <v>0</v>
      </c>
      <c r="DK1014">
        <v>0</v>
      </c>
      <c r="DL1014">
        <v>47.24</v>
      </c>
    </row>
    <row r="1015" spans="1:116" x14ac:dyDescent="0.45">
      <c r="A1015">
        <v>2023</v>
      </c>
      <c r="B1015" t="s">
        <v>233</v>
      </c>
      <c r="C1015">
        <v>99999</v>
      </c>
      <c r="D1015" t="s">
        <v>599</v>
      </c>
      <c r="E1015" t="s">
        <v>606</v>
      </c>
      <c r="G1015">
        <v>-5.9109999999999996</v>
      </c>
      <c r="H1015">
        <v>-5.3760000000000003</v>
      </c>
      <c r="I1015">
        <v>-2.7410000000000001</v>
      </c>
      <c r="J1015" t="s">
        <v>324</v>
      </c>
      <c r="K1015">
        <v>-14.028</v>
      </c>
      <c r="L1015" t="s">
        <v>324</v>
      </c>
      <c r="M1015" t="s">
        <v>324</v>
      </c>
      <c r="N1015" t="s">
        <v>324</v>
      </c>
      <c r="O1015" t="s">
        <v>324</v>
      </c>
      <c r="P1015" t="s">
        <v>324</v>
      </c>
      <c r="Q1015" t="s">
        <v>324</v>
      </c>
      <c r="R1015" t="s">
        <v>324</v>
      </c>
      <c r="S1015" t="s">
        <v>324</v>
      </c>
      <c r="T1015" t="s">
        <v>324</v>
      </c>
      <c r="U1015" t="s">
        <v>324</v>
      </c>
      <c r="V1015" t="s">
        <v>324</v>
      </c>
      <c r="W1015" t="s">
        <v>324</v>
      </c>
      <c r="X1015" t="s">
        <v>324</v>
      </c>
      <c r="Y1015" t="s">
        <v>324</v>
      </c>
      <c r="Z1015" t="s">
        <v>324</v>
      </c>
      <c r="AA1015" t="s">
        <v>324</v>
      </c>
      <c r="AB1015" t="s">
        <v>324</v>
      </c>
      <c r="AC1015" t="s">
        <v>324</v>
      </c>
      <c r="AD1015" t="s">
        <v>324</v>
      </c>
      <c r="AE1015" t="s">
        <v>324</v>
      </c>
      <c r="AF1015" t="s">
        <v>324</v>
      </c>
      <c r="AG1015" t="s">
        <v>324</v>
      </c>
      <c r="AH1015" t="s">
        <v>324</v>
      </c>
      <c r="AI1015" t="s">
        <v>324</v>
      </c>
      <c r="AJ1015" t="s">
        <v>324</v>
      </c>
      <c r="AK1015" t="s">
        <v>324</v>
      </c>
      <c r="AL1015" t="s">
        <v>324</v>
      </c>
      <c r="AM1015" t="s">
        <v>324</v>
      </c>
      <c r="AN1015" t="s">
        <v>324</v>
      </c>
      <c r="AO1015" t="s">
        <v>324</v>
      </c>
      <c r="AP1015" t="s">
        <v>324</v>
      </c>
      <c r="AQ1015" t="s">
        <v>324</v>
      </c>
      <c r="AR1015" t="s">
        <v>324</v>
      </c>
      <c r="AS1015" t="s">
        <v>324</v>
      </c>
      <c r="AT1015" t="s">
        <v>324</v>
      </c>
      <c r="AU1015" t="s">
        <v>324</v>
      </c>
      <c r="AV1015" t="s">
        <v>324</v>
      </c>
      <c r="AW1015" t="s">
        <v>324</v>
      </c>
      <c r="AX1015" t="s">
        <v>324</v>
      </c>
      <c r="AY1015" t="s">
        <v>324</v>
      </c>
      <c r="AZ1015" t="s">
        <v>324</v>
      </c>
      <c r="BA1015" t="s">
        <v>324</v>
      </c>
      <c r="BB1015" t="s">
        <v>324</v>
      </c>
      <c r="BC1015" t="s">
        <v>324</v>
      </c>
      <c r="BD1015" t="s">
        <v>324</v>
      </c>
      <c r="BE1015" t="s">
        <v>324</v>
      </c>
      <c r="BF1015" t="s">
        <v>324</v>
      </c>
      <c r="BG1015" t="s">
        <v>324</v>
      </c>
      <c r="BH1015" t="s">
        <v>324</v>
      </c>
      <c r="BI1015" t="s">
        <v>324</v>
      </c>
      <c r="BJ1015" t="s">
        <v>324</v>
      </c>
      <c r="BK1015" t="s">
        <v>324</v>
      </c>
      <c r="BL1015" t="s">
        <v>324</v>
      </c>
      <c r="BM1015" t="s">
        <v>324</v>
      </c>
      <c r="BN1015" t="s">
        <v>324</v>
      </c>
      <c r="BO1015" t="s">
        <v>324</v>
      </c>
      <c r="BP1015" t="s">
        <v>324</v>
      </c>
      <c r="BQ1015" t="s">
        <v>324</v>
      </c>
      <c r="BR1015" t="s">
        <v>324</v>
      </c>
      <c r="BS1015" t="s">
        <v>324</v>
      </c>
      <c r="BT1015" t="s">
        <v>324</v>
      </c>
      <c r="BU1015" t="s">
        <v>324</v>
      </c>
      <c r="BV1015" t="s">
        <v>324</v>
      </c>
      <c r="BW1015" t="s">
        <v>324</v>
      </c>
      <c r="BX1015" t="s">
        <v>324</v>
      </c>
      <c r="BY1015" t="s">
        <v>324</v>
      </c>
      <c r="BZ1015" t="s">
        <v>324</v>
      </c>
      <c r="CA1015" t="s">
        <v>324</v>
      </c>
      <c r="CB1015" t="s">
        <v>324</v>
      </c>
      <c r="CC1015" t="s">
        <v>324</v>
      </c>
      <c r="CD1015" t="s">
        <v>324</v>
      </c>
      <c r="CE1015" t="s">
        <v>324</v>
      </c>
      <c r="CF1015" t="s">
        <v>324</v>
      </c>
      <c r="CG1015" t="s">
        <v>324</v>
      </c>
      <c r="CH1015" t="s">
        <v>324</v>
      </c>
      <c r="CI1015" t="s">
        <v>324</v>
      </c>
      <c r="CJ1015" t="s">
        <v>324</v>
      </c>
      <c r="CK1015" t="s">
        <v>324</v>
      </c>
      <c r="CL1015" t="s">
        <v>324</v>
      </c>
      <c r="CM1015" t="s">
        <v>324</v>
      </c>
      <c r="CN1015" t="s">
        <v>324</v>
      </c>
      <c r="CO1015" t="s">
        <v>324</v>
      </c>
      <c r="CP1015" t="s">
        <v>324</v>
      </c>
      <c r="CQ1015" t="s">
        <v>324</v>
      </c>
      <c r="CR1015" t="s">
        <v>324</v>
      </c>
      <c r="CS1015" t="s">
        <v>324</v>
      </c>
      <c r="CT1015" t="s">
        <v>324</v>
      </c>
      <c r="CU1015" t="s">
        <v>324</v>
      </c>
      <c r="CV1015" t="s">
        <v>324</v>
      </c>
      <c r="CW1015" t="s">
        <v>324</v>
      </c>
      <c r="CX1015">
        <v>-5.9109999999999996</v>
      </c>
      <c r="CY1015">
        <v>-5.3760000000000003</v>
      </c>
      <c r="CZ1015">
        <v>-2.7410000000000001</v>
      </c>
      <c r="DA1015" t="s">
        <v>324</v>
      </c>
      <c r="DB1015">
        <v>-14.028</v>
      </c>
      <c r="DC1015" t="s">
        <v>324</v>
      </c>
      <c r="DD1015" t="s">
        <v>324</v>
      </c>
      <c r="DE1015" t="s">
        <v>324</v>
      </c>
      <c r="DF1015" t="s">
        <v>324</v>
      </c>
      <c r="DG1015" t="s">
        <v>324</v>
      </c>
      <c r="DH1015" t="s">
        <v>324</v>
      </c>
      <c r="DI1015" t="s">
        <v>324</v>
      </c>
      <c r="DJ1015" t="s">
        <v>324</v>
      </c>
      <c r="DK1015" t="s">
        <v>324</v>
      </c>
      <c r="DL1015" t="s">
        <v>324</v>
      </c>
    </row>
    <row r="1016" spans="1:116" x14ac:dyDescent="0.45">
      <c r="A1016">
        <v>2023</v>
      </c>
      <c r="B1016" t="s">
        <v>230</v>
      </c>
      <c r="C1016">
        <v>733</v>
      </c>
      <c r="D1016" t="s">
        <v>562</v>
      </c>
      <c r="E1016" t="s">
        <v>683</v>
      </c>
      <c r="F1016" t="s">
        <v>244</v>
      </c>
      <c r="G1016">
        <v>11.53</v>
      </c>
      <c r="H1016">
        <v>1.345</v>
      </c>
      <c r="I1016">
        <v>0.48299999999999998</v>
      </c>
      <c r="J1016" t="s">
        <v>324</v>
      </c>
      <c r="K1016">
        <v>13.358000000000001</v>
      </c>
      <c r="L1016">
        <v>1311</v>
      </c>
      <c r="M1016">
        <v>72</v>
      </c>
      <c r="N1016">
        <v>3</v>
      </c>
      <c r="O1016" t="s">
        <v>324</v>
      </c>
      <c r="P1016">
        <v>1386</v>
      </c>
      <c r="Q1016">
        <v>7525.87</v>
      </c>
      <c r="R1016">
        <v>772.50699999999995</v>
      </c>
      <c r="S1016">
        <v>378.72</v>
      </c>
      <c r="T1016" t="s">
        <v>324</v>
      </c>
      <c r="U1016">
        <v>8677.0969999999998</v>
      </c>
      <c r="V1016" t="s">
        <v>324</v>
      </c>
      <c r="W1016" t="s">
        <v>324</v>
      </c>
      <c r="X1016" t="s">
        <v>324</v>
      </c>
      <c r="Y1016" t="s">
        <v>324</v>
      </c>
      <c r="Z1016">
        <v>0</v>
      </c>
      <c r="AA1016" t="s">
        <v>324</v>
      </c>
      <c r="AB1016" t="s">
        <v>324</v>
      </c>
      <c r="AC1016" t="s">
        <v>324</v>
      </c>
      <c r="AD1016" t="s">
        <v>324</v>
      </c>
      <c r="AE1016">
        <v>0</v>
      </c>
      <c r="AF1016">
        <v>0.439</v>
      </c>
      <c r="AG1016">
        <v>0.377</v>
      </c>
      <c r="AH1016" t="s">
        <v>324</v>
      </c>
      <c r="AI1016" t="s">
        <v>324</v>
      </c>
      <c r="AJ1016">
        <v>0.81599999999999995</v>
      </c>
      <c r="AK1016">
        <v>32</v>
      </c>
      <c r="AL1016">
        <v>24</v>
      </c>
      <c r="AM1016" t="s">
        <v>324</v>
      </c>
      <c r="AN1016" t="s">
        <v>324</v>
      </c>
      <c r="AO1016">
        <v>56</v>
      </c>
      <c r="AP1016">
        <v>1.1579999999999999</v>
      </c>
      <c r="AQ1016">
        <v>1.4999999999999999E-2</v>
      </c>
      <c r="AR1016" t="s">
        <v>324</v>
      </c>
      <c r="AS1016" t="s">
        <v>324</v>
      </c>
      <c r="AT1016">
        <v>1.173</v>
      </c>
      <c r="AU1016">
        <v>224</v>
      </c>
      <c r="AV1016">
        <v>2</v>
      </c>
      <c r="AW1016" t="s">
        <v>324</v>
      </c>
      <c r="AX1016" t="s">
        <v>324</v>
      </c>
      <c r="AY1016">
        <v>226</v>
      </c>
      <c r="AZ1016">
        <v>2.9590000000000001</v>
      </c>
      <c r="BA1016">
        <v>2.4E-2</v>
      </c>
      <c r="BB1016" t="s">
        <v>324</v>
      </c>
      <c r="BC1016" t="s">
        <v>324</v>
      </c>
      <c r="BD1016">
        <v>2.9830000000000001</v>
      </c>
      <c r="BE1016" t="s">
        <v>324</v>
      </c>
      <c r="BF1016" t="s">
        <v>324</v>
      </c>
      <c r="BG1016" t="s">
        <v>324</v>
      </c>
      <c r="BH1016" t="s">
        <v>324</v>
      </c>
      <c r="BI1016">
        <v>0</v>
      </c>
      <c r="BJ1016" t="s">
        <v>324</v>
      </c>
      <c r="BK1016" t="s">
        <v>324</v>
      </c>
      <c r="BL1016" t="s">
        <v>324</v>
      </c>
      <c r="BM1016" t="s">
        <v>324</v>
      </c>
      <c r="BN1016">
        <v>0</v>
      </c>
      <c r="BO1016" t="s">
        <v>324</v>
      </c>
      <c r="BP1016" t="s">
        <v>324</v>
      </c>
      <c r="BQ1016" t="s">
        <v>324</v>
      </c>
      <c r="BR1016" t="s">
        <v>324</v>
      </c>
      <c r="BS1016">
        <v>0</v>
      </c>
      <c r="BT1016">
        <v>2.5999999999999999E-2</v>
      </c>
      <c r="BU1016">
        <v>3.0000000000000001E-3</v>
      </c>
      <c r="BV1016" t="s">
        <v>324</v>
      </c>
      <c r="BW1016" t="s">
        <v>324</v>
      </c>
      <c r="BX1016">
        <v>2.9000000000000001E-2</v>
      </c>
      <c r="BY1016">
        <v>5</v>
      </c>
      <c r="BZ1016">
        <v>1</v>
      </c>
      <c r="CA1016" t="s">
        <v>324</v>
      </c>
      <c r="CB1016" t="s">
        <v>324</v>
      </c>
      <c r="CC1016">
        <v>6</v>
      </c>
      <c r="CD1016">
        <v>0.28799999999999998</v>
      </c>
      <c r="CE1016">
        <v>0</v>
      </c>
      <c r="CF1016" t="s">
        <v>324</v>
      </c>
      <c r="CG1016" t="s">
        <v>324</v>
      </c>
      <c r="CH1016">
        <v>0.28799999999999998</v>
      </c>
      <c r="CI1016" t="s">
        <v>324</v>
      </c>
      <c r="CJ1016" t="s">
        <v>324</v>
      </c>
      <c r="CK1016" t="s">
        <v>324</v>
      </c>
      <c r="CL1016" t="s">
        <v>324</v>
      </c>
      <c r="CM1016">
        <v>0</v>
      </c>
      <c r="CN1016" t="s">
        <v>324</v>
      </c>
      <c r="CO1016" t="s">
        <v>324</v>
      </c>
      <c r="CP1016" t="s">
        <v>324</v>
      </c>
      <c r="CQ1016" t="s">
        <v>324</v>
      </c>
      <c r="CR1016">
        <v>0</v>
      </c>
      <c r="CS1016" t="s">
        <v>324</v>
      </c>
      <c r="CT1016" t="s">
        <v>324</v>
      </c>
      <c r="CU1016" t="s">
        <v>324</v>
      </c>
      <c r="CV1016" t="s">
        <v>324</v>
      </c>
      <c r="CW1016">
        <v>0</v>
      </c>
      <c r="CX1016">
        <v>11.994999999999999</v>
      </c>
      <c r="CY1016">
        <v>1.7250000000000001</v>
      </c>
      <c r="CZ1016">
        <v>0.48299999999999998</v>
      </c>
      <c r="DA1016">
        <v>0</v>
      </c>
      <c r="DB1016">
        <v>14.202999999999999</v>
      </c>
      <c r="DC1016">
        <v>1348</v>
      </c>
      <c r="DD1016">
        <v>97</v>
      </c>
      <c r="DE1016">
        <v>3</v>
      </c>
      <c r="DF1016">
        <v>0</v>
      </c>
      <c r="DG1016">
        <v>1448</v>
      </c>
      <c r="DH1016">
        <v>7526.1580000000004</v>
      </c>
      <c r="DI1016">
        <v>772.50699999999995</v>
      </c>
      <c r="DJ1016">
        <v>378.72</v>
      </c>
      <c r="DK1016">
        <v>0</v>
      </c>
      <c r="DL1016">
        <v>8677.3850000000002</v>
      </c>
    </row>
    <row r="1017" spans="1:116" x14ac:dyDescent="0.45">
      <c r="A1017">
        <v>2023</v>
      </c>
      <c r="B1017" t="s">
        <v>230</v>
      </c>
      <c r="C1017">
        <v>12796</v>
      </c>
      <c r="D1017" t="s">
        <v>583</v>
      </c>
      <c r="E1017" t="s">
        <v>683</v>
      </c>
      <c r="F1017" t="s">
        <v>244</v>
      </c>
      <c r="G1017">
        <v>5.4240000000000004</v>
      </c>
      <c r="H1017">
        <v>2.84</v>
      </c>
      <c r="I1017">
        <v>0.27100000000000002</v>
      </c>
      <c r="J1017">
        <v>0</v>
      </c>
      <c r="K1017">
        <v>8.5350000000000001</v>
      </c>
      <c r="L1017">
        <v>680</v>
      </c>
      <c r="M1017">
        <v>77</v>
      </c>
      <c r="N1017">
        <v>3</v>
      </c>
      <c r="O1017">
        <v>0</v>
      </c>
      <c r="P1017">
        <v>760</v>
      </c>
      <c r="Q1017">
        <v>0</v>
      </c>
      <c r="R1017">
        <v>0</v>
      </c>
      <c r="S1017">
        <v>0</v>
      </c>
      <c r="T1017">
        <v>0</v>
      </c>
      <c r="U1017">
        <v>0</v>
      </c>
      <c r="V1017">
        <v>0</v>
      </c>
      <c r="W1017">
        <v>0</v>
      </c>
      <c r="X1017">
        <v>0</v>
      </c>
      <c r="Y1017">
        <v>0</v>
      </c>
      <c r="Z1017">
        <v>0</v>
      </c>
      <c r="AA1017">
        <v>0</v>
      </c>
      <c r="AB1017">
        <v>0</v>
      </c>
      <c r="AC1017">
        <v>0</v>
      </c>
      <c r="AD1017">
        <v>0</v>
      </c>
      <c r="AE1017">
        <v>0</v>
      </c>
      <c r="AF1017">
        <v>0.29799999999999999</v>
      </c>
      <c r="AG1017">
        <v>0.36299999999999999</v>
      </c>
      <c r="AH1017">
        <v>0</v>
      </c>
      <c r="AI1017">
        <v>0</v>
      </c>
      <c r="AJ1017">
        <v>0.66100000000000003</v>
      </c>
      <c r="AK1017">
        <v>24</v>
      </c>
      <c r="AL1017">
        <v>18</v>
      </c>
      <c r="AM1017">
        <v>0</v>
      </c>
      <c r="AN1017">
        <v>0</v>
      </c>
      <c r="AO1017">
        <v>42</v>
      </c>
      <c r="AP1017">
        <v>1.0329999999999999</v>
      </c>
      <c r="AQ1017">
        <v>6.5000000000000002E-2</v>
      </c>
      <c r="AR1017">
        <v>0</v>
      </c>
      <c r="AS1017">
        <v>0</v>
      </c>
      <c r="AT1017">
        <v>1.0980000000000001</v>
      </c>
      <c r="AU1017">
        <v>125</v>
      </c>
      <c r="AV1017">
        <v>5</v>
      </c>
      <c r="AW1017">
        <v>0</v>
      </c>
      <c r="AX1017">
        <v>0</v>
      </c>
      <c r="AY1017">
        <v>130</v>
      </c>
      <c r="AZ1017">
        <v>0</v>
      </c>
      <c r="BA1017">
        <v>0</v>
      </c>
      <c r="BB1017">
        <v>0</v>
      </c>
      <c r="BC1017">
        <v>0</v>
      </c>
      <c r="BD1017">
        <v>0</v>
      </c>
      <c r="BE1017">
        <v>0</v>
      </c>
      <c r="BF1017">
        <v>0</v>
      </c>
      <c r="BG1017">
        <v>0</v>
      </c>
      <c r="BH1017">
        <v>0</v>
      </c>
      <c r="BI1017">
        <v>0</v>
      </c>
      <c r="BJ1017">
        <v>0</v>
      </c>
      <c r="BK1017">
        <v>0</v>
      </c>
      <c r="BL1017">
        <v>0</v>
      </c>
      <c r="BM1017">
        <v>0</v>
      </c>
      <c r="BN1017">
        <v>0</v>
      </c>
      <c r="BO1017">
        <v>0</v>
      </c>
      <c r="BP1017">
        <v>0</v>
      </c>
      <c r="BQ1017">
        <v>0</v>
      </c>
      <c r="BR1017">
        <v>0</v>
      </c>
      <c r="BS1017">
        <v>0</v>
      </c>
      <c r="BT1017">
        <v>3.4000000000000002E-2</v>
      </c>
      <c r="BU1017">
        <v>1E-3</v>
      </c>
      <c r="BV1017">
        <v>0</v>
      </c>
      <c r="BW1017">
        <v>0</v>
      </c>
      <c r="BX1017">
        <v>3.5000000000000003E-2</v>
      </c>
      <c r="BY1017">
        <v>11</v>
      </c>
      <c r="BZ1017">
        <v>1</v>
      </c>
      <c r="CA1017">
        <v>0</v>
      </c>
      <c r="CB1017">
        <v>0</v>
      </c>
      <c r="CC1017">
        <v>12</v>
      </c>
      <c r="CD1017">
        <v>0</v>
      </c>
      <c r="CE1017">
        <v>0</v>
      </c>
      <c r="CF1017">
        <v>0</v>
      </c>
      <c r="CG1017">
        <v>0</v>
      </c>
      <c r="CH1017">
        <v>0</v>
      </c>
      <c r="CI1017">
        <v>0</v>
      </c>
      <c r="CJ1017">
        <v>0</v>
      </c>
      <c r="CK1017">
        <v>0</v>
      </c>
      <c r="CL1017">
        <v>0</v>
      </c>
      <c r="CM1017">
        <v>0</v>
      </c>
      <c r="CN1017">
        <v>0</v>
      </c>
      <c r="CO1017">
        <v>0</v>
      </c>
      <c r="CP1017">
        <v>0</v>
      </c>
      <c r="CQ1017">
        <v>0</v>
      </c>
      <c r="CR1017">
        <v>0</v>
      </c>
      <c r="CS1017">
        <v>0</v>
      </c>
      <c r="CT1017">
        <v>0</v>
      </c>
      <c r="CU1017">
        <v>0</v>
      </c>
      <c r="CV1017">
        <v>0</v>
      </c>
      <c r="CW1017">
        <v>0</v>
      </c>
      <c r="CX1017">
        <v>5.7560000000000002</v>
      </c>
      <c r="CY1017">
        <v>3.2040000000000002</v>
      </c>
      <c r="CZ1017">
        <v>0.27100000000000002</v>
      </c>
      <c r="DA1017">
        <v>0</v>
      </c>
      <c r="DB1017">
        <v>9.2309999999999999</v>
      </c>
      <c r="DC1017">
        <v>715</v>
      </c>
      <c r="DD1017">
        <v>96</v>
      </c>
      <c r="DE1017">
        <v>3</v>
      </c>
      <c r="DF1017">
        <v>0</v>
      </c>
      <c r="DG1017">
        <v>814</v>
      </c>
      <c r="DH1017">
        <v>0</v>
      </c>
      <c r="DI1017">
        <v>0</v>
      </c>
      <c r="DJ1017">
        <v>0</v>
      </c>
      <c r="DK1017">
        <v>0</v>
      </c>
      <c r="DL1017">
        <v>0</v>
      </c>
    </row>
    <row r="1018" spans="1:116" x14ac:dyDescent="0.45">
      <c r="A1018">
        <v>2023</v>
      </c>
      <c r="B1018" t="s">
        <v>230</v>
      </c>
      <c r="C1018">
        <v>15263</v>
      </c>
      <c r="D1018" t="s">
        <v>429</v>
      </c>
      <c r="E1018" t="s">
        <v>683</v>
      </c>
      <c r="F1018" t="s">
        <v>244</v>
      </c>
      <c r="G1018">
        <v>7.585</v>
      </c>
      <c r="H1018">
        <v>2.1970000000000001</v>
      </c>
      <c r="I1018">
        <v>5.2999999999999999E-2</v>
      </c>
      <c r="J1018">
        <v>0</v>
      </c>
      <c r="K1018">
        <v>9.8350000000000009</v>
      </c>
      <c r="L1018">
        <v>852</v>
      </c>
      <c r="M1018">
        <v>53</v>
      </c>
      <c r="N1018">
        <v>1</v>
      </c>
      <c r="O1018">
        <v>0</v>
      </c>
      <c r="P1018">
        <v>906</v>
      </c>
      <c r="Q1018">
        <v>0</v>
      </c>
      <c r="R1018">
        <v>0</v>
      </c>
      <c r="S1018">
        <v>0</v>
      </c>
      <c r="T1018">
        <v>0</v>
      </c>
      <c r="U1018">
        <v>0</v>
      </c>
      <c r="V1018">
        <v>0</v>
      </c>
      <c r="W1018">
        <v>0</v>
      </c>
      <c r="X1018">
        <v>0</v>
      </c>
      <c r="Y1018">
        <v>0</v>
      </c>
      <c r="Z1018">
        <v>0</v>
      </c>
      <c r="AA1018">
        <v>0</v>
      </c>
      <c r="AB1018">
        <v>0</v>
      </c>
      <c r="AC1018">
        <v>0</v>
      </c>
      <c r="AD1018">
        <v>0</v>
      </c>
      <c r="AE1018">
        <v>0</v>
      </c>
      <c r="AF1018">
        <v>0.187</v>
      </c>
      <c r="AG1018">
        <v>0.748</v>
      </c>
      <c r="AH1018">
        <v>0</v>
      </c>
      <c r="AI1018">
        <v>0</v>
      </c>
      <c r="AJ1018">
        <v>0.93500000000000005</v>
      </c>
      <c r="AK1018">
        <v>13</v>
      </c>
      <c r="AL1018">
        <v>9</v>
      </c>
      <c r="AM1018">
        <v>0</v>
      </c>
      <c r="AN1018">
        <v>0</v>
      </c>
      <c r="AO1018">
        <v>22</v>
      </c>
      <c r="AP1018">
        <v>1.9219999999999999</v>
      </c>
      <c r="AQ1018">
        <v>1.4999999999999999E-2</v>
      </c>
      <c r="AR1018">
        <v>0</v>
      </c>
      <c r="AS1018">
        <v>0</v>
      </c>
      <c r="AT1018">
        <v>1.9370000000000001</v>
      </c>
      <c r="AU1018">
        <v>154</v>
      </c>
      <c r="AV1018">
        <v>1</v>
      </c>
      <c r="AW1018">
        <v>0</v>
      </c>
      <c r="AX1018">
        <v>0</v>
      </c>
      <c r="AY1018">
        <v>155</v>
      </c>
      <c r="AZ1018">
        <v>0</v>
      </c>
      <c r="BA1018">
        <v>0</v>
      </c>
      <c r="BB1018">
        <v>0</v>
      </c>
      <c r="BC1018">
        <v>0</v>
      </c>
      <c r="BD1018">
        <v>0</v>
      </c>
      <c r="BE1018">
        <v>0</v>
      </c>
      <c r="BF1018">
        <v>0</v>
      </c>
      <c r="BG1018">
        <v>0</v>
      </c>
      <c r="BH1018">
        <v>0</v>
      </c>
      <c r="BI1018">
        <v>0</v>
      </c>
      <c r="BJ1018">
        <v>0</v>
      </c>
      <c r="BK1018">
        <v>0</v>
      </c>
      <c r="BL1018">
        <v>0</v>
      </c>
      <c r="BM1018">
        <v>0</v>
      </c>
      <c r="BN1018">
        <v>0</v>
      </c>
      <c r="BO1018">
        <v>0</v>
      </c>
      <c r="BP1018">
        <v>0</v>
      </c>
      <c r="BQ1018">
        <v>0</v>
      </c>
      <c r="BR1018">
        <v>0</v>
      </c>
      <c r="BS1018">
        <v>0</v>
      </c>
      <c r="BT1018">
        <v>1.6E-2</v>
      </c>
      <c r="BU1018">
        <v>5.0000000000000001E-3</v>
      </c>
      <c r="BV1018">
        <v>0</v>
      </c>
      <c r="BW1018">
        <v>0</v>
      </c>
      <c r="BX1018">
        <v>2.1000000000000001E-2</v>
      </c>
      <c r="BY1018">
        <v>7</v>
      </c>
      <c r="BZ1018">
        <v>2</v>
      </c>
      <c r="CA1018">
        <v>0</v>
      </c>
      <c r="CB1018">
        <v>0</v>
      </c>
      <c r="CC1018">
        <v>9</v>
      </c>
      <c r="CD1018">
        <v>0</v>
      </c>
      <c r="CE1018">
        <v>0</v>
      </c>
      <c r="CF1018">
        <v>0</v>
      </c>
      <c r="CG1018">
        <v>0</v>
      </c>
      <c r="CH1018">
        <v>0</v>
      </c>
      <c r="CI1018">
        <v>0</v>
      </c>
      <c r="CJ1018">
        <v>0</v>
      </c>
      <c r="CK1018">
        <v>0</v>
      </c>
      <c r="CL1018">
        <v>0</v>
      </c>
      <c r="CM1018">
        <v>0</v>
      </c>
      <c r="CN1018">
        <v>0</v>
      </c>
      <c r="CO1018">
        <v>0</v>
      </c>
      <c r="CP1018">
        <v>0</v>
      </c>
      <c r="CQ1018">
        <v>0</v>
      </c>
      <c r="CR1018">
        <v>0</v>
      </c>
      <c r="CS1018">
        <v>0</v>
      </c>
      <c r="CT1018">
        <v>0</v>
      </c>
      <c r="CU1018">
        <v>0</v>
      </c>
      <c r="CV1018">
        <v>0</v>
      </c>
      <c r="CW1018">
        <v>0</v>
      </c>
      <c r="CX1018">
        <v>7.7880000000000003</v>
      </c>
      <c r="CY1018">
        <v>2.95</v>
      </c>
      <c r="CZ1018">
        <v>5.2999999999999999E-2</v>
      </c>
      <c r="DA1018">
        <v>0</v>
      </c>
      <c r="DB1018">
        <v>10.791</v>
      </c>
      <c r="DC1018">
        <v>872</v>
      </c>
      <c r="DD1018">
        <v>64</v>
      </c>
      <c r="DE1018">
        <v>1</v>
      </c>
      <c r="DF1018">
        <v>0</v>
      </c>
      <c r="DG1018">
        <v>937</v>
      </c>
      <c r="DH1018">
        <v>0</v>
      </c>
      <c r="DI1018">
        <v>0</v>
      </c>
      <c r="DJ1018">
        <v>0</v>
      </c>
      <c r="DK1018">
        <v>0</v>
      </c>
      <c r="DL1018">
        <v>0</v>
      </c>
    </row>
    <row r="1019" spans="1:116" x14ac:dyDescent="0.45">
      <c r="A1019">
        <v>2023</v>
      </c>
      <c r="B1019" t="s">
        <v>230</v>
      </c>
      <c r="C1019">
        <v>20521</v>
      </c>
      <c r="D1019" t="s">
        <v>584</v>
      </c>
      <c r="E1019" t="s">
        <v>683</v>
      </c>
      <c r="F1019" t="s">
        <v>244</v>
      </c>
      <c r="G1019">
        <v>0.88800000000000001</v>
      </c>
      <c r="H1019">
        <v>4.4999999999999998E-2</v>
      </c>
      <c r="I1019">
        <v>0.56299999999999994</v>
      </c>
      <c r="J1019" t="s">
        <v>324</v>
      </c>
      <c r="K1019">
        <v>1.496</v>
      </c>
      <c r="L1019">
        <v>98</v>
      </c>
      <c r="M1019">
        <v>4</v>
      </c>
      <c r="N1019">
        <v>2</v>
      </c>
      <c r="O1019" t="s">
        <v>324</v>
      </c>
      <c r="P1019">
        <v>104</v>
      </c>
      <c r="Q1019">
        <v>548.85900000000004</v>
      </c>
      <c r="R1019">
        <v>20.536000000000001</v>
      </c>
      <c r="S1019">
        <v>3.9</v>
      </c>
      <c r="T1019" t="s">
        <v>324</v>
      </c>
      <c r="U1019">
        <v>573.29499999999996</v>
      </c>
      <c r="V1019" t="s">
        <v>324</v>
      </c>
      <c r="W1019" t="s">
        <v>324</v>
      </c>
      <c r="X1019" t="s">
        <v>324</v>
      </c>
      <c r="Y1019" t="s">
        <v>324</v>
      </c>
      <c r="Z1019">
        <v>0</v>
      </c>
      <c r="AA1019" t="s">
        <v>324</v>
      </c>
      <c r="AB1019" t="s">
        <v>324</v>
      </c>
      <c r="AC1019" t="s">
        <v>324</v>
      </c>
      <c r="AD1019" t="s">
        <v>324</v>
      </c>
      <c r="AE1019">
        <v>0</v>
      </c>
      <c r="AF1019" t="s">
        <v>324</v>
      </c>
      <c r="AG1019">
        <v>0.05</v>
      </c>
      <c r="AH1019" t="s">
        <v>324</v>
      </c>
      <c r="AI1019" t="s">
        <v>324</v>
      </c>
      <c r="AJ1019">
        <v>0.05</v>
      </c>
      <c r="AK1019" t="s">
        <v>324</v>
      </c>
      <c r="AL1019">
        <v>1</v>
      </c>
      <c r="AM1019" t="s">
        <v>324</v>
      </c>
      <c r="AN1019" t="s">
        <v>324</v>
      </c>
      <c r="AO1019">
        <v>1</v>
      </c>
      <c r="AP1019">
        <v>9.2999999999999999E-2</v>
      </c>
      <c r="AQ1019" t="s">
        <v>324</v>
      </c>
      <c r="AR1019" t="s">
        <v>324</v>
      </c>
      <c r="AS1019" t="s">
        <v>324</v>
      </c>
      <c r="AT1019">
        <v>9.2999999999999999E-2</v>
      </c>
      <c r="AU1019">
        <v>18</v>
      </c>
      <c r="AV1019" t="s">
        <v>324</v>
      </c>
      <c r="AW1019" t="s">
        <v>324</v>
      </c>
      <c r="AX1019" t="s">
        <v>324</v>
      </c>
      <c r="AY1019">
        <v>18</v>
      </c>
      <c r="AZ1019">
        <v>0.219</v>
      </c>
      <c r="BA1019" t="s">
        <v>324</v>
      </c>
      <c r="BB1019" t="s">
        <v>324</v>
      </c>
      <c r="BC1019" t="s">
        <v>324</v>
      </c>
      <c r="BD1019">
        <v>0.219</v>
      </c>
      <c r="BE1019" t="s">
        <v>324</v>
      </c>
      <c r="BF1019" t="s">
        <v>324</v>
      </c>
      <c r="BG1019" t="s">
        <v>324</v>
      </c>
      <c r="BH1019" t="s">
        <v>324</v>
      </c>
      <c r="BI1019">
        <v>0</v>
      </c>
      <c r="BJ1019" t="s">
        <v>324</v>
      </c>
      <c r="BK1019" t="s">
        <v>324</v>
      </c>
      <c r="BL1019" t="s">
        <v>324</v>
      </c>
      <c r="BM1019" t="s">
        <v>324</v>
      </c>
      <c r="BN1019">
        <v>0</v>
      </c>
      <c r="BO1019" t="s">
        <v>324</v>
      </c>
      <c r="BP1019" t="s">
        <v>324</v>
      </c>
      <c r="BQ1019" t="s">
        <v>324</v>
      </c>
      <c r="BR1019" t="s">
        <v>324</v>
      </c>
      <c r="BS1019">
        <v>0</v>
      </c>
      <c r="BT1019">
        <v>1.2E-2</v>
      </c>
      <c r="BU1019" t="s">
        <v>324</v>
      </c>
      <c r="BV1019" t="s">
        <v>324</v>
      </c>
      <c r="BW1019" t="s">
        <v>324</v>
      </c>
      <c r="BX1019">
        <v>1.2E-2</v>
      </c>
      <c r="BY1019">
        <v>2</v>
      </c>
      <c r="BZ1019" t="s">
        <v>324</v>
      </c>
      <c r="CA1019" t="s">
        <v>324</v>
      </c>
      <c r="CB1019" t="s">
        <v>324</v>
      </c>
      <c r="CC1019">
        <v>2</v>
      </c>
      <c r="CD1019">
        <v>3.1619999999999999</v>
      </c>
      <c r="CE1019" t="s">
        <v>324</v>
      </c>
      <c r="CF1019" t="s">
        <v>324</v>
      </c>
      <c r="CG1019" t="s">
        <v>324</v>
      </c>
      <c r="CH1019">
        <v>3.1619999999999999</v>
      </c>
      <c r="CI1019" t="s">
        <v>324</v>
      </c>
      <c r="CJ1019" t="s">
        <v>324</v>
      </c>
      <c r="CK1019" t="s">
        <v>324</v>
      </c>
      <c r="CL1019" t="s">
        <v>324</v>
      </c>
      <c r="CM1019">
        <v>0</v>
      </c>
      <c r="CN1019" t="s">
        <v>324</v>
      </c>
      <c r="CO1019" t="s">
        <v>324</v>
      </c>
      <c r="CP1019" t="s">
        <v>324</v>
      </c>
      <c r="CQ1019" t="s">
        <v>324</v>
      </c>
      <c r="CR1019">
        <v>0</v>
      </c>
      <c r="CS1019" t="s">
        <v>324</v>
      </c>
      <c r="CT1019" t="s">
        <v>324</v>
      </c>
      <c r="CU1019" t="s">
        <v>324</v>
      </c>
      <c r="CV1019" t="s">
        <v>324</v>
      </c>
      <c r="CW1019">
        <v>0</v>
      </c>
      <c r="CX1019">
        <v>0.9</v>
      </c>
      <c r="CY1019">
        <v>9.5000000000000001E-2</v>
      </c>
      <c r="CZ1019">
        <v>0.56299999999999994</v>
      </c>
      <c r="DA1019">
        <v>0</v>
      </c>
      <c r="DB1019">
        <v>1.5580000000000001</v>
      </c>
      <c r="DC1019">
        <v>100</v>
      </c>
      <c r="DD1019">
        <v>5</v>
      </c>
      <c r="DE1019">
        <v>2</v>
      </c>
      <c r="DF1019">
        <v>0</v>
      </c>
      <c r="DG1019">
        <v>107</v>
      </c>
      <c r="DH1019">
        <v>552.02099999999996</v>
      </c>
      <c r="DI1019">
        <v>20.536000000000001</v>
      </c>
      <c r="DJ1019">
        <v>3.9</v>
      </c>
      <c r="DK1019">
        <v>0</v>
      </c>
      <c r="DL1019">
        <v>576.45699999999999</v>
      </c>
    </row>
    <row r="1020" spans="1:116" x14ac:dyDescent="0.45">
      <c r="A1020">
        <v>2023</v>
      </c>
      <c r="B1020" t="s">
        <v>230</v>
      </c>
      <c r="C1020">
        <v>99999</v>
      </c>
      <c r="D1020" t="s">
        <v>599</v>
      </c>
      <c r="E1020" t="s">
        <v>683</v>
      </c>
      <c r="G1020">
        <v>6.3E-2</v>
      </c>
      <c r="H1020" t="s">
        <v>324</v>
      </c>
      <c r="I1020" t="s">
        <v>324</v>
      </c>
      <c r="J1020" t="s">
        <v>324</v>
      </c>
      <c r="K1020">
        <v>6.3E-2</v>
      </c>
      <c r="L1020" t="s">
        <v>324</v>
      </c>
      <c r="M1020" t="s">
        <v>324</v>
      </c>
      <c r="N1020" t="s">
        <v>324</v>
      </c>
      <c r="O1020" t="s">
        <v>324</v>
      </c>
      <c r="P1020" t="s">
        <v>324</v>
      </c>
      <c r="Q1020" t="s">
        <v>324</v>
      </c>
      <c r="R1020" t="s">
        <v>324</v>
      </c>
      <c r="S1020" t="s">
        <v>324</v>
      </c>
      <c r="T1020" t="s">
        <v>324</v>
      </c>
      <c r="U1020" t="s">
        <v>324</v>
      </c>
      <c r="V1020" t="s">
        <v>324</v>
      </c>
      <c r="W1020" t="s">
        <v>324</v>
      </c>
      <c r="X1020" t="s">
        <v>324</v>
      </c>
      <c r="Y1020" t="s">
        <v>324</v>
      </c>
      <c r="Z1020" t="s">
        <v>324</v>
      </c>
      <c r="AA1020" t="s">
        <v>324</v>
      </c>
      <c r="AB1020" t="s">
        <v>324</v>
      </c>
      <c r="AC1020" t="s">
        <v>324</v>
      </c>
      <c r="AD1020" t="s">
        <v>324</v>
      </c>
      <c r="AE1020" t="s">
        <v>324</v>
      </c>
      <c r="AF1020" t="s">
        <v>324</v>
      </c>
      <c r="AG1020" t="s">
        <v>324</v>
      </c>
      <c r="AH1020" t="s">
        <v>324</v>
      </c>
      <c r="AI1020" t="s">
        <v>324</v>
      </c>
      <c r="AJ1020" t="s">
        <v>324</v>
      </c>
      <c r="AK1020" t="s">
        <v>324</v>
      </c>
      <c r="AL1020" t="s">
        <v>324</v>
      </c>
      <c r="AM1020" t="s">
        <v>324</v>
      </c>
      <c r="AN1020" t="s">
        <v>324</v>
      </c>
      <c r="AO1020" t="s">
        <v>324</v>
      </c>
      <c r="AP1020" t="s">
        <v>324</v>
      </c>
      <c r="AQ1020" t="s">
        <v>324</v>
      </c>
      <c r="AR1020" t="s">
        <v>324</v>
      </c>
      <c r="AS1020" t="s">
        <v>324</v>
      </c>
      <c r="AT1020" t="s">
        <v>324</v>
      </c>
      <c r="AU1020" t="s">
        <v>324</v>
      </c>
      <c r="AV1020" t="s">
        <v>324</v>
      </c>
      <c r="AW1020" t="s">
        <v>324</v>
      </c>
      <c r="AX1020" t="s">
        <v>324</v>
      </c>
      <c r="AY1020" t="s">
        <v>324</v>
      </c>
      <c r="AZ1020" t="s">
        <v>324</v>
      </c>
      <c r="BA1020" t="s">
        <v>324</v>
      </c>
      <c r="BB1020" t="s">
        <v>324</v>
      </c>
      <c r="BC1020" t="s">
        <v>324</v>
      </c>
      <c r="BD1020" t="s">
        <v>324</v>
      </c>
      <c r="BE1020" t="s">
        <v>324</v>
      </c>
      <c r="BF1020" t="s">
        <v>324</v>
      </c>
      <c r="BG1020" t="s">
        <v>324</v>
      </c>
      <c r="BH1020" t="s">
        <v>324</v>
      </c>
      <c r="BI1020" t="s">
        <v>324</v>
      </c>
      <c r="BJ1020" t="s">
        <v>324</v>
      </c>
      <c r="BK1020" t="s">
        <v>324</v>
      </c>
      <c r="BL1020" t="s">
        <v>324</v>
      </c>
      <c r="BM1020" t="s">
        <v>324</v>
      </c>
      <c r="BN1020" t="s">
        <v>324</v>
      </c>
      <c r="BO1020" t="s">
        <v>324</v>
      </c>
      <c r="BP1020" t="s">
        <v>324</v>
      </c>
      <c r="BQ1020" t="s">
        <v>324</v>
      </c>
      <c r="BR1020" t="s">
        <v>324</v>
      </c>
      <c r="BS1020" t="s">
        <v>324</v>
      </c>
      <c r="BT1020" t="s">
        <v>324</v>
      </c>
      <c r="BU1020" t="s">
        <v>324</v>
      </c>
      <c r="BV1020" t="s">
        <v>324</v>
      </c>
      <c r="BW1020" t="s">
        <v>324</v>
      </c>
      <c r="BX1020" t="s">
        <v>324</v>
      </c>
      <c r="BY1020" t="s">
        <v>324</v>
      </c>
      <c r="BZ1020" t="s">
        <v>324</v>
      </c>
      <c r="CA1020" t="s">
        <v>324</v>
      </c>
      <c r="CB1020" t="s">
        <v>324</v>
      </c>
      <c r="CC1020" t="s">
        <v>324</v>
      </c>
      <c r="CD1020" t="s">
        <v>324</v>
      </c>
      <c r="CE1020" t="s">
        <v>324</v>
      </c>
      <c r="CF1020" t="s">
        <v>324</v>
      </c>
      <c r="CG1020" t="s">
        <v>324</v>
      </c>
      <c r="CH1020" t="s">
        <v>324</v>
      </c>
      <c r="CI1020" t="s">
        <v>324</v>
      </c>
      <c r="CJ1020" t="s">
        <v>324</v>
      </c>
      <c r="CK1020" t="s">
        <v>324</v>
      </c>
      <c r="CL1020" t="s">
        <v>324</v>
      </c>
      <c r="CM1020" t="s">
        <v>324</v>
      </c>
      <c r="CN1020" t="s">
        <v>324</v>
      </c>
      <c r="CO1020" t="s">
        <v>324</v>
      </c>
      <c r="CP1020" t="s">
        <v>324</v>
      </c>
      <c r="CQ1020" t="s">
        <v>324</v>
      </c>
      <c r="CR1020" t="s">
        <v>324</v>
      </c>
      <c r="CS1020" t="s">
        <v>324</v>
      </c>
      <c r="CT1020" t="s">
        <v>324</v>
      </c>
      <c r="CU1020" t="s">
        <v>324</v>
      </c>
      <c r="CV1020" t="s">
        <v>324</v>
      </c>
      <c r="CW1020" t="s">
        <v>324</v>
      </c>
      <c r="CX1020">
        <v>6.3E-2</v>
      </c>
      <c r="CY1020" t="s">
        <v>324</v>
      </c>
      <c r="CZ1020" t="s">
        <v>324</v>
      </c>
      <c r="DA1020" t="s">
        <v>324</v>
      </c>
      <c r="DB1020">
        <v>6.3E-2</v>
      </c>
      <c r="DC1020" t="s">
        <v>324</v>
      </c>
      <c r="DD1020" t="s">
        <v>324</v>
      </c>
      <c r="DE1020" t="s">
        <v>324</v>
      </c>
      <c r="DF1020" t="s">
        <v>324</v>
      </c>
      <c r="DG1020" t="s">
        <v>324</v>
      </c>
      <c r="DH1020" t="s">
        <v>324</v>
      </c>
      <c r="DI1020" t="s">
        <v>324</v>
      </c>
      <c r="DJ1020" t="s">
        <v>324</v>
      </c>
      <c r="DK1020" t="s">
        <v>324</v>
      </c>
      <c r="DL1020" t="s">
        <v>324</v>
      </c>
    </row>
    <row r="1021" spans="1:116" x14ac:dyDescent="0.45">
      <c r="A1021">
        <v>2023</v>
      </c>
      <c r="B1021" t="s">
        <v>236</v>
      </c>
      <c r="C1021">
        <v>3461</v>
      </c>
      <c r="D1021" t="s">
        <v>585</v>
      </c>
      <c r="E1021" t="s">
        <v>661</v>
      </c>
      <c r="F1021" t="s">
        <v>247</v>
      </c>
      <c r="G1021">
        <v>6.9379999999999997</v>
      </c>
      <c r="H1021">
        <v>0.113</v>
      </c>
      <c r="I1021">
        <v>0</v>
      </c>
      <c r="J1021">
        <v>0</v>
      </c>
      <c r="K1021">
        <v>7.0510000000000002</v>
      </c>
      <c r="L1021">
        <v>971</v>
      </c>
      <c r="M1021">
        <v>12</v>
      </c>
      <c r="N1021">
        <v>0</v>
      </c>
      <c r="O1021">
        <v>0</v>
      </c>
      <c r="P1021">
        <v>983</v>
      </c>
      <c r="Q1021" t="s">
        <v>324</v>
      </c>
      <c r="R1021" t="s">
        <v>324</v>
      </c>
      <c r="S1021" t="s">
        <v>324</v>
      </c>
      <c r="T1021" t="s">
        <v>324</v>
      </c>
      <c r="U1021">
        <v>0</v>
      </c>
      <c r="V1021" t="s">
        <v>324</v>
      </c>
      <c r="W1021" t="s">
        <v>324</v>
      </c>
      <c r="X1021" t="s">
        <v>324</v>
      </c>
      <c r="Y1021" t="s">
        <v>324</v>
      </c>
      <c r="Z1021">
        <v>0</v>
      </c>
      <c r="AA1021" t="s">
        <v>324</v>
      </c>
      <c r="AB1021" t="s">
        <v>324</v>
      </c>
      <c r="AC1021" t="s">
        <v>324</v>
      </c>
      <c r="AD1021" t="s">
        <v>324</v>
      </c>
      <c r="AE1021">
        <v>0</v>
      </c>
      <c r="AF1021" t="s">
        <v>324</v>
      </c>
      <c r="AG1021" t="s">
        <v>324</v>
      </c>
      <c r="AH1021" t="s">
        <v>324</v>
      </c>
      <c r="AI1021" t="s">
        <v>324</v>
      </c>
      <c r="AJ1021">
        <v>0</v>
      </c>
      <c r="AK1021" t="s">
        <v>324</v>
      </c>
      <c r="AL1021" t="s">
        <v>324</v>
      </c>
      <c r="AM1021" t="s">
        <v>324</v>
      </c>
      <c r="AN1021" t="s">
        <v>324</v>
      </c>
      <c r="AO1021">
        <v>0</v>
      </c>
      <c r="AP1021" t="s">
        <v>324</v>
      </c>
      <c r="AQ1021" t="s">
        <v>324</v>
      </c>
      <c r="AR1021" t="s">
        <v>324</v>
      </c>
      <c r="AS1021" t="s">
        <v>324</v>
      </c>
      <c r="AT1021">
        <v>0</v>
      </c>
      <c r="AU1021" t="s">
        <v>324</v>
      </c>
      <c r="AV1021" t="s">
        <v>324</v>
      </c>
      <c r="AW1021" t="s">
        <v>324</v>
      </c>
      <c r="AX1021" t="s">
        <v>324</v>
      </c>
      <c r="AY1021">
        <v>0</v>
      </c>
      <c r="AZ1021" t="s">
        <v>324</v>
      </c>
      <c r="BA1021" t="s">
        <v>324</v>
      </c>
      <c r="BB1021" t="s">
        <v>324</v>
      </c>
      <c r="BC1021" t="s">
        <v>324</v>
      </c>
      <c r="BD1021">
        <v>0</v>
      </c>
      <c r="BE1021" t="s">
        <v>324</v>
      </c>
      <c r="BF1021" t="s">
        <v>324</v>
      </c>
      <c r="BG1021" t="s">
        <v>324</v>
      </c>
      <c r="BH1021" t="s">
        <v>324</v>
      </c>
      <c r="BI1021">
        <v>0</v>
      </c>
      <c r="BJ1021" t="s">
        <v>324</v>
      </c>
      <c r="BK1021" t="s">
        <v>324</v>
      </c>
      <c r="BL1021" t="s">
        <v>324</v>
      </c>
      <c r="BM1021" t="s">
        <v>324</v>
      </c>
      <c r="BN1021">
        <v>0</v>
      </c>
      <c r="BO1021" t="s">
        <v>324</v>
      </c>
      <c r="BP1021" t="s">
        <v>324</v>
      </c>
      <c r="BQ1021" t="s">
        <v>324</v>
      </c>
      <c r="BR1021" t="s">
        <v>324</v>
      </c>
      <c r="BS1021">
        <v>0</v>
      </c>
      <c r="BT1021">
        <v>0.26100000000000001</v>
      </c>
      <c r="BU1021">
        <v>4.3999999999999997E-2</v>
      </c>
      <c r="BV1021" t="s">
        <v>324</v>
      </c>
      <c r="BW1021" t="s">
        <v>324</v>
      </c>
      <c r="BX1021">
        <v>0.30499999999999999</v>
      </c>
      <c r="BY1021">
        <v>104</v>
      </c>
      <c r="BZ1021">
        <v>3</v>
      </c>
      <c r="CA1021" t="s">
        <v>324</v>
      </c>
      <c r="CB1021" t="s">
        <v>324</v>
      </c>
      <c r="CC1021">
        <v>107</v>
      </c>
      <c r="CD1021" t="s">
        <v>324</v>
      </c>
      <c r="CE1021" t="s">
        <v>324</v>
      </c>
      <c r="CF1021" t="s">
        <v>324</v>
      </c>
      <c r="CG1021" t="s">
        <v>324</v>
      </c>
      <c r="CH1021">
        <v>0</v>
      </c>
      <c r="CI1021" t="s">
        <v>324</v>
      </c>
      <c r="CJ1021" t="s">
        <v>324</v>
      </c>
      <c r="CK1021" t="s">
        <v>324</v>
      </c>
      <c r="CL1021" t="s">
        <v>324</v>
      </c>
      <c r="CM1021">
        <v>0</v>
      </c>
      <c r="CN1021" t="s">
        <v>324</v>
      </c>
      <c r="CO1021" t="s">
        <v>324</v>
      </c>
      <c r="CP1021" t="s">
        <v>324</v>
      </c>
      <c r="CQ1021" t="s">
        <v>324</v>
      </c>
      <c r="CR1021">
        <v>0</v>
      </c>
      <c r="CS1021" t="s">
        <v>324</v>
      </c>
      <c r="CT1021" t="s">
        <v>324</v>
      </c>
      <c r="CU1021" t="s">
        <v>324</v>
      </c>
      <c r="CV1021" t="s">
        <v>324</v>
      </c>
      <c r="CW1021">
        <v>0</v>
      </c>
      <c r="CX1021">
        <v>7.1989999999999998</v>
      </c>
      <c r="CY1021">
        <v>0.157</v>
      </c>
      <c r="CZ1021">
        <v>0</v>
      </c>
      <c r="DA1021">
        <v>0</v>
      </c>
      <c r="DB1021">
        <v>7.3559999999999999</v>
      </c>
      <c r="DC1021">
        <v>1075</v>
      </c>
      <c r="DD1021">
        <v>15</v>
      </c>
      <c r="DE1021">
        <v>0</v>
      </c>
      <c r="DF1021">
        <v>0</v>
      </c>
      <c r="DG1021">
        <v>1090</v>
      </c>
      <c r="DH1021">
        <v>0</v>
      </c>
      <c r="DI1021">
        <v>0</v>
      </c>
      <c r="DJ1021">
        <v>0</v>
      </c>
      <c r="DK1021">
        <v>0</v>
      </c>
      <c r="DL1021">
        <v>0</v>
      </c>
    </row>
    <row r="1022" spans="1:116" x14ac:dyDescent="0.45">
      <c r="A1022">
        <v>2023</v>
      </c>
      <c r="B1022" t="s">
        <v>236</v>
      </c>
      <c r="C1022">
        <v>6169</v>
      </c>
      <c r="D1022" t="s">
        <v>782</v>
      </c>
      <c r="E1022" t="s">
        <v>783</v>
      </c>
      <c r="F1022" t="s">
        <v>244</v>
      </c>
      <c r="G1022">
        <v>3.0000000000000001E-3</v>
      </c>
      <c r="H1022" t="s">
        <v>324</v>
      </c>
      <c r="I1022" t="s">
        <v>324</v>
      </c>
      <c r="J1022" t="s">
        <v>324</v>
      </c>
      <c r="K1022">
        <v>3.0000000000000001E-3</v>
      </c>
      <c r="L1022">
        <v>1</v>
      </c>
      <c r="M1022" t="s">
        <v>324</v>
      </c>
      <c r="N1022" t="s">
        <v>324</v>
      </c>
      <c r="O1022" t="s">
        <v>324</v>
      </c>
      <c r="P1022">
        <v>1</v>
      </c>
      <c r="Q1022" t="s">
        <v>324</v>
      </c>
      <c r="R1022" t="s">
        <v>324</v>
      </c>
      <c r="S1022" t="s">
        <v>324</v>
      </c>
      <c r="T1022" t="s">
        <v>324</v>
      </c>
      <c r="U1022">
        <v>0</v>
      </c>
      <c r="V1022" t="s">
        <v>324</v>
      </c>
      <c r="W1022" t="s">
        <v>324</v>
      </c>
      <c r="X1022" t="s">
        <v>324</v>
      </c>
      <c r="Y1022" t="s">
        <v>324</v>
      </c>
      <c r="Z1022">
        <v>0</v>
      </c>
      <c r="AA1022" t="s">
        <v>324</v>
      </c>
      <c r="AB1022" t="s">
        <v>324</v>
      </c>
      <c r="AC1022" t="s">
        <v>324</v>
      </c>
      <c r="AD1022" t="s">
        <v>324</v>
      </c>
      <c r="AE1022">
        <v>0</v>
      </c>
      <c r="AF1022" t="s">
        <v>324</v>
      </c>
      <c r="AG1022" t="s">
        <v>324</v>
      </c>
      <c r="AH1022" t="s">
        <v>324</v>
      </c>
      <c r="AI1022" t="s">
        <v>324</v>
      </c>
      <c r="AJ1022">
        <v>0</v>
      </c>
      <c r="AK1022" t="s">
        <v>324</v>
      </c>
      <c r="AL1022" t="s">
        <v>324</v>
      </c>
      <c r="AM1022" t="s">
        <v>324</v>
      </c>
      <c r="AN1022" t="s">
        <v>324</v>
      </c>
      <c r="AO1022">
        <v>0</v>
      </c>
      <c r="AP1022" t="s">
        <v>324</v>
      </c>
      <c r="AQ1022" t="s">
        <v>324</v>
      </c>
      <c r="AR1022" t="s">
        <v>324</v>
      </c>
      <c r="AS1022" t="s">
        <v>324</v>
      </c>
      <c r="AT1022">
        <v>0</v>
      </c>
      <c r="AU1022" t="s">
        <v>324</v>
      </c>
      <c r="AV1022" t="s">
        <v>324</v>
      </c>
      <c r="AW1022" t="s">
        <v>324</v>
      </c>
      <c r="AX1022" t="s">
        <v>324</v>
      </c>
      <c r="AY1022">
        <v>0</v>
      </c>
      <c r="AZ1022" t="s">
        <v>324</v>
      </c>
      <c r="BA1022" t="s">
        <v>324</v>
      </c>
      <c r="BB1022" t="s">
        <v>324</v>
      </c>
      <c r="BC1022" t="s">
        <v>324</v>
      </c>
      <c r="BD1022">
        <v>0</v>
      </c>
      <c r="BE1022" t="s">
        <v>324</v>
      </c>
      <c r="BF1022" t="s">
        <v>324</v>
      </c>
      <c r="BG1022" t="s">
        <v>324</v>
      </c>
      <c r="BH1022" t="s">
        <v>324</v>
      </c>
      <c r="BI1022">
        <v>0</v>
      </c>
      <c r="BJ1022" t="s">
        <v>324</v>
      </c>
      <c r="BK1022" t="s">
        <v>324</v>
      </c>
      <c r="BL1022" t="s">
        <v>324</v>
      </c>
      <c r="BM1022" t="s">
        <v>324</v>
      </c>
      <c r="BN1022">
        <v>0</v>
      </c>
      <c r="BO1022" t="s">
        <v>324</v>
      </c>
      <c r="BP1022" t="s">
        <v>324</v>
      </c>
      <c r="BQ1022" t="s">
        <v>324</v>
      </c>
      <c r="BR1022" t="s">
        <v>324</v>
      </c>
      <c r="BS1022">
        <v>0</v>
      </c>
      <c r="BT1022">
        <v>2.8000000000000001E-2</v>
      </c>
      <c r="BU1022">
        <v>6.0000000000000001E-3</v>
      </c>
      <c r="BV1022" t="s">
        <v>324</v>
      </c>
      <c r="BW1022" t="s">
        <v>324</v>
      </c>
      <c r="BX1022">
        <v>3.4000000000000002E-2</v>
      </c>
      <c r="BY1022">
        <v>10</v>
      </c>
      <c r="BZ1022">
        <v>3</v>
      </c>
      <c r="CA1022" t="s">
        <v>324</v>
      </c>
      <c r="CB1022" t="s">
        <v>324</v>
      </c>
      <c r="CC1022">
        <v>13</v>
      </c>
      <c r="CD1022" t="s">
        <v>324</v>
      </c>
      <c r="CE1022" t="s">
        <v>324</v>
      </c>
      <c r="CF1022" t="s">
        <v>324</v>
      </c>
      <c r="CG1022" t="s">
        <v>324</v>
      </c>
      <c r="CH1022">
        <v>0</v>
      </c>
      <c r="CI1022" t="s">
        <v>324</v>
      </c>
      <c r="CJ1022" t="s">
        <v>324</v>
      </c>
      <c r="CK1022" t="s">
        <v>324</v>
      </c>
      <c r="CL1022" t="s">
        <v>324</v>
      </c>
      <c r="CM1022">
        <v>0</v>
      </c>
      <c r="CN1022" t="s">
        <v>324</v>
      </c>
      <c r="CO1022" t="s">
        <v>324</v>
      </c>
      <c r="CP1022" t="s">
        <v>324</v>
      </c>
      <c r="CQ1022" t="s">
        <v>324</v>
      </c>
      <c r="CR1022">
        <v>0</v>
      </c>
      <c r="CS1022" t="s">
        <v>324</v>
      </c>
      <c r="CT1022" t="s">
        <v>324</v>
      </c>
      <c r="CU1022" t="s">
        <v>324</v>
      </c>
      <c r="CV1022" t="s">
        <v>324</v>
      </c>
      <c r="CW1022">
        <v>0</v>
      </c>
      <c r="CX1022">
        <v>3.1E-2</v>
      </c>
      <c r="CY1022">
        <v>6.0000000000000001E-3</v>
      </c>
      <c r="CZ1022">
        <v>0</v>
      </c>
      <c r="DA1022">
        <v>0</v>
      </c>
      <c r="DB1022">
        <v>3.6999999999999998E-2</v>
      </c>
      <c r="DC1022">
        <v>11</v>
      </c>
      <c r="DD1022">
        <v>3</v>
      </c>
      <c r="DE1022">
        <v>0</v>
      </c>
      <c r="DF1022">
        <v>0</v>
      </c>
      <c r="DG1022">
        <v>14</v>
      </c>
      <c r="DH1022">
        <v>0</v>
      </c>
      <c r="DI1022">
        <v>0</v>
      </c>
      <c r="DJ1022">
        <v>0</v>
      </c>
      <c r="DK1022">
        <v>0</v>
      </c>
      <c r="DL1022">
        <v>0</v>
      </c>
    </row>
    <row r="1023" spans="1:116" x14ac:dyDescent="0.45">
      <c r="A1023">
        <v>2023</v>
      </c>
      <c r="B1023" t="s">
        <v>236</v>
      </c>
      <c r="C1023">
        <v>7222</v>
      </c>
      <c r="D1023" t="s">
        <v>586</v>
      </c>
      <c r="E1023" t="s">
        <v>989</v>
      </c>
      <c r="F1023" t="s">
        <v>244</v>
      </c>
      <c r="G1023">
        <v>0.23200000000000001</v>
      </c>
      <c r="H1023" t="s">
        <v>324</v>
      </c>
      <c r="I1023" t="s">
        <v>324</v>
      </c>
      <c r="J1023" t="s">
        <v>324</v>
      </c>
      <c r="K1023">
        <v>0.23200000000000001</v>
      </c>
      <c r="L1023">
        <v>18</v>
      </c>
      <c r="M1023" t="s">
        <v>324</v>
      </c>
      <c r="N1023" t="s">
        <v>324</v>
      </c>
      <c r="O1023" t="s">
        <v>324</v>
      </c>
      <c r="P1023">
        <v>18</v>
      </c>
      <c r="Q1023">
        <v>8.2639999999999993</v>
      </c>
      <c r="R1023" t="s">
        <v>324</v>
      </c>
      <c r="S1023" t="s">
        <v>324</v>
      </c>
      <c r="T1023" t="s">
        <v>324</v>
      </c>
      <c r="U1023">
        <v>8.2639999999999993</v>
      </c>
      <c r="V1023" t="s">
        <v>324</v>
      </c>
      <c r="W1023" t="s">
        <v>324</v>
      </c>
      <c r="X1023" t="s">
        <v>324</v>
      </c>
      <c r="Y1023" t="s">
        <v>324</v>
      </c>
      <c r="Z1023">
        <v>0</v>
      </c>
      <c r="AA1023" t="s">
        <v>324</v>
      </c>
      <c r="AB1023" t="s">
        <v>324</v>
      </c>
      <c r="AC1023" t="s">
        <v>324</v>
      </c>
      <c r="AD1023" t="s">
        <v>324</v>
      </c>
      <c r="AE1023">
        <v>0</v>
      </c>
      <c r="AF1023" t="s">
        <v>324</v>
      </c>
      <c r="AG1023" t="s">
        <v>324</v>
      </c>
      <c r="AH1023" t="s">
        <v>324</v>
      </c>
      <c r="AI1023" t="s">
        <v>324</v>
      </c>
      <c r="AJ1023">
        <v>0</v>
      </c>
      <c r="AK1023" t="s">
        <v>324</v>
      </c>
      <c r="AL1023" t="s">
        <v>324</v>
      </c>
      <c r="AM1023" t="s">
        <v>324</v>
      </c>
      <c r="AN1023" t="s">
        <v>324</v>
      </c>
      <c r="AO1023">
        <v>0</v>
      </c>
      <c r="AP1023" t="s">
        <v>324</v>
      </c>
      <c r="AQ1023" t="s">
        <v>324</v>
      </c>
      <c r="AR1023" t="s">
        <v>324</v>
      </c>
      <c r="AS1023" t="s">
        <v>324</v>
      </c>
      <c r="AT1023">
        <v>0</v>
      </c>
      <c r="AU1023" t="s">
        <v>324</v>
      </c>
      <c r="AV1023" t="s">
        <v>324</v>
      </c>
      <c r="AW1023" t="s">
        <v>324</v>
      </c>
      <c r="AX1023" t="s">
        <v>324</v>
      </c>
      <c r="AY1023">
        <v>0</v>
      </c>
      <c r="AZ1023" t="s">
        <v>324</v>
      </c>
      <c r="BA1023" t="s">
        <v>324</v>
      </c>
      <c r="BB1023" t="s">
        <v>324</v>
      </c>
      <c r="BC1023" t="s">
        <v>324</v>
      </c>
      <c r="BD1023">
        <v>0</v>
      </c>
      <c r="BE1023" t="s">
        <v>324</v>
      </c>
      <c r="BF1023" t="s">
        <v>324</v>
      </c>
      <c r="BG1023" t="s">
        <v>324</v>
      </c>
      <c r="BH1023" t="s">
        <v>324</v>
      </c>
      <c r="BI1023">
        <v>0</v>
      </c>
      <c r="BJ1023" t="s">
        <v>324</v>
      </c>
      <c r="BK1023" t="s">
        <v>324</v>
      </c>
      <c r="BL1023" t="s">
        <v>324</v>
      </c>
      <c r="BM1023" t="s">
        <v>324</v>
      </c>
      <c r="BN1023">
        <v>0</v>
      </c>
      <c r="BO1023" t="s">
        <v>324</v>
      </c>
      <c r="BP1023" t="s">
        <v>324</v>
      </c>
      <c r="BQ1023" t="s">
        <v>324</v>
      </c>
      <c r="BR1023" t="s">
        <v>324</v>
      </c>
      <c r="BS1023">
        <v>0</v>
      </c>
      <c r="BT1023" t="s">
        <v>324</v>
      </c>
      <c r="BU1023" t="s">
        <v>324</v>
      </c>
      <c r="BV1023" t="s">
        <v>324</v>
      </c>
      <c r="BW1023" t="s">
        <v>324</v>
      </c>
      <c r="BX1023">
        <v>0</v>
      </c>
      <c r="BY1023" t="s">
        <v>324</v>
      </c>
      <c r="BZ1023" t="s">
        <v>324</v>
      </c>
      <c r="CA1023" t="s">
        <v>324</v>
      </c>
      <c r="CB1023" t="s">
        <v>324</v>
      </c>
      <c r="CC1023">
        <v>0</v>
      </c>
      <c r="CD1023" t="s">
        <v>324</v>
      </c>
      <c r="CE1023" t="s">
        <v>324</v>
      </c>
      <c r="CF1023" t="s">
        <v>324</v>
      </c>
      <c r="CG1023" t="s">
        <v>324</v>
      </c>
      <c r="CH1023">
        <v>0</v>
      </c>
      <c r="CI1023" t="s">
        <v>324</v>
      </c>
      <c r="CJ1023" t="s">
        <v>324</v>
      </c>
      <c r="CK1023" t="s">
        <v>324</v>
      </c>
      <c r="CL1023" t="s">
        <v>324</v>
      </c>
      <c r="CM1023">
        <v>0</v>
      </c>
      <c r="CN1023" t="s">
        <v>324</v>
      </c>
      <c r="CO1023" t="s">
        <v>324</v>
      </c>
      <c r="CP1023" t="s">
        <v>324</v>
      </c>
      <c r="CQ1023" t="s">
        <v>324</v>
      </c>
      <c r="CR1023">
        <v>0</v>
      </c>
      <c r="CS1023" t="s">
        <v>324</v>
      </c>
      <c r="CT1023" t="s">
        <v>324</v>
      </c>
      <c r="CU1023" t="s">
        <v>324</v>
      </c>
      <c r="CV1023" t="s">
        <v>324</v>
      </c>
      <c r="CW1023">
        <v>0</v>
      </c>
      <c r="CX1023">
        <v>0.23200000000000001</v>
      </c>
      <c r="CY1023">
        <v>0</v>
      </c>
      <c r="CZ1023">
        <v>0</v>
      </c>
      <c r="DA1023">
        <v>0</v>
      </c>
      <c r="DB1023">
        <v>0.23200000000000001</v>
      </c>
      <c r="DC1023">
        <v>18</v>
      </c>
      <c r="DD1023">
        <v>0</v>
      </c>
      <c r="DE1023">
        <v>0</v>
      </c>
      <c r="DF1023">
        <v>0</v>
      </c>
      <c r="DG1023">
        <v>18</v>
      </c>
      <c r="DH1023">
        <v>8.2639999999999993</v>
      </c>
      <c r="DI1023">
        <v>0</v>
      </c>
      <c r="DJ1023">
        <v>0</v>
      </c>
      <c r="DK1023">
        <v>0</v>
      </c>
      <c r="DL1023">
        <v>8.2639999999999993</v>
      </c>
    </row>
    <row r="1024" spans="1:116" x14ac:dyDescent="0.45">
      <c r="A1024">
        <v>2023</v>
      </c>
      <c r="B1024" t="s">
        <v>236</v>
      </c>
      <c r="C1024">
        <v>8566</v>
      </c>
      <c r="D1024" t="s">
        <v>587</v>
      </c>
      <c r="E1024" t="s">
        <v>661</v>
      </c>
      <c r="F1024" t="s">
        <v>244</v>
      </c>
      <c r="G1024">
        <v>0.83499999999999996</v>
      </c>
      <c r="H1024">
        <v>6.0999999999999999E-2</v>
      </c>
      <c r="I1024" t="s">
        <v>324</v>
      </c>
      <c r="J1024" t="s">
        <v>324</v>
      </c>
      <c r="K1024">
        <v>0.89600000000000002</v>
      </c>
      <c r="L1024">
        <v>96</v>
      </c>
      <c r="M1024">
        <v>6</v>
      </c>
      <c r="N1024" t="s">
        <v>324</v>
      </c>
      <c r="O1024" t="s">
        <v>324</v>
      </c>
      <c r="P1024">
        <v>102</v>
      </c>
      <c r="Q1024" t="s">
        <v>324</v>
      </c>
      <c r="R1024" t="s">
        <v>324</v>
      </c>
      <c r="S1024" t="s">
        <v>324</v>
      </c>
      <c r="T1024" t="s">
        <v>324</v>
      </c>
      <c r="U1024">
        <v>0</v>
      </c>
      <c r="V1024" t="s">
        <v>324</v>
      </c>
      <c r="W1024" t="s">
        <v>324</v>
      </c>
      <c r="X1024" t="s">
        <v>324</v>
      </c>
      <c r="Y1024" t="s">
        <v>324</v>
      </c>
      <c r="Z1024">
        <v>0</v>
      </c>
      <c r="AA1024" t="s">
        <v>324</v>
      </c>
      <c r="AB1024" t="s">
        <v>324</v>
      </c>
      <c r="AC1024" t="s">
        <v>324</v>
      </c>
      <c r="AD1024" t="s">
        <v>324</v>
      </c>
      <c r="AE1024">
        <v>0</v>
      </c>
      <c r="AF1024" t="s">
        <v>324</v>
      </c>
      <c r="AG1024" t="s">
        <v>324</v>
      </c>
      <c r="AH1024" t="s">
        <v>324</v>
      </c>
      <c r="AI1024" t="s">
        <v>324</v>
      </c>
      <c r="AJ1024">
        <v>0</v>
      </c>
      <c r="AK1024" t="s">
        <v>324</v>
      </c>
      <c r="AL1024" t="s">
        <v>324</v>
      </c>
      <c r="AM1024" t="s">
        <v>324</v>
      </c>
      <c r="AN1024" t="s">
        <v>324</v>
      </c>
      <c r="AO1024">
        <v>0</v>
      </c>
      <c r="AP1024" t="s">
        <v>324</v>
      </c>
      <c r="AQ1024" t="s">
        <v>324</v>
      </c>
      <c r="AR1024" t="s">
        <v>324</v>
      </c>
      <c r="AS1024" t="s">
        <v>324</v>
      </c>
      <c r="AT1024">
        <v>0</v>
      </c>
      <c r="AU1024" t="s">
        <v>324</v>
      </c>
      <c r="AV1024" t="s">
        <v>324</v>
      </c>
      <c r="AW1024" t="s">
        <v>324</v>
      </c>
      <c r="AX1024" t="s">
        <v>324</v>
      </c>
      <c r="AY1024">
        <v>0</v>
      </c>
      <c r="AZ1024" t="s">
        <v>324</v>
      </c>
      <c r="BA1024" t="s">
        <v>324</v>
      </c>
      <c r="BB1024" t="s">
        <v>324</v>
      </c>
      <c r="BC1024" t="s">
        <v>324</v>
      </c>
      <c r="BD1024">
        <v>0</v>
      </c>
      <c r="BE1024" t="s">
        <v>324</v>
      </c>
      <c r="BF1024" t="s">
        <v>324</v>
      </c>
      <c r="BG1024" t="s">
        <v>324</v>
      </c>
      <c r="BH1024" t="s">
        <v>324</v>
      </c>
      <c r="BI1024">
        <v>0</v>
      </c>
      <c r="BJ1024" t="s">
        <v>324</v>
      </c>
      <c r="BK1024" t="s">
        <v>324</v>
      </c>
      <c r="BL1024" t="s">
        <v>324</v>
      </c>
      <c r="BM1024" t="s">
        <v>324</v>
      </c>
      <c r="BN1024">
        <v>0</v>
      </c>
      <c r="BO1024" t="s">
        <v>324</v>
      </c>
      <c r="BP1024" t="s">
        <v>324</v>
      </c>
      <c r="BQ1024" t="s">
        <v>324</v>
      </c>
      <c r="BR1024" t="s">
        <v>324</v>
      </c>
      <c r="BS1024">
        <v>0</v>
      </c>
      <c r="BT1024">
        <v>8.9999999999999993E-3</v>
      </c>
      <c r="BU1024">
        <v>2.5000000000000001E-2</v>
      </c>
      <c r="BV1024" t="s">
        <v>324</v>
      </c>
      <c r="BW1024" t="s">
        <v>324</v>
      </c>
      <c r="BX1024">
        <v>3.4000000000000002E-2</v>
      </c>
      <c r="BY1024">
        <v>2</v>
      </c>
      <c r="BZ1024">
        <v>5</v>
      </c>
      <c r="CA1024" t="s">
        <v>324</v>
      </c>
      <c r="CB1024" t="s">
        <v>324</v>
      </c>
      <c r="CC1024">
        <v>7</v>
      </c>
      <c r="CD1024" t="s">
        <v>324</v>
      </c>
      <c r="CE1024" t="s">
        <v>324</v>
      </c>
      <c r="CF1024" t="s">
        <v>324</v>
      </c>
      <c r="CG1024" t="s">
        <v>324</v>
      </c>
      <c r="CH1024">
        <v>0</v>
      </c>
      <c r="CI1024" t="s">
        <v>324</v>
      </c>
      <c r="CJ1024" t="s">
        <v>324</v>
      </c>
      <c r="CK1024" t="s">
        <v>324</v>
      </c>
      <c r="CL1024" t="s">
        <v>324</v>
      </c>
      <c r="CM1024">
        <v>0</v>
      </c>
      <c r="CN1024" t="s">
        <v>324</v>
      </c>
      <c r="CO1024" t="s">
        <v>324</v>
      </c>
      <c r="CP1024" t="s">
        <v>324</v>
      </c>
      <c r="CQ1024" t="s">
        <v>324</v>
      </c>
      <c r="CR1024">
        <v>0</v>
      </c>
      <c r="CS1024" t="s">
        <v>324</v>
      </c>
      <c r="CT1024" t="s">
        <v>324</v>
      </c>
      <c r="CU1024" t="s">
        <v>324</v>
      </c>
      <c r="CV1024" t="s">
        <v>324</v>
      </c>
      <c r="CW1024">
        <v>0</v>
      </c>
      <c r="CX1024">
        <v>0.84399999999999997</v>
      </c>
      <c r="CY1024">
        <v>8.5999999999999993E-2</v>
      </c>
      <c r="CZ1024">
        <v>0</v>
      </c>
      <c r="DA1024">
        <v>0</v>
      </c>
      <c r="DB1024">
        <v>0.93</v>
      </c>
      <c r="DC1024">
        <v>98</v>
      </c>
      <c r="DD1024">
        <v>11</v>
      </c>
      <c r="DE1024">
        <v>0</v>
      </c>
      <c r="DF1024">
        <v>0</v>
      </c>
      <c r="DG1024">
        <v>109</v>
      </c>
      <c r="DH1024">
        <v>0</v>
      </c>
      <c r="DI1024">
        <v>0</v>
      </c>
      <c r="DJ1024">
        <v>0</v>
      </c>
      <c r="DK1024">
        <v>0</v>
      </c>
      <c r="DL1024">
        <v>0</v>
      </c>
    </row>
    <row r="1025" spans="1:116" x14ac:dyDescent="0.45">
      <c r="A1025">
        <v>2023</v>
      </c>
      <c r="B1025" t="s">
        <v>236</v>
      </c>
      <c r="C1025">
        <v>11273</v>
      </c>
      <c r="D1025" t="s">
        <v>398</v>
      </c>
      <c r="E1025" t="s">
        <v>783</v>
      </c>
      <c r="F1025" t="s">
        <v>244</v>
      </c>
      <c r="G1025">
        <v>0.93100000000000005</v>
      </c>
      <c r="H1025">
        <v>0.42199999999999999</v>
      </c>
      <c r="I1025">
        <v>0.23100000000000001</v>
      </c>
      <c r="J1025">
        <v>0</v>
      </c>
      <c r="K1025">
        <v>1.5840000000000001</v>
      </c>
      <c r="L1025">
        <v>119</v>
      </c>
      <c r="M1025">
        <v>19</v>
      </c>
      <c r="N1025">
        <v>8</v>
      </c>
      <c r="O1025">
        <v>0</v>
      </c>
      <c r="P1025">
        <v>146</v>
      </c>
      <c r="Q1025" t="s">
        <v>324</v>
      </c>
      <c r="R1025" t="s">
        <v>324</v>
      </c>
      <c r="S1025" t="s">
        <v>324</v>
      </c>
      <c r="T1025" t="s">
        <v>324</v>
      </c>
      <c r="U1025">
        <v>0</v>
      </c>
      <c r="V1025" t="s">
        <v>324</v>
      </c>
      <c r="W1025" t="s">
        <v>324</v>
      </c>
      <c r="X1025" t="s">
        <v>324</v>
      </c>
      <c r="Y1025" t="s">
        <v>324</v>
      </c>
      <c r="Z1025">
        <v>0</v>
      </c>
      <c r="AA1025" t="s">
        <v>324</v>
      </c>
      <c r="AB1025" t="s">
        <v>324</v>
      </c>
      <c r="AC1025" t="s">
        <v>324</v>
      </c>
      <c r="AD1025" t="s">
        <v>324</v>
      </c>
      <c r="AE1025">
        <v>0</v>
      </c>
      <c r="AF1025" t="s">
        <v>324</v>
      </c>
      <c r="AG1025" t="s">
        <v>324</v>
      </c>
      <c r="AH1025" t="s">
        <v>324</v>
      </c>
      <c r="AI1025" t="s">
        <v>324</v>
      </c>
      <c r="AJ1025">
        <v>0</v>
      </c>
      <c r="AK1025" t="s">
        <v>324</v>
      </c>
      <c r="AL1025" t="s">
        <v>324</v>
      </c>
      <c r="AM1025" t="s">
        <v>324</v>
      </c>
      <c r="AN1025" t="s">
        <v>324</v>
      </c>
      <c r="AO1025">
        <v>0</v>
      </c>
      <c r="AP1025" t="s">
        <v>324</v>
      </c>
      <c r="AQ1025" t="s">
        <v>324</v>
      </c>
      <c r="AR1025" t="s">
        <v>324</v>
      </c>
      <c r="AS1025" t="s">
        <v>324</v>
      </c>
      <c r="AT1025">
        <v>0</v>
      </c>
      <c r="AU1025" t="s">
        <v>324</v>
      </c>
      <c r="AV1025" t="s">
        <v>324</v>
      </c>
      <c r="AW1025" t="s">
        <v>324</v>
      </c>
      <c r="AX1025" t="s">
        <v>324</v>
      </c>
      <c r="AY1025">
        <v>0</v>
      </c>
      <c r="AZ1025" t="s">
        <v>324</v>
      </c>
      <c r="BA1025" t="s">
        <v>324</v>
      </c>
      <c r="BB1025" t="s">
        <v>324</v>
      </c>
      <c r="BC1025" t="s">
        <v>324</v>
      </c>
      <c r="BD1025">
        <v>0</v>
      </c>
      <c r="BE1025" t="s">
        <v>324</v>
      </c>
      <c r="BF1025" t="s">
        <v>324</v>
      </c>
      <c r="BG1025" t="s">
        <v>324</v>
      </c>
      <c r="BH1025" t="s">
        <v>324</v>
      </c>
      <c r="BI1025">
        <v>0</v>
      </c>
      <c r="BJ1025" t="s">
        <v>324</v>
      </c>
      <c r="BK1025" t="s">
        <v>324</v>
      </c>
      <c r="BL1025" t="s">
        <v>324</v>
      </c>
      <c r="BM1025" t="s">
        <v>324</v>
      </c>
      <c r="BN1025">
        <v>0</v>
      </c>
      <c r="BO1025" t="s">
        <v>324</v>
      </c>
      <c r="BP1025" t="s">
        <v>324</v>
      </c>
      <c r="BQ1025" t="s">
        <v>324</v>
      </c>
      <c r="BR1025" t="s">
        <v>324</v>
      </c>
      <c r="BS1025">
        <v>0</v>
      </c>
      <c r="BT1025" t="s">
        <v>324</v>
      </c>
      <c r="BU1025">
        <v>2.5000000000000001E-2</v>
      </c>
      <c r="BV1025" t="s">
        <v>324</v>
      </c>
      <c r="BW1025" t="s">
        <v>324</v>
      </c>
      <c r="BX1025">
        <v>2.5000000000000001E-2</v>
      </c>
      <c r="BY1025" t="s">
        <v>324</v>
      </c>
      <c r="BZ1025">
        <v>2</v>
      </c>
      <c r="CA1025" t="s">
        <v>324</v>
      </c>
      <c r="CB1025" t="s">
        <v>324</v>
      </c>
      <c r="CC1025">
        <v>2</v>
      </c>
      <c r="CD1025" t="s">
        <v>324</v>
      </c>
      <c r="CE1025" t="s">
        <v>324</v>
      </c>
      <c r="CF1025" t="s">
        <v>324</v>
      </c>
      <c r="CG1025" t="s">
        <v>324</v>
      </c>
      <c r="CH1025">
        <v>0</v>
      </c>
      <c r="CI1025" t="s">
        <v>324</v>
      </c>
      <c r="CJ1025" t="s">
        <v>324</v>
      </c>
      <c r="CK1025" t="s">
        <v>324</v>
      </c>
      <c r="CL1025" t="s">
        <v>324</v>
      </c>
      <c r="CM1025">
        <v>0</v>
      </c>
      <c r="CN1025" t="s">
        <v>324</v>
      </c>
      <c r="CO1025" t="s">
        <v>324</v>
      </c>
      <c r="CP1025" t="s">
        <v>324</v>
      </c>
      <c r="CQ1025" t="s">
        <v>324</v>
      </c>
      <c r="CR1025">
        <v>0</v>
      </c>
      <c r="CS1025" t="s">
        <v>324</v>
      </c>
      <c r="CT1025" t="s">
        <v>324</v>
      </c>
      <c r="CU1025" t="s">
        <v>324</v>
      </c>
      <c r="CV1025" t="s">
        <v>324</v>
      </c>
      <c r="CW1025">
        <v>0</v>
      </c>
      <c r="CX1025">
        <v>0.93100000000000005</v>
      </c>
      <c r="CY1025">
        <v>0.44700000000000001</v>
      </c>
      <c r="CZ1025">
        <v>0.23100000000000001</v>
      </c>
      <c r="DA1025">
        <v>0</v>
      </c>
      <c r="DB1025">
        <v>1.609</v>
      </c>
      <c r="DC1025">
        <v>119</v>
      </c>
      <c r="DD1025">
        <v>21</v>
      </c>
      <c r="DE1025">
        <v>8</v>
      </c>
      <c r="DF1025">
        <v>0</v>
      </c>
      <c r="DG1025">
        <v>148</v>
      </c>
      <c r="DH1025">
        <v>0</v>
      </c>
      <c r="DI1025">
        <v>0</v>
      </c>
      <c r="DJ1025">
        <v>0</v>
      </c>
      <c r="DK1025">
        <v>0</v>
      </c>
      <c r="DL1025">
        <v>0</v>
      </c>
    </row>
    <row r="1026" spans="1:116" x14ac:dyDescent="0.45">
      <c r="A1026">
        <v>2023</v>
      </c>
      <c r="B1026" t="s">
        <v>236</v>
      </c>
      <c r="C1026">
        <v>12199</v>
      </c>
      <c r="D1026" t="s">
        <v>461</v>
      </c>
      <c r="E1026" t="s">
        <v>661</v>
      </c>
      <c r="F1026" t="s">
        <v>244</v>
      </c>
      <c r="G1026">
        <v>0.97199999999999998</v>
      </c>
      <c r="H1026">
        <v>0.16300000000000001</v>
      </c>
      <c r="I1026" t="s">
        <v>324</v>
      </c>
      <c r="J1026" t="s">
        <v>324</v>
      </c>
      <c r="K1026">
        <v>1.135</v>
      </c>
      <c r="L1026">
        <v>143</v>
      </c>
      <c r="M1026">
        <v>14</v>
      </c>
      <c r="N1026" t="s">
        <v>324</v>
      </c>
      <c r="O1026" t="s">
        <v>324</v>
      </c>
      <c r="P1026">
        <v>157</v>
      </c>
      <c r="Q1026" t="s">
        <v>324</v>
      </c>
      <c r="R1026" t="s">
        <v>324</v>
      </c>
      <c r="S1026" t="s">
        <v>324</v>
      </c>
      <c r="T1026" t="s">
        <v>324</v>
      </c>
      <c r="U1026">
        <v>0</v>
      </c>
      <c r="V1026" t="s">
        <v>324</v>
      </c>
      <c r="W1026" t="s">
        <v>324</v>
      </c>
      <c r="X1026" t="s">
        <v>324</v>
      </c>
      <c r="Y1026" t="s">
        <v>324</v>
      </c>
      <c r="Z1026">
        <v>0</v>
      </c>
      <c r="AA1026" t="s">
        <v>324</v>
      </c>
      <c r="AB1026" t="s">
        <v>324</v>
      </c>
      <c r="AC1026" t="s">
        <v>324</v>
      </c>
      <c r="AD1026" t="s">
        <v>324</v>
      </c>
      <c r="AE1026">
        <v>0</v>
      </c>
      <c r="AF1026" t="s">
        <v>324</v>
      </c>
      <c r="AG1026" t="s">
        <v>324</v>
      </c>
      <c r="AH1026" t="s">
        <v>324</v>
      </c>
      <c r="AI1026" t="s">
        <v>324</v>
      </c>
      <c r="AJ1026">
        <v>0</v>
      </c>
      <c r="AK1026" t="s">
        <v>324</v>
      </c>
      <c r="AL1026" t="s">
        <v>324</v>
      </c>
      <c r="AM1026" t="s">
        <v>324</v>
      </c>
      <c r="AN1026" t="s">
        <v>324</v>
      </c>
      <c r="AO1026">
        <v>0</v>
      </c>
      <c r="AP1026">
        <v>9.8000000000000004E-2</v>
      </c>
      <c r="AQ1026" t="s">
        <v>324</v>
      </c>
      <c r="AR1026" t="s">
        <v>324</v>
      </c>
      <c r="AS1026" t="s">
        <v>324</v>
      </c>
      <c r="AT1026">
        <v>9.8000000000000004E-2</v>
      </c>
      <c r="AU1026">
        <v>15</v>
      </c>
      <c r="AV1026" t="s">
        <v>324</v>
      </c>
      <c r="AW1026" t="s">
        <v>324</v>
      </c>
      <c r="AX1026" t="s">
        <v>324</v>
      </c>
      <c r="AY1026">
        <v>15</v>
      </c>
      <c r="AZ1026" t="s">
        <v>324</v>
      </c>
      <c r="BA1026" t="s">
        <v>324</v>
      </c>
      <c r="BB1026" t="s">
        <v>324</v>
      </c>
      <c r="BC1026" t="s">
        <v>324</v>
      </c>
      <c r="BD1026">
        <v>0</v>
      </c>
      <c r="BE1026" t="s">
        <v>324</v>
      </c>
      <c r="BF1026" t="s">
        <v>324</v>
      </c>
      <c r="BG1026" t="s">
        <v>324</v>
      </c>
      <c r="BH1026" t="s">
        <v>324</v>
      </c>
      <c r="BI1026">
        <v>0</v>
      </c>
      <c r="BJ1026" t="s">
        <v>324</v>
      </c>
      <c r="BK1026" t="s">
        <v>324</v>
      </c>
      <c r="BL1026" t="s">
        <v>324</v>
      </c>
      <c r="BM1026" t="s">
        <v>324</v>
      </c>
      <c r="BN1026">
        <v>0</v>
      </c>
      <c r="BO1026" t="s">
        <v>324</v>
      </c>
      <c r="BP1026" t="s">
        <v>324</v>
      </c>
      <c r="BQ1026" t="s">
        <v>324</v>
      </c>
      <c r="BR1026" t="s">
        <v>324</v>
      </c>
      <c r="BS1026">
        <v>0</v>
      </c>
      <c r="BT1026">
        <v>4.0000000000000001E-3</v>
      </c>
      <c r="BU1026" t="s">
        <v>324</v>
      </c>
      <c r="BV1026" t="s">
        <v>324</v>
      </c>
      <c r="BW1026" t="s">
        <v>324</v>
      </c>
      <c r="BX1026">
        <v>4.0000000000000001E-3</v>
      </c>
      <c r="BY1026">
        <v>2</v>
      </c>
      <c r="BZ1026" t="s">
        <v>324</v>
      </c>
      <c r="CA1026" t="s">
        <v>324</v>
      </c>
      <c r="CB1026" t="s">
        <v>324</v>
      </c>
      <c r="CC1026">
        <v>2</v>
      </c>
      <c r="CD1026" t="s">
        <v>324</v>
      </c>
      <c r="CE1026" t="s">
        <v>324</v>
      </c>
      <c r="CF1026" t="s">
        <v>324</v>
      </c>
      <c r="CG1026" t="s">
        <v>324</v>
      </c>
      <c r="CH1026">
        <v>0</v>
      </c>
      <c r="CI1026" t="s">
        <v>324</v>
      </c>
      <c r="CJ1026">
        <v>0.24</v>
      </c>
      <c r="CK1026" t="s">
        <v>324</v>
      </c>
      <c r="CL1026" t="s">
        <v>324</v>
      </c>
      <c r="CM1026">
        <v>0.24</v>
      </c>
      <c r="CN1026" t="s">
        <v>324</v>
      </c>
      <c r="CO1026">
        <v>1</v>
      </c>
      <c r="CP1026" t="s">
        <v>324</v>
      </c>
      <c r="CQ1026" t="s">
        <v>324</v>
      </c>
      <c r="CR1026">
        <v>1</v>
      </c>
      <c r="CS1026" t="s">
        <v>324</v>
      </c>
      <c r="CT1026" t="s">
        <v>324</v>
      </c>
      <c r="CU1026" t="s">
        <v>324</v>
      </c>
      <c r="CV1026" t="s">
        <v>324</v>
      </c>
      <c r="CW1026">
        <v>0</v>
      </c>
      <c r="CX1026">
        <v>0.97599999999999998</v>
      </c>
      <c r="CY1026">
        <v>0.40300000000000002</v>
      </c>
      <c r="CZ1026">
        <v>0</v>
      </c>
      <c r="DA1026">
        <v>0</v>
      </c>
      <c r="DB1026">
        <v>1.379</v>
      </c>
      <c r="DC1026">
        <v>145</v>
      </c>
      <c r="DD1026">
        <v>15</v>
      </c>
      <c r="DE1026">
        <v>0</v>
      </c>
      <c r="DF1026">
        <v>0</v>
      </c>
      <c r="DG1026">
        <v>160</v>
      </c>
      <c r="DH1026">
        <v>0</v>
      </c>
      <c r="DI1026">
        <v>0</v>
      </c>
      <c r="DJ1026">
        <v>0</v>
      </c>
      <c r="DK1026">
        <v>0</v>
      </c>
      <c r="DL1026">
        <v>0</v>
      </c>
    </row>
    <row r="1027" spans="1:116" x14ac:dyDescent="0.45">
      <c r="A1027">
        <v>2023</v>
      </c>
      <c r="B1027" t="s">
        <v>236</v>
      </c>
      <c r="C1027">
        <v>14354</v>
      </c>
      <c r="D1027" t="s">
        <v>351</v>
      </c>
      <c r="E1027" t="s">
        <v>634</v>
      </c>
      <c r="F1027" t="s">
        <v>247</v>
      </c>
      <c r="G1027">
        <v>5.1120000000000001</v>
      </c>
      <c r="H1027">
        <v>1.175</v>
      </c>
      <c r="I1027">
        <v>2.5000000000000001E-2</v>
      </c>
      <c r="J1027">
        <v>0</v>
      </c>
      <c r="K1027">
        <v>6.3120000000000003</v>
      </c>
      <c r="L1027">
        <v>686</v>
      </c>
      <c r="M1027">
        <v>79</v>
      </c>
      <c r="N1027">
        <v>1</v>
      </c>
      <c r="O1027">
        <v>0</v>
      </c>
      <c r="P1027">
        <v>766</v>
      </c>
      <c r="Q1027" t="s">
        <v>324</v>
      </c>
      <c r="R1027" t="s">
        <v>324</v>
      </c>
      <c r="S1027" t="s">
        <v>324</v>
      </c>
      <c r="T1027" t="s">
        <v>324</v>
      </c>
      <c r="U1027">
        <v>0</v>
      </c>
      <c r="V1027" t="s">
        <v>324</v>
      </c>
      <c r="W1027" t="s">
        <v>324</v>
      </c>
      <c r="X1027" t="s">
        <v>324</v>
      </c>
      <c r="Y1027" t="s">
        <v>324</v>
      </c>
      <c r="Z1027">
        <v>0</v>
      </c>
      <c r="AA1027" t="s">
        <v>324</v>
      </c>
      <c r="AB1027" t="s">
        <v>324</v>
      </c>
      <c r="AC1027" t="s">
        <v>324</v>
      </c>
      <c r="AD1027" t="s">
        <v>324</v>
      </c>
      <c r="AE1027">
        <v>0</v>
      </c>
      <c r="AF1027" t="s">
        <v>324</v>
      </c>
      <c r="AG1027" t="s">
        <v>324</v>
      </c>
      <c r="AH1027" t="s">
        <v>324</v>
      </c>
      <c r="AI1027" t="s">
        <v>324</v>
      </c>
      <c r="AJ1027">
        <v>0</v>
      </c>
      <c r="AK1027" t="s">
        <v>324</v>
      </c>
      <c r="AL1027" t="s">
        <v>324</v>
      </c>
      <c r="AM1027" t="s">
        <v>324</v>
      </c>
      <c r="AN1027" t="s">
        <v>324</v>
      </c>
      <c r="AO1027">
        <v>0</v>
      </c>
      <c r="AP1027">
        <v>0.89</v>
      </c>
      <c r="AQ1027">
        <v>0.112</v>
      </c>
      <c r="AR1027">
        <v>0</v>
      </c>
      <c r="AS1027">
        <v>0</v>
      </c>
      <c r="AT1027">
        <v>1.002</v>
      </c>
      <c r="AU1027">
        <v>70</v>
      </c>
      <c r="AV1027">
        <v>4</v>
      </c>
      <c r="AW1027">
        <v>0</v>
      </c>
      <c r="AX1027">
        <v>0</v>
      </c>
      <c r="AY1027">
        <v>74</v>
      </c>
      <c r="AZ1027">
        <v>1.0940000000000001</v>
      </c>
      <c r="BA1027">
        <v>0.20799999999999999</v>
      </c>
      <c r="BB1027">
        <v>0</v>
      </c>
      <c r="BC1027">
        <v>0</v>
      </c>
      <c r="BD1027">
        <v>1.302</v>
      </c>
      <c r="BE1027" t="s">
        <v>324</v>
      </c>
      <c r="BF1027" t="s">
        <v>324</v>
      </c>
      <c r="BG1027" t="s">
        <v>324</v>
      </c>
      <c r="BH1027" t="s">
        <v>324</v>
      </c>
      <c r="BI1027">
        <v>0</v>
      </c>
      <c r="BJ1027" t="s">
        <v>324</v>
      </c>
      <c r="BK1027" t="s">
        <v>324</v>
      </c>
      <c r="BL1027" t="s">
        <v>324</v>
      </c>
      <c r="BM1027" t="s">
        <v>324</v>
      </c>
      <c r="BN1027">
        <v>0</v>
      </c>
      <c r="BO1027" t="s">
        <v>324</v>
      </c>
      <c r="BP1027" t="s">
        <v>324</v>
      </c>
      <c r="BQ1027" t="s">
        <v>324</v>
      </c>
      <c r="BR1027" t="s">
        <v>324</v>
      </c>
      <c r="BS1027">
        <v>0</v>
      </c>
      <c r="BT1027">
        <v>0.183</v>
      </c>
      <c r="BU1027">
        <v>0.10100000000000001</v>
      </c>
      <c r="BV1027">
        <v>0</v>
      </c>
      <c r="BW1027">
        <v>0</v>
      </c>
      <c r="BX1027">
        <v>0.28399999999999997</v>
      </c>
      <c r="BY1027">
        <v>53</v>
      </c>
      <c r="BZ1027">
        <v>14</v>
      </c>
      <c r="CA1027">
        <v>0</v>
      </c>
      <c r="CB1027">
        <v>0</v>
      </c>
      <c r="CC1027">
        <v>67</v>
      </c>
      <c r="CD1027" t="s">
        <v>324</v>
      </c>
      <c r="CE1027" t="s">
        <v>324</v>
      </c>
      <c r="CF1027" t="s">
        <v>324</v>
      </c>
      <c r="CG1027" t="s">
        <v>324</v>
      </c>
      <c r="CH1027">
        <v>0</v>
      </c>
      <c r="CI1027">
        <v>3.4000000000000002E-2</v>
      </c>
      <c r="CJ1027">
        <v>2.1000000000000001E-2</v>
      </c>
      <c r="CK1027">
        <v>0</v>
      </c>
      <c r="CL1027">
        <v>0</v>
      </c>
      <c r="CM1027">
        <v>5.5E-2</v>
      </c>
      <c r="CN1027">
        <v>8</v>
      </c>
      <c r="CO1027">
        <v>3</v>
      </c>
      <c r="CP1027">
        <v>0</v>
      </c>
      <c r="CQ1027">
        <v>0</v>
      </c>
      <c r="CR1027">
        <v>11</v>
      </c>
      <c r="CS1027" t="s">
        <v>324</v>
      </c>
      <c r="CT1027" t="s">
        <v>324</v>
      </c>
      <c r="CU1027" t="s">
        <v>324</v>
      </c>
      <c r="CV1027" t="s">
        <v>324</v>
      </c>
      <c r="CW1027">
        <v>0</v>
      </c>
      <c r="CX1027">
        <v>5.3289999999999997</v>
      </c>
      <c r="CY1027">
        <v>1.2969999999999999</v>
      </c>
      <c r="CZ1027">
        <v>2.5000000000000001E-2</v>
      </c>
      <c r="DA1027">
        <v>0</v>
      </c>
      <c r="DB1027">
        <v>6.6509999999999998</v>
      </c>
      <c r="DC1027">
        <v>747</v>
      </c>
      <c r="DD1027">
        <v>96</v>
      </c>
      <c r="DE1027">
        <v>1</v>
      </c>
      <c r="DF1027">
        <v>0</v>
      </c>
      <c r="DG1027">
        <v>844</v>
      </c>
      <c r="DH1027">
        <v>0</v>
      </c>
      <c r="DI1027">
        <v>0</v>
      </c>
      <c r="DJ1027">
        <v>0</v>
      </c>
      <c r="DK1027">
        <v>0</v>
      </c>
      <c r="DL1027">
        <v>0</v>
      </c>
    </row>
    <row r="1028" spans="1:116" x14ac:dyDescent="0.45">
      <c r="A1028">
        <v>2023</v>
      </c>
      <c r="B1028" t="s">
        <v>236</v>
      </c>
      <c r="C1028">
        <v>19156</v>
      </c>
      <c r="D1028" t="s">
        <v>588</v>
      </c>
      <c r="E1028" t="s">
        <v>661</v>
      </c>
      <c r="F1028" t="s">
        <v>244</v>
      </c>
      <c r="G1028">
        <v>1.157</v>
      </c>
      <c r="H1028">
        <v>6.2E-2</v>
      </c>
      <c r="I1028">
        <v>0.104</v>
      </c>
      <c r="J1028">
        <v>0</v>
      </c>
      <c r="K1028">
        <v>1.323</v>
      </c>
      <c r="L1028">
        <v>102</v>
      </c>
      <c r="M1028">
        <v>3</v>
      </c>
      <c r="N1028">
        <v>10</v>
      </c>
      <c r="O1028">
        <v>0</v>
      </c>
      <c r="P1028">
        <v>115</v>
      </c>
      <c r="Q1028">
        <v>296.55900000000003</v>
      </c>
      <c r="R1028">
        <v>0</v>
      </c>
      <c r="S1028">
        <v>42.112000000000002</v>
      </c>
      <c r="T1028">
        <v>0</v>
      </c>
      <c r="U1028">
        <v>338.67099999999999</v>
      </c>
      <c r="V1028" t="s">
        <v>324</v>
      </c>
      <c r="W1028" t="s">
        <v>324</v>
      </c>
      <c r="X1028" t="s">
        <v>324</v>
      </c>
      <c r="Y1028" t="s">
        <v>324</v>
      </c>
      <c r="Z1028">
        <v>0</v>
      </c>
      <c r="AA1028" t="s">
        <v>324</v>
      </c>
      <c r="AB1028" t="s">
        <v>324</v>
      </c>
      <c r="AC1028" t="s">
        <v>324</v>
      </c>
      <c r="AD1028" t="s">
        <v>324</v>
      </c>
      <c r="AE1028">
        <v>0</v>
      </c>
      <c r="AF1028" t="s">
        <v>324</v>
      </c>
      <c r="AG1028" t="s">
        <v>324</v>
      </c>
      <c r="AH1028" t="s">
        <v>324</v>
      </c>
      <c r="AI1028" t="s">
        <v>324</v>
      </c>
      <c r="AJ1028">
        <v>0</v>
      </c>
      <c r="AK1028" t="s">
        <v>324</v>
      </c>
      <c r="AL1028" t="s">
        <v>324</v>
      </c>
      <c r="AM1028" t="s">
        <v>324</v>
      </c>
      <c r="AN1028" t="s">
        <v>324</v>
      </c>
      <c r="AO1028">
        <v>0</v>
      </c>
      <c r="AP1028" t="s">
        <v>324</v>
      </c>
      <c r="AQ1028" t="s">
        <v>324</v>
      </c>
      <c r="AR1028" t="s">
        <v>324</v>
      </c>
      <c r="AS1028" t="s">
        <v>324</v>
      </c>
      <c r="AT1028">
        <v>0</v>
      </c>
      <c r="AU1028" t="s">
        <v>324</v>
      </c>
      <c r="AV1028" t="s">
        <v>324</v>
      </c>
      <c r="AW1028" t="s">
        <v>324</v>
      </c>
      <c r="AX1028" t="s">
        <v>324</v>
      </c>
      <c r="AY1028">
        <v>0</v>
      </c>
      <c r="AZ1028" t="s">
        <v>324</v>
      </c>
      <c r="BA1028" t="s">
        <v>324</v>
      </c>
      <c r="BB1028" t="s">
        <v>324</v>
      </c>
      <c r="BC1028" t="s">
        <v>324</v>
      </c>
      <c r="BD1028">
        <v>0</v>
      </c>
      <c r="BE1028" t="s">
        <v>324</v>
      </c>
      <c r="BF1028" t="s">
        <v>324</v>
      </c>
      <c r="BG1028" t="s">
        <v>324</v>
      </c>
      <c r="BH1028" t="s">
        <v>324</v>
      </c>
      <c r="BI1028">
        <v>0</v>
      </c>
      <c r="BJ1028" t="s">
        <v>324</v>
      </c>
      <c r="BK1028" t="s">
        <v>324</v>
      </c>
      <c r="BL1028" t="s">
        <v>324</v>
      </c>
      <c r="BM1028" t="s">
        <v>324</v>
      </c>
      <c r="BN1028">
        <v>0</v>
      </c>
      <c r="BO1028" t="s">
        <v>324</v>
      </c>
      <c r="BP1028" t="s">
        <v>324</v>
      </c>
      <c r="BQ1028" t="s">
        <v>324</v>
      </c>
      <c r="BR1028" t="s">
        <v>324</v>
      </c>
      <c r="BS1028">
        <v>0</v>
      </c>
      <c r="BT1028">
        <v>2.5000000000000001E-2</v>
      </c>
      <c r="BU1028">
        <v>0.01</v>
      </c>
      <c r="BV1028">
        <v>0</v>
      </c>
      <c r="BW1028">
        <v>0</v>
      </c>
      <c r="BX1028">
        <v>3.5000000000000003E-2</v>
      </c>
      <c r="BY1028">
        <v>8</v>
      </c>
      <c r="BZ1028">
        <v>1</v>
      </c>
      <c r="CA1028">
        <v>0</v>
      </c>
      <c r="CB1028">
        <v>0</v>
      </c>
      <c r="CC1028">
        <v>9</v>
      </c>
      <c r="CD1028">
        <v>0</v>
      </c>
      <c r="CE1028">
        <v>0</v>
      </c>
      <c r="CF1028">
        <v>0</v>
      </c>
      <c r="CG1028">
        <v>0</v>
      </c>
      <c r="CH1028">
        <v>0</v>
      </c>
      <c r="CI1028" t="s">
        <v>324</v>
      </c>
      <c r="CJ1028" t="s">
        <v>324</v>
      </c>
      <c r="CK1028" t="s">
        <v>324</v>
      </c>
      <c r="CL1028" t="s">
        <v>324</v>
      </c>
      <c r="CM1028">
        <v>0</v>
      </c>
      <c r="CN1028" t="s">
        <v>324</v>
      </c>
      <c r="CO1028" t="s">
        <v>324</v>
      </c>
      <c r="CP1028" t="s">
        <v>324</v>
      </c>
      <c r="CQ1028" t="s">
        <v>324</v>
      </c>
      <c r="CR1028">
        <v>0</v>
      </c>
      <c r="CS1028" t="s">
        <v>324</v>
      </c>
      <c r="CT1028" t="s">
        <v>324</v>
      </c>
      <c r="CU1028" t="s">
        <v>324</v>
      </c>
      <c r="CV1028" t="s">
        <v>324</v>
      </c>
      <c r="CW1028">
        <v>0</v>
      </c>
      <c r="CX1028">
        <v>1.1819999999999999</v>
      </c>
      <c r="CY1028">
        <v>7.1999999999999995E-2</v>
      </c>
      <c r="CZ1028">
        <v>0.104</v>
      </c>
      <c r="DA1028">
        <v>0</v>
      </c>
      <c r="DB1028">
        <v>1.3580000000000001</v>
      </c>
      <c r="DC1028">
        <v>110</v>
      </c>
      <c r="DD1028">
        <v>4</v>
      </c>
      <c r="DE1028">
        <v>10</v>
      </c>
      <c r="DF1028">
        <v>0</v>
      </c>
      <c r="DG1028">
        <v>124</v>
      </c>
      <c r="DH1028">
        <v>296.55900000000003</v>
      </c>
      <c r="DI1028">
        <v>0</v>
      </c>
      <c r="DJ1028">
        <v>42.112000000000002</v>
      </c>
      <c r="DK1028">
        <v>0</v>
      </c>
      <c r="DL1028">
        <v>338.67099999999999</v>
      </c>
    </row>
    <row r="1029" spans="1:116" x14ac:dyDescent="0.45">
      <c r="A1029">
        <v>2023</v>
      </c>
      <c r="B1029" t="s">
        <v>236</v>
      </c>
      <c r="C1029">
        <v>27058</v>
      </c>
      <c r="D1029" t="s">
        <v>369</v>
      </c>
      <c r="E1029" t="s">
        <v>661</v>
      </c>
      <c r="F1029" t="s">
        <v>247</v>
      </c>
      <c r="G1029">
        <v>0.41399999999999998</v>
      </c>
      <c r="H1029" t="s">
        <v>324</v>
      </c>
      <c r="I1029" t="s">
        <v>324</v>
      </c>
      <c r="J1029" t="s">
        <v>324</v>
      </c>
      <c r="K1029">
        <v>0.41399999999999998</v>
      </c>
      <c r="L1029">
        <v>207</v>
      </c>
      <c r="M1029" t="s">
        <v>324</v>
      </c>
      <c r="N1029" t="s">
        <v>324</v>
      </c>
      <c r="O1029" t="s">
        <v>324</v>
      </c>
      <c r="P1029">
        <v>207</v>
      </c>
      <c r="Q1029" t="s">
        <v>324</v>
      </c>
      <c r="R1029" t="s">
        <v>324</v>
      </c>
      <c r="S1029" t="s">
        <v>324</v>
      </c>
      <c r="T1029" t="s">
        <v>324</v>
      </c>
      <c r="U1029">
        <v>0</v>
      </c>
      <c r="V1029" t="s">
        <v>324</v>
      </c>
      <c r="W1029" t="s">
        <v>324</v>
      </c>
      <c r="X1029" t="s">
        <v>324</v>
      </c>
      <c r="Y1029" t="s">
        <v>324</v>
      </c>
      <c r="Z1029">
        <v>0</v>
      </c>
      <c r="AA1029" t="s">
        <v>324</v>
      </c>
      <c r="AB1029" t="s">
        <v>324</v>
      </c>
      <c r="AC1029" t="s">
        <v>324</v>
      </c>
      <c r="AD1029" t="s">
        <v>324</v>
      </c>
      <c r="AE1029">
        <v>0</v>
      </c>
      <c r="AF1029" t="s">
        <v>324</v>
      </c>
      <c r="AG1029" t="s">
        <v>324</v>
      </c>
      <c r="AH1029" t="s">
        <v>324</v>
      </c>
      <c r="AI1029" t="s">
        <v>324</v>
      </c>
      <c r="AJ1029">
        <v>0</v>
      </c>
      <c r="AK1029" t="s">
        <v>324</v>
      </c>
      <c r="AL1029" t="s">
        <v>324</v>
      </c>
      <c r="AM1029" t="s">
        <v>324</v>
      </c>
      <c r="AN1029" t="s">
        <v>324</v>
      </c>
      <c r="AO1029">
        <v>0</v>
      </c>
      <c r="AP1029" t="s">
        <v>324</v>
      </c>
      <c r="AQ1029" t="s">
        <v>324</v>
      </c>
      <c r="AR1029" t="s">
        <v>324</v>
      </c>
      <c r="AS1029" t="s">
        <v>324</v>
      </c>
      <c r="AT1029">
        <v>0</v>
      </c>
      <c r="AU1029" t="s">
        <v>324</v>
      </c>
      <c r="AV1029" t="s">
        <v>324</v>
      </c>
      <c r="AW1029" t="s">
        <v>324</v>
      </c>
      <c r="AX1029" t="s">
        <v>324</v>
      </c>
      <c r="AY1029">
        <v>0</v>
      </c>
      <c r="AZ1029" t="s">
        <v>324</v>
      </c>
      <c r="BA1029" t="s">
        <v>324</v>
      </c>
      <c r="BB1029" t="s">
        <v>324</v>
      </c>
      <c r="BC1029" t="s">
        <v>324</v>
      </c>
      <c r="BD1029">
        <v>0</v>
      </c>
      <c r="BE1029" t="s">
        <v>324</v>
      </c>
      <c r="BF1029" t="s">
        <v>324</v>
      </c>
      <c r="BG1029" t="s">
        <v>324</v>
      </c>
      <c r="BH1029" t="s">
        <v>324</v>
      </c>
      <c r="BI1029">
        <v>0</v>
      </c>
      <c r="BJ1029" t="s">
        <v>324</v>
      </c>
      <c r="BK1029" t="s">
        <v>324</v>
      </c>
      <c r="BL1029" t="s">
        <v>324</v>
      </c>
      <c r="BM1029" t="s">
        <v>324</v>
      </c>
      <c r="BN1029">
        <v>0</v>
      </c>
      <c r="BO1029" t="s">
        <v>324</v>
      </c>
      <c r="BP1029" t="s">
        <v>324</v>
      </c>
      <c r="BQ1029" t="s">
        <v>324</v>
      </c>
      <c r="BR1029" t="s">
        <v>324</v>
      </c>
      <c r="BS1029">
        <v>0</v>
      </c>
      <c r="BT1029">
        <v>0.06</v>
      </c>
      <c r="BU1029" t="s">
        <v>324</v>
      </c>
      <c r="BV1029">
        <v>4.0000000000000001E-3</v>
      </c>
      <c r="BW1029" t="s">
        <v>324</v>
      </c>
      <c r="BX1029">
        <v>6.4000000000000001E-2</v>
      </c>
      <c r="BY1029">
        <v>30</v>
      </c>
      <c r="BZ1029" t="s">
        <v>324</v>
      </c>
      <c r="CA1029">
        <v>1</v>
      </c>
      <c r="CB1029" t="s">
        <v>324</v>
      </c>
      <c r="CC1029">
        <v>31</v>
      </c>
      <c r="CD1029" t="s">
        <v>324</v>
      </c>
      <c r="CE1029" t="s">
        <v>324</v>
      </c>
      <c r="CF1029" t="s">
        <v>324</v>
      </c>
      <c r="CG1029" t="s">
        <v>324</v>
      </c>
      <c r="CH1029">
        <v>0</v>
      </c>
      <c r="CI1029" t="s">
        <v>324</v>
      </c>
      <c r="CJ1029" t="s">
        <v>324</v>
      </c>
      <c r="CK1029" t="s">
        <v>324</v>
      </c>
      <c r="CL1029" t="s">
        <v>324</v>
      </c>
      <c r="CM1029">
        <v>0</v>
      </c>
      <c r="CN1029" t="s">
        <v>324</v>
      </c>
      <c r="CO1029" t="s">
        <v>324</v>
      </c>
      <c r="CP1029" t="s">
        <v>324</v>
      </c>
      <c r="CQ1029" t="s">
        <v>324</v>
      </c>
      <c r="CR1029">
        <v>0</v>
      </c>
      <c r="CS1029" t="s">
        <v>324</v>
      </c>
      <c r="CT1029" t="s">
        <v>324</v>
      </c>
      <c r="CU1029" t="s">
        <v>324</v>
      </c>
      <c r="CV1029" t="s">
        <v>324</v>
      </c>
      <c r="CW1029">
        <v>0</v>
      </c>
      <c r="CX1029">
        <v>0.47399999999999998</v>
      </c>
      <c r="CY1029">
        <v>0</v>
      </c>
      <c r="CZ1029">
        <v>4.0000000000000001E-3</v>
      </c>
      <c r="DA1029">
        <v>0</v>
      </c>
      <c r="DB1029">
        <v>0.47799999999999998</v>
      </c>
      <c r="DC1029">
        <v>237</v>
      </c>
      <c r="DD1029">
        <v>0</v>
      </c>
      <c r="DE1029">
        <v>1</v>
      </c>
      <c r="DF1029">
        <v>0</v>
      </c>
      <c r="DG1029">
        <v>238</v>
      </c>
      <c r="DH1029">
        <v>0</v>
      </c>
      <c r="DI1029">
        <v>0</v>
      </c>
      <c r="DJ1029">
        <v>0</v>
      </c>
      <c r="DK1029">
        <v>0</v>
      </c>
      <c r="DL1029">
        <v>0</v>
      </c>
    </row>
    <row r="1030" spans="1:116" x14ac:dyDescent="0.45">
      <c r="A1030">
        <v>2023</v>
      </c>
      <c r="B1030" t="s">
        <v>236</v>
      </c>
      <c r="C1030">
        <v>99999</v>
      </c>
      <c r="D1030" t="s">
        <v>599</v>
      </c>
      <c r="E1030" t="s">
        <v>990</v>
      </c>
      <c r="G1030">
        <v>0.28899999999999998</v>
      </c>
      <c r="H1030" t="s">
        <v>324</v>
      </c>
      <c r="I1030" t="s">
        <v>324</v>
      </c>
      <c r="J1030" t="s">
        <v>324</v>
      </c>
      <c r="K1030">
        <v>0.28899999999999998</v>
      </c>
      <c r="L1030" t="s">
        <v>324</v>
      </c>
      <c r="M1030" t="s">
        <v>324</v>
      </c>
      <c r="N1030" t="s">
        <v>324</v>
      </c>
      <c r="O1030" t="s">
        <v>324</v>
      </c>
      <c r="P1030" t="s">
        <v>324</v>
      </c>
      <c r="Q1030" t="s">
        <v>324</v>
      </c>
      <c r="R1030" t="s">
        <v>324</v>
      </c>
      <c r="S1030" t="s">
        <v>324</v>
      </c>
      <c r="T1030" t="s">
        <v>324</v>
      </c>
      <c r="U1030" t="s">
        <v>324</v>
      </c>
      <c r="V1030" t="s">
        <v>324</v>
      </c>
      <c r="W1030" t="s">
        <v>324</v>
      </c>
      <c r="X1030" t="s">
        <v>324</v>
      </c>
      <c r="Y1030" t="s">
        <v>324</v>
      </c>
      <c r="Z1030" t="s">
        <v>324</v>
      </c>
      <c r="AA1030" t="s">
        <v>324</v>
      </c>
      <c r="AB1030" t="s">
        <v>324</v>
      </c>
      <c r="AC1030" t="s">
        <v>324</v>
      </c>
      <c r="AD1030" t="s">
        <v>324</v>
      </c>
      <c r="AE1030" t="s">
        <v>324</v>
      </c>
      <c r="AF1030" t="s">
        <v>324</v>
      </c>
      <c r="AG1030" t="s">
        <v>324</v>
      </c>
      <c r="AH1030" t="s">
        <v>324</v>
      </c>
      <c r="AI1030" t="s">
        <v>324</v>
      </c>
      <c r="AJ1030" t="s">
        <v>324</v>
      </c>
      <c r="AK1030" t="s">
        <v>324</v>
      </c>
      <c r="AL1030" t="s">
        <v>324</v>
      </c>
      <c r="AM1030" t="s">
        <v>324</v>
      </c>
      <c r="AN1030" t="s">
        <v>324</v>
      </c>
      <c r="AO1030" t="s">
        <v>324</v>
      </c>
      <c r="AP1030" t="s">
        <v>324</v>
      </c>
      <c r="AQ1030" t="s">
        <v>324</v>
      </c>
      <c r="AR1030" t="s">
        <v>324</v>
      </c>
      <c r="AS1030" t="s">
        <v>324</v>
      </c>
      <c r="AT1030" t="s">
        <v>324</v>
      </c>
      <c r="AU1030" t="s">
        <v>324</v>
      </c>
      <c r="AV1030" t="s">
        <v>324</v>
      </c>
      <c r="AW1030" t="s">
        <v>324</v>
      </c>
      <c r="AX1030" t="s">
        <v>324</v>
      </c>
      <c r="AY1030" t="s">
        <v>324</v>
      </c>
      <c r="AZ1030" t="s">
        <v>324</v>
      </c>
      <c r="BA1030" t="s">
        <v>324</v>
      </c>
      <c r="BB1030" t="s">
        <v>324</v>
      </c>
      <c r="BC1030" t="s">
        <v>324</v>
      </c>
      <c r="BD1030" t="s">
        <v>324</v>
      </c>
      <c r="BE1030" t="s">
        <v>324</v>
      </c>
      <c r="BF1030" t="s">
        <v>324</v>
      </c>
      <c r="BG1030" t="s">
        <v>324</v>
      </c>
      <c r="BH1030" t="s">
        <v>324</v>
      </c>
      <c r="BI1030" t="s">
        <v>324</v>
      </c>
      <c r="BJ1030" t="s">
        <v>324</v>
      </c>
      <c r="BK1030" t="s">
        <v>324</v>
      </c>
      <c r="BL1030" t="s">
        <v>324</v>
      </c>
      <c r="BM1030" t="s">
        <v>324</v>
      </c>
      <c r="BN1030" t="s">
        <v>324</v>
      </c>
      <c r="BO1030" t="s">
        <v>324</v>
      </c>
      <c r="BP1030" t="s">
        <v>324</v>
      </c>
      <c r="BQ1030" t="s">
        <v>324</v>
      </c>
      <c r="BR1030" t="s">
        <v>324</v>
      </c>
      <c r="BS1030" t="s">
        <v>324</v>
      </c>
      <c r="BT1030" t="s">
        <v>324</v>
      </c>
      <c r="BU1030" t="s">
        <v>324</v>
      </c>
      <c r="BV1030" t="s">
        <v>324</v>
      </c>
      <c r="BW1030" t="s">
        <v>324</v>
      </c>
      <c r="BX1030" t="s">
        <v>324</v>
      </c>
      <c r="BY1030" t="s">
        <v>324</v>
      </c>
      <c r="BZ1030" t="s">
        <v>324</v>
      </c>
      <c r="CA1030" t="s">
        <v>324</v>
      </c>
      <c r="CB1030" t="s">
        <v>324</v>
      </c>
      <c r="CC1030" t="s">
        <v>324</v>
      </c>
      <c r="CD1030" t="s">
        <v>324</v>
      </c>
      <c r="CE1030" t="s">
        <v>324</v>
      </c>
      <c r="CF1030" t="s">
        <v>324</v>
      </c>
      <c r="CG1030" t="s">
        <v>324</v>
      </c>
      <c r="CH1030" t="s">
        <v>324</v>
      </c>
      <c r="CI1030" t="s">
        <v>324</v>
      </c>
      <c r="CJ1030" t="s">
        <v>324</v>
      </c>
      <c r="CK1030" t="s">
        <v>324</v>
      </c>
      <c r="CL1030" t="s">
        <v>324</v>
      </c>
      <c r="CM1030" t="s">
        <v>324</v>
      </c>
      <c r="CN1030" t="s">
        <v>324</v>
      </c>
      <c r="CO1030" t="s">
        <v>324</v>
      </c>
      <c r="CP1030" t="s">
        <v>324</v>
      </c>
      <c r="CQ1030" t="s">
        <v>324</v>
      </c>
      <c r="CR1030" t="s">
        <v>324</v>
      </c>
      <c r="CS1030" t="s">
        <v>324</v>
      </c>
      <c r="CT1030" t="s">
        <v>324</v>
      </c>
      <c r="CU1030" t="s">
        <v>324</v>
      </c>
      <c r="CV1030" t="s">
        <v>324</v>
      </c>
      <c r="CW1030" t="s">
        <v>324</v>
      </c>
      <c r="CX1030">
        <v>0.28899999999999998</v>
      </c>
      <c r="CY1030" t="s">
        <v>324</v>
      </c>
      <c r="CZ1030" t="s">
        <v>324</v>
      </c>
      <c r="DA1030" t="s">
        <v>324</v>
      </c>
      <c r="DB1030">
        <v>0.28899999999999998</v>
      </c>
      <c r="DC1030" t="s">
        <v>324</v>
      </c>
      <c r="DD1030" t="s">
        <v>324</v>
      </c>
      <c r="DE1030" t="s">
        <v>324</v>
      </c>
      <c r="DF1030" t="s">
        <v>324</v>
      </c>
      <c r="DG1030" t="s">
        <v>324</v>
      </c>
      <c r="DH1030" t="s">
        <v>324</v>
      </c>
      <c r="DI1030" t="s">
        <v>324</v>
      </c>
      <c r="DJ1030" t="s">
        <v>324</v>
      </c>
      <c r="DK1030" t="s">
        <v>324</v>
      </c>
      <c r="DL1030" t="s">
        <v>324</v>
      </c>
    </row>
    <row r="1031" spans="1:116" x14ac:dyDescent="0.45">
      <c r="A1031">
        <v>2023</v>
      </c>
      <c r="B1031" t="s">
        <v>236</v>
      </c>
      <c r="C1031">
        <v>99999</v>
      </c>
      <c r="D1031" t="s">
        <v>599</v>
      </c>
      <c r="E1031" t="s">
        <v>634</v>
      </c>
      <c r="G1031">
        <v>-0.89200000000000002</v>
      </c>
      <c r="H1031">
        <v>-0.20499999999999999</v>
      </c>
      <c r="I1031">
        <v>-4.0000000000000001E-3</v>
      </c>
      <c r="J1031" t="s">
        <v>324</v>
      </c>
      <c r="K1031">
        <v>-1.101</v>
      </c>
      <c r="L1031" t="s">
        <v>324</v>
      </c>
      <c r="M1031" t="s">
        <v>324</v>
      </c>
      <c r="N1031" t="s">
        <v>324</v>
      </c>
      <c r="O1031" t="s">
        <v>324</v>
      </c>
      <c r="P1031" t="s">
        <v>324</v>
      </c>
      <c r="Q1031" t="s">
        <v>324</v>
      </c>
      <c r="R1031" t="s">
        <v>324</v>
      </c>
      <c r="S1031" t="s">
        <v>324</v>
      </c>
      <c r="T1031" t="s">
        <v>324</v>
      </c>
      <c r="U1031" t="s">
        <v>324</v>
      </c>
      <c r="V1031" t="s">
        <v>324</v>
      </c>
      <c r="W1031" t="s">
        <v>324</v>
      </c>
      <c r="X1031" t="s">
        <v>324</v>
      </c>
      <c r="Y1031" t="s">
        <v>324</v>
      </c>
      <c r="Z1031" t="s">
        <v>324</v>
      </c>
      <c r="AA1031" t="s">
        <v>324</v>
      </c>
      <c r="AB1031" t="s">
        <v>324</v>
      </c>
      <c r="AC1031" t="s">
        <v>324</v>
      </c>
      <c r="AD1031" t="s">
        <v>324</v>
      </c>
      <c r="AE1031" t="s">
        <v>324</v>
      </c>
      <c r="AF1031" t="s">
        <v>324</v>
      </c>
      <c r="AG1031" t="s">
        <v>324</v>
      </c>
      <c r="AH1031" t="s">
        <v>324</v>
      </c>
      <c r="AI1031" t="s">
        <v>324</v>
      </c>
      <c r="AJ1031" t="s">
        <v>324</v>
      </c>
      <c r="AK1031" t="s">
        <v>324</v>
      </c>
      <c r="AL1031" t="s">
        <v>324</v>
      </c>
      <c r="AM1031" t="s">
        <v>324</v>
      </c>
      <c r="AN1031" t="s">
        <v>324</v>
      </c>
      <c r="AO1031" t="s">
        <v>324</v>
      </c>
      <c r="AP1031" t="s">
        <v>324</v>
      </c>
      <c r="AQ1031" t="s">
        <v>324</v>
      </c>
      <c r="AR1031" t="s">
        <v>324</v>
      </c>
      <c r="AS1031" t="s">
        <v>324</v>
      </c>
      <c r="AT1031" t="s">
        <v>324</v>
      </c>
      <c r="AU1031" t="s">
        <v>324</v>
      </c>
      <c r="AV1031" t="s">
        <v>324</v>
      </c>
      <c r="AW1031" t="s">
        <v>324</v>
      </c>
      <c r="AX1031" t="s">
        <v>324</v>
      </c>
      <c r="AY1031" t="s">
        <v>324</v>
      </c>
      <c r="AZ1031" t="s">
        <v>324</v>
      </c>
      <c r="BA1031" t="s">
        <v>324</v>
      </c>
      <c r="BB1031" t="s">
        <v>324</v>
      </c>
      <c r="BC1031" t="s">
        <v>324</v>
      </c>
      <c r="BD1031" t="s">
        <v>324</v>
      </c>
      <c r="BE1031" t="s">
        <v>324</v>
      </c>
      <c r="BF1031" t="s">
        <v>324</v>
      </c>
      <c r="BG1031" t="s">
        <v>324</v>
      </c>
      <c r="BH1031" t="s">
        <v>324</v>
      </c>
      <c r="BI1031" t="s">
        <v>324</v>
      </c>
      <c r="BJ1031" t="s">
        <v>324</v>
      </c>
      <c r="BK1031" t="s">
        <v>324</v>
      </c>
      <c r="BL1031" t="s">
        <v>324</v>
      </c>
      <c r="BM1031" t="s">
        <v>324</v>
      </c>
      <c r="BN1031" t="s">
        <v>324</v>
      </c>
      <c r="BO1031" t="s">
        <v>324</v>
      </c>
      <c r="BP1031" t="s">
        <v>324</v>
      </c>
      <c r="BQ1031" t="s">
        <v>324</v>
      </c>
      <c r="BR1031" t="s">
        <v>324</v>
      </c>
      <c r="BS1031" t="s">
        <v>324</v>
      </c>
      <c r="BT1031" t="s">
        <v>324</v>
      </c>
      <c r="BU1031" t="s">
        <v>324</v>
      </c>
      <c r="BV1031" t="s">
        <v>324</v>
      </c>
      <c r="BW1031" t="s">
        <v>324</v>
      </c>
      <c r="BX1031" t="s">
        <v>324</v>
      </c>
      <c r="BY1031" t="s">
        <v>324</v>
      </c>
      <c r="BZ1031" t="s">
        <v>324</v>
      </c>
      <c r="CA1031" t="s">
        <v>324</v>
      </c>
      <c r="CB1031" t="s">
        <v>324</v>
      </c>
      <c r="CC1031" t="s">
        <v>324</v>
      </c>
      <c r="CD1031" t="s">
        <v>324</v>
      </c>
      <c r="CE1031" t="s">
        <v>324</v>
      </c>
      <c r="CF1031" t="s">
        <v>324</v>
      </c>
      <c r="CG1031" t="s">
        <v>324</v>
      </c>
      <c r="CH1031" t="s">
        <v>324</v>
      </c>
      <c r="CI1031" t="s">
        <v>324</v>
      </c>
      <c r="CJ1031" t="s">
        <v>324</v>
      </c>
      <c r="CK1031" t="s">
        <v>324</v>
      </c>
      <c r="CL1031" t="s">
        <v>324</v>
      </c>
      <c r="CM1031" t="s">
        <v>324</v>
      </c>
      <c r="CN1031" t="s">
        <v>324</v>
      </c>
      <c r="CO1031" t="s">
        <v>324</v>
      </c>
      <c r="CP1031" t="s">
        <v>324</v>
      </c>
      <c r="CQ1031" t="s">
        <v>324</v>
      </c>
      <c r="CR1031" t="s">
        <v>324</v>
      </c>
      <c r="CS1031" t="s">
        <v>324</v>
      </c>
      <c r="CT1031" t="s">
        <v>324</v>
      </c>
      <c r="CU1031" t="s">
        <v>324</v>
      </c>
      <c r="CV1031" t="s">
        <v>324</v>
      </c>
      <c r="CW1031" t="s">
        <v>324</v>
      </c>
      <c r="CX1031">
        <v>-0.89200000000000002</v>
      </c>
      <c r="CY1031">
        <v>-0.20499999999999999</v>
      </c>
      <c r="CZ1031">
        <v>-4.0000000000000001E-3</v>
      </c>
      <c r="DA1031" t="s">
        <v>324</v>
      </c>
      <c r="DB1031">
        <v>-1.101</v>
      </c>
      <c r="DC1031" t="s">
        <v>324</v>
      </c>
      <c r="DD1031" t="s">
        <v>324</v>
      </c>
      <c r="DE1031" t="s">
        <v>324</v>
      </c>
      <c r="DF1031" t="s">
        <v>324</v>
      </c>
      <c r="DG1031" t="s">
        <v>324</v>
      </c>
      <c r="DH1031" t="s">
        <v>324</v>
      </c>
      <c r="DI1031" t="s">
        <v>324</v>
      </c>
      <c r="DJ1031" t="s">
        <v>324</v>
      </c>
      <c r="DK1031" t="s">
        <v>324</v>
      </c>
      <c r="DL1031" t="s">
        <v>324</v>
      </c>
    </row>
    <row r="1032" spans="1:116" x14ac:dyDescent="0.45">
      <c r="A1032">
        <v>2023</v>
      </c>
      <c r="B1032" t="s">
        <v>236</v>
      </c>
      <c r="C1032">
        <v>99999</v>
      </c>
      <c r="D1032" t="s">
        <v>599</v>
      </c>
      <c r="E1032" t="s">
        <v>661</v>
      </c>
      <c r="G1032">
        <v>-0.91200000000000003</v>
      </c>
      <c r="H1032">
        <v>0.14199999999999999</v>
      </c>
      <c r="I1032">
        <v>4.2000000000000003E-2</v>
      </c>
      <c r="J1032" t="s">
        <v>324</v>
      </c>
      <c r="K1032">
        <v>-0.72799999999999998</v>
      </c>
      <c r="L1032" t="s">
        <v>324</v>
      </c>
      <c r="M1032" t="s">
        <v>324</v>
      </c>
      <c r="N1032" t="s">
        <v>324</v>
      </c>
      <c r="O1032" t="s">
        <v>324</v>
      </c>
      <c r="P1032" t="s">
        <v>324</v>
      </c>
      <c r="Q1032" t="s">
        <v>324</v>
      </c>
      <c r="R1032" t="s">
        <v>324</v>
      </c>
      <c r="S1032" t="s">
        <v>324</v>
      </c>
      <c r="T1032" t="s">
        <v>324</v>
      </c>
      <c r="U1032" t="s">
        <v>324</v>
      </c>
      <c r="V1032" t="s">
        <v>324</v>
      </c>
      <c r="W1032" t="s">
        <v>324</v>
      </c>
      <c r="X1032" t="s">
        <v>324</v>
      </c>
      <c r="Y1032" t="s">
        <v>324</v>
      </c>
      <c r="Z1032" t="s">
        <v>324</v>
      </c>
      <c r="AA1032" t="s">
        <v>324</v>
      </c>
      <c r="AB1032" t="s">
        <v>324</v>
      </c>
      <c r="AC1032" t="s">
        <v>324</v>
      </c>
      <c r="AD1032" t="s">
        <v>324</v>
      </c>
      <c r="AE1032" t="s">
        <v>324</v>
      </c>
      <c r="AF1032" t="s">
        <v>324</v>
      </c>
      <c r="AG1032" t="s">
        <v>324</v>
      </c>
      <c r="AH1032" t="s">
        <v>324</v>
      </c>
      <c r="AI1032" t="s">
        <v>324</v>
      </c>
      <c r="AJ1032" t="s">
        <v>324</v>
      </c>
      <c r="AK1032" t="s">
        <v>324</v>
      </c>
      <c r="AL1032" t="s">
        <v>324</v>
      </c>
      <c r="AM1032" t="s">
        <v>324</v>
      </c>
      <c r="AN1032" t="s">
        <v>324</v>
      </c>
      <c r="AO1032" t="s">
        <v>324</v>
      </c>
      <c r="AP1032" t="s">
        <v>324</v>
      </c>
      <c r="AQ1032" t="s">
        <v>324</v>
      </c>
      <c r="AR1032" t="s">
        <v>324</v>
      </c>
      <c r="AS1032" t="s">
        <v>324</v>
      </c>
      <c r="AT1032" t="s">
        <v>324</v>
      </c>
      <c r="AU1032" t="s">
        <v>324</v>
      </c>
      <c r="AV1032" t="s">
        <v>324</v>
      </c>
      <c r="AW1032" t="s">
        <v>324</v>
      </c>
      <c r="AX1032" t="s">
        <v>324</v>
      </c>
      <c r="AY1032" t="s">
        <v>324</v>
      </c>
      <c r="AZ1032" t="s">
        <v>324</v>
      </c>
      <c r="BA1032" t="s">
        <v>324</v>
      </c>
      <c r="BB1032" t="s">
        <v>324</v>
      </c>
      <c r="BC1032" t="s">
        <v>324</v>
      </c>
      <c r="BD1032" t="s">
        <v>324</v>
      </c>
      <c r="BE1032" t="s">
        <v>324</v>
      </c>
      <c r="BF1032" t="s">
        <v>324</v>
      </c>
      <c r="BG1032" t="s">
        <v>324</v>
      </c>
      <c r="BH1032" t="s">
        <v>324</v>
      </c>
      <c r="BI1032" t="s">
        <v>324</v>
      </c>
      <c r="BJ1032" t="s">
        <v>324</v>
      </c>
      <c r="BK1032" t="s">
        <v>324</v>
      </c>
      <c r="BL1032" t="s">
        <v>324</v>
      </c>
      <c r="BM1032" t="s">
        <v>324</v>
      </c>
      <c r="BN1032" t="s">
        <v>324</v>
      </c>
      <c r="BO1032" t="s">
        <v>324</v>
      </c>
      <c r="BP1032" t="s">
        <v>324</v>
      </c>
      <c r="BQ1032" t="s">
        <v>324</v>
      </c>
      <c r="BR1032" t="s">
        <v>324</v>
      </c>
      <c r="BS1032" t="s">
        <v>324</v>
      </c>
      <c r="BT1032" t="s">
        <v>324</v>
      </c>
      <c r="BU1032" t="s">
        <v>324</v>
      </c>
      <c r="BV1032" t="s">
        <v>324</v>
      </c>
      <c r="BW1032" t="s">
        <v>324</v>
      </c>
      <c r="BX1032" t="s">
        <v>324</v>
      </c>
      <c r="BY1032" t="s">
        <v>324</v>
      </c>
      <c r="BZ1032" t="s">
        <v>324</v>
      </c>
      <c r="CA1032" t="s">
        <v>324</v>
      </c>
      <c r="CB1032" t="s">
        <v>324</v>
      </c>
      <c r="CC1032" t="s">
        <v>324</v>
      </c>
      <c r="CD1032" t="s">
        <v>324</v>
      </c>
      <c r="CE1032" t="s">
        <v>324</v>
      </c>
      <c r="CF1032" t="s">
        <v>324</v>
      </c>
      <c r="CG1032" t="s">
        <v>324</v>
      </c>
      <c r="CH1032" t="s">
        <v>324</v>
      </c>
      <c r="CI1032" t="s">
        <v>324</v>
      </c>
      <c r="CJ1032" t="s">
        <v>324</v>
      </c>
      <c r="CK1032" t="s">
        <v>324</v>
      </c>
      <c r="CL1032" t="s">
        <v>324</v>
      </c>
      <c r="CM1032" t="s">
        <v>324</v>
      </c>
      <c r="CN1032" t="s">
        <v>324</v>
      </c>
      <c r="CO1032" t="s">
        <v>324</v>
      </c>
      <c r="CP1032" t="s">
        <v>324</v>
      </c>
      <c r="CQ1032" t="s">
        <v>324</v>
      </c>
      <c r="CR1032" t="s">
        <v>324</v>
      </c>
      <c r="CS1032" t="s">
        <v>324</v>
      </c>
      <c r="CT1032" t="s">
        <v>324</v>
      </c>
      <c r="CU1032" t="s">
        <v>324</v>
      </c>
      <c r="CV1032" t="s">
        <v>324</v>
      </c>
      <c r="CW1032" t="s">
        <v>324</v>
      </c>
      <c r="CX1032">
        <v>-0.91200000000000003</v>
      </c>
      <c r="CY1032">
        <v>0.14199999999999999</v>
      </c>
      <c r="CZ1032">
        <v>4.2000000000000003E-2</v>
      </c>
      <c r="DA1032" t="s">
        <v>324</v>
      </c>
      <c r="DB1032">
        <v>-0.72799999999999998</v>
      </c>
      <c r="DC1032" t="s">
        <v>324</v>
      </c>
      <c r="DD1032" t="s">
        <v>324</v>
      </c>
      <c r="DE1032" t="s">
        <v>324</v>
      </c>
      <c r="DF1032" t="s">
        <v>324</v>
      </c>
      <c r="DG1032" t="s">
        <v>324</v>
      </c>
      <c r="DH1032" t="s">
        <v>324</v>
      </c>
      <c r="DI1032" t="s">
        <v>324</v>
      </c>
      <c r="DJ1032" t="s">
        <v>324</v>
      </c>
      <c r="DK1032" t="s">
        <v>324</v>
      </c>
      <c r="DL1032" t="s">
        <v>324</v>
      </c>
    </row>
    <row r="1033" spans="1:116" x14ac:dyDescent="0.45">
      <c r="A1033" t="s">
        <v>1258</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X518"/>
  <sheetViews>
    <sheetView workbookViewId="0">
      <pane ySplit="2" topLeftCell="A3" activePane="bottomLeft" state="frozen"/>
      <selection pane="bottomLeft"/>
    </sheetView>
  </sheetViews>
  <sheetFormatPr defaultRowHeight="14.25" x14ac:dyDescent="0.4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76" x14ac:dyDescent="0.45">
      <c r="A1" s="4" t="s">
        <v>293</v>
      </c>
      <c r="F1" s="4" t="s">
        <v>1259</v>
      </c>
      <c r="J1" s="4" t="s">
        <v>1260</v>
      </c>
      <c r="Q1" s="4" t="s">
        <v>1261</v>
      </c>
      <c r="W1" s="4" t="s">
        <v>1262</v>
      </c>
      <c r="AC1" s="4" t="s">
        <v>1263</v>
      </c>
      <c r="AI1" s="4" t="s">
        <v>1264</v>
      </c>
      <c r="AO1" s="4" t="s">
        <v>1265</v>
      </c>
      <c r="AU1" s="4" t="s">
        <v>1266</v>
      </c>
      <c r="BA1" s="4" t="s">
        <v>1267</v>
      </c>
      <c r="BG1" s="4" t="s">
        <v>1268</v>
      </c>
      <c r="BM1" s="4" t="s">
        <v>1269</v>
      </c>
      <c r="BS1" s="4" t="s">
        <v>1270</v>
      </c>
    </row>
    <row r="2" spans="1:76" x14ac:dyDescent="0.45">
      <c r="A2" s="4" t="s">
        <v>23</v>
      </c>
      <c r="B2" s="4" t="s">
        <v>311</v>
      </c>
      <c r="C2" s="4" t="s">
        <v>312</v>
      </c>
      <c r="D2" s="4" t="s">
        <v>313</v>
      </c>
      <c r="E2" s="4" t="s">
        <v>1271</v>
      </c>
      <c r="F2" s="4" t="s">
        <v>1272</v>
      </c>
      <c r="G2" s="4" t="s">
        <v>1273</v>
      </c>
      <c r="H2" s="4" t="s">
        <v>1274</v>
      </c>
      <c r="I2" s="4" t="s">
        <v>1275</v>
      </c>
      <c r="J2" s="4" t="s">
        <v>315</v>
      </c>
      <c r="K2" s="4" t="s">
        <v>316</v>
      </c>
      <c r="L2" s="4" t="s">
        <v>317</v>
      </c>
      <c r="M2" s="4" t="s">
        <v>318</v>
      </c>
      <c r="N2" s="4" t="s">
        <v>319</v>
      </c>
      <c r="O2" s="4" t="s">
        <v>1276</v>
      </c>
      <c r="P2" s="4" t="s">
        <v>320</v>
      </c>
      <c r="Q2" s="4" t="s">
        <v>316</v>
      </c>
      <c r="R2" s="4" t="s">
        <v>317</v>
      </c>
      <c r="S2" s="4" t="s">
        <v>318</v>
      </c>
      <c r="T2" s="4" t="s">
        <v>319</v>
      </c>
      <c r="U2" s="4" t="s">
        <v>1276</v>
      </c>
      <c r="V2" s="4" t="s">
        <v>320</v>
      </c>
      <c r="W2" s="4" t="s">
        <v>316</v>
      </c>
      <c r="X2" s="4" t="s">
        <v>317</v>
      </c>
      <c r="Y2" s="4" t="s">
        <v>318</v>
      </c>
      <c r="Z2" s="4" t="s">
        <v>319</v>
      </c>
      <c r="AA2" s="4" t="s">
        <v>1276</v>
      </c>
      <c r="AB2" s="4" t="s">
        <v>320</v>
      </c>
      <c r="AC2" s="4" t="s">
        <v>316</v>
      </c>
      <c r="AD2" s="4" t="s">
        <v>317</v>
      </c>
      <c r="AE2" s="4" t="s">
        <v>318</v>
      </c>
      <c r="AF2" s="4" t="s">
        <v>319</v>
      </c>
      <c r="AG2" s="4" t="s">
        <v>1276</v>
      </c>
      <c r="AH2" s="4" t="s">
        <v>320</v>
      </c>
      <c r="AI2" s="4" t="s">
        <v>316</v>
      </c>
      <c r="AJ2" s="4" t="s">
        <v>317</v>
      </c>
      <c r="AK2" s="4" t="s">
        <v>318</v>
      </c>
      <c r="AL2" s="4" t="s">
        <v>319</v>
      </c>
      <c r="AM2" s="4" t="s">
        <v>1276</v>
      </c>
      <c r="AN2" s="4" t="s">
        <v>320</v>
      </c>
      <c r="AO2" s="4" t="s">
        <v>316</v>
      </c>
      <c r="AP2" s="4" t="s">
        <v>317</v>
      </c>
      <c r="AQ2" s="4" t="s">
        <v>318</v>
      </c>
      <c r="AR2" s="4" t="s">
        <v>319</v>
      </c>
      <c r="AS2" s="4" t="s">
        <v>1276</v>
      </c>
      <c r="AT2" s="4" t="s">
        <v>320</v>
      </c>
      <c r="AU2" s="4" t="s">
        <v>316</v>
      </c>
      <c r="AV2" s="4" t="s">
        <v>317</v>
      </c>
      <c r="AW2" s="4" t="s">
        <v>318</v>
      </c>
      <c r="AX2" s="4" t="s">
        <v>319</v>
      </c>
      <c r="AY2" s="4" t="s">
        <v>1276</v>
      </c>
      <c r="AZ2" s="4" t="s">
        <v>320</v>
      </c>
      <c r="BA2" s="4" t="s">
        <v>316</v>
      </c>
      <c r="BB2" s="4" t="s">
        <v>317</v>
      </c>
      <c r="BC2" s="4" t="s">
        <v>318</v>
      </c>
      <c r="BD2" s="4" t="s">
        <v>319</v>
      </c>
      <c r="BE2" s="4" t="s">
        <v>1276</v>
      </c>
      <c r="BF2" s="4" t="s">
        <v>320</v>
      </c>
      <c r="BG2" s="4" t="s">
        <v>316</v>
      </c>
      <c r="BH2" s="4" t="s">
        <v>317</v>
      </c>
      <c r="BI2" s="4" t="s">
        <v>318</v>
      </c>
      <c r="BJ2" s="4" t="s">
        <v>319</v>
      </c>
      <c r="BK2" s="4" t="s">
        <v>1276</v>
      </c>
      <c r="BL2" s="4" t="s">
        <v>320</v>
      </c>
      <c r="BM2" s="4" t="s">
        <v>316</v>
      </c>
      <c r="BN2" s="4" t="s">
        <v>317</v>
      </c>
      <c r="BO2" s="4" t="s">
        <v>318</v>
      </c>
      <c r="BP2" s="4" t="s">
        <v>319</v>
      </c>
      <c r="BQ2" s="4" t="s">
        <v>1276</v>
      </c>
      <c r="BR2" s="4" t="s">
        <v>320</v>
      </c>
      <c r="BS2" s="4" t="s">
        <v>316</v>
      </c>
      <c r="BT2" s="4" t="s">
        <v>317</v>
      </c>
      <c r="BU2" s="4" t="s">
        <v>318</v>
      </c>
      <c r="BV2" s="4" t="s">
        <v>319</v>
      </c>
      <c r="BW2" s="4" t="s">
        <v>1276</v>
      </c>
      <c r="BX2" s="4" t="s">
        <v>320</v>
      </c>
    </row>
    <row r="3" spans="1:76" x14ac:dyDescent="0.45">
      <c r="A3">
        <v>2023</v>
      </c>
      <c r="B3" t="s">
        <v>321</v>
      </c>
      <c r="C3">
        <v>213</v>
      </c>
      <c r="D3" t="s">
        <v>1277</v>
      </c>
      <c r="E3" t="s">
        <v>597</v>
      </c>
      <c r="F3">
        <v>6</v>
      </c>
      <c r="G3">
        <v>0.14099999999999999</v>
      </c>
      <c r="H3" t="s">
        <v>324</v>
      </c>
      <c r="I3" t="s">
        <v>324</v>
      </c>
      <c r="J3" t="s">
        <v>247</v>
      </c>
      <c r="K3" t="s">
        <v>324</v>
      </c>
      <c r="L3">
        <v>0.09</v>
      </c>
      <c r="M3" t="s">
        <v>324</v>
      </c>
      <c r="N3" t="s">
        <v>324</v>
      </c>
      <c r="O3" t="s">
        <v>324</v>
      </c>
      <c r="P3">
        <v>0.09</v>
      </c>
      <c r="Q3" t="s">
        <v>324</v>
      </c>
      <c r="R3" t="s">
        <v>324</v>
      </c>
      <c r="S3" t="s">
        <v>324</v>
      </c>
      <c r="T3" t="s">
        <v>324</v>
      </c>
      <c r="U3" t="s">
        <v>324</v>
      </c>
      <c r="V3">
        <v>0</v>
      </c>
      <c r="W3" t="s">
        <v>324</v>
      </c>
      <c r="X3" t="s">
        <v>324</v>
      </c>
      <c r="Y3" t="s">
        <v>324</v>
      </c>
      <c r="Z3" t="s">
        <v>324</v>
      </c>
      <c r="AA3" t="s">
        <v>324</v>
      </c>
      <c r="AB3">
        <v>0</v>
      </c>
      <c r="AC3" t="s">
        <v>324</v>
      </c>
      <c r="AD3">
        <v>2E-3</v>
      </c>
      <c r="AE3" t="s">
        <v>324</v>
      </c>
      <c r="AF3" t="s">
        <v>324</v>
      </c>
      <c r="AG3" t="s">
        <v>324</v>
      </c>
      <c r="AH3">
        <v>2E-3</v>
      </c>
      <c r="AI3" t="s">
        <v>324</v>
      </c>
      <c r="AJ3">
        <v>0.03</v>
      </c>
      <c r="AK3" t="s">
        <v>324</v>
      </c>
      <c r="AL3" t="s">
        <v>324</v>
      </c>
      <c r="AM3" t="s">
        <v>324</v>
      </c>
      <c r="AN3">
        <v>0.03</v>
      </c>
      <c r="AO3" t="s">
        <v>324</v>
      </c>
      <c r="AP3" t="s">
        <v>324</v>
      </c>
      <c r="AQ3" t="s">
        <v>324</v>
      </c>
      <c r="AR3" t="s">
        <v>324</v>
      </c>
      <c r="AS3" t="s">
        <v>324</v>
      </c>
      <c r="AT3">
        <v>0</v>
      </c>
      <c r="AU3" t="s">
        <v>324</v>
      </c>
      <c r="AV3" t="s">
        <v>324</v>
      </c>
      <c r="AW3" t="s">
        <v>324</v>
      </c>
      <c r="AX3" t="s">
        <v>324</v>
      </c>
      <c r="AY3" t="s">
        <v>324</v>
      </c>
      <c r="AZ3">
        <v>0</v>
      </c>
      <c r="BA3" t="s">
        <v>324</v>
      </c>
      <c r="BB3" t="s">
        <v>324</v>
      </c>
      <c r="BC3" t="s">
        <v>324</v>
      </c>
      <c r="BD3" t="s">
        <v>324</v>
      </c>
      <c r="BE3" t="s">
        <v>324</v>
      </c>
      <c r="BF3">
        <v>0</v>
      </c>
      <c r="BG3" t="s">
        <v>324</v>
      </c>
      <c r="BH3" t="s">
        <v>324</v>
      </c>
      <c r="BI3">
        <v>1.9E-2</v>
      </c>
      <c r="BJ3" t="s">
        <v>324</v>
      </c>
      <c r="BK3" t="s">
        <v>324</v>
      </c>
      <c r="BL3">
        <v>1.9E-2</v>
      </c>
      <c r="BM3" t="s">
        <v>324</v>
      </c>
      <c r="BN3" t="s">
        <v>324</v>
      </c>
      <c r="BO3" t="s">
        <v>324</v>
      </c>
      <c r="BP3" t="s">
        <v>324</v>
      </c>
      <c r="BQ3" t="s">
        <v>324</v>
      </c>
      <c r="BR3">
        <v>0</v>
      </c>
      <c r="BS3">
        <v>0</v>
      </c>
      <c r="BT3">
        <v>0.122</v>
      </c>
      <c r="BU3">
        <v>1.9E-2</v>
      </c>
      <c r="BV3">
        <v>0</v>
      </c>
      <c r="BW3">
        <v>0</v>
      </c>
      <c r="BX3">
        <v>0.14099999999999999</v>
      </c>
    </row>
    <row r="4" spans="1:76" x14ac:dyDescent="0.45">
      <c r="A4">
        <v>2023</v>
      </c>
      <c r="B4" t="s">
        <v>321</v>
      </c>
      <c r="C4">
        <v>219</v>
      </c>
      <c r="D4" t="s">
        <v>322</v>
      </c>
      <c r="E4" t="s">
        <v>597</v>
      </c>
      <c r="F4">
        <v>32</v>
      </c>
      <c r="G4">
        <v>6.1239999999999997</v>
      </c>
      <c r="H4">
        <v>1.71</v>
      </c>
      <c r="I4">
        <v>4.59</v>
      </c>
      <c r="J4" t="s">
        <v>244</v>
      </c>
      <c r="K4" t="s">
        <v>324</v>
      </c>
      <c r="L4">
        <v>1.53</v>
      </c>
      <c r="M4" t="s">
        <v>324</v>
      </c>
      <c r="N4" t="s">
        <v>324</v>
      </c>
      <c r="O4">
        <v>2.4E-2</v>
      </c>
      <c r="P4">
        <v>1.554</v>
      </c>
      <c r="Q4" t="s">
        <v>324</v>
      </c>
      <c r="R4" t="s">
        <v>324</v>
      </c>
      <c r="S4" t="s">
        <v>324</v>
      </c>
      <c r="T4" t="s">
        <v>324</v>
      </c>
      <c r="U4" t="s">
        <v>324</v>
      </c>
      <c r="V4">
        <v>0</v>
      </c>
      <c r="W4" t="s">
        <v>324</v>
      </c>
      <c r="X4" t="s">
        <v>324</v>
      </c>
      <c r="Y4" t="s">
        <v>324</v>
      </c>
      <c r="Z4" t="s">
        <v>324</v>
      </c>
      <c r="AA4" t="s">
        <v>324</v>
      </c>
      <c r="AB4">
        <v>0</v>
      </c>
      <c r="AC4" t="s">
        <v>324</v>
      </c>
      <c r="AD4" t="s">
        <v>324</v>
      </c>
      <c r="AE4" t="s">
        <v>324</v>
      </c>
      <c r="AF4" t="s">
        <v>324</v>
      </c>
      <c r="AG4" t="s">
        <v>324</v>
      </c>
      <c r="AH4">
        <v>0</v>
      </c>
      <c r="AI4" t="s">
        <v>324</v>
      </c>
      <c r="AJ4" t="s">
        <v>324</v>
      </c>
      <c r="AK4" t="s">
        <v>324</v>
      </c>
      <c r="AL4" t="s">
        <v>324</v>
      </c>
      <c r="AM4">
        <v>0.8</v>
      </c>
      <c r="AN4">
        <v>0.8</v>
      </c>
      <c r="AO4" t="s">
        <v>324</v>
      </c>
      <c r="AP4" t="s">
        <v>324</v>
      </c>
      <c r="AQ4" t="s">
        <v>324</v>
      </c>
      <c r="AR4" t="s">
        <v>324</v>
      </c>
      <c r="AS4" t="s">
        <v>324</v>
      </c>
      <c r="AT4">
        <v>0</v>
      </c>
      <c r="AU4" t="s">
        <v>324</v>
      </c>
      <c r="AV4" t="s">
        <v>324</v>
      </c>
      <c r="AW4" t="s">
        <v>324</v>
      </c>
      <c r="AX4" t="s">
        <v>324</v>
      </c>
      <c r="AY4">
        <v>3.77</v>
      </c>
      <c r="AZ4">
        <v>3.77</v>
      </c>
      <c r="BA4" t="s">
        <v>324</v>
      </c>
      <c r="BB4" t="s">
        <v>324</v>
      </c>
      <c r="BC4" t="s">
        <v>324</v>
      </c>
      <c r="BD4" t="s">
        <v>324</v>
      </c>
      <c r="BE4" t="s">
        <v>324</v>
      </c>
      <c r="BF4">
        <v>0</v>
      </c>
      <c r="BG4" t="s">
        <v>324</v>
      </c>
      <c r="BH4" t="s">
        <v>324</v>
      </c>
      <c r="BI4" t="s">
        <v>324</v>
      </c>
      <c r="BJ4" t="s">
        <v>324</v>
      </c>
      <c r="BK4" t="s">
        <v>324</v>
      </c>
      <c r="BL4">
        <v>0</v>
      </c>
      <c r="BM4" t="s">
        <v>324</v>
      </c>
      <c r="BN4" t="s">
        <v>324</v>
      </c>
      <c r="BO4" t="s">
        <v>324</v>
      </c>
      <c r="BP4" t="s">
        <v>324</v>
      </c>
      <c r="BQ4" t="s">
        <v>324</v>
      </c>
      <c r="BR4">
        <v>0</v>
      </c>
      <c r="BS4">
        <v>0</v>
      </c>
      <c r="BT4">
        <v>1.53</v>
      </c>
      <c r="BU4">
        <v>0</v>
      </c>
      <c r="BV4">
        <v>0</v>
      </c>
      <c r="BW4">
        <v>4.5940000000000003</v>
      </c>
      <c r="BX4">
        <v>6.1239999999999997</v>
      </c>
    </row>
    <row r="5" spans="1:76" x14ac:dyDescent="0.45">
      <c r="A5">
        <v>2023</v>
      </c>
      <c r="B5" t="s">
        <v>321</v>
      </c>
      <c r="C5">
        <v>221</v>
      </c>
      <c r="D5" t="s">
        <v>1278</v>
      </c>
      <c r="E5" t="s">
        <v>597</v>
      </c>
      <c r="F5">
        <v>127</v>
      </c>
      <c r="G5">
        <v>20.766999999999999</v>
      </c>
      <c r="H5">
        <v>3.3460000000000001</v>
      </c>
      <c r="I5">
        <v>19.579000000000001</v>
      </c>
      <c r="J5" t="s">
        <v>244</v>
      </c>
      <c r="K5">
        <v>3.7999999999999999E-2</v>
      </c>
      <c r="L5">
        <v>0.95799999999999996</v>
      </c>
      <c r="M5" t="s">
        <v>324</v>
      </c>
      <c r="N5" t="s">
        <v>324</v>
      </c>
      <c r="O5">
        <v>0.48299999999999998</v>
      </c>
      <c r="P5">
        <v>1.4790000000000001</v>
      </c>
      <c r="Q5" t="s">
        <v>324</v>
      </c>
      <c r="R5" t="s">
        <v>324</v>
      </c>
      <c r="S5" t="s">
        <v>324</v>
      </c>
      <c r="T5" t="s">
        <v>324</v>
      </c>
      <c r="U5" t="s">
        <v>324</v>
      </c>
      <c r="V5">
        <v>0</v>
      </c>
      <c r="W5" t="s">
        <v>324</v>
      </c>
      <c r="X5" t="s">
        <v>324</v>
      </c>
      <c r="Y5" t="s">
        <v>324</v>
      </c>
      <c r="Z5" t="s">
        <v>324</v>
      </c>
      <c r="AA5" t="s">
        <v>324</v>
      </c>
      <c r="AB5">
        <v>0</v>
      </c>
      <c r="AC5">
        <v>1.6E-2</v>
      </c>
      <c r="AD5">
        <v>0.17499999999999999</v>
      </c>
      <c r="AE5" t="s">
        <v>324</v>
      </c>
      <c r="AF5" t="s">
        <v>324</v>
      </c>
      <c r="AG5">
        <v>4.8</v>
      </c>
      <c r="AH5">
        <v>4.9909999999999997</v>
      </c>
      <c r="AI5" t="s">
        <v>324</v>
      </c>
      <c r="AJ5" t="s">
        <v>324</v>
      </c>
      <c r="AK5" t="s">
        <v>324</v>
      </c>
      <c r="AL5" t="s">
        <v>324</v>
      </c>
      <c r="AM5" t="s">
        <v>324</v>
      </c>
      <c r="AN5">
        <v>0</v>
      </c>
      <c r="AO5" t="s">
        <v>324</v>
      </c>
      <c r="AP5" t="s">
        <v>324</v>
      </c>
      <c r="AQ5" t="s">
        <v>324</v>
      </c>
      <c r="AR5" t="s">
        <v>324</v>
      </c>
      <c r="AS5" t="s">
        <v>324</v>
      </c>
      <c r="AT5">
        <v>0</v>
      </c>
      <c r="AU5" t="s">
        <v>324</v>
      </c>
      <c r="AV5" t="s">
        <v>324</v>
      </c>
      <c r="AW5" t="s">
        <v>324</v>
      </c>
      <c r="AX5" t="s">
        <v>324</v>
      </c>
      <c r="AY5">
        <v>14.297000000000001</v>
      </c>
      <c r="AZ5">
        <v>14.297000000000001</v>
      </c>
      <c r="BA5" t="s">
        <v>324</v>
      </c>
      <c r="BB5" t="s">
        <v>324</v>
      </c>
      <c r="BC5" t="s">
        <v>324</v>
      </c>
      <c r="BD5" t="s">
        <v>324</v>
      </c>
      <c r="BE5" t="s">
        <v>324</v>
      </c>
      <c r="BF5">
        <v>0</v>
      </c>
      <c r="BG5" t="s">
        <v>324</v>
      </c>
      <c r="BH5" t="s">
        <v>324</v>
      </c>
      <c r="BI5" t="s">
        <v>324</v>
      </c>
      <c r="BJ5" t="s">
        <v>324</v>
      </c>
      <c r="BK5" t="s">
        <v>324</v>
      </c>
      <c r="BL5">
        <v>0</v>
      </c>
      <c r="BM5" t="s">
        <v>324</v>
      </c>
      <c r="BN5" t="s">
        <v>324</v>
      </c>
      <c r="BO5" t="s">
        <v>324</v>
      </c>
      <c r="BP5" t="s">
        <v>324</v>
      </c>
      <c r="BQ5" t="s">
        <v>324</v>
      </c>
      <c r="BR5">
        <v>0</v>
      </c>
      <c r="BS5">
        <v>5.3999999999999999E-2</v>
      </c>
      <c r="BT5">
        <v>1.133</v>
      </c>
      <c r="BU5">
        <v>0</v>
      </c>
      <c r="BV5">
        <v>0</v>
      </c>
      <c r="BW5">
        <v>19.579999999999998</v>
      </c>
      <c r="BX5">
        <v>20.766999999999999</v>
      </c>
    </row>
    <row r="6" spans="1:76" x14ac:dyDescent="0.45">
      <c r="A6">
        <v>2023</v>
      </c>
      <c r="B6" t="s">
        <v>321</v>
      </c>
      <c r="C6">
        <v>3522</v>
      </c>
      <c r="D6" t="s">
        <v>325</v>
      </c>
      <c r="E6" t="s">
        <v>598</v>
      </c>
      <c r="F6">
        <v>19</v>
      </c>
      <c r="G6">
        <v>1.5529999999999999</v>
      </c>
      <c r="H6">
        <v>7.0000000000000007E-2</v>
      </c>
      <c r="I6" t="s">
        <v>324</v>
      </c>
      <c r="J6" t="s">
        <v>244</v>
      </c>
      <c r="K6" t="s">
        <v>324</v>
      </c>
      <c r="L6">
        <v>0.14599999999999999</v>
      </c>
      <c r="M6" t="s">
        <v>324</v>
      </c>
      <c r="N6" t="s">
        <v>324</v>
      </c>
      <c r="O6" t="s">
        <v>324</v>
      </c>
      <c r="P6">
        <v>0.14599999999999999</v>
      </c>
      <c r="Q6" t="s">
        <v>324</v>
      </c>
      <c r="R6" t="s">
        <v>324</v>
      </c>
      <c r="S6" t="s">
        <v>324</v>
      </c>
      <c r="T6" t="s">
        <v>324</v>
      </c>
      <c r="U6" t="s">
        <v>324</v>
      </c>
      <c r="V6">
        <v>0</v>
      </c>
      <c r="W6" t="s">
        <v>324</v>
      </c>
      <c r="X6" t="s">
        <v>324</v>
      </c>
      <c r="Y6" t="s">
        <v>324</v>
      </c>
      <c r="Z6" t="s">
        <v>324</v>
      </c>
      <c r="AA6" t="s">
        <v>324</v>
      </c>
      <c r="AB6">
        <v>0</v>
      </c>
      <c r="AC6" t="s">
        <v>324</v>
      </c>
      <c r="AD6" t="s">
        <v>324</v>
      </c>
      <c r="AE6" t="s">
        <v>324</v>
      </c>
      <c r="AF6" t="s">
        <v>324</v>
      </c>
      <c r="AG6" t="s">
        <v>324</v>
      </c>
      <c r="AH6">
        <v>0</v>
      </c>
      <c r="AI6" t="s">
        <v>324</v>
      </c>
      <c r="AJ6">
        <v>8.2000000000000003E-2</v>
      </c>
      <c r="AK6" t="s">
        <v>324</v>
      </c>
      <c r="AL6" t="s">
        <v>324</v>
      </c>
      <c r="AM6" t="s">
        <v>324</v>
      </c>
      <c r="AN6">
        <v>8.2000000000000003E-2</v>
      </c>
      <c r="AO6" t="s">
        <v>324</v>
      </c>
      <c r="AP6" t="s">
        <v>324</v>
      </c>
      <c r="AQ6" t="s">
        <v>324</v>
      </c>
      <c r="AR6" t="s">
        <v>324</v>
      </c>
      <c r="AS6" t="s">
        <v>324</v>
      </c>
      <c r="AT6">
        <v>0</v>
      </c>
      <c r="AU6" t="s">
        <v>324</v>
      </c>
      <c r="AV6">
        <v>0.17499999999999999</v>
      </c>
      <c r="AW6" t="s">
        <v>324</v>
      </c>
      <c r="AX6" t="s">
        <v>324</v>
      </c>
      <c r="AY6" t="s">
        <v>324</v>
      </c>
      <c r="AZ6">
        <v>0.17499999999999999</v>
      </c>
      <c r="BA6" t="s">
        <v>324</v>
      </c>
      <c r="BB6">
        <v>1.1499999999999999</v>
      </c>
      <c r="BC6" t="s">
        <v>324</v>
      </c>
      <c r="BD6" t="s">
        <v>324</v>
      </c>
      <c r="BE6" t="s">
        <v>324</v>
      </c>
      <c r="BF6">
        <v>1.1499999999999999</v>
      </c>
      <c r="BG6" t="s">
        <v>324</v>
      </c>
      <c r="BH6" t="s">
        <v>324</v>
      </c>
      <c r="BI6" t="s">
        <v>324</v>
      </c>
      <c r="BJ6" t="s">
        <v>324</v>
      </c>
      <c r="BK6" t="s">
        <v>324</v>
      </c>
      <c r="BL6">
        <v>0</v>
      </c>
      <c r="BM6" t="s">
        <v>324</v>
      </c>
      <c r="BN6" t="s">
        <v>324</v>
      </c>
      <c r="BO6" t="s">
        <v>324</v>
      </c>
      <c r="BP6" t="s">
        <v>324</v>
      </c>
      <c r="BQ6" t="s">
        <v>324</v>
      </c>
      <c r="BR6">
        <v>0</v>
      </c>
      <c r="BS6">
        <v>0</v>
      </c>
      <c r="BT6">
        <v>1.5529999999999999</v>
      </c>
      <c r="BU6">
        <v>0</v>
      </c>
      <c r="BV6">
        <v>0</v>
      </c>
      <c r="BW6">
        <v>0</v>
      </c>
      <c r="BX6">
        <v>1.5529999999999999</v>
      </c>
    </row>
    <row r="7" spans="1:76" x14ac:dyDescent="0.45">
      <c r="A7">
        <v>2023</v>
      </c>
      <c r="B7" t="s">
        <v>321</v>
      </c>
      <c r="C7">
        <v>7353</v>
      </c>
      <c r="D7" t="s">
        <v>326</v>
      </c>
      <c r="E7" t="s">
        <v>597</v>
      </c>
      <c r="F7">
        <v>31</v>
      </c>
      <c r="G7">
        <v>0.66500000000000004</v>
      </c>
      <c r="H7">
        <v>0</v>
      </c>
      <c r="I7">
        <v>0.56299999999999994</v>
      </c>
      <c r="J7" t="s">
        <v>244</v>
      </c>
      <c r="K7" t="s">
        <v>324</v>
      </c>
      <c r="L7">
        <v>0.39600000000000002</v>
      </c>
      <c r="M7">
        <v>0.05</v>
      </c>
      <c r="N7" t="s">
        <v>324</v>
      </c>
      <c r="O7">
        <v>0.106</v>
      </c>
      <c r="P7">
        <v>0.55200000000000005</v>
      </c>
      <c r="Q7" t="s">
        <v>324</v>
      </c>
      <c r="R7" t="s">
        <v>324</v>
      </c>
      <c r="S7" t="s">
        <v>324</v>
      </c>
      <c r="T7" t="s">
        <v>324</v>
      </c>
      <c r="U7" t="s">
        <v>324</v>
      </c>
      <c r="V7">
        <v>0</v>
      </c>
      <c r="W7" t="s">
        <v>324</v>
      </c>
      <c r="X7" t="s">
        <v>324</v>
      </c>
      <c r="Y7" t="s">
        <v>324</v>
      </c>
      <c r="Z7" t="s">
        <v>324</v>
      </c>
      <c r="AA7" t="s">
        <v>324</v>
      </c>
      <c r="AB7">
        <v>0</v>
      </c>
      <c r="AC7" t="s">
        <v>324</v>
      </c>
      <c r="AD7">
        <v>4.2000000000000003E-2</v>
      </c>
      <c r="AE7" t="s">
        <v>324</v>
      </c>
      <c r="AF7" t="s">
        <v>324</v>
      </c>
      <c r="AG7" t="s">
        <v>324</v>
      </c>
      <c r="AH7">
        <v>4.2000000000000003E-2</v>
      </c>
      <c r="AI7" t="s">
        <v>324</v>
      </c>
      <c r="AJ7" t="s">
        <v>324</v>
      </c>
      <c r="AK7" t="s">
        <v>324</v>
      </c>
      <c r="AL7" t="s">
        <v>324</v>
      </c>
      <c r="AM7" t="s">
        <v>324</v>
      </c>
      <c r="AN7">
        <v>0</v>
      </c>
      <c r="AO7" t="s">
        <v>324</v>
      </c>
      <c r="AP7" t="s">
        <v>324</v>
      </c>
      <c r="AQ7" t="s">
        <v>324</v>
      </c>
      <c r="AR7" t="s">
        <v>324</v>
      </c>
      <c r="AS7" t="s">
        <v>324</v>
      </c>
      <c r="AT7">
        <v>0</v>
      </c>
      <c r="AU7" t="s">
        <v>324</v>
      </c>
      <c r="AV7" t="s">
        <v>324</v>
      </c>
      <c r="AW7" t="s">
        <v>324</v>
      </c>
      <c r="AX7" t="s">
        <v>324</v>
      </c>
      <c r="AY7" t="s">
        <v>324</v>
      </c>
      <c r="AZ7">
        <v>0</v>
      </c>
      <c r="BA7" t="s">
        <v>324</v>
      </c>
      <c r="BB7">
        <v>6.5000000000000002E-2</v>
      </c>
      <c r="BC7" t="s">
        <v>324</v>
      </c>
      <c r="BD7" t="s">
        <v>324</v>
      </c>
      <c r="BE7" t="s">
        <v>324</v>
      </c>
      <c r="BF7">
        <v>6.5000000000000002E-2</v>
      </c>
      <c r="BG7" t="s">
        <v>324</v>
      </c>
      <c r="BH7" t="s">
        <v>324</v>
      </c>
      <c r="BI7" t="s">
        <v>324</v>
      </c>
      <c r="BJ7" t="s">
        <v>324</v>
      </c>
      <c r="BK7" t="s">
        <v>324</v>
      </c>
      <c r="BL7">
        <v>0</v>
      </c>
      <c r="BM7" t="s">
        <v>324</v>
      </c>
      <c r="BN7">
        <v>6.0000000000000001E-3</v>
      </c>
      <c r="BO7" t="s">
        <v>324</v>
      </c>
      <c r="BP7" t="s">
        <v>324</v>
      </c>
      <c r="BQ7" t="s">
        <v>324</v>
      </c>
      <c r="BR7">
        <v>6.0000000000000001E-3</v>
      </c>
      <c r="BS7">
        <v>0</v>
      </c>
      <c r="BT7">
        <v>0.50900000000000001</v>
      </c>
      <c r="BU7">
        <v>0.05</v>
      </c>
      <c r="BV7">
        <v>0</v>
      </c>
      <c r="BW7">
        <v>0.106</v>
      </c>
      <c r="BX7">
        <v>0.66500000000000004</v>
      </c>
    </row>
    <row r="8" spans="1:76" x14ac:dyDescent="0.45">
      <c r="A8">
        <v>2023</v>
      </c>
      <c r="B8" t="s">
        <v>321</v>
      </c>
      <c r="C8">
        <v>99999</v>
      </c>
      <c r="D8" t="s">
        <v>599</v>
      </c>
      <c r="E8" t="s">
        <v>597</v>
      </c>
      <c r="F8" t="s">
        <v>324</v>
      </c>
      <c r="G8">
        <v>-1.6E-2</v>
      </c>
      <c r="H8" t="s">
        <v>324</v>
      </c>
      <c r="I8" t="s">
        <v>324</v>
      </c>
      <c r="K8" t="s">
        <v>324</v>
      </c>
      <c r="L8">
        <v>-1.6E-2</v>
      </c>
      <c r="M8" t="s">
        <v>324</v>
      </c>
      <c r="N8" t="s">
        <v>324</v>
      </c>
      <c r="O8" t="s">
        <v>324</v>
      </c>
      <c r="P8">
        <v>-1.6E-2</v>
      </c>
      <c r="Q8" t="s">
        <v>324</v>
      </c>
      <c r="R8" t="s">
        <v>324</v>
      </c>
      <c r="S8" t="s">
        <v>324</v>
      </c>
      <c r="T8" t="s">
        <v>324</v>
      </c>
      <c r="U8" t="s">
        <v>324</v>
      </c>
      <c r="V8" t="s">
        <v>324</v>
      </c>
      <c r="W8" t="s">
        <v>324</v>
      </c>
      <c r="X8" t="s">
        <v>324</v>
      </c>
      <c r="Y8" t="s">
        <v>324</v>
      </c>
      <c r="Z8" t="s">
        <v>324</v>
      </c>
      <c r="AA8" t="s">
        <v>324</v>
      </c>
      <c r="AB8" t="s">
        <v>324</v>
      </c>
      <c r="AC8" t="s">
        <v>324</v>
      </c>
      <c r="AD8" t="s">
        <v>324</v>
      </c>
      <c r="AE8" t="s">
        <v>324</v>
      </c>
      <c r="AF8" t="s">
        <v>324</v>
      </c>
      <c r="AG8" t="s">
        <v>324</v>
      </c>
      <c r="AH8" t="s">
        <v>324</v>
      </c>
      <c r="AI8" t="s">
        <v>324</v>
      </c>
      <c r="AJ8" t="s">
        <v>324</v>
      </c>
      <c r="AK8" t="s">
        <v>324</v>
      </c>
      <c r="AL8" t="s">
        <v>324</v>
      </c>
      <c r="AM8" t="s">
        <v>324</v>
      </c>
      <c r="AN8" t="s">
        <v>324</v>
      </c>
      <c r="AO8" t="s">
        <v>324</v>
      </c>
      <c r="AP8" t="s">
        <v>324</v>
      </c>
      <c r="AQ8" t="s">
        <v>324</v>
      </c>
      <c r="AR8" t="s">
        <v>324</v>
      </c>
      <c r="AS8" t="s">
        <v>324</v>
      </c>
      <c r="AT8" t="s">
        <v>324</v>
      </c>
      <c r="AU8" t="s">
        <v>324</v>
      </c>
      <c r="AV8" t="s">
        <v>324</v>
      </c>
      <c r="AW8" t="s">
        <v>324</v>
      </c>
      <c r="AX8" t="s">
        <v>324</v>
      </c>
      <c r="AY8" t="s">
        <v>324</v>
      </c>
      <c r="AZ8" t="s">
        <v>324</v>
      </c>
      <c r="BA8" t="s">
        <v>324</v>
      </c>
      <c r="BB8" t="s">
        <v>324</v>
      </c>
      <c r="BC8" t="s">
        <v>324</v>
      </c>
      <c r="BD8" t="s">
        <v>324</v>
      </c>
      <c r="BE8" t="s">
        <v>324</v>
      </c>
      <c r="BF8" t="s">
        <v>324</v>
      </c>
      <c r="BG8" t="s">
        <v>324</v>
      </c>
      <c r="BH8" t="s">
        <v>324</v>
      </c>
      <c r="BI8" t="s">
        <v>324</v>
      </c>
      <c r="BJ8" t="s">
        <v>324</v>
      </c>
      <c r="BK8" t="s">
        <v>324</v>
      </c>
      <c r="BL8" t="s">
        <v>324</v>
      </c>
      <c r="BM8" t="s">
        <v>324</v>
      </c>
      <c r="BN8" t="s">
        <v>324</v>
      </c>
      <c r="BO8" t="s">
        <v>324</v>
      </c>
      <c r="BP8" t="s">
        <v>324</v>
      </c>
      <c r="BQ8" t="s">
        <v>324</v>
      </c>
      <c r="BR8" t="s">
        <v>324</v>
      </c>
      <c r="BS8" t="s">
        <v>324</v>
      </c>
      <c r="BT8">
        <v>-1.6E-2</v>
      </c>
      <c r="BU8" t="s">
        <v>324</v>
      </c>
      <c r="BV8" t="s">
        <v>324</v>
      </c>
      <c r="BW8" t="s">
        <v>324</v>
      </c>
      <c r="BX8">
        <v>-1.6E-2</v>
      </c>
    </row>
    <row r="9" spans="1:76" x14ac:dyDescent="0.45">
      <c r="A9">
        <v>2023</v>
      </c>
      <c r="B9" t="s">
        <v>86</v>
      </c>
      <c r="C9">
        <v>195</v>
      </c>
      <c r="D9" t="s">
        <v>1279</v>
      </c>
      <c r="E9" t="s">
        <v>601</v>
      </c>
      <c r="F9">
        <v>406</v>
      </c>
      <c r="G9">
        <v>8.5220000000000002</v>
      </c>
      <c r="H9" t="s">
        <v>324</v>
      </c>
      <c r="I9" t="s">
        <v>324</v>
      </c>
      <c r="J9" t="s">
        <v>244</v>
      </c>
      <c r="K9">
        <v>1.7509999999999999</v>
      </c>
      <c r="L9">
        <v>4.8410000000000002</v>
      </c>
      <c r="M9">
        <v>1.8839999999999999</v>
      </c>
      <c r="N9" t="s">
        <v>324</v>
      </c>
      <c r="O9" t="s">
        <v>324</v>
      </c>
      <c r="P9">
        <v>8.4760000000000009</v>
      </c>
      <c r="Q9" t="s">
        <v>324</v>
      </c>
      <c r="R9" t="s">
        <v>324</v>
      </c>
      <c r="S9" t="s">
        <v>324</v>
      </c>
      <c r="T9" t="s">
        <v>324</v>
      </c>
      <c r="U9" t="s">
        <v>324</v>
      </c>
      <c r="V9">
        <v>0</v>
      </c>
      <c r="W9" t="s">
        <v>324</v>
      </c>
      <c r="X9" t="s">
        <v>324</v>
      </c>
      <c r="Y9" t="s">
        <v>324</v>
      </c>
      <c r="Z9" t="s">
        <v>324</v>
      </c>
      <c r="AA9" t="s">
        <v>324</v>
      </c>
      <c r="AB9">
        <v>0</v>
      </c>
      <c r="AC9">
        <v>1E-3</v>
      </c>
      <c r="AD9">
        <v>5.0000000000000001E-3</v>
      </c>
      <c r="AE9" t="s">
        <v>324</v>
      </c>
      <c r="AF9" t="s">
        <v>324</v>
      </c>
      <c r="AG9" t="s">
        <v>324</v>
      </c>
      <c r="AH9">
        <v>6.0000000000000001E-3</v>
      </c>
      <c r="AI9" t="s">
        <v>324</v>
      </c>
      <c r="AJ9" t="s">
        <v>324</v>
      </c>
      <c r="AK9" t="s">
        <v>324</v>
      </c>
      <c r="AL9" t="s">
        <v>324</v>
      </c>
      <c r="AM9" t="s">
        <v>324</v>
      </c>
      <c r="AN9">
        <v>0</v>
      </c>
      <c r="AO9" t="s">
        <v>324</v>
      </c>
      <c r="AP9" t="s">
        <v>324</v>
      </c>
      <c r="AQ9" t="s">
        <v>324</v>
      </c>
      <c r="AR9" t="s">
        <v>324</v>
      </c>
      <c r="AS9" t="s">
        <v>324</v>
      </c>
      <c r="AT9">
        <v>0</v>
      </c>
      <c r="AU9" t="s">
        <v>324</v>
      </c>
      <c r="AV9" t="s">
        <v>324</v>
      </c>
      <c r="AW9" t="s">
        <v>324</v>
      </c>
      <c r="AX9" t="s">
        <v>324</v>
      </c>
      <c r="AY9" t="s">
        <v>324</v>
      </c>
      <c r="AZ9">
        <v>0</v>
      </c>
      <c r="BA9" t="s">
        <v>324</v>
      </c>
      <c r="BB9" t="s">
        <v>324</v>
      </c>
      <c r="BC9" t="s">
        <v>324</v>
      </c>
      <c r="BD9" t="s">
        <v>324</v>
      </c>
      <c r="BE9" t="s">
        <v>324</v>
      </c>
      <c r="BF9">
        <v>0</v>
      </c>
      <c r="BG9" t="s">
        <v>324</v>
      </c>
      <c r="BH9" t="s">
        <v>324</v>
      </c>
      <c r="BI9" t="s">
        <v>324</v>
      </c>
      <c r="BJ9" t="s">
        <v>324</v>
      </c>
      <c r="BK9" t="s">
        <v>324</v>
      </c>
      <c r="BL9">
        <v>0</v>
      </c>
      <c r="BM9" t="s">
        <v>324</v>
      </c>
      <c r="BN9" t="s">
        <v>324</v>
      </c>
      <c r="BO9">
        <v>0.04</v>
      </c>
      <c r="BP9" t="s">
        <v>324</v>
      </c>
      <c r="BQ9" t="s">
        <v>324</v>
      </c>
      <c r="BR9">
        <v>0.04</v>
      </c>
      <c r="BS9">
        <v>1.752</v>
      </c>
      <c r="BT9">
        <v>4.8460000000000001</v>
      </c>
      <c r="BU9">
        <v>1.9239999999999999</v>
      </c>
      <c r="BV9">
        <v>0</v>
      </c>
      <c r="BW9">
        <v>0</v>
      </c>
      <c r="BX9">
        <v>8.5220000000000002</v>
      </c>
    </row>
    <row r="10" spans="1:76" x14ac:dyDescent="0.45">
      <c r="A10">
        <v>2023</v>
      </c>
      <c r="B10" t="s">
        <v>86</v>
      </c>
      <c r="C10">
        <v>241</v>
      </c>
      <c r="D10" t="s">
        <v>1280</v>
      </c>
      <c r="E10" t="s">
        <v>1281</v>
      </c>
      <c r="F10">
        <v>3</v>
      </c>
      <c r="G10">
        <v>2.5999999999999999E-2</v>
      </c>
      <c r="H10">
        <v>0</v>
      </c>
      <c r="I10">
        <v>0</v>
      </c>
      <c r="J10" t="s">
        <v>244</v>
      </c>
      <c r="K10">
        <v>0.01</v>
      </c>
      <c r="L10">
        <v>1.6E-2</v>
      </c>
      <c r="M10">
        <v>0</v>
      </c>
      <c r="N10">
        <v>0</v>
      </c>
      <c r="O10">
        <v>0</v>
      </c>
      <c r="P10">
        <v>2.5999999999999999E-2</v>
      </c>
      <c r="Q10">
        <v>0</v>
      </c>
      <c r="R10">
        <v>0</v>
      </c>
      <c r="S10">
        <v>0</v>
      </c>
      <c r="T10">
        <v>0</v>
      </c>
      <c r="U10">
        <v>0</v>
      </c>
      <c r="V10">
        <v>0</v>
      </c>
      <c r="W10" t="s">
        <v>324</v>
      </c>
      <c r="X10" t="s">
        <v>324</v>
      </c>
      <c r="Y10" t="s">
        <v>324</v>
      </c>
      <c r="Z10" t="s">
        <v>324</v>
      </c>
      <c r="AA10" t="s">
        <v>324</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0.01</v>
      </c>
      <c r="BT10">
        <v>1.6E-2</v>
      </c>
      <c r="BU10">
        <v>0</v>
      </c>
      <c r="BV10">
        <v>0</v>
      </c>
      <c r="BW10">
        <v>0</v>
      </c>
      <c r="BX10">
        <v>2.5999999999999999E-2</v>
      </c>
    </row>
    <row r="11" spans="1:76" x14ac:dyDescent="0.45">
      <c r="A11">
        <v>2023</v>
      </c>
      <c r="B11" t="s">
        <v>86</v>
      </c>
      <c r="C11">
        <v>750</v>
      </c>
      <c r="D11" t="s">
        <v>1282</v>
      </c>
      <c r="E11" t="s">
        <v>1281</v>
      </c>
      <c r="F11">
        <v>12</v>
      </c>
      <c r="G11">
        <v>0.29699999999999999</v>
      </c>
      <c r="H11">
        <v>0</v>
      </c>
      <c r="I11">
        <v>0</v>
      </c>
      <c r="J11" t="s">
        <v>244</v>
      </c>
      <c r="K11">
        <v>7.6999999999999999E-2</v>
      </c>
      <c r="L11">
        <v>0.22</v>
      </c>
      <c r="M11">
        <v>0</v>
      </c>
      <c r="N11">
        <v>0</v>
      </c>
      <c r="O11">
        <v>0</v>
      </c>
      <c r="P11">
        <v>0.29699999999999999</v>
      </c>
      <c r="Q11">
        <v>0</v>
      </c>
      <c r="R11">
        <v>0</v>
      </c>
      <c r="S11">
        <v>0</v>
      </c>
      <c r="T11">
        <v>0</v>
      </c>
      <c r="U11">
        <v>0</v>
      </c>
      <c r="V11">
        <v>0</v>
      </c>
      <c r="W11" t="s">
        <v>324</v>
      </c>
      <c r="X11" t="s">
        <v>324</v>
      </c>
      <c r="Y11" t="s">
        <v>324</v>
      </c>
      <c r="Z11" t="s">
        <v>324</v>
      </c>
      <c r="AA11" t="s">
        <v>324</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7.6999999999999999E-2</v>
      </c>
      <c r="BT11">
        <v>0.22</v>
      </c>
      <c r="BU11">
        <v>0</v>
      </c>
      <c r="BV11">
        <v>0</v>
      </c>
      <c r="BW11">
        <v>0</v>
      </c>
      <c r="BX11">
        <v>0.29699999999999999</v>
      </c>
    </row>
    <row r="12" spans="1:76" x14ac:dyDescent="0.45">
      <c r="A12">
        <v>2023</v>
      </c>
      <c r="B12" t="s">
        <v>86</v>
      </c>
      <c r="C12">
        <v>944</v>
      </c>
      <c r="D12" t="s">
        <v>1283</v>
      </c>
      <c r="E12" t="s">
        <v>1281</v>
      </c>
      <c r="F12">
        <v>20</v>
      </c>
      <c r="G12">
        <v>0.371</v>
      </c>
      <c r="H12">
        <v>0</v>
      </c>
      <c r="I12">
        <v>0</v>
      </c>
      <c r="J12" t="s">
        <v>244</v>
      </c>
      <c r="K12">
        <v>0.215</v>
      </c>
      <c r="L12">
        <v>0.156</v>
      </c>
      <c r="M12">
        <v>0</v>
      </c>
      <c r="N12">
        <v>0</v>
      </c>
      <c r="O12">
        <v>0</v>
      </c>
      <c r="P12">
        <v>0.371</v>
      </c>
      <c r="Q12">
        <v>0</v>
      </c>
      <c r="R12">
        <v>0</v>
      </c>
      <c r="S12">
        <v>0</v>
      </c>
      <c r="T12">
        <v>0</v>
      </c>
      <c r="U12">
        <v>0</v>
      </c>
      <c r="V12">
        <v>0</v>
      </c>
      <c r="W12" t="s">
        <v>324</v>
      </c>
      <c r="X12" t="s">
        <v>324</v>
      </c>
      <c r="Y12" t="s">
        <v>324</v>
      </c>
      <c r="Z12" t="s">
        <v>324</v>
      </c>
      <c r="AA12" t="s">
        <v>324</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0.215</v>
      </c>
      <c r="BT12">
        <v>0.156</v>
      </c>
      <c r="BU12">
        <v>0</v>
      </c>
      <c r="BV12">
        <v>0</v>
      </c>
      <c r="BW12">
        <v>0</v>
      </c>
      <c r="BX12">
        <v>0.371</v>
      </c>
    </row>
    <row r="13" spans="1:76" x14ac:dyDescent="0.45">
      <c r="A13">
        <v>2023</v>
      </c>
      <c r="B13" t="s">
        <v>86</v>
      </c>
      <c r="C13">
        <v>1640</v>
      </c>
      <c r="D13" t="s">
        <v>1284</v>
      </c>
      <c r="E13" t="s">
        <v>1281</v>
      </c>
      <c r="F13">
        <v>1</v>
      </c>
      <c r="G13">
        <v>1.0999999999999999E-2</v>
      </c>
      <c r="H13">
        <v>0</v>
      </c>
      <c r="I13">
        <v>0</v>
      </c>
      <c r="J13" t="s">
        <v>244</v>
      </c>
      <c r="K13">
        <v>1.0999999999999999E-2</v>
      </c>
      <c r="L13">
        <v>0</v>
      </c>
      <c r="M13">
        <v>0</v>
      </c>
      <c r="N13">
        <v>0</v>
      </c>
      <c r="O13">
        <v>0</v>
      </c>
      <c r="P13">
        <v>1.0999999999999999E-2</v>
      </c>
      <c r="Q13">
        <v>0</v>
      </c>
      <c r="R13">
        <v>0</v>
      </c>
      <c r="S13">
        <v>0</v>
      </c>
      <c r="T13">
        <v>0</v>
      </c>
      <c r="U13">
        <v>0</v>
      </c>
      <c r="V13">
        <v>0</v>
      </c>
      <c r="W13" t="s">
        <v>324</v>
      </c>
      <c r="X13" t="s">
        <v>324</v>
      </c>
      <c r="Y13" t="s">
        <v>324</v>
      </c>
      <c r="Z13" t="s">
        <v>324</v>
      </c>
      <c r="AA13" t="s">
        <v>324</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1.0999999999999999E-2</v>
      </c>
      <c r="BT13">
        <v>0</v>
      </c>
      <c r="BU13">
        <v>0</v>
      </c>
      <c r="BV13">
        <v>0</v>
      </c>
      <c r="BW13">
        <v>0</v>
      </c>
      <c r="BX13">
        <v>1.0999999999999999E-2</v>
      </c>
    </row>
    <row r="14" spans="1:76" x14ac:dyDescent="0.45">
      <c r="A14">
        <v>2023</v>
      </c>
      <c r="B14" t="s">
        <v>86</v>
      </c>
      <c r="C14">
        <v>3222</v>
      </c>
      <c r="D14" t="s">
        <v>600</v>
      </c>
      <c r="E14" t="s">
        <v>601</v>
      </c>
      <c r="F14">
        <v>17</v>
      </c>
      <c r="G14">
        <v>0.93500000000000005</v>
      </c>
      <c r="H14">
        <v>0.86699999999999999</v>
      </c>
      <c r="I14">
        <v>0.93500000000000005</v>
      </c>
      <c r="K14" t="s">
        <v>324</v>
      </c>
      <c r="L14" t="s">
        <v>324</v>
      </c>
      <c r="M14" t="s">
        <v>324</v>
      </c>
      <c r="N14" t="s">
        <v>324</v>
      </c>
      <c r="O14" t="s">
        <v>324</v>
      </c>
      <c r="P14">
        <v>0</v>
      </c>
      <c r="Q14" t="s">
        <v>324</v>
      </c>
      <c r="R14" t="s">
        <v>324</v>
      </c>
      <c r="S14" t="s">
        <v>324</v>
      </c>
      <c r="T14" t="s">
        <v>324</v>
      </c>
      <c r="U14" t="s">
        <v>324</v>
      </c>
      <c r="V14">
        <v>0</v>
      </c>
      <c r="W14" t="s">
        <v>324</v>
      </c>
      <c r="X14" t="s">
        <v>324</v>
      </c>
      <c r="Y14" t="s">
        <v>324</v>
      </c>
      <c r="Z14" t="s">
        <v>324</v>
      </c>
      <c r="AA14" t="s">
        <v>324</v>
      </c>
      <c r="AB14">
        <v>0</v>
      </c>
      <c r="AC14" t="s">
        <v>324</v>
      </c>
      <c r="AD14" t="s">
        <v>324</v>
      </c>
      <c r="AE14" t="s">
        <v>324</v>
      </c>
      <c r="AF14" t="s">
        <v>324</v>
      </c>
      <c r="AG14" t="s">
        <v>324</v>
      </c>
      <c r="AH14">
        <v>0</v>
      </c>
      <c r="AI14" t="s">
        <v>324</v>
      </c>
      <c r="AJ14" t="s">
        <v>324</v>
      </c>
      <c r="AK14" t="s">
        <v>324</v>
      </c>
      <c r="AL14" t="s">
        <v>324</v>
      </c>
      <c r="AM14" t="s">
        <v>324</v>
      </c>
      <c r="AN14">
        <v>0</v>
      </c>
      <c r="AO14" t="s">
        <v>324</v>
      </c>
      <c r="AP14" t="s">
        <v>324</v>
      </c>
      <c r="AQ14" t="s">
        <v>324</v>
      </c>
      <c r="AR14" t="s">
        <v>324</v>
      </c>
      <c r="AS14" t="s">
        <v>324</v>
      </c>
      <c r="AT14">
        <v>0</v>
      </c>
      <c r="AU14">
        <v>0.93500000000000005</v>
      </c>
      <c r="AV14" t="s">
        <v>324</v>
      </c>
      <c r="AW14" t="s">
        <v>324</v>
      </c>
      <c r="AX14" t="s">
        <v>324</v>
      </c>
      <c r="AY14" t="s">
        <v>324</v>
      </c>
      <c r="AZ14">
        <v>0.93500000000000005</v>
      </c>
      <c r="BA14" t="s">
        <v>324</v>
      </c>
      <c r="BB14" t="s">
        <v>324</v>
      </c>
      <c r="BC14" t="s">
        <v>324</v>
      </c>
      <c r="BD14" t="s">
        <v>324</v>
      </c>
      <c r="BE14" t="s">
        <v>324</v>
      </c>
      <c r="BF14">
        <v>0</v>
      </c>
      <c r="BG14" t="s">
        <v>324</v>
      </c>
      <c r="BH14" t="s">
        <v>324</v>
      </c>
      <c r="BI14" t="s">
        <v>324</v>
      </c>
      <c r="BJ14" t="s">
        <v>324</v>
      </c>
      <c r="BK14" t="s">
        <v>324</v>
      </c>
      <c r="BL14">
        <v>0</v>
      </c>
      <c r="BM14" t="s">
        <v>324</v>
      </c>
      <c r="BN14" t="s">
        <v>324</v>
      </c>
      <c r="BO14" t="s">
        <v>324</v>
      </c>
      <c r="BP14" t="s">
        <v>324</v>
      </c>
      <c r="BQ14" t="s">
        <v>324</v>
      </c>
      <c r="BR14">
        <v>0</v>
      </c>
      <c r="BS14">
        <v>0.93500000000000005</v>
      </c>
      <c r="BT14">
        <v>0</v>
      </c>
      <c r="BU14">
        <v>0</v>
      </c>
      <c r="BV14">
        <v>0</v>
      </c>
      <c r="BW14">
        <v>0</v>
      </c>
      <c r="BX14">
        <v>0.93500000000000005</v>
      </c>
    </row>
    <row r="15" spans="1:76" x14ac:dyDescent="0.45">
      <c r="A15">
        <v>2023</v>
      </c>
      <c r="B15" t="s">
        <v>86</v>
      </c>
      <c r="C15">
        <v>4617</v>
      </c>
      <c r="D15" t="s">
        <v>1285</v>
      </c>
      <c r="E15" t="s">
        <v>1281</v>
      </c>
      <c r="F15">
        <v>2</v>
      </c>
      <c r="G15">
        <v>4.2999999999999997E-2</v>
      </c>
      <c r="H15">
        <v>0</v>
      </c>
      <c r="I15">
        <v>0</v>
      </c>
      <c r="J15" t="s">
        <v>244</v>
      </c>
      <c r="K15">
        <v>0</v>
      </c>
      <c r="L15">
        <v>4.2999999999999997E-2</v>
      </c>
      <c r="M15">
        <v>0</v>
      </c>
      <c r="N15">
        <v>0</v>
      </c>
      <c r="O15">
        <v>0</v>
      </c>
      <c r="P15">
        <v>4.2999999999999997E-2</v>
      </c>
      <c r="Q15">
        <v>0</v>
      </c>
      <c r="R15">
        <v>0</v>
      </c>
      <c r="S15">
        <v>0</v>
      </c>
      <c r="T15">
        <v>0</v>
      </c>
      <c r="U15">
        <v>0</v>
      </c>
      <c r="V15">
        <v>0</v>
      </c>
      <c r="W15" t="s">
        <v>324</v>
      </c>
      <c r="X15" t="s">
        <v>324</v>
      </c>
      <c r="Y15" t="s">
        <v>324</v>
      </c>
      <c r="Z15" t="s">
        <v>324</v>
      </c>
      <c r="AA15" t="s">
        <v>324</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4.2999999999999997E-2</v>
      </c>
      <c r="BU15">
        <v>0</v>
      </c>
      <c r="BV15">
        <v>0</v>
      </c>
      <c r="BW15">
        <v>0</v>
      </c>
      <c r="BX15">
        <v>4.2999999999999997E-2</v>
      </c>
    </row>
    <row r="16" spans="1:76" x14ac:dyDescent="0.45">
      <c r="A16">
        <v>2023</v>
      </c>
      <c r="B16" t="s">
        <v>86</v>
      </c>
      <c r="C16">
        <v>4618</v>
      </c>
      <c r="D16" t="s">
        <v>1286</v>
      </c>
      <c r="E16" t="s">
        <v>1281</v>
      </c>
      <c r="F16">
        <v>43</v>
      </c>
      <c r="G16">
        <v>1.427</v>
      </c>
      <c r="H16">
        <v>0</v>
      </c>
      <c r="I16">
        <v>0</v>
      </c>
      <c r="J16" t="s">
        <v>244</v>
      </c>
      <c r="K16">
        <v>0.23100000000000001</v>
      </c>
      <c r="L16">
        <v>1.196</v>
      </c>
      <c r="M16">
        <v>0</v>
      </c>
      <c r="N16">
        <v>0</v>
      </c>
      <c r="O16">
        <v>0</v>
      </c>
      <c r="P16">
        <v>1.427</v>
      </c>
      <c r="Q16">
        <v>0</v>
      </c>
      <c r="R16">
        <v>0</v>
      </c>
      <c r="S16">
        <v>0</v>
      </c>
      <c r="T16">
        <v>0</v>
      </c>
      <c r="U16">
        <v>0</v>
      </c>
      <c r="V16">
        <v>0</v>
      </c>
      <c r="W16" t="s">
        <v>324</v>
      </c>
      <c r="X16" t="s">
        <v>324</v>
      </c>
      <c r="Y16" t="s">
        <v>324</v>
      </c>
      <c r="Z16" t="s">
        <v>324</v>
      </c>
      <c r="AA16" t="s">
        <v>324</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0.23100000000000001</v>
      </c>
      <c r="BT16">
        <v>1.196</v>
      </c>
      <c r="BU16">
        <v>0</v>
      </c>
      <c r="BV16">
        <v>0</v>
      </c>
      <c r="BW16">
        <v>0</v>
      </c>
      <c r="BX16">
        <v>1.427</v>
      </c>
    </row>
    <row r="17" spans="1:76" x14ac:dyDescent="0.45">
      <c r="A17">
        <v>2023</v>
      </c>
      <c r="B17" t="s">
        <v>86</v>
      </c>
      <c r="C17">
        <v>4958</v>
      </c>
      <c r="D17" t="s">
        <v>1287</v>
      </c>
      <c r="E17" t="s">
        <v>1281</v>
      </c>
      <c r="F17">
        <v>3</v>
      </c>
      <c r="G17">
        <v>0.24399999999999999</v>
      </c>
      <c r="H17">
        <v>0</v>
      </c>
      <c r="I17">
        <v>0</v>
      </c>
      <c r="J17" t="s">
        <v>244</v>
      </c>
      <c r="K17">
        <v>4.5999999999999999E-2</v>
      </c>
      <c r="L17">
        <v>0.19800000000000001</v>
      </c>
      <c r="M17">
        <v>0</v>
      </c>
      <c r="N17">
        <v>0</v>
      </c>
      <c r="O17">
        <v>0</v>
      </c>
      <c r="P17">
        <v>0.24399999999999999</v>
      </c>
      <c r="Q17">
        <v>0</v>
      </c>
      <c r="R17">
        <v>0</v>
      </c>
      <c r="S17">
        <v>0</v>
      </c>
      <c r="T17">
        <v>0</v>
      </c>
      <c r="U17">
        <v>0</v>
      </c>
      <c r="V17">
        <v>0</v>
      </c>
      <c r="W17" t="s">
        <v>324</v>
      </c>
      <c r="X17" t="s">
        <v>324</v>
      </c>
      <c r="Y17" t="s">
        <v>324</v>
      </c>
      <c r="Z17" t="s">
        <v>324</v>
      </c>
      <c r="AA17" t="s">
        <v>324</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4.5999999999999999E-2</v>
      </c>
      <c r="BT17">
        <v>0.19800000000000001</v>
      </c>
      <c r="BU17">
        <v>0</v>
      </c>
      <c r="BV17">
        <v>0</v>
      </c>
      <c r="BW17">
        <v>0</v>
      </c>
      <c r="BX17">
        <v>0.24399999999999999</v>
      </c>
    </row>
    <row r="18" spans="1:76" x14ac:dyDescent="0.45">
      <c r="A18">
        <v>2023</v>
      </c>
      <c r="B18" t="s">
        <v>86</v>
      </c>
      <c r="C18">
        <v>6422</v>
      </c>
      <c r="D18" t="s">
        <v>1288</v>
      </c>
      <c r="E18" t="s">
        <v>1281</v>
      </c>
      <c r="F18">
        <v>9</v>
      </c>
      <c r="G18">
        <v>0.16300000000000001</v>
      </c>
      <c r="H18">
        <v>0</v>
      </c>
      <c r="I18">
        <v>0</v>
      </c>
      <c r="J18" t="s">
        <v>244</v>
      </c>
      <c r="K18">
        <v>5.1999999999999998E-2</v>
      </c>
      <c r="L18">
        <v>0.111</v>
      </c>
      <c r="M18">
        <v>0</v>
      </c>
      <c r="N18">
        <v>0</v>
      </c>
      <c r="O18">
        <v>0</v>
      </c>
      <c r="P18">
        <v>0.16300000000000001</v>
      </c>
      <c r="Q18">
        <v>0</v>
      </c>
      <c r="R18">
        <v>0</v>
      </c>
      <c r="S18">
        <v>0</v>
      </c>
      <c r="T18">
        <v>0</v>
      </c>
      <c r="U18">
        <v>0</v>
      </c>
      <c r="V18">
        <v>0</v>
      </c>
      <c r="W18" t="s">
        <v>324</v>
      </c>
      <c r="X18" t="s">
        <v>324</v>
      </c>
      <c r="Y18" t="s">
        <v>324</v>
      </c>
      <c r="Z18" t="s">
        <v>324</v>
      </c>
      <c r="AA18" t="s">
        <v>324</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5.1999999999999998E-2</v>
      </c>
      <c r="BT18">
        <v>0.111</v>
      </c>
      <c r="BU18">
        <v>0</v>
      </c>
      <c r="BV18">
        <v>0</v>
      </c>
      <c r="BW18">
        <v>0</v>
      </c>
      <c r="BX18">
        <v>0.16300000000000001</v>
      </c>
    </row>
    <row r="19" spans="1:76" x14ac:dyDescent="0.45">
      <c r="A19">
        <v>2023</v>
      </c>
      <c r="B19" t="s">
        <v>86</v>
      </c>
      <c r="C19">
        <v>6612</v>
      </c>
      <c r="D19" t="s">
        <v>1289</v>
      </c>
      <c r="E19" t="s">
        <v>1281</v>
      </c>
      <c r="F19">
        <v>4</v>
      </c>
      <c r="G19">
        <v>0.159</v>
      </c>
      <c r="H19">
        <v>0</v>
      </c>
      <c r="I19">
        <v>0</v>
      </c>
      <c r="J19" t="s">
        <v>244</v>
      </c>
      <c r="K19">
        <v>0.01</v>
      </c>
      <c r="L19">
        <v>0.14899999999999999</v>
      </c>
      <c r="M19">
        <v>0</v>
      </c>
      <c r="N19">
        <v>0</v>
      </c>
      <c r="O19">
        <v>0</v>
      </c>
      <c r="P19">
        <v>0.159</v>
      </c>
      <c r="Q19">
        <v>0</v>
      </c>
      <c r="R19">
        <v>0</v>
      </c>
      <c r="S19">
        <v>0</v>
      </c>
      <c r="T19">
        <v>0</v>
      </c>
      <c r="U19">
        <v>0</v>
      </c>
      <c r="V19">
        <v>0</v>
      </c>
      <c r="W19" t="s">
        <v>324</v>
      </c>
      <c r="X19" t="s">
        <v>324</v>
      </c>
      <c r="Y19" t="s">
        <v>324</v>
      </c>
      <c r="Z19" t="s">
        <v>324</v>
      </c>
      <c r="AA19" t="s">
        <v>324</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0.01</v>
      </c>
      <c r="BT19">
        <v>0.14899999999999999</v>
      </c>
      <c r="BU19">
        <v>0</v>
      </c>
      <c r="BV19">
        <v>0</v>
      </c>
      <c r="BW19">
        <v>0</v>
      </c>
      <c r="BX19">
        <v>0.159</v>
      </c>
    </row>
    <row r="20" spans="1:76" x14ac:dyDescent="0.45">
      <c r="A20">
        <v>2023</v>
      </c>
      <c r="B20" t="s">
        <v>86</v>
      </c>
      <c r="C20">
        <v>7827</v>
      </c>
      <c r="D20" t="s">
        <v>1290</v>
      </c>
      <c r="E20" t="s">
        <v>1281</v>
      </c>
      <c r="F20">
        <v>3</v>
      </c>
      <c r="G20">
        <v>0.15</v>
      </c>
      <c r="H20">
        <v>0</v>
      </c>
      <c r="I20">
        <v>0</v>
      </c>
      <c r="J20" t="s">
        <v>244</v>
      </c>
      <c r="K20">
        <v>0</v>
      </c>
      <c r="L20">
        <v>0.15</v>
      </c>
      <c r="M20">
        <v>0</v>
      </c>
      <c r="N20">
        <v>0</v>
      </c>
      <c r="O20">
        <v>0</v>
      </c>
      <c r="P20">
        <v>0.15</v>
      </c>
      <c r="Q20">
        <v>0</v>
      </c>
      <c r="R20">
        <v>0</v>
      </c>
      <c r="S20">
        <v>0</v>
      </c>
      <c r="T20">
        <v>0</v>
      </c>
      <c r="U20">
        <v>0</v>
      </c>
      <c r="V20">
        <v>0</v>
      </c>
      <c r="W20" t="s">
        <v>324</v>
      </c>
      <c r="X20" t="s">
        <v>324</v>
      </c>
      <c r="Y20" t="s">
        <v>324</v>
      </c>
      <c r="Z20" t="s">
        <v>324</v>
      </c>
      <c r="AA20" t="s">
        <v>324</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0.15</v>
      </c>
      <c r="BU20">
        <v>0</v>
      </c>
      <c r="BV20">
        <v>0</v>
      </c>
      <c r="BW20">
        <v>0</v>
      </c>
      <c r="BX20">
        <v>0.15</v>
      </c>
    </row>
    <row r="21" spans="1:76" x14ac:dyDescent="0.45">
      <c r="A21">
        <v>2023</v>
      </c>
      <c r="B21" t="s">
        <v>86</v>
      </c>
      <c r="C21">
        <v>9094</v>
      </c>
      <c r="D21" t="s">
        <v>1291</v>
      </c>
      <c r="E21" t="s">
        <v>1281</v>
      </c>
      <c r="F21">
        <v>64</v>
      </c>
      <c r="G21">
        <v>1.1870000000000001</v>
      </c>
      <c r="H21">
        <v>0</v>
      </c>
      <c r="I21">
        <v>0</v>
      </c>
      <c r="J21" t="s">
        <v>244</v>
      </c>
      <c r="K21">
        <v>0.503</v>
      </c>
      <c r="L21">
        <v>0.68400000000000005</v>
      </c>
      <c r="M21">
        <v>0</v>
      </c>
      <c r="N21">
        <v>0</v>
      </c>
      <c r="O21">
        <v>0</v>
      </c>
      <c r="P21">
        <v>1.1870000000000001</v>
      </c>
      <c r="Q21">
        <v>0</v>
      </c>
      <c r="R21">
        <v>0</v>
      </c>
      <c r="S21">
        <v>0</v>
      </c>
      <c r="T21">
        <v>0</v>
      </c>
      <c r="U21">
        <v>0</v>
      </c>
      <c r="V21">
        <v>0</v>
      </c>
      <c r="W21" t="s">
        <v>324</v>
      </c>
      <c r="X21" t="s">
        <v>324</v>
      </c>
      <c r="Y21" t="s">
        <v>324</v>
      </c>
      <c r="Z21" t="s">
        <v>324</v>
      </c>
      <c r="AA21" t="s">
        <v>324</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0.503</v>
      </c>
      <c r="BT21">
        <v>0.68400000000000005</v>
      </c>
      <c r="BU21">
        <v>0</v>
      </c>
      <c r="BV21">
        <v>0</v>
      </c>
      <c r="BW21">
        <v>0</v>
      </c>
      <c r="BX21">
        <v>1.1870000000000001</v>
      </c>
    </row>
    <row r="22" spans="1:76" x14ac:dyDescent="0.45">
      <c r="A22">
        <v>2023</v>
      </c>
      <c r="B22" t="s">
        <v>86</v>
      </c>
      <c r="C22">
        <v>9739</v>
      </c>
      <c r="D22" t="s">
        <v>1292</v>
      </c>
      <c r="E22" t="s">
        <v>1281</v>
      </c>
      <c r="F22">
        <v>20</v>
      </c>
      <c r="G22">
        <v>2.1720000000000002</v>
      </c>
      <c r="H22">
        <v>0</v>
      </c>
      <c r="I22">
        <v>0</v>
      </c>
      <c r="J22" t="s">
        <v>244</v>
      </c>
      <c r="K22">
        <v>0.06</v>
      </c>
      <c r="L22">
        <v>0.4</v>
      </c>
      <c r="M22">
        <v>0</v>
      </c>
      <c r="N22">
        <v>0</v>
      </c>
      <c r="O22">
        <v>0</v>
      </c>
      <c r="P22">
        <v>0.46</v>
      </c>
      <c r="Q22">
        <v>0</v>
      </c>
      <c r="R22">
        <v>0</v>
      </c>
      <c r="S22">
        <v>0</v>
      </c>
      <c r="T22">
        <v>0</v>
      </c>
      <c r="U22">
        <v>0</v>
      </c>
      <c r="V22">
        <v>0</v>
      </c>
      <c r="W22" t="s">
        <v>324</v>
      </c>
      <c r="X22" t="s">
        <v>324</v>
      </c>
      <c r="Y22" t="s">
        <v>324</v>
      </c>
      <c r="Z22" t="s">
        <v>324</v>
      </c>
      <c r="AA22" t="s">
        <v>324</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1.712</v>
      </c>
      <c r="BO22">
        <v>0</v>
      </c>
      <c r="BP22">
        <v>0</v>
      </c>
      <c r="BQ22">
        <v>0</v>
      </c>
      <c r="BR22">
        <v>1.712</v>
      </c>
      <c r="BS22">
        <v>0.06</v>
      </c>
      <c r="BT22">
        <v>2.1120000000000001</v>
      </c>
      <c r="BU22">
        <v>0</v>
      </c>
      <c r="BV22">
        <v>0</v>
      </c>
      <c r="BW22">
        <v>0</v>
      </c>
      <c r="BX22">
        <v>2.1720000000000002</v>
      </c>
    </row>
    <row r="23" spans="1:76" x14ac:dyDescent="0.45">
      <c r="A23">
        <v>2023</v>
      </c>
      <c r="B23" t="s">
        <v>86</v>
      </c>
      <c r="C23">
        <v>11714</v>
      </c>
      <c r="D23" t="s">
        <v>1293</v>
      </c>
      <c r="E23" t="s">
        <v>1281</v>
      </c>
      <c r="F23">
        <v>11</v>
      </c>
      <c r="G23">
        <v>0.51</v>
      </c>
      <c r="H23">
        <v>0</v>
      </c>
      <c r="I23">
        <v>0</v>
      </c>
      <c r="J23" t="s">
        <v>244</v>
      </c>
      <c r="K23">
        <v>0.01</v>
      </c>
      <c r="L23">
        <v>0.5</v>
      </c>
      <c r="M23">
        <v>0</v>
      </c>
      <c r="N23">
        <v>0</v>
      </c>
      <c r="O23">
        <v>0</v>
      </c>
      <c r="P23">
        <v>0.51</v>
      </c>
      <c r="Q23">
        <v>0</v>
      </c>
      <c r="R23">
        <v>0</v>
      </c>
      <c r="S23">
        <v>0</v>
      </c>
      <c r="T23">
        <v>0</v>
      </c>
      <c r="U23">
        <v>0</v>
      </c>
      <c r="V23">
        <v>0</v>
      </c>
      <c r="W23" t="s">
        <v>324</v>
      </c>
      <c r="X23" t="s">
        <v>324</v>
      </c>
      <c r="Y23" t="s">
        <v>324</v>
      </c>
      <c r="Z23" t="s">
        <v>324</v>
      </c>
      <c r="AA23" t="s">
        <v>324</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0.01</v>
      </c>
      <c r="BT23">
        <v>0.5</v>
      </c>
      <c r="BU23">
        <v>0</v>
      </c>
      <c r="BV23">
        <v>0</v>
      </c>
      <c r="BW23">
        <v>0</v>
      </c>
      <c r="BX23">
        <v>0.51</v>
      </c>
    </row>
    <row r="24" spans="1:76" x14ac:dyDescent="0.45">
      <c r="A24">
        <v>2023</v>
      </c>
      <c r="B24" t="s">
        <v>86</v>
      </c>
      <c r="C24">
        <v>13144</v>
      </c>
      <c r="D24" t="s">
        <v>1294</v>
      </c>
      <c r="E24" t="s">
        <v>1281</v>
      </c>
      <c r="F24">
        <v>1</v>
      </c>
      <c r="G24">
        <v>6.0000000000000001E-3</v>
      </c>
      <c r="H24">
        <v>0</v>
      </c>
      <c r="I24">
        <v>0</v>
      </c>
      <c r="J24" t="s">
        <v>244</v>
      </c>
      <c r="K24">
        <v>6.0000000000000001E-3</v>
      </c>
      <c r="L24">
        <v>0</v>
      </c>
      <c r="M24">
        <v>0</v>
      </c>
      <c r="N24">
        <v>0</v>
      </c>
      <c r="O24">
        <v>0</v>
      </c>
      <c r="P24">
        <v>6.0000000000000001E-3</v>
      </c>
      <c r="Q24">
        <v>0</v>
      </c>
      <c r="R24">
        <v>0</v>
      </c>
      <c r="S24">
        <v>0</v>
      </c>
      <c r="T24">
        <v>0</v>
      </c>
      <c r="U24">
        <v>0</v>
      </c>
      <c r="V24">
        <v>0</v>
      </c>
      <c r="W24" t="s">
        <v>324</v>
      </c>
      <c r="X24" t="s">
        <v>324</v>
      </c>
      <c r="Y24" t="s">
        <v>324</v>
      </c>
      <c r="Z24" t="s">
        <v>324</v>
      </c>
      <c r="AA24" t="s">
        <v>324</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6.0000000000000001E-3</v>
      </c>
      <c r="BT24">
        <v>0</v>
      </c>
      <c r="BU24">
        <v>0</v>
      </c>
      <c r="BV24">
        <v>0</v>
      </c>
      <c r="BW24">
        <v>0</v>
      </c>
      <c r="BX24">
        <v>6.0000000000000001E-3</v>
      </c>
    </row>
    <row r="25" spans="1:76" x14ac:dyDescent="0.45">
      <c r="A25">
        <v>2023</v>
      </c>
      <c r="B25" t="s">
        <v>86</v>
      </c>
      <c r="C25">
        <v>13669</v>
      </c>
      <c r="D25" t="s">
        <v>1295</v>
      </c>
      <c r="E25" t="s">
        <v>1281</v>
      </c>
      <c r="F25">
        <v>9</v>
      </c>
      <c r="G25">
        <v>0.13700000000000001</v>
      </c>
      <c r="H25">
        <v>0</v>
      </c>
      <c r="I25">
        <v>0</v>
      </c>
      <c r="J25" t="s">
        <v>244</v>
      </c>
      <c r="K25">
        <v>8.6999999999999994E-2</v>
      </c>
      <c r="L25">
        <v>0.05</v>
      </c>
      <c r="M25">
        <v>0</v>
      </c>
      <c r="N25">
        <v>0</v>
      </c>
      <c r="O25">
        <v>0</v>
      </c>
      <c r="P25">
        <v>0.13700000000000001</v>
      </c>
      <c r="Q25">
        <v>0</v>
      </c>
      <c r="R25">
        <v>0</v>
      </c>
      <c r="S25">
        <v>0</v>
      </c>
      <c r="T25">
        <v>0</v>
      </c>
      <c r="U25">
        <v>0</v>
      </c>
      <c r="V25">
        <v>0</v>
      </c>
      <c r="W25" t="s">
        <v>324</v>
      </c>
      <c r="X25" t="s">
        <v>324</v>
      </c>
      <c r="Y25" t="s">
        <v>324</v>
      </c>
      <c r="Z25" t="s">
        <v>324</v>
      </c>
      <c r="AA25" t="s">
        <v>324</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8.6999999999999994E-2</v>
      </c>
      <c r="BT25">
        <v>0.05</v>
      </c>
      <c r="BU25">
        <v>0</v>
      </c>
      <c r="BV25">
        <v>0</v>
      </c>
      <c r="BW25">
        <v>0</v>
      </c>
      <c r="BX25">
        <v>0.13700000000000001</v>
      </c>
    </row>
    <row r="26" spans="1:76" x14ac:dyDescent="0.45">
      <c r="A26">
        <v>2023</v>
      </c>
      <c r="B26" t="s">
        <v>86</v>
      </c>
      <c r="C26">
        <v>16629</v>
      </c>
      <c r="D26" t="s">
        <v>1296</v>
      </c>
      <c r="E26" t="s">
        <v>1281</v>
      </c>
      <c r="F26">
        <v>10</v>
      </c>
      <c r="G26">
        <v>0.222</v>
      </c>
      <c r="H26">
        <v>0</v>
      </c>
      <c r="I26">
        <v>0</v>
      </c>
      <c r="J26" t="s">
        <v>244</v>
      </c>
      <c r="K26">
        <v>3.5999999999999997E-2</v>
      </c>
      <c r="L26">
        <v>0.186</v>
      </c>
      <c r="M26">
        <v>0</v>
      </c>
      <c r="N26">
        <v>0</v>
      </c>
      <c r="O26">
        <v>0</v>
      </c>
      <c r="P26">
        <v>0.222</v>
      </c>
      <c r="Q26">
        <v>0</v>
      </c>
      <c r="R26">
        <v>0</v>
      </c>
      <c r="S26">
        <v>0</v>
      </c>
      <c r="T26">
        <v>0</v>
      </c>
      <c r="U26">
        <v>0</v>
      </c>
      <c r="V26">
        <v>0</v>
      </c>
      <c r="W26" t="s">
        <v>324</v>
      </c>
      <c r="X26" t="s">
        <v>324</v>
      </c>
      <c r="Y26" t="s">
        <v>324</v>
      </c>
      <c r="Z26" t="s">
        <v>324</v>
      </c>
      <c r="AA26" t="s">
        <v>324</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3.5999999999999997E-2</v>
      </c>
      <c r="BT26">
        <v>0.186</v>
      </c>
      <c r="BU26">
        <v>0</v>
      </c>
      <c r="BV26">
        <v>0</v>
      </c>
      <c r="BW26">
        <v>0</v>
      </c>
      <c r="BX26">
        <v>0.222</v>
      </c>
    </row>
    <row r="27" spans="1:76" x14ac:dyDescent="0.45">
      <c r="A27">
        <v>2023</v>
      </c>
      <c r="B27" t="s">
        <v>86</v>
      </c>
      <c r="C27">
        <v>17033</v>
      </c>
      <c r="D27" t="s">
        <v>1297</v>
      </c>
      <c r="E27" t="s">
        <v>1281</v>
      </c>
      <c r="F27">
        <v>7</v>
      </c>
      <c r="G27">
        <v>0.11899999999999999</v>
      </c>
      <c r="H27">
        <v>0</v>
      </c>
      <c r="I27">
        <v>0</v>
      </c>
      <c r="J27" t="s">
        <v>244</v>
      </c>
      <c r="K27">
        <v>1.9E-2</v>
      </c>
      <c r="L27">
        <v>0.1</v>
      </c>
      <c r="M27">
        <v>0</v>
      </c>
      <c r="N27">
        <v>0</v>
      </c>
      <c r="O27">
        <v>0</v>
      </c>
      <c r="P27">
        <v>0.11899999999999999</v>
      </c>
      <c r="Q27">
        <v>0</v>
      </c>
      <c r="R27">
        <v>0</v>
      </c>
      <c r="S27">
        <v>0</v>
      </c>
      <c r="T27">
        <v>0</v>
      </c>
      <c r="U27">
        <v>0</v>
      </c>
      <c r="V27">
        <v>0</v>
      </c>
      <c r="W27" t="s">
        <v>324</v>
      </c>
      <c r="X27" t="s">
        <v>324</v>
      </c>
      <c r="Y27" t="s">
        <v>324</v>
      </c>
      <c r="Z27" t="s">
        <v>324</v>
      </c>
      <c r="AA27" t="s">
        <v>324</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1.9E-2</v>
      </c>
      <c r="BT27">
        <v>0.1</v>
      </c>
      <c r="BU27">
        <v>0</v>
      </c>
      <c r="BV27">
        <v>0</v>
      </c>
      <c r="BW27">
        <v>0</v>
      </c>
      <c r="BX27">
        <v>0.11899999999999999</v>
      </c>
    </row>
    <row r="28" spans="1:76" x14ac:dyDescent="0.45">
      <c r="A28">
        <v>2023</v>
      </c>
      <c r="B28" t="s">
        <v>86</v>
      </c>
      <c r="C28">
        <v>18203</v>
      </c>
      <c r="D28" t="s">
        <v>1298</v>
      </c>
      <c r="E28" t="s">
        <v>601</v>
      </c>
      <c r="F28">
        <v>22</v>
      </c>
      <c r="G28">
        <v>0.30399999999999999</v>
      </c>
      <c r="H28">
        <v>0</v>
      </c>
      <c r="I28">
        <v>0</v>
      </c>
      <c r="J28" t="s">
        <v>244</v>
      </c>
      <c r="K28">
        <v>0.14599999999999999</v>
      </c>
      <c r="L28">
        <v>0.158</v>
      </c>
      <c r="M28" t="s">
        <v>324</v>
      </c>
      <c r="N28" t="s">
        <v>324</v>
      </c>
      <c r="O28" t="s">
        <v>324</v>
      </c>
      <c r="P28">
        <v>0.30399999999999999</v>
      </c>
      <c r="Q28" t="s">
        <v>324</v>
      </c>
      <c r="R28" t="s">
        <v>324</v>
      </c>
      <c r="S28" t="s">
        <v>324</v>
      </c>
      <c r="T28" t="s">
        <v>324</v>
      </c>
      <c r="U28" t="s">
        <v>324</v>
      </c>
      <c r="V28">
        <v>0</v>
      </c>
      <c r="W28" t="s">
        <v>324</v>
      </c>
      <c r="X28" t="s">
        <v>324</v>
      </c>
      <c r="Y28" t="s">
        <v>324</v>
      </c>
      <c r="Z28" t="s">
        <v>324</v>
      </c>
      <c r="AA28" t="s">
        <v>324</v>
      </c>
      <c r="AB28">
        <v>0</v>
      </c>
      <c r="AC28" t="s">
        <v>324</v>
      </c>
      <c r="AD28" t="s">
        <v>324</v>
      </c>
      <c r="AE28" t="s">
        <v>324</v>
      </c>
      <c r="AF28" t="s">
        <v>324</v>
      </c>
      <c r="AG28" t="s">
        <v>324</v>
      </c>
      <c r="AH28">
        <v>0</v>
      </c>
      <c r="AI28" t="s">
        <v>324</v>
      </c>
      <c r="AJ28" t="s">
        <v>324</v>
      </c>
      <c r="AK28" t="s">
        <v>324</v>
      </c>
      <c r="AL28" t="s">
        <v>324</v>
      </c>
      <c r="AM28" t="s">
        <v>324</v>
      </c>
      <c r="AN28">
        <v>0</v>
      </c>
      <c r="AO28" t="s">
        <v>324</v>
      </c>
      <c r="AP28" t="s">
        <v>324</v>
      </c>
      <c r="AQ28" t="s">
        <v>324</v>
      </c>
      <c r="AR28" t="s">
        <v>324</v>
      </c>
      <c r="AS28" t="s">
        <v>324</v>
      </c>
      <c r="AT28">
        <v>0</v>
      </c>
      <c r="AU28" t="s">
        <v>324</v>
      </c>
      <c r="AV28" t="s">
        <v>324</v>
      </c>
      <c r="AW28" t="s">
        <v>324</v>
      </c>
      <c r="AX28" t="s">
        <v>324</v>
      </c>
      <c r="AY28" t="s">
        <v>324</v>
      </c>
      <c r="AZ28">
        <v>0</v>
      </c>
      <c r="BA28" t="s">
        <v>324</v>
      </c>
      <c r="BB28" t="s">
        <v>324</v>
      </c>
      <c r="BC28" t="s">
        <v>324</v>
      </c>
      <c r="BD28" t="s">
        <v>324</v>
      </c>
      <c r="BE28" t="s">
        <v>324</v>
      </c>
      <c r="BF28">
        <v>0</v>
      </c>
      <c r="BG28" t="s">
        <v>324</v>
      </c>
      <c r="BH28" t="s">
        <v>324</v>
      </c>
      <c r="BI28" t="s">
        <v>324</v>
      </c>
      <c r="BJ28" t="s">
        <v>324</v>
      </c>
      <c r="BK28" t="s">
        <v>324</v>
      </c>
      <c r="BL28">
        <v>0</v>
      </c>
      <c r="BM28" t="s">
        <v>324</v>
      </c>
      <c r="BN28" t="s">
        <v>324</v>
      </c>
      <c r="BO28" t="s">
        <v>324</v>
      </c>
      <c r="BP28" t="s">
        <v>324</v>
      </c>
      <c r="BQ28" t="s">
        <v>324</v>
      </c>
      <c r="BR28">
        <v>0</v>
      </c>
      <c r="BS28">
        <v>0.14599999999999999</v>
      </c>
      <c r="BT28">
        <v>0.158</v>
      </c>
      <c r="BU28">
        <v>0</v>
      </c>
      <c r="BV28">
        <v>0</v>
      </c>
      <c r="BW28">
        <v>0</v>
      </c>
      <c r="BX28">
        <v>0.30399999999999999</v>
      </c>
    </row>
    <row r="29" spans="1:76" x14ac:dyDescent="0.45">
      <c r="A29">
        <v>2023</v>
      </c>
      <c r="B29" t="s">
        <v>86</v>
      </c>
      <c r="C29">
        <v>18472</v>
      </c>
      <c r="D29" t="s">
        <v>1299</v>
      </c>
      <c r="E29" t="s">
        <v>1281</v>
      </c>
      <c r="F29">
        <v>1</v>
      </c>
      <c r="G29">
        <v>0.05</v>
      </c>
      <c r="H29">
        <v>0</v>
      </c>
      <c r="I29">
        <v>0</v>
      </c>
      <c r="J29" t="s">
        <v>244</v>
      </c>
      <c r="K29">
        <v>0</v>
      </c>
      <c r="L29">
        <v>0.05</v>
      </c>
      <c r="M29">
        <v>0</v>
      </c>
      <c r="N29">
        <v>0</v>
      </c>
      <c r="O29">
        <v>0</v>
      </c>
      <c r="P29">
        <v>0.05</v>
      </c>
      <c r="Q29">
        <v>0</v>
      </c>
      <c r="R29">
        <v>0</v>
      </c>
      <c r="S29">
        <v>0</v>
      </c>
      <c r="T29">
        <v>0</v>
      </c>
      <c r="U29">
        <v>0</v>
      </c>
      <c r="V29">
        <v>0</v>
      </c>
      <c r="W29" t="s">
        <v>324</v>
      </c>
      <c r="X29" t="s">
        <v>324</v>
      </c>
      <c r="Y29" t="s">
        <v>324</v>
      </c>
      <c r="Z29" t="s">
        <v>324</v>
      </c>
      <c r="AA29" t="s">
        <v>324</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0.05</v>
      </c>
      <c r="BU29">
        <v>0</v>
      </c>
      <c r="BV29">
        <v>0</v>
      </c>
      <c r="BW29">
        <v>0</v>
      </c>
      <c r="BX29">
        <v>0.05</v>
      </c>
    </row>
    <row r="30" spans="1:76" x14ac:dyDescent="0.45">
      <c r="A30">
        <v>2023</v>
      </c>
      <c r="B30" t="s">
        <v>94</v>
      </c>
      <c r="C30">
        <v>814</v>
      </c>
      <c r="D30" t="s">
        <v>330</v>
      </c>
      <c r="E30" t="s">
        <v>606</v>
      </c>
      <c r="F30">
        <v>12</v>
      </c>
      <c r="G30">
        <v>5.85</v>
      </c>
      <c r="H30" t="s">
        <v>324</v>
      </c>
      <c r="I30" t="s">
        <v>324</v>
      </c>
      <c r="K30" t="s">
        <v>324</v>
      </c>
      <c r="L30" t="s">
        <v>324</v>
      </c>
      <c r="M30" t="s">
        <v>324</v>
      </c>
      <c r="N30" t="s">
        <v>324</v>
      </c>
      <c r="O30" t="s">
        <v>324</v>
      </c>
      <c r="P30">
        <v>0</v>
      </c>
      <c r="Q30" t="s">
        <v>324</v>
      </c>
      <c r="R30" t="s">
        <v>324</v>
      </c>
      <c r="S30" t="s">
        <v>324</v>
      </c>
      <c r="T30" t="s">
        <v>324</v>
      </c>
      <c r="U30" t="s">
        <v>324</v>
      </c>
      <c r="V30">
        <v>0</v>
      </c>
      <c r="W30" t="s">
        <v>324</v>
      </c>
      <c r="X30" t="s">
        <v>324</v>
      </c>
      <c r="Y30" t="s">
        <v>324</v>
      </c>
      <c r="Z30" t="s">
        <v>324</v>
      </c>
      <c r="AA30" t="s">
        <v>324</v>
      </c>
      <c r="AB30">
        <v>0</v>
      </c>
      <c r="AC30" t="s">
        <v>324</v>
      </c>
      <c r="AD30" t="s">
        <v>324</v>
      </c>
      <c r="AE30" t="s">
        <v>324</v>
      </c>
      <c r="AF30" t="s">
        <v>324</v>
      </c>
      <c r="AG30" t="s">
        <v>324</v>
      </c>
      <c r="AH30">
        <v>0</v>
      </c>
      <c r="AI30" t="s">
        <v>324</v>
      </c>
      <c r="AJ30" t="s">
        <v>324</v>
      </c>
      <c r="AK30" t="s">
        <v>324</v>
      </c>
      <c r="AL30" t="s">
        <v>324</v>
      </c>
      <c r="AM30" t="s">
        <v>324</v>
      </c>
      <c r="AN30">
        <v>0</v>
      </c>
      <c r="AO30" t="s">
        <v>324</v>
      </c>
      <c r="AP30" t="s">
        <v>324</v>
      </c>
      <c r="AQ30" t="s">
        <v>324</v>
      </c>
      <c r="AR30" t="s">
        <v>324</v>
      </c>
      <c r="AS30" t="s">
        <v>324</v>
      </c>
      <c r="AT30">
        <v>0</v>
      </c>
      <c r="AU30" t="s">
        <v>324</v>
      </c>
      <c r="AV30">
        <v>5.85</v>
      </c>
      <c r="AW30" t="s">
        <v>324</v>
      </c>
      <c r="AX30" t="s">
        <v>324</v>
      </c>
      <c r="AY30" t="s">
        <v>324</v>
      </c>
      <c r="AZ30">
        <v>5.85</v>
      </c>
      <c r="BA30" t="s">
        <v>324</v>
      </c>
      <c r="BB30" t="s">
        <v>324</v>
      </c>
      <c r="BC30" t="s">
        <v>324</v>
      </c>
      <c r="BD30" t="s">
        <v>324</v>
      </c>
      <c r="BE30" t="s">
        <v>324</v>
      </c>
      <c r="BF30">
        <v>0</v>
      </c>
      <c r="BG30" t="s">
        <v>324</v>
      </c>
      <c r="BH30" t="s">
        <v>324</v>
      </c>
      <c r="BI30" t="s">
        <v>324</v>
      </c>
      <c r="BJ30" t="s">
        <v>324</v>
      </c>
      <c r="BK30" t="s">
        <v>324</v>
      </c>
      <c r="BL30">
        <v>0</v>
      </c>
      <c r="BM30" t="s">
        <v>324</v>
      </c>
      <c r="BN30" t="s">
        <v>324</v>
      </c>
      <c r="BO30" t="s">
        <v>324</v>
      </c>
      <c r="BP30" t="s">
        <v>324</v>
      </c>
      <c r="BQ30" t="s">
        <v>324</v>
      </c>
      <c r="BR30">
        <v>0</v>
      </c>
      <c r="BS30">
        <v>0</v>
      </c>
      <c r="BT30">
        <v>5.85</v>
      </c>
      <c r="BU30">
        <v>0</v>
      </c>
      <c r="BV30">
        <v>0</v>
      </c>
      <c r="BW30">
        <v>0</v>
      </c>
      <c r="BX30">
        <v>5.85</v>
      </c>
    </row>
    <row r="31" spans="1:76" x14ac:dyDescent="0.45">
      <c r="A31">
        <v>2023</v>
      </c>
      <c r="B31" t="s">
        <v>94</v>
      </c>
      <c r="C31">
        <v>4280</v>
      </c>
      <c r="D31" t="s">
        <v>611</v>
      </c>
      <c r="E31" t="s">
        <v>606</v>
      </c>
      <c r="F31">
        <v>7</v>
      </c>
      <c r="G31">
        <v>2.6869999999999998</v>
      </c>
      <c r="H31">
        <v>2.6869999999999998</v>
      </c>
      <c r="I31">
        <v>2.6869999999999998</v>
      </c>
      <c r="K31" t="s">
        <v>324</v>
      </c>
      <c r="L31" t="s">
        <v>324</v>
      </c>
      <c r="M31" t="s">
        <v>324</v>
      </c>
      <c r="N31" t="s">
        <v>324</v>
      </c>
      <c r="O31" t="s">
        <v>324</v>
      </c>
      <c r="P31">
        <v>0</v>
      </c>
      <c r="Q31" t="s">
        <v>324</v>
      </c>
      <c r="R31" t="s">
        <v>324</v>
      </c>
      <c r="S31" t="s">
        <v>324</v>
      </c>
      <c r="T31" t="s">
        <v>324</v>
      </c>
      <c r="U31" t="s">
        <v>324</v>
      </c>
      <c r="V31">
        <v>0</v>
      </c>
      <c r="W31" t="s">
        <v>324</v>
      </c>
      <c r="X31" t="s">
        <v>324</v>
      </c>
      <c r="Y31" t="s">
        <v>324</v>
      </c>
      <c r="Z31" t="s">
        <v>324</v>
      </c>
      <c r="AA31" t="s">
        <v>324</v>
      </c>
      <c r="AB31">
        <v>0</v>
      </c>
      <c r="AC31" t="s">
        <v>324</v>
      </c>
      <c r="AD31" t="s">
        <v>324</v>
      </c>
      <c r="AE31" t="s">
        <v>324</v>
      </c>
      <c r="AF31" t="s">
        <v>324</v>
      </c>
      <c r="AG31" t="s">
        <v>324</v>
      </c>
      <c r="AH31">
        <v>0</v>
      </c>
      <c r="AI31" t="s">
        <v>324</v>
      </c>
      <c r="AJ31" t="s">
        <v>324</v>
      </c>
      <c r="AK31" t="s">
        <v>324</v>
      </c>
      <c r="AL31" t="s">
        <v>324</v>
      </c>
      <c r="AM31" t="s">
        <v>324</v>
      </c>
      <c r="AN31">
        <v>0</v>
      </c>
      <c r="AO31" t="s">
        <v>324</v>
      </c>
      <c r="AP31" t="s">
        <v>324</v>
      </c>
      <c r="AQ31" t="s">
        <v>324</v>
      </c>
      <c r="AR31" t="s">
        <v>324</v>
      </c>
      <c r="AS31" t="s">
        <v>324</v>
      </c>
      <c r="AT31">
        <v>0</v>
      </c>
      <c r="AU31" t="s">
        <v>324</v>
      </c>
      <c r="AV31">
        <v>2.6869999999999998</v>
      </c>
      <c r="AW31" t="s">
        <v>324</v>
      </c>
      <c r="AX31" t="s">
        <v>324</v>
      </c>
      <c r="AY31" t="s">
        <v>324</v>
      </c>
      <c r="AZ31">
        <v>2.6869999999999998</v>
      </c>
      <c r="BA31" t="s">
        <v>324</v>
      </c>
      <c r="BB31" t="s">
        <v>324</v>
      </c>
      <c r="BC31" t="s">
        <v>324</v>
      </c>
      <c r="BD31" t="s">
        <v>324</v>
      </c>
      <c r="BE31" t="s">
        <v>324</v>
      </c>
      <c r="BF31">
        <v>0</v>
      </c>
      <c r="BG31" t="s">
        <v>324</v>
      </c>
      <c r="BH31" t="s">
        <v>324</v>
      </c>
      <c r="BI31" t="s">
        <v>324</v>
      </c>
      <c r="BJ31" t="s">
        <v>324</v>
      </c>
      <c r="BK31" t="s">
        <v>324</v>
      </c>
      <c r="BL31">
        <v>0</v>
      </c>
      <c r="BM31" t="s">
        <v>324</v>
      </c>
      <c r="BN31" t="s">
        <v>324</v>
      </c>
      <c r="BO31" t="s">
        <v>324</v>
      </c>
      <c r="BP31" t="s">
        <v>324</v>
      </c>
      <c r="BQ31" t="s">
        <v>324</v>
      </c>
      <c r="BR31">
        <v>0</v>
      </c>
      <c r="BS31">
        <v>0</v>
      </c>
      <c r="BT31">
        <v>2.6869999999999998</v>
      </c>
      <c r="BU31">
        <v>0</v>
      </c>
      <c r="BV31">
        <v>0</v>
      </c>
      <c r="BW31">
        <v>0</v>
      </c>
      <c r="BX31">
        <v>2.6869999999999998</v>
      </c>
    </row>
    <row r="32" spans="1:76" x14ac:dyDescent="0.45">
      <c r="A32">
        <v>2023</v>
      </c>
      <c r="B32" t="s">
        <v>94</v>
      </c>
      <c r="C32">
        <v>13718</v>
      </c>
      <c r="D32" t="s">
        <v>335</v>
      </c>
      <c r="E32" t="s">
        <v>606</v>
      </c>
      <c r="F32">
        <v>2</v>
      </c>
      <c r="G32">
        <v>1.99</v>
      </c>
      <c r="H32" t="s">
        <v>324</v>
      </c>
      <c r="I32">
        <v>1.99</v>
      </c>
      <c r="J32" t="s">
        <v>244</v>
      </c>
      <c r="K32" t="s">
        <v>324</v>
      </c>
      <c r="L32">
        <v>1.99</v>
      </c>
      <c r="M32" t="s">
        <v>324</v>
      </c>
      <c r="N32" t="s">
        <v>324</v>
      </c>
      <c r="O32" t="s">
        <v>324</v>
      </c>
      <c r="P32">
        <v>1.99</v>
      </c>
      <c r="Q32" t="s">
        <v>324</v>
      </c>
      <c r="R32" t="s">
        <v>324</v>
      </c>
      <c r="S32" t="s">
        <v>324</v>
      </c>
      <c r="T32" t="s">
        <v>324</v>
      </c>
      <c r="U32" t="s">
        <v>324</v>
      </c>
      <c r="V32">
        <v>0</v>
      </c>
      <c r="W32" t="s">
        <v>324</v>
      </c>
      <c r="X32" t="s">
        <v>324</v>
      </c>
      <c r="Y32" t="s">
        <v>324</v>
      </c>
      <c r="Z32" t="s">
        <v>324</v>
      </c>
      <c r="AA32" t="s">
        <v>324</v>
      </c>
      <c r="AB32">
        <v>0</v>
      </c>
      <c r="AC32" t="s">
        <v>324</v>
      </c>
      <c r="AD32" t="s">
        <v>324</v>
      </c>
      <c r="AE32" t="s">
        <v>324</v>
      </c>
      <c r="AF32" t="s">
        <v>324</v>
      </c>
      <c r="AG32" t="s">
        <v>324</v>
      </c>
      <c r="AH32">
        <v>0</v>
      </c>
      <c r="AI32" t="s">
        <v>324</v>
      </c>
      <c r="AJ32" t="s">
        <v>324</v>
      </c>
      <c r="AK32" t="s">
        <v>324</v>
      </c>
      <c r="AL32" t="s">
        <v>324</v>
      </c>
      <c r="AM32" t="s">
        <v>324</v>
      </c>
      <c r="AN32">
        <v>0</v>
      </c>
      <c r="AO32" t="s">
        <v>324</v>
      </c>
      <c r="AP32" t="s">
        <v>324</v>
      </c>
      <c r="AQ32" t="s">
        <v>324</v>
      </c>
      <c r="AR32" t="s">
        <v>324</v>
      </c>
      <c r="AS32" t="s">
        <v>324</v>
      </c>
      <c r="AT32">
        <v>0</v>
      </c>
      <c r="AU32" t="s">
        <v>324</v>
      </c>
      <c r="AV32" t="s">
        <v>324</v>
      </c>
      <c r="AW32" t="s">
        <v>324</v>
      </c>
      <c r="AX32" t="s">
        <v>324</v>
      </c>
      <c r="AY32" t="s">
        <v>324</v>
      </c>
      <c r="AZ32">
        <v>0</v>
      </c>
      <c r="BA32" t="s">
        <v>324</v>
      </c>
      <c r="BB32" t="s">
        <v>324</v>
      </c>
      <c r="BC32" t="s">
        <v>324</v>
      </c>
      <c r="BD32" t="s">
        <v>324</v>
      </c>
      <c r="BE32" t="s">
        <v>324</v>
      </c>
      <c r="BF32">
        <v>0</v>
      </c>
      <c r="BG32" t="s">
        <v>324</v>
      </c>
      <c r="BH32" t="s">
        <v>324</v>
      </c>
      <c r="BI32" t="s">
        <v>324</v>
      </c>
      <c r="BJ32" t="s">
        <v>324</v>
      </c>
      <c r="BK32" t="s">
        <v>324</v>
      </c>
      <c r="BL32">
        <v>0</v>
      </c>
      <c r="BM32" t="s">
        <v>324</v>
      </c>
      <c r="BN32" t="s">
        <v>324</v>
      </c>
      <c r="BO32" t="s">
        <v>324</v>
      </c>
      <c r="BP32" t="s">
        <v>324</v>
      </c>
      <c r="BQ32" t="s">
        <v>324</v>
      </c>
      <c r="BR32">
        <v>0</v>
      </c>
      <c r="BS32">
        <v>0</v>
      </c>
      <c r="BT32">
        <v>1.99</v>
      </c>
      <c r="BU32">
        <v>0</v>
      </c>
      <c r="BV32">
        <v>0</v>
      </c>
      <c r="BW32">
        <v>0</v>
      </c>
      <c r="BX32">
        <v>1.99</v>
      </c>
    </row>
    <row r="33" spans="1:76" x14ac:dyDescent="0.45">
      <c r="A33">
        <v>2023</v>
      </c>
      <c r="B33" t="s">
        <v>94</v>
      </c>
      <c r="C33">
        <v>14289</v>
      </c>
      <c r="D33" t="s">
        <v>617</v>
      </c>
      <c r="E33" t="s">
        <v>607</v>
      </c>
      <c r="F33">
        <v>280</v>
      </c>
      <c r="G33">
        <v>18</v>
      </c>
      <c r="H33">
        <v>18</v>
      </c>
      <c r="I33">
        <v>1.65</v>
      </c>
      <c r="K33" t="s">
        <v>324</v>
      </c>
      <c r="L33" t="s">
        <v>324</v>
      </c>
      <c r="M33" t="s">
        <v>324</v>
      </c>
      <c r="N33" t="s">
        <v>324</v>
      </c>
      <c r="O33" t="s">
        <v>324</v>
      </c>
      <c r="P33">
        <v>0</v>
      </c>
      <c r="Q33" t="s">
        <v>324</v>
      </c>
      <c r="R33" t="s">
        <v>324</v>
      </c>
      <c r="S33" t="s">
        <v>324</v>
      </c>
      <c r="T33" t="s">
        <v>324</v>
      </c>
      <c r="U33" t="s">
        <v>324</v>
      </c>
      <c r="V33">
        <v>0</v>
      </c>
      <c r="W33" t="s">
        <v>324</v>
      </c>
      <c r="X33" t="s">
        <v>324</v>
      </c>
      <c r="Y33" t="s">
        <v>324</v>
      </c>
      <c r="Z33" t="s">
        <v>324</v>
      </c>
      <c r="AA33" t="s">
        <v>324</v>
      </c>
      <c r="AB33">
        <v>0</v>
      </c>
      <c r="AC33" t="s">
        <v>324</v>
      </c>
      <c r="AD33" t="s">
        <v>324</v>
      </c>
      <c r="AE33" t="s">
        <v>324</v>
      </c>
      <c r="AF33" t="s">
        <v>324</v>
      </c>
      <c r="AG33" t="s">
        <v>324</v>
      </c>
      <c r="AH33">
        <v>0</v>
      </c>
      <c r="AI33" t="s">
        <v>324</v>
      </c>
      <c r="AJ33" t="s">
        <v>324</v>
      </c>
      <c r="AK33" t="s">
        <v>324</v>
      </c>
      <c r="AL33" t="s">
        <v>324</v>
      </c>
      <c r="AM33" t="s">
        <v>324</v>
      </c>
      <c r="AN33">
        <v>0</v>
      </c>
      <c r="AO33" t="s">
        <v>324</v>
      </c>
      <c r="AP33" t="s">
        <v>324</v>
      </c>
      <c r="AQ33" t="s">
        <v>324</v>
      </c>
      <c r="AR33" t="s">
        <v>324</v>
      </c>
      <c r="AS33" t="s">
        <v>324</v>
      </c>
      <c r="AT33">
        <v>0</v>
      </c>
      <c r="AU33">
        <v>6.5</v>
      </c>
      <c r="AV33">
        <v>5.5</v>
      </c>
      <c r="AW33">
        <v>6</v>
      </c>
      <c r="AX33" t="s">
        <v>324</v>
      </c>
      <c r="AY33" t="s">
        <v>324</v>
      </c>
      <c r="AZ33">
        <v>18</v>
      </c>
      <c r="BA33" t="s">
        <v>324</v>
      </c>
      <c r="BB33" t="s">
        <v>324</v>
      </c>
      <c r="BC33" t="s">
        <v>324</v>
      </c>
      <c r="BD33" t="s">
        <v>324</v>
      </c>
      <c r="BE33" t="s">
        <v>324</v>
      </c>
      <c r="BF33">
        <v>0</v>
      </c>
      <c r="BG33" t="s">
        <v>324</v>
      </c>
      <c r="BH33" t="s">
        <v>324</v>
      </c>
      <c r="BI33" t="s">
        <v>324</v>
      </c>
      <c r="BJ33" t="s">
        <v>324</v>
      </c>
      <c r="BK33" t="s">
        <v>324</v>
      </c>
      <c r="BL33">
        <v>0</v>
      </c>
      <c r="BM33" t="s">
        <v>324</v>
      </c>
      <c r="BN33" t="s">
        <v>324</v>
      </c>
      <c r="BO33" t="s">
        <v>324</v>
      </c>
      <c r="BP33" t="s">
        <v>324</v>
      </c>
      <c r="BQ33" t="s">
        <v>324</v>
      </c>
      <c r="BR33">
        <v>0</v>
      </c>
      <c r="BS33">
        <v>6.5</v>
      </c>
      <c r="BT33">
        <v>5.5</v>
      </c>
      <c r="BU33">
        <v>6</v>
      </c>
      <c r="BV33">
        <v>0</v>
      </c>
      <c r="BW33">
        <v>0</v>
      </c>
      <c r="BX33">
        <v>18</v>
      </c>
    </row>
    <row r="34" spans="1:76" x14ac:dyDescent="0.45">
      <c r="A34">
        <v>2023</v>
      </c>
      <c r="B34" t="s">
        <v>90</v>
      </c>
      <c r="C34">
        <v>13318</v>
      </c>
      <c r="D34" t="s">
        <v>628</v>
      </c>
      <c r="E34" t="s">
        <v>629</v>
      </c>
      <c r="F34">
        <v>5</v>
      </c>
      <c r="G34">
        <v>0.4</v>
      </c>
      <c r="H34" t="s">
        <v>324</v>
      </c>
      <c r="I34" t="s">
        <v>324</v>
      </c>
      <c r="J34" t="s">
        <v>244</v>
      </c>
      <c r="K34">
        <v>0.4</v>
      </c>
      <c r="L34" t="s">
        <v>324</v>
      </c>
      <c r="M34" t="s">
        <v>324</v>
      </c>
      <c r="N34" t="s">
        <v>324</v>
      </c>
      <c r="O34" t="s">
        <v>324</v>
      </c>
      <c r="P34">
        <v>0.4</v>
      </c>
      <c r="Q34" t="s">
        <v>324</v>
      </c>
      <c r="R34" t="s">
        <v>324</v>
      </c>
      <c r="S34" t="s">
        <v>324</v>
      </c>
      <c r="T34" t="s">
        <v>324</v>
      </c>
      <c r="U34" t="s">
        <v>324</v>
      </c>
      <c r="V34">
        <v>0</v>
      </c>
      <c r="W34" t="s">
        <v>324</v>
      </c>
      <c r="X34" t="s">
        <v>324</v>
      </c>
      <c r="Y34" t="s">
        <v>324</v>
      </c>
      <c r="Z34" t="s">
        <v>324</v>
      </c>
      <c r="AA34" t="s">
        <v>324</v>
      </c>
      <c r="AB34">
        <v>0</v>
      </c>
      <c r="AC34" t="s">
        <v>324</v>
      </c>
      <c r="AD34" t="s">
        <v>324</v>
      </c>
      <c r="AE34" t="s">
        <v>324</v>
      </c>
      <c r="AF34" t="s">
        <v>324</v>
      </c>
      <c r="AG34" t="s">
        <v>324</v>
      </c>
      <c r="AH34">
        <v>0</v>
      </c>
      <c r="AI34" t="s">
        <v>324</v>
      </c>
      <c r="AJ34" t="s">
        <v>324</v>
      </c>
      <c r="AK34" t="s">
        <v>324</v>
      </c>
      <c r="AL34" t="s">
        <v>324</v>
      </c>
      <c r="AM34" t="s">
        <v>324</v>
      </c>
      <c r="AN34">
        <v>0</v>
      </c>
      <c r="AO34" t="s">
        <v>324</v>
      </c>
      <c r="AP34" t="s">
        <v>324</v>
      </c>
      <c r="AQ34" t="s">
        <v>324</v>
      </c>
      <c r="AR34" t="s">
        <v>324</v>
      </c>
      <c r="AS34" t="s">
        <v>324</v>
      </c>
      <c r="AT34">
        <v>0</v>
      </c>
      <c r="AU34" t="s">
        <v>324</v>
      </c>
      <c r="AV34" t="s">
        <v>324</v>
      </c>
      <c r="AW34" t="s">
        <v>324</v>
      </c>
      <c r="AX34" t="s">
        <v>324</v>
      </c>
      <c r="AY34" t="s">
        <v>324</v>
      </c>
      <c r="AZ34">
        <v>0</v>
      </c>
      <c r="BA34" t="s">
        <v>324</v>
      </c>
      <c r="BB34" t="s">
        <v>324</v>
      </c>
      <c r="BC34" t="s">
        <v>324</v>
      </c>
      <c r="BD34" t="s">
        <v>324</v>
      </c>
      <c r="BE34" t="s">
        <v>324</v>
      </c>
      <c r="BF34">
        <v>0</v>
      </c>
      <c r="BG34" t="s">
        <v>324</v>
      </c>
      <c r="BH34" t="s">
        <v>324</v>
      </c>
      <c r="BI34" t="s">
        <v>324</v>
      </c>
      <c r="BJ34" t="s">
        <v>324</v>
      </c>
      <c r="BK34" t="s">
        <v>324</v>
      </c>
      <c r="BL34">
        <v>0</v>
      </c>
      <c r="BM34" t="s">
        <v>324</v>
      </c>
      <c r="BN34" t="s">
        <v>324</v>
      </c>
      <c r="BO34" t="s">
        <v>324</v>
      </c>
      <c r="BP34" t="s">
        <v>324</v>
      </c>
      <c r="BQ34" t="s">
        <v>324</v>
      </c>
      <c r="BR34">
        <v>0</v>
      </c>
      <c r="BS34">
        <v>0.4</v>
      </c>
      <c r="BT34">
        <v>0</v>
      </c>
      <c r="BU34">
        <v>0</v>
      </c>
      <c r="BV34">
        <v>0</v>
      </c>
      <c r="BW34">
        <v>0</v>
      </c>
      <c r="BX34">
        <v>0.4</v>
      </c>
    </row>
    <row r="35" spans="1:76" x14ac:dyDescent="0.45">
      <c r="A35">
        <v>2023</v>
      </c>
      <c r="B35" t="s">
        <v>90</v>
      </c>
      <c r="C35">
        <v>16572</v>
      </c>
      <c r="D35" t="s">
        <v>341</v>
      </c>
      <c r="E35" t="s">
        <v>630</v>
      </c>
      <c r="F35">
        <v>5</v>
      </c>
      <c r="G35">
        <v>4.7</v>
      </c>
      <c r="H35">
        <v>4.7</v>
      </c>
      <c r="I35">
        <v>1.458</v>
      </c>
      <c r="K35">
        <v>0</v>
      </c>
      <c r="L35">
        <v>0</v>
      </c>
      <c r="M35">
        <v>0</v>
      </c>
      <c r="N35">
        <v>0</v>
      </c>
      <c r="O35" t="s">
        <v>324</v>
      </c>
      <c r="P35">
        <v>0</v>
      </c>
      <c r="Q35" t="s">
        <v>324</v>
      </c>
      <c r="R35" t="s">
        <v>324</v>
      </c>
      <c r="S35" t="s">
        <v>324</v>
      </c>
      <c r="T35" t="s">
        <v>324</v>
      </c>
      <c r="U35" t="s">
        <v>324</v>
      </c>
      <c r="V35">
        <v>0</v>
      </c>
      <c r="W35" t="s">
        <v>324</v>
      </c>
      <c r="X35" t="s">
        <v>324</v>
      </c>
      <c r="Y35" t="s">
        <v>324</v>
      </c>
      <c r="Z35" t="s">
        <v>324</v>
      </c>
      <c r="AA35" t="s">
        <v>324</v>
      </c>
      <c r="AB35">
        <v>0</v>
      </c>
      <c r="AC35" t="s">
        <v>324</v>
      </c>
      <c r="AD35" t="s">
        <v>324</v>
      </c>
      <c r="AE35" t="s">
        <v>324</v>
      </c>
      <c r="AF35" t="s">
        <v>324</v>
      </c>
      <c r="AG35" t="s">
        <v>324</v>
      </c>
      <c r="AH35">
        <v>0</v>
      </c>
      <c r="AI35">
        <v>0</v>
      </c>
      <c r="AJ35">
        <v>0</v>
      </c>
      <c r="AK35">
        <v>0</v>
      </c>
      <c r="AL35">
        <v>0</v>
      </c>
      <c r="AM35" t="s">
        <v>324</v>
      </c>
      <c r="AN35">
        <v>0</v>
      </c>
      <c r="AO35">
        <v>0</v>
      </c>
      <c r="AP35">
        <v>0</v>
      </c>
      <c r="AQ35">
        <v>0</v>
      </c>
      <c r="AR35">
        <v>0</v>
      </c>
      <c r="AS35" t="s">
        <v>324</v>
      </c>
      <c r="AT35">
        <v>0</v>
      </c>
      <c r="AU35">
        <v>0</v>
      </c>
      <c r="AV35">
        <v>0</v>
      </c>
      <c r="AW35">
        <v>4.7</v>
      </c>
      <c r="AX35">
        <v>0</v>
      </c>
      <c r="AY35" t="s">
        <v>324</v>
      </c>
      <c r="AZ35">
        <v>4.7</v>
      </c>
      <c r="BA35">
        <v>0</v>
      </c>
      <c r="BB35">
        <v>0</v>
      </c>
      <c r="BC35">
        <v>0</v>
      </c>
      <c r="BD35">
        <v>0</v>
      </c>
      <c r="BE35" t="s">
        <v>324</v>
      </c>
      <c r="BF35">
        <v>0</v>
      </c>
      <c r="BG35">
        <v>0</v>
      </c>
      <c r="BH35">
        <v>0</v>
      </c>
      <c r="BI35">
        <v>0</v>
      </c>
      <c r="BJ35">
        <v>0</v>
      </c>
      <c r="BK35" t="s">
        <v>324</v>
      </c>
      <c r="BL35">
        <v>0</v>
      </c>
      <c r="BM35" t="s">
        <v>324</v>
      </c>
      <c r="BN35" t="s">
        <v>324</v>
      </c>
      <c r="BO35" t="s">
        <v>324</v>
      </c>
      <c r="BP35" t="s">
        <v>324</v>
      </c>
      <c r="BQ35" t="s">
        <v>324</v>
      </c>
      <c r="BR35">
        <v>0</v>
      </c>
      <c r="BS35">
        <v>0</v>
      </c>
      <c r="BT35">
        <v>0</v>
      </c>
      <c r="BU35">
        <v>4.7</v>
      </c>
      <c r="BV35">
        <v>0</v>
      </c>
      <c r="BW35">
        <v>0</v>
      </c>
      <c r="BX35">
        <v>4.7</v>
      </c>
    </row>
    <row r="36" spans="1:76" x14ac:dyDescent="0.45">
      <c r="A36">
        <v>2023</v>
      </c>
      <c r="B36" t="s">
        <v>90</v>
      </c>
      <c r="C36">
        <v>19189</v>
      </c>
      <c r="D36" t="s">
        <v>342</v>
      </c>
      <c r="E36" t="s">
        <v>626</v>
      </c>
      <c r="F36">
        <v>2</v>
      </c>
      <c r="G36">
        <v>0.28699999999999998</v>
      </c>
      <c r="H36">
        <v>0</v>
      </c>
      <c r="I36">
        <v>0.28699999999999998</v>
      </c>
      <c r="J36" t="s">
        <v>247</v>
      </c>
      <c r="K36" t="s">
        <v>324</v>
      </c>
      <c r="L36">
        <v>0.28699999999999998</v>
      </c>
      <c r="M36" t="s">
        <v>324</v>
      </c>
      <c r="N36" t="s">
        <v>324</v>
      </c>
      <c r="O36" t="s">
        <v>324</v>
      </c>
      <c r="P36">
        <v>0.28699999999999998</v>
      </c>
      <c r="Q36" t="s">
        <v>324</v>
      </c>
      <c r="R36" t="s">
        <v>324</v>
      </c>
      <c r="S36" t="s">
        <v>324</v>
      </c>
      <c r="T36" t="s">
        <v>324</v>
      </c>
      <c r="U36" t="s">
        <v>324</v>
      </c>
      <c r="V36">
        <v>0</v>
      </c>
      <c r="W36" t="s">
        <v>324</v>
      </c>
      <c r="X36" t="s">
        <v>324</v>
      </c>
      <c r="Y36" t="s">
        <v>324</v>
      </c>
      <c r="Z36" t="s">
        <v>324</v>
      </c>
      <c r="AA36" t="s">
        <v>324</v>
      </c>
      <c r="AB36">
        <v>0</v>
      </c>
      <c r="AC36" t="s">
        <v>324</v>
      </c>
      <c r="AD36" t="s">
        <v>324</v>
      </c>
      <c r="AE36" t="s">
        <v>324</v>
      </c>
      <c r="AF36" t="s">
        <v>324</v>
      </c>
      <c r="AG36" t="s">
        <v>324</v>
      </c>
      <c r="AH36">
        <v>0</v>
      </c>
      <c r="AI36" t="s">
        <v>324</v>
      </c>
      <c r="AJ36" t="s">
        <v>324</v>
      </c>
      <c r="AK36" t="s">
        <v>324</v>
      </c>
      <c r="AL36" t="s">
        <v>324</v>
      </c>
      <c r="AM36" t="s">
        <v>324</v>
      </c>
      <c r="AN36">
        <v>0</v>
      </c>
      <c r="AO36" t="s">
        <v>324</v>
      </c>
      <c r="AP36" t="s">
        <v>324</v>
      </c>
      <c r="AQ36" t="s">
        <v>324</v>
      </c>
      <c r="AR36" t="s">
        <v>324</v>
      </c>
      <c r="AS36" t="s">
        <v>324</v>
      </c>
      <c r="AT36">
        <v>0</v>
      </c>
      <c r="AU36" t="s">
        <v>324</v>
      </c>
      <c r="AV36" t="s">
        <v>324</v>
      </c>
      <c r="AW36" t="s">
        <v>324</v>
      </c>
      <c r="AX36" t="s">
        <v>324</v>
      </c>
      <c r="AY36" t="s">
        <v>324</v>
      </c>
      <c r="AZ36">
        <v>0</v>
      </c>
      <c r="BA36" t="s">
        <v>324</v>
      </c>
      <c r="BB36" t="s">
        <v>324</v>
      </c>
      <c r="BC36" t="s">
        <v>324</v>
      </c>
      <c r="BD36" t="s">
        <v>324</v>
      </c>
      <c r="BE36" t="s">
        <v>324</v>
      </c>
      <c r="BF36">
        <v>0</v>
      </c>
      <c r="BG36" t="s">
        <v>324</v>
      </c>
      <c r="BH36" t="s">
        <v>324</v>
      </c>
      <c r="BI36" t="s">
        <v>324</v>
      </c>
      <c r="BJ36" t="s">
        <v>324</v>
      </c>
      <c r="BK36" t="s">
        <v>324</v>
      </c>
      <c r="BL36">
        <v>0</v>
      </c>
      <c r="BM36" t="s">
        <v>324</v>
      </c>
      <c r="BN36" t="s">
        <v>324</v>
      </c>
      <c r="BO36" t="s">
        <v>324</v>
      </c>
      <c r="BP36" t="s">
        <v>324</v>
      </c>
      <c r="BQ36" t="s">
        <v>324</v>
      </c>
      <c r="BR36">
        <v>0</v>
      </c>
      <c r="BS36">
        <v>0</v>
      </c>
      <c r="BT36">
        <v>0.28699999999999998</v>
      </c>
      <c r="BU36">
        <v>0</v>
      </c>
      <c r="BV36">
        <v>0</v>
      </c>
      <c r="BW36">
        <v>0</v>
      </c>
      <c r="BX36">
        <v>0.28699999999999998</v>
      </c>
    </row>
    <row r="37" spans="1:76" x14ac:dyDescent="0.45">
      <c r="A37">
        <v>2023</v>
      </c>
      <c r="B37" t="s">
        <v>90</v>
      </c>
      <c r="C37">
        <v>24211</v>
      </c>
      <c r="D37" t="s">
        <v>345</v>
      </c>
      <c r="E37" t="s">
        <v>629</v>
      </c>
      <c r="F37">
        <v>9</v>
      </c>
      <c r="G37">
        <v>1.82</v>
      </c>
      <c r="H37">
        <v>1.62</v>
      </c>
      <c r="I37" t="s">
        <v>324</v>
      </c>
      <c r="J37" t="s">
        <v>244</v>
      </c>
      <c r="K37" t="s">
        <v>324</v>
      </c>
      <c r="L37" t="s">
        <v>324</v>
      </c>
      <c r="M37" t="s">
        <v>324</v>
      </c>
      <c r="N37" t="s">
        <v>324</v>
      </c>
      <c r="O37" t="s">
        <v>324</v>
      </c>
      <c r="P37">
        <v>0</v>
      </c>
      <c r="Q37" t="s">
        <v>324</v>
      </c>
      <c r="R37" t="s">
        <v>324</v>
      </c>
      <c r="S37" t="s">
        <v>324</v>
      </c>
      <c r="T37" t="s">
        <v>324</v>
      </c>
      <c r="U37" t="s">
        <v>324</v>
      </c>
      <c r="V37">
        <v>0</v>
      </c>
      <c r="W37" t="s">
        <v>324</v>
      </c>
      <c r="X37" t="s">
        <v>324</v>
      </c>
      <c r="Y37" t="s">
        <v>324</v>
      </c>
      <c r="Z37" t="s">
        <v>324</v>
      </c>
      <c r="AA37" t="s">
        <v>324</v>
      </c>
      <c r="AB37">
        <v>0</v>
      </c>
      <c r="AC37" t="s">
        <v>324</v>
      </c>
      <c r="AD37" t="s">
        <v>324</v>
      </c>
      <c r="AE37" t="s">
        <v>324</v>
      </c>
      <c r="AF37" t="s">
        <v>324</v>
      </c>
      <c r="AG37" t="s">
        <v>324</v>
      </c>
      <c r="AH37">
        <v>0</v>
      </c>
      <c r="AI37" t="s">
        <v>324</v>
      </c>
      <c r="AJ37" t="s">
        <v>324</v>
      </c>
      <c r="AK37" t="s">
        <v>324</v>
      </c>
      <c r="AL37" t="s">
        <v>324</v>
      </c>
      <c r="AM37" t="s">
        <v>324</v>
      </c>
      <c r="AN37">
        <v>0</v>
      </c>
      <c r="AO37" t="s">
        <v>324</v>
      </c>
      <c r="AP37" t="s">
        <v>324</v>
      </c>
      <c r="AQ37" t="s">
        <v>324</v>
      </c>
      <c r="AR37" t="s">
        <v>324</v>
      </c>
      <c r="AS37" t="s">
        <v>324</v>
      </c>
      <c r="AT37">
        <v>0</v>
      </c>
      <c r="AU37" t="s">
        <v>324</v>
      </c>
      <c r="AV37" t="s">
        <v>324</v>
      </c>
      <c r="AW37" t="s">
        <v>324</v>
      </c>
      <c r="AX37" t="s">
        <v>324</v>
      </c>
      <c r="AY37" t="s">
        <v>324</v>
      </c>
      <c r="AZ37">
        <v>0</v>
      </c>
      <c r="BA37" t="s">
        <v>324</v>
      </c>
      <c r="BB37" t="s">
        <v>324</v>
      </c>
      <c r="BC37">
        <v>1.82</v>
      </c>
      <c r="BD37" t="s">
        <v>324</v>
      </c>
      <c r="BE37" t="s">
        <v>324</v>
      </c>
      <c r="BF37">
        <v>1.82</v>
      </c>
      <c r="BG37" t="s">
        <v>324</v>
      </c>
      <c r="BH37" t="s">
        <v>324</v>
      </c>
      <c r="BI37" t="s">
        <v>324</v>
      </c>
      <c r="BJ37" t="s">
        <v>324</v>
      </c>
      <c r="BK37" t="s">
        <v>324</v>
      </c>
      <c r="BL37">
        <v>0</v>
      </c>
      <c r="BM37" t="s">
        <v>324</v>
      </c>
      <c r="BN37" t="s">
        <v>324</v>
      </c>
      <c r="BO37" t="s">
        <v>324</v>
      </c>
      <c r="BP37" t="s">
        <v>324</v>
      </c>
      <c r="BQ37" t="s">
        <v>324</v>
      </c>
      <c r="BR37">
        <v>0</v>
      </c>
      <c r="BS37">
        <v>0</v>
      </c>
      <c r="BT37">
        <v>0</v>
      </c>
      <c r="BU37">
        <v>1.82</v>
      </c>
      <c r="BV37">
        <v>0</v>
      </c>
      <c r="BW37">
        <v>0</v>
      </c>
      <c r="BX37">
        <v>1.82</v>
      </c>
    </row>
    <row r="38" spans="1:76" x14ac:dyDescent="0.45">
      <c r="A38">
        <v>2023</v>
      </c>
      <c r="B38" t="s">
        <v>90</v>
      </c>
      <c r="C38">
        <v>65261</v>
      </c>
      <c r="D38" t="s">
        <v>635</v>
      </c>
      <c r="E38" t="s">
        <v>626</v>
      </c>
      <c r="F38">
        <v>3</v>
      </c>
      <c r="G38">
        <v>0.2</v>
      </c>
      <c r="H38" t="s">
        <v>324</v>
      </c>
      <c r="I38" t="s">
        <v>324</v>
      </c>
      <c r="J38" t="s">
        <v>247</v>
      </c>
      <c r="K38" t="s">
        <v>324</v>
      </c>
      <c r="L38">
        <v>0.2</v>
      </c>
      <c r="M38" t="s">
        <v>324</v>
      </c>
      <c r="N38" t="s">
        <v>324</v>
      </c>
      <c r="O38" t="s">
        <v>324</v>
      </c>
      <c r="P38">
        <v>0.2</v>
      </c>
      <c r="Q38" t="s">
        <v>324</v>
      </c>
      <c r="R38" t="s">
        <v>324</v>
      </c>
      <c r="S38" t="s">
        <v>324</v>
      </c>
      <c r="T38" t="s">
        <v>324</v>
      </c>
      <c r="U38" t="s">
        <v>324</v>
      </c>
      <c r="V38">
        <v>0</v>
      </c>
      <c r="W38" t="s">
        <v>324</v>
      </c>
      <c r="X38" t="s">
        <v>324</v>
      </c>
      <c r="Y38" t="s">
        <v>324</v>
      </c>
      <c r="Z38" t="s">
        <v>324</v>
      </c>
      <c r="AA38" t="s">
        <v>324</v>
      </c>
      <c r="AB38">
        <v>0</v>
      </c>
      <c r="AC38" t="s">
        <v>324</v>
      </c>
      <c r="AD38" t="s">
        <v>324</v>
      </c>
      <c r="AE38" t="s">
        <v>324</v>
      </c>
      <c r="AF38" t="s">
        <v>324</v>
      </c>
      <c r="AG38" t="s">
        <v>324</v>
      </c>
      <c r="AH38">
        <v>0</v>
      </c>
      <c r="AI38" t="s">
        <v>324</v>
      </c>
      <c r="AJ38" t="s">
        <v>324</v>
      </c>
      <c r="AK38" t="s">
        <v>324</v>
      </c>
      <c r="AL38" t="s">
        <v>324</v>
      </c>
      <c r="AM38" t="s">
        <v>324</v>
      </c>
      <c r="AN38">
        <v>0</v>
      </c>
      <c r="AO38" t="s">
        <v>324</v>
      </c>
      <c r="AP38" t="s">
        <v>324</v>
      </c>
      <c r="AQ38" t="s">
        <v>324</v>
      </c>
      <c r="AR38" t="s">
        <v>324</v>
      </c>
      <c r="AS38" t="s">
        <v>324</v>
      </c>
      <c r="AT38">
        <v>0</v>
      </c>
      <c r="AU38">
        <v>0</v>
      </c>
      <c r="AV38" t="s">
        <v>324</v>
      </c>
      <c r="AW38" t="s">
        <v>324</v>
      </c>
      <c r="AX38" t="s">
        <v>324</v>
      </c>
      <c r="AY38" t="s">
        <v>324</v>
      </c>
      <c r="AZ38">
        <v>0</v>
      </c>
      <c r="BA38" t="s">
        <v>324</v>
      </c>
      <c r="BB38" t="s">
        <v>324</v>
      </c>
      <c r="BC38" t="s">
        <v>324</v>
      </c>
      <c r="BD38" t="s">
        <v>324</v>
      </c>
      <c r="BE38" t="s">
        <v>324</v>
      </c>
      <c r="BF38">
        <v>0</v>
      </c>
      <c r="BG38" t="s">
        <v>324</v>
      </c>
      <c r="BH38" t="s">
        <v>324</v>
      </c>
      <c r="BI38" t="s">
        <v>324</v>
      </c>
      <c r="BJ38" t="s">
        <v>324</v>
      </c>
      <c r="BK38" t="s">
        <v>324</v>
      </c>
      <c r="BL38">
        <v>0</v>
      </c>
      <c r="BM38" t="s">
        <v>324</v>
      </c>
      <c r="BN38" t="s">
        <v>324</v>
      </c>
      <c r="BO38" t="s">
        <v>324</v>
      </c>
      <c r="BP38" t="s">
        <v>324</v>
      </c>
      <c r="BQ38" t="s">
        <v>324</v>
      </c>
      <c r="BR38">
        <v>0</v>
      </c>
      <c r="BS38">
        <v>0</v>
      </c>
      <c r="BT38">
        <v>0.2</v>
      </c>
      <c r="BU38">
        <v>0</v>
      </c>
      <c r="BV38">
        <v>0</v>
      </c>
      <c r="BW38">
        <v>0</v>
      </c>
      <c r="BX38">
        <v>0.2</v>
      </c>
    </row>
    <row r="39" spans="1:76" x14ac:dyDescent="0.45">
      <c r="A39">
        <v>2023</v>
      </c>
      <c r="B39" t="s">
        <v>90</v>
      </c>
      <c r="C39">
        <v>99999</v>
      </c>
      <c r="D39" t="s">
        <v>599</v>
      </c>
      <c r="E39" t="s">
        <v>626</v>
      </c>
      <c r="F39" t="s">
        <v>324</v>
      </c>
      <c r="G39">
        <v>-8.5000000000000006E-2</v>
      </c>
      <c r="H39" t="s">
        <v>324</v>
      </c>
      <c r="I39" t="s">
        <v>324</v>
      </c>
      <c r="K39" t="s">
        <v>324</v>
      </c>
      <c r="L39">
        <v>-8.5000000000000006E-2</v>
      </c>
      <c r="M39" t="s">
        <v>324</v>
      </c>
      <c r="N39" t="s">
        <v>324</v>
      </c>
      <c r="O39" t="s">
        <v>324</v>
      </c>
      <c r="P39">
        <v>-8.5000000000000006E-2</v>
      </c>
      <c r="Q39" t="s">
        <v>324</v>
      </c>
      <c r="R39" t="s">
        <v>324</v>
      </c>
      <c r="S39" t="s">
        <v>324</v>
      </c>
      <c r="T39" t="s">
        <v>324</v>
      </c>
      <c r="U39" t="s">
        <v>324</v>
      </c>
      <c r="V39" t="s">
        <v>324</v>
      </c>
      <c r="W39" t="s">
        <v>324</v>
      </c>
      <c r="X39" t="s">
        <v>324</v>
      </c>
      <c r="Y39" t="s">
        <v>324</v>
      </c>
      <c r="Z39" t="s">
        <v>324</v>
      </c>
      <c r="AA39" t="s">
        <v>324</v>
      </c>
      <c r="AB39" t="s">
        <v>324</v>
      </c>
      <c r="AC39" t="s">
        <v>324</v>
      </c>
      <c r="AD39" t="s">
        <v>324</v>
      </c>
      <c r="AE39" t="s">
        <v>324</v>
      </c>
      <c r="AF39" t="s">
        <v>324</v>
      </c>
      <c r="AG39" t="s">
        <v>324</v>
      </c>
      <c r="AH39" t="s">
        <v>324</v>
      </c>
      <c r="AI39" t="s">
        <v>324</v>
      </c>
      <c r="AJ39" t="s">
        <v>324</v>
      </c>
      <c r="AK39" t="s">
        <v>324</v>
      </c>
      <c r="AL39" t="s">
        <v>324</v>
      </c>
      <c r="AM39" t="s">
        <v>324</v>
      </c>
      <c r="AN39" t="s">
        <v>324</v>
      </c>
      <c r="AO39" t="s">
        <v>324</v>
      </c>
      <c r="AP39" t="s">
        <v>324</v>
      </c>
      <c r="AQ39" t="s">
        <v>324</v>
      </c>
      <c r="AR39" t="s">
        <v>324</v>
      </c>
      <c r="AS39" t="s">
        <v>324</v>
      </c>
      <c r="AT39" t="s">
        <v>324</v>
      </c>
      <c r="AU39" t="s">
        <v>324</v>
      </c>
      <c r="AV39" t="s">
        <v>324</v>
      </c>
      <c r="AW39" t="s">
        <v>324</v>
      </c>
      <c r="AX39" t="s">
        <v>324</v>
      </c>
      <c r="AY39" t="s">
        <v>324</v>
      </c>
      <c r="AZ39" t="s">
        <v>324</v>
      </c>
      <c r="BA39" t="s">
        <v>324</v>
      </c>
      <c r="BB39" t="s">
        <v>324</v>
      </c>
      <c r="BC39" t="s">
        <v>324</v>
      </c>
      <c r="BD39" t="s">
        <v>324</v>
      </c>
      <c r="BE39" t="s">
        <v>324</v>
      </c>
      <c r="BF39" t="s">
        <v>324</v>
      </c>
      <c r="BG39" t="s">
        <v>324</v>
      </c>
      <c r="BH39" t="s">
        <v>324</v>
      </c>
      <c r="BI39" t="s">
        <v>324</v>
      </c>
      <c r="BJ39" t="s">
        <v>324</v>
      </c>
      <c r="BK39" t="s">
        <v>324</v>
      </c>
      <c r="BL39" t="s">
        <v>324</v>
      </c>
      <c r="BM39" t="s">
        <v>324</v>
      </c>
      <c r="BN39" t="s">
        <v>324</v>
      </c>
      <c r="BO39" t="s">
        <v>324</v>
      </c>
      <c r="BP39" t="s">
        <v>324</v>
      </c>
      <c r="BQ39" t="s">
        <v>324</v>
      </c>
      <c r="BR39" t="s">
        <v>324</v>
      </c>
      <c r="BS39" t="s">
        <v>324</v>
      </c>
      <c r="BT39">
        <v>-8.5000000000000006E-2</v>
      </c>
      <c r="BU39" t="s">
        <v>324</v>
      </c>
      <c r="BV39" t="s">
        <v>324</v>
      </c>
      <c r="BW39" t="s">
        <v>324</v>
      </c>
      <c r="BX39">
        <v>-8.5000000000000006E-2</v>
      </c>
    </row>
    <row r="40" spans="1:76" x14ac:dyDescent="0.45">
      <c r="A40">
        <v>2023</v>
      </c>
      <c r="B40" t="s">
        <v>98</v>
      </c>
      <c r="C40">
        <v>207</v>
      </c>
      <c r="D40" t="s">
        <v>637</v>
      </c>
      <c r="E40" t="s">
        <v>638</v>
      </c>
      <c r="F40">
        <v>663</v>
      </c>
      <c r="G40">
        <v>5.38</v>
      </c>
      <c r="H40" t="s">
        <v>324</v>
      </c>
      <c r="I40" t="s">
        <v>324</v>
      </c>
      <c r="J40" t="s">
        <v>244</v>
      </c>
      <c r="K40">
        <v>2.867</v>
      </c>
      <c r="L40">
        <v>1.536</v>
      </c>
      <c r="M40" t="s">
        <v>324</v>
      </c>
      <c r="N40" t="s">
        <v>324</v>
      </c>
      <c r="O40" t="s">
        <v>324</v>
      </c>
      <c r="P40">
        <v>4.4029999999999996</v>
      </c>
      <c r="Q40">
        <v>0.97699999999999998</v>
      </c>
      <c r="R40" t="s">
        <v>324</v>
      </c>
      <c r="S40" t="s">
        <v>324</v>
      </c>
      <c r="T40" t="s">
        <v>324</v>
      </c>
      <c r="U40" t="s">
        <v>324</v>
      </c>
      <c r="V40">
        <v>0.97699999999999998</v>
      </c>
      <c r="W40" t="s">
        <v>324</v>
      </c>
      <c r="X40" t="s">
        <v>324</v>
      </c>
      <c r="Y40" t="s">
        <v>324</v>
      </c>
      <c r="Z40" t="s">
        <v>324</v>
      </c>
      <c r="AA40" t="s">
        <v>324</v>
      </c>
      <c r="AB40">
        <v>0</v>
      </c>
      <c r="AC40" t="s">
        <v>324</v>
      </c>
      <c r="AD40" t="s">
        <v>324</v>
      </c>
      <c r="AE40" t="s">
        <v>324</v>
      </c>
      <c r="AF40" t="s">
        <v>324</v>
      </c>
      <c r="AG40" t="s">
        <v>324</v>
      </c>
      <c r="AH40">
        <v>0</v>
      </c>
      <c r="AI40" t="s">
        <v>324</v>
      </c>
      <c r="AJ40" t="s">
        <v>324</v>
      </c>
      <c r="AK40" t="s">
        <v>324</v>
      </c>
      <c r="AL40" t="s">
        <v>324</v>
      </c>
      <c r="AM40" t="s">
        <v>324</v>
      </c>
      <c r="AN40">
        <v>0</v>
      </c>
      <c r="AO40" t="s">
        <v>324</v>
      </c>
      <c r="AP40" t="s">
        <v>324</v>
      </c>
      <c r="AQ40" t="s">
        <v>324</v>
      </c>
      <c r="AR40" t="s">
        <v>324</v>
      </c>
      <c r="AS40" t="s">
        <v>324</v>
      </c>
      <c r="AT40">
        <v>0</v>
      </c>
      <c r="AU40" t="s">
        <v>324</v>
      </c>
      <c r="AV40" t="s">
        <v>324</v>
      </c>
      <c r="AW40" t="s">
        <v>324</v>
      </c>
      <c r="AX40" t="s">
        <v>324</v>
      </c>
      <c r="AY40" t="s">
        <v>324</v>
      </c>
      <c r="AZ40">
        <v>0</v>
      </c>
      <c r="BA40" t="s">
        <v>324</v>
      </c>
      <c r="BB40" t="s">
        <v>324</v>
      </c>
      <c r="BC40" t="s">
        <v>324</v>
      </c>
      <c r="BD40" t="s">
        <v>324</v>
      </c>
      <c r="BE40" t="s">
        <v>324</v>
      </c>
      <c r="BF40">
        <v>0</v>
      </c>
      <c r="BG40" t="s">
        <v>324</v>
      </c>
      <c r="BH40" t="s">
        <v>324</v>
      </c>
      <c r="BI40" t="s">
        <v>324</v>
      </c>
      <c r="BJ40" t="s">
        <v>324</v>
      </c>
      <c r="BK40" t="s">
        <v>324</v>
      </c>
      <c r="BL40">
        <v>0</v>
      </c>
      <c r="BM40" t="s">
        <v>324</v>
      </c>
      <c r="BN40" t="s">
        <v>324</v>
      </c>
      <c r="BO40" t="s">
        <v>324</v>
      </c>
      <c r="BP40" t="s">
        <v>324</v>
      </c>
      <c r="BQ40" t="s">
        <v>324</v>
      </c>
      <c r="BR40">
        <v>0</v>
      </c>
      <c r="BS40">
        <v>3.8439999999999999</v>
      </c>
      <c r="BT40">
        <v>1.536</v>
      </c>
      <c r="BU40">
        <v>0</v>
      </c>
      <c r="BV40">
        <v>0</v>
      </c>
      <c r="BW40">
        <v>0</v>
      </c>
      <c r="BX40">
        <v>5.38</v>
      </c>
    </row>
    <row r="41" spans="1:76" x14ac:dyDescent="0.45">
      <c r="A41">
        <v>2023</v>
      </c>
      <c r="B41" t="s">
        <v>98</v>
      </c>
      <c r="C41">
        <v>2507</v>
      </c>
      <c r="D41" t="s">
        <v>641</v>
      </c>
      <c r="E41" t="s">
        <v>642</v>
      </c>
      <c r="F41">
        <v>6</v>
      </c>
      <c r="G41">
        <v>1.06</v>
      </c>
      <c r="H41">
        <v>0</v>
      </c>
      <c r="I41">
        <v>1.06</v>
      </c>
      <c r="K41" t="s">
        <v>324</v>
      </c>
      <c r="L41" t="s">
        <v>324</v>
      </c>
      <c r="M41" t="s">
        <v>324</v>
      </c>
      <c r="N41" t="s">
        <v>324</v>
      </c>
      <c r="O41" t="s">
        <v>324</v>
      </c>
      <c r="P41">
        <v>0</v>
      </c>
      <c r="Q41" t="s">
        <v>324</v>
      </c>
      <c r="R41" t="s">
        <v>324</v>
      </c>
      <c r="S41" t="s">
        <v>324</v>
      </c>
      <c r="T41" t="s">
        <v>324</v>
      </c>
      <c r="U41" t="s">
        <v>324</v>
      </c>
      <c r="V41">
        <v>0</v>
      </c>
      <c r="W41" t="s">
        <v>324</v>
      </c>
      <c r="X41" t="s">
        <v>324</v>
      </c>
      <c r="Y41" t="s">
        <v>324</v>
      </c>
      <c r="Z41" t="s">
        <v>324</v>
      </c>
      <c r="AA41" t="s">
        <v>324</v>
      </c>
      <c r="AB41">
        <v>0</v>
      </c>
      <c r="AC41" t="s">
        <v>324</v>
      </c>
      <c r="AD41" t="s">
        <v>324</v>
      </c>
      <c r="AE41" t="s">
        <v>324</v>
      </c>
      <c r="AF41" t="s">
        <v>324</v>
      </c>
      <c r="AG41" t="s">
        <v>324</v>
      </c>
      <c r="AH41">
        <v>0</v>
      </c>
      <c r="AI41" t="s">
        <v>324</v>
      </c>
      <c r="AJ41">
        <v>0.26</v>
      </c>
      <c r="AK41" t="s">
        <v>324</v>
      </c>
      <c r="AL41" t="s">
        <v>324</v>
      </c>
      <c r="AM41" t="s">
        <v>324</v>
      </c>
      <c r="AN41">
        <v>0.26</v>
      </c>
      <c r="AO41" t="s">
        <v>324</v>
      </c>
      <c r="AP41" t="s">
        <v>324</v>
      </c>
      <c r="AQ41" t="s">
        <v>324</v>
      </c>
      <c r="AR41" t="s">
        <v>324</v>
      </c>
      <c r="AS41" t="s">
        <v>324</v>
      </c>
      <c r="AT41">
        <v>0</v>
      </c>
      <c r="AU41" t="s">
        <v>324</v>
      </c>
      <c r="AV41" t="s">
        <v>324</v>
      </c>
      <c r="AW41" t="s">
        <v>324</v>
      </c>
      <c r="AX41" t="s">
        <v>324</v>
      </c>
      <c r="AY41" t="s">
        <v>324</v>
      </c>
      <c r="AZ41">
        <v>0</v>
      </c>
      <c r="BA41" t="s">
        <v>324</v>
      </c>
      <c r="BB41">
        <v>0.8</v>
      </c>
      <c r="BC41" t="s">
        <v>324</v>
      </c>
      <c r="BD41" t="s">
        <v>324</v>
      </c>
      <c r="BE41" t="s">
        <v>324</v>
      </c>
      <c r="BF41">
        <v>0.8</v>
      </c>
      <c r="BG41" t="s">
        <v>324</v>
      </c>
      <c r="BH41" t="s">
        <v>324</v>
      </c>
      <c r="BI41" t="s">
        <v>324</v>
      </c>
      <c r="BJ41" t="s">
        <v>324</v>
      </c>
      <c r="BK41" t="s">
        <v>324</v>
      </c>
      <c r="BL41">
        <v>0</v>
      </c>
      <c r="BM41" t="s">
        <v>324</v>
      </c>
      <c r="BN41" t="s">
        <v>324</v>
      </c>
      <c r="BO41" t="s">
        <v>324</v>
      </c>
      <c r="BP41" t="s">
        <v>324</v>
      </c>
      <c r="BQ41" t="s">
        <v>324</v>
      </c>
      <c r="BR41">
        <v>0</v>
      </c>
      <c r="BS41">
        <v>0</v>
      </c>
      <c r="BT41">
        <v>1.06</v>
      </c>
      <c r="BU41">
        <v>0</v>
      </c>
      <c r="BV41">
        <v>0</v>
      </c>
      <c r="BW41">
        <v>0</v>
      </c>
      <c r="BX41">
        <v>1.06</v>
      </c>
    </row>
    <row r="42" spans="1:76" x14ac:dyDescent="0.45">
      <c r="A42">
        <v>2023</v>
      </c>
      <c r="B42" t="s">
        <v>98</v>
      </c>
      <c r="C42">
        <v>4003</v>
      </c>
      <c r="D42" t="s">
        <v>643</v>
      </c>
      <c r="E42" t="s">
        <v>638</v>
      </c>
      <c r="F42">
        <v>5</v>
      </c>
      <c r="G42">
        <v>4.7130000000000001</v>
      </c>
      <c r="H42" t="s">
        <v>324</v>
      </c>
      <c r="I42" t="s">
        <v>324</v>
      </c>
      <c r="J42" t="s">
        <v>247</v>
      </c>
      <c r="K42" t="s">
        <v>324</v>
      </c>
      <c r="L42" t="s">
        <v>324</v>
      </c>
      <c r="M42" t="s">
        <v>324</v>
      </c>
      <c r="N42" t="s">
        <v>324</v>
      </c>
      <c r="O42">
        <v>4.7130000000000001</v>
      </c>
      <c r="P42">
        <v>4.7130000000000001</v>
      </c>
      <c r="Q42" t="s">
        <v>324</v>
      </c>
      <c r="R42" t="s">
        <v>324</v>
      </c>
      <c r="S42" t="s">
        <v>324</v>
      </c>
      <c r="T42" t="s">
        <v>324</v>
      </c>
      <c r="U42" t="s">
        <v>324</v>
      </c>
      <c r="V42">
        <v>0</v>
      </c>
      <c r="W42" t="s">
        <v>324</v>
      </c>
      <c r="X42" t="s">
        <v>324</v>
      </c>
      <c r="Y42" t="s">
        <v>324</v>
      </c>
      <c r="Z42" t="s">
        <v>324</v>
      </c>
      <c r="AA42" t="s">
        <v>324</v>
      </c>
      <c r="AB42">
        <v>0</v>
      </c>
      <c r="AC42" t="s">
        <v>324</v>
      </c>
      <c r="AD42" t="s">
        <v>324</v>
      </c>
      <c r="AE42" t="s">
        <v>324</v>
      </c>
      <c r="AF42" t="s">
        <v>324</v>
      </c>
      <c r="AG42" t="s">
        <v>324</v>
      </c>
      <c r="AH42">
        <v>0</v>
      </c>
      <c r="AI42" t="s">
        <v>324</v>
      </c>
      <c r="AJ42" t="s">
        <v>324</v>
      </c>
      <c r="AK42" t="s">
        <v>324</v>
      </c>
      <c r="AL42" t="s">
        <v>324</v>
      </c>
      <c r="AM42" t="s">
        <v>324</v>
      </c>
      <c r="AN42">
        <v>0</v>
      </c>
      <c r="AO42" t="s">
        <v>324</v>
      </c>
      <c r="AP42" t="s">
        <v>324</v>
      </c>
      <c r="AQ42" t="s">
        <v>324</v>
      </c>
      <c r="AR42" t="s">
        <v>324</v>
      </c>
      <c r="AS42" t="s">
        <v>324</v>
      </c>
      <c r="AT42">
        <v>0</v>
      </c>
      <c r="AU42" t="s">
        <v>324</v>
      </c>
      <c r="AV42" t="s">
        <v>324</v>
      </c>
      <c r="AW42" t="s">
        <v>324</v>
      </c>
      <c r="AX42" t="s">
        <v>324</v>
      </c>
      <c r="AY42" t="s">
        <v>324</v>
      </c>
      <c r="AZ42">
        <v>0</v>
      </c>
      <c r="BA42" t="s">
        <v>324</v>
      </c>
      <c r="BB42" t="s">
        <v>324</v>
      </c>
      <c r="BC42" t="s">
        <v>324</v>
      </c>
      <c r="BD42" t="s">
        <v>324</v>
      </c>
      <c r="BE42" t="s">
        <v>324</v>
      </c>
      <c r="BF42">
        <v>0</v>
      </c>
      <c r="BG42" t="s">
        <v>324</v>
      </c>
      <c r="BH42" t="s">
        <v>324</v>
      </c>
      <c r="BI42" t="s">
        <v>324</v>
      </c>
      <c r="BJ42" t="s">
        <v>324</v>
      </c>
      <c r="BK42" t="s">
        <v>324</v>
      </c>
      <c r="BL42">
        <v>0</v>
      </c>
      <c r="BM42" t="s">
        <v>324</v>
      </c>
      <c r="BN42" t="s">
        <v>324</v>
      </c>
      <c r="BO42" t="s">
        <v>324</v>
      </c>
      <c r="BP42" t="s">
        <v>324</v>
      </c>
      <c r="BQ42" t="s">
        <v>324</v>
      </c>
      <c r="BR42">
        <v>0</v>
      </c>
      <c r="BS42">
        <v>0</v>
      </c>
      <c r="BT42">
        <v>0</v>
      </c>
      <c r="BU42">
        <v>0</v>
      </c>
      <c r="BV42">
        <v>0</v>
      </c>
      <c r="BW42">
        <v>4.7130000000000001</v>
      </c>
      <c r="BX42">
        <v>4.7130000000000001</v>
      </c>
    </row>
    <row r="43" spans="1:76" x14ac:dyDescent="0.45">
      <c r="A43">
        <v>2023</v>
      </c>
      <c r="B43" t="s">
        <v>98</v>
      </c>
      <c r="C43">
        <v>7294</v>
      </c>
      <c r="D43" t="s">
        <v>644</v>
      </c>
      <c r="E43" t="s">
        <v>642</v>
      </c>
      <c r="F43">
        <v>6</v>
      </c>
      <c r="G43">
        <v>1.522</v>
      </c>
      <c r="H43" t="s">
        <v>324</v>
      </c>
      <c r="I43" t="s">
        <v>324</v>
      </c>
      <c r="J43" t="s">
        <v>244</v>
      </c>
      <c r="K43" t="s">
        <v>324</v>
      </c>
      <c r="L43" t="s">
        <v>324</v>
      </c>
      <c r="M43" t="s">
        <v>324</v>
      </c>
      <c r="N43" t="s">
        <v>324</v>
      </c>
      <c r="O43">
        <v>0.222</v>
      </c>
      <c r="P43">
        <v>0.222</v>
      </c>
      <c r="Q43" t="s">
        <v>324</v>
      </c>
      <c r="R43" t="s">
        <v>324</v>
      </c>
      <c r="S43" t="s">
        <v>324</v>
      </c>
      <c r="T43" t="s">
        <v>324</v>
      </c>
      <c r="U43" t="s">
        <v>324</v>
      </c>
      <c r="V43">
        <v>0</v>
      </c>
      <c r="W43" t="s">
        <v>324</v>
      </c>
      <c r="X43" t="s">
        <v>324</v>
      </c>
      <c r="Y43" t="s">
        <v>324</v>
      </c>
      <c r="Z43" t="s">
        <v>324</v>
      </c>
      <c r="AA43" t="s">
        <v>324</v>
      </c>
      <c r="AB43">
        <v>0</v>
      </c>
      <c r="AC43" t="s">
        <v>324</v>
      </c>
      <c r="AD43" t="s">
        <v>324</v>
      </c>
      <c r="AE43" t="s">
        <v>324</v>
      </c>
      <c r="AF43" t="s">
        <v>324</v>
      </c>
      <c r="AG43" t="s">
        <v>324</v>
      </c>
      <c r="AH43">
        <v>0</v>
      </c>
      <c r="AI43" t="s">
        <v>324</v>
      </c>
      <c r="AJ43">
        <v>0.3</v>
      </c>
      <c r="AK43" t="s">
        <v>324</v>
      </c>
      <c r="AL43" t="s">
        <v>324</v>
      </c>
      <c r="AM43" t="s">
        <v>324</v>
      </c>
      <c r="AN43">
        <v>0.3</v>
      </c>
      <c r="AO43" t="s">
        <v>324</v>
      </c>
      <c r="AP43">
        <v>1</v>
      </c>
      <c r="AQ43" t="s">
        <v>324</v>
      </c>
      <c r="AR43" t="s">
        <v>324</v>
      </c>
      <c r="AS43" t="s">
        <v>324</v>
      </c>
      <c r="AT43">
        <v>1</v>
      </c>
      <c r="AU43" t="s">
        <v>324</v>
      </c>
      <c r="AV43" t="s">
        <v>324</v>
      </c>
      <c r="AW43" t="s">
        <v>324</v>
      </c>
      <c r="AX43" t="s">
        <v>324</v>
      </c>
      <c r="AY43" t="s">
        <v>324</v>
      </c>
      <c r="AZ43">
        <v>0</v>
      </c>
      <c r="BA43" t="s">
        <v>324</v>
      </c>
      <c r="BB43" t="s">
        <v>324</v>
      </c>
      <c r="BC43" t="s">
        <v>324</v>
      </c>
      <c r="BD43" t="s">
        <v>324</v>
      </c>
      <c r="BE43" t="s">
        <v>324</v>
      </c>
      <c r="BF43">
        <v>0</v>
      </c>
      <c r="BG43" t="s">
        <v>324</v>
      </c>
      <c r="BH43" t="s">
        <v>324</v>
      </c>
      <c r="BI43" t="s">
        <v>324</v>
      </c>
      <c r="BJ43" t="s">
        <v>324</v>
      </c>
      <c r="BK43" t="s">
        <v>324</v>
      </c>
      <c r="BL43">
        <v>0</v>
      </c>
      <c r="BM43" t="s">
        <v>324</v>
      </c>
      <c r="BN43" t="s">
        <v>324</v>
      </c>
      <c r="BO43" t="s">
        <v>324</v>
      </c>
      <c r="BP43" t="s">
        <v>324</v>
      </c>
      <c r="BQ43" t="s">
        <v>324</v>
      </c>
      <c r="BR43">
        <v>0</v>
      </c>
      <c r="BS43">
        <v>0</v>
      </c>
      <c r="BT43">
        <v>1.3</v>
      </c>
      <c r="BU43">
        <v>0</v>
      </c>
      <c r="BV43">
        <v>0</v>
      </c>
      <c r="BW43">
        <v>0.222</v>
      </c>
      <c r="BX43">
        <v>1.522</v>
      </c>
    </row>
    <row r="44" spans="1:76" x14ac:dyDescent="0.45">
      <c r="A44">
        <v>2023</v>
      </c>
      <c r="B44" t="s">
        <v>98</v>
      </c>
      <c r="C44">
        <v>11124</v>
      </c>
      <c r="D44" t="s">
        <v>646</v>
      </c>
      <c r="E44" t="s">
        <v>638</v>
      </c>
      <c r="F44">
        <v>1337</v>
      </c>
      <c r="G44">
        <v>7.1580000000000004</v>
      </c>
      <c r="H44" t="s">
        <v>324</v>
      </c>
      <c r="I44" t="s">
        <v>324</v>
      </c>
      <c r="J44" t="s">
        <v>244</v>
      </c>
      <c r="K44">
        <v>5.7939999999999996</v>
      </c>
      <c r="L44">
        <v>1.149</v>
      </c>
      <c r="M44" t="s">
        <v>324</v>
      </c>
      <c r="N44" t="s">
        <v>324</v>
      </c>
      <c r="O44" t="s">
        <v>324</v>
      </c>
      <c r="P44">
        <v>6.9429999999999996</v>
      </c>
      <c r="Q44">
        <v>0.215</v>
      </c>
      <c r="R44" t="s">
        <v>324</v>
      </c>
      <c r="S44" t="s">
        <v>324</v>
      </c>
      <c r="T44" t="s">
        <v>324</v>
      </c>
      <c r="U44" t="s">
        <v>324</v>
      </c>
      <c r="V44">
        <v>0.215</v>
      </c>
      <c r="W44" t="s">
        <v>324</v>
      </c>
      <c r="X44" t="s">
        <v>324</v>
      </c>
      <c r="Y44" t="s">
        <v>324</v>
      </c>
      <c r="Z44" t="s">
        <v>324</v>
      </c>
      <c r="AA44" t="s">
        <v>324</v>
      </c>
      <c r="AB44">
        <v>0</v>
      </c>
      <c r="AC44" t="s">
        <v>324</v>
      </c>
      <c r="AD44" t="s">
        <v>324</v>
      </c>
      <c r="AE44" t="s">
        <v>324</v>
      </c>
      <c r="AF44" t="s">
        <v>324</v>
      </c>
      <c r="AG44" t="s">
        <v>324</v>
      </c>
      <c r="AH44">
        <v>0</v>
      </c>
      <c r="AI44" t="s">
        <v>324</v>
      </c>
      <c r="AJ44" t="s">
        <v>324</v>
      </c>
      <c r="AK44" t="s">
        <v>324</v>
      </c>
      <c r="AL44" t="s">
        <v>324</v>
      </c>
      <c r="AM44" t="s">
        <v>324</v>
      </c>
      <c r="AN44">
        <v>0</v>
      </c>
      <c r="AO44" t="s">
        <v>324</v>
      </c>
      <c r="AP44" t="s">
        <v>324</v>
      </c>
      <c r="AQ44" t="s">
        <v>324</v>
      </c>
      <c r="AR44" t="s">
        <v>324</v>
      </c>
      <c r="AS44" t="s">
        <v>324</v>
      </c>
      <c r="AT44">
        <v>0</v>
      </c>
      <c r="AU44" t="s">
        <v>324</v>
      </c>
      <c r="AV44" t="s">
        <v>324</v>
      </c>
      <c r="AW44" t="s">
        <v>324</v>
      </c>
      <c r="AX44" t="s">
        <v>324</v>
      </c>
      <c r="AY44" t="s">
        <v>324</v>
      </c>
      <c r="AZ44">
        <v>0</v>
      </c>
      <c r="BA44" t="s">
        <v>324</v>
      </c>
      <c r="BB44" t="s">
        <v>324</v>
      </c>
      <c r="BC44" t="s">
        <v>324</v>
      </c>
      <c r="BD44" t="s">
        <v>324</v>
      </c>
      <c r="BE44" t="s">
        <v>324</v>
      </c>
      <c r="BF44">
        <v>0</v>
      </c>
      <c r="BG44" t="s">
        <v>324</v>
      </c>
      <c r="BH44" t="s">
        <v>324</v>
      </c>
      <c r="BI44" t="s">
        <v>324</v>
      </c>
      <c r="BJ44" t="s">
        <v>324</v>
      </c>
      <c r="BK44" t="s">
        <v>324</v>
      </c>
      <c r="BL44">
        <v>0</v>
      </c>
      <c r="BM44" t="s">
        <v>324</v>
      </c>
      <c r="BN44" t="s">
        <v>324</v>
      </c>
      <c r="BO44" t="s">
        <v>324</v>
      </c>
      <c r="BP44" t="s">
        <v>324</v>
      </c>
      <c r="BQ44" t="s">
        <v>324</v>
      </c>
      <c r="BR44">
        <v>0</v>
      </c>
      <c r="BS44">
        <v>6.0090000000000003</v>
      </c>
      <c r="BT44">
        <v>1.149</v>
      </c>
      <c r="BU44">
        <v>0</v>
      </c>
      <c r="BV44">
        <v>0</v>
      </c>
      <c r="BW44">
        <v>0</v>
      </c>
      <c r="BX44">
        <v>7.1580000000000004</v>
      </c>
    </row>
    <row r="45" spans="1:76" x14ac:dyDescent="0.45">
      <c r="A45">
        <v>2023</v>
      </c>
      <c r="B45" t="s">
        <v>98</v>
      </c>
      <c r="C45">
        <v>11208</v>
      </c>
      <c r="D45" t="s">
        <v>348</v>
      </c>
      <c r="E45" t="s">
        <v>642</v>
      </c>
      <c r="F45">
        <v>169</v>
      </c>
      <c r="G45">
        <v>46.386000000000003</v>
      </c>
      <c r="H45" t="s">
        <v>324</v>
      </c>
      <c r="I45" t="s">
        <v>324</v>
      </c>
      <c r="J45" t="s">
        <v>244</v>
      </c>
      <c r="K45" t="s">
        <v>324</v>
      </c>
      <c r="L45">
        <v>39.71</v>
      </c>
      <c r="M45" t="s">
        <v>324</v>
      </c>
      <c r="N45" t="s">
        <v>324</v>
      </c>
      <c r="O45">
        <v>6.15</v>
      </c>
      <c r="P45">
        <v>45.86</v>
      </c>
      <c r="Q45">
        <v>1.6E-2</v>
      </c>
      <c r="R45">
        <v>0.51</v>
      </c>
      <c r="S45" t="s">
        <v>324</v>
      </c>
      <c r="T45" t="s">
        <v>324</v>
      </c>
      <c r="U45" t="s">
        <v>324</v>
      </c>
      <c r="V45">
        <v>0.52600000000000002</v>
      </c>
      <c r="W45" t="s">
        <v>324</v>
      </c>
      <c r="X45" t="s">
        <v>324</v>
      </c>
      <c r="Y45" t="s">
        <v>324</v>
      </c>
      <c r="Z45" t="s">
        <v>324</v>
      </c>
      <c r="AA45" t="s">
        <v>324</v>
      </c>
      <c r="AB45">
        <v>0</v>
      </c>
      <c r="AC45" t="s">
        <v>324</v>
      </c>
      <c r="AD45" t="s">
        <v>324</v>
      </c>
      <c r="AE45" t="s">
        <v>324</v>
      </c>
      <c r="AF45" t="s">
        <v>324</v>
      </c>
      <c r="AG45" t="s">
        <v>324</v>
      </c>
      <c r="AH45">
        <v>0</v>
      </c>
      <c r="AI45" t="s">
        <v>324</v>
      </c>
      <c r="AJ45" t="s">
        <v>324</v>
      </c>
      <c r="AK45" t="s">
        <v>324</v>
      </c>
      <c r="AL45" t="s">
        <v>324</v>
      </c>
      <c r="AM45" t="s">
        <v>324</v>
      </c>
      <c r="AN45">
        <v>0</v>
      </c>
      <c r="AO45" t="s">
        <v>324</v>
      </c>
      <c r="AP45" t="s">
        <v>324</v>
      </c>
      <c r="AQ45" t="s">
        <v>324</v>
      </c>
      <c r="AR45" t="s">
        <v>324</v>
      </c>
      <c r="AS45" t="s">
        <v>324</v>
      </c>
      <c r="AT45">
        <v>0</v>
      </c>
      <c r="AU45" t="s">
        <v>324</v>
      </c>
      <c r="AV45" t="s">
        <v>324</v>
      </c>
      <c r="AW45" t="s">
        <v>324</v>
      </c>
      <c r="AX45" t="s">
        <v>324</v>
      </c>
      <c r="AY45" t="s">
        <v>324</v>
      </c>
      <c r="AZ45">
        <v>0</v>
      </c>
      <c r="BA45" t="s">
        <v>324</v>
      </c>
      <c r="BB45" t="s">
        <v>324</v>
      </c>
      <c r="BC45" t="s">
        <v>324</v>
      </c>
      <c r="BD45" t="s">
        <v>324</v>
      </c>
      <c r="BE45" t="s">
        <v>324</v>
      </c>
      <c r="BF45">
        <v>0</v>
      </c>
      <c r="BG45" t="s">
        <v>324</v>
      </c>
      <c r="BH45" t="s">
        <v>324</v>
      </c>
      <c r="BI45" t="s">
        <v>324</v>
      </c>
      <c r="BJ45" t="s">
        <v>324</v>
      </c>
      <c r="BK45" t="s">
        <v>324</v>
      </c>
      <c r="BL45">
        <v>0</v>
      </c>
      <c r="BM45" t="s">
        <v>324</v>
      </c>
      <c r="BN45" t="s">
        <v>324</v>
      </c>
      <c r="BO45" t="s">
        <v>324</v>
      </c>
      <c r="BP45" t="s">
        <v>324</v>
      </c>
      <c r="BQ45" t="s">
        <v>324</v>
      </c>
      <c r="BR45">
        <v>0</v>
      </c>
      <c r="BS45">
        <v>1.6E-2</v>
      </c>
      <c r="BT45">
        <v>40.22</v>
      </c>
      <c r="BU45">
        <v>0</v>
      </c>
      <c r="BV45">
        <v>0</v>
      </c>
      <c r="BW45">
        <v>6.15</v>
      </c>
      <c r="BX45">
        <v>46.386000000000003</v>
      </c>
    </row>
    <row r="46" spans="1:76" x14ac:dyDescent="0.45">
      <c r="A46">
        <v>2023</v>
      </c>
      <c r="B46" t="s">
        <v>98</v>
      </c>
      <c r="C46">
        <v>12745</v>
      </c>
      <c r="D46" t="s">
        <v>349</v>
      </c>
      <c r="E46" t="s">
        <v>648</v>
      </c>
      <c r="F46">
        <v>1</v>
      </c>
      <c r="G46">
        <v>0.23</v>
      </c>
      <c r="H46">
        <v>0</v>
      </c>
      <c r="I46">
        <v>0.23</v>
      </c>
      <c r="K46" t="s">
        <v>324</v>
      </c>
      <c r="L46" t="s">
        <v>324</v>
      </c>
      <c r="M46" t="s">
        <v>324</v>
      </c>
      <c r="N46" t="s">
        <v>324</v>
      </c>
      <c r="O46" t="s">
        <v>324</v>
      </c>
      <c r="P46">
        <v>0</v>
      </c>
      <c r="Q46" t="s">
        <v>324</v>
      </c>
      <c r="R46" t="s">
        <v>324</v>
      </c>
      <c r="S46" t="s">
        <v>324</v>
      </c>
      <c r="T46" t="s">
        <v>324</v>
      </c>
      <c r="U46" t="s">
        <v>324</v>
      </c>
      <c r="V46">
        <v>0</v>
      </c>
      <c r="W46" t="s">
        <v>324</v>
      </c>
      <c r="X46" t="s">
        <v>324</v>
      </c>
      <c r="Y46" t="s">
        <v>324</v>
      </c>
      <c r="Z46" t="s">
        <v>324</v>
      </c>
      <c r="AA46" t="s">
        <v>324</v>
      </c>
      <c r="AB46">
        <v>0</v>
      </c>
      <c r="AC46" t="s">
        <v>324</v>
      </c>
      <c r="AD46" t="s">
        <v>324</v>
      </c>
      <c r="AE46" t="s">
        <v>324</v>
      </c>
      <c r="AF46" t="s">
        <v>324</v>
      </c>
      <c r="AG46" t="s">
        <v>324</v>
      </c>
      <c r="AH46">
        <v>0</v>
      </c>
      <c r="AI46" t="s">
        <v>324</v>
      </c>
      <c r="AJ46" t="s">
        <v>324</v>
      </c>
      <c r="AK46" t="s">
        <v>324</v>
      </c>
      <c r="AL46" t="s">
        <v>324</v>
      </c>
      <c r="AM46">
        <v>0.23</v>
      </c>
      <c r="AN46">
        <v>0.23</v>
      </c>
      <c r="AO46" t="s">
        <v>324</v>
      </c>
      <c r="AP46" t="s">
        <v>324</v>
      </c>
      <c r="AQ46" t="s">
        <v>324</v>
      </c>
      <c r="AR46" t="s">
        <v>324</v>
      </c>
      <c r="AS46" t="s">
        <v>324</v>
      </c>
      <c r="AT46">
        <v>0</v>
      </c>
      <c r="AU46" t="s">
        <v>324</v>
      </c>
      <c r="AV46" t="s">
        <v>324</v>
      </c>
      <c r="AW46" t="s">
        <v>324</v>
      </c>
      <c r="AX46" t="s">
        <v>324</v>
      </c>
      <c r="AY46" t="s">
        <v>324</v>
      </c>
      <c r="AZ46">
        <v>0</v>
      </c>
      <c r="BA46" t="s">
        <v>324</v>
      </c>
      <c r="BB46" t="s">
        <v>324</v>
      </c>
      <c r="BC46" t="s">
        <v>324</v>
      </c>
      <c r="BD46" t="s">
        <v>324</v>
      </c>
      <c r="BE46" t="s">
        <v>324</v>
      </c>
      <c r="BF46">
        <v>0</v>
      </c>
      <c r="BG46" t="s">
        <v>324</v>
      </c>
      <c r="BH46" t="s">
        <v>324</v>
      </c>
      <c r="BI46" t="s">
        <v>324</v>
      </c>
      <c r="BJ46" t="s">
        <v>324</v>
      </c>
      <c r="BK46" t="s">
        <v>324</v>
      </c>
      <c r="BL46">
        <v>0</v>
      </c>
      <c r="BM46" t="s">
        <v>324</v>
      </c>
      <c r="BN46" t="s">
        <v>324</v>
      </c>
      <c r="BO46" t="s">
        <v>324</v>
      </c>
      <c r="BP46" t="s">
        <v>324</v>
      </c>
      <c r="BQ46" t="s">
        <v>324</v>
      </c>
      <c r="BR46">
        <v>0</v>
      </c>
      <c r="BS46">
        <v>0</v>
      </c>
      <c r="BT46">
        <v>0</v>
      </c>
      <c r="BU46">
        <v>0</v>
      </c>
      <c r="BV46">
        <v>0</v>
      </c>
      <c r="BW46">
        <v>0.23</v>
      </c>
      <c r="BX46">
        <v>0.23</v>
      </c>
    </row>
    <row r="47" spans="1:76" x14ac:dyDescent="0.45">
      <c r="A47">
        <v>2023</v>
      </c>
      <c r="B47" t="s">
        <v>98</v>
      </c>
      <c r="C47">
        <v>14328</v>
      </c>
      <c r="D47" t="s">
        <v>350</v>
      </c>
      <c r="E47" t="s">
        <v>638</v>
      </c>
      <c r="F47">
        <v>1801</v>
      </c>
      <c r="G47">
        <v>163.20699999999999</v>
      </c>
      <c r="H47">
        <v>0.46</v>
      </c>
      <c r="I47" t="s">
        <v>324</v>
      </c>
      <c r="J47" t="s">
        <v>244</v>
      </c>
      <c r="K47">
        <v>8.5000000000000006E-2</v>
      </c>
      <c r="L47">
        <v>24.387</v>
      </c>
      <c r="M47">
        <v>32.613999999999997</v>
      </c>
      <c r="N47">
        <v>0</v>
      </c>
      <c r="O47">
        <v>11.432</v>
      </c>
      <c r="P47">
        <v>68.518000000000001</v>
      </c>
      <c r="Q47">
        <v>3.83</v>
      </c>
      <c r="R47">
        <v>12.865</v>
      </c>
      <c r="S47">
        <v>15.613</v>
      </c>
      <c r="T47">
        <v>0</v>
      </c>
      <c r="U47">
        <v>8.8999999999999996E-2</v>
      </c>
      <c r="V47">
        <v>32.396999999999998</v>
      </c>
      <c r="W47">
        <v>0</v>
      </c>
      <c r="X47">
        <v>0</v>
      </c>
      <c r="Y47">
        <v>0</v>
      </c>
      <c r="Z47">
        <v>0</v>
      </c>
      <c r="AA47">
        <v>0</v>
      </c>
      <c r="AB47">
        <v>0</v>
      </c>
      <c r="AC47">
        <v>0</v>
      </c>
      <c r="AD47">
        <v>1.9E-2</v>
      </c>
      <c r="AE47">
        <v>1.4999999999999999E-2</v>
      </c>
      <c r="AF47">
        <v>0</v>
      </c>
      <c r="AG47">
        <v>0</v>
      </c>
      <c r="AH47">
        <v>3.4000000000000002E-2</v>
      </c>
      <c r="AI47">
        <v>0</v>
      </c>
      <c r="AJ47">
        <v>6.7229999999999999</v>
      </c>
      <c r="AK47">
        <v>0</v>
      </c>
      <c r="AL47">
        <v>0</v>
      </c>
      <c r="AM47">
        <v>11.378</v>
      </c>
      <c r="AN47">
        <v>18.100999999999999</v>
      </c>
      <c r="AO47">
        <v>0.128</v>
      </c>
      <c r="AP47">
        <v>0.83299999999999996</v>
      </c>
      <c r="AQ47">
        <v>2.6850000000000001</v>
      </c>
      <c r="AR47">
        <v>0</v>
      </c>
      <c r="AS47">
        <v>0</v>
      </c>
      <c r="AT47">
        <v>3.6459999999999999</v>
      </c>
      <c r="AU47">
        <v>0.42599999999999999</v>
      </c>
      <c r="AV47">
        <v>5.46</v>
      </c>
      <c r="AW47">
        <v>16.698</v>
      </c>
      <c r="AX47">
        <v>0</v>
      </c>
      <c r="AY47">
        <v>1.7729999999999999</v>
      </c>
      <c r="AZ47">
        <v>24.356999999999999</v>
      </c>
      <c r="BA47">
        <v>0.19500000000000001</v>
      </c>
      <c r="BB47">
        <v>0.97499999999999998</v>
      </c>
      <c r="BC47">
        <v>11.041</v>
      </c>
      <c r="BD47">
        <v>0</v>
      </c>
      <c r="BE47">
        <v>0.24</v>
      </c>
      <c r="BF47">
        <v>12.451000000000001</v>
      </c>
      <c r="BG47">
        <v>0</v>
      </c>
      <c r="BH47">
        <v>0</v>
      </c>
      <c r="BI47">
        <v>0</v>
      </c>
      <c r="BJ47">
        <v>0</v>
      </c>
      <c r="BK47">
        <v>1.35</v>
      </c>
      <c r="BL47">
        <v>1.35</v>
      </c>
      <c r="BM47">
        <v>0.1</v>
      </c>
      <c r="BN47">
        <v>2.02</v>
      </c>
      <c r="BO47">
        <v>0.23300000000000001</v>
      </c>
      <c r="BP47">
        <v>0</v>
      </c>
      <c r="BQ47">
        <v>0</v>
      </c>
      <c r="BR47">
        <v>2.3530000000000002</v>
      </c>
      <c r="BS47">
        <v>4.7640000000000002</v>
      </c>
      <c r="BT47">
        <v>53.281999999999996</v>
      </c>
      <c r="BU47">
        <v>78.899000000000001</v>
      </c>
      <c r="BV47">
        <v>0</v>
      </c>
      <c r="BW47">
        <v>26.262</v>
      </c>
      <c r="BX47">
        <v>163.20699999999999</v>
      </c>
    </row>
    <row r="48" spans="1:76" x14ac:dyDescent="0.45">
      <c r="A48">
        <v>2023</v>
      </c>
      <c r="B48" t="s">
        <v>98</v>
      </c>
      <c r="C48">
        <v>14354</v>
      </c>
      <c r="D48" t="s">
        <v>351</v>
      </c>
      <c r="E48" t="s">
        <v>649</v>
      </c>
      <c r="F48">
        <v>2</v>
      </c>
      <c r="G48">
        <v>0.111</v>
      </c>
      <c r="H48" t="s">
        <v>324</v>
      </c>
      <c r="I48" t="s">
        <v>324</v>
      </c>
      <c r="K48" t="s">
        <v>324</v>
      </c>
      <c r="L48" t="s">
        <v>324</v>
      </c>
      <c r="M48" t="s">
        <v>324</v>
      </c>
      <c r="N48" t="s">
        <v>324</v>
      </c>
      <c r="O48" t="s">
        <v>324</v>
      </c>
      <c r="P48">
        <v>0</v>
      </c>
      <c r="Q48" t="s">
        <v>324</v>
      </c>
      <c r="R48" t="s">
        <v>324</v>
      </c>
      <c r="S48" t="s">
        <v>324</v>
      </c>
      <c r="T48" t="s">
        <v>324</v>
      </c>
      <c r="U48" t="s">
        <v>324</v>
      </c>
      <c r="V48">
        <v>0</v>
      </c>
      <c r="W48" t="s">
        <v>324</v>
      </c>
      <c r="X48" t="s">
        <v>324</v>
      </c>
      <c r="Y48" t="s">
        <v>324</v>
      </c>
      <c r="Z48" t="s">
        <v>324</v>
      </c>
      <c r="AA48" t="s">
        <v>324</v>
      </c>
      <c r="AB48">
        <v>0</v>
      </c>
      <c r="AC48" t="s">
        <v>324</v>
      </c>
      <c r="AD48" t="s">
        <v>324</v>
      </c>
      <c r="AE48" t="s">
        <v>324</v>
      </c>
      <c r="AF48" t="s">
        <v>324</v>
      </c>
      <c r="AG48" t="s">
        <v>324</v>
      </c>
      <c r="AH48">
        <v>0</v>
      </c>
      <c r="AI48" t="s">
        <v>324</v>
      </c>
      <c r="AJ48" t="s">
        <v>324</v>
      </c>
      <c r="AK48" t="s">
        <v>324</v>
      </c>
      <c r="AL48" t="s">
        <v>324</v>
      </c>
      <c r="AM48">
        <v>3.5999999999999997E-2</v>
      </c>
      <c r="AN48">
        <v>3.5999999999999997E-2</v>
      </c>
      <c r="AO48" t="s">
        <v>324</v>
      </c>
      <c r="AP48" t="s">
        <v>324</v>
      </c>
      <c r="AQ48" t="s">
        <v>324</v>
      </c>
      <c r="AR48" t="s">
        <v>324</v>
      </c>
      <c r="AS48" t="s">
        <v>324</v>
      </c>
      <c r="AT48">
        <v>0</v>
      </c>
      <c r="AU48" t="s">
        <v>324</v>
      </c>
      <c r="AV48" t="s">
        <v>324</v>
      </c>
      <c r="AW48" t="s">
        <v>324</v>
      </c>
      <c r="AX48" t="s">
        <v>324</v>
      </c>
      <c r="AY48" t="s">
        <v>324</v>
      </c>
      <c r="AZ48">
        <v>0</v>
      </c>
      <c r="BA48" t="s">
        <v>324</v>
      </c>
      <c r="BB48" t="s">
        <v>324</v>
      </c>
      <c r="BC48" t="s">
        <v>324</v>
      </c>
      <c r="BD48" t="s">
        <v>324</v>
      </c>
      <c r="BE48" t="s">
        <v>324</v>
      </c>
      <c r="BF48">
        <v>0</v>
      </c>
      <c r="BG48" t="s">
        <v>324</v>
      </c>
      <c r="BH48" t="s">
        <v>324</v>
      </c>
      <c r="BI48" t="s">
        <v>324</v>
      </c>
      <c r="BJ48" t="s">
        <v>324</v>
      </c>
      <c r="BK48">
        <v>7.4999999999999997E-2</v>
      </c>
      <c r="BL48">
        <v>7.4999999999999997E-2</v>
      </c>
      <c r="BM48" t="s">
        <v>324</v>
      </c>
      <c r="BN48" t="s">
        <v>324</v>
      </c>
      <c r="BO48" t="s">
        <v>324</v>
      </c>
      <c r="BP48" t="s">
        <v>324</v>
      </c>
      <c r="BQ48" t="s">
        <v>324</v>
      </c>
      <c r="BR48">
        <v>0</v>
      </c>
      <c r="BS48">
        <v>0</v>
      </c>
      <c r="BT48">
        <v>0</v>
      </c>
      <c r="BU48">
        <v>0</v>
      </c>
      <c r="BV48">
        <v>0</v>
      </c>
      <c r="BW48">
        <v>0.111</v>
      </c>
      <c r="BX48">
        <v>0.111</v>
      </c>
    </row>
    <row r="49" spans="1:76" x14ac:dyDescent="0.45">
      <c r="A49">
        <v>2023</v>
      </c>
      <c r="B49" t="s">
        <v>98</v>
      </c>
      <c r="C49">
        <v>14401</v>
      </c>
      <c r="D49" t="s">
        <v>650</v>
      </c>
      <c r="E49" t="s">
        <v>638</v>
      </c>
      <c r="F49">
        <v>28</v>
      </c>
      <c r="G49">
        <v>12.06</v>
      </c>
      <c r="H49">
        <v>12.06</v>
      </c>
      <c r="I49">
        <v>12.06</v>
      </c>
      <c r="K49" t="s">
        <v>324</v>
      </c>
      <c r="L49" t="s">
        <v>324</v>
      </c>
      <c r="M49" t="s">
        <v>324</v>
      </c>
      <c r="N49" t="s">
        <v>324</v>
      </c>
      <c r="O49" t="s">
        <v>324</v>
      </c>
      <c r="P49">
        <v>0</v>
      </c>
      <c r="Q49" t="s">
        <v>324</v>
      </c>
      <c r="R49" t="s">
        <v>324</v>
      </c>
      <c r="S49" t="s">
        <v>324</v>
      </c>
      <c r="T49" t="s">
        <v>324</v>
      </c>
      <c r="U49" t="s">
        <v>324</v>
      </c>
      <c r="V49">
        <v>0</v>
      </c>
      <c r="W49" t="s">
        <v>324</v>
      </c>
      <c r="X49" t="s">
        <v>324</v>
      </c>
      <c r="Y49" t="s">
        <v>324</v>
      </c>
      <c r="Z49" t="s">
        <v>324</v>
      </c>
      <c r="AA49" t="s">
        <v>324</v>
      </c>
      <c r="AB49">
        <v>0</v>
      </c>
      <c r="AC49" t="s">
        <v>324</v>
      </c>
      <c r="AD49" t="s">
        <v>324</v>
      </c>
      <c r="AE49" t="s">
        <v>324</v>
      </c>
      <c r="AF49" t="s">
        <v>324</v>
      </c>
      <c r="AG49" t="s">
        <v>324</v>
      </c>
      <c r="AH49">
        <v>0</v>
      </c>
      <c r="AI49" t="s">
        <v>324</v>
      </c>
      <c r="AJ49" t="s">
        <v>324</v>
      </c>
      <c r="AK49" t="s">
        <v>324</v>
      </c>
      <c r="AL49" t="s">
        <v>324</v>
      </c>
      <c r="AM49" t="s">
        <v>324</v>
      </c>
      <c r="AN49">
        <v>0</v>
      </c>
      <c r="AO49" t="s">
        <v>324</v>
      </c>
      <c r="AP49" t="s">
        <v>324</v>
      </c>
      <c r="AQ49" t="s">
        <v>324</v>
      </c>
      <c r="AR49" t="s">
        <v>324</v>
      </c>
      <c r="AS49" t="s">
        <v>324</v>
      </c>
      <c r="AT49">
        <v>0</v>
      </c>
      <c r="AU49" t="s">
        <v>324</v>
      </c>
      <c r="AV49">
        <v>12.06</v>
      </c>
      <c r="AW49" t="s">
        <v>324</v>
      </c>
      <c r="AX49" t="s">
        <v>324</v>
      </c>
      <c r="AY49" t="s">
        <v>324</v>
      </c>
      <c r="AZ49">
        <v>12.06</v>
      </c>
      <c r="BA49" t="s">
        <v>324</v>
      </c>
      <c r="BB49" t="s">
        <v>324</v>
      </c>
      <c r="BC49" t="s">
        <v>324</v>
      </c>
      <c r="BD49" t="s">
        <v>324</v>
      </c>
      <c r="BE49" t="s">
        <v>324</v>
      </c>
      <c r="BF49">
        <v>0</v>
      </c>
      <c r="BG49" t="s">
        <v>324</v>
      </c>
      <c r="BH49" t="s">
        <v>324</v>
      </c>
      <c r="BI49" t="s">
        <v>324</v>
      </c>
      <c r="BJ49" t="s">
        <v>324</v>
      </c>
      <c r="BK49" t="s">
        <v>324</v>
      </c>
      <c r="BL49">
        <v>0</v>
      </c>
      <c r="BM49" t="s">
        <v>324</v>
      </c>
      <c r="BN49" t="s">
        <v>324</v>
      </c>
      <c r="BO49" t="s">
        <v>324</v>
      </c>
      <c r="BP49" t="s">
        <v>324</v>
      </c>
      <c r="BQ49" t="s">
        <v>324</v>
      </c>
      <c r="BR49">
        <v>0</v>
      </c>
      <c r="BS49">
        <v>0</v>
      </c>
      <c r="BT49">
        <v>12.06</v>
      </c>
      <c r="BU49">
        <v>0</v>
      </c>
      <c r="BV49">
        <v>0</v>
      </c>
      <c r="BW49">
        <v>0</v>
      </c>
      <c r="BX49">
        <v>12.06</v>
      </c>
    </row>
    <row r="50" spans="1:76" x14ac:dyDescent="0.45">
      <c r="A50">
        <v>2023</v>
      </c>
      <c r="B50" t="s">
        <v>98</v>
      </c>
      <c r="C50">
        <v>14534</v>
      </c>
      <c r="D50" t="s">
        <v>352</v>
      </c>
      <c r="E50" t="s">
        <v>638</v>
      </c>
      <c r="F50">
        <v>18</v>
      </c>
      <c r="G50">
        <v>8.2140000000000004</v>
      </c>
      <c r="H50" t="s">
        <v>324</v>
      </c>
      <c r="I50" t="s">
        <v>324</v>
      </c>
      <c r="J50" t="s">
        <v>244</v>
      </c>
      <c r="K50" t="s">
        <v>324</v>
      </c>
      <c r="L50">
        <v>2.3740000000000001</v>
      </c>
      <c r="M50" t="s">
        <v>324</v>
      </c>
      <c r="N50" t="s">
        <v>324</v>
      </c>
      <c r="O50" t="s">
        <v>324</v>
      </c>
      <c r="P50">
        <v>2.3740000000000001</v>
      </c>
      <c r="Q50" t="s">
        <v>324</v>
      </c>
      <c r="R50" t="s">
        <v>324</v>
      </c>
      <c r="S50" t="s">
        <v>324</v>
      </c>
      <c r="T50" t="s">
        <v>324</v>
      </c>
      <c r="U50" t="s">
        <v>324</v>
      </c>
      <c r="V50">
        <v>0</v>
      </c>
      <c r="W50" t="s">
        <v>324</v>
      </c>
      <c r="X50" t="s">
        <v>324</v>
      </c>
      <c r="Y50" t="s">
        <v>324</v>
      </c>
      <c r="Z50" t="s">
        <v>324</v>
      </c>
      <c r="AA50" t="s">
        <v>324</v>
      </c>
      <c r="AB50">
        <v>0</v>
      </c>
      <c r="AC50" t="s">
        <v>324</v>
      </c>
      <c r="AD50" t="s">
        <v>324</v>
      </c>
      <c r="AE50" t="s">
        <v>324</v>
      </c>
      <c r="AF50" t="s">
        <v>324</v>
      </c>
      <c r="AG50" t="s">
        <v>324</v>
      </c>
      <c r="AH50">
        <v>0</v>
      </c>
      <c r="AI50" t="s">
        <v>324</v>
      </c>
      <c r="AJ50" t="s">
        <v>324</v>
      </c>
      <c r="AK50" t="s">
        <v>324</v>
      </c>
      <c r="AL50" t="s">
        <v>324</v>
      </c>
      <c r="AM50" t="s">
        <v>324</v>
      </c>
      <c r="AN50">
        <v>0</v>
      </c>
      <c r="AO50" t="s">
        <v>324</v>
      </c>
      <c r="AP50">
        <v>5.84</v>
      </c>
      <c r="AQ50" t="s">
        <v>324</v>
      </c>
      <c r="AR50" t="s">
        <v>324</v>
      </c>
      <c r="AS50" t="s">
        <v>324</v>
      </c>
      <c r="AT50">
        <v>5.84</v>
      </c>
      <c r="AU50" t="s">
        <v>324</v>
      </c>
      <c r="AV50" t="s">
        <v>324</v>
      </c>
      <c r="AW50" t="s">
        <v>324</v>
      </c>
      <c r="AX50" t="s">
        <v>324</v>
      </c>
      <c r="AY50" t="s">
        <v>324</v>
      </c>
      <c r="AZ50">
        <v>0</v>
      </c>
      <c r="BA50" t="s">
        <v>324</v>
      </c>
      <c r="BB50" t="s">
        <v>324</v>
      </c>
      <c r="BC50" t="s">
        <v>324</v>
      </c>
      <c r="BD50" t="s">
        <v>324</v>
      </c>
      <c r="BE50" t="s">
        <v>324</v>
      </c>
      <c r="BF50">
        <v>0</v>
      </c>
      <c r="BG50" t="s">
        <v>324</v>
      </c>
      <c r="BH50" t="s">
        <v>324</v>
      </c>
      <c r="BI50" t="s">
        <v>324</v>
      </c>
      <c r="BJ50" t="s">
        <v>324</v>
      </c>
      <c r="BK50" t="s">
        <v>324</v>
      </c>
      <c r="BL50">
        <v>0</v>
      </c>
      <c r="BM50" t="s">
        <v>324</v>
      </c>
      <c r="BN50" t="s">
        <v>324</v>
      </c>
      <c r="BO50" t="s">
        <v>324</v>
      </c>
      <c r="BP50" t="s">
        <v>324</v>
      </c>
      <c r="BQ50" t="s">
        <v>324</v>
      </c>
      <c r="BR50">
        <v>0</v>
      </c>
      <c r="BS50">
        <v>0</v>
      </c>
      <c r="BT50">
        <v>8.2140000000000004</v>
      </c>
      <c r="BU50">
        <v>0</v>
      </c>
      <c r="BV50">
        <v>0</v>
      </c>
      <c r="BW50">
        <v>0</v>
      </c>
      <c r="BX50">
        <v>8.2140000000000004</v>
      </c>
    </row>
    <row r="51" spans="1:76" x14ac:dyDescent="0.45">
      <c r="A51">
        <v>2023</v>
      </c>
      <c r="B51" t="s">
        <v>98</v>
      </c>
      <c r="C51">
        <v>16088</v>
      </c>
      <c r="D51" t="s">
        <v>652</v>
      </c>
      <c r="E51" t="s">
        <v>638</v>
      </c>
      <c r="F51">
        <v>6</v>
      </c>
      <c r="G51">
        <v>1.1000000000000001</v>
      </c>
      <c r="H51" t="s">
        <v>324</v>
      </c>
      <c r="I51">
        <v>0.1</v>
      </c>
      <c r="J51" t="s">
        <v>244</v>
      </c>
      <c r="K51" t="s">
        <v>324</v>
      </c>
      <c r="L51">
        <v>0.2</v>
      </c>
      <c r="M51" t="s">
        <v>324</v>
      </c>
      <c r="N51" t="s">
        <v>324</v>
      </c>
      <c r="O51" t="s">
        <v>324</v>
      </c>
      <c r="P51">
        <v>0.2</v>
      </c>
      <c r="Q51" t="s">
        <v>324</v>
      </c>
      <c r="R51" t="s">
        <v>324</v>
      </c>
      <c r="S51" t="s">
        <v>324</v>
      </c>
      <c r="T51" t="s">
        <v>324</v>
      </c>
      <c r="U51" t="s">
        <v>324</v>
      </c>
      <c r="V51">
        <v>0</v>
      </c>
      <c r="W51" t="s">
        <v>324</v>
      </c>
      <c r="X51" t="s">
        <v>324</v>
      </c>
      <c r="Y51" t="s">
        <v>324</v>
      </c>
      <c r="Z51" t="s">
        <v>324</v>
      </c>
      <c r="AA51" t="s">
        <v>324</v>
      </c>
      <c r="AB51">
        <v>0</v>
      </c>
      <c r="AC51" t="s">
        <v>324</v>
      </c>
      <c r="AD51" t="s">
        <v>324</v>
      </c>
      <c r="AE51" t="s">
        <v>324</v>
      </c>
      <c r="AF51" t="s">
        <v>324</v>
      </c>
      <c r="AG51" t="s">
        <v>324</v>
      </c>
      <c r="AH51">
        <v>0</v>
      </c>
      <c r="AI51" t="s">
        <v>324</v>
      </c>
      <c r="AJ51" t="s">
        <v>324</v>
      </c>
      <c r="AK51" t="s">
        <v>324</v>
      </c>
      <c r="AL51" t="s">
        <v>324</v>
      </c>
      <c r="AM51" t="s">
        <v>324</v>
      </c>
      <c r="AN51">
        <v>0</v>
      </c>
      <c r="AO51" t="s">
        <v>324</v>
      </c>
      <c r="AP51" t="s">
        <v>324</v>
      </c>
      <c r="AQ51" t="s">
        <v>324</v>
      </c>
      <c r="AR51" t="s">
        <v>324</v>
      </c>
      <c r="AS51" t="s">
        <v>324</v>
      </c>
      <c r="AT51">
        <v>0</v>
      </c>
      <c r="AU51" t="s">
        <v>324</v>
      </c>
      <c r="AV51">
        <v>0.8</v>
      </c>
      <c r="AW51" t="s">
        <v>324</v>
      </c>
      <c r="AX51" t="s">
        <v>324</v>
      </c>
      <c r="AY51" t="s">
        <v>324</v>
      </c>
      <c r="AZ51">
        <v>0.8</v>
      </c>
      <c r="BA51" t="s">
        <v>324</v>
      </c>
      <c r="BB51">
        <v>0.1</v>
      </c>
      <c r="BC51" t="s">
        <v>324</v>
      </c>
      <c r="BD51" t="s">
        <v>324</v>
      </c>
      <c r="BE51" t="s">
        <v>324</v>
      </c>
      <c r="BF51">
        <v>0.1</v>
      </c>
      <c r="BG51" t="s">
        <v>324</v>
      </c>
      <c r="BH51" t="s">
        <v>324</v>
      </c>
      <c r="BI51" t="s">
        <v>324</v>
      </c>
      <c r="BJ51" t="s">
        <v>324</v>
      </c>
      <c r="BK51" t="s">
        <v>324</v>
      </c>
      <c r="BL51">
        <v>0</v>
      </c>
      <c r="BM51" t="s">
        <v>324</v>
      </c>
      <c r="BN51" t="s">
        <v>324</v>
      </c>
      <c r="BO51" t="s">
        <v>324</v>
      </c>
      <c r="BP51" t="s">
        <v>324</v>
      </c>
      <c r="BQ51" t="s">
        <v>324</v>
      </c>
      <c r="BR51">
        <v>0</v>
      </c>
      <c r="BS51">
        <v>0</v>
      </c>
      <c r="BT51">
        <v>1.1000000000000001</v>
      </c>
      <c r="BU51">
        <v>0</v>
      </c>
      <c r="BV51">
        <v>0</v>
      </c>
      <c r="BW51">
        <v>0</v>
      </c>
      <c r="BX51">
        <v>1.1000000000000001</v>
      </c>
    </row>
    <row r="52" spans="1:76" x14ac:dyDescent="0.45">
      <c r="A52">
        <v>2023</v>
      </c>
      <c r="B52" t="s">
        <v>98</v>
      </c>
      <c r="C52">
        <v>16534</v>
      </c>
      <c r="D52" t="s">
        <v>353</v>
      </c>
      <c r="E52" t="s">
        <v>648</v>
      </c>
      <c r="F52">
        <v>18</v>
      </c>
      <c r="G52">
        <v>3.214</v>
      </c>
      <c r="H52">
        <v>0.317</v>
      </c>
      <c r="I52">
        <v>1.39</v>
      </c>
      <c r="J52" t="s">
        <v>244</v>
      </c>
      <c r="K52" t="s">
        <v>324</v>
      </c>
      <c r="L52">
        <v>1.597</v>
      </c>
      <c r="M52" t="s">
        <v>324</v>
      </c>
      <c r="N52" t="s">
        <v>324</v>
      </c>
      <c r="O52" t="s">
        <v>324</v>
      </c>
      <c r="P52">
        <v>1.597</v>
      </c>
      <c r="Q52" t="s">
        <v>324</v>
      </c>
      <c r="R52">
        <v>0.317</v>
      </c>
      <c r="S52" t="s">
        <v>324</v>
      </c>
      <c r="T52" t="s">
        <v>324</v>
      </c>
      <c r="U52" t="s">
        <v>324</v>
      </c>
      <c r="V52">
        <v>0.317</v>
      </c>
      <c r="W52" t="s">
        <v>324</v>
      </c>
      <c r="X52" t="s">
        <v>324</v>
      </c>
      <c r="Y52" t="s">
        <v>324</v>
      </c>
      <c r="Z52" t="s">
        <v>324</v>
      </c>
      <c r="AA52" t="s">
        <v>324</v>
      </c>
      <c r="AB52">
        <v>0</v>
      </c>
      <c r="AC52" t="s">
        <v>324</v>
      </c>
      <c r="AD52" t="s">
        <v>324</v>
      </c>
      <c r="AE52" t="s">
        <v>324</v>
      </c>
      <c r="AF52" t="s">
        <v>324</v>
      </c>
      <c r="AG52" t="s">
        <v>324</v>
      </c>
      <c r="AH52">
        <v>0</v>
      </c>
      <c r="AI52" t="s">
        <v>324</v>
      </c>
      <c r="AJ52">
        <v>0</v>
      </c>
      <c r="AK52" t="s">
        <v>324</v>
      </c>
      <c r="AL52" t="s">
        <v>324</v>
      </c>
      <c r="AM52" t="s">
        <v>324</v>
      </c>
      <c r="AN52">
        <v>0</v>
      </c>
      <c r="AO52" t="s">
        <v>324</v>
      </c>
      <c r="AP52">
        <v>0</v>
      </c>
      <c r="AQ52" t="s">
        <v>324</v>
      </c>
      <c r="AR52" t="s">
        <v>324</v>
      </c>
      <c r="AS52" t="s">
        <v>324</v>
      </c>
      <c r="AT52">
        <v>0</v>
      </c>
      <c r="AU52" t="s">
        <v>324</v>
      </c>
      <c r="AV52">
        <v>1.3</v>
      </c>
      <c r="AW52" t="s">
        <v>324</v>
      </c>
      <c r="AX52" t="s">
        <v>324</v>
      </c>
      <c r="AY52" t="s">
        <v>324</v>
      </c>
      <c r="AZ52">
        <v>1.3</v>
      </c>
      <c r="BA52" t="s">
        <v>324</v>
      </c>
      <c r="BB52">
        <v>0</v>
      </c>
      <c r="BC52" t="s">
        <v>324</v>
      </c>
      <c r="BD52" t="s">
        <v>324</v>
      </c>
      <c r="BE52" t="s">
        <v>324</v>
      </c>
      <c r="BF52">
        <v>0</v>
      </c>
      <c r="BG52" t="s">
        <v>324</v>
      </c>
      <c r="BH52">
        <v>0</v>
      </c>
      <c r="BI52" t="s">
        <v>324</v>
      </c>
      <c r="BJ52" t="s">
        <v>324</v>
      </c>
      <c r="BK52" t="s">
        <v>324</v>
      </c>
      <c r="BL52">
        <v>0</v>
      </c>
      <c r="BM52" t="s">
        <v>324</v>
      </c>
      <c r="BN52" t="s">
        <v>324</v>
      </c>
      <c r="BO52" t="s">
        <v>324</v>
      </c>
      <c r="BP52" t="s">
        <v>324</v>
      </c>
      <c r="BQ52" t="s">
        <v>324</v>
      </c>
      <c r="BR52">
        <v>0</v>
      </c>
      <c r="BS52">
        <v>0</v>
      </c>
      <c r="BT52">
        <v>3.214</v>
      </c>
      <c r="BU52">
        <v>0</v>
      </c>
      <c r="BV52">
        <v>0</v>
      </c>
      <c r="BW52">
        <v>0</v>
      </c>
      <c r="BX52">
        <v>3.214</v>
      </c>
    </row>
    <row r="53" spans="1:76" x14ac:dyDescent="0.45">
      <c r="A53">
        <v>2023</v>
      </c>
      <c r="B53" t="s">
        <v>98</v>
      </c>
      <c r="C53">
        <v>16609</v>
      </c>
      <c r="D53" t="s">
        <v>354</v>
      </c>
      <c r="E53" t="s">
        <v>638</v>
      </c>
      <c r="F53">
        <v>1228</v>
      </c>
      <c r="G53">
        <v>59.969000000000001</v>
      </c>
      <c r="H53">
        <v>52.427</v>
      </c>
      <c r="I53">
        <v>4.7089999999999996</v>
      </c>
      <c r="J53" t="s">
        <v>244</v>
      </c>
      <c r="K53">
        <v>1.4999999999999999E-2</v>
      </c>
      <c r="L53">
        <v>12.151999999999999</v>
      </c>
      <c r="M53">
        <v>0</v>
      </c>
      <c r="N53">
        <v>0</v>
      </c>
      <c r="O53">
        <v>0</v>
      </c>
      <c r="P53">
        <v>12.167</v>
      </c>
      <c r="Q53">
        <v>1.7050000000000001</v>
      </c>
      <c r="R53">
        <v>38.725999999999999</v>
      </c>
      <c r="S53">
        <v>0</v>
      </c>
      <c r="T53">
        <v>0</v>
      </c>
      <c r="U53">
        <v>0</v>
      </c>
      <c r="V53">
        <v>40.430999999999997</v>
      </c>
      <c r="W53">
        <v>0</v>
      </c>
      <c r="X53">
        <v>0</v>
      </c>
      <c r="Y53">
        <v>0</v>
      </c>
      <c r="Z53">
        <v>0</v>
      </c>
      <c r="AA53">
        <v>0</v>
      </c>
      <c r="AB53">
        <v>0</v>
      </c>
      <c r="AC53">
        <v>0</v>
      </c>
      <c r="AD53">
        <v>0</v>
      </c>
      <c r="AE53">
        <v>0</v>
      </c>
      <c r="AF53">
        <v>0</v>
      </c>
      <c r="AG53">
        <v>0</v>
      </c>
      <c r="AH53">
        <v>0</v>
      </c>
      <c r="AI53">
        <v>0</v>
      </c>
      <c r="AJ53">
        <v>1.1180000000000001</v>
      </c>
      <c r="AK53">
        <v>0</v>
      </c>
      <c r="AL53">
        <v>0</v>
      </c>
      <c r="AM53">
        <v>0</v>
      </c>
      <c r="AN53">
        <v>1.1180000000000001</v>
      </c>
      <c r="AO53">
        <v>0</v>
      </c>
      <c r="AP53">
        <v>0.6</v>
      </c>
      <c r="AQ53">
        <v>0</v>
      </c>
      <c r="AR53">
        <v>0</v>
      </c>
      <c r="AS53">
        <v>0</v>
      </c>
      <c r="AT53">
        <v>0.6</v>
      </c>
      <c r="AU53">
        <v>0.01</v>
      </c>
      <c r="AV53">
        <v>4.2549999999999999</v>
      </c>
      <c r="AW53">
        <v>0</v>
      </c>
      <c r="AX53">
        <v>0</v>
      </c>
      <c r="AY53">
        <v>0</v>
      </c>
      <c r="AZ53">
        <v>4.2649999999999997</v>
      </c>
      <c r="BA53">
        <v>0</v>
      </c>
      <c r="BB53">
        <v>0</v>
      </c>
      <c r="BC53">
        <v>0</v>
      </c>
      <c r="BD53">
        <v>0</v>
      </c>
      <c r="BE53">
        <v>0</v>
      </c>
      <c r="BF53">
        <v>0</v>
      </c>
      <c r="BG53">
        <v>0</v>
      </c>
      <c r="BH53">
        <v>0.27500000000000002</v>
      </c>
      <c r="BI53">
        <v>0</v>
      </c>
      <c r="BJ53">
        <v>0</v>
      </c>
      <c r="BK53">
        <v>0</v>
      </c>
      <c r="BL53">
        <v>0.27500000000000002</v>
      </c>
      <c r="BM53">
        <v>0</v>
      </c>
      <c r="BN53">
        <v>1.113</v>
      </c>
      <c r="BO53">
        <v>0</v>
      </c>
      <c r="BP53">
        <v>0</v>
      </c>
      <c r="BQ53">
        <v>0</v>
      </c>
      <c r="BR53">
        <v>1.113</v>
      </c>
      <c r="BS53">
        <v>1.73</v>
      </c>
      <c r="BT53">
        <v>58.238999999999997</v>
      </c>
      <c r="BU53">
        <v>0</v>
      </c>
      <c r="BV53">
        <v>0</v>
      </c>
      <c r="BW53">
        <v>0</v>
      </c>
      <c r="BX53">
        <v>59.969000000000001</v>
      </c>
    </row>
    <row r="54" spans="1:76" x14ac:dyDescent="0.45">
      <c r="A54">
        <v>2023</v>
      </c>
      <c r="B54" t="s">
        <v>98</v>
      </c>
      <c r="C54">
        <v>16655</v>
      </c>
      <c r="D54" t="s">
        <v>355</v>
      </c>
      <c r="E54" t="s">
        <v>638</v>
      </c>
      <c r="F54">
        <v>3</v>
      </c>
      <c r="G54">
        <v>1.034</v>
      </c>
      <c r="H54" t="s">
        <v>324</v>
      </c>
      <c r="I54" t="s">
        <v>324</v>
      </c>
      <c r="K54" t="s">
        <v>324</v>
      </c>
      <c r="L54" t="s">
        <v>324</v>
      </c>
      <c r="M54" t="s">
        <v>324</v>
      </c>
      <c r="N54" t="s">
        <v>324</v>
      </c>
      <c r="O54" t="s">
        <v>324</v>
      </c>
      <c r="P54">
        <v>0</v>
      </c>
      <c r="Q54" t="s">
        <v>324</v>
      </c>
      <c r="R54">
        <v>0.27</v>
      </c>
      <c r="S54" t="s">
        <v>324</v>
      </c>
      <c r="T54" t="s">
        <v>324</v>
      </c>
      <c r="U54" t="s">
        <v>324</v>
      </c>
      <c r="V54">
        <v>0.27</v>
      </c>
      <c r="W54" t="s">
        <v>324</v>
      </c>
      <c r="X54" t="s">
        <v>324</v>
      </c>
      <c r="Y54" t="s">
        <v>324</v>
      </c>
      <c r="Z54" t="s">
        <v>324</v>
      </c>
      <c r="AA54" t="s">
        <v>324</v>
      </c>
      <c r="AB54">
        <v>0</v>
      </c>
      <c r="AC54" t="s">
        <v>324</v>
      </c>
      <c r="AD54">
        <v>0.76400000000000001</v>
      </c>
      <c r="AE54" t="s">
        <v>324</v>
      </c>
      <c r="AF54" t="s">
        <v>324</v>
      </c>
      <c r="AG54" t="s">
        <v>324</v>
      </c>
      <c r="AH54">
        <v>0.76400000000000001</v>
      </c>
      <c r="AI54" t="s">
        <v>324</v>
      </c>
      <c r="AJ54" t="s">
        <v>324</v>
      </c>
      <c r="AK54" t="s">
        <v>324</v>
      </c>
      <c r="AL54" t="s">
        <v>324</v>
      </c>
      <c r="AM54" t="s">
        <v>324</v>
      </c>
      <c r="AN54">
        <v>0</v>
      </c>
      <c r="AO54" t="s">
        <v>324</v>
      </c>
      <c r="AP54" t="s">
        <v>324</v>
      </c>
      <c r="AQ54" t="s">
        <v>324</v>
      </c>
      <c r="AR54" t="s">
        <v>324</v>
      </c>
      <c r="AS54" t="s">
        <v>324</v>
      </c>
      <c r="AT54">
        <v>0</v>
      </c>
      <c r="AU54" t="s">
        <v>324</v>
      </c>
      <c r="AV54" t="s">
        <v>324</v>
      </c>
      <c r="AW54" t="s">
        <v>324</v>
      </c>
      <c r="AX54" t="s">
        <v>324</v>
      </c>
      <c r="AY54" t="s">
        <v>324</v>
      </c>
      <c r="AZ54">
        <v>0</v>
      </c>
      <c r="BA54" t="s">
        <v>324</v>
      </c>
      <c r="BB54" t="s">
        <v>324</v>
      </c>
      <c r="BC54" t="s">
        <v>324</v>
      </c>
      <c r="BD54" t="s">
        <v>324</v>
      </c>
      <c r="BE54" t="s">
        <v>324</v>
      </c>
      <c r="BF54">
        <v>0</v>
      </c>
      <c r="BG54" t="s">
        <v>324</v>
      </c>
      <c r="BH54" t="s">
        <v>324</v>
      </c>
      <c r="BI54" t="s">
        <v>324</v>
      </c>
      <c r="BJ54" t="s">
        <v>324</v>
      </c>
      <c r="BK54" t="s">
        <v>324</v>
      </c>
      <c r="BL54">
        <v>0</v>
      </c>
      <c r="BM54" t="s">
        <v>324</v>
      </c>
      <c r="BN54" t="s">
        <v>324</v>
      </c>
      <c r="BO54" t="s">
        <v>324</v>
      </c>
      <c r="BP54" t="s">
        <v>324</v>
      </c>
      <c r="BQ54" t="s">
        <v>324</v>
      </c>
      <c r="BR54">
        <v>0</v>
      </c>
      <c r="BS54">
        <v>0</v>
      </c>
      <c r="BT54">
        <v>1.034</v>
      </c>
      <c r="BU54">
        <v>0</v>
      </c>
      <c r="BV54">
        <v>0</v>
      </c>
      <c r="BW54">
        <v>0</v>
      </c>
      <c r="BX54">
        <v>1.034</v>
      </c>
    </row>
    <row r="55" spans="1:76" x14ac:dyDescent="0.45">
      <c r="A55">
        <v>2023</v>
      </c>
      <c r="B55" t="s">
        <v>98</v>
      </c>
      <c r="C55">
        <v>17609</v>
      </c>
      <c r="D55" t="s">
        <v>356</v>
      </c>
      <c r="E55" t="s">
        <v>638</v>
      </c>
      <c r="F55">
        <v>1695</v>
      </c>
      <c r="G55">
        <v>355.04700000000003</v>
      </c>
      <c r="H55">
        <v>54.341999999999999</v>
      </c>
      <c r="I55">
        <v>3.5790000000000002</v>
      </c>
      <c r="J55" t="s">
        <v>244</v>
      </c>
      <c r="K55" t="s">
        <v>324</v>
      </c>
      <c r="L55">
        <v>49.59</v>
      </c>
      <c r="M55" t="s">
        <v>324</v>
      </c>
      <c r="N55" t="s">
        <v>324</v>
      </c>
      <c r="O55">
        <v>20.006</v>
      </c>
      <c r="P55">
        <v>69.596000000000004</v>
      </c>
      <c r="Q55" t="s">
        <v>324</v>
      </c>
      <c r="R55">
        <v>161.28</v>
      </c>
      <c r="S55" t="s">
        <v>324</v>
      </c>
      <c r="T55" t="s">
        <v>324</v>
      </c>
      <c r="U55">
        <v>1.63</v>
      </c>
      <c r="V55">
        <v>162.91</v>
      </c>
      <c r="W55" t="s">
        <v>324</v>
      </c>
      <c r="X55">
        <v>502.55</v>
      </c>
      <c r="Y55" t="s">
        <v>324</v>
      </c>
      <c r="Z55" t="s">
        <v>324</v>
      </c>
      <c r="AA55">
        <v>3</v>
      </c>
      <c r="AB55">
        <v>505.55</v>
      </c>
      <c r="AC55" t="s">
        <v>324</v>
      </c>
      <c r="AD55">
        <v>0.45400000000000001</v>
      </c>
      <c r="AE55" t="s">
        <v>324</v>
      </c>
      <c r="AF55" t="s">
        <v>324</v>
      </c>
      <c r="AG55">
        <v>0</v>
      </c>
      <c r="AH55">
        <v>0.45400000000000001</v>
      </c>
      <c r="AI55" t="s">
        <v>324</v>
      </c>
      <c r="AJ55">
        <v>0.25</v>
      </c>
      <c r="AK55" t="s">
        <v>324</v>
      </c>
      <c r="AL55" t="s">
        <v>324</v>
      </c>
      <c r="AM55">
        <v>5.8609999999999998</v>
      </c>
      <c r="AN55">
        <v>6.1109999999999998</v>
      </c>
      <c r="AO55" t="s">
        <v>324</v>
      </c>
      <c r="AP55">
        <v>7.399</v>
      </c>
      <c r="AQ55" t="s">
        <v>324</v>
      </c>
      <c r="AR55" t="s">
        <v>324</v>
      </c>
      <c r="AS55">
        <v>0.22500000000000001</v>
      </c>
      <c r="AT55">
        <v>7.6239999999999997</v>
      </c>
      <c r="AU55" t="s">
        <v>324</v>
      </c>
      <c r="AV55">
        <v>76.287999999999997</v>
      </c>
      <c r="AW55" t="s">
        <v>324</v>
      </c>
      <c r="AX55" t="s">
        <v>324</v>
      </c>
      <c r="AY55">
        <v>0.8</v>
      </c>
      <c r="AZ55">
        <v>77.087999999999994</v>
      </c>
      <c r="BA55" t="s">
        <v>324</v>
      </c>
      <c r="BB55">
        <v>29.452999999999999</v>
      </c>
      <c r="BC55" t="s">
        <v>324</v>
      </c>
      <c r="BD55" t="s">
        <v>324</v>
      </c>
      <c r="BE55">
        <v>0</v>
      </c>
      <c r="BF55">
        <v>29.452999999999999</v>
      </c>
      <c r="BG55" t="s">
        <v>324</v>
      </c>
      <c r="BH55">
        <v>0</v>
      </c>
      <c r="BI55" t="s">
        <v>324</v>
      </c>
      <c r="BJ55" t="s">
        <v>324</v>
      </c>
      <c r="BK55">
        <v>0</v>
      </c>
      <c r="BL55">
        <v>0</v>
      </c>
      <c r="BM55" t="s">
        <v>324</v>
      </c>
      <c r="BN55">
        <v>1.542</v>
      </c>
      <c r="BO55" t="s">
        <v>324</v>
      </c>
      <c r="BP55" t="s">
        <v>324</v>
      </c>
      <c r="BQ55">
        <v>0.26900000000000002</v>
      </c>
      <c r="BR55">
        <v>1.8109999999999999</v>
      </c>
      <c r="BS55">
        <v>0</v>
      </c>
      <c r="BT55">
        <v>326.25599999999997</v>
      </c>
      <c r="BU55">
        <v>0</v>
      </c>
      <c r="BV55">
        <v>0</v>
      </c>
      <c r="BW55">
        <v>28.791</v>
      </c>
      <c r="BX55">
        <v>355.04700000000003</v>
      </c>
    </row>
    <row r="56" spans="1:76" x14ac:dyDescent="0.45">
      <c r="A56">
        <v>2023</v>
      </c>
      <c r="B56" t="s">
        <v>98</v>
      </c>
      <c r="C56">
        <v>55787</v>
      </c>
      <c r="D56" t="s">
        <v>658</v>
      </c>
      <c r="E56" t="s">
        <v>638</v>
      </c>
      <c r="F56">
        <v>2</v>
      </c>
      <c r="G56">
        <v>0.69899999999999995</v>
      </c>
      <c r="H56" t="s">
        <v>324</v>
      </c>
      <c r="I56">
        <v>0.69899999999999995</v>
      </c>
      <c r="J56" t="s">
        <v>244</v>
      </c>
      <c r="K56" t="s">
        <v>324</v>
      </c>
      <c r="L56" t="s">
        <v>324</v>
      </c>
      <c r="M56" t="s">
        <v>324</v>
      </c>
      <c r="N56" t="s">
        <v>324</v>
      </c>
      <c r="O56">
        <v>0.624</v>
      </c>
      <c r="P56">
        <v>0.624</v>
      </c>
      <c r="Q56" t="s">
        <v>324</v>
      </c>
      <c r="R56" t="s">
        <v>324</v>
      </c>
      <c r="S56" t="s">
        <v>324</v>
      </c>
      <c r="T56" t="s">
        <v>324</v>
      </c>
      <c r="U56">
        <v>7.4999999999999997E-2</v>
      </c>
      <c r="V56">
        <v>7.4999999999999997E-2</v>
      </c>
      <c r="W56" t="s">
        <v>324</v>
      </c>
      <c r="X56" t="s">
        <v>324</v>
      </c>
      <c r="Y56" t="s">
        <v>324</v>
      </c>
      <c r="Z56" t="s">
        <v>324</v>
      </c>
      <c r="AA56" t="s">
        <v>324</v>
      </c>
      <c r="AB56">
        <v>0</v>
      </c>
      <c r="AC56" t="s">
        <v>324</v>
      </c>
      <c r="AD56" t="s">
        <v>324</v>
      </c>
      <c r="AE56" t="s">
        <v>324</v>
      </c>
      <c r="AF56" t="s">
        <v>324</v>
      </c>
      <c r="AG56" t="s">
        <v>324</v>
      </c>
      <c r="AH56">
        <v>0</v>
      </c>
      <c r="AI56" t="s">
        <v>324</v>
      </c>
      <c r="AJ56" t="s">
        <v>324</v>
      </c>
      <c r="AK56" t="s">
        <v>324</v>
      </c>
      <c r="AL56" t="s">
        <v>324</v>
      </c>
      <c r="AM56" t="s">
        <v>324</v>
      </c>
      <c r="AN56">
        <v>0</v>
      </c>
      <c r="AO56" t="s">
        <v>324</v>
      </c>
      <c r="AP56" t="s">
        <v>324</v>
      </c>
      <c r="AQ56" t="s">
        <v>324</v>
      </c>
      <c r="AR56" t="s">
        <v>324</v>
      </c>
      <c r="AS56" t="s">
        <v>324</v>
      </c>
      <c r="AT56">
        <v>0</v>
      </c>
      <c r="AU56" t="s">
        <v>324</v>
      </c>
      <c r="AV56" t="s">
        <v>324</v>
      </c>
      <c r="AW56" t="s">
        <v>324</v>
      </c>
      <c r="AX56" t="s">
        <v>324</v>
      </c>
      <c r="AY56" t="s">
        <v>324</v>
      </c>
      <c r="AZ56">
        <v>0</v>
      </c>
      <c r="BA56" t="s">
        <v>324</v>
      </c>
      <c r="BB56" t="s">
        <v>324</v>
      </c>
      <c r="BC56" t="s">
        <v>324</v>
      </c>
      <c r="BD56" t="s">
        <v>324</v>
      </c>
      <c r="BE56" t="s">
        <v>324</v>
      </c>
      <c r="BF56">
        <v>0</v>
      </c>
      <c r="BG56" t="s">
        <v>324</v>
      </c>
      <c r="BH56" t="s">
        <v>324</v>
      </c>
      <c r="BI56" t="s">
        <v>324</v>
      </c>
      <c r="BJ56" t="s">
        <v>324</v>
      </c>
      <c r="BK56" t="s">
        <v>324</v>
      </c>
      <c r="BL56">
        <v>0</v>
      </c>
      <c r="BM56" t="s">
        <v>324</v>
      </c>
      <c r="BN56" t="s">
        <v>324</v>
      </c>
      <c r="BO56" t="s">
        <v>324</v>
      </c>
      <c r="BP56" t="s">
        <v>324</v>
      </c>
      <c r="BQ56" t="s">
        <v>324</v>
      </c>
      <c r="BR56">
        <v>0</v>
      </c>
      <c r="BS56">
        <v>0</v>
      </c>
      <c r="BT56">
        <v>0</v>
      </c>
      <c r="BU56">
        <v>0</v>
      </c>
      <c r="BV56">
        <v>0</v>
      </c>
      <c r="BW56">
        <v>0.69899999999999995</v>
      </c>
      <c r="BX56">
        <v>0.69899999999999995</v>
      </c>
    </row>
    <row r="57" spans="1:76" x14ac:dyDescent="0.45">
      <c r="A57">
        <v>2023</v>
      </c>
      <c r="B57" t="s">
        <v>98</v>
      </c>
      <c r="C57">
        <v>58789</v>
      </c>
      <c r="D57" t="s">
        <v>1300</v>
      </c>
      <c r="E57" t="s">
        <v>638</v>
      </c>
      <c r="F57">
        <v>57</v>
      </c>
      <c r="G57">
        <v>26</v>
      </c>
      <c r="H57" t="s">
        <v>324</v>
      </c>
      <c r="I57">
        <v>26</v>
      </c>
      <c r="J57" t="s">
        <v>244</v>
      </c>
      <c r="K57" t="s">
        <v>324</v>
      </c>
      <c r="L57">
        <v>9.6</v>
      </c>
      <c r="M57" t="s">
        <v>324</v>
      </c>
      <c r="N57" t="s">
        <v>324</v>
      </c>
      <c r="O57" t="s">
        <v>324</v>
      </c>
      <c r="P57">
        <v>9.6</v>
      </c>
      <c r="Q57" t="s">
        <v>324</v>
      </c>
      <c r="R57" t="s">
        <v>324</v>
      </c>
      <c r="S57" t="s">
        <v>324</v>
      </c>
      <c r="T57" t="s">
        <v>324</v>
      </c>
      <c r="U57" t="s">
        <v>324</v>
      </c>
      <c r="V57">
        <v>0</v>
      </c>
      <c r="W57" t="s">
        <v>324</v>
      </c>
      <c r="X57" t="s">
        <v>324</v>
      </c>
      <c r="Y57" t="s">
        <v>324</v>
      </c>
      <c r="Z57" t="s">
        <v>324</v>
      </c>
      <c r="AA57" t="s">
        <v>324</v>
      </c>
      <c r="AB57">
        <v>0</v>
      </c>
      <c r="AC57" t="s">
        <v>324</v>
      </c>
      <c r="AD57" t="s">
        <v>324</v>
      </c>
      <c r="AE57" t="s">
        <v>324</v>
      </c>
      <c r="AF57" t="s">
        <v>324</v>
      </c>
      <c r="AG57" t="s">
        <v>324</v>
      </c>
      <c r="AH57">
        <v>0</v>
      </c>
      <c r="AI57" t="s">
        <v>324</v>
      </c>
      <c r="AJ57" t="s">
        <v>324</v>
      </c>
      <c r="AK57" t="s">
        <v>324</v>
      </c>
      <c r="AL57" t="s">
        <v>324</v>
      </c>
      <c r="AM57" t="s">
        <v>324</v>
      </c>
      <c r="AN57">
        <v>0</v>
      </c>
      <c r="AO57" t="s">
        <v>324</v>
      </c>
      <c r="AP57" t="s">
        <v>324</v>
      </c>
      <c r="AQ57" t="s">
        <v>324</v>
      </c>
      <c r="AR57" t="s">
        <v>324</v>
      </c>
      <c r="AS57" t="s">
        <v>324</v>
      </c>
      <c r="AT57">
        <v>0</v>
      </c>
      <c r="AU57" t="s">
        <v>324</v>
      </c>
      <c r="AV57" t="s">
        <v>324</v>
      </c>
      <c r="AW57" t="s">
        <v>324</v>
      </c>
      <c r="AX57" t="s">
        <v>324</v>
      </c>
      <c r="AY57" t="s">
        <v>324</v>
      </c>
      <c r="AZ57">
        <v>0</v>
      </c>
      <c r="BA57" t="s">
        <v>324</v>
      </c>
      <c r="BB57" t="s">
        <v>324</v>
      </c>
      <c r="BC57">
        <v>16.399999999999999</v>
      </c>
      <c r="BD57" t="s">
        <v>324</v>
      </c>
      <c r="BE57" t="s">
        <v>324</v>
      </c>
      <c r="BF57">
        <v>16.399999999999999</v>
      </c>
      <c r="BG57" t="s">
        <v>324</v>
      </c>
      <c r="BH57" t="s">
        <v>324</v>
      </c>
      <c r="BI57" t="s">
        <v>324</v>
      </c>
      <c r="BJ57" t="s">
        <v>324</v>
      </c>
      <c r="BK57" t="s">
        <v>324</v>
      </c>
      <c r="BL57">
        <v>0</v>
      </c>
      <c r="BM57" t="s">
        <v>324</v>
      </c>
      <c r="BN57" t="s">
        <v>324</v>
      </c>
      <c r="BO57" t="s">
        <v>324</v>
      </c>
      <c r="BP57" t="s">
        <v>324</v>
      </c>
      <c r="BQ57" t="s">
        <v>324</v>
      </c>
      <c r="BR57">
        <v>0</v>
      </c>
      <c r="BS57">
        <v>0</v>
      </c>
      <c r="BT57">
        <v>9.6</v>
      </c>
      <c r="BU57">
        <v>16.399999999999999</v>
      </c>
      <c r="BV57">
        <v>0</v>
      </c>
      <c r="BW57">
        <v>0</v>
      </c>
      <c r="BX57">
        <v>26</v>
      </c>
    </row>
    <row r="58" spans="1:76" x14ac:dyDescent="0.45">
      <c r="A58">
        <v>2023</v>
      </c>
      <c r="B58" t="s">
        <v>98</v>
      </c>
      <c r="C58">
        <v>66052</v>
      </c>
      <c r="D58" t="s">
        <v>1301</v>
      </c>
      <c r="E58" t="s">
        <v>638</v>
      </c>
      <c r="F58">
        <v>8</v>
      </c>
      <c r="G58">
        <v>5</v>
      </c>
      <c r="H58">
        <v>5</v>
      </c>
      <c r="I58">
        <v>5</v>
      </c>
      <c r="K58" t="s">
        <v>324</v>
      </c>
      <c r="L58" t="s">
        <v>324</v>
      </c>
      <c r="M58" t="s">
        <v>324</v>
      </c>
      <c r="N58" t="s">
        <v>324</v>
      </c>
      <c r="O58" t="s">
        <v>324</v>
      </c>
      <c r="P58">
        <v>0</v>
      </c>
      <c r="Q58" t="s">
        <v>324</v>
      </c>
      <c r="R58" t="s">
        <v>324</v>
      </c>
      <c r="S58" t="s">
        <v>324</v>
      </c>
      <c r="T58" t="s">
        <v>324</v>
      </c>
      <c r="U58" t="s">
        <v>324</v>
      </c>
      <c r="V58">
        <v>0</v>
      </c>
      <c r="W58" t="s">
        <v>324</v>
      </c>
      <c r="X58" t="s">
        <v>324</v>
      </c>
      <c r="Y58" t="s">
        <v>324</v>
      </c>
      <c r="Z58" t="s">
        <v>324</v>
      </c>
      <c r="AA58" t="s">
        <v>324</v>
      </c>
      <c r="AB58">
        <v>0</v>
      </c>
      <c r="AC58" t="s">
        <v>324</v>
      </c>
      <c r="AD58" t="s">
        <v>324</v>
      </c>
      <c r="AE58" t="s">
        <v>324</v>
      </c>
      <c r="AF58" t="s">
        <v>324</v>
      </c>
      <c r="AG58" t="s">
        <v>324</v>
      </c>
      <c r="AH58">
        <v>0</v>
      </c>
      <c r="AI58" t="s">
        <v>324</v>
      </c>
      <c r="AJ58" t="s">
        <v>324</v>
      </c>
      <c r="AK58" t="s">
        <v>324</v>
      </c>
      <c r="AL58" t="s">
        <v>324</v>
      </c>
      <c r="AM58" t="s">
        <v>324</v>
      </c>
      <c r="AN58">
        <v>0</v>
      </c>
      <c r="AO58" t="s">
        <v>324</v>
      </c>
      <c r="AP58" t="s">
        <v>324</v>
      </c>
      <c r="AQ58" t="s">
        <v>324</v>
      </c>
      <c r="AR58" t="s">
        <v>324</v>
      </c>
      <c r="AS58" t="s">
        <v>324</v>
      </c>
      <c r="AT58">
        <v>0</v>
      </c>
      <c r="AU58" t="s">
        <v>324</v>
      </c>
      <c r="AV58" t="s">
        <v>324</v>
      </c>
      <c r="AW58" t="s">
        <v>324</v>
      </c>
      <c r="AX58" t="s">
        <v>324</v>
      </c>
      <c r="AY58">
        <v>5</v>
      </c>
      <c r="AZ58">
        <v>5</v>
      </c>
      <c r="BA58" t="s">
        <v>324</v>
      </c>
      <c r="BB58" t="s">
        <v>324</v>
      </c>
      <c r="BC58" t="s">
        <v>324</v>
      </c>
      <c r="BD58" t="s">
        <v>324</v>
      </c>
      <c r="BE58" t="s">
        <v>324</v>
      </c>
      <c r="BF58">
        <v>0</v>
      </c>
      <c r="BG58" t="s">
        <v>324</v>
      </c>
      <c r="BH58" t="s">
        <v>324</v>
      </c>
      <c r="BI58" t="s">
        <v>324</v>
      </c>
      <c r="BJ58" t="s">
        <v>324</v>
      </c>
      <c r="BK58" t="s">
        <v>324</v>
      </c>
      <c r="BL58">
        <v>0</v>
      </c>
      <c r="BM58" t="s">
        <v>324</v>
      </c>
      <c r="BN58" t="s">
        <v>324</v>
      </c>
      <c r="BO58" t="s">
        <v>324</v>
      </c>
      <c r="BP58" t="s">
        <v>324</v>
      </c>
      <c r="BQ58" t="s">
        <v>324</v>
      </c>
      <c r="BR58">
        <v>0</v>
      </c>
      <c r="BS58">
        <v>0</v>
      </c>
      <c r="BT58">
        <v>0</v>
      </c>
      <c r="BU58">
        <v>0</v>
      </c>
      <c r="BV58">
        <v>0</v>
      </c>
      <c r="BW58">
        <v>5</v>
      </c>
      <c r="BX58">
        <v>5</v>
      </c>
    </row>
    <row r="59" spans="1:76" x14ac:dyDescent="0.45">
      <c r="A59">
        <v>2023</v>
      </c>
      <c r="B59" t="s">
        <v>98</v>
      </c>
      <c r="C59">
        <v>66062</v>
      </c>
      <c r="D59" t="s">
        <v>1302</v>
      </c>
      <c r="E59" t="s">
        <v>638</v>
      </c>
      <c r="F59">
        <v>3</v>
      </c>
      <c r="G59">
        <v>1.2</v>
      </c>
      <c r="H59">
        <v>1.2</v>
      </c>
      <c r="I59">
        <v>1.2</v>
      </c>
      <c r="K59" t="s">
        <v>324</v>
      </c>
      <c r="L59" t="s">
        <v>324</v>
      </c>
      <c r="M59" t="s">
        <v>324</v>
      </c>
      <c r="N59" t="s">
        <v>324</v>
      </c>
      <c r="O59" t="s">
        <v>324</v>
      </c>
      <c r="P59">
        <v>0</v>
      </c>
      <c r="Q59" t="s">
        <v>324</v>
      </c>
      <c r="R59" t="s">
        <v>324</v>
      </c>
      <c r="S59" t="s">
        <v>324</v>
      </c>
      <c r="T59" t="s">
        <v>324</v>
      </c>
      <c r="U59" t="s">
        <v>324</v>
      </c>
      <c r="V59">
        <v>0</v>
      </c>
      <c r="W59" t="s">
        <v>324</v>
      </c>
      <c r="X59" t="s">
        <v>324</v>
      </c>
      <c r="Y59" t="s">
        <v>324</v>
      </c>
      <c r="Z59" t="s">
        <v>324</v>
      </c>
      <c r="AA59" t="s">
        <v>324</v>
      </c>
      <c r="AB59">
        <v>0</v>
      </c>
      <c r="AC59" t="s">
        <v>324</v>
      </c>
      <c r="AD59" t="s">
        <v>324</v>
      </c>
      <c r="AE59" t="s">
        <v>324</v>
      </c>
      <c r="AF59" t="s">
        <v>324</v>
      </c>
      <c r="AG59" t="s">
        <v>324</v>
      </c>
      <c r="AH59">
        <v>0</v>
      </c>
      <c r="AI59" t="s">
        <v>324</v>
      </c>
      <c r="AJ59" t="s">
        <v>324</v>
      </c>
      <c r="AK59" t="s">
        <v>324</v>
      </c>
      <c r="AL59" t="s">
        <v>324</v>
      </c>
      <c r="AM59" t="s">
        <v>324</v>
      </c>
      <c r="AN59">
        <v>0</v>
      </c>
      <c r="AO59" t="s">
        <v>324</v>
      </c>
      <c r="AP59" t="s">
        <v>324</v>
      </c>
      <c r="AQ59" t="s">
        <v>324</v>
      </c>
      <c r="AR59" t="s">
        <v>324</v>
      </c>
      <c r="AS59" t="s">
        <v>324</v>
      </c>
      <c r="AT59">
        <v>0</v>
      </c>
      <c r="AU59" t="s">
        <v>324</v>
      </c>
      <c r="AV59">
        <v>1.2</v>
      </c>
      <c r="AW59" t="s">
        <v>324</v>
      </c>
      <c r="AX59" t="s">
        <v>324</v>
      </c>
      <c r="AY59" t="s">
        <v>324</v>
      </c>
      <c r="AZ59">
        <v>1.2</v>
      </c>
      <c r="BA59" t="s">
        <v>324</v>
      </c>
      <c r="BB59" t="s">
        <v>324</v>
      </c>
      <c r="BC59" t="s">
        <v>324</v>
      </c>
      <c r="BD59" t="s">
        <v>324</v>
      </c>
      <c r="BE59" t="s">
        <v>324</v>
      </c>
      <c r="BF59">
        <v>0</v>
      </c>
      <c r="BG59" t="s">
        <v>324</v>
      </c>
      <c r="BH59" t="s">
        <v>324</v>
      </c>
      <c r="BI59" t="s">
        <v>324</v>
      </c>
      <c r="BJ59" t="s">
        <v>324</v>
      </c>
      <c r="BK59" t="s">
        <v>324</v>
      </c>
      <c r="BL59">
        <v>0</v>
      </c>
      <c r="BM59" t="s">
        <v>324</v>
      </c>
      <c r="BN59" t="s">
        <v>324</v>
      </c>
      <c r="BO59" t="s">
        <v>324</v>
      </c>
      <c r="BP59" t="s">
        <v>324</v>
      </c>
      <c r="BQ59" t="s">
        <v>324</v>
      </c>
      <c r="BR59">
        <v>0</v>
      </c>
      <c r="BS59">
        <v>0</v>
      </c>
      <c r="BT59">
        <v>1.2</v>
      </c>
      <c r="BU59">
        <v>0</v>
      </c>
      <c r="BV59">
        <v>0</v>
      </c>
      <c r="BW59">
        <v>0</v>
      </c>
      <c r="BX59">
        <v>1.2</v>
      </c>
    </row>
    <row r="60" spans="1:76" x14ac:dyDescent="0.45">
      <c r="A60">
        <v>2023</v>
      </c>
      <c r="B60" t="s">
        <v>98</v>
      </c>
      <c r="C60">
        <v>99999</v>
      </c>
      <c r="D60" t="s">
        <v>599</v>
      </c>
      <c r="E60" t="s">
        <v>638</v>
      </c>
      <c r="F60" t="s">
        <v>324</v>
      </c>
      <c r="G60">
        <v>0.28199999999999997</v>
      </c>
      <c r="H60" t="s">
        <v>324</v>
      </c>
      <c r="I60" t="s">
        <v>324</v>
      </c>
      <c r="K60">
        <v>0.30199999999999999</v>
      </c>
      <c r="L60">
        <v>0.183</v>
      </c>
      <c r="M60">
        <v>0.61899999999999999</v>
      </c>
      <c r="N60" t="s">
        <v>324</v>
      </c>
      <c r="O60">
        <v>-0.82199999999999995</v>
      </c>
      <c r="P60">
        <v>0.28199999999999997</v>
      </c>
      <c r="Q60" t="s">
        <v>324</v>
      </c>
      <c r="R60" t="s">
        <v>324</v>
      </c>
      <c r="S60" t="s">
        <v>324</v>
      </c>
      <c r="T60" t="s">
        <v>324</v>
      </c>
      <c r="U60" t="s">
        <v>324</v>
      </c>
      <c r="V60" t="s">
        <v>324</v>
      </c>
      <c r="W60" t="s">
        <v>324</v>
      </c>
      <c r="X60" t="s">
        <v>324</v>
      </c>
      <c r="Y60" t="s">
        <v>324</v>
      </c>
      <c r="Z60" t="s">
        <v>324</v>
      </c>
      <c r="AA60" t="s">
        <v>324</v>
      </c>
      <c r="AB60" t="s">
        <v>324</v>
      </c>
      <c r="AC60" t="s">
        <v>324</v>
      </c>
      <c r="AD60" t="s">
        <v>324</v>
      </c>
      <c r="AE60" t="s">
        <v>324</v>
      </c>
      <c r="AF60" t="s">
        <v>324</v>
      </c>
      <c r="AG60" t="s">
        <v>324</v>
      </c>
      <c r="AH60" t="s">
        <v>324</v>
      </c>
      <c r="AI60" t="s">
        <v>324</v>
      </c>
      <c r="AJ60" t="s">
        <v>324</v>
      </c>
      <c r="AK60" t="s">
        <v>324</v>
      </c>
      <c r="AL60" t="s">
        <v>324</v>
      </c>
      <c r="AM60" t="s">
        <v>324</v>
      </c>
      <c r="AN60" t="s">
        <v>324</v>
      </c>
      <c r="AO60" t="s">
        <v>324</v>
      </c>
      <c r="AP60" t="s">
        <v>324</v>
      </c>
      <c r="AQ60" t="s">
        <v>324</v>
      </c>
      <c r="AR60" t="s">
        <v>324</v>
      </c>
      <c r="AS60" t="s">
        <v>324</v>
      </c>
      <c r="AT60" t="s">
        <v>324</v>
      </c>
      <c r="AU60" t="s">
        <v>324</v>
      </c>
      <c r="AV60" t="s">
        <v>324</v>
      </c>
      <c r="AW60" t="s">
        <v>324</v>
      </c>
      <c r="AX60" t="s">
        <v>324</v>
      </c>
      <c r="AY60" t="s">
        <v>324</v>
      </c>
      <c r="AZ60" t="s">
        <v>324</v>
      </c>
      <c r="BA60" t="s">
        <v>324</v>
      </c>
      <c r="BB60" t="s">
        <v>324</v>
      </c>
      <c r="BC60" t="s">
        <v>324</v>
      </c>
      <c r="BD60" t="s">
        <v>324</v>
      </c>
      <c r="BE60" t="s">
        <v>324</v>
      </c>
      <c r="BF60" t="s">
        <v>324</v>
      </c>
      <c r="BG60" t="s">
        <v>324</v>
      </c>
      <c r="BH60" t="s">
        <v>324</v>
      </c>
      <c r="BI60" t="s">
        <v>324</v>
      </c>
      <c r="BJ60" t="s">
        <v>324</v>
      </c>
      <c r="BK60" t="s">
        <v>324</v>
      </c>
      <c r="BL60" t="s">
        <v>324</v>
      </c>
      <c r="BM60" t="s">
        <v>324</v>
      </c>
      <c r="BN60" t="s">
        <v>324</v>
      </c>
      <c r="BO60" t="s">
        <v>324</v>
      </c>
      <c r="BP60" t="s">
        <v>324</v>
      </c>
      <c r="BQ60" t="s">
        <v>324</v>
      </c>
      <c r="BR60" t="s">
        <v>324</v>
      </c>
      <c r="BS60">
        <v>0.30199999999999999</v>
      </c>
      <c r="BT60">
        <v>0.183</v>
      </c>
      <c r="BU60">
        <v>0.61899999999999999</v>
      </c>
      <c r="BV60" t="s">
        <v>324</v>
      </c>
      <c r="BW60">
        <v>-0.82199999999999995</v>
      </c>
      <c r="BX60">
        <v>0.28199999999999997</v>
      </c>
    </row>
    <row r="61" spans="1:76" x14ac:dyDescent="0.45">
      <c r="A61">
        <v>2023</v>
      </c>
      <c r="B61" t="s">
        <v>102</v>
      </c>
      <c r="C61">
        <v>3989</v>
      </c>
      <c r="D61" t="s">
        <v>360</v>
      </c>
      <c r="E61" t="s">
        <v>661</v>
      </c>
      <c r="F61">
        <v>2</v>
      </c>
      <c r="G61">
        <v>0.20499999999999999</v>
      </c>
      <c r="H61">
        <v>0</v>
      </c>
      <c r="I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7.4999999999999997E-2</v>
      </c>
      <c r="AK61">
        <v>0</v>
      </c>
      <c r="AL61">
        <v>0</v>
      </c>
      <c r="AM61">
        <v>0</v>
      </c>
      <c r="AN61">
        <v>7.4999999999999997E-2</v>
      </c>
      <c r="AO61">
        <v>0</v>
      </c>
      <c r="AP61">
        <v>0</v>
      </c>
      <c r="AQ61">
        <v>0</v>
      </c>
      <c r="AR61">
        <v>0</v>
      </c>
      <c r="AS61">
        <v>0</v>
      </c>
      <c r="AT61">
        <v>0</v>
      </c>
      <c r="AU61">
        <v>0</v>
      </c>
      <c r="AV61">
        <v>0.13</v>
      </c>
      <c r="AW61">
        <v>0</v>
      </c>
      <c r="AX61">
        <v>0</v>
      </c>
      <c r="AY61">
        <v>0</v>
      </c>
      <c r="AZ61">
        <v>0.13</v>
      </c>
      <c r="BA61">
        <v>0</v>
      </c>
      <c r="BB61">
        <v>0</v>
      </c>
      <c r="BC61">
        <v>0</v>
      </c>
      <c r="BD61">
        <v>0</v>
      </c>
      <c r="BE61">
        <v>0</v>
      </c>
      <c r="BF61">
        <v>0</v>
      </c>
      <c r="BG61">
        <v>0</v>
      </c>
      <c r="BH61">
        <v>0</v>
      </c>
      <c r="BI61">
        <v>0</v>
      </c>
      <c r="BJ61">
        <v>0</v>
      </c>
      <c r="BK61">
        <v>0</v>
      </c>
      <c r="BL61">
        <v>0</v>
      </c>
      <c r="BM61">
        <v>0</v>
      </c>
      <c r="BN61">
        <v>0</v>
      </c>
      <c r="BO61">
        <v>0</v>
      </c>
      <c r="BP61">
        <v>0</v>
      </c>
      <c r="BQ61">
        <v>0</v>
      </c>
      <c r="BR61">
        <v>0</v>
      </c>
      <c r="BS61">
        <v>0</v>
      </c>
      <c r="BT61">
        <v>0.20499999999999999</v>
      </c>
      <c r="BU61">
        <v>0</v>
      </c>
      <c r="BV61">
        <v>0</v>
      </c>
      <c r="BW61">
        <v>0</v>
      </c>
      <c r="BX61">
        <v>0.20499999999999999</v>
      </c>
    </row>
    <row r="62" spans="1:76" x14ac:dyDescent="0.45">
      <c r="A62">
        <v>2023</v>
      </c>
      <c r="B62" t="s">
        <v>102</v>
      </c>
      <c r="C62">
        <v>5086</v>
      </c>
      <c r="D62" t="s">
        <v>662</v>
      </c>
      <c r="E62" t="s">
        <v>661</v>
      </c>
      <c r="F62">
        <v>3</v>
      </c>
      <c r="G62">
        <v>0.19</v>
      </c>
      <c r="H62" t="s">
        <v>324</v>
      </c>
      <c r="I62" t="s">
        <v>324</v>
      </c>
      <c r="J62" t="s">
        <v>247</v>
      </c>
      <c r="K62">
        <v>0.19</v>
      </c>
      <c r="L62" t="s">
        <v>324</v>
      </c>
      <c r="M62" t="s">
        <v>324</v>
      </c>
      <c r="N62" t="s">
        <v>324</v>
      </c>
      <c r="O62" t="s">
        <v>324</v>
      </c>
      <c r="P62">
        <v>0.19</v>
      </c>
      <c r="Q62" t="s">
        <v>324</v>
      </c>
      <c r="R62" t="s">
        <v>324</v>
      </c>
      <c r="S62" t="s">
        <v>324</v>
      </c>
      <c r="T62" t="s">
        <v>324</v>
      </c>
      <c r="U62" t="s">
        <v>324</v>
      </c>
      <c r="V62">
        <v>0</v>
      </c>
      <c r="W62">
        <v>0.19</v>
      </c>
      <c r="X62" t="s">
        <v>324</v>
      </c>
      <c r="Y62" t="s">
        <v>324</v>
      </c>
      <c r="Z62" t="s">
        <v>324</v>
      </c>
      <c r="AA62" t="s">
        <v>324</v>
      </c>
      <c r="AB62">
        <v>0.19</v>
      </c>
      <c r="AC62" t="s">
        <v>324</v>
      </c>
      <c r="AD62" t="s">
        <v>324</v>
      </c>
      <c r="AE62" t="s">
        <v>324</v>
      </c>
      <c r="AF62" t="s">
        <v>324</v>
      </c>
      <c r="AG62" t="s">
        <v>324</v>
      </c>
      <c r="AH62">
        <v>0</v>
      </c>
      <c r="AI62" t="s">
        <v>324</v>
      </c>
      <c r="AJ62" t="s">
        <v>324</v>
      </c>
      <c r="AK62" t="s">
        <v>324</v>
      </c>
      <c r="AL62" t="s">
        <v>324</v>
      </c>
      <c r="AM62" t="s">
        <v>324</v>
      </c>
      <c r="AN62">
        <v>0</v>
      </c>
      <c r="AO62" t="s">
        <v>324</v>
      </c>
      <c r="AP62" t="s">
        <v>324</v>
      </c>
      <c r="AQ62" t="s">
        <v>324</v>
      </c>
      <c r="AR62" t="s">
        <v>324</v>
      </c>
      <c r="AS62" t="s">
        <v>324</v>
      </c>
      <c r="AT62">
        <v>0</v>
      </c>
      <c r="AU62" t="s">
        <v>324</v>
      </c>
      <c r="AV62" t="s">
        <v>324</v>
      </c>
      <c r="AW62" t="s">
        <v>324</v>
      </c>
      <c r="AX62" t="s">
        <v>324</v>
      </c>
      <c r="AY62" t="s">
        <v>324</v>
      </c>
      <c r="AZ62">
        <v>0</v>
      </c>
      <c r="BA62" t="s">
        <v>324</v>
      </c>
      <c r="BB62" t="s">
        <v>324</v>
      </c>
      <c r="BC62" t="s">
        <v>324</v>
      </c>
      <c r="BD62" t="s">
        <v>324</v>
      </c>
      <c r="BE62" t="s">
        <v>324</v>
      </c>
      <c r="BF62">
        <v>0</v>
      </c>
      <c r="BG62" t="s">
        <v>324</v>
      </c>
      <c r="BH62" t="s">
        <v>324</v>
      </c>
      <c r="BI62" t="s">
        <v>324</v>
      </c>
      <c r="BJ62" t="s">
        <v>324</v>
      </c>
      <c r="BK62" t="s">
        <v>324</v>
      </c>
      <c r="BL62">
        <v>0</v>
      </c>
      <c r="BM62" t="s">
        <v>324</v>
      </c>
      <c r="BN62" t="s">
        <v>324</v>
      </c>
      <c r="BO62" t="s">
        <v>324</v>
      </c>
      <c r="BP62" t="s">
        <v>324</v>
      </c>
      <c r="BQ62" t="s">
        <v>324</v>
      </c>
      <c r="BR62">
        <v>0</v>
      </c>
      <c r="BS62">
        <v>0.19</v>
      </c>
      <c r="BT62">
        <v>0</v>
      </c>
      <c r="BU62">
        <v>0</v>
      </c>
      <c r="BV62">
        <v>0</v>
      </c>
      <c r="BW62">
        <v>0</v>
      </c>
      <c r="BX62">
        <v>0.19</v>
      </c>
    </row>
    <row r="63" spans="1:76" x14ac:dyDescent="0.45">
      <c r="A63">
        <v>2023</v>
      </c>
      <c r="B63" t="s">
        <v>102</v>
      </c>
      <c r="C63">
        <v>5862</v>
      </c>
      <c r="D63" t="s">
        <v>663</v>
      </c>
      <c r="E63" t="s">
        <v>661</v>
      </c>
      <c r="F63">
        <v>1</v>
      </c>
      <c r="G63">
        <v>0.01</v>
      </c>
      <c r="H63" t="s">
        <v>324</v>
      </c>
      <c r="I63">
        <v>0.01</v>
      </c>
      <c r="J63" t="s">
        <v>244</v>
      </c>
      <c r="K63" t="s">
        <v>324</v>
      </c>
      <c r="L63" t="s">
        <v>324</v>
      </c>
      <c r="M63" t="s">
        <v>324</v>
      </c>
      <c r="N63" t="s">
        <v>324</v>
      </c>
      <c r="O63">
        <v>0.01</v>
      </c>
      <c r="P63">
        <v>0.01</v>
      </c>
      <c r="Q63" t="s">
        <v>324</v>
      </c>
      <c r="R63" t="s">
        <v>324</v>
      </c>
      <c r="S63" t="s">
        <v>324</v>
      </c>
      <c r="T63" t="s">
        <v>324</v>
      </c>
      <c r="U63" t="s">
        <v>324</v>
      </c>
      <c r="V63">
        <v>0</v>
      </c>
      <c r="W63" t="s">
        <v>324</v>
      </c>
      <c r="X63" t="s">
        <v>324</v>
      </c>
      <c r="Y63" t="s">
        <v>324</v>
      </c>
      <c r="Z63" t="s">
        <v>324</v>
      </c>
      <c r="AA63">
        <v>18.68</v>
      </c>
      <c r="AB63">
        <v>18.68</v>
      </c>
      <c r="AC63" t="s">
        <v>324</v>
      </c>
      <c r="AD63" t="s">
        <v>324</v>
      </c>
      <c r="AE63" t="s">
        <v>324</v>
      </c>
      <c r="AF63" t="s">
        <v>324</v>
      </c>
      <c r="AG63" t="s">
        <v>324</v>
      </c>
      <c r="AH63">
        <v>0</v>
      </c>
      <c r="AI63" t="s">
        <v>324</v>
      </c>
      <c r="AJ63" t="s">
        <v>324</v>
      </c>
      <c r="AK63" t="s">
        <v>324</v>
      </c>
      <c r="AL63" t="s">
        <v>324</v>
      </c>
      <c r="AM63" t="s">
        <v>324</v>
      </c>
      <c r="AN63">
        <v>0</v>
      </c>
      <c r="AO63" t="s">
        <v>324</v>
      </c>
      <c r="AP63" t="s">
        <v>324</v>
      </c>
      <c r="AQ63" t="s">
        <v>324</v>
      </c>
      <c r="AR63" t="s">
        <v>324</v>
      </c>
      <c r="AS63" t="s">
        <v>324</v>
      </c>
      <c r="AT63">
        <v>0</v>
      </c>
      <c r="AU63" t="s">
        <v>324</v>
      </c>
      <c r="AV63" t="s">
        <v>324</v>
      </c>
      <c r="AW63" t="s">
        <v>324</v>
      </c>
      <c r="AX63" t="s">
        <v>324</v>
      </c>
      <c r="AY63" t="s">
        <v>324</v>
      </c>
      <c r="AZ63">
        <v>0</v>
      </c>
      <c r="BA63" t="s">
        <v>324</v>
      </c>
      <c r="BB63" t="s">
        <v>324</v>
      </c>
      <c r="BC63" t="s">
        <v>324</v>
      </c>
      <c r="BD63" t="s">
        <v>324</v>
      </c>
      <c r="BE63" t="s">
        <v>324</v>
      </c>
      <c r="BF63">
        <v>0</v>
      </c>
      <c r="BG63" t="s">
        <v>324</v>
      </c>
      <c r="BH63" t="s">
        <v>324</v>
      </c>
      <c r="BI63" t="s">
        <v>324</v>
      </c>
      <c r="BJ63" t="s">
        <v>324</v>
      </c>
      <c r="BK63" t="s">
        <v>324</v>
      </c>
      <c r="BL63">
        <v>0</v>
      </c>
      <c r="BM63" t="s">
        <v>324</v>
      </c>
      <c r="BN63" t="s">
        <v>324</v>
      </c>
      <c r="BO63" t="s">
        <v>324</v>
      </c>
      <c r="BP63" t="s">
        <v>324</v>
      </c>
      <c r="BQ63" t="s">
        <v>324</v>
      </c>
      <c r="BR63">
        <v>0</v>
      </c>
      <c r="BS63">
        <v>0</v>
      </c>
      <c r="BT63">
        <v>0</v>
      </c>
      <c r="BU63">
        <v>0</v>
      </c>
      <c r="BV63">
        <v>0</v>
      </c>
      <c r="BW63">
        <v>0.01</v>
      </c>
      <c r="BX63">
        <v>0.01</v>
      </c>
    </row>
    <row r="64" spans="1:76" x14ac:dyDescent="0.45">
      <c r="A64">
        <v>2023</v>
      </c>
      <c r="B64" t="s">
        <v>102</v>
      </c>
      <c r="C64">
        <v>6604</v>
      </c>
      <c r="D64" t="s">
        <v>361</v>
      </c>
      <c r="E64" t="s">
        <v>664</v>
      </c>
      <c r="F64">
        <v>16</v>
      </c>
      <c r="G64">
        <v>4.8689999999999998</v>
      </c>
      <c r="H64" t="s">
        <v>324</v>
      </c>
      <c r="I64" t="s">
        <v>324</v>
      </c>
      <c r="J64" t="s">
        <v>247</v>
      </c>
      <c r="K64" t="s">
        <v>324</v>
      </c>
      <c r="L64" t="s">
        <v>324</v>
      </c>
      <c r="M64" t="s">
        <v>324</v>
      </c>
      <c r="N64" t="s">
        <v>324</v>
      </c>
      <c r="O64">
        <v>4.8689999999999998</v>
      </c>
      <c r="P64">
        <v>4.8689999999999998</v>
      </c>
      <c r="Q64" t="s">
        <v>324</v>
      </c>
      <c r="R64" t="s">
        <v>324</v>
      </c>
      <c r="S64" t="s">
        <v>324</v>
      </c>
      <c r="T64" t="s">
        <v>324</v>
      </c>
      <c r="U64" t="s">
        <v>324</v>
      </c>
      <c r="V64">
        <v>0</v>
      </c>
      <c r="W64" t="s">
        <v>324</v>
      </c>
      <c r="X64" t="s">
        <v>324</v>
      </c>
      <c r="Y64" t="s">
        <v>324</v>
      </c>
      <c r="Z64" t="s">
        <v>324</v>
      </c>
      <c r="AA64" t="s">
        <v>324</v>
      </c>
      <c r="AB64">
        <v>0</v>
      </c>
      <c r="AC64" t="s">
        <v>324</v>
      </c>
      <c r="AD64" t="s">
        <v>324</v>
      </c>
      <c r="AE64" t="s">
        <v>324</v>
      </c>
      <c r="AF64" t="s">
        <v>324</v>
      </c>
      <c r="AG64" t="s">
        <v>324</v>
      </c>
      <c r="AH64">
        <v>0</v>
      </c>
      <c r="AI64" t="s">
        <v>324</v>
      </c>
      <c r="AJ64" t="s">
        <v>324</v>
      </c>
      <c r="AK64" t="s">
        <v>324</v>
      </c>
      <c r="AL64" t="s">
        <v>324</v>
      </c>
      <c r="AM64" t="s">
        <v>324</v>
      </c>
      <c r="AN64">
        <v>0</v>
      </c>
      <c r="AO64" t="s">
        <v>324</v>
      </c>
      <c r="AP64" t="s">
        <v>324</v>
      </c>
      <c r="AQ64" t="s">
        <v>324</v>
      </c>
      <c r="AR64" t="s">
        <v>324</v>
      </c>
      <c r="AS64" t="s">
        <v>324</v>
      </c>
      <c r="AT64">
        <v>0</v>
      </c>
      <c r="AU64" t="s">
        <v>324</v>
      </c>
      <c r="AV64" t="s">
        <v>324</v>
      </c>
      <c r="AW64" t="s">
        <v>324</v>
      </c>
      <c r="AX64" t="s">
        <v>324</v>
      </c>
      <c r="AY64" t="s">
        <v>324</v>
      </c>
      <c r="AZ64">
        <v>0</v>
      </c>
      <c r="BA64" t="s">
        <v>324</v>
      </c>
      <c r="BB64" t="s">
        <v>324</v>
      </c>
      <c r="BC64" t="s">
        <v>324</v>
      </c>
      <c r="BD64" t="s">
        <v>324</v>
      </c>
      <c r="BE64" t="s">
        <v>324</v>
      </c>
      <c r="BF64">
        <v>0</v>
      </c>
      <c r="BG64" t="s">
        <v>324</v>
      </c>
      <c r="BH64" t="s">
        <v>324</v>
      </c>
      <c r="BI64" t="s">
        <v>324</v>
      </c>
      <c r="BJ64" t="s">
        <v>324</v>
      </c>
      <c r="BK64" t="s">
        <v>324</v>
      </c>
      <c r="BL64">
        <v>0</v>
      </c>
      <c r="BM64" t="s">
        <v>324</v>
      </c>
      <c r="BN64" t="s">
        <v>324</v>
      </c>
      <c r="BO64" t="s">
        <v>324</v>
      </c>
      <c r="BP64" t="s">
        <v>324</v>
      </c>
      <c r="BQ64" t="s">
        <v>324</v>
      </c>
      <c r="BR64">
        <v>0</v>
      </c>
      <c r="BS64">
        <v>0</v>
      </c>
      <c r="BT64">
        <v>0</v>
      </c>
      <c r="BU64">
        <v>0</v>
      </c>
      <c r="BV64">
        <v>0</v>
      </c>
      <c r="BW64">
        <v>4.8689999999999998</v>
      </c>
      <c r="BX64">
        <v>4.8689999999999998</v>
      </c>
    </row>
    <row r="65" spans="1:76" x14ac:dyDescent="0.45">
      <c r="A65">
        <v>2023</v>
      </c>
      <c r="B65" t="s">
        <v>102</v>
      </c>
      <c r="C65">
        <v>7563</v>
      </c>
      <c r="D65" t="s">
        <v>666</v>
      </c>
      <c r="E65" t="s">
        <v>664</v>
      </c>
      <c r="F65">
        <v>1</v>
      </c>
      <c r="G65">
        <v>0.22</v>
      </c>
      <c r="H65" t="s">
        <v>324</v>
      </c>
      <c r="I65">
        <v>0.22</v>
      </c>
      <c r="J65" t="s">
        <v>247</v>
      </c>
      <c r="K65" t="s">
        <v>324</v>
      </c>
      <c r="L65" t="s">
        <v>324</v>
      </c>
      <c r="M65" t="s">
        <v>324</v>
      </c>
      <c r="N65" t="s">
        <v>324</v>
      </c>
      <c r="O65">
        <v>0.22</v>
      </c>
      <c r="P65">
        <v>0.22</v>
      </c>
      <c r="Q65" t="s">
        <v>324</v>
      </c>
      <c r="R65" t="s">
        <v>324</v>
      </c>
      <c r="S65" t="s">
        <v>324</v>
      </c>
      <c r="T65" t="s">
        <v>324</v>
      </c>
      <c r="U65" t="s">
        <v>324</v>
      </c>
      <c r="V65">
        <v>0</v>
      </c>
      <c r="W65" t="s">
        <v>324</v>
      </c>
      <c r="X65" t="s">
        <v>324</v>
      </c>
      <c r="Y65" t="s">
        <v>324</v>
      </c>
      <c r="Z65" t="s">
        <v>324</v>
      </c>
      <c r="AA65" t="s">
        <v>324</v>
      </c>
      <c r="AB65">
        <v>0</v>
      </c>
      <c r="AC65" t="s">
        <v>324</v>
      </c>
      <c r="AD65" t="s">
        <v>324</v>
      </c>
      <c r="AE65" t="s">
        <v>324</v>
      </c>
      <c r="AF65" t="s">
        <v>324</v>
      </c>
      <c r="AG65" t="s">
        <v>324</v>
      </c>
      <c r="AH65">
        <v>0</v>
      </c>
      <c r="AI65" t="s">
        <v>324</v>
      </c>
      <c r="AJ65" t="s">
        <v>324</v>
      </c>
      <c r="AK65" t="s">
        <v>324</v>
      </c>
      <c r="AL65" t="s">
        <v>324</v>
      </c>
      <c r="AM65" t="s">
        <v>324</v>
      </c>
      <c r="AN65">
        <v>0</v>
      </c>
      <c r="AO65" t="s">
        <v>324</v>
      </c>
      <c r="AP65" t="s">
        <v>324</v>
      </c>
      <c r="AQ65" t="s">
        <v>324</v>
      </c>
      <c r="AR65" t="s">
        <v>324</v>
      </c>
      <c r="AS65" t="s">
        <v>324</v>
      </c>
      <c r="AT65">
        <v>0</v>
      </c>
      <c r="AU65" t="s">
        <v>324</v>
      </c>
      <c r="AV65" t="s">
        <v>324</v>
      </c>
      <c r="AW65" t="s">
        <v>324</v>
      </c>
      <c r="AX65" t="s">
        <v>324</v>
      </c>
      <c r="AY65" t="s">
        <v>324</v>
      </c>
      <c r="AZ65">
        <v>0</v>
      </c>
      <c r="BA65" t="s">
        <v>324</v>
      </c>
      <c r="BB65" t="s">
        <v>324</v>
      </c>
      <c r="BC65" t="s">
        <v>324</v>
      </c>
      <c r="BD65" t="s">
        <v>324</v>
      </c>
      <c r="BE65" t="s">
        <v>324</v>
      </c>
      <c r="BF65">
        <v>0</v>
      </c>
      <c r="BG65" t="s">
        <v>324</v>
      </c>
      <c r="BH65" t="s">
        <v>324</v>
      </c>
      <c r="BI65" t="s">
        <v>324</v>
      </c>
      <c r="BJ65" t="s">
        <v>324</v>
      </c>
      <c r="BK65" t="s">
        <v>324</v>
      </c>
      <c r="BL65">
        <v>0</v>
      </c>
      <c r="BM65" t="s">
        <v>324</v>
      </c>
      <c r="BN65" t="s">
        <v>324</v>
      </c>
      <c r="BO65" t="s">
        <v>324</v>
      </c>
      <c r="BP65" t="s">
        <v>324</v>
      </c>
      <c r="BQ65" t="s">
        <v>324</v>
      </c>
      <c r="BR65">
        <v>0</v>
      </c>
      <c r="BS65">
        <v>0</v>
      </c>
      <c r="BT65">
        <v>0</v>
      </c>
      <c r="BU65">
        <v>0</v>
      </c>
      <c r="BV65">
        <v>0</v>
      </c>
      <c r="BW65">
        <v>0.22</v>
      </c>
      <c r="BX65">
        <v>0.22</v>
      </c>
    </row>
    <row r="66" spans="1:76" x14ac:dyDescent="0.45">
      <c r="A66">
        <v>2023</v>
      </c>
      <c r="B66" t="s">
        <v>102</v>
      </c>
      <c r="C66">
        <v>8773</v>
      </c>
      <c r="D66" t="s">
        <v>668</v>
      </c>
      <c r="E66" t="s">
        <v>664</v>
      </c>
      <c r="F66">
        <v>27</v>
      </c>
      <c r="G66">
        <v>4.5380000000000003</v>
      </c>
      <c r="H66">
        <v>0</v>
      </c>
      <c r="I66">
        <v>0.44900000000000001</v>
      </c>
      <c r="J66" t="s">
        <v>247</v>
      </c>
      <c r="K66">
        <v>0</v>
      </c>
      <c r="L66">
        <v>0</v>
      </c>
      <c r="M66">
        <v>0</v>
      </c>
      <c r="N66">
        <v>0</v>
      </c>
      <c r="O66">
        <v>3.7589999999999999</v>
      </c>
      <c r="P66">
        <v>3.7589999999999999</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0.77900000000000003</v>
      </c>
      <c r="AN66">
        <v>0.77900000000000003</v>
      </c>
      <c r="AO66">
        <v>0</v>
      </c>
      <c r="AP66">
        <v>0</v>
      </c>
      <c r="AQ66">
        <v>0</v>
      </c>
      <c r="AR66">
        <v>0</v>
      </c>
      <c r="AS66">
        <v>0</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N66">
        <v>0</v>
      </c>
      <c r="BO66">
        <v>0</v>
      </c>
      <c r="BP66">
        <v>0</v>
      </c>
      <c r="BQ66">
        <v>0</v>
      </c>
      <c r="BR66">
        <v>0</v>
      </c>
      <c r="BS66">
        <v>0</v>
      </c>
      <c r="BT66">
        <v>0</v>
      </c>
      <c r="BU66">
        <v>0</v>
      </c>
      <c r="BV66">
        <v>0</v>
      </c>
      <c r="BW66">
        <v>4.5380000000000003</v>
      </c>
      <c r="BX66">
        <v>4.5380000000000003</v>
      </c>
    </row>
    <row r="67" spans="1:76" x14ac:dyDescent="0.45">
      <c r="A67">
        <v>2023</v>
      </c>
      <c r="B67" t="s">
        <v>102</v>
      </c>
      <c r="C67">
        <v>9336</v>
      </c>
      <c r="D67" t="s">
        <v>362</v>
      </c>
      <c r="E67" t="s">
        <v>664</v>
      </c>
      <c r="F67">
        <v>151</v>
      </c>
      <c r="G67">
        <v>2.8730000000000002</v>
      </c>
      <c r="H67" t="s">
        <v>324</v>
      </c>
      <c r="I67" t="s">
        <v>324</v>
      </c>
      <c r="J67" t="s">
        <v>244</v>
      </c>
      <c r="K67">
        <v>2.0310000000000001</v>
      </c>
      <c r="L67">
        <v>0.59099999999999997</v>
      </c>
      <c r="M67">
        <v>0.251</v>
      </c>
      <c r="N67" t="s">
        <v>324</v>
      </c>
      <c r="O67" t="s">
        <v>324</v>
      </c>
      <c r="P67">
        <v>2.8730000000000002</v>
      </c>
      <c r="Q67" t="s">
        <v>324</v>
      </c>
      <c r="R67" t="s">
        <v>324</v>
      </c>
      <c r="S67" t="s">
        <v>324</v>
      </c>
      <c r="T67" t="s">
        <v>324</v>
      </c>
      <c r="U67" t="s">
        <v>324</v>
      </c>
      <c r="V67">
        <v>0</v>
      </c>
      <c r="W67" t="s">
        <v>324</v>
      </c>
      <c r="X67" t="s">
        <v>324</v>
      </c>
      <c r="Y67" t="s">
        <v>324</v>
      </c>
      <c r="Z67" t="s">
        <v>324</v>
      </c>
      <c r="AA67" t="s">
        <v>324</v>
      </c>
      <c r="AB67">
        <v>0</v>
      </c>
      <c r="AC67" t="s">
        <v>324</v>
      </c>
      <c r="AD67" t="s">
        <v>324</v>
      </c>
      <c r="AE67" t="s">
        <v>324</v>
      </c>
      <c r="AF67" t="s">
        <v>324</v>
      </c>
      <c r="AG67" t="s">
        <v>324</v>
      </c>
      <c r="AH67">
        <v>0</v>
      </c>
      <c r="AI67" t="s">
        <v>324</v>
      </c>
      <c r="AJ67" t="s">
        <v>324</v>
      </c>
      <c r="AK67" t="s">
        <v>324</v>
      </c>
      <c r="AL67" t="s">
        <v>324</v>
      </c>
      <c r="AM67" t="s">
        <v>324</v>
      </c>
      <c r="AN67">
        <v>0</v>
      </c>
      <c r="AO67" t="s">
        <v>324</v>
      </c>
      <c r="AP67" t="s">
        <v>324</v>
      </c>
      <c r="AQ67" t="s">
        <v>324</v>
      </c>
      <c r="AR67" t="s">
        <v>324</v>
      </c>
      <c r="AS67" t="s">
        <v>324</v>
      </c>
      <c r="AT67">
        <v>0</v>
      </c>
      <c r="AU67" t="s">
        <v>324</v>
      </c>
      <c r="AV67" t="s">
        <v>324</v>
      </c>
      <c r="AW67" t="s">
        <v>324</v>
      </c>
      <c r="AX67" t="s">
        <v>324</v>
      </c>
      <c r="AY67" t="s">
        <v>324</v>
      </c>
      <c r="AZ67">
        <v>0</v>
      </c>
      <c r="BA67" t="s">
        <v>324</v>
      </c>
      <c r="BB67" t="s">
        <v>324</v>
      </c>
      <c r="BC67" t="s">
        <v>324</v>
      </c>
      <c r="BD67" t="s">
        <v>324</v>
      </c>
      <c r="BE67" t="s">
        <v>324</v>
      </c>
      <c r="BF67">
        <v>0</v>
      </c>
      <c r="BG67" t="s">
        <v>324</v>
      </c>
      <c r="BH67" t="s">
        <v>324</v>
      </c>
      <c r="BI67" t="s">
        <v>324</v>
      </c>
      <c r="BJ67" t="s">
        <v>324</v>
      </c>
      <c r="BK67" t="s">
        <v>324</v>
      </c>
      <c r="BL67">
        <v>0</v>
      </c>
      <c r="BM67" t="s">
        <v>324</v>
      </c>
      <c r="BN67" t="s">
        <v>324</v>
      </c>
      <c r="BO67" t="s">
        <v>324</v>
      </c>
      <c r="BP67" t="s">
        <v>324</v>
      </c>
      <c r="BQ67" t="s">
        <v>324</v>
      </c>
      <c r="BR67">
        <v>0</v>
      </c>
      <c r="BS67">
        <v>2.0310000000000001</v>
      </c>
      <c r="BT67">
        <v>0.59099999999999997</v>
      </c>
      <c r="BU67">
        <v>0.251</v>
      </c>
      <c r="BV67">
        <v>0</v>
      </c>
      <c r="BW67">
        <v>0</v>
      </c>
      <c r="BX67">
        <v>2.8730000000000002</v>
      </c>
    </row>
    <row r="68" spans="1:76" x14ac:dyDescent="0.45">
      <c r="A68">
        <v>2023</v>
      </c>
      <c r="B68" t="s">
        <v>102</v>
      </c>
      <c r="C68">
        <v>10539</v>
      </c>
      <c r="D68" t="s">
        <v>669</v>
      </c>
      <c r="E68" t="s">
        <v>661</v>
      </c>
      <c r="F68">
        <v>2</v>
      </c>
      <c r="G68">
        <v>1.1100000000000001</v>
      </c>
      <c r="H68">
        <v>0</v>
      </c>
      <c r="I68">
        <v>0</v>
      </c>
      <c r="J68" t="s">
        <v>247</v>
      </c>
      <c r="K68" t="s">
        <v>324</v>
      </c>
      <c r="L68">
        <v>0.99</v>
      </c>
      <c r="M68" t="s">
        <v>324</v>
      </c>
      <c r="N68" t="s">
        <v>324</v>
      </c>
      <c r="O68" t="s">
        <v>324</v>
      </c>
      <c r="P68">
        <v>0.99</v>
      </c>
      <c r="Q68" t="s">
        <v>324</v>
      </c>
      <c r="R68" t="s">
        <v>324</v>
      </c>
      <c r="S68" t="s">
        <v>324</v>
      </c>
      <c r="T68" t="s">
        <v>324</v>
      </c>
      <c r="U68" t="s">
        <v>324</v>
      </c>
      <c r="V68">
        <v>0</v>
      </c>
      <c r="W68" t="s">
        <v>324</v>
      </c>
      <c r="X68" t="s">
        <v>324</v>
      </c>
      <c r="Y68" t="s">
        <v>324</v>
      </c>
      <c r="Z68" t="s">
        <v>324</v>
      </c>
      <c r="AA68" t="s">
        <v>324</v>
      </c>
      <c r="AB68">
        <v>0</v>
      </c>
      <c r="AC68" t="s">
        <v>324</v>
      </c>
      <c r="AD68" t="s">
        <v>324</v>
      </c>
      <c r="AE68" t="s">
        <v>324</v>
      </c>
      <c r="AF68" t="s">
        <v>324</v>
      </c>
      <c r="AG68" t="s">
        <v>324</v>
      </c>
      <c r="AH68">
        <v>0</v>
      </c>
      <c r="AI68" t="s">
        <v>324</v>
      </c>
      <c r="AJ68">
        <v>0.12</v>
      </c>
      <c r="AK68" t="s">
        <v>324</v>
      </c>
      <c r="AL68" t="s">
        <v>324</v>
      </c>
      <c r="AM68" t="s">
        <v>324</v>
      </c>
      <c r="AN68">
        <v>0.12</v>
      </c>
      <c r="AO68" t="s">
        <v>324</v>
      </c>
      <c r="AP68" t="s">
        <v>324</v>
      </c>
      <c r="AQ68" t="s">
        <v>324</v>
      </c>
      <c r="AR68" t="s">
        <v>324</v>
      </c>
      <c r="AS68" t="s">
        <v>324</v>
      </c>
      <c r="AT68">
        <v>0</v>
      </c>
      <c r="AU68" t="s">
        <v>324</v>
      </c>
      <c r="AV68" t="s">
        <v>324</v>
      </c>
      <c r="AW68" t="s">
        <v>324</v>
      </c>
      <c r="AX68" t="s">
        <v>324</v>
      </c>
      <c r="AY68" t="s">
        <v>324</v>
      </c>
      <c r="AZ68">
        <v>0</v>
      </c>
      <c r="BA68" t="s">
        <v>324</v>
      </c>
      <c r="BB68" t="s">
        <v>324</v>
      </c>
      <c r="BC68" t="s">
        <v>324</v>
      </c>
      <c r="BD68" t="s">
        <v>324</v>
      </c>
      <c r="BE68" t="s">
        <v>324</v>
      </c>
      <c r="BF68">
        <v>0</v>
      </c>
      <c r="BG68" t="s">
        <v>324</v>
      </c>
      <c r="BH68" t="s">
        <v>324</v>
      </c>
      <c r="BI68" t="s">
        <v>324</v>
      </c>
      <c r="BJ68" t="s">
        <v>324</v>
      </c>
      <c r="BK68" t="s">
        <v>324</v>
      </c>
      <c r="BL68">
        <v>0</v>
      </c>
      <c r="BM68" t="s">
        <v>324</v>
      </c>
      <c r="BN68" t="s">
        <v>324</v>
      </c>
      <c r="BO68" t="s">
        <v>324</v>
      </c>
      <c r="BP68" t="s">
        <v>324</v>
      </c>
      <c r="BQ68" t="s">
        <v>324</v>
      </c>
      <c r="BR68">
        <v>0</v>
      </c>
      <c r="BS68">
        <v>0</v>
      </c>
      <c r="BT68">
        <v>1.1100000000000001</v>
      </c>
      <c r="BU68">
        <v>0</v>
      </c>
      <c r="BV68">
        <v>0</v>
      </c>
      <c r="BW68">
        <v>0</v>
      </c>
      <c r="BX68">
        <v>1.1100000000000001</v>
      </c>
    </row>
    <row r="69" spans="1:76" x14ac:dyDescent="0.45">
      <c r="A69">
        <v>2023</v>
      </c>
      <c r="B69" t="s">
        <v>102</v>
      </c>
      <c r="C69">
        <v>11187</v>
      </c>
      <c r="D69" t="s">
        <v>670</v>
      </c>
      <c r="E69" t="s">
        <v>664</v>
      </c>
      <c r="F69">
        <v>2</v>
      </c>
      <c r="G69">
        <v>0.5</v>
      </c>
      <c r="H69" t="s">
        <v>324</v>
      </c>
      <c r="I69">
        <v>0.5</v>
      </c>
      <c r="K69" t="s">
        <v>324</v>
      </c>
      <c r="L69" t="s">
        <v>324</v>
      </c>
      <c r="M69" t="s">
        <v>324</v>
      </c>
      <c r="N69" t="s">
        <v>324</v>
      </c>
      <c r="O69" t="s">
        <v>324</v>
      </c>
      <c r="P69">
        <v>0</v>
      </c>
      <c r="Q69" t="s">
        <v>324</v>
      </c>
      <c r="R69" t="s">
        <v>324</v>
      </c>
      <c r="S69" t="s">
        <v>324</v>
      </c>
      <c r="T69" t="s">
        <v>324</v>
      </c>
      <c r="U69" t="s">
        <v>324</v>
      </c>
      <c r="V69">
        <v>0</v>
      </c>
      <c r="W69" t="s">
        <v>324</v>
      </c>
      <c r="X69" t="s">
        <v>324</v>
      </c>
      <c r="Y69" t="s">
        <v>324</v>
      </c>
      <c r="Z69" t="s">
        <v>324</v>
      </c>
      <c r="AA69" t="s">
        <v>324</v>
      </c>
      <c r="AB69">
        <v>0</v>
      </c>
      <c r="AC69" t="s">
        <v>324</v>
      </c>
      <c r="AD69" t="s">
        <v>324</v>
      </c>
      <c r="AE69" t="s">
        <v>324</v>
      </c>
      <c r="AF69" t="s">
        <v>324</v>
      </c>
      <c r="AG69" t="s">
        <v>324</v>
      </c>
      <c r="AH69">
        <v>0</v>
      </c>
      <c r="AI69" t="s">
        <v>324</v>
      </c>
      <c r="AJ69" t="s">
        <v>324</v>
      </c>
      <c r="AK69" t="s">
        <v>324</v>
      </c>
      <c r="AL69" t="s">
        <v>324</v>
      </c>
      <c r="AM69">
        <v>0.5</v>
      </c>
      <c r="AN69">
        <v>0.5</v>
      </c>
      <c r="AO69" t="s">
        <v>324</v>
      </c>
      <c r="AP69" t="s">
        <v>324</v>
      </c>
      <c r="AQ69" t="s">
        <v>324</v>
      </c>
      <c r="AR69" t="s">
        <v>324</v>
      </c>
      <c r="AS69" t="s">
        <v>324</v>
      </c>
      <c r="AT69">
        <v>0</v>
      </c>
      <c r="AU69" t="s">
        <v>324</v>
      </c>
      <c r="AV69" t="s">
        <v>324</v>
      </c>
      <c r="AW69" t="s">
        <v>324</v>
      </c>
      <c r="AX69" t="s">
        <v>324</v>
      </c>
      <c r="AY69" t="s">
        <v>324</v>
      </c>
      <c r="AZ69">
        <v>0</v>
      </c>
      <c r="BA69" t="s">
        <v>324</v>
      </c>
      <c r="BB69" t="s">
        <v>324</v>
      </c>
      <c r="BC69" t="s">
        <v>324</v>
      </c>
      <c r="BD69" t="s">
        <v>324</v>
      </c>
      <c r="BE69" t="s">
        <v>324</v>
      </c>
      <c r="BF69">
        <v>0</v>
      </c>
      <c r="BG69" t="s">
        <v>324</v>
      </c>
      <c r="BH69" t="s">
        <v>324</v>
      </c>
      <c r="BI69" t="s">
        <v>324</v>
      </c>
      <c r="BJ69" t="s">
        <v>324</v>
      </c>
      <c r="BK69" t="s">
        <v>324</v>
      </c>
      <c r="BL69">
        <v>0</v>
      </c>
      <c r="BM69" t="s">
        <v>324</v>
      </c>
      <c r="BN69" t="s">
        <v>324</v>
      </c>
      <c r="BO69" t="s">
        <v>324</v>
      </c>
      <c r="BP69" t="s">
        <v>324</v>
      </c>
      <c r="BQ69" t="s">
        <v>324</v>
      </c>
      <c r="BR69">
        <v>0</v>
      </c>
      <c r="BS69">
        <v>0</v>
      </c>
      <c r="BT69">
        <v>0</v>
      </c>
      <c r="BU69">
        <v>0</v>
      </c>
      <c r="BV69">
        <v>0</v>
      </c>
      <c r="BW69">
        <v>0.5</v>
      </c>
      <c r="BX69">
        <v>0.5</v>
      </c>
    </row>
    <row r="70" spans="1:76" x14ac:dyDescent="0.45">
      <c r="A70">
        <v>2023</v>
      </c>
      <c r="B70" t="s">
        <v>102</v>
      </c>
      <c r="C70">
        <v>13058</v>
      </c>
      <c r="D70" t="s">
        <v>674</v>
      </c>
      <c r="E70" t="s">
        <v>661</v>
      </c>
      <c r="F70">
        <v>3</v>
      </c>
      <c r="G70">
        <v>2.2999999999999998</v>
      </c>
      <c r="H70">
        <v>2.2999999999999998</v>
      </c>
      <c r="I70">
        <v>0.8</v>
      </c>
      <c r="K70" t="s">
        <v>324</v>
      </c>
      <c r="L70" t="s">
        <v>324</v>
      </c>
      <c r="M70" t="s">
        <v>324</v>
      </c>
      <c r="N70" t="s">
        <v>324</v>
      </c>
      <c r="O70" t="s">
        <v>324</v>
      </c>
      <c r="P70">
        <v>0</v>
      </c>
      <c r="Q70" t="s">
        <v>324</v>
      </c>
      <c r="R70" t="s">
        <v>324</v>
      </c>
      <c r="S70" t="s">
        <v>324</v>
      </c>
      <c r="T70" t="s">
        <v>324</v>
      </c>
      <c r="U70" t="s">
        <v>324</v>
      </c>
      <c r="V70">
        <v>0</v>
      </c>
      <c r="W70" t="s">
        <v>324</v>
      </c>
      <c r="X70" t="s">
        <v>324</v>
      </c>
      <c r="Y70" t="s">
        <v>324</v>
      </c>
      <c r="Z70" t="s">
        <v>324</v>
      </c>
      <c r="AA70" t="s">
        <v>324</v>
      </c>
      <c r="AB70">
        <v>0</v>
      </c>
      <c r="AC70" t="s">
        <v>324</v>
      </c>
      <c r="AD70" t="s">
        <v>324</v>
      </c>
      <c r="AE70" t="s">
        <v>324</v>
      </c>
      <c r="AF70" t="s">
        <v>324</v>
      </c>
      <c r="AG70" t="s">
        <v>324</v>
      </c>
      <c r="AH70">
        <v>0</v>
      </c>
      <c r="AI70" t="s">
        <v>324</v>
      </c>
      <c r="AJ70" t="s">
        <v>324</v>
      </c>
      <c r="AK70" t="s">
        <v>324</v>
      </c>
      <c r="AL70" t="s">
        <v>324</v>
      </c>
      <c r="AM70" t="s">
        <v>324</v>
      </c>
      <c r="AN70">
        <v>0</v>
      </c>
      <c r="AO70" t="s">
        <v>324</v>
      </c>
      <c r="AP70" t="s">
        <v>324</v>
      </c>
      <c r="AQ70" t="s">
        <v>324</v>
      </c>
      <c r="AR70" t="s">
        <v>324</v>
      </c>
      <c r="AS70" t="s">
        <v>324</v>
      </c>
      <c r="AT70">
        <v>0</v>
      </c>
      <c r="AU70" t="s">
        <v>324</v>
      </c>
      <c r="AV70" t="s">
        <v>324</v>
      </c>
      <c r="AW70">
        <v>2.2999999999999998</v>
      </c>
      <c r="AX70" t="s">
        <v>324</v>
      </c>
      <c r="AY70" t="s">
        <v>324</v>
      </c>
      <c r="AZ70">
        <v>2.2999999999999998</v>
      </c>
      <c r="BA70" t="s">
        <v>324</v>
      </c>
      <c r="BB70" t="s">
        <v>324</v>
      </c>
      <c r="BC70" t="s">
        <v>324</v>
      </c>
      <c r="BD70" t="s">
        <v>324</v>
      </c>
      <c r="BE70" t="s">
        <v>324</v>
      </c>
      <c r="BF70">
        <v>0</v>
      </c>
      <c r="BG70" t="s">
        <v>324</v>
      </c>
      <c r="BH70" t="s">
        <v>324</v>
      </c>
      <c r="BI70" t="s">
        <v>324</v>
      </c>
      <c r="BJ70" t="s">
        <v>324</v>
      </c>
      <c r="BK70" t="s">
        <v>324</v>
      </c>
      <c r="BL70">
        <v>0</v>
      </c>
      <c r="BM70" t="s">
        <v>324</v>
      </c>
      <c r="BN70" t="s">
        <v>324</v>
      </c>
      <c r="BO70" t="s">
        <v>324</v>
      </c>
      <c r="BP70" t="s">
        <v>324</v>
      </c>
      <c r="BQ70" t="s">
        <v>324</v>
      </c>
      <c r="BR70">
        <v>0</v>
      </c>
      <c r="BS70">
        <v>0</v>
      </c>
      <c r="BT70">
        <v>0</v>
      </c>
      <c r="BU70">
        <v>2.2999999999999998</v>
      </c>
      <c r="BV70">
        <v>0</v>
      </c>
      <c r="BW70">
        <v>0</v>
      </c>
      <c r="BX70">
        <v>2.2999999999999998</v>
      </c>
    </row>
    <row r="71" spans="1:76" x14ac:dyDescent="0.45">
      <c r="A71">
        <v>2023</v>
      </c>
      <c r="B71" t="s">
        <v>102</v>
      </c>
      <c r="C71">
        <v>16603</v>
      </c>
      <c r="D71" t="s">
        <v>367</v>
      </c>
      <c r="E71" t="s">
        <v>661</v>
      </c>
      <c r="F71">
        <v>1</v>
      </c>
      <c r="G71">
        <v>0.4</v>
      </c>
      <c r="H71" t="s">
        <v>324</v>
      </c>
      <c r="I71" t="s">
        <v>324</v>
      </c>
      <c r="J71" t="s">
        <v>244</v>
      </c>
      <c r="K71" t="s">
        <v>324</v>
      </c>
      <c r="L71" t="s">
        <v>324</v>
      </c>
      <c r="M71" t="s">
        <v>324</v>
      </c>
      <c r="N71" t="s">
        <v>324</v>
      </c>
      <c r="O71" t="s">
        <v>324</v>
      </c>
      <c r="P71">
        <v>0</v>
      </c>
      <c r="Q71" t="s">
        <v>324</v>
      </c>
      <c r="R71" t="s">
        <v>324</v>
      </c>
      <c r="S71" t="s">
        <v>324</v>
      </c>
      <c r="T71" t="s">
        <v>324</v>
      </c>
      <c r="U71" t="s">
        <v>324</v>
      </c>
      <c r="V71">
        <v>0</v>
      </c>
      <c r="W71" t="s">
        <v>324</v>
      </c>
      <c r="X71" t="s">
        <v>324</v>
      </c>
      <c r="Y71" t="s">
        <v>324</v>
      </c>
      <c r="Z71" t="s">
        <v>324</v>
      </c>
      <c r="AA71" t="s">
        <v>324</v>
      </c>
      <c r="AB71">
        <v>0</v>
      </c>
      <c r="AC71" t="s">
        <v>324</v>
      </c>
      <c r="AD71" t="s">
        <v>324</v>
      </c>
      <c r="AE71" t="s">
        <v>324</v>
      </c>
      <c r="AF71" t="s">
        <v>324</v>
      </c>
      <c r="AG71" t="s">
        <v>324</v>
      </c>
      <c r="AH71">
        <v>0</v>
      </c>
      <c r="AI71" t="s">
        <v>324</v>
      </c>
      <c r="AJ71">
        <v>0.4</v>
      </c>
      <c r="AK71" t="s">
        <v>324</v>
      </c>
      <c r="AL71" t="s">
        <v>324</v>
      </c>
      <c r="AM71" t="s">
        <v>324</v>
      </c>
      <c r="AN71">
        <v>0.4</v>
      </c>
      <c r="AO71" t="s">
        <v>324</v>
      </c>
      <c r="AP71" t="s">
        <v>324</v>
      </c>
      <c r="AQ71" t="s">
        <v>324</v>
      </c>
      <c r="AR71" t="s">
        <v>324</v>
      </c>
      <c r="AS71" t="s">
        <v>324</v>
      </c>
      <c r="AT71">
        <v>0</v>
      </c>
      <c r="AU71" t="s">
        <v>324</v>
      </c>
      <c r="AV71" t="s">
        <v>324</v>
      </c>
      <c r="AW71" t="s">
        <v>324</v>
      </c>
      <c r="AX71" t="s">
        <v>324</v>
      </c>
      <c r="AY71" t="s">
        <v>324</v>
      </c>
      <c r="AZ71">
        <v>0</v>
      </c>
      <c r="BA71" t="s">
        <v>324</v>
      </c>
      <c r="BB71" t="s">
        <v>324</v>
      </c>
      <c r="BC71" t="s">
        <v>324</v>
      </c>
      <c r="BD71" t="s">
        <v>324</v>
      </c>
      <c r="BE71" t="s">
        <v>324</v>
      </c>
      <c r="BF71">
        <v>0</v>
      </c>
      <c r="BG71" t="s">
        <v>324</v>
      </c>
      <c r="BH71" t="s">
        <v>324</v>
      </c>
      <c r="BI71" t="s">
        <v>324</v>
      </c>
      <c r="BJ71" t="s">
        <v>324</v>
      </c>
      <c r="BK71" t="s">
        <v>324</v>
      </c>
      <c r="BL71">
        <v>0</v>
      </c>
      <c r="BM71" t="s">
        <v>324</v>
      </c>
      <c r="BN71" t="s">
        <v>324</v>
      </c>
      <c r="BO71" t="s">
        <v>324</v>
      </c>
      <c r="BP71" t="s">
        <v>324</v>
      </c>
      <c r="BQ71" t="s">
        <v>324</v>
      </c>
      <c r="BR71">
        <v>0</v>
      </c>
      <c r="BS71">
        <v>0</v>
      </c>
      <c r="BT71">
        <v>0.4</v>
      </c>
      <c r="BU71">
        <v>0</v>
      </c>
      <c r="BV71">
        <v>0</v>
      </c>
      <c r="BW71">
        <v>0</v>
      </c>
      <c r="BX71">
        <v>0.4</v>
      </c>
    </row>
    <row r="72" spans="1:76" x14ac:dyDescent="0.45">
      <c r="A72">
        <v>2023</v>
      </c>
      <c r="B72" t="s">
        <v>102</v>
      </c>
      <c r="C72">
        <v>16616</v>
      </c>
      <c r="D72" t="s">
        <v>675</v>
      </c>
      <c r="E72" t="s">
        <v>661</v>
      </c>
      <c r="F72">
        <v>2</v>
      </c>
      <c r="G72">
        <v>1.1299999999999999</v>
      </c>
      <c r="H72" t="s">
        <v>324</v>
      </c>
      <c r="I72" t="s">
        <v>324</v>
      </c>
      <c r="K72" t="s">
        <v>324</v>
      </c>
      <c r="L72" t="s">
        <v>324</v>
      </c>
      <c r="M72" t="s">
        <v>324</v>
      </c>
      <c r="N72" t="s">
        <v>324</v>
      </c>
      <c r="O72" t="s">
        <v>324</v>
      </c>
      <c r="P72">
        <v>0</v>
      </c>
      <c r="Q72" t="s">
        <v>324</v>
      </c>
      <c r="R72" t="s">
        <v>324</v>
      </c>
      <c r="S72" t="s">
        <v>324</v>
      </c>
      <c r="T72" t="s">
        <v>324</v>
      </c>
      <c r="U72" t="s">
        <v>324</v>
      </c>
      <c r="V72">
        <v>0</v>
      </c>
      <c r="W72" t="s">
        <v>324</v>
      </c>
      <c r="X72" t="s">
        <v>324</v>
      </c>
      <c r="Y72" t="s">
        <v>324</v>
      </c>
      <c r="Z72" t="s">
        <v>324</v>
      </c>
      <c r="AA72" t="s">
        <v>324</v>
      </c>
      <c r="AB72">
        <v>0</v>
      </c>
      <c r="AC72" t="s">
        <v>324</v>
      </c>
      <c r="AD72" t="s">
        <v>324</v>
      </c>
      <c r="AE72" t="s">
        <v>324</v>
      </c>
      <c r="AF72" t="s">
        <v>324</v>
      </c>
      <c r="AG72" t="s">
        <v>324</v>
      </c>
      <c r="AH72">
        <v>0</v>
      </c>
      <c r="AI72" t="s">
        <v>324</v>
      </c>
      <c r="AJ72" t="s">
        <v>324</v>
      </c>
      <c r="AK72" t="s">
        <v>324</v>
      </c>
      <c r="AL72" t="s">
        <v>324</v>
      </c>
      <c r="AM72" t="s">
        <v>324</v>
      </c>
      <c r="AN72">
        <v>0</v>
      </c>
      <c r="AO72" t="s">
        <v>324</v>
      </c>
      <c r="AP72" t="s">
        <v>324</v>
      </c>
      <c r="AQ72" t="s">
        <v>324</v>
      </c>
      <c r="AR72" t="s">
        <v>324</v>
      </c>
      <c r="AS72" t="s">
        <v>324</v>
      </c>
      <c r="AT72">
        <v>0</v>
      </c>
      <c r="AU72" t="s">
        <v>324</v>
      </c>
      <c r="AV72">
        <v>1.1299999999999999</v>
      </c>
      <c r="AW72" t="s">
        <v>324</v>
      </c>
      <c r="AX72" t="s">
        <v>324</v>
      </c>
      <c r="AY72" t="s">
        <v>324</v>
      </c>
      <c r="AZ72">
        <v>1.1299999999999999</v>
      </c>
      <c r="BA72" t="s">
        <v>324</v>
      </c>
      <c r="BB72" t="s">
        <v>324</v>
      </c>
      <c r="BC72" t="s">
        <v>324</v>
      </c>
      <c r="BD72" t="s">
        <v>324</v>
      </c>
      <c r="BE72" t="s">
        <v>324</v>
      </c>
      <c r="BF72">
        <v>0</v>
      </c>
      <c r="BG72" t="s">
        <v>324</v>
      </c>
      <c r="BH72" t="s">
        <v>324</v>
      </c>
      <c r="BI72" t="s">
        <v>324</v>
      </c>
      <c r="BJ72" t="s">
        <v>324</v>
      </c>
      <c r="BK72" t="s">
        <v>324</v>
      </c>
      <c r="BL72">
        <v>0</v>
      </c>
      <c r="BM72" t="s">
        <v>324</v>
      </c>
      <c r="BN72" t="s">
        <v>324</v>
      </c>
      <c r="BO72" t="s">
        <v>324</v>
      </c>
      <c r="BP72" t="s">
        <v>324</v>
      </c>
      <c r="BQ72" t="s">
        <v>324</v>
      </c>
      <c r="BR72">
        <v>0</v>
      </c>
      <c r="BS72">
        <v>0</v>
      </c>
      <c r="BT72">
        <v>1.1299999999999999</v>
      </c>
      <c r="BU72">
        <v>0</v>
      </c>
      <c r="BV72">
        <v>0</v>
      </c>
      <c r="BW72">
        <v>0</v>
      </c>
      <c r="BX72">
        <v>1.1299999999999999</v>
      </c>
    </row>
    <row r="73" spans="1:76" x14ac:dyDescent="0.45">
      <c r="A73">
        <v>2023</v>
      </c>
      <c r="B73" t="s">
        <v>102</v>
      </c>
      <c r="C73">
        <v>16622</v>
      </c>
      <c r="D73" t="s">
        <v>676</v>
      </c>
      <c r="E73" t="s">
        <v>661</v>
      </c>
      <c r="F73">
        <v>7</v>
      </c>
      <c r="G73">
        <v>3.32</v>
      </c>
      <c r="H73" t="s">
        <v>324</v>
      </c>
      <c r="I73" t="s">
        <v>324</v>
      </c>
      <c r="J73" t="s">
        <v>244</v>
      </c>
      <c r="K73" t="s">
        <v>324</v>
      </c>
      <c r="L73">
        <v>1.45</v>
      </c>
      <c r="M73" t="s">
        <v>324</v>
      </c>
      <c r="N73" t="s">
        <v>324</v>
      </c>
      <c r="O73" t="s">
        <v>324</v>
      </c>
      <c r="P73">
        <v>1.45</v>
      </c>
      <c r="Q73" t="s">
        <v>324</v>
      </c>
      <c r="R73" t="s">
        <v>324</v>
      </c>
      <c r="S73" t="s">
        <v>324</v>
      </c>
      <c r="T73" t="s">
        <v>324</v>
      </c>
      <c r="U73" t="s">
        <v>324</v>
      </c>
      <c r="V73">
        <v>0</v>
      </c>
      <c r="W73" t="s">
        <v>324</v>
      </c>
      <c r="X73" t="s">
        <v>324</v>
      </c>
      <c r="Y73" t="s">
        <v>324</v>
      </c>
      <c r="Z73" t="s">
        <v>324</v>
      </c>
      <c r="AA73" t="s">
        <v>324</v>
      </c>
      <c r="AB73">
        <v>0</v>
      </c>
      <c r="AC73" t="s">
        <v>324</v>
      </c>
      <c r="AD73" t="s">
        <v>324</v>
      </c>
      <c r="AE73" t="s">
        <v>324</v>
      </c>
      <c r="AF73" t="s">
        <v>324</v>
      </c>
      <c r="AG73" t="s">
        <v>324</v>
      </c>
      <c r="AH73">
        <v>0</v>
      </c>
      <c r="AI73" t="s">
        <v>324</v>
      </c>
      <c r="AJ73">
        <v>1.87</v>
      </c>
      <c r="AK73" t="s">
        <v>324</v>
      </c>
      <c r="AL73" t="s">
        <v>324</v>
      </c>
      <c r="AM73" t="s">
        <v>324</v>
      </c>
      <c r="AN73">
        <v>1.87</v>
      </c>
      <c r="AO73" t="s">
        <v>324</v>
      </c>
      <c r="AP73" t="s">
        <v>324</v>
      </c>
      <c r="AQ73" t="s">
        <v>324</v>
      </c>
      <c r="AR73" t="s">
        <v>324</v>
      </c>
      <c r="AS73" t="s">
        <v>324</v>
      </c>
      <c r="AT73">
        <v>0</v>
      </c>
      <c r="AU73" t="s">
        <v>324</v>
      </c>
      <c r="AV73" t="s">
        <v>324</v>
      </c>
      <c r="AW73" t="s">
        <v>324</v>
      </c>
      <c r="AX73" t="s">
        <v>324</v>
      </c>
      <c r="AY73" t="s">
        <v>324</v>
      </c>
      <c r="AZ73">
        <v>0</v>
      </c>
      <c r="BA73" t="s">
        <v>324</v>
      </c>
      <c r="BB73" t="s">
        <v>324</v>
      </c>
      <c r="BC73" t="s">
        <v>324</v>
      </c>
      <c r="BD73" t="s">
        <v>324</v>
      </c>
      <c r="BE73" t="s">
        <v>324</v>
      </c>
      <c r="BF73">
        <v>0</v>
      </c>
      <c r="BG73" t="s">
        <v>324</v>
      </c>
      <c r="BH73" t="s">
        <v>324</v>
      </c>
      <c r="BI73" t="s">
        <v>324</v>
      </c>
      <c r="BJ73" t="s">
        <v>324</v>
      </c>
      <c r="BK73" t="s">
        <v>324</v>
      </c>
      <c r="BL73">
        <v>0</v>
      </c>
      <c r="BM73" t="s">
        <v>324</v>
      </c>
      <c r="BN73" t="s">
        <v>324</v>
      </c>
      <c r="BO73" t="s">
        <v>324</v>
      </c>
      <c r="BP73" t="s">
        <v>324</v>
      </c>
      <c r="BQ73" t="s">
        <v>324</v>
      </c>
      <c r="BR73">
        <v>0</v>
      </c>
      <c r="BS73">
        <v>0</v>
      </c>
      <c r="BT73">
        <v>3.32</v>
      </c>
      <c r="BU73">
        <v>0</v>
      </c>
      <c r="BV73">
        <v>0</v>
      </c>
      <c r="BW73">
        <v>0</v>
      </c>
      <c r="BX73">
        <v>3.32</v>
      </c>
    </row>
    <row r="74" spans="1:76" x14ac:dyDescent="0.45">
      <c r="A74">
        <v>2023</v>
      </c>
      <c r="B74" t="s">
        <v>102</v>
      </c>
      <c r="C74">
        <v>19499</v>
      </c>
      <c r="D74" t="s">
        <v>368</v>
      </c>
      <c r="E74" t="s">
        <v>661</v>
      </c>
      <c r="F74">
        <v>1</v>
      </c>
      <c r="G74">
        <v>0.5</v>
      </c>
      <c r="H74">
        <v>0</v>
      </c>
      <c r="I74">
        <v>0.5</v>
      </c>
      <c r="J74" t="s">
        <v>244</v>
      </c>
      <c r="K74" t="s">
        <v>324</v>
      </c>
      <c r="L74" t="s">
        <v>324</v>
      </c>
      <c r="M74" t="s">
        <v>324</v>
      </c>
      <c r="N74" t="s">
        <v>324</v>
      </c>
      <c r="O74" t="s">
        <v>324</v>
      </c>
      <c r="P74">
        <v>0</v>
      </c>
      <c r="Q74">
        <v>0</v>
      </c>
      <c r="R74">
        <v>0.5</v>
      </c>
      <c r="S74">
        <v>0</v>
      </c>
      <c r="T74">
        <v>0</v>
      </c>
      <c r="U74">
        <v>0</v>
      </c>
      <c r="V74">
        <v>0.5</v>
      </c>
      <c r="W74" t="s">
        <v>324</v>
      </c>
      <c r="X74" t="s">
        <v>324</v>
      </c>
      <c r="Y74" t="s">
        <v>324</v>
      </c>
      <c r="Z74" t="s">
        <v>324</v>
      </c>
      <c r="AA74" t="s">
        <v>324</v>
      </c>
      <c r="AB74">
        <v>0</v>
      </c>
      <c r="AC74" t="s">
        <v>324</v>
      </c>
      <c r="AD74" t="s">
        <v>324</v>
      </c>
      <c r="AE74" t="s">
        <v>324</v>
      </c>
      <c r="AF74" t="s">
        <v>324</v>
      </c>
      <c r="AG74" t="s">
        <v>324</v>
      </c>
      <c r="AH74">
        <v>0</v>
      </c>
      <c r="AI74" t="s">
        <v>324</v>
      </c>
      <c r="AJ74" t="s">
        <v>324</v>
      </c>
      <c r="AK74" t="s">
        <v>324</v>
      </c>
      <c r="AL74" t="s">
        <v>324</v>
      </c>
      <c r="AM74" t="s">
        <v>324</v>
      </c>
      <c r="AN74">
        <v>0</v>
      </c>
      <c r="AO74" t="s">
        <v>324</v>
      </c>
      <c r="AP74" t="s">
        <v>324</v>
      </c>
      <c r="AQ74" t="s">
        <v>324</v>
      </c>
      <c r="AR74" t="s">
        <v>324</v>
      </c>
      <c r="AS74" t="s">
        <v>324</v>
      </c>
      <c r="AT74">
        <v>0</v>
      </c>
      <c r="AU74" t="s">
        <v>324</v>
      </c>
      <c r="AV74" t="s">
        <v>324</v>
      </c>
      <c r="AW74" t="s">
        <v>324</v>
      </c>
      <c r="AX74" t="s">
        <v>324</v>
      </c>
      <c r="AY74" t="s">
        <v>324</v>
      </c>
      <c r="AZ74">
        <v>0</v>
      </c>
      <c r="BA74" t="s">
        <v>324</v>
      </c>
      <c r="BB74" t="s">
        <v>324</v>
      </c>
      <c r="BC74" t="s">
        <v>324</v>
      </c>
      <c r="BD74" t="s">
        <v>324</v>
      </c>
      <c r="BE74" t="s">
        <v>324</v>
      </c>
      <c r="BF74">
        <v>0</v>
      </c>
      <c r="BG74" t="s">
        <v>324</v>
      </c>
      <c r="BH74" t="s">
        <v>324</v>
      </c>
      <c r="BI74" t="s">
        <v>324</v>
      </c>
      <c r="BJ74" t="s">
        <v>324</v>
      </c>
      <c r="BK74" t="s">
        <v>324</v>
      </c>
      <c r="BL74">
        <v>0</v>
      </c>
      <c r="BM74" t="s">
        <v>324</v>
      </c>
      <c r="BN74" t="s">
        <v>324</v>
      </c>
      <c r="BO74" t="s">
        <v>324</v>
      </c>
      <c r="BP74" t="s">
        <v>324</v>
      </c>
      <c r="BQ74" t="s">
        <v>324</v>
      </c>
      <c r="BR74">
        <v>0</v>
      </c>
      <c r="BS74">
        <v>0</v>
      </c>
      <c r="BT74">
        <v>0.5</v>
      </c>
      <c r="BU74">
        <v>0</v>
      </c>
      <c r="BV74">
        <v>0</v>
      </c>
      <c r="BW74">
        <v>0</v>
      </c>
      <c r="BX74">
        <v>0.5</v>
      </c>
    </row>
    <row r="75" spans="1:76" x14ac:dyDescent="0.45">
      <c r="A75">
        <v>2023</v>
      </c>
      <c r="B75" t="s">
        <v>102</v>
      </c>
      <c r="C75">
        <v>20576</v>
      </c>
      <c r="D75" t="s">
        <v>678</v>
      </c>
      <c r="E75" t="s">
        <v>661</v>
      </c>
      <c r="F75">
        <v>2</v>
      </c>
      <c r="G75">
        <v>0.308</v>
      </c>
      <c r="H75" t="s">
        <v>324</v>
      </c>
      <c r="I75" t="s">
        <v>324</v>
      </c>
      <c r="J75" t="s">
        <v>244</v>
      </c>
      <c r="K75" t="s">
        <v>324</v>
      </c>
      <c r="L75" t="s">
        <v>324</v>
      </c>
      <c r="M75" t="s">
        <v>324</v>
      </c>
      <c r="N75" t="s">
        <v>324</v>
      </c>
      <c r="O75">
        <v>0.122</v>
      </c>
      <c r="P75">
        <v>0.122</v>
      </c>
      <c r="Q75" t="s">
        <v>324</v>
      </c>
      <c r="R75" t="s">
        <v>324</v>
      </c>
      <c r="S75" t="s">
        <v>324</v>
      </c>
      <c r="T75" t="s">
        <v>324</v>
      </c>
      <c r="U75" t="s">
        <v>324</v>
      </c>
      <c r="V75">
        <v>0</v>
      </c>
      <c r="W75" t="s">
        <v>324</v>
      </c>
      <c r="X75" t="s">
        <v>324</v>
      </c>
      <c r="Y75" t="s">
        <v>324</v>
      </c>
      <c r="Z75" t="s">
        <v>324</v>
      </c>
      <c r="AA75" t="s">
        <v>324</v>
      </c>
      <c r="AB75">
        <v>0</v>
      </c>
      <c r="AC75" t="s">
        <v>324</v>
      </c>
      <c r="AD75" t="s">
        <v>324</v>
      </c>
      <c r="AE75" t="s">
        <v>324</v>
      </c>
      <c r="AF75" t="s">
        <v>324</v>
      </c>
      <c r="AG75" t="s">
        <v>324</v>
      </c>
      <c r="AH75">
        <v>0</v>
      </c>
      <c r="AI75" t="s">
        <v>324</v>
      </c>
      <c r="AJ75" t="s">
        <v>324</v>
      </c>
      <c r="AK75" t="s">
        <v>324</v>
      </c>
      <c r="AL75" t="s">
        <v>324</v>
      </c>
      <c r="AM75">
        <v>0.186</v>
      </c>
      <c r="AN75">
        <v>0.186</v>
      </c>
      <c r="AO75" t="s">
        <v>324</v>
      </c>
      <c r="AP75" t="s">
        <v>324</v>
      </c>
      <c r="AQ75" t="s">
        <v>324</v>
      </c>
      <c r="AR75" t="s">
        <v>324</v>
      </c>
      <c r="AS75" t="s">
        <v>324</v>
      </c>
      <c r="AT75">
        <v>0</v>
      </c>
      <c r="AU75" t="s">
        <v>324</v>
      </c>
      <c r="AV75" t="s">
        <v>324</v>
      </c>
      <c r="AW75" t="s">
        <v>324</v>
      </c>
      <c r="AX75" t="s">
        <v>324</v>
      </c>
      <c r="AY75" t="s">
        <v>324</v>
      </c>
      <c r="AZ75">
        <v>0</v>
      </c>
      <c r="BA75" t="s">
        <v>324</v>
      </c>
      <c r="BB75" t="s">
        <v>324</v>
      </c>
      <c r="BC75" t="s">
        <v>324</v>
      </c>
      <c r="BD75" t="s">
        <v>324</v>
      </c>
      <c r="BE75" t="s">
        <v>324</v>
      </c>
      <c r="BF75">
        <v>0</v>
      </c>
      <c r="BG75" t="s">
        <v>324</v>
      </c>
      <c r="BH75" t="s">
        <v>324</v>
      </c>
      <c r="BI75" t="s">
        <v>324</v>
      </c>
      <c r="BJ75" t="s">
        <v>324</v>
      </c>
      <c r="BK75" t="s">
        <v>324</v>
      </c>
      <c r="BL75">
        <v>0</v>
      </c>
      <c r="BM75" t="s">
        <v>324</v>
      </c>
      <c r="BN75" t="s">
        <v>324</v>
      </c>
      <c r="BO75" t="s">
        <v>324</v>
      </c>
      <c r="BP75" t="s">
        <v>324</v>
      </c>
      <c r="BQ75" t="s">
        <v>324</v>
      </c>
      <c r="BR75">
        <v>0</v>
      </c>
      <c r="BS75">
        <v>0</v>
      </c>
      <c r="BT75">
        <v>0</v>
      </c>
      <c r="BU75">
        <v>0</v>
      </c>
      <c r="BV75">
        <v>0</v>
      </c>
      <c r="BW75">
        <v>0.308</v>
      </c>
      <c r="BX75">
        <v>0.308</v>
      </c>
    </row>
    <row r="76" spans="1:76" x14ac:dyDescent="0.45">
      <c r="A76">
        <v>2023</v>
      </c>
      <c r="B76" t="s">
        <v>102</v>
      </c>
      <c r="C76">
        <v>99999</v>
      </c>
      <c r="D76" t="s">
        <v>599</v>
      </c>
      <c r="E76" t="s">
        <v>664</v>
      </c>
      <c r="F76" t="s">
        <v>324</v>
      </c>
      <c r="G76">
        <v>-1.5429999999999999</v>
      </c>
      <c r="H76" t="s">
        <v>324</v>
      </c>
      <c r="I76" t="s">
        <v>324</v>
      </c>
      <c r="K76">
        <v>0</v>
      </c>
      <c r="L76">
        <v>0</v>
      </c>
      <c r="M76">
        <v>0</v>
      </c>
      <c r="N76" t="s">
        <v>324</v>
      </c>
      <c r="O76">
        <v>-1.5429999999999999</v>
      </c>
      <c r="P76">
        <v>-1.5429999999999999</v>
      </c>
      <c r="Q76" t="s">
        <v>324</v>
      </c>
      <c r="R76" t="s">
        <v>324</v>
      </c>
      <c r="S76" t="s">
        <v>324</v>
      </c>
      <c r="T76" t="s">
        <v>324</v>
      </c>
      <c r="U76" t="s">
        <v>324</v>
      </c>
      <c r="V76" t="s">
        <v>324</v>
      </c>
      <c r="W76" t="s">
        <v>324</v>
      </c>
      <c r="X76" t="s">
        <v>324</v>
      </c>
      <c r="Y76" t="s">
        <v>324</v>
      </c>
      <c r="Z76" t="s">
        <v>324</v>
      </c>
      <c r="AA76" t="s">
        <v>324</v>
      </c>
      <c r="AB76" t="s">
        <v>324</v>
      </c>
      <c r="AC76" t="s">
        <v>324</v>
      </c>
      <c r="AD76" t="s">
        <v>324</v>
      </c>
      <c r="AE76" t="s">
        <v>324</v>
      </c>
      <c r="AF76" t="s">
        <v>324</v>
      </c>
      <c r="AG76" t="s">
        <v>324</v>
      </c>
      <c r="AH76" t="s">
        <v>324</v>
      </c>
      <c r="AI76" t="s">
        <v>324</v>
      </c>
      <c r="AJ76" t="s">
        <v>324</v>
      </c>
      <c r="AK76" t="s">
        <v>324</v>
      </c>
      <c r="AL76" t="s">
        <v>324</v>
      </c>
      <c r="AM76" t="s">
        <v>324</v>
      </c>
      <c r="AN76" t="s">
        <v>324</v>
      </c>
      <c r="AO76" t="s">
        <v>324</v>
      </c>
      <c r="AP76" t="s">
        <v>324</v>
      </c>
      <c r="AQ76" t="s">
        <v>324</v>
      </c>
      <c r="AR76" t="s">
        <v>324</v>
      </c>
      <c r="AS76" t="s">
        <v>324</v>
      </c>
      <c r="AT76" t="s">
        <v>324</v>
      </c>
      <c r="AU76" t="s">
        <v>324</v>
      </c>
      <c r="AV76" t="s">
        <v>324</v>
      </c>
      <c r="AW76" t="s">
        <v>324</v>
      </c>
      <c r="AX76" t="s">
        <v>324</v>
      </c>
      <c r="AY76" t="s">
        <v>324</v>
      </c>
      <c r="AZ76" t="s">
        <v>324</v>
      </c>
      <c r="BA76" t="s">
        <v>324</v>
      </c>
      <c r="BB76" t="s">
        <v>324</v>
      </c>
      <c r="BC76" t="s">
        <v>324</v>
      </c>
      <c r="BD76" t="s">
        <v>324</v>
      </c>
      <c r="BE76" t="s">
        <v>324</v>
      </c>
      <c r="BF76" t="s">
        <v>324</v>
      </c>
      <c r="BG76" t="s">
        <v>324</v>
      </c>
      <c r="BH76" t="s">
        <v>324</v>
      </c>
      <c r="BI76" t="s">
        <v>324</v>
      </c>
      <c r="BJ76" t="s">
        <v>324</v>
      </c>
      <c r="BK76" t="s">
        <v>324</v>
      </c>
      <c r="BL76" t="s">
        <v>324</v>
      </c>
      <c r="BM76" t="s">
        <v>324</v>
      </c>
      <c r="BN76" t="s">
        <v>324</v>
      </c>
      <c r="BO76" t="s">
        <v>324</v>
      </c>
      <c r="BP76" t="s">
        <v>324</v>
      </c>
      <c r="BQ76" t="s">
        <v>324</v>
      </c>
      <c r="BR76" t="s">
        <v>324</v>
      </c>
      <c r="BS76">
        <v>0</v>
      </c>
      <c r="BT76">
        <v>0</v>
      </c>
      <c r="BU76">
        <v>0</v>
      </c>
      <c r="BV76" t="s">
        <v>324</v>
      </c>
      <c r="BW76">
        <v>-1.5429999999999999</v>
      </c>
      <c r="BX76">
        <v>-1.5429999999999999</v>
      </c>
    </row>
    <row r="77" spans="1:76" x14ac:dyDescent="0.45">
      <c r="A77">
        <v>2023</v>
      </c>
      <c r="B77" t="s">
        <v>102</v>
      </c>
      <c r="C77">
        <v>99999</v>
      </c>
      <c r="D77" t="s">
        <v>599</v>
      </c>
      <c r="E77" t="s">
        <v>661</v>
      </c>
      <c r="F77" t="s">
        <v>324</v>
      </c>
      <c r="G77">
        <v>-0.20599999999999999</v>
      </c>
      <c r="H77" t="s">
        <v>324</v>
      </c>
      <c r="I77" t="s">
        <v>324</v>
      </c>
      <c r="K77">
        <v>-3.3000000000000002E-2</v>
      </c>
      <c r="L77">
        <v>-0.17299999999999999</v>
      </c>
      <c r="M77" t="s">
        <v>324</v>
      </c>
      <c r="N77" t="s">
        <v>324</v>
      </c>
      <c r="O77" t="s">
        <v>324</v>
      </c>
      <c r="P77">
        <v>-0.20599999999999999</v>
      </c>
      <c r="Q77" t="s">
        <v>324</v>
      </c>
      <c r="R77" t="s">
        <v>324</v>
      </c>
      <c r="S77" t="s">
        <v>324</v>
      </c>
      <c r="T77" t="s">
        <v>324</v>
      </c>
      <c r="U77" t="s">
        <v>324</v>
      </c>
      <c r="V77" t="s">
        <v>324</v>
      </c>
      <c r="W77" t="s">
        <v>324</v>
      </c>
      <c r="X77" t="s">
        <v>324</v>
      </c>
      <c r="Y77" t="s">
        <v>324</v>
      </c>
      <c r="Z77" t="s">
        <v>324</v>
      </c>
      <c r="AA77" t="s">
        <v>324</v>
      </c>
      <c r="AB77" t="s">
        <v>324</v>
      </c>
      <c r="AC77" t="s">
        <v>324</v>
      </c>
      <c r="AD77" t="s">
        <v>324</v>
      </c>
      <c r="AE77" t="s">
        <v>324</v>
      </c>
      <c r="AF77" t="s">
        <v>324</v>
      </c>
      <c r="AG77" t="s">
        <v>324</v>
      </c>
      <c r="AH77" t="s">
        <v>324</v>
      </c>
      <c r="AI77" t="s">
        <v>324</v>
      </c>
      <c r="AJ77" t="s">
        <v>324</v>
      </c>
      <c r="AK77" t="s">
        <v>324</v>
      </c>
      <c r="AL77" t="s">
        <v>324</v>
      </c>
      <c r="AM77" t="s">
        <v>324</v>
      </c>
      <c r="AN77" t="s">
        <v>324</v>
      </c>
      <c r="AO77" t="s">
        <v>324</v>
      </c>
      <c r="AP77" t="s">
        <v>324</v>
      </c>
      <c r="AQ77" t="s">
        <v>324</v>
      </c>
      <c r="AR77" t="s">
        <v>324</v>
      </c>
      <c r="AS77" t="s">
        <v>324</v>
      </c>
      <c r="AT77" t="s">
        <v>324</v>
      </c>
      <c r="AU77" t="s">
        <v>324</v>
      </c>
      <c r="AV77" t="s">
        <v>324</v>
      </c>
      <c r="AW77" t="s">
        <v>324</v>
      </c>
      <c r="AX77" t="s">
        <v>324</v>
      </c>
      <c r="AY77" t="s">
        <v>324</v>
      </c>
      <c r="AZ77" t="s">
        <v>324</v>
      </c>
      <c r="BA77" t="s">
        <v>324</v>
      </c>
      <c r="BB77" t="s">
        <v>324</v>
      </c>
      <c r="BC77" t="s">
        <v>324</v>
      </c>
      <c r="BD77" t="s">
        <v>324</v>
      </c>
      <c r="BE77" t="s">
        <v>324</v>
      </c>
      <c r="BF77" t="s">
        <v>324</v>
      </c>
      <c r="BG77" t="s">
        <v>324</v>
      </c>
      <c r="BH77" t="s">
        <v>324</v>
      </c>
      <c r="BI77" t="s">
        <v>324</v>
      </c>
      <c r="BJ77" t="s">
        <v>324</v>
      </c>
      <c r="BK77" t="s">
        <v>324</v>
      </c>
      <c r="BL77" t="s">
        <v>324</v>
      </c>
      <c r="BM77" t="s">
        <v>324</v>
      </c>
      <c r="BN77" t="s">
        <v>324</v>
      </c>
      <c r="BO77" t="s">
        <v>324</v>
      </c>
      <c r="BP77" t="s">
        <v>324</v>
      </c>
      <c r="BQ77" t="s">
        <v>324</v>
      </c>
      <c r="BR77" t="s">
        <v>324</v>
      </c>
      <c r="BS77">
        <v>-3.3000000000000002E-2</v>
      </c>
      <c r="BT77">
        <v>-0.17299999999999999</v>
      </c>
      <c r="BU77" t="s">
        <v>324</v>
      </c>
      <c r="BV77" t="s">
        <v>324</v>
      </c>
      <c r="BW77" t="s">
        <v>324</v>
      </c>
      <c r="BX77">
        <v>-0.20599999999999999</v>
      </c>
    </row>
    <row r="78" spans="1:76" x14ac:dyDescent="0.45">
      <c r="A78">
        <v>2023</v>
      </c>
      <c r="B78" t="s">
        <v>106</v>
      </c>
      <c r="C78">
        <v>4176</v>
      </c>
      <c r="D78" t="s">
        <v>371</v>
      </c>
      <c r="E78" t="s">
        <v>681</v>
      </c>
      <c r="F78">
        <v>1870</v>
      </c>
      <c r="G78">
        <v>44.304000000000002</v>
      </c>
      <c r="H78">
        <v>7.9950000000000001</v>
      </c>
      <c r="I78">
        <v>0</v>
      </c>
      <c r="J78" t="s">
        <v>244</v>
      </c>
      <c r="K78" t="s">
        <v>324</v>
      </c>
      <c r="L78">
        <v>1.1639999999999999</v>
      </c>
      <c r="M78">
        <v>0.14000000000000001</v>
      </c>
      <c r="N78" t="s">
        <v>324</v>
      </c>
      <c r="O78">
        <v>4.0609999999999999</v>
      </c>
      <c r="P78">
        <v>5.3650000000000002</v>
      </c>
      <c r="Q78">
        <v>15.771000000000001</v>
      </c>
      <c r="R78">
        <v>2.5680000000000001</v>
      </c>
      <c r="S78">
        <v>0.53</v>
      </c>
      <c r="T78" t="s">
        <v>324</v>
      </c>
      <c r="U78" t="s">
        <v>324</v>
      </c>
      <c r="V78">
        <v>18.869</v>
      </c>
      <c r="W78" t="s">
        <v>324</v>
      </c>
      <c r="X78" t="s">
        <v>324</v>
      </c>
      <c r="Y78" t="s">
        <v>324</v>
      </c>
      <c r="Z78" t="s">
        <v>324</v>
      </c>
      <c r="AA78" t="s">
        <v>324</v>
      </c>
      <c r="AB78">
        <v>0</v>
      </c>
      <c r="AC78" t="s">
        <v>324</v>
      </c>
      <c r="AD78" t="s">
        <v>324</v>
      </c>
      <c r="AE78" t="s">
        <v>324</v>
      </c>
      <c r="AF78" t="s">
        <v>324</v>
      </c>
      <c r="AG78" t="s">
        <v>324</v>
      </c>
      <c r="AH78">
        <v>0</v>
      </c>
      <c r="AI78" t="s">
        <v>324</v>
      </c>
      <c r="AJ78" t="s">
        <v>324</v>
      </c>
      <c r="AK78" t="s">
        <v>324</v>
      </c>
      <c r="AL78" t="s">
        <v>324</v>
      </c>
      <c r="AM78">
        <v>3.7639999999999998</v>
      </c>
      <c r="AN78">
        <v>3.7639999999999998</v>
      </c>
      <c r="AO78" t="s">
        <v>324</v>
      </c>
      <c r="AP78" t="s">
        <v>324</v>
      </c>
      <c r="AQ78" t="s">
        <v>324</v>
      </c>
      <c r="AR78" t="s">
        <v>324</v>
      </c>
      <c r="AS78" t="s">
        <v>324</v>
      </c>
      <c r="AT78">
        <v>0</v>
      </c>
      <c r="AU78">
        <v>0.15</v>
      </c>
      <c r="AV78">
        <v>13.036</v>
      </c>
      <c r="AW78">
        <v>1.35</v>
      </c>
      <c r="AX78" t="s">
        <v>324</v>
      </c>
      <c r="AY78" t="s">
        <v>324</v>
      </c>
      <c r="AZ78">
        <v>14.536</v>
      </c>
      <c r="BA78" t="s">
        <v>324</v>
      </c>
      <c r="BB78">
        <v>1.34</v>
      </c>
      <c r="BC78">
        <v>6.5000000000000002E-2</v>
      </c>
      <c r="BD78" t="s">
        <v>324</v>
      </c>
      <c r="BE78" t="s">
        <v>324</v>
      </c>
      <c r="BF78">
        <v>1.405</v>
      </c>
      <c r="BG78" t="s">
        <v>324</v>
      </c>
      <c r="BH78">
        <v>1.4999999999999999E-2</v>
      </c>
      <c r="BI78" t="s">
        <v>324</v>
      </c>
      <c r="BJ78" t="s">
        <v>324</v>
      </c>
      <c r="BK78">
        <v>0.15</v>
      </c>
      <c r="BL78">
        <v>0.16500000000000001</v>
      </c>
      <c r="BM78" t="s">
        <v>324</v>
      </c>
      <c r="BN78" t="s">
        <v>324</v>
      </c>
      <c r="BO78">
        <v>0.2</v>
      </c>
      <c r="BP78" t="s">
        <v>324</v>
      </c>
      <c r="BQ78" t="s">
        <v>324</v>
      </c>
      <c r="BR78">
        <v>0.2</v>
      </c>
      <c r="BS78">
        <v>15.920999999999999</v>
      </c>
      <c r="BT78">
        <v>18.123000000000001</v>
      </c>
      <c r="BU78">
        <v>2.2850000000000001</v>
      </c>
      <c r="BV78">
        <v>0</v>
      </c>
      <c r="BW78">
        <v>7.9749999999999996</v>
      </c>
      <c r="BX78">
        <v>44.304000000000002</v>
      </c>
    </row>
    <row r="79" spans="1:76" x14ac:dyDescent="0.45">
      <c r="A79">
        <v>2023</v>
      </c>
      <c r="B79" t="s">
        <v>106</v>
      </c>
      <c r="C79">
        <v>19497</v>
      </c>
      <c r="D79" t="s">
        <v>373</v>
      </c>
      <c r="E79" t="s">
        <v>681</v>
      </c>
      <c r="F79">
        <v>192</v>
      </c>
      <c r="G79">
        <v>14.734</v>
      </c>
      <c r="H79" t="s">
        <v>324</v>
      </c>
      <c r="I79">
        <v>0</v>
      </c>
      <c r="J79" t="s">
        <v>244</v>
      </c>
      <c r="K79">
        <v>0.26100000000000001</v>
      </c>
      <c r="L79">
        <v>1.7609999999999999</v>
      </c>
      <c r="M79" t="s">
        <v>324</v>
      </c>
      <c r="N79" t="s">
        <v>324</v>
      </c>
      <c r="O79" t="s">
        <v>324</v>
      </c>
      <c r="P79">
        <v>2.0219999999999998</v>
      </c>
      <c r="Q79" t="s">
        <v>324</v>
      </c>
      <c r="R79" t="s">
        <v>324</v>
      </c>
      <c r="S79" t="s">
        <v>324</v>
      </c>
      <c r="T79" t="s">
        <v>324</v>
      </c>
      <c r="U79" t="s">
        <v>324</v>
      </c>
      <c r="V79">
        <v>0</v>
      </c>
      <c r="W79" t="s">
        <v>324</v>
      </c>
      <c r="X79" t="s">
        <v>324</v>
      </c>
      <c r="Y79" t="s">
        <v>324</v>
      </c>
      <c r="Z79" t="s">
        <v>324</v>
      </c>
      <c r="AA79" t="s">
        <v>324</v>
      </c>
      <c r="AB79">
        <v>0</v>
      </c>
      <c r="AC79" t="s">
        <v>324</v>
      </c>
      <c r="AD79">
        <v>0.03</v>
      </c>
      <c r="AE79" t="s">
        <v>324</v>
      </c>
      <c r="AF79" t="s">
        <v>324</v>
      </c>
      <c r="AG79" t="s">
        <v>324</v>
      </c>
      <c r="AH79">
        <v>0.03</v>
      </c>
      <c r="AI79" t="s">
        <v>324</v>
      </c>
      <c r="AJ79" t="s">
        <v>324</v>
      </c>
      <c r="AK79" t="s">
        <v>324</v>
      </c>
      <c r="AL79" t="s">
        <v>324</v>
      </c>
      <c r="AM79" t="s">
        <v>324</v>
      </c>
      <c r="AN79">
        <v>0</v>
      </c>
      <c r="AO79" t="s">
        <v>324</v>
      </c>
      <c r="AP79">
        <v>1.05</v>
      </c>
      <c r="AQ79" t="s">
        <v>324</v>
      </c>
      <c r="AR79" t="s">
        <v>324</v>
      </c>
      <c r="AS79" t="s">
        <v>324</v>
      </c>
      <c r="AT79">
        <v>1.05</v>
      </c>
      <c r="AU79" t="s">
        <v>324</v>
      </c>
      <c r="AV79" t="s">
        <v>324</v>
      </c>
      <c r="AW79" t="s">
        <v>324</v>
      </c>
      <c r="AX79" t="s">
        <v>324</v>
      </c>
      <c r="AY79" t="s">
        <v>324</v>
      </c>
      <c r="AZ79">
        <v>0</v>
      </c>
      <c r="BA79" t="s">
        <v>324</v>
      </c>
      <c r="BB79" t="s">
        <v>324</v>
      </c>
      <c r="BC79" t="s">
        <v>324</v>
      </c>
      <c r="BD79" t="s">
        <v>324</v>
      </c>
      <c r="BE79" t="s">
        <v>324</v>
      </c>
      <c r="BF79">
        <v>0</v>
      </c>
      <c r="BG79" t="s">
        <v>324</v>
      </c>
      <c r="BH79" t="s">
        <v>324</v>
      </c>
      <c r="BI79" t="s">
        <v>324</v>
      </c>
      <c r="BJ79" t="s">
        <v>324</v>
      </c>
      <c r="BK79" t="s">
        <v>324</v>
      </c>
      <c r="BL79">
        <v>0</v>
      </c>
      <c r="BM79">
        <v>3.6999999999999998E-2</v>
      </c>
      <c r="BN79">
        <v>11.595000000000001</v>
      </c>
      <c r="BO79" t="s">
        <v>324</v>
      </c>
      <c r="BP79" t="s">
        <v>324</v>
      </c>
      <c r="BQ79" t="s">
        <v>324</v>
      </c>
      <c r="BR79">
        <v>11.632</v>
      </c>
      <c r="BS79">
        <v>0.29799999999999999</v>
      </c>
      <c r="BT79">
        <v>14.436</v>
      </c>
      <c r="BU79">
        <v>0</v>
      </c>
      <c r="BV79">
        <v>0</v>
      </c>
      <c r="BW79">
        <v>0</v>
      </c>
      <c r="BX79">
        <v>14.734</v>
      </c>
    </row>
    <row r="80" spans="1:76" x14ac:dyDescent="0.45">
      <c r="A80">
        <v>2023</v>
      </c>
      <c r="B80" t="s">
        <v>114</v>
      </c>
      <c r="C80">
        <v>6452</v>
      </c>
      <c r="D80" t="s">
        <v>380</v>
      </c>
      <c r="E80" t="s">
        <v>693</v>
      </c>
      <c r="F80">
        <v>771</v>
      </c>
      <c r="G80">
        <v>213.274</v>
      </c>
      <c r="H80">
        <v>207.84200000000001</v>
      </c>
      <c r="I80">
        <v>7.9189999999999996</v>
      </c>
      <c r="J80" t="s">
        <v>244</v>
      </c>
      <c r="K80" t="s">
        <v>324</v>
      </c>
      <c r="L80">
        <v>3.2210000000000001</v>
      </c>
      <c r="M80" t="s">
        <v>324</v>
      </c>
      <c r="N80" t="s">
        <v>324</v>
      </c>
      <c r="O80">
        <v>2.2160000000000002</v>
      </c>
      <c r="P80">
        <v>5.4370000000000003</v>
      </c>
      <c r="Q80" t="s">
        <v>324</v>
      </c>
      <c r="R80">
        <v>0.307</v>
      </c>
      <c r="S80" t="s">
        <v>324</v>
      </c>
      <c r="T80" t="s">
        <v>324</v>
      </c>
      <c r="U80" t="s">
        <v>324</v>
      </c>
      <c r="V80">
        <v>0.307</v>
      </c>
      <c r="W80" t="s">
        <v>324</v>
      </c>
      <c r="X80" t="s">
        <v>324</v>
      </c>
      <c r="Y80" t="s">
        <v>324</v>
      </c>
      <c r="Z80" t="s">
        <v>324</v>
      </c>
      <c r="AA80" t="s">
        <v>324</v>
      </c>
      <c r="AB80">
        <v>0</v>
      </c>
      <c r="AC80" t="s">
        <v>324</v>
      </c>
      <c r="AD80" t="s">
        <v>324</v>
      </c>
      <c r="AE80" t="s">
        <v>324</v>
      </c>
      <c r="AF80" t="s">
        <v>324</v>
      </c>
      <c r="AG80" t="s">
        <v>324</v>
      </c>
      <c r="AH80">
        <v>0</v>
      </c>
      <c r="AI80" t="s">
        <v>324</v>
      </c>
      <c r="AJ80" t="s">
        <v>324</v>
      </c>
      <c r="AK80" t="s">
        <v>324</v>
      </c>
      <c r="AL80" t="s">
        <v>324</v>
      </c>
      <c r="AM80" t="s">
        <v>324</v>
      </c>
      <c r="AN80">
        <v>0</v>
      </c>
      <c r="AO80" t="s">
        <v>324</v>
      </c>
      <c r="AP80" t="s">
        <v>324</v>
      </c>
      <c r="AQ80" t="s">
        <v>324</v>
      </c>
      <c r="AR80" t="s">
        <v>324</v>
      </c>
      <c r="AS80" t="s">
        <v>324</v>
      </c>
      <c r="AT80">
        <v>0</v>
      </c>
      <c r="AU80" t="s">
        <v>324</v>
      </c>
      <c r="AV80">
        <v>206.53</v>
      </c>
      <c r="AW80">
        <v>1</v>
      </c>
      <c r="AX80" t="s">
        <v>324</v>
      </c>
      <c r="AY80" t="s">
        <v>324</v>
      </c>
      <c r="AZ80">
        <v>207.53</v>
      </c>
      <c r="BA80" t="s">
        <v>324</v>
      </c>
      <c r="BB80" t="s">
        <v>324</v>
      </c>
      <c r="BC80" t="s">
        <v>324</v>
      </c>
      <c r="BD80" t="s">
        <v>324</v>
      </c>
      <c r="BE80" t="s">
        <v>324</v>
      </c>
      <c r="BF80">
        <v>0</v>
      </c>
      <c r="BG80" t="s">
        <v>324</v>
      </c>
      <c r="BH80" t="s">
        <v>324</v>
      </c>
      <c r="BI80" t="s">
        <v>324</v>
      </c>
      <c r="BJ80" t="s">
        <v>324</v>
      </c>
      <c r="BK80" t="s">
        <v>324</v>
      </c>
      <c r="BL80">
        <v>0</v>
      </c>
      <c r="BM80" t="s">
        <v>324</v>
      </c>
      <c r="BN80" t="s">
        <v>324</v>
      </c>
      <c r="BO80" t="s">
        <v>324</v>
      </c>
      <c r="BP80" t="s">
        <v>324</v>
      </c>
      <c r="BQ80" t="s">
        <v>324</v>
      </c>
      <c r="BR80">
        <v>0</v>
      </c>
      <c r="BS80">
        <v>0</v>
      </c>
      <c r="BT80">
        <v>210.05799999999999</v>
      </c>
      <c r="BU80">
        <v>1</v>
      </c>
      <c r="BV80">
        <v>0</v>
      </c>
      <c r="BW80">
        <v>2.2160000000000002</v>
      </c>
      <c r="BX80">
        <v>213.274</v>
      </c>
    </row>
    <row r="81" spans="1:76" x14ac:dyDescent="0.45">
      <c r="A81">
        <v>2023</v>
      </c>
      <c r="B81" t="s">
        <v>114</v>
      </c>
      <c r="C81">
        <v>6455</v>
      </c>
      <c r="D81" t="s">
        <v>381</v>
      </c>
      <c r="E81" t="s">
        <v>687</v>
      </c>
      <c r="F81">
        <v>191</v>
      </c>
      <c r="G81">
        <v>97.768000000000001</v>
      </c>
      <c r="H81">
        <v>97.760999999999996</v>
      </c>
      <c r="I81">
        <v>7.0000000000000001E-3</v>
      </c>
      <c r="J81" t="s">
        <v>244</v>
      </c>
      <c r="K81" t="s">
        <v>324</v>
      </c>
      <c r="L81">
        <v>0.32300000000000001</v>
      </c>
      <c r="M81" t="s">
        <v>324</v>
      </c>
      <c r="N81" t="s">
        <v>324</v>
      </c>
      <c r="O81">
        <v>7.0000000000000001E-3</v>
      </c>
      <c r="P81">
        <v>0.33</v>
      </c>
      <c r="Q81" t="s">
        <v>324</v>
      </c>
      <c r="R81" t="s">
        <v>324</v>
      </c>
      <c r="S81" t="s">
        <v>324</v>
      </c>
      <c r="T81" t="s">
        <v>324</v>
      </c>
      <c r="U81" t="s">
        <v>324</v>
      </c>
      <c r="V81">
        <v>0</v>
      </c>
      <c r="W81" t="s">
        <v>324</v>
      </c>
      <c r="X81" t="s">
        <v>324</v>
      </c>
      <c r="Y81" t="s">
        <v>324</v>
      </c>
      <c r="Z81" t="s">
        <v>324</v>
      </c>
      <c r="AA81" t="s">
        <v>324</v>
      </c>
      <c r="AB81">
        <v>0</v>
      </c>
      <c r="AC81" t="s">
        <v>324</v>
      </c>
      <c r="AD81" t="s">
        <v>324</v>
      </c>
      <c r="AE81" t="s">
        <v>324</v>
      </c>
      <c r="AF81" t="s">
        <v>324</v>
      </c>
      <c r="AG81" t="s">
        <v>324</v>
      </c>
      <c r="AH81">
        <v>0</v>
      </c>
      <c r="AI81" t="s">
        <v>324</v>
      </c>
      <c r="AJ81" t="s">
        <v>324</v>
      </c>
      <c r="AK81" t="s">
        <v>324</v>
      </c>
      <c r="AL81" t="s">
        <v>324</v>
      </c>
      <c r="AM81" t="s">
        <v>324</v>
      </c>
      <c r="AN81">
        <v>0</v>
      </c>
      <c r="AO81" t="s">
        <v>324</v>
      </c>
      <c r="AP81" t="s">
        <v>324</v>
      </c>
      <c r="AQ81" t="s">
        <v>324</v>
      </c>
      <c r="AR81" t="s">
        <v>324</v>
      </c>
      <c r="AS81" t="s">
        <v>324</v>
      </c>
      <c r="AT81">
        <v>0</v>
      </c>
      <c r="AU81" t="s">
        <v>324</v>
      </c>
      <c r="AV81">
        <v>96.77</v>
      </c>
      <c r="AW81">
        <v>0.66800000000000004</v>
      </c>
      <c r="AX81" t="s">
        <v>324</v>
      </c>
      <c r="AY81" t="s">
        <v>324</v>
      </c>
      <c r="AZ81">
        <v>97.438000000000002</v>
      </c>
      <c r="BA81" t="s">
        <v>324</v>
      </c>
      <c r="BB81" t="s">
        <v>324</v>
      </c>
      <c r="BC81" t="s">
        <v>324</v>
      </c>
      <c r="BD81" t="s">
        <v>324</v>
      </c>
      <c r="BE81" t="s">
        <v>324</v>
      </c>
      <c r="BF81">
        <v>0</v>
      </c>
      <c r="BG81" t="s">
        <v>324</v>
      </c>
      <c r="BH81" t="s">
        <v>324</v>
      </c>
      <c r="BI81" t="s">
        <v>324</v>
      </c>
      <c r="BJ81" t="s">
        <v>324</v>
      </c>
      <c r="BK81" t="s">
        <v>324</v>
      </c>
      <c r="BL81">
        <v>0</v>
      </c>
      <c r="BM81" t="s">
        <v>324</v>
      </c>
      <c r="BN81" t="s">
        <v>324</v>
      </c>
      <c r="BO81" t="s">
        <v>324</v>
      </c>
      <c r="BP81" t="s">
        <v>324</v>
      </c>
      <c r="BQ81" t="s">
        <v>324</v>
      </c>
      <c r="BR81">
        <v>0</v>
      </c>
      <c r="BS81">
        <v>0</v>
      </c>
      <c r="BT81">
        <v>97.093000000000004</v>
      </c>
      <c r="BU81">
        <v>0.66800000000000004</v>
      </c>
      <c r="BV81">
        <v>0</v>
      </c>
      <c r="BW81">
        <v>7.0000000000000001E-3</v>
      </c>
      <c r="BX81">
        <v>97.768000000000001</v>
      </c>
    </row>
    <row r="82" spans="1:76" x14ac:dyDescent="0.45">
      <c r="A82">
        <v>2023</v>
      </c>
      <c r="B82" t="s">
        <v>114</v>
      </c>
      <c r="C82">
        <v>6909</v>
      </c>
      <c r="D82" t="s">
        <v>696</v>
      </c>
      <c r="E82" t="s">
        <v>697</v>
      </c>
      <c r="F82">
        <v>13</v>
      </c>
      <c r="G82">
        <v>4.0999999999999996</v>
      </c>
      <c r="H82">
        <v>4.0999999999999996</v>
      </c>
      <c r="I82">
        <v>2.8</v>
      </c>
      <c r="J82" t="s">
        <v>247</v>
      </c>
      <c r="K82" t="s">
        <v>324</v>
      </c>
      <c r="L82" t="s">
        <v>324</v>
      </c>
      <c r="M82" t="s">
        <v>324</v>
      </c>
      <c r="N82" t="s">
        <v>324</v>
      </c>
      <c r="O82" t="s">
        <v>324</v>
      </c>
      <c r="P82">
        <v>0</v>
      </c>
      <c r="Q82" t="s">
        <v>324</v>
      </c>
      <c r="R82" t="s">
        <v>324</v>
      </c>
      <c r="S82" t="s">
        <v>324</v>
      </c>
      <c r="T82" t="s">
        <v>324</v>
      </c>
      <c r="U82" t="s">
        <v>324</v>
      </c>
      <c r="V82">
        <v>0</v>
      </c>
      <c r="W82" t="s">
        <v>324</v>
      </c>
      <c r="X82" t="s">
        <v>324</v>
      </c>
      <c r="Y82" t="s">
        <v>324</v>
      </c>
      <c r="Z82" t="s">
        <v>324</v>
      </c>
      <c r="AA82" t="s">
        <v>324</v>
      </c>
      <c r="AB82">
        <v>0</v>
      </c>
      <c r="AC82" t="s">
        <v>324</v>
      </c>
      <c r="AD82" t="s">
        <v>324</v>
      </c>
      <c r="AE82" t="s">
        <v>324</v>
      </c>
      <c r="AF82" t="s">
        <v>324</v>
      </c>
      <c r="AG82" t="s">
        <v>324</v>
      </c>
      <c r="AH82">
        <v>0</v>
      </c>
      <c r="AI82" t="s">
        <v>324</v>
      </c>
      <c r="AJ82" t="s">
        <v>324</v>
      </c>
      <c r="AK82" t="s">
        <v>324</v>
      </c>
      <c r="AL82" t="s">
        <v>324</v>
      </c>
      <c r="AM82" t="s">
        <v>324</v>
      </c>
      <c r="AN82">
        <v>0</v>
      </c>
      <c r="AO82" t="s">
        <v>324</v>
      </c>
      <c r="AP82" t="s">
        <v>324</v>
      </c>
      <c r="AQ82" t="s">
        <v>324</v>
      </c>
      <c r="AR82" t="s">
        <v>324</v>
      </c>
      <c r="AS82" t="s">
        <v>324</v>
      </c>
      <c r="AT82">
        <v>0</v>
      </c>
      <c r="AU82" t="s">
        <v>324</v>
      </c>
      <c r="AV82">
        <v>4.0999999999999996</v>
      </c>
      <c r="AW82" t="s">
        <v>324</v>
      </c>
      <c r="AX82" t="s">
        <v>324</v>
      </c>
      <c r="AY82" t="s">
        <v>324</v>
      </c>
      <c r="AZ82">
        <v>4.0999999999999996</v>
      </c>
      <c r="BA82" t="s">
        <v>324</v>
      </c>
      <c r="BB82" t="s">
        <v>324</v>
      </c>
      <c r="BC82" t="s">
        <v>324</v>
      </c>
      <c r="BD82" t="s">
        <v>324</v>
      </c>
      <c r="BE82" t="s">
        <v>324</v>
      </c>
      <c r="BF82">
        <v>0</v>
      </c>
      <c r="BG82" t="s">
        <v>324</v>
      </c>
      <c r="BH82" t="s">
        <v>324</v>
      </c>
      <c r="BI82" t="s">
        <v>324</v>
      </c>
      <c r="BJ82" t="s">
        <v>324</v>
      </c>
      <c r="BK82" t="s">
        <v>324</v>
      </c>
      <c r="BL82">
        <v>0</v>
      </c>
      <c r="BM82" t="s">
        <v>324</v>
      </c>
      <c r="BN82" t="s">
        <v>324</v>
      </c>
      <c r="BO82" t="s">
        <v>324</v>
      </c>
      <c r="BP82" t="s">
        <v>324</v>
      </c>
      <c r="BQ82" t="s">
        <v>324</v>
      </c>
      <c r="BR82">
        <v>0</v>
      </c>
      <c r="BS82">
        <v>0</v>
      </c>
      <c r="BT82">
        <v>4.0999999999999996</v>
      </c>
      <c r="BU82">
        <v>0</v>
      </c>
      <c r="BV82">
        <v>0</v>
      </c>
      <c r="BW82">
        <v>0</v>
      </c>
      <c r="BX82">
        <v>4.0999999999999996</v>
      </c>
    </row>
    <row r="83" spans="1:76" x14ac:dyDescent="0.45">
      <c r="A83">
        <v>2023</v>
      </c>
      <c r="B83" t="s">
        <v>114</v>
      </c>
      <c r="C83">
        <v>7264</v>
      </c>
      <c r="D83" t="s">
        <v>698</v>
      </c>
      <c r="E83" t="s">
        <v>689</v>
      </c>
      <c r="F83">
        <v>230</v>
      </c>
      <c r="G83">
        <v>60.052999999999997</v>
      </c>
      <c r="H83">
        <v>0</v>
      </c>
      <c r="I83">
        <v>0</v>
      </c>
      <c r="J83" t="s">
        <v>247</v>
      </c>
      <c r="K83">
        <v>1.246</v>
      </c>
      <c r="L83">
        <v>1.407</v>
      </c>
      <c r="M83" t="s">
        <v>324</v>
      </c>
      <c r="N83" t="s">
        <v>324</v>
      </c>
      <c r="O83" t="s">
        <v>324</v>
      </c>
      <c r="P83">
        <v>2.653</v>
      </c>
      <c r="Q83" t="s">
        <v>324</v>
      </c>
      <c r="R83" t="s">
        <v>324</v>
      </c>
      <c r="S83" t="s">
        <v>324</v>
      </c>
      <c r="T83" t="s">
        <v>324</v>
      </c>
      <c r="U83" t="s">
        <v>324</v>
      </c>
      <c r="V83">
        <v>0</v>
      </c>
      <c r="W83" t="s">
        <v>324</v>
      </c>
      <c r="X83" t="s">
        <v>324</v>
      </c>
      <c r="Y83" t="s">
        <v>324</v>
      </c>
      <c r="Z83" t="s">
        <v>324</v>
      </c>
      <c r="AA83" t="s">
        <v>324</v>
      </c>
      <c r="AB83">
        <v>0</v>
      </c>
      <c r="AC83" t="s">
        <v>324</v>
      </c>
      <c r="AD83" t="s">
        <v>324</v>
      </c>
      <c r="AE83" t="s">
        <v>324</v>
      </c>
      <c r="AF83" t="s">
        <v>324</v>
      </c>
      <c r="AG83" t="s">
        <v>324</v>
      </c>
      <c r="AH83">
        <v>0</v>
      </c>
      <c r="AI83" t="s">
        <v>324</v>
      </c>
      <c r="AJ83" t="s">
        <v>324</v>
      </c>
      <c r="AK83" t="s">
        <v>324</v>
      </c>
      <c r="AL83" t="s">
        <v>324</v>
      </c>
      <c r="AM83" t="s">
        <v>324</v>
      </c>
      <c r="AN83">
        <v>0</v>
      </c>
      <c r="AO83" t="s">
        <v>324</v>
      </c>
      <c r="AP83" t="s">
        <v>324</v>
      </c>
      <c r="AQ83" t="s">
        <v>324</v>
      </c>
      <c r="AR83" t="s">
        <v>324</v>
      </c>
      <c r="AS83" t="s">
        <v>324</v>
      </c>
      <c r="AT83">
        <v>0</v>
      </c>
      <c r="AU83">
        <v>40</v>
      </c>
      <c r="AV83">
        <v>7.2</v>
      </c>
      <c r="AW83">
        <v>10.199999999999999</v>
      </c>
      <c r="AX83" t="s">
        <v>324</v>
      </c>
      <c r="AY83" t="s">
        <v>324</v>
      </c>
      <c r="AZ83">
        <v>57.4</v>
      </c>
      <c r="BA83" t="s">
        <v>324</v>
      </c>
      <c r="BB83" t="s">
        <v>324</v>
      </c>
      <c r="BC83" t="s">
        <v>324</v>
      </c>
      <c r="BD83" t="s">
        <v>324</v>
      </c>
      <c r="BE83" t="s">
        <v>324</v>
      </c>
      <c r="BF83">
        <v>0</v>
      </c>
      <c r="BG83" t="s">
        <v>324</v>
      </c>
      <c r="BH83" t="s">
        <v>324</v>
      </c>
      <c r="BI83" t="s">
        <v>324</v>
      </c>
      <c r="BJ83" t="s">
        <v>324</v>
      </c>
      <c r="BK83" t="s">
        <v>324</v>
      </c>
      <c r="BL83">
        <v>0</v>
      </c>
      <c r="BM83" t="s">
        <v>324</v>
      </c>
      <c r="BN83" t="s">
        <v>324</v>
      </c>
      <c r="BO83" t="s">
        <v>324</v>
      </c>
      <c r="BP83" t="s">
        <v>324</v>
      </c>
      <c r="BQ83" t="s">
        <v>324</v>
      </c>
      <c r="BR83">
        <v>0</v>
      </c>
      <c r="BS83">
        <v>41.246000000000002</v>
      </c>
      <c r="BT83">
        <v>8.6069999999999993</v>
      </c>
      <c r="BU83">
        <v>10.199999999999999</v>
      </c>
      <c r="BV83">
        <v>0</v>
      </c>
      <c r="BW83">
        <v>0</v>
      </c>
      <c r="BX83">
        <v>60.052999999999997</v>
      </c>
    </row>
    <row r="84" spans="1:76" x14ac:dyDescent="0.45">
      <c r="A84">
        <v>2023</v>
      </c>
      <c r="B84" t="s">
        <v>114</v>
      </c>
      <c r="C84">
        <v>14610</v>
      </c>
      <c r="D84" t="s">
        <v>712</v>
      </c>
      <c r="E84" t="s">
        <v>695</v>
      </c>
      <c r="F84">
        <v>15</v>
      </c>
      <c r="G84">
        <v>0.82499999999999996</v>
      </c>
      <c r="H84">
        <v>0</v>
      </c>
      <c r="I84">
        <v>0.42499999999999999</v>
      </c>
      <c r="J84" t="s">
        <v>247</v>
      </c>
      <c r="K84" t="s">
        <v>324</v>
      </c>
      <c r="L84" t="s">
        <v>324</v>
      </c>
      <c r="M84" t="s">
        <v>324</v>
      </c>
      <c r="N84" t="s">
        <v>324</v>
      </c>
      <c r="O84">
        <v>0.78400000000000003</v>
      </c>
      <c r="P84">
        <v>0.78400000000000003</v>
      </c>
      <c r="Q84" t="s">
        <v>324</v>
      </c>
      <c r="R84" t="s">
        <v>324</v>
      </c>
      <c r="S84" t="s">
        <v>324</v>
      </c>
      <c r="T84" t="s">
        <v>324</v>
      </c>
      <c r="U84">
        <v>4.1000000000000002E-2</v>
      </c>
      <c r="V84">
        <v>4.1000000000000002E-2</v>
      </c>
      <c r="W84" t="s">
        <v>324</v>
      </c>
      <c r="X84" t="s">
        <v>324</v>
      </c>
      <c r="Y84" t="s">
        <v>324</v>
      </c>
      <c r="Z84" t="s">
        <v>324</v>
      </c>
      <c r="AA84">
        <v>0.156</v>
      </c>
      <c r="AB84">
        <v>0.156</v>
      </c>
      <c r="AC84" t="s">
        <v>324</v>
      </c>
      <c r="AD84" t="s">
        <v>324</v>
      </c>
      <c r="AE84" t="s">
        <v>324</v>
      </c>
      <c r="AF84" t="s">
        <v>324</v>
      </c>
      <c r="AG84" t="s">
        <v>324</v>
      </c>
      <c r="AH84">
        <v>0</v>
      </c>
      <c r="AI84" t="s">
        <v>324</v>
      </c>
      <c r="AJ84" t="s">
        <v>324</v>
      </c>
      <c r="AK84" t="s">
        <v>324</v>
      </c>
      <c r="AL84" t="s">
        <v>324</v>
      </c>
      <c r="AM84" t="s">
        <v>324</v>
      </c>
      <c r="AN84">
        <v>0</v>
      </c>
      <c r="AO84" t="s">
        <v>324</v>
      </c>
      <c r="AP84" t="s">
        <v>324</v>
      </c>
      <c r="AQ84" t="s">
        <v>324</v>
      </c>
      <c r="AR84" t="s">
        <v>324</v>
      </c>
      <c r="AS84" t="s">
        <v>324</v>
      </c>
      <c r="AT84">
        <v>0</v>
      </c>
      <c r="AU84" t="s">
        <v>324</v>
      </c>
      <c r="AV84" t="s">
        <v>324</v>
      </c>
      <c r="AW84" t="s">
        <v>324</v>
      </c>
      <c r="AX84" t="s">
        <v>324</v>
      </c>
      <c r="AY84" t="s">
        <v>324</v>
      </c>
      <c r="AZ84">
        <v>0</v>
      </c>
      <c r="BA84" t="s">
        <v>324</v>
      </c>
      <c r="BB84" t="s">
        <v>324</v>
      </c>
      <c r="BC84" t="s">
        <v>324</v>
      </c>
      <c r="BD84" t="s">
        <v>324</v>
      </c>
      <c r="BE84" t="s">
        <v>324</v>
      </c>
      <c r="BF84">
        <v>0</v>
      </c>
      <c r="BG84" t="s">
        <v>324</v>
      </c>
      <c r="BH84" t="s">
        <v>324</v>
      </c>
      <c r="BI84" t="s">
        <v>324</v>
      </c>
      <c r="BJ84" t="s">
        <v>324</v>
      </c>
      <c r="BK84" t="s">
        <v>324</v>
      </c>
      <c r="BL84">
        <v>0</v>
      </c>
      <c r="BM84" t="s">
        <v>324</v>
      </c>
      <c r="BN84" t="s">
        <v>324</v>
      </c>
      <c r="BO84" t="s">
        <v>324</v>
      </c>
      <c r="BP84" t="s">
        <v>324</v>
      </c>
      <c r="BQ84" t="s">
        <v>324</v>
      </c>
      <c r="BR84">
        <v>0</v>
      </c>
      <c r="BS84">
        <v>0</v>
      </c>
      <c r="BT84">
        <v>0</v>
      </c>
      <c r="BU84">
        <v>0</v>
      </c>
      <c r="BV84">
        <v>0</v>
      </c>
      <c r="BW84">
        <v>0.82499999999999996</v>
      </c>
      <c r="BX84">
        <v>0.82499999999999996</v>
      </c>
    </row>
    <row r="85" spans="1:76" x14ac:dyDescent="0.45">
      <c r="A85">
        <v>2023</v>
      </c>
      <c r="B85" t="s">
        <v>114</v>
      </c>
      <c r="C85">
        <v>18445</v>
      </c>
      <c r="D85" t="s">
        <v>716</v>
      </c>
      <c r="E85" t="s">
        <v>717</v>
      </c>
      <c r="F85">
        <v>1892</v>
      </c>
      <c r="G85">
        <v>90.7</v>
      </c>
      <c r="H85">
        <v>79.634</v>
      </c>
      <c r="I85">
        <v>11.066000000000001</v>
      </c>
      <c r="K85" t="s">
        <v>324</v>
      </c>
      <c r="L85" t="s">
        <v>324</v>
      </c>
      <c r="M85" t="s">
        <v>324</v>
      </c>
      <c r="N85" t="s">
        <v>324</v>
      </c>
      <c r="O85" t="s">
        <v>324</v>
      </c>
      <c r="P85">
        <v>0</v>
      </c>
      <c r="Q85" t="s">
        <v>324</v>
      </c>
      <c r="R85" t="s">
        <v>324</v>
      </c>
      <c r="S85" t="s">
        <v>324</v>
      </c>
      <c r="T85" t="s">
        <v>324</v>
      </c>
      <c r="U85" t="s">
        <v>324</v>
      </c>
      <c r="V85">
        <v>0</v>
      </c>
      <c r="W85" t="s">
        <v>324</v>
      </c>
      <c r="X85" t="s">
        <v>324</v>
      </c>
      <c r="Y85" t="s">
        <v>324</v>
      </c>
      <c r="Z85" t="s">
        <v>324</v>
      </c>
      <c r="AA85" t="s">
        <v>324</v>
      </c>
      <c r="AB85">
        <v>0</v>
      </c>
      <c r="AC85" t="s">
        <v>324</v>
      </c>
      <c r="AD85" t="s">
        <v>324</v>
      </c>
      <c r="AE85" t="s">
        <v>324</v>
      </c>
      <c r="AF85" t="s">
        <v>324</v>
      </c>
      <c r="AG85" t="s">
        <v>324</v>
      </c>
      <c r="AH85">
        <v>0</v>
      </c>
      <c r="AI85" t="s">
        <v>324</v>
      </c>
      <c r="AJ85" t="s">
        <v>324</v>
      </c>
      <c r="AK85" t="s">
        <v>324</v>
      </c>
      <c r="AL85" t="s">
        <v>324</v>
      </c>
      <c r="AM85" t="s">
        <v>324</v>
      </c>
      <c r="AN85">
        <v>0</v>
      </c>
      <c r="AO85" t="s">
        <v>324</v>
      </c>
      <c r="AP85" t="s">
        <v>324</v>
      </c>
      <c r="AQ85" t="s">
        <v>324</v>
      </c>
      <c r="AR85" t="s">
        <v>324</v>
      </c>
      <c r="AS85" t="s">
        <v>324</v>
      </c>
      <c r="AT85">
        <v>0</v>
      </c>
      <c r="AU85" t="s">
        <v>324</v>
      </c>
      <c r="AV85">
        <v>79.634</v>
      </c>
      <c r="AW85" t="s">
        <v>324</v>
      </c>
      <c r="AX85" t="s">
        <v>324</v>
      </c>
      <c r="AY85">
        <v>11.066000000000001</v>
      </c>
      <c r="AZ85">
        <v>90.7</v>
      </c>
      <c r="BA85" t="s">
        <v>324</v>
      </c>
      <c r="BB85" t="s">
        <v>324</v>
      </c>
      <c r="BC85" t="s">
        <v>324</v>
      </c>
      <c r="BD85" t="s">
        <v>324</v>
      </c>
      <c r="BE85" t="s">
        <v>324</v>
      </c>
      <c r="BF85">
        <v>0</v>
      </c>
      <c r="BG85" t="s">
        <v>324</v>
      </c>
      <c r="BH85" t="s">
        <v>324</v>
      </c>
      <c r="BI85" t="s">
        <v>324</v>
      </c>
      <c r="BJ85" t="s">
        <v>324</v>
      </c>
      <c r="BK85" t="s">
        <v>324</v>
      </c>
      <c r="BL85">
        <v>0</v>
      </c>
      <c r="BM85" t="s">
        <v>324</v>
      </c>
      <c r="BN85" t="s">
        <v>324</v>
      </c>
      <c r="BO85" t="s">
        <v>324</v>
      </c>
      <c r="BP85" t="s">
        <v>324</v>
      </c>
      <c r="BQ85" t="s">
        <v>324</v>
      </c>
      <c r="BR85">
        <v>0</v>
      </c>
      <c r="BS85">
        <v>0</v>
      </c>
      <c r="BT85">
        <v>79.634</v>
      </c>
      <c r="BU85">
        <v>0</v>
      </c>
      <c r="BV85">
        <v>0</v>
      </c>
      <c r="BW85">
        <v>11.066000000000001</v>
      </c>
      <c r="BX85">
        <v>90.7</v>
      </c>
    </row>
    <row r="86" spans="1:76" x14ac:dyDescent="0.45">
      <c r="A86">
        <v>2023</v>
      </c>
      <c r="B86" t="s">
        <v>114</v>
      </c>
      <c r="C86">
        <v>18449</v>
      </c>
      <c r="D86" t="s">
        <v>718</v>
      </c>
      <c r="E86" t="s">
        <v>689</v>
      </c>
      <c r="F86">
        <v>11</v>
      </c>
      <c r="G86">
        <v>1.95</v>
      </c>
      <c r="H86" t="s">
        <v>324</v>
      </c>
      <c r="I86" t="s">
        <v>324</v>
      </c>
      <c r="K86" t="s">
        <v>324</v>
      </c>
      <c r="L86" t="s">
        <v>324</v>
      </c>
      <c r="M86" t="s">
        <v>324</v>
      </c>
      <c r="N86" t="s">
        <v>324</v>
      </c>
      <c r="O86" t="s">
        <v>324</v>
      </c>
      <c r="P86">
        <v>0</v>
      </c>
      <c r="Q86" t="s">
        <v>324</v>
      </c>
      <c r="R86" t="s">
        <v>324</v>
      </c>
      <c r="S86" t="s">
        <v>324</v>
      </c>
      <c r="T86" t="s">
        <v>324</v>
      </c>
      <c r="U86" t="s">
        <v>324</v>
      </c>
      <c r="V86">
        <v>0</v>
      </c>
      <c r="W86" t="s">
        <v>324</v>
      </c>
      <c r="X86" t="s">
        <v>324</v>
      </c>
      <c r="Y86" t="s">
        <v>324</v>
      </c>
      <c r="Z86" t="s">
        <v>324</v>
      </c>
      <c r="AA86" t="s">
        <v>324</v>
      </c>
      <c r="AB86">
        <v>0</v>
      </c>
      <c r="AC86" t="s">
        <v>324</v>
      </c>
      <c r="AD86" t="s">
        <v>324</v>
      </c>
      <c r="AE86" t="s">
        <v>324</v>
      </c>
      <c r="AF86" t="s">
        <v>324</v>
      </c>
      <c r="AG86" t="s">
        <v>324</v>
      </c>
      <c r="AH86">
        <v>0</v>
      </c>
      <c r="AI86" t="s">
        <v>324</v>
      </c>
      <c r="AJ86" t="s">
        <v>324</v>
      </c>
      <c r="AK86" t="s">
        <v>324</v>
      </c>
      <c r="AL86" t="s">
        <v>324</v>
      </c>
      <c r="AM86" t="s">
        <v>324</v>
      </c>
      <c r="AN86">
        <v>0</v>
      </c>
      <c r="AO86" t="s">
        <v>324</v>
      </c>
      <c r="AP86" t="s">
        <v>324</v>
      </c>
      <c r="AQ86" t="s">
        <v>324</v>
      </c>
      <c r="AR86" t="s">
        <v>324</v>
      </c>
      <c r="AS86" t="s">
        <v>324</v>
      </c>
      <c r="AT86">
        <v>0</v>
      </c>
      <c r="AU86" t="s">
        <v>324</v>
      </c>
      <c r="AV86">
        <v>1.95</v>
      </c>
      <c r="AW86" t="s">
        <v>324</v>
      </c>
      <c r="AX86" t="s">
        <v>324</v>
      </c>
      <c r="AY86" t="s">
        <v>324</v>
      </c>
      <c r="AZ86">
        <v>1.95</v>
      </c>
      <c r="BA86" t="s">
        <v>324</v>
      </c>
      <c r="BB86" t="s">
        <v>324</v>
      </c>
      <c r="BC86" t="s">
        <v>324</v>
      </c>
      <c r="BD86" t="s">
        <v>324</v>
      </c>
      <c r="BE86" t="s">
        <v>324</v>
      </c>
      <c r="BF86">
        <v>0</v>
      </c>
      <c r="BG86" t="s">
        <v>324</v>
      </c>
      <c r="BH86" t="s">
        <v>324</v>
      </c>
      <c r="BI86" t="s">
        <v>324</v>
      </c>
      <c r="BJ86" t="s">
        <v>324</v>
      </c>
      <c r="BK86" t="s">
        <v>324</v>
      </c>
      <c r="BL86">
        <v>0</v>
      </c>
      <c r="BM86" t="s">
        <v>324</v>
      </c>
      <c r="BN86" t="s">
        <v>324</v>
      </c>
      <c r="BO86" t="s">
        <v>324</v>
      </c>
      <c r="BP86" t="s">
        <v>324</v>
      </c>
      <c r="BQ86" t="s">
        <v>324</v>
      </c>
      <c r="BR86">
        <v>0</v>
      </c>
      <c r="BS86">
        <v>0</v>
      </c>
      <c r="BT86">
        <v>1.95</v>
      </c>
      <c r="BU86">
        <v>0</v>
      </c>
      <c r="BV86">
        <v>0</v>
      </c>
      <c r="BW86">
        <v>0</v>
      </c>
      <c r="BX86">
        <v>1.95</v>
      </c>
    </row>
    <row r="87" spans="1:76" x14ac:dyDescent="0.45">
      <c r="A87">
        <v>2023</v>
      </c>
      <c r="B87" t="s">
        <v>114</v>
      </c>
      <c r="C87">
        <v>20885</v>
      </c>
      <c r="D87" t="s">
        <v>722</v>
      </c>
      <c r="E87" t="s">
        <v>689</v>
      </c>
      <c r="F87">
        <v>21</v>
      </c>
      <c r="G87">
        <v>11.05</v>
      </c>
      <c r="H87">
        <v>11.05</v>
      </c>
      <c r="I87">
        <v>11.05</v>
      </c>
      <c r="J87" t="s">
        <v>244</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11.05</v>
      </c>
      <c r="AW87">
        <v>0</v>
      </c>
      <c r="AX87">
        <v>0</v>
      </c>
      <c r="AY87">
        <v>0</v>
      </c>
      <c r="AZ87">
        <v>11.05</v>
      </c>
      <c r="BA87">
        <v>0</v>
      </c>
      <c r="BB87">
        <v>0</v>
      </c>
      <c r="BC87">
        <v>0</v>
      </c>
      <c r="BD87">
        <v>0</v>
      </c>
      <c r="BE87">
        <v>0</v>
      </c>
      <c r="BF87">
        <v>0</v>
      </c>
      <c r="BG87">
        <v>0</v>
      </c>
      <c r="BH87">
        <v>0</v>
      </c>
      <c r="BI87">
        <v>0</v>
      </c>
      <c r="BJ87">
        <v>0</v>
      </c>
      <c r="BK87">
        <v>0</v>
      </c>
      <c r="BL87">
        <v>0</v>
      </c>
      <c r="BM87">
        <v>0</v>
      </c>
      <c r="BN87">
        <v>0</v>
      </c>
      <c r="BO87">
        <v>0</v>
      </c>
      <c r="BP87">
        <v>0</v>
      </c>
      <c r="BQ87">
        <v>0</v>
      </c>
      <c r="BR87">
        <v>0</v>
      </c>
      <c r="BS87">
        <v>0</v>
      </c>
      <c r="BT87">
        <v>11.05</v>
      </c>
      <c r="BU87">
        <v>0</v>
      </c>
      <c r="BV87">
        <v>0</v>
      </c>
      <c r="BW87">
        <v>0</v>
      </c>
      <c r="BX87">
        <v>11.05</v>
      </c>
    </row>
    <row r="88" spans="1:76" x14ac:dyDescent="0.45">
      <c r="A88">
        <v>2023</v>
      </c>
      <c r="B88" t="s">
        <v>114</v>
      </c>
      <c r="C88">
        <v>99999</v>
      </c>
      <c r="D88" t="s">
        <v>599</v>
      </c>
      <c r="E88" t="s">
        <v>695</v>
      </c>
      <c r="F88" t="s">
        <v>324</v>
      </c>
      <c r="G88">
        <v>-0.13700000000000001</v>
      </c>
      <c r="H88" t="s">
        <v>324</v>
      </c>
      <c r="I88" t="s">
        <v>324</v>
      </c>
      <c r="K88" t="s">
        <v>324</v>
      </c>
      <c r="L88" t="s">
        <v>324</v>
      </c>
      <c r="M88" t="s">
        <v>324</v>
      </c>
      <c r="N88" t="s">
        <v>324</v>
      </c>
      <c r="O88">
        <v>-0.13700000000000001</v>
      </c>
      <c r="P88">
        <v>-0.13700000000000001</v>
      </c>
      <c r="Q88" t="s">
        <v>324</v>
      </c>
      <c r="R88" t="s">
        <v>324</v>
      </c>
      <c r="S88" t="s">
        <v>324</v>
      </c>
      <c r="T88" t="s">
        <v>324</v>
      </c>
      <c r="U88" t="s">
        <v>324</v>
      </c>
      <c r="V88" t="s">
        <v>324</v>
      </c>
      <c r="W88" t="s">
        <v>324</v>
      </c>
      <c r="X88" t="s">
        <v>324</v>
      </c>
      <c r="Y88" t="s">
        <v>324</v>
      </c>
      <c r="Z88" t="s">
        <v>324</v>
      </c>
      <c r="AA88" t="s">
        <v>324</v>
      </c>
      <c r="AB88" t="s">
        <v>324</v>
      </c>
      <c r="AC88" t="s">
        <v>324</v>
      </c>
      <c r="AD88" t="s">
        <v>324</v>
      </c>
      <c r="AE88" t="s">
        <v>324</v>
      </c>
      <c r="AF88" t="s">
        <v>324</v>
      </c>
      <c r="AG88" t="s">
        <v>324</v>
      </c>
      <c r="AH88" t="s">
        <v>324</v>
      </c>
      <c r="AI88" t="s">
        <v>324</v>
      </c>
      <c r="AJ88" t="s">
        <v>324</v>
      </c>
      <c r="AK88" t="s">
        <v>324</v>
      </c>
      <c r="AL88" t="s">
        <v>324</v>
      </c>
      <c r="AM88" t="s">
        <v>324</v>
      </c>
      <c r="AN88" t="s">
        <v>324</v>
      </c>
      <c r="AO88" t="s">
        <v>324</v>
      </c>
      <c r="AP88" t="s">
        <v>324</v>
      </c>
      <c r="AQ88" t="s">
        <v>324</v>
      </c>
      <c r="AR88" t="s">
        <v>324</v>
      </c>
      <c r="AS88" t="s">
        <v>324</v>
      </c>
      <c r="AT88" t="s">
        <v>324</v>
      </c>
      <c r="AU88" t="s">
        <v>324</v>
      </c>
      <c r="AV88" t="s">
        <v>324</v>
      </c>
      <c r="AW88" t="s">
        <v>324</v>
      </c>
      <c r="AX88" t="s">
        <v>324</v>
      </c>
      <c r="AY88" t="s">
        <v>324</v>
      </c>
      <c r="AZ88" t="s">
        <v>324</v>
      </c>
      <c r="BA88" t="s">
        <v>324</v>
      </c>
      <c r="BB88" t="s">
        <v>324</v>
      </c>
      <c r="BC88" t="s">
        <v>324</v>
      </c>
      <c r="BD88" t="s">
        <v>324</v>
      </c>
      <c r="BE88" t="s">
        <v>324</v>
      </c>
      <c r="BF88" t="s">
        <v>324</v>
      </c>
      <c r="BG88" t="s">
        <v>324</v>
      </c>
      <c r="BH88" t="s">
        <v>324</v>
      </c>
      <c r="BI88" t="s">
        <v>324</v>
      </c>
      <c r="BJ88" t="s">
        <v>324</v>
      </c>
      <c r="BK88" t="s">
        <v>324</v>
      </c>
      <c r="BL88" t="s">
        <v>324</v>
      </c>
      <c r="BM88" t="s">
        <v>324</v>
      </c>
      <c r="BN88" t="s">
        <v>324</v>
      </c>
      <c r="BO88" t="s">
        <v>324</v>
      </c>
      <c r="BP88" t="s">
        <v>324</v>
      </c>
      <c r="BQ88" t="s">
        <v>324</v>
      </c>
      <c r="BR88" t="s">
        <v>324</v>
      </c>
      <c r="BS88" t="s">
        <v>324</v>
      </c>
      <c r="BT88" t="s">
        <v>324</v>
      </c>
      <c r="BU88" t="s">
        <v>324</v>
      </c>
      <c r="BV88" t="s">
        <v>324</v>
      </c>
      <c r="BW88">
        <v>-0.13700000000000001</v>
      </c>
      <c r="BX88">
        <v>-0.13700000000000001</v>
      </c>
    </row>
    <row r="89" spans="1:76" x14ac:dyDescent="0.45">
      <c r="A89">
        <v>2023</v>
      </c>
      <c r="B89" t="s">
        <v>114</v>
      </c>
      <c r="C89">
        <v>99999</v>
      </c>
      <c r="D89" t="s">
        <v>599</v>
      </c>
      <c r="E89" t="s">
        <v>689</v>
      </c>
      <c r="F89" t="s">
        <v>324</v>
      </c>
      <c r="G89">
        <v>-0.46300000000000002</v>
      </c>
      <c r="H89" t="s">
        <v>324</v>
      </c>
      <c r="I89" t="s">
        <v>324</v>
      </c>
      <c r="K89">
        <v>-0.217</v>
      </c>
      <c r="L89">
        <v>-0.245</v>
      </c>
      <c r="M89" t="s">
        <v>324</v>
      </c>
      <c r="N89" t="s">
        <v>324</v>
      </c>
      <c r="O89" t="s">
        <v>324</v>
      </c>
      <c r="P89">
        <v>-0.46300000000000002</v>
      </c>
      <c r="Q89" t="s">
        <v>324</v>
      </c>
      <c r="R89" t="s">
        <v>324</v>
      </c>
      <c r="S89" t="s">
        <v>324</v>
      </c>
      <c r="T89" t="s">
        <v>324</v>
      </c>
      <c r="U89" t="s">
        <v>324</v>
      </c>
      <c r="V89" t="s">
        <v>324</v>
      </c>
      <c r="W89" t="s">
        <v>324</v>
      </c>
      <c r="X89" t="s">
        <v>324</v>
      </c>
      <c r="Y89" t="s">
        <v>324</v>
      </c>
      <c r="Z89" t="s">
        <v>324</v>
      </c>
      <c r="AA89" t="s">
        <v>324</v>
      </c>
      <c r="AB89" t="s">
        <v>324</v>
      </c>
      <c r="AC89" t="s">
        <v>324</v>
      </c>
      <c r="AD89" t="s">
        <v>324</v>
      </c>
      <c r="AE89" t="s">
        <v>324</v>
      </c>
      <c r="AF89" t="s">
        <v>324</v>
      </c>
      <c r="AG89" t="s">
        <v>324</v>
      </c>
      <c r="AH89" t="s">
        <v>324</v>
      </c>
      <c r="AI89" t="s">
        <v>324</v>
      </c>
      <c r="AJ89" t="s">
        <v>324</v>
      </c>
      <c r="AK89" t="s">
        <v>324</v>
      </c>
      <c r="AL89" t="s">
        <v>324</v>
      </c>
      <c r="AM89" t="s">
        <v>324</v>
      </c>
      <c r="AN89" t="s">
        <v>324</v>
      </c>
      <c r="AO89" t="s">
        <v>324</v>
      </c>
      <c r="AP89" t="s">
        <v>324</v>
      </c>
      <c r="AQ89" t="s">
        <v>324</v>
      </c>
      <c r="AR89" t="s">
        <v>324</v>
      </c>
      <c r="AS89" t="s">
        <v>324</v>
      </c>
      <c r="AT89" t="s">
        <v>324</v>
      </c>
      <c r="AU89" t="s">
        <v>324</v>
      </c>
      <c r="AV89" t="s">
        <v>324</v>
      </c>
      <c r="AW89" t="s">
        <v>324</v>
      </c>
      <c r="AX89" t="s">
        <v>324</v>
      </c>
      <c r="AY89" t="s">
        <v>324</v>
      </c>
      <c r="AZ89" t="s">
        <v>324</v>
      </c>
      <c r="BA89" t="s">
        <v>324</v>
      </c>
      <c r="BB89" t="s">
        <v>324</v>
      </c>
      <c r="BC89" t="s">
        <v>324</v>
      </c>
      <c r="BD89" t="s">
        <v>324</v>
      </c>
      <c r="BE89" t="s">
        <v>324</v>
      </c>
      <c r="BF89" t="s">
        <v>324</v>
      </c>
      <c r="BG89" t="s">
        <v>324</v>
      </c>
      <c r="BH89" t="s">
        <v>324</v>
      </c>
      <c r="BI89" t="s">
        <v>324</v>
      </c>
      <c r="BJ89" t="s">
        <v>324</v>
      </c>
      <c r="BK89" t="s">
        <v>324</v>
      </c>
      <c r="BL89" t="s">
        <v>324</v>
      </c>
      <c r="BM89" t="s">
        <v>324</v>
      </c>
      <c r="BN89" t="s">
        <v>324</v>
      </c>
      <c r="BO89" t="s">
        <v>324</v>
      </c>
      <c r="BP89" t="s">
        <v>324</v>
      </c>
      <c r="BQ89" t="s">
        <v>324</v>
      </c>
      <c r="BR89" t="s">
        <v>324</v>
      </c>
      <c r="BS89">
        <v>-0.217</v>
      </c>
      <c r="BT89">
        <v>-0.245</v>
      </c>
      <c r="BU89" t="s">
        <v>324</v>
      </c>
      <c r="BV89" t="s">
        <v>324</v>
      </c>
      <c r="BW89" t="s">
        <v>324</v>
      </c>
      <c r="BX89">
        <v>-0.46300000000000002</v>
      </c>
    </row>
    <row r="90" spans="1:76" x14ac:dyDescent="0.45">
      <c r="A90">
        <v>2023</v>
      </c>
      <c r="B90" t="s">
        <v>117</v>
      </c>
      <c r="C90">
        <v>407</v>
      </c>
      <c r="D90" t="s">
        <v>726</v>
      </c>
      <c r="E90" t="s">
        <v>601</v>
      </c>
      <c r="F90">
        <v>20</v>
      </c>
      <c r="G90">
        <v>2.6589999999999998</v>
      </c>
      <c r="H90">
        <v>0.65900000000000003</v>
      </c>
      <c r="I90">
        <v>2.6589999999999998</v>
      </c>
      <c r="K90" t="s">
        <v>324</v>
      </c>
      <c r="L90" t="s">
        <v>324</v>
      </c>
      <c r="M90" t="s">
        <v>324</v>
      </c>
      <c r="N90" t="s">
        <v>324</v>
      </c>
      <c r="O90" t="s">
        <v>324</v>
      </c>
      <c r="P90">
        <v>0</v>
      </c>
      <c r="Q90" t="s">
        <v>324</v>
      </c>
      <c r="R90" t="s">
        <v>324</v>
      </c>
      <c r="S90" t="s">
        <v>324</v>
      </c>
      <c r="T90" t="s">
        <v>324</v>
      </c>
      <c r="U90" t="s">
        <v>324</v>
      </c>
      <c r="V90">
        <v>0</v>
      </c>
      <c r="W90" t="s">
        <v>324</v>
      </c>
      <c r="X90" t="s">
        <v>324</v>
      </c>
      <c r="Y90" t="s">
        <v>324</v>
      </c>
      <c r="Z90" t="s">
        <v>324</v>
      </c>
      <c r="AA90" t="s">
        <v>324</v>
      </c>
      <c r="AB90">
        <v>0</v>
      </c>
      <c r="AC90" t="s">
        <v>324</v>
      </c>
      <c r="AD90" t="s">
        <v>324</v>
      </c>
      <c r="AE90" t="s">
        <v>324</v>
      </c>
      <c r="AF90" t="s">
        <v>324</v>
      </c>
      <c r="AG90" t="s">
        <v>324</v>
      </c>
      <c r="AH90">
        <v>0</v>
      </c>
      <c r="AI90" t="s">
        <v>324</v>
      </c>
      <c r="AJ90" t="s">
        <v>324</v>
      </c>
      <c r="AK90" t="s">
        <v>324</v>
      </c>
      <c r="AL90" t="s">
        <v>324</v>
      </c>
      <c r="AM90" t="s">
        <v>324</v>
      </c>
      <c r="AN90">
        <v>0</v>
      </c>
      <c r="AO90" t="s">
        <v>324</v>
      </c>
      <c r="AP90" t="s">
        <v>324</v>
      </c>
      <c r="AQ90" t="s">
        <v>324</v>
      </c>
      <c r="AR90" t="s">
        <v>324</v>
      </c>
      <c r="AS90" t="s">
        <v>324</v>
      </c>
      <c r="AT90">
        <v>0</v>
      </c>
      <c r="AU90" t="s">
        <v>324</v>
      </c>
      <c r="AV90" t="s">
        <v>324</v>
      </c>
      <c r="AW90" t="s">
        <v>324</v>
      </c>
      <c r="AX90" t="s">
        <v>324</v>
      </c>
      <c r="AY90" t="s">
        <v>324</v>
      </c>
      <c r="AZ90">
        <v>0</v>
      </c>
      <c r="BA90" t="s">
        <v>324</v>
      </c>
      <c r="BB90" t="s">
        <v>324</v>
      </c>
      <c r="BC90" t="s">
        <v>324</v>
      </c>
      <c r="BD90" t="s">
        <v>324</v>
      </c>
      <c r="BE90" t="s">
        <v>324</v>
      </c>
      <c r="BF90">
        <v>0</v>
      </c>
      <c r="BG90" t="s">
        <v>324</v>
      </c>
      <c r="BH90" t="s">
        <v>324</v>
      </c>
      <c r="BI90" t="s">
        <v>324</v>
      </c>
      <c r="BJ90" t="s">
        <v>324</v>
      </c>
      <c r="BK90" t="s">
        <v>324</v>
      </c>
      <c r="BL90">
        <v>0</v>
      </c>
      <c r="BM90">
        <v>0.65900000000000003</v>
      </c>
      <c r="BN90">
        <v>2</v>
      </c>
      <c r="BO90" t="s">
        <v>324</v>
      </c>
      <c r="BP90" t="s">
        <v>324</v>
      </c>
      <c r="BQ90" t="s">
        <v>324</v>
      </c>
      <c r="BR90">
        <v>2.6589999999999998</v>
      </c>
      <c r="BS90">
        <v>0.65900000000000003</v>
      </c>
      <c r="BT90">
        <v>2</v>
      </c>
      <c r="BU90">
        <v>0</v>
      </c>
      <c r="BV90">
        <v>0</v>
      </c>
      <c r="BW90">
        <v>0</v>
      </c>
      <c r="BX90">
        <v>2.6589999999999998</v>
      </c>
    </row>
    <row r="91" spans="1:76" x14ac:dyDescent="0.45">
      <c r="A91">
        <v>2023</v>
      </c>
      <c r="B91" t="s">
        <v>117</v>
      </c>
      <c r="C91">
        <v>1891</v>
      </c>
      <c r="D91" t="s">
        <v>1303</v>
      </c>
      <c r="E91" t="s">
        <v>1281</v>
      </c>
      <c r="F91">
        <v>77</v>
      </c>
      <c r="G91">
        <v>1.9550000000000001</v>
      </c>
      <c r="H91">
        <v>0</v>
      </c>
      <c r="I91">
        <v>0</v>
      </c>
      <c r="J91" t="s">
        <v>244</v>
      </c>
      <c r="K91">
        <v>0.41399999999999998</v>
      </c>
      <c r="L91">
        <v>1.534</v>
      </c>
      <c r="M91">
        <v>0</v>
      </c>
      <c r="N91">
        <v>0</v>
      </c>
      <c r="O91">
        <v>0</v>
      </c>
      <c r="P91">
        <v>1.948</v>
      </c>
      <c r="Q91" t="s">
        <v>324</v>
      </c>
      <c r="R91" t="s">
        <v>324</v>
      </c>
      <c r="S91" t="s">
        <v>324</v>
      </c>
      <c r="T91" t="s">
        <v>324</v>
      </c>
      <c r="U91" t="s">
        <v>324</v>
      </c>
      <c r="V91">
        <v>0</v>
      </c>
      <c r="W91" t="s">
        <v>324</v>
      </c>
      <c r="X91" t="s">
        <v>324</v>
      </c>
      <c r="Y91" t="s">
        <v>324</v>
      </c>
      <c r="Z91" t="s">
        <v>324</v>
      </c>
      <c r="AA91" t="s">
        <v>324</v>
      </c>
      <c r="AB91">
        <v>0</v>
      </c>
      <c r="AC91">
        <v>7.0000000000000001E-3</v>
      </c>
      <c r="AD91">
        <v>0</v>
      </c>
      <c r="AE91">
        <v>0</v>
      </c>
      <c r="AF91">
        <v>0</v>
      </c>
      <c r="AG91">
        <v>0</v>
      </c>
      <c r="AH91">
        <v>7.0000000000000001E-3</v>
      </c>
      <c r="AI91">
        <v>0</v>
      </c>
      <c r="AJ91">
        <v>0</v>
      </c>
      <c r="AK91">
        <v>0</v>
      </c>
      <c r="AL91">
        <v>0</v>
      </c>
      <c r="AM91">
        <v>0</v>
      </c>
      <c r="AN91">
        <v>0</v>
      </c>
      <c r="AO91">
        <v>0</v>
      </c>
      <c r="AP91">
        <v>0</v>
      </c>
      <c r="AQ91">
        <v>0</v>
      </c>
      <c r="AR91">
        <v>0</v>
      </c>
      <c r="AS91">
        <v>0</v>
      </c>
      <c r="AT91">
        <v>0</v>
      </c>
      <c r="AU91">
        <v>0</v>
      </c>
      <c r="AV91">
        <v>0</v>
      </c>
      <c r="AW91">
        <v>0</v>
      </c>
      <c r="AX91">
        <v>0</v>
      </c>
      <c r="AY91">
        <v>0</v>
      </c>
      <c r="AZ91">
        <v>0</v>
      </c>
      <c r="BA91">
        <v>0</v>
      </c>
      <c r="BB91">
        <v>0</v>
      </c>
      <c r="BC91">
        <v>0</v>
      </c>
      <c r="BD91">
        <v>0</v>
      </c>
      <c r="BE91">
        <v>0</v>
      </c>
      <c r="BF91">
        <v>0</v>
      </c>
      <c r="BG91">
        <v>0</v>
      </c>
      <c r="BH91">
        <v>0</v>
      </c>
      <c r="BI91">
        <v>0</v>
      </c>
      <c r="BJ91">
        <v>0</v>
      </c>
      <c r="BK91">
        <v>0</v>
      </c>
      <c r="BL91">
        <v>0</v>
      </c>
      <c r="BM91">
        <v>0</v>
      </c>
      <c r="BN91">
        <v>0</v>
      </c>
      <c r="BO91">
        <v>0</v>
      </c>
      <c r="BP91">
        <v>0</v>
      </c>
      <c r="BQ91">
        <v>0</v>
      </c>
      <c r="BR91">
        <v>0</v>
      </c>
      <c r="BS91">
        <v>0.42099999999999999</v>
      </c>
      <c r="BT91">
        <v>1.534</v>
      </c>
      <c r="BU91">
        <v>0</v>
      </c>
      <c r="BV91">
        <v>0</v>
      </c>
      <c r="BW91">
        <v>0</v>
      </c>
      <c r="BX91">
        <v>1.9550000000000001</v>
      </c>
    </row>
    <row r="92" spans="1:76" x14ac:dyDescent="0.45">
      <c r="A92">
        <v>2023</v>
      </c>
      <c r="B92" t="s">
        <v>117</v>
      </c>
      <c r="C92">
        <v>3108</v>
      </c>
      <c r="D92" t="s">
        <v>732</v>
      </c>
      <c r="E92" t="s">
        <v>601</v>
      </c>
      <c r="F92">
        <v>2</v>
      </c>
      <c r="G92">
        <v>1.4</v>
      </c>
      <c r="H92" t="s">
        <v>324</v>
      </c>
      <c r="I92" t="s">
        <v>324</v>
      </c>
      <c r="J92" t="s">
        <v>244</v>
      </c>
      <c r="K92" t="s">
        <v>324</v>
      </c>
      <c r="L92" t="s">
        <v>324</v>
      </c>
      <c r="M92">
        <v>1.4</v>
      </c>
      <c r="N92" t="s">
        <v>324</v>
      </c>
      <c r="O92" t="s">
        <v>324</v>
      </c>
      <c r="P92">
        <v>1.4</v>
      </c>
      <c r="Q92" t="s">
        <v>324</v>
      </c>
      <c r="R92" t="s">
        <v>324</v>
      </c>
      <c r="S92" t="s">
        <v>324</v>
      </c>
      <c r="T92" t="s">
        <v>324</v>
      </c>
      <c r="U92" t="s">
        <v>324</v>
      </c>
      <c r="V92">
        <v>0</v>
      </c>
      <c r="W92" t="s">
        <v>324</v>
      </c>
      <c r="X92" t="s">
        <v>324</v>
      </c>
      <c r="Y92" t="s">
        <v>324</v>
      </c>
      <c r="Z92" t="s">
        <v>324</v>
      </c>
      <c r="AA92" t="s">
        <v>324</v>
      </c>
      <c r="AB92">
        <v>0</v>
      </c>
      <c r="AC92" t="s">
        <v>324</v>
      </c>
      <c r="AD92" t="s">
        <v>324</v>
      </c>
      <c r="AE92" t="s">
        <v>324</v>
      </c>
      <c r="AF92" t="s">
        <v>324</v>
      </c>
      <c r="AG92" t="s">
        <v>324</v>
      </c>
      <c r="AH92">
        <v>0</v>
      </c>
      <c r="AI92" t="s">
        <v>324</v>
      </c>
      <c r="AJ92" t="s">
        <v>324</v>
      </c>
      <c r="AK92" t="s">
        <v>324</v>
      </c>
      <c r="AL92" t="s">
        <v>324</v>
      </c>
      <c r="AM92" t="s">
        <v>324</v>
      </c>
      <c r="AN92">
        <v>0</v>
      </c>
      <c r="AO92" t="s">
        <v>324</v>
      </c>
      <c r="AP92" t="s">
        <v>324</v>
      </c>
      <c r="AQ92" t="s">
        <v>324</v>
      </c>
      <c r="AR92" t="s">
        <v>324</v>
      </c>
      <c r="AS92" t="s">
        <v>324</v>
      </c>
      <c r="AT92">
        <v>0</v>
      </c>
      <c r="AU92" t="s">
        <v>324</v>
      </c>
      <c r="AV92" t="s">
        <v>324</v>
      </c>
      <c r="AW92" t="s">
        <v>324</v>
      </c>
      <c r="AX92" t="s">
        <v>324</v>
      </c>
      <c r="AY92" t="s">
        <v>324</v>
      </c>
      <c r="AZ92">
        <v>0</v>
      </c>
      <c r="BA92" t="s">
        <v>324</v>
      </c>
      <c r="BB92" t="s">
        <v>324</v>
      </c>
      <c r="BC92" t="s">
        <v>324</v>
      </c>
      <c r="BD92" t="s">
        <v>324</v>
      </c>
      <c r="BE92" t="s">
        <v>324</v>
      </c>
      <c r="BF92">
        <v>0</v>
      </c>
      <c r="BG92" t="s">
        <v>324</v>
      </c>
      <c r="BH92" t="s">
        <v>324</v>
      </c>
      <c r="BI92" t="s">
        <v>324</v>
      </c>
      <c r="BJ92" t="s">
        <v>324</v>
      </c>
      <c r="BK92" t="s">
        <v>324</v>
      </c>
      <c r="BL92">
        <v>0</v>
      </c>
      <c r="BM92" t="s">
        <v>324</v>
      </c>
      <c r="BN92" t="s">
        <v>324</v>
      </c>
      <c r="BO92" t="s">
        <v>324</v>
      </c>
      <c r="BP92" t="s">
        <v>324</v>
      </c>
      <c r="BQ92" t="s">
        <v>324</v>
      </c>
      <c r="BR92">
        <v>0</v>
      </c>
      <c r="BS92">
        <v>0</v>
      </c>
      <c r="BT92">
        <v>0</v>
      </c>
      <c r="BU92">
        <v>1.4</v>
      </c>
      <c r="BV92">
        <v>0</v>
      </c>
      <c r="BW92">
        <v>0</v>
      </c>
      <c r="BX92">
        <v>1.4</v>
      </c>
    </row>
    <row r="93" spans="1:76" x14ac:dyDescent="0.45">
      <c r="A93">
        <v>2023</v>
      </c>
      <c r="B93" t="s">
        <v>117</v>
      </c>
      <c r="C93">
        <v>3408</v>
      </c>
      <c r="D93" t="s">
        <v>1304</v>
      </c>
      <c r="E93" t="s">
        <v>1281</v>
      </c>
      <c r="F93">
        <v>3</v>
      </c>
      <c r="G93">
        <v>0.02</v>
      </c>
      <c r="H93">
        <v>0</v>
      </c>
      <c r="I93">
        <v>0</v>
      </c>
      <c r="J93" t="s">
        <v>244</v>
      </c>
      <c r="K93">
        <v>0.02</v>
      </c>
      <c r="L93">
        <v>0</v>
      </c>
      <c r="M93">
        <v>0</v>
      </c>
      <c r="N93">
        <v>0</v>
      </c>
      <c r="O93">
        <v>0</v>
      </c>
      <c r="P93">
        <v>0.02</v>
      </c>
      <c r="Q93" t="s">
        <v>324</v>
      </c>
      <c r="R93" t="s">
        <v>324</v>
      </c>
      <c r="S93" t="s">
        <v>324</v>
      </c>
      <c r="T93" t="s">
        <v>324</v>
      </c>
      <c r="U93" t="s">
        <v>324</v>
      </c>
      <c r="V93">
        <v>0</v>
      </c>
      <c r="W93" t="s">
        <v>324</v>
      </c>
      <c r="X93" t="s">
        <v>324</v>
      </c>
      <c r="Y93" t="s">
        <v>324</v>
      </c>
      <c r="Z93" t="s">
        <v>324</v>
      </c>
      <c r="AA93" t="s">
        <v>324</v>
      </c>
      <c r="AB93">
        <v>0</v>
      </c>
      <c r="AC93">
        <v>0</v>
      </c>
      <c r="AD93">
        <v>0</v>
      </c>
      <c r="AE93">
        <v>0</v>
      </c>
      <c r="AF93">
        <v>0</v>
      </c>
      <c r="AG93">
        <v>0</v>
      </c>
      <c r="AH93">
        <v>0</v>
      </c>
      <c r="AI93">
        <v>0</v>
      </c>
      <c r="AJ93">
        <v>0</v>
      </c>
      <c r="AK93">
        <v>0</v>
      </c>
      <c r="AL93">
        <v>0</v>
      </c>
      <c r="AM93">
        <v>0</v>
      </c>
      <c r="AN93">
        <v>0</v>
      </c>
      <c r="AO93">
        <v>0</v>
      </c>
      <c r="AP93">
        <v>0</v>
      </c>
      <c r="AQ93">
        <v>0</v>
      </c>
      <c r="AR93">
        <v>0</v>
      </c>
      <c r="AS93">
        <v>0</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0.02</v>
      </c>
      <c r="BT93">
        <v>0</v>
      </c>
      <c r="BU93">
        <v>0</v>
      </c>
      <c r="BV93">
        <v>0</v>
      </c>
      <c r="BW93">
        <v>0</v>
      </c>
      <c r="BX93">
        <v>0.02</v>
      </c>
    </row>
    <row r="94" spans="1:76" x14ac:dyDescent="0.45">
      <c r="A94">
        <v>2023</v>
      </c>
      <c r="B94" t="s">
        <v>117</v>
      </c>
      <c r="C94">
        <v>3939</v>
      </c>
      <c r="D94" t="s">
        <v>1305</v>
      </c>
      <c r="E94" t="s">
        <v>601</v>
      </c>
      <c r="F94">
        <v>14</v>
      </c>
      <c r="G94">
        <v>0.21099999999999999</v>
      </c>
      <c r="H94" t="s">
        <v>324</v>
      </c>
      <c r="I94" t="s">
        <v>324</v>
      </c>
      <c r="J94" t="s">
        <v>247</v>
      </c>
      <c r="K94">
        <v>9.8000000000000004E-2</v>
      </c>
      <c r="L94">
        <v>0.113</v>
      </c>
      <c r="M94" t="s">
        <v>324</v>
      </c>
      <c r="N94" t="s">
        <v>324</v>
      </c>
      <c r="O94" t="s">
        <v>324</v>
      </c>
      <c r="P94">
        <v>0.21099999999999999</v>
      </c>
      <c r="Q94" t="s">
        <v>324</v>
      </c>
      <c r="R94" t="s">
        <v>324</v>
      </c>
      <c r="S94" t="s">
        <v>324</v>
      </c>
      <c r="T94" t="s">
        <v>324</v>
      </c>
      <c r="U94" t="s">
        <v>324</v>
      </c>
      <c r="V94">
        <v>0</v>
      </c>
      <c r="W94" t="s">
        <v>324</v>
      </c>
      <c r="X94" t="s">
        <v>324</v>
      </c>
      <c r="Y94" t="s">
        <v>324</v>
      </c>
      <c r="Z94" t="s">
        <v>324</v>
      </c>
      <c r="AA94" t="s">
        <v>324</v>
      </c>
      <c r="AB94">
        <v>0</v>
      </c>
      <c r="AC94" t="s">
        <v>324</v>
      </c>
      <c r="AD94" t="s">
        <v>324</v>
      </c>
      <c r="AE94" t="s">
        <v>324</v>
      </c>
      <c r="AF94" t="s">
        <v>324</v>
      </c>
      <c r="AG94" t="s">
        <v>324</v>
      </c>
      <c r="AH94">
        <v>0</v>
      </c>
      <c r="AI94" t="s">
        <v>324</v>
      </c>
      <c r="AJ94" t="s">
        <v>324</v>
      </c>
      <c r="AK94" t="s">
        <v>324</v>
      </c>
      <c r="AL94" t="s">
        <v>324</v>
      </c>
      <c r="AM94" t="s">
        <v>324</v>
      </c>
      <c r="AN94">
        <v>0</v>
      </c>
      <c r="AO94" t="s">
        <v>324</v>
      </c>
      <c r="AP94" t="s">
        <v>324</v>
      </c>
      <c r="AQ94" t="s">
        <v>324</v>
      </c>
      <c r="AR94" t="s">
        <v>324</v>
      </c>
      <c r="AS94" t="s">
        <v>324</v>
      </c>
      <c r="AT94">
        <v>0</v>
      </c>
      <c r="AU94" t="s">
        <v>324</v>
      </c>
      <c r="AV94" t="s">
        <v>324</v>
      </c>
      <c r="AW94" t="s">
        <v>324</v>
      </c>
      <c r="AX94" t="s">
        <v>324</v>
      </c>
      <c r="AY94" t="s">
        <v>324</v>
      </c>
      <c r="AZ94">
        <v>0</v>
      </c>
      <c r="BA94" t="s">
        <v>324</v>
      </c>
      <c r="BB94" t="s">
        <v>324</v>
      </c>
      <c r="BC94" t="s">
        <v>324</v>
      </c>
      <c r="BD94" t="s">
        <v>324</v>
      </c>
      <c r="BE94" t="s">
        <v>324</v>
      </c>
      <c r="BF94">
        <v>0</v>
      </c>
      <c r="BG94" t="s">
        <v>324</v>
      </c>
      <c r="BH94" t="s">
        <v>324</v>
      </c>
      <c r="BI94" t="s">
        <v>324</v>
      </c>
      <c r="BJ94" t="s">
        <v>324</v>
      </c>
      <c r="BK94" t="s">
        <v>324</v>
      </c>
      <c r="BL94">
        <v>0</v>
      </c>
      <c r="BM94" t="s">
        <v>324</v>
      </c>
      <c r="BN94" t="s">
        <v>324</v>
      </c>
      <c r="BO94" t="s">
        <v>324</v>
      </c>
      <c r="BP94" t="s">
        <v>324</v>
      </c>
      <c r="BQ94" t="s">
        <v>324</v>
      </c>
      <c r="BR94">
        <v>0</v>
      </c>
      <c r="BS94">
        <v>9.8000000000000004E-2</v>
      </c>
      <c r="BT94">
        <v>0.113</v>
      </c>
      <c r="BU94">
        <v>0</v>
      </c>
      <c r="BV94">
        <v>0</v>
      </c>
      <c r="BW94">
        <v>0</v>
      </c>
      <c r="BX94">
        <v>0.21099999999999999</v>
      </c>
    </row>
    <row r="95" spans="1:76" x14ac:dyDescent="0.45">
      <c r="A95">
        <v>2023</v>
      </c>
      <c r="B95" t="s">
        <v>117</v>
      </c>
      <c r="C95">
        <v>4433</v>
      </c>
      <c r="D95" t="s">
        <v>736</v>
      </c>
      <c r="E95" t="s">
        <v>601</v>
      </c>
      <c r="F95">
        <v>12</v>
      </c>
      <c r="G95">
        <v>0.1</v>
      </c>
      <c r="H95" t="s">
        <v>324</v>
      </c>
      <c r="I95" t="s">
        <v>324</v>
      </c>
      <c r="J95" t="s">
        <v>247</v>
      </c>
      <c r="K95">
        <v>0.1</v>
      </c>
      <c r="L95" t="s">
        <v>324</v>
      </c>
      <c r="M95" t="s">
        <v>324</v>
      </c>
      <c r="N95" t="s">
        <v>324</v>
      </c>
      <c r="O95" t="s">
        <v>324</v>
      </c>
      <c r="P95">
        <v>0.1</v>
      </c>
      <c r="Q95" t="s">
        <v>324</v>
      </c>
      <c r="R95" t="s">
        <v>324</v>
      </c>
      <c r="S95" t="s">
        <v>324</v>
      </c>
      <c r="T95" t="s">
        <v>324</v>
      </c>
      <c r="U95" t="s">
        <v>324</v>
      </c>
      <c r="V95">
        <v>0</v>
      </c>
      <c r="W95" t="s">
        <v>324</v>
      </c>
      <c r="X95" t="s">
        <v>324</v>
      </c>
      <c r="Y95" t="s">
        <v>324</v>
      </c>
      <c r="Z95" t="s">
        <v>324</v>
      </c>
      <c r="AA95" t="s">
        <v>324</v>
      </c>
      <c r="AB95">
        <v>0</v>
      </c>
      <c r="AC95" t="s">
        <v>324</v>
      </c>
      <c r="AD95" t="s">
        <v>324</v>
      </c>
      <c r="AE95" t="s">
        <v>324</v>
      </c>
      <c r="AF95" t="s">
        <v>324</v>
      </c>
      <c r="AG95" t="s">
        <v>324</v>
      </c>
      <c r="AH95">
        <v>0</v>
      </c>
      <c r="AI95" t="s">
        <v>324</v>
      </c>
      <c r="AJ95" t="s">
        <v>324</v>
      </c>
      <c r="AK95" t="s">
        <v>324</v>
      </c>
      <c r="AL95" t="s">
        <v>324</v>
      </c>
      <c r="AM95" t="s">
        <v>324</v>
      </c>
      <c r="AN95">
        <v>0</v>
      </c>
      <c r="AO95" t="s">
        <v>324</v>
      </c>
      <c r="AP95" t="s">
        <v>324</v>
      </c>
      <c r="AQ95" t="s">
        <v>324</v>
      </c>
      <c r="AR95" t="s">
        <v>324</v>
      </c>
      <c r="AS95" t="s">
        <v>324</v>
      </c>
      <c r="AT95">
        <v>0</v>
      </c>
      <c r="AU95" t="s">
        <v>324</v>
      </c>
      <c r="AV95" t="s">
        <v>324</v>
      </c>
      <c r="AW95" t="s">
        <v>324</v>
      </c>
      <c r="AX95" t="s">
        <v>324</v>
      </c>
      <c r="AY95" t="s">
        <v>324</v>
      </c>
      <c r="AZ95">
        <v>0</v>
      </c>
      <c r="BA95" t="s">
        <v>324</v>
      </c>
      <c r="BB95" t="s">
        <v>324</v>
      </c>
      <c r="BC95" t="s">
        <v>324</v>
      </c>
      <c r="BD95" t="s">
        <v>324</v>
      </c>
      <c r="BE95" t="s">
        <v>324</v>
      </c>
      <c r="BF95">
        <v>0</v>
      </c>
      <c r="BG95" t="s">
        <v>324</v>
      </c>
      <c r="BH95" t="s">
        <v>324</v>
      </c>
      <c r="BI95" t="s">
        <v>324</v>
      </c>
      <c r="BJ95" t="s">
        <v>324</v>
      </c>
      <c r="BK95" t="s">
        <v>324</v>
      </c>
      <c r="BL95">
        <v>0</v>
      </c>
      <c r="BM95" t="s">
        <v>324</v>
      </c>
      <c r="BN95" t="s">
        <v>324</v>
      </c>
      <c r="BO95" t="s">
        <v>324</v>
      </c>
      <c r="BP95" t="s">
        <v>324</v>
      </c>
      <c r="BQ95" t="s">
        <v>324</v>
      </c>
      <c r="BR95">
        <v>0</v>
      </c>
      <c r="BS95">
        <v>0.1</v>
      </c>
      <c r="BT95">
        <v>0</v>
      </c>
      <c r="BU95">
        <v>0</v>
      </c>
      <c r="BV95">
        <v>0</v>
      </c>
      <c r="BW95">
        <v>0</v>
      </c>
      <c r="BX95">
        <v>0.1</v>
      </c>
    </row>
    <row r="96" spans="1:76" x14ac:dyDescent="0.45">
      <c r="A96">
        <v>2023</v>
      </c>
      <c r="B96" t="s">
        <v>117</v>
      </c>
      <c r="C96">
        <v>4744</v>
      </c>
      <c r="D96" t="s">
        <v>1306</v>
      </c>
      <c r="E96" t="s">
        <v>601</v>
      </c>
      <c r="F96">
        <v>38</v>
      </c>
      <c r="G96">
        <v>9.33</v>
      </c>
      <c r="H96">
        <v>8.43</v>
      </c>
      <c r="I96">
        <v>1.95</v>
      </c>
      <c r="J96" t="s">
        <v>244</v>
      </c>
      <c r="K96" t="s">
        <v>324</v>
      </c>
      <c r="L96">
        <v>0.1</v>
      </c>
      <c r="M96">
        <v>0.1</v>
      </c>
      <c r="N96" t="s">
        <v>324</v>
      </c>
      <c r="O96">
        <v>0.7</v>
      </c>
      <c r="P96">
        <v>0.9</v>
      </c>
      <c r="Q96" t="s">
        <v>324</v>
      </c>
      <c r="R96" t="s">
        <v>324</v>
      </c>
      <c r="S96" t="s">
        <v>324</v>
      </c>
      <c r="T96" t="s">
        <v>324</v>
      </c>
      <c r="U96" t="s">
        <v>324</v>
      </c>
      <c r="V96">
        <v>0</v>
      </c>
      <c r="W96" t="s">
        <v>324</v>
      </c>
      <c r="X96" t="s">
        <v>324</v>
      </c>
      <c r="Y96" t="s">
        <v>324</v>
      </c>
      <c r="Z96" t="s">
        <v>324</v>
      </c>
      <c r="AA96" t="s">
        <v>324</v>
      </c>
      <c r="AB96">
        <v>0</v>
      </c>
      <c r="AC96" t="s">
        <v>324</v>
      </c>
      <c r="AD96" t="s">
        <v>324</v>
      </c>
      <c r="AE96" t="s">
        <v>324</v>
      </c>
      <c r="AF96" t="s">
        <v>324</v>
      </c>
      <c r="AG96" t="s">
        <v>324</v>
      </c>
      <c r="AH96">
        <v>0</v>
      </c>
      <c r="AI96" t="s">
        <v>324</v>
      </c>
      <c r="AJ96" t="s">
        <v>324</v>
      </c>
      <c r="AK96" t="s">
        <v>324</v>
      </c>
      <c r="AL96" t="s">
        <v>324</v>
      </c>
      <c r="AM96" t="s">
        <v>324</v>
      </c>
      <c r="AN96">
        <v>0</v>
      </c>
      <c r="AO96" t="s">
        <v>324</v>
      </c>
      <c r="AP96" t="s">
        <v>324</v>
      </c>
      <c r="AQ96" t="s">
        <v>324</v>
      </c>
      <c r="AR96" t="s">
        <v>324</v>
      </c>
      <c r="AS96" t="s">
        <v>324</v>
      </c>
      <c r="AT96">
        <v>0</v>
      </c>
      <c r="AU96" t="s">
        <v>324</v>
      </c>
      <c r="AV96">
        <v>6.98</v>
      </c>
      <c r="AW96">
        <v>1.45</v>
      </c>
      <c r="AX96" t="s">
        <v>324</v>
      </c>
      <c r="AY96" t="s">
        <v>324</v>
      </c>
      <c r="AZ96">
        <v>8.43</v>
      </c>
      <c r="BA96" t="s">
        <v>324</v>
      </c>
      <c r="BB96" t="s">
        <v>324</v>
      </c>
      <c r="BC96" t="s">
        <v>324</v>
      </c>
      <c r="BD96" t="s">
        <v>324</v>
      </c>
      <c r="BE96" t="s">
        <v>324</v>
      </c>
      <c r="BF96">
        <v>0</v>
      </c>
      <c r="BG96" t="s">
        <v>324</v>
      </c>
      <c r="BH96" t="s">
        <v>324</v>
      </c>
      <c r="BI96" t="s">
        <v>324</v>
      </c>
      <c r="BJ96" t="s">
        <v>324</v>
      </c>
      <c r="BK96" t="s">
        <v>324</v>
      </c>
      <c r="BL96">
        <v>0</v>
      </c>
      <c r="BM96" t="s">
        <v>324</v>
      </c>
      <c r="BN96" t="s">
        <v>324</v>
      </c>
      <c r="BO96" t="s">
        <v>324</v>
      </c>
      <c r="BP96" t="s">
        <v>324</v>
      </c>
      <c r="BQ96" t="s">
        <v>324</v>
      </c>
      <c r="BR96">
        <v>0</v>
      </c>
      <c r="BS96">
        <v>0</v>
      </c>
      <c r="BT96">
        <v>7.08</v>
      </c>
      <c r="BU96">
        <v>1.55</v>
      </c>
      <c r="BV96">
        <v>0</v>
      </c>
      <c r="BW96">
        <v>0.7</v>
      </c>
      <c r="BX96">
        <v>9.33</v>
      </c>
    </row>
    <row r="97" spans="1:76" x14ac:dyDescent="0.45">
      <c r="A97">
        <v>2023</v>
      </c>
      <c r="B97" t="s">
        <v>117</v>
      </c>
      <c r="C97">
        <v>7090</v>
      </c>
      <c r="D97" t="s">
        <v>740</v>
      </c>
      <c r="E97" t="s">
        <v>601</v>
      </c>
      <c r="F97">
        <v>136</v>
      </c>
      <c r="G97">
        <v>79.254000000000005</v>
      </c>
      <c r="H97">
        <v>79.254000000000005</v>
      </c>
      <c r="I97">
        <v>4</v>
      </c>
      <c r="K97" t="s">
        <v>324</v>
      </c>
      <c r="L97" t="s">
        <v>324</v>
      </c>
      <c r="M97" t="s">
        <v>324</v>
      </c>
      <c r="N97" t="s">
        <v>324</v>
      </c>
      <c r="O97" t="s">
        <v>324</v>
      </c>
      <c r="P97">
        <v>0</v>
      </c>
      <c r="Q97" t="s">
        <v>324</v>
      </c>
      <c r="R97" t="s">
        <v>324</v>
      </c>
      <c r="S97" t="s">
        <v>324</v>
      </c>
      <c r="T97" t="s">
        <v>324</v>
      </c>
      <c r="U97" t="s">
        <v>324</v>
      </c>
      <c r="V97">
        <v>0</v>
      </c>
      <c r="W97" t="s">
        <v>324</v>
      </c>
      <c r="X97" t="s">
        <v>324</v>
      </c>
      <c r="Y97" t="s">
        <v>324</v>
      </c>
      <c r="Z97" t="s">
        <v>324</v>
      </c>
      <c r="AA97" t="s">
        <v>324</v>
      </c>
      <c r="AB97">
        <v>0</v>
      </c>
      <c r="AC97" t="s">
        <v>324</v>
      </c>
      <c r="AD97" t="s">
        <v>324</v>
      </c>
      <c r="AE97" t="s">
        <v>324</v>
      </c>
      <c r="AF97" t="s">
        <v>324</v>
      </c>
      <c r="AG97" t="s">
        <v>324</v>
      </c>
      <c r="AH97">
        <v>0</v>
      </c>
      <c r="AI97" t="s">
        <v>324</v>
      </c>
      <c r="AJ97" t="s">
        <v>324</v>
      </c>
      <c r="AK97" t="s">
        <v>324</v>
      </c>
      <c r="AL97" t="s">
        <v>324</v>
      </c>
      <c r="AM97" t="s">
        <v>324</v>
      </c>
      <c r="AN97">
        <v>0</v>
      </c>
      <c r="AO97" t="s">
        <v>324</v>
      </c>
      <c r="AP97" t="s">
        <v>324</v>
      </c>
      <c r="AQ97" t="s">
        <v>324</v>
      </c>
      <c r="AR97" t="s">
        <v>324</v>
      </c>
      <c r="AS97" t="s">
        <v>324</v>
      </c>
      <c r="AT97">
        <v>0</v>
      </c>
      <c r="AU97" t="s">
        <v>324</v>
      </c>
      <c r="AV97">
        <v>18.704999999999998</v>
      </c>
      <c r="AW97">
        <v>60.548999999999999</v>
      </c>
      <c r="AX97" t="s">
        <v>324</v>
      </c>
      <c r="AY97" t="s">
        <v>324</v>
      </c>
      <c r="AZ97">
        <v>79.254000000000005</v>
      </c>
      <c r="BA97" t="s">
        <v>324</v>
      </c>
      <c r="BB97" t="s">
        <v>324</v>
      </c>
      <c r="BC97" t="s">
        <v>324</v>
      </c>
      <c r="BD97" t="s">
        <v>324</v>
      </c>
      <c r="BE97" t="s">
        <v>324</v>
      </c>
      <c r="BF97">
        <v>0</v>
      </c>
      <c r="BG97" t="s">
        <v>324</v>
      </c>
      <c r="BH97" t="s">
        <v>324</v>
      </c>
      <c r="BI97" t="s">
        <v>324</v>
      </c>
      <c r="BJ97" t="s">
        <v>324</v>
      </c>
      <c r="BK97" t="s">
        <v>324</v>
      </c>
      <c r="BL97">
        <v>0</v>
      </c>
      <c r="BM97" t="s">
        <v>324</v>
      </c>
      <c r="BN97" t="s">
        <v>324</v>
      </c>
      <c r="BO97" t="s">
        <v>324</v>
      </c>
      <c r="BP97" t="s">
        <v>324</v>
      </c>
      <c r="BQ97" t="s">
        <v>324</v>
      </c>
      <c r="BR97">
        <v>0</v>
      </c>
      <c r="BS97">
        <v>0</v>
      </c>
      <c r="BT97">
        <v>18.704999999999998</v>
      </c>
      <c r="BU97">
        <v>60.548999999999999</v>
      </c>
      <c r="BV97">
        <v>0</v>
      </c>
      <c r="BW97">
        <v>0</v>
      </c>
      <c r="BX97">
        <v>79.254000000000005</v>
      </c>
    </row>
    <row r="98" spans="1:76" x14ac:dyDescent="0.45">
      <c r="A98">
        <v>2023</v>
      </c>
      <c r="B98" t="s">
        <v>117</v>
      </c>
      <c r="C98">
        <v>7140</v>
      </c>
      <c r="D98" t="s">
        <v>386</v>
      </c>
      <c r="E98" t="s">
        <v>601</v>
      </c>
      <c r="F98">
        <v>6403</v>
      </c>
      <c r="G98">
        <v>280.17599999999999</v>
      </c>
      <c r="H98">
        <v>68.8</v>
      </c>
      <c r="I98" t="s">
        <v>324</v>
      </c>
      <c r="J98" t="s">
        <v>244</v>
      </c>
      <c r="K98">
        <v>33.07</v>
      </c>
      <c r="L98">
        <v>13.988</v>
      </c>
      <c r="M98">
        <v>144.773</v>
      </c>
      <c r="N98" t="s">
        <v>324</v>
      </c>
      <c r="O98" t="s">
        <v>324</v>
      </c>
      <c r="P98">
        <v>191.83099999999999</v>
      </c>
      <c r="Q98" t="s">
        <v>324</v>
      </c>
      <c r="R98">
        <v>1.0249999999999999</v>
      </c>
      <c r="S98" t="s">
        <v>324</v>
      </c>
      <c r="T98" t="s">
        <v>324</v>
      </c>
      <c r="U98" t="s">
        <v>324</v>
      </c>
      <c r="V98">
        <v>1.0249999999999999</v>
      </c>
      <c r="W98" t="s">
        <v>324</v>
      </c>
      <c r="X98" t="s">
        <v>324</v>
      </c>
      <c r="Y98" t="s">
        <v>324</v>
      </c>
      <c r="Z98" t="s">
        <v>324</v>
      </c>
      <c r="AA98" t="s">
        <v>324</v>
      </c>
      <c r="AB98">
        <v>0</v>
      </c>
      <c r="AC98" t="s">
        <v>324</v>
      </c>
      <c r="AD98" t="s">
        <v>324</v>
      </c>
      <c r="AE98" t="s">
        <v>324</v>
      </c>
      <c r="AF98" t="s">
        <v>324</v>
      </c>
      <c r="AG98" t="s">
        <v>324</v>
      </c>
      <c r="AH98">
        <v>0</v>
      </c>
      <c r="AI98" t="s">
        <v>324</v>
      </c>
      <c r="AJ98">
        <v>2.73</v>
      </c>
      <c r="AK98">
        <v>0.75</v>
      </c>
      <c r="AL98" t="s">
        <v>324</v>
      </c>
      <c r="AM98">
        <v>0.5</v>
      </c>
      <c r="AN98">
        <v>3.98</v>
      </c>
      <c r="AO98" t="s">
        <v>324</v>
      </c>
      <c r="AP98" t="s">
        <v>324</v>
      </c>
      <c r="AQ98" t="s">
        <v>324</v>
      </c>
      <c r="AR98" t="s">
        <v>324</v>
      </c>
      <c r="AS98" t="s">
        <v>324</v>
      </c>
      <c r="AT98">
        <v>0</v>
      </c>
      <c r="AU98" t="s">
        <v>324</v>
      </c>
      <c r="AV98">
        <v>81.415000000000006</v>
      </c>
      <c r="AW98">
        <v>1.925</v>
      </c>
      <c r="AX98" t="s">
        <v>324</v>
      </c>
      <c r="AY98" t="s">
        <v>324</v>
      </c>
      <c r="AZ98">
        <v>83.34</v>
      </c>
      <c r="BA98" t="s">
        <v>324</v>
      </c>
      <c r="BB98" t="s">
        <v>324</v>
      </c>
      <c r="BC98" t="s">
        <v>324</v>
      </c>
      <c r="BD98" t="s">
        <v>324</v>
      </c>
      <c r="BE98" t="s">
        <v>324</v>
      </c>
      <c r="BF98">
        <v>0</v>
      </c>
      <c r="BG98" t="s">
        <v>324</v>
      </c>
      <c r="BH98" t="s">
        <v>324</v>
      </c>
      <c r="BI98" t="s">
        <v>324</v>
      </c>
      <c r="BJ98" t="s">
        <v>324</v>
      </c>
      <c r="BK98" t="s">
        <v>324</v>
      </c>
      <c r="BL98">
        <v>0</v>
      </c>
      <c r="BM98" t="s">
        <v>324</v>
      </c>
      <c r="BN98" t="s">
        <v>324</v>
      </c>
      <c r="BO98" t="s">
        <v>324</v>
      </c>
      <c r="BP98" t="s">
        <v>324</v>
      </c>
      <c r="BQ98" t="s">
        <v>324</v>
      </c>
      <c r="BR98">
        <v>0</v>
      </c>
      <c r="BS98">
        <v>33.07</v>
      </c>
      <c r="BT98">
        <v>99.158000000000001</v>
      </c>
      <c r="BU98">
        <v>147.44800000000001</v>
      </c>
      <c r="BV98">
        <v>0</v>
      </c>
      <c r="BW98">
        <v>0.5</v>
      </c>
      <c r="BX98">
        <v>280.17599999999999</v>
      </c>
    </row>
    <row r="99" spans="1:76" x14ac:dyDescent="0.45">
      <c r="A99">
        <v>2023</v>
      </c>
      <c r="B99" t="s">
        <v>117</v>
      </c>
      <c r="C99">
        <v>7679</v>
      </c>
      <c r="D99" t="s">
        <v>1307</v>
      </c>
      <c r="E99" t="s">
        <v>601</v>
      </c>
      <c r="F99">
        <v>17</v>
      </c>
      <c r="G99">
        <v>0.14799999999999999</v>
      </c>
      <c r="H99" t="s">
        <v>324</v>
      </c>
      <c r="I99" t="s">
        <v>324</v>
      </c>
      <c r="J99" t="s">
        <v>247</v>
      </c>
      <c r="K99">
        <v>8.5999999999999993E-2</v>
      </c>
      <c r="L99">
        <v>6.2E-2</v>
      </c>
      <c r="M99" t="s">
        <v>324</v>
      </c>
      <c r="N99" t="s">
        <v>324</v>
      </c>
      <c r="O99" t="s">
        <v>324</v>
      </c>
      <c r="P99">
        <v>0.14799999999999999</v>
      </c>
      <c r="Q99" t="s">
        <v>324</v>
      </c>
      <c r="R99" t="s">
        <v>324</v>
      </c>
      <c r="S99" t="s">
        <v>324</v>
      </c>
      <c r="T99" t="s">
        <v>324</v>
      </c>
      <c r="U99" t="s">
        <v>324</v>
      </c>
      <c r="V99">
        <v>0</v>
      </c>
      <c r="W99" t="s">
        <v>324</v>
      </c>
      <c r="X99" t="s">
        <v>324</v>
      </c>
      <c r="Y99" t="s">
        <v>324</v>
      </c>
      <c r="Z99" t="s">
        <v>324</v>
      </c>
      <c r="AA99" t="s">
        <v>324</v>
      </c>
      <c r="AB99">
        <v>0</v>
      </c>
      <c r="AC99" t="s">
        <v>324</v>
      </c>
      <c r="AD99" t="s">
        <v>324</v>
      </c>
      <c r="AE99" t="s">
        <v>324</v>
      </c>
      <c r="AF99" t="s">
        <v>324</v>
      </c>
      <c r="AG99" t="s">
        <v>324</v>
      </c>
      <c r="AH99">
        <v>0</v>
      </c>
      <c r="AI99" t="s">
        <v>324</v>
      </c>
      <c r="AJ99" t="s">
        <v>324</v>
      </c>
      <c r="AK99" t="s">
        <v>324</v>
      </c>
      <c r="AL99" t="s">
        <v>324</v>
      </c>
      <c r="AM99" t="s">
        <v>324</v>
      </c>
      <c r="AN99">
        <v>0</v>
      </c>
      <c r="AO99" t="s">
        <v>324</v>
      </c>
      <c r="AP99" t="s">
        <v>324</v>
      </c>
      <c r="AQ99" t="s">
        <v>324</v>
      </c>
      <c r="AR99" t="s">
        <v>324</v>
      </c>
      <c r="AS99" t="s">
        <v>324</v>
      </c>
      <c r="AT99">
        <v>0</v>
      </c>
      <c r="AU99" t="s">
        <v>324</v>
      </c>
      <c r="AV99" t="s">
        <v>324</v>
      </c>
      <c r="AW99" t="s">
        <v>324</v>
      </c>
      <c r="AX99" t="s">
        <v>324</v>
      </c>
      <c r="AY99" t="s">
        <v>324</v>
      </c>
      <c r="AZ99">
        <v>0</v>
      </c>
      <c r="BA99" t="s">
        <v>324</v>
      </c>
      <c r="BB99" t="s">
        <v>324</v>
      </c>
      <c r="BC99" t="s">
        <v>324</v>
      </c>
      <c r="BD99" t="s">
        <v>324</v>
      </c>
      <c r="BE99" t="s">
        <v>324</v>
      </c>
      <c r="BF99">
        <v>0</v>
      </c>
      <c r="BG99" t="s">
        <v>324</v>
      </c>
      <c r="BH99" t="s">
        <v>324</v>
      </c>
      <c r="BI99" t="s">
        <v>324</v>
      </c>
      <c r="BJ99" t="s">
        <v>324</v>
      </c>
      <c r="BK99" t="s">
        <v>324</v>
      </c>
      <c r="BL99">
        <v>0</v>
      </c>
      <c r="BM99" t="s">
        <v>324</v>
      </c>
      <c r="BN99" t="s">
        <v>324</v>
      </c>
      <c r="BO99" t="s">
        <v>324</v>
      </c>
      <c r="BP99" t="s">
        <v>324</v>
      </c>
      <c r="BQ99" t="s">
        <v>324</v>
      </c>
      <c r="BR99">
        <v>0</v>
      </c>
      <c r="BS99">
        <v>8.5999999999999993E-2</v>
      </c>
      <c r="BT99">
        <v>6.2E-2</v>
      </c>
      <c r="BU99">
        <v>0</v>
      </c>
      <c r="BV99">
        <v>0</v>
      </c>
      <c r="BW99">
        <v>0</v>
      </c>
      <c r="BX99">
        <v>0.14799999999999999</v>
      </c>
    </row>
    <row r="100" spans="1:76" x14ac:dyDescent="0.45">
      <c r="A100">
        <v>2023</v>
      </c>
      <c r="B100" t="s">
        <v>117</v>
      </c>
      <c r="C100">
        <v>9601</v>
      </c>
      <c r="D100" t="s">
        <v>387</v>
      </c>
      <c r="E100" t="s">
        <v>601</v>
      </c>
      <c r="F100">
        <v>57</v>
      </c>
      <c r="G100">
        <v>3.714</v>
      </c>
      <c r="H100">
        <v>1.1000000000000001</v>
      </c>
      <c r="I100" t="s">
        <v>324</v>
      </c>
      <c r="J100" t="s">
        <v>247</v>
      </c>
      <c r="K100">
        <v>0.28100000000000003</v>
      </c>
      <c r="L100">
        <v>2.3330000000000002</v>
      </c>
      <c r="M100" t="s">
        <v>324</v>
      </c>
      <c r="N100" t="s">
        <v>324</v>
      </c>
      <c r="O100" t="s">
        <v>324</v>
      </c>
      <c r="P100">
        <v>2.6139999999999999</v>
      </c>
      <c r="Q100" t="s">
        <v>324</v>
      </c>
      <c r="R100" t="s">
        <v>324</v>
      </c>
      <c r="S100" t="s">
        <v>324</v>
      </c>
      <c r="T100" t="s">
        <v>324</v>
      </c>
      <c r="U100" t="s">
        <v>324</v>
      </c>
      <c r="V100">
        <v>0</v>
      </c>
      <c r="W100" t="s">
        <v>324</v>
      </c>
      <c r="X100" t="s">
        <v>324</v>
      </c>
      <c r="Y100" t="s">
        <v>324</v>
      </c>
      <c r="Z100" t="s">
        <v>324</v>
      </c>
      <c r="AA100" t="s">
        <v>324</v>
      </c>
      <c r="AB100">
        <v>0</v>
      </c>
      <c r="AC100" t="s">
        <v>324</v>
      </c>
      <c r="AD100" t="s">
        <v>324</v>
      </c>
      <c r="AE100" t="s">
        <v>324</v>
      </c>
      <c r="AF100" t="s">
        <v>324</v>
      </c>
      <c r="AG100" t="s">
        <v>324</v>
      </c>
      <c r="AH100">
        <v>0</v>
      </c>
      <c r="AI100" t="s">
        <v>324</v>
      </c>
      <c r="AJ100" t="s">
        <v>324</v>
      </c>
      <c r="AK100" t="s">
        <v>324</v>
      </c>
      <c r="AL100" t="s">
        <v>324</v>
      </c>
      <c r="AM100" t="s">
        <v>324</v>
      </c>
      <c r="AN100">
        <v>0</v>
      </c>
      <c r="AO100" t="s">
        <v>324</v>
      </c>
      <c r="AP100" t="s">
        <v>324</v>
      </c>
      <c r="AQ100" t="s">
        <v>324</v>
      </c>
      <c r="AR100" t="s">
        <v>324</v>
      </c>
      <c r="AS100" t="s">
        <v>324</v>
      </c>
      <c r="AT100">
        <v>0</v>
      </c>
      <c r="AU100" t="s">
        <v>324</v>
      </c>
      <c r="AV100">
        <v>1.1000000000000001</v>
      </c>
      <c r="AW100" t="s">
        <v>324</v>
      </c>
      <c r="AX100" t="s">
        <v>324</v>
      </c>
      <c r="AY100" t="s">
        <v>324</v>
      </c>
      <c r="AZ100">
        <v>1.1000000000000001</v>
      </c>
      <c r="BA100" t="s">
        <v>324</v>
      </c>
      <c r="BB100" t="s">
        <v>324</v>
      </c>
      <c r="BC100" t="s">
        <v>324</v>
      </c>
      <c r="BD100" t="s">
        <v>324</v>
      </c>
      <c r="BE100" t="s">
        <v>324</v>
      </c>
      <c r="BF100">
        <v>0</v>
      </c>
      <c r="BG100" t="s">
        <v>324</v>
      </c>
      <c r="BH100" t="s">
        <v>324</v>
      </c>
      <c r="BI100" t="s">
        <v>324</v>
      </c>
      <c r="BJ100" t="s">
        <v>324</v>
      </c>
      <c r="BK100" t="s">
        <v>324</v>
      </c>
      <c r="BL100">
        <v>0</v>
      </c>
      <c r="BM100" t="s">
        <v>324</v>
      </c>
      <c r="BN100" t="s">
        <v>324</v>
      </c>
      <c r="BO100" t="s">
        <v>324</v>
      </c>
      <c r="BP100" t="s">
        <v>324</v>
      </c>
      <c r="BQ100" t="s">
        <v>324</v>
      </c>
      <c r="BR100">
        <v>0</v>
      </c>
      <c r="BS100">
        <v>0.28100000000000003</v>
      </c>
      <c r="BT100">
        <v>3.4329999999999998</v>
      </c>
      <c r="BU100">
        <v>0</v>
      </c>
      <c r="BV100">
        <v>0</v>
      </c>
      <c r="BW100">
        <v>0</v>
      </c>
      <c r="BX100">
        <v>3.714</v>
      </c>
    </row>
    <row r="101" spans="1:76" x14ac:dyDescent="0.45">
      <c r="A101">
        <v>2023</v>
      </c>
      <c r="B101" t="s">
        <v>117</v>
      </c>
      <c r="C101">
        <v>13716</v>
      </c>
      <c r="D101" t="s">
        <v>1308</v>
      </c>
      <c r="E101" t="s">
        <v>1281</v>
      </c>
      <c r="F101">
        <v>74</v>
      </c>
      <c r="G101">
        <v>3.6880000000000002</v>
      </c>
      <c r="H101">
        <v>0</v>
      </c>
      <c r="I101">
        <v>0</v>
      </c>
      <c r="J101" t="s">
        <v>244</v>
      </c>
      <c r="K101">
        <v>0.748</v>
      </c>
      <c r="L101">
        <v>2.3069999999999999</v>
      </c>
      <c r="M101">
        <v>0</v>
      </c>
      <c r="N101">
        <v>0</v>
      </c>
      <c r="O101">
        <v>0</v>
      </c>
      <c r="P101">
        <v>3.0550000000000002</v>
      </c>
      <c r="Q101">
        <v>0</v>
      </c>
      <c r="R101">
        <v>0</v>
      </c>
      <c r="S101">
        <v>0</v>
      </c>
      <c r="T101">
        <v>0</v>
      </c>
      <c r="U101">
        <v>0</v>
      </c>
      <c r="V101">
        <v>0</v>
      </c>
      <c r="W101" t="s">
        <v>324</v>
      </c>
      <c r="X101" t="s">
        <v>324</v>
      </c>
      <c r="Y101" t="s">
        <v>324</v>
      </c>
      <c r="Z101" t="s">
        <v>324</v>
      </c>
      <c r="AA101" t="s">
        <v>324</v>
      </c>
      <c r="AB101">
        <v>0</v>
      </c>
      <c r="AC101">
        <v>0</v>
      </c>
      <c r="AD101">
        <v>0</v>
      </c>
      <c r="AE101">
        <v>0</v>
      </c>
      <c r="AF101">
        <v>0</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0.63300000000000001</v>
      </c>
      <c r="BO101">
        <v>0</v>
      </c>
      <c r="BP101">
        <v>0</v>
      </c>
      <c r="BQ101">
        <v>0</v>
      </c>
      <c r="BR101">
        <v>0.63300000000000001</v>
      </c>
      <c r="BS101">
        <v>0.748</v>
      </c>
      <c r="BT101">
        <v>2.94</v>
      </c>
      <c r="BU101">
        <v>0</v>
      </c>
      <c r="BV101">
        <v>0</v>
      </c>
      <c r="BW101">
        <v>0</v>
      </c>
      <c r="BX101">
        <v>3.6880000000000002</v>
      </c>
    </row>
    <row r="102" spans="1:76" x14ac:dyDescent="0.45">
      <c r="A102">
        <v>2023</v>
      </c>
      <c r="B102" t="s">
        <v>117</v>
      </c>
      <c r="C102">
        <v>16865</v>
      </c>
      <c r="D102" t="s">
        <v>753</v>
      </c>
      <c r="E102" t="s">
        <v>601</v>
      </c>
      <c r="F102">
        <v>6</v>
      </c>
      <c r="G102">
        <v>0.8</v>
      </c>
      <c r="H102">
        <v>0.8</v>
      </c>
      <c r="I102">
        <v>0.8</v>
      </c>
      <c r="J102" t="s">
        <v>244</v>
      </c>
      <c r="K102" t="s">
        <v>324</v>
      </c>
      <c r="L102" t="s">
        <v>324</v>
      </c>
      <c r="M102" t="s">
        <v>324</v>
      </c>
      <c r="N102" t="s">
        <v>324</v>
      </c>
      <c r="O102" t="s">
        <v>324</v>
      </c>
      <c r="P102">
        <v>0</v>
      </c>
      <c r="Q102" t="s">
        <v>324</v>
      </c>
      <c r="R102" t="s">
        <v>324</v>
      </c>
      <c r="S102" t="s">
        <v>324</v>
      </c>
      <c r="T102" t="s">
        <v>324</v>
      </c>
      <c r="U102" t="s">
        <v>324</v>
      </c>
      <c r="V102">
        <v>0</v>
      </c>
      <c r="W102" t="s">
        <v>324</v>
      </c>
      <c r="X102" t="s">
        <v>324</v>
      </c>
      <c r="Y102" t="s">
        <v>324</v>
      </c>
      <c r="Z102" t="s">
        <v>324</v>
      </c>
      <c r="AA102" t="s">
        <v>324</v>
      </c>
      <c r="AB102">
        <v>0</v>
      </c>
      <c r="AC102" t="s">
        <v>324</v>
      </c>
      <c r="AD102" t="s">
        <v>324</v>
      </c>
      <c r="AE102" t="s">
        <v>324</v>
      </c>
      <c r="AF102" t="s">
        <v>324</v>
      </c>
      <c r="AG102" t="s">
        <v>324</v>
      </c>
      <c r="AH102">
        <v>0</v>
      </c>
      <c r="AI102" t="s">
        <v>324</v>
      </c>
      <c r="AJ102" t="s">
        <v>324</v>
      </c>
      <c r="AK102" t="s">
        <v>324</v>
      </c>
      <c r="AL102" t="s">
        <v>324</v>
      </c>
      <c r="AM102" t="s">
        <v>324</v>
      </c>
      <c r="AN102">
        <v>0</v>
      </c>
      <c r="AO102" t="s">
        <v>324</v>
      </c>
      <c r="AP102" t="s">
        <v>324</v>
      </c>
      <c r="AQ102" t="s">
        <v>324</v>
      </c>
      <c r="AR102" t="s">
        <v>324</v>
      </c>
      <c r="AS102" t="s">
        <v>324</v>
      </c>
      <c r="AT102">
        <v>0</v>
      </c>
      <c r="AU102" t="s">
        <v>324</v>
      </c>
      <c r="AV102" t="s">
        <v>324</v>
      </c>
      <c r="AW102" t="s">
        <v>324</v>
      </c>
      <c r="AX102" t="s">
        <v>324</v>
      </c>
      <c r="AY102">
        <v>0.8</v>
      </c>
      <c r="AZ102">
        <v>0.8</v>
      </c>
      <c r="BA102" t="s">
        <v>324</v>
      </c>
      <c r="BB102" t="s">
        <v>324</v>
      </c>
      <c r="BC102" t="s">
        <v>324</v>
      </c>
      <c r="BD102" t="s">
        <v>324</v>
      </c>
      <c r="BE102" t="s">
        <v>324</v>
      </c>
      <c r="BF102">
        <v>0</v>
      </c>
      <c r="BG102" t="s">
        <v>324</v>
      </c>
      <c r="BH102" t="s">
        <v>324</v>
      </c>
      <c r="BI102" t="s">
        <v>324</v>
      </c>
      <c r="BJ102" t="s">
        <v>324</v>
      </c>
      <c r="BK102" t="s">
        <v>324</v>
      </c>
      <c r="BL102">
        <v>0</v>
      </c>
      <c r="BM102" t="s">
        <v>324</v>
      </c>
      <c r="BN102" t="s">
        <v>324</v>
      </c>
      <c r="BO102" t="s">
        <v>324</v>
      </c>
      <c r="BP102" t="s">
        <v>324</v>
      </c>
      <c r="BQ102" t="s">
        <v>324</v>
      </c>
      <c r="BR102">
        <v>0</v>
      </c>
      <c r="BS102">
        <v>0</v>
      </c>
      <c r="BT102">
        <v>0</v>
      </c>
      <c r="BU102">
        <v>0</v>
      </c>
      <c r="BV102">
        <v>0</v>
      </c>
      <c r="BW102">
        <v>0.8</v>
      </c>
      <c r="BX102">
        <v>0.8</v>
      </c>
    </row>
    <row r="103" spans="1:76" x14ac:dyDescent="0.45">
      <c r="A103">
        <v>2023</v>
      </c>
      <c r="B103" t="s">
        <v>117</v>
      </c>
      <c r="C103">
        <v>18397</v>
      </c>
      <c r="D103" t="s">
        <v>1309</v>
      </c>
      <c r="E103" t="s">
        <v>601</v>
      </c>
      <c r="F103">
        <v>1</v>
      </c>
      <c r="G103">
        <v>5.0000000000000001E-3</v>
      </c>
      <c r="H103" t="s">
        <v>324</v>
      </c>
      <c r="I103" t="s">
        <v>324</v>
      </c>
      <c r="J103" t="s">
        <v>247</v>
      </c>
      <c r="K103">
        <v>5.0000000000000001E-3</v>
      </c>
      <c r="L103" t="s">
        <v>324</v>
      </c>
      <c r="M103" t="s">
        <v>324</v>
      </c>
      <c r="N103" t="s">
        <v>324</v>
      </c>
      <c r="O103" t="s">
        <v>324</v>
      </c>
      <c r="P103">
        <v>5.0000000000000001E-3</v>
      </c>
      <c r="Q103" t="s">
        <v>324</v>
      </c>
      <c r="R103" t="s">
        <v>324</v>
      </c>
      <c r="S103" t="s">
        <v>324</v>
      </c>
      <c r="T103" t="s">
        <v>324</v>
      </c>
      <c r="U103" t="s">
        <v>324</v>
      </c>
      <c r="V103">
        <v>0</v>
      </c>
      <c r="W103" t="s">
        <v>324</v>
      </c>
      <c r="X103" t="s">
        <v>324</v>
      </c>
      <c r="Y103" t="s">
        <v>324</v>
      </c>
      <c r="Z103" t="s">
        <v>324</v>
      </c>
      <c r="AA103" t="s">
        <v>324</v>
      </c>
      <c r="AB103">
        <v>0</v>
      </c>
      <c r="AC103" t="s">
        <v>324</v>
      </c>
      <c r="AD103" t="s">
        <v>324</v>
      </c>
      <c r="AE103" t="s">
        <v>324</v>
      </c>
      <c r="AF103" t="s">
        <v>324</v>
      </c>
      <c r="AG103" t="s">
        <v>324</v>
      </c>
      <c r="AH103">
        <v>0</v>
      </c>
      <c r="AI103" t="s">
        <v>324</v>
      </c>
      <c r="AJ103" t="s">
        <v>324</v>
      </c>
      <c r="AK103" t="s">
        <v>324</v>
      </c>
      <c r="AL103" t="s">
        <v>324</v>
      </c>
      <c r="AM103" t="s">
        <v>324</v>
      </c>
      <c r="AN103">
        <v>0</v>
      </c>
      <c r="AO103" t="s">
        <v>324</v>
      </c>
      <c r="AP103" t="s">
        <v>324</v>
      </c>
      <c r="AQ103" t="s">
        <v>324</v>
      </c>
      <c r="AR103" t="s">
        <v>324</v>
      </c>
      <c r="AS103" t="s">
        <v>324</v>
      </c>
      <c r="AT103">
        <v>0</v>
      </c>
      <c r="AU103" t="s">
        <v>324</v>
      </c>
      <c r="AV103" t="s">
        <v>324</v>
      </c>
      <c r="AW103" t="s">
        <v>324</v>
      </c>
      <c r="AX103" t="s">
        <v>324</v>
      </c>
      <c r="AY103" t="s">
        <v>324</v>
      </c>
      <c r="AZ103">
        <v>0</v>
      </c>
      <c r="BA103" t="s">
        <v>324</v>
      </c>
      <c r="BB103" t="s">
        <v>324</v>
      </c>
      <c r="BC103" t="s">
        <v>324</v>
      </c>
      <c r="BD103" t="s">
        <v>324</v>
      </c>
      <c r="BE103" t="s">
        <v>324</v>
      </c>
      <c r="BF103">
        <v>0</v>
      </c>
      <c r="BG103" t="s">
        <v>324</v>
      </c>
      <c r="BH103" t="s">
        <v>324</v>
      </c>
      <c r="BI103" t="s">
        <v>324</v>
      </c>
      <c r="BJ103" t="s">
        <v>324</v>
      </c>
      <c r="BK103" t="s">
        <v>324</v>
      </c>
      <c r="BL103">
        <v>0</v>
      </c>
      <c r="BM103" t="s">
        <v>324</v>
      </c>
      <c r="BN103" t="s">
        <v>324</v>
      </c>
      <c r="BO103" t="s">
        <v>324</v>
      </c>
      <c r="BP103" t="s">
        <v>324</v>
      </c>
      <c r="BQ103" t="s">
        <v>324</v>
      </c>
      <c r="BR103">
        <v>0</v>
      </c>
      <c r="BS103">
        <v>5.0000000000000001E-3</v>
      </c>
      <c r="BT103">
        <v>0</v>
      </c>
      <c r="BU103">
        <v>0</v>
      </c>
      <c r="BV103">
        <v>0</v>
      </c>
      <c r="BW103">
        <v>0</v>
      </c>
      <c r="BX103">
        <v>5.0000000000000001E-3</v>
      </c>
    </row>
    <row r="104" spans="1:76" x14ac:dyDescent="0.45">
      <c r="A104">
        <v>2023</v>
      </c>
      <c r="B104" t="s">
        <v>117</v>
      </c>
      <c r="C104">
        <v>19154</v>
      </c>
      <c r="D104" t="s">
        <v>1310</v>
      </c>
      <c r="E104" t="s">
        <v>1281</v>
      </c>
      <c r="F104">
        <v>36</v>
      </c>
      <c r="G104">
        <v>0.90500000000000003</v>
      </c>
      <c r="H104">
        <v>0</v>
      </c>
      <c r="I104">
        <v>0</v>
      </c>
      <c r="J104" t="s">
        <v>244</v>
      </c>
      <c r="K104">
        <v>0.39900000000000002</v>
      </c>
      <c r="L104">
        <v>0.50600000000000001</v>
      </c>
      <c r="M104">
        <v>0</v>
      </c>
      <c r="N104">
        <v>0</v>
      </c>
      <c r="O104">
        <v>0</v>
      </c>
      <c r="P104">
        <v>0.90500000000000003</v>
      </c>
      <c r="Q104" t="s">
        <v>324</v>
      </c>
      <c r="R104" t="s">
        <v>324</v>
      </c>
      <c r="S104" t="s">
        <v>324</v>
      </c>
      <c r="T104" t="s">
        <v>324</v>
      </c>
      <c r="U104" t="s">
        <v>324</v>
      </c>
      <c r="V104">
        <v>0</v>
      </c>
      <c r="W104" t="s">
        <v>324</v>
      </c>
      <c r="X104" t="s">
        <v>324</v>
      </c>
      <c r="Y104" t="s">
        <v>324</v>
      </c>
      <c r="Z104" t="s">
        <v>324</v>
      </c>
      <c r="AA104" t="s">
        <v>324</v>
      </c>
      <c r="AB104">
        <v>0</v>
      </c>
      <c r="AC104">
        <v>0</v>
      </c>
      <c r="AD104">
        <v>0</v>
      </c>
      <c r="AE104">
        <v>0</v>
      </c>
      <c r="AF104">
        <v>0</v>
      </c>
      <c r="AG104">
        <v>0</v>
      </c>
      <c r="AH104">
        <v>0</v>
      </c>
      <c r="AI104">
        <v>0</v>
      </c>
      <c r="AJ104">
        <v>0</v>
      </c>
      <c r="AK104">
        <v>0</v>
      </c>
      <c r="AL104">
        <v>0</v>
      </c>
      <c r="AM104">
        <v>0</v>
      </c>
      <c r="AN104">
        <v>0</v>
      </c>
      <c r="AO104">
        <v>0</v>
      </c>
      <c r="AP104">
        <v>0</v>
      </c>
      <c r="AQ104">
        <v>0</v>
      </c>
      <c r="AR104">
        <v>0</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0</v>
      </c>
      <c r="BM104">
        <v>0</v>
      </c>
      <c r="BN104">
        <v>0</v>
      </c>
      <c r="BO104">
        <v>0</v>
      </c>
      <c r="BP104">
        <v>0</v>
      </c>
      <c r="BQ104">
        <v>0</v>
      </c>
      <c r="BR104">
        <v>0</v>
      </c>
      <c r="BS104">
        <v>0.39900000000000002</v>
      </c>
      <c r="BT104">
        <v>0.50600000000000001</v>
      </c>
      <c r="BU104">
        <v>0</v>
      </c>
      <c r="BV104">
        <v>0</v>
      </c>
      <c r="BW104">
        <v>0</v>
      </c>
      <c r="BX104">
        <v>0.90500000000000003</v>
      </c>
    </row>
    <row r="105" spans="1:76" x14ac:dyDescent="0.45">
      <c r="A105">
        <v>2023</v>
      </c>
      <c r="B105" t="s">
        <v>117</v>
      </c>
      <c r="C105">
        <v>20065</v>
      </c>
      <c r="D105" t="s">
        <v>760</v>
      </c>
      <c r="E105" t="s">
        <v>601</v>
      </c>
      <c r="F105">
        <v>6</v>
      </c>
      <c r="G105">
        <v>3.6</v>
      </c>
      <c r="H105">
        <v>3.6</v>
      </c>
      <c r="I105">
        <v>3.6</v>
      </c>
      <c r="K105" t="s">
        <v>324</v>
      </c>
      <c r="L105" t="s">
        <v>324</v>
      </c>
      <c r="M105" t="s">
        <v>324</v>
      </c>
      <c r="N105" t="s">
        <v>324</v>
      </c>
      <c r="O105" t="s">
        <v>324</v>
      </c>
      <c r="P105">
        <v>0</v>
      </c>
      <c r="Q105" t="s">
        <v>324</v>
      </c>
      <c r="R105" t="s">
        <v>324</v>
      </c>
      <c r="S105" t="s">
        <v>324</v>
      </c>
      <c r="T105" t="s">
        <v>324</v>
      </c>
      <c r="U105" t="s">
        <v>324</v>
      </c>
      <c r="V105">
        <v>0</v>
      </c>
      <c r="W105" t="s">
        <v>324</v>
      </c>
      <c r="X105" t="s">
        <v>324</v>
      </c>
      <c r="Y105" t="s">
        <v>324</v>
      </c>
      <c r="Z105" t="s">
        <v>324</v>
      </c>
      <c r="AA105" t="s">
        <v>324</v>
      </c>
      <c r="AB105">
        <v>0</v>
      </c>
      <c r="AC105" t="s">
        <v>324</v>
      </c>
      <c r="AD105" t="s">
        <v>324</v>
      </c>
      <c r="AE105" t="s">
        <v>324</v>
      </c>
      <c r="AF105" t="s">
        <v>324</v>
      </c>
      <c r="AG105" t="s">
        <v>324</v>
      </c>
      <c r="AH105">
        <v>0</v>
      </c>
      <c r="AI105" t="s">
        <v>324</v>
      </c>
      <c r="AJ105" t="s">
        <v>324</v>
      </c>
      <c r="AK105" t="s">
        <v>324</v>
      </c>
      <c r="AL105" t="s">
        <v>324</v>
      </c>
      <c r="AM105" t="s">
        <v>324</v>
      </c>
      <c r="AN105">
        <v>0</v>
      </c>
      <c r="AO105" t="s">
        <v>324</v>
      </c>
      <c r="AP105" t="s">
        <v>324</v>
      </c>
      <c r="AQ105" t="s">
        <v>324</v>
      </c>
      <c r="AR105" t="s">
        <v>324</v>
      </c>
      <c r="AS105" t="s">
        <v>324</v>
      </c>
      <c r="AT105">
        <v>0</v>
      </c>
      <c r="AU105" t="s">
        <v>324</v>
      </c>
      <c r="AV105">
        <v>3.6</v>
      </c>
      <c r="AW105" t="s">
        <v>324</v>
      </c>
      <c r="AX105" t="s">
        <v>324</v>
      </c>
      <c r="AY105" t="s">
        <v>324</v>
      </c>
      <c r="AZ105">
        <v>3.6</v>
      </c>
      <c r="BA105" t="s">
        <v>324</v>
      </c>
      <c r="BB105" t="s">
        <v>324</v>
      </c>
      <c r="BC105" t="s">
        <v>324</v>
      </c>
      <c r="BD105" t="s">
        <v>324</v>
      </c>
      <c r="BE105" t="s">
        <v>324</v>
      </c>
      <c r="BF105">
        <v>0</v>
      </c>
      <c r="BG105" t="s">
        <v>324</v>
      </c>
      <c r="BH105" t="s">
        <v>324</v>
      </c>
      <c r="BI105" t="s">
        <v>324</v>
      </c>
      <c r="BJ105" t="s">
        <v>324</v>
      </c>
      <c r="BK105" t="s">
        <v>324</v>
      </c>
      <c r="BL105">
        <v>0</v>
      </c>
      <c r="BM105" t="s">
        <v>324</v>
      </c>
      <c r="BN105" t="s">
        <v>324</v>
      </c>
      <c r="BO105" t="s">
        <v>324</v>
      </c>
      <c r="BP105" t="s">
        <v>324</v>
      </c>
      <c r="BQ105" t="s">
        <v>324</v>
      </c>
      <c r="BR105">
        <v>0</v>
      </c>
      <c r="BS105">
        <v>0</v>
      </c>
      <c r="BT105">
        <v>3.6</v>
      </c>
      <c r="BU105">
        <v>0</v>
      </c>
      <c r="BV105">
        <v>0</v>
      </c>
      <c r="BW105">
        <v>0</v>
      </c>
      <c r="BX105">
        <v>3.6</v>
      </c>
    </row>
    <row r="106" spans="1:76" x14ac:dyDescent="0.45">
      <c r="A106">
        <v>2023</v>
      </c>
      <c r="B106" t="s">
        <v>117</v>
      </c>
      <c r="C106">
        <v>99999</v>
      </c>
      <c r="D106" t="s">
        <v>599</v>
      </c>
      <c r="E106" t="s">
        <v>601</v>
      </c>
      <c r="F106" t="s">
        <v>324</v>
      </c>
      <c r="G106">
        <v>-0.53700000000000003</v>
      </c>
      <c r="H106" t="s">
        <v>324</v>
      </c>
      <c r="I106" t="s">
        <v>324</v>
      </c>
      <c r="K106">
        <v>-9.9000000000000005E-2</v>
      </c>
      <c r="L106">
        <v>-0.437</v>
      </c>
      <c r="M106" t="s">
        <v>324</v>
      </c>
      <c r="N106" t="s">
        <v>324</v>
      </c>
      <c r="O106" t="s">
        <v>324</v>
      </c>
      <c r="P106">
        <v>-0.53700000000000003</v>
      </c>
      <c r="Q106" t="s">
        <v>324</v>
      </c>
      <c r="R106" t="s">
        <v>324</v>
      </c>
      <c r="S106" t="s">
        <v>324</v>
      </c>
      <c r="T106" t="s">
        <v>324</v>
      </c>
      <c r="U106" t="s">
        <v>324</v>
      </c>
      <c r="V106" t="s">
        <v>324</v>
      </c>
      <c r="W106" t="s">
        <v>324</v>
      </c>
      <c r="X106" t="s">
        <v>324</v>
      </c>
      <c r="Y106" t="s">
        <v>324</v>
      </c>
      <c r="Z106" t="s">
        <v>324</v>
      </c>
      <c r="AA106" t="s">
        <v>324</v>
      </c>
      <c r="AB106" t="s">
        <v>324</v>
      </c>
      <c r="AC106" t="s">
        <v>324</v>
      </c>
      <c r="AD106" t="s">
        <v>324</v>
      </c>
      <c r="AE106" t="s">
        <v>324</v>
      </c>
      <c r="AF106" t="s">
        <v>324</v>
      </c>
      <c r="AG106" t="s">
        <v>324</v>
      </c>
      <c r="AH106" t="s">
        <v>324</v>
      </c>
      <c r="AI106" t="s">
        <v>324</v>
      </c>
      <c r="AJ106" t="s">
        <v>324</v>
      </c>
      <c r="AK106" t="s">
        <v>324</v>
      </c>
      <c r="AL106" t="s">
        <v>324</v>
      </c>
      <c r="AM106" t="s">
        <v>324</v>
      </c>
      <c r="AN106" t="s">
        <v>324</v>
      </c>
      <c r="AO106" t="s">
        <v>324</v>
      </c>
      <c r="AP106" t="s">
        <v>324</v>
      </c>
      <c r="AQ106" t="s">
        <v>324</v>
      </c>
      <c r="AR106" t="s">
        <v>324</v>
      </c>
      <c r="AS106" t="s">
        <v>324</v>
      </c>
      <c r="AT106" t="s">
        <v>324</v>
      </c>
      <c r="AU106" t="s">
        <v>324</v>
      </c>
      <c r="AV106" t="s">
        <v>324</v>
      </c>
      <c r="AW106" t="s">
        <v>324</v>
      </c>
      <c r="AX106" t="s">
        <v>324</v>
      </c>
      <c r="AY106" t="s">
        <v>324</v>
      </c>
      <c r="AZ106" t="s">
        <v>324</v>
      </c>
      <c r="BA106" t="s">
        <v>324</v>
      </c>
      <c r="BB106" t="s">
        <v>324</v>
      </c>
      <c r="BC106" t="s">
        <v>324</v>
      </c>
      <c r="BD106" t="s">
        <v>324</v>
      </c>
      <c r="BE106" t="s">
        <v>324</v>
      </c>
      <c r="BF106" t="s">
        <v>324</v>
      </c>
      <c r="BG106" t="s">
        <v>324</v>
      </c>
      <c r="BH106" t="s">
        <v>324</v>
      </c>
      <c r="BI106" t="s">
        <v>324</v>
      </c>
      <c r="BJ106" t="s">
        <v>324</v>
      </c>
      <c r="BK106" t="s">
        <v>324</v>
      </c>
      <c r="BL106" t="s">
        <v>324</v>
      </c>
      <c r="BM106" t="s">
        <v>324</v>
      </c>
      <c r="BN106" t="s">
        <v>324</v>
      </c>
      <c r="BO106" t="s">
        <v>324</v>
      </c>
      <c r="BP106" t="s">
        <v>324</v>
      </c>
      <c r="BQ106" t="s">
        <v>324</v>
      </c>
      <c r="BR106" t="s">
        <v>324</v>
      </c>
      <c r="BS106">
        <v>-9.9000000000000005E-2</v>
      </c>
      <c r="BT106">
        <v>-0.437</v>
      </c>
      <c r="BU106" t="s">
        <v>324</v>
      </c>
      <c r="BV106" t="s">
        <v>324</v>
      </c>
      <c r="BW106" t="s">
        <v>324</v>
      </c>
      <c r="BX106">
        <v>-0.53700000000000003</v>
      </c>
    </row>
    <row r="107" spans="1:76" x14ac:dyDescent="0.45">
      <c r="A107">
        <v>2023</v>
      </c>
      <c r="B107" t="s">
        <v>388</v>
      </c>
      <c r="C107">
        <v>8287</v>
      </c>
      <c r="D107" t="s">
        <v>389</v>
      </c>
      <c r="E107" t="s">
        <v>597</v>
      </c>
      <c r="F107">
        <v>2380</v>
      </c>
      <c r="G107">
        <v>53.432000000000002</v>
      </c>
      <c r="H107" t="s">
        <v>324</v>
      </c>
      <c r="I107">
        <v>5.8999999999999997E-2</v>
      </c>
      <c r="J107" t="s">
        <v>244</v>
      </c>
      <c r="K107">
        <v>14.223000000000001</v>
      </c>
      <c r="L107">
        <v>19.003</v>
      </c>
      <c r="M107" t="s">
        <v>324</v>
      </c>
      <c r="N107" t="s">
        <v>324</v>
      </c>
      <c r="O107" t="s">
        <v>324</v>
      </c>
      <c r="P107">
        <v>33.225999999999999</v>
      </c>
      <c r="Q107">
        <v>14.891999999999999</v>
      </c>
      <c r="R107">
        <v>2.8</v>
      </c>
      <c r="S107" t="s">
        <v>324</v>
      </c>
      <c r="T107" t="s">
        <v>324</v>
      </c>
      <c r="U107" t="s">
        <v>324</v>
      </c>
      <c r="V107">
        <v>17.692</v>
      </c>
      <c r="W107">
        <v>33.700000000000003</v>
      </c>
      <c r="X107">
        <v>8.3529999999999998</v>
      </c>
      <c r="Y107" t="s">
        <v>324</v>
      </c>
      <c r="Z107" t="s">
        <v>324</v>
      </c>
      <c r="AA107" t="s">
        <v>324</v>
      </c>
      <c r="AB107">
        <v>42.052999999999997</v>
      </c>
      <c r="AC107" t="s">
        <v>324</v>
      </c>
      <c r="AD107">
        <v>0.66200000000000003</v>
      </c>
      <c r="AE107" t="s">
        <v>324</v>
      </c>
      <c r="AF107" t="s">
        <v>324</v>
      </c>
      <c r="AG107" t="s">
        <v>324</v>
      </c>
      <c r="AH107">
        <v>0.66200000000000003</v>
      </c>
      <c r="AI107" t="s">
        <v>324</v>
      </c>
      <c r="AJ107">
        <v>0.23699999999999999</v>
      </c>
      <c r="AK107" t="s">
        <v>324</v>
      </c>
      <c r="AL107" t="s">
        <v>324</v>
      </c>
      <c r="AM107" t="s">
        <v>324</v>
      </c>
      <c r="AN107">
        <v>0.23699999999999999</v>
      </c>
      <c r="AO107" t="s">
        <v>324</v>
      </c>
      <c r="AP107" t="s">
        <v>324</v>
      </c>
      <c r="AQ107" t="s">
        <v>324</v>
      </c>
      <c r="AR107" t="s">
        <v>324</v>
      </c>
      <c r="AS107" t="s">
        <v>324</v>
      </c>
      <c r="AT107">
        <v>0</v>
      </c>
      <c r="AU107" t="s">
        <v>324</v>
      </c>
      <c r="AV107">
        <v>1.615</v>
      </c>
      <c r="AW107" t="s">
        <v>324</v>
      </c>
      <c r="AX107" t="s">
        <v>324</v>
      </c>
      <c r="AY107" t="s">
        <v>324</v>
      </c>
      <c r="AZ107">
        <v>1.615</v>
      </c>
      <c r="BA107" t="s">
        <v>324</v>
      </c>
      <c r="BB107" t="s">
        <v>324</v>
      </c>
      <c r="BC107" t="s">
        <v>324</v>
      </c>
      <c r="BD107" t="s">
        <v>324</v>
      </c>
      <c r="BE107" t="s">
        <v>324</v>
      </c>
      <c r="BF107">
        <v>0</v>
      </c>
      <c r="BG107" t="s">
        <v>324</v>
      </c>
      <c r="BH107" t="s">
        <v>324</v>
      </c>
      <c r="BI107" t="s">
        <v>324</v>
      </c>
      <c r="BJ107" t="s">
        <v>324</v>
      </c>
      <c r="BK107" t="s">
        <v>324</v>
      </c>
      <c r="BL107">
        <v>0</v>
      </c>
      <c r="BM107" t="s">
        <v>324</v>
      </c>
      <c r="BN107" t="s">
        <v>324</v>
      </c>
      <c r="BO107" t="s">
        <v>324</v>
      </c>
      <c r="BP107" t="s">
        <v>324</v>
      </c>
      <c r="BQ107" t="s">
        <v>324</v>
      </c>
      <c r="BR107">
        <v>0</v>
      </c>
      <c r="BS107">
        <v>29.114999999999998</v>
      </c>
      <c r="BT107">
        <v>24.317</v>
      </c>
      <c r="BU107">
        <v>0</v>
      </c>
      <c r="BV107">
        <v>0</v>
      </c>
      <c r="BW107">
        <v>0</v>
      </c>
      <c r="BX107">
        <v>53.432000000000002</v>
      </c>
    </row>
    <row r="108" spans="1:76" x14ac:dyDescent="0.45">
      <c r="A108">
        <v>2023</v>
      </c>
      <c r="B108" t="s">
        <v>388</v>
      </c>
      <c r="C108">
        <v>10071</v>
      </c>
      <c r="D108" t="s">
        <v>390</v>
      </c>
      <c r="E108" t="s">
        <v>597</v>
      </c>
      <c r="F108">
        <v>30</v>
      </c>
      <c r="G108">
        <v>6.6239999999999997</v>
      </c>
      <c r="H108">
        <v>0</v>
      </c>
      <c r="I108">
        <v>0</v>
      </c>
      <c r="J108" t="s">
        <v>244</v>
      </c>
      <c r="K108">
        <v>3.2000000000000001E-2</v>
      </c>
      <c r="L108">
        <v>5.3879999999999999</v>
      </c>
      <c r="M108">
        <v>0</v>
      </c>
      <c r="N108">
        <v>0</v>
      </c>
      <c r="O108">
        <v>0</v>
      </c>
      <c r="P108">
        <v>5.42</v>
      </c>
      <c r="Q108">
        <v>0.03</v>
      </c>
      <c r="R108">
        <v>0.17399999999999999</v>
      </c>
      <c r="S108">
        <v>0</v>
      </c>
      <c r="T108">
        <v>0</v>
      </c>
      <c r="U108">
        <v>0</v>
      </c>
      <c r="V108">
        <v>0.20399999999999999</v>
      </c>
      <c r="W108">
        <v>8.1000000000000003E-2</v>
      </c>
      <c r="X108">
        <v>0.23200000000000001</v>
      </c>
      <c r="Y108">
        <v>0</v>
      </c>
      <c r="Z108">
        <v>0</v>
      </c>
      <c r="AA108">
        <v>0</v>
      </c>
      <c r="AB108">
        <v>0.313</v>
      </c>
      <c r="AC108">
        <v>0</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0</v>
      </c>
      <c r="AW108">
        <v>0</v>
      </c>
      <c r="AX108">
        <v>0</v>
      </c>
      <c r="AY108">
        <v>0</v>
      </c>
      <c r="AZ108">
        <v>0</v>
      </c>
      <c r="BA108">
        <v>0</v>
      </c>
      <c r="BB108">
        <v>1</v>
      </c>
      <c r="BC108">
        <v>0</v>
      </c>
      <c r="BD108">
        <v>0</v>
      </c>
      <c r="BE108">
        <v>0</v>
      </c>
      <c r="BF108">
        <v>1</v>
      </c>
      <c r="BG108">
        <v>0</v>
      </c>
      <c r="BH108">
        <v>0</v>
      </c>
      <c r="BI108">
        <v>0</v>
      </c>
      <c r="BJ108">
        <v>0</v>
      </c>
      <c r="BK108">
        <v>0</v>
      </c>
      <c r="BL108">
        <v>0</v>
      </c>
      <c r="BM108">
        <v>0</v>
      </c>
      <c r="BN108">
        <v>0</v>
      </c>
      <c r="BO108">
        <v>0</v>
      </c>
      <c r="BP108">
        <v>0</v>
      </c>
      <c r="BQ108">
        <v>0</v>
      </c>
      <c r="BR108">
        <v>0</v>
      </c>
      <c r="BS108">
        <v>6.2E-2</v>
      </c>
      <c r="BT108">
        <v>6.5620000000000003</v>
      </c>
      <c r="BU108">
        <v>0</v>
      </c>
      <c r="BV108">
        <v>0</v>
      </c>
      <c r="BW108">
        <v>0</v>
      </c>
      <c r="BX108">
        <v>6.6239999999999997</v>
      </c>
    </row>
    <row r="109" spans="1:76" x14ac:dyDescent="0.45">
      <c r="A109">
        <v>2023</v>
      </c>
      <c r="B109" t="s">
        <v>388</v>
      </c>
      <c r="C109">
        <v>11843</v>
      </c>
      <c r="D109" t="s">
        <v>391</v>
      </c>
      <c r="E109" t="s">
        <v>597</v>
      </c>
      <c r="F109">
        <v>1873</v>
      </c>
      <c r="G109">
        <v>34.362000000000002</v>
      </c>
      <c r="H109" t="s">
        <v>324</v>
      </c>
      <c r="I109" t="s">
        <v>324</v>
      </c>
      <c r="J109" t="s">
        <v>244</v>
      </c>
      <c r="K109">
        <v>0.435</v>
      </c>
      <c r="L109">
        <v>18.469000000000001</v>
      </c>
      <c r="M109" t="s">
        <v>324</v>
      </c>
      <c r="N109" t="s">
        <v>324</v>
      </c>
      <c r="O109" t="s">
        <v>324</v>
      </c>
      <c r="P109">
        <v>18.904</v>
      </c>
      <c r="Q109">
        <v>12.157999999999999</v>
      </c>
      <c r="R109">
        <v>0.90300000000000002</v>
      </c>
      <c r="S109" t="s">
        <v>324</v>
      </c>
      <c r="T109" t="s">
        <v>324</v>
      </c>
      <c r="U109" t="s">
        <v>324</v>
      </c>
      <c r="V109">
        <v>13.061</v>
      </c>
      <c r="W109">
        <v>32.957000000000001</v>
      </c>
      <c r="X109">
        <v>4.3879999999999999</v>
      </c>
      <c r="Y109" t="s">
        <v>324</v>
      </c>
      <c r="Z109" t="s">
        <v>324</v>
      </c>
      <c r="AA109" t="s">
        <v>324</v>
      </c>
      <c r="AB109">
        <v>37.344999999999999</v>
      </c>
      <c r="AC109" t="s">
        <v>324</v>
      </c>
      <c r="AD109">
        <v>1.7000000000000001E-2</v>
      </c>
      <c r="AE109" t="s">
        <v>324</v>
      </c>
      <c r="AF109" t="s">
        <v>324</v>
      </c>
      <c r="AG109" t="s">
        <v>324</v>
      </c>
      <c r="AH109">
        <v>1.7000000000000001E-2</v>
      </c>
      <c r="AI109" t="s">
        <v>324</v>
      </c>
      <c r="AJ109">
        <v>0.5</v>
      </c>
      <c r="AK109" t="s">
        <v>324</v>
      </c>
      <c r="AL109" t="s">
        <v>324</v>
      </c>
      <c r="AM109" t="s">
        <v>324</v>
      </c>
      <c r="AN109">
        <v>0.5</v>
      </c>
      <c r="AO109" t="s">
        <v>324</v>
      </c>
      <c r="AP109" t="s">
        <v>324</v>
      </c>
      <c r="AQ109" t="s">
        <v>324</v>
      </c>
      <c r="AR109" t="s">
        <v>324</v>
      </c>
      <c r="AS109" t="s">
        <v>324</v>
      </c>
      <c r="AT109">
        <v>0</v>
      </c>
      <c r="AU109" t="s">
        <v>324</v>
      </c>
      <c r="AV109" t="s">
        <v>324</v>
      </c>
      <c r="AW109" t="s">
        <v>324</v>
      </c>
      <c r="AX109" t="s">
        <v>324</v>
      </c>
      <c r="AY109" t="s">
        <v>324</v>
      </c>
      <c r="AZ109">
        <v>0</v>
      </c>
      <c r="BA109" t="s">
        <v>324</v>
      </c>
      <c r="BB109" t="s">
        <v>324</v>
      </c>
      <c r="BC109" t="s">
        <v>324</v>
      </c>
      <c r="BD109" t="s">
        <v>324</v>
      </c>
      <c r="BE109" t="s">
        <v>324</v>
      </c>
      <c r="BF109">
        <v>0</v>
      </c>
      <c r="BG109" t="s">
        <v>324</v>
      </c>
      <c r="BH109" t="s">
        <v>324</v>
      </c>
      <c r="BI109" t="s">
        <v>324</v>
      </c>
      <c r="BJ109" t="s">
        <v>324</v>
      </c>
      <c r="BK109" t="s">
        <v>324</v>
      </c>
      <c r="BL109">
        <v>0</v>
      </c>
      <c r="BM109" t="s">
        <v>324</v>
      </c>
      <c r="BN109">
        <v>1.88</v>
      </c>
      <c r="BO109" t="s">
        <v>324</v>
      </c>
      <c r="BP109" t="s">
        <v>324</v>
      </c>
      <c r="BQ109" t="s">
        <v>324</v>
      </c>
      <c r="BR109">
        <v>1.88</v>
      </c>
      <c r="BS109">
        <v>12.593</v>
      </c>
      <c r="BT109">
        <v>21.768999999999998</v>
      </c>
      <c r="BU109">
        <v>0</v>
      </c>
      <c r="BV109">
        <v>0</v>
      </c>
      <c r="BW109">
        <v>0</v>
      </c>
      <c r="BX109">
        <v>34.362000000000002</v>
      </c>
    </row>
    <row r="110" spans="1:76" x14ac:dyDescent="0.45">
      <c r="A110">
        <v>2023</v>
      </c>
      <c r="B110" t="s">
        <v>388</v>
      </c>
      <c r="C110">
        <v>19547</v>
      </c>
      <c r="D110" t="s">
        <v>392</v>
      </c>
      <c r="E110" t="s">
        <v>763</v>
      </c>
      <c r="F110">
        <v>5889</v>
      </c>
      <c r="G110">
        <v>207.56</v>
      </c>
      <c r="H110" t="s">
        <v>324</v>
      </c>
      <c r="I110">
        <v>0.92800000000000005</v>
      </c>
      <c r="J110" t="s">
        <v>244</v>
      </c>
      <c r="K110">
        <v>45.01</v>
      </c>
      <c r="L110">
        <v>112.696</v>
      </c>
      <c r="M110">
        <v>0.80300000000000005</v>
      </c>
      <c r="N110" t="s">
        <v>324</v>
      </c>
      <c r="O110">
        <v>0.125</v>
      </c>
      <c r="P110">
        <v>158.63399999999999</v>
      </c>
      <c r="Q110">
        <v>41.069000000000003</v>
      </c>
      <c r="R110">
        <v>7.7320000000000002</v>
      </c>
      <c r="S110" t="s">
        <v>324</v>
      </c>
      <c r="T110" t="s">
        <v>324</v>
      </c>
      <c r="U110" t="s">
        <v>324</v>
      </c>
      <c r="V110">
        <v>48.801000000000002</v>
      </c>
      <c r="W110">
        <v>106.78</v>
      </c>
      <c r="X110">
        <v>40.161000000000001</v>
      </c>
      <c r="Y110" t="s">
        <v>324</v>
      </c>
      <c r="Z110" t="s">
        <v>324</v>
      </c>
      <c r="AA110" t="s">
        <v>324</v>
      </c>
      <c r="AB110">
        <v>146.941</v>
      </c>
      <c r="AC110" t="s">
        <v>324</v>
      </c>
      <c r="AD110">
        <v>5.0000000000000001E-3</v>
      </c>
      <c r="AE110" t="s">
        <v>324</v>
      </c>
      <c r="AF110" t="s">
        <v>324</v>
      </c>
      <c r="AG110" t="s">
        <v>324</v>
      </c>
      <c r="AH110">
        <v>5.0000000000000001E-3</v>
      </c>
      <c r="AI110" t="s">
        <v>324</v>
      </c>
      <c r="AJ110" t="s">
        <v>324</v>
      </c>
      <c r="AK110" t="s">
        <v>324</v>
      </c>
      <c r="AL110" t="s">
        <v>324</v>
      </c>
      <c r="AM110" t="s">
        <v>324</v>
      </c>
      <c r="AN110">
        <v>0</v>
      </c>
      <c r="AO110" t="s">
        <v>324</v>
      </c>
      <c r="AP110" t="s">
        <v>324</v>
      </c>
      <c r="AQ110" t="s">
        <v>324</v>
      </c>
      <c r="AR110" t="s">
        <v>324</v>
      </c>
      <c r="AS110" t="s">
        <v>324</v>
      </c>
      <c r="AT110">
        <v>0</v>
      </c>
      <c r="AU110" t="s">
        <v>324</v>
      </c>
      <c r="AV110">
        <v>0.12</v>
      </c>
      <c r="AW110" t="s">
        <v>324</v>
      </c>
      <c r="AX110" t="s">
        <v>324</v>
      </c>
      <c r="AY110" t="s">
        <v>324</v>
      </c>
      <c r="AZ110">
        <v>0.12</v>
      </c>
      <c r="BA110" t="s">
        <v>324</v>
      </c>
      <c r="BB110" t="s">
        <v>324</v>
      </c>
      <c r="BC110" t="s">
        <v>324</v>
      </c>
      <c r="BD110" t="s">
        <v>324</v>
      </c>
      <c r="BE110" t="s">
        <v>324</v>
      </c>
      <c r="BF110">
        <v>0</v>
      </c>
      <c r="BG110" t="s">
        <v>324</v>
      </c>
      <c r="BH110" t="s">
        <v>324</v>
      </c>
      <c r="BI110" t="s">
        <v>324</v>
      </c>
      <c r="BJ110" t="s">
        <v>324</v>
      </c>
      <c r="BK110" t="s">
        <v>324</v>
      </c>
      <c r="BL110">
        <v>0</v>
      </c>
      <c r="BM110" t="s">
        <v>324</v>
      </c>
      <c r="BN110" t="s">
        <v>324</v>
      </c>
      <c r="BO110" t="s">
        <v>324</v>
      </c>
      <c r="BP110" t="s">
        <v>324</v>
      </c>
      <c r="BQ110" t="s">
        <v>324</v>
      </c>
      <c r="BR110">
        <v>0</v>
      </c>
      <c r="BS110">
        <v>86.078999999999994</v>
      </c>
      <c r="BT110">
        <v>120.553</v>
      </c>
      <c r="BU110">
        <v>0.80300000000000005</v>
      </c>
      <c r="BV110">
        <v>0</v>
      </c>
      <c r="BW110">
        <v>0.125</v>
      </c>
      <c r="BX110">
        <v>207.56</v>
      </c>
    </row>
    <row r="111" spans="1:76" x14ac:dyDescent="0.45">
      <c r="A111">
        <v>2023</v>
      </c>
      <c r="B111" t="s">
        <v>130</v>
      </c>
      <c r="C111">
        <v>2652</v>
      </c>
      <c r="D111" t="s">
        <v>765</v>
      </c>
      <c r="E111" t="s">
        <v>607</v>
      </c>
      <c r="F111">
        <v>45</v>
      </c>
      <c r="G111">
        <v>1.095</v>
      </c>
      <c r="H111" t="s">
        <v>324</v>
      </c>
      <c r="I111">
        <v>0.29699999999999999</v>
      </c>
      <c r="J111" t="s">
        <v>244</v>
      </c>
      <c r="K111">
        <v>0.435</v>
      </c>
      <c r="L111" t="s">
        <v>324</v>
      </c>
      <c r="M111">
        <v>0.36</v>
      </c>
      <c r="N111" t="s">
        <v>324</v>
      </c>
      <c r="O111">
        <v>0.29699999999999999</v>
      </c>
      <c r="P111">
        <v>1.0920000000000001</v>
      </c>
      <c r="Q111" t="s">
        <v>324</v>
      </c>
      <c r="R111" t="s">
        <v>324</v>
      </c>
      <c r="S111" t="s">
        <v>324</v>
      </c>
      <c r="T111" t="s">
        <v>324</v>
      </c>
      <c r="U111" t="s">
        <v>324</v>
      </c>
      <c r="V111">
        <v>0</v>
      </c>
      <c r="W111" t="s">
        <v>324</v>
      </c>
      <c r="X111" t="s">
        <v>324</v>
      </c>
      <c r="Y111" t="s">
        <v>324</v>
      </c>
      <c r="Z111" t="s">
        <v>324</v>
      </c>
      <c r="AA111" t="s">
        <v>324</v>
      </c>
      <c r="AB111">
        <v>0</v>
      </c>
      <c r="AC111">
        <v>3.0000000000000001E-3</v>
      </c>
      <c r="AD111" t="s">
        <v>324</v>
      </c>
      <c r="AE111" t="s">
        <v>324</v>
      </c>
      <c r="AF111" t="s">
        <v>324</v>
      </c>
      <c r="AG111" t="s">
        <v>324</v>
      </c>
      <c r="AH111">
        <v>3.0000000000000001E-3</v>
      </c>
      <c r="AI111" t="s">
        <v>324</v>
      </c>
      <c r="AJ111" t="s">
        <v>324</v>
      </c>
      <c r="AK111" t="s">
        <v>324</v>
      </c>
      <c r="AL111" t="s">
        <v>324</v>
      </c>
      <c r="AM111" t="s">
        <v>324</v>
      </c>
      <c r="AN111">
        <v>0</v>
      </c>
      <c r="AO111" t="s">
        <v>324</v>
      </c>
      <c r="AP111" t="s">
        <v>324</v>
      </c>
      <c r="AQ111" t="s">
        <v>324</v>
      </c>
      <c r="AR111" t="s">
        <v>324</v>
      </c>
      <c r="AS111" t="s">
        <v>324</v>
      </c>
      <c r="AT111">
        <v>0</v>
      </c>
      <c r="AU111" t="s">
        <v>324</v>
      </c>
      <c r="AV111" t="s">
        <v>324</v>
      </c>
      <c r="AW111" t="s">
        <v>324</v>
      </c>
      <c r="AX111" t="s">
        <v>324</v>
      </c>
      <c r="AY111" t="s">
        <v>324</v>
      </c>
      <c r="AZ111">
        <v>0</v>
      </c>
      <c r="BA111" t="s">
        <v>324</v>
      </c>
      <c r="BB111" t="s">
        <v>324</v>
      </c>
      <c r="BC111" t="s">
        <v>324</v>
      </c>
      <c r="BD111" t="s">
        <v>324</v>
      </c>
      <c r="BE111" t="s">
        <v>324</v>
      </c>
      <c r="BF111">
        <v>0</v>
      </c>
      <c r="BG111" t="s">
        <v>324</v>
      </c>
      <c r="BH111" t="s">
        <v>324</v>
      </c>
      <c r="BI111" t="s">
        <v>324</v>
      </c>
      <c r="BJ111" t="s">
        <v>324</v>
      </c>
      <c r="BK111" t="s">
        <v>324</v>
      </c>
      <c r="BL111">
        <v>0</v>
      </c>
      <c r="BM111" t="s">
        <v>324</v>
      </c>
      <c r="BN111" t="s">
        <v>324</v>
      </c>
      <c r="BO111" t="s">
        <v>324</v>
      </c>
      <c r="BP111" t="s">
        <v>324</v>
      </c>
      <c r="BQ111" t="s">
        <v>324</v>
      </c>
      <c r="BR111">
        <v>0</v>
      </c>
      <c r="BS111">
        <v>0.438</v>
      </c>
      <c r="BT111">
        <v>0</v>
      </c>
      <c r="BU111">
        <v>0.36</v>
      </c>
      <c r="BV111">
        <v>0</v>
      </c>
      <c r="BW111">
        <v>0.29699999999999999</v>
      </c>
      <c r="BX111">
        <v>1.095</v>
      </c>
    </row>
    <row r="112" spans="1:76" x14ac:dyDescent="0.45">
      <c r="A112">
        <v>2023</v>
      </c>
      <c r="B112" t="s">
        <v>130</v>
      </c>
      <c r="C112">
        <v>5605</v>
      </c>
      <c r="D112" t="s">
        <v>768</v>
      </c>
      <c r="E112" t="s">
        <v>606</v>
      </c>
      <c r="F112">
        <v>21</v>
      </c>
      <c r="G112">
        <v>1.0289999999999999</v>
      </c>
      <c r="H112" t="s">
        <v>324</v>
      </c>
      <c r="I112" t="s">
        <v>324</v>
      </c>
      <c r="J112" t="s">
        <v>247</v>
      </c>
      <c r="K112">
        <v>0.105</v>
      </c>
      <c r="L112">
        <v>0.87</v>
      </c>
      <c r="M112" t="s">
        <v>324</v>
      </c>
      <c r="N112" t="s">
        <v>324</v>
      </c>
      <c r="O112" t="s">
        <v>324</v>
      </c>
      <c r="P112">
        <v>0.97499999999999998</v>
      </c>
      <c r="Q112">
        <v>2.1000000000000001E-2</v>
      </c>
      <c r="R112">
        <v>0.03</v>
      </c>
      <c r="S112" t="s">
        <v>324</v>
      </c>
      <c r="T112" t="s">
        <v>324</v>
      </c>
      <c r="U112" t="s">
        <v>324</v>
      </c>
      <c r="V112">
        <v>5.0999999999999997E-2</v>
      </c>
      <c r="W112" t="s">
        <v>324</v>
      </c>
      <c r="X112" t="s">
        <v>324</v>
      </c>
      <c r="Y112" t="s">
        <v>324</v>
      </c>
      <c r="Z112" t="s">
        <v>324</v>
      </c>
      <c r="AA112" t="s">
        <v>324</v>
      </c>
      <c r="AB112">
        <v>0</v>
      </c>
      <c r="AC112">
        <v>3.0000000000000001E-3</v>
      </c>
      <c r="AD112" t="s">
        <v>324</v>
      </c>
      <c r="AE112" t="s">
        <v>324</v>
      </c>
      <c r="AF112" t="s">
        <v>324</v>
      </c>
      <c r="AG112" t="s">
        <v>324</v>
      </c>
      <c r="AH112">
        <v>3.0000000000000001E-3</v>
      </c>
      <c r="AI112" t="s">
        <v>324</v>
      </c>
      <c r="AJ112" t="s">
        <v>324</v>
      </c>
      <c r="AK112" t="s">
        <v>324</v>
      </c>
      <c r="AL112" t="s">
        <v>324</v>
      </c>
      <c r="AM112" t="s">
        <v>324</v>
      </c>
      <c r="AN112">
        <v>0</v>
      </c>
      <c r="AO112" t="s">
        <v>324</v>
      </c>
      <c r="AP112" t="s">
        <v>324</v>
      </c>
      <c r="AQ112" t="s">
        <v>324</v>
      </c>
      <c r="AR112" t="s">
        <v>324</v>
      </c>
      <c r="AS112" t="s">
        <v>324</v>
      </c>
      <c r="AT112">
        <v>0</v>
      </c>
      <c r="AU112" t="s">
        <v>324</v>
      </c>
      <c r="AV112" t="s">
        <v>324</v>
      </c>
      <c r="AW112" t="s">
        <v>324</v>
      </c>
      <c r="AX112" t="s">
        <v>324</v>
      </c>
      <c r="AY112" t="s">
        <v>324</v>
      </c>
      <c r="AZ112">
        <v>0</v>
      </c>
      <c r="BA112" t="s">
        <v>324</v>
      </c>
      <c r="BB112" t="s">
        <v>324</v>
      </c>
      <c r="BC112" t="s">
        <v>324</v>
      </c>
      <c r="BD112" t="s">
        <v>324</v>
      </c>
      <c r="BE112" t="s">
        <v>324</v>
      </c>
      <c r="BF112">
        <v>0</v>
      </c>
      <c r="BG112" t="s">
        <v>324</v>
      </c>
      <c r="BH112" t="s">
        <v>324</v>
      </c>
      <c r="BI112" t="s">
        <v>324</v>
      </c>
      <c r="BJ112" t="s">
        <v>324</v>
      </c>
      <c r="BK112" t="s">
        <v>324</v>
      </c>
      <c r="BL112">
        <v>0</v>
      </c>
      <c r="BM112" t="s">
        <v>324</v>
      </c>
      <c r="BN112" t="s">
        <v>324</v>
      </c>
      <c r="BO112" t="s">
        <v>324</v>
      </c>
      <c r="BP112" t="s">
        <v>324</v>
      </c>
      <c r="BQ112" t="s">
        <v>324</v>
      </c>
      <c r="BR112">
        <v>0</v>
      </c>
      <c r="BS112">
        <v>0.129</v>
      </c>
      <c r="BT112">
        <v>0.9</v>
      </c>
      <c r="BU112">
        <v>0</v>
      </c>
      <c r="BV112">
        <v>0</v>
      </c>
      <c r="BW112">
        <v>0</v>
      </c>
      <c r="BX112">
        <v>1.0289999999999999</v>
      </c>
    </row>
    <row r="113" spans="1:76" x14ac:dyDescent="0.45">
      <c r="A113">
        <v>2023</v>
      </c>
      <c r="B113" t="s">
        <v>130</v>
      </c>
      <c r="C113">
        <v>8319</v>
      </c>
      <c r="D113" t="s">
        <v>769</v>
      </c>
      <c r="E113" t="s">
        <v>606</v>
      </c>
      <c r="F113">
        <v>56</v>
      </c>
      <c r="G113">
        <v>22.27</v>
      </c>
      <c r="H113">
        <v>2.2999999999999998</v>
      </c>
      <c r="I113">
        <v>0.185</v>
      </c>
      <c r="J113" t="s">
        <v>244</v>
      </c>
      <c r="K113">
        <v>3.8690000000000002</v>
      </c>
      <c r="L113">
        <v>8.2149999999999999</v>
      </c>
      <c r="M113" t="s">
        <v>324</v>
      </c>
      <c r="N113" t="s">
        <v>324</v>
      </c>
      <c r="O113" t="s">
        <v>324</v>
      </c>
      <c r="P113">
        <v>12.084</v>
      </c>
      <c r="Q113">
        <v>0.09</v>
      </c>
      <c r="R113" t="s">
        <v>324</v>
      </c>
      <c r="S113" t="s">
        <v>324</v>
      </c>
      <c r="T113" t="s">
        <v>324</v>
      </c>
      <c r="U113" t="s">
        <v>324</v>
      </c>
      <c r="V113">
        <v>0.09</v>
      </c>
      <c r="W113">
        <v>216.72</v>
      </c>
      <c r="X113" t="s">
        <v>324</v>
      </c>
      <c r="Y113" t="s">
        <v>324</v>
      </c>
      <c r="Z113" t="s">
        <v>324</v>
      </c>
      <c r="AA113" t="s">
        <v>324</v>
      </c>
      <c r="AB113">
        <v>216.72</v>
      </c>
      <c r="AC113">
        <v>4.5999999999999999E-2</v>
      </c>
      <c r="AD113">
        <v>2.0499999999999998</v>
      </c>
      <c r="AE113" t="s">
        <v>324</v>
      </c>
      <c r="AF113" t="s">
        <v>324</v>
      </c>
      <c r="AG113" t="s">
        <v>324</v>
      </c>
      <c r="AH113">
        <v>2.0960000000000001</v>
      </c>
      <c r="AI113" t="s">
        <v>324</v>
      </c>
      <c r="AJ113" t="s">
        <v>324</v>
      </c>
      <c r="AK113" t="s">
        <v>324</v>
      </c>
      <c r="AL113" t="s">
        <v>324</v>
      </c>
      <c r="AM113" t="s">
        <v>324</v>
      </c>
      <c r="AN113">
        <v>0</v>
      </c>
      <c r="AO113" t="s">
        <v>324</v>
      </c>
      <c r="AP113" t="s">
        <v>324</v>
      </c>
      <c r="AQ113" t="s">
        <v>324</v>
      </c>
      <c r="AR113" t="s">
        <v>324</v>
      </c>
      <c r="AS113" t="s">
        <v>324</v>
      </c>
      <c r="AT113">
        <v>0</v>
      </c>
      <c r="AU113" t="s">
        <v>324</v>
      </c>
      <c r="AV113">
        <v>8</v>
      </c>
      <c r="AW113" t="s">
        <v>324</v>
      </c>
      <c r="AX113" t="s">
        <v>324</v>
      </c>
      <c r="AY113" t="s">
        <v>324</v>
      </c>
      <c r="AZ113">
        <v>8</v>
      </c>
      <c r="BA113" t="s">
        <v>324</v>
      </c>
      <c r="BB113" t="s">
        <v>324</v>
      </c>
      <c r="BC113" t="s">
        <v>324</v>
      </c>
      <c r="BD113" t="s">
        <v>324</v>
      </c>
      <c r="BE113" t="s">
        <v>324</v>
      </c>
      <c r="BF113">
        <v>0</v>
      </c>
      <c r="BG113" t="s">
        <v>324</v>
      </c>
      <c r="BH113" t="s">
        <v>324</v>
      </c>
      <c r="BI113" t="s">
        <v>324</v>
      </c>
      <c r="BJ113" t="s">
        <v>324</v>
      </c>
      <c r="BK113" t="s">
        <v>324</v>
      </c>
      <c r="BL113">
        <v>0</v>
      </c>
      <c r="BM113" t="s">
        <v>324</v>
      </c>
      <c r="BN113" t="s">
        <v>324</v>
      </c>
      <c r="BO113" t="s">
        <v>324</v>
      </c>
      <c r="BP113" t="s">
        <v>324</v>
      </c>
      <c r="BQ113" t="s">
        <v>324</v>
      </c>
      <c r="BR113">
        <v>0</v>
      </c>
      <c r="BS113">
        <v>4.0049999999999999</v>
      </c>
      <c r="BT113">
        <v>18.265000000000001</v>
      </c>
      <c r="BU113">
        <v>0</v>
      </c>
      <c r="BV113">
        <v>0</v>
      </c>
      <c r="BW113">
        <v>0</v>
      </c>
      <c r="BX113">
        <v>22.27</v>
      </c>
    </row>
    <row r="114" spans="1:76" x14ac:dyDescent="0.45">
      <c r="A114">
        <v>2023</v>
      </c>
      <c r="B114" t="s">
        <v>130</v>
      </c>
      <c r="C114">
        <v>9417</v>
      </c>
      <c r="D114" t="s">
        <v>393</v>
      </c>
      <c r="E114" t="s">
        <v>606</v>
      </c>
      <c r="F114">
        <v>61</v>
      </c>
      <c r="G114">
        <v>7.2629999999999999</v>
      </c>
      <c r="H114">
        <v>0</v>
      </c>
      <c r="I114">
        <v>1.6779999999999999</v>
      </c>
      <c r="J114" t="s">
        <v>244</v>
      </c>
      <c r="K114">
        <v>1.6E-2</v>
      </c>
      <c r="L114">
        <v>1.772</v>
      </c>
      <c r="M114">
        <v>0.40100000000000002</v>
      </c>
      <c r="N114" t="s">
        <v>324</v>
      </c>
      <c r="O114" t="s">
        <v>324</v>
      </c>
      <c r="P114">
        <v>2.1890000000000001</v>
      </c>
      <c r="Q114" t="s">
        <v>324</v>
      </c>
      <c r="R114">
        <v>1.022</v>
      </c>
      <c r="S114" t="s">
        <v>324</v>
      </c>
      <c r="T114" t="s">
        <v>324</v>
      </c>
      <c r="U114" t="s">
        <v>324</v>
      </c>
      <c r="V114">
        <v>1.022</v>
      </c>
      <c r="W114" t="s">
        <v>324</v>
      </c>
      <c r="X114" t="s">
        <v>324</v>
      </c>
      <c r="Y114" t="s">
        <v>324</v>
      </c>
      <c r="Z114" t="s">
        <v>324</v>
      </c>
      <c r="AA114" t="s">
        <v>324</v>
      </c>
      <c r="AB114">
        <v>0</v>
      </c>
      <c r="AC114" t="s">
        <v>324</v>
      </c>
      <c r="AD114">
        <v>1.014</v>
      </c>
      <c r="AE114" t="s">
        <v>324</v>
      </c>
      <c r="AF114" t="s">
        <v>324</v>
      </c>
      <c r="AG114" t="s">
        <v>324</v>
      </c>
      <c r="AH114">
        <v>1.014</v>
      </c>
      <c r="AI114" t="s">
        <v>324</v>
      </c>
      <c r="AJ114">
        <v>1.49</v>
      </c>
      <c r="AK114" t="s">
        <v>324</v>
      </c>
      <c r="AL114" t="s">
        <v>324</v>
      </c>
      <c r="AM114" t="s">
        <v>324</v>
      </c>
      <c r="AN114">
        <v>1.49</v>
      </c>
      <c r="AO114" t="s">
        <v>324</v>
      </c>
      <c r="AP114" t="s">
        <v>324</v>
      </c>
      <c r="AQ114" t="s">
        <v>324</v>
      </c>
      <c r="AR114" t="s">
        <v>324</v>
      </c>
      <c r="AS114" t="s">
        <v>324</v>
      </c>
      <c r="AT114">
        <v>0</v>
      </c>
      <c r="AU114" t="s">
        <v>324</v>
      </c>
      <c r="AV114">
        <v>0.442</v>
      </c>
      <c r="AW114" t="s">
        <v>324</v>
      </c>
      <c r="AX114" t="s">
        <v>324</v>
      </c>
      <c r="AY114" t="s">
        <v>324</v>
      </c>
      <c r="AZ114">
        <v>0.442</v>
      </c>
      <c r="BA114" t="s">
        <v>324</v>
      </c>
      <c r="BB114" t="s">
        <v>324</v>
      </c>
      <c r="BC114" t="s">
        <v>324</v>
      </c>
      <c r="BD114" t="s">
        <v>324</v>
      </c>
      <c r="BE114" t="s">
        <v>324</v>
      </c>
      <c r="BF114">
        <v>0</v>
      </c>
      <c r="BG114" t="s">
        <v>324</v>
      </c>
      <c r="BH114" t="s">
        <v>324</v>
      </c>
      <c r="BI114" t="s">
        <v>324</v>
      </c>
      <c r="BJ114" t="s">
        <v>324</v>
      </c>
      <c r="BK114" t="s">
        <v>324</v>
      </c>
      <c r="BL114">
        <v>0</v>
      </c>
      <c r="BM114" t="s">
        <v>324</v>
      </c>
      <c r="BN114">
        <v>0.45</v>
      </c>
      <c r="BO114">
        <v>0.65600000000000003</v>
      </c>
      <c r="BP114" t="s">
        <v>324</v>
      </c>
      <c r="BQ114" t="s">
        <v>324</v>
      </c>
      <c r="BR114">
        <v>1.1060000000000001</v>
      </c>
      <c r="BS114">
        <v>1.6E-2</v>
      </c>
      <c r="BT114">
        <v>6.19</v>
      </c>
      <c r="BU114">
        <v>1.0569999999999999</v>
      </c>
      <c r="BV114">
        <v>0</v>
      </c>
      <c r="BW114">
        <v>0</v>
      </c>
      <c r="BX114">
        <v>7.2629999999999999</v>
      </c>
    </row>
    <row r="115" spans="1:76" x14ac:dyDescent="0.45">
      <c r="A115">
        <v>2023</v>
      </c>
      <c r="B115" t="s">
        <v>130</v>
      </c>
      <c r="C115">
        <v>9425</v>
      </c>
      <c r="D115" t="s">
        <v>771</v>
      </c>
      <c r="E115" t="s">
        <v>607</v>
      </c>
      <c r="F115">
        <v>26</v>
      </c>
      <c r="G115">
        <v>1.0069999999999999</v>
      </c>
      <c r="H115" t="s">
        <v>324</v>
      </c>
      <c r="I115">
        <v>1.0069999999999999</v>
      </c>
      <c r="J115" t="s">
        <v>244</v>
      </c>
      <c r="K115">
        <v>6.8000000000000005E-2</v>
      </c>
      <c r="L115">
        <v>0.66</v>
      </c>
      <c r="M115" t="s">
        <v>324</v>
      </c>
      <c r="N115" t="s">
        <v>324</v>
      </c>
      <c r="O115" t="s">
        <v>324</v>
      </c>
      <c r="P115">
        <v>0.72799999999999998</v>
      </c>
      <c r="Q115" t="s">
        <v>324</v>
      </c>
      <c r="R115" t="s">
        <v>324</v>
      </c>
      <c r="S115" t="s">
        <v>324</v>
      </c>
      <c r="T115" t="s">
        <v>324</v>
      </c>
      <c r="U115" t="s">
        <v>324</v>
      </c>
      <c r="V115">
        <v>0</v>
      </c>
      <c r="W115" t="s">
        <v>324</v>
      </c>
      <c r="X115" t="s">
        <v>324</v>
      </c>
      <c r="Y115" t="s">
        <v>324</v>
      </c>
      <c r="Z115" t="s">
        <v>324</v>
      </c>
      <c r="AA115" t="s">
        <v>324</v>
      </c>
      <c r="AB115">
        <v>0</v>
      </c>
      <c r="AC115">
        <v>0.01</v>
      </c>
      <c r="AD115">
        <v>0.26900000000000002</v>
      </c>
      <c r="AE115" t="s">
        <v>324</v>
      </c>
      <c r="AF115" t="s">
        <v>324</v>
      </c>
      <c r="AG115" t="s">
        <v>324</v>
      </c>
      <c r="AH115">
        <v>0.27900000000000003</v>
      </c>
      <c r="AI115" t="s">
        <v>324</v>
      </c>
      <c r="AJ115" t="s">
        <v>324</v>
      </c>
      <c r="AK115" t="s">
        <v>324</v>
      </c>
      <c r="AL115" t="s">
        <v>324</v>
      </c>
      <c r="AM115" t="s">
        <v>324</v>
      </c>
      <c r="AN115">
        <v>0</v>
      </c>
      <c r="AO115" t="s">
        <v>324</v>
      </c>
      <c r="AP115" t="s">
        <v>324</v>
      </c>
      <c r="AQ115" t="s">
        <v>324</v>
      </c>
      <c r="AR115" t="s">
        <v>324</v>
      </c>
      <c r="AS115" t="s">
        <v>324</v>
      </c>
      <c r="AT115">
        <v>0</v>
      </c>
      <c r="AU115" t="s">
        <v>324</v>
      </c>
      <c r="AV115" t="s">
        <v>324</v>
      </c>
      <c r="AW115" t="s">
        <v>324</v>
      </c>
      <c r="AX115" t="s">
        <v>324</v>
      </c>
      <c r="AY115" t="s">
        <v>324</v>
      </c>
      <c r="AZ115">
        <v>0</v>
      </c>
      <c r="BA115" t="s">
        <v>324</v>
      </c>
      <c r="BB115" t="s">
        <v>324</v>
      </c>
      <c r="BC115" t="s">
        <v>324</v>
      </c>
      <c r="BD115" t="s">
        <v>324</v>
      </c>
      <c r="BE115" t="s">
        <v>324</v>
      </c>
      <c r="BF115">
        <v>0</v>
      </c>
      <c r="BG115" t="s">
        <v>324</v>
      </c>
      <c r="BH115" t="s">
        <v>324</v>
      </c>
      <c r="BI115" t="s">
        <v>324</v>
      </c>
      <c r="BJ115" t="s">
        <v>324</v>
      </c>
      <c r="BK115" t="s">
        <v>324</v>
      </c>
      <c r="BL115">
        <v>0</v>
      </c>
      <c r="BM115" t="s">
        <v>324</v>
      </c>
      <c r="BN115" t="s">
        <v>324</v>
      </c>
      <c r="BO115" t="s">
        <v>324</v>
      </c>
      <c r="BP115" t="s">
        <v>324</v>
      </c>
      <c r="BQ115" t="s">
        <v>324</v>
      </c>
      <c r="BR115">
        <v>0</v>
      </c>
      <c r="BS115">
        <v>7.8E-2</v>
      </c>
      <c r="BT115">
        <v>0.92900000000000005</v>
      </c>
      <c r="BU115">
        <v>0</v>
      </c>
      <c r="BV115">
        <v>0</v>
      </c>
      <c r="BW115">
        <v>0</v>
      </c>
      <c r="BX115">
        <v>1.0069999999999999</v>
      </c>
    </row>
    <row r="116" spans="1:76" x14ac:dyDescent="0.45">
      <c r="A116">
        <v>2023</v>
      </c>
      <c r="B116" t="s">
        <v>130</v>
      </c>
      <c r="C116">
        <v>11788</v>
      </c>
      <c r="D116" t="s">
        <v>774</v>
      </c>
      <c r="E116" t="s">
        <v>606</v>
      </c>
      <c r="F116">
        <v>49</v>
      </c>
      <c r="G116">
        <v>0.90500000000000003</v>
      </c>
      <c r="H116" t="s">
        <v>324</v>
      </c>
      <c r="I116" t="s">
        <v>324</v>
      </c>
      <c r="J116" t="s">
        <v>244</v>
      </c>
      <c r="K116">
        <v>0.70499999999999996</v>
      </c>
      <c r="L116" t="s">
        <v>324</v>
      </c>
      <c r="M116">
        <v>0.15</v>
      </c>
      <c r="N116" t="s">
        <v>324</v>
      </c>
      <c r="O116" t="s">
        <v>324</v>
      </c>
      <c r="P116">
        <v>0.85499999999999998</v>
      </c>
      <c r="Q116" t="s">
        <v>324</v>
      </c>
      <c r="R116" t="s">
        <v>324</v>
      </c>
      <c r="S116" t="s">
        <v>324</v>
      </c>
      <c r="T116" t="s">
        <v>324</v>
      </c>
      <c r="U116" t="s">
        <v>324</v>
      </c>
      <c r="V116">
        <v>0</v>
      </c>
      <c r="W116" t="s">
        <v>324</v>
      </c>
      <c r="X116" t="s">
        <v>324</v>
      </c>
      <c r="Y116" t="s">
        <v>324</v>
      </c>
      <c r="Z116" t="s">
        <v>324</v>
      </c>
      <c r="AA116" t="s">
        <v>324</v>
      </c>
      <c r="AB116">
        <v>0</v>
      </c>
      <c r="AC116" t="s">
        <v>324</v>
      </c>
      <c r="AD116" t="s">
        <v>324</v>
      </c>
      <c r="AE116">
        <v>0.05</v>
      </c>
      <c r="AF116" t="s">
        <v>324</v>
      </c>
      <c r="AG116" t="s">
        <v>324</v>
      </c>
      <c r="AH116">
        <v>0.05</v>
      </c>
      <c r="AI116" t="s">
        <v>324</v>
      </c>
      <c r="AJ116" t="s">
        <v>324</v>
      </c>
      <c r="AK116" t="s">
        <v>324</v>
      </c>
      <c r="AL116" t="s">
        <v>324</v>
      </c>
      <c r="AM116" t="s">
        <v>324</v>
      </c>
      <c r="AN116">
        <v>0</v>
      </c>
      <c r="AO116" t="s">
        <v>324</v>
      </c>
      <c r="AP116" t="s">
        <v>324</v>
      </c>
      <c r="AQ116" t="s">
        <v>324</v>
      </c>
      <c r="AR116" t="s">
        <v>324</v>
      </c>
      <c r="AS116" t="s">
        <v>324</v>
      </c>
      <c r="AT116">
        <v>0</v>
      </c>
      <c r="AU116" t="s">
        <v>324</v>
      </c>
      <c r="AV116" t="s">
        <v>324</v>
      </c>
      <c r="AW116" t="s">
        <v>324</v>
      </c>
      <c r="AX116" t="s">
        <v>324</v>
      </c>
      <c r="AY116" t="s">
        <v>324</v>
      </c>
      <c r="AZ116">
        <v>0</v>
      </c>
      <c r="BA116" t="s">
        <v>324</v>
      </c>
      <c r="BB116" t="s">
        <v>324</v>
      </c>
      <c r="BC116" t="s">
        <v>324</v>
      </c>
      <c r="BD116" t="s">
        <v>324</v>
      </c>
      <c r="BE116" t="s">
        <v>324</v>
      </c>
      <c r="BF116">
        <v>0</v>
      </c>
      <c r="BG116" t="s">
        <v>324</v>
      </c>
      <c r="BH116" t="s">
        <v>324</v>
      </c>
      <c r="BI116" t="s">
        <v>324</v>
      </c>
      <c r="BJ116" t="s">
        <v>324</v>
      </c>
      <c r="BK116" t="s">
        <v>324</v>
      </c>
      <c r="BL116">
        <v>0</v>
      </c>
      <c r="BM116" t="s">
        <v>324</v>
      </c>
      <c r="BN116" t="s">
        <v>324</v>
      </c>
      <c r="BO116" t="s">
        <v>324</v>
      </c>
      <c r="BP116" t="s">
        <v>324</v>
      </c>
      <c r="BQ116" t="s">
        <v>324</v>
      </c>
      <c r="BR116">
        <v>0</v>
      </c>
      <c r="BS116">
        <v>0.70499999999999996</v>
      </c>
      <c r="BT116">
        <v>0</v>
      </c>
      <c r="BU116">
        <v>0.2</v>
      </c>
      <c r="BV116">
        <v>0</v>
      </c>
      <c r="BW116">
        <v>0</v>
      </c>
      <c r="BX116">
        <v>0.90500000000000003</v>
      </c>
    </row>
    <row r="117" spans="1:76" x14ac:dyDescent="0.45">
      <c r="A117">
        <v>2023</v>
      </c>
      <c r="B117" t="s">
        <v>130</v>
      </c>
      <c r="C117">
        <v>12341</v>
      </c>
      <c r="D117" t="s">
        <v>394</v>
      </c>
      <c r="E117" t="s">
        <v>606</v>
      </c>
      <c r="F117">
        <v>20</v>
      </c>
      <c r="G117">
        <v>2.3980000000000001</v>
      </c>
      <c r="H117">
        <v>0.9</v>
      </c>
      <c r="I117">
        <v>8.7999999999999995E-2</v>
      </c>
      <c r="J117" t="s">
        <v>244</v>
      </c>
      <c r="K117" t="s">
        <v>324</v>
      </c>
      <c r="L117">
        <v>0.498</v>
      </c>
      <c r="M117" t="s">
        <v>324</v>
      </c>
      <c r="N117" t="s">
        <v>324</v>
      </c>
      <c r="O117" t="s">
        <v>324</v>
      </c>
      <c r="P117">
        <v>0.498</v>
      </c>
      <c r="Q117" t="s">
        <v>324</v>
      </c>
      <c r="R117" t="s">
        <v>324</v>
      </c>
      <c r="S117" t="s">
        <v>324</v>
      </c>
      <c r="T117" t="s">
        <v>324</v>
      </c>
      <c r="U117" t="s">
        <v>324</v>
      </c>
      <c r="V117">
        <v>0</v>
      </c>
      <c r="W117" t="s">
        <v>324</v>
      </c>
      <c r="X117" t="s">
        <v>324</v>
      </c>
      <c r="Y117" t="s">
        <v>324</v>
      </c>
      <c r="Z117" t="s">
        <v>324</v>
      </c>
      <c r="AA117" t="s">
        <v>324</v>
      </c>
      <c r="AB117">
        <v>0</v>
      </c>
      <c r="AC117">
        <v>0.01</v>
      </c>
      <c r="AD117">
        <v>0.108</v>
      </c>
      <c r="AE117" t="s">
        <v>324</v>
      </c>
      <c r="AF117" t="s">
        <v>324</v>
      </c>
      <c r="AG117" t="s">
        <v>324</v>
      </c>
      <c r="AH117">
        <v>0.11799999999999999</v>
      </c>
      <c r="AI117" t="s">
        <v>324</v>
      </c>
      <c r="AJ117" t="s">
        <v>324</v>
      </c>
      <c r="AK117" t="s">
        <v>324</v>
      </c>
      <c r="AL117" t="s">
        <v>324</v>
      </c>
      <c r="AM117">
        <v>0.88200000000000001</v>
      </c>
      <c r="AN117">
        <v>0.88200000000000001</v>
      </c>
      <c r="AO117" t="s">
        <v>324</v>
      </c>
      <c r="AP117" t="s">
        <v>324</v>
      </c>
      <c r="AQ117" t="s">
        <v>324</v>
      </c>
      <c r="AR117" t="s">
        <v>324</v>
      </c>
      <c r="AS117" t="s">
        <v>324</v>
      </c>
      <c r="AT117">
        <v>0</v>
      </c>
      <c r="AU117" t="s">
        <v>324</v>
      </c>
      <c r="AV117">
        <v>0.9</v>
      </c>
      <c r="AW117" t="s">
        <v>324</v>
      </c>
      <c r="AX117" t="s">
        <v>324</v>
      </c>
      <c r="AY117" t="s">
        <v>324</v>
      </c>
      <c r="AZ117">
        <v>0.9</v>
      </c>
      <c r="BA117" t="s">
        <v>324</v>
      </c>
      <c r="BB117" t="s">
        <v>324</v>
      </c>
      <c r="BC117" t="s">
        <v>324</v>
      </c>
      <c r="BD117" t="s">
        <v>324</v>
      </c>
      <c r="BE117" t="s">
        <v>324</v>
      </c>
      <c r="BF117">
        <v>0</v>
      </c>
      <c r="BG117" t="s">
        <v>324</v>
      </c>
      <c r="BH117" t="s">
        <v>324</v>
      </c>
      <c r="BI117" t="s">
        <v>324</v>
      </c>
      <c r="BJ117" t="s">
        <v>324</v>
      </c>
      <c r="BK117" t="s">
        <v>324</v>
      </c>
      <c r="BL117">
        <v>0</v>
      </c>
      <c r="BM117" t="s">
        <v>324</v>
      </c>
      <c r="BN117" t="s">
        <v>324</v>
      </c>
      <c r="BO117" t="s">
        <v>324</v>
      </c>
      <c r="BP117" t="s">
        <v>324</v>
      </c>
      <c r="BQ117" t="s">
        <v>324</v>
      </c>
      <c r="BR117">
        <v>0</v>
      </c>
      <c r="BS117">
        <v>0.01</v>
      </c>
      <c r="BT117">
        <v>1.506</v>
      </c>
      <c r="BU117">
        <v>0</v>
      </c>
      <c r="BV117">
        <v>0</v>
      </c>
      <c r="BW117">
        <v>0.88200000000000001</v>
      </c>
      <c r="BX117">
        <v>2.3980000000000001</v>
      </c>
    </row>
    <row r="118" spans="1:76" x14ac:dyDescent="0.45">
      <c r="A118">
        <v>2023</v>
      </c>
      <c r="B118" t="s">
        <v>130</v>
      </c>
      <c r="C118">
        <v>12450</v>
      </c>
      <c r="D118" t="s">
        <v>775</v>
      </c>
      <c r="E118" t="s">
        <v>606</v>
      </c>
      <c r="F118">
        <v>83</v>
      </c>
      <c r="G118">
        <v>6.3090000000000002</v>
      </c>
      <c r="H118" t="s">
        <v>324</v>
      </c>
      <c r="I118">
        <v>0.15</v>
      </c>
      <c r="J118" t="s">
        <v>244</v>
      </c>
      <c r="K118">
        <v>1.7430000000000001</v>
      </c>
      <c r="L118" t="s">
        <v>324</v>
      </c>
      <c r="M118" t="s">
        <v>324</v>
      </c>
      <c r="N118" t="s">
        <v>324</v>
      </c>
      <c r="O118" t="s">
        <v>324</v>
      </c>
      <c r="P118">
        <v>1.7430000000000001</v>
      </c>
      <c r="Q118" t="s">
        <v>324</v>
      </c>
      <c r="R118" t="s">
        <v>324</v>
      </c>
      <c r="S118" t="s">
        <v>324</v>
      </c>
      <c r="T118" t="s">
        <v>324</v>
      </c>
      <c r="U118" t="s">
        <v>324</v>
      </c>
      <c r="V118">
        <v>0</v>
      </c>
      <c r="W118" t="s">
        <v>324</v>
      </c>
      <c r="X118" t="s">
        <v>324</v>
      </c>
      <c r="Y118" t="s">
        <v>324</v>
      </c>
      <c r="Z118" t="s">
        <v>324</v>
      </c>
      <c r="AA118" t="s">
        <v>324</v>
      </c>
      <c r="AB118">
        <v>0</v>
      </c>
      <c r="AC118">
        <v>6.6000000000000003E-2</v>
      </c>
      <c r="AD118" t="s">
        <v>324</v>
      </c>
      <c r="AE118" t="s">
        <v>324</v>
      </c>
      <c r="AF118" t="s">
        <v>324</v>
      </c>
      <c r="AG118" t="s">
        <v>324</v>
      </c>
      <c r="AH118">
        <v>6.6000000000000003E-2</v>
      </c>
      <c r="AI118" t="s">
        <v>324</v>
      </c>
      <c r="AJ118" t="s">
        <v>324</v>
      </c>
      <c r="AK118" t="s">
        <v>324</v>
      </c>
      <c r="AL118" t="s">
        <v>324</v>
      </c>
      <c r="AM118" t="s">
        <v>324</v>
      </c>
      <c r="AN118">
        <v>0</v>
      </c>
      <c r="AO118" t="s">
        <v>324</v>
      </c>
      <c r="AP118" t="s">
        <v>324</v>
      </c>
      <c r="AQ118" t="s">
        <v>324</v>
      </c>
      <c r="AR118" t="s">
        <v>324</v>
      </c>
      <c r="AS118" t="s">
        <v>324</v>
      </c>
      <c r="AT118">
        <v>0</v>
      </c>
      <c r="AU118" t="s">
        <v>324</v>
      </c>
      <c r="AV118" t="s">
        <v>324</v>
      </c>
      <c r="AW118">
        <v>4.5</v>
      </c>
      <c r="AX118" t="s">
        <v>324</v>
      </c>
      <c r="AY118" t="s">
        <v>324</v>
      </c>
      <c r="AZ118">
        <v>4.5</v>
      </c>
      <c r="BA118" t="s">
        <v>324</v>
      </c>
      <c r="BB118" t="s">
        <v>324</v>
      </c>
      <c r="BC118" t="s">
        <v>324</v>
      </c>
      <c r="BD118" t="s">
        <v>324</v>
      </c>
      <c r="BE118" t="s">
        <v>324</v>
      </c>
      <c r="BF118">
        <v>0</v>
      </c>
      <c r="BG118" t="s">
        <v>324</v>
      </c>
      <c r="BH118" t="s">
        <v>324</v>
      </c>
      <c r="BI118" t="s">
        <v>324</v>
      </c>
      <c r="BJ118" t="s">
        <v>324</v>
      </c>
      <c r="BK118" t="s">
        <v>324</v>
      </c>
      <c r="BL118">
        <v>0</v>
      </c>
      <c r="BM118" t="s">
        <v>324</v>
      </c>
      <c r="BN118" t="s">
        <v>324</v>
      </c>
      <c r="BO118" t="s">
        <v>324</v>
      </c>
      <c r="BP118" t="s">
        <v>324</v>
      </c>
      <c r="BQ118" t="s">
        <v>324</v>
      </c>
      <c r="BR118">
        <v>0</v>
      </c>
      <c r="BS118">
        <v>1.8089999999999999</v>
      </c>
      <c r="BT118">
        <v>0</v>
      </c>
      <c r="BU118">
        <v>4.5</v>
      </c>
      <c r="BV118">
        <v>0</v>
      </c>
      <c r="BW118">
        <v>0</v>
      </c>
      <c r="BX118">
        <v>6.3090000000000002</v>
      </c>
    </row>
    <row r="119" spans="1:76" x14ac:dyDescent="0.45">
      <c r="A119">
        <v>2023</v>
      </c>
      <c r="B119" t="s">
        <v>130</v>
      </c>
      <c r="C119">
        <v>12642</v>
      </c>
      <c r="D119" t="s">
        <v>1311</v>
      </c>
      <c r="E119" t="s">
        <v>606</v>
      </c>
      <c r="F119">
        <v>221</v>
      </c>
      <c r="G119">
        <v>3.1339999999999999</v>
      </c>
      <c r="H119" t="s">
        <v>324</v>
      </c>
      <c r="I119" t="s">
        <v>324</v>
      </c>
      <c r="J119" t="s">
        <v>244</v>
      </c>
      <c r="K119">
        <v>0.92700000000000005</v>
      </c>
      <c r="L119">
        <v>2.1349999999999998</v>
      </c>
      <c r="M119" t="s">
        <v>324</v>
      </c>
      <c r="N119" t="s">
        <v>324</v>
      </c>
      <c r="O119" t="s">
        <v>324</v>
      </c>
      <c r="P119">
        <v>3.0619999999999998</v>
      </c>
      <c r="Q119" t="s">
        <v>324</v>
      </c>
      <c r="R119" t="s">
        <v>324</v>
      </c>
      <c r="S119" t="s">
        <v>324</v>
      </c>
      <c r="T119" t="s">
        <v>324</v>
      </c>
      <c r="U119" t="s">
        <v>324</v>
      </c>
      <c r="V119">
        <v>0</v>
      </c>
      <c r="W119" t="s">
        <v>324</v>
      </c>
      <c r="X119" t="s">
        <v>324</v>
      </c>
      <c r="Y119" t="s">
        <v>324</v>
      </c>
      <c r="Z119" t="s">
        <v>324</v>
      </c>
      <c r="AA119" t="s">
        <v>324</v>
      </c>
      <c r="AB119">
        <v>0</v>
      </c>
      <c r="AC119" t="s">
        <v>324</v>
      </c>
      <c r="AD119" t="s">
        <v>324</v>
      </c>
      <c r="AE119" t="s">
        <v>324</v>
      </c>
      <c r="AF119" t="s">
        <v>324</v>
      </c>
      <c r="AG119" t="s">
        <v>324</v>
      </c>
      <c r="AH119">
        <v>0</v>
      </c>
      <c r="AI119" t="s">
        <v>324</v>
      </c>
      <c r="AJ119" t="s">
        <v>324</v>
      </c>
      <c r="AK119" t="s">
        <v>324</v>
      </c>
      <c r="AL119" t="s">
        <v>324</v>
      </c>
      <c r="AM119" t="s">
        <v>324</v>
      </c>
      <c r="AN119">
        <v>0</v>
      </c>
      <c r="AO119" t="s">
        <v>324</v>
      </c>
      <c r="AP119" t="s">
        <v>324</v>
      </c>
      <c r="AQ119" t="s">
        <v>324</v>
      </c>
      <c r="AR119" t="s">
        <v>324</v>
      </c>
      <c r="AS119" t="s">
        <v>324</v>
      </c>
      <c r="AT119">
        <v>0</v>
      </c>
      <c r="AU119" t="s">
        <v>324</v>
      </c>
      <c r="AV119" t="s">
        <v>324</v>
      </c>
      <c r="AW119" t="s">
        <v>324</v>
      </c>
      <c r="AX119" t="s">
        <v>324</v>
      </c>
      <c r="AY119" t="s">
        <v>324</v>
      </c>
      <c r="AZ119">
        <v>0</v>
      </c>
      <c r="BA119" t="s">
        <v>324</v>
      </c>
      <c r="BB119" t="s">
        <v>324</v>
      </c>
      <c r="BC119" t="s">
        <v>324</v>
      </c>
      <c r="BD119" t="s">
        <v>324</v>
      </c>
      <c r="BE119" t="s">
        <v>324</v>
      </c>
      <c r="BF119">
        <v>0</v>
      </c>
      <c r="BG119" t="s">
        <v>324</v>
      </c>
      <c r="BH119" t="s">
        <v>324</v>
      </c>
      <c r="BI119" t="s">
        <v>324</v>
      </c>
      <c r="BJ119" t="s">
        <v>324</v>
      </c>
      <c r="BK119" t="s">
        <v>324</v>
      </c>
      <c r="BL119">
        <v>0</v>
      </c>
      <c r="BM119">
        <v>1.4E-2</v>
      </c>
      <c r="BN119">
        <v>5.8000000000000003E-2</v>
      </c>
      <c r="BO119" t="s">
        <v>324</v>
      </c>
      <c r="BP119" t="s">
        <v>324</v>
      </c>
      <c r="BQ119" t="s">
        <v>324</v>
      </c>
      <c r="BR119">
        <v>7.1999999999999995E-2</v>
      </c>
      <c r="BS119">
        <v>0.94099999999999995</v>
      </c>
      <c r="BT119">
        <v>2.1930000000000001</v>
      </c>
      <c r="BU119">
        <v>0</v>
      </c>
      <c r="BV119">
        <v>0</v>
      </c>
      <c r="BW119">
        <v>0</v>
      </c>
      <c r="BX119">
        <v>3.1339999999999999</v>
      </c>
    </row>
    <row r="120" spans="1:76" x14ac:dyDescent="0.45">
      <c r="A120">
        <v>2023</v>
      </c>
      <c r="B120" t="s">
        <v>130</v>
      </c>
      <c r="C120">
        <v>15291</v>
      </c>
      <c r="D120" t="s">
        <v>777</v>
      </c>
      <c r="E120" t="s">
        <v>607</v>
      </c>
      <c r="F120">
        <v>23</v>
      </c>
      <c r="G120">
        <v>0.59499999999999997</v>
      </c>
      <c r="H120" t="s">
        <v>324</v>
      </c>
      <c r="I120" t="s">
        <v>324</v>
      </c>
      <c r="J120" t="s">
        <v>244</v>
      </c>
      <c r="K120">
        <v>0.11</v>
      </c>
      <c r="L120" t="s">
        <v>324</v>
      </c>
      <c r="M120">
        <v>0.48499999999999999</v>
      </c>
      <c r="N120" t="s">
        <v>324</v>
      </c>
      <c r="O120" t="s">
        <v>324</v>
      </c>
      <c r="P120">
        <v>0.59499999999999997</v>
      </c>
      <c r="Q120" t="s">
        <v>324</v>
      </c>
      <c r="R120" t="s">
        <v>324</v>
      </c>
      <c r="S120" t="s">
        <v>324</v>
      </c>
      <c r="T120" t="s">
        <v>324</v>
      </c>
      <c r="U120" t="s">
        <v>324</v>
      </c>
      <c r="V120">
        <v>0</v>
      </c>
      <c r="W120" t="s">
        <v>324</v>
      </c>
      <c r="X120" t="s">
        <v>324</v>
      </c>
      <c r="Y120" t="s">
        <v>324</v>
      </c>
      <c r="Z120" t="s">
        <v>324</v>
      </c>
      <c r="AA120" t="s">
        <v>324</v>
      </c>
      <c r="AB120">
        <v>0</v>
      </c>
      <c r="AC120" t="s">
        <v>324</v>
      </c>
      <c r="AD120" t="s">
        <v>324</v>
      </c>
      <c r="AE120" t="s">
        <v>324</v>
      </c>
      <c r="AF120" t="s">
        <v>324</v>
      </c>
      <c r="AG120" t="s">
        <v>324</v>
      </c>
      <c r="AH120">
        <v>0</v>
      </c>
      <c r="AI120" t="s">
        <v>324</v>
      </c>
      <c r="AJ120" t="s">
        <v>324</v>
      </c>
      <c r="AK120" t="s">
        <v>324</v>
      </c>
      <c r="AL120" t="s">
        <v>324</v>
      </c>
      <c r="AM120" t="s">
        <v>324</v>
      </c>
      <c r="AN120">
        <v>0</v>
      </c>
      <c r="AO120" t="s">
        <v>324</v>
      </c>
      <c r="AP120" t="s">
        <v>324</v>
      </c>
      <c r="AQ120" t="s">
        <v>324</v>
      </c>
      <c r="AR120" t="s">
        <v>324</v>
      </c>
      <c r="AS120" t="s">
        <v>324</v>
      </c>
      <c r="AT120">
        <v>0</v>
      </c>
      <c r="AU120" t="s">
        <v>324</v>
      </c>
      <c r="AV120" t="s">
        <v>324</v>
      </c>
      <c r="AW120" t="s">
        <v>324</v>
      </c>
      <c r="AX120" t="s">
        <v>324</v>
      </c>
      <c r="AY120" t="s">
        <v>324</v>
      </c>
      <c r="AZ120">
        <v>0</v>
      </c>
      <c r="BA120" t="s">
        <v>324</v>
      </c>
      <c r="BB120" t="s">
        <v>324</v>
      </c>
      <c r="BC120" t="s">
        <v>324</v>
      </c>
      <c r="BD120" t="s">
        <v>324</v>
      </c>
      <c r="BE120" t="s">
        <v>324</v>
      </c>
      <c r="BF120">
        <v>0</v>
      </c>
      <c r="BG120" t="s">
        <v>324</v>
      </c>
      <c r="BH120" t="s">
        <v>324</v>
      </c>
      <c r="BI120" t="s">
        <v>324</v>
      </c>
      <c r="BJ120" t="s">
        <v>324</v>
      </c>
      <c r="BK120" t="s">
        <v>324</v>
      </c>
      <c r="BL120">
        <v>0</v>
      </c>
      <c r="BM120" t="s">
        <v>324</v>
      </c>
      <c r="BN120" t="s">
        <v>324</v>
      </c>
      <c r="BO120" t="s">
        <v>324</v>
      </c>
      <c r="BP120" t="s">
        <v>324</v>
      </c>
      <c r="BQ120" t="s">
        <v>324</v>
      </c>
      <c r="BR120">
        <v>0</v>
      </c>
      <c r="BS120">
        <v>0.11</v>
      </c>
      <c r="BT120">
        <v>0</v>
      </c>
      <c r="BU120">
        <v>0.48499999999999999</v>
      </c>
      <c r="BV120">
        <v>0</v>
      </c>
      <c r="BW120">
        <v>0</v>
      </c>
      <c r="BX120">
        <v>0.59499999999999997</v>
      </c>
    </row>
    <row r="121" spans="1:76" x14ac:dyDescent="0.45">
      <c r="A121">
        <v>2023</v>
      </c>
      <c r="B121" t="s">
        <v>130</v>
      </c>
      <c r="C121">
        <v>16611</v>
      </c>
      <c r="D121" t="s">
        <v>1312</v>
      </c>
      <c r="E121" t="s">
        <v>781</v>
      </c>
      <c r="F121">
        <v>90</v>
      </c>
      <c r="G121">
        <v>1.2130000000000001</v>
      </c>
      <c r="H121" t="s">
        <v>324</v>
      </c>
      <c r="I121">
        <v>0.1</v>
      </c>
      <c r="J121" t="s">
        <v>244</v>
      </c>
      <c r="K121">
        <v>0.9</v>
      </c>
      <c r="L121">
        <v>0.247</v>
      </c>
      <c r="M121" t="s">
        <v>324</v>
      </c>
      <c r="N121" t="s">
        <v>324</v>
      </c>
      <c r="O121" t="s">
        <v>324</v>
      </c>
      <c r="P121">
        <v>1.147</v>
      </c>
      <c r="Q121" t="s">
        <v>324</v>
      </c>
      <c r="R121" t="s">
        <v>324</v>
      </c>
      <c r="S121" t="s">
        <v>324</v>
      </c>
      <c r="T121" t="s">
        <v>324</v>
      </c>
      <c r="U121" t="s">
        <v>324</v>
      </c>
      <c r="V121">
        <v>0</v>
      </c>
      <c r="W121" t="s">
        <v>324</v>
      </c>
      <c r="X121" t="s">
        <v>324</v>
      </c>
      <c r="Y121" t="s">
        <v>324</v>
      </c>
      <c r="Z121" t="s">
        <v>324</v>
      </c>
      <c r="AA121" t="s">
        <v>324</v>
      </c>
      <c r="AB121">
        <v>0</v>
      </c>
      <c r="AC121">
        <v>6.6000000000000003E-2</v>
      </c>
      <c r="AD121" t="s">
        <v>324</v>
      </c>
      <c r="AE121" t="s">
        <v>324</v>
      </c>
      <c r="AF121" t="s">
        <v>324</v>
      </c>
      <c r="AG121" t="s">
        <v>324</v>
      </c>
      <c r="AH121">
        <v>6.6000000000000003E-2</v>
      </c>
      <c r="AI121" t="s">
        <v>324</v>
      </c>
      <c r="AJ121" t="s">
        <v>324</v>
      </c>
      <c r="AK121" t="s">
        <v>324</v>
      </c>
      <c r="AL121" t="s">
        <v>324</v>
      </c>
      <c r="AM121" t="s">
        <v>324</v>
      </c>
      <c r="AN121">
        <v>0</v>
      </c>
      <c r="AO121" t="s">
        <v>324</v>
      </c>
      <c r="AP121" t="s">
        <v>324</v>
      </c>
      <c r="AQ121" t="s">
        <v>324</v>
      </c>
      <c r="AR121" t="s">
        <v>324</v>
      </c>
      <c r="AS121" t="s">
        <v>324</v>
      </c>
      <c r="AT121">
        <v>0</v>
      </c>
      <c r="AU121" t="s">
        <v>324</v>
      </c>
      <c r="AV121" t="s">
        <v>324</v>
      </c>
      <c r="AW121" t="s">
        <v>324</v>
      </c>
      <c r="AX121" t="s">
        <v>324</v>
      </c>
      <c r="AY121" t="s">
        <v>324</v>
      </c>
      <c r="AZ121">
        <v>0</v>
      </c>
      <c r="BA121" t="s">
        <v>324</v>
      </c>
      <c r="BB121" t="s">
        <v>324</v>
      </c>
      <c r="BC121" t="s">
        <v>324</v>
      </c>
      <c r="BD121" t="s">
        <v>324</v>
      </c>
      <c r="BE121" t="s">
        <v>324</v>
      </c>
      <c r="BF121">
        <v>0</v>
      </c>
      <c r="BG121" t="s">
        <v>324</v>
      </c>
      <c r="BH121" t="s">
        <v>324</v>
      </c>
      <c r="BI121" t="s">
        <v>324</v>
      </c>
      <c r="BJ121" t="s">
        <v>324</v>
      </c>
      <c r="BK121" t="s">
        <v>324</v>
      </c>
      <c r="BL121">
        <v>0</v>
      </c>
      <c r="BM121" t="s">
        <v>324</v>
      </c>
      <c r="BN121" t="s">
        <v>324</v>
      </c>
      <c r="BO121" t="s">
        <v>324</v>
      </c>
      <c r="BP121" t="s">
        <v>324</v>
      </c>
      <c r="BQ121" t="s">
        <v>324</v>
      </c>
      <c r="BR121">
        <v>0</v>
      </c>
      <c r="BS121">
        <v>0.96599999999999997</v>
      </c>
      <c r="BT121">
        <v>0.247</v>
      </c>
      <c r="BU121">
        <v>0</v>
      </c>
      <c r="BV121">
        <v>0</v>
      </c>
      <c r="BW121">
        <v>0</v>
      </c>
      <c r="BX121">
        <v>1.2130000000000001</v>
      </c>
    </row>
    <row r="122" spans="1:76" x14ac:dyDescent="0.45">
      <c r="A122">
        <v>2023</v>
      </c>
      <c r="B122" t="s">
        <v>130</v>
      </c>
      <c r="C122">
        <v>17260</v>
      </c>
      <c r="D122" t="s">
        <v>779</v>
      </c>
      <c r="E122" t="s">
        <v>607</v>
      </c>
      <c r="F122">
        <v>104</v>
      </c>
      <c r="G122">
        <v>16.138000000000002</v>
      </c>
      <c r="H122">
        <v>16.138000000000002</v>
      </c>
      <c r="I122" t="s">
        <v>324</v>
      </c>
      <c r="K122" t="s">
        <v>324</v>
      </c>
      <c r="L122" t="s">
        <v>324</v>
      </c>
      <c r="M122" t="s">
        <v>324</v>
      </c>
      <c r="N122" t="s">
        <v>324</v>
      </c>
      <c r="O122" t="s">
        <v>324</v>
      </c>
      <c r="P122">
        <v>0</v>
      </c>
      <c r="Q122" t="s">
        <v>324</v>
      </c>
      <c r="R122" t="s">
        <v>324</v>
      </c>
      <c r="S122" t="s">
        <v>324</v>
      </c>
      <c r="T122" t="s">
        <v>324</v>
      </c>
      <c r="U122" t="s">
        <v>324</v>
      </c>
      <c r="V122">
        <v>0</v>
      </c>
      <c r="W122" t="s">
        <v>324</v>
      </c>
      <c r="X122" t="s">
        <v>324</v>
      </c>
      <c r="Y122" t="s">
        <v>324</v>
      </c>
      <c r="Z122" t="s">
        <v>324</v>
      </c>
      <c r="AA122" t="s">
        <v>324</v>
      </c>
      <c r="AB122">
        <v>0</v>
      </c>
      <c r="AC122" t="s">
        <v>324</v>
      </c>
      <c r="AD122" t="s">
        <v>324</v>
      </c>
      <c r="AE122" t="s">
        <v>324</v>
      </c>
      <c r="AF122" t="s">
        <v>324</v>
      </c>
      <c r="AG122" t="s">
        <v>324</v>
      </c>
      <c r="AH122">
        <v>0</v>
      </c>
      <c r="AI122" t="s">
        <v>324</v>
      </c>
      <c r="AJ122" t="s">
        <v>324</v>
      </c>
      <c r="AK122" t="s">
        <v>324</v>
      </c>
      <c r="AL122" t="s">
        <v>324</v>
      </c>
      <c r="AM122" t="s">
        <v>324</v>
      </c>
      <c r="AN122">
        <v>0</v>
      </c>
      <c r="AO122" t="s">
        <v>324</v>
      </c>
      <c r="AP122" t="s">
        <v>324</v>
      </c>
      <c r="AQ122" t="s">
        <v>324</v>
      </c>
      <c r="AR122" t="s">
        <v>324</v>
      </c>
      <c r="AS122" t="s">
        <v>324</v>
      </c>
      <c r="AT122">
        <v>0</v>
      </c>
      <c r="AU122" t="s">
        <v>324</v>
      </c>
      <c r="AV122">
        <v>16.138000000000002</v>
      </c>
      <c r="AW122" t="s">
        <v>324</v>
      </c>
      <c r="AX122" t="s">
        <v>324</v>
      </c>
      <c r="AY122" t="s">
        <v>324</v>
      </c>
      <c r="AZ122">
        <v>16.138000000000002</v>
      </c>
      <c r="BA122" t="s">
        <v>324</v>
      </c>
      <c r="BB122" t="s">
        <v>324</v>
      </c>
      <c r="BC122" t="s">
        <v>324</v>
      </c>
      <c r="BD122" t="s">
        <v>324</v>
      </c>
      <c r="BE122" t="s">
        <v>324</v>
      </c>
      <c r="BF122">
        <v>0</v>
      </c>
      <c r="BG122" t="s">
        <v>324</v>
      </c>
      <c r="BH122" t="s">
        <v>324</v>
      </c>
      <c r="BI122" t="s">
        <v>324</v>
      </c>
      <c r="BJ122" t="s">
        <v>324</v>
      </c>
      <c r="BK122" t="s">
        <v>324</v>
      </c>
      <c r="BL122">
        <v>0</v>
      </c>
      <c r="BM122" t="s">
        <v>324</v>
      </c>
      <c r="BN122" t="s">
        <v>324</v>
      </c>
      <c r="BO122" t="s">
        <v>324</v>
      </c>
      <c r="BP122" t="s">
        <v>324</v>
      </c>
      <c r="BQ122" t="s">
        <v>324</v>
      </c>
      <c r="BR122">
        <v>0</v>
      </c>
      <c r="BS122">
        <v>0</v>
      </c>
      <c r="BT122">
        <v>16.138000000000002</v>
      </c>
      <c r="BU122">
        <v>0</v>
      </c>
      <c r="BV122">
        <v>0</v>
      </c>
      <c r="BW122">
        <v>0</v>
      </c>
      <c r="BX122">
        <v>16.138000000000002</v>
      </c>
    </row>
    <row r="123" spans="1:76" x14ac:dyDescent="0.45">
      <c r="A123">
        <v>2023</v>
      </c>
      <c r="B123" t="s">
        <v>130</v>
      </c>
      <c r="C123">
        <v>19157</v>
      </c>
      <c r="D123" t="s">
        <v>780</v>
      </c>
      <c r="E123" t="s">
        <v>606</v>
      </c>
      <c r="F123">
        <v>151</v>
      </c>
      <c r="G123">
        <v>14.603999999999999</v>
      </c>
      <c r="H123" t="s">
        <v>324</v>
      </c>
      <c r="I123">
        <v>0.27500000000000002</v>
      </c>
      <c r="J123" t="s">
        <v>244</v>
      </c>
      <c r="K123">
        <v>4.4999999999999998E-2</v>
      </c>
      <c r="L123">
        <v>0.17899999999999999</v>
      </c>
      <c r="M123">
        <v>0.66400000000000003</v>
      </c>
      <c r="N123" t="s">
        <v>324</v>
      </c>
      <c r="O123" t="s">
        <v>324</v>
      </c>
      <c r="P123">
        <v>0.88800000000000001</v>
      </c>
      <c r="Q123">
        <v>8.0000000000000002E-3</v>
      </c>
      <c r="R123" t="s">
        <v>324</v>
      </c>
      <c r="S123" t="s">
        <v>324</v>
      </c>
      <c r="T123" t="s">
        <v>324</v>
      </c>
      <c r="U123" t="s">
        <v>324</v>
      </c>
      <c r="V123">
        <v>8.0000000000000002E-3</v>
      </c>
      <c r="W123">
        <v>0.01</v>
      </c>
      <c r="X123" t="s">
        <v>324</v>
      </c>
      <c r="Y123" t="s">
        <v>324</v>
      </c>
      <c r="Z123" t="s">
        <v>324</v>
      </c>
      <c r="AA123" t="s">
        <v>324</v>
      </c>
      <c r="AB123">
        <v>0.01</v>
      </c>
      <c r="AC123" t="s">
        <v>324</v>
      </c>
      <c r="AD123" t="s">
        <v>324</v>
      </c>
      <c r="AE123" t="s">
        <v>324</v>
      </c>
      <c r="AF123" t="s">
        <v>324</v>
      </c>
      <c r="AG123" t="s">
        <v>324</v>
      </c>
      <c r="AH123">
        <v>0</v>
      </c>
      <c r="AI123" t="s">
        <v>324</v>
      </c>
      <c r="AJ123" t="s">
        <v>324</v>
      </c>
      <c r="AK123" t="s">
        <v>324</v>
      </c>
      <c r="AL123" t="s">
        <v>324</v>
      </c>
      <c r="AM123" t="s">
        <v>324</v>
      </c>
      <c r="AN123">
        <v>0</v>
      </c>
      <c r="AO123" t="s">
        <v>324</v>
      </c>
      <c r="AP123" t="s">
        <v>324</v>
      </c>
      <c r="AQ123" t="s">
        <v>324</v>
      </c>
      <c r="AR123" t="s">
        <v>324</v>
      </c>
      <c r="AS123" t="s">
        <v>324</v>
      </c>
      <c r="AT123">
        <v>0</v>
      </c>
      <c r="AU123" t="s">
        <v>324</v>
      </c>
      <c r="AV123">
        <v>13.708</v>
      </c>
      <c r="AW123" t="s">
        <v>324</v>
      </c>
      <c r="AX123" t="s">
        <v>324</v>
      </c>
      <c r="AY123" t="s">
        <v>324</v>
      </c>
      <c r="AZ123">
        <v>13.708</v>
      </c>
      <c r="BA123" t="s">
        <v>324</v>
      </c>
      <c r="BB123" t="s">
        <v>324</v>
      </c>
      <c r="BC123" t="s">
        <v>324</v>
      </c>
      <c r="BD123" t="s">
        <v>324</v>
      </c>
      <c r="BE123" t="s">
        <v>324</v>
      </c>
      <c r="BF123">
        <v>0</v>
      </c>
      <c r="BG123" t="s">
        <v>324</v>
      </c>
      <c r="BH123" t="s">
        <v>324</v>
      </c>
      <c r="BI123" t="s">
        <v>324</v>
      </c>
      <c r="BJ123" t="s">
        <v>324</v>
      </c>
      <c r="BK123" t="s">
        <v>324</v>
      </c>
      <c r="BL123">
        <v>0</v>
      </c>
      <c r="BM123" t="s">
        <v>324</v>
      </c>
      <c r="BN123" t="s">
        <v>324</v>
      </c>
      <c r="BO123" t="s">
        <v>324</v>
      </c>
      <c r="BP123" t="s">
        <v>324</v>
      </c>
      <c r="BQ123" t="s">
        <v>324</v>
      </c>
      <c r="BR123">
        <v>0</v>
      </c>
      <c r="BS123">
        <v>5.2999999999999999E-2</v>
      </c>
      <c r="BT123">
        <v>13.887</v>
      </c>
      <c r="BU123">
        <v>0.66400000000000003</v>
      </c>
      <c r="BV123">
        <v>0</v>
      </c>
      <c r="BW123">
        <v>0</v>
      </c>
      <c r="BX123">
        <v>14.603999999999999</v>
      </c>
    </row>
    <row r="124" spans="1:76" x14ac:dyDescent="0.45">
      <c r="A124">
        <v>2023</v>
      </c>
      <c r="B124" t="s">
        <v>130</v>
      </c>
      <c r="C124">
        <v>99999</v>
      </c>
      <c r="D124" t="s">
        <v>599</v>
      </c>
      <c r="E124" t="s">
        <v>781</v>
      </c>
      <c r="F124" t="s">
        <v>324</v>
      </c>
      <c r="G124">
        <v>0.20499999999999999</v>
      </c>
      <c r="H124" t="s">
        <v>324</v>
      </c>
      <c r="I124" t="s">
        <v>324</v>
      </c>
      <c r="K124">
        <v>0.11700000000000001</v>
      </c>
      <c r="L124">
        <v>8.7999999999999995E-2</v>
      </c>
      <c r="M124" t="s">
        <v>324</v>
      </c>
      <c r="N124" t="s">
        <v>324</v>
      </c>
      <c r="O124" t="s">
        <v>324</v>
      </c>
      <c r="P124">
        <v>0.20499999999999999</v>
      </c>
      <c r="Q124" t="s">
        <v>324</v>
      </c>
      <c r="R124" t="s">
        <v>324</v>
      </c>
      <c r="S124" t="s">
        <v>324</v>
      </c>
      <c r="T124" t="s">
        <v>324</v>
      </c>
      <c r="U124" t="s">
        <v>324</v>
      </c>
      <c r="V124" t="s">
        <v>324</v>
      </c>
      <c r="W124" t="s">
        <v>324</v>
      </c>
      <c r="X124" t="s">
        <v>324</v>
      </c>
      <c r="Y124" t="s">
        <v>324</v>
      </c>
      <c r="Z124" t="s">
        <v>324</v>
      </c>
      <c r="AA124" t="s">
        <v>324</v>
      </c>
      <c r="AB124" t="s">
        <v>324</v>
      </c>
      <c r="AC124" t="s">
        <v>324</v>
      </c>
      <c r="AD124" t="s">
        <v>324</v>
      </c>
      <c r="AE124" t="s">
        <v>324</v>
      </c>
      <c r="AF124" t="s">
        <v>324</v>
      </c>
      <c r="AG124" t="s">
        <v>324</v>
      </c>
      <c r="AH124" t="s">
        <v>324</v>
      </c>
      <c r="AI124" t="s">
        <v>324</v>
      </c>
      <c r="AJ124" t="s">
        <v>324</v>
      </c>
      <c r="AK124" t="s">
        <v>324</v>
      </c>
      <c r="AL124" t="s">
        <v>324</v>
      </c>
      <c r="AM124" t="s">
        <v>324</v>
      </c>
      <c r="AN124" t="s">
        <v>324</v>
      </c>
      <c r="AO124" t="s">
        <v>324</v>
      </c>
      <c r="AP124" t="s">
        <v>324</v>
      </c>
      <c r="AQ124" t="s">
        <v>324</v>
      </c>
      <c r="AR124" t="s">
        <v>324</v>
      </c>
      <c r="AS124" t="s">
        <v>324</v>
      </c>
      <c r="AT124" t="s">
        <v>324</v>
      </c>
      <c r="AU124" t="s">
        <v>324</v>
      </c>
      <c r="AV124" t="s">
        <v>324</v>
      </c>
      <c r="AW124" t="s">
        <v>324</v>
      </c>
      <c r="AX124" t="s">
        <v>324</v>
      </c>
      <c r="AY124" t="s">
        <v>324</v>
      </c>
      <c r="AZ124" t="s">
        <v>324</v>
      </c>
      <c r="BA124" t="s">
        <v>324</v>
      </c>
      <c r="BB124" t="s">
        <v>324</v>
      </c>
      <c r="BC124" t="s">
        <v>324</v>
      </c>
      <c r="BD124" t="s">
        <v>324</v>
      </c>
      <c r="BE124" t="s">
        <v>324</v>
      </c>
      <c r="BF124" t="s">
        <v>324</v>
      </c>
      <c r="BG124" t="s">
        <v>324</v>
      </c>
      <c r="BH124" t="s">
        <v>324</v>
      </c>
      <c r="BI124" t="s">
        <v>324</v>
      </c>
      <c r="BJ124" t="s">
        <v>324</v>
      </c>
      <c r="BK124" t="s">
        <v>324</v>
      </c>
      <c r="BL124" t="s">
        <v>324</v>
      </c>
      <c r="BM124" t="s">
        <v>324</v>
      </c>
      <c r="BN124" t="s">
        <v>324</v>
      </c>
      <c r="BO124" t="s">
        <v>324</v>
      </c>
      <c r="BP124" t="s">
        <v>324</v>
      </c>
      <c r="BQ124" t="s">
        <v>324</v>
      </c>
      <c r="BR124" t="s">
        <v>324</v>
      </c>
      <c r="BS124">
        <v>0.11700000000000001</v>
      </c>
      <c r="BT124">
        <v>8.7999999999999995E-2</v>
      </c>
      <c r="BU124" t="s">
        <v>324</v>
      </c>
      <c r="BV124" t="s">
        <v>324</v>
      </c>
      <c r="BW124" t="s">
        <v>324</v>
      </c>
      <c r="BX124">
        <v>0.20499999999999999</v>
      </c>
    </row>
    <row r="125" spans="1:76" x14ac:dyDescent="0.45">
      <c r="A125">
        <v>2023</v>
      </c>
      <c r="B125" t="s">
        <v>130</v>
      </c>
      <c r="C125">
        <v>99999</v>
      </c>
      <c r="D125" t="s">
        <v>599</v>
      </c>
      <c r="E125" t="s">
        <v>606</v>
      </c>
      <c r="F125" t="s">
        <v>324</v>
      </c>
      <c r="G125">
        <v>4.2939999999999996</v>
      </c>
      <c r="H125" t="s">
        <v>324</v>
      </c>
      <c r="I125" t="s">
        <v>324</v>
      </c>
      <c r="K125">
        <v>0.92</v>
      </c>
      <c r="L125">
        <v>1.3109999999999999</v>
      </c>
      <c r="M125" t="s">
        <v>324</v>
      </c>
      <c r="N125" t="s">
        <v>324</v>
      </c>
      <c r="O125">
        <v>2.0630000000000002</v>
      </c>
      <c r="P125">
        <v>4.2939999999999996</v>
      </c>
      <c r="Q125" t="s">
        <v>324</v>
      </c>
      <c r="R125" t="s">
        <v>324</v>
      </c>
      <c r="S125" t="s">
        <v>324</v>
      </c>
      <c r="T125" t="s">
        <v>324</v>
      </c>
      <c r="U125" t="s">
        <v>324</v>
      </c>
      <c r="V125" t="s">
        <v>324</v>
      </c>
      <c r="W125" t="s">
        <v>324</v>
      </c>
      <c r="X125" t="s">
        <v>324</v>
      </c>
      <c r="Y125" t="s">
        <v>324</v>
      </c>
      <c r="Z125" t="s">
        <v>324</v>
      </c>
      <c r="AA125" t="s">
        <v>324</v>
      </c>
      <c r="AB125" t="s">
        <v>324</v>
      </c>
      <c r="AC125" t="s">
        <v>324</v>
      </c>
      <c r="AD125" t="s">
        <v>324</v>
      </c>
      <c r="AE125" t="s">
        <v>324</v>
      </c>
      <c r="AF125" t="s">
        <v>324</v>
      </c>
      <c r="AG125" t="s">
        <v>324</v>
      </c>
      <c r="AH125" t="s">
        <v>324</v>
      </c>
      <c r="AI125" t="s">
        <v>324</v>
      </c>
      <c r="AJ125" t="s">
        <v>324</v>
      </c>
      <c r="AK125" t="s">
        <v>324</v>
      </c>
      <c r="AL125" t="s">
        <v>324</v>
      </c>
      <c r="AM125" t="s">
        <v>324</v>
      </c>
      <c r="AN125" t="s">
        <v>324</v>
      </c>
      <c r="AO125" t="s">
        <v>324</v>
      </c>
      <c r="AP125" t="s">
        <v>324</v>
      </c>
      <c r="AQ125" t="s">
        <v>324</v>
      </c>
      <c r="AR125" t="s">
        <v>324</v>
      </c>
      <c r="AS125" t="s">
        <v>324</v>
      </c>
      <c r="AT125" t="s">
        <v>324</v>
      </c>
      <c r="AU125" t="s">
        <v>324</v>
      </c>
      <c r="AV125" t="s">
        <v>324</v>
      </c>
      <c r="AW125" t="s">
        <v>324</v>
      </c>
      <c r="AX125" t="s">
        <v>324</v>
      </c>
      <c r="AY125" t="s">
        <v>324</v>
      </c>
      <c r="AZ125" t="s">
        <v>324</v>
      </c>
      <c r="BA125" t="s">
        <v>324</v>
      </c>
      <c r="BB125" t="s">
        <v>324</v>
      </c>
      <c r="BC125" t="s">
        <v>324</v>
      </c>
      <c r="BD125" t="s">
        <v>324</v>
      </c>
      <c r="BE125" t="s">
        <v>324</v>
      </c>
      <c r="BF125" t="s">
        <v>324</v>
      </c>
      <c r="BG125" t="s">
        <v>324</v>
      </c>
      <c r="BH125" t="s">
        <v>324</v>
      </c>
      <c r="BI125" t="s">
        <v>324</v>
      </c>
      <c r="BJ125" t="s">
        <v>324</v>
      </c>
      <c r="BK125" t="s">
        <v>324</v>
      </c>
      <c r="BL125" t="s">
        <v>324</v>
      </c>
      <c r="BM125" t="s">
        <v>324</v>
      </c>
      <c r="BN125" t="s">
        <v>324</v>
      </c>
      <c r="BO125" t="s">
        <v>324</v>
      </c>
      <c r="BP125" t="s">
        <v>324</v>
      </c>
      <c r="BQ125" t="s">
        <v>324</v>
      </c>
      <c r="BR125" t="s">
        <v>324</v>
      </c>
      <c r="BS125">
        <v>0.92</v>
      </c>
      <c r="BT125">
        <v>1.3109999999999999</v>
      </c>
      <c r="BU125" t="s">
        <v>324</v>
      </c>
      <c r="BV125" t="s">
        <v>324</v>
      </c>
      <c r="BW125">
        <v>2.0630000000000002</v>
      </c>
      <c r="BX125">
        <v>4.2939999999999996</v>
      </c>
    </row>
    <row r="126" spans="1:76" x14ac:dyDescent="0.45">
      <c r="A126">
        <v>2023</v>
      </c>
      <c r="B126" t="s">
        <v>130</v>
      </c>
      <c r="C126">
        <v>99999</v>
      </c>
      <c r="D126" t="s">
        <v>599</v>
      </c>
      <c r="E126" t="s">
        <v>607</v>
      </c>
      <c r="F126" t="s">
        <v>324</v>
      </c>
      <c r="G126">
        <v>2.0859999999999999</v>
      </c>
      <c r="H126" t="s">
        <v>324</v>
      </c>
      <c r="I126" t="s">
        <v>324</v>
      </c>
      <c r="K126">
        <v>5.8000000000000003E-2</v>
      </c>
      <c r="L126">
        <v>1.7000000000000001E-2</v>
      </c>
      <c r="M126" t="s">
        <v>324</v>
      </c>
      <c r="N126" t="s">
        <v>324</v>
      </c>
      <c r="O126">
        <v>2.0110000000000001</v>
      </c>
      <c r="P126">
        <v>2.0859999999999999</v>
      </c>
      <c r="Q126" t="s">
        <v>324</v>
      </c>
      <c r="R126" t="s">
        <v>324</v>
      </c>
      <c r="S126" t="s">
        <v>324</v>
      </c>
      <c r="T126" t="s">
        <v>324</v>
      </c>
      <c r="U126" t="s">
        <v>324</v>
      </c>
      <c r="V126" t="s">
        <v>324</v>
      </c>
      <c r="W126" t="s">
        <v>324</v>
      </c>
      <c r="X126" t="s">
        <v>324</v>
      </c>
      <c r="Y126" t="s">
        <v>324</v>
      </c>
      <c r="Z126" t="s">
        <v>324</v>
      </c>
      <c r="AA126" t="s">
        <v>324</v>
      </c>
      <c r="AB126" t="s">
        <v>324</v>
      </c>
      <c r="AC126" t="s">
        <v>324</v>
      </c>
      <c r="AD126" t="s">
        <v>324</v>
      </c>
      <c r="AE126" t="s">
        <v>324</v>
      </c>
      <c r="AF126" t="s">
        <v>324</v>
      </c>
      <c r="AG126" t="s">
        <v>324</v>
      </c>
      <c r="AH126" t="s">
        <v>324</v>
      </c>
      <c r="AI126" t="s">
        <v>324</v>
      </c>
      <c r="AJ126" t="s">
        <v>324</v>
      </c>
      <c r="AK126" t="s">
        <v>324</v>
      </c>
      <c r="AL126" t="s">
        <v>324</v>
      </c>
      <c r="AM126" t="s">
        <v>324</v>
      </c>
      <c r="AN126" t="s">
        <v>324</v>
      </c>
      <c r="AO126" t="s">
        <v>324</v>
      </c>
      <c r="AP126" t="s">
        <v>324</v>
      </c>
      <c r="AQ126" t="s">
        <v>324</v>
      </c>
      <c r="AR126" t="s">
        <v>324</v>
      </c>
      <c r="AS126" t="s">
        <v>324</v>
      </c>
      <c r="AT126" t="s">
        <v>324</v>
      </c>
      <c r="AU126" t="s">
        <v>324</v>
      </c>
      <c r="AV126" t="s">
        <v>324</v>
      </c>
      <c r="AW126" t="s">
        <v>324</v>
      </c>
      <c r="AX126" t="s">
        <v>324</v>
      </c>
      <c r="AY126" t="s">
        <v>324</v>
      </c>
      <c r="AZ126" t="s">
        <v>324</v>
      </c>
      <c r="BA126" t="s">
        <v>324</v>
      </c>
      <c r="BB126" t="s">
        <v>324</v>
      </c>
      <c r="BC126" t="s">
        <v>324</v>
      </c>
      <c r="BD126" t="s">
        <v>324</v>
      </c>
      <c r="BE126" t="s">
        <v>324</v>
      </c>
      <c r="BF126" t="s">
        <v>324</v>
      </c>
      <c r="BG126" t="s">
        <v>324</v>
      </c>
      <c r="BH126" t="s">
        <v>324</v>
      </c>
      <c r="BI126" t="s">
        <v>324</v>
      </c>
      <c r="BJ126" t="s">
        <v>324</v>
      </c>
      <c r="BK126" t="s">
        <v>324</v>
      </c>
      <c r="BL126" t="s">
        <v>324</v>
      </c>
      <c r="BM126" t="s">
        <v>324</v>
      </c>
      <c r="BN126" t="s">
        <v>324</v>
      </c>
      <c r="BO126" t="s">
        <v>324</v>
      </c>
      <c r="BP126" t="s">
        <v>324</v>
      </c>
      <c r="BQ126" t="s">
        <v>324</v>
      </c>
      <c r="BR126" t="s">
        <v>324</v>
      </c>
      <c r="BS126">
        <v>5.8000000000000003E-2</v>
      </c>
      <c r="BT126">
        <v>1.7000000000000001E-2</v>
      </c>
      <c r="BU126" t="s">
        <v>324</v>
      </c>
      <c r="BV126" t="s">
        <v>324</v>
      </c>
      <c r="BW126">
        <v>2.0110000000000001</v>
      </c>
      <c r="BX126">
        <v>2.0859999999999999</v>
      </c>
    </row>
    <row r="127" spans="1:76" x14ac:dyDescent="0.45">
      <c r="A127">
        <v>2023</v>
      </c>
      <c r="B127" t="s">
        <v>120</v>
      </c>
      <c r="C127">
        <v>9191</v>
      </c>
      <c r="D127" t="s">
        <v>396</v>
      </c>
      <c r="E127" t="s">
        <v>785</v>
      </c>
      <c r="F127">
        <v>31</v>
      </c>
      <c r="G127">
        <v>10.262</v>
      </c>
      <c r="H127" t="s">
        <v>324</v>
      </c>
      <c r="I127" t="s">
        <v>324</v>
      </c>
      <c r="J127" t="s">
        <v>247</v>
      </c>
      <c r="K127" t="s">
        <v>324</v>
      </c>
      <c r="L127" t="s">
        <v>324</v>
      </c>
      <c r="M127" t="s">
        <v>324</v>
      </c>
      <c r="N127" t="s">
        <v>324</v>
      </c>
      <c r="O127" t="s">
        <v>324</v>
      </c>
      <c r="P127">
        <v>0</v>
      </c>
      <c r="Q127" t="s">
        <v>324</v>
      </c>
      <c r="R127" t="s">
        <v>324</v>
      </c>
      <c r="S127" t="s">
        <v>324</v>
      </c>
      <c r="T127" t="s">
        <v>324</v>
      </c>
      <c r="U127" t="s">
        <v>324</v>
      </c>
      <c r="V127">
        <v>0</v>
      </c>
      <c r="W127" t="s">
        <v>324</v>
      </c>
      <c r="X127" t="s">
        <v>324</v>
      </c>
      <c r="Y127" t="s">
        <v>324</v>
      </c>
      <c r="Z127" t="s">
        <v>324</v>
      </c>
      <c r="AA127" t="s">
        <v>324</v>
      </c>
      <c r="AB127">
        <v>0</v>
      </c>
      <c r="AC127" t="s">
        <v>324</v>
      </c>
      <c r="AD127" t="s">
        <v>324</v>
      </c>
      <c r="AE127" t="s">
        <v>324</v>
      </c>
      <c r="AF127" t="s">
        <v>324</v>
      </c>
      <c r="AG127" t="s">
        <v>324</v>
      </c>
      <c r="AH127">
        <v>0</v>
      </c>
      <c r="AI127" t="s">
        <v>324</v>
      </c>
      <c r="AJ127" t="s">
        <v>324</v>
      </c>
      <c r="AK127" t="s">
        <v>324</v>
      </c>
      <c r="AL127" t="s">
        <v>324</v>
      </c>
      <c r="AM127">
        <v>9.7620000000000005</v>
      </c>
      <c r="AN127">
        <v>9.7620000000000005</v>
      </c>
      <c r="AO127" t="s">
        <v>324</v>
      </c>
      <c r="AP127" t="s">
        <v>324</v>
      </c>
      <c r="AQ127" t="s">
        <v>324</v>
      </c>
      <c r="AR127" t="s">
        <v>324</v>
      </c>
      <c r="AS127" t="s">
        <v>324</v>
      </c>
      <c r="AT127">
        <v>0</v>
      </c>
      <c r="AU127" t="s">
        <v>324</v>
      </c>
      <c r="AV127" t="s">
        <v>324</v>
      </c>
      <c r="AW127" t="s">
        <v>324</v>
      </c>
      <c r="AX127" t="s">
        <v>324</v>
      </c>
      <c r="AY127">
        <v>0.5</v>
      </c>
      <c r="AZ127">
        <v>0.5</v>
      </c>
      <c r="BA127" t="s">
        <v>324</v>
      </c>
      <c r="BB127" t="s">
        <v>324</v>
      </c>
      <c r="BC127" t="s">
        <v>324</v>
      </c>
      <c r="BD127" t="s">
        <v>324</v>
      </c>
      <c r="BE127" t="s">
        <v>324</v>
      </c>
      <c r="BF127">
        <v>0</v>
      </c>
      <c r="BG127" t="s">
        <v>324</v>
      </c>
      <c r="BH127" t="s">
        <v>324</v>
      </c>
      <c r="BI127" t="s">
        <v>324</v>
      </c>
      <c r="BJ127" t="s">
        <v>324</v>
      </c>
      <c r="BK127" t="s">
        <v>324</v>
      </c>
      <c r="BL127">
        <v>0</v>
      </c>
      <c r="BM127" t="s">
        <v>324</v>
      </c>
      <c r="BN127" t="s">
        <v>324</v>
      </c>
      <c r="BO127" t="s">
        <v>324</v>
      </c>
      <c r="BP127" t="s">
        <v>324</v>
      </c>
      <c r="BQ127" t="s">
        <v>324</v>
      </c>
      <c r="BR127">
        <v>0</v>
      </c>
      <c r="BS127">
        <v>0</v>
      </c>
      <c r="BT127">
        <v>0</v>
      </c>
      <c r="BU127">
        <v>0</v>
      </c>
      <c r="BV127">
        <v>0</v>
      </c>
      <c r="BW127">
        <v>10.262</v>
      </c>
      <c r="BX127">
        <v>10.262</v>
      </c>
    </row>
    <row r="128" spans="1:76" x14ac:dyDescent="0.45">
      <c r="A128">
        <v>2023</v>
      </c>
      <c r="B128" t="s">
        <v>120</v>
      </c>
      <c r="C128">
        <v>14354</v>
      </c>
      <c r="D128" t="s">
        <v>351</v>
      </c>
      <c r="E128" t="s">
        <v>634</v>
      </c>
      <c r="F128">
        <v>2</v>
      </c>
      <c r="G128">
        <v>0.8</v>
      </c>
      <c r="H128" t="s">
        <v>324</v>
      </c>
      <c r="I128" t="s">
        <v>324</v>
      </c>
      <c r="K128" t="s">
        <v>324</v>
      </c>
      <c r="L128" t="s">
        <v>324</v>
      </c>
      <c r="M128" t="s">
        <v>324</v>
      </c>
      <c r="N128" t="s">
        <v>324</v>
      </c>
      <c r="O128" t="s">
        <v>324</v>
      </c>
      <c r="P128">
        <v>0</v>
      </c>
      <c r="Q128" t="s">
        <v>324</v>
      </c>
      <c r="R128" t="s">
        <v>324</v>
      </c>
      <c r="S128" t="s">
        <v>324</v>
      </c>
      <c r="T128" t="s">
        <v>324</v>
      </c>
      <c r="U128" t="s">
        <v>324</v>
      </c>
      <c r="V128">
        <v>0</v>
      </c>
      <c r="W128" t="s">
        <v>324</v>
      </c>
      <c r="X128" t="s">
        <v>324</v>
      </c>
      <c r="Y128" t="s">
        <v>324</v>
      </c>
      <c r="Z128" t="s">
        <v>324</v>
      </c>
      <c r="AA128" t="s">
        <v>324</v>
      </c>
      <c r="AB128">
        <v>0</v>
      </c>
      <c r="AC128" t="s">
        <v>324</v>
      </c>
      <c r="AD128" t="s">
        <v>324</v>
      </c>
      <c r="AE128" t="s">
        <v>324</v>
      </c>
      <c r="AF128" t="s">
        <v>324</v>
      </c>
      <c r="AG128" t="s">
        <v>324</v>
      </c>
      <c r="AH128">
        <v>0</v>
      </c>
      <c r="AI128" t="s">
        <v>324</v>
      </c>
      <c r="AJ128" t="s">
        <v>324</v>
      </c>
      <c r="AK128" t="s">
        <v>324</v>
      </c>
      <c r="AL128" t="s">
        <v>324</v>
      </c>
      <c r="AM128">
        <v>0.8</v>
      </c>
      <c r="AN128">
        <v>0.8</v>
      </c>
      <c r="AO128" t="s">
        <v>324</v>
      </c>
      <c r="AP128" t="s">
        <v>324</v>
      </c>
      <c r="AQ128" t="s">
        <v>324</v>
      </c>
      <c r="AR128" t="s">
        <v>324</v>
      </c>
      <c r="AS128" t="s">
        <v>324</v>
      </c>
      <c r="AT128">
        <v>0</v>
      </c>
      <c r="AU128" t="s">
        <v>324</v>
      </c>
      <c r="AV128" t="s">
        <v>324</v>
      </c>
      <c r="AW128" t="s">
        <v>324</v>
      </c>
      <c r="AX128" t="s">
        <v>324</v>
      </c>
      <c r="AY128" t="s">
        <v>324</v>
      </c>
      <c r="AZ128">
        <v>0</v>
      </c>
      <c r="BA128" t="s">
        <v>324</v>
      </c>
      <c r="BB128" t="s">
        <v>324</v>
      </c>
      <c r="BC128" t="s">
        <v>324</v>
      </c>
      <c r="BD128" t="s">
        <v>324</v>
      </c>
      <c r="BE128" t="s">
        <v>324</v>
      </c>
      <c r="BF128">
        <v>0</v>
      </c>
      <c r="BG128" t="s">
        <v>324</v>
      </c>
      <c r="BH128" t="s">
        <v>324</v>
      </c>
      <c r="BI128" t="s">
        <v>324</v>
      </c>
      <c r="BJ128" t="s">
        <v>324</v>
      </c>
      <c r="BK128" t="s">
        <v>324</v>
      </c>
      <c r="BL128">
        <v>0</v>
      </c>
      <c r="BM128" t="s">
        <v>324</v>
      </c>
      <c r="BN128" t="s">
        <v>324</v>
      </c>
      <c r="BO128" t="s">
        <v>324</v>
      </c>
      <c r="BP128" t="s">
        <v>324</v>
      </c>
      <c r="BQ128" t="s">
        <v>324</v>
      </c>
      <c r="BR128">
        <v>0</v>
      </c>
      <c r="BS128">
        <v>0</v>
      </c>
      <c r="BT128">
        <v>0</v>
      </c>
      <c r="BU128">
        <v>0</v>
      </c>
      <c r="BV128">
        <v>0</v>
      </c>
      <c r="BW128">
        <v>0.8</v>
      </c>
      <c r="BX128">
        <v>0.8</v>
      </c>
    </row>
    <row r="129" spans="1:76" x14ac:dyDescent="0.45">
      <c r="A129">
        <v>2023</v>
      </c>
      <c r="B129" t="s">
        <v>123</v>
      </c>
      <c r="C129">
        <v>4110</v>
      </c>
      <c r="D129" t="s">
        <v>400</v>
      </c>
      <c r="E129" t="s">
        <v>683</v>
      </c>
      <c r="F129">
        <v>3448</v>
      </c>
      <c r="G129">
        <v>178.279</v>
      </c>
      <c r="H129" t="s">
        <v>324</v>
      </c>
      <c r="I129" t="s">
        <v>324</v>
      </c>
      <c r="J129" t="s">
        <v>244</v>
      </c>
      <c r="K129">
        <v>14.034000000000001</v>
      </c>
      <c r="L129">
        <v>157.864</v>
      </c>
      <c r="M129" t="s">
        <v>324</v>
      </c>
      <c r="N129" t="s">
        <v>324</v>
      </c>
      <c r="O129" t="s">
        <v>324</v>
      </c>
      <c r="P129">
        <v>171.898</v>
      </c>
      <c r="Q129">
        <v>0.60599999999999998</v>
      </c>
      <c r="R129">
        <v>3.573</v>
      </c>
      <c r="S129" t="s">
        <v>324</v>
      </c>
      <c r="T129" t="s">
        <v>324</v>
      </c>
      <c r="U129" t="s">
        <v>324</v>
      </c>
      <c r="V129">
        <v>4.1790000000000003</v>
      </c>
      <c r="W129" t="s">
        <v>324</v>
      </c>
      <c r="X129" t="s">
        <v>324</v>
      </c>
      <c r="Y129" t="s">
        <v>324</v>
      </c>
      <c r="Z129" t="s">
        <v>324</v>
      </c>
      <c r="AA129" t="s">
        <v>324</v>
      </c>
      <c r="AB129">
        <v>0</v>
      </c>
      <c r="AC129">
        <v>1.7999999999999999E-2</v>
      </c>
      <c r="AD129">
        <v>0.25900000000000001</v>
      </c>
      <c r="AE129" t="s">
        <v>324</v>
      </c>
      <c r="AF129" t="s">
        <v>324</v>
      </c>
      <c r="AG129" t="s">
        <v>324</v>
      </c>
      <c r="AH129">
        <v>0.27700000000000002</v>
      </c>
      <c r="AI129" t="s">
        <v>324</v>
      </c>
      <c r="AJ129" t="s">
        <v>324</v>
      </c>
      <c r="AK129" t="s">
        <v>324</v>
      </c>
      <c r="AL129" t="s">
        <v>324</v>
      </c>
      <c r="AM129" t="s">
        <v>324</v>
      </c>
      <c r="AN129">
        <v>0</v>
      </c>
      <c r="AO129" t="s">
        <v>324</v>
      </c>
      <c r="AP129" t="s">
        <v>324</v>
      </c>
      <c r="AQ129" t="s">
        <v>324</v>
      </c>
      <c r="AR129" t="s">
        <v>324</v>
      </c>
      <c r="AS129" t="s">
        <v>324</v>
      </c>
      <c r="AT129">
        <v>0</v>
      </c>
      <c r="AU129" t="s">
        <v>324</v>
      </c>
      <c r="AV129">
        <v>1.925</v>
      </c>
      <c r="AW129" t="s">
        <v>324</v>
      </c>
      <c r="AX129" t="s">
        <v>324</v>
      </c>
      <c r="AY129" t="s">
        <v>324</v>
      </c>
      <c r="AZ129">
        <v>1.925</v>
      </c>
      <c r="BA129" t="s">
        <v>324</v>
      </c>
      <c r="BB129" t="s">
        <v>324</v>
      </c>
      <c r="BC129" t="s">
        <v>324</v>
      </c>
      <c r="BD129" t="s">
        <v>324</v>
      </c>
      <c r="BE129" t="s">
        <v>324</v>
      </c>
      <c r="BF129">
        <v>0</v>
      </c>
      <c r="BG129" t="s">
        <v>324</v>
      </c>
      <c r="BH129" t="s">
        <v>324</v>
      </c>
      <c r="BI129" t="s">
        <v>324</v>
      </c>
      <c r="BJ129" t="s">
        <v>324</v>
      </c>
      <c r="BK129" t="s">
        <v>324</v>
      </c>
      <c r="BL129">
        <v>0</v>
      </c>
      <c r="BM129" t="s">
        <v>324</v>
      </c>
      <c r="BN129" t="s">
        <v>324</v>
      </c>
      <c r="BO129" t="s">
        <v>324</v>
      </c>
      <c r="BP129" t="s">
        <v>324</v>
      </c>
      <c r="BQ129" t="s">
        <v>324</v>
      </c>
      <c r="BR129">
        <v>0</v>
      </c>
      <c r="BS129">
        <v>14.657999999999999</v>
      </c>
      <c r="BT129">
        <v>163.62100000000001</v>
      </c>
      <c r="BU129">
        <v>0</v>
      </c>
      <c r="BV129">
        <v>0</v>
      </c>
      <c r="BW129">
        <v>0</v>
      </c>
      <c r="BX129">
        <v>178.279</v>
      </c>
    </row>
    <row r="130" spans="1:76" x14ac:dyDescent="0.45">
      <c r="A130">
        <v>2023</v>
      </c>
      <c r="B130" t="s">
        <v>123</v>
      </c>
      <c r="C130">
        <v>9750</v>
      </c>
      <c r="D130" t="s">
        <v>793</v>
      </c>
      <c r="E130" t="s">
        <v>606</v>
      </c>
      <c r="F130">
        <v>15</v>
      </c>
      <c r="G130">
        <v>7.8</v>
      </c>
      <c r="H130">
        <v>2.4</v>
      </c>
      <c r="I130" t="s">
        <v>324</v>
      </c>
      <c r="J130" t="s">
        <v>244</v>
      </c>
      <c r="K130" t="s">
        <v>324</v>
      </c>
      <c r="L130" t="s">
        <v>324</v>
      </c>
      <c r="M130">
        <v>5.4</v>
      </c>
      <c r="N130" t="s">
        <v>324</v>
      </c>
      <c r="O130" t="s">
        <v>324</v>
      </c>
      <c r="P130">
        <v>5.4</v>
      </c>
      <c r="Q130" t="s">
        <v>324</v>
      </c>
      <c r="R130" t="s">
        <v>324</v>
      </c>
      <c r="S130" t="s">
        <v>324</v>
      </c>
      <c r="T130" t="s">
        <v>324</v>
      </c>
      <c r="U130" t="s">
        <v>324</v>
      </c>
      <c r="V130">
        <v>0</v>
      </c>
      <c r="W130" t="s">
        <v>324</v>
      </c>
      <c r="X130" t="s">
        <v>324</v>
      </c>
      <c r="Y130" t="s">
        <v>324</v>
      </c>
      <c r="Z130" t="s">
        <v>324</v>
      </c>
      <c r="AA130" t="s">
        <v>324</v>
      </c>
      <c r="AB130">
        <v>0</v>
      </c>
      <c r="AC130" t="s">
        <v>324</v>
      </c>
      <c r="AD130" t="s">
        <v>324</v>
      </c>
      <c r="AE130" t="s">
        <v>324</v>
      </c>
      <c r="AF130" t="s">
        <v>324</v>
      </c>
      <c r="AG130" t="s">
        <v>324</v>
      </c>
      <c r="AH130">
        <v>0</v>
      </c>
      <c r="AI130" t="s">
        <v>324</v>
      </c>
      <c r="AJ130" t="s">
        <v>324</v>
      </c>
      <c r="AK130" t="s">
        <v>324</v>
      </c>
      <c r="AL130" t="s">
        <v>324</v>
      </c>
      <c r="AM130" t="s">
        <v>324</v>
      </c>
      <c r="AN130">
        <v>0</v>
      </c>
      <c r="AO130" t="s">
        <v>324</v>
      </c>
      <c r="AP130" t="s">
        <v>324</v>
      </c>
      <c r="AQ130" t="s">
        <v>324</v>
      </c>
      <c r="AR130" t="s">
        <v>324</v>
      </c>
      <c r="AS130" t="s">
        <v>324</v>
      </c>
      <c r="AT130">
        <v>0</v>
      </c>
      <c r="AU130" t="s">
        <v>324</v>
      </c>
      <c r="AV130" t="s">
        <v>324</v>
      </c>
      <c r="AW130">
        <v>2.4</v>
      </c>
      <c r="AX130" t="s">
        <v>324</v>
      </c>
      <c r="AY130" t="s">
        <v>324</v>
      </c>
      <c r="AZ130">
        <v>2.4</v>
      </c>
      <c r="BA130" t="s">
        <v>324</v>
      </c>
      <c r="BB130" t="s">
        <v>324</v>
      </c>
      <c r="BC130" t="s">
        <v>324</v>
      </c>
      <c r="BD130" t="s">
        <v>324</v>
      </c>
      <c r="BE130" t="s">
        <v>324</v>
      </c>
      <c r="BF130">
        <v>0</v>
      </c>
      <c r="BG130" t="s">
        <v>324</v>
      </c>
      <c r="BH130" t="s">
        <v>324</v>
      </c>
      <c r="BI130" t="s">
        <v>324</v>
      </c>
      <c r="BJ130" t="s">
        <v>324</v>
      </c>
      <c r="BK130" t="s">
        <v>324</v>
      </c>
      <c r="BL130">
        <v>0</v>
      </c>
      <c r="BM130" t="s">
        <v>324</v>
      </c>
      <c r="BN130" t="s">
        <v>324</v>
      </c>
      <c r="BO130" t="s">
        <v>324</v>
      </c>
      <c r="BP130" t="s">
        <v>324</v>
      </c>
      <c r="BQ130" t="s">
        <v>324</v>
      </c>
      <c r="BR130">
        <v>0</v>
      </c>
      <c r="BS130">
        <v>0</v>
      </c>
      <c r="BT130">
        <v>0</v>
      </c>
      <c r="BU130">
        <v>7.8</v>
      </c>
      <c r="BV130">
        <v>0</v>
      </c>
      <c r="BW130">
        <v>0</v>
      </c>
      <c r="BX130">
        <v>7.8</v>
      </c>
    </row>
    <row r="131" spans="1:76" x14ac:dyDescent="0.45">
      <c r="A131">
        <v>2023</v>
      </c>
      <c r="B131" t="s">
        <v>123</v>
      </c>
      <c r="C131">
        <v>12341</v>
      </c>
      <c r="D131" t="s">
        <v>394</v>
      </c>
      <c r="E131" t="s">
        <v>606</v>
      </c>
      <c r="F131">
        <v>4</v>
      </c>
      <c r="G131">
        <v>0.316</v>
      </c>
      <c r="H131">
        <v>0</v>
      </c>
      <c r="I131">
        <v>0</v>
      </c>
      <c r="J131" t="s">
        <v>244</v>
      </c>
      <c r="K131">
        <v>1E-3</v>
      </c>
      <c r="L131">
        <v>8.9999999999999993E-3</v>
      </c>
      <c r="M131" t="s">
        <v>324</v>
      </c>
      <c r="N131" t="s">
        <v>324</v>
      </c>
      <c r="O131" t="s">
        <v>324</v>
      </c>
      <c r="P131">
        <v>0.01</v>
      </c>
      <c r="Q131" t="s">
        <v>324</v>
      </c>
      <c r="R131" t="s">
        <v>324</v>
      </c>
      <c r="S131" t="s">
        <v>324</v>
      </c>
      <c r="T131" t="s">
        <v>324</v>
      </c>
      <c r="U131" t="s">
        <v>324</v>
      </c>
      <c r="V131">
        <v>0</v>
      </c>
      <c r="W131" t="s">
        <v>324</v>
      </c>
      <c r="X131" t="s">
        <v>324</v>
      </c>
      <c r="Y131" t="s">
        <v>324</v>
      </c>
      <c r="Z131" t="s">
        <v>324</v>
      </c>
      <c r="AA131" t="s">
        <v>324</v>
      </c>
      <c r="AB131">
        <v>0</v>
      </c>
      <c r="AC131" t="s">
        <v>324</v>
      </c>
      <c r="AD131">
        <v>1.0999999999999999E-2</v>
      </c>
      <c r="AE131" t="s">
        <v>324</v>
      </c>
      <c r="AF131" t="s">
        <v>324</v>
      </c>
      <c r="AG131" t="s">
        <v>324</v>
      </c>
      <c r="AH131">
        <v>1.0999999999999999E-2</v>
      </c>
      <c r="AI131" t="s">
        <v>324</v>
      </c>
      <c r="AJ131" t="s">
        <v>324</v>
      </c>
      <c r="AK131" t="s">
        <v>324</v>
      </c>
      <c r="AL131" t="s">
        <v>324</v>
      </c>
      <c r="AM131" t="s">
        <v>324</v>
      </c>
      <c r="AN131">
        <v>0</v>
      </c>
      <c r="AO131" t="s">
        <v>324</v>
      </c>
      <c r="AP131" t="s">
        <v>324</v>
      </c>
      <c r="AQ131" t="s">
        <v>324</v>
      </c>
      <c r="AR131" t="s">
        <v>324</v>
      </c>
      <c r="AS131" t="s">
        <v>324</v>
      </c>
      <c r="AT131">
        <v>0</v>
      </c>
      <c r="AU131" t="s">
        <v>324</v>
      </c>
      <c r="AV131" t="s">
        <v>324</v>
      </c>
      <c r="AW131">
        <v>0.29499999999999998</v>
      </c>
      <c r="AX131" t="s">
        <v>324</v>
      </c>
      <c r="AY131" t="s">
        <v>324</v>
      </c>
      <c r="AZ131">
        <v>0.29499999999999998</v>
      </c>
      <c r="BA131" t="s">
        <v>324</v>
      </c>
      <c r="BB131" t="s">
        <v>324</v>
      </c>
      <c r="BC131" t="s">
        <v>324</v>
      </c>
      <c r="BD131" t="s">
        <v>324</v>
      </c>
      <c r="BE131" t="s">
        <v>324</v>
      </c>
      <c r="BF131">
        <v>0</v>
      </c>
      <c r="BG131" t="s">
        <v>324</v>
      </c>
      <c r="BH131" t="s">
        <v>324</v>
      </c>
      <c r="BI131" t="s">
        <v>324</v>
      </c>
      <c r="BJ131" t="s">
        <v>324</v>
      </c>
      <c r="BK131" t="s">
        <v>324</v>
      </c>
      <c r="BL131">
        <v>0</v>
      </c>
      <c r="BM131" t="s">
        <v>324</v>
      </c>
      <c r="BN131" t="s">
        <v>324</v>
      </c>
      <c r="BO131" t="s">
        <v>324</v>
      </c>
      <c r="BP131" t="s">
        <v>324</v>
      </c>
      <c r="BQ131" t="s">
        <v>324</v>
      </c>
      <c r="BR131">
        <v>0</v>
      </c>
      <c r="BS131">
        <v>1E-3</v>
      </c>
      <c r="BT131">
        <v>0.02</v>
      </c>
      <c r="BU131">
        <v>0.29499999999999998</v>
      </c>
      <c r="BV131">
        <v>0</v>
      </c>
      <c r="BW131">
        <v>0</v>
      </c>
      <c r="BX131">
        <v>0.316</v>
      </c>
    </row>
    <row r="132" spans="1:76" x14ac:dyDescent="0.45">
      <c r="A132">
        <v>2023</v>
      </c>
      <c r="B132" t="s">
        <v>123</v>
      </c>
      <c r="C132">
        <v>12395</v>
      </c>
      <c r="D132" t="s">
        <v>794</v>
      </c>
      <c r="E132" t="s">
        <v>606</v>
      </c>
      <c r="F132">
        <v>1</v>
      </c>
      <c r="G132">
        <v>0.1</v>
      </c>
      <c r="H132">
        <v>0.1</v>
      </c>
      <c r="I132">
        <v>0.1</v>
      </c>
      <c r="K132" t="s">
        <v>324</v>
      </c>
      <c r="L132" t="s">
        <v>324</v>
      </c>
      <c r="M132" t="s">
        <v>324</v>
      </c>
      <c r="N132" t="s">
        <v>324</v>
      </c>
      <c r="O132" t="s">
        <v>324</v>
      </c>
      <c r="P132">
        <v>0</v>
      </c>
      <c r="Q132" t="s">
        <v>324</v>
      </c>
      <c r="R132" t="s">
        <v>324</v>
      </c>
      <c r="S132" t="s">
        <v>324</v>
      </c>
      <c r="T132" t="s">
        <v>324</v>
      </c>
      <c r="U132" t="s">
        <v>324</v>
      </c>
      <c r="V132">
        <v>0</v>
      </c>
      <c r="W132" t="s">
        <v>324</v>
      </c>
      <c r="X132" t="s">
        <v>324</v>
      </c>
      <c r="Y132" t="s">
        <v>324</v>
      </c>
      <c r="Z132" t="s">
        <v>324</v>
      </c>
      <c r="AA132" t="s">
        <v>324</v>
      </c>
      <c r="AB132">
        <v>0</v>
      </c>
      <c r="AC132" t="s">
        <v>324</v>
      </c>
      <c r="AD132" t="s">
        <v>324</v>
      </c>
      <c r="AE132" t="s">
        <v>324</v>
      </c>
      <c r="AF132" t="s">
        <v>324</v>
      </c>
      <c r="AG132" t="s">
        <v>324</v>
      </c>
      <c r="AH132">
        <v>0</v>
      </c>
      <c r="AI132" t="s">
        <v>324</v>
      </c>
      <c r="AJ132" t="s">
        <v>324</v>
      </c>
      <c r="AK132" t="s">
        <v>324</v>
      </c>
      <c r="AL132" t="s">
        <v>324</v>
      </c>
      <c r="AM132" t="s">
        <v>324</v>
      </c>
      <c r="AN132">
        <v>0</v>
      </c>
      <c r="AO132" t="s">
        <v>324</v>
      </c>
      <c r="AP132" t="s">
        <v>324</v>
      </c>
      <c r="AQ132" t="s">
        <v>324</v>
      </c>
      <c r="AR132" t="s">
        <v>324</v>
      </c>
      <c r="AS132" t="s">
        <v>324</v>
      </c>
      <c r="AT132">
        <v>0</v>
      </c>
      <c r="AU132" t="s">
        <v>324</v>
      </c>
      <c r="AV132">
        <v>0.1</v>
      </c>
      <c r="AW132" t="s">
        <v>324</v>
      </c>
      <c r="AX132" t="s">
        <v>324</v>
      </c>
      <c r="AY132" t="s">
        <v>324</v>
      </c>
      <c r="AZ132">
        <v>0.1</v>
      </c>
      <c r="BA132" t="s">
        <v>324</v>
      </c>
      <c r="BB132" t="s">
        <v>324</v>
      </c>
      <c r="BC132" t="s">
        <v>324</v>
      </c>
      <c r="BD132" t="s">
        <v>324</v>
      </c>
      <c r="BE132" t="s">
        <v>324</v>
      </c>
      <c r="BF132">
        <v>0</v>
      </c>
      <c r="BG132" t="s">
        <v>324</v>
      </c>
      <c r="BH132" t="s">
        <v>324</v>
      </c>
      <c r="BI132" t="s">
        <v>324</v>
      </c>
      <c r="BJ132" t="s">
        <v>324</v>
      </c>
      <c r="BK132" t="s">
        <v>324</v>
      </c>
      <c r="BL132">
        <v>0</v>
      </c>
      <c r="BM132" t="s">
        <v>324</v>
      </c>
      <c r="BN132" t="s">
        <v>324</v>
      </c>
      <c r="BO132" t="s">
        <v>324</v>
      </c>
      <c r="BP132" t="s">
        <v>324</v>
      </c>
      <c r="BQ132" t="s">
        <v>324</v>
      </c>
      <c r="BR132">
        <v>0</v>
      </c>
      <c r="BS132">
        <v>0</v>
      </c>
      <c r="BT132">
        <v>0.1</v>
      </c>
      <c r="BU132">
        <v>0</v>
      </c>
      <c r="BV132">
        <v>0</v>
      </c>
      <c r="BW132">
        <v>0</v>
      </c>
      <c r="BX132">
        <v>0.1</v>
      </c>
    </row>
    <row r="133" spans="1:76" x14ac:dyDescent="0.45">
      <c r="A133">
        <v>2023</v>
      </c>
      <c r="B133" t="s">
        <v>123</v>
      </c>
      <c r="C133">
        <v>13032</v>
      </c>
      <c r="D133" t="s">
        <v>401</v>
      </c>
      <c r="E133" t="s">
        <v>606</v>
      </c>
      <c r="F133">
        <v>1</v>
      </c>
      <c r="G133">
        <v>4.9000000000000002E-2</v>
      </c>
      <c r="H133" t="s">
        <v>324</v>
      </c>
      <c r="I133" t="s">
        <v>324</v>
      </c>
      <c r="J133" t="s">
        <v>244</v>
      </c>
      <c r="K133" t="s">
        <v>324</v>
      </c>
      <c r="L133">
        <v>4.9000000000000002E-2</v>
      </c>
      <c r="M133" t="s">
        <v>324</v>
      </c>
      <c r="N133" t="s">
        <v>324</v>
      </c>
      <c r="O133" t="s">
        <v>324</v>
      </c>
      <c r="P133">
        <v>4.9000000000000002E-2</v>
      </c>
      <c r="Q133" t="s">
        <v>324</v>
      </c>
      <c r="R133" t="s">
        <v>324</v>
      </c>
      <c r="S133" t="s">
        <v>324</v>
      </c>
      <c r="T133" t="s">
        <v>324</v>
      </c>
      <c r="U133" t="s">
        <v>324</v>
      </c>
      <c r="V133">
        <v>0</v>
      </c>
      <c r="W133" t="s">
        <v>324</v>
      </c>
      <c r="X133" t="s">
        <v>324</v>
      </c>
      <c r="Y133" t="s">
        <v>324</v>
      </c>
      <c r="Z133" t="s">
        <v>324</v>
      </c>
      <c r="AA133" t="s">
        <v>324</v>
      </c>
      <c r="AB133">
        <v>0</v>
      </c>
      <c r="AC133" t="s">
        <v>324</v>
      </c>
      <c r="AD133" t="s">
        <v>324</v>
      </c>
      <c r="AE133" t="s">
        <v>324</v>
      </c>
      <c r="AF133" t="s">
        <v>324</v>
      </c>
      <c r="AG133" t="s">
        <v>324</v>
      </c>
      <c r="AH133">
        <v>0</v>
      </c>
      <c r="AI133" t="s">
        <v>324</v>
      </c>
      <c r="AJ133" t="s">
        <v>324</v>
      </c>
      <c r="AK133" t="s">
        <v>324</v>
      </c>
      <c r="AL133" t="s">
        <v>324</v>
      </c>
      <c r="AM133" t="s">
        <v>324</v>
      </c>
      <c r="AN133">
        <v>0</v>
      </c>
      <c r="AO133" t="s">
        <v>324</v>
      </c>
      <c r="AP133" t="s">
        <v>324</v>
      </c>
      <c r="AQ133" t="s">
        <v>324</v>
      </c>
      <c r="AR133" t="s">
        <v>324</v>
      </c>
      <c r="AS133" t="s">
        <v>324</v>
      </c>
      <c r="AT133">
        <v>0</v>
      </c>
      <c r="AU133" t="s">
        <v>324</v>
      </c>
      <c r="AV133" t="s">
        <v>324</v>
      </c>
      <c r="AW133" t="s">
        <v>324</v>
      </c>
      <c r="AX133" t="s">
        <v>324</v>
      </c>
      <c r="AY133" t="s">
        <v>324</v>
      </c>
      <c r="AZ133">
        <v>0</v>
      </c>
      <c r="BA133" t="s">
        <v>324</v>
      </c>
      <c r="BB133" t="s">
        <v>324</v>
      </c>
      <c r="BC133" t="s">
        <v>324</v>
      </c>
      <c r="BD133" t="s">
        <v>324</v>
      </c>
      <c r="BE133" t="s">
        <v>324</v>
      </c>
      <c r="BF133">
        <v>0</v>
      </c>
      <c r="BG133" t="s">
        <v>324</v>
      </c>
      <c r="BH133" t="s">
        <v>324</v>
      </c>
      <c r="BI133" t="s">
        <v>324</v>
      </c>
      <c r="BJ133" t="s">
        <v>324</v>
      </c>
      <c r="BK133" t="s">
        <v>324</v>
      </c>
      <c r="BL133">
        <v>0</v>
      </c>
      <c r="BM133" t="s">
        <v>324</v>
      </c>
      <c r="BN133" t="s">
        <v>324</v>
      </c>
      <c r="BO133" t="s">
        <v>324</v>
      </c>
      <c r="BP133" t="s">
        <v>324</v>
      </c>
      <c r="BQ133" t="s">
        <v>324</v>
      </c>
      <c r="BR133">
        <v>0</v>
      </c>
      <c r="BS133">
        <v>0</v>
      </c>
      <c r="BT133">
        <v>4.9000000000000002E-2</v>
      </c>
      <c r="BU133">
        <v>0</v>
      </c>
      <c r="BV133">
        <v>0</v>
      </c>
      <c r="BW133">
        <v>0</v>
      </c>
      <c r="BX133">
        <v>4.9000000000000002E-2</v>
      </c>
    </row>
    <row r="134" spans="1:76" x14ac:dyDescent="0.45">
      <c r="A134">
        <v>2023</v>
      </c>
      <c r="B134" t="s">
        <v>123</v>
      </c>
      <c r="C134">
        <v>16196</v>
      </c>
      <c r="D134" t="s">
        <v>799</v>
      </c>
      <c r="E134" t="s">
        <v>606</v>
      </c>
      <c r="F134">
        <v>1</v>
      </c>
      <c r="G134">
        <v>0.45</v>
      </c>
      <c r="H134" t="s">
        <v>324</v>
      </c>
      <c r="I134" t="s">
        <v>324</v>
      </c>
      <c r="J134" t="s">
        <v>244</v>
      </c>
      <c r="K134" t="s">
        <v>324</v>
      </c>
      <c r="L134">
        <v>0.45</v>
      </c>
      <c r="M134" t="s">
        <v>324</v>
      </c>
      <c r="N134" t="s">
        <v>324</v>
      </c>
      <c r="O134" t="s">
        <v>324</v>
      </c>
      <c r="P134">
        <v>0.45</v>
      </c>
      <c r="Q134" t="s">
        <v>324</v>
      </c>
      <c r="R134" t="s">
        <v>324</v>
      </c>
      <c r="S134" t="s">
        <v>324</v>
      </c>
      <c r="T134" t="s">
        <v>324</v>
      </c>
      <c r="U134" t="s">
        <v>324</v>
      </c>
      <c r="V134">
        <v>0</v>
      </c>
      <c r="W134" t="s">
        <v>324</v>
      </c>
      <c r="X134" t="s">
        <v>324</v>
      </c>
      <c r="Y134" t="s">
        <v>324</v>
      </c>
      <c r="Z134" t="s">
        <v>324</v>
      </c>
      <c r="AA134" t="s">
        <v>324</v>
      </c>
      <c r="AB134">
        <v>0</v>
      </c>
      <c r="AC134" t="s">
        <v>324</v>
      </c>
      <c r="AD134" t="s">
        <v>324</v>
      </c>
      <c r="AE134" t="s">
        <v>324</v>
      </c>
      <c r="AF134" t="s">
        <v>324</v>
      </c>
      <c r="AG134" t="s">
        <v>324</v>
      </c>
      <c r="AH134">
        <v>0</v>
      </c>
      <c r="AI134" t="s">
        <v>324</v>
      </c>
      <c r="AJ134" t="s">
        <v>324</v>
      </c>
      <c r="AK134" t="s">
        <v>324</v>
      </c>
      <c r="AL134" t="s">
        <v>324</v>
      </c>
      <c r="AM134" t="s">
        <v>324</v>
      </c>
      <c r="AN134">
        <v>0</v>
      </c>
      <c r="AO134" t="s">
        <v>324</v>
      </c>
      <c r="AP134" t="s">
        <v>324</v>
      </c>
      <c r="AQ134" t="s">
        <v>324</v>
      </c>
      <c r="AR134" t="s">
        <v>324</v>
      </c>
      <c r="AS134" t="s">
        <v>324</v>
      </c>
      <c r="AT134">
        <v>0</v>
      </c>
      <c r="AU134" t="s">
        <v>324</v>
      </c>
      <c r="AV134" t="s">
        <v>324</v>
      </c>
      <c r="AW134" t="s">
        <v>324</v>
      </c>
      <c r="AX134" t="s">
        <v>324</v>
      </c>
      <c r="AY134" t="s">
        <v>324</v>
      </c>
      <c r="AZ134">
        <v>0</v>
      </c>
      <c r="BA134" t="s">
        <v>324</v>
      </c>
      <c r="BB134" t="s">
        <v>324</v>
      </c>
      <c r="BC134" t="s">
        <v>324</v>
      </c>
      <c r="BD134" t="s">
        <v>324</v>
      </c>
      <c r="BE134" t="s">
        <v>324</v>
      </c>
      <c r="BF134">
        <v>0</v>
      </c>
      <c r="BG134" t="s">
        <v>324</v>
      </c>
      <c r="BH134" t="s">
        <v>324</v>
      </c>
      <c r="BI134" t="s">
        <v>324</v>
      </c>
      <c r="BJ134" t="s">
        <v>324</v>
      </c>
      <c r="BK134" t="s">
        <v>324</v>
      </c>
      <c r="BL134">
        <v>0</v>
      </c>
      <c r="BM134" t="s">
        <v>324</v>
      </c>
      <c r="BN134" t="s">
        <v>324</v>
      </c>
      <c r="BO134" t="s">
        <v>324</v>
      </c>
      <c r="BP134" t="s">
        <v>324</v>
      </c>
      <c r="BQ134" t="s">
        <v>324</v>
      </c>
      <c r="BR134">
        <v>0</v>
      </c>
      <c r="BS134">
        <v>0</v>
      </c>
      <c r="BT134">
        <v>0.45</v>
      </c>
      <c r="BU134">
        <v>0</v>
      </c>
      <c r="BV134">
        <v>0</v>
      </c>
      <c r="BW134">
        <v>0</v>
      </c>
      <c r="BX134">
        <v>0.45</v>
      </c>
    </row>
    <row r="135" spans="1:76" x14ac:dyDescent="0.45">
      <c r="A135">
        <v>2023</v>
      </c>
      <c r="B135" t="s">
        <v>123</v>
      </c>
      <c r="C135">
        <v>17040</v>
      </c>
      <c r="D135" t="s">
        <v>801</v>
      </c>
      <c r="E135" t="s">
        <v>606</v>
      </c>
      <c r="F135">
        <v>1</v>
      </c>
      <c r="G135">
        <v>0.5</v>
      </c>
      <c r="H135" t="s">
        <v>324</v>
      </c>
      <c r="I135" t="s">
        <v>324</v>
      </c>
      <c r="J135" t="s">
        <v>244</v>
      </c>
      <c r="K135" t="s">
        <v>324</v>
      </c>
      <c r="L135" t="s">
        <v>324</v>
      </c>
      <c r="M135" t="s">
        <v>324</v>
      </c>
      <c r="N135" t="s">
        <v>324</v>
      </c>
      <c r="O135">
        <v>0.5</v>
      </c>
      <c r="P135">
        <v>0.5</v>
      </c>
      <c r="Q135" t="s">
        <v>324</v>
      </c>
      <c r="R135" t="s">
        <v>324</v>
      </c>
      <c r="S135" t="s">
        <v>324</v>
      </c>
      <c r="T135" t="s">
        <v>324</v>
      </c>
      <c r="U135" t="s">
        <v>324</v>
      </c>
      <c r="V135">
        <v>0</v>
      </c>
      <c r="W135" t="s">
        <v>324</v>
      </c>
      <c r="X135" t="s">
        <v>324</v>
      </c>
      <c r="Y135" t="s">
        <v>324</v>
      </c>
      <c r="Z135" t="s">
        <v>324</v>
      </c>
      <c r="AA135" t="s">
        <v>324</v>
      </c>
      <c r="AB135">
        <v>0</v>
      </c>
      <c r="AC135" t="s">
        <v>324</v>
      </c>
      <c r="AD135" t="s">
        <v>324</v>
      </c>
      <c r="AE135" t="s">
        <v>324</v>
      </c>
      <c r="AF135" t="s">
        <v>324</v>
      </c>
      <c r="AG135" t="s">
        <v>324</v>
      </c>
      <c r="AH135">
        <v>0</v>
      </c>
      <c r="AI135" t="s">
        <v>324</v>
      </c>
      <c r="AJ135" t="s">
        <v>324</v>
      </c>
      <c r="AK135" t="s">
        <v>324</v>
      </c>
      <c r="AL135" t="s">
        <v>324</v>
      </c>
      <c r="AM135" t="s">
        <v>324</v>
      </c>
      <c r="AN135">
        <v>0</v>
      </c>
      <c r="AO135" t="s">
        <v>324</v>
      </c>
      <c r="AP135" t="s">
        <v>324</v>
      </c>
      <c r="AQ135" t="s">
        <v>324</v>
      </c>
      <c r="AR135" t="s">
        <v>324</v>
      </c>
      <c r="AS135" t="s">
        <v>324</v>
      </c>
      <c r="AT135">
        <v>0</v>
      </c>
      <c r="AU135" t="s">
        <v>324</v>
      </c>
      <c r="AV135" t="s">
        <v>324</v>
      </c>
      <c r="AW135" t="s">
        <v>324</v>
      </c>
      <c r="AX135" t="s">
        <v>324</v>
      </c>
      <c r="AY135" t="s">
        <v>324</v>
      </c>
      <c r="AZ135">
        <v>0</v>
      </c>
      <c r="BA135" t="s">
        <v>324</v>
      </c>
      <c r="BB135" t="s">
        <v>324</v>
      </c>
      <c r="BC135" t="s">
        <v>324</v>
      </c>
      <c r="BD135" t="s">
        <v>324</v>
      </c>
      <c r="BE135" t="s">
        <v>324</v>
      </c>
      <c r="BF135">
        <v>0</v>
      </c>
      <c r="BG135" t="s">
        <v>324</v>
      </c>
      <c r="BH135" t="s">
        <v>324</v>
      </c>
      <c r="BI135" t="s">
        <v>324</v>
      </c>
      <c r="BJ135" t="s">
        <v>324</v>
      </c>
      <c r="BK135" t="s">
        <v>324</v>
      </c>
      <c r="BL135">
        <v>0</v>
      </c>
      <c r="BM135" t="s">
        <v>324</v>
      </c>
      <c r="BN135" t="s">
        <v>324</v>
      </c>
      <c r="BO135" t="s">
        <v>324</v>
      </c>
      <c r="BP135" t="s">
        <v>324</v>
      </c>
      <c r="BQ135" t="s">
        <v>324</v>
      </c>
      <c r="BR135">
        <v>0</v>
      </c>
      <c r="BS135">
        <v>0</v>
      </c>
      <c r="BT135">
        <v>0</v>
      </c>
      <c r="BU135">
        <v>0</v>
      </c>
      <c r="BV135">
        <v>0</v>
      </c>
      <c r="BW135">
        <v>0.5</v>
      </c>
      <c r="BX135">
        <v>0.5</v>
      </c>
    </row>
    <row r="136" spans="1:76" x14ac:dyDescent="0.45">
      <c r="A136">
        <v>2023</v>
      </c>
      <c r="B136" t="s">
        <v>123</v>
      </c>
      <c r="C136">
        <v>17697</v>
      </c>
      <c r="D136" t="s">
        <v>1313</v>
      </c>
      <c r="E136" t="s">
        <v>606</v>
      </c>
      <c r="F136">
        <v>494</v>
      </c>
      <c r="G136">
        <v>9.702</v>
      </c>
      <c r="H136" t="s">
        <v>324</v>
      </c>
      <c r="I136" t="s">
        <v>324</v>
      </c>
      <c r="J136" t="s">
        <v>247</v>
      </c>
      <c r="K136">
        <v>6.0350000000000001</v>
      </c>
      <c r="L136">
        <v>3.14</v>
      </c>
      <c r="M136" t="s">
        <v>324</v>
      </c>
      <c r="N136" t="s">
        <v>324</v>
      </c>
      <c r="O136" t="s">
        <v>324</v>
      </c>
      <c r="P136">
        <v>9.1750000000000007</v>
      </c>
      <c r="Q136">
        <v>0.51500000000000001</v>
      </c>
      <c r="R136" t="s">
        <v>324</v>
      </c>
      <c r="S136" t="s">
        <v>324</v>
      </c>
      <c r="T136" t="s">
        <v>324</v>
      </c>
      <c r="U136" t="s">
        <v>324</v>
      </c>
      <c r="V136">
        <v>0.51500000000000001</v>
      </c>
      <c r="W136">
        <v>1.0449999999999999</v>
      </c>
      <c r="X136" t="s">
        <v>324</v>
      </c>
      <c r="Y136" t="s">
        <v>324</v>
      </c>
      <c r="Z136" t="s">
        <v>324</v>
      </c>
      <c r="AA136" t="s">
        <v>324</v>
      </c>
      <c r="AB136">
        <v>1.0449999999999999</v>
      </c>
      <c r="AC136">
        <v>1.2E-2</v>
      </c>
      <c r="AD136" t="s">
        <v>324</v>
      </c>
      <c r="AE136" t="s">
        <v>324</v>
      </c>
      <c r="AF136" t="s">
        <v>324</v>
      </c>
      <c r="AG136" t="s">
        <v>324</v>
      </c>
      <c r="AH136">
        <v>1.2E-2</v>
      </c>
      <c r="AI136" t="s">
        <v>324</v>
      </c>
      <c r="AJ136" t="s">
        <v>324</v>
      </c>
      <c r="AK136" t="s">
        <v>324</v>
      </c>
      <c r="AL136" t="s">
        <v>324</v>
      </c>
      <c r="AM136" t="s">
        <v>324</v>
      </c>
      <c r="AN136">
        <v>0</v>
      </c>
      <c r="AO136" t="s">
        <v>324</v>
      </c>
      <c r="AP136" t="s">
        <v>324</v>
      </c>
      <c r="AQ136" t="s">
        <v>324</v>
      </c>
      <c r="AR136" t="s">
        <v>324</v>
      </c>
      <c r="AS136" t="s">
        <v>324</v>
      </c>
      <c r="AT136">
        <v>0</v>
      </c>
      <c r="AU136" t="s">
        <v>324</v>
      </c>
      <c r="AV136" t="s">
        <v>324</v>
      </c>
      <c r="AW136" t="s">
        <v>324</v>
      </c>
      <c r="AX136" t="s">
        <v>324</v>
      </c>
      <c r="AY136" t="s">
        <v>324</v>
      </c>
      <c r="AZ136">
        <v>0</v>
      </c>
      <c r="BA136" t="s">
        <v>324</v>
      </c>
      <c r="BB136" t="s">
        <v>324</v>
      </c>
      <c r="BC136" t="s">
        <v>324</v>
      </c>
      <c r="BD136" t="s">
        <v>324</v>
      </c>
      <c r="BE136" t="s">
        <v>324</v>
      </c>
      <c r="BF136">
        <v>0</v>
      </c>
      <c r="BG136" t="s">
        <v>324</v>
      </c>
      <c r="BH136" t="s">
        <v>324</v>
      </c>
      <c r="BI136" t="s">
        <v>324</v>
      </c>
      <c r="BJ136" t="s">
        <v>324</v>
      </c>
      <c r="BK136" t="s">
        <v>324</v>
      </c>
      <c r="BL136">
        <v>0</v>
      </c>
      <c r="BM136" t="s">
        <v>324</v>
      </c>
      <c r="BN136" t="s">
        <v>324</v>
      </c>
      <c r="BO136" t="s">
        <v>324</v>
      </c>
      <c r="BP136" t="s">
        <v>324</v>
      </c>
      <c r="BQ136" t="s">
        <v>324</v>
      </c>
      <c r="BR136">
        <v>0</v>
      </c>
      <c r="BS136">
        <v>6.5620000000000003</v>
      </c>
      <c r="BT136">
        <v>3.14</v>
      </c>
      <c r="BU136">
        <v>0</v>
      </c>
      <c r="BV136">
        <v>0</v>
      </c>
      <c r="BW136">
        <v>0</v>
      </c>
      <c r="BX136">
        <v>9.702</v>
      </c>
    </row>
    <row r="137" spans="1:76" x14ac:dyDescent="0.45">
      <c r="A137">
        <v>2023</v>
      </c>
      <c r="B137" t="s">
        <v>123</v>
      </c>
      <c r="C137">
        <v>17828</v>
      </c>
      <c r="D137" t="s">
        <v>803</v>
      </c>
      <c r="E137" t="s">
        <v>606</v>
      </c>
      <c r="F137">
        <v>1</v>
      </c>
      <c r="G137">
        <v>0.25</v>
      </c>
      <c r="H137" t="s">
        <v>324</v>
      </c>
      <c r="I137">
        <v>0.25</v>
      </c>
      <c r="J137" t="s">
        <v>247</v>
      </c>
      <c r="K137" t="s">
        <v>324</v>
      </c>
      <c r="L137" t="s">
        <v>324</v>
      </c>
      <c r="M137" t="s">
        <v>324</v>
      </c>
      <c r="N137" t="s">
        <v>324</v>
      </c>
      <c r="O137">
        <v>0.25</v>
      </c>
      <c r="P137">
        <v>0.25</v>
      </c>
      <c r="Q137" t="s">
        <v>324</v>
      </c>
      <c r="R137" t="s">
        <v>324</v>
      </c>
      <c r="S137" t="s">
        <v>324</v>
      </c>
      <c r="T137" t="s">
        <v>324</v>
      </c>
      <c r="U137" t="s">
        <v>324</v>
      </c>
      <c r="V137">
        <v>0</v>
      </c>
      <c r="W137" t="s">
        <v>324</v>
      </c>
      <c r="X137" t="s">
        <v>324</v>
      </c>
      <c r="Y137" t="s">
        <v>324</v>
      </c>
      <c r="Z137" t="s">
        <v>324</v>
      </c>
      <c r="AA137" t="s">
        <v>324</v>
      </c>
      <c r="AB137">
        <v>0</v>
      </c>
      <c r="AC137" t="s">
        <v>324</v>
      </c>
      <c r="AD137" t="s">
        <v>324</v>
      </c>
      <c r="AE137" t="s">
        <v>324</v>
      </c>
      <c r="AF137" t="s">
        <v>324</v>
      </c>
      <c r="AG137" t="s">
        <v>324</v>
      </c>
      <c r="AH137">
        <v>0</v>
      </c>
      <c r="AI137" t="s">
        <v>324</v>
      </c>
      <c r="AJ137" t="s">
        <v>324</v>
      </c>
      <c r="AK137" t="s">
        <v>324</v>
      </c>
      <c r="AL137" t="s">
        <v>324</v>
      </c>
      <c r="AM137" t="s">
        <v>324</v>
      </c>
      <c r="AN137">
        <v>0</v>
      </c>
      <c r="AO137" t="s">
        <v>324</v>
      </c>
      <c r="AP137" t="s">
        <v>324</v>
      </c>
      <c r="AQ137" t="s">
        <v>324</v>
      </c>
      <c r="AR137" t="s">
        <v>324</v>
      </c>
      <c r="AS137" t="s">
        <v>324</v>
      </c>
      <c r="AT137">
        <v>0</v>
      </c>
      <c r="AU137" t="s">
        <v>324</v>
      </c>
      <c r="AV137" t="s">
        <v>324</v>
      </c>
      <c r="AW137" t="s">
        <v>324</v>
      </c>
      <c r="AX137" t="s">
        <v>324</v>
      </c>
      <c r="AY137" t="s">
        <v>324</v>
      </c>
      <c r="AZ137">
        <v>0</v>
      </c>
      <c r="BA137" t="s">
        <v>324</v>
      </c>
      <c r="BB137" t="s">
        <v>324</v>
      </c>
      <c r="BC137" t="s">
        <v>324</v>
      </c>
      <c r="BD137" t="s">
        <v>324</v>
      </c>
      <c r="BE137" t="s">
        <v>324</v>
      </c>
      <c r="BF137">
        <v>0</v>
      </c>
      <c r="BG137" t="s">
        <v>324</v>
      </c>
      <c r="BH137" t="s">
        <v>324</v>
      </c>
      <c r="BI137" t="s">
        <v>324</v>
      </c>
      <c r="BJ137" t="s">
        <v>324</v>
      </c>
      <c r="BK137" t="s">
        <v>324</v>
      </c>
      <c r="BL137">
        <v>0</v>
      </c>
      <c r="BM137" t="s">
        <v>324</v>
      </c>
      <c r="BN137" t="s">
        <v>324</v>
      </c>
      <c r="BO137" t="s">
        <v>324</v>
      </c>
      <c r="BP137" t="s">
        <v>324</v>
      </c>
      <c r="BQ137" t="s">
        <v>324</v>
      </c>
      <c r="BR137">
        <v>0</v>
      </c>
      <c r="BS137">
        <v>0</v>
      </c>
      <c r="BT137">
        <v>0</v>
      </c>
      <c r="BU137">
        <v>0</v>
      </c>
      <c r="BV137">
        <v>0</v>
      </c>
      <c r="BW137">
        <v>0.25</v>
      </c>
      <c r="BX137">
        <v>0.25</v>
      </c>
    </row>
    <row r="138" spans="1:76" x14ac:dyDescent="0.45">
      <c r="A138">
        <v>2023</v>
      </c>
      <c r="B138" t="s">
        <v>123</v>
      </c>
      <c r="C138">
        <v>17860</v>
      </c>
      <c r="D138" t="s">
        <v>804</v>
      </c>
      <c r="E138" t="s">
        <v>683</v>
      </c>
      <c r="F138">
        <v>4</v>
      </c>
      <c r="G138">
        <v>0.51500000000000001</v>
      </c>
      <c r="H138">
        <v>0</v>
      </c>
      <c r="I138">
        <v>0</v>
      </c>
      <c r="J138" t="s">
        <v>244</v>
      </c>
      <c r="K138">
        <v>8.9999999999999993E-3</v>
      </c>
      <c r="L138">
        <v>6.0000000000000001E-3</v>
      </c>
      <c r="M138">
        <v>0</v>
      </c>
      <c r="N138">
        <v>0</v>
      </c>
      <c r="O138">
        <v>0.5</v>
      </c>
      <c r="P138">
        <v>0.51500000000000001</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v>
      </c>
      <c r="BL138">
        <v>0</v>
      </c>
      <c r="BM138">
        <v>0</v>
      </c>
      <c r="BN138">
        <v>0</v>
      </c>
      <c r="BO138">
        <v>0</v>
      </c>
      <c r="BP138">
        <v>0</v>
      </c>
      <c r="BQ138">
        <v>0</v>
      </c>
      <c r="BR138">
        <v>0</v>
      </c>
      <c r="BS138">
        <v>8.9999999999999993E-3</v>
      </c>
      <c r="BT138">
        <v>6.0000000000000001E-3</v>
      </c>
      <c r="BU138">
        <v>0</v>
      </c>
      <c r="BV138">
        <v>0</v>
      </c>
      <c r="BW138">
        <v>0.5</v>
      </c>
      <c r="BX138">
        <v>0.51500000000000001</v>
      </c>
    </row>
    <row r="139" spans="1:76" x14ac:dyDescent="0.45">
      <c r="A139">
        <v>2023</v>
      </c>
      <c r="B139" t="s">
        <v>123</v>
      </c>
      <c r="C139">
        <v>18955</v>
      </c>
      <c r="D139" t="s">
        <v>805</v>
      </c>
      <c r="E139" t="s">
        <v>606</v>
      </c>
      <c r="F139">
        <v>126</v>
      </c>
      <c r="G139">
        <v>1.7849999999999999</v>
      </c>
      <c r="H139">
        <v>0</v>
      </c>
      <c r="I139">
        <v>0</v>
      </c>
      <c r="J139" t="s">
        <v>244</v>
      </c>
      <c r="K139">
        <v>1.3819999999999999</v>
      </c>
      <c r="L139">
        <v>0.05</v>
      </c>
      <c r="M139" t="s">
        <v>324</v>
      </c>
      <c r="N139" t="s">
        <v>324</v>
      </c>
      <c r="O139" t="s">
        <v>324</v>
      </c>
      <c r="P139">
        <v>1.4319999999999999</v>
      </c>
      <c r="Q139">
        <v>0.35299999999999998</v>
      </c>
      <c r="R139" t="s">
        <v>324</v>
      </c>
      <c r="S139" t="s">
        <v>324</v>
      </c>
      <c r="T139" t="s">
        <v>324</v>
      </c>
      <c r="U139" t="s">
        <v>324</v>
      </c>
      <c r="V139">
        <v>0.35299999999999998</v>
      </c>
      <c r="W139" t="s">
        <v>324</v>
      </c>
      <c r="X139" t="s">
        <v>324</v>
      </c>
      <c r="Y139" t="s">
        <v>324</v>
      </c>
      <c r="Z139" t="s">
        <v>324</v>
      </c>
      <c r="AA139" t="s">
        <v>324</v>
      </c>
      <c r="AB139">
        <v>0</v>
      </c>
      <c r="AC139" t="s">
        <v>324</v>
      </c>
      <c r="AD139" t="s">
        <v>324</v>
      </c>
      <c r="AE139" t="s">
        <v>324</v>
      </c>
      <c r="AF139" t="s">
        <v>324</v>
      </c>
      <c r="AG139" t="s">
        <v>324</v>
      </c>
      <c r="AH139">
        <v>0</v>
      </c>
      <c r="AI139" t="s">
        <v>324</v>
      </c>
      <c r="AJ139" t="s">
        <v>324</v>
      </c>
      <c r="AK139" t="s">
        <v>324</v>
      </c>
      <c r="AL139" t="s">
        <v>324</v>
      </c>
      <c r="AM139" t="s">
        <v>324</v>
      </c>
      <c r="AN139">
        <v>0</v>
      </c>
      <c r="AO139" t="s">
        <v>324</v>
      </c>
      <c r="AP139" t="s">
        <v>324</v>
      </c>
      <c r="AQ139" t="s">
        <v>324</v>
      </c>
      <c r="AR139" t="s">
        <v>324</v>
      </c>
      <c r="AS139" t="s">
        <v>324</v>
      </c>
      <c r="AT139">
        <v>0</v>
      </c>
      <c r="AU139" t="s">
        <v>324</v>
      </c>
      <c r="AV139" t="s">
        <v>324</v>
      </c>
      <c r="AW139" t="s">
        <v>324</v>
      </c>
      <c r="AX139" t="s">
        <v>324</v>
      </c>
      <c r="AY139" t="s">
        <v>324</v>
      </c>
      <c r="AZ139">
        <v>0</v>
      </c>
      <c r="BA139" t="s">
        <v>324</v>
      </c>
      <c r="BB139" t="s">
        <v>324</v>
      </c>
      <c r="BC139" t="s">
        <v>324</v>
      </c>
      <c r="BD139" t="s">
        <v>324</v>
      </c>
      <c r="BE139" t="s">
        <v>324</v>
      </c>
      <c r="BF139">
        <v>0</v>
      </c>
      <c r="BG139" t="s">
        <v>324</v>
      </c>
      <c r="BH139" t="s">
        <v>324</v>
      </c>
      <c r="BI139" t="s">
        <v>324</v>
      </c>
      <c r="BJ139" t="s">
        <v>324</v>
      </c>
      <c r="BK139" t="s">
        <v>324</v>
      </c>
      <c r="BL139">
        <v>0</v>
      </c>
      <c r="BM139" t="s">
        <v>324</v>
      </c>
      <c r="BN139" t="s">
        <v>324</v>
      </c>
      <c r="BO139" t="s">
        <v>324</v>
      </c>
      <c r="BP139" t="s">
        <v>324</v>
      </c>
      <c r="BQ139" t="s">
        <v>324</v>
      </c>
      <c r="BR139">
        <v>0</v>
      </c>
      <c r="BS139">
        <v>1.7350000000000001</v>
      </c>
      <c r="BT139">
        <v>0.05</v>
      </c>
      <c r="BU139">
        <v>0</v>
      </c>
      <c r="BV139">
        <v>0</v>
      </c>
      <c r="BW139">
        <v>0</v>
      </c>
      <c r="BX139">
        <v>1.7849999999999999</v>
      </c>
    </row>
    <row r="140" spans="1:76" x14ac:dyDescent="0.45">
      <c r="A140">
        <v>2023</v>
      </c>
      <c r="B140" t="s">
        <v>123</v>
      </c>
      <c r="C140">
        <v>56697</v>
      </c>
      <c r="D140" t="s">
        <v>402</v>
      </c>
      <c r="E140" t="s">
        <v>606</v>
      </c>
      <c r="F140">
        <v>79</v>
      </c>
      <c r="G140">
        <v>7.742</v>
      </c>
      <c r="H140" t="s">
        <v>324</v>
      </c>
      <c r="I140" t="s">
        <v>324</v>
      </c>
      <c r="J140" t="s">
        <v>247</v>
      </c>
      <c r="K140">
        <v>4.1000000000000002E-2</v>
      </c>
      <c r="L140">
        <v>5.1470000000000002</v>
      </c>
      <c r="M140">
        <v>0.23799999999999999</v>
      </c>
      <c r="N140" t="s">
        <v>324</v>
      </c>
      <c r="O140" t="s">
        <v>324</v>
      </c>
      <c r="P140">
        <v>5.4260000000000002</v>
      </c>
      <c r="Q140" t="s">
        <v>324</v>
      </c>
      <c r="R140" t="s">
        <v>324</v>
      </c>
      <c r="S140" t="s">
        <v>324</v>
      </c>
      <c r="T140" t="s">
        <v>324</v>
      </c>
      <c r="U140" t="s">
        <v>324</v>
      </c>
      <c r="V140">
        <v>0</v>
      </c>
      <c r="W140" t="s">
        <v>324</v>
      </c>
      <c r="X140" t="s">
        <v>324</v>
      </c>
      <c r="Y140" t="s">
        <v>324</v>
      </c>
      <c r="Z140" t="s">
        <v>324</v>
      </c>
      <c r="AA140" t="s">
        <v>324</v>
      </c>
      <c r="AB140">
        <v>0</v>
      </c>
      <c r="AC140">
        <v>1.2E-2</v>
      </c>
      <c r="AD140">
        <v>2.2650000000000001</v>
      </c>
      <c r="AE140" t="s">
        <v>324</v>
      </c>
      <c r="AF140" t="s">
        <v>324</v>
      </c>
      <c r="AG140" t="s">
        <v>324</v>
      </c>
      <c r="AH140">
        <v>2.2770000000000001</v>
      </c>
      <c r="AI140" t="s">
        <v>324</v>
      </c>
      <c r="AJ140" t="s">
        <v>324</v>
      </c>
      <c r="AK140" t="s">
        <v>324</v>
      </c>
      <c r="AL140" t="s">
        <v>324</v>
      </c>
      <c r="AM140" t="s">
        <v>324</v>
      </c>
      <c r="AN140">
        <v>0</v>
      </c>
      <c r="AO140" t="s">
        <v>324</v>
      </c>
      <c r="AP140" t="s">
        <v>324</v>
      </c>
      <c r="AQ140" t="s">
        <v>324</v>
      </c>
      <c r="AR140" t="s">
        <v>324</v>
      </c>
      <c r="AS140" t="s">
        <v>324</v>
      </c>
      <c r="AT140">
        <v>0</v>
      </c>
      <c r="AU140" t="s">
        <v>324</v>
      </c>
      <c r="AV140" t="s">
        <v>324</v>
      </c>
      <c r="AW140" t="s">
        <v>324</v>
      </c>
      <c r="AX140" t="s">
        <v>324</v>
      </c>
      <c r="AY140" t="s">
        <v>324</v>
      </c>
      <c r="AZ140">
        <v>0</v>
      </c>
      <c r="BA140" t="s">
        <v>324</v>
      </c>
      <c r="BB140" t="s">
        <v>324</v>
      </c>
      <c r="BC140" t="s">
        <v>324</v>
      </c>
      <c r="BD140" t="s">
        <v>324</v>
      </c>
      <c r="BE140" t="s">
        <v>324</v>
      </c>
      <c r="BF140">
        <v>0</v>
      </c>
      <c r="BG140" t="s">
        <v>324</v>
      </c>
      <c r="BH140" t="s">
        <v>324</v>
      </c>
      <c r="BI140" t="s">
        <v>324</v>
      </c>
      <c r="BJ140" t="s">
        <v>324</v>
      </c>
      <c r="BK140" t="s">
        <v>324</v>
      </c>
      <c r="BL140">
        <v>0</v>
      </c>
      <c r="BM140" t="s">
        <v>324</v>
      </c>
      <c r="BN140">
        <v>3.9E-2</v>
      </c>
      <c r="BO140" t="s">
        <v>324</v>
      </c>
      <c r="BP140" t="s">
        <v>324</v>
      </c>
      <c r="BQ140" t="s">
        <v>324</v>
      </c>
      <c r="BR140">
        <v>3.9E-2</v>
      </c>
      <c r="BS140">
        <v>5.2999999999999999E-2</v>
      </c>
      <c r="BT140">
        <v>7.4509999999999996</v>
      </c>
      <c r="BU140">
        <v>0.23799999999999999</v>
      </c>
      <c r="BV140">
        <v>0</v>
      </c>
      <c r="BW140">
        <v>0</v>
      </c>
      <c r="BX140">
        <v>7.742</v>
      </c>
    </row>
    <row r="141" spans="1:76" x14ac:dyDescent="0.45">
      <c r="A141">
        <v>2023</v>
      </c>
      <c r="B141" t="s">
        <v>123</v>
      </c>
      <c r="C141">
        <v>99999</v>
      </c>
      <c r="D141" t="s">
        <v>599</v>
      </c>
      <c r="E141" t="s">
        <v>606</v>
      </c>
      <c r="F141" t="s">
        <v>324</v>
      </c>
      <c r="G141">
        <v>-1.9650000000000001</v>
      </c>
      <c r="H141" t="s">
        <v>324</v>
      </c>
      <c r="I141" t="s">
        <v>324</v>
      </c>
      <c r="K141">
        <v>-0.86899999999999999</v>
      </c>
      <c r="L141">
        <v>-1.4239999999999999</v>
      </c>
      <c r="M141">
        <v>-4.2000000000000003E-2</v>
      </c>
      <c r="N141" t="s">
        <v>324</v>
      </c>
      <c r="O141">
        <v>0.36899999999999999</v>
      </c>
      <c r="P141">
        <v>-1.9650000000000001</v>
      </c>
      <c r="Q141" t="s">
        <v>324</v>
      </c>
      <c r="R141" t="s">
        <v>324</v>
      </c>
      <c r="S141" t="s">
        <v>324</v>
      </c>
      <c r="T141" t="s">
        <v>324</v>
      </c>
      <c r="U141" t="s">
        <v>324</v>
      </c>
      <c r="V141" t="s">
        <v>324</v>
      </c>
      <c r="W141" t="s">
        <v>324</v>
      </c>
      <c r="X141" t="s">
        <v>324</v>
      </c>
      <c r="Y141" t="s">
        <v>324</v>
      </c>
      <c r="Z141" t="s">
        <v>324</v>
      </c>
      <c r="AA141" t="s">
        <v>324</v>
      </c>
      <c r="AB141" t="s">
        <v>324</v>
      </c>
      <c r="AC141" t="s">
        <v>324</v>
      </c>
      <c r="AD141" t="s">
        <v>324</v>
      </c>
      <c r="AE141" t="s">
        <v>324</v>
      </c>
      <c r="AF141" t="s">
        <v>324</v>
      </c>
      <c r="AG141" t="s">
        <v>324</v>
      </c>
      <c r="AH141" t="s">
        <v>324</v>
      </c>
      <c r="AI141" t="s">
        <v>324</v>
      </c>
      <c r="AJ141" t="s">
        <v>324</v>
      </c>
      <c r="AK141" t="s">
        <v>324</v>
      </c>
      <c r="AL141" t="s">
        <v>324</v>
      </c>
      <c r="AM141" t="s">
        <v>324</v>
      </c>
      <c r="AN141" t="s">
        <v>324</v>
      </c>
      <c r="AO141" t="s">
        <v>324</v>
      </c>
      <c r="AP141" t="s">
        <v>324</v>
      </c>
      <c r="AQ141" t="s">
        <v>324</v>
      </c>
      <c r="AR141" t="s">
        <v>324</v>
      </c>
      <c r="AS141" t="s">
        <v>324</v>
      </c>
      <c r="AT141" t="s">
        <v>324</v>
      </c>
      <c r="AU141" t="s">
        <v>324</v>
      </c>
      <c r="AV141" t="s">
        <v>324</v>
      </c>
      <c r="AW141" t="s">
        <v>324</v>
      </c>
      <c r="AX141" t="s">
        <v>324</v>
      </c>
      <c r="AY141" t="s">
        <v>324</v>
      </c>
      <c r="AZ141" t="s">
        <v>324</v>
      </c>
      <c r="BA141" t="s">
        <v>324</v>
      </c>
      <c r="BB141" t="s">
        <v>324</v>
      </c>
      <c r="BC141" t="s">
        <v>324</v>
      </c>
      <c r="BD141" t="s">
        <v>324</v>
      </c>
      <c r="BE141" t="s">
        <v>324</v>
      </c>
      <c r="BF141" t="s">
        <v>324</v>
      </c>
      <c r="BG141" t="s">
        <v>324</v>
      </c>
      <c r="BH141" t="s">
        <v>324</v>
      </c>
      <c r="BI141" t="s">
        <v>324</v>
      </c>
      <c r="BJ141" t="s">
        <v>324</v>
      </c>
      <c r="BK141" t="s">
        <v>324</v>
      </c>
      <c r="BL141" t="s">
        <v>324</v>
      </c>
      <c r="BM141" t="s">
        <v>324</v>
      </c>
      <c r="BN141" t="s">
        <v>324</v>
      </c>
      <c r="BO141" t="s">
        <v>324</v>
      </c>
      <c r="BP141" t="s">
        <v>324</v>
      </c>
      <c r="BQ141" t="s">
        <v>324</v>
      </c>
      <c r="BR141" t="s">
        <v>324</v>
      </c>
      <c r="BS141">
        <v>-0.86899999999999999</v>
      </c>
      <c r="BT141">
        <v>-1.4239999999999999</v>
      </c>
      <c r="BU141">
        <v>-4.2000000000000003E-2</v>
      </c>
      <c r="BV141" t="s">
        <v>324</v>
      </c>
      <c r="BW141">
        <v>0.36899999999999999</v>
      </c>
      <c r="BX141">
        <v>-1.9650000000000001</v>
      </c>
    </row>
    <row r="142" spans="1:76" x14ac:dyDescent="0.45">
      <c r="A142">
        <v>2023</v>
      </c>
      <c r="B142" t="s">
        <v>127</v>
      </c>
      <c r="C142">
        <v>636</v>
      </c>
      <c r="D142" t="s">
        <v>807</v>
      </c>
      <c r="E142" t="s">
        <v>683</v>
      </c>
      <c r="F142">
        <v>12</v>
      </c>
      <c r="G142">
        <v>0.122</v>
      </c>
      <c r="H142" t="s">
        <v>324</v>
      </c>
      <c r="I142" t="s">
        <v>324</v>
      </c>
      <c r="J142" t="s">
        <v>244</v>
      </c>
      <c r="K142">
        <v>0.122</v>
      </c>
      <c r="L142" t="s">
        <v>324</v>
      </c>
      <c r="M142" t="s">
        <v>324</v>
      </c>
      <c r="N142" t="s">
        <v>324</v>
      </c>
      <c r="O142" t="s">
        <v>324</v>
      </c>
      <c r="P142">
        <v>0.122</v>
      </c>
      <c r="Q142" t="s">
        <v>324</v>
      </c>
      <c r="R142" t="s">
        <v>324</v>
      </c>
      <c r="S142" t="s">
        <v>324</v>
      </c>
      <c r="T142" t="s">
        <v>324</v>
      </c>
      <c r="U142" t="s">
        <v>324</v>
      </c>
      <c r="V142">
        <v>0</v>
      </c>
      <c r="W142" t="s">
        <v>324</v>
      </c>
      <c r="X142" t="s">
        <v>324</v>
      </c>
      <c r="Y142" t="s">
        <v>324</v>
      </c>
      <c r="Z142" t="s">
        <v>324</v>
      </c>
      <c r="AA142" t="s">
        <v>324</v>
      </c>
      <c r="AB142">
        <v>0</v>
      </c>
      <c r="AC142" t="s">
        <v>324</v>
      </c>
      <c r="AD142" t="s">
        <v>324</v>
      </c>
      <c r="AE142" t="s">
        <v>324</v>
      </c>
      <c r="AF142" t="s">
        <v>324</v>
      </c>
      <c r="AG142" t="s">
        <v>324</v>
      </c>
      <c r="AH142">
        <v>0</v>
      </c>
      <c r="AI142" t="s">
        <v>324</v>
      </c>
      <c r="AJ142" t="s">
        <v>324</v>
      </c>
      <c r="AK142" t="s">
        <v>324</v>
      </c>
      <c r="AL142" t="s">
        <v>324</v>
      </c>
      <c r="AM142" t="s">
        <v>324</v>
      </c>
      <c r="AN142">
        <v>0</v>
      </c>
      <c r="AO142" t="s">
        <v>324</v>
      </c>
      <c r="AP142" t="s">
        <v>324</v>
      </c>
      <c r="AQ142" t="s">
        <v>324</v>
      </c>
      <c r="AR142" t="s">
        <v>324</v>
      </c>
      <c r="AS142" t="s">
        <v>324</v>
      </c>
      <c r="AT142">
        <v>0</v>
      </c>
      <c r="AU142" t="s">
        <v>324</v>
      </c>
      <c r="AV142" t="s">
        <v>324</v>
      </c>
      <c r="AW142" t="s">
        <v>324</v>
      </c>
      <c r="AX142" t="s">
        <v>324</v>
      </c>
      <c r="AY142" t="s">
        <v>324</v>
      </c>
      <c r="AZ142">
        <v>0</v>
      </c>
      <c r="BA142" t="s">
        <v>324</v>
      </c>
      <c r="BB142" t="s">
        <v>324</v>
      </c>
      <c r="BC142" t="s">
        <v>324</v>
      </c>
      <c r="BD142" t="s">
        <v>324</v>
      </c>
      <c r="BE142" t="s">
        <v>324</v>
      </c>
      <c r="BF142">
        <v>0</v>
      </c>
      <c r="BG142" t="s">
        <v>324</v>
      </c>
      <c r="BH142" t="s">
        <v>324</v>
      </c>
      <c r="BI142" t="s">
        <v>324</v>
      </c>
      <c r="BJ142" t="s">
        <v>324</v>
      </c>
      <c r="BK142" t="s">
        <v>324</v>
      </c>
      <c r="BL142">
        <v>0</v>
      </c>
      <c r="BM142" t="s">
        <v>324</v>
      </c>
      <c r="BN142" t="s">
        <v>324</v>
      </c>
      <c r="BO142" t="s">
        <v>324</v>
      </c>
      <c r="BP142" t="s">
        <v>324</v>
      </c>
      <c r="BQ142" t="s">
        <v>324</v>
      </c>
      <c r="BR142">
        <v>0</v>
      </c>
      <c r="BS142">
        <v>0.122</v>
      </c>
      <c r="BT142">
        <v>0</v>
      </c>
      <c r="BU142">
        <v>0</v>
      </c>
      <c r="BV142">
        <v>0</v>
      </c>
      <c r="BW142">
        <v>0</v>
      </c>
      <c r="BX142">
        <v>0.122</v>
      </c>
    </row>
    <row r="143" spans="1:76" x14ac:dyDescent="0.45">
      <c r="A143">
        <v>2023</v>
      </c>
      <c r="B143" t="s">
        <v>127</v>
      </c>
      <c r="C143">
        <v>8179</v>
      </c>
      <c r="D143" t="s">
        <v>814</v>
      </c>
      <c r="E143" t="s">
        <v>606</v>
      </c>
      <c r="F143">
        <v>7</v>
      </c>
      <c r="G143">
        <v>6.2</v>
      </c>
      <c r="H143">
        <v>6.2</v>
      </c>
      <c r="I143">
        <v>1</v>
      </c>
      <c r="K143" t="s">
        <v>324</v>
      </c>
      <c r="L143" t="s">
        <v>324</v>
      </c>
      <c r="M143" t="s">
        <v>324</v>
      </c>
      <c r="N143" t="s">
        <v>324</v>
      </c>
      <c r="O143" t="s">
        <v>324</v>
      </c>
      <c r="P143">
        <v>0</v>
      </c>
      <c r="Q143" t="s">
        <v>324</v>
      </c>
      <c r="R143" t="s">
        <v>324</v>
      </c>
      <c r="S143" t="s">
        <v>324</v>
      </c>
      <c r="T143" t="s">
        <v>324</v>
      </c>
      <c r="U143" t="s">
        <v>324</v>
      </c>
      <c r="V143">
        <v>0</v>
      </c>
      <c r="W143" t="s">
        <v>324</v>
      </c>
      <c r="X143" t="s">
        <v>324</v>
      </c>
      <c r="Y143" t="s">
        <v>324</v>
      </c>
      <c r="Z143" t="s">
        <v>324</v>
      </c>
      <c r="AA143" t="s">
        <v>324</v>
      </c>
      <c r="AB143">
        <v>0</v>
      </c>
      <c r="AC143" t="s">
        <v>324</v>
      </c>
      <c r="AD143" t="s">
        <v>324</v>
      </c>
      <c r="AE143" t="s">
        <v>324</v>
      </c>
      <c r="AF143" t="s">
        <v>324</v>
      </c>
      <c r="AG143" t="s">
        <v>324</v>
      </c>
      <c r="AH143">
        <v>0</v>
      </c>
      <c r="AI143" t="s">
        <v>324</v>
      </c>
      <c r="AJ143" t="s">
        <v>324</v>
      </c>
      <c r="AK143" t="s">
        <v>324</v>
      </c>
      <c r="AL143" t="s">
        <v>324</v>
      </c>
      <c r="AM143" t="s">
        <v>324</v>
      </c>
      <c r="AN143">
        <v>0</v>
      </c>
      <c r="AO143" t="s">
        <v>324</v>
      </c>
      <c r="AP143" t="s">
        <v>324</v>
      </c>
      <c r="AQ143" t="s">
        <v>324</v>
      </c>
      <c r="AR143" t="s">
        <v>324</v>
      </c>
      <c r="AS143" t="s">
        <v>324</v>
      </c>
      <c r="AT143">
        <v>0</v>
      </c>
      <c r="AU143" t="s">
        <v>324</v>
      </c>
      <c r="AV143">
        <v>6.2</v>
      </c>
      <c r="AW143" t="s">
        <v>324</v>
      </c>
      <c r="AX143" t="s">
        <v>324</v>
      </c>
      <c r="AY143" t="s">
        <v>324</v>
      </c>
      <c r="AZ143">
        <v>6.2</v>
      </c>
      <c r="BA143" t="s">
        <v>324</v>
      </c>
      <c r="BB143" t="s">
        <v>324</v>
      </c>
      <c r="BC143" t="s">
        <v>324</v>
      </c>
      <c r="BD143" t="s">
        <v>324</v>
      </c>
      <c r="BE143" t="s">
        <v>324</v>
      </c>
      <c r="BF143">
        <v>0</v>
      </c>
      <c r="BG143" t="s">
        <v>324</v>
      </c>
      <c r="BH143" t="s">
        <v>324</v>
      </c>
      <c r="BI143" t="s">
        <v>324</v>
      </c>
      <c r="BJ143" t="s">
        <v>324</v>
      </c>
      <c r="BK143" t="s">
        <v>324</v>
      </c>
      <c r="BL143">
        <v>0</v>
      </c>
      <c r="BM143" t="s">
        <v>324</v>
      </c>
      <c r="BN143" t="s">
        <v>324</v>
      </c>
      <c r="BO143" t="s">
        <v>324</v>
      </c>
      <c r="BP143" t="s">
        <v>324</v>
      </c>
      <c r="BQ143" t="s">
        <v>324</v>
      </c>
      <c r="BR143">
        <v>0</v>
      </c>
      <c r="BS143">
        <v>0</v>
      </c>
      <c r="BT143">
        <v>6.2</v>
      </c>
      <c r="BU143">
        <v>0</v>
      </c>
      <c r="BV143">
        <v>0</v>
      </c>
      <c r="BW143">
        <v>0</v>
      </c>
      <c r="BX143">
        <v>6.2</v>
      </c>
    </row>
    <row r="144" spans="1:76" x14ac:dyDescent="0.45">
      <c r="A144">
        <v>2023</v>
      </c>
      <c r="B144" t="s">
        <v>127</v>
      </c>
      <c r="C144">
        <v>9273</v>
      </c>
      <c r="D144" t="s">
        <v>816</v>
      </c>
      <c r="E144" t="s">
        <v>606</v>
      </c>
      <c r="F144">
        <v>529</v>
      </c>
      <c r="G144">
        <v>6.9349999999999996</v>
      </c>
      <c r="H144" t="s">
        <v>324</v>
      </c>
      <c r="I144" t="s">
        <v>324</v>
      </c>
      <c r="J144" t="s">
        <v>244</v>
      </c>
      <c r="K144">
        <v>2.4319999999999999</v>
      </c>
      <c r="L144">
        <v>4.5019999999999998</v>
      </c>
      <c r="M144" t="s">
        <v>324</v>
      </c>
      <c r="N144" t="s">
        <v>324</v>
      </c>
      <c r="O144" t="s">
        <v>324</v>
      </c>
      <c r="P144">
        <v>6.9340000000000002</v>
      </c>
      <c r="Q144" t="s">
        <v>324</v>
      </c>
      <c r="R144" t="s">
        <v>324</v>
      </c>
      <c r="S144" t="s">
        <v>324</v>
      </c>
      <c r="T144" t="s">
        <v>324</v>
      </c>
      <c r="U144" t="s">
        <v>324</v>
      </c>
      <c r="V144">
        <v>0</v>
      </c>
      <c r="W144" t="s">
        <v>324</v>
      </c>
      <c r="X144" t="s">
        <v>324</v>
      </c>
      <c r="Y144" t="s">
        <v>324</v>
      </c>
      <c r="Z144" t="s">
        <v>324</v>
      </c>
      <c r="AA144" t="s">
        <v>324</v>
      </c>
      <c r="AB144">
        <v>0</v>
      </c>
      <c r="AC144" t="s">
        <v>324</v>
      </c>
      <c r="AD144">
        <v>1E-3</v>
      </c>
      <c r="AE144" t="s">
        <v>324</v>
      </c>
      <c r="AF144" t="s">
        <v>324</v>
      </c>
      <c r="AG144" t="s">
        <v>324</v>
      </c>
      <c r="AH144">
        <v>1E-3</v>
      </c>
      <c r="AI144" t="s">
        <v>324</v>
      </c>
      <c r="AJ144" t="s">
        <v>324</v>
      </c>
      <c r="AK144" t="s">
        <v>324</v>
      </c>
      <c r="AL144" t="s">
        <v>324</v>
      </c>
      <c r="AM144" t="s">
        <v>324</v>
      </c>
      <c r="AN144">
        <v>0</v>
      </c>
      <c r="AO144" t="s">
        <v>324</v>
      </c>
      <c r="AP144" t="s">
        <v>324</v>
      </c>
      <c r="AQ144" t="s">
        <v>324</v>
      </c>
      <c r="AR144" t="s">
        <v>324</v>
      </c>
      <c r="AS144" t="s">
        <v>324</v>
      </c>
      <c r="AT144">
        <v>0</v>
      </c>
      <c r="AU144" t="s">
        <v>324</v>
      </c>
      <c r="AV144" t="s">
        <v>324</v>
      </c>
      <c r="AW144" t="s">
        <v>324</v>
      </c>
      <c r="AX144" t="s">
        <v>324</v>
      </c>
      <c r="AY144" t="s">
        <v>324</v>
      </c>
      <c r="AZ144">
        <v>0</v>
      </c>
      <c r="BA144" t="s">
        <v>324</v>
      </c>
      <c r="BB144" t="s">
        <v>324</v>
      </c>
      <c r="BC144" t="s">
        <v>324</v>
      </c>
      <c r="BD144" t="s">
        <v>324</v>
      </c>
      <c r="BE144" t="s">
        <v>324</v>
      </c>
      <c r="BF144">
        <v>0</v>
      </c>
      <c r="BG144" t="s">
        <v>324</v>
      </c>
      <c r="BH144" t="s">
        <v>324</v>
      </c>
      <c r="BI144" t="s">
        <v>324</v>
      </c>
      <c r="BJ144" t="s">
        <v>324</v>
      </c>
      <c r="BK144" t="s">
        <v>324</v>
      </c>
      <c r="BL144">
        <v>0</v>
      </c>
      <c r="BM144" t="s">
        <v>324</v>
      </c>
      <c r="BN144" t="s">
        <v>324</v>
      </c>
      <c r="BO144" t="s">
        <v>324</v>
      </c>
      <c r="BP144" t="s">
        <v>324</v>
      </c>
      <c r="BQ144" t="s">
        <v>324</v>
      </c>
      <c r="BR144">
        <v>0</v>
      </c>
      <c r="BS144">
        <v>2.4319999999999999</v>
      </c>
      <c r="BT144">
        <v>4.5030000000000001</v>
      </c>
      <c r="BU144">
        <v>0</v>
      </c>
      <c r="BV144">
        <v>0</v>
      </c>
      <c r="BW144">
        <v>0</v>
      </c>
      <c r="BX144">
        <v>6.9349999999999996</v>
      </c>
    </row>
    <row r="145" spans="1:76" x14ac:dyDescent="0.45">
      <c r="A145">
        <v>2023</v>
      </c>
      <c r="B145" t="s">
        <v>127</v>
      </c>
      <c r="C145">
        <v>9324</v>
      </c>
      <c r="D145" t="s">
        <v>404</v>
      </c>
      <c r="E145" t="s">
        <v>683</v>
      </c>
      <c r="F145">
        <v>5</v>
      </c>
      <c r="G145">
        <v>1.675</v>
      </c>
      <c r="H145" t="s">
        <v>324</v>
      </c>
      <c r="I145" t="s">
        <v>324</v>
      </c>
      <c r="J145" t="s">
        <v>244</v>
      </c>
      <c r="K145" t="s">
        <v>324</v>
      </c>
      <c r="L145">
        <v>1.4999999999999999E-2</v>
      </c>
      <c r="M145">
        <v>0.01</v>
      </c>
      <c r="N145" t="s">
        <v>324</v>
      </c>
      <c r="O145" t="s">
        <v>324</v>
      </c>
      <c r="P145">
        <v>2.5000000000000001E-2</v>
      </c>
      <c r="Q145" t="s">
        <v>324</v>
      </c>
      <c r="R145" t="s">
        <v>324</v>
      </c>
      <c r="S145" t="s">
        <v>324</v>
      </c>
      <c r="T145" t="s">
        <v>324</v>
      </c>
      <c r="U145" t="s">
        <v>324</v>
      </c>
      <c r="V145">
        <v>0</v>
      </c>
      <c r="W145" t="s">
        <v>324</v>
      </c>
      <c r="X145" t="s">
        <v>324</v>
      </c>
      <c r="Y145" t="s">
        <v>324</v>
      </c>
      <c r="Z145" t="s">
        <v>324</v>
      </c>
      <c r="AA145" t="s">
        <v>324</v>
      </c>
      <c r="AB145">
        <v>0</v>
      </c>
      <c r="AC145" t="s">
        <v>324</v>
      </c>
      <c r="AD145">
        <v>0.85</v>
      </c>
      <c r="AE145" t="s">
        <v>324</v>
      </c>
      <c r="AF145" t="s">
        <v>324</v>
      </c>
      <c r="AG145" t="s">
        <v>324</v>
      </c>
      <c r="AH145">
        <v>0.85</v>
      </c>
      <c r="AI145" t="s">
        <v>324</v>
      </c>
      <c r="AJ145" t="s">
        <v>324</v>
      </c>
      <c r="AK145" t="s">
        <v>324</v>
      </c>
      <c r="AL145" t="s">
        <v>324</v>
      </c>
      <c r="AM145" t="s">
        <v>324</v>
      </c>
      <c r="AN145">
        <v>0</v>
      </c>
      <c r="AO145" t="s">
        <v>324</v>
      </c>
      <c r="AP145" t="s">
        <v>324</v>
      </c>
      <c r="AQ145" t="s">
        <v>324</v>
      </c>
      <c r="AR145" t="s">
        <v>324</v>
      </c>
      <c r="AS145" t="s">
        <v>324</v>
      </c>
      <c r="AT145">
        <v>0</v>
      </c>
      <c r="AU145" t="s">
        <v>324</v>
      </c>
      <c r="AV145" t="s">
        <v>324</v>
      </c>
      <c r="AW145" t="s">
        <v>324</v>
      </c>
      <c r="AX145" t="s">
        <v>324</v>
      </c>
      <c r="AY145" t="s">
        <v>324</v>
      </c>
      <c r="AZ145">
        <v>0</v>
      </c>
      <c r="BA145" t="s">
        <v>324</v>
      </c>
      <c r="BB145" t="s">
        <v>324</v>
      </c>
      <c r="BC145" t="s">
        <v>324</v>
      </c>
      <c r="BD145" t="s">
        <v>324</v>
      </c>
      <c r="BE145" t="s">
        <v>324</v>
      </c>
      <c r="BF145">
        <v>0</v>
      </c>
      <c r="BG145" t="s">
        <v>324</v>
      </c>
      <c r="BH145" t="s">
        <v>324</v>
      </c>
      <c r="BI145" t="s">
        <v>324</v>
      </c>
      <c r="BJ145" t="s">
        <v>324</v>
      </c>
      <c r="BK145" t="s">
        <v>324</v>
      </c>
      <c r="BL145">
        <v>0</v>
      </c>
      <c r="BM145" t="s">
        <v>324</v>
      </c>
      <c r="BN145">
        <v>0.8</v>
      </c>
      <c r="BO145" t="s">
        <v>324</v>
      </c>
      <c r="BP145" t="s">
        <v>324</v>
      </c>
      <c r="BQ145" t="s">
        <v>324</v>
      </c>
      <c r="BR145">
        <v>0.8</v>
      </c>
      <c r="BS145">
        <v>0</v>
      </c>
      <c r="BT145">
        <v>1.665</v>
      </c>
      <c r="BU145">
        <v>0.01</v>
      </c>
      <c r="BV145">
        <v>0</v>
      </c>
      <c r="BW145">
        <v>0</v>
      </c>
      <c r="BX145">
        <v>1.675</v>
      </c>
    </row>
    <row r="146" spans="1:76" x14ac:dyDescent="0.45">
      <c r="A146">
        <v>2023</v>
      </c>
      <c r="B146" t="s">
        <v>127</v>
      </c>
      <c r="C146">
        <v>9665</v>
      </c>
      <c r="D146" t="s">
        <v>818</v>
      </c>
      <c r="E146" t="s">
        <v>606</v>
      </c>
      <c r="F146">
        <v>1</v>
      </c>
      <c r="G146">
        <v>0.8</v>
      </c>
      <c r="H146" t="s">
        <v>324</v>
      </c>
      <c r="I146" t="s">
        <v>324</v>
      </c>
      <c r="K146" t="s">
        <v>324</v>
      </c>
      <c r="L146" t="s">
        <v>324</v>
      </c>
      <c r="M146" t="s">
        <v>324</v>
      </c>
      <c r="N146" t="s">
        <v>324</v>
      </c>
      <c r="O146" t="s">
        <v>324</v>
      </c>
      <c r="P146">
        <v>0</v>
      </c>
      <c r="Q146" t="s">
        <v>324</v>
      </c>
      <c r="R146" t="s">
        <v>324</v>
      </c>
      <c r="S146" t="s">
        <v>324</v>
      </c>
      <c r="T146" t="s">
        <v>324</v>
      </c>
      <c r="U146" t="s">
        <v>324</v>
      </c>
      <c r="V146">
        <v>0</v>
      </c>
      <c r="W146" t="s">
        <v>324</v>
      </c>
      <c r="X146" t="s">
        <v>324</v>
      </c>
      <c r="Y146" t="s">
        <v>324</v>
      </c>
      <c r="Z146" t="s">
        <v>324</v>
      </c>
      <c r="AA146" t="s">
        <v>324</v>
      </c>
      <c r="AB146">
        <v>0</v>
      </c>
      <c r="AC146" t="s">
        <v>324</v>
      </c>
      <c r="AD146" t="s">
        <v>324</v>
      </c>
      <c r="AE146" t="s">
        <v>324</v>
      </c>
      <c r="AF146" t="s">
        <v>324</v>
      </c>
      <c r="AG146" t="s">
        <v>324</v>
      </c>
      <c r="AH146">
        <v>0</v>
      </c>
      <c r="AI146" t="s">
        <v>324</v>
      </c>
      <c r="AJ146" t="s">
        <v>324</v>
      </c>
      <c r="AK146" t="s">
        <v>324</v>
      </c>
      <c r="AL146" t="s">
        <v>324</v>
      </c>
      <c r="AM146" t="s">
        <v>324</v>
      </c>
      <c r="AN146">
        <v>0</v>
      </c>
      <c r="AO146" t="s">
        <v>324</v>
      </c>
      <c r="AP146" t="s">
        <v>324</v>
      </c>
      <c r="AQ146" t="s">
        <v>324</v>
      </c>
      <c r="AR146" t="s">
        <v>324</v>
      </c>
      <c r="AS146" t="s">
        <v>324</v>
      </c>
      <c r="AT146">
        <v>0</v>
      </c>
      <c r="AU146" t="s">
        <v>324</v>
      </c>
      <c r="AV146" t="s">
        <v>324</v>
      </c>
      <c r="AW146">
        <v>0.8</v>
      </c>
      <c r="AX146" t="s">
        <v>324</v>
      </c>
      <c r="AY146" t="s">
        <v>324</v>
      </c>
      <c r="AZ146">
        <v>0.8</v>
      </c>
      <c r="BA146" t="s">
        <v>324</v>
      </c>
      <c r="BB146" t="s">
        <v>324</v>
      </c>
      <c r="BC146" t="s">
        <v>324</v>
      </c>
      <c r="BD146" t="s">
        <v>324</v>
      </c>
      <c r="BE146" t="s">
        <v>324</v>
      </c>
      <c r="BF146">
        <v>0</v>
      </c>
      <c r="BG146" t="s">
        <v>324</v>
      </c>
      <c r="BH146" t="s">
        <v>324</v>
      </c>
      <c r="BI146" t="s">
        <v>324</v>
      </c>
      <c r="BJ146" t="s">
        <v>324</v>
      </c>
      <c r="BK146" t="s">
        <v>324</v>
      </c>
      <c r="BL146">
        <v>0</v>
      </c>
      <c r="BM146" t="s">
        <v>324</v>
      </c>
      <c r="BN146" t="s">
        <v>324</v>
      </c>
      <c r="BO146" t="s">
        <v>324</v>
      </c>
      <c r="BP146" t="s">
        <v>324</v>
      </c>
      <c r="BQ146" t="s">
        <v>324</v>
      </c>
      <c r="BR146">
        <v>0</v>
      </c>
      <c r="BS146">
        <v>0</v>
      </c>
      <c r="BT146">
        <v>0</v>
      </c>
      <c r="BU146">
        <v>0.8</v>
      </c>
      <c r="BV146">
        <v>0</v>
      </c>
      <c r="BW146">
        <v>0</v>
      </c>
      <c r="BX146">
        <v>0.8</v>
      </c>
    </row>
    <row r="147" spans="1:76" x14ac:dyDescent="0.45">
      <c r="A147">
        <v>2023</v>
      </c>
      <c r="B147" t="s">
        <v>127</v>
      </c>
      <c r="C147">
        <v>15470</v>
      </c>
      <c r="D147" t="s">
        <v>406</v>
      </c>
      <c r="E147" t="s">
        <v>606</v>
      </c>
      <c r="F147">
        <v>12</v>
      </c>
      <c r="G147">
        <v>0.23599999999999999</v>
      </c>
      <c r="H147">
        <v>0</v>
      </c>
      <c r="I147">
        <v>0.153</v>
      </c>
      <c r="J147" t="s">
        <v>244</v>
      </c>
      <c r="K147">
        <v>8.3000000000000004E-2</v>
      </c>
      <c r="L147">
        <v>0.13700000000000001</v>
      </c>
      <c r="M147" t="s">
        <v>324</v>
      </c>
      <c r="N147" t="s">
        <v>324</v>
      </c>
      <c r="O147" t="s">
        <v>324</v>
      </c>
      <c r="P147">
        <v>0.22</v>
      </c>
      <c r="Q147" t="s">
        <v>324</v>
      </c>
      <c r="R147" t="s">
        <v>324</v>
      </c>
      <c r="S147" t="s">
        <v>324</v>
      </c>
      <c r="T147" t="s">
        <v>324</v>
      </c>
      <c r="U147" t="s">
        <v>324</v>
      </c>
      <c r="V147">
        <v>0</v>
      </c>
      <c r="W147" t="s">
        <v>324</v>
      </c>
      <c r="X147" t="s">
        <v>324</v>
      </c>
      <c r="Y147" t="s">
        <v>324</v>
      </c>
      <c r="Z147" t="s">
        <v>324</v>
      </c>
      <c r="AA147" t="s">
        <v>324</v>
      </c>
      <c r="AB147">
        <v>0</v>
      </c>
      <c r="AC147" t="s">
        <v>324</v>
      </c>
      <c r="AD147" t="s">
        <v>324</v>
      </c>
      <c r="AE147" t="s">
        <v>324</v>
      </c>
      <c r="AF147" t="s">
        <v>324</v>
      </c>
      <c r="AG147" t="s">
        <v>324</v>
      </c>
      <c r="AH147">
        <v>0</v>
      </c>
      <c r="AI147" t="s">
        <v>324</v>
      </c>
      <c r="AJ147" t="s">
        <v>324</v>
      </c>
      <c r="AK147" t="s">
        <v>324</v>
      </c>
      <c r="AL147" t="s">
        <v>324</v>
      </c>
      <c r="AM147" t="s">
        <v>324</v>
      </c>
      <c r="AN147">
        <v>0</v>
      </c>
      <c r="AO147" t="s">
        <v>324</v>
      </c>
      <c r="AP147" t="s">
        <v>324</v>
      </c>
      <c r="AQ147" t="s">
        <v>324</v>
      </c>
      <c r="AR147" t="s">
        <v>324</v>
      </c>
      <c r="AS147" t="s">
        <v>324</v>
      </c>
      <c r="AT147">
        <v>0</v>
      </c>
      <c r="AU147" t="s">
        <v>324</v>
      </c>
      <c r="AV147" t="s">
        <v>324</v>
      </c>
      <c r="AW147" t="s">
        <v>324</v>
      </c>
      <c r="AX147" t="s">
        <v>324</v>
      </c>
      <c r="AY147" t="s">
        <v>324</v>
      </c>
      <c r="AZ147">
        <v>0</v>
      </c>
      <c r="BA147" t="s">
        <v>324</v>
      </c>
      <c r="BB147">
        <v>1.6E-2</v>
      </c>
      <c r="BC147" t="s">
        <v>324</v>
      </c>
      <c r="BD147" t="s">
        <v>324</v>
      </c>
      <c r="BE147" t="s">
        <v>324</v>
      </c>
      <c r="BF147">
        <v>1.6E-2</v>
      </c>
      <c r="BG147" t="s">
        <v>324</v>
      </c>
      <c r="BH147" t="s">
        <v>324</v>
      </c>
      <c r="BI147" t="s">
        <v>324</v>
      </c>
      <c r="BJ147" t="s">
        <v>324</v>
      </c>
      <c r="BK147" t="s">
        <v>324</v>
      </c>
      <c r="BL147">
        <v>0</v>
      </c>
      <c r="BM147" t="s">
        <v>324</v>
      </c>
      <c r="BN147" t="s">
        <v>324</v>
      </c>
      <c r="BO147" t="s">
        <v>324</v>
      </c>
      <c r="BP147" t="s">
        <v>324</v>
      </c>
      <c r="BQ147" t="s">
        <v>324</v>
      </c>
      <c r="BR147">
        <v>0</v>
      </c>
      <c r="BS147">
        <v>8.3000000000000004E-2</v>
      </c>
      <c r="BT147">
        <v>0.153</v>
      </c>
      <c r="BU147">
        <v>0</v>
      </c>
      <c r="BV147">
        <v>0</v>
      </c>
      <c r="BW147">
        <v>0</v>
      </c>
      <c r="BX147">
        <v>0.23599999999999999</v>
      </c>
    </row>
    <row r="148" spans="1:76" x14ac:dyDescent="0.45">
      <c r="A148">
        <v>2023</v>
      </c>
      <c r="B148" t="s">
        <v>127</v>
      </c>
      <c r="C148">
        <v>15989</v>
      </c>
      <c r="D148" t="s">
        <v>826</v>
      </c>
      <c r="E148" t="s">
        <v>683</v>
      </c>
      <c r="F148">
        <v>5</v>
      </c>
      <c r="G148">
        <v>0.124</v>
      </c>
      <c r="H148" t="s">
        <v>324</v>
      </c>
      <c r="I148" t="s">
        <v>324</v>
      </c>
      <c r="J148" t="s">
        <v>244</v>
      </c>
      <c r="K148">
        <v>4.4999999999999998E-2</v>
      </c>
      <c r="L148">
        <v>7.9000000000000001E-2</v>
      </c>
      <c r="M148" t="s">
        <v>324</v>
      </c>
      <c r="N148" t="s">
        <v>324</v>
      </c>
      <c r="O148" t="s">
        <v>324</v>
      </c>
      <c r="P148">
        <v>0.124</v>
      </c>
      <c r="Q148" t="s">
        <v>324</v>
      </c>
      <c r="R148" t="s">
        <v>324</v>
      </c>
      <c r="S148" t="s">
        <v>324</v>
      </c>
      <c r="T148" t="s">
        <v>324</v>
      </c>
      <c r="U148" t="s">
        <v>324</v>
      </c>
      <c r="V148">
        <v>0</v>
      </c>
      <c r="W148" t="s">
        <v>324</v>
      </c>
      <c r="X148" t="s">
        <v>324</v>
      </c>
      <c r="Y148" t="s">
        <v>324</v>
      </c>
      <c r="Z148" t="s">
        <v>324</v>
      </c>
      <c r="AA148" t="s">
        <v>324</v>
      </c>
      <c r="AB148">
        <v>0</v>
      </c>
      <c r="AC148" t="s">
        <v>324</v>
      </c>
      <c r="AD148" t="s">
        <v>324</v>
      </c>
      <c r="AE148" t="s">
        <v>324</v>
      </c>
      <c r="AF148" t="s">
        <v>324</v>
      </c>
      <c r="AG148" t="s">
        <v>324</v>
      </c>
      <c r="AH148">
        <v>0</v>
      </c>
      <c r="AI148" t="s">
        <v>324</v>
      </c>
      <c r="AJ148" t="s">
        <v>324</v>
      </c>
      <c r="AK148" t="s">
        <v>324</v>
      </c>
      <c r="AL148" t="s">
        <v>324</v>
      </c>
      <c r="AM148" t="s">
        <v>324</v>
      </c>
      <c r="AN148">
        <v>0</v>
      </c>
      <c r="AO148" t="s">
        <v>324</v>
      </c>
      <c r="AP148" t="s">
        <v>324</v>
      </c>
      <c r="AQ148" t="s">
        <v>324</v>
      </c>
      <c r="AR148" t="s">
        <v>324</v>
      </c>
      <c r="AS148" t="s">
        <v>324</v>
      </c>
      <c r="AT148">
        <v>0</v>
      </c>
      <c r="AU148" t="s">
        <v>324</v>
      </c>
      <c r="AV148" t="s">
        <v>324</v>
      </c>
      <c r="AW148" t="s">
        <v>324</v>
      </c>
      <c r="AX148" t="s">
        <v>324</v>
      </c>
      <c r="AY148" t="s">
        <v>324</v>
      </c>
      <c r="AZ148">
        <v>0</v>
      </c>
      <c r="BA148" t="s">
        <v>324</v>
      </c>
      <c r="BB148" t="s">
        <v>324</v>
      </c>
      <c r="BC148" t="s">
        <v>324</v>
      </c>
      <c r="BD148" t="s">
        <v>324</v>
      </c>
      <c r="BE148" t="s">
        <v>324</v>
      </c>
      <c r="BF148">
        <v>0</v>
      </c>
      <c r="BG148" t="s">
        <v>324</v>
      </c>
      <c r="BH148" t="s">
        <v>324</v>
      </c>
      <c r="BI148" t="s">
        <v>324</v>
      </c>
      <c r="BJ148" t="s">
        <v>324</v>
      </c>
      <c r="BK148" t="s">
        <v>324</v>
      </c>
      <c r="BL148">
        <v>0</v>
      </c>
      <c r="BM148" t="s">
        <v>324</v>
      </c>
      <c r="BN148" t="s">
        <v>324</v>
      </c>
      <c r="BO148" t="s">
        <v>324</v>
      </c>
      <c r="BP148" t="s">
        <v>324</v>
      </c>
      <c r="BQ148" t="s">
        <v>324</v>
      </c>
      <c r="BR148">
        <v>0</v>
      </c>
      <c r="BS148">
        <v>4.4999999999999998E-2</v>
      </c>
      <c r="BT148">
        <v>7.9000000000000001E-2</v>
      </c>
      <c r="BU148">
        <v>0</v>
      </c>
      <c r="BV148">
        <v>0</v>
      </c>
      <c r="BW148">
        <v>0</v>
      </c>
      <c r="BX148">
        <v>0.124</v>
      </c>
    </row>
    <row r="149" spans="1:76" x14ac:dyDescent="0.45">
      <c r="A149">
        <v>2023</v>
      </c>
      <c r="B149" t="s">
        <v>127</v>
      </c>
      <c r="C149">
        <v>17599</v>
      </c>
      <c r="D149" t="s">
        <v>828</v>
      </c>
      <c r="E149" t="s">
        <v>606</v>
      </c>
      <c r="F149">
        <v>546</v>
      </c>
      <c r="G149">
        <v>12.012</v>
      </c>
      <c r="H149" t="s">
        <v>324</v>
      </c>
      <c r="I149" t="s">
        <v>324</v>
      </c>
      <c r="K149" t="s">
        <v>324</v>
      </c>
      <c r="L149" t="s">
        <v>324</v>
      </c>
      <c r="M149" t="s">
        <v>324</v>
      </c>
      <c r="N149" t="s">
        <v>324</v>
      </c>
      <c r="O149" t="s">
        <v>324</v>
      </c>
      <c r="P149">
        <v>0</v>
      </c>
      <c r="Q149" t="s">
        <v>324</v>
      </c>
      <c r="R149" t="s">
        <v>324</v>
      </c>
      <c r="S149" t="s">
        <v>324</v>
      </c>
      <c r="T149" t="s">
        <v>324</v>
      </c>
      <c r="U149" t="s">
        <v>324</v>
      </c>
      <c r="V149">
        <v>0</v>
      </c>
      <c r="W149" t="s">
        <v>324</v>
      </c>
      <c r="X149" t="s">
        <v>324</v>
      </c>
      <c r="Y149" t="s">
        <v>324</v>
      </c>
      <c r="Z149" t="s">
        <v>324</v>
      </c>
      <c r="AA149" t="s">
        <v>324</v>
      </c>
      <c r="AB149">
        <v>0</v>
      </c>
      <c r="AC149" t="s">
        <v>324</v>
      </c>
      <c r="AD149" t="s">
        <v>324</v>
      </c>
      <c r="AE149" t="s">
        <v>324</v>
      </c>
      <c r="AF149" t="s">
        <v>324</v>
      </c>
      <c r="AG149" t="s">
        <v>324</v>
      </c>
      <c r="AH149">
        <v>0</v>
      </c>
      <c r="AI149" t="s">
        <v>324</v>
      </c>
      <c r="AJ149" t="s">
        <v>324</v>
      </c>
      <c r="AK149" t="s">
        <v>324</v>
      </c>
      <c r="AL149" t="s">
        <v>324</v>
      </c>
      <c r="AM149" t="s">
        <v>324</v>
      </c>
      <c r="AN149">
        <v>0</v>
      </c>
      <c r="AO149" t="s">
        <v>324</v>
      </c>
      <c r="AP149" t="s">
        <v>324</v>
      </c>
      <c r="AQ149" t="s">
        <v>324</v>
      </c>
      <c r="AR149" t="s">
        <v>324</v>
      </c>
      <c r="AS149" t="s">
        <v>324</v>
      </c>
      <c r="AT149">
        <v>0</v>
      </c>
      <c r="AU149">
        <v>12.012</v>
      </c>
      <c r="AV149" t="s">
        <v>324</v>
      </c>
      <c r="AW149" t="s">
        <v>324</v>
      </c>
      <c r="AX149" t="s">
        <v>324</v>
      </c>
      <c r="AY149" t="s">
        <v>324</v>
      </c>
      <c r="AZ149">
        <v>12.012</v>
      </c>
      <c r="BA149" t="s">
        <v>324</v>
      </c>
      <c r="BB149" t="s">
        <v>324</v>
      </c>
      <c r="BC149" t="s">
        <v>324</v>
      </c>
      <c r="BD149" t="s">
        <v>324</v>
      </c>
      <c r="BE149" t="s">
        <v>324</v>
      </c>
      <c r="BF149">
        <v>0</v>
      </c>
      <c r="BG149" t="s">
        <v>324</v>
      </c>
      <c r="BH149" t="s">
        <v>324</v>
      </c>
      <c r="BI149" t="s">
        <v>324</v>
      </c>
      <c r="BJ149" t="s">
        <v>324</v>
      </c>
      <c r="BK149" t="s">
        <v>324</v>
      </c>
      <c r="BL149">
        <v>0</v>
      </c>
      <c r="BM149" t="s">
        <v>324</v>
      </c>
      <c r="BN149" t="s">
        <v>324</v>
      </c>
      <c r="BO149" t="s">
        <v>324</v>
      </c>
      <c r="BP149" t="s">
        <v>324</v>
      </c>
      <c r="BQ149" t="s">
        <v>324</v>
      </c>
      <c r="BR149">
        <v>0</v>
      </c>
      <c r="BS149">
        <v>12.012</v>
      </c>
      <c r="BT149">
        <v>0</v>
      </c>
      <c r="BU149">
        <v>0</v>
      </c>
      <c r="BV149">
        <v>0</v>
      </c>
      <c r="BW149">
        <v>0</v>
      </c>
      <c r="BX149">
        <v>12.012</v>
      </c>
    </row>
    <row r="150" spans="1:76" x14ac:dyDescent="0.45">
      <c r="A150">
        <v>2023</v>
      </c>
      <c r="B150" t="s">
        <v>127</v>
      </c>
      <c r="C150">
        <v>17633</v>
      </c>
      <c r="D150" t="s">
        <v>407</v>
      </c>
      <c r="E150" t="s">
        <v>606</v>
      </c>
      <c r="F150">
        <v>245</v>
      </c>
      <c r="G150">
        <v>4.4279999999999999</v>
      </c>
      <c r="H150" t="s">
        <v>324</v>
      </c>
      <c r="I150" t="s">
        <v>324</v>
      </c>
      <c r="J150" t="s">
        <v>244</v>
      </c>
      <c r="K150">
        <v>2.09</v>
      </c>
      <c r="L150">
        <v>2.3260000000000001</v>
      </c>
      <c r="M150" t="s">
        <v>324</v>
      </c>
      <c r="N150" t="s">
        <v>324</v>
      </c>
      <c r="O150" t="s">
        <v>324</v>
      </c>
      <c r="P150">
        <v>4.4160000000000004</v>
      </c>
      <c r="Q150" t="s">
        <v>324</v>
      </c>
      <c r="R150" t="s">
        <v>324</v>
      </c>
      <c r="S150" t="s">
        <v>324</v>
      </c>
      <c r="T150" t="s">
        <v>324</v>
      </c>
      <c r="U150" t="s">
        <v>324</v>
      </c>
      <c r="V150">
        <v>0</v>
      </c>
      <c r="W150" t="s">
        <v>324</v>
      </c>
      <c r="X150" t="s">
        <v>324</v>
      </c>
      <c r="Y150" t="s">
        <v>324</v>
      </c>
      <c r="Z150" t="s">
        <v>324</v>
      </c>
      <c r="AA150" t="s">
        <v>324</v>
      </c>
      <c r="AB150">
        <v>0</v>
      </c>
      <c r="AC150">
        <v>1.2E-2</v>
      </c>
      <c r="AD150">
        <v>0</v>
      </c>
      <c r="AE150" t="s">
        <v>324</v>
      </c>
      <c r="AF150" t="s">
        <v>324</v>
      </c>
      <c r="AG150" t="s">
        <v>324</v>
      </c>
      <c r="AH150">
        <v>1.2E-2</v>
      </c>
      <c r="AI150" t="s">
        <v>324</v>
      </c>
      <c r="AJ150" t="s">
        <v>324</v>
      </c>
      <c r="AK150" t="s">
        <v>324</v>
      </c>
      <c r="AL150" t="s">
        <v>324</v>
      </c>
      <c r="AM150" t="s">
        <v>324</v>
      </c>
      <c r="AN150">
        <v>0</v>
      </c>
      <c r="AO150" t="s">
        <v>324</v>
      </c>
      <c r="AP150" t="s">
        <v>324</v>
      </c>
      <c r="AQ150" t="s">
        <v>324</v>
      </c>
      <c r="AR150" t="s">
        <v>324</v>
      </c>
      <c r="AS150" t="s">
        <v>324</v>
      </c>
      <c r="AT150">
        <v>0</v>
      </c>
      <c r="AU150" t="s">
        <v>324</v>
      </c>
      <c r="AV150" t="s">
        <v>324</v>
      </c>
      <c r="AW150" t="s">
        <v>324</v>
      </c>
      <c r="AX150" t="s">
        <v>324</v>
      </c>
      <c r="AY150" t="s">
        <v>324</v>
      </c>
      <c r="AZ150">
        <v>0</v>
      </c>
      <c r="BA150" t="s">
        <v>324</v>
      </c>
      <c r="BB150" t="s">
        <v>324</v>
      </c>
      <c r="BC150" t="s">
        <v>324</v>
      </c>
      <c r="BD150" t="s">
        <v>324</v>
      </c>
      <c r="BE150" t="s">
        <v>324</v>
      </c>
      <c r="BF150">
        <v>0</v>
      </c>
      <c r="BG150" t="s">
        <v>324</v>
      </c>
      <c r="BH150" t="s">
        <v>324</v>
      </c>
      <c r="BI150" t="s">
        <v>324</v>
      </c>
      <c r="BJ150" t="s">
        <v>324</v>
      </c>
      <c r="BK150" t="s">
        <v>324</v>
      </c>
      <c r="BL150">
        <v>0</v>
      </c>
      <c r="BM150" t="s">
        <v>324</v>
      </c>
      <c r="BN150" t="s">
        <v>324</v>
      </c>
      <c r="BO150" t="s">
        <v>324</v>
      </c>
      <c r="BP150" t="s">
        <v>324</v>
      </c>
      <c r="BQ150" t="s">
        <v>324</v>
      </c>
      <c r="BR150">
        <v>0</v>
      </c>
      <c r="BS150">
        <v>2.1019999999999999</v>
      </c>
      <c r="BT150">
        <v>2.3260000000000001</v>
      </c>
      <c r="BU150">
        <v>0</v>
      </c>
      <c r="BV150">
        <v>0</v>
      </c>
      <c r="BW150">
        <v>0</v>
      </c>
      <c r="BX150">
        <v>4.4279999999999999</v>
      </c>
    </row>
    <row r="151" spans="1:76" x14ac:dyDescent="0.45">
      <c r="A151">
        <v>2023</v>
      </c>
      <c r="B151" t="s">
        <v>127</v>
      </c>
      <c r="C151">
        <v>18940</v>
      </c>
      <c r="D151" t="s">
        <v>829</v>
      </c>
      <c r="E151" t="s">
        <v>606</v>
      </c>
      <c r="F151">
        <v>1</v>
      </c>
      <c r="G151">
        <v>7.0000000000000007E-2</v>
      </c>
      <c r="H151" t="s">
        <v>324</v>
      </c>
      <c r="I151" t="s">
        <v>324</v>
      </c>
      <c r="J151" t="s">
        <v>244</v>
      </c>
      <c r="K151">
        <v>7.0000000000000007E-2</v>
      </c>
      <c r="L151" t="s">
        <v>324</v>
      </c>
      <c r="M151" t="s">
        <v>324</v>
      </c>
      <c r="N151" t="s">
        <v>324</v>
      </c>
      <c r="O151" t="s">
        <v>324</v>
      </c>
      <c r="P151">
        <v>7.0000000000000007E-2</v>
      </c>
      <c r="Q151" t="s">
        <v>324</v>
      </c>
      <c r="R151" t="s">
        <v>324</v>
      </c>
      <c r="S151" t="s">
        <v>324</v>
      </c>
      <c r="T151" t="s">
        <v>324</v>
      </c>
      <c r="U151" t="s">
        <v>324</v>
      </c>
      <c r="V151">
        <v>0</v>
      </c>
      <c r="W151" t="s">
        <v>324</v>
      </c>
      <c r="X151" t="s">
        <v>324</v>
      </c>
      <c r="Y151" t="s">
        <v>324</v>
      </c>
      <c r="Z151" t="s">
        <v>324</v>
      </c>
      <c r="AA151" t="s">
        <v>324</v>
      </c>
      <c r="AB151">
        <v>0</v>
      </c>
      <c r="AC151" t="s">
        <v>324</v>
      </c>
      <c r="AD151" t="s">
        <v>324</v>
      </c>
      <c r="AE151" t="s">
        <v>324</v>
      </c>
      <c r="AF151" t="s">
        <v>324</v>
      </c>
      <c r="AG151" t="s">
        <v>324</v>
      </c>
      <c r="AH151">
        <v>0</v>
      </c>
      <c r="AI151" t="s">
        <v>324</v>
      </c>
      <c r="AJ151" t="s">
        <v>324</v>
      </c>
      <c r="AK151" t="s">
        <v>324</v>
      </c>
      <c r="AL151" t="s">
        <v>324</v>
      </c>
      <c r="AM151" t="s">
        <v>324</v>
      </c>
      <c r="AN151">
        <v>0</v>
      </c>
      <c r="AO151" t="s">
        <v>324</v>
      </c>
      <c r="AP151" t="s">
        <v>324</v>
      </c>
      <c r="AQ151" t="s">
        <v>324</v>
      </c>
      <c r="AR151" t="s">
        <v>324</v>
      </c>
      <c r="AS151" t="s">
        <v>324</v>
      </c>
      <c r="AT151">
        <v>0</v>
      </c>
      <c r="AU151" t="s">
        <v>324</v>
      </c>
      <c r="AV151" t="s">
        <v>324</v>
      </c>
      <c r="AW151" t="s">
        <v>324</v>
      </c>
      <c r="AX151" t="s">
        <v>324</v>
      </c>
      <c r="AY151" t="s">
        <v>324</v>
      </c>
      <c r="AZ151">
        <v>0</v>
      </c>
      <c r="BA151" t="s">
        <v>324</v>
      </c>
      <c r="BB151" t="s">
        <v>324</v>
      </c>
      <c r="BC151" t="s">
        <v>324</v>
      </c>
      <c r="BD151" t="s">
        <v>324</v>
      </c>
      <c r="BE151" t="s">
        <v>324</v>
      </c>
      <c r="BF151">
        <v>0</v>
      </c>
      <c r="BG151" t="s">
        <v>324</v>
      </c>
      <c r="BH151" t="s">
        <v>324</v>
      </c>
      <c r="BI151" t="s">
        <v>324</v>
      </c>
      <c r="BJ151" t="s">
        <v>324</v>
      </c>
      <c r="BK151" t="s">
        <v>324</v>
      </c>
      <c r="BL151">
        <v>0</v>
      </c>
      <c r="BM151" t="s">
        <v>324</v>
      </c>
      <c r="BN151" t="s">
        <v>324</v>
      </c>
      <c r="BO151" t="s">
        <v>324</v>
      </c>
      <c r="BP151" t="s">
        <v>324</v>
      </c>
      <c r="BQ151" t="s">
        <v>324</v>
      </c>
      <c r="BR151">
        <v>0</v>
      </c>
      <c r="BS151">
        <v>7.0000000000000007E-2</v>
      </c>
      <c r="BT151">
        <v>0</v>
      </c>
      <c r="BU151">
        <v>0</v>
      </c>
      <c r="BV151">
        <v>0</v>
      </c>
      <c r="BW151">
        <v>0</v>
      </c>
      <c r="BX151">
        <v>7.0000000000000007E-2</v>
      </c>
    </row>
    <row r="152" spans="1:76" x14ac:dyDescent="0.45">
      <c r="A152">
        <v>2023</v>
      </c>
      <c r="B152" t="s">
        <v>127</v>
      </c>
      <c r="C152">
        <v>20603</v>
      </c>
      <c r="D152" t="s">
        <v>833</v>
      </c>
      <c r="E152" t="s">
        <v>683</v>
      </c>
      <c r="F152">
        <v>68</v>
      </c>
      <c r="G152">
        <v>2.58</v>
      </c>
      <c r="H152">
        <v>1.5</v>
      </c>
      <c r="I152">
        <v>0.05</v>
      </c>
      <c r="J152" t="s">
        <v>244</v>
      </c>
      <c r="K152">
        <v>0.62</v>
      </c>
      <c r="L152">
        <v>0.38</v>
      </c>
      <c r="M152" t="s">
        <v>324</v>
      </c>
      <c r="N152" t="s">
        <v>324</v>
      </c>
      <c r="O152">
        <v>0.05</v>
      </c>
      <c r="P152">
        <v>1.05</v>
      </c>
      <c r="Q152" t="s">
        <v>324</v>
      </c>
      <c r="R152" t="s">
        <v>324</v>
      </c>
      <c r="S152" t="s">
        <v>324</v>
      </c>
      <c r="T152" t="s">
        <v>324</v>
      </c>
      <c r="U152" t="s">
        <v>324</v>
      </c>
      <c r="V152">
        <v>0</v>
      </c>
      <c r="W152" t="s">
        <v>324</v>
      </c>
      <c r="X152" t="s">
        <v>324</v>
      </c>
      <c r="Y152" t="s">
        <v>324</v>
      </c>
      <c r="Z152" t="s">
        <v>324</v>
      </c>
      <c r="AA152" t="s">
        <v>324</v>
      </c>
      <c r="AB152">
        <v>0</v>
      </c>
      <c r="AC152">
        <v>0.03</v>
      </c>
      <c r="AD152" t="s">
        <v>324</v>
      </c>
      <c r="AE152" t="s">
        <v>324</v>
      </c>
      <c r="AF152" t="s">
        <v>324</v>
      </c>
      <c r="AG152" t="s">
        <v>324</v>
      </c>
      <c r="AH152">
        <v>0.03</v>
      </c>
      <c r="AI152" t="s">
        <v>324</v>
      </c>
      <c r="AJ152" t="s">
        <v>324</v>
      </c>
      <c r="AK152" t="s">
        <v>324</v>
      </c>
      <c r="AL152" t="s">
        <v>324</v>
      </c>
      <c r="AM152" t="s">
        <v>324</v>
      </c>
      <c r="AN152">
        <v>0</v>
      </c>
      <c r="AO152" t="s">
        <v>324</v>
      </c>
      <c r="AP152" t="s">
        <v>324</v>
      </c>
      <c r="AQ152" t="s">
        <v>324</v>
      </c>
      <c r="AR152" t="s">
        <v>324</v>
      </c>
      <c r="AS152" t="s">
        <v>324</v>
      </c>
      <c r="AT152">
        <v>0</v>
      </c>
      <c r="AU152" t="s">
        <v>324</v>
      </c>
      <c r="AV152" t="s">
        <v>324</v>
      </c>
      <c r="AW152">
        <v>1.5</v>
      </c>
      <c r="AX152" t="s">
        <v>324</v>
      </c>
      <c r="AY152" t="s">
        <v>324</v>
      </c>
      <c r="AZ152">
        <v>1.5</v>
      </c>
      <c r="BA152" t="s">
        <v>324</v>
      </c>
      <c r="BB152" t="s">
        <v>324</v>
      </c>
      <c r="BC152" t="s">
        <v>324</v>
      </c>
      <c r="BD152" t="s">
        <v>324</v>
      </c>
      <c r="BE152" t="s">
        <v>324</v>
      </c>
      <c r="BF152">
        <v>0</v>
      </c>
      <c r="BG152" t="s">
        <v>324</v>
      </c>
      <c r="BH152" t="s">
        <v>324</v>
      </c>
      <c r="BI152" t="s">
        <v>324</v>
      </c>
      <c r="BJ152" t="s">
        <v>324</v>
      </c>
      <c r="BK152" t="s">
        <v>324</v>
      </c>
      <c r="BL152">
        <v>0</v>
      </c>
      <c r="BM152" t="s">
        <v>324</v>
      </c>
      <c r="BN152" t="s">
        <v>324</v>
      </c>
      <c r="BO152" t="s">
        <v>324</v>
      </c>
      <c r="BP152" t="s">
        <v>324</v>
      </c>
      <c r="BQ152" t="s">
        <v>324</v>
      </c>
      <c r="BR152">
        <v>0</v>
      </c>
      <c r="BS152">
        <v>0.65</v>
      </c>
      <c r="BT152">
        <v>0.38</v>
      </c>
      <c r="BU152">
        <v>1.5</v>
      </c>
      <c r="BV152">
        <v>0</v>
      </c>
      <c r="BW152">
        <v>0.05</v>
      </c>
      <c r="BX152">
        <v>2.58</v>
      </c>
    </row>
    <row r="153" spans="1:76" x14ac:dyDescent="0.45">
      <c r="A153">
        <v>2023</v>
      </c>
      <c r="B153" t="s">
        <v>127</v>
      </c>
      <c r="C153">
        <v>27599</v>
      </c>
      <c r="D153" t="s">
        <v>837</v>
      </c>
      <c r="E153" t="s">
        <v>606</v>
      </c>
      <c r="F153">
        <v>29</v>
      </c>
      <c r="G153">
        <v>1.0609999999999999</v>
      </c>
      <c r="H153" t="s">
        <v>324</v>
      </c>
      <c r="I153" t="s">
        <v>324</v>
      </c>
      <c r="J153" t="s">
        <v>244</v>
      </c>
      <c r="K153">
        <v>0.56100000000000005</v>
      </c>
      <c r="L153" t="s">
        <v>324</v>
      </c>
      <c r="M153" t="s">
        <v>324</v>
      </c>
      <c r="N153" t="s">
        <v>324</v>
      </c>
      <c r="O153" t="s">
        <v>324</v>
      </c>
      <c r="P153">
        <v>0.56100000000000005</v>
      </c>
      <c r="Q153" t="s">
        <v>324</v>
      </c>
      <c r="R153" t="s">
        <v>324</v>
      </c>
      <c r="S153" t="s">
        <v>324</v>
      </c>
      <c r="T153" t="s">
        <v>324</v>
      </c>
      <c r="U153" t="s">
        <v>324</v>
      </c>
      <c r="V153">
        <v>0</v>
      </c>
      <c r="W153" t="s">
        <v>324</v>
      </c>
      <c r="X153" t="s">
        <v>324</v>
      </c>
      <c r="Y153" t="s">
        <v>324</v>
      </c>
      <c r="Z153" t="s">
        <v>324</v>
      </c>
      <c r="AA153" t="s">
        <v>324</v>
      </c>
      <c r="AB153">
        <v>0</v>
      </c>
      <c r="AC153" t="s">
        <v>324</v>
      </c>
      <c r="AD153" t="s">
        <v>324</v>
      </c>
      <c r="AE153" t="s">
        <v>324</v>
      </c>
      <c r="AF153" t="s">
        <v>324</v>
      </c>
      <c r="AG153" t="s">
        <v>324</v>
      </c>
      <c r="AH153">
        <v>0</v>
      </c>
      <c r="AI153" t="s">
        <v>324</v>
      </c>
      <c r="AJ153" t="s">
        <v>324</v>
      </c>
      <c r="AK153" t="s">
        <v>324</v>
      </c>
      <c r="AL153" t="s">
        <v>324</v>
      </c>
      <c r="AM153" t="s">
        <v>324</v>
      </c>
      <c r="AN153">
        <v>0</v>
      </c>
      <c r="AO153" t="s">
        <v>324</v>
      </c>
      <c r="AP153" t="s">
        <v>324</v>
      </c>
      <c r="AQ153" t="s">
        <v>324</v>
      </c>
      <c r="AR153" t="s">
        <v>324</v>
      </c>
      <c r="AS153" t="s">
        <v>324</v>
      </c>
      <c r="AT153">
        <v>0</v>
      </c>
      <c r="AU153" t="s">
        <v>324</v>
      </c>
      <c r="AV153">
        <v>0.5</v>
      </c>
      <c r="AW153" t="s">
        <v>324</v>
      </c>
      <c r="AX153" t="s">
        <v>324</v>
      </c>
      <c r="AY153" t="s">
        <v>324</v>
      </c>
      <c r="AZ153">
        <v>0.5</v>
      </c>
      <c r="BA153" t="s">
        <v>324</v>
      </c>
      <c r="BB153" t="s">
        <v>324</v>
      </c>
      <c r="BC153" t="s">
        <v>324</v>
      </c>
      <c r="BD153" t="s">
        <v>324</v>
      </c>
      <c r="BE153" t="s">
        <v>324</v>
      </c>
      <c r="BF153">
        <v>0</v>
      </c>
      <c r="BG153" t="s">
        <v>324</v>
      </c>
      <c r="BH153" t="s">
        <v>324</v>
      </c>
      <c r="BI153" t="s">
        <v>324</v>
      </c>
      <c r="BJ153" t="s">
        <v>324</v>
      </c>
      <c r="BK153" t="s">
        <v>324</v>
      </c>
      <c r="BL153">
        <v>0</v>
      </c>
      <c r="BM153" t="s">
        <v>324</v>
      </c>
      <c r="BN153" t="s">
        <v>324</v>
      </c>
      <c r="BO153" t="s">
        <v>324</v>
      </c>
      <c r="BP153" t="s">
        <v>324</v>
      </c>
      <c r="BQ153" t="s">
        <v>324</v>
      </c>
      <c r="BR153">
        <v>0</v>
      </c>
      <c r="BS153">
        <v>0.56100000000000005</v>
      </c>
      <c r="BT153">
        <v>0.5</v>
      </c>
      <c r="BU153">
        <v>0</v>
      </c>
      <c r="BV153">
        <v>0</v>
      </c>
      <c r="BW153">
        <v>0</v>
      </c>
      <c r="BX153">
        <v>1.0609999999999999</v>
      </c>
    </row>
    <row r="154" spans="1:76" x14ac:dyDescent="0.45">
      <c r="A154">
        <v>2023</v>
      </c>
      <c r="B154" t="s">
        <v>127</v>
      </c>
      <c r="C154">
        <v>59505</v>
      </c>
      <c r="D154" t="s">
        <v>1314</v>
      </c>
      <c r="E154" t="s">
        <v>683</v>
      </c>
      <c r="F154">
        <v>75</v>
      </c>
      <c r="G154">
        <v>7.1360000000000001</v>
      </c>
      <c r="H154" t="s">
        <v>324</v>
      </c>
      <c r="I154" t="s">
        <v>324</v>
      </c>
      <c r="J154" t="s">
        <v>244</v>
      </c>
      <c r="K154">
        <v>0.72399999999999998</v>
      </c>
      <c r="L154" t="s">
        <v>324</v>
      </c>
      <c r="M154" t="s">
        <v>324</v>
      </c>
      <c r="N154" t="s">
        <v>324</v>
      </c>
      <c r="O154" t="s">
        <v>324</v>
      </c>
      <c r="P154">
        <v>0.72399999999999998</v>
      </c>
      <c r="Q154" t="s">
        <v>324</v>
      </c>
      <c r="R154" t="s">
        <v>324</v>
      </c>
      <c r="S154" t="s">
        <v>324</v>
      </c>
      <c r="T154" t="s">
        <v>324</v>
      </c>
      <c r="U154" t="s">
        <v>324</v>
      </c>
      <c r="V154">
        <v>0</v>
      </c>
      <c r="W154" t="s">
        <v>324</v>
      </c>
      <c r="X154" t="s">
        <v>324</v>
      </c>
      <c r="Y154" t="s">
        <v>324</v>
      </c>
      <c r="Z154" t="s">
        <v>324</v>
      </c>
      <c r="AA154" t="s">
        <v>324</v>
      </c>
      <c r="AB154">
        <v>0</v>
      </c>
      <c r="AC154">
        <v>1.2E-2</v>
      </c>
      <c r="AD154" t="s">
        <v>324</v>
      </c>
      <c r="AE154" t="s">
        <v>324</v>
      </c>
      <c r="AF154" t="s">
        <v>324</v>
      </c>
      <c r="AG154" t="s">
        <v>324</v>
      </c>
      <c r="AH154">
        <v>1.2E-2</v>
      </c>
      <c r="AI154" t="s">
        <v>324</v>
      </c>
      <c r="AJ154" t="s">
        <v>324</v>
      </c>
      <c r="AK154" t="s">
        <v>324</v>
      </c>
      <c r="AL154" t="s">
        <v>324</v>
      </c>
      <c r="AM154" t="s">
        <v>324</v>
      </c>
      <c r="AN154">
        <v>0</v>
      </c>
      <c r="AO154" t="s">
        <v>324</v>
      </c>
      <c r="AP154" t="s">
        <v>324</v>
      </c>
      <c r="AQ154" t="s">
        <v>324</v>
      </c>
      <c r="AR154" t="s">
        <v>324</v>
      </c>
      <c r="AS154" t="s">
        <v>324</v>
      </c>
      <c r="AT154">
        <v>0</v>
      </c>
      <c r="AU154" t="s">
        <v>324</v>
      </c>
      <c r="AV154" t="s">
        <v>324</v>
      </c>
      <c r="AW154" t="s">
        <v>324</v>
      </c>
      <c r="AX154" t="s">
        <v>324</v>
      </c>
      <c r="AY154" t="s">
        <v>324</v>
      </c>
      <c r="AZ154">
        <v>0</v>
      </c>
      <c r="BA154" t="s">
        <v>324</v>
      </c>
      <c r="BB154" t="s">
        <v>324</v>
      </c>
      <c r="BC154">
        <v>6.4</v>
      </c>
      <c r="BD154" t="s">
        <v>324</v>
      </c>
      <c r="BE154" t="s">
        <v>324</v>
      </c>
      <c r="BF154">
        <v>6.4</v>
      </c>
      <c r="BG154" t="s">
        <v>324</v>
      </c>
      <c r="BH154" t="s">
        <v>324</v>
      </c>
      <c r="BI154" t="s">
        <v>324</v>
      </c>
      <c r="BJ154" t="s">
        <v>324</v>
      </c>
      <c r="BK154" t="s">
        <v>324</v>
      </c>
      <c r="BL154">
        <v>0</v>
      </c>
      <c r="BM154" t="s">
        <v>324</v>
      </c>
      <c r="BN154" t="s">
        <v>324</v>
      </c>
      <c r="BO154" t="s">
        <v>324</v>
      </c>
      <c r="BP154" t="s">
        <v>324</v>
      </c>
      <c r="BQ154" t="s">
        <v>324</v>
      </c>
      <c r="BR154">
        <v>0</v>
      </c>
      <c r="BS154">
        <v>0.73599999999999999</v>
      </c>
      <c r="BT154">
        <v>0</v>
      </c>
      <c r="BU154">
        <v>6.4</v>
      </c>
      <c r="BV154">
        <v>0</v>
      </c>
      <c r="BW154">
        <v>0</v>
      </c>
      <c r="BX154">
        <v>7.1360000000000001</v>
      </c>
    </row>
    <row r="155" spans="1:76" x14ac:dyDescent="0.45">
      <c r="A155">
        <v>2023</v>
      </c>
      <c r="B155" t="s">
        <v>127</v>
      </c>
      <c r="C155">
        <v>99999</v>
      </c>
      <c r="D155" t="s">
        <v>599</v>
      </c>
      <c r="E155" t="s">
        <v>606</v>
      </c>
      <c r="F155" t="s">
        <v>324</v>
      </c>
      <c r="G155">
        <v>0.437</v>
      </c>
      <c r="H155" t="s">
        <v>324</v>
      </c>
      <c r="I155" t="s">
        <v>324</v>
      </c>
      <c r="K155">
        <v>0.30099999999999999</v>
      </c>
      <c r="L155">
        <v>0.13600000000000001</v>
      </c>
      <c r="M155" t="s">
        <v>324</v>
      </c>
      <c r="N155" t="s">
        <v>324</v>
      </c>
      <c r="O155" t="s">
        <v>324</v>
      </c>
      <c r="P155">
        <v>0.437</v>
      </c>
      <c r="Q155" t="s">
        <v>324</v>
      </c>
      <c r="R155" t="s">
        <v>324</v>
      </c>
      <c r="S155" t="s">
        <v>324</v>
      </c>
      <c r="T155" t="s">
        <v>324</v>
      </c>
      <c r="U155" t="s">
        <v>324</v>
      </c>
      <c r="V155" t="s">
        <v>324</v>
      </c>
      <c r="W155" t="s">
        <v>324</v>
      </c>
      <c r="X155" t="s">
        <v>324</v>
      </c>
      <c r="Y155" t="s">
        <v>324</v>
      </c>
      <c r="Z155" t="s">
        <v>324</v>
      </c>
      <c r="AA155" t="s">
        <v>324</v>
      </c>
      <c r="AB155" t="s">
        <v>324</v>
      </c>
      <c r="AC155" t="s">
        <v>324</v>
      </c>
      <c r="AD155" t="s">
        <v>324</v>
      </c>
      <c r="AE155" t="s">
        <v>324</v>
      </c>
      <c r="AF155" t="s">
        <v>324</v>
      </c>
      <c r="AG155" t="s">
        <v>324</v>
      </c>
      <c r="AH155" t="s">
        <v>324</v>
      </c>
      <c r="AI155" t="s">
        <v>324</v>
      </c>
      <c r="AJ155" t="s">
        <v>324</v>
      </c>
      <c r="AK155" t="s">
        <v>324</v>
      </c>
      <c r="AL155" t="s">
        <v>324</v>
      </c>
      <c r="AM155" t="s">
        <v>324</v>
      </c>
      <c r="AN155" t="s">
        <v>324</v>
      </c>
      <c r="AO155" t="s">
        <v>324</v>
      </c>
      <c r="AP155" t="s">
        <v>324</v>
      </c>
      <c r="AQ155" t="s">
        <v>324</v>
      </c>
      <c r="AR155" t="s">
        <v>324</v>
      </c>
      <c r="AS155" t="s">
        <v>324</v>
      </c>
      <c r="AT155" t="s">
        <v>324</v>
      </c>
      <c r="AU155" t="s">
        <v>324</v>
      </c>
      <c r="AV155" t="s">
        <v>324</v>
      </c>
      <c r="AW155" t="s">
        <v>324</v>
      </c>
      <c r="AX155" t="s">
        <v>324</v>
      </c>
      <c r="AY155" t="s">
        <v>324</v>
      </c>
      <c r="AZ155" t="s">
        <v>324</v>
      </c>
      <c r="BA155" t="s">
        <v>324</v>
      </c>
      <c r="BB155" t="s">
        <v>324</v>
      </c>
      <c r="BC155" t="s">
        <v>324</v>
      </c>
      <c r="BD155" t="s">
        <v>324</v>
      </c>
      <c r="BE155" t="s">
        <v>324</v>
      </c>
      <c r="BF155" t="s">
        <v>324</v>
      </c>
      <c r="BG155" t="s">
        <v>324</v>
      </c>
      <c r="BH155" t="s">
        <v>324</v>
      </c>
      <c r="BI155" t="s">
        <v>324</v>
      </c>
      <c r="BJ155" t="s">
        <v>324</v>
      </c>
      <c r="BK155" t="s">
        <v>324</v>
      </c>
      <c r="BL155" t="s">
        <v>324</v>
      </c>
      <c r="BM155" t="s">
        <v>324</v>
      </c>
      <c r="BN155" t="s">
        <v>324</v>
      </c>
      <c r="BO155" t="s">
        <v>324</v>
      </c>
      <c r="BP155" t="s">
        <v>324</v>
      </c>
      <c r="BQ155" t="s">
        <v>324</v>
      </c>
      <c r="BR155" t="s">
        <v>324</v>
      </c>
      <c r="BS155">
        <v>0.30099999999999999</v>
      </c>
      <c r="BT155">
        <v>0.13600000000000001</v>
      </c>
      <c r="BU155" t="s">
        <v>324</v>
      </c>
      <c r="BV155" t="s">
        <v>324</v>
      </c>
      <c r="BW155" t="s">
        <v>324</v>
      </c>
      <c r="BX155">
        <v>0.437</v>
      </c>
    </row>
    <row r="156" spans="1:76" x14ac:dyDescent="0.45">
      <c r="A156">
        <v>2023</v>
      </c>
      <c r="B156" t="s">
        <v>134</v>
      </c>
      <c r="C156">
        <v>10000</v>
      </c>
      <c r="D156" t="s">
        <v>409</v>
      </c>
      <c r="E156" t="s">
        <v>607</v>
      </c>
      <c r="F156">
        <v>35</v>
      </c>
      <c r="G156">
        <v>10.957000000000001</v>
      </c>
      <c r="H156" t="s">
        <v>324</v>
      </c>
      <c r="I156" t="s">
        <v>324</v>
      </c>
      <c r="J156" t="s">
        <v>247</v>
      </c>
      <c r="K156">
        <v>3.4000000000000002E-2</v>
      </c>
      <c r="L156">
        <v>10.709</v>
      </c>
      <c r="M156">
        <v>0.214</v>
      </c>
      <c r="N156" t="s">
        <v>324</v>
      </c>
      <c r="O156" t="s">
        <v>324</v>
      </c>
      <c r="P156">
        <v>10.957000000000001</v>
      </c>
      <c r="Q156" t="s">
        <v>324</v>
      </c>
      <c r="R156" t="s">
        <v>324</v>
      </c>
      <c r="S156" t="s">
        <v>324</v>
      </c>
      <c r="T156" t="s">
        <v>324</v>
      </c>
      <c r="U156" t="s">
        <v>324</v>
      </c>
      <c r="V156">
        <v>0</v>
      </c>
      <c r="W156" t="s">
        <v>324</v>
      </c>
      <c r="X156" t="s">
        <v>324</v>
      </c>
      <c r="Y156" t="s">
        <v>324</v>
      </c>
      <c r="Z156" t="s">
        <v>324</v>
      </c>
      <c r="AA156" t="s">
        <v>324</v>
      </c>
      <c r="AB156">
        <v>0</v>
      </c>
      <c r="AC156" t="s">
        <v>324</v>
      </c>
      <c r="AD156" t="s">
        <v>324</v>
      </c>
      <c r="AE156" t="s">
        <v>324</v>
      </c>
      <c r="AF156" t="s">
        <v>324</v>
      </c>
      <c r="AG156" t="s">
        <v>324</v>
      </c>
      <c r="AH156">
        <v>0</v>
      </c>
      <c r="AI156" t="s">
        <v>324</v>
      </c>
      <c r="AJ156" t="s">
        <v>324</v>
      </c>
      <c r="AK156" t="s">
        <v>324</v>
      </c>
      <c r="AL156" t="s">
        <v>324</v>
      </c>
      <c r="AM156" t="s">
        <v>324</v>
      </c>
      <c r="AN156">
        <v>0</v>
      </c>
      <c r="AO156" t="s">
        <v>324</v>
      </c>
      <c r="AP156" t="s">
        <v>324</v>
      </c>
      <c r="AQ156" t="s">
        <v>324</v>
      </c>
      <c r="AR156" t="s">
        <v>324</v>
      </c>
      <c r="AS156" t="s">
        <v>324</v>
      </c>
      <c r="AT156">
        <v>0</v>
      </c>
      <c r="AU156" t="s">
        <v>324</v>
      </c>
      <c r="AV156" t="s">
        <v>324</v>
      </c>
      <c r="AW156" t="s">
        <v>324</v>
      </c>
      <c r="AX156" t="s">
        <v>324</v>
      </c>
      <c r="AY156" t="s">
        <v>324</v>
      </c>
      <c r="AZ156">
        <v>0</v>
      </c>
      <c r="BA156" t="s">
        <v>324</v>
      </c>
      <c r="BB156" t="s">
        <v>324</v>
      </c>
      <c r="BC156" t="s">
        <v>324</v>
      </c>
      <c r="BD156" t="s">
        <v>324</v>
      </c>
      <c r="BE156" t="s">
        <v>324</v>
      </c>
      <c r="BF156">
        <v>0</v>
      </c>
      <c r="BG156" t="s">
        <v>324</v>
      </c>
      <c r="BH156" t="s">
        <v>324</v>
      </c>
      <c r="BI156" t="s">
        <v>324</v>
      </c>
      <c r="BJ156" t="s">
        <v>324</v>
      </c>
      <c r="BK156" t="s">
        <v>324</v>
      </c>
      <c r="BL156">
        <v>0</v>
      </c>
      <c r="BM156" t="s">
        <v>324</v>
      </c>
      <c r="BN156" t="s">
        <v>324</v>
      </c>
      <c r="BO156" t="s">
        <v>324</v>
      </c>
      <c r="BP156" t="s">
        <v>324</v>
      </c>
      <c r="BQ156" t="s">
        <v>324</v>
      </c>
      <c r="BR156">
        <v>0</v>
      </c>
      <c r="BS156">
        <v>3.4000000000000002E-2</v>
      </c>
      <c r="BT156">
        <v>10.709</v>
      </c>
      <c r="BU156">
        <v>0.214</v>
      </c>
      <c r="BV156">
        <v>0</v>
      </c>
      <c r="BW156">
        <v>0</v>
      </c>
      <c r="BX156">
        <v>10.957000000000001</v>
      </c>
    </row>
    <row r="157" spans="1:76" x14ac:dyDescent="0.45">
      <c r="A157">
        <v>2023</v>
      </c>
      <c r="B157" t="s">
        <v>134</v>
      </c>
      <c r="C157">
        <v>10005</v>
      </c>
      <c r="D157" t="s">
        <v>410</v>
      </c>
      <c r="E157" t="s">
        <v>607</v>
      </c>
      <c r="F157">
        <v>8</v>
      </c>
      <c r="G157">
        <v>0.26100000000000001</v>
      </c>
      <c r="H157" t="s">
        <v>324</v>
      </c>
      <c r="I157" t="s">
        <v>324</v>
      </c>
      <c r="J157" t="s">
        <v>244</v>
      </c>
      <c r="K157">
        <v>8.9999999999999993E-3</v>
      </c>
      <c r="L157">
        <v>2E-3</v>
      </c>
      <c r="M157" t="s">
        <v>324</v>
      </c>
      <c r="N157" t="s">
        <v>324</v>
      </c>
      <c r="O157" t="s">
        <v>324</v>
      </c>
      <c r="P157">
        <v>1.0999999999999999E-2</v>
      </c>
      <c r="Q157" t="s">
        <v>324</v>
      </c>
      <c r="R157" t="s">
        <v>324</v>
      </c>
      <c r="S157" t="s">
        <v>324</v>
      </c>
      <c r="T157" t="s">
        <v>324</v>
      </c>
      <c r="U157" t="s">
        <v>324</v>
      </c>
      <c r="V157">
        <v>0</v>
      </c>
      <c r="W157" t="s">
        <v>324</v>
      </c>
      <c r="X157" t="s">
        <v>324</v>
      </c>
      <c r="Y157" t="s">
        <v>324</v>
      </c>
      <c r="Z157" t="s">
        <v>324</v>
      </c>
      <c r="AA157" t="s">
        <v>324</v>
      </c>
      <c r="AB157">
        <v>0</v>
      </c>
      <c r="AC157" t="s">
        <v>324</v>
      </c>
      <c r="AD157">
        <v>0.25</v>
      </c>
      <c r="AE157" t="s">
        <v>324</v>
      </c>
      <c r="AF157" t="s">
        <v>324</v>
      </c>
      <c r="AG157" t="s">
        <v>324</v>
      </c>
      <c r="AH157">
        <v>0.25</v>
      </c>
      <c r="AI157" t="s">
        <v>324</v>
      </c>
      <c r="AJ157" t="s">
        <v>324</v>
      </c>
      <c r="AK157" t="s">
        <v>324</v>
      </c>
      <c r="AL157" t="s">
        <v>324</v>
      </c>
      <c r="AM157" t="s">
        <v>324</v>
      </c>
      <c r="AN157">
        <v>0</v>
      </c>
      <c r="AO157" t="s">
        <v>324</v>
      </c>
      <c r="AP157" t="s">
        <v>324</v>
      </c>
      <c r="AQ157" t="s">
        <v>324</v>
      </c>
      <c r="AR157" t="s">
        <v>324</v>
      </c>
      <c r="AS157" t="s">
        <v>324</v>
      </c>
      <c r="AT157">
        <v>0</v>
      </c>
      <c r="AU157" t="s">
        <v>324</v>
      </c>
      <c r="AV157" t="s">
        <v>324</v>
      </c>
      <c r="AW157" t="s">
        <v>324</v>
      </c>
      <c r="AX157" t="s">
        <v>324</v>
      </c>
      <c r="AY157" t="s">
        <v>324</v>
      </c>
      <c r="AZ157">
        <v>0</v>
      </c>
      <c r="BA157" t="s">
        <v>324</v>
      </c>
      <c r="BB157" t="s">
        <v>324</v>
      </c>
      <c r="BC157" t="s">
        <v>324</v>
      </c>
      <c r="BD157" t="s">
        <v>324</v>
      </c>
      <c r="BE157" t="s">
        <v>324</v>
      </c>
      <c r="BF157">
        <v>0</v>
      </c>
      <c r="BG157" t="s">
        <v>324</v>
      </c>
      <c r="BH157" t="s">
        <v>324</v>
      </c>
      <c r="BI157" t="s">
        <v>324</v>
      </c>
      <c r="BJ157" t="s">
        <v>324</v>
      </c>
      <c r="BK157" t="s">
        <v>324</v>
      </c>
      <c r="BL157">
        <v>0</v>
      </c>
      <c r="BM157" t="s">
        <v>324</v>
      </c>
      <c r="BN157" t="s">
        <v>324</v>
      </c>
      <c r="BO157" t="s">
        <v>324</v>
      </c>
      <c r="BP157" t="s">
        <v>324</v>
      </c>
      <c r="BQ157" t="s">
        <v>324</v>
      </c>
      <c r="BR157">
        <v>0</v>
      </c>
      <c r="BS157">
        <v>8.9999999999999993E-3</v>
      </c>
      <c r="BT157">
        <v>0.252</v>
      </c>
      <c r="BU157">
        <v>0</v>
      </c>
      <c r="BV157">
        <v>0</v>
      </c>
      <c r="BW157">
        <v>0</v>
      </c>
      <c r="BX157">
        <v>0.26100000000000001</v>
      </c>
    </row>
    <row r="158" spans="1:76" x14ac:dyDescent="0.45">
      <c r="A158">
        <v>2023</v>
      </c>
      <c r="B158" t="s">
        <v>134</v>
      </c>
      <c r="C158">
        <v>22500</v>
      </c>
      <c r="D158" t="s">
        <v>411</v>
      </c>
      <c r="E158" t="s">
        <v>607</v>
      </c>
      <c r="F158">
        <v>24</v>
      </c>
      <c r="G158">
        <v>0.55900000000000005</v>
      </c>
      <c r="H158" t="s">
        <v>324</v>
      </c>
      <c r="I158" t="s">
        <v>324</v>
      </c>
      <c r="J158" t="s">
        <v>244</v>
      </c>
      <c r="K158">
        <v>6.9000000000000006E-2</v>
      </c>
      <c r="L158">
        <v>0.33300000000000002</v>
      </c>
      <c r="M158" t="s">
        <v>324</v>
      </c>
      <c r="N158" t="s">
        <v>324</v>
      </c>
      <c r="O158" t="s">
        <v>324</v>
      </c>
      <c r="P158">
        <v>0.40200000000000002</v>
      </c>
      <c r="Q158" t="s">
        <v>324</v>
      </c>
      <c r="R158" t="s">
        <v>324</v>
      </c>
      <c r="S158" t="s">
        <v>324</v>
      </c>
      <c r="T158" t="s">
        <v>324</v>
      </c>
      <c r="U158" t="s">
        <v>324</v>
      </c>
      <c r="V158">
        <v>0</v>
      </c>
      <c r="W158" t="s">
        <v>324</v>
      </c>
      <c r="X158" t="s">
        <v>324</v>
      </c>
      <c r="Y158" t="s">
        <v>324</v>
      </c>
      <c r="Z158" t="s">
        <v>324</v>
      </c>
      <c r="AA158" t="s">
        <v>324</v>
      </c>
      <c r="AB158">
        <v>0</v>
      </c>
      <c r="AC158">
        <v>1.2999999999999999E-2</v>
      </c>
      <c r="AD158">
        <v>0.14399999999999999</v>
      </c>
      <c r="AE158" t="s">
        <v>324</v>
      </c>
      <c r="AF158" t="s">
        <v>324</v>
      </c>
      <c r="AG158" t="s">
        <v>324</v>
      </c>
      <c r="AH158">
        <v>0.157</v>
      </c>
      <c r="AI158" t="s">
        <v>324</v>
      </c>
      <c r="AJ158" t="s">
        <v>324</v>
      </c>
      <c r="AK158" t="s">
        <v>324</v>
      </c>
      <c r="AL158" t="s">
        <v>324</v>
      </c>
      <c r="AM158" t="s">
        <v>324</v>
      </c>
      <c r="AN158">
        <v>0</v>
      </c>
      <c r="AO158" t="s">
        <v>324</v>
      </c>
      <c r="AP158" t="s">
        <v>324</v>
      </c>
      <c r="AQ158" t="s">
        <v>324</v>
      </c>
      <c r="AR158" t="s">
        <v>324</v>
      </c>
      <c r="AS158" t="s">
        <v>324</v>
      </c>
      <c r="AT158">
        <v>0</v>
      </c>
      <c r="AU158" t="s">
        <v>324</v>
      </c>
      <c r="AV158" t="s">
        <v>324</v>
      </c>
      <c r="AW158" t="s">
        <v>324</v>
      </c>
      <c r="AX158" t="s">
        <v>324</v>
      </c>
      <c r="AY158" t="s">
        <v>324</v>
      </c>
      <c r="AZ158">
        <v>0</v>
      </c>
      <c r="BA158" t="s">
        <v>324</v>
      </c>
      <c r="BB158" t="s">
        <v>324</v>
      </c>
      <c r="BC158" t="s">
        <v>324</v>
      </c>
      <c r="BD158" t="s">
        <v>324</v>
      </c>
      <c r="BE158" t="s">
        <v>324</v>
      </c>
      <c r="BF158">
        <v>0</v>
      </c>
      <c r="BG158" t="s">
        <v>324</v>
      </c>
      <c r="BH158" t="s">
        <v>324</v>
      </c>
      <c r="BI158" t="s">
        <v>324</v>
      </c>
      <c r="BJ158" t="s">
        <v>324</v>
      </c>
      <c r="BK158" t="s">
        <v>324</v>
      </c>
      <c r="BL158">
        <v>0</v>
      </c>
      <c r="BM158" t="s">
        <v>324</v>
      </c>
      <c r="BN158" t="s">
        <v>324</v>
      </c>
      <c r="BO158" t="s">
        <v>324</v>
      </c>
      <c r="BP158" t="s">
        <v>324</v>
      </c>
      <c r="BQ158" t="s">
        <v>324</v>
      </c>
      <c r="BR158">
        <v>0</v>
      </c>
      <c r="BS158">
        <v>8.2000000000000003E-2</v>
      </c>
      <c r="BT158">
        <v>0.47699999999999998</v>
      </c>
      <c r="BU158">
        <v>0</v>
      </c>
      <c r="BV158">
        <v>0</v>
      </c>
      <c r="BW158">
        <v>0</v>
      </c>
      <c r="BX158">
        <v>0.55900000000000005</v>
      </c>
    </row>
    <row r="159" spans="1:76" x14ac:dyDescent="0.45">
      <c r="A159">
        <v>2023</v>
      </c>
      <c r="B159" t="s">
        <v>134</v>
      </c>
      <c r="C159">
        <v>99999</v>
      </c>
      <c r="D159" t="s">
        <v>599</v>
      </c>
      <c r="E159" t="s">
        <v>607</v>
      </c>
      <c r="F159" t="s">
        <v>324</v>
      </c>
      <c r="G159">
        <v>-0.95299999999999996</v>
      </c>
      <c r="H159" t="s">
        <v>324</v>
      </c>
      <c r="I159" t="s">
        <v>324</v>
      </c>
      <c r="K159">
        <v>7.0000000000000001E-3</v>
      </c>
      <c r="L159">
        <v>-1.7490000000000001</v>
      </c>
      <c r="M159">
        <v>-3.6999999999999998E-2</v>
      </c>
      <c r="N159" t="s">
        <v>324</v>
      </c>
      <c r="O159">
        <v>0.82599999999999996</v>
      </c>
      <c r="P159">
        <v>-0.95299999999999996</v>
      </c>
      <c r="Q159" t="s">
        <v>324</v>
      </c>
      <c r="R159" t="s">
        <v>324</v>
      </c>
      <c r="S159" t="s">
        <v>324</v>
      </c>
      <c r="T159" t="s">
        <v>324</v>
      </c>
      <c r="U159" t="s">
        <v>324</v>
      </c>
      <c r="V159" t="s">
        <v>324</v>
      </c>
      <c r="W159" t="s">
        <v>324</v>
      </c>
      <c r="X159" t="s">
        <v>324</v>
      </c>
      <c r="Y159" t="s">
        <v>324</v>
      </c>
      <c r="Z159" t="s">
        <v>324</v>
      </c>
      <c r="AA159" t="s">
        <v>324</v>
      </c>
      <c r="AB159" t="s">
        <v>324</v>
      </c>
      <c r="AC159" t="s">
        <v>324</v>
      </c>
      <c r="AD159" t="s">
        <v>324</v>
      </c>
      <c r="AE159" t="s">
        <v>324</v>
      </c>
      <c r="AF159" t="s">
        <v>324</v>
      </c>
      <c r="AG159" t="s">
        <v>324</v>
      </c>
      <c r="AH159" t="s">
        <v>324</v>
      </c>
      <c r="AI159" t="s">
        <v>324</v>
      </c>
      <c r="AJ159" t="s">
        <v>324</v>
      </c>
      <c r="AK159" t="s">
        <v>324</v>
      </c>
      <c r="AL159" t="s">
        <v>324</v>
      </c>
      <c r="AM159" t="s">
        <v>324</v>
      </c>
      <c r="AN159" t="s">
        <v>324</v>
      </c>
      <c r="AO159" t="s">
        <v>324</v>
      </c>
      <c r="AP159" t="s">
        <v>324</v>
      </c>
      <c r="AQ159" t="s">
        <v>324</v>
      </c>
      <c r="AR159" t="s">
        <v>324</v>
      </c>
      <c r="AS159" t="s">
        <v>324</v>
      </c>
      <c r="AT159" t="s">
        <v>324</v>
      </c>
      <c r="AU159" t="s">
        <v>324</v>
      </c>
      <c r="AV159" t="s">
        <v>324</v>
      </c>
      <c r="AW159" t="s">
        <v>324</v>
      </c>
      <c r="AX159" t="s">
        <v>324</v>
      </c>
      <c r="AY159" t="s">
        <v>324</v>
      </c>
      <c r="AZ159" t="s">
        <v>324</v>
      </c>
      <c r="BA159" t="s">
        <v>324</v>
      </c>
      <c r="BB159" t="s">
        <v>324</v>
      </c>
      <c r="BC159" t="s">
        <v>324</v>
      </c>
      <c r="BD159" t="s">
        <v>324</v>
      </c>
      <c r="BE159" t="s">
        <v>324</v>
      </c>
      <c r="BF159" t="s">
        <v>324</v>
      </c>
      <c r="BG159" t="s">
        <v>324</v>
      </c>
      <c r="BH159" t="s">
        <v>324</v>
      </c>
      <c r="BI159" t="s">
        <v>324</v>
      </c>
      <c r="BJ159" t="s">
        <v>324</v>
      </c>
      <c r="BK159" t="s">
        <v>324</v>
      </c>
      <c r="BL159" t="s">
        <v>324</v>
      </c>
      <c r="BM159" t="s">
        <v>324</v>
      </c>
      <c r="BN159" t="s">
        <v>324</v>
      </c>
      <c r="BO159" t="s">
        <v>324</v>
      </c>
      <c r="BP159" t="s">
        <v>324</v>
      </c>
      <c r="BQ159" t="s">
        <v>324</v>
      </c>
      <c r="BR159" t="s">
        <v>324</v>
      </c>
      <c r="BS159">
        <v>7.0000000000000001E-3</v>
      </c>
      <c r="BT159">
        <v>-1.7490000000000001</v>
      </c>
      <c r="BU159">
        <v>-3.6999999999999998E-2</v>
      </c>
      <c r="BV159" t="s">
        <v>324</v>
      </c>
      <c r="BW159">
        <v>0.82599999999999996</v>
      </c>
      <c r="BX159">
        <v>-0.95299999999999996</v>
      </c>
    </row>
    <row r="160" spans="1:76" x14ac:dyDescent="0.45">
      <c r="A160">
        <v>2023</v>
      </c>
      <c r="B160" t="s">
        <v>137</v>
      </c>
      <c r="C160">
        <v>1582</v>
      </c>
      <c r="D160" t="s">
        <v>1315</v>
      </c>
      <c r="E160" t="s">
        <v>1281</v>
      </c>
      <c r="F160">
        <v>1</v>
      </c>
      <c r="G160">
        <v>0.05</v>
      </c>
      <c r="H160">
        <v>0</v>
      </c>
      <c r="I160">
        <v>0</v>
      </c>
      <c r="J160" t="s">
        <v>244</v>
      </c>
      <c r="K160">
        <v>0</v>
      </c>
      <c r="L160">
        <v>0.05</v>
      </c>
      <c r="M160">
        <v>0</v>
      </c>
      <c r="N160">
        <v>0</v>
      </c>
      <c r="O160">
        <v>0</v>
      </c>
      <c r="P160">
        <v>0.05</v>
      </c>
      <c r="Q160">
        <v>0</v>
      </c>
      <c r="R160">
        <v>0</v>
      </c>
      <c r="S160">
        <v>0</v>
      </c>
      <c r="T160">
        <v>0</v>
      </c>
      <c r="U160">
        <v>0</v>
      </c>
      <c r="V160">
        <v>0</v>
      </c>
      <c r="W160" t="s">
        <v>324</v>
      </c>
      <c r="X160" t="s">
        <v>324</v>
      </c>
      <c r="Y160" t="s">
        <v>324</v>
      </c>
      <c r="Z160" t="s">
        <v>324</v>
      </c>
      <c r="AA160" t="s">
        <v>324</v>
      </c>
      <c r="AB160">
        <v>0</v>
      </c>
      <c r="AC160">
        <v>0</v>
      </c>
      <c r="AD160">
        <v>0</v>
      </c>
      <c r="AE160">
        <v>0</v>
      </c>
      <c r="AF160">
        <v>0</v>
      </c>
      <c r="AG160">
        <v>0</v>
      </c>
      <c r="AH160">
        <v>0</v>
      </c>
      <c r="AI160">
        <v>0</v>
      </c>
      <c r="AJ160">
        <v>0</v>
      </c>
      <c r="AK160">
        <v>0</v>
      </c>
      <c r="AL160">
        <v>0</v>
      </c>
      <c r="AM160">
        <v>0</v>
      </c>
      <c r="AN160">
        <v>0</v>
      </c>
      <c r="AO160">
        <v>0</v>
      </c>
      <c r="AP160">
        <v>0</v>
      </c>
      <c r="AQ160">
        <v>0</v>
      </c>
      <c r="AR160">
        <v>0</v>
      </c>
      <c r="AS160">
        <v>0</v>
      </c>
      <c r="AT160">
        <v>0</v>
      </c>
      <c r="AU160">
        <v>0</v>
      </c>
      <c r="AV160">
        <v>0</v>
      </c>
      <c r="AW160">
        <v>0</v>
      </c>
      <c r="AX160">
        <v>0</v>
      </c>
      <c r="AY160">
        <v>0</v>
      </c>
      <c r="AZ160">
        <v>0</v>
      </c>
      <c r="BA160">
        <v>0</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0.05</v>
      </c>
      <c r="BU160">
        <v>0</v>
      </c>
      <c r="BV160">
        <v>0</v>
      </c>
      <c r="BW160">
        <v>0</v>
      </c>
      <c r="BX160">
        <v>0.05</v>
      </c>
    </row>
    <row r="161" spans="1:76" x14ac:dyDescent="0.45">
      <c r="A161">
        <v>2023</v>
      </c>
      <c r="B161" t="s">
        <v>137</v>
      </c>
      <c r="C161">
        <v>1886</v>
      </c>
      <c r="D161" t="s">
        <v>850</v>
      </c>
      <c r="E161" t="s">
        <v>683</v>
      </c>
      <c r="F161">
        <v>30</v>
      </c>
      <c r="G161">
        <v>8.0350000000000001</v>
      </c>
      <c r="H161">
        <v>8.0350000000000001</v>
      </c>
      <c r="I161">
        <v>0.53500000000000003</v>
      </c>
      <c r="J161" t="s">
        <v>244</v>
      </c>
      <c r="K161" t="s">
        <v>324</v>
      </c>
      <c r="L161" t="s">
        <v>324</v>
      </c>
      <c r="M161" t="s">
        <v>324</v>
      </c>
      <c r="N161" t="s">
        <v>324</v>
      </c>
      <c r="O161" t="s">
        <v>324</v>
      </c>
      <c r="P161">
        <v>0</v>
      </c>
      <c r="Q161" t="s">
        <v>324</v>
      </c>
      <c r="R161" t="s">
        <v>324</v>
      </c>
      <c r="S161" t="s">
        <v>324</v>
      </c>
      <c r="T161" t="s">
        <v>324</v>
      </c>
      <c r="U161" t="s">
        <v>324</v>
      </c>
      <c r="V161">
        <v>0</v>
      </c>
      <c r="W161" t="s">
        <v>324</v>
      </c>
      <c r="X161" t="s">
        <v>324</v>
      </c>
      <c r="Y161" t="s">
        <v>324</v>
      </c>
      <c r="Z161" t="s">
        <v>324</v>
      </c>
      <c r="AA161" t="s">
        <v>324</v>
      </c>
      <c r="AB161">
        <v>0</v>
      </c>
      <c r="AC161" t="s">
        <v>324</v>
      </c>
      <c r="AD161" t="s">
        <v>324</v>
      </c>
      <c r="AE161" t="s">
        <v>324</v>
      </c>
      <c r="AF161" t="s">
        <v>324</v>
      </c>
      <c r="AG161" t="s">
        <v>324</v>
      </c>
      <c r="AH161">
        <v>0</v>
      </c>
      <c r="AI161" t="s">
        <v>324</v>
      </c>
      <c r="AJ161" t="s">
        <v>324</v>
      </c>
      <c r="AK161" t="s">
        <v>324</v>
      </c>
      <c r="AL161" t="s">
        <v>324</v>
      </c>
      <c r="AM161" t="s">
        <v>324</v>
      </c>
      <c r="AN161">
        <v>0</v>
      </c>
      <c r="AO161" t="s">
        <v>324</v>
      </c>
      <c r="AP161" t="s">
        <v>324</v>
      </c>
      <c r="AQ161" t="s">
        <v>324</v>
      </c>
      <c r="AR161" t="s">
        <v>324</v>
      </c>
      <c r="AS161" t="s">
        <v>324</v>
      </c>
      <c r="AT161">
        <v>0</v>
      </c>
      <c r="AU161" t="s">
        <v>324</v>
      </c>
      <c r="AV161">
        <v>8.0350000000000001</v>
      </c>
      <c r="AW161" t="s">
        <v>324</v>
      </c>
      <c r="AX161" t="s">
        <v>324</v>
      </c>
      <c r="AY161" t="s">
        <v>324</v>
      </c>
      <c r="AZ161">
        <v>8.0350000000000001</v>
      </c>
      <c r="BA161" t="s">
        <v>324</v>
      </c>
      <c r="BB161" t="s">
        <v>324</v>
      </c>
      <c r="BC161" t="s">
        <v>324</v>
      </c>
      <c r="BD161" t="s">
        <v>324</v>
      </c>
      <c r="BE161" t="s">
        <v>324</v>
      </c>
      <c r="BF161">
        <v>0</v>
      </c>
      <c r="BG161" t="s">
        <v>324</v>
      </c>
      <c r="BH161" t="s">
        <v>324</v>
      </c>
      <c r="BI161" t="s">
        <v>324</v>
      </c>
      <c r="BJ161" t="s">
        <v>324</v>
      </c>
      <c r="BK161" t="s">
        <v>324</v>
      </c>
      <c r="BL161">
        <v>0</v>
      </c>
      <c r="BM161" t="s">
        <v>324</v>
      </c>
      <c r="BN161" t="s">
        <v>324</v>
      </c>
      <c r="BO161" t="s">
        <v>324</v>
      </c>
      <c r="BP161" t="s">
        <v>324</v>
      </c>
      <c r="BQ161" t="s">
        <v>324</v>
      </c>
      <c r="BR161">
        <v>0</v>
      </c>
      <c r="BS161">
        <v>0</v>
      </c>
      <c r="BT161">
        <v>8.0350000000000001</v>
      </c>
      <c r="BU161">
        <v>0</v>
      </c>
      <c r="BV161">
        <v>0</v>
      </c>
      <c r="BW161">
        <v>0</v>
      </c>
      <c r="BX161">
        <v>8.0350000000000001</v>
      </c>
    </row>
    <row r="162" spans="1:76" x14ac:dyDescent="0.45">
      <c r="A162">
        <v>2023</v>
      </c>
      <c r="B162" t="s">
        <v>137</v>
      </c>
      <c r="C162">
        <v>2056</v>
      </c>
      <c r="D162" t="s">
        <v>1316</v>
      </c>
      <c r="E162" t="s">
        <v>1281</v>
      </c>
      <c r="F162">
        <v>9</v>
      </c>
      <c r="G162">
        <v>0.17599999999999999</v>
      </c>
      <c r="H162">
        <v>0</v>
      </c>
      <c r="I162">
        <v>0</v>
      </c>
      <c r="J162" t="s">
        <v>244</v>
      </c>
      <c r="K162">
        <v>1.4E-2</v>
      </c>
      <c r="L162">
        <v>0.16200000000000001</v>
      </c>
      <c r="M162">
        <v>0</v>
      </c>
      <c r="N162">
        <v>0</v>
      </c>
      <c r="O162">
        <v>0</v>
      </c>
      <c r="P162">
        <v>0.17599999999999999</v>
      </c>
      <c r="Q162">
        <v>0</v>
      </c>
      <c r="R162">
        <v>0</v>
      </c>
      <c r="S162">
        <v>0</v>
      </c>
      <c r="T162">
        <v>0</v>
      </c>
      <c r="U162">
        <v>0</v>
      </c>
      <c r="V162">
        <v>0</v>
      </c>
      <c r="W162" t="s">
        <v>324</v>
      </c>
      <c r="X162" t="s">
        <v>324</v>
      </c>
      <c r="Y162" t="s">
        <v>324</v>
      </c>
      <c r="Z162" t="s">
        <v>324</v>
      </c>
      <c r="AA162" t="s">
        <v>324</v>
      </c>
      <c r="AB162">
        <v>0</v>
      </c>
      <c r="AC162">
        <v>0</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0</v>
      </c>
      <c r="AX162">
        <v>0</v>
      </c>
      <c r="AY162">
        <v>0</v>
      </c>
      <c r="AZ162">
        <v>0</v>
      </c>
      <c r="BA162">
        <v>0</v>
      </c>
      <c r="BB162">
        <v>0</v>
      </c>
      <c r="BC162">
        <v>0</v>
      </c>
      <c r="BD162">
        <v>0</v>
      </c>
      <c r="BE162">
        <v>0</v>
      </c>
      <c r="BF162">
        <v>0</v>
      </c>
      <c r="BG162">
        <v>0</v>
      </c>
      <c r="BH162">
        <v>0</v>
      </c>
      <c r="BI162">
        <v>0</v>
      </c>
      <c r="BJ162">
        <v>0</v>
      </c>
      <c r="BK162">
        <v>0</v>
      </c>
      <c r="BL162">
        <v>0</v>
      </c>
      <c r="BM162">
        <v>0</v>
      </c>
      <c r="BN162">
        <v>0</v>
      </c>
      <c r="BO162">
        <v>0</v>
      </c>
      <c r="BP162">
        <v>0</v>
      </c>
      <c r="BQ162">
        <v>0</v>
      </c>
      <c r="BR162">
        <v>0</v>
      </c>
      <c r="BS162">
        <v>1.4E-2</v>
      </c>
      <c r="BT162">
        <v>0.16200000000000001</v>
      </c>
      <c r="BU162">
        <v>0</v>
      </c>
      <c r="BV162">
        <v>0</v>
      </c>
      <c r="BW162">
        <v>0</v>
      </c>
      <c r="BX162">
        <v>0.17599999999999999</v>
      </c>
    </row>
    <row r="163" spans="1:76" x14ac:dyDescent="0.45">
      <c r="A163">
        <v>2023</v>
      </c>
      <c r="B163" t="s">
        <v>137</v>
      </c>
      <c r="C163">
        <v>6442</v>
      </c>
      <c r="D163" t="s">
        <v>854</v>
      </c>
      <c r="E163" t="s">
        <v>683</v>
      </c>
      <c r="F163">
        <v>1</v>
      </c>
      <c r="G163">
        <v>8.5000000000000006E-2</v>
      </c>
      <c r="H163" t="s">
        <v>324</v>
      </c>
      <c r="I163" t="s">
        <v>324</v>
      </c>
      <c r="J163" t="s">
        <v>244</v>
      </c>
      <c r="K163" t="s">
        <v>324</v>
      </c>
      <c r="L163">
        <v>8.5000000000000006E-2</v>
      </c>
      <c r="M163" t="s">
        <v>324</v>
      </c>
      <c r="N163" t="s">
        <v>324</v>
      </c>
      <c r="O163" t="s">
        <v>324</v>
      </c>
      <c r="P163">
        <v>8.5000000000000006E-2</v>
      </c>
      <c r="Q163" t="s">
        <v>324</v>
      </c>
      <c r="R163" t="s">
        <v>324</v>
      </c>
      <c r="S163" t="s">
        <v>324</v>
      </c>
      <c r="T163" t="s">
        <v>324</v>
      </c>
      <c r="U163" t="s">
        <v>324</v>
      </c>
      <c r="V163">
        <v>0</v>
      </c>
      <c r="W163" t="s">
        <v>324</v>
      </c>
      <c r="X163" t="s">
        <v>324</v>
      </c>
      <c r="Y163" t="s">
        <v>324</v>
      </c>
      <c r="Z163" t="s">
        <v>324</v>
      </c>
      <c r="AA163" t="s">
        <v>324</v>
      </c>
      <c r="AB163">
        <v>0</v>
      </c>
      <c r="AC163" t="s">
        <v>324</v>
      </c>
      <c r="AD163" t="s">
        <v>324</v>
      </c>
      <c r="AE163" t="s">
        <v>324</v>
      </c>
      <c r="AF163" t="s">
        <v>324</v>
      </c>
      <c r="AG163" t="s">
        <v>324</v>
      </c>
      <c r="AH163">
        <v>0</v>
      </c>
      <c r="AI163" t="s">
        <v>324</v>
      </c>
      <c r="AJ163" t="s">
        <v>324</v>
      </c>
      <c r="AK163" t="s">
        <v>324</v>
      </c>
      <c r="AL163" t="s">
        <v>324</v>
      </c>
      <c r="AM163" t="s">
        <v>324</v>
      </c>
      <c r="AN163">
        <v>0</v>
      </c>
      <c r="AO163" t="s">
        <v>324</v>
      </c>
      <c r="AP163" t="s">
        <v>324</v>
      </c>
      <c r="AQ163" t="s">
        <v>324</v>
      </c>
      <c r="AR163" t="s">
        <v>324</v>
      </c>
      <c r="AS163" t="s">
        <v>324</v>
      </c>
      <c r="AT163">
        <v>0</v>
      </c>
      <c r="AU163" t="s">
        <v>324</v>
      </c>
      <c r="AV163" t="s">
        <v>324</v>
      </c>
      <c r="AW163" t="s">
        <v>324</v>
      </c>
      <c r="AX163" t="s">
        <v>324</v>
      </c>
      <c r="AY163" t="s">
        <v>324</v>
      </c>
      <c r="AZ163">
        <v>0</v>
      </c>
      <c r="BA163" t="s">
        <v>324</v>
      </c>
      <c r="BB163" t="s">
        <v>324</v>
      </c>
      <c r="BC163" t="s">
        <v>324</v>
      </c>
      <c r="BD163" t="s">
        <v>324</v>
      </c>
      <c r="BE163" t="s">
        <v>324</v>
      </c>
      <c r="BF163">
        <v>0</v>
      </c>
      <c r="BG163" t="s">
        <v>324</v>
      </c>
      <c r="BH163" t="s">
        <v>324</v>
      </c>
      <c r="BI163" t="s">
        <v>324</v>
      </c>
      <c r="BJ163" t="s">
        <v>324</v>
      </c>
      <c r="BK163" t="s">
        <v>324</v>
      </c>
      <c r="BL163">
        <v>0</v>
      </c>
      <c r="BM163" t="s">
        <v>324</v>
      </c>
      <c r="BN163" t="s">
        <v>324</v>
      </c>
      <c r="BO163" t="s">
        <v>324</v>
      </c>
      <c r="BP163" t="s">
        <v>324</v>
      </c>
      <c r="BQ163" t="s">
        <v>324</v>
      </c>
      <c r="BR163">
        <v>0</v>
      </c>
      <c r="BS163">
        <v>0</v>
      </c>
      <c r="BT163">
        <v>8.5000000000000006E-2</v>
      </c>
      <c r="BU163">
        <v>0</v>
      </c>
      <c r="BV163">
        <v>0</v>
      </c>
      <c r="BW163">
        <v>0</v>
      </c>
      <c r="BX163">
        <v>8.5000000000000006E-2</v>
      </c>
    </row>
    <row r="164" spans="1:76" x14ac:dyDescent="0.45">
      <c r="A164">
        <v>2023</v>
      </c>
      <c r="B164" t="s">
        <v>137</v>
      </c>
      <c r="C164">
        <v>6840</v>
      </c>
      <c r="D164" t="s">
        <v>1317</v>
      </c>
      <c r="E164" t="s">
        <v>1281</v>
      </c>
      <c r="F164">
        <v>3</v>
      </c>
      <c r="G164">
        <v>2.7E-2</v>
      </c>
      <c r="H164">
        <v>0</v>
      </c>
      <c r="I164">
        <v>0</v>
      </c>
      <c r="J164" t="s">
        <v>244</v>
      </c>
      <c r="K164">
        <v>1.7000000000000001E-2</v>
      </c>
      <c r="L164">
        <v>0.01</v>
      </c>
      <c r="M164">
        <v>0</v>
      </c>
      <c r="N164">
        <v>0</v>
      </c>
      <c r="O164">
        <v>0</v>
      </c>
      <c r="P164">
        <v>2.7E-2</v>
      </c>
      <c r="Q164">
        <v>0</v>
      </c>
      <c r="R164">
        <v>0</v>
      </c>
      <c r="S164">
        <v>0</v>
      </c>
      <c r="T164">
        <v>0</v>
      </c>
      <c r="U164">
        <v>0</v>
      </c>
      <c r="V164">
        <v>0</v>
      </c>
      <c r="W164" t="s">
        <v>324</v>
      </c>
      <c r="X164" t="s">
        <v>324</v>
      </c>
      <c r="Y164" t="s">
        <v>324</v>
      </c>
      <c r="Z164" t="s">
        <v>324</v>
      </c>
      <c r="AA164" t="s">
        <v>324</v>
      </c>
      <c r="AB164">
        <v>0</v>
      </c>
      <c r="AC164">
        <v>0</v>
      </c>
      <c r="AD164">
        <v>0</v>
      </c>
      <c r="AE164">
        <v>0</v>
      </c>
      <c r="AF164">
        <v>0</v>
      </c>
      <c r="AG164">
        <v>0</v>
      </c>
      <c r="AH164">
        <v>0</v>
      </c>
      <c r="AI164">
        <v>0</v>
      </c>
      <c r="AJ164">
        <v>0</v>
      </c>
      <c r="AK164">
        <v>0</v>
      </c>
      <c r="AL164">
        <v>0</v>
      </c>
      <c r="AM164">
        <v>0</v>
      </c>
      <c r="AN164">
        <v>0</v>
      </c>
      <c r="AO164">
        <v>0</v>
      </c>
      <c r="AP164">
        <v>0</v>
      </c>
      <c r="AQ164">
        <v>0</v>
      </c>
      <c r="AR164">
        <v>0</v>
      </c>
      <c r="AS164">
        <v>0</v>
      </c>
      <c r="AT164">
        <v>0</v>
      </c>
      <c r="AU164">
        <v>0</v>
      </c>
      <c r="AV164">
        <v>0</v>
      </c>
      <c r="AW164">
        <v>0</v>
      </c>
      <c r="AX164">
        <v>0</v>
      </c>
      <c r="AY164">
        <v>0</v>
      </c>
      <c r="AZ164">
        <v>0</v>
      </c>
      <c r="BA164">
        <v>0</v>
      </c>
      <c r="BB164">
        <v>0</v>
      </c>
      <c r="BC164">
        <v>0</v>
      </c>
      <c r="BD164">
        <v>0</v>
      </c>
      <c r="BE164">
        <v>0</v>
      </c>
      <c r="BF164">
        <v>0</v>
      </c>
      <c r="BG164">
        <v>0</v>
      </c>
      <c r="BH164">
        <v>0</v>
      </c>
      <c r="BI164">
        <v>0</v>
      </c>
      <c r="BJ164">
        <v>0</v>
      </c>
      <c r="BK164">
        <v>0</v>
      </c>
      <c r="BL164">
        <v>0</v>
      </c>
      <c r="BM164">
        <v>0</v>
      </c>
      <c r="BN164">
        <v>0</v>
      </c>
      <c r="BO164">
        <v>0</v>
      </c>
      <c r="BP164">
        <v>0</v>
      </c>
      <c r="BQ164">
        <v>0</v>
      </c>
      <c r="BR164">
        <v>0</v>
      </c>
      <c r="BS164">
        <v>1.7000000000000001E-2</v>
      </c>
      <c r="BT164">
        <v>0.01</v>
      </c>
      <c r="BU164">
        <v>0</v>
      </c>
      <c r="BV164">
        <v>0</v>
      </c>
      <c r="BW164">
        <v>0</v>
      </c>
      <c r="BX164">
        <v>2.7E-2</v>
      </c>
    </row>
    <row r="165" spans="1:76" x14ac:dyDescent="0.45">
      <c r="A165">
        <v>2023</v>
      </c>
      <c r="B165" t="s">
        <v>137</v>
      </c>
      <c r="C165">
        <v>7174</v>
      </c>
      <c r="D165" t="s">
        <v>1318</v>
      </c>
      <c r="E165" t="s">
        <v>1281</v>
      </c>
      <c r="F165">
        <v>19</v>
      </c>
      <c r="G165">
        <v>0.248</v>
      </c>
      <c r="H165">
        <v>0</v>
      </c>
      <c r="I165">
        <v>0</v>
      </c>
      <c r="J165" t="s">
        <v>244</v>
      </c>
      <c r="K165">
        <v>0.14299999999999999</v>
      </c>
      <c r="L165">
        <v>0.105</v>
      </c>
      <c r="M165">
        <v>0</v>
      </c>
      <c r="N165">
        <v>0</v>
      </c>
      <c r="O165">
        <v>0</v>
      </c>
      <c r="P165">
        <v>0.248</v>
      </c>
      <c r="Q165" t="s">
        <v>324</v>
      </c>
      <c r="R165" t="s">
        <v>324</v>
      </c>
      <c r="S165" t="s">
        <v>324</v>
      </c>
      <c r="T165" t="s">
        <v>324</v>
      </c>
      <c r="U165" t="s">
        <v>324</v>
      </c>
      <c r="V165">
        <v>0</v>
      </c>
      <c r="W165" t="s">
        <v>324</v>
      </c>
      <c r="X165" t="s">
        <v>324</v>
      </c>
      <c r="Y165" t="s">
        <v>324</v>
      </c>
      <c r="Z165" t="s">
        <v>324</v>
      </c>
      <c r="AA165" t="s">
        <v>324</v>
      </c>
      <c r="AB165">
        <v>0</v>
      </c>
      <c r="AC165">
        <v>0</v>
      </c>
      <c r="AD165">
        <v>0</v>
      </c>
      <c r="AE165">
        <v>0</v>
      </c>
      <c r="AF165">
        <v>0</v>
      </c>
      <c r="AG165">
        <v>0</v>
      </c>
      <c r="AH165">
        <v>0</v>
      </c>
      <c r="AI165">
        <v>0</v>
      </c>
      <c r="AJ165">
        <v>0</v>
      </c>
      <c r="AK165">
        <v>0</v>
      </c>
      <c r="AL165">
        <v>0</v>
      </c>
      <c r="AM165">
        <v>0</v>
      </c>
      <c r="AN165">
        <v>0</v>
      </c>
      <c r="AO165">
        <v>0</v>
      </c>
      <c r="AP165">
        <v>0</v>
      </c>
      <c r="AQ165">
        <v>0</v>
      </c>
      <c r="AR165">
        <v>0</v>
      </c>
      <c r="AS165">
        <v>0</v>
      </c>
      <c r="AT165">
        <v>0</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v>0.14299999999999999</v>
      </c>
      <c r="BT165">
        <v>0.105</v>
      </c>
      <c r="BU165">
        <v>0</v>
      </c>
      <c r="BV165">
        <v>0</v>
      </c>
      <c r="BW165">
        <v>0</v>
      </c>
      <c r="BX165">
        <v>0.248</v>
      </c>
    </row>
    <row r="166" spans="1:76" x14ac:dyDescent="0.45">
      <c r="A166">
        <v>2023</v>
      </c>
      <c r="B166" t="s">
        <v>137</v>
      </c>
      <c r="C166">
        <v>7270</v>
      </c>
      <c r="D166" t="s">
        <v>1319</v>
      </c>
      <c r="E166" t="s">
        <v>1281</v>
      </c>
      <c r="F166">
        <v>16</v>
      </c>
      <c r="G166">
        <v>0.61099999999999999</v>
      </c>
      <c r="H166">
        <v>0</v>
      </c>
      <c r="I166">
        <v>0</v>
      </c>
      <c r="J166" t="s">
        <v>244</v>
      </c>
      <c r="K166">
        <v>7.0000000000000001E-3</v>
      </c>
      <c r="L166">
        <v>0.60399999999999998</v>
      </c>
      <c r="M166">
        <v>0</v>
      </c>
      <c r="N166">
        <v>0</v>
      </c>
      <c r="O166">
        <v>0</v>
      </c>
      <c r="P166">
        <v>0.61099999999999999</v>
      </c>
      <c r="Q166">
        <v>0</v>
      </c>
      <c r="R166">
        <v>0</v>
      </c>
      <c r="S166">
        <v>0</v>
      </c>
      <c r="T166">
        <v>0</v>
      </c>
      <c r="U166">
        <v>0</v>
      </c>
      <c r="V166">
        <v>0</v>
      </c>
      <c r="W166" t="s">
        <v>324</v>
      </c>
      <c r="X166" t="s">
        <v>324</v>
      </c>
      <c r="Y166" t="s">
        <v>324</v>
      </c>
      <c r="Z166" t="s">
        <v>324</v>
      </c>
      <c r="AA166" t="s">
        <v>324</v>
      </c>
      <c r="AB166">
        <v>0</v>
      </c>
      <c r="AC166">
        <v>0</v>
      </c>
      <c r="AD166">
        <v>0</v>
      </c>
      <c r="AE166">
        <v>0</v>
      </c>
      <c r="AF166">
        <v>0</v>
      </c>
      <c r="AG166">
        <v>0</v>
      </c>
      <c r="AH166">
        <v>0</v>
      </c>
      <c r="AI166">
        <v>0</v>
      </c>
      <c r="AJ166">
        <v>0</v>
      </c>
      <c r="AK166">
        <v>0</v>
      </c>
      <c r="AL166">
        <v>0</v>
      </c>
      <c r="AM166">
        <v>0</v>
      </c>
      <c r="AN166">
        <v>0</v>
      </c>
      <c r="AO166">
        <v>0</v>
      </c>
      <c r="AP166">
        <v>0</v>
      </c>
      <c r="AQ166">
        <v>0</v>
      </c>
      <c r="AR166">
        <v>0</v>
      </c>
      <c r="AS166">
        <v>0</v>
      </c>
      <c r="AT166">
        <v>0</v>
      </c>
      <c r="AU166">
        <v>0</v>
      </c>
      <c r="AV166">
        <v>0</v>
      </c>
      <c r="AW166">
        <v>0</v>
      </c>
      <c r="AX166">
        <v>0</v>
      </c>
      <c r="AY166">
        <v>0</v>
      </c>
      <c r="AZ166">
        <v>0</v>
      </c>
      <c r="BA166">
        <v>0</v>
      </c>
      <c r="BB166">
        <v>0</v>
      </c>
      <c r="BC166">
        <v>0</v>
      </c>
      <c r="BD166">
        <v>0</v>
      </c>
      <c r="BE166">
        <v>0</v>
      </c>
      <c r="BF166">
        <v>0</v>
      </c>
      <c r="BG166">
        <v>0</v>
      </c>
      <c r="BH166">
        <v>0</v>
      </c>
      <c r="BI166">
        <v>0</v>
      </c>
      <c r="BJ166">
        <v>0</v>
      </c>
      <c r="BK166">
        <v>0</v>
      </c>
      <c r="BL166">
        <v>0</v>
      </c>
      <c r="BM166">
        <v>0</v>
      </c>
      <c r="BN166">
        <v>0</v>
      </c>
      <c r="BO166">
        <v>0</v>
      </c>
      <c r="BP166">
        <v>0</v>
      </c>
      <c r="BQ166">
        <v>0</v>
      </c>
      <c r="BR166">
        <v>0</v>
      </c>
      <c r="BS166">
        <v>7.0000000000000001E-3</v>
      </c>
      <c r="BT166">
        <v>0.60399999999999998</v>
      </c>
      <c r="BU166">
        <v>0</v>
      </c>
      <c r="BV166">
        <v>0</v>
      </c>
      <c r="BW166">
        <v>0</v>
      </c>
      <c r="BX166">
        <v>0.61099999999999999</v>
      </c>
    </row>
    <row r="167" spans="1:76" x14ac:dyDescent="0.45">
      <c r="A167">
        <v>2023</v>
      </c>
      <c r="B167" t="s">
        <v>137</v>
      </c>
      <c r="C167">
        <v>8548</v>
      </c>
      <c r="D167" t="s">
        <v>1320</v>
      </c>
      <c r="E167" t="s">
        <v>1281</v>
      </c>
      <c r="F167">
        <v>3</v>
      </c>
      <c r="G167">
        <v>4.7E-2</v>
      </c>
      <c r="H167">
        <v>0</v>
      </c>
      <c r="I167">
        <v>0</v>
      </c>
      <c r="J167" t="s">
        <v>244</v>
      </c>
      <c r="K167">
        <v>0</v>
      </c>
      <c r="L167">
        <v>4.7E-2</v>
      </c>
      <c r="M167">
        <v>0</v>
      </c>
      <c r="N167">
        <v>0</v>
      </c>
      <c r="O167">
        <v>0</v>
      </c>
      <c r="P167">
        <v>4.7E-2</v>
      </c>
      <c r="Q167">
        <v>0</v>
      </c>
      <c r="R167">
        <v>0</v>
      </c>
      <c r="S167">
        <v>0</v>
      </c>
      <c r="T167">
        <v>0</v>
      </c>
      <c r="U167">
        <v>0</v>
      </c>
      <c r="V167">
        <v>0</v>
      </c>
      <c r="W167" t="s">
        <v>324</v>
      </c>
      <c r="X167" t="s">
        <v>324</v>
      </c>
      <c r="Y167" t="s">
        <v>324</v>
      </c>
      <c r="Z167" t="s">
        <v>324</v>
      </c>
      <c r="AA167" t="s">
        <v>324</v>
      </c>
      <c r="AB167">
        <v>0</v>
      </c>
      <c r="AC167">
        <v>0</v>
      </c>
      <c r="AD167">
        <v>0</v>
      </c>
      <c r="AE167">
        <v>0</v>
      </c>
      <c r="AF167">
        <v>0</v>
      </c>
      <c r="AG167">
        <v>0</v>
      </c>
      <c r="AH167">
        <v>0</v>
      </c>
      <c r="AI167">
        <v>0</v>
      </c>
      <c r="AJ167">
        <v>0</v>
      </c>
      <c r="AK167">
        <v>0</v>
      </c>
      <c r="AL167">
        <v>0</v>
      </c>
      <c r="AM167">
        <v>0</v>
      </c>
      <c r="AN167">
        <v>0</v>
      </c>
      <c r="AO167">
        <v>0</v>
      </c>
      <c r="AP167">
        <v>0</v>
      </c>
      <c r="AQ167">
        <v>0</v>
      </c>
      <c r="AR167">
        <v>0</v>
      </c>
      <c r="AS167">
        <v>0</v>
      </c>
      <c r="AT167">
        <v>0</v>
      </c>
      <c r="AU167">
        <v>0</v>
      </c>
      <c r="AV167">
        <v>0</v>
      </c>
      <c r="AW167">
        <v>0</v>
      </c>
      <c r="AX167">
        <v>0</v>
      </c>
      <c r="AY167">
        <v>0</v>
      </c>
      <c r="AZ167">
        <v>0</v>
      </c>
      <c r="BA167">
        <v>0</v>
      </c>
      <c r="BB167">
        <v>0</v>
      </c>
      <c r="BC167">
        <v>0</v>
      </c>
      <c r="BD167">
        <v>0</v>
      </c>
      <c r="BE167">
        <v>0</v>
      </c>
      <c r="BF167">
        <v>0</v>
      </c>
      <c r="BG167">
        <v>0</v>
      </c>
      <c r="BH167">
        <v>0</v>
      </c>
      <c r="BI167">
        <v>0</v>
      </c>
      <c r="BJ167">
        <v>0</v>
      </c>
      <c r="BK167">
        <v>0</v>
      </c>
      <c r="BL167">
        <v>0</v>
      </c>
      <c r="BM167">
        <v>0</v>
      </c>
      <c r="BN167">
        <v>0</v>
      </c>
      <c r="BO167">
        <v>0</v>
      </c>
      <c r="BP167">
        <v>0</v>
      </c>
      <c r="BQ167">
        <v>0</v>
      </c>
      <c r="BR167">
        <v>0</v>
      </c>
      <c r="BS167">
        <v>0</v>
      </c>
      <c r="BT167">
        <v>4.7E-2</v>
      </c>
      <c r="BU167">
        <v>0</v>
      </c>
      <c r="BV167">
        <v>0</v>
      </c>
      <c r="BW167">
        <v>0</v>
      </c>
      <c r="BX167">
        <v>4.7E-2</v>
      </c>
    </row>
    <row r="168" spans="1:76" x14ac:dyDescent="0.45">
      <c r="A168">
        <v>2023</v>
      </c>
      <c r="B168" t="s">
        <v>137</v>
      </c>
      <c r="C168">
        <v>8846</v>
      </c>
      <c r="D168" t="s">
        <v>1321</v>
      </c>
      <c r="E168" t="s">
        <v>1281</v>
      </c>
      <c r="F168">
        <v>4</v>
      </c>
      <c r="G168">
        <v>9.1999999999999998E-2</v>
      </c>
      <c r="H168">
        <v>0</v>
      </c>
      <c r="I168">
        <v>0</v>
      </c>
      <c r="J168" t="s">
        <v>244</v>
      </c>
      <c r="K168">
        <v>0</v>
      </c>
      <c r="L168">
        <v>9.1999999999999998E-2</v>
      </c>
      <c r="M168">
        <v>0</v>
      </c>
      <c r="N168">
        <v>0</v>
      </c>
      <c r="O168">
        <v>0</v>
      </c>
      <c r="P168">
        <v>9.1999999999999998E-2</v>
      </c>
      <c r="Q168">
        <v>0</v>
      </c>
      <c r="R168">
        <v>0</v>
      </c>
      <c r="S168">
        <v>0</v>
      </c>
      <c r="T168">
        <v>0</v>
      </c>
      <c r="U168">
        <v>0</v>
      </c>
      <c r="V168">
        <v>0</v>
      </c>
      <c r="W168" t="s">
        <v>324</v>
      </c>
      <c r="X168" t="s">
        <v>324</v>
      </c>
      <c r="Y168" t="s">
        <v>324</v>
      </c>
      <c r="Z168" t="s">
        <v>324</v>
      </c>
      <c r="AA168" t="s">
        <v>324</v>
      </c>
      <c r="AB168">
        <v>0</v>
      </c>
      <c r="AC168">
        <v>0</v>
      </c>
      <c r="AD168">
        <v>0</v>
      </c>
      <c r="AE168">
        <v>0</v>
      </c>
      <c r="AF168">
        <v>0</v>
      </c>
      <c r="AG168">
        <v>0</v>
      </c>
      <c r="AH168">
        <v>0</v>
      </c>
      <c r="AI168">
        <v>0</v>
      </c>
      <c r="AJ168">
        <v>0</v>
      </c>
      <c r="AK168">
        <v>0</v>
      </c>
      <c r="AL168">
        <v>0</v>
      </c>
      <c r="AM168">
        <v>0</v>
      </c>
      <c r="AN168">
        <v>0</v>
      </c>
      <c r="AO168">
        <v>0</v>
      </c>
      <c r="AP168">
        <v>0</v>
      </c>
      <c r="AQ168">
        <v>0</v>
      </c>
      <c r="AR168">
        <v>0</v>
      </c>
      <c r="AS168">
        <v>0</v>
      </c>
      <c r="AT168">
        <v>0</v>
      </c>
      <c r="AU168">
        <v>0</v>
      </c>
      <c r="AV168">
        <v>0</v>
      </c>
      <c r="AW168">
        <v>0</v>
      </c>
      <c r="AX168">
        <v>0</v>
      </c>
      <c r="AY168">
        <v>0</v>
      </c>
      <c r="AZ168">
        <v>0</v>
      </c>
      <c r="BA168">
        <v>0</v>
      </c>
      <c r="BB168">
        <v>0</v>
      </c>
      <c r="BC168">
        <v>0</v>
      </c>
      <c r="BD168">
        <v>0</v>
      </c>
      <c r="BE168">
        <v>0</v>
      </c>
      <c r="BF168">
        <v>0</v>
      </c>
      <c r="BG168">
        <v>0</v>
      </c>
      <c r="BH168">
        <v>0</v>
      </c>
      <c r="BI168">
        <v>0</v>
      </c>
      <c r="BJ168">
        <v>0</v>
      </c>
      <c r="BK168">
        <v>0</v>
      </c>
      <c r="BL168">
        <v>0</v>
      </c>
      <c r="BM168">
        <v>0</v>
      </c>
      <c r="BN168">
        <v>0</v>
      </c>
      <c r="BO168">
        <v>0</v>
      </c>
      <c r="BP168">
        <v>0</v>
      </c>
      <c r="BQ168">
        <v>0</v>
      </c>
      <c r="BR168">
        <v>0</v>
      </c>
      <c r="BS168">
        <v>0</v>
      </c>
      <c r="BT168">
        <v>9.1999999999999998E-2</v>
      </c>
      <c r="BU168">
        <v>0</v>
      </c>
      <c r="BV168">
        <v>0</v>
      </c>
      <c r="BW168">
        <v>0</v>
      </c>
      <c r="BX168">
        <v>9.1999999999999998E-2</v>
      </c>
    </row>
    <row r="169" spans="1:76" x14ac:dyDescent="0.45">
      <c r="A169">
        <v>2023</v>
      </c>
      <c r="B169" t="s">
        <v>137</v>
      </c>
      <c r="C169">
        <v>9697</v>
      </c>
      <c r="D169" t="s">
        <v>1322</v>
      </c>
      <c r="E169" t="s">
        <v>1281</v>
      </c>
      <c r="F169">
        <v>18</v>
      </c>
      <c r="G169">
        <v>8.7999999999999995E-2</v>
      </c>
      <c r="H169">
        <v>0</v>
      </c>
      <c r="I169">
        <v>0</v>
      </c>
      <c r="J169" t="s">
        <v>244</v>
      </c>
      <c r="K169">
        <v>8.7999999999999995E-2</v>
      </c>
      <c r="L169">
        <v>0</v>
      </c>
      <c r="M169">
        <v>0</v>
      </c>
      <c r="N169">
        <v>0</v>
      </c>
      <c r="O169">
        <v>0</v>
      </c>
      <c r="P169">
        <v>8.7999999999999995E-2</v>
      </c>
      <c r="Q169" t="s">
        <v>324</v>
      </c>
      <c r="R169" t="s">
        <v>324</v>
      </c>
      <c r="S169" t="s">
        <v>324</v>
      </c>
      <c r="T169" t="s">
        <v>324</v>
      </c>
      <c r="U169" t="s">
        <v>324</v>
      </c>
      <c r="V169">
        <v>0</v>
      </c>
      <c r="W169" t="s">
        <v>324</v>
      </c>
      <c r="X169" t="s">
        <v>324</v>
      </c>
      <c r="Y169" t="s">
        <v>324</v>
      </c>
      <c r="Z169" t="s">
        <v>324</v>
      </c>
      <c r="AA169" t="s">
        <v>324</v>
      </c>
      <c r="AB169">
        <v>0</v>
      </c>
      <c r="AC169">
        <v>0</v>
      </c>
      <c r="AD169">
        <v>0</v>
      </c>
      <c r="AE169">
        <v>0</v>
      </c>
      <c r="AF169">
        <v>0</v>
      </c>
      <c r="AG169">
        <v>0</v>
      </c>
      <c r="AH169">
        <v>0</v>
      </c>
      <c r="AI169">
        <v>0</v>
      </c>
      <c r="AJ169">
        <v>0</v>
      </c>
      <c r="AK169">
        <v>0</v>
      </c>
      <c r="AL169">
        <v>0</v>
      </c>
      <c r="AM169">
        <v>0</v>
      </c>
      <c r="AN169">
        <v>0</v>
      </c>
      <c r="AO169">
        <v>0</v>
      </c>
      <c r="AP169">
        <v>0</v>
      </c>
      <c r="AQ169">
        <v>0</v>
      </c>
      <c r="AR169">
        <v>0</v>
      </c>
      <c r="AS169">
        <v>0</v>
      </c>
      <c r="AT169">
        <v>0</v>
      </c>
      <c r="AU169">
        <v>0</v>
      </c>
      <c r="AV169">
        <v>0</v>
      </c>
      <c r="AW169">
        <v>0</v>
      </c>
      <c r="AX169">
        <v>0</v>
      </c>
      <c r="AY169">
        <v>0</v>
      </c>
      <c r="AZ169">
        <v>0</v>
      </c>
      <c r="BA169">
        <v>0</v>
      </c>
      <c r="BB169">
        <v>0</v>
      </c>
      <c r="BC169">
        <v>0</v>
      </c>
      <c r="BD169">
        <v>0</v>
      </c>
      <c r="BE169">
        <v>0</v>
      </c>
      <c r="BF169">
        <v>0</v>
      </c>
      <c r="BG169">
        <v>0</v>
      </c>
      <c r="BH169">
        <v>0</v>
      </c>
      <c r="BI169">
        <v>0</v>
      </c>
      <c r="BJ169">
        <v>0</v>
      </c>
      <c r="BK169">
        <v>0</v>
      </c>
      <c r="BL169">
        <v>0</v>
      </c>
      <c r="BM169">
        <v>0</v>
      </c>
      <c r="BN169">
        <v>0</v>
      </c>
      <c r="BO169">
        <v>0</v>
      </c>
      <c r="BP169">
        <v>0</v>
      </c>
      <c r="BQ169">
        <v>0</v>
      </c>
      <c r="BR169">
        <v>0</v>
      </c>
      <c r="BS169">
        <v>8.7999999999999995E-2</v>
      </c>
      <c r="BT169">
        <v>0</v>
      </c>
      <c r="BU169">
        <v>0</v>
      </c>
      <c r="BV169">
        <v>0</v>
      </c>
      <c r="BW169">
        <v>0</v>
      </c>
      <c r="BX169">
        <v>8.7999999999999995E-2</v>
      </c>
    </row>
    <row r="170" spans="1:76" x14ac:dyDescent="0.45">
      <c r="A170">
        <v>2023</v>
      </c>
      <c r="B170" t="s">
        <v>137</v>
      </c>
      <c r="C170">
        <v>10171</v>
      </c>
      <c r="D170" t="s">
        <v>413</v>
      </c>
      <c r="E170" t="s">
        <v>848</v>
      </c>
      <c r="F170">
        <v>20</v>
      </c>
      <c r="G170">
        <v>3.64</v>
      </c>
      <c r="H170" t="s">
        <v>324</v>
      </c>
      <c r="I170">
        <v>0.20399999999999999</v>
      </c>
      <c r="J170" t="s">
        <v>247</v>
      </c>
      <c r="K170">
        <v>0</v>
      </c>
      <c r="L170">
        <v>2.2410000000000001</v>
      </c>
      <c r="M170">
        <v>1.1950000000000001</v>
      </c>
      <c r="N170">
        <v>0</v>
      </c>
      <c r="O170">
        <v>0.20399999999999999</v>
      </c>
      <c r="P170">
        <v>3.64</v>
      </c>
      <c r="Q170" t="s">
        <v>324</v>
      </c>
      <c r="R170" t="s">
        <v>324</v>
      </c>
      <c r="S170" t="s">
        <v>324</v>
      </c>
      <c r="T170" t="s">
        <v>324</v>
      </c>
      <c r="U170" t="s">
        <v>324</v>
      </c>
      <c r="V170">
        <v>0</v>
      </c>
      <c r="W170" t="s">
        <v>324</v>
      </c>
      <c r="X170" t="s">
        <v>324</v>
      </c>
      <c r="Y170" t="s">
        <v>324</v>
      </c>
      <c r="Z170" t="s">
        <v>324</v>
      </c>
      <c r="AA170" t="s">
        <v>324</v>
      </c>
      <c r="AB170">
        <v>0</v>
      </c>
      <c r="AC170" t="s">
        <v>324</v>
      </c>
      <c r="AD170" t="s">
        <v>324</v>
      </c>
      <c r="AE170" t="s">
        <v>324</v>
      </c>
      <c r="AF170" t="s">
        <v>324</v>
      </c>
      <c r="AG170" t="s">
        <v>324</v>
      </c>
      <c r="AH170">
        <v>0</v>
      </c>
      <c r="AI170" t="s">
        <v>324</v>
      </c>
      <c r="AJ170" t="s">
        <v>324</v>
      </c>
      <c r="AK170" t="s">
        <v>324</v>
      </c>
      <c r="AL170" t="s">
        <v>324</v>
      </c>
      <c r="AM170" t="s">
        <v>324</v>
      </c>
      <c r="AN170">
        <v>0</v>
      </c>
      <c r="AO170" t="s">
        <v>324</v>
      </c>
      <c r="AP170" t="s">
        <v>324</v>
      </c>
      <c r="AQ170" t="s">
        <v>324</v>
      </c>
      <c r="AR170" t="s">
        <v>324</v>
      </c>
      <c r="AS170" t="s">
        <v>324</v>
      </c>
      <c r="AT170">
        <v>0</v>
      </c>
      <c r="AU170" t="s">
        <v>324</v>
      </c>
      <c r="AV170" t="s">
        <v>324</v>
      </c>
      <c r="AW170" t="s">
        <v>324</v>
      </c>
      <c r="AX170" t="s">
        <v>324</v>
      </c>
      <c r="AY170" t="s">
        <v>324</v>
      </c>
      <c r="AZ170">
        <v>0</v>
      </c>
      <c r="BA170" t="s">
        <v>324</v>
      </c>
      <c r="BB170" t="s">
        <v>324</v>
      </c>
      <c r="BC170" t="s">
        <v>324</v>
      </c>
      <c r="BD170" t="s">
        <v>324</v>
      </c>
      <c r="BE170" t="s">
        <v>324</v>
      </c>
      <c r="BF170">
        <v>0</v>
      </c>
      <c r="BG170" t="s">
        <v>324</v>
      </c>
      <c r="BH170" t="s">
        <v>324</v>
      </c>
      <c r="BI170" t="s">
        <v>324</v>
      </c>
      <c r="BJ170" t="s">
        <v>324</v>
      </c>
      <c r="BK170" t="s">
        <v>324</v>
      </c>
      <c r="BL170">
        <v>0</v>
      </c>
      <c r="BM170" t="s">
        <v>324</v>
      </c>
      <c r="BN170" t="s">
        <v>324</v>
      </c>
      <c r="BO170" t="s">
        <v>324</v>
      </c>
      <c r="BP170" t="s">
        <v>324</v>
      </c>
      <c r="BQ170" t="s">
        <v>324</v>
      </c>
      <c r="BR170">
        <v>0</v>
      </c>
      <c r="BS170">
        <v>0</v>
      </c>
      <c r="BT170">
        <v>2.2410000000000001</v>
      </c>
      <c r="BU170">
        <v>1.1950000000000001</v>
      </c>
      <c r="BV170">
        <v>0</v>
      </c>
      <c r="BW170">
        <v>0.20399999999999999</v>
      </c>
      <c r="BX170">
        <v>3.64</v>
      </c>
    </row>
    <row r="171" spans="1:76" x14ac:dyDescent="0.45">
      <c r="A171">
        <v>2023</v>
      </c>
      <c r="B171" t="s">
        <v>137</v>
      </c>
      <c r="C171">
        <v>11249</v>
      </c>
      <c r="D171" t="s">
        <v>414</v>
      </c>
      <c r="E171" t="s">
        <v>848</v>
      </c>
      <c r="F171">
        <v>12</v>
      </c>
      <c r="G171">
        <v>2.5070000000000001</v>
      </c>
      <c r="H171">
        <v>0</v>
      </c>
      <c r="I171">
        <v>0.03</v>
      </c>
      <c r="J171" t="s">
        <v>247</v>
      </c>
      <c r="K171" t="s">
        <v>324</v>
      </c>
      <c r="L171">
        <v>2.3220000000000001</v>
      </c>
      <c r="M171" t="s">
        <v>324</v>
      </c>
      <c r="N171" t="s">
        <v>324</v>
      </c>
      <c r="O171">
        <v>0.03</v>
      </c>
      <c r="P171">
        <v>2.3519999999999999</v>
      </c>
      <c r="Q171" t="s">
        <v>324</v>
      </c>
      <c r="R171">
        <v>0.155</v>
      </c>
      <c r="S171" t="s">
        <v>324</v>
      </c>
      <c r="T171" t="s">
        <v>324</v>
      </c>
      <c r="U171" t="s">
        <v>324</v>
      </c>
      <c r="V171">
        <v>0.155</v>
      </c>
      <c r="W171" t="s">
        <v>324</v>
      </c>
      <c r="X171" t="s">
        <v>324</v>
      </c>
      <c r="Y171" t="s">
        <v>324</v>
      </c>
      <c r="Z171" t="s">
        <v>324</v>
      </c>
      <c r="AA171" t="s">
        <v>324</v>
      </c>
      <c r="AB171">
        <v>0</v>
      </c>
      <c r="AC171" t="s">
        <v>324</v>
      </c>
      <c r="AD171" t="s">
        <v>324</v>
      </c>
      <c r="AE171" t="s">
        <v>324</v>
      </c>
      <c r="AF171" t="s">
        <v>324</v>
      </c>
      <c r="AG171" t="s">
        <v>324</v>
      </c>
      <c r="AH171">
        <v>0</v>
      </c>
      <c r="AI171" t="s">
        <v>324</v>
      </c>
      <c r="AJ171" t="s">
        <v>324</v>
      </c>
      <c r="AK171" t="s">
        <v>324</v>
      </c>
      <c r="AL171" t="s">
        <v>324</v>
      </c>
      <c r="AM171" t="s">
        <v>324</v>
      </c>
      <c r="AN171">
        <v>0</v>
      </c>
      <c r="AO171" t="s">
        <v>324</v>
      </c>
      <c r="AP171" t="s">
        <v>324</v>
      </c>
      <c r="AQ171" t="s">
        <v>324</v>
      </c>
      <c r="AR171" t="s">
        <v>324</v>
      </c>
      <c r="AS171" t="s">
        <v>324</v>
      </c>
      <c r="AT171">
        <v>0</v>
      </c>
      <c r="AU171" t="s">
        <v>324</v>
      </c>
      <c r="AV171" t="s">
        <v>324</v>
      </c>
      <c r="AW171" t="s">
        <v>324</v>
      </c>
      <c r="AX171" t="s">
        <v>324</v>
      </c>
      <c r="AY171" t="s">
        <v>324</v>
      </c>
      <c r="AZ171">
        <v>0</v>
      </c>
      <c r="BA171" t="s">
        <v>324</v>
      </c>
      <c r="BB171" t="s">
        <v>324</v>
      </c>
      <c r="BC171" t="s">
        <v>324</v>
      </c>
      <c r="BD171" t="s">
        <v>324</v>
      </c>
      <c r="BE171" t="s">
        <v>324</v>
      </c>
      <c r="BF171">
        <v>0</v>
      </c>
      <c r="BG171" t="s">
        <v>324</v>
      </c>
      <c r="BH171" t="s">
        <v>324</v>
      </c>
      <c r="BI171" t="s">
        <v>324</v>
      </c>
      <c r="BJ171" t="s">
        <v>324</v>
      </c>
      <c r="BK171" t="s">
        <v>324</v>
      </c>
      <c r="BL171">
        <v>0</v>
      </c>
      <c r="BM171" t="s">
        <v>324</v>
      </c>
      <c r="BN171" t="s">
        <v>324</v>
      </c>
      <c r="BO171" t="s">
        <v>324</v>
      </c>
      <c r="BP171" t="s">
        <v>324</v>
      </c>
      <c r="BQ171" t="s">
        <v>324</v>
      </c>
      <c r="BR171">
        <v>0</v>
      </c>
      <c r="BS171">
        <v>0</v>
      </c>
      <c r="BT171">
        <v>2.4769999999999999</v>
      </c>
      <c r="BU171">
        <v>0</v>
      </c>
      <c r="BV171">
        <v>0</v>
      </c>
      <c r="BW171">
        <v>0.03</v>
      </c>
      <c r="BX171">
        <v>2.5070000000000001</v>
      </c>
    </row>
    <row r="172" spans="1:76" x14ac:dyDescent="0.45">
      <c r="A172">
        <v>2023</v>
      </c>
      <c r="B172" t="s">
        <v>137</v>
      </c>
      <c r="C172">
        <v>11871</v>
      </c>
      <c r="D172" t="s">
        <v>1323</v>
      </c>
      <c r="E172" t="s">
        <v>1281</v>
      </c>
      <c r="F172">
        <v>3</v>
      </c>
      <c r="G172">
        <v>4.3999999999999997E-2</v>
      </c>
      <c r="H172">
        <v>0</v>
      </c>
      <c r="I172">
        <v>0</v>
      </c>
      <c r="J172" t="s">
        <v>244</v>
      </c>
      <c r="K172">
        <v>0</v>
      </c>
      <c r="L172">
        <v>4.3999999999999997E-2</v>
      </c>
      <c r="M172">
        <v>0</v>
      </c>
      <c r="N172">
        <v>0</v>
      </c>
      <c r="O172">
        <v>0</v>
      </c>
      <c r="P172">
        <v>4.3999999999999997E-2</v>
      </c>
      <c r="Q172">
        <v>0</v>
      </c>
      <c r="R172">
        <v>0</v>
      </c>
      <c r="S172">
        <v>0</v>
      </c>
      <c r="T172">
        <v>0</v>
      </c>
      <c r="U172">
        <v>0</v>
      </c>
      <c r="V172">
        <v>0</v>
      </c>
      <c r="W172" t="s">
        <v>324</v>
      </c>
      <c r="X172" t="s">
        <v>324</v>
      </c>
      <c r="Y172" t="s">
        <v>324</v>
      </c>
      <c r="Z172" t="s">
        <v>324</v>
      </c>
      <c r="AA172" t="s">
        <v>324</v>
      </c>
      <c r="AB172">
        <v>0</v>
      </c>
      <c r="AC172">
        <v>0</v>
      </c>
      <c r="AD172">
        <v>0</v>
      </c>
      <c r="AE172">
        <v>0</v>
      </c>
      <c r="AF172">
        <v>0</v>
      </c>
      <c r="AG172">
        <v>0</v>
      </c>
      <c r="AH172">
        <v>0</v>
      </c>
      <c r="AI172">
        <v>0</v>
      </c>
      <c r="AJ172">
        <v>0</v>
      </c>
      <c r="AK172">
        <v>0</v>
      </c>
      <c r="AL172">
        <v>0</v>
      </c>
      <c r="AM172">
        <v>0</v>
      </c>
      <c r="AN172">
        <v>0</v>
      </c>
      <c r="AO172">
        <v>0</v>
      </c>
      <c r="AP172">
        <v>0</v>
      </c>
      <c r="AQ172">
        <v>0</v>
      </c>
      <c r="AR172">
        <v>0</v>
      </c>
      <c r="AS172">
        <v>0</v>
      </c>
      <c r="AT172">
        <v>0</v>
      </c>
      <c r="AU172">
        <v>0</v>
      </c>
      <c r="AV172">
        <v>0</v>
      </c>
      <c r="AW172">
        <v>0</v>
      </c>
      <c r="AX172">
        <v>0</v>
      </c>
      <c r="AY172">
        <v>0</v>
      </c>
      <c r="AZ172">
        <v>0</v>
      </c>
      <c r="BA172">
        <v>0</v>
      </c>
      <c r="BB172">
        <v>0</v>
      </c>
      <c r="BC172">
        <v>0</v>
      </c>
      <c r="BD172">
        <v>0</v>
      </c>
      <c r="BE172">
        <v>0</v>
      </c>
      <c r="BF172">
        <v>0</v>
      </c>
      <c r="BG172">
        <v>0</v>
      </c>
      <c r="BH172">
        <v>0</v>
      </c>
      <c r="BI172">
        <v>0</v>
      </c>
      <c r="BJ172">
        <v>0</v>
      </c>
      <c r="BK172">
        <v>0</v>
      </c>
      <c r="BL172">
        <v>0</v>
      </c>
      <c r="BM172">
        <v>0</v>
      </c>
      <c r="BN172">
        <v>0</v>
      </c>
      <c r="BO172">
        <v>0</v>
      </c>
      <c r="BP172">
        <v>0</v>
      </c>
      <c r="BQ172">
        <v>0</v>
      </c>
      <c r="BR172">
        <v>0</v>
      </c>
      <c r="BS172">
        <v>0</v>
      </c>
      <c r="BT172">
        <v>4.3999999999999997E-2</v>
      </c>
      <c r="BU172">
        <v>0</v>
      </c>
      <c r="BV172">
        <v>0</v>
      </c>
      <c r="BW172">
        <v>0</v>
      </c>
      <c r="BX172">
        <v>4.3999999999999997E-2</v>
      </c>
    </row>
    <row r="173" spans="1:76" x14ac:dyDescent="0.45">
      <c r="A173">
        <v>2023</v>
      </c>
      <c r="B173" t="s">
        <v>137</v>
      </c>
      <c r="C173">
        <v>13138</v>
      </c>
      <c r="D173" t="s">
        <v>1324</v>
      </c>
      <c r="E173" t="s">
        <v>1281</v>
      </c>
      <c r="F173">
        <v>5</v>
      </c>
      <c r="G173">
        <v>0.121</v>
      </c>
      <c r="H173">
        <v>0</v>
      </c>
      <c r="I173">
        <v>0</v>
      </c>
      <c r="J173" t="s">
        <v>244</v>
      </c>
      <c r="K173">
        <v>1.0999999999999999E-2</v>
      </c>
      <c r="L173">
        <v>0.11</v>
      </c>
      <c r="M173">
        <v>0</v>
      </c>
      <c r="N173">
        <v>0</v>
      </c>
      <c r="O173">
        <v>0</v>
      </c>
      <c r="P173">
        <v>0.121</v>
      </c>
      <c r="Q173">
        <v>0</v>
      </c>
      <c r="R173">
        <v>0</v>
      </c>
      <c r="S173">
        <v>0</v>
      </c>
      <c r="T173">
        <v>0</v>
      </c>
      <c r="U173">
        <v>0</v>
      </c>
      <c r="V173">
        <v>0</v>
      </c>
      <c r="W173" t="s">
        <v>324</v>
      </c>
      <c r="X173" t="s">
        <v>324</v>
      </c>
      <c r="Y173" t="s">
        <v>324</v>
      </c>
      <c r="Z173" t="s">
        <v>324</v>
      </c>
      <c r="AA173" t="s">
        <v>324</v>
      </c>
      <c r="AB173">
        <v>0</v>
      </c>
      <c r="AC173">
        <v>0</v>
      </c>
      <c r="AD173">
        <v>0</v>
      </c>
      <c r="AE173">
        <v>0</v>
      </c>
      <c r="AF173">
        <v>0</v>
      </c>
      <c r="AG173">
        <v>0</v>
      </c>
      <c r="AH173">
        <v>0</v>
      </c>
      <c r="AI173">
        <v>0</v>
      </c>
      <c r="AJ173">
        <v>0</v>
      </c>
      <c r="AK173">
        <v>0</v>
      </c>
      <c r="AL173">
        <v>0</v>
      </c>
      <c r="AM173">
        <v>0</v>
      </c>
      <c r="AN173">
        <v>0</v>
      </c>
      <c r="AO173">
        <v>0</v>
      </c>
      <c r="AP173">
        <v>0</v>
      </c>
      <c r="AQ173">
        <v>0</v>
      </c>
      <c r="AR173">
        <v>0</v>
      </c>
      <c r="AS173">
        <v>0</v>
      </c>
      <c r="AT173">
        <v>0</v>
      </c>
      <c r="AU173">
        <v>0</v>
      </c>
      <c r="AV173">
        <v>0</v>
      </c>
      <c r="AW173">
        <v>0</v>
      </c>
      <c r="AX173">
        <v>0</v>
      </c>
      <c r="AY173">
        <v>0</v>
      </c>
      <c r="AZ173">
        <v>0</v>
      </c>
      <c r="BA173">
        <v>0</v>
      </c>
      <c r="BB173">
        <v>0</v>
      </c>
      <c r="BC173">
        <v>0</v>
      </c>
      <c r="BD173">
        <v>0</v>
      </c>
      <c r="BE173">
        <v>0</v>
      </c>
      <c r="BF173">
        <v>0</v>
      </c>
      <c r="BG173">
        <v>0</v>
      </c>
      <c r="BH173">
        <v>0</v>
      </c>
      <c r="BI173">
        <v>0</v>
      </c>
      <c r="BJ173">
        <v>0</v>
      </c>
      <c r="BK173">
        <v>0</v>
      </c>
      <c r="BL173">
        <v>0</v>
      </c>
      <c r="BM173">
        <v>0</v>
      </c>
      <c r="BN173">
        <v>0</v>
      </c>
      <c r="BO173">
        <v>0</v>
      </c>
      <c r="BP173">
        <v>0</v>
      </c>
      <c r="BQ173">
        <v>0</v>
      </c>
      <c r="BR173">
        <v>0</v>
      </c>
      <c r="BS173">
        <v>1.0999999999999999E-2</v>
      </c>
      <c r="BT173">
        <v>0.11</v>
      </c>
      <c r="BU173">
        <v>0</v>
      </c>
      <c r="BV173">
        <v>0</v>
      </c>
      <c r="BW173">
        <v>0</v>
      </c>
      <c r="BX173">
        <v>0.121</v>
      </c>
    </row>
    <row r="174" spans="1:76" x14ac:dyDescent="0.45">
      <c r="A174">
        <v>2023</v>
      </c>
      <c r="B174" t="s">
        <v>137</v>
      </c>
      <c r="C174">
        <v>14724</v>
      </c>
      <c r="D174" t="s">
        <v>1325</v>
      </c>
      <c r="E174" t="s">
        <v>1281</v>
      </c>
      <c r="F174">
        <v>64</v>
      </c>
      <c r="G174">
        <v>1.661</v>
      </c>
      <c r="H174">
        <v>0</v>
      </c>
      <c r="I174">
        <v>0</v>
      </c>
      <c r="J174" t="s">
        <v>244</v>
      </c>
      <c r="K174">
        <v>0.49</v>
      </c>
      <c r="L174">
        <v>1.169</v>
      </c>
      <c r="M174">
        <v>0</v>
      </c>
      <c r="N174">
        <v>0</v>
      </c>
      <c r="O174">
        <v>0</v>
      </c>
      <c r="P174">
        <v>1.659</v>
      </c>
      <c r="Q174">
        <v>0</v>
      </c>
      <c r="R174">
        <v>0</v>
      </c>
      <c r="S174">
        <v>0</v>
      </c>
      <c r="T174">
        <v>0</v>
      </c>
      <c r="U174">
        <v>0</v>
      </c>
      <c r="V174">
        <v>0</v>
      </c>
      <c r="W174" t="s">
        <v>324</v>
      </c>
      <c r="X174" t="s">
        <v>324</v>
      </c>
      <c r="Y174" t="s">
        <v>324</v>
      </c>
      <c r="Z174" t="s">
        <v>324</v>
      </c>
      <c r="AA174" t="s">
        <v>324</v>
      </c>
      <c r="AB174">
        <v>0</v>
      </c>
      <c r="AC174">
        <v>2E-3</v>
      </c>
      <c r="AD174">
        <v>0</v>
      </c>
      <c r="AE174">
        <v>0</v>
      </c>
      <c r="AF174">
        <v>0</v>
      </c>
      <c r="AG174">
        <v>0</v>
      </c>
      <c r="AH174">
        <v>2E-3</v>
      </c>
      <c r="AI174">
        <v>0</v>
      </c>
      <c r="AJ174">
        <v>0</v>
      </c>
      <c r="AK174">
        <v>0</v>
      </c>
      <c r="AL174">
        <v>0</v>
      </c>
      <c r="AM174">
        <v>0</v>
      </c>
      <c r="AN174">
        <v>0</v>
      </c>
      <c r="AO174">
        <v>0</v>
      </c>
      <c r="AP174">
        <v>0</v>
      </c>
      <c r="AQ174">
        <v>0</v>
      </c>
      <c r="AR174">
        <v>0</v>
      </c>
      <c r="AS174">
        <v>0</v>
      </c>
      <c r="AT174">
        <v>0</v>
      </c>
      <c r="AU174">
        <v>0</v>
      </c>
      <c r="AV174">
        <v>0</v>
      </c>
      <c r="AW174">
        <v>0</v>
      </c>
      <c r="AX174">
        <v>0</v>
      </c>
      <c r="AY174">
        <v>0</v>
      </c>
      <c r="AZ174">
        <v>0</v>
      </c>
      <c r="BA174">
        <v>0</v>
      </c>
      <c r="BB174">
        <v>0</v>
      </c>
      <c r="BC174">
        <v>0</v>
      </c>
      <c r="BD174">
        <v>0</v>
      </c>
      <c r="BE174">
        <v>0</v>
      </c>
      <c r="BF174">
        <v>0</v>
      </c>
      <c r="BG174">
        <v>0</v>
      </c>
      <c r="BH174">
        <v>0</v>
      </c>
      <c r="BI174">
        <v>0</v>
      </c>
      <c r="BJ174">
        <v>0</v>
      </c>
      <c r="BK174">
        <v>0</v>
      </c>
      <c r="BL174">
        <v>0</v>
      </c>
      <c r="BM174">
        <v>0</v>
      </c>
      <c r="BN174">
        <v>0</v>
      </c>
      <c r="BO174">
        <v>0</v>
      </c>
      <c r="BP174">
        <v>0</v>
      </c>
      <c r="BQ174">
        <v>0</v>
      </c>
      <c r="BR174">
        <v>0</v>
      </c>
      <c r="BS174">
        <v>0.49199999999999999</v>
      </c>
      <c r="BT174">
        <v>1.169</v>
      </c>
      <c r="BU174">
        <v>0</v>
      </c>
      <c r="BV174">
        <v>0</v>
      </c>
      <c r="BW174">
        <v>0</v>
      </c>
      <c r="BX174">
        <v>1.661</v>
      </c>
    </row>
    <row r="175" spans="1:76" x14ac:dyDescent="0.45">
      <c r="A175">
        <v>2023</v>
      </c>
      <c r="B175" t="s">
        <v>137</v>
      </c>
      <c r="C175">
        <v>16459</v>
      </c>
      <c r="D175" t="s">
        <v>1326</v>
      </c>
      <c r="E175" t="s">
        <v>1281</v>
      </c>
      <c r="F175">
        <v>1</v>
      </c>
      <c r="G175">
        <v>7.0000000000000001E-3</v>
      </c>
      <c r="H175">
        <v>0</v>
      </c>
      <c r="I175">
        <v>0</v>
      </c>
      <c r="J175" t="s">
        <v>244</v>
      </c>
      <c r="K175">
        <v>7.0000000000000001E-3</v>
      </c>
      <c r="L175">
        <v>0</v>
      </c>
      <c r="M175">
        <v>0</v>
      </c>
      <c r="N175">
        <v>0</v>
      </c>
      <c r="O175">
        <v>0</v>
      </c>
      <c r="P175">
        <v>7.0000000000000001E-3</v>
      </c>
      <c r="Q175">
        <v>0</v>
      </c>
      <c r="R175">
        <v>0</v>
      </c>
      <c r="S175">
        <v>0</v>
      </c>
      <c r="T175">
        <v>0</v>
      </c>
      <c r="U175">
        <v>0</v>
      </c>
      <c r="V175">
        <v>0</v>
      </c>
      <c r="W175" t="s">
        <v>324</v>
      </c>
      <c r="X175" t="s">
        <v>324</v>
      </c>
      <c r="Y175" t="s">
        <v>324</v>
      </c>
      <c r="Z175" t="s">
        <v>324</v>
      </c>
      <c r="AA175" t="s">
        <v>324</v>
      </c>
      <c r="AB175">
        <v>0</v>
      </c>
      <c r="AC175">
        <v>0</v>
      </c>
      <c r="AD175">
        <v>0</v>
      </c>
      <c r="AE175">
        <v>0</v>
      </c>
      <c r="AF175">
        <v>0</v>
      </c>
      <c r="AG175">
        <v>0</v>
      </c>
      <c r="AH175">
        <v>0</v>
      </c>
      <c r="AI175">
        <v>0</v>
      </c>
      <c r="AJ175">
        <v>0</v>
      </c>
      <c r="AK175">
        <v>0</v>
      </c>
      <c r="AL175">
        <v>0</v>
      </c>
      <c r="AM175">
        <v>0</v>
      </c>
      <c r="AN175">
        <v>0</v>
      </c>
      <c r="AO175">
        <v>0</v>
      </c>
      <c r="AP175">
        <v>0</v>
      </c>
      <c r="AQ175">
        <v>0</v>
      </c>
      <c r="AR175">
        <v>0</v>
      </c>
      <c r="AS175">
        <v>0</v>
      </c>
      <c r="AT175">
        <v>0</v>
      </c>
      <c r="AU175">
        <v>0</v>
      </c>
      <c r="AV175">
        <v>0</v>
      </c>
      <c r="AW175">
        <v>0</v>
      </c>
      <c r="AX175">
        <v>0</v>
      </c>
      <c r="AY175">
        <v>0</v>
      </c>
      <c r="AZ175">
        <v>0</v>
      </c>
      <c r="BA175">
        <v>0</v>
      </c>
      <c r="BB175">
        <v>0</v>
      </c>
      <c r="BC175">
        <v>0</v>
      </c>
      <c r="BD175">
        <v>0</v>
      </c>
      <c r="BE175">
        <v>0</v>
      </c>
      <c r="BF175">
        <v>0</v>
      </c>
      <c r="BG175">
        <v>0</v>
      </c>
      <c r="BH175">
        <v>0</v>
      </c>
      <c r="BI175">
        <v>0</v>
      </c>
      <c r="BJ175">
        <v>0</v>
      </c>
      <c r="BK175">
        <v>0</v>
      </c>
      <c r="BL175">
        <v>0</v>
      </c>
      <c r="BM175">
        <v>0</v>
      </c>
      <c r="BN175">
        <v>0</v>
      </c>
      <c r="BO175">
        <v>0</v>
      </c>
      <c r="BP175">
        <v>0</v>
      </c>
      <c r="BQ175">
        <v>0</v>
      </c>
      <c r="BR175">
        <v>0</v>
      </c>
      <c r="BS175">
        <v>7.0000000000000001E-3</v>
      </c>
      <c r="BT175">
        <v>0</v>
      </c>
      <c r="BU175">
        <v>0</v>
      </c>
      <c r="BV175">
        <v>0</v>
      </c>
      <c r="BW175">
        <v>0</v>
      </c>
      <c r="BX175">
        <v>7.0000000000000001E-3</v>
      </c>
    </row>
    <row r="176" spans="1:76" x14ac:dyDescent="0.45">
      <c r="A176">
        <v>2023</v>
      </c>
      <c r="B176" t="s">
        <v>137</v>
      </c>
      <c r="C176">
        <v>16587</v>
      </c>
      <c r="D176" t="s">
        <v>865</v>
      </c>
      <c r="E176" t="s">
        <v>683</v>
      </c>
      <c r="F176">
        <v>3</v>
      </c>
      <c r="G176">
        <v>2.5</v>
      </c>
      <c r="H176" t="s">
        <v>324</v>
      </c>
      <c r="I176" t="s">
        <v>324</v>
      </c>
      <c r="K176" t="s">
        <v>324</v>
      </c>
      <c r="L176" t="s">
        <v>324</v>
      </c>
      <c r="M176" t="s">
        <v>324</v>
      </c>
      <c r="N176" t="s">
        <v>324</v>
      </c>
      <c r="O176" t="s">
        <v>324</v>
      </c>
      <c r="P176">
        <v>0</v>
      </c>
      <c r="Q176" t="s">
        <v>324</v>
      </c>
      <c r="R176" t="s">
        <v>324</v>
      </c>
      <c r="S176" t="s">
        <v>324</v>
      </c>
      <c r="T176" t="s">
        <v>324</v>
      </c>
      <c r="U176" t="s">
        <v>324</v>
      </c>
      <c r="V176">
        <v>0</v>
      </c>
      <c r="W176" t="s">
        <v>324</v>
      </c>
      <c r="X176" t="s">
        <v>324</v>
      </c>
      <c r="Y176" t="s">
        <v>324</v>
      </c>
      <c r="Z176" t="s">
        <v>324</v>
      </c>
      <c r="AA176" t="s">
        <v>324</v>
      </c>
      <c r="AB176">
        <v>0</v>
      </c>
      <c r="AC176" t="s">
        <v>324</v>
      </c>
      <c r="AD176" t="s">
        <v>324</v>
      </c>
      <c r="AE176" t="s">
        <v>324</v>
      </c>
      <c r="AF176" t="s">
        <v>324</v>
      </c>
      <c r="AG176" t="s">
        <v>324</v>
      </c>
      <c r="AH176">
        <v>0</v>
      </c>
      <c r="AI176">
        <v>2.5</v>
      </c>
      <c r="AJ176" t="s">
        <v>324</v>
      </c>
      <c r="AK176" t="s">
        <v>324</v>
      </c>
      <c r="AL176" t="s">
        <v>324</v>
      </c>
      <c r="AM176" t="s">
        <v>324</v>
      </c>
      <c r="AN176">
        <v>2.5</v>
      </c>
      <c r="AO176" t="s">
        <v>324</v>
      </c>
      <c r="AP176" t="s">
        <v>324</v>
      </c>
      <c r="AQ176" t="s">
        <v>324</v>
      </c>
      <c r="AR176" t="s">
        <v>324</v>
      </c>
      <c r="AS176" t="s">
        <v>324</v>
      </c>
      <c r="AT176">
        <v>0</v>
      </c>
      <c r="AU176" t="s">
        <v>324</v>
      </c>
      <c r="AV176" t="s">
        <v>324</v>
      </c>
      <c r="AW176" t="s">
        <v>324</v>
      </c>
      <c r="AX176" t="s">
        <v>324</v>
      </c>
      <c r="AY176" t="s">
        <v>324</v>
      </c>
      <c r="AZ176">
        <v>0</v>
      </c>
      <c r="BA176" t="s">
        <v>324</v>
      </c>
      <c r="BB176" t="s">
        <v>324</v>
      </c>
      <c r="BC176" t="s">
        <v>324</v>
      </c>
      <c r="BD176" t="s">
        <v>324</v>
      </c>
      <c r="BE176" t="s">
        <v>324</v>
      </c>
      <c r="BF176">
        <v>0</v>
      </c>
      <c r="BG176" t="s">
        <v>324</v>
      </c>
      <c r="BH176" t="s">
        <v>324</v>
      </c>
      <c r="BI176" t="s">
        <v>324</v>
      </c>
      <c r="BJ176" t="s">
        <v>324</v>
      </c>
      <c r="BK176" t="s">
        <v>324</v>
      </c>
      <c r="BL176">
        <v>0</v>
      </c>
      <c r="BM176" t="s">
        <v>324</v>
      </c>
      <c r="BN176" t="s">
        <v>324</v>
      </c>
      <c r="BO176" t="s">
        <v>324</v>
      </c>
      <c r="BP176" t="s">
        <v>324</v>
      </c>
      <c r="BQ176" t="s">
        <v>324</v>
      </c>
      <c r="BR176">
        <v>0</v>
      </c>
      <c r="BS176">
        <v>2.5</v>
      </c>
      <c r="BT176">
        <v>0</v>
      </c>
      <c r="BU176">
        <v>0</v>
      </c>
      <c r="BV176">
        <v>0</v>
      </c>
      <c r="BW176">
        <v>0</v>
      </c>
      <c r="BX176">
        <v>2.5</v>
      </c>
    </row>
    <row r="177" spans="1:76" x14ac:dyDescent="0.45">
      <c r="A177">
        <v>2023</v>
      </c>
      <c r="B177" t="s">
        <v>137</v>
      </c>
      <c r="C177">
        <v>19162</v>
      </c>
      <c r="D177" t="s">
        <v>1327</v>
      </c>
      <c r="E177" t="s">
        <v>1281</v>
      </c>
      <c r="F177">
        <v>12</v>
      </c>
      <c r="G177">
        <v>9.5000000000000001E-2</v>
      </c>
      <c r="H177">
        <v>0</v>
      </c>
      <c r="I177">
        <v>0</v>
      </c>
      <c r="J177" t="s">
        <v>244</v>
      </c>
      <c r="K177">
        <v>5.2999999999999999E-2</v>
      </c>
      <c r="L177">
        <v>4.2000000000000003E-2</v>
      </c>
      <c r="M177">
        <v>0</v>
      </c>
      <c r="N177">
        <v>0</v>
      </c>
      <c r="O177">
        <v>0</v>
      </c>
      <c r="P177">
        <v>9.5000000000000001E-2</v>
      </c>
      <c r="Q177" t="s">
        <v>324</v>
      </c>
      <c r="R177" t="s">
        <v>324</v>
      </c>
      <c r="S177" t="s">
        <v>324</v>
      </c>
      <c r="T177" t="s">
        <v>324</v>
      </c>
      <c r="U177" t="s">
        <v>324</v>
      </c>
      <c r="V177">
        <v>0</v>
      </c>
      <c r="W177" t="s">
        <v>324</v>
      </c>
      <c r="X177" t="s">
        <v>324</v>
      </c>
      <c r="Y177" t="s">
        <v>324</v>
      </c>
      <c r="Z177" t="s">
        <v>324</v>
      </c>
      <c r="AA177" t="s">
        <v>324</v>
      </c>
      <c r="AB177">
        <v>0</v>
      </c>
      <c r="AC177">
        <v>0</v>
      </c>
      <c r="AD177">
        <v>0</v>
      </c>
      <c r="AE177">
        <v>0</v>
      </c>
      <c r="AF177">
        <v>0</v>
      </c>
      <c r="AG177">
        <v>0</v>
      </c>
      <c r="AH177">
        <v>0</v>
      </c>
      <c r="AI177">
        <v>0</v>
      </c>
      <c r="AJ177">
        <v>0</v>
      </c>
      <c r="AK177">
        <v>0</v>
      </c>
      <c r="AL177">
        <v>0</v>
      </c>
      <c r="AM177">
        <v>0</v>
      </c>
      <c r="AN177">
        <v>0</v>
      </c>
      <c r="AO177">
        <v>0</v>
      </c>
      <c r="AP177">
        <v>0</v>
      </c>
      <c r="AQ177">
        <v>0</v>
      </c>
      <c r="AR177">
        <v>0</v>
      </c>
      <c r="AS177">
        <v>0</v>
      </c>
      <c r="AT177">
        <v>0</v>
      </c>
      <c r="AU177">
        <v>0</v>
      </c>
      <c r="AV177">
        <v>0</v>
      </c>
      <c r="AW177">
        <v>0</v>
      </c>
      <c r="AX177">
        <v>0</v>
      </c>
      <c r="AY177">
        <v>0</v>
      </c>
      <c r="AZ177">
        <v>0</v>
      </c>
      <c r="BA177">
        <v>0</v>
      </c>
      <c r="BB177">
        <v>0</v>
      </c>
      <c r="BC177">
        <v>0</v>
      </c>
      <c r="BD177">
        <v>0</v>
      </c>
      <c r="BE177">
        <v>0</v>
      </c>
      <c r="BF177">
        <v>0</v>
      </c>
      <c r="BG177">
        <v>0</v>
      </c>
      <c r="BH177">
        <v>0</v>
      </c>
      <c r="BI177">
        <v>0</v>
      </c>
      <c r="BJ177">
        <v>0</v>
      </c>
      <c r="BK177">
        <v>0</v>
      </c>
      <c r="BL177">
        <v>0</v>
      </c>
      <c r="BM177">
        <v>0</v>
      </c>
      <c r="BN177">
        <v>0</v>
      </c>
      <c r="BO177">
        <v>0</v>
      </c>
      <c r="BP177">
        <v>0</v>
      </c>
      <c r="BQ177">
        <v>0</v>
      </c>
      <c r="BR177">
        <v>0</v>
      </c>
      <c r="BS177">
        <v>5.2999999999999999E-2</v>
      </c>
      <c r="BT177">
        <v>4.2000000000000003E-2</v>
      </c>
      <c r="BU177">
        <v>0</v>
      </c>
      <c r="BV177">
        <v>0</v>
      </c>
      <c r="BW177">
        <v>0</v>
      </c>
      <c r="BX177">
        <v>9.5000000000000001E-2</v>
      </c>
    </row>
    <row r="178" spans="1:76" x14ac:dyDescent="0.45">
      <c r="A178">
        <v>2023</v>
      </c>
      <c r="B178" t="s">
        <v>137</v>
      </c>
      <c r="C178">
        <v>19446</v>
      </c>
      <c r="D178" t="s">
        <v>416</v>
      </c>
      <c r="E178" t="s">
        <v>683</v>
      </c>
      <c r="F178">
        <v>2</v>
      </c>
      <c r="G178">
        <v>0.48099999999999998</v>
      </c>
      <c r="H178">
        <v>0</v>
      </c>
      <c r="I178">
        <v>0</v>
      </c>
      <c r="J178" t="s">
        <v>244</v>
      </c>
      <c r="K178" t="s">
        <v>324</v>
      </c>
      <c r="L178">
        <v>0.48099999999999998</v>
      </c>
      <c r="M178" t="s">
        <v>324</v>
      </c>
      <c r="N178" t="s">
        <v>324</v>
      </c>
      <c r="O178" t="s">
        <v>324</v>
      </c>
      <c r="P178">
        <v>0.48099999999999998</v>
      </c>
      <c r="Q178" t="s">
        <v>324</v>
      </c>
      <c r="R178" t="s">
        <v>324</v>
      </c>
      <c r="S178" t="s">
        <v>324</v>
      </c>
      <c r="T178" t="s">
        <v>324</v>
      </c>
      <c r="U178" t="s">
        <v>324</v>
      </c>
      <c r="V178">
        <v>0</v>
      </c>
      <c r="W178" t="s">
        <v>324</v>
      </c>
      <c r="X178" t="s">
        <v>324</v>
      </c>
      <c r="Y178" t="s">
        <v>324</v>
      </c>
      <c r="Z178" t="s">
        <v>324</v>
      </c>
      <c r="AA178" t="s">
        <v>324</v>
      </c>
      <c r="AB178">
        <v>0</v>
      </c>
      <c r="AC178" t="s">
        <v>324</v>
      </c>
      <c r="AD178" t="s">
        <v>324</v>
      </c>
      <c r="AE178" t="s">
        <v>324</v>
      </c>
      <c r="AF178" t="s">
        <v>324</v>
      </c>
      <c r="AG178" t="s">
        <v>324</v>
      </c>
      <c r="AH178">
        <v>0</v>
      </c>
      <c r="AI178" t="s">
        <v>324</v>
      </c>
      <c r="AJ178" t="s">
        <v>324</v>
      </c>
      <c r="AK178" t="s">
        <v>324</v>
      </c>
      <c r="AL178" t="s">
        <v>324</v>
      </c>
      <c r="AM178" t="s">
        <v>324</v>
      </c>
      <c r="AN178">
        <v>0</v>
      </c>
      <c r="AO178" t="s">
        <v>324</v>
      </c>
      <c r="AP178" t="s">
        <v>324</v>
      </c>
      <c r="AQ178" t="s">
        <v>324</v>
      </c>
      <c r="AR178" t="s">
        <v>324</v>
      </c>
      <c r="AS178" t="s">
        <v>324</v>
      </c>
      <c r="AT178">
        <v>0</v>
      </c>
      <c r="AU178" t="s">
        <v>324</v>
      </c>
      <c r="AV178" t="s">
        <v>324</v>
      </c>
      <c r="AW178" t="s">
        <v>324</v>
      </c>
      <c r="AX178" t="s">
        <v>324</v>
      </c>
      <c r="AY178" t="s">
        <v>324</v>
      </c>
      <c r="AZ178">
        <v>0</v>
      </c>
      <c r="BA178" t="s">
        <v>324</v>
      </c>
      <c r="BB178" t="s">
        <v>324</v>
      </c>
      <c r="BC178" t="s">
        <v>324</v>
      </c>
      <c r="BD178" t="s">
        <v>324</v>
      </c>
      <c r="BE178" t="s">
        <v>324</v>
      </c>
      <c r="BF178">
        <v>0</v>
      </c>
      <c r="BG178" t="s">
        <v>324</v>
      </c>
      <c r="BH178" t="s">
        <v>324</v>
      </c>
      <c r="BI178" t="s">
        <v>324</v>
      </c>
      <c r="BJ178" t="s">
        <v>324</v>
      </c>
      <c r="BK178" t="s">
        <v>324</v>
      </c>
      <c r="BL178">
        <v>0</v>
      </c>
      <c r="BM178" t="s">
        <v>324</v>
      </c>
      <c r="BN178" t="s">
        <v>324</v>
      </c>
      <c r="BO178" t="s">
        <v>324</v>
      </c>
      <c r="BP178" t="s">
        <v>324</v>
      </c>
      <c r="BQ178" t="s">
        <v>324</v>
      </c>
      <c r="BR178">
        <v>0</v>
      </c>
      <c r="BS178">
        <v>0</v>
      </c>
      <c r="BT178">
        <v>0.48099999999999998</v>
      </c>
      <c r="BU178">
        <v>0</v>
      </c>
      <c r="BV178">
        <v>0</v>
      </c>
      <c r="BW178">
        <v>0</v>
      </c>
      <c r="BX178">
        <v>0.48099999999999998</v>
      </c>
    </row>
    <row r="179" spans="1:76" x14ac:dyDescent="0.45">
      <c r="A179">
        <v>2023</v>
      </c>
      <c r="B179" t="s">
        <v>137</v>
      </c>
      <c r="C179">
        <v>20130</v>
      </c>
      <c r="D179" t="s">
        <v>1328</v>
      </c>
      <c r="E179" t="s">
        <v>1281</v>
      </c>
      <c r="F179">
        <v>107</v>
      </c>
      <c r="G179">
        <v>4.8879999999999999</v>
      </c>
      <c r="H179">
        <v>0</v>
      </c>
      <c r="I179">
        <v>0</v>
      </c>
      <c r="J179" t="s">
        <v>244</v>
      </c>
      <c r="K179">
        <v>0.68799999999999994</v>
      </c>
      <c r="L179">
        <v>3.2010000000000001</v>
      </c>
      <c r="M179">
        <v>0</v>
      </c>
      <c r="N179">
        <v>0</v>
      </c>
      <c r="O179">
        <v>0</v>
      </c>
      <c r="P179">
        <v>3.8889999999999998</v>
      </c>
      <c r="Q179">
        <v>0</v>
      </c>
      <c r="R179">
        <v>0</v>
      </c>
      <c r="S179">
        <v>0</v>
      </c>
      <c r="T179">
        <v>0</v>
      </c>
      <c r="U179">
        <v>0</v>
      </c>
      <c r="V179">
        <v>0</v>
      </c>
      <c r="W179" t="s">
        <v>324</v>
      </c>
      <c r="X179" t="s">
        <v>324</v>
      </c>
      <c r="Y179" t="s">
        <v>324</v>
      </c>
      <c r="Z179" t="s">
        <v>324</v>
      </c>
      <c r="AA179" t="s">
        <v>324</v>
      </c>
      <c r="AB179">
        <v>0</v>
      </c>
      <c r="AC179">
        <v>0</v>
      </c>
      <c r="AD179">
        <v>0</v>
      </c>
      <c r="AE179">
        <v>0</v>
      </c>
      <c r="AF179">
        <v>0</v>
      </c>
      <c r="AG179">
        <v>0</v>
      </c>
      <c r="AH179">
        <v>0</v>
      </c>
      <c r="AI179">
        <v>0</v>
      </c>
      <c r="AJ179">
        <v>0</v>
      </c>
      <c r="AK179">
        <v>0</v>
      </c>
      <c r="AL179">
        <v>0</v>
      </c>
      <c r="AM179">
        <v>0</v>
      </c>
      <c r="AN179">
        <v>0</v>
      </c>
      <c r="AO179">
        <v>0</v>
      </c>
      <c r="AP179">
        <v>0</v>
      </c>
      <c r="AQ179">
        <v>0</v>
      </c>
      <c r="AR179">
        <v>0</v>
      </c>
      <c r="AS179">
        <v>0</v>
      </c>
      <c r="AT179">
        <v>0</v>
      </c>
      <c r="AU179">
        <v>0</v>
      </c>
      <c r="AV179">
        <v>0</v>
      </c>
      <c r="AW179">
        <v>0</v>
      </c>
      <c r="AX179">
        <v>0</v>
      </c>
      <c r="AY179">
        <v>0</v>
      </c>
      <c r="AZ179">
        <v>0</v>
      </c>
      <c r="BA179">
        <v>0</v>
      </c>
      <c r="BB179">
        <v>0</v>
      </c>
      <c r="BC179">
        <v>0</v>
      </c>
      <c r="BD179">
        <v>0</v>
      </c>
      <c r="BE179">
        <v>0</v>
      </c>
      <c r="BF179">
        <v>0</v>
      </c>
      <c r="BG179">
        <v>0</v>
      </c>
      <c r="BH179">
        <v>0</v>
      </c>
      <c r="BI179">
        <v>0</v>
      </c>
      <c r="BJ179">
        <v>0</v>
      </c>
      <c r="BK179">
        <v>0</v>
      </c>
      <c r="BL179">
        <v>0</v>
      </c>
      <c r="BM179">
        <v>0</v>
      </c>
      <c r="BN179">
        <v>0.999</v>
      </c>
      <c r="BO179">
        <v>0</v>
      </c>
      <c r="BP179">
        <v>0</v>
      </c>
      <c r="BQ179">
        <v>0</v>
      </c>
      <c r="BR179">
        <v>0.999</v>
      </c>
      <c r="BS179">
        <v>0.68799999999999994</v>
      </c>
      <c r="BT179">
        <v>4.2</v>
      </c>
      <c r="BU179">
        <v>0</v>
      </c>
      <c r="BV179">
        <v>0</v>
      </c>
      <c r="BW179">
        <v>0</v>
      </c>
      <c r="BX179">
        <v>4.8879999999999999</v>
      </c>
    </row>
    <row r="180" spans="1:76" x14ac:dyDescent="0.45">
      <c r="A180">
        <v>2023</v>
      </c>
      <c r="B180" t="s">
        <v>137</v>
      </c>
      <c r="C180">
        <v>20377</v>
      </c>
      <c r="D180" t="s">
        <v>1329</v>
      </c>
      <c r="E180" t="s">
        <v>1281</v>
      </c>
      <c r="F180">
        <v>120</v>
      </c>
      <c r="G180">
        <v>3.024</v>
      </c>
      <c r="H180">
        <v>0</v>
      </c>
      <c r="I180">
        <v>0</v>
      </c>
      <c r="J180" t="s">
        <v>244</v>
      </c>
      <c r="K180">
        <v>0.74</v>
      </c>
      <c r="L180">
        <v>2.2839999999999998</v>
      </c>
      <c r="M180">
        <v>0</v>
      </c>
      <c r="N180">
        <v>0</v>
      </c>
      <c r="O180">
        <v>0</v>
      </c>
      <c r="P180">
        <v>3.024</v>
      </c>
      <c r="Q180">
        <v>0</v>
      </c>
      <c r="R180">
        <v>0</v>
      </c>
      <c r="S180">
        <v>0</v>
      </c>
      <c r="T180">
        <v>0</v>
      </c>
      <c r="U180">
        <v>0</v>
      </c>
      <c r="V180">
        <v>0</v>
      </c>
      <c r="W180" t="s">
        <v>324</v>
      </c>
      <c r="X180" t="s">
        <v>324</v>
      </c>
      <c r="Y180" t="s">
        <v>324</v>
      </c>
      <c r="Z180" t="s">
        <v>324</v>
      </c>
      <c r="AA180" t="s">
        <v>324</v>
      </c>
      <c r="AB180">
        <v>0</v>
      </c>
      <c r="AC180">
        <v>0</v>
      </c>
      <c r="AD180">
        <v>0</v>
      </c>
      <c r="AE180">
        <v>0</v>
      </c>
      <c r="AF180">
        <v>0</v>
      </c>
      <c r="AG180">
        <v>0</v>
      </c>
      <c r="AH180">
        <v>0</v>
      </c>
      <c r="AI180">
        <v>0</v>
      </c>
      <c r="AJ180">
        <v>0</v>
      </c>
      <c r="AK180">
        <v>0</v>
      </c>
      <c r="AL180">
        <v>0</v>
      </c>
      <c r="AM180">
        <v>0</v>
      </c>
      <c r="AN180">
        <v>0</v>
      </c>
      <c r="AO180">
        <v>0</v>
      </c>
      <c r="AP180">
        <v>0</v>
      </c>
      <c r="AQ180">
        <v>0</v>
      </c>
      <c r="AR180">
        <v>0</v>
      </c>
      <c r="AS180">
        <v>0</v>
      </c>
      <c r="AT180">
        <v>0</v>
      </c>
      <c r="AU180">
        <v>0</v>
      </c>
      <c r="AV180">
        <v>0</v>
      </c>
      <c r="AW180">
        <v>0</v>
      </c>
      <c r="AX180">
        <v>0</v>
      </c>
      <c r="AY180">
        <v>0</v>
      </c>
      <c r="AZ180">
        <v>0</v>
      </c>
      <c r="BA180">
        <v>0</v>
      </c>
      <c r="BB180">
        <v>0</v>
      </c>
      <c r="BC180">
        <v>0</v>
      </c>
      <c r="BD180">
        <v>0</v>
      </c>
      <c r="BE180">
        <v>0</v>
      </c>
      <c r="BF180">
        <v>0</v>
      </c>
      <c r="BG180">
        <v>0</v>
      </c>
      <c r="BH180">
        <v>0</v>
      </c>
      <c r="BI180">
        <v>0</v>
      </c>
      <c r="BJ180">
        <v>0</v>
      </c>
      <c r="BK180">
        <v>0</v>
      </c>
      <c r="BL180">
        <v>0</v>
      </c>
      <c r="BM180">
        <v>0</v>
      </c>
      <c r="BN180">
        <v>0</v>
      </c>
      <c r="BO180">
        <v>0</v>
      </c>
      <c r="BP180">
        <v>0</v>
      </c>
      <c r="BQ180">
        <v>0</v>
      </c>
      <c r="BR180">
        <v>0</v>
      </c>
      <c r="BS180">
        <v>0.74</v>
      </c>
      <c r="BT180">
        <v>2.2839999999999998</v>
      </c>
      <c r="BU180">
        <v>0</v>
      </c>
      <c r="BV180">
        <v>0</v>
      </c>
      <c r="BW180">
        <v>0</v>
      </c>
      <c r="BX180">
        <v>3.024</v>
      </c>
    </row>
    <row r="181" spans="1:76" x14ac:dyDescent="0.45">
      <c r="A181">
        <v>2023</v>
      </c>
      <c r="B181" t="s">
        <v>137</v>
      </c>
      <c r="C181">
        <v>22053</v>
      </c>
      <c r="D181" t="s">
        <v>417</v>
      </c>
      <c r="E181" t="s">
        <v>683</v>
      </c>
      <c r="F181">
        <v>3</v>
      </c>
      <c r="G181">
        <v>0.41599999999999998</v>
      </c>
      <c r="H181" t="s">
        <v>324</v>
      </c>
      <c r="I181" t="s">
        <v>324</v>
      </c>
      <c r="J181" t="s">
        <v>244</v>
      </c>
      <c r="K181">
        <v>0.09</v>
      </c>
      <c r="L181">
        <v>0.17499999999999999</v>
      </c>
      <c r="M181">
        <v>0.151</v>
      </c>
      <c r="N181" t="s">
        <v>324</v>
      </c>
      <c r="O181" t="s">
        <v>324</v>
      </c>
      <c r="P181">
        <v>0.41599999999999998</v>
      </c>
      <c r="Q181" t="s">
        <v>324</v>
      </c>
      <c r="R181" t="s">
        <v>324</v>
      </c>
      <c r="S181" t="s">
        <v>324</v>
      </c>
      <c r="T181" t="s">
        <v>324</v>
      </c>
      <c r="U181" t="s">
        <v>324</v>
      </c>
      <c r="V181">
        <v>0</v>
      </c>
      <c r="W181" t="s">
        <v>324</v>
      </c>
      <c r="X181" t="s">
        <v>324</v>
      </c>
      <c r="Y181" t="s">
        <v>324</v>
      </c>
      <c r="Z181" t="s">
        <v>324</v>
      </c>
      <c r="AA181" t="s">
        <v>324</v>
      </c>
      <c r="AB181">
        <v>0</v>
      </c>
      <c r="AC181" t="s">
        <v>324</v>
      </c>
      <c r="AD181" t="s">
        <v>324</v>
      </c>
      <c r="AE181" t="s">
        <v>324</v>
      </c>
      <c r="AF181" t="s">
        <v>324</v>
      </c>
      <c r="AG181" t="s">
        <v>324</v>
      </c>
      <c r="AH181">
        <v>0</v>
      </c>
      <c r="AI181" t="s">
        <v>324</v>
      </c>
      <c r="AJ181" t="s">
        <v>324</v>
      </c>
      <c r="AK181" t="s">
        <v>324</v>
      </c>
      <c r="AL181" t="s">
        <v>324</v>
      </c>
      <c r="AM181" t="s">
        <v>324</v>
      </c>
      <c r="AN181">
        <v>0</v>
      </c>
      <c r="AO181" t="s">
        <v>324</v>
      </c>
      <c r="AP181" t="s">
        <v>324</v>
      </c>
      <c r="AQ181" t="s">
        <v>324</v>
      </c>
      <c r="AR181" t="s">
        <v>324</v>
      </c>
      <c r="AS181" t="s">
        <v>324</v>
      </c>
      <c r="AT181">
        <v>0</v>
      </c>
      <c r="AU181" t="s">
        <v>324</v>
      </c>
      <c r="AV181" t="s">
        <v>324</v>
      </c>
      <c r="AW181" t="s">
        <v>324</v>
      </c>
      <c r="AX181" t="s">
        <v>324</v>
      </c>
      <c r="AY181" t="s">
        <v>324</v>
      </c>
      <c r="AZ181">
        <v>0</v>
      </c>
      <c r="BA181" t="s">
        <v>324</v>
      </c>
      <c r="BB181" t="s">
        <v>324</v>
      </c>
      <c r="BC181" t="s">
        <v>324</v>
      </c>
      <c r="BD181" t="s">
        <v>324</v>
      </c>
      <c r="BE181" t="s">
        <v>324</v>
      </c>
      <c r="BF181">
        <v>0</v>
      </c>
      <c r="BG181" t="s">
        <v>324</v>
      </c>
      <c r="BH181" t="s">
        <v>324</v>
      </c>
      <c r="BI181" t="s">
        <v>324</v>
      </c>
      <c r="BJ181" t="s">
        <v>324</v>
      </c>
      <c r="BK181" t="s">
        <v>324</v>
      </c>
      <c r="BL181">
        <v>0</v>
      </c>
      <c r="BM181" t="s">
        <v>324</v>
      </c>
      <c r="BN181" t="s">
        <v>324</v>
      </c>
      <c r="BO181" t="s">
        <v>324</v>
      </c>
      <c r="BP181" t="s">
        <v>324</v>
      </c>
      <c r="BQ181" t="s">
        <v>324</v>
      </c>
      <c r="BR181">
        <v>0</v>
      </c>
      <c r="BS181">
        <v>0.09</v>
      </c>
      <c r="BT181">
        <v>0.17499999999999999</v>
      </c>
      <c r="BU181">
        <v>0.151</v>
      </c>
      <c r="BV181">
        <v>0</v>
      </c>
      <c r="BW181">
        <v>0</v>
      </c>
      <c r="BX181">
        <v>0.41599999999999998</v>
      </c>
    </row>
    <row r="182" spans="1:76" x14ac:dyDescent="0.45">
      <c r="A182">
        <v>2023</v>
      </c>
      <c r="B182" t="s">
        <v>137</v>
      </c>
      <c r="C182">
        <v>99999</v>
      </c>
      <c r="D182" t="s">
        <v>599</v>
      </c>
      <c r="E182" t="s">
        <v>848</v>
      </c>
      <c r="F182" t="s">
        <v>324</v>
      </c>
      <c r="G182">
        <v>-1.0449999999999999</v>
      </c>
      <c r="H182" t="s">
        <v>324</v>
      </c>
      <c r="I182" t="s">
        <v>324</v>
      </c>
      <c r="K182">
        <v>0</v>
      </c>
      <c r="L182">
        <v>-0.79600000000000004</v>
      </c>
      <c r="M182">
        <v>-0.20799999999999999</v>
      </c>
      <c r="N182" t="s">
        <v>324</v>
      </c>
      <c r="O182">
        <v>-4.1000000000000002E-2</v>
      </c>
      <c r="P182">
        <v>-1.0449999999999999</v>
      </c>
      <c r="Q182" t="s">
        <v>324</v>
      </c>
      <c r="R182" t="s">
        <v>324</v>
      </c>
      <c r="S182" t="s">
        <v>324</v>
      </c>
      <c r="T182" t="s">
        <v>324</v>
      </c>
      <c r="U182" t="s">
        <v>324</v>
      </c>
      <c r="V182" t="s">
        <v>324</v>
      </c>
      <c r="W182" t="s">
        <v>324</v>
      </c>
      <c r="X182" t="s">
        <v>324</v>
      </c>
      <c r="Y182" t="s">
        <v>324</v>
      </c>
      <c r="Z182" t="s">
        <v>324</v>
      </c>
      <c r="AA182" t="s">
        <v>324</v>
      </c>
      <c r="AB182" t="s">
        <v>324</v>
      </c>
      <c r="AC182" t="s">
        <v>324</v>
      </c>
      <c r="AD182" t="s">
        <v>324</v>
      </c>
      <c r="AE182" t="s">
        <v>324</v>
      </c>
      <c r="AF182" t="s">
        <v>324</v>
      </c>
      <c r="AG182" t="s">
        <v>324</v>
      </c>
      <c r="AH182" t="s">
        <v>324</v>
      </c>
      <c r="AI182" t="s">
        <v>324</v>
      </c>
      <c r="AJ182" t="s">
        <v>324</v>
      </c>
      <c r="AK182" t="s">
        <v>324</v>
      </c>
      <c r="AL182" t="s">
        <v>324</v>
      </c>
      <c r="AM182" t="s">
        <v>324</v>
      </c>
      <c r="AN182" t="s">
        <v>324</v>
      </c>
      <c r="AO182" t="s">
        <v>324</v>
      </c>
      <c r="AP182" t="s">
        <v>324</v>
      </c>
      <c r="AQ182" t="s">
        <v>324</v>
      </c>
      <c r="AR182" t="s">
        <v>324</v>
      </c>
      <c r="AS182" t="s">
        <v>324</v>
      </c>
      <c r="AT182" t="s">
        <v>324</v>
      </c>
      <c r="AU182" t="s">
        <v>324</v>
      </c>
      <c r="AV182" t="s">
        <v>324</v>
      </c>
      <c r="AW182" t="s">
        <v>324</v>
      </c>
      <c r="AX182" t="s">
        <v>324</v>
      </c>
      <c r="AY182" t="s">
        <v>324</v>
      </c>
      <c r="AZ182" t="s">
        <v>324</v>
      </c>
      <c r="BA182" t="s">
        <v>324</v>
      </c>
      <c r="BB182" t="s">
        <v>324</v>
      </c>
      <c r="BC182" t="s">
        <v>324</v>
      </c>
      <c r="BD182" t="s">
        <v>324</v>
      </c>
      <c r="BE182" t="s">
        <v>324</v>
      </c>
      <c r="BF182" t="s">
        <v>324</v>
      </c>
      <c r="BG182" t="s">
        <v>324</v>
      </c>
      <c r="BH182" t="s">
        <v>324</v>
      </c>
      <c r="BI182" t="s">
        <v>324</v>
      </c>
      <c r="BJ182" t="s">
        <v>324</v>
      </c>
      <c r="BK182" t="s">
        <v>324</v>
      </c>
      <c r="BL182" t="s">
        <v>324</v>
      </c>
      <c r="BM182" t="s">
        <v>324</v>
      </c>
      <c r="BN182" t="s">
        <v>324</v>
      </c>
      <c r="BO182" t="s">
        <v>324</v>
      </c>
      <c r="BP182" t="s">
        <v>324</v>
      </c>
      <c r="BQ182" t="s">
        <v>324</v>
      </c>
      <c r="BR182" t="s">
        <v>324</v>
      </c>
      <c r="BS182">
        <v>0</v>
      </c>
      <c r="BT182">
        <v>-0.79600000000000004</v>
      </c>
      <c r="BU182">
        <v>-0.20799999999999999</v>
      </c>
      <c r="BV182" t="s">
        <v>324</v>
      </c>
      <c r="BW182">
        <v>-4.1000000000000002E-2</v>
      </c>
      <c r="BX182">
        <v>-1.0449999999999999</v>
      </c>
    </row>
    <row r="183" spans="1:76" x14ac:dyDescent="0.45">
      <c r="A183">
        <v>2023</v>
      </c>
      <c r="B183" t="s">
        <v>140</v>
      </c>
      <c r="C183">
        <v>11241</v>
      </c>
      <c r="D183" t="s">
        <v>420</v>
      </c>
      <c r="E183" t="s">
        <v>606</v>
      </c>
      <c r="F183">
        <v>1</v>
      </c>
      <c r="G183">
        <v>0.7</v>
      </c>
      <c r="H183" t="s">
        <v>324</v>
      </c>
      <c r="I183" t="s">
        <v>324</v>
      </c>
      <c r="J183" t="s">
        <v>247</v>
      </c>
      <c r="K183" t="s">
        <v>324</v>
      </c>
      <c r="L183">
        <v>0.7</v>
      </c>
      <c r="M183" t="s">
        <v>324</v>
      </c>
      <c r="N183" t="s">
        <v>324</v>
      </c>
      <c r="O183" t="s">
        <v>324</v>
      </c>
      <c r="P183">
        <v>0.7</v>
      </c>
      <c r="Q183" t="s">
        <v>324</v>
      </c>
      <c r="R183" t="s">
        <v>324</v>
      </c>
      <c r="S183" t="s">
        <v>324</v>
      </c>
      <c r="T183" t="s">
        <v>324</v>
      </c>
      <c r="U183" t="s">
        <v>324</v>
      </c>
      <c r="V183">
        <v>0</v>
      </c>
      <c r="W183" t="s">
        <v>324</v>
      </c>
      <c r="X183" t="s">
        <v>324</v>
      </c>
      <c r="Y183" t="s">
        <v>324</v>
      </c>
      <c r="Z183" t="s">
        <v>324</v>
      </c>
      <c r="AA183" t="s">
        <v>324</v>
      </c>
      <c r="AB183">
        <v>0</v>
      </c>
      <c r="AC183" t="s">
        <v>324</v>
      </c>
      <c r="AD183" t="s">
        <v>324</v>
      </c>
      <c r="AE183" t="s">
        <v>324</v>
      </c>
      <c r="AF183" t="s">
        <v>324</v>
      </c>
      <c r="AG183" t="s">
        <v>324</v>
      </c>
      <c r="AH183">
        <v>0</v>
      </c>
      <c r="AI183" t="s">
        <v>324</v>
      </c>
      <c r="AJ183" t="s">
        <v>324</v>
      </c>
      <c r="AK183" t="s">
        <v>324</v>
      </c>
      <c r="AL183" t="s">
        <v>324</v>
      </c>
      <c r="AM183" t="s">
        <v>324</v>
      </c>
      <c r="AN183">
        <v>0</v>
      </c>
      <c r="AO183" t="s">
        <v>324</v>
      </c>
      <c r="AP183" t="s">
        <v>324</v>
      </c>
      <c r="AQ183" t="s">
        <v>324</v>
      </c>
      <c r="AR183" t="s">
        <v>324</v>
      </c>
      <c r="AS183" t="s">
        <v>324</v>
      </c>
      <c r="AT183">
        <v>0</v>
      </c>
      <c r="AU183" t="s">
        <v>324</v>
      </c>
      <c r="AV183" t="s">
        <v>324</v>
      </c>
      <c r="AW183" t="s">
        <v>324</v>
      </c>
      <c r="AX183" t="s">
        <v>324</v>
      </c>
      <c r="AY183" t="s">
        <v>324</v>
      </c>
      <c r="AZ183">
        <v>0</v>
      </c>
      <c r="BA183" t="s">
        <v>324</v>
      </c>
      <c r="BB183" t="s">
        <v>324</v>
      </c>
      <c r="BC183" t="s">
        <v>324</v>
      </c>
      <c r="BD183" t="s">
        <v>324</v>
      </c>
      <c r="BE183" t="s">
        <v>324</v>
      </c>
      <c r="BF183">
        <v>0</v>
      </c>
      <c r="BG183" t="s">
        <v>324</v>
      </c>
      <c r="BH183" t="s">
        <v>324</v>
      </c>
      <c r="BI183" t="s">
        <v>324</v>
      </c>
      <c r="BJ183" t="s">
        <v>324</v>
      </c>
      <c r="BK183" t="s">
        <v>324</v>
      </c>
      <c r="BL183">
        <v>0</v>
      </c>
      <c r="BM183" t="s">
        <v>324</v>
      </c>
      <c r="BN183" t="s">
        <v>324</v>
      </c>
      <c r="BO183" t="s">
        <v>324</v>
      </c>
      <c r="BP183" t="s">
        <v>324</v>
      </c>
      <c r="BQ183" t="s">
        <v>324</v>
      </c>
      <c r="BR183">
        <v>0</v>
      </c>
      <c r="BS183">
        <v>0</v>
      </c>
      <c r="BT183">
        <v>0.7</v>
      </c>
      <c r="BU183">
        <v>0</v>
      </c>
      <c r="BV183">
        <v>0</v>
      </c>
      <c r="BW183">
        <v>0</v>
      </c>
      <c r="BX183">
        <v>0.7</v>
      </c>
    </row>
    <row r="184" spans="1:76" x14ac:dyDescent="0.45">
      <c r="A184">
        <v>2023</v>
      </c>
      <c r="B184" t="s">
        <v>140</v>
      </c>
      <c r="C184">
        <v>13478</v>
      </c>
      <c r="D184" t="s">
        <v>421</v>
      </c>
      <c r="E184" t="s">
        <v>606</v>
      </c>
      <c r="F184">
        <v>106</v>
      </c>
      <c r="G184">
        <v>2.2170000000000001</v>
      </c>
      <c r="H184" t="s">
        <v>324</v>
      </c>
      <c r="I184">
        <v>2.2170000000000001</v>
      </c>
      <c r="J184" t="s">
        <v>247</v>
      </c>
      <c r="K184">
        <v>0.38</v>
      </c>
      <c r="L184">
        <v>1.837</v>
      </c>
      <c r="M184" t="s">
        <v>324</v>
      </c>
      <c r="N184" t="s">
        <v>324</v>
      </c>
      <c r="O184" t="s">
        <v>324</v>
      </c>
      <c r="P184">
        <v>2.2170000000000001</v>
      </c>
      <c r="Q184" t="s">
        <v>324</v>
      </c>
      <c r="R184" t="s">
        <v>324</v>
      </c>
      <c r="S184" t="s">
        <v>324</v>
      </c>
      <c r="T184" t="s">
        <v>324</v>
      </c>
      <c r="U184" t="s">
        <v>324</v>
      </c>
      <c r="V184">
        <v>0</v>
      </c>
      <c r="W184" t="s">
        <v>324</v>
      </c>
      <c r="X184" t="s">
        <v>324</v>
      </c>
      <c r="Y184" t="s">
        <v>324</v>
      </c>
      <c r="Z184" t="s">
        <v>324</v>
      </c>
      <c r="AA184" t="s">
        <v>324</v>
      </c>
      <c r="AB184">
        <v>0</v>
      </c>
      <c r="AC184" t="s">
        <v>324</v>
      </c>
      <c r="AD184" t="s">
        <v>324</v>
      </c>
      <c r="AE184" t="s">
        <v>324</v>
      </c>
      <c r="AF184" t="s">
        <v>324</v>
      </c>
      <c r="AG184" t="s">
        <v>324</v>
      </c>
      <c r="AH184">
        <v>0</v>
      </c>
      <c r="AI184" t="s">
        <v>324</v>
      </c>
      <c r="AJ184" t="s">
        <v>324</v>
      </c>
      <c r="AK184" t="s">
        <v>324</v>
      </c>
      <c r="AL184" t="s">
        <v>324</v>
      </c>
      <c r="AM184" t="s">
        <v>324</v>
      </c>
      <c r="AN184">
        <v>0</v>
      </c>
      <c r="AO184" t="s">
        <v>324</v>
      </c>
      <c r="AP184" t="s">
        <v>324</v>
      </c>
      <c r="AQ184" t="s">
        <v>324</v>
      </c>
      <c r="AR184" t="s">
        <v>324</v>
      </c>
      <c r="AS184" t="s">
        <v>324</v>
      </c>
      <c r="AT184">
        <v>0</v>
      </c>
      <c r="AU184" t="s">
        <v>324</v>
      </c>
      <c r="AV184" t="s">
        <v>324</v>
      </c>
      <c r="AW184" t="s">
        <v>324</v>
      </c>
      <c r="AX184" t="s">
        <v>324</v>
      </c>
      <c r="AY184" t="s">
        <v>324</v>
      </c>
      <c r="AZ184">
        <v>0</v>
      </c>
      <c r="BA184" t="s">
        <v>324</v>
      </c>
      <c r="BB184" t="s">
        <v>324</v>
      </c>
      <c r="BC184" t="s">
        <v>324</v>
      </c>
      <c r="BD184" t="s">
        <v>324</v>
      </c>
      <c r="BE184" t="s">
        <v>324</v>
      </c>
      <c r="BF184">
        <v>0</v>
      </c>
      <c r="BG184" t="s">
        <v>324</v>
      </c>
      <c r="BH184" t="s">
        <v>324</v>
      </c>
      <c r="BI184" t="s">
        <v>324</v>
      </c>
      <c r="BJ184" t="s">
        <v>324</v>
      </c>
      <c r="BK184" t="s">
        <v>324</v>
      </c>
      <c r="BL184">
        <v>0</v>
      </c>
      <c r="BM184" t="s">
        <v>324</v>
      </c>
      <c r="BN184" t="s">
        <v>324</v>
      </c>
      <c r="BO184" t="s">
        <v>324</v>
      </c>
      <c r="BP184" t="s">
        <v>324</v>
      </c>
      <c r="BQ184" t="s">
        <v>324</v>
      </c>
      <c r="BR184">
        <v>0</v>
      </c>
      <c r="BS184">
        <v>0.38</v>
      </c>
      <c r="BT184">
        <v>1.837</v>
      </c>
      <c r="BU184">
        <v>0</v>
      </c>
      <c r="BV184">
        <v>0</v>
      </c>
      <c r="BW184">
        <v>0</v>
      </c>
      <c r="BX184">
        <v>2.2170000000000001</v>
      </c>
    </row>
    <row r="185" spans="1:76" x14ac:dyDescent="0.45">
      <c r="A185">
        <v>2023</v>
      </c>
      <c r="B185" t="s">
        <v>140</v>
      </c>
      <c r="C185">
        <v>99999</v>
      </c>
      <c r="D185" t="s">
        <v>599</v>
      </c>
      <c r="E185" t="s">
        <v>606</v>
      </c>
      <c r="F185" t="s">
        <v>324</v>
      </c>
      <c r="G185">
        <v>-0.50900000000000001</v>
      </c>
      <c r="H185" t="s">
        <v>324</v>
      </c>
      <c r="I185" t="s">
        <v>324</v>
      </c>
      <c r="K185">
        <v>-6.6000000000000003E-2</v>
      </c>
      <c r="L185">
        <v>-0.442</v>
      </c>
      <c r="M185" t="s">
        <v>324</v>
      </c>
      <c r="N185" t="s">
        <v>324</v>
      </c>
      <c r="O185" t="s">
        <v>324</v>
      </c>
      <c r="P185">
        <v>-0.50900000000000001</v>
      </c>
      <c r="Q185" t="s">
        <v>324</v>
      </c>
      <c r="R185" t="s">
        <v>324</v>
      </c>
      <c r="S185" t="s">
        <v>324</v>
      </c>
      <c r="T185" t="s">
        <v>324</v>
      </c>
      <c r="U185" t="s">
        <v>324</v>
      </c>
      <c r="V185" t="s">
        <v>324</v>
      </c>
      <c r="W185" t="s">
        <v>324</v>
      </c>
      <c r="X185" t="s">
        <v>324</v>
      </c>
      <c r="Y185" t="s">
        <v>324</v>
      </c>
      <c r="Z185" t="s">
        <v>324</v>
      </c>
      <c r="AA185" t="s">
        <v>324</v>
      </c>
      <c r="AB185" t="s">
        <v>324</v>
      </c>
      <c r="AC185" t="s">
        <v>324</v>
      </c>
      <c r="AD185" t="s">
        <v>324</v>
      </c>
      <c r="AE185" t="s">
        <v>324</v>
      </c>
      <c r="AF185" t="s">
        <v>324</v>
      </c>
      <c r="AG185" t="s">
        <v>324</v>
      </c>
      <c r="AH185" t="s">
        <v>324</v>
      </c>
      <c r="AI185" t="s">
        <v>324</v>
      </c>
      <c r="AJ185" t="s">
        <v>324</v>
      </c>
      <c r="AK185" t="s">
        <v>324</v>
      </c>
      <c r="AL185" t="s">
        <v>324</v>
      </c>
      <c r="AM185" t="s">
        <v>324</v>
      </c>
      <c r="AN185" t="s">
        <v>324</v>
      </c>
      <c r="AO185" t="s">
        <v>324</v>
      </c>
      <c r="AP185" t="s">
        <v>324</v>
      </c>
      <c r="AQ185" t="s">
        <v>324</v>
      </c>
      <c r="AR185" t="s">
        <v>324</v>
      </c>
      <c r="AS185" t="s">
        <v>324</v>
      </c>
      <c r="AT185" t="s">
        <v>324</v>
      </c>
      <c r="AU185" t="s">
        <v>324</v>
      </c>
      <c r="AV185" t="s">
        <v>324</v>
      </c>
      <c r="AW185" t="s">
        <v>324</v>
      </c>
      <c r="AX185" t="s">
        <v>324</v>
      </c>
      <c r="AY185" t="s">
        <v>324</v>
      </c>
      <c r="AZ185" t="s">
        <v>324</v>
      </c>
      <c r="BA185" t="s">
        <v>324</v>
      </c>
      <c r="BB185" t="s">
        <v>324</v>
      </c>
      <c r="BC185" t="s">
        <v>324</v>
      </c>
      <c r="BD185" t="s">
        <v>324</v>
      </c>
      <c r="BE185" t="s">
        <v>324</v>
      </c>
      <c r="BF185" t="s">
        <v>324</v>
      </c>
      <c r="BG185" t="s">
        <v>324</v>
      </c>
      <c r="BH185" t="s">
        <v>324</v>
      </c>
      <c r="BI185" t="s">
        <v>324</v>
      </c>
      <c r="BJ185" t="s">
        <v>324</v>
      </c>
      <c r="BK185" t="s">
        <v>324</v>
      </c>
      <c r="BL185" t="s">
        <v>324</v>
      </c>
      <c r="BM185" t="s">
        <v>324</v>
      </c>
      <c r="BN185" t="s">
        <v>324</v>
      </c>
      <c r="BO185" t="s">
        <v>324</v>
      </c>
      <c r="BP185" t="s">
        <v>324</v>
      </c>
      <c r="BQ185" t="s">
        <v>324</v>
      </c>
      <c r="BR185" t="s">
        <v>324</v>
      </c>
      <c r="BS185">
        <v>-6.6000000000000003E-2</v>
      </c>
      <c r="BT185">
        <v>-0.442</v>
      </c>
      <c r="BU185" t="s">
        <v>324</v>
      </c>
      <c r="BV185" t="s">
        <v>324</v>
      </c>
      <c r="BW185" t="s">
        <v>324</v>
      </c>
      <c r="BX185">
        <v>-0.50900000000000001</v>
      </c>
    </row>
    <row r="186" spans="1:76" x14ac:dyDescent="0.45">
      <c r="A186">
        <v>2023</v>
      </c>
      <c r="B186" t="s">
        <v>149</v>
      </c>
      <c r="C186">
        <v>6374</v>
      </c>
      <c r="D186" t="s">
        <v>422</v>
      </c>
      <c r="E186" t="s">
        <v>681</v>
      </c>
      <c r="F186">
        <v>90</v>
      </c>
      <c r="G186">
        <v>4.1239999999999997</v>
      </c>
      <c r="H186" t="s">
        <v>324</v>
      </c>
      <c r="I186" t="s">
        <v>324</v>
      </c>
      <c r="J186" t="s">
        <v>244</v>
      </c>
      <c r="K186">
        <v>0.80800000000000005</v>
      </c>
      <c r="L186">
        <v>2.9449999999999998</v>
      </c>
      <c r="M186" t="s">
        <v>324</v>
      </c>
      <c r="N186" t="s">
        <v>324</v>
      </c>
      <c r="O186" t="s">
        <v>324</v>
      </c>
      <c r="P186">
        <v>3.7530000000000001</v>
      </c>
      <c r="Q186" t="s">
        <v>324</v>
      </c>
      <c r="R186" t="s">
        <v>324</v>
      </c>
      <c r="S186" t="s">
        <v>324</v>
      </c>
      <c r="T186" t="s">
        <v>324</v>
      </c>
      <c r="U186" t="s">
        <v>324</v>
      </c>
      <c r="V186">
        <v>0</v>
      </c>
      <c r="W186" t="s">
        <v>324</v>
      </c>
      <c r="X186" t="s">
        <v>324</v>
      </c>
      <c r="Y186" t="s">
        <v>324</v>
      </c>
      <c r="Z186" t="s">
        <v>324</v>
      </c>
      <c r="AA186" t="s">
        <v>324</v>
      </c>
      <c r="AB186">
        <v>0</v>
      </c>
      <c r="AC186" t="s">
        <v>324</v>
      </c>
      <c r="AD186" t="s">
        <v>324</v>
      </c>
      <c r="AE186" t="s">
        <v>324</v>
      </c>
      <c r="AF186" t="s">
        <v>324</v>
      </c>
      <c r="AG186" t="s">
        <v>324</v>
      </c>
      <c r="AH186">
        <v>0</v>
      </c>
      <c r="AI186" t="s">
        <v>324</v>
      </c>
      <c r="AJ186" t="s">
        <v>324</v>
      </c>
      <c r="AK186" t="s">
        <v>324</v>
      </c>
      <c r="AL186" t="s">
        <v>324</v>
      </c>
      <c r="AM186" t="s">
        <v>324</v>
      </c>
      <c r="AN186">
        <v>0</v>
      </c>
      <c r="AO186" t="s">
        <v>324</v>
      </c>
      <c r="AP186" t="s">
        <v>324</v>
      </c>
      <c r="AQ186" t="s">
        <v>324</v>
      </c>
      <c r="AR186" t="s">
        <v>324</v>
      </c>
      <c r="AS186" t="s">
        <v>324</v>
      </c>
      <c r="AT186">
        <v>0</v>
      </c>
      <c r="AU186" t="s">
        <v>324</v>
      </c>
      <c r="AV186">
        <v>0.371</v>
      </c>
      <c r="AW186" t="s">
        <v>324</v>
      </c>
      <c r="AX186" t="s">
        <v>324</v>
      </c>
      <c r="AY186" t="s">
        <v>324</v>
      </c>
      <c r="AZ186">
        <v>0.371</v>
      </c>
      <c r="BA186" t="s">
        <v>324</v>
      </c>
      <c r="BB186" t="s">
        <v>324</v>
      </c>
      <c r="BC186" t="s">
        <v>324</v>
      </c>
      <c r="BD186" t="s">
        <v>324</v>
      </c>
      <c r="BE186" t="s">
        <v>324</v>
      </c>
      <c r="BF186">
        <v>0</v>
      </c>
      <c r="BG186" t="s">
        <v>324</v>
      </c>
      <c r="BH186" t="s">
        <v>324</v>
      </c>
      <c r="BI186" t="s">
        <v>324</v>
      </c>
      <c r="BJ186" t="s">
        <v>324</v>
      </c>
      <c r="BK186" t="s">
        <v>324</v>
      </c>
      <c r="BL186">
        <v>0</v>
      </c>
      <c r="BM186" t="s">
        <v>324</v>
      </c>
      <c r="BN186" t="s">
        <v>324</v>
      </c>
      <c r="BO186" t="s">
        <v>324</v>
      </c>
      <c r="BP186" t="s">
        <v>324</v>
      </c>
      <c r="BQ186" t="s">
        <v>324</v>
      </c>
      <c r="BR186">
        <v>0</v>
      </c>
      <c r="BS186">
        <v>0.80800000000000005</v>
      </c>
      <c r="BT186">
        <v>3.3159999999999998</v>
      </c>
      <c r="BU186">
        <v>0</v>
      </c>
      <c r="BV186">
        <v>0</v>
      </c>
      <c r="BW186">
        <v>0</v>
      </c>
      <c r="BX186">
        <v>4.1239999999999997</v>
      </c>
    </row>
    <row r="187" spans="1:76" x14ac:dyDescent="0.45">
      <c r="A187">
        <v>2023</v>
      </c>
      <c r="B187" t="s">
        <v>149</v>
      </c>
      <c r="C187">
        <v>8774</v>
      </c>
      <c r="D187" t="s">
        <v>423</v>
      </c>
      <c r="E187" t="s">
        <v>681</v>
      </c>
      <c r="F187">
        <v>18</v>
      </c>
      <c r="G187">
        <v>7.6130000000000004</v>
      </c>
      <c r="H187" t="s">
        <v>324</v>
      </c>
      <c r="I187">
        <v>0.36</v>
      </c>
      <c r="J187" t="s">
        <v>247</v>
      </c>
      <c r="K187" t="s">
        <v>324</v>
      </c>
      <c r="L187">
        <v>2.2069999999999999</v>
      </c>
      <c r="M187">
        <v>4.4710000000000001</v>
      </c>
      <c r="N187" t="s">
        <v>324</v>
      </c>
      <c r="O187" t="s">
        <v>324</v>
      </c>
      <c r="P187">
        <v>6.6779999999999999</v>
      </c>
      <c r="Q187" t="s">
        <v>324</v>
      </c>
      <c r="R187" t="s">
        <v>324</v>
      </c>
      <c r="S187" t="s">
        <v>324</v>
      </c>
      <c r="T187" t="s">
        <v>324</v>
      </c>
      <c r="U187" t="s">
        <v>324</v>
      </c>
      <c r="V187">
        <v>0</v>
      </c>
      <c r="W187" t="s">
        <v>324</v>
      </c>
      <c r="X187" t="s">
        <v>324</v>
      </c>
      <c r="Y187" t="s">
        <v>324</v>
      </c>
      <c r="Z187" t="s">
        <v>324</v>
      </c>
      <c r="AA187" t="s">
        <v>324</v>
      </c>
      <c r="AB187">
        <v>0</v>
      </c>
      <c r="AC187" t="s">
        <v>324</v>
      </c>
      <c r="AD187" t="s">
        <v>324</v>
      </c>
      <c r="AE187" t="s">
        <v>324</v>
      </c>
      <c r="AF187" t="s">
        <v>324</v>
      </c>
      <c r="AG187" t="s">
        <v>324</v>
      </c>
      <c r="AH187">
        <v>0</v>
      </c>
      <c r="AI187" t="s">
        <v>324</v>
      </c>
      <c r="AJ187">
        <v>0.57499999999999996</v>
      </c>
      <c r="AK187" t="s">
        <v>324</v>
      </c>
      <c r="AL187" t="s">
        <v>324</v>
      </c>
      <c r="AM187" t="s">
        <v>324</v>
      </c>
      <c r="AN187">
        <v>0.57499999999999996</v>
      </c>
      <c r="AO187" t="s">
        <v>324</v>
      </c>
      <c r="AP187" t="s">
        <v>324</v>
      </c>
      <c r="AQ187" t="s">
        <v>324</v>
      </c>
      <c r="AR187" t="s">
        <v>324</v>
      </c>
      <c r="AS187" t="s">
        <v>324</v>
      </c>
      <c r="AT187">
        <v>0</v>
      </c>
      <c r="AU187" t="s">
        <v>324</v>
      </c>
      <c r="AV187">
        <v>0.36</v>
      </c>
      <c r="AW187" t="s">
        <v>324</v>
      </c>
      <c r="AX187" t="s">
        <v>324</v>
      </c>
      <c r="AY187" t="s">
        <v>324</v>
      </c>
      <c r="AZ187">
        <v>0.36</v>
      </c>
      <c r="BA187" t="s">
        <v>324</v>
      </c>
      <c r="BB187" t="s">
        <v>324</v>
      </c>
      <c r="BC187" t="s">
        <v>324</v>
      </c>
      <c r="BD187" t="s">
        <v>324</v>
      </c>
      <c r="BE187" t="s">
        <v>324</v>
      </c>
      <c r="BF187">
        <v>0</v>
      </c>
      <c r="BG187" t="s">
        <v>324</v>
      </c>
      <c r="BH187" t="s">
        <v>324</v>
      </c>
      <c r="BI187" t="s">
        <v>324</v>
      </c>
      <c r="BJ187" t="s">
        <v>324</v>
      </c>
      <c r="BK187" t="s">
        <v>324</v>
      </c>
      <c r="BL187">
        <v>0</v>
      </c>
      <c r="BM187" t="s">
        <v>324</v>
      </c>
      <c r="BN187" t="s">
        <v>324</v>
      </c>
      <c r="BO187" t="s">
        <v>324</v>
      </c>
      <c r="BP187" t="s">
        <v>324</v>
      </c>
      <c r="BQ187" t="s">
        <v>324</v>
      </c>
      <c r="BR187">
        <v>0</v>
      </c>
      <c r="BS187">
        <v>0</v>
      </c>
      <c r="BT187">
        <v>3.1419999999999999</v>
      </c>
      <c r="BU187">
        <v>4.4710000000000001</v>
      </c>
      <c r="BV187">
        <v>0</v>
      </c>
      <c r="BW187">
        <v>0</v>
      </c>
      <c r="BX187">
        <v>7.6130000000000004</v>
      </c>
    </row>
    <row r="188" spans="1:76" x14ac:dyDescent="0.45">
      <c r="A188">
        <v>2023</v>
      </c>
      <c r="B188" t="s">
        <v>149</v>
      </c>
      <c r="C188">
        <v>8973</v>
      </c>
      <c r="D188" t="s">
        <v>1330</v>
      </c>
      <c r="E188" t="s">
        <v>681</v>
      </c>
      <c r="F188">
        <v>195</v>
      </c>
      <c r="G188">
        <v>2.0779999999999998</v>
      </c>
      <c r="H188" t="s">
        <v>324</v>
      </c>
      <c r="I188" t="s">
        <v>324</v>
      </c>
      <c r="J188" t="s">
        <v>247</v>
      </c>
      <c r="K188">
        <v>1.81</v>
      </c>
      <c r="L188">
        <v>0.10299999999999999</v>
      </c>
      <c r="M188">
        <v>7.0999999999999994E-2</v>
      </c>
      <c r="N188" t="s">
        <v>324</v>
      </c>
      <c r="O188" t="s">
        <v>324</v>
      </c>
      <c r="P188">
        <v>1.984</v>
      </c>
      <c r="Q188">
        <v>9.4E-2</v>
      </c>
      <c r="R188" t="s">
        <v>324</v>
      </c>
      <c r="S188" t="s">
        <v>324</v>
      </c>
      <c r="T188" t="s">
        <v>324</v>
      </c>
      <c r="U188" t="s">
        <v>324</v>
      </c>
      <c r="V188">
        <v>9.4E-2</v>
      </c>
      <c r="W188" t="s">
        <v>324</v>
      </c>
      <c r="X188" t="s">
        <v>324</v>
      </c>
      <c r="Y188" t="s">
        <v>324</v>
      </c>
      <c r="Z188" t="s">
        <v>324</v>
      </c>
      <c r="AA188" t="s">
        <v>324</v>
      </c>
      <c r="AB188">
        <v>0</v>
      </c>
      <c r="AC188" t="s">
        <v>324</v>
      </c>
      <c r="AD188" t="s">
        <v>324</v>
      </c>
      <c r="AE188" t="s">
        <v>324</v>
      </c>
      <c r="AF188" t="s">
        <v>324</v>
      </c>
      <c r="AG188" t="s">
        <v>324</v>
      </c>
      <c r="AH188">
        <v>0</v>
      </c>
      <c r="AI188" t="s">
        <v>324</v>
      </c>
      <c r="AJ188" t="s">
        <v>324</v>
      </c>
      <c r="AK188" t="s">
        <v>324</v>
      </c>
      <c r="AL188" t="s">
        <v>324</v>
      </c>
      <c r="AM188" t="s">
        <v>324</v>
      </c>
      <c r="AN188">
        <v>0</v>
      </c>
      <c r="AO188" t="s">
        <v>324</v>
      </c>
      <c r="AP188" t="s">
        <v>324</v>
      </c>
      <c r="AQ188" t="s">
        <v>324</v>
      </c>
      <c r="AR188" t="s">
        <v>324</v>
      </c>
      <c r="AS188" t="s">
        <v>324</v>
      </c>
      <c r="AT188">
        <v>0</v>
      </c>
      <c r="AU188" t="s">
        <v>324</v>
      </c>
      <c r="AV188" t="s">
        <v>324</v>
      </c>
      <c r="AW188" t="s">
        <v>324</v>
      </c>
      <c r="AX188" t="s">
        <v>324</v>
      </c>
      <c r="AY188" t="s">
        <v>324</v>
      </c>
      <c r="AZ188">
        <v>0</v>
      </c>
      <c r="BA188" t="s">
        <v>324</v>
      </c>
      <c r="BB188" t="s">
        <v>324</v>
      </c>
      <c r="BC188" t="s">
        <v>324</v>
      </c>
      <c r="BD188" t="s">
        <v>324</v>
      </c>
      <c r="BE188" t="s">
        <v>324</v>
      </c>
      <c r="BF188">
        <v>0</v>
      </c>
      <c r="BG188" t="s">
        <v>324</v>
      </c>
      <c r="BH188" t="s">
        <v>324</v>
      </c>
      <c r="BI188" t="s">
        <v>324</v>
      </c>
      <c r="BJ188" t="s">
        <v>324</v>
      </c>
      <c r="BK188" t="s">
        <v>324</v>
      </c>
      <c r="BL188">
        <v>0</v>
      </c>
      <c r="BM188" t="s">
        <v>324</v>
      </c>
      <c r="BN188" t="s">
        <v>324</v>
      </c>
      <c r="BO188" t="s">
        <v>324</v>
      </c>
      <c r="BP188" t="s">
        <v>324</v>
      </c>
      <c r="BQ188" t="s">
        <v>324</v>
      </c>
      <c r="BR188">
        <v>0</v>
      </c>
      <c r="BS188">
        <v>1.9039999999999999</v>
      </c>
      <c r="BT188">
        <v>0.10299999999999999</v>
      </c>
      <c r="BU188">
        <v>7.0999999999999994E-2</v>
      </c>
      <c r="BV188">
        <v>0</v>
      </c>
      <c r="BW188">
        <v>0</v>
      </c>
      <c r="BX188">
        <v>2.0779999999999998</v>
      </c>
    </row>
    <row r="189" spans="1:76" x14ac:dyDescent="0.45">
      <c r="A189">
        <v>2023</v>
      </c>
      <c r="B189" t="s">
        <v>149</v>
      </c>
      <c r="C189">
        <v>11804</v>
      </c>
      <c r="D189" t="s">
        <v>424</v>
      </c>
      <c r="E189" t="s">
        <v>681</v>
      </c>
      <c r="F189">
        <v>3441</v>
      </c>
      <c r="G189">
        <v>180.02699999999999</v>
      </c>
      <c r="H189" t="s">
        <v>324</v>
      </c>
      <c r="I189" t="s">
        <v>324</v>
      </c>
      <c r="J189" t="s">
        <v>244</v>
      </c>
      <c r="K189">
        <v>33.322000000000003</v>
      </c>
      <c r="L189">
        <v>119.2</v>
      </c>
      <c r="M189">
        <v>3.0550000000000002</v>
      </c>
      <c r="N189" t="s">
        <v>324</v>
      </c>
      <c r="O189" t="s">
        <v>324</v>
      </c>
      <c r="P189">
        <v>155.577</v>
      </c>
      <c r="Q189" t="s">
        <v>324</v>
      </c>
      <c r="R189">
        <v>0.5</v>
      </c>
      <c r="S189" t="s">
        <v>324</v>
      </c>
      <c r="T189" t="s">
        <v>324</v>
      </c>
      <c r="U189" t="s">
        <v>324</v>
      </c>
      <c r="V189">
        <v>0.5</v>
      </c>
      <c r="W189" t="s">
        <v>324</v>
      </c>
      <c r="X189" t="s">
        <v>324</v>
      </c>
      <c r="Y189" t="s">
        <v>324</v>
      </c>
      <c r="Z189" t="s">
        <v>324</v>
      </c>
      <c r="AA189" t="s">
        <v>324</v>
      </c>
      <c r="AB189">
        <v>0</v>
      </c>
      <c r="AC189" t="s">
        <v>324</v>
      </c>
      <c r="AD189">
        <v>0.80300000000000005</v>
      </c>
      <c r="AE189" t="s">
        <v>324</v>
      </c>
      <c r="AF189" t="s">
        <v>324</v>
      </c>
      <c r="AG189" t="s">
        <v>324</v>
      </c>
      <c r="AH189">
        <v>0.80300000000000005</v>
      </c>
      <c r="AI189" t="s">
        <v>324</v>
      </c>
      <c r="AJ189">
        <v>1.5389999999999999</v>
      </c>
      <c r="AK189" t="s">
        <v>324</v>
      </c>
      <c r="AL189" t="s">
        <v>324</v>
      </c>
      <c r="AM189" t="s">
        <v>324</v>
      </c>
      <c r="AN189">
        <v>1.5389999999999999</v>
      </c>
      <c r="AO189" t="s">
        <v>324</v>
      </c>
      <c r="AP189">
        <v>3.1349999999999998</v>
      </c>
      <c r="AQ189" t="s">
        <v>324</v>
      </c>
      <c r="AR189" t="s">
        <v>324</v>
      </c>
      <c r="AS189" t="s">
        <v>324</v>
      </c>
      <c r="AT189">
        <v>3.1349999999999998</v>
      </c>
      <c r="AU189" t="s">
        <v>324</v>
      </c>
      <c r="AV189" t="s">
        <v>324</v>
      </c>
      <c r="AW189" t="s">
        <v>324</v>
      </c>
      <c r="AX189" t="s">
        <v>324</v>
      </c>
      <c r="AY189" t="s">
        <v>324</v>
      </c>
      <c r="AZ189">
        <v>0</v>
      </c>
      <c r="BA189">
        <v>5.0000000000000001E-3</v>
      </c>
      <c r="BB189">
        <v>18.198</v>
      </c>
      <c r="BC189" t="s">
        <v>324</v>
      </c>
      <c r="BD189" t="s">
        <v>324</v>
      </c>
      <c r="BE189" t="s">
        <v>324</v>
      </c>
      <c r="BF189">
        <v>18.202999999999999</v>
      </c>
      <c r="BG189" t="s">
        <v>324</v>
      </c>
      <c r="BH189" t="s">
        <v>324</v>
      </c>
      <c r="BI189" t="s">
        <v>324</v>
      </c>
      <c r="BJ189" t="s">
        <v>324</v>
      </c>
      <c r="BK189" t="s">
        <v>324</v>
      </c>
      <c r="BL189">
        <v>0</v>
      </c>
      <c r="BM189" t="s">
        <v>324</v>
      </c>
      <c r="BN189">
        <v>0.27</v>
      </c>
      <c r="BO189" t="s">
        <v>324</v>
      </c>
      <c r="BP189" t="s">
        <v>324</v>
      </c>
      <c r="BQ189" t="s">
        <v>324</v>
      </c>
      <c r="BR189">
        <v>0.27</v>
      </c>
      <c r="BS189">
        <v>33.326999999999998</v>
      </c>
      <c r="BT189">
        <v>143.64500000000001</v>
      </c>
      <c r="BU189">
        <v>3.0550000000000002</v>
      </c>
      <c r="BV189">
        <v>0</v>
      </c>
      <c r="BW189">
        <v>0</v>
      </c>
      <c r="BX189">
        <v>180.02699999999999</v>
      </c>
    </row>
    <row r="190" spans="1:76" x14ac:dyDescent="0.45">
      <c r="A190">
        <v>2023</v>
      </c>
      <c r="B190" t="s">
        <v>149</v>
      </c>
      <c r="C190">
        <v>12473</v>
      </c>
      <c r="D190" t="s">
        <v>888</v>
      </c>
      <c r="E190" t="s">
        <v>681</v>
      </c>
      <c r="F190">
        <v>16</v>
      </c>
      <c r="G190">
        <v>6.5960000000000001</v>
      </c>
      <c r="H190" t="s">
        <v>324</v>
      </c>
      <c r="I190">
        <v>0.187</v>
      </c>
      <c r="J190" t="s">
        <v>244</v>
      </c>
      <c r="K190" t="s">
        <v>324</v>
      </c>
      <c r="L190">
        <v>6.5960000000000001</v>
      </c>
      <c r="M190" t="s">
        <v>324</v>
      </c>
      <c r="N190" t="s">
        <v>324</v>
      </c>
      <c r="O190" t="s">
        <v>324</v>
      </c>
      <c r="P190">
        <v>6.5960000000000001</v>
      </c>
      <c r="Q190" t="s">
        <v>324</v>
      </c>
      <c r="R190" t="s">
        <v>324</v>
      </c>
      <c r="S190" t="s">
        <v>324</v>
      </c>
      <c r="T190" t="s">
        <v>324</v>
      </c>
      <c r="U190" t="s">
        <v>324</v>
      </c>
      <c r="V190">
        <v>0</v>
      </c>
      <c r="W190" t="s">
        <v>324</v>
      </c>
      <c r="X190" t="s">
        <v>324</v>
      </c>
      <c r="Y190" t="s">
        <v>324</v>
      </c>
      <c r="Z190" t="s">
        <v>324</v>
      </c>
      <c r="AA190" t="s">
        <v>324</v>
      </c>
      <c r="AB190">
        <v>0</v>
      </c>
      <c r="AC190" t="s">
        <v>324</v>
      </c>
      <c r="AD190" t="s">
        <v>324</v>
      </c>
      <c r="AE190" t="s">
        <v>324</v>
      </c>
      <c r="AF190" t="s">
        <v>324</v>
      </c>
      <c r="AG190" t="s">
        <v>324</v>
      </c>
      <c r="AH190">
        <v>0</v>
      </c>
      <c r="AI190" t="s">
        <v>324</v>
      </c>
      <c r="AJ190" t="s">
        <v>324</v>
      </c>
      <c r="AK190" t="s">
        <v>324</v>
      </c>
      <c r="AL190" t="s">
        <v>324</v>
      </c>
      <c r="AM190" t="s">
        <v>324</v>
      </c>
      <c r="AN190">
        <v>0</v>
      </c>
      <c r="AO190" t="s">
        <v>324</v>
      </c>
      <c r="AP190" t="s">
        <v>324</v>
      </c>
      <c r="AQ190" t="s">
        <v>324</v>
      </c>
      <c r="AR190" t="s">
        <v>324</v>
      </c>
      <c r="AS190" t="s">
        <v>324</v>
      </c>
      <c r="AT190">
        <v>0</v>
      </c>
      <c r="AU190" t="s">
        <v>324</v>
      </c>
      <c r="AV190" t="s">
        <v>324</v>
      </c>
      <c r="AW190" t="s">
        <v>324</v>
      </c>
      <c r="AX190" t="s">
        <v>324</v>
      </c>
      <c r="AY190" t="s">
        <v>324</v>
      </c>
      <c r="AZ190">
        <v>0</v>
      </c>
      <c r="BA190" t="s">
        <v>324</v>
      </c>
      <c r="BB190" t="s">
        <v>324</v>
      </c>
      <c r="BC190" t="s">
        <v>324</v>
      </c>
      <c r="BD190" t="s">
        <v>324</v>
      </c>
      <c r="BE190" t="s">
        <v>324</v>
      </c>
      <c r="BF190">
        <v>0</v>
      </c>
      <c r="BG190" t="s">
        <v>324</v>
      </c>
      <c r="BH190" t="s">
        <v>324</v>
      </c>
      <c r="BI190" t="s">
        <v>324</v>
      </c>
      <c r="BJ190" t="s">
        <v>324</v>
      </c>
      <c r="BK190" t="s">
        <v>324</v>
      </c>
      <c r="BL190">
        <v>0</v>
      </c>
      <c r="BM190" t="s">
        <v>324</v>
      </c>
      <c r="BN190" t="s">
        <v>324</v>
      </c>
      <c r="BO190" t="s">
        <v>324</v>
      </c>
      <c r="BP190" t="s">
        <v>324</v>
      </c>
      <c r="BQ190" t="s">
        <v>324</v>
      </c>
      <c r="BR190">
        <v>0</v>
      </c>
      <c r="BS190">
        <v>0</v>
      </c>
      <c r="BT190">
        <v>6.5960000000000001</v>
      </c>
      <c r="BU190">
        <v>0</v>
      </c>
      <c r="BV190">
        <v>0</v>
      </c>
      <c r="BW190">
        <v>0</v>
      </c>
      <c r="BX190">
        <v>6.5960000000000001</v>
      </c>
    </row>
    <row r="191" spans="1:76" x14ac:dyDescent="0.45">
      <c r="A191">
        <v>2023</v>
      </c>
      <c r="B191" t="s">
        <v>149</v>
      </c>
      <c r="C191">
        <v>13206</v>
      </c>
      <c r="D191" t="s">
        <v>425</v>
      </c>
      <c r="E191" t="s">
        <v>681</v>
      </c>
      <c r="F191">
        <v>24</v>
      </c>
      <c r="G191">
        <v>0.373</v>
      </c>
      <c r="H191" t="s">
        <v>324</v>
      </c>
      <c r="I191" t="s">
        <v>324</v>
      </c>
      <c r="J191" t="s">
        <v>244</v>
      </c>
      <c r="K191">
        <v>0.23100000000000001</v>
      </c>
      <c r="L191">
        <v>0.14199999999999999</v>
      </c>
      <c r="M191" t="s">
        <v>324</v>
      </c>
      <c r="N191" t="s">
        <v>324</v>
      </c>
      <c r="O191" t="s">
        <v>324</v>
      </c>
      <c r="P191">
        <v>0.373</v>
      </c>
      <c r="Q191" t="s">
        <v>324</v>
      </c>
      <c r="R191" t="s">
        <v>324</v>
      </c>
      <c r="S191" t="s">
        <v>324</v>
      </c>
      <c r="T191" t="s">
        <v>324</v>
      </c>
      <c r="U191" t="s">
        <v>324</v>
      </c>
      <c r="V191">
        <v>0</v>
      </c>
      <c r="W191" t="s">
        <v>324</v>
      </c>
      <c r="X191" t="s">
        <v>324</v>
      </c>
      <c r="Y191" t="s">
        <v>324</v>
      </c>
      <c r="Z191" t="s">
        <v>324</v>
      </c>
      <c r="AA191" t="s">
        <v>324</v>
      </c>
      <c r="AB191">
        <v>0</v>
      </c>
      <c r="AC191" t="s">
        <v>324</v>
      </c>
      <c r="AD191" t="s">
        <v>324</v>
      </c>
      <c r="AE191" t="s">
        <v>324</v>
      </c>
      <c r="AF191" t="s">
        <v>324</v>
      </c>
      <c r="AG191" t="s">
        <v>324</v>
      </c>
      <c r="AH191">
        <v>0</v>
      </c>
      <c r="AI191" t="s">
        <v>324</v>
      </c>
      <c r="AJ191" t="s">
        <v>324</v>
      </c>
      <c r="AK191" t="s">
        <v>324</v>
      </c>
      <c r="AL191" t="s">
        <v>324</v>
      </c>
      <c r="AM191" t="s">
        <v>324</v>
      </c>
      <c r="AN191">
        <v>0</v>
      </c>
      <c r="AO191" t="s">
        <v>324</v>
      </c>
      <c r="AP191" t="s">
        <v>324</v>
      </c>
      <c r="AQ191" t="s">
        <v>324</v>
      </c>
      <c r="AR191" t="s">
        <v>324</v>
      </c>
      <c r="AS191" t="s">
        <v>324</v>
      </c>
      <c r="AT191">
        <v>0</v>
      </c>
      <c r="AU191" t="s">
        <v>324</v>
      </c>
      <c r="AV191" t="s">
        <v>324</v>
      </c>
      <c r="AW191" t="s">
        <v>324</v>
      </c>
      <c r="AX191" t="s">
        <v>324</v>
      </c>
      <c r="AY191" t="s">
        <v>324</v>
      </c>
      <c r="AZ191">
        <v>0</v>
      </c>
      <c r="BA191" t="s">
        <v>324</v>
      </c>
      <c r="BB191" t="s">
        <v>324</v>
      </c>
      <c r="BC191" t="s">
        <v>324</v>
      </c>
      <c r="BD191" t="s">
        <v>324</v>
      </c>
      <c r="BE191" t="s">
        <v>324</v>
      </c>
      <c r="BF191">
        <v>0</v>
      </c>
      <c r="BG191" t="s">
        <v>324</v>
      </c>
      <c r="BH191" t="s">
        <v>324</v>
      </c>
      <c r="BI191" t="s">
        <v>324</v>
      </c>
      <c r="BJ191" t="s">
        <v>324</v>
      </c>
      <c r="BK191" t="s">
        <v>324</v>
      </c>
      <c r="BL191">
        <v>0</v>
      </c>
      <c r="BM191" t="s">
        <v>324</v>
      </c>
      <c r="BN191" t="s">
        <v>324</v>
      </c>
      <c r="BO191" t="s">
        <v>324</v>
      </c>
      <c r="BP191" t="s">
        <v>324</v>
      </c>
      <c r="BQ191" t="s">
        <v>324</v>
      </c>
      <c r="BR191">
        <v>0</v>
      </c>
      <c r="BS191">
        <v>0.23100000000000001</v>
      </c>
      <c r="BT191">
        <v>0.14199999999999999</v>
      </c>
      <c r="BU191">
        <v>0</v>
      </c>
      <c r="BV191">
        <v>0</v>
      </c>
      <c r="BW191">
        <v>0</v>
      </c>
      <c r="BX191">
        <v>0.373</v>
      </c>
    </row>
    <row r="192" spans="1:76" x14ac:dyDescent="0.45">
      <c r="A192">
        <v>2023</v>
      </c>
      <c r="B192" t="s">
        <v>149</v>
      </c>
      <c r="C192">
        <v>20481</v>
      </c>
      <c r="D192" t="s">
        <v>1331</v>
      </c>
      <c r="E192" t="s">
        <v>681</v>
      </c>
      <c r="F192">
        <v>42</v>
      </c>
      <c r="G192">
        <v>0.76500000000000001</v>
      </c>
      <c r="H192" t="s">
        <v>324</v>
      </c>
      <c r="I192" t="s">
        <v>324</v>
      </c>
      <c r="J192" t="s">
        <v>244</v>
      </c>
      <c r="K192">
        <v>0.23899999999999999</v>
      </c>
      <c r="L192">
        <v>0.52600000000000002</v>
      </c>
      <c r="M192" t="s">
        <v>324</v>
      </c>
      <c r="N192" t="s">
        <v>324</v>
      </c>
      <c r="O192" t="s">
        <v>324</v>
      </c>
      <c r="P192">
        <v>0.76500000000000001</v>
      </c>
      <c r="Q192" t="s">
        <v>324</v>
      </c>
      <c r="R192" t="s">
        <v>324</v>
      </c>
      <c r="S192" t="s">
        <v>324</v>
      </c>
      <c r="T192" t="s">
        <v>324</v>
      </c>
      <c r="U192" t="s">
        <v>324</v>
      </c>
      <c r="V192">
        <v>0</v>
      </c>
      <c r="W192" t="s">
        <v>324</v>
      </c>
      <c r="X192" t="s">
        <v>324</v>
      </c>
      <c r="Y192" t="s">
        <v>324</v>
      </c>
      <c r="Z192" t="s">
        <v>324</v>
      </c>
      <c r="AA192" t="s">
        <v>324</v>
      </c>
      <c r="AB192">
        <v>0</v>
      </c>
      <c r="AC192" t="s">
        <v>324</v>
      </c>
      <c r="AD192" t="s">
        <v>324</v>
      </c>
      <c r="AE192" t="s">
        <v>324</v>
      </c>
      <c r="AF192" t="s">
        <v>324</v>
      </c>
      <c r="AG192" t="s">
        <v>324</v>
      </c>
      <c r="AH192">
        <v>0</v>
      </c>
      <c r="AI192" t="s">
        <v>324</v>
      </c>
      <c r="AJ192" t="s">
        <v>324</v>
      </c>
      <c r="AK192" t="s">
        <v>324</v>
      </c>
      <c r="AL192" t="s">
        <v>324</v>
      </c>
      <c r="AM192" t="s">
        <v>324</v>
      </c>
      <c r="AN192">
        <v>0</v>
      </c>
      <c r="AO192" t="s">
        <v>324</v>
      </c>
      <c r="AP192" t="s">
        <v>324</v>
      </c>
      <c r="AQ192" t="s">
        <v>324</v>
      </c>
      <c r="AR192" t="s">
        <v>324</v>
      </c>
      <c r="AS192" t="s">
        <v>324</v>
      </c>
      <c r="AT192">
        <v>0</v>
      </c>
      <c r="AU192" t="s">
        <v>324</v>
      </c>
      <c r="AV192" t="s">
        <v>324</v>
      </c>
      <c r="AW192" t="s">
        <v>324</v>
      </c>
      <c r="AX192" t="s">
        <v>324</v>
      </c>
      <c r="AY192" t="s">
        <v>324</v>
      </c>
      <c r="AZ192">
        <v>0</v>
      </c>
      <c r="BA192" t="s">
        <v>324</v>
      </c>
      <c r="BB192" t="s">
        <v>324</v>
      </c>
      <c r="BC192" t="s">
        <v>324</v>
      </c>
      <c r="BD192" t="s">
        <v>324</v>
      </c>
      <c r="BE192" t="s">
        <v>324</v>
      </c>
      <c r="BF192">
        <v>0</v>
      </c>
      <c r="BG192" t="s">
        <v>324</v>
      </c>
      <c r="BH192" t="s">
        <v>324</v>
      </c>
      <c r="BI192" t="s">
        <v>324</v>
      </c>
      <c r="BJ192" t="s">
        <v>324</v>
      </c>
      <c r="BK192" t="s">
        <v>324</v>
      </c>
      <c r="BL192">
        <v>0</v>
      </c>
      <c r="BM192" t="s">
        <v>324</v>
      </c>
      <c r="BN192" t="s">
        <v>324</v>
      </c>
      <c r="BO192" t="s">
        <v>324</v>
      </c>
      <c r="BP192" t="s">
        <v>324</v>
      </c>
      <c r="BQ192" t="s">
        <v>324</v>
      </c>
      <c r="BR192">
        <v>0</v>
      </c>
      <c r="BS192">
        <v>0.23899999999999999</v>
      </c>
      <c r="BT192">
        <v>0.52600000000000002</v>
      </c>
      <c r="BU192">
        <v>0</v>
      </c>
      <c r="BV192">
        <v>0</v>
      </c>
      <c r="BW192">
        <v>0</v>
      </c>
      <c r="BX192">
        <v>0.76500000000000001</v>
      </c>
    </row>
    <row r="193" spans="1:76" x14ac:dyDescent="0.45">
      <c r="A193">
        <v>2023</v>
      </c>
      <c r="B193" t="s">
        <v>149</v>
      </c>
      <c r="C193">
        <v>54913</v>
      </c>
      <c r="D193" t="s">
        <v>427</v>
      </c>
      <c r="E193" t="s">
        <v>681</v>
      </c>
      <c r="F193">
        <v>565</v>
      </c>
      <c r="G193">
        <v>58.786000000000001</v>
      </c>
      <c r="H193" t="s">
        <v>324</v>
      </c>
      <c r="I193" t="s">
        <v>324</v>
      </c>
      <c r="J193" t="s">
        <v>244</v>
      </c>
      <c r="K193">
        <v>3.6070000000000002</v>
      </c>
      <c r="L193">
        <v>17.736999999999998</v>
      </c>
      <c r="M193">
        <v>1.9359999999999999</v>
      </c>
      <c r="N193" t="s">
        <v>324</v>
      </c>
      <c r="O193" t="s">
        <v>324</v>
      </c>
      <c r="P193">
        <v>23.28</v>
      </c>
      <c r="Q193" t="s">
        <v>324</v>
      </c>
      <c r="R193" t="s">
        <v>324</v>
      </c>
      <c r="S193" t="s">
        <v>324</v>
      </c>
      <c r="T193" t="s">
        <v>324</v>
      </c>
      <c r="U193" t="s">
        <v>324</v>
      </c>
      <c r="V193">
        <v>0</v>
      </c>
      <c r="W193" t="s">
        <v>324</v>
      </c>
      <c r="X193" t="s">
        <v>324</v>
      </c>
      <c r="Y193" t="s">
        <v>324</v>
      </c>
      <c r="Z193" t="s">
        <v>324</v>
      </c>
      <c r="AA193" t="s">
        <v>324</v>
      </c>
      <c r="AB193">
        <v>0</v>
      </c>
      <c r="AC193">
        <v>0</v>
      </c>
      <c r="AD193">
        <v>0</v>
      </c>
      <c r="AE193">
        <v>0</v>
      </c>
      <c r="AF193" t="s">
        <v>324</v>
      </c>
      <c r="AG193" t="s">
        <v>324</v>
      </c>
      <c r="AH193">
        <v>0</v>
      </c>
      <c r="AI193">
        <v>2.1999999999999999E-2</v>
      </c>
      <c r="AJ193">
        <v>2.9870000000000001</v>
      </c>
      <c r="AK193">
        <v>0.04</v>
      </c>
      <c r="AL193" t="s">
        <v>324</v>
      </c>
      <c r="AM193" t="s">
        <v>324</v>
      </c>
      <c r="AN193">
        <v>3.0489999999999999</v>
      </c>
      <c r="AO193">
        <v>6.0000000000000001E-3</v>
      </c>
      <c r="AP193">
        <v>2.8719999999999999</v>
      </c>
      <c r="AQ193">
        <v>2.625</v>
      </c>
      <c r="AR193" t="s">
        <v>324</v>
      </c>
      <c r="AS193" t="s">
        <v>324</v>
      </c>
      <c r="AT193">
        <v>5.5030000000000001</v>
      </c>
      <c r="AU193">
        <v>0.44400000000000001</v>
      </c>
      <c r="AV193">
        <v>16.558</v>
      </c>
      <c r="AW193">
        <v>3.5249999999999999</v>
      </c>
      <c r="AX193" t="s">
        <v>324</v>
      </c>
      <c r="AY193" t="s">
        <v>324</v>
      </c>
      <c r="AZ193">
        <v>20.527000000000001</v>
      </c>
      <c r="BA193">
        <v>1.0999999999999999E-2</v>
      </c>
      <c r="BB193">
        <v>3.6139999999999999</v>
      </c>
      <c r="BC193">
        <v>1.421</v>
      </c>
      <c r="BD193" t="s">
        <v>324</v>
      </c>
      <c r="BE193" t="s">
        <v>324</v>
      </c>
      <c r="BF193">
        <v>5.0460000000000003</v>
      </c>
      <c r="BG193" t="s">
        <v>324</v>
      </c>
      <c r="BH193">
        <v>1.381</v>
      </c>
      <c r="BI193" t="s">
        <v>324</v>
      </c>
      <c r="BJ193" t="s">
        <v>324</v>
      </c>
      <c r="BK193" t="s">
        <v>324</v>
      </c>
      <c r="BL193">
        <v>1.381</v>
      </c>
      <c r="BM193" t="s">
        <v>324</v>
      </c>
      <c r="BN193" t="s">
        <v>324</v>
      </c>
      <c r="BO193" t="s">
        <v>324</v>
      </c>
      <c r="BP193" t="s">
        <v>324</v>
      </c>
      <c r="BQ193" t="s">
        <v>324</v>
      </c>
      <c r="BR193">
        <v>0</v>
      </c>
      <c r="BS193">
        <v>4.09</v>
      </c>
      <c r="BT193">
        <v>45.149000000000001</v>
      </c>
      <c r="BU193">
        <v>9.5470000000000006</v>
      </c>
      <c r="BV193">
        <v>0</v>
      </c>
      <c r="BW193">
        <v>0</v>
      </c>
      <c r="BX193">
        <v>58.786000000000001</v>
      </c>
    </row>
    <row r="194" spans="1:76" x14ac:dyDescent="0.45">
      <c r="A194">
        <v>2023</v>
      </c>
      <c r="B194" t="s">
        <v>149</v>
      </c>
      <c r="C194">
        <v>99999</v>
      </c>
      <c r="D194" t="s">
        <v>599</v>
      </c>
      <c r="E194" t="s">
        <v>681</v>
      </c>
      <c r="F194" t="s">
        <v>324</v>
      </c>
      <c r="G194">
        <v>1.2829999999999999</v>
      </c>
      <c r="H194" t="s">
        <v>324</v>
      </c>
      <c r="I194" t="s">
        <v>324</v>
      </c>
      <c r="K194">
        <v>-0.316</v>
      </c>
      <c r="L194">
        <v>-6.5000000000000002E-2</v>
      </c>
      <c r="M194">
        <v>-0.79200000000000004</v>
      </c>
      <c r="N194" t="s">
        <v>324</v>
      </c>
      <c r="O194">
        <v>2.456</v>
      </c>
      <c r="P194">
        <v>1.2829999999999999</v>
      </c>
      <c r="Q194" t="s">
        <v>324</v>
      </c>
      <c r="R194" t="s">
        <v>324</v>
      </c>
      <c r="S194" t="s">
        <v>324</v>
      </c>
      <c r="T194" t="s">
        <v>324</v>
      </c>
      <c r="U194" t="s">
        <v>324</v>
      </c>
      <c r="V194" t="s">
        <v>324</v>
      </c>
      <c r="W194" t="s">
        <v>324</v>
      </c>
      <c r="X194" t="s">
        <v>324</v>
      </c>
      <c r="Y194" t="s">
        <v>324</v>
      </c>
      <c r="Z194" t="s">
        <v>324</v>
      </c>
      <c r="AA194" t="s">
        <v>324</v>
      </c>
      <c r="AB194" t="s">
        <v>324</v>
      </c>
      <c r="AC194" t="s">
        <v>324</v>
      </c>
      <c r="AD194" t="s">
        <v>324</v>
      </c>
      <c r="AE194" t="s">
        <v>324</v>
      </c>
      <c r="AF194" t="s">
        <v>324</v>
      </c>
      <c r="AG194" t="s">
        <v>324</v>
      </c>
      <c r="AH194" t="s">
        <v>324</v>
      </c>
      <c r="AI194" t="s">
        <v>324</v>
      </c>
      <c r="AJ194" t="s">
        <v>324</v>
      </c>
      <c r="AK194" t="s">
        <v>324</v>
      </c>
      <c r="AL194" t="s">
        <v>324</v>
      </c>
      <c r="AM194" t="s">
        <v>324</v>
      </c>
      <c r="AN194" t="s">
        <v>324</v>
      </c>
      <c r="AO194" t="s">
        <v>324</v>
      </c>
      <c r="AP194" t="s">
        <v>324</v>
      </c>
      <c r="AQ194" t="s">
        <v>324</v>
      </c>
      <c r="AR194" t="s">
        <v>324</v>
      </c>
      <c r="AS194" t="s">
        <v>324</v>
      </c>
      <c r="AT194" t="s">
        <v>324</v>
      </c>
      <c r="AU194" t="s">
        <v>324</v>
      </c>
      <c r="AV194" t="s">
        <v>324</v>
      </c>
      <c r="AW194" t="s">
        <v>324</v>
      </c>
      <c r="AX194" t="s">
        <v>324</v>
      </c>
      <c r="AY194" t="s">
        <v>324</v>
      </c>
      <c r="AZ194" t="s">
        <v>324</v>
      </c>
      <c r="BA194" t="s">
        <v>324</v>
      </c>
      <c r="BB194" t="s">
        <v>324</v>
      </c>
      <c r="BC194" t="s">
        <v>324</v>
      </c>
      <c r="BD194" t="s">
        <v>324</v>
      </c>
      <c r="BE194" t="s">
        <v>324</v>
      </c>
      <c r="BF194" t="s">
        <v>324</v>
      </c>
      <c r="BG194" t="s">
        <v>324</v>
      </c>
      <c r="BH194" t="s">
        <v>324</v>
      </c>
      <c r="BI194" t="s">
        <v>324</v>
      </c>
      <c r="BJ194" t="s">
        <v>324</v>
      </c>
      <c r="BK194" t="s">
        <v>324</v>
      </c>
      <c r="BL194" t="s">
        <v>324</v>
      </c>
      <c r="BM194" t="s">
        <v>324</v>
      </c>
      <c r="BN194" t="s">
        <v>324</v>
      </c>
      <c r="BO194" t="s">
        <v>324</v>
      </c>
      <c r="BP194" t="s">
        <v>324</v>
      </c>
      <c r="BQ194" t="s">
        <v>324</v>
      </c>
      <c r="BR194" t="s">
        <v>324</v>
      </c>
      <c r="BS194">
        <v>-0.316</v>
      </c>
      <c r="BT194">
        <v>-6.5000000000000002E-2</v>
      </c>
      <c r="BU194">
        <v>-0.79200000000000004</v>
      </c>
      <c r="BV194" t="s">
        <v>324</v>
      </c>
      <c r="BW194">
        <v>2.456</v>
      </c>
      <c r="BX194">
        <v>1.2829999999999999</v>
      </c>
    </row>
    <row r="195" spans="1:76" x14ac:dyDescent="0.45">
      <c r="A195">
        <v>2023</v>
      </c>
      <c r="B195" t="s">
        <v>146</v>
      </c>
      <c r="C195">
        <v>84</v>
      </c>
      <c r="D195" t="s">
        <v>561</v>
      </c>
      <c r="E195" t="s">
        <v>683</v>
      </c>
      <c r="F195">
        <v>1</v>
      </c>
      <c r="G195">
        <v>0.5</v>
      </c>
      <c r="H195">
        <v>0</v>
      </c>
      <c r="I195">
        <v>0.5</v>
      </c>
      <c r="J195" t="s">
        <v>244</v>
      </c>
      <c r="K195">
        <v>0</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v>0</v>
      </c>
      <c r="AH195">
        <v>0</v>
      </c>
      <c r="AI195">
        <v>0</v>
      </c>
      <c r="AJ195">
        <v>0</v>
      </c>
      <c r="AK195">
        <v>0</v>
      </c>
      <c r="AL195">
        <v>0</v>
      </c>
      <c r="AM195">
        <v>0</v>
      </c>
      <c r="AN195">
        <v>0</v>
      </c>
      <c r="AO195">
        <v>0</v>
      </c>
      <c r="AP195">
        <v>0</v>
      </c>
      <c r="AQ195">
        <v>0</v>
      </c>
      <c r="AR195">
        <v>0</v>
      </c>
      <c r="AS195">
        <v>0</v>
      </c>
      <c r="AT195">
        <v>0</v>
      </c>
      <c r="AU195">
        <v>0</v>
      </c>
      <c r="AV195">
        <v>0</v>
      </c>
      <c r="AW195">
        <v>0</v>
      </c>
      <c r="AX195">
        <v>0</v>
      </c>
      <c r="AY195">
        <v>0.5</v>
      </c>
      <c r="AZ195">
        <v>0.5</v>
      </c>
      <c r="BA195">
        <v>0</v>
      </c>
      <c r="BB195">
        <v>0</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v>0.5</v>
      </c>
      <c r="BX195">
        <v>0.5</v>
      </c>
    </row>
    <row r="196" spans="1:76" x14ac:dyDescent="0.45">
      <c r="A196">
        <v>2023</v>
      </c>
      <c r="B196" t="s">
        <v>151</v>
      </c>
      <c r="C196">
        <v>392</v>
      </c>
      <c r="D196" t="s">
        <v>434</v>
      </c>
      <c r="E196" t="s">
        <v>606</v>
      </c>
      <c r="F196">
        <v>1</v>
      </c>
      <c r="G196">
        <v>1.2E-2</v>
      </c>
      <c r="H196">
        <v>0</v>
      </c>
      <c r="I196">
        <v>0</v>
      </c>
      <c r="J196" t="s">
        <v>244</v>
      </c>
      <c r="K196" t="s">
        <v>324</v>
      </c>
      <c r="L196">
        <v>6.0000000000000001E-3</v>
      </c>
      <c r="M196" t="s">
        <v>324</v>
      </c>
      <c r="N196" t="s">
        <v>324</v>
      </c>
      <c r="O196" t="s">
        <v>324</v>
      </c>
      <c r="P196">
        <v>6.0000000000000001E-3</v>
      </c>
      <c r="Q196" t="s">
        <v>324</v>
      </c>
      <c r="R196" t="s">
        <v>324</v>
      </c>
      <c r="S196" t="s">
        <v>324</v>
      </c>
      <c r="T196" t="s">
        <v>324</v>
      </c>
      <c r="U196" t="s">
        <v>324</v>
      </c>
      <c r="V196">
        <v>0</v>
      </c>
      <c r="W196" t="s">
        <v>324</v>
      </c>
      <c r="X196" t="s">
        <v>324</v>
      </c>
      <c r="Y196" t="s">
        <v>324</v>
      </c>
      <c r="Z196" t="s">
        <v>324</v>
      </c>
      <c r="AA196" t="s">
        <v>324</v>
      </c>
      <c r="AB196">
        <v>0</v>
      </c>
      <c r="AC196" t="s">
        <v>324</v>
      </c>
      <c r="AD196">
        <v>6.0000000000000001E-3</v>
      </c>
      <c r="AE196" t="s">
        <v>324</v>
      </c>
      <c r="AF196" t="s">
        <v>324</v>
      </c>
      <c r="AG196" t="s">
        <v>324</v>
      </c>
      <c r="AH196">
        <v>6.0000000000000001E-3</v>
      </c>
      <c r="AI196" t="s">
        <v>324</v>
      </c>
      <c r="AJ196" t="s">
        <v>324</v>
      </c>
      <c r="AK196" t="s">
        <v>324</v>
      </c>
      <c r="AL196" t="s">
        <v>324</v>
      </c>
      <c r="AM196" t="s">
        <v>324</v>
      </c>
      <c r="AN196">
        <v>0</v>
      </c>
      <c r="AO196" t="s">
        <v>324</v>
      </c>
      <c r="AP196" t="s">
        <v>324</v>
      </c>
      <c r="AQ196" t="s">
        <v>324</v>
      </c>
      <c r="AR196" t="s">
        <v>324</v>
      </c>
      <c r="AS196" t="s">
        <v>324</v>
      </c>
      <c r="AT196">
        <v>0</v>
      </c>
      <c r="AU196" t="s">
        <v>324</v>
      </c>
      <c r="AV196" t="s">
        <v>324</v>
      </c>
      <c r="AW196" t="s">
        <v>324</v>
      </c>
      <c r="AX196" t="s">
        <v>324</v>
      </c>
      <c r="AY196" t="s">
        <v>324</v>
      </c>
      <c r="AZ196">
        <v>0</v>
      </c>
      <c r="BA196" t="s">
        <v>324</v>
      </c>
      <c r="BB196" t="s">
        <v>324</v>
      </c>
      <c r="BC196" t="s">
        <v>324</v>
      </c>
      <c r="BD196" t="s">
        <v>324</v>
      </c>
      <c r="BE196" t="s">
        <v>324</v>
      </c>
      <c r="BF196">
        <v>0</v>
      </c>
      <c r="BG196" t="s">
        <v>324</v>
      </c>
      <c r="BH196" t="s">
        <v>324</v>
      </c>
      <c r="BI196" t="s">
        <v>324</v>
      </c>
      <c r="BJ196" t="s">
        <v>324</v>
      </c>
      <c r="BK196" t="s">
        <v>324</v>
      </c>
      <c r="BL196">
        <v>0</v>
      </c>
      <c r="BM196" t="s">
        <v>324</v>
      </c>
      <c r="BN196" t="s">
        <v>324</v>
      </c>
      <c r="BO196" t="s">
        <v>324</v>
      </c>
      <c r="BP196" t="s">
        <v>324</v>
      </c>
      <c r="BQ196" t="s">
        <v>324</v>
      </c>
      <c r="BR196">
        <v>0</v>
      </c>
      <c r="BS196">
        <v>0</v>
      </c>
      <c r="BT196">
        <v>1.2E-2</v>
      </c>
      <c r="BU196">
        <v>0</v>
      </c>
      <c r="BV196">
        <v>0</v>
      </c>
      <c r="BW196">
        <v>0</v>
      </c>
      <c r="BX196">
        <v>1.2E-2</v>
      </c>
    </row>
    <row r="197" spans="1:76" x14ac:dyDescent="0.45">
      <c r="A197">
        <v>2023</v>
      </c>
      <c r="B197" t="s">
        <v>151</v>
      </c>
      <c r="C197">
        <v>3436</v>
      </c>
      <c r="D197" t="s">
        <v>902</v>
      </c>
      <c r="E197" t="s">
        <v>606</v>
      </c>
      <c r="F197">
        <v>10</v>
      </c>
      <c r="G197">
        <v>0.32800000000000001</v>
      </c>
      <c r="H197" t="s">
        <v>324</v>
      </c>
      <c r="I197" t="s">
        <v>324</v>
      </c>
      <c r="J197" t="s">
        <v>244</v>
      </c>
      <c r="K197">
        <v>0.22800000000000001</v>
      </c>
      <c r="L197">
        <v>0.1</v>
      </c>
      <c r="M197" t="s">
        <v>324</v>
      </c>
      <c r="N197" t="s">
        <v>324</v>
      </c>
      <c r="O197" t="s">
        <v>324</v>
      </c>
      <c r="P197">
        <v>0.32800000000000001</v>
      </c>
      <c r="Q197" t="s">
        <v>324</v>
      </c>
      <c r="R197" t="s">
        <v>324</v>
      </c>
      <c r="S197" t="s">
        <v>324</v>
      </c>
      <c r="T197" t="s">
        <v>324</v>
      </c>
      <c r="U197" t="s">
        <v>324</v>
      </c>
      <c r="V197">
        <v>0</v>
      </c>
      <c r="W197" t="s">
        <v>324</v>
      </c>
      <c r="X197" t="s">
        <v>324</v>
      </c>
      <c r="Y197" t="s">
        <v>324</v>
      </c>
      <c r="Z197" t="s">
        <v>324</v>
      </c>
      <c r="AA197" t="s">
        <v>324</v>
      </c>
      <c r="AB197">
        <v>0</v>
      </c>
      <c r="AC197" t="s">
        <v>324</v>
      </c>
      <c r="AD197" t="s">
        <v>324</v>
      </c>
      <c r="AE197" t="s">
        <v>324</v>
      </c>
      <c r="AF197" t="s">
        <v>324</v>
      </c>
      <c r="AG197" t="s">
        <v>324</v>
      </c>
      <c r="AH197">
        <v>0</v>
      </c>
      <c r="AI197" t="s">
        <v>324</v>
      </c>
      <c r="AJ197" t="s">
        <v>324</v>
      </c>
      <c r="AK197" t="s">
        <v>324</v>
      </c>
      <c r="AL197" t="s">
        <v>324</v>
      </c>
      <c r="AM197" t="s">
        <v>324</v>
      </c>
      <c r="AN197">
        <v>0</v>
      </c>
      <c r="AO197" t="s">
        <v>324</v>
      </c>
      <c r="AP197" t="s">
        <v>324</v>
      </c>
      <c r="AQ197" t="s">
        <v>324</v>
      </c>
      <c r="AR197" t="s">
        <v>324</v>
      </c>
      <c r="AS197" t="s">
        <v>324</v>
      </c>
      <c r="AT197">
        <v>0</v>
      </c>
      <c r="AU197" t="s">
        <v>324</v>
      </c>
      <c r="AV197" t="s">
        <v>324</v>
      </c>
      <c r="AW197" t="s">
        <v>324</v>
      </c>
      <c r="AX197" t="s">
        <v>324</v>
      </c>
      <c r="AY197" t="s">
        <v>324</v>
      </c>
      <c r="AZ197">
        <v>0</v>
      </c>
      <c r="BA197" t="s">
        <v>324</v>
      </c>
      <c r="BB197" t="s">
        <v>324</v>
      </c>
      <c r="BC197" t="s">
        <v>324</v>
      </c>
      <c r="BD197" t="s">
        <v>324</v>
      </c>
      <c r="BE197" t="s">
        <v>324</v>
      </c>
      <c r="BF197">
        <v>0</v>
      </c>
      <c r="BG197" t="s">
        <v>324</v>
      </c>
      <c r="BH197" t="s">
        <v>324</v>
      </c>
      <c r="BI197" t="s">
        <v>324</v>
      </c>
      <c r="BJ197" t="s">
        <v>324</v>
      </c>
      <c r="BK197" t="s">
        <v>324</v>
      </c>
      <c r="BL197">
        <v>0</v>
      </c>
      <c r="BM197" t="s">
        <v>324</v>
      </c>
      <c r="BN197" t="s">
        <v>324</v>
      </c>
      <c r="BO197" t="s">
        <v>324</v>
      </c>
      <c r="BP197" t="s">
        <v>324</v>
      </c>
      <c r="BQ197" t="s">
        <v>324</v>
      </c>
      <c r="BR197">
        <v>0</v>
      </c>
      <c r="BS197">
        <v>0.22800000000000001</v>
      </c>
      <c r="BT197">
        <v>0.1</v>
      </c>
      <c r="BU197">
        <v>0</v>
      </c>
      <c r="BV197">
        <v>0</v>
      </c>
      <c r="BW197">
        <v>0</v>
      </c>
      <c r="BX197">
        <v>0.32800000000000001</v>
      </c>
    </row>
    <row r="198" spans="1:76" x14ac:dyDescent="0.45">
      <c r="A198">
        <v>2023</v>
      </c>
      <c r="B198" t="s">
        <v>151</v>
      </c>
      <c r="C198">
        <v>4254</v>
      </c>
      <c r="D198" t="s">
        <v>436</v>
      </c>
      <c r="E198" t="s">
        <v>606</v>
      </c>
      <c r="F198">
        <v>467</v>
      </c>
      <c r="G198">
        <v>30.902999999999999</v>
      </c>
      <c r="H198">
        <v>2.6</v>
      </c>
      <c r="I198">
        <v>2.76</v>
      </c>
      <c r="J198" t="s">
        <v>244</v>
      </c>
      <c r="K198">
        <v>2.125</v>
      </c>
      <c r="L198">
        <v>12.756</v>
      </c>
      <c r="M198">
        <v>1.6719999999999999</v>
      </c>
      <c r="N198" t="s">
        <v>324</v>
      </c>
      <c r="O198">
        <v>3.4769999999999999</v>
      </c>
      <c r="P198">
        <v>20.03</v>
      </c>
      <c r="Q198" t="s">
        <v>324</v>
      </c>
      <c r="R198">
        <v>0.6</v>
      </c>
      <c r="S198">
        <v>0.25</v>
      </c>
      <c r="T198" t="s">
        <v>324</v>
      </c>
      <c r="U198">
        <v>1</v>
      </c>
      <c r="V198">
        <v>1.85</v>
      </c>
      <c r="W198" t="s">
        <v>324</v>
      </c>
      <c r="X198" t="s">
        <v>324</v>
      </c>
      <c r="Y198" t="s">
        <v>324</v>
      </c>
      <c r="Z198" t="s">
        <v>324</v>
      </c>
      <c r="AA198" t="s">
        <v>324</v>
      </c>
      <c r="AB198">
        <v>0</v>
      </c>
      <c r="AC198">
        <v>7.5999999999999998E-2</v>
      </c>
      <c r="AD198">
        <v>8.2000000000000003E-2</v>
      </c>
      <c r="AE198" t="s">
        <v>324</v>
      </c>
      <c r="AF198" t="s">
        <v>324</v>
      </c>
      <c r="AG198">
        <v>1E-3</v>
      </c>
      <c r="AH198">
        <v>0.159</v>
      </c>
      <c r="AI198" t="s">
        <v>324</v>
      </c>
      <c r="AJ198">
        <v>0.05</v>
      </c>
      <c r="AK198" t="s">
        <v>324</v>
      </c>
      <c r="AL198" t="s">
        <v>324</v>
      </c>
      <c r="AM198">
        <v>4.0940000000000003</v>
      </c>
      <c r="AN198">
        <v>4.1440000000000001</v>
      </c>
      <c r="AO198" t="s">
        <v>324</v>
      </c>
      <c r="AP198" t="s">
        <v>324</v>
      </c>
      <c r="AQ198" t="s">
        <v>324</v>
      </c>
      <c r="AR198" t="s">
        <v>324</v>
      </c>
      <c r="AS198" t="s">
        <v>324</v>
      </c>
      <c r="AT198">
        <v>0</v>
      </c>
      <c r="AU198" t="s">
        <v>324</v>
      </c>
      <c r="AV198">
        <v>1.19</v>
      </c>
      <c r="AW198">
        <v>0.03</v>
      </c>
      <c r="AX198" t="s">
        <v>324</v>
      </c>
      <c r="AY198">
        <v>3.5</v>
      </c>
      <c r="AZ198">
        <v>4.72</v>
      </c>
      <c r="BA198" t="s">
        <v>324</v>
      </c>
      <c r="BB198" t="s">
        <v>324</v>
      </c>
      <c r="BC198" t="s">
        <v>324</v>
      </c>
      <c r="BD198" t="s">
        <v>324</v>
      </c>
      <c r="BE198" t="s">
        <v>324</v>
      </c>
      <c r="BF198">
        <v>0</v>
      </c>
      <c r="BG198" t="s">
        <v>324</v>
      </c>
      <c r="BH198" t="s">
        <v>324</v>
      </c>
      <c r="BI198" t="s">
        <v>324</v>
      </c>
      <c r="BJ198" t="s">
        <v>324</v>
      </c>
      <c r="BK198" t="s">
        <v>324</v>
      </c>
      <c r="BL198">
        <v>0</v>
      </c>
      <c r="BM198" t="s">
        <v>324</v>
      </c>
      <c r="BN198" t="s">
        <v>324</v>
      </c>
      <c r="BO198" t="s">
        <v>324</v>
      </c>
      <c r="BP198" t="s">
        <v>324</v>
      </c>
      <c r="BQ198" t="s">
        <v>324</v>
      </c>
      <c r="BR198">
        <v>0</v>
      </c>
      <c r="BS198">
        <v>2.2010000000000001</v>
      </c>
      <c r="BT198">
        <v>14.678000000000001</v>
      </c>
      <c r="BU198">
        <v>1.952</v>
      </c>
      <c r="BV198">
        <v>0</v>
      </c>
      <c r="BW198">
        <v>12.071999999999999</v>
      </c>
      <c r="BX198">
        <v>30.902999999999999</v>
      </c>
    </row>
    <row r="199" spans="1:76" x14ac:dyDescent="0.45">
      <c r="A199">
        <v>2023</v>
      </c>
      <c r="B199" t="s">
        <v>151</v>
      </c>
      <c r="C199">
        <v>5109</v>
      </c>
      <c r="D199" t="s">
        <v>437</v>
      </c>
      <c r="E199" t="s">
        <v>606</v>
      </c>
      <c r="F199">
        <v>40</v>
      </c>
      <c r="G199">
        <v>20.123999999999999</v>
      </c>
      <c r="H199" t="s">
        <v>324</v>
      </c>
      <c r="I199" t="s">
        <v>324</v>
      </c>
      <c r="J199" t="s">
        <v>244</v>
      </c>
      <c r="K199" t="s">
        <v>324</v>
      </c>
      <c r="L199">
        <v>1.496</v>
      </c>
      <c r="M199">
        <v>1.125</v>
      </c>
      <c r="N199" t="s">
        <v>324</v>
      </c>
      <c r="O199">
        <v>11.967000000000001</v>
      </c>
      <c r="P199">
        <v>14.587999999999999</v>
      </c>
      <c r="Q199" t="s">
        <v>324</v>
      </c>
      <c r="R199" t="s">
        <v>324</v>
      </c>
      <c r="S199" t="s">
        <v>324</v>
      </c>
      <c r="T199" t="s">
        <v>324</v>
      </c>
      <c r="U199" t="s">
        <v>324</v>
      </c>
      <c r="V199">
        <v>0</v>
      </c>
      <c r="W199" t="s">
        <v>324</v>
      </c>
      <c r="X199" t="s">
        <v>324</v>
      </c>
      <c r="Y199" t="s">
        <v>324</v>
      </c>
      <c r="Z199" t="s">
        <v>324</v>
      </c>
      <c r="AA199" t="s">
        <v>324</v>
      </c>
      <c r="AB199">
        <v>0</v>
      </c>
      <c r="AC199" t="s">
        <v>324</v>
      </c>
      <c r="AD199">
        <v>0.19500000000000001</v>
      </c>
      <c r="AE199" t="s">
        <v>324</v>
      </c>
      <c r="AF199" t="s">
        <v>324</v>
      </c>
      <c r="AG199" t="s">
        <v>324</v>
      </c>
      <c r="AH199">
        <v>0.19500000000000001</v>
      </c>
      <c r="AI199" t="s">
        <v>324</v>
      </c>
      <c r="AJ199" t="s">
        <v>324</v>
      </c>
      <c r="AK199" t="s">
        <v>324</v>
      </c>
      <c r="AL199" t="s">
        <v>324</v>
      </c>
      <c r="AM199" t="s">
        <v>324</v>
      </c>
      <c r="AN199">
        <v>0</v>
      </c>
      <c r="AO199" t="s">
        <v>324</v>
      </c>
      <c r="AP199" t="s">
        <v>324</v>
      </c>
      <c r="AQ199" t="s">
        <v>324</v>
      </c>
      <c r="AR199" t="s">
        <v>324</v>
      </c>
      <c r="AS199" t="s">
        <v>324</v>
      </c>
      <c r="AT199">
        <v>0</v>
      </c>
      <c r="AU199" t="s">
        <v>324</v>
      </c>
      <c r="AV199">
        <v>0.95</v>
      </c>
      <c r="AW199">
        <v>0.376</v>
      </c>
      <c r="AX199" t="s">
        <v>324</v>
      </c>
      <c r="AY199" t="s">
        <v>324</v>
      </c>
      <c r="AZ199">
        <v>1.3260000000000001</v>
      </c>
      <c r="BA199" t="s">
        <v>324</v>
      </c>
      <c r="BB199" t="s">
        <v>324</v>
      </c>
      <c r="BC199" t="s">
        <v>324</v>
      </c>
      <c r="BD199" t="s">
        <v>324</v>
      </c>
      <c r="BE199" t="s">
        <v>324</v>
      </c>
      <c r="BF199">
        <v>0</v>
      </c>
      <c r="BG199" t="s">
        <v>324</v>
      </c>
      <c r="BH199" t="s">
        <v>324</v>
      </c>
      <c r="BI199" t="s">
        <v>324</v>
      </c>
      <c r="BJ199" t="s">
        <v>324</v>
      </c>
      <c r="BK199" t="s">
        <v>324</v>
      </c>
      <c r="BL199">
        <v>0</v>
      </c>
      <c r="BM199" t="s">
        <v>324</v>
      </c>
      <c r="BN199">
        <v>1.5549999999999999</v>
      </c>
      <c r="BO199">
        <v>2.46</v>
      </c>
      <c r="BP199" t="s">
        <v>324</v>
      </c>
      <c r="BQ199" t="s">
        <v>324</v>
      </c>
      <c r="BR199">
        <v>4.0149999999999997</v>
      </c>
      <c r="BS199">
        <v>0</v>
      </c>
      <c r="BT199">
        <v>4.1959999999999997</v>
      </c>
      <c r="BU199">
        <v>3.9609999999999999</v>
      </c>
      <c r="BV199">
        <v>0</v>
      </c>
      <c r="BW199">
        <v>11.967000000000001</v>
      </c>
      <c r="BX199">
        <v>20.123999999999999</v>
      </c>
    </row>
    <row r="200" spans="1:76" x14ac:dyDescent="0.45">
      <c r="A200">
        <v>2023</v>
      </c>
      <c r="B200" t="s">
        <v>151</v>
      </c>
      <c r="C200">
        <v>9324</v>
      </c>
      <c r="D200" t="s">
        <v>404</v>
      </c>
      <c r="E200" t="s">
        <v>683</v>
      </c>
      <c r="F200">
        <v>33</v>
      </c>
      <c r="G200">
        <v>0.26200000000000001</v>
      </c>
      <c r="H200" t="s">
        <v>324</v>
      </c>
      <c r="I200" t="s">
        <v>324</v>
      </c>
      <c r="J200" t="s">
        <v>244</v>
      </c>
      <c r="K200">
        <v>0.191</v>
      </c>
      <c r="L200">
        <v>0.05</v>
      </c>
      <c r="M200" t="s">
        <v>324</v>
      </c>
      <c r="N200" t="s">
        <v>324</v>
      </c>
      <c r="O200" t="s">
        <v>324</v>
      </c>
      <c r="P200">
        <v>0.24099999999999999</v>
      </c>
      <c r="Q200">
        <v>2.1000000000000001E-2</v>
      </c>
      <c r="R200" t="s">
        <v>324</v>
      </c>
      <c r="S200" t="s">
        <v>324</v>
      </c>
      <c r="T200" t="s">
        <v>324</v>
      </c>
      <c r="U200" t="s">
        <v>324</v>
      </c>
      <c r="V200">
        <v>2.1000000000000001E-2</v>
      </c>
      <c r="W200">
        <v>0.161</v>
      </c>
      <c r="X200" t="s">
        <v>324</v>
      </c>
      <c r="Y200" t="s">
        <v>324</v>
      </c>
      <c r="Z200" t="s">
        <v>324</v>
      </c>
      <c r="AA200" t="s">
        <v>324</v>
      </c>
      <c r="AB200">
        <v>0.161</v>
      </c>
      <c r="AC200" t="s">
        <v>324</v>
      </c>
      <c r="AD200" t="s">
        <v>324</v>
      </c>
      <c r="AE200" t="s">
        <v>324</v>
      </c>
      <c r="AF200" t="s">
        <v>324</v>
      </c>
      <c r="AG200" t="s">
        <v>324</v>
      </c>
      <c r="AH200">
        <v>0</v>
      </c>
      <c r="AI200" t="s">
        <v>324</v>
      </c>
      <c r="AJ200" t="s">
        <v>324</v>
      </c>
      <c r="AK200" t="s">
        <v>324</v>
      </c>
      <c r="AL200" t="s">
        <v>324</v>
      </c>
      <c r="AM200" t="s">
        <v>324</v>
      </c>
      <c r="AN200">
        <v>0</v>
      </c>
      <c r="AO200" t="s">
        <v>324</v>
      </c>
      <c r="AP200" t="s">
        <v>324</v>
      </c>
      <c r="AQ200" t="s">
        <v>324</v>
      </c>
      <c r="AR200" t="s">
        <v>324</v>
      </c>
      <c r="AS200" t="s">
        <v>324</v>
      </c>
      <c r="AT200">
        <v>0</v>
      </c>
      <c r="AU200" t="s">
        <v>324</v>
      </c>
      <c r="AV200" t="s">
        <v>324</v>
      </c>
      <c r="AW200" t="s">
        <v>324</v>
      </c>
      <c r="AX200" t="s">
        <v>324</v>
      </c>
      <c r="AY200" t="s">
        <v>324</v>
      </c>
      <c r="AZ200">
        <v>0</v>
      </c>
      <c r="BA200" t="s">
        <v>324</v>
      </c>
      <c r="BB200" t="s">
        <v>324</v>
      </c>
      <c r="BC200" t="s">
        <v>324</v>
      </c>
      <c r="BD200" t="s">
        <v>324</v>
      </c>
      <c r="BE200" t="s">
        <v>324</v>
      </c>
      <c r="BF200">
        <v>0</v>
      </c>
      <c r="BG200" t="s">
        <v>324</v>
      </c>
      <c r="BH200" t="s">
        <v>324</v>
      </c>
      <c r="BI200" t="s">
        <v>324</v>
      </c>
      <c r="BJ200" t="s">
        <v>324</v>
      </c>
      <c r="BK200" t="s">
        <v>324</v>
      </c>
      <c r="BL200">
        <v>0</v>
      </c>
      <c r="BM200" t="s">
        <v>324</v>
      </c>
      <c r="BN200" t="s">
        <v>324</v>
      </c>
      <c r="BO200" t="s">
        <v>324</v>
      </c>
      <c r="BP200" t="s">
        <v>324</v>
      </c>
      <c r="BQ200" t="s">
        <v>324</v>
      </c>
      <c r="BR200">
        <v>0</v>
      </c>
      <c r="BS200">
        <v>0.21199999999999999</v>
      </c>
      <c r="BT200">
        <v>0.05</v>
      </c>
      <c r="BU200">
        <v>0</v>
      </c>
      <c r="BV200">
        <v>0</v>
      </c>
      <c r="BW200">
        <v>0</v>
      </c>
      <c r="BX200">
        <v>0.26200000000000001</v>
      </c>
    </row>
    <row r="201" spans="1:76" x14ac:dyDescent="0.45">
      <c r="A201">
        <v>2023</v>
      </c>
      <c r="B201" t="s">
        <v>151</v>
      </c>
      <c r="C201">
        <v>12377</v>
      </c>
      <c r="D201" t="s">
        <v>822</v>
      </c>
      <c r="E201" t="s">
        <v>683</v>
      </c>
      <c r="F201">
        <v>5</v>
      </c>
      <c r="G201">
        <v>3.9</v>
      </c>
      <c r="H201" t="s">
        <v>324</v>
      </c>
      <c r="I201" t="s">
        <v>324</v>
      </c>
      <c r="J201" t="s">
        <v>244</v>
      </c>
      <c r="K201" t="s">
        <v>324</v>
      </c>
      <c r="L201">
        <v>3.9</v>
      </c>
      <c r="M201" t="s">
        <v>324</v>
      </c>
      <c r="N201" t="s">
        <v>324</v>
      </c>
      <c r="O201" t="s">
        <v>324</v>
      </c>
      <c r="P201">
        <v>3.9</v>
      </c>
      <c r="Q201" t="s">
        <v>324</v>
      </c>
      <c r="R201" t="s">
        <v>324</v>
      </c>
      <c r="S201" t="s">
        <v>324</v>
      </c>
      <c r="T201" t="s">
        <v>324</v>
      </c>
      <c r="U201" t="s">
        <v>324</v>
      </c>
      <c r="V201">
        <v>0</v>
      </c>
      <c r="W201" t="s">
        <v>324</v>
      </c>
      <c r="X201" t="s">
        <v>324</v>
      </c>
      <c r="Y201" t="s">
        <v>324</v>
      </c>
      <c r="Z201" t="s">
        <v>324</v>
      </c>
      <c r="AA201" t="s">
        <v>324</v>
      </c>
      <c r="AB201">
        <v>0</v>
      </c>
      <c r="AC201" t="s">
        <v>324</v>
      </c>
      <c r="AD201" t="s">
        <v>324</v>
      </c>
      <c r="AE201" t="s">
        <v>324</v>
      </c>
      <c r="AF201" t="s">
        <v>324</v>
      </c>
      <c r="AG201" t="s">
        <v>324</v>
      </c>
      <c r="AH201">
        <v>0</v>
      </c>
      <c r="AI201" t="s">
        <v>324</v>
      </c>
      <c r="AJ201" t="s">
        <v>324</v>
      </c>
      <c r="AK201" t="s">
        <v>324</v>
      </c>
      <c r="AL201" t="s">
        <v>324</v>
      </c>
      <c r="AM201" t="s">
        <v>324</v>
      </c>
      <c r="AN201">
        <v>0</v>
      </c>
      <c r="AO201" t="s">
        <v>324</v>
      </c>
      <c r="AP201" t="s">
        <v>324</v>
      </c>
      <c r="AQ201" t="s">
        <v>324</v>
      </c>
      <c r="AR201" t="s">
        <v>324</v>
      </c>
      <c r="AS201" t="s">
        <v>324</v>
      </c>
      <c r="AT201">
        <v>0</v>
      </c>
      <c r="AU201" t="s">
        <v>324</v>
      </c>
      <c r="AV201" t="s">
        <v>324</v>
      </c>
      <c r="AW201" t="s">
        <v>324</v>
      </c>
      <c r="AX201" t="s">
        <v>324</v>
      </c>
      <c r="AY201" t="s">
        <v>324</v>
      </c>
      <c r="AZ201">
        <v>0</v>
      </c>
      <c r="BA201" t="s">
        <v>324</v>
      </c>
      <c r="BB201" t="s">
        <v>324</v>
      </c>
      <c r="BC201" t="s">
        <v>324</v>
      </c>
      <c r="BD201" t="s">
        <v>324</v>
      </c>
      <c r="BE201" t="s">
        <v>324</v>
      </c>
      <c r="BF201">
        <v>0</v>
      </c>
      <c r="BG201" t="s">
        <v>324</v>
      </c>
      <c r="BH201" t="s">
        <v>324</v>
      </c>
      <c r="BI201" t="s">
        <v>324</v>
      </c>
      <c r="BJ201" t="s">
        <v>324</v>
      </c>
      <c r="BK201" t="s">
        <v>324</v>
      </c>
      <c r="BL201">
        <v>0</v>
      </c>
      <c r="BM201" t="s">
        <v>324</v>
      </c>
      <c r="BN201" t="s">
        <v>324</v>
      </c>
      <c r="BO201" t="s">
        <v>324</v>
      </c>
      <c r="BP201" t="s">
        <v>324</v>
      </c>
      <c r="BQ201" t="s">
        <v>324</v>
      </c>
      <c r="BR201">
        <v>0</v>
      </c>
      <c r="BS201">
        <v>0</v>
      </c>
      <c r="BT201">
        <v>3.9</v>
      </c>
      <c r="BU201">
        <v>0</v>
      </c>
      <c r="BV201">
        <v>0</v>
      </c>
      <c r="BW201">
        <v>0</v>
      </c>
      <c r="BX201">
        <v>3.9</v>
      </c>
    </row>
    <row r="202" spans="1:76" x14ac:dyDescent="0.45">
      <c r="A202">
        <v>2023</v>
      </c>
      <c r="B202" t="s">
        <v>151</v>
      </c>
      <c r="C202">
        <v>38084</v>
      </c>
      <c r="D202" t="s">
        <v>917</v>
      </c>
      <c r="E202" t="s">
        <v>606</v>
      </c>
      <c r="F202">
        <v>14</v>
      </c>
      <c r="G202">
        <v>1.583</v>
      </c>
      <c r="H202" t="s">
        <v>324</v>
      </c>
      <c r="I202" t="s">
        <v>324</v>
      </c>
      <c r="J202" t="s">
        <v>244</v>
      </c>
      <c r="K202">
        <v>6.0999999999999999E-2</v>
      </c>
      <c r="L202">
        <v>1.51</v>
      </c>
      <c r="M202" t="s">
        <v>324</v>
      </c>
      <c r="N202" t="s">
        <v>324</v>
      </c>
      <c r="O202" t="s">
        <v>324</v>
      </c>
      <c r="P202">
        <v>1.571</v>
      </c>
      <c r="Q202" t="s">
        <v>324</v>
      </c>
      <c r="R202" t="s">
        <v>324</v>
      </c>
      <c r="S202" t="s">
        <v>324</v>
      </c>
      <c r="T202" t="s">
        <v>324</v>
      </c>
      <c r="U202" t="s">
        <v>324</v>
      </c>
      <c r="V202">
        <v>0</v>
      </c>
      <c r="W202" t="s">
        <v>324</v>
      </c>
      <c r="X202" t="s">
        <v>324</v>
      </c>
      <c r="Y202" t="s">
        <v>324</v>
      </c>
      <c r="Z202" t="s">
        <v>324</v>
      </c>
      <c r="AA202" t="s">
        <v>324</v>
      </c>
      <c r="AB202">
        <v>0</v>
      </c>
      <c r="AC202">
        <v>1.2E-2</v>
      </c>
      <c r="AD202" t="s">
        <v>324</v>
      </c>
      <c r="AE202" t="s">
        <v>324</v>
      </c>
      <c r="AF202" t="s">
        <v>324</v>
      </c>
      <c r="AG202" t="s">
        <v>324</v>
      </c>
      <c r="AH202">
        <v>1.2E-2</v>
      </c>
      <c r="AI202" t="s">
        <v>324</v>
      </c>
      <c r="AJ202" t="s">
        <v>324</v>
      </c>
      <c r="AK202" t="s">
        <v>324</v>
      </c>
      <c r="AL202" t="s">
        <v>324</v>
      </c>
      <c r="AM202" t="s">
        <v>324</v>
      </c>
      <c r="AN202">
        <v>0</v>
      </c>
      <c r="AO202" t="s">
        <v>324</v>
      </c>
      <c r="AP202" t="s">
        <v>324</v>
      </c>
      <c r="AQ202" t="s">
        <v>324</v>
      </c>
      <c r="AR202" t="s">
        <v>324</v>
      </c>
      <c r="AS202" t="s">
        <v>324</v>
      </c>
      <c r="AT202">
        <v>0</v>
      </c>
      <c r="AU202" t="s">
        <v>324</v>
      </c>
      <c r="AV202" t="s">
        <v>324</v>
      </c>
      <c r="AW202" t="s">
        <v>324</v>
      </c>
      <c r="AX202" t="s">
        <v>324</v>
      </c>
      <c r="AY202" t="s">
        <v>324</v>
      </c>
      <c r="AZ202">
        <v>0</v>
      </c>
      <c r="BA202" t="s">
        <v>324</v>
      </c>
      <c r="BB202" t="s">
        <v>324</v>
      </c>
      <c r="BC202" t="s">
        <v>324</v>
      </c>
      <c r="BD202" t="s">
        <v>324</v>
      </c>
      <c r="BE202" t="s">
        <v>324</v>
      </c>
      <c r="BF202">
        <v>0</v>
      </c>
      <c r="BG202" t="s">
        <v>324</v>
      </c>
      <c r="BH202" t="s">
        <v>324</v>
      </c>
      <c r="BI202" t="s">
        <v>324</v>
      </c>
      <c r="BJ202" t="s">
        <v>324</v>
      </c>
      <c r="BK202" t="s">
        <v>324</v>
      </c>
      <c r="BL202">
        <v>0</v>
      </c>
      <c r="BM202" t="s">
        <v>324</v>
      </c>
      <c r="BN202" t="s">
        <v>324</v>
      </c>
      <c r="BO202" t="s">
        <v>324</v>
      </c>
      <c r="BP202" t="s">
        <v>324</v>
      </c>
      <c r="BQ202" t="s">
        <v>324</v>
      </c>
      <c r="BR202">
        <v>0</v>
      </c>
      <c r="BS202">
        <v>7.2999999999999995E-2</v>
      </c>
      <c r="BT202">
        <v>1.51</v>
      </c>
      <c r="BU202">
        <v>0</v>
      </c>
      <c r="BV202">
        <v>0</v>
      </c>
      <c r="BW202">
        <v>0</v>
      </c>
      <c r="BX202">
        <v>1.583</v>
      </c>
    </row>
    <row r="203" spans="1:76" x14ac:dyDescent="0.45">
      <c r="A203">
        <v>2023</v>
      </c>
      <c r="B203" t="s">
        <v>151</v>
      </c>
      <c r="C203">
        <v>56279</v>
      </c>
      <c r="D203" t="s">
        <v>1332</v>
      </c>
      <c r="E203" t="s">
        <v>606</v>
      </c>
      <c r="F203">
        <v>2</v>
      </c>
      <c r="G203">
        <v>1.6</v>
      </c>
      <c r="H203" t="s">
        <v>324</v>
      </c>
      <c r="I203">
        <v>1.6</v>
      </c>
      <c r="J203" t="s">
        <v>244</v>
      </c>
      <c r="K203" t="s">
        <v>324</v>
      </c>
      <c r="L203" t="s">
        <v>324</v>
      </c>
      <c r="M203">
        <v>0.88</v>
      </c>
      <c r="N203" t="s">
        <v>324</v>
      </c>
      <c r="O203">
        <v>0.72</v>
      </c>
      <c r="P203">
        <v>1.6</v>
      </c>
      <c r="Q203" t="s">
        <v>324</v>
      </c>
      <c r="R203" t="s">
        <v>324</v>
      </c>
      <c r="S203" t="s">
        <v>324</v>
      </c>
      <c r="T203" t="s">
        <v>324</v>
      </c>
      <c r="U203" t="s">
        <v>324</v>
      </c>
      <c r="V203">
        <v>0</v>
      </c>
      <c r="W203" t="s">
        <v>324</v>
      </c>
      <c r="X203" t="s">
        <v>324</v>
      </c>
      <c r="Y203" t="s">
        <v>324</v>
      </c>
      <c r="Z203" t="s">
        <v>324</v>
      </c>
      <c r="AA203" t="s">
        <v>324</v>
      </c>
      <c r="AB203">
        <v>0</v>
      </c>
      <c r="AC203" t="s">
        <v>324</v>
      </c>
      <c r="AD203" t="s">
        <v>324</v>
      </c>
      <c r="AE203" t="s">
        <v>324</v>
      </c>
      <c r="AF203" t="s">
        <v>324</v>
      </c>
      <c r="AG203" t="s">
        <v>324</v>
      </c>
      <c r="AH203">
        <v>0</v>
      </c>
      <c r="AI203" t="s">
        <v>324</v>
      </c>
      <c r="AJ203" t="s">
        <v>324</v>
      </c>
      <c r="AK203" t="s">
        <v>324</v>
      </c>
      <c r="AL203" t="s">
        <v>324</v>
      </c>
      <c r="AM203" t="s">
        <v>324</v>
      </c>
      <c r="AN203">
        <v>0</v>
      </c>
      <c r="AO203" t="s">
        <v>324</v>
      </c>
      <c r="AP203" t="s">
        <v>324</v>
      </c>
      <c r="AQ203" t="s">
        <v>324</v>
      </c>
      <c r="AR203" t="s">
        <v>324</v>
      </c>
      <c r="AS203" t="s">
        <v>324</v>
      </c>
      <c r="AT203">
        <v>0</v>
      </c>
      <c r="AU203" t="s">
        <v>324</v>
      </c>
      <c r="AV203" t="s">
        <v>324</v>
      </c>
      <c r="AW203" t="s">
        <v>324</v>
      </c>
      <c r="AX203" t="s">
        <v>324</v>
      </c>
      <c r="AY203" t="s">
        <v>324</v>
      </c>
      <c r="AZ203">
        <v>0</v>
      </c>
      <c r="BA203" t="s">
        <v>324</v>
      </c>
      <c r="BB203" t="s">
        <v>324</v>
      </c>
      <c r="BC203" t="s">
        <v>324</v>
      </c>
      <c r="BD203" t="s">
        <v>324</v>
      </c>
      <c r="BE203" t="s">
        <v>324</v>
      </c>
      <c r="BF203">
        <v>0</v>
      </c>
      <c r="BG203" t="s">
        <v>324</v>
      </c>
      <c r="BH203" t="s">
        <v>324</v>
      </c>
      <c r="BI203" t="s">
        <v>324</v>
      </c>
      <c r="BJ203" t="s">
        <v>324</v>
      </c>
      <c r="BK203" t="s">
        <v>324</v>
      </c>
      <c r="BL203">
        <v>0</v>
      </c>
      <c r="BM203" t="s">
        <v>324</v>
      </c>
      <c r="BN203" t="s">
        <v>324</v>
      </c>
      <c r="BO203" t="s">
        <v>324</v>
      </c>
      <c r="BP203" t="s">
        <v>324</v>
      </c>
      <c r="BQ203" t="s">
        <v>324</v>
      </c>
      <c r="BR203">
        <v>0</v>
      </c>
      <c r="BS203">
        <v>0</v>
      </c>
      <c r="BT203">
        <v>0</v>
      </c>
      <c r="BU203">
        <v>0.88</v>
      </c>
      <c r="BV203">
        <v>0</v>
      </c>
      <c r="BW203">
        <v>0.72</v>
      </c>
      <c r="BX203">
        <v>1.6</v>
      </c>
    </row>
    <row r="204" spans="1:76" x14ac:dyDescent="0.45">
      <c r="A204">
        <v>2023</v>
      </c>
      <c r="B204" t="s">
        <v>151</v>
      </c>
      <c r="C204">
        <v>60631</v>
      </c>
      <c r="D204" t="s">
        <v>440</v>
      </c>
      <c r="E204" t="s">
        <v>606</v>
      </c>
      <c r="F204">
        <v>1</v>
      </c>
      <c r="G204">
        <v>3.0000000000000001E-3</v>
      </c>
      <c r="H204" t="s">
        <v>324</v>
      </c>
      <c r="I204" t="s">
        <v>324</v>
      </c>
      <c r="J204" t="s">
        <v>247</v>
      </c>
      <c r="K204">
        <v>3.0000000000000001E-3</v>
      </c>
      <c r="L204" t="s">
        <v>324</v>
      </c>
      <c r="M204" t="s">
        <v>324</v>
      </c>
      <c r="N204" t="s">
        <v>324</v>
      </c>
      <c r="O204" t="s">
        <v>324</v>
      </c>
      <c r="P204">
        <v>3.0000000000000001E-3</v>
      </c>
      <c r="Q204" t="s">
        <v>324</v>
      </c>
      <c r="R204" t="s">
        <v>324</v>
      </c>
      <c r="S204" t="s">
        <v>324</v>
      </c>
      <c r="T204" t="s">
        <v>324</v>
      </c>
      <c r="U204" t="s">
        <v>324</v>
      </c>
      <c r="V204">
        <v>0</v>
      </c>
      <c r="W204" t="s">
        <v>324</v>
      </c>
      <c r="X204" t="s">
        <v>324</v>
      </c>
      <c r="Y204" t="s">
        <v>324</v>
      </c>
      <c r="Z204" t="s">
        <v>324</v>
      </c>
      <c r="AA204" t="s">
        <v>324</v>
      </c>
      <c r="AB204">
        <v>0</v>
      </c>
      <c r="AC204" t="s">
        <v>324</v>
      </c>
      <c r="AD204" t="s">
        <v>324</v>
      </c>
      <c r="AE204" t="s">
        <v>324</v>
      </c>
      <c r="AF204" t="s">
        <v>324</v>
      </c>
      <c r="AG204" t="s">
        <v>324</v>
      </c>
      <c r="AH204">
        <v>0</v>
      </c>
      <c r="AI204" t="s">
        <v>324</v>
      </c>
      <c r="AJ204" t="s">
        <v>324</v>
      </c>
      <c r="AK204" t="s">
        <v>324</v>
      </c>
      <c r="AL204" t="s">
        <v>324</v>
      </c>
      <c r="AM204" t="s">
        <v>324</v>
      </c>
      <c r="AN204">
        <v>0</v>
      </c>
      <c r="AO204" t="s">
        <v>324</v>
      </c>
      <c r="AP204" t="s">
        <v>324</v>
      </c>
      <c r="AQ204" t="s">
        <v>324</v>
      </c>
      <c r="AR204" t="s">
        <v>324</v>
      </c>
      <c r="AS204" t="s">
        <v>324</v>
      </c>
      <c r="AT204">
        <v>0</v>
      </c>
      <c r="AU204" t="s">
        <v>324</v>
      </c>
      <c r="AV204" t="s">
        <v>324</v>
      </c>
      <c r="AW204" t="s">
        <v>324</v>
      </c>
      <c r="AX204" t="s">
        <v>324</v>
      </c>
      <c r="AY204" t="s">
        <v>324</v>
      </c>
      <c r="AZ204">
        <v>0</v>
      </c>
      <c r="BA204" t="s">
        <v>324</v>
      </c>
      <c r="BB204" t="s">
        <v>324</v>
      </c>
      <c r="BC204" t="s">
        <v>324</v>
      </c>
      <c r="BD204" t="s">
        <v>324</v>
      </c>
      <c r="BE204" t="s">
        <v>324</v>
      </c>
      <c r="BF204">
        <v>0</v>
      </c>
      <c r="BG204" t="s">
        <v>324</v>
      </c>
      <c r="BH204" t="s">
        <v>324</v>
      </c>
      <c r="BI204" t="s">
        <v>324</v>
      </c>
      <c r="BJ204" t="s">
        <v>324</v>
      </c>
      <c r="BK204" t="s">
        <v>324</v>
      </c>
      <c r="BL204">
        <v>0</v>
      </c>
      <c r="BM204" t="s">
        <v>324</v>
      </c>
      <c r="BN204" t="s">
        <v>324</v>
      </c>
      <c r="BO204" t="s">
        <v>324</v>
      </c>
      <c r="BP204" t="s">
        <v>324</v>
      </c>
      <c r="BQ204" t="s">
        <v>324</v>
      </c>
      <c r="BR204">
        <v>0</v>
      </c>
      <c r="BS204">
        <v>3.0000000000000001E-3</v>
      </c>
      <c r="BT204">
        <v>0</v>
      </c>
      <c r="BU204">
        <v>0</v>
      </c>
      <c r="BV204">
        <v>0</v>
      </c>
      <c r="BW204">
        <v>0</v>
      </c>
      <c r="BX204">
        <v>3.0000000000000001E-3</v>
      </c>
    </row>
    <row r="205" spans="1:76" x14ac:dyDescent="0.45">
      <c r="A205">
        <v>2023</v>
      </c>
      <c r="B205" t="s">
        <v>151</v>
      </c>
      <c r="C205">
        <v>99999</v>
      </c>
      <c r="D205" t="s">
        <v>599</v>
      </c>
      <c r="E205" t="s">
        <v>606</v>
      </c>
      <c r="F205" t="s">
        <v>324</v>
      </c>
      <c r="G205">
        <v>-1E-3</v>
      </c>
      <c r="H205" t="s">
        <v>324</v>
      </c>
      <c r="I205" t="s">
        <v>324</v>
      </c>
      <c r="K205">
        <v>-1E-3</v>
      </c>
      <c r="L205" t="s">
        <v>324</v>
      </c>
      <c r="M205" t="s">
        <v>324</v>
      </c>
      <c r="N205" t="s">
        <v>324</v>
      </c>
      <c r="O205" t="s">
        <v>324</v>
      </c>
      <c r="P205">
        <v>-1E-3</v>
      </c>
      <c r="Q205" t="s">
        <v>324</v>
      </c>
      <c r="R205" t="s">
        <v>324</v>
      </c>
      <c r="S205" t="s">
        <v>324</v>
      </c>
      <c r="T205" t="s">
        <v>324</v>
      </c>
      <c r="U205" t="s">
        <v>324</v>
      </c>
      <c r="V205" t="s">
        <v>324</v>
      </c>
      <c r="W205" t="s">
        <v>324</v>
      </c>
      <c r="X205" t="s">
        <v>324</v>
      </c>
      <c r="Y205" t="s">
        <v>324</v>
      </c>
      <c r="Z205" t="s">
        <v>324</v>
      </c>
      <c r="AA205" t="s">
        <v>324</v>
      </c>
      <c r="AB205" t="s">
        <v>324</v>
      </c>
      <c r="AC205" t="s">
        <v>324</v>
      </c>
      <c r="AD205" t="s">
        <v>324</v>
      </c>
      <c r="AE205" t="s">
        <v>324</v>
      </c>
      <c r="AF205" t="s">
        <v>324</v>
      </c>
      <c r="AG205" t="s">
        <v>324</v>
      </c>
      <c r="AH205" t="s">
        <v>324</v>
      </c>
      <c r="AI205" t="s">
        <v>324</v>
      </c>
      <c r="AJ205" t="s">
        <v>324</v>
      </c>
      <c r="AK205" t="s">
        <v>324</v>
      </c>
      <c r="AL205" t="s">
        <v>324</v>
      </c>
      <c r="AM205" t="s">
        <v>324</v>
      </c>
      <c r="AN205" t="s">
        <v>324</v>
      </c>
      <c r="AO205" t="s">
        <v>324</v>
      </c>
      <c r="AP205" t="s">
        <v>324</v>
      </c>
      <c r="AQ205" t="s">
        <v>324</v>
      </c>
      <c r="AR205" t="s">
        <v>324</v>
      </c>
      <c r="AS205" t="s">
        <v>324</v>
      </c>
      <c r="AT205" t="s">
        <v>324</v>
      </c>
      <c r="AU205" t="s">
        <v>324</v>
      </c>
      <c r="AV205" t="s">
        <v>324</v>
      </c>
      <c r="AW205" t="s">
        <v>324</v>
      </c>
      <c r="AX205" t="s">
        <v>324</v>
      </c>
      <c r="AY205" t="s">
        <v>324</v>
      </c>
      <c r="AZ205" t="s">
        <v>324</v>
      </c>
      <c r="BA205" t="s">
        <v>324</v>
      </c>
      <c r="BB205" t="s">
        <v>324</v>
      </c>
      <c r="BC205" t="s">
        <v>324</v>
      </c>
      <c r="BD205" t="s">
        <v>324</v>
      </c>
      <c r="BE205" t="s">
        <v>324</v>
      </c>
      <c r="BF205" t="s">
        <v>324</v>
      </c>
      <c r="BG205" t="s">
        <v>324</v>
      </c>
      <c r="BH205" t="s">
        <v>324</v>
      </c>
      <c r="BI205" t="s">
        <v>324</v>
      </c>
      <c r="BJ205" t="s">
        <v>324</v>
      </c>
      <c r="BK205" t="s">
        <v>324</v>
      </c>
      <c r="BL205" t="s">
        <v>324</v>
      </c>
      <c r="BM205" t="s">
        <v>324</v>
      </c>
      <c r="BN205" t="s">
        <v>324</v>
      </c>
      <c r="BO205" t="s">
        <v>324</v>
      </c>
      <c r="BP205" t="s">
        <v>324</v>
      </c>
      <c r="BQ205" t="s">
        <v>324</v>
      </c>
      <c r="BR205" t="s">
        <v>324</v>
      </c>
      <c r="BS205">
        <v>-1E-3</v>
      </c>
      <c r="BT205" t="s">
        <v>324</v>
      </c>
      <c r="BU205" t="s">
        <v>324</v>
      </c>
      <c r="BV205" t="s">
        <v>324</v>
      </c>
      <c r="BW205" t="s">
        <v>324</v>
      </c>
      <c r="BX205">
        <v>-1E-3</v>
      </c>
    </row>
    <row r="206" spans="1:76" x14ac:dyDescent="0.45">
      <c r="A206">
        <v>2023</v>
      </c>
      <c r="B206" t="s">
        <v>154</v>
      </c>
      <c r="C206">
        <v>155</v>
      </c>
      <c r="D206" t="s">
        <v>918</v>
      </c>
      <c r="E206" t="s">
        <v>606</v>
      </c>
      <c r="F206">
        <v>1</v>
      </c>
      <c r="G206">
        <v>0.02</v>
      </c>
      <c r="H206" t="s">
        <v>324</v>
      </c>
      <c r="I206">
        <v>0.02</v>
      </c>
      <c r="J206" t="s">
        <v>244</v>
      </c>
      <c r="K206" t="s">
        <v>324</v>
      </c>
      <c r="L206">
        <v>0.02</v>
      </c>
      <c r="M206" t="s">
        <v>324</v>
      </c>
      <c r="N206" t="s">
        <v>324</v>
      </c>
      <c r="O206" t="s">
        <v>324</v>
      </c>
      <c r="P206">
        <v>0.02</v>
      </c>
      <c r="Q206" t="s">
        <v>324</v>
      </c>
      <c r="R206" t="s">
        <v>324</v>
      </c>
      <c r="S206" t="s">
        <v>324</v>
      </c>
      <c r="T206" t="s">
        <v>324</v>
      </c>
      <c r="U206" t="s">
        <v>324</v>
      </c>
      <c r="V206">
        <v>0</v>
      </c>
      <c r="W206" t="s">
        <v>324</v>
      </c>
      <c r="X206" t="s">
        <v>324</v>
      </c>
      <c r="Y206" t="s">
        <v>324</v>
      </c>
      <c r="Z206" t="s">
        <v>324</v>
      </c>
      <c r="AA206" t="s">
        <v>324</v>
      </c>
      <c r="AB206">
        <v>0</v>
      </c>
      <c r="AC206" t="s">
        <v>324</v>
      </c>
      <c r="AD206" t="s">
        <v>324</v>
      </c>
      <c r="AE206" t="s">
        <v>324</v>
      </c>
      <c r="AF206" t="s">
        <v>324</v>
      </c>
      <c r="AG206" t="s">
        <v>324</v>
      </c>
      <c r="AH206">
        <v>0</v>
      </c>
      <c r="AI206" t="s">
        <v>324</v>
      </c>
      <c r="AJ206" t="s">
        <v>324</v>
      </c>
      <c r="AK206" t="s">
        <v>324</v>
      </c>
      <c r="AL206" t="s">
        <v>324</v>
      </c>
      <c r="AM206" t="s">
        <v>324</v>
      </c>
      <c r="AN206">
        <v>0</v>
      </c>
      <c r="AO206" t="s">
        <v>324</v>
      </c>
      <c r="AP206" t="s">
        <v>324</v>
      </c>
      <c r="AQ206" t="s">
        <v>324</v>
      </c>
      <c r="AR206" t="s">
        <v>324</v>
      </c>
      <c r="AS206" t="s">
        <v>324</v>
      </c>
      <c r="AT206">
        <v>0</v>
      </c>
      <c r="AU206" t="s">
        <v>324</v>
      </c>
      <c r="AV206" t="s">
        <v>324</v>
      </c>
      <c r="AW206" t="s">
        <v>324</v>
      </c>
      <c r="AX206" t="s">
        <v>324</v>
      </c>
      <c r="AY206" t="s">
        <v>324</v>
      </c>
      <c r="AZ206">
        <v>0</v>
      </c>
      <c r="BA206" t="s">
        <v>324</v>
      </c>
      <c r="BB206" t="s">
        <v>324</v>
      </c>
      <c r="BC206" t="s">
        <v>324</v>
      </c>
      <c r="BD206" t="s">
        <v>324</v>
      </c>
      <c r="BE206" t="s">
        <v>324</v>
      </c>
      <c r="BF206">
        <v>0</v>
      </c>
      <c r="BG206" t="s">
        <v>324</v>
      </c>
      <c r="BH206" t="s">
        <v>324</v>
      </c>
      <c r="BI206" t="s">
        <v>324</v>
      </c>
      <c r="BJ206" t="s">
        <v>324</v>
      </c>
      <c r="BK206" t="s">
        <v>324</v>
      </c>
      <c r="BL206">
        <v>0</v>
      </c>
      <c r="BM206" t="s">
        <v>324</v>
      </c>
      <c r="BN206" t="s">
        <v>324</v>
      </c>
      <c r="BO206" t="s">
        <v>324</v>
      </c>
      <c r="BP206" t="s">
        <v>324</v>
      </c>
      <c r="BQ206" t="s">
        <v>324</v>
      </c>
      <c r="BR206">
        <v>0</v>
      </c>
      <c r="BS206">
        <v>0</v>
      </c>
      <c r="BT206">
        <v>0.02</v>
      </c>
      <c r="BU206">
        <v>0</v>
      </c>
      <c r="BV206">
        <v>0</v>
      </c>
      <c r="BW206">
        <v>0</v>
      </c>
      <c r="BX206">
        <v>0.02</v>
      </c>
    </row>
    <row r="207" spans="1:76" x14ac:dyDescent="0.45">
      <c r="A207">
        <v>2023</v>
      </c>
      <c r="B207" t="s">
        <v>154</v>
      </c>
      <c r="C207">
        <v>1009</v>
      </c>
      <c r="D207" t="s">
        <v>921</v>
      </c>
      <c r="E207" t="s">
        <v>606</v>
      </c>
      <c r="F207">
        <v>1</v>
      </c>
      <c r="G207">
        <v>0.05</v>
      </c>
      <c r="H207">
        <v>0</v>
      </c>
      <c r="I207">
        <v>0</v>
      </c>
      <c r="J207" t="s">
        <v>244</v>
      </c>
      <c r="K207" t="s">
        <v>324</v>
      </c>
      <c r="L207">
        <v>0.05</v>
      </c>
      <c r="M207" t="s">
        <v>324</v>
      </c>
      <c r="N207" t="s">
        <v>324</v>
      </c>
      <c r="O207" t="s">
        <v>324</v>
      </c>
      <c r="P207">
        <v>0.05</v>
      </c>
      <c r="Q207" t="s">
        <v>324</v>
      </c>
      <c r="R207" t="s">
        <v>324</v>
      </c>
      <c r="S207" t="s">
        <v>324</v>
      </c>
      <c r="T207" t="s">
        <v>324</v>
      </c>
      <c r="U207" t="s">
        <v>324</v>
      </c>
      <c r="V207">
        <v>0</v>
      </c>
      <c r="W207" t="s">
        <v>324</v>
      </c>
      <c r="X207" t="s">
        <v>324</v>
      </c>
      <c r="Y207" t="s">
        <v>324</v>
      </c>
      <c r="Z207" t="s">
        <v>324</v>
      </c>
      <c r="AA207" t="s">
        <v>324</v>
      </c>
      <c r="AB207">
        <v>0</v>
      </c>
      <c r="AC207" t="s">
        <v>324</v>
      </c>
      <c r="AD207" t="s">
        <v>324</v>
      </c>
      <c r="AE207" t="s">
        <v>324</v>
      </c>
      <c r="AF207" t="s">
        <v>324</v>
      </c>
      <c r="AG207" t="s">
        <v>324</v>
      </c>
      <c r="AH207">
        <v>0</v>
      </c>
      <c r="AI207" t="s">
        <v>324</v>
      </c>
      <c r="AJ207" t="s">
        <v>324</v>
      </c>
      <c r="AK207" t="s">
        <v>324</v>
      </c>
      <c r="AL207" t="s">
        <v>324</v>
      </c>
      <c r="AM207" t="s">
        <v>324</v>
      </c>
      <c r="AN207">
        <v>0</v>
      </c>
      <c r="AO207" t="s">
        <v>324</v>
      </c>
      <c r="AP207" t="s">
        <v>324</v>
      </c>
      <c r="AQ207" t="s">
        <v>324</v>
      </c>
      <c r="AR207" t="s">
        <v>324</v>
      </c>
      <c r="AS207" t="s">
        <v>324</v>
      </c>
      <c r="AT207">
        <v>0</v>
      </c>
      <c r="AU207" t="s">
        <v>324</v>
      </c>
      <c r="AV207" t="s">
        <v>324</v>
      </c>
      <c r="AW207" t="s">
        <v>324</v>
      </c>
      <c r="AX207" t="s">
        <v>324</v>
      </c>
      <c r="AY207" t="s">
        <v>324</v>
      </c>
      <c r="AZ207">
        <v>0</v>
      </c>
      <c r="BA207" t="s">
        <v>324</v>
      </c>
      <c r="BB207" t="s">
        <v>324</v>
      </c>
      <c r="BC207" t="s">
        <v>324</v>
      </c>
      <c r="BD207" t="s">
        <v>324</v>
      </c>
      <c r="BE207" t="s">
        <v>324</v>
      </c>
      <c r="BF207">
        <v>0</v>
      </c>
      <c r="BG207" t="s">
        <v>324</v>
      </c>
      <c r="BH207" t="s">
        <v>324</v>
      </c>
      <c r="BI207" t="s">
        <v>324</v>
      </c>
      <c r="BJ207" t="s">
        <v>324</v>
      </c>
      <c r="BK207" t="s">
        <v>324</v>
      </c>
      <c r="BL207">
        <v>0</v>
      </c>
      <c r="BM207" t="s">
        <v>324</v>
      </c>
      <c r="BN207" t="s">
        <v>324</v>
      </c>
      <c r="BO207" t="s">
        <v>324</v>
      </c>
      <c r="BP207" t="s">
        <v>324</v>
      </c>
      <c r="BQ207" t="s">
        <v>324</v>
      </c>
      <c r="BR207">
        <v>0</v>
      </c>
      <c r="BS207">
        <v>0</v>
      </c>
      <c r="BT207">
        <v>0.05</v>
      </c>
      <c r="BU207">
        <v>0</v>
      </c>
      <c r="BV207">
        <v>0</v>
      </c>
      <c r="BW207">
        <v>0</v>
      </c>
      <c r="BX207">
        <v>0.05</v>
      </c>
    </row>
    <row r="208" spans="1:76" x14ac:dyDescent="0.45">
      <c r="A208">
        <v>2023</v>
      </c>
      <c r="B208" t="s">
        <v>154</v>
      </c>
      <c r="C208">
        <v>1529</v>
      </c>
      <c r="D208" t="s">
        <v>922</v>
      </c>
      <c r="E208" t="s">
        <v>606</v>
      </c>
      <c r="F208">
        <v>168</v>
      </c>
      <c r="G208">
        <v>3.8410000000000002</v>
      </c>
      <c r="H208">
        <v>3.7679999999999998</v>
      </c>
      <c r="I208">
        <v>0.38500000000000001</v>
      </c>
      <c r="J208" t="s">
        <v>244</v>
      </c>
      <c r="K208" t="s">
        <v>324</v>
      </c>
      <c r="L208">
        <v>7.2999999999999995E-2</v>
      </c>
      <c r="M208" t="s">
        <v>324</v>
      </c>
      <c r="N208" t="s">
        <v>324</v>
      </c>
      <c r="O208" t="s">
        <v>324</v>
      </c>
      <c r="P208">
        <v>7.2999999999999995E-2</v>
      </c>
      <c r="Q208" t="s">
        <v>324</v>
      </c>
      <c r="R208" t="s">
        <v>324</v>
      </c>
      <c r="S208" t="s">
        <v>324</v>
      </c>
      <c r="T208" t="s">
        <v>324</v>
      </c>
      <c r="U208" t="s">
        <v>324</v>
      </c>
      <c r="V208">
        <v>0</v>
      </c>
      <c r="W208" t="s">
        <v>324</v>
      </c>
      <c r="X208" t="s">
        <v>324</v>
      </c>
      <c r="Y208" t="s">
        <v>324</v>
      </c>
      <c r="Z208" t="s">
        <v>324</v>
      </c>
      <c r="AA208" t="s">
        <v>324</v>
      </c>
      <c r="AB208">
        <v>0</v>
      </c>
      <c r="AC208" t="s">
        <v>324</v>
      </c>
      <c r="AD208" t="s">
        <v>324</v>
      </c>
      <c r="AE208" t="s">
        <v>324</v>
      </c>
      <c r="AF208" t="s">
        <v>324</v>
      </c>
      <c r="AG208" t="s">
        <v>324</v>
      </c>
      <c r="AH208">
        <v>0</v>
      </c>
      <c r="AI208" t="s">
        <v>324</v>
      </c>
      <c r="AJ208" t="s">
        <v>324</v>
      </c>
      <c r="AK208" t="s">
        <v>324</v>
      </c>
      <c r="AL208" t="s">
        <v>324</v>
      </c>
      <c r="AM208" t="s">
        <v>324</v>
      </c>
      <c r="AN208">
        <v>0</v>
      </c>
      <c r="AO208" t="s">
        <v>324</v>
      </c>
      <c r="AP208" t="s">
        <v>324</v>
      </c>
      <c r="AQ208" t="s">
        <v>324</v>
      </c>
      <c r="AR208" t="s">
        <v>324</v>
      </c>
      <c r="AS208" t="s">
        <v>324</v>
      </c>
      <c r="AT208">
        <v>0</v>
      </c>
      <c r="AU208">
        <v>0.91100000000000003</v>
      </c>
      <c r="AV208">
        <v>2.8570000000000002</v>
      </c>
      <c r="AW208" t="s">
        <v>324</v>
      </c>
      <c r="AX208" t="s">
        <v>324</v>
      </c>
      <c r="AY208" t="s">
        <v>324</v>
      </c>
      <c r="AZ208">
        <v>3.7679999999999998</v>
      </c>
      <c r="BA208" t="s">
        <v>324</v>
      </c>
      <c r="BB208" t="s">
        <v>324</v>
      </c>
      <c r="BC208" t="s">
        <v>324</v>
      </c>
      <c r="BD208" t="s">
        <v>324</v>
      </c>
      <c r="BE208" t="s">
        <v>324</v>
      </c>
      <c r="BF208">
        <v>0</v>
      </c>
      <c r="BG208" t="s">
        <v>324</v>
      </c>
      <c r="BH208" t="s">
        <v>324</v>
      </c>
      <c r="BI208" t="s">
        <v>324</v>
      </c>
      <c r="BJ208" t="s">
        <v>324</v>
      </c>
      <c r="BK208" t="s">
        <v>324</v>
      </c>
      <c r="BL208">
        <v>0</v>
      </c>
      <c r="BM208" t="s">
        <v>324</v>
      </c>
      <c r="BN208" t="s">
        <v>324</v>
      </c>
      <c r="BO208" t="s">
        <v>324</v>
      </c>
      <c r="BP208" t="s">
        <v>324</v>
      </c>
      <c r="BQ208" t="s">
        <v>324</v>
      </c>
      <c r="BR208">
        <v>0</v>
      </c>
      <c r="BS208">
        <v>0.91100000000000003</v>
      </c>
      <c r="BT208">
        <v>2.93</v>
      </c>
      <c r="BU208">
        <v>0</v>
      </c>
      <c r="BV208">
        <v>0</v>
      </c>
      <c r="BW208">
        <v>0</v>
      </c>
      <c r="BX208">
        <v>3.8410000000000002</v>
      </c>
    </row>
    <row r="209" spans="1:76" x14ac:dyDescent="0.45">
      <c r="A209">
        <v>2023</v>
      </c>
      <c r="B209" t="s">
        <v>154</v>
      </c>
      <c r="C209">
        <v>3400</v>
      </c>
      <c r="D209" t="s">
        <v>924</v>
      </c>
      <c r="E209" t="s">
        <v>606</v>
      </c>
      <c r="F209">
        <v>1</v>
      </c>
      <c r="G209">
        <v>0.158</v>
      </c>
      <c r="H209" t="s">
        <v>324</v>
      </c>
      <c r="I209" t="s">
        <v>324</v>
      </c>
      <c r="J209" t="s">
        <v>244</v>
      </c>
      <c r="K209" t="s">
        <v>324</v>
      </c>
      <c r="L209" t="s">
        <v>324</v>
      </c>
      <c r="M209" t="s">
        <v>324</v>
      </c>
      <c r="N209" t="s">
        <v>324</v>
      </c>
      <c r="O209" t="s">
        <v>324</v>
      </c>
      <c r="P209">
        <v>0</v>
      </c>
      <c r="Q209" t="s">
        <v>324</v>
      </c>
      <c r="R209" t="s">
        <v>324</v>
      </c>
      <c r="S209" t="s">
        <v>324</v>
      </c>
      <c r="T209" t="s">
        <v>324</v>
      </c>
      <c r="U209" t="s">
        <v>324</v>
      </c>
      <c r="V209">
        <v>0</v>
      </c>
      <c r="W209" t="s">
        <v>324</v>
      </c>
      <c r="X209" t="s">
        <v>324</v>
      </c>
      <c r="Y209" t="s">
        <v>324</v>
      </c>
      <c r="Z209" t="s">
        <v>324</v>
      </c>
      <c r="AA209" t="s">
        <v>324</v>
      </c>
      <c r="AB209">
        <v>0</v>
      </c>
      <c r="AC209" t="s">
        <v>324</v>
      </c>
      <c r="AD209" t="s">
        <v>324</v>
      </c>
      <c r="AE209" t="s">
        <v>324</v>
      </c>
      <c r="AF209" t="s">
        <v>324</v>
      </c>
      <c r="AG209">
        <v>0.158</v>
      </c>
      <c r="AH209">
        <v>0.158</v>
      </c>
      <c r="AI209" t="s">
        <v>324</v>
      </c>
      <c r="AJ209" t="s">
        <v>324</v>
      </c>
      <c r="AK209" t="s">
        <v>324</v>
      </c>
      <c r="AL209" t="s">
        <v>324</v>
      </c>
      <c r="AM209" t="s">
        <v>324</v>
      </c>
      <c r="AN209">
        <v>0</v>
      </c>
      <c r="AO209" t="s">
        <v>324</v>
      </c>
      <c r="AP209" t="s">
        <v>324</v>
      </c>
      <c r="AQ209" t="s">
        <v>324</v>
      </c>
      <c r="AR209" t="s">
        <v>324</v>
      </c>
      <c r="AS209" t="s">
        <v>324</v>
      </c>
      <c r="AT209">
        <v>0</v>
      </c>
      <c r="AU209" t="s">
        <v>324</v>
      </c>
      <c r="AV209" t="s">
        <v>324</v>
      </c>
      <c r="AW209" t="s">
        <v>324</v>
      </c>
      <c r="AX209" t="s">
        <v>324</v>
      </c>
      <c r="AY209" t="s">
        <v>324</v>
      </c>
      <c r="AZ209">
        <v>0</v>
      </c>
      <c r="BA209" t="s">
        <v>324</v>
      </c>
      <c r="BB209" t="s">
        <v>324</v>
      </c>
      <c r="BC209" t="s">
        <v>324</v>
      </c>
      <c r="BD209" t="s">
        <v>324</v>
      </c>
      <c r="BE209" t="s">
        <v>324</v>
      </c>
      <c r="BF209">
        <v>0</v>
      </c>
      <c r="BG209" t="s">
        <v>324</v>
      </c>
      <c r="BH209" t="s">
        <v>324</v>
      </c>
      <c r="BI209" t="s">
        <v>324</v>
      </c>
      <c r="BJ209" t="s">
        <v>324</v>
      </c>
      <c r="BK209" t="s">
        <v>324</v>
      </c>
      <c r="BL209">
        <v>0</v>
      </c>
      <c r="BM209" t="s">
        <v>324</v>
      </c>
      <c r="BN209" t="s">
        <v>324</v>
      </c>
      <c r="BO209" t="s">
        <v>324</v>
      </c>
      <c r="BP209" t="s">
        <v>324</v>
      </c>
      <c r="BQ209" t="s">
        <v>324</v>
      </c>
      <c r="BR209">
        <v>0</v>
      </c>
      <c r="BS209">
        <v>0</v>
      </c>
      <c r="BT209">
        <v>0</v>
      </c>
      <c r="BU209">
        <v>0</v>
      </c>
      <c r="BV209">
        <v>0</v>
      </c>
      <c r="BW209">
        <v>0.158</v>
      </c>
      <c r="BX209">
        <v>0.158</v>
      </c>
    </row>
    <row r="210" spans="1:76" x14ac:dyDescent="0.45">
      <c r="A210">
        <v>2023</v>
      </c>
      <c r="B210" t="s">
        <v>154</v>
      </c>
      <c r="C210">
        <v>5574</v>
      </c>
      <c r="D210" t="s">
        <v>442</v>
      </c>
      <c r="E210" t="s">
        <v>606</v>
      </c>
      <c r="F210">
        <v>3</v>
      </c>
      <c r="G210">
        <v>0.502</v>
      </c>
      <c r="H210">
        <v>0</v>
      </c>
      <c r="I210">
        <v>0</v>
      </c>
      <c r="J210" t="s">
        <v>244</v>
      </c>
      <c r="K210">
        <v>0</v>
      </c>
      <c r="L210">
        <v>0.35199999999999998</v>
      </c>
      <c r="M210">
        <v>0</v>
      </c>
      <c r="N210">
        <v>0</v>
      </c>
      <c r="O210">
        <v>0</v>
      </c>
      <c r="P210">
        <v>0.35199999999999998</v>
      </c>
      <c r="Q210" t="s">
        <v>324</v>
      </c>
      <c r="R210" t="s">
        <v>324</v>
      </c>
      <c r="S210" t="s">
        <v>324</v>
      </c>
      <c r="T210" t="s">
        <v>324</v>
      </c>
      <c r="U210" t="s">
        <v>324</v>
      </c>
      <c r="V210">
        <v>0</v>
      </c>
      <c r="W210" t="s">
        <v>324</v>
      </c>
      <c r="X210" t="s">
        <v>324</v>
      </c>
      <c r="Y210" t="s">
        <v>324</v>
      </c>
      <c r="Z210" t="s">
        <v>324</v>
      </c>
      <c r="AA210" t="s">
        <v>324</v>
      </c>
      <c r="AB210">
        <v>0</v>
      </c>
      <c r="AC210" t="s">
        <v>324</v>
      </c>
      <c r="AD210" t="s">
        <v>324</v>
      </c>
      <c r="AE210" t="s">
        <v>324</v>
      </c>
      <c r="AF210" t="s">
        <v>324</v>
      </c>
      <c r="AG210" t="s">
        <v>324</v>
      </c>
      <c r="AH210">
        <v>0</v>
      </c>
      <c r="AI210" t="s">
        <v>324</v>
      </c>
      <c r="AJ210" t="s">
        <v>324</v>
      </c>
      <c r="AK210" t="s">
        <v>324</v>
      </c>
      <c r="AL210" t="s">
        <v>324</v>
      </c>
      <c r="AM210" t="s">
        <v>324</v>
      </c>
      <c r="AN210">
        <v>0</v>
      </c>
      <c r="AO210" t="s">
        <v>324</v>
      </c>
      <c r="AP210" t="s">
        <v>324</v>
      </c>
      <c r="AQ210" t="s">
        <v>324</v>
      </c>
      <c r="AR210" t="s">
        <v>324</v>
      </c>
      <c r="AS210" t="s">
        <v>324</v>
      </c>
      <c r="AT210">
        <v>0</v>
      </c>
      <c r="AU210" t="s">
        <v>324</v>
      </c>
      <c r="AV210" t="s">
        <v>324</v>
      </c>
      <c r="AW210" t="s">
        <v>324</v>
      </c>
      <c r="AX210" t="s">
        <v>324</v>
      </c>
      <c r="AY210" t="s">
        <v>324</v>
      </c>
      <c r="AZ210">
        <v>0</v>
      </c>
      <c r="BA210" t="s">
        <v>324</v>
      </c>
      <c r="BB210" t="s">
        <v>324</v>
      </c>
      <c r="BC210" t="s">
        <v>324</v>
      </c>
      <c r="BD210" t="s">
        <v>324</v>
      </c>
      <c r="BE210" t="s">
        <v>324</v>
      </c>
      <c r="BF210">
        <v>0</v>
      </c>
      <c r="BG210" t="s">
        <v>324</v>
      </c>
      <c r="BH210" t="s">
        <v>324</v>
      </c>
      <c r="BI210" t="s">
        <v>324</v>
      </c>
      <c r="BJ210" t="s">
        <v>324</v>
      </c>
      <c r="BK210" t="s">
        <v>324</v>
      </c>
      <c r="BL210">
        <v>0</v>
      </c>
      <c r="BM210">
        <v>0</v>
      </c>
      <c r="BN210">
        <v>0.15</v>
      </c>
      <c r="BO210">
        <v>0</v>
      </c>
      <c r="BP210">
        <v>0</v>
      </c>
      <c r="BQ210">
        <v>0</v>
      </c>
      <c r="BR210">
        <v>0.15</v>
      </c>
      <c r="BS210">
        <v>0</v>
      </c>
      <c r="BT210">
        <v>0.502</v>
      </c>
      <c r="BU210">
        <v>0</v>
      </c>
      <c r="BV210">
        <v>0</v>
      </c>
      <c r="BW210">
        <v>0</v>
      </c>
      <c r="BX210">
        <v>0.502</v>
      </c>
    </row>
    <row r="211" spans="1:76" x14ac:dyDescent="0.45">
      <c r="A211">
        <v>2023</v>
      </c>
      <c r="B211" t="s">
        <v>154</v>
      </c>
      <c r="C211">
        <v>9130</v>
      </c>
      <c r="D211" t="s">
        <v>1333</v>
      </c>
      <c r="E211" t="s">
        <v>606</v>
      </c>
      <c r="F211">
        <v>1</v>
      </c>
      <c r="G211">
        <v>0.625</v>
      </c>
      <c r="H211">
        <v>0</v>
      </c>
      <c r="I211">
        <v>0.625</v>
      </c>
      <c r="J211" t="s">
        <v>244</v>
      </c>
      <c r="K211" t="s">
        <v>324</v>
      </c>
      <c r="L211" t="s">
        <v>324</v>
      </c>
      <c r="M211" t="s">
        <v>324</v>
      </c>
      <c r="N211" t="s">
        <v>324</v>
      </c>
      <c r="O211">
        <v>0.625</v>
      </c>
      <c r="P211">
        <v>0.625</v>
      </c>
      <c r="Q211" t="s">
        <v>324</v>
      </c>
      <c r="R211" t="s">
        <v>324</v>
      </c>
      <c r="S211" t="s">
        <v>324</v>
      </c>
      <c r="T211" t="s">
        <v>324</v>
      </c>
      <c r="U211" t="s">
        <v>324</v>
      </c>
      <c r="V211">
        <v>0</v>
      </c>
      <c r="W211" t="s">
        <v>324</v>
      </c>
      <c r="X211" t="s">
        <v>324</v>
      </c>
      <c r="Y211" t="s">
        <v>324</v>
      </c>
      <c r="Z211" t="s">
        <v>324</v>
      </c>
      <c r="AA211" t="s">
        <v>324</v>
      </c>
      <c r="AB211">
        <v>0</v>
      </c>
      <c r="AC211" t="s">
        <v>324</v>
      </c>
      <c r="AD211" t="s">
        <v>324</v>
      </c>
      <c r="AE211" t="s">
        <v>324</v>
      </c>
      <c r="AF211" t="s">
        <v>324</v>
      </c>
      <c r="AG211" t="s">
        <v>324</v>
      </c>
      <c r="AH211">
        <v>0</v>
      </c>
      <c r="AI211" t="s">
        <v>324</v>
      </c>
      <c r="AJ211" t="s">
        <v>324</v>
      </c>
      <c r="AK211" t="s">
        <v>324</v>
      </c>
      <c r="AL211" t="s">
        <v>324</v>
      </c>
      <c r="AM211" t="s">
        <v>324</v>
      </c>
      <c r="AN211">
        <v>0</v>
      </c>
      <c r="AO211" t="s">
        <v>324</v>
      </c>
      <c r="AP211" t="s">
        <v>324</v>
      </c>
      <c r="AQ211" t="s">
        <v>324</v>
      </c>
      <c r="AR211" t="s">
        <v>324</v>
      </c>
      <c r="AS211" t="s">
        <v>324</v>
      </c>
      <c r="AT211">
        <v>0</v>
      </c>
      <c r="AU211" t="s">
        <v>324</v>
      </c>
      <c r="AV211" t="s">
        <v>324</v>
      </c>
      <c r="AW211" t="s">
        <v>324</v>
      </c>
      <c r="AX211" t="s">
        <v>324</v>
      </c>
      <c r="AY211" t="s">
        <v>324</v>
      </c>
      <c r="AZ211">
        <v>0</v>
      </c>
      <c r="BA211" t="s">
        <v>324</v>
      </c>
      <c r="BB211" t="s">
        <v>324</v>
      </c>
      <c r="BC211" t="s">
        <v>324</v>
      </c>
      <c r="BD211" t="s">
        <v>324</v>
      </c>
      <c r="BE211" t="s">
        <v>324</v>
      </c>
      <c r="BF211">
        <v>0</v>
      </c>
      <c r="BG211" t="s">
        <v>324</v>
      </c>
      <c r="BH211" t="s">
        <v>324</v>
      </c>
      <c r="BI211" t="s">
        <v>324</v>
      </c>
      <c r="BJ211" t="s">
        <v>324</v>
      </c>
      <c r="BK211" t="s">
        <v>324</v>
      </c>
      <c r="BL211">
        <v>0</v>
      </c>
      <c r="BM211" t="s">
        <v>324</v>
      </c>
      <c r="BN211" t="s">
        <v>324</v>
      </c>
      <c r="BO211" t="s">
        <v>324</v>
      </c>
      <c r="BP211" t="s">
        <v>324</v>
      </c>
      <c r="BQ211" t="s">
        <v>324</v>
      </c>
      <c r="BR211">
        <v>0</v>
      </c>
      <c r="BS211">
        <v>0</v>
      </c>
      <c r="BT211">
        <v>0</v>
      </c>
      <c r="BU211">
        <v>0</v>
      </c>
      <c r="BV211">
        <v>0</v>
      </c>
      <c r="BW211">
        <v>0.625</v>
      </c>
      <c r="BX211">
        <v>0.625</v>
      </c>
    </row>
    <row r="212" spans="1:76" x14ac:dyDescent="0.45">
      <c r="A212">
        <v>2023</v>
      </c>
      <c r="B212" t="s">
        <v>154</v>
      </c>
      <c r="C212">
        <v>11731</v>
      </c>
      <c r="D212" t="s">
        <v>932</v>
      </c>
      <c r="E212" t="s">
        <v>606</v>
      </c>
      <c r="F212">
        <v>16</v>
      </c>
      <c r="G212">
        <v>6</v>
      </c>
      <c r="H212">
        <v>2.2000000000000002</v>
      </c>
      <c r="I212">
        <v>1.1499999999999999</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c r="AI212">
        <v>0</v>
      </c>
      <c r="AJ212">
        <v>0</v>
      </c>
      <c r="AK212">
        <v>0</v>
      </c>
      <c r="AL212">
        <v>0</v>
      </c>
      <c r="AM212">
        <v>0</v>
      </c>
      <c r="AN212">
        <v>0</v>
      </c>
      <c r="AO212">
        <v>0</v>
      </c>
      <c r="AP212">
        <v>0</v>
      </c>
      <c r="AQ212">
        <v>0</v>
      </c>
      <c r="AR212">
        <v>0</v>
      </c>
      <c r="AS212">
        <v>0</v>
      </c>
      <c r="AT212">
        <v>0</v>
      </c>
      <c r="AU212">
        <v>0</v>
      </c>
      <c r="AV212">
        <v>4.7</v>
      </c>
      <c r="AW212">
        <v>1.3</v>
      </c>
      <c r="AX212">
        <v>0</v>
      </c>
      <c r="AY212">
        <v>0</v>
      </c>
      <c r="AZ212">
        <v>6</v>
      </c>
      <c r="BA212">
        <v>0</v>
      </c>
      <c r="BB212">
        <v>0</v>
      </c>
      <c r="BC212">
        <v>0</v>
      </c>
      <c r="BD212">
        <v>0</v>
      </c>
      <c r="BE212">
        <v>0</v>
      </c>
      <c r="BF212">
        <v>0</v>
      </c>
      <c r="BG212">
        <v>0</v>
      </c>
      <c r="BH212">
        <v>0</v>
      </c>
      <c r="BI212">
        <v>0</v>
      </c>
      <c r="BJ212">
        <v>0</v>
      </c>
      <c r="BK212">
        <v>0</v>
      </c>
      <c r="BL212">
        <v>0</v>
      </c>
      <c r="BM212">
        <v>0</v>
      </c>
      <c r="BN212">
        <v>0</v>
      </c>
      <c r="BO212">
        <v>0</v>
      </c>
      <c r="BP212">
        <v>0</v>
      </c>
      <c r="BQ212">
        <v>0</v>
      </c>
      <c r="BR212">
        <v>0</v>
      </c>
      <c r="BS212">
        <v>0</v>
      </c>
      <c r="BT212">
        <v>4.7</v>
      </c>
      <c r="BU212">
        <v>1.3</v>
      </c>
      <c r="BV212">
        <v>0</v>
      </c>
      <c r="BW212">
        <v>0</v>
      </c>
      <c r="BX212">
        <v>6</v>
      </c>
    </row>
    <row r="213" spans="1:76" x14ac:dyDescent="0.45">
      <c r="A213">
        <v>2023</v>
      </c>
      <c r="B213" t="s">
        <v>154</v>
      </c>
      <c r="C213">
        <v>12227</v>
      </c>
      <c r="D213" t="s">
        <v>933</v>
      </c>
      <c r="E213" t="s">
        <v>606</v>
      </c>
      <c r="F213">
        <v>22</v>
      </c>
      <c r="G213">
        <v>7.0780000000000003</v>
      </c>
      <c r="H213" t="s">
        <v>324</v>
      </c>
      <c r="I213">
        <v>0.25</v>
      </c>
      <c r="K213" t="s">
        <v>324</v>
      </c>
      <c r="L213" t="s">
        <v>324</v>
      </c>
      <c r="M213" t="s">
        <v>324</v>
      </c>
      <c r="N213" t="s">
        <v>324</v>
      </c>
      <c r="O213" t="s">
        <v>324</v>
      </c>
      <c r="P213">
        <v>0</v>
      </c>
      <c r="Q213" t="s">
        <v>324</v>
      </c>
      <c r="R213" t="s">
        <v>324</v>
      </c>
      <c r="S213" t="s">
        <v>324</v>
      </c>
      <c r="T213" t="s">
        <v>324</v>
      </c>
      <c r="U213" t="s">
        <v>324</v>
      </c>
      <c r="V213">
        <v>0</v>
      </c>
      <c r="W213" t="s">
        <v>324</v>
      </c>
      <c r="X213" t="s">
        <v>324</v>
      </c>
      <c r="Y213" t="s">
        <v>324</v>
      </c>
      <c r="Z213" t="s">
        <v>324</v>
      </c>
      <c r="AA213" t="s">
        <v>324</v>
      </c>
      <c r="AB213">
        <v>0</v>
      </c>
      <c r="AC213" t="s">
        <v>324</v>
      </c>
      <c r="AD213" t="s">
        <v>324</v>
      </c>
      <c r="AE213" t="s">
        <v>324</v>
      </c>
      <c r="AF213" t="s">
        <v>324</v>
      </c>
      <c r="AG213" t="s">
        <v>324</v>
      </c>
      <c r="AH213">
        <v>0</v>
      </c>
      <c r="AI213" t="s">
        <v>324</v>
      </c>
      <c r="AJ213" t="s">
        <v>324</v>
      </c>
      <c r="AK213" t="s">
        <v>324</v>
      </c>
      <c r="AL213" t="s">
        <v>324</v>
      </c>
      <c r="AM213" t="s">
        <v>324</v>
      </c>
      <c r="AN213">
        <v>0</v>
      </c>
      <c r="AO213" t="s">
        <v>324</v>
      </c>
      <c r="AP213" t="s">
        <v>324</v>
      </c>
      <c r="AQ213" t="s">
        <v>324</v>
      </c>
      <c r="AR213" t="s">
        <v>324</v>
      </c>
      <c r="AS213" t="s">
        <v>324</v>
      </c>
      <c r="AT213">
        <v>0</v>
      </c>
      <c r="AU213" t="s">
        <v>324</v>
      </c>
      <c r="AV213">
        <v>7.0780000000000003</v>
      </c>
      <c r="AW213" t="s">
        <v>324</v>
      </c>
      <c r="AX213" t="s">
        <v>324</v>
      </c>
      <c r="AY213" t="s">
        <v>324</v>
      </c>
      <c r="AZ213">
        <v>7.0780000000000003</v>
      </c>
      <c r="BA213" t="s">
        <v>324</v>
      </c>
      <c r="BB213" t="s">
        <v>324</v>
      </c>
      <c r="BC213" t="s">
        <v>324</v>
      </c>
      <c r="BD213" t="s">
        <v>324</v>
      </c>
      <c r="BE213" t="s">
        <v>324</v>
      </c>
      <c r="BF213">
        <v>0</v>
      </c>
      <c r="BG213" t="s">
        <v>324</v>
      </c>
      <c r="BH213" t="s">
        <v>324</v>
      </c>
      <c r="BI213" t="s">
        <v>324</v>
      </c>
      <c r="BJ213" t="s">
        <v>324</v>
      </c>
      <c r="BK213" t="s">
        <v>324</v>
      </c>
      <c r="BL213">
        <v>0</v>
      </c>
      <c r="BM213" t="s">
        <v>324</v>
      </c>
      <c r="BN213" t="s">
        <v>324</v>
      </c>
      <c r="BO213" t="s">
        <v>324</v>
      </c>
      <c r="BP213" t="s">
        <v>324</v>
      </c>
      <c r="BQ213" t="s">
        <v>324</v>
      </c>
      <c r="BR213">
        <v>0</v>
      </c>
      <c r="BS213">
        <v>0</v>
      </c>
      <c r="BT213">
        <v>7.0780000000000003</v>
      </c>
      <c r="BU213">
        <v>0</v>
      </c>
      <c r="BV213">
        <v>0</v>
      </c>
      <c r="BW213">
        <v>0</v>
      </c>
      <c r="BX213">
        <v>7.0780000000000003</v>
      </c>
    </row>
    <row r="214" spans="1:76" x14ac:dyDescent="0.45">
      <c r="A214">
        <v>2023</v>
      </c>
      <c r="B214" t="s">
        <v>154</v>
      </c>
      <c r="C214">
        <v>12546</v>
      </c>
      <c r="D214" t="s">
        <v>934</v>
      </c>
      <c r="E214" t="s">
        <v>606</v>
      </c>
      <c r="F214">
        <v>1</v>
      </c>
      <c r="G214">
        <v>0.2</v>
      </c>
      <c r="H214" t="s">
        <v>324</v>
      </c>
      <c r="I214">
        <v>0.2</v>
      </c>
      <c r="J214" t="s">
        <v>244</v>
      </c>
      <c r="K214" t="s">
        <v>324</v>
      </c>
      <c r="L214" t="s">
        <v>324</v>
      </c>
      <c r="M214" t="s">
        <v>324</v>
      </c>
      <c r="N214" t="s">
        <v>324</v>
      </c>
      <c r="O214" t="s">
        <v>324</v>
      </c>
      <c r="P214">
        <v>0</v>
      </c>
      <c r="Q214" t="s">
        <v>324</v>
      </c>
      <c r="R214" t="s">
        <v>324</v>
      </c>
      <c r="S214" t="s">
        <v>324</v>
      </c>
      <c r="T214" t="s">
        <v>324</v>
      </c>
      <c r="U214" t="s">
        <v>324</v>
      </c>
      <c r="V214">
        <v>0</v>
      </c>
      <c r="W214" t="s">
        <v>324</v>
      </c>
      <c r="X214" t="s">
        <v>324</v>
      </c>
      <c r="Y214" t="s">
        <v>324</v>
      </c>
      <c r="Z214" t="s">
        <v>324</v>
      </c>
      <c r="AA214" t="s">
        <v>324</v>
      </c>
      <c r="AB214">
        <v>0</v>
      </c>
      <c r="AC214" t="s">
        <v>324</v>
      </c>
      <c r="AD214" t="s">
        <v>324</v>
      </c>
      <c r="AE214" t="s">
        <v>324</v>
      </c>
      <c r="AF214" t="s">
        <v>324</v>
      </c>
      <c r="AG214" t="s">
        <v>324</v>
      </c>
      <c r="AH214">
        <v>0</v>
      </c>
      <c r="AI214" t="s">
        <v>324</v>
      </c>
      <c r="AJ214" t="s">
        <v>324</v>
      </c>
      <c r="AK214" t="s">
        <v>324</v>
      </c>
      <c r="AL214" t="s">
        <v>324</v>
      </c>
      <c r="AM214" t="s">
        <v>324</v>
      </c>
      <c r="AN214">
        <v>0</v>
      </c>
      <c r="AO214" t="s">
        <v>324</v>
      </c>
      <c r="AP214" t="s">
        <v>324</v>
      </c>
      <c r="AQ214" t="s">
        <v>324</v>
      </c>
      <c r="AR214" t="s">
        <v>324</v>
      </c>
      <c r="AS214" t="s">
        <v>324</v>
      </c>
      <c r="AT214">
        <v>0</v>
      </c>
      <c r="AU214" t="s">
        <v>324</v>
      </c>
      <c r="AV214" t="s">
        <v>324</v>
      </c>
      <c r="AW214">
        <v>0.2</v>
      </c>
      <c r="AX214" t="s">
        <v>324</v>
      </c>
      <c r="AY214" t="s">
        <v>324</v>
      </c>
      <c r="AZ214">
        <v>0.2</v>
      </c>
      <c r="BA214" t="s">
        <v>324</v>
      </c>
      <c r="BB214" t="s">
        <v>324</v>
      </c>
      <c r="BC214" t="s">
        <v>324</v>
      </c>
      <c r="BD214" t="s">
        <v>324</v>
      </c>
      <c r="BE214" t="s">
        <v>324</v>
      </c>
      <c r="BF214">
        <v>0</v>
      </c>
      <c r="BG214" t="s">
        <v>324</v>
      </c>
      <c r="BH214" t="s">
        <v>324</v>
      </c>
      <c r="BI214" t="s">
        <v>324</v>
      </c>
      <c r="BJ214" t="s">
        <v>324</v>
      </c>
      <c r="BK214" t="s">
        <v>324</v>
      </c>
      <c r="BL214">
        <v>0</v>
      </c>
      <c r="BM214" t="s">
        <v>324</v>
      </c>
      <c r="BN214" t="s">
        <v>324</v>
      </c>
      <c r="BO214" t="s">
        <v>324</v>
      </c>
      <c r="BP214" t="s">
        <v>324</v>
      </c>
      <c r="BQ214" t="s">
        <v>324</v>
      </c>
      <c r="BR214">
        <v>0</v>
      </c>
      <c r="BS214">
        <v>0</v>
      </c>
      <c r="BT214">
        <v>0</v>
      </c>
      <c r="BU214">
        <v>0.2</v>
      </c>
      <c r="BV214">
        <v>0</v>
      </c>
      <c r="BW214">
        <v>0</v>
      </c>
      <c r="BX214">
        <v>0.2</v>
      </c>
    </row>
    <row r="215" spans="1:76" x14ac:dyDescent="0.45">
      <c r="A215">
        <v>2023</v>
      </c>
      <c r="B215" t="s">
        <v>154</v>
      </c>
      <c r="C215">
        <v>12894</v>
      </c>
      <c r="D215" t="s">
        <v>936</v>
      </c>
      <c r="E215" t="s">
        <v>607</v>
      </c>
      <c r="F215">
        <v>2</v>
      </c>
      <c r="G215">
        <v>1.5</v>
      </c>
      <c r="H215">
        <v>0</v>
      </c>
      <c r="I215">
        <v>1.5</v>
      </c>
      <c r="K215" t="s">
        <v>324</v>
      </c>
      <c r="L215" t="s">
        <v>324</v>
      </c>
      <c r="M215" t="s">
        <v>324</v>
      </c>
      <c r="N215" t="s">
        <v>324</v>
      </c>
      <c r="O215" t="s">
        <v>324</v>
      </c>
      <c r="P215">
        <v>0</v>
      </c>
      <c r="Q215" t="s">
        <v>324</v>
      </c>
      <c r="R215" t="s">
        <v>324</v>
      </c>
      <c r="S215" t="s">
        <v>324</v>
      </c>
      <c r="T215" t="s">
        <v>324</v>
      </c>
      <c r="U215" t="s">
        <v>324</v>
      </c>
      <c r="V215">
        <v>0</v>
      </c>
      <c r="W215" t="s">
        <v>324</v>
      </c>
      <c r="X215" t="s">
        <v>324</v>
      </c>
      <c r="Y215" t="s">
        <v>324</v>
      </c>
      <c r="Z215" t="s">
        <v>324</v>
      </c>
      <c r="AA215" t="s">
        <v>324</v>
      </c>
      <c r="AB215">
        <v>0</v>
      </c>
      <c r="AC215" t="s">
        <v>324</v>
      </c>
      <c r="AD215" t="s">
        <v>324</v>
      </c>
      <c r="AE215" t="s">
        <v>324</v>
      </c>
      <c r="AF215" t="s">
        <v>324</v>
      </c>
      <c r="AG215">
        <v>1.5</v>
      </c>
      <c r="AH215">
        <v>1.5</v>
      </c>
      <c r="AI215" t="s">
        <v>324</v>
      </c>
      <c r="AJ215" t="s">
        <v>324</v>
      </c>
      <c r="AK215" t="s">
        <v>324</v>
      </c>
      <c r="AL215" t="s">
        <v>324</v>
      </c>
      <c r="AM215" t="s">
        <v>324</v>
      </c>
      <c r="AN215">
        <v>0</v>
      </c>
      <c r="AO215" t="s">
        <v>324</v>
      </c>
      <c r="AP215" t="s">
        <v>324</v>
      </c>
      <c r="AQ215" t="s">
        <v>324</v>
      </c>
      <c r="AR215" t="s">
        <v>324</v>
      </c>
      <c r="AS215" t="s">
        <v>324</v>
      </c>
      <c r="AT215">
        <v>0</v>
      </c>
      <c r="AU215" t="s">
        <v>324</v>
      </c>
      <c r="AV215" t="s">
        <v>324</v>
      </c>
      <c r="AW215" t="s">
        <v>324</v>
      </c>
      <c r="AX215" t="s">
        <v>324</v>
      </c>
      <c r="AY215" t="s">
        <v>324</v>
      </c>
      <c r="AZ215">
        <v>0</v>
      </c>
      <c r="BA215" t="s">
        <v>324</v>
      </c>
      <c r="BB215" t="s">
        <v>324</v>
      </c>
      <c r="BC215" t="s">
        <v>324</v>
      </c>
      <c r="BD215" t="s">
        <v>324</v>
      </c>
      <c r="BE215" t="s">
        <v>324</v>
      </c>
      <c r="BF215">
        <v>0</v>
      </c>
      <c r="BG215" t="s">
        <v>324</v>
      </c>
      <c r="BH215" t="s">
        <v>324</v>
      </c>
      <c r="BI215" t="s">
        <v>324</v>
      </c>
      <c r="BJ215" t="s">
        <v>324</v>
      </c>
      <c r="BK215" t="s">
        <v>324</v>
      </c>
      <c r="BL215">
        <v>0</v>
      </c>
      <c r="BM215" t="s">
        <v>324</v>
      </c>
      <c r="BN215" t="s">
        <v>324</v>
      </c>
      <c r="BO215" t="s">
        <v>324</v>
      </c>
      <c r="BP215" t="s">
        <v>324</v>
      </c>
      <c r="BQ215" t="s">
        <v>324</v>
      </c>
      <c r="BR215">
        <v>0</v>
      </c>
      <c r="BS215">
        <v>0</v>
      </c>
      <c r="BT215">
        <v>0</v>
      </c>
      <c r="BU215">
        <v>0</v>
      </c>
      <c r="BV215">
        <v>0</v>
      </c>
      <c r="BW215">
        <v>1.5</v>
      </c>
      <c r="BX215">
        <v>1.5</v>
      </c>
    </row>
    <row r="216" spans="1:76" x14ac:dyDescent="0.45">
      <c r="A216">
        <v>2023</v>
      </c>
      <c r="B216" t="s">
        <v>154</v>
      </c>
      <c r="C216">
        <v>14246</v>
      </c>
      <c r="D216" t="s">
        <v>937</v>
      </c>
      <c r="E216" t="s">
        <v>606</v>
      </c>
      <c r="F216">
        <v>3</v>
      </c>
      <c r="G216">
        <v>1.3</v>
      </c>
      <c r="H216">
        <v>1</v>
      </c>
      <c r="I216">
        <v>0</v>
      </c>
      <c r="K216">
        <v>0</v>
      </c>
      <c r="L216">
        <v>0</v>
      </c>
      <c r="M216" t="s">
        <v>324</v>
      </c>
      <c r="N216">
        <v>0</v>
      </c>
      <c r="O216" t="s">
        <v>324</v>
      </c>
      <c r="P216">
        <v>0</v>
      </c>
      <c r="Q216" t="s">
        <v>324</v>
      </c>
      <c r="R216" t="s">
        <v>324</v>
      </c>
      <c r="S216" t="s">
        <v>324</v>
      </c>
      <c r="T216" t="s">
        <v>324</v>
      </c>
      <c r="U216" t="s">
        <v>324</v>
      </c>
      <c r="V216">
        <v>0</v>
      </c>
      <c r="W216" t="s">
        <v>324</v>
      </c>
      <c r="X216" t="s">
        <v>324</v>
      </c>
      <c r="Y216" t="s">
        <v>324</v>
      </c>
      <c r="Z216" t="s">
        <v>324</v>
      </c>
      <c r="AA216" t="s">
        <v>324</v>
      </c>
      <c r="AB216">
        <v>0</v>
      </c>
      <c r="AC216" t="s">
        <v>324</v>
      </c>
      <c r="AD216" t="s">
        <v>324</v>
      </c>
      <c r="AE216">
        <v>0.1</v>
      </c>
      <c r="AF216" t="s">
        <v>324</v>
      </c>
      <c r="AG216" t="s">
        <v>324</v>
      </c>
      <c r="AH216">
        <v>0.1</v>
      </c>
      <c r="AI216">
        <v>0</v>
      </c>
      <c r="AJ216">
        <v>0</v>
      </c>
      <c r="AK216" t="s">
        <v>324</v>
      </c>
      <c r="AL216">
        <v>0</v>
      </c>
      <c r="AM216" t="s">
        <v>324</v>
      </c>
      <c r="AN216">
        <v>0</v>
      </c>
      <c r="AO216">
        <v>0</v>
      </c>
      <c r="AP216">
        <v>0</v>
      </c>
      <c r="AQ216" t="s">
        <v>324</v>
      </c>
      <c r="AR216">
        <v>0</v>
      </c>
      <c r="AS216" t="s">
        <v>324</v>
      </c>
      <c r="AT216">
        <v>0</v>
      </c>
      <c r="AU216">
        <v>0</v>
      </c>
      <c r="AV216">
        <v>0</v>
      </c>
      <c r="AW216">
        <v>1.2</v>
      </c>
      <c r="AX216">
        <v>0</v>
      </c>
      <c r="AY216" t="s">
        <v>324</v>
      </c>
      <c r="AZ216">
        <v>1.2</v>
      </c>
      <c r="BA216">
        <v>0</v>
      </c>
      <c r="BB216">
        <v>0</v>
      </c>
      <c r="BC216" t="s">
        <v>324</v>
      </c>
      <c r="BD216">
        <v>0</v>
      </c>
      <c r="BE216" t="s">
        <v>324</v>
      </c>
      <c r="BF216">
        <v>0</v>
      </c>
      <c r="BG216">
        <v>0</v>
      </c>
      <c r="BH216">
        <v>0</v>
      </c>
      <c r="BI216" t="s">
        <v>324</v>
      </c>
      <c r="BJ216">
        <v>0</v>
      </c>
      <c r="BK216" t="s">
        <v>324</v>
      </c>
      <c r="BL216">
        <v>0</v>
      </c>
      <c r="BM216" t="s">
        <v>324</v>
      </c>
      <c r="BN216" t="s">
        <v>324</v>
      </c>
      <c r="BO216" t="s">
        <v>324</v>
      </c>
      <c r="BP216" t="s">
        <v>324</v>
      </c>
      <c r="BQ216" t="s">
        <v>324</v>
      </c>
      <c r="BR216">
        <v>0</v>
      </c>
      <c r="BS216">
        <v>0</v>
      </c>
      <c r="BT216">
        <v>0</v>
      </c>
      <c r="BU216">
        <v>1.3</v>
      </c>
      <c r="BV216">
        <v>0</v>
      </c>
      <c r="BW216">
        <v>0</v>
      </c>
      <c r="BX216">
        <v>1.3</v>
      </c>
    </row>
    <row r="217" spans="1:76" x14ac:dyDescent="0.45">
      <c r="A217">
        <v>2023</v>
      </c>
      <c r="B217" t="s">
        <v>154</v>
      </c>
      <c r="C217">
        <v>14468</v>
      </c>
      <c r="D217" t="s">
        <v>938</v>
      </c>
      <c r="E217" t="s">
        <v>606</v>
      </c>
      <c r="F217">
        <v>30</v>
      </c>
      <c r="G217">
        <v>6.9560000000000004</v>
      </c>
      <c r="H217">
        <v>6.9560000000000004</v>
      </c>
      <c r="I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c r="AE217">
        <v>0</v>
      </c>
      <c r="AF217">
        <v>0</v>
      </c>
      <c r="AG217">
        <v>0</v>
      </c>
      <c r="AH217">
        <v>0</v>
      </c>
      <c r="AI217">
        <v>0</v>
      </c>
      <c r="AJ217">
        <v>0</v>
      </c>
      <c r="AK217">
        <v>0</v>
      </c>
      <c r="AL217">
        <v>0</v>
      </c>
      <c r="AM217">
        <v>0</v>
      </c>
      <c r="AN217">
        <v>0</v>
      </c>
      <c r="AO217">
        <v>0</v>
      </c>
      <c r="AP217">
        <v>0</v>
      </c>
      <c r="AQ217">
        <v>0</v>
      </c>
      <c r="AR217">
        <v>0</v>
      </c>
      <c r="AS217">
        <v>0</v>
      </c>
      <c r="AT217">
        <v>0</v>
      </c>
      <c r="AU217">
        <v>0</v>
      </c>
      <c r="AV217">
        <v>6.9560000000000004</v>
      </c>
      <c r="AW217">
        <v>0</v>
      </c>
      <c r="AX217">
        <v>0</v>
      </c>
      <c r="AY217">
        <v>0</v>
      </c>
      <c r="AZ217">
        <v>6.9560000000000004</v>
      </c>
      <c r="BA217">
        <v>0</v>
      </c>
      <c r="BB217">
        <v>0</v>
      </c>
      <c r="BC217">
        <v>0</v>
      </c>
      <c r="BD217">
        <v>0</v>
      </c>
      <c r="BE217">
        <v>0</v>
      </c>
      <c r="BF217">
        <v>0</v>
      </c>
      <c r="BG217">
        <v>0</v>
      </c>
      <c r="BH217">
        <v>0</v>
      </c>
      <c r="BI217">
        <v>0</v>
      </c>
      <c r="BJ217">
        <v>0</v>
      </c>
      <c r="BK217">
        <v>0</v>
      </c>
      <c r="BL217">
        <v>0</v>
      </c>
      <c r="BM217">
        <v>0</v>
      </c>
      <c r="BN217">
        <v>0</v>
      </c>
      <c r="BO217">
        <v>0</v>
      </c>
      <c r="BP217">
        <v>0</v>
      </c>
      <c r="BQ217">
        <v>0</v>
      </c>
      <c r="BR217">
        <v>0</v>
      </c>
      <c r="BS217">
        <v>0</v>
      </c>
      <c r="BT217">
        <v>6.9560000000000004</v>
      </c>
      <c r="BU217">
        <v>0</v>
      </c>
      <c r="BV217">
        <v>0</v>
      </c>
      <c r="BW217">
        <v>0</v>
      </c>
      <c r="BX217">
        <v>6.9560000000000004</v>
      </c>
    </row>
    <row r="218" spans="1:76" x14ac:dyDescent="0.45">
      <c r="A218">
        <v>2023</v>
      </c>
      <c r="B218" t="s">
        <v>154</v>
      </c>
      <c r="C218">
        <v>16181</v>
      </c>
      <c r="D218" t="s">
        <v>447</v>
      </c>
      <c r="E218" t="s">
        <v>606</v>
      </c>
      <c r="F218">
        <v>10</v>
      </c>
      <c r="G218">
        <v>1.323</v>
      </c>
      <c r="H218" t="s">
        <v>324</v>
      </c>
      <c r="I218" t="s">
        <v>324</v>
      </c>
      <c r="J218" t="s">
        <v>244</v>
      </c>
      <c r="K218" t="s">
        <v>324</v>
      </c>
      <c r="L218">
        <v>1.323</v>
      </c>
      <c r="M218" t="s">
        <v>324</v>
      </c>
      <c r="N218" t="s">
        <v>324</v>
      </c>
      <c r="O218" t="s">
        <v>324</v>
      </c>
      <c r="P218">
        <v>1.323</v>
      </c>
      <c r="Q218" t="s">
        <v>324</v>
      </c>
      <c r="R218" t="s">
        <v>324</v>
      </c>
      <c r="S218" t="s">
        <v>324</v>
      </c>
      <c r="T218" t="s">
        <v>324</v>
      </c>
      <c r="U218" t="s">
        <v>324</v>
      </c>
      <c r="V218">
        <v>0</v>
      </c>
      <c r="W218" t="s">
        <v>324</v>
      </c>
      <c r="X218" t="s">
        <v>324</v>
      </c>
      <c r="Y218" t="s">
        <v>324</v>
      </c>
      <c r="Z218" t="s">
        <v>324</v>
      </c>
      <c r="AA218" t="s">
        <v>324</v>
      </c>
      <c r="AB218">
        <v>0</v>
      </c>
      <c r="AC218" t="s">
        <v>324</v>
      </c>
      <c r="AD218" t="s">
        <v>324</v>
      </c>
      <c r="AE218" t="s">
        <v>324</v>
      </c>
      <c r="AF218" t="s">
        <v>324</v>
      </c>
      <c r="AG218" t="s">
        <v>324</v>
      </c>
      <c r="AH218">
        <v>0</v>
      </c>
      <c r="AI218" t="s">
        <v>324</v>
      </c>
      <c r="AJ218" t="s">
        <v>324</v>
      </c>
      <c r="AK218" t="s">
        <v>324</v>
      </c>
      <c r="AL218" t="s">
        <v>324</v>
      </c>
      <c r="AM218" t="s">
        <v>324</v>
      </c>
      <c r="AN218">
        <v>0</v>
      </c>
      <c r="AO218" t="s">
        <v>324</v>
      </c>
      <c r="AP218" t="s">
        <v>324</v>
      </c>
      <c r="AQ218" t="s">
        <v>324</v>
      </c>
      <c r="AR218" t="s">
        <v>324</v>
      </c>
      <c r="AS218" t="s">
        <v>324</v>
      </c>
      <c r="AT218">
        <v>0</v>
      </c>
      <c r="AU218" t="s">
        <v>324</v>
      </c>
      <c r="AV218" t="s">
        <v>324</v>
      </c>
      <c r="AW218" t="s">
        <v>324</v>
      </c>
      <c r="AX218" t="s">
        <v>324</v>
      </c>
      <c r="AY218" t="s">
        <v>324</v>
      </c>
      <c r="AZ218">
        <v>0</v>
      </c>
      <c r="BA218" t="s">
        <v>324</v>
      </c>
      <c r="BB218" t="s">
        <v>324</v>
      </c>
      <c r="BC218" t="s">
        <v>324</v>
      </c>
      <c r="BD218" t="s">
        <v>324</v>
      </c>
      <c r="BE218" t="s">
        <v>324</v>
      </c>
      <c r="BF218">
        <v>0</v>
      </c>
      <c r="BG218" t="s">
        <v>324</v>
      </c>
      <c r="BH218" t="s">
        <v>324</v>
      </c>
      <c r="BI218" t="s">
        <v>324</v>
      </c>
      <c r="BJ218" t="s">
        <v>324</v>
      </c>
      <c r="BK218" t="s">
        <v>324</v>
      </c>
      <c r="BL218">
        <v>0</v>
      </c>
      <c r="BM218" t="s">
        <v>324</v>
      </c>
      <c r="BN218" t="s">
        <v>324</v>
      </c>
      <c r="BO218" t="s">
        <v>324</v>
      </c>
      <c r="BP218" t="s">
        <v>324</v>
      </c>
      <c r="BQ218" t="s">
        <v>324</v>
      </c>
      <c r="BR218">
        <v>0</v>
      </c>
      <c r="BS218">
        <v>0</v>
      </c>
      <c r="BT218">
        <v>1.323</v>
      </c>
      <c r="BU218">
        <v>0</v>
      </c>
      <c r="BV218">
        <v>0</v>
      </c>
      <c r="BW218">
        <v>0</v>
      </c>
      <c r="BX218">
        <v>1.323</v>
      </c>
    </row>
    <row r="219" spans="1:76" x14ac:dyDescent="0.45">
      <c r="A219">
        <v>2023</v>
      </c>
      <c r="B219" t="s">
        <v>154</v>
      </c>
      <c r="C219">
        <v>16368</v>
      </c>
      <c r="D219" t="s">
        <v>939</v>
      </c>
      <c r="E219" t="s">
        <v>606</v>
      </c>
      <c r="F219">
        <v>2</v>
      </c>
      <c r="G219">
        <v>0.88</v>
      </c>
      <c r="H219">
        <v>0.75</v>
      </c>
      <c r="I219" t="s">
        <v>324</v>
      </c>
      <c r="J219" t="s">
        <v>244</v>
      </c>
      <c r="K219" t="s">
        <v>324</v>
      </c>
      <c r="L219">
        <v>0.13</v>
      </c>
      <c r="M219" t="s">
        <v>324</v>
      </c>
      <c r="N219" t="s">
        <v>324</v>
      </c>
      <c r="O219" t="s">
        <v>324</v>
      </c>
      <c r="P219">
        <v>0.13</v>
      </c>
      <c r="Q219" t="s">
        <v>324</v>
      </c>
      <c r="R219" t="s">
        <v>324</v>
      </c>
      <c r="S219" t="s">
        <v>324</v>
      </c>
      <c r="T219" t="s">
        <v>324</v>
      </c>
      <c r="U219" t="s">
        <v>324</v>
      </c>
      <c r="V219">
        <v>0</v>
      </c>
      <c r="W219" t="s">
        <v>324</v>
      </c>
      <c r="X219" t="s">
        <v>324</v>
      </c>
      <c r="Y219" t="s">
        <v>324</v>
      </c>
      <c r="Z219" t="s">
        <v>324</v>
      </c>
      <c r="AA219" t="s">
        <v>324</v>
      </c>
      <c r="AB219">
        <v>0</v>
      </c>
      <c r="AC219" t="s">
        <v>324</v>
      </c>
      <c r="AD219" t="s">
        <v>324</v>
      </c>
      <c r="AE219" t="s">
        <v>324</v>
      </c>
      <c r="AF219" t="s">
        <v>324</v>
      </c>
      <c r="AG219" t="s">
        <v>324</v>
      </c>
      <c r="AH219">
        <v>0</v>
      </c>
      <c r="AI219" t="s">
        <v>324</v>
      </c>
      <c r="AJ219" t="s">
        <v>324</v>
      </c>
      <c r="AK219" t="s">
        <v>324</v>
      </c>
      <c r="AL219" t="s">
        <v>324</v>
      </c>
      <c r="AM219" t="s">
        <v>324</v>
      </c>
      <c r="AN219">
        <v>0</v>
      </c>
      <c r="AO219" t="s">
        <v>324</v>
      </c>
      <c r="AP219" t="s">
        <v>324</v>
      </c>
      <c r="AQ219" t="s">
        <v>324</v>
      </c>
      <c r="AR219" t="s">
        <v>324</v>
      </c>
      <c r="AS219" t="s">
        <v>324</v>
      </c>
      <c r="AT219">
        <v>0</v>
      </c>
      <c r="AU219" t="s">
        <v>324</v>
      </c>
      <c r="AV219">
        <v>0.75</v>
      </c>
      <c r="AW219" t="s">
        <v>324</v>
      </c>
      <c r="AX219" t="s">
        <v>324</v>
      </c>
      <c r="AY219" t="s">
        <v>324</v>
      </c>
      <c r="AZ219">
        <v>0.75</v>
      </c>
      <c r="BA219" t="s">
        <v>324</v>
      </c>
      <c r="BB219" t="s">
        <v>324</v>
      </c>
      <c r="BC219" t="s">
        <v>324</v>
      </c>
      <c r="BD219" t="s">
        <v>324</v>
      </c>
      <c r="BE219" t="s">
        <v>324</v>
      </c>
      <c r="BF219">
        <v>0</v>
      </c>
      <c r="BG219" t="s">
        <v>324</v>
      </c>
      <c r="BH219" t="s">
        <v>324</v>
      </c>
      <c r="BI219" t="s">
        <v>324</v>
      </c>
      <c r="BJ219" t="s">
        <v>324</v>
      </c>
      <c r="BK219" t="s">
        <v>324</v>
      </c>
      <c r="BL219">
        <v>0</v>
      </c>
      <c r="BM219" t="s">
        <v>324</v>
      </c>
      <c r="BN219" t="s">
        <v>324</v>
      </c>
      <c r="BO219" t="s">
        <v>324</v>
      </c>
      <c r="BP219" t="s">
        <v>324</v>
      </c>
      <c r="BQ219" t="s">
        <v>324</v>
      </c>
      <c r="BR219">
        <v>0</v>
      </c>
      <c r="BS219">
        <v>0</v>
      </c>
      <c r="BT219">
        <v>0.88</v>
      </c>
      <c r="BU219">
        <v>0</v>
      </c>
      <c r="BV219">
        <v>0</v>
      </c>
      <c r="BW219">
        <v>0</v>
      </c>
      <c r="BX219">
        <v>0.88</v>
      </c>
    </row>
    <row r="220" spans="1:76" x14ac:dyDescent="0.45">
      <c r="A220">
        <v>2023</v>
      </c>
      <c r="B220" t="s">
        <v>154</v>
      </c>
      <c r="C220">
        <v>17267</v>
      </c>
      <c r="D220" t="s">
        <v>448</v>
      </c>
      <c r="E220" t="s">
        <v>607</v>
      </c>
      <c r="F220">
        <v>1</v>
      </c>
      <c r="G220">
        <v>2E-3</v>
      </c>
      <c r="H220" t="s">
        <v>324</v>
      </c>
      <c r="I220" t="s">
        <v>324</v>
      </c>
      <c r="J220" t="s">
        <v>247</v>
      </c>
      <c r="K220">
        <v>2E-3</v>
      </c>
      <c r="L220" t="s">
        <v>324</v>
      </c>
      <c r="M220" t="s">
        <v>324</v>
      </c>
      <c r="N220" t="s">
        <v>324</v>
      </c>
      <c r="O220" t="s">
        <v>324</v>
      </c>
      <c r="P220">
        <v>2E-3</v>
      </c>
      <c r="Q220" t="s">
        <v>324</v>
      </c>
      <c r="R220" t="s">
        <v>324</v>
      </c>
      <c r="S220" t="s">
        <v>324</v>
      </c>
      <c r="T220" t="s">
        <v>324</v>
      </c>
      <c r="U220" t="s">
        <v>324</v>
      </c>
      <c r="V220">
        <v>0</v>
      </c>
      <c r="W220" t="s">
        <v>324</v>
      </c>
      <c r="X220" t="s">
        <v>324</v>
      </c>
      <c r="Y220" t="s">
        <v>324</v>
      </c>
      <c r="Z220" t="s">
        <v>324</v>
      </c>
      <c r="AA220" t="s">
        <v>324</v>
      </c>
      <c r="AB220">
        <v>0</v>
      </c>
      <c r="AC220" t="s">
        <v>324</v>
      </c>
      <c r="AD220" t="s">
        <v>324</v>
      </c>
      <c r="AE220" t="s">
        <v>324</v>
      </c>
      <c r="AF220" t="s">
        <v>324</v>
      </c>
      <c r="AG220" t="s">
        <v>324</v>
      </c>
      <c r="AH220">
        <v>0</v>
      </c>
      <c r="AI220" t="s">
        <v>324</v>
      </c>
      <c r="AJ220" t="s">
        <v>324</v>
      </c>
      <c r="AK220" t="s">
        <v>324</v>
      </c>
      <c r="AL220" t="s">
        <v>324</v>
      </c>
      <c r="AM220" t="s">
        <v>324</v>
      </c>
      <c r="AN220">
        <v>0</v>
      </c>
      <c r="AO220" t="s">
        <v>324</v>
      </c>
      <c r="AP220" t="s">
        <v>324</v>
      </c>
      <c r="AQ220" t="s">
        <v>324</v>
      </c>
      <c r="AR220" t="s">
        <v>324</v>
      </c>
      <c r="AS220" t="s">
        <v>324</v>
      </c>
      <c r="AT220">
        <v>0</v>
      </c>
      <c r="AU220" t="s">
        <v>324</v>
      </c>
      <c r="AV220" t="s">
        <v>324</v>
      </c>
      <c r="AW220" t="s">
        <v>324</v>
      </c>
      <c r="AX220" t="s">
        <v>324</v>
      </c>
      <c r="AY220" t="s">
        <v>324</v>
      </c>
      <c r="AZ220">
        <v>0</v>
      </c>
      <c r="BA220" t="s">
        <v>324</v>
      </c>
      <c r="BB220" t="s">
        <v>324</v>
      </c>
      <c r="BC220" t="s">
        <v>324</v>
      </c>
      <c r="BD220" t="s">
        <v>324</v>
      </c>
      <c r="BE220" t="s">
        <v>324</v>
      </c>
      <c r="BF220">
        <v>0</v>
      </c>
      <c r="BG220" t="s">
        <v>324</v>
      </c>
      <c r="BH220" t="s">
        <v>324</v>
      </c>
      <c r="BI220" t="s">
        <v>324</v>
      </c>
      <c r="BJ220" t="s">
        <v>324</v>
      </c>
      <c r="BK220" t="s">
        <v>324</v>
      </c>
      <c r="BL220">
        <v>0</v>
      </c>
      <c r="BM220" t="s">
        <v>324</v>
      </c>
      <c r="BN220" t="s">
        <v>324</v>
      </c>
      <c r="BO220" t="s">
        <v>324</v>
      </c>
      <c r="BP220" t="s">
        <v>324</v>
      </c>
      <c r="BQ220" t="s">
        <v>324</v>
      </c>
      <c r="BR220">
        <v>0</v>
      </c>
      <c r="BS220">
        <v>2E-3</v>
      </c>
      <c r="BT220">
        <v>0</v>
      </c>
      <c r="BU220">
        <v>0</v>
      </c>
      <c r="BV220">
        <v>0</v>
      </c>
      <c r="BW220">
        <v>0</v>
      </c>
      <c r="BX220">
        <v>2E-3</v>
      </c>
    </row>
    <row r="221" spans="1:76" x14ac:dyDescent="0.45">
      <c r="A221">
        <v>2023</v>
      </c>
      <c r="B221" t="s">
        <v>154</v>
      </c>
      <c r="C221">
        <v>17550</v>
      </c>
      <c r="D221" t="s">
        <v>941</v>
      </c>
      <c r="E221" t="s">
        <v>606</v>
      </c>
      <c r="F221">
        <v>1</v>
      </c>
      <c r="G221">
        <v>0.13400000000000001</v>
      </c>
      <c r="H221" t="s">
        <v>324</v>
      </c>
      <c r="I221" t="s">
        <v>324</v>
      </c>
      <c r="J221" t="s">
        <v>244</v>
      </c>
      <c r="K221" t="s">
        <v>324</v>
      </c>
      <c r="L221" t="s">
        <v>324</v>
      </c>
      <c r="M221" t="s">
        <v>324</v>
      </c>
      <c r="N221" t="s">
        <v>324</v>
      </c>
      <c r="O221">
        <v>0.13400000000000001</v>
      </c>
      <c r="P221">
        <v>0.13400000000000001</v>
      </c>
      <c r="Q221" t="s">
        <v>324</v>
      </c>
      <c r="R221" t="s">
        <v>324</v>
      </c>
      <c r="S221" t="s">
        <v>324</v>
      </c>
      <c r="T221" t="s">
        <v>324</v>
      </c>
      <c r="U221" t="s">
        <v>324</v>
      </c>
      <c r="V221">
        <v>0</v>
      </c>
      <c r="W221" t="s">
        <v>324</v>
      </c>
      <c r="X221" t="s">
        <v>324</v>
      </c>
      <c r="Y221" t="s">
        <v>324</v>
      </c>
      <c r="Z221" t="s">
        <v>324</v>
      </c>
      <c r="AA221" t="s">
        <v>324</v>
      </c>
      <c r="AB221">
        <v>0</v>
      </c>
      <c r="AC221" t="s">
        <v>324</v>
      </c>
      <c r="AD221" t="s">
        <v>324</v>
      </c>
      <c r="AE221" t="s">
        <v>324</v>
      </c>
      <c r="AF221" t="s">
        <v>324</v>
      </c>
      <c r="AG221" t="s">
        <v>324</v>
      </c>
      <c r="AH221">
        <v>0</v>
      </c>
      <c r="AI221" t="s">
        <v>324</v>
      </c>
      <c r="AJ221" t="s">
        <v>324</v>
      </c>
      <c r="AK221" t="s">
        <v>324</v>
      </c>
      <c r="AL221" t="s">
        <v>324</v>
      </c>
      <c r="AM221" t="s">
        <v>324</v>
      </c>
      <c r="AN221">
        <v>0</v>
      </c>
      <c r="AO221" t="s">
        <v>324</v>
      </c>
      <c r="AP221" t="s">
        <v>324</v>
      </c>
      <c r="AQ221" t="s">
        <v>324</v>
      </c>
      <c r="AR221" t="s">
        <v>324</v>
      </c>
      <c r="AS221" t="s">
        <v>324</v>
      </c>
      <c r="AT221">
        <v>0</v>
      </c>
      <c r="AU221" t="s">
        <v>324</v>
      </c>
      <c r="AV221" t="s">
        <v>324</v>
      </c>
      <c r="AW221" t="s">
        <v>324</v>
      </c>
      <c r="AX221" t="s">
        <v>324</v>
      </c>
      <c r="AY221" t="s">
        <v>324</v>
      </c>
      <c r="AZ221">
        <v>0</v>
      </c>
      <c r="BA221" t="s">
        <v>324</v>
      </c>
      <c r="BB221" t="s">
        <v>324</v>
      </c>
      <c r="BC221" t="s">
        <v>324</v>
      </c>
      <c r="BD221" t="s">
        <v>324</v>
      </c>
      <c r="BE221" t="s">
        <v>324</v>
      </c>
      <c r="BF221">
        <v>0</v>
      </c>
      <c r="BG221" t="s">
        <v>324</v>
      </c>
      <c r="BH221" t="s">
        <v>324</v>
      </c>
      <c r="BI221" t="s">
        <v>324</v>
      </c>
      <c r="BJ221" t="s">
        <v>324</v>
      </c>
      <c r="BK221" t="s">
        <v>324</v>
      </c>
      <c r="BL221">
        <v>0</v>
      </c>
      <c r="BM221" t="s">
        <v>324</v>
      </c>
      <c r="BN221" t="s">
        <v>324</v>
      </c>
      <c r="BO221" t="s">
        <v>324</v>
      </c>
      <c r="BP221" t="s">
        <v>324</v>
      </c>
      <c r="BQ221" t="s">
        <v>324</v>
      </c>
      <c r="BR221">
        <v>0</v>
      </c>
      <c r="BS221">
        <v>0</v>
      </c>
      <c r="BT221">
        <v>0</v>
      </c>
      <c r="BU221">
        <v>0</v>
      </c>
      <c r="BV221">
        <v>0</v>
      </c>
      <c r="BW221">
        <v>0.13400000000000001</v>
      </c>
      <c r="BX221">
        <v>0.13400000000000001</v>
      </c>
    </row>
    <row r="222" spans="1:76" x14ac:dyDescent="0.45">
      <c r="A222">
        <v>2023</v>
      </c>
      <c r="B222" t="s">
        <v>154</v>
      </c>
      <c r="C222">
        <v>18047</v>
      </c>
      <c r="D222" t="s">
        <v>943</v>
      </c>
      <c r="E222" t="s">
        <v>606</v>
      </c>
      <c r="F222">
        <v>22</v>
      </c>
      <c r="G222">
        <v>3.1</v>
      </c>
      <c r="H222">
        <v>3.1</v>
      </c>
      <c r="I222" t="s">
        <v>324</v>
      </c>
      <c r="K222" t="s">
        <v>324</v>
      </c>
      <c r="L222" t="s">
        <v>324</v>
      </c>
      <c r="M222" t="s">
        <v>324</v>
      </c>
      <c r="N222" t="s">
        <v>324</v>
      </c>
      <c r="O222" t="s">
        <v>324</v>
      </c>
      <c r="P222">
        <v>0</v>
      </c>
      <c r="Q222" t="s">
        <v>324</v>
      </c>
      <c r="R222" t="s">
        <v>324</v>
      </c>
      <c r="S222" t="s">
        <v>324</v>
      </c>
      <c r="T222" t="s">
        <v>324</v>
      </c>
      <c r="U222" t="s">
        <v>324</v>
      </c>
      <c r="V222">
        <v>0</v>
      </c>
      <c r="W222" t="s">
        <v>324</v>
      </c>
      <c r="X222" t="s">
        <v>324</v>
      </c>
      <c r="Y222" t="s">
        <v>324</v>
      </c>
      <c r="Z222" t="s">
        <v>324</v>
      </c>
      <c r="AA222" t="s">
        <v>324</v>
      </c>
      <c r="AB222">
        <v>0</v>
      </c>
      <c r="AC222" t="s">
        <v>324</v>
      </c>
      <c r="AD222" t="s">
        <v>324</v>
      </c>
      <c r="AE222" t="s">
        <v>324</v>
      </c>
      <c r="AF222" t="s">
        <v>324</v>
      </c>
      <c r="AG222" t="s">
        <v>324</v>
      </c>
      <c r="AH222">
        <v>0</v>
      </c>
      <c r="AI222" t="s">
        <v>324</v>
      </c>
      <c r="AJ222" t="s">
        <v>324</v>
      </c>
      <c r="AK222" t="s">
        <v>324</v>
      </c>
      <c r="AL222" t="s">
        <v>324</v>
      </c>
      <c r="AM222" t="s">
        <v>324</v>
      </c>
      <c r="AN222">
        <v>0</v>
      </c>
      <c r="AO222" t="s">
        <v>324</v>
      </c>
      <c r="AP222" t="s">
        <v>324</v>
      </c>
      <c r="AQ222" t="s">
        <v>324</v>
      </c>
      <c r="AR222" t="s">
        <v>324</v>
      </c>
      <c r="AS222" t="s">
        <v>324</v>
      </c>
      <c r="AT222">
        <v>0</v>
      </c>
      <c r="AU222">
        <v>0.51500000000000001</v>
      </c>
      <c r="AV222">
        <v>2.585</v>
      </c>
      <c r="AW222" t="s">
        <v>324</v>
      </c>
      <c r="AX222" t="s">
        <v>324</v>
      </c>
      <c r="AY222" t="s">
        <v>324</v>
      </c>
      <c r="AZ222">
        <v>3.1</v>
      </c>
      <c r="BA222" t="s">
        <v>324</v>
      </c>
      <c r="BB222" t="s">
        <v>324</v>
      </c>
      <c r="BC222" t="s">
        <v>324</v>
      </c>
      <c r="BD222" t="s">
        <v>324</v>
      </c>
      <c r="BE222" t="s">
        <v>324</v>
      </c>
      <c r="BF222">
        <v>0</v>
      </c>
      <c r="BG222" t="s">
        <v>324</v>
      </c>
      <c r="BH222" t="s">
        <v>324</v>
      </c>
      <c r="BI222" t="s">
        <v>324</v>
      </c>
      <c r="BJ222" t="s">
        <v>324</v>
      </c>
      <c r="BK222" t="s">
        <v>324</v>
      </c>
      <c r="BL222">
        <v>0</v>
      </c>
      <c r="BM222" t="s">
        <v>324</v>
      </c>
      <c r="BN222" t="s">
        <v>324</v>
      </c>
      <c r="BO222" t="s">
        <v>324</v>
      </c>
      <c r="BP222" t="s">
        <v>324</v>
      </c>
      <c r="BQ222" t="s">
        <v>324</v>
      </c>
      <c r="BR222">
        <v>0</v>
      </c>
      <c r="BS222">
        <v>0.51500000000000001</v>
      </c>
      <c r="BT222">
        <v>2.585</v>
      </c>
      <c r="BU222">
        <v>0</v>
      </c>
      <c r="BV222">
        <v>0</v>
      </c>
      <c r="BW222">
        <v>0</v>
      </c>
      <c r="BX222">
        <v>3.1</v>
      </c>
    </row>
    <row r="223" spans="1:76" x14ac:dyDescent="0.45">
      <c r="A223">
        <v>2023</v>
      </c>
      <c r="B223" t="s">
        <v>154</v>
      </c>
      <c r="C223">
        <v>19157</v>
      </c>
      <c r="D223" t="s">
        <v>780</v>
      </c>
      <c r="E223" t="s">
        <v>606</v>
      </c>
      <c r="F223">
        <v>36</v>
      </c>
      <c r="G223">
        <v>3.964</v>
      </c>
      <c r="H223" t="s">
        <v>324</v>
      </c>
      <c r="I223">
        <v>0.3</v>
      </c>
      <c r="J223" t="s">
        <v>244</v>
      </c>
      <c r="K223" t="s">
        <v>324</v>
      </c>
      <c r="L223">
        <v>5.8000000000000003E-2</v>
      </c>
      <c r="M223" t="s">
        <v>324</v>
      </c>
      <c r="N223" t="s">
        <v>324</v>
      </c>
      <c r="O223" t="s">
        <v>324</v>
      </c>
      <c r="P223">
        <v>5.8000000000000003E-2</v>
      </c>
      <c r="Q223">
        <v>8.0000000000000002E-3</v>
      </c>
      <c r="R223" t="s">
        <v>324</v>
      </c>
      <c r="S223" t="s">
        <v>324</v>
      </c>
      <c r="T223" t="s">
        <v>324</v>
      </c>
      <c r="U223" t="s">
        <v>324</v>
      </c>
      <c r="V223">
        <v>8.0000000000000002E-3</v>
      </c>
      <c r="W223">
        <v>1.6E-2</v>
      </c>
      <c r="X223" t="s">
        <v>324</v>
      </c>
      <c r="Y223" t="s">
        <v>324</v>
      </c>
      <c r="Z223" t="s">
        <v>324</v>
      </c>
      <c r="AA223" t="s">
        <v>324</v>
      </c>
      <c r="AB223">
        <v>1.6E-2</v>
      </c>
      <c r="AC223" t="s">
        <v>324</v>
      </c>
      <c r="AD223" t="s">
        <v>324</v>
      </c>
      <c r="AE223" t="s">
        <v>324</v>
      </c>
      <c r="AF223" t="s">
        <v>324</v>
      </c>
      <c r="AG223" t="s">
        <v>324</v>
      </c>
      <c r="AH223">
        <v>0</v>
      </c>
      <c r="AI223" t="s">
        <v>324</v>
      </c>
      <c r="AJ223" t="s">
        <v>324</v>
      </c>
      <c r="AK223" t="s">
        <v>324</v>
      </c>
      <c r="AL223" t="s">
        <v>324</v>
      </c>
      <c r="AM223" t="s">
        <v>324</v>
      </c>
      <c r="AN223">
        <v>0</v>
      </c>
      <c r="AO223" t="s">
        <v>324</v>
      </c>
      <c r="AP223" t="s">
        <v>324</v>
      </c>
      <c r="AQ223" t="s">
        <v>324</v>
      </c>
      <c r="AR223" t="s">
        <v>324</v>
      </c>
      <c r="AS223" t="s">
        <v>324</v>
      </c>
      <c r="AT223">
        <v>0</v>
      </c>
      <c r="AU223" t="s">
        <v>324</v>
      </c>
      <c r="AV223">
        <v>3.8980000000000001</v>
      </c>
      <c r="AW223" t="s">
        <v>324</v>
      </c>
      <c r="AX223" t="s">
        <v>324</v>
      </c>
      <c r="AY223" t="s">
        <v>324</v>
      </c>
      <c r="AZ223">
        <v>3.8980000000000001</v>
      </c>
      <c r="BA223" t="s">
        <v>324</v>
      </c>
      <c r="BB223" t="s">
        <v>324</v>
      </c>
      <c r="BC223" t="s">
        <v>324</v>
      </c>
      <c r="BD223" t="s">
        <v>324</v>
      </c>
      <c r="BE223" t="s">
        <v>324</v>
      </c>
      <c r="BF223">
        <v>0</v>
      </c>
      <c r="BG223" t="s">
        <v>324</v>
      </c>
      <c r="BH223" t="s">
        <v>324</v>
      </c>
      <c r="BI223" t="s">
        <v>324</v>
      </c>
      <c r="BJ223" t="s">
        <v>324</v>
      </c>
      <c r="BK223" t="s">
        <v>324</v>
      </c>
      <c r="BL223">
        <v>0</v>
      </c>
      <c r="BM223" t="s">
        <v>324</v>
      </c>
      <c r="BN223" t="s">
        <v>324</v>
      </c>
      <c r="BO223" t="s">
        <v>324</v>
      </c>
      <c r="BP223" t="s">
        <v>324</v>
      </c>
      <c r="BQ223" t="s">
        <v>324</v>
      </c>
      <c r="BR223">
        <v>0</v>
      </c>
      <c r="BS223">
        <v>8.0000000000000002E-3</v>
      </c>
      <c r="BT223">
        <v>3.956</v>
      </c>
      <c r="BU223">
        <v>0</v>
      </c>
      <c r="BV223">
        <v>0</v>
      </c>
      <c r="BW223">
        <v>0</v>
      </c>
      <c r="BX223">
        <v>3.964</v>
      </c>
    </row>
    <row r="224" spans="1:76" x14ac:dyDescent="0.45">
      <c r="A224">
        <v>2023</v>
      </c>
      <c r="B224" t="s">
        <v>154</v>
      </c>
      <c r="C224">
        <v>20737</v>
      </c>
      <c r="D224" t="s">
        <v>945</v>
      </c>
      <c r="E224" t="s">
        <v>606</v>
      </c>
      <c r="F224">
        <v>1</v>
      </c>
      <c r="G224">
        <v>2E-3</v>
      </c>
      <c r="H224" t="s">
        <v>324</v>
      </c>
      <c r="I224" t="s">
        <v>324</v>
      </c>
      <c r="J224" t="s">
        <v>244</v>
      </c>
      <c r="K224">
        <v>2E-3</v>
      </c>
      <c r="L224" t="s">
        <v>324</v>
      </c>
      <c r="M224" t="s">
        <v>324</v>
      </c>
      <c r="N224" t="s">
        <v>324</v>
      </c>
      <c r="O224" t="s">
        <v>324</v>
      </c>
      <c r="P224">
        <v>2E-3</v>
      </c>
      <c r="Q224" t="s">
        <v>324</v>
      </c>
      <c r="R224" t="s">
        <v>324</v>
      </c>
      <c r="S224" t="s">
        <v>324</v>
      </c>
      <c r="T224" t="s">
        <v>324</v>
      </c>
      <c r="U224" t="s">
        <v>324</v>
      </c>
      <c r="V224">
        <v>0</v>
      </c>
      <c r="W224" t="s">
        <v>324</v>
      </c>
      <c r="X224" t="s">
        <v>324</v>
      </c>
      <c r="Y224" t="s">
        <v>324</v>
      </c>
      <c r="Z224" t="s">
        <v>324</v>
      </c>
      <c r="AA224" t="s">
        <v>324</v>
      </c>
      <c r="AB224">
        <v>0</v>
      </c>
      <c r="AC224" t="s">
        <v>324</v>
      </c>
      <c r="AD224" t="s">
        <v>324</v>
      </c>
      <c r="AE224" t="s">
        <v>324</v>
      </c>
      <c r="AF224" t="s">
        <v>324</v>
      </c>
      <c r="AG224" t="s">
        <v>324</v>
      </c>
      <c r="AH224">
        <v>0</v>
      </c>
      <c r="AI224" t="s">
        <v>324</v>
      </c>
      <c r="AJ224" t="s">
        <v>324</v>
      </c>
      <c r="AK224" t="s">
        <v>324</v>
      </c>
      <c r="AL224" t="s">
        <v>324</v>
      </c>
      <c r="AM224" t="s">
        <v>324</v>
      </c>
      <c r="AN224">
        <v>0</v>
      </c>
      <c r="AO224" t="s">
        <v>324</v>
      </c>
      <c r="AP224" t="s">
        <v>324</v>
      </c>
      <c r="AQ224" t="s">
        <v>324</v>
      </c>
      <c r="AR224" t="s">
        <v>324</v>
      </c>
      <c r="AS224" t="s">
        <v>324</v>
      </c>
      <c r="AT224">
        <v>0</v>
      </c>
      <c r="AU224" t="s">
        <v>324</v>
      </c>
      <c r="AV224" t="s">
        <v>324</v>
      </c>
      <c r="AW224" t="s">
        <v>324</v>
      </c>
      <c r="AX224" t="s">
        <v>324</v>
      </c>
      <c r="AY224" t="s">
        <v>324</v>
      </c>
      <c r="AZ224">
        <v>0</v>
      </c>
      <c r="BA224" t="s">
        <v>324</v>
      </c>
      <c r="BB224" t="s">
        <v>324</v>
      </c>
      <c r="BC224" t="s">
        <v>324</v>
      </c>
      <c r="BD224" t="s">
        <v>324</v>
      </c>
      <c r="BE224" t="s">
        <v>324</v>
      </c>
      <c r="BF224">
        <v>0</v>
      </c>
      <c r="BG224" t="s">
        <v>324</v>
      </c>
      <c r="BH224" t="s">
        <v>324</v>
      </c>
      <c r="BI224" t="s">
        <v>324</v>
      </c>
      <c r="BJ224" t="s">
        <v>324</v>
      </c>
      <c r="BK224" t="s">
        <v>324</v>
      </c>
      <c r="BL224">
        <v>0</v>
      </c>
      <c r="BM224" t="s">
        <v>324</v>
      </c>
      <c r="BN224" t="s">
        <v>324</v>
      </c>
      <c r="BO224" t="s">
        <v>324</v>
      </c>
      <c r="BP224" t="s">
        <v>324</v>
      </c>
      <c r="BQ224" t="s">
        <v>324</v>
      </c>
      <c r="BR224">
        <v>0</v>
      </c>
      <c r="BS224">
        <v>2E-3</v>
      </c>
      <c r="BT224">
        <v>0</v>
      </c>
      <c r="BU224">
        <v>0</v>
      </c>
      <c r="BV224">
        <v>0</v>
      </c>
      <c r="BW224">
        <v>0</v>
      </c>
      <c r="BX224">
        <v>2E-3</v>
      </c>
    </row>
    <row r="225" spans="1:76" x14ac:dyDescent="0.45">
      <c r="A225">
        <v>2023</v>
      </c>
      <c r="B225" t="s">
        <v>154</v>
      </c>
      <c r="C225">
        <v>20996</v>
      </c>
      <c r="D225" t="s">
        <v>449</v>
      </c>
      <c r="E225" t="s">
        <v>606</v>
      </c>
      <c r="F225">
        <v>15</v>
      </c>
      <c r="G225">
        <v>6.5289999999999999</v>
      </c>
      <c r="H225">
        <v>6.05</v>
      </c>
      <c r="I225">
        <v>0</v>
      </c>
      <c r="J225" t="s">
        <v>244</v>
      </c>
      <c r="K225">
        <v>0.22900000000000001</v>
      </c>
      <c r="L225">
        <v>0.25</v>
      </c>
      <c r="M225" t="s">
        <v>324</v>
      </c>
      <c r="N225" t="s">
        <v>324</v>
      </c>
      <c r="O225" t="s">
        <v>324</v>
      </c>
      <c r="P225">
        <v>0.47899999999999998</v>
      </c>
      <c r="Q225" t="s">
        <v>324</v>
      </c>
      <c r="R225" t="s">
        <v>324</v>
      </c>
      <c r="S225" t="s">
        <v>324</v>
      </c>
      <c r="T225" t="s">
        <v>324</v>
      </c>
      <c r="U225" t="s">
        <v>324</v>
      </c>
      <c r="V225">
        <v>0</v>
      </c>
      <c r="W225" t="s">
        <v>324</v>
      </c>
      <c r="X225" t="s">
        <v>324</v>
      </c>
      <c r="Y225" t="s">
        <v>324</v>
      </c>
      <c r="Z225" t="s">
        <v>324</v>
      </c>
      <c r="AA225" t="s">
        <v>324</v>
      </c>
      <c r="AB225">
        <v>0</v>
      </c>
      <c r="AC225" t="s">
        <v>324</v>
      </c>
      <c r="AD225" t="s">
        <v>324</v>
      </c>
      <c r="AE225" t="s">
        <v>324</v>
      </c>
      <c r="AF225" t="s">
        <v>324</v>
      </c>
      <c r="AG225" t="s">
        <v>324</v>
      </c>
      <c r="AH225">
        <v>0</v>
      </c>
      <c r="AI225" t="s">
        <v>324</v>
      </c>
      <c r="AJ225" t="s">
        <v>324</v>
      </c>
      <c r="AK225" t="s">
        <v>324</v>
      </c>
      <c r="AL225" t="s">
        <v>324</v>
      </c>
      <c r="AM225" t="s">
        <v>324</v>
      </c>
      <c r="AN225">
        <v>0</v>
      </c>
      <c r="AO225" t="s">
        <v>324</v>
      </c>
      <c r="AP225" t="s">
        <v>324</v>
      </c>
      <c r="AQ225" t="s">
        <v>324</v>
      </c>
      <c r="AR225" t="s">
        <v>324</v>
      </c>
      <c r="AS225" t="s">
        <v>324</v>
      </c>
      <c r="AT225">
        <v>0</v>
      </c>
      <c r="AU225" t="s">
        <v>324</v>
      </c>
      <c r="AV225">
        <v>6.05</v>
      </c>
      <c r="AW225" t="s">
        <v>324</v>
      </c>
      <c r="AX225" t="s">
        <v>324</v>
      </c>
      <c r="AY225" t="s">
        <v>324</v>
      </c>
      <c r="AZ225">
        <v>6.05</v>
      </c>
      <c r="BA225" t="s">
        <v>324</v>
      </c>
      <c r="BB225" t="s">
        <v>324</v>
      </c>
      <c r="BC225" t="s">
        <v>324</v>
      </c>
      <c r="BD225" t="s">
        <v>324</v>
      </c>
      <c r="BE225" t="s">
        <v>324</v>
      </c>
      <c r="BF225">
        <v>0</v>
      </c>
      <c r="BG225" t="s">
        <v>324</v>
      </c>
      <c r="BH225" t="s">
        <v>324</v>
      </c>
      <c r="BI225" t="s">
        <v>324</v>
      </c>
      <c r="BJ225" t="s">
        <v>324</v>
      </c>
      <c r="BK225" t="s">
        <v>324</v>
      </c>
      <c r="BL225">
        <v>0</v>
      </c>
      <c r="BM225" t="s">
        <v>324</v>
      </c>
      <c r="BN225" t="s">
        <v>324</v>
      </c>
      <c r="BO225" t="s">
        <v>324</v>
      </c>
      <c r="BP225" t="s">
        <v>324</v>
      </c>
      <c r="BQ225" t="s">
        <v>324</v>
      </c>
      <c r="BR225">
        <v>0</v>
      </c>
      <c r="BS225">
        <v>0.22900000000000001</v>
      </c>
      <c r="BT225">
        <v>6.3</v>
      </c>
      <c r="BU225">
        <v>0</v>
      </c>
      <c r="BV225">
        <v>0</v>
      </c>
      <c r="BW225">
        <v>0</v>
      </c>
      <c r="BX225">
        <v>6.5289999999999999</v>
      </c>
    </row>
    <row r="226" spans="1:76" x14ac:dyDescent="0.45">
      <c r="A226">
        <v>2023</v>
      </c>
      <c r="B226" t="s">
        <v>154</v>
      </c>
      <c r="C226">
        <v>99999</v>
      </c>
      <c r="D226" t="s">
        <v>599</v>
      </c>
      <c r="E226" t="s">
        <v>606</v>
      </c>
      <c r="F226" t="s">
        <v>324</v>
      </c>
      <c r="G226">
        <v>0.217</v>
      </c>
      <c r="H226" t="s">
        <v>324</v>
      </c>
      <c r="I226" t="s">
        <v>324</v>
      </c>
      <c r="K226">
        <v>2.3E-2</v>
      </c>
      <c r="L226">
        <v>0.17299999999999999</v>
      </c>
      <c r="M226">
        <v>2.1000000000000001E-2</v>
      </c>
      <c r="N226" t="s">
        <v>324</v>
      </c>
      <c r="O226" t="s">
        <v>324</v>
      </c>
      <c r="P226">
        <v>0.217</v>
      </c>
      <c r="Q226" t="s">
        <v>324</v>
      </c>
      <c r="R226" t="s">
        <v>324</v>
      </c>
      <c r="S226" t="s">
        <v>324</v>
      </c>
      <c r="T226" t="s">
        <v>324</v>
      </c>
      <c r="U226" t="s">
        <v>324</v>
      </c>
      <c r="V226" t="s">
        <v>324</v>
      </c>
      <c r="W226" t="s">
        <v>324</v>
      </c>
      <c r="X226" t="s">
        <v>324</v>
      </c>
      <c r="Y226" t="s">
        <v>324</v>
      </c>
      <c r="Z226" t="s">
        <v>324</v>
      </c>
      <c r="AA226" t="s">
        <v>324</v>
      </c>
      <c r="AB226" t="s">
        <v>324</v>
      </c>
      <c r="AC226" t="s">
        <v>324</v>
      </c>
      <c r="AD226" t="s">
        <v>324</v>
      </c>
      <c r="AE226" t="s">
        <v>324</v>
      </c>
      <c r="AF226" t="s">
        <v>324</v>
      </c>
      <c r="AG226" t="s">
        <v>324</v>
      </c>
      <c r="AH226" t="s">
        <v>324</v>
      </c>
      <c r="AI226" t="s">
        <v>324</v>
      </c>
      <c r="AJ226" t="s">
        <v>324</v>
      </c>
      <c r="AK226" t="s">
        <v>324</v>
      </c>
      <c r="AL226" t="s">
        <v>324</v>
      </c>
      <c r="AM226" t="s">
        <v>324</v>
      </c>
      <c r="AN226" t="s">
        <v>324</v>
      </c>
      <c r="AO226" t="s">
        <v>324</v>
      </c>
      <c r="AP226" t="s">
        <v>324</v>
      </c>
      <c r="AQ226" t="s">
        <v>324</v>
      </c>
      <c r="AR226" t="s">
        <v>324</v>
      </c>
      <c r="AS226" t="s">
        <v>324</v>
      </c>
      <c r="AT226" t="s">
        <v>324</v>
      </c>
      <c r="AU226" t="s">
        <v>324</v>
      </c>
      <c r="AV226" t="s">
        <v>324</v>
      </c>
      <c r="AW226" t="s">
        <v>324</v>
      </c>
      <c r="AX226" t="s">
        <v>324</v>
      </c>
      <c r="AY226" t="s">
        <v>324</v>
      </c>
      <c r="AZ226" t="s">
        <v>324</v>
      </c>
      <c r="BA226" t="s">
        <v>324</v>
      </c>
      <c r="BB226" t="s">
        <v>324</v>
      </c>
      <c r="BC226" t="s">
        <v>324</v>
      </c>
      <c r="BD226" t="s">
        <v>324</v>
      </c>
      <c r="BE226" t="s">
        <v>324</v>
      </c>
      <c r="BF226" t="s">
        <v>324</v>
      </c>
      <c r="BG226" t="s">
        <v>324</v>
      </c>
      <c r="BH226" t="s">
        <v>324</v>
      </c>
      <c r="BI226" t="s">
        <v>324</v>
      </c>
      <c r="BJ226" t="s">
        <v>324</v>
      </c>
      <c r="BK226" t="s">
        <v>324</v>
      </c>
      <c r="BL226" t="s">
        <v>324</v>
      </c>
      <c r="BM226" t="s">
        <v>324</v>
      </c>
      <c r="BN226" t="s">
        <v>324</v>
      </c>
      <c r="BO226" t="s">
        <v>324</v>
      </c>
      <c r="BP226" t="s">
        <v>324</v>
      </c>
      <c r="BQ226" t="s">
        <v>324</v>
      </c>
      <c r="BR226" t="s">
        <v>324</v>
      </c>
      <c r="BS226">
        <v>2.3E-2</v>
      </c>
      <c r="BT226">
        <v>0.17299999999999999</v>
      </c>
      <c r="BU226">
        <v>2.1000000000000001E-2</v>
      </c>
      <c r="BV226" t="s">
        <v>324</v>
      </c>
      <c r="BW226" t="s">
        <v>324</v>
      </c>
      <c r="BX226">
        <v>0.217</v>
      </c>
    </row>
    <row r="227" spans="1:76" x14ac:dyDescent="0.45">
      <c r="A227">
        <v>2023</v>
      </c>
      <c r="B227" t="s">
        <v>154</v>
      </c>
      <c r="C227">
        <v>99999</v>
      </c>
      <c r="D227" t="s">
        <v>599</v>
      </c>
      <c r="E227" t="s">
        <v>607</v>
      </c>
      <c r="F227" t="s">
        <v>324</v>
      </c>
      <c r="G227">
        <v>0</v>
      </c>
      <c r="H227" t="s">
        <v>324</v>
      </c>
      <c r="I227" t="s">
        <v>324</v>
      </c>
      <c r="K227">
        <v>0</v>
      </c>
      <c r="L227" t="s">
        <v>324</v>
      </c>
      <c r="M227" t="s">
        <v>324</v>
      </c>
      <c r="N227" t="s">
        <v>324</v>
      </c>
      <c r="O227" t="s">
        <v>324</v>
      </c>
      <c r="P227">
        <v>0</v>
      </c>
      <c r="Q227" t="s">
        <v>324</v>
      </c>
      <c r="R227" t="s">
        <v>324</v>
      </c>
      <c r="S227" t="s">
        <v>324</v>
      </c>
      <c r="T227" t="s">
        <v>324</v>
      </c>
      <c r="U227" t="s">
        <v>324</v>
      </c>
      <c r="V227" t="s">
        <v>324</v>
      </c>
      <c r="W227" t="s">
        <v>324</v>
      </c>
      <c r="X227" t="s">
        <v>324</v>
      </c>
      <c r="Y227" t="s">
        <v>324</v>
      </c>
      <c r="Z227" t="s">
        <v>324</v>
      </c>
      <c r="AA227" t="s">
        <v>324</v>
      </c>
      <c r="AB227" t="s">
        <v>324</v>
      </c>
      <c r="AC227" t="s">
        <v>324</v>
      </c>
      <c r="AD227" t="s">
        <v>324</v>
      </c>
      <c r="AE227" t="s">
        <v>324</v>
      </c>
      <c r="AF227" t="s">
        <v>324</v>
      </c>
      <c r="AG227" t="s">
        <v>324</v>
      </c>
      <c r="AH227" t="s">
        <v>324</v>
      </c>
      <c r="AI227" t="s">
        <v>324</v>
      </c>
      <c r="AJ227" t="s">
        <v>324</v>
      </c>
      <c r="AK227" t="s">
        <v>324</v>
      </c>
      <c r="AL227" t="s">
        <v>324</v>
      </c>
      <c r="AM227" t="s">
        <v>324</v>
      </c>
      <c r="AN227" t="s">
        <v>324</v>
      </c>
      <c r="AO227" t="s">
        <v>324</v>
      </c>
      <c r="AP227" t="s">
        <v>324</v>
      </c>
      <c r="AQ227" t="s">
        <v>324</v>
      </c>
      <c r="AR227" t="s">
        <v>324</v>
      </c>
      <c r="AS227" t="s">
        <v>324</v>
      </c>
      <c r="AT227" t="s">
        <v>324</v>
      </c>
      <c r="AU227" t="s">
        <v>324</v>
      </c>
      <c r="AV227" t="s">
        <v>324</v>
      </c>
      <c r="AW227" t="s">
        <v>324</v>
      </c>
      <c r="AX227" t="s">
        <v>324</v>
      </c>
      <c r="AY227" t="s">
        <v>324</v>
      </c>
      <c r="AZ227" t="s">
        <v>324</v>
      </c>
      <c r="BA227" t="s">
        <v>324</v>
      </c>
      <c r="BB227" t="s">
        <v>324</v>
      </c>
      <c r="BC227" t="s">
        <v>324</v>
      </c>
      <c r="BD227" t="s">
        <v>324</v>
      </c>
      <c r="BE227" t="s">
        <v>324</v>
      </c>
      <c r="BF227" t="s">
        <v>324</v>
      </c>
      <c r="BG227" t="s">
        <v>324</v>
      </c>
      <c r="BH227" t="s">
        <v>324</v>
      </c>
      <c r="BI227" t="s">
        <v>324</v>
      </c>
      <c r="BJ227" t="s">
        <v>324</v>
      </c>
      <c r="BK227" t="s">
        <v>324</v>
      </c>
      <c r="BL227" t="s">
        <v>324</v>
      </c>
      <c r="BM227" t="s">
        <v>324</v>
      </c>
      <c r="BN227" t="s">
        <v>324</v>
      </c>
      <c r="BO227" t="s">
        <v>324</v>
      </c>
      <c r="BP227" t="s">
        <v>324</v>
      </c>
      <c r="BQ227" t="s">
        <v>324</v>
      </c>
      <c r="BR227" t="s">
        <v>324</v>
      </c>
      <c r="BS227">
        <v>0</v>
      </c>
      <c r="BT227" t="s">
        <v>324</v>
      </c>
      <c r="BU227" t="s">
        <v>324</v>
      </c>
      <c r="BV227" t="s">
        <v>324</v>
      </c>
      <c r="BW227" t="s">
        <v>324</v>
      </c>
      <c r="BX227">
        <v>0</v>
      </c>
    </row>
    <row r="228" spans="1:76" x14ac:dyDescent="0.45">
      <c r="A228">
        <v>2023</v>
      </c>
      <c r="B228" t="s">
        <v>160</v>
      </c>
      <c r="C228">
        <v>2001</v>
      </c>
      <c r="D228" t="s">
        <v>949</v>
      </c>
      <c r="E228" t="s">
        <v>781</v>
      </c>
      <c r="F228">
        <v>2</v>
      </c>
      <c r="G228">
        <v>1.6</v>
      </c>
      <c r="H228" t="s">
        <v>324</v>
      </c>
      <c r="I228" t="s">
        <v>324</v>
      </c>
      <c r="J228" t="s">
        <v>244</v>
      </c>
      <c r="K228" t="s">
        <v>324</v>
      </c>
      <c r="L228">
        <v>1.6</v>
      </c>
      <c r="M228" t="s">
        <v>324</v>
      </c>
      <c r="N228" t="s">
        <v>324</v>
      </c>
      <c r="O228" t="s">
        <v>324</v>
      </c>
      <c r="P228">
        <v>1.6</v>
      </c>
      <c r="Q228" t="s">
        <v>324</v>
      </c>
      <c r="R228" t="s">
        <v>324</v>
      </c>
      <c r="S228" t="s">
        <v>324</v>
      </c>
      <c r="T228" t="s">
        <v>324</v>
      </c>
      <c r="U228" t="s">
        <v>324</v>
      </c>
      <c r="V228">
        <v>0</v>
      </c>
      <c r="W228" t="s">
        <v>324</v>
      </c>
      <c r="X228" t="s">
        <v>324</v>
      </c>
      <c r="Y228" t="s">
        <v>324</v>
      </c>
      <c r="Z228" t="s">
        <v>324</v>
      </c>
      <c r="AA228" t="s">
        <v>324</v>
      </c>
      <c r="AB228">
        <v>0</v>
      </c>
      <c r="AC228" t="s">
        <v>324</v>
      </c>
      <c r="AD228" t="s">
        <v>324</v>
      </c>
      <c r="AE228" t="s">
        <v>324</v>
      </c>
      <c r="AF228" t="s">
        <v>324</v>
      </c>
      <c r="AG228" t="s">
        <v>324</v>
      </c>
      <c r="AH228">
        <v>0</v>
      </c>
      <c r="AI228" t="s">
        <v>324</v>
      </c>
      <c r="AJ228" t="s">
        <v>324</v>
      </c>
      <c r="AK228" t="s">
        <v>324</v>
      </c>
      <c r="AL228" t="s">
        <v>324</v>
      </c>
      <c r="AM228" t="s">
        <v>324</v>
      </c>
      <c r="AN228">
        <v>0</v>
      </c>
      <c r="AO228" t="s">
        <v>324</v>
      </c>
      <c r="AP228" t="s">
        <v>324</v>
      </c>
      <c r="AQ228" t="s">
        <v>324</v>
      </c>
      <c r="AR228" t="s">
        <v>324</v>
      </c>
      <c r="AS228" t="s">
        <v>324</v>
      </c>
      <c r="AT228">
        <v>0</v>
      </c>
      <c r="AU228" t="s">
        <v>324</v>
      </c>
      <c r="AV228" t="s">
        <v>324</v>
      </c>
      <c r="AW228" t="s">
        <v>324</v>
      </c>
      <c r="AX228" t="s">
        <v>324</v>
      </c>
      <c r="AY228" t="s">
        <v>324</v>
      </c>
      <c r="AZ228">
        <v>0</v>
      </c>
      <c r="BA228" t="s">
        <v>324</v>
      </c>
      <c r="BB228" t="s">
        <v>324</v>
      </c>
      <c r="BC228" t="s">
        <v>324</v>
      </c>
      <c r="BD228" t="s">
        <v>324</v>
      </c>
      <c r="BE228" t="s">
        <v>324</v>
      </c>
      <c r="BF228">
        <v>0</v>
      </c>
      <c r="BG228" t="s">
        <v>324</v>
      </c>
      <c r="BH228" t="s">
        <v>324</v>
      </c>
      <c r="BI228" t="s">
        <v>324</v>
      </c>
      <c r="BJ228" t="s">
        <v>324</v>
      </c>
      <c r="BK228" t="s">
        <v>324</v>
      </c>
      <c r="BL228">
        <v>0</v>
      </c>
      <c r="BM228" t="s">
        <v>324</v>
      </c>
      <c r="BN228" t="s">
        <v>324</v>
      </c>
      <c r="BO228" t="s">
        <v>324</v>
      </c>
      <c r="BP228" t="s">
        <v>324</v>
      </c>
      <c r="BQ228" t="s">
        <v>324</v>
      </c>
      <c r="BR228">
        <v>0</v>
      </c>
      <c r="BS228">
        <v>0</v>
      </c>
      <c r="BT228">
        <v>1.6</v>
      </c>
      <c r="BU228">
        <v>0</v>
      </c>
      <c r="BV228">
        <v>0</v>
      </c>
      <c r="BW228">
        <v>0</v>
      </c>
      <c r="BX228">
        <v>1.6</v>
      </c>
    </row>
    <row r="229" spans="1:76" x14ac:dyDescent="0.45">
      <c r="A229">
        <v>2023</v>
      </c>
      <c r="B229" t="s">
        <v>160</v>
      </c>
      <c r="C229">
        <v>4045</v>
      </c>
      <c r="D229" t="s">
        <v>953</v>
      </c>
      <c r="E229" t="s">
        <v>606</v>
      </c>
      <c r="F229">
        <v>2</v>
      </c>
      <c r="G229">
        <v>0.26300000000000001</v>
      </c>
      <c r="H229" t="s">
        <v>324</v>
      </c>
      <c r="I229">
        <v>0.26300000000000001</v>
      </c>
      <c r="J229" t="s">
        <v>247</v>
      </c>
      <c r="K229" t="s">
        <v>324</v>
      </c>
      <c r="L229" t="s">
        <v>324</v>
      </c>
      <c r="M229" t="s">
        <v>324</v>
      </c>
      <c r="N229" t="s">
        <v>324</v>
      </c>
      <c r="O229">
        <v>0.26300000000000001</v>
      </c>
      <c r="P229">
        <v>0.26300000000000001</v>
      </c>
      <c r="Q229" t="s">
        <v>324</v>
      </c>
      <c r="R229" t="s">
        <v>324</v>
      </c>
      <c r="S229" t="s">
        <v>324</v>
      </c>
      <c r="T229" t="s">
        <v>324</v>
      </c>
      <c r="U229" t="s">
        <v>324</v>
      </c>
      <c r="V229">
        <v>0</v>
      </c>
      <c r="W229" t="s">
        <v>324</v>
      </c>
      <c r="X229" t="s">
        <v>324</v>
      </c>
      <c r="Y229" t="s">
        <v>324</v>
      </c>
      <c r="Z229" t="s">
        <v>324</v>
      </c>
      <c r="AA229" t="s">
        <v>324</v>
      </c>
      <c r="AB229">
        <v>0</v>
      </c>
      <c r="AC229" t="s">
        <v>324</v>
      </c>
      <c r="AD229" t="s">
        <v>324</v>
      </c>
      <c r="AE229" t="s">
        <v>324</v>
      </c>
      <c r="AF229" t="s">
        <v>324</v>
      </c>
      <c r="AG229" t="s">
        <v>324</v>
      </c>
      <c r="AH229">
        <v>0</v>
      </c>
      <c r="AI229" t="s">
        <v>324</v>
      </c>
      <c r="AJ229" t="s">
        <v>324</v>
      </c>
      <c r="AK229" t="s">
        <v>324</v>
      </c>
      <c r="AL229" t="s">
        <v>324</v>
      </c>
      <c r="AM229" t="s">
        <v>324</v>
      </c>
      <c r="AN229">
        <v>0</v>
      </c>
      <c r="AO229" t="s">
        <v>324</v>
      </c>
      <c r="AP229" t="s">
        <v>324</v>
      </c>
      <c r="AQ229" t="s">
        <v>324</v>
      </c>
      <c r="AR229" t="s">
        <v>324</v>
      </c>
      <c r="AS229" t="s">
        <v>324</v>
      </c>
      <c r="AT229">
        <v>0</v>
      </c>
      <c r="AU229" t="s">
        <v>324</v>
      </c>
      <c r="AV229" t="s">
        <v>324</v>
      </c>
      <c r="AW229" t="s">
        <v>324</v>
      </c>
      <c r="AX229" t="s">
        <v>324</v>
      </c>
      <c r="AY229" t="s">
        <v>324</v>
      </c>
      <c r="AZ229">
        <v>0</v>
      </c>
      <c r="BA229" t="s">
        <v>324</v>
      </c>
      <c r="BB229" t="s">
        <v>324</v>
      </c>
      <c r="BC229" t="s">
        <v>324</v>
      </c>
      <c r="BD229" t="s">
        <v>324</v>
      </c>
      <c r="BE229" t="s">
        <v>324</v>
      </c>
      <c r="BF229">
        <v>0</v>
      </c>
      <c r="BG229" t="s">
        <v>324</v>
      </c>
      <c r="BH229" t="s">
        <v>324</v>
      </c>
      <c r="BI229" t="s">
        <v>324</v>
      </c>
      <c r="BJ229" t="s">
        <v>324</v>
      </c>
      <c r="BK229" t="s">
        <v>324</v>
      </c>
      <c r="BL229">
        <v>0</v>
      </c>
      <c r="BM229" t="s">
        <v>324</v>
      </c>
      <c r="BN229" t="s">
        <v>324</v>
      </c>
      <c r="BO229" t="s">
        <v>324</v>
      </c>
      <c r="BP229" t="s">
        <v>324</v>
      </c>
      <c r="BQ229" t="s">
        <v>324</v>
      </c>
      <c r="BR229">
        <v>0</v>
      </c>
      <c r="BS229">
        <v>0</v>
      </c>
      <c r="BT229">
        <v>0</v>
      </c>
      <c r="BU229">
        <v>0</v>
      </c>
      <c r="BV229">
        <v>0</v>
      </c>
      <c r="BW229">
        <v>0.26300000000000001</v>
      </c>
      <c r="BX229">
        <v>0.26300000000000001</v>
      </c>
    </row>
    <row r="230" spans="1:76" x14ac:dyDescent="0.45">
      <c r="A230">
        <v>2023</v>
      </c>
      <c r="B230" t="s">
        <v>160</v>
      </c>
      <c r="C230">
        <v>4063</v>
      </c>
      <c r="D230" t="s">
        <v>954</v>
      </c>
      <c r="E230" t="s">
        <v>781</v>
      </c>
      <c r="F230">
        <v>4</v>
      </c>
      <c r="G230">
        <v>0.98</v>
      </c>
      <c r="H230">
        <v>0.98</v>
      </c>
      <c r="I230">
        <v>0.98</v>
      </c>
      <c r="J230" t="s">
        <v>244</v>
      </c>
      <c r="K230" t="s">
        <v>324</v>
      </c>
      <c r="L230" t="s">
        <v>324</v>
      </c>
      <c r="M230" t="s">
        <v>324</v>
      </c>
      <c r="N230" t="s">
        <v>324</v>
      </c>
      <c r="O230" t="s">
        <v>324</v>
      </c>
      <c r="P230">
        <v>0</v>
      </c>
      <c r="Q230" t="s">
        <v>324</v>
      </c>
      <c r="R230" t="s">
        <v>324</v>
      </c>
      <c r="S230" t="s">
        <v>324</v>
      </c>
      <c r="T230" t="s">
        <v>324</v>
      </c>
      <c r="U230" t="s">
        <v>324</v>
      </c>
      <c r="V230">
        <v>0</v>
      </c>
      <c r="W230" t="s">
        <v>324</v>
      </c>
      <c r="X230" t="s">
        <v>324</v>
      </c>
      <c r="Y230" t="s">
        <v>324</v>
      </c>
      <c r="Z230" t="s">
        <v>324</v>
      </c>
      <c r="AA230" t="s">
        <v>324</v>
      </c>
      <c r="AB230">
        <v>0</v>
      </c>
      <c r="AC230" t="s">
        <v>324</v>
      </c>
      <c r="AD230" t="s">
        <v>324</v>
      </c>
      <c r="AE230" t="s">
        <v>324</v>
      </c>
      <c r="AF230" t="s">
        <v>324</v>
      </c>
      <c r="AG230" t="s">
        <v>324</v>
      </c>
      <c r="AH230">
        <v>0</v>
      </c>
      <c r="AI230" t="s">
        <v>324</v>
      </c>
      <c r="AJ230" t="s">
        <v>324</v>
      </c>
      <c r="AK230" t="s">
        <v>324</v>
      </c>
      <c r="AL230" t="s">
        <v>324</v>
      </c>
      <c r="AM230" t="s">
        <v>324</v>
      </c>
      <c r="AN230">
        <v>0</v>
      </c>
      <c r="AO230" t="s">
        <v>324</v>
      </c>
      <c r="AP230" t="s">
        <v>324</v>
      </c>
      <c r="AQ230" t="s">
        <v>324</v>
      </c>
      <c r="AR230" t="s">
        <v>324</v>
      </c>
      <c r="AS230" t="s">
        <v>324</v>
      </c>
      <c r="AT230">
        <v>0</v>
      </c>
      <c r="AU230" t="s">
        <v>324</v>
      </c>
      <c r="AV230" t="s">
        <v>324</v>
      </c>
      <c r="AW230" t="s">
        <v>324</v>
      </c>
      <c r="AX230" t="s">
        <v>324</v>
      </c>
      <c r="AY230" t="s">
        <v>324</v>
      </c>
      <c r="AZ230">
        <v>0</v>
      </c>
      <c r="BA230" t="s">
        <v>324</v>
      </c>
      <c r="BB230">
        <v>0.98</v>
      </c>
      <c r="BC230" t="s">
        <v>324</v>
      </c>
      <c r="BD230" t="s">
        <v>324</v>
      </c>
      <c r="BE230" t="s">
        <v>324</v>
      </c>
      <c r="BF230">
        <v>0.98</v>
      </c>
      <c r="BG230" t="s">
        <v>324</v>
      </c>
      <c r="BH230" t="s">
        <v>324</v>
      </c>
      <c r="BI230" t="s">
        <v>324</v>
      </c>
      <c r="BJ230" t="s">
        <v>324</v>
      </c>
      <c r="BK230" t="s">
        <v>324</v>
      </c>
      <c r="BL230">
        <v>0</v>
      </c>
      <c r="BM230" t="s">
        <v>324</v>
      </c>
      <c r="BN230" t="s">
        <v>324</v>
      </c>
      <c r="BO230" t="s">
        <v>324</v>
      </c>
      <c r="BP230" t="s">
        <v>324</v>
      </c>
      <c r="BQ230" t="s">
        <v>324</v>
      </c>
      <c r="BR230">
        <v>0</v>
      </c>
      <c r="BS230">
        <v>0</v>
      </c>
      <c r="BT230">
        <v>0.98</v>
      </c>
      <c r="BU230">
        <v>0</v>
      </c>
      <c r="BV230">
        <v>0</v>
      </c>
      <c r="BW230">
        <v>0</v>
      </c>
      <c r="BX230">
        <v>0.98</v>
      </c>
    </row>
    <row r="231" spans="1:76" x14ac:dyDescent="0.45">
      <c r="A231">
        <v>2023</v>
      </c>
      <c r="B231" t="s">
        <v>160</v>
      </c>
      <c r="C231">
        <v>6205</v>
      </c>
      <c r="D231" t="s">
        <v>959</v>
      </c>
      <c r="E231" t="s">
        <v>606</v>
      </c>
      <c r="F231">
        <v>104</v>
      </c>
      <c r="G231">
        <v>8.9659999999999993</v>
      </c>
      <c r="H231">
        <v>8.9659999999999993</v>
      </c>
      <c r="I231">
        <v>0.19</v>
      </c>
      <c r="K231" t="s">
        <v>324</v>
      </c>
      <c r="L231" t="s">
        <v>324</v>
      </c>
      <c r="M231" t="s">
        <v>324</v>
      </c>
      <c r="N231" t="s">
        <v>324</v>
      </c>
      <c r="O231" t="s">
        <v>324</v>
      </c>
      <c r="P231">
        <v>0</v>
      </c>
      <c r="Q231" t="s">
        <v>324</v>
      </c>
      <c r="R231" t="s">
        <v>324</v>
      </c>
      <c r="S231" t="s">
        <v>324</v>
      </c>
      <c r="T231" t="s">
        <v>324</v>
      </c>
      <c r="U231" t="s">
        <v>324</v>
      </c>
      <c r="V231">
        <v>0</v>
      </c>
      <c r="W231" t="s">
        <v>324</v>
      </c>
      <c r="X231" t="s">
        <v>324</v>
      </c>
      <c r="Y231" t="s">
        <v>324</v>
      </c>
      <c r="Z231" t="s">
        <v>324</v>
      </c>
      <c r="AA231" t="s">
        <v>324</v>
      </c>
      <c r="AB231">
        <v>0</v>
      </c>
      <c r="AC231" t="s">
        <v>324</v>
      </c>
      <c r="AD231" t="s">
        <v>324</v>
      </c>
      <c r="AE231" t="s">
        <v>324</v>
      </c>
      <c r="AF231" t="s">
        <v>324</v>
      </c>
      <c r="AG231" t="s">
        <v>324</v>
      </c>
      <c r="AH231">
        <v>0</v>
      </c>
      <c r="AI231" t="s">
        <v>324</v>
      </c>
      <c r="AJ231" t="s">
        <v>324</v>
      </c>
      <c r="AK231" t="s">
        <v>324</v>
      </c>
      <c r="AL231" t="s">
        <v>324</v>
      </c>
      <c r="AM231" t="s">
        <v>324</v>
      </c>
      <c r="AN231">
        <v>0</v>
      </c>
      <c r="AO231" t="s">
        <v>324</v>
      </c>
      <c r="AP231" t="s">
        <v>324</v>
      </c>
      <c r="AQ231" t="s">
        <v>324</v>
      </c>
      <c r="AR231" t="s">
        <v>324</v>
      </c>
      <c r="AS231" t="s">
        <v>324</v>
      </c>
      <c r="AT231">
        <v>0</v>
      </c>
      <c r="AU231">
        <v>1.169</v>
      </c>
      <c r="AV231">
        <v>5.7969999999999997</v>
      </c>
      <c r="AW231">
        <v>2</v>
      </c>
      <c r="AX231" t="s">
        <v>324</v>
      </c>
      <c r="AY231" t="s">
        <v>324</v>
      </c>
      <c r="AZ231">
        <v>8.9659999999999993</v>
      </c>
      <c r="BA231" t="s">
        <v>324</v>
      </c>
      <c r="BB231" t="s">
        <v>324</v>
      </c>
      <c r="BC231" t="s">
        <v>324</v>
      </c>
      <c r="BD231" t="s">
        <v>324</v>
      </c>
      <c r="BE231" t="s">
        <v>324</v>
      </c>
      <c r="BF231">
        <v>0</v>
      </c>
      <c r="BG231" t="s">
        <v>324</v>
      </c>
      <c r="BH231" t="s">
        <v>324</v>
      </c>
      <c r="BI231" t="s">
        <v>324</v>
      </c>
      <c r="BJ231" t="s">
        <v>324</v>
      </c>
      <c r="BK231" t="s">
        <v>324</v>
      </c>
      <c r="BL231">
        <v>0</v>
      </c>
      <c r="BM231" t="s">
        <v>324</v>
      </c>
      <c r="BN231" t="s">
        <v>324</v>
      </c>
      <c r="BO231" t="s">
        <v>324</v>
      </c>
      <c r="BP231" t="s">
        <v>324</v>
      </c>
      <c r="BQ231" t="s">
        <v>324</v>
      </c>
      <c r="BR231">
        <v>0</v>
      </c>
      <c r="BS231">
        <v>1.169</v>
      </c>
      <c r="BT231">
        <v>5.7969999999999997</v>
      </c>
      <c r="BU231">
        <v>2</v>
      </c>
      <c r="BV231">
        <v>0</v>
      </c>
      <c r="BW231">
        <v>0</v>
      </c>
      <c r="BX231">
        <v>8.9659999999999993</v>
      </c>
    </row>
    <row r="232" spans="1:76" x14ac:dyDescent="0.45">
      <c r="A232">
        <v>2023</v>
      </c>
      <c r="B232" t="s">
        <v>160</v>
      </c>
      <c r="C232">
        <v>10000</v>
      </c>
      <c r="D232" t="s">
        <v>409</v>
      </c>
      <c r="E232" t="s">
        <v>607</v>
      </c>
      <c r="F232">
        <v>30</v>
      </c>
      <c r="G232">
        <v>3.8109999999999999</v>
      </c>
      <c r="H232" t="s">
        <v>324</v>
      </c>
      <c r="I232">
        <v>0.189</v>
      </c>
      <c r="J232" t="s">
        <v>244</v>
      </c>
      <c r="K232" t="s">
        <v>324</v>
      </c>
      <c r="L232">
        <v>3.2120000000000002</v>
      </c>
      <c r="M232">
        <v>0.29899999999999999</v>
      </c>
      <c r="N232" t="s">
        <v>324</v>
      </c>
      <c r="O232" t="s">
        <v>324</v>
      </c>
      <c r="P232">
        <v>3.5110000000000001</v>
      </c>
      <c r="Q232" t="s">
        <v>324</v>
      </c>
      <c r="R232" t="s">
        <v>324</v>
      </c>
      <c r="S232" t="s">
        <v>324</v>
      </c>
      <c r="T232" t="s">
        <v>324</v>
      </c>
      <c r="U232" t="s">
        <v>324</v>
      </c>
      <c r="V232">
        <v>0</v>
      </c>
      <c r="W232" t="s">
        <v>324</v>
      </c>
      <c r="X232" t="s">
        <v>324</v>
      </c>
      <c r="Y232" t="s">
        <v>324</v>
      </c>
      <c r="Z232" t="s">
        <v>324</v>
      </c>
      <c r="AA232" t="s">
        <v>324</v>
      </c>
      <c r="AB232">
        <v>0</v>
      </c>
      <c r="AC232" t="s">
        <v>324</v>
      </c>
      <c r="AD232" t="s">
        <v>324</v>
      </c>
      <c r="AE232" t="s">
        <v>324</v>
      </c>
      <c r="AF232" t="s">
        <v>324</v>
      </c>
      <c r="AG232" t="s">
        <v>324</v>
      </c>
      <c r="AH232">
        <v>0</v>
      </c>
      <c r="AI232" t="s">
        <v>324</v>
      </c>
      <c r="AJ232" t="s">
        <v>324</v>
      </c>
      <c r="AK232" t="s">
        <v>324</v>
      </c>
      <c r="AL232" t="s">
        <v>324</v>
      </c>
      <c r="AM232" t="s">
        <v>324</v>
      </c>
      <c r="AN232">
        <v>0</v>
      </c>
      <c r="AO232" t="s">
        <v>324</v>
      </c>
      <c r="AP232" t="s">
        <v>324</v>
      </c>
      <c r="AQ232" t="s">
        <v>324</v>
      </c>
      <c r="AR232" t="s">
        <v>324</v>
      </c>
      <c r="AS232" t="s">
        <v>324</v>
      </c>
      <c r="AT232">
        <v>0</v>
      </c>
      <c r="AU232" t="s">
        <v>324</v>
      </c>
      <c r="AV232" t="s">
        <v>324</v>
      </c>
      <c r="AW232" t="s">
        <v>324</v>
      </c>
      <c r="AX232" t="s">
        <v>324</v>
      </c>
      <c r="AY232" t="s">
        <v>324</v>
      </c>
      <c r="AZ232">
        <v>0</v>
      </c>
      <c r="BA232" t="s">
        <v>324</v>
      </c>
      <c r="BB232" t="s">
        <v>324</v>
      </c>
      <c r="BC232" t="s">
        <v>324</v>
      </c>
      <c r="BD232" t="s">
        <v>324</v>
      </c>
      <c r="BE232" t="s">
        <v>324</v>
      </c>
      <c r="BF232">
        <v>0</v>
      </c>
      <c r="BG232" t="s">
        <v>324</v>
      </c>
      <c r="BH232" t="s">
        <v>324</v>
      </c>
      <c r="BI232" t="s">
        <v>324</v>
      </c>
      <c r="BJ232" t="s">
        <v>324</v>
      </c>
      <c r="BK232" t="s">
        <v>324</v>
      </c>
      <c r="BL232">
        <v>0</v>
      </c>
      <c r="BM232" t="s">
        <v>324</v>
      </c>
      <c r="BN232">
        <v>0.3</v>
      </c>
      <c r="BO232" t="s">
        <v>324</v>
      </c>
      <c r="BP232" t="s">
        <v>324</v>
      </c>
      <c r="BQ232" t="s">
        <v>324</v>
      </c>
      <c r="BR232">
        <v>0.3</v>
      </c>
      <c r="BS232">
        <v>0</v>
      </c>
      <c r="BT232">
        <v>3.512</v>
      </c>
      <c r="BU232">
        <v>0.29899999999999999</v>
      </c>
      <c r="BV232">
        <v>0</v>
      </c>
      <c r="BW232">
        <v>0</v>
      </c>
      <c r="BX232">
        <v>3.8109999999999999</v>
      </c>
    </row>
    <row r="233" spans="1:76" x14ac:dyDescent="0.45">
      <c r="A233">
        <v>2023</v>
      </c>
      <c r="B233" t="s">
        <v>160</v>
      </c>
      <c r="C233">
        <v>12698</v>
      </c>
      <c r="D233" t="s">
        <v>453</v>
      </c>
      <c r="E233" t="s">
        <v>607</v>
      </c>
      <c r="F233">
        <v>15</v>
      </c>
      <c r="G233">
        <v>2.6440000000000001</v>
      </c>
      <c r="H233" t="s">
        <v>324</v>
      </c>
      <c r="I233" t="s">
        <v>324</v>
      </c>
      <c r="J233" t="s">
        <v>244</v>
      </c>
      <c r="K233" t="s">
        <v>324</v>
      </c>
      <c r="L233">
        <v>2.6440000000000001</v>
      </c>
      <c r="M233" t="s">
        <v>324</v>
      </c>
      <c r="N233" t="s">
        <v>324</v>
      </c>
      <c r="O233" t="s">
        <v>324</v>
      </c>
      <c r="P233">
        <v>2.6440000000000001</v>
      </c>
      <c r="Q233" t="s">
        <v>324</v>
      </c>
      <c r="R233" t="s">
        <v>324</v>
      </c>
      <c r="S233" t="s">
        <v>324</v>
      </c>
      <c r="T233" t="s">
        <v>324</v>
      </c>
      <c r="U233" t="s">
        <v>324</v>
      </c>
      <c r="V233">
        <v>0</v>
      </c>
      <c r="W233" t="s">
        <v>324</v>
      </c>
      <c r="X233" t="s">
        <v>324</v>
      </c>
      <c r="Y233" t="s">
        <v>324</v>
      </c>
      <c r="Z233" t="s">
        <v>324</v>
      </c>
      <c r="AA233" t="s">
        <v>324</v>
      </c>
      <c r="AB233">
        <v>0</v>
      </c>
      <c r="AC233" t="s">
        <v>324</v>
      </c>
      <c r="AD233" t="s">
        <v>324</v>
      </c>
      <c r="AE233" t="s">
        <v>324</v>
      </c>
      <c r="AF233" t="s">
        <v>324</v>
      </c>
      <c r="AG233" t="s">
        <v>324</v>
      </c>
      <c r="AH233">
        <v>0</v>
      </c>
      <c r="AI233" t="s">
        <v>324</v>
      </c>
      <c r="AJ233" t="s">
        <v>324</v>
      </c>
      <c r="AK233" t="s">
        <v>324</v>
      </c>
      <c r="AL233" t="s">
        <v>324</v>
      </c>
      <c r="AM233" t="s">
        <v>324</v>
      </c>
      <c r="AN233">
        <v>0</v>
      </c>
      <c r="AO233" t="s">
        <v>324</v>
      </c>
      <c r="AP233" t="s">
        <v>324</v>
      </c>
      <c r="AQ233" t="s">
        <v>324</v>
      </c>
      <c r="AR233" t="s">
        <v>324</v>
      </c>
      <c r="AS233" t="s">
        <v>324</v>
      </c>
      <c r="AT233">
        <v>0</v>
      </c>
      <c r="AU233" t="s">
        <v>324</v>
      </c>
      <c r="AV233" t="s">
        <v>324</v>
      </c>
      <c r="AW233" t="s">
        <v>324</v>
      </c>
      <c r="AX233" t="s">
        <v>324</v>
      </c>
      <c r="AY233" t="s">
        <v>324</v>
      </c>
      <c r="AZ233">
        <v>0</v>
      </c>
      <c r="BA233" t="s">
        <v>324</v>
      </c>
      <c r="BB233" t="s">
        <v>324</v>
      </c>
      <c r="BC233" t="s">
        <v>324</v>
      </c>
      <c r="BD233" t="s">
        <v>324</v>
      </c>
      <c r="BE233" t="s">
        <v>324</v>
      </c>
      <c r="BF233">
        <v>0</v>
      </c>
      <c r="BG233" t="s">
        <v>324</v>
      </c>
      <c r="BH233" t="s">
        <v>324</v>
      </c>
      <c r="BI233" t="s">
        <v>324</v>
      </c>
      <c r="BJ233" t="s">
        <v>324</v>
      </c>
      <c r="BK233" t="s">
        <v>324</v>
      </c>
      <c r="BL233">
        <v>0</v>
      </c>
      <c r="BM233" t="s">
        <v>324</v>
      </c>
      <c r="BN233" t="s">
        <v>324</v>
      </c>
      <c r="BO233" t="s">
        <v>324</v>
      </c>
      <c r="BP233" t="s">
        <v>324</v>
      </c>
      <c r="BQ233" t="s">
        <v>324</v>
      </c>
      <c r="BR233">
        <v>0</v>
      </c>
      <c r="BS233">
        <v>0</v>
      </c>
      <c r="BT233">
        <v>2.6440000000000001</v>
      </c>
      <c r="BU233">
        <v>0</v>
      </c>
      <c r="BV233">
        <v>0</v>
      </c>
      <c r="BW233">
        <v>0</v>
      </c>
      <c r="BX233">
        <v>2.6440000000000001</v>
      </c>
    </row>
    <row r="234" spans="1:76" x14ac:dyDescent="0.45">
      <c r="A234">
        <v>2023</v>
      </c>
      <c r="B234" t="s">
        <v>160</v>
      </c>
      <c r="C234">
        <v>19436</v>
      </c>
      <c r="D234" t="s">
        <v>455</v>
      </c>
      <c r="E234" t="s">
        <v>606</v>
      </c>
      <c r="F234">
        <v>70</v>
      </c>
      <c r="G234">
        <v>16.323</v>
      </c>
      <c r="H234" t="s">
        <v>324</v>
      </c>
      <c r="I234" t="s">
        <v>324</v>
      </c>
      <c r="J234" t="s">
        <v>247</v>
      </c>
      <c r="K234">
        <v>5.5E-2</v>
      </c>
      <c r="L234">
        <v>13.183</v>
      </c>
      <c r="M234">
        <v>3.085</v>
      </c>
      <c r="N234" t="s">
        <v>324</v>
      </c>
      <c r="O234" t="s">
        <v>324</v>
      </c>
      <c r="P234">
        <v>16.323</v>
      </c>
      <c r="Q234" t="s">
        <v>324</v>
      </c>
      <c r="R234" t="s">
        <v>324</v>
      </c>
      <c r="S234" t="s">
        <v>324</v>
      </c>
      <c r="T234" t="s">
        <v>324</v>
      </c>
      <c r="U234" t="s">
        <v>324</v>
      </c>
      <c r="V234">
        <v>0</v>
      </c>
      <c r="W234" t="s">
        <v>324</v>
      </c>
      <c r="X234" t="s">
        <v>324</v>
      </c>
      <c r="Y234" t="s">
        <v>324</v>
      </c>
      <c r="Z234" t="s">
        <v>324</v>
      </c>
      <c r="AA234" t="s">
        <v>324</v>
      </c>
      <c r="AB234">
        <v>0</v>
      </c>
      <c r="AC234" t="s">
        <v>324</v>
      </c>
      <c r="AD234" t="s">
        <v>324</v>
      </c>
      <c r="AE234" t="s">
        <v>324</v>
      </c>
      <c r="AF234" t="s">
        <v>324</v>
      </c>
      <c r="AG234" t="s">
        <v>324</v>
      </c>
      <c r="AH234">
        <v>0</v>
      </c>
      <c r="AI234" t="s">
        <v>324</v>
      </c>
      <c r="AJ234" t="s">
        <v>324</v>
      </c>
      <c r="AK234" t="s">
        <v>324</v>
      </c>
      <c r="AL234" t="s">
        <v>324</v>
      </c>
      <c r="AM234" t="s">
        <v>324</v>
      </c>
      <c r="AN234">
        <v>0</v>
      </c>
      <c r="AO234" t="s">
        <v>324</v>
      </c>
      <c r="AP234" t="s">
        <v>324</v>
      </c>
      <c r="AQ234" t="s">
        <v>324</v>
      </c>
      <c r="AR234" t="s">
        <v>324</v>
      </c>
      <c r="AS234" t="s">
        <v>324</v>
      </c>
      <c r="AT234">
        <v>0</v>
      </c>
      <c r="AU234" t="s">
        <v>324</v>
      </c>
      <c r="AV234" t="s">
        <v>324</v>
      </c>
      <c r="AW234" t="s">
        <v>324</v>
      </c>
      <c r="AX234" t="s">
        <v>324</v>
      </c>
      <c r="AY234" t="s">
        <v>324</v>
      </c>
      <c r="AZ234">
        <v>0</v>
      </c>
      <c r="BA234" t="s">
        <v>324</v>
      </c>
      <c r="BB234" t="s">
        <v>324</v>
      </c>
      <c r="BC234" t="s">
        <v>324</v>
      </c>
      <c r="BD234" t="s">
        <v>324</v>
      </c>
      <c r="BE234" t="s">
        <v>324</v>
      </c>
      <c r="BF234">
        <v>0</v>
      </c>
      <c r="BG234" t="s">
        <v>324</v>
      </c>
      <c r="BH234" t="s">
        <v>324</v>
      </c>
      <c r="BI234" t="s">
        <v>324</v>
      </c>
      <c r="BJ234" t="s">
        <v>324</v>
      </c>
      <c r="BK234" t="s">
        <v>324</v>
      </c>
      <c r="BL234">
        <v>0</v>
      </c>
      <c r="BM234" t="s">
        <v>324</v>
      </c>
      <c r="BN234" t="s">
        <v>324</v>
      </c>
      <c r="BO234" t="s">
        <v>324</v>
      </c>
      <c r="BP234" t="s">
        <v>324</v>
      </c>
      <c r="BQ234" t="s">
        <v>324</v>
      </c>
      <c r="BR234">
        <v>0</v>
      </c>
      <c r="BS234">
        <v>5.5E-2</v>
      </c>
      <c r="BT234">
        <v>13.183</v>
      </c>
      <c r="BU234">
        <v>3.085</v>
      </c>
      <c r="BV234">
        <v>0</v>
      </c>
      <c r="BW234">
        <v>0</v>
      </c>
      <c r="BX234">
        <v>16.323</v>
      </c>
    </row>
    <row r="235" spans="1:76" x14ac:dyDescent="0.45">
      <c r="A235">
        <v>2023</v>
      </c>
      <c r="B235" t="s">
        <v>160</v>
      </c>
      <c r="C235">
        <v>99999</v>
      </c>
      <c r="D235" t="s">
        <v>599</v>
      </c>
      <c r="E235" t="s">
        <v>606</v>
      </c>
      <c r="F235" t="s">
        <v>324</v>
      </c>
      <c r="G235">
        <v>-2.8929999999999998</v>
      </c>
      <c r="H235" t="s">
        <v>324</v>
      </c>
      <c r="I235" t="s">
        <v>324</v>
      </c>
      <c r="K235">
        <v>-0.01</v>
      </c>
      <c r="L235">
        <v>-2.2989999999999999</v>
      </c>
      <c r="M235">
        <v>-0.53800000000000003</v>
      </c>
      <c r="N235" t="s">
        <v>324</v>
      </c>
      <c r="O235">
        <v>-4.5999999999999999E-2</v>
      </c>
      <c r="P235">
        <v>-2.8929999999999998</v>
      </c>
      <c r="Q235" t="s">
        <v>324</v>
      </c>
      <c r="R235" t="s">
        <v>324</v>
      </c>
      <c r="S235" t="s">
        <v>324</v>
      </c>
      <c r="T235" t="s">
        <v>324</v>
      </c>
      <c r="U235" t="s">
        <v>324</v>
      </c>
      <c r="V235" t="s">
        <v>324</v>
      </c>
      <c r="W235" t="s">
        <v>324</v>
      </c>
      <c r="X235" t="s">
        <v>324</v>
      </c>
      <c r="Y235" t="s">
        <v>324</v>
      </c>
      <c r="Z235" t="s">
        <v>324</v>
      </c>
      <c r="AA235" t="s">
        <v>324</v>
      </c>
      <c r="AB235" t="s">
        <v>324</v>
      </c>
      <c r="AC235" t="s">
        <v>324</v>
      </c>
      <c r="AD235" t="s">
        <v>324</v>
      </c>
      <c r="AE235" t="s">
        <v>324</v>
      </c>
      <c r="AF235" t="s">
        <v>324</v>
      </c>
      <c r="AG235" t="s">
        <v>324</v>
      </c>
      <c r="AH235" t="s">
        <v>324</v>
      </c>
      <c r="AI235" t="s">
        <v>324</v>
      </c>
      <c r="AJ235" t="s">
        <v>324</v>
      </c>
      <c r="AK235" t="s">
        <v>324</v>
      </c>
      <c r="AL235" t="s">
        <v>324</v>
      </c>
      <c r="AM235" t="s">
        <v>324</v>
      </c>
      <c r="AN235" t="s">
        <v>324</v>
      </c>
      <c r="AO235" t="s">
        <v>324</v>
      </c>
      <c r="AP235" t="s">
        <v>324</v>
      </c>
      <c r="AQ235" t="s">
        <v>324</v>
      </c>
      <c r="AR235" t="s">
        <v>324</v>
      </c>
      <c r="AS235" t="s">
        <v>324</v>
      </c>
      <c r="AT235" t="s">
        <v>324</v>
      </c>
      <c r="AU235" t="s">
        <v>324</v>
      </c>
      <c r="AV235" t="s">
        <v>324</v>
      </c>
      <c r="AW235" t="s">
        <v>324</v>
      </c>
      <c r="AX235" t="s">
        <v>324</v>
      </c>
      <c r="AY235" t="s">
        <v>324</v>
      </c>
      <c r="AZ235" t="s">
        <v>324</v>
      </c>
      <c r="BA235" t="s">
        <v>324</v>
      </c>
      <c r="BB235" t="s">
        <v>324</v>
      </c>
      <c r="BC235" t="s">
        <v>324</v>
      </c>
      <c r="BD235" t="s">
        <v>324</v>
      </c>
      <c r="BE235" t="s">
        <v>324</v>
      </c>
      <c r="BF235" t="s">
        <v>324</v>
      </c>
      <c r="BG235" t="s">
        <v>324</v>
      </c>
      <c r="BH235" t="s">
        <v>324</v>
      </c>
      <c r="BI235" t="s">
        <v>324</v>
      </c>
      <c r="BJ235" t="s">
        <v>324</v>
      </c>
      <c r="BK235" t="s">
        <v>324</v>
      </c>
      <c r="BL235" t="s">
        <v>324</v>
      </c>
      <c r="BM235" t="s">
        <v>324</v>
      </c>
      <c r="BN235" t="s">
        <v>324</v>
      </c>
      <c r="BO235" t="s">
        <v>324</v>
      </c>
      <c r="BP235" t="s">
        <v>324</v>
      </c>
      <c r="BQ235" t="s">
        <v>324</v>
      </c>
      <c r="BR235" t="s">
        <v>324</v>
      </c>
      <c r="BS235">
        <v>-0.01</v>
      </c>
      <c r="BT235">
        <v>-2.2989999999999999</v>
      </c>
      <c r="BU235">
        <v>-0.53800000000000003</v>
      </c>
      <c r="BV235" t="s">
        <v>324</v>
      </c>
      <c r="BW235">
        <v>-4.5999999999999999E-2</v>
      </c>
      <c r="BX235">
        <v>-2.8929999999999998</v>
      </c>
    </row>
    <row r="236" spans="1:76" x14ac:dyDescent="0.45">
      <c r="A236">
        <v>2023</v>
      </c>
      <c r="B236" t="s">
        <v>157</v>
      </c>
      <c r="C236">
        <v>276</v>
      </c>
      <c r="D236" t="s">
        <v>1334</v>
      </c>
      <c r="E236" t="s">
        <v>1281</v>
      </c>
      <c r="F236">
        <v>3</v>
      </c>
      <c r="G236">
        <v>7.3999999999999996E-2</v>
      </c>
      <c r="H236">
        <v>0</v>
      </c>
      <c r="I236">
        <v>0</v>
      </c>
      <c r="J236" t="s">
        <v>244</v>
      </c>
      <c r="K236">
        <v>2.4E-2</v>
      </c>
      <c r="L236">
        <v>0.05</v>
      </c>
      <c r="M236">
        <v>0</v>
      </c>
      <c r="N236">
        <v>0</v>
      </c>
      <c r="O236">
        <v>0</v>
      </c>
      <c r="P236">
        <v>7.3999999999999996E-2</v>
      </c>
      <c r="Q236">
        <v>0</v>
      </c>
      <c r="R236">
        <v>0</v>
      </c>
      <c r="S236">
        <v>0</v>
      </c>
      <c r="T236">
        <v>0</v>
      </c>
      <c r="U236">
        <v>0</v>
      </c>
      <c r="V236">
        <v>0</v>
      </c>
      <c r="W236" t="s">
        <v>324</v>
      </c>
      <c r="X236" t="s">
        <v>324</v>
      </c>
      <c r="Y236" t="s">
        <v>324</v>
      </c>
      <c r="Z236" t="s">
        <v>324</v>
      </c>
      <c r="AA236" t="s">
        <v>324</v>
      </c>
      <c r="AB236">
        <v>0</v>
      </c>
      <c r="AC236">
        <v>0</v>
      </c>
      <c r="AD236">
        <v>0</v>
      </c>
      <c r="AE236">
        <v>0</v>
      </c>
      <c r="AF236">
        <v>0</v>
      </c>
      <c r="AG236">
        <v>0</v>
      </c>
      <c r="AH236">
        <v>0</v>
      </c>
      <c r="AI236">
        <v>0</v>
      </c>
      <c r="AJ236">
        <v>0</v>
      </c>
      <c r="AK236">
        <v>0</v>
      </c>
      <c r="AL236">
        <v>0</v>
      </c>
      <c r="AM236">
        <v>0</v>
      </c>
      <c r="AN236">
        <v>0</v>
      </c>
      <c r="AO236">
        <v>0</v>
      </c>
      <c r="AP236">
        <v>0</v>
      </c>
      <c r="AQ236">
        <v>0</v>
      </c>
      <c r="AR236">
        <v>0</v>
      </c>
      <c r="AS236">
        <v>0</v>
      </c>
      <c r="AT236">
        <v>0</v>
      </c>
      <c r="AU236">
        <v>0</v>
      </c>
      <c r="AV236">
        <v>0</v>
      </c>
      <c r="AW236">
        <v>0</v>
      </c>
      <c r="AX236">
        <v>0</v>
      </c>
      <c r="AY236">
        <v>0</v>
      </c>
      <c r="AZ236">
        <v>0</v>
      </c>
      <c r="BA236">
        <v>0</v>
      </c>
      <c r="BB236">
        <v>0</v>
      </c>
      <c r="BC236">
        <v>0</v>
      </c>
      <c r="BD236">
        <v>0</v>
      </c>
      <c r="BE236">
        <v>0</v>
      </c>
      <c r="BF236">
        <v>0</v>
      </c>
      <c r="BG236">
        <v>0</v>
      </c>
      <c r="BH236">
        <v>0</v>
      </c>
      <c r="BI236">
        <v>0</v>
      </c>
      <c r="BJ236">
        <v>0</v>
      </c>
      <c r="BK236">
        <v>0</v>
      </c>
      <c r="BL236">
        <v>0</v>
      </c>
      <c r="BM236">
        <v>0</v>
      </c>
      <c r="BN236">
        <v>0</v>
      </c>
      <c r="BO236">
        <v>0</v>
      </c>
      <c r="BP236">
        <v>0</v>
      </c>
      <c r="BQ236">
        <v>0</v>
      </c>
      <c r="BR236">
        <v>0</v>
      </c>
      <c r="BS236">
        <v>2.4E-2</v>
      </c>
      <c r="BT236">
        <v>0.05</v>
      </c>
      <c r="BU236">
        <v>0</v>
      </c>
      <c r="BV236">
        <v>0</v>
      </c>
      <c r="BW236">
        <v>0</v>
      </c>
      <c r="BX236">
        <v>7.3999999999999996E-2</v>
      </c>
    </row>
    <row r="237" spans="1:76" x14ac:dyDescent="0.45">
      <c r="A237">
        <v>2023</v>
      </c>
      <c r="B237" t="s">
        <v>157</v>
      </c>
      <c r="C237">
        <v>2849</v>
      </c>
      <c r="D237" t="s">
        <v>1335</v>
      </c>
      <c r="E237" t="s">
        <v>1281</v>
      </c>
      <c r="F237">
        <v>11</v>
      </c>
      <c r="G237">
        <v>0.104</v>
      </c>
      <c r="H237">
        <v>0</v>
      </c>
      <c r="I237">
        <v>0</v>
      </c>
      <c r="J237" t="s">
        <v>244</v>
      </c>
      <c r="K237">
        <v>2.5000000000000001E-2</v>
      </c>
      <c r="L237">
        <v>7.9000000000000001E-2</v>
      </c>
      <c r="M237">
        <v>0</v>
      </c>
      <c r="N237">
        <v>0</v>
      </c>
      <c r="O237">
        <v>0</v>
      </c>
      <c r="P237">
        <v>0.104</v>
      </c>
      <c r="Q237">
        <v>0</v>
      </c>
      <c r="R237">
        <v>0</v>
      </c>
      <c r="S237">
        <v>0</v>
      </c>
      <c r="T237">
        <v>0</v>
      </c>
      <c r="U237">
        <v>0</v>
      </c>
      <c r="V237">
        <v>0</v>
      </c>
      <c r="W237" t="s">
        <v>324</v>
      </c>
      <c r="X237" t="s">
        <v>324</v>
      </c>
      <c r="Y237" t="s">
        <v>324</v>
      </c>
      <c r="Z237" t="s">
        <v>324</v>
      </c>
      <c r="AA237" t="s">
        <v>324</v>
      </c>
      <c r="AB237">
        <v>0</v>
      </c>
      <c r="AC237">
        <v>0</v>
      </c>
      <c r="AD237">
        <v>0</v>
      </c>
      <c r="AE237">
        <v>0</v>
      </c>
      <c r="AF237">
        <v>0</v>
      </c>
      <c r="AG237">
        <v>0</v>
      </c>
      <c r="AH237">
        <v>0</v>
      </c>
      <c r="AI237">
        <v>0</v>
      </c>
      <c r="AJ237">
        <v>0</v>
      </c>
      <c r="AK237">
        <v>0</v>
      </c>
      <c r="AL237">
        <v>0</v>
      </c>
      <c r="AM237">
        <v>0</v>
      </c>
      <c r="AN237">
        <v>0</v>
      </c>
      <c r="AO237">
        <v>0</v>
      </c>
      <c r="AP237">
        <v>0</v>
      </c>
      <c r="AQ237">
        <v>0</v>
      </c>
      <c r="AR237">
        <v>0</v>
      </c>
      <c r="AS237">
        <v>0</v>
      </c>
      <c r="AT237">
        <v>0</v>
      </c>
      <c r="AU237">
        <v>0</v>
      </c>
      <c r="AV237">
        <v>0</v>
      </c>
      <c r="AW237">
        <v>0</v>
      </c>
      <c r="AX237">
        <v>0</v>
      </c>
      <c r="AY237">
        <v>0</v>
      </c>
      <c r="AZ237">
        <v>0</v>
      </c>
      <c r="BA237">
        <v>0</v>
      </c>
      <c r="BB237">
        <v>0</v>
      </c>
      <c r="BC237">
        <v>0</v>
      </c>
      <c r="BD237">
        <v>0</v>
      </c>
      <c r="BE237">
        <v>0</v>
      </c>
      <c r="BF237">
        <v>0</v>
      </c>
      <c r="BG237">
        <v>0</v>
      </c>
      <c r="BH237">
        <v>0</v>
      </c>
      <c r="BI237">
        <v>0</v>
      </c>
      <c r="BJ237">
        <v>0</v>
      </c>
      <c r="BK237">
        <v>0</v>
      </c>
      <c r="BL237">
        <v>0</v>
      </c>
      <c r="BM237">
        <v>0</v>
      </c>
      <c r="BN237">
        <v>0</v>
      </c>
      <c r="BO237">
        <v>0</v>
      </c>
      <c r="BP237">
        <v>0</v>
      </c>
      <c r="BQ237">
        <v>0</v>
      </c>
      <c r="BR237">
        <v>0</v>
      </c>
      <c r="BS237">
        <v>2.5000000000000001E-2</v>
      </c>
      <c r="BT237">
        <v>7.9000000000000001E-2</v>
      </c>
      <c r="BU237">
        <v>0</v>
      </c>
      <c r="BV237">
        <v>0</v>
      </c>
      <c r="BW237">
        <v>0</v>
      </c>
      <c r="BX237">
        <v>0.104</v>
      </c>
    </row>
    <row r="238" spans="1:76" x14ac:dyDescent="0.45">
      <c r="A238">
        <v>2023</v>
      </c>
      <c r="B238" t="s">
        <v>157</v>
      </c>
      <c r="C238">
        <v>3841</v>
      </c>
      <c r="D238" t="s">
        <v>456</v>
      </c>
      <c r="E238" t="s">
        <v>601</v>
      </c>
      <c r="F238">
        <v>8</v>
      </c>
      <c r="G238">
        <v>0.70399999999999996</v>
      </c>
      <c r="H238" t="s">
        <v>324</v>
      </c>
      <c r="I238" t="s">
        <v>324</v>
      </c>
      <c r="J238" t="s">
        <v>244</v>
      </c>
      <c r="K238">
        <v>2.5999999999999999E-2</v>
      </c>
      <c r="L238">
        <v>0.67800000000000005</v>
      </c>
      <c r="M238" t="s">
        <v>324</v>
      </c>
      <c r="N238" t="s">
        <v>324</v>
      </c>
      <c r="O238" t="s">
        <v>324</v>
      </c>
      <c r="P238">
        <v>0.70399999999999996</v>
      </c>
      <c r="Q238" t="s">
        <v>324</v>
      </c>
      <c r="R238" t="s">
        <v>324</v>
      </c>
      <c r="S238" t="s">
        <v>324</v>
      </c>
      <c r="T238" t="s">
        <v>324</v>
      </c>
      <c r="U238" t="s">
        <v>324</v>
      </c>
      <c r="V238">
        <v>0</v>
      </c>
      <c r="W238" t="s">
        <v>324</v>
      </c>
      <c r="X238" t="s">
        <v>324</v>
      </c>
      <c r="Y238" t="s">
        <v>324</v>
      </c>
      <c r="Z238" t="s">
        <v>324</v>
      </c>
      <c r="AA238" t="s">
        <v>324</v>
      </c>
      <c r="AB238">
        <v>0</v>
      </c>
      <c r="AC238" t="s">
        <v>324</v>
      </c>
      <c r="AD238" t="s">
        <v>324</v>
      </c>
      <c r="AE238" t="s">
        <v>324</v>
      </c>
      <c r="AF238" t="s">
        <v>324</v>
      </c>
      <c r="AG238" t="s">
        <v>324</v>
      </c>
      <c r="AH238">
        <v>0</v>
      </c>
      <c r="AI238" t="s">
        <v>324</v>
      </c>
      <c r="AJ238" t="s">
        <v>324</v>
      </c>
      <c r="AK238" t="s">
        <v>324</v>
      </c>
      <c r="AL238" t="s">
        <v>324</v>
      </c>
      <c r="AM238" t="s">
        <v>324</v>
      </c>
      <c r="AN238">
        <v>0</v>
      </c>
      <c r="AO238" t="s">
        <v>324</v>
      </c>
      <c r="AP238" t="s">
        <v>324</v>
      </c>
      <c r="AQ238" t="s">
        <v>324</v>
      </c>
      <c r="AR238" t="s">
        <v>324</v>
      </c>
      <c r="AS238" t="s">
        <v>324</v>
      </c>
      <c r="AT238">
        <v>0</v>
      </c>
      <c r="AU238" t="s">
        <v>324</v>
      </c>
      <c r="AV238" t="s">
        <v>324</v>
      </c>
      <c r="AW238" t="s">
        <v>324</v>
      </c>
      <c r="AX238" t="s">
        <v>324</v>
      </c>
      <c r="AY238" t="s">
        <v>324</v>
      </c>
      <c r="AZ238">
        <v>0</v>
      </c>
      <c r="BA238" t="s">
        <v>324</v>
      </c>
      <c r="BB238" t="s">
        <v>324</v>
      </c>
      <c r="BC238" t="s">
        <v>324</v>
      </c>
      <c r="BD238" t="s">
        <v>324</v>
      </c>
      <c r="BE238" t="s">
        <v>324</v>
      </c>
      <c r="BF238">
        <v>0</v>
      </c>
      <c r="BG238" t="s">
        <v>324</v>
      </c>
      <c r="BH238" t="s">
        <v>324</v>
      </c>
      <c r="BI238" t="s">
        <v>324</v>
      </c>
      <c r="BJ238" t="s">
        <v>324</v>
      </c>
      <c r="BK238" t="s">
        <v>324</v>
      </c>
      <c r="BL238">
        <v>0</v>
      </c>
      <c r="BM238" t="s">
        <v>324</v>
      </c>
      <c r="BN238" t="s">
        <v>324</v>
      </c>
      <c r="BO238" t="s">
        <v>324</v>
      </c>
      <c r="BP238" t="s">
        <v>324</v>
      </c>
      <c r="BQ238" t="s">
        <v>324</v>
      </c>
      <c r="BR238">
        <v>0</v>
      </c>
      <c r="BS238">
        <v>2.5999999999999999E-2</v>
      </c>
      <c r="BT238">
        <v>0.67800000000000005</v>
      </c>
      <c r="BU238">
        <v>0</v>
      </c>
      <c r="BV238">
        <v>0</v>
      </c>
      <c r="BW238">
        <v>0</v>
      </c>
      <c r="BX238">
        <v>0.70399999999999996</v>
      </c>
    </row>
    <row r="239" spans="1:76" x14ac:dyDescent="0.45">
      <c r="A239">
        <v>2023</v>
      </c>
      <c r="B239" t="s">
        <v>157</v>
      </c>
      <c r="C239">
        <v>5578</v>
      </c>
      <c r="D239" t="s">
        <v>1336</v>
      </c>
      <c r="E239" t="s">
        <v>1281</v>
      </c>
      <c r="F239">
        <v>2</v>
      </c>
      <c r="G239">
        <v>0.02</v>
      </c>
      <c r="H239">
        <v>0</v>
      </c>
      <c r="I239">
        <v>0</v>
      </c>
      <c r="J239" t="s">
        <v>244</v>
      </c>
      <c r="K239">
        <v>7.0000000000000001E-3</v>
      </c>
      <c r="L239">
        <v>1.2999999999999999E-2</v>
      </c>
      <c r="M239">
        <v>0</v>
      </c>
      <c r="N239">
        <v>0</v>
      </c>
      <c r="O239">
        <v>0</v>
      </c>
      <c r="P239">
        <v>0.02</v>
      </c>
      <c r="Q239">
        <v>0</v>
      </c>
      <c r="R239">
        <v>0</v>
      </c>
      <c r="S239">
        <v>0</v>
      </c>
      <c r="T239">
        <v>0</v>
      </c>
      <c r="U239">
        <v>0</v>
      </c>
      <c r="V239">
        <v>0</v>
      </c>
      <c r="W239" t="s">
        <v>324</v>
      </c>
      <c r="X239" t="s">
        <v>324</v>
      </c>
      <c r="Y239" t="s">
        <v>324</v>
      </c>
      <c r="Z239" t="s">
        <v>324</v>
      </c>
      <c r="AA239" t="s">
        <v>324</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0</v>
      </c>
      <c r="BM239">
        <v>0</v>
      </c>
      <c r="BN239">
        <v>0</v>
      </c>
      <c r="BO239">
        <v>0</v>
      </c>
      <c r="BP239">
        <v>0</v>
      </c>
      <c r="BQ239">
        <v>0</v>
      </c>
      <c r="BR239">
        <v>0</v>
      </c>
      <c r="BS239">
        <v>7.0000000000000001E-3</v>
      </c>
      <c r="BT239">
        <v>1.2999999999999999E-2</v>
      </c>
      <c r="BU239">
        <v>0</v>
      </c>
      <c r="BV239">
        <v>0</v>
      </c>
      <c r="BW239">
        <v>0</v>
      </c>
      <c r="BX239">
        <v>0.02</v>
      </c>
    </row>
    <row r="240" spans="1:76" x14ac:dyDescent="0.45">
      <c r="A240">
        <v>2023</v>
      </c>
      <c r="B240" t="s">
        <v>157</v>
      </c>
      <c r="C240">
        <v>6641</v>
      </c>
      <c r="D240" t="s">
        <v>1337</v>
      </c>
      <c r="E240" t="s">
        <v>1281</v>
      </c>
      <c r="F240">
        <v>21</v>
      </c>
      <c r="G240">
        <v>1.2869999999999999</v>
      </c>
      <c r="H240">
        <v>0</v>
      </c>
      <c r="I240">
        <v>0</v>
      </c>
      <c r="J240" t="s">
        <v>244</v>
      </c>
      <c r="K240">
        <v>0.2</v>
      </c>
      <c r="L240">
        <v>8.7999999999999995E-2</v>
      </c>
      <c r="M240">
        <v>0</v>
      </c>
      <c r="N240">
        <v>0</v>
      </c>
      <c r="O240">
        <v>0</v>
      </c>
      <c r="P240">
        <v>0.28799999999999998</v>
      </c>
      <c r="Q240">
        <v>0</v>
      </c>
      <c r="R240">
        <v>0</v>
      </c>
      <c r="S240">
        <v>0</v>
      </c>
      <c r="T240">
        <v>0</v>
      </c>
      <c r="U240">
        <v>0</v>
      </c>
      <c r="V240">
        <v>0</v>
      </c>
      <c r="W240" t="s">
        <v>324</v>
      </c>
      <c r="X240" t="s">
        <v>324</v>
      </c>
      <c r="Y240" t="s">
        <v>324</v>
      </c>
      <c r="Z240" t="s">
        <v>324</v>
      </c>
      <c r="AA240" t="s">
        <v>324</v>
      </c>
      <c r="AB240">
        <v>0</v>
      </c>
      <c r="AC240">
        <v>0</v>
      </c>
      <c r="AD240">
        <v>0</v>
      </c>
      <c r="AE240">
        <v>0</v>
      </c>
      <c r="AF240">
        <v>0</v>
      </c>
      <c r="AG240">
        <v>0</v>
      </c>
      <c r="AH240">
        <v>0</v>
      </c>
      <c r="AI240">
        <v>0</v>
      </c>
      <c r="AJ240">
        <v>0</v>
      </c>
      <c r="AK240">
        <v>0</v>
      </c>
      <c r="AL240">
        <v>0</v>
      </c>
      <c r="AM240">
        <v>0</v>
      </c>
      <c r="AN240">
        <v>0</v>
      </c>
      <c r="AO240">
        <v>0</v>
      </c>
      <c r="AP240">
        <v>0</v>
      </c>
      <c r="AQ240">
        <v>0</v>
      </c>
      <c r="AR240">
        <v>0</v>
      </c>
      <c r="AS240">
        <v>0</v>
      </c>
      <c r="AT240">
        <v>0</v>
      </c>
      <c r="AU240">
        <v>0</v>
      </c>
      <c r="AV240">
        <v>0</v>
      </c>
      <c r="AW240">
        <v>0</v>
      </c>
      <c r="AX240">
        <v>0</v>
      </c>
      <c r="AY240">
        <v>0</v>
      </c>
      <c r="AZ240">
        <v>0</v>
      </c>
      <c r="BA240">
        <v>0</v>
      </c>
      <c r="BB240">
        <v>0</v>
      </c>
      <c r="BC240">
        <v>0</v>
      </c>
      <c r="BD240">
        <v>0</v>
      </c>
      <c r="BE240">
        <v>0</v>
      </c>
      <c r="BF240">
        <v>0</v>
      </c>
      <c r="BG240">
        <v>0</v>
      </c>
      <c r="BH240">
        <v>0</v>
      </c>
      <c r="BI240">
        <v>0</v>
      </c>
      <c r="BJ240">
        <v>0</v>
      </c>
      <c r="BK240">
        <v>0</v>
      </c>
      <c r="BL240">
        <v>0</v>
      </c>
      <c r="BM240">
        <v>0</v>
      </c>
      <c r="BN240">
        <v>0.999</v>
      </c>
      <c r="BO240">
        <v>0</v>
      </c>
      <c r="BP240">
        <v>0</v>
      </c>
      <c r="BQ240">
        <v>0</v>
      </c>
      <c r="BR240">
        <v>0.999</v>
      </c>
      <c r="BS240">
        <v>0.2</v>
      </c>
      <c r="BT240">
        <v>1.087</v>
      </c>
      <c r="BU240">
        <v>0</v>
      </c>
      <c r="BV240">
        <v>0</v>
      </c>
      <c r="BW240">
        <v>0</v>
      </c>
      <c r="BX240">
        <v>1.2869999999999999</v>
      </c>
    </row>
    <row r="241" spans="1:76" x14ac:dyDescent="0.45">
      <c r="A241">
        <v>2023</v>
      </c>
      <c r="B241" t="s">
        <v>157</v>
      </c>
      <c r="C241">
        <v>11247</v>
      </c>
      <c r="D241" t="s">
        <v>1338</v>
      </c>
      <c r="E241" t="s">
        <v>1281</v>
      </c>
      <c r="F241">
        <v>1</v>
      </c>
      <c r="G241">
        <v>5.8000000000000003E-2</v>
      </c>
      <c r="H241">
        <v>0</v>
      </c>
      <c r="I241">
        <v>0</v>
      </c>
      <c r="J241" t="s">
        <v>244</v>
      </c>
      <c r="K241">
        <v>0</v>
      </c>
      <c r="L241">
        <v>5.8000000000000003E-2</v>
      </c>
      <c r="M241">
        <v>0</v>
      </c>
      <c r="N241">
        <v>0</v>
      </c>
      <c r="O241">
        <v>0</v>
      </c>
      <c r="P241">
        <v>5.8000000000000003E-2</v>
      </c>
      <c r="Q241">
        <v>0</v>
      </c>
      <c r="R241">
        <v>0</v>
      </c>
      <c r="S241">
        <v>0</v>
      </c>
      <c r="T241">
        <v>0</v>
      </c>
      <c r="U241">
        <v>0</v>
      </c>
      <c r="V241">
        <v>0</v>
      </c>
      <c r="W241" t="s">
        <v>324</v>
      </c>
      <c r="X241" t="s">
        <v>324</v>
      </c>
      <c r="Y241" t="s">
        <v>324</v>
      </c>
      <c r="Z241" t="s">
        <v>324</v>
      </c>
      <c r="AA241" t="s">
        <v>324</v>
      </c>
      <c r="AB241">
        <v>0</v>
      </c>
      <c r="AC241">
        <v>0</v>
      </c>
      <c r="AD241">
        <v>0</v>
      </c>
      <c r="AE241">
        <v>0</v>
      </c>
      <c r="AF241">
        <v>0</v>
      </c>
      <c r="AG241">
        <v>0</v>
      </c>
      <c r="AH241">
        <v>0</v>
      </c>
      <c r="AI241">
        <v>0</v>
      </c>
      <c r="AJ241">
        <v>0</v>
      </c>
      <c r="AK241">
        <v>0</v>
      </c>
      <c r="AL241">
        <v>0</v>
      </c>
      <c r="AM241">
        <v>0</v>
      </c>
      <c r="AN241">
        <v>0</v>
      </c>
      <c r="AO241">
        <v>0</v>
      </c>
      <c r="AP241">
        <v>0</v>
      </c>
      <c r="AQ241">
        <v>0</v>
      </c>
      <c r="AR241">
        <v>0</v>
      </c>
      <c r="AS241">
        <v>0</v>
      </c>
      <c r="AT241">
        <v>0</v>
      </c>
      <c r="AU241">
        <v>0</v>
      </c>
      <c r="AV241">
        <v>0</v>
      </c>
      <c r="AW241">
        <v>0</v>
      </c>
      <c r="AX241">
        <v>0</v>
      </c>
      <c r="AY241">
        <v>0</v>
      </c>
      <c r="AZ241">
        <v>0</v>
      </c>
      <c r="BA241">
        <v>0</v>
      </c>
      <c r="BB241">
        <v>0</v>
      </c>
      <c r="BC241">
        <v>0</v>
      </c>
      <c r="BD241">
        <v>0</v>
      </c>
      <c r="BE241">
        <v>0</v>
      </c>
      <c r="BF241">
        <v>0</v>
      </c>
      <c r="BG241">
        <v>0</v>
      </c>
      <c r="BH241">
        <v>0</v>
      </c>
      <c r="BI241">
        <v>0</v>
      </c>
      <c r="BJ241">
        <v>0</v>
      </c>
      <c r="BK241">
        <v>0</v>
      </c>
      <c r="BL241">
        <v>0</v>
      </c>
      <c r="BM241">
        <v>0</v>
      </c>
      <c r="BN241">
        <v>0</v>
      </c>
      <c r="BO241">
        <v>0</v>
      </c>
      <c r="BP241">
        <v>0</v>
      </c>
      <c r="BQ241">
        <v>0</v>
      </c>
      <c r="BR241">
        <v>0</v>
      </c>
      <c r="BS241">
        <v>0</v>
      </c>
      <c r="BT241">
        <v>5.8000000000000003E-2</v>
      </c>
      <c r="BU241">
        <v>0</v>
      </c>
      <c r="BV241">
        <v>0</v>
      </c>
      <c r="BW241">
        <v>0</v>
      </c>
      <c r="BX241">
        <v>5.8000000000000003E-2</v>
      </c>
    </row>
    <row r="242" spans="1:76" x14ac:dyDescent="0.45">
      <c r="A242">
        <v>2023</v>
      </c>
      <c r="B242" t="s">
        <v>157</v>
      </c>
      <c r="C242">
        <v>12685</v>
      </c>
      <c r="D242" t="s">
        <v>457</v>
      </c>
      <c r="E242" t="s">
        <v>606</v>
      </c>
      <c r="F242">
        <v>14</v>
      </c>
      <c r="G242">
        <v>3.4449999999999998</v>
      </c>
      <c r="H242">
        <v>1.9450000000000001</v>
      </c>
      <c r="I242">
        <v>3.4449999999999998</v>
      </c>
      <c r="J242" t="s">
        <v>247</v>
      </c>
      <c r="K242" t="s">
        <v>324</v>
      </c>
      <c r="L242" t="s">
        <v>324</v>
      </c>
      <c r="M242" t="s">
        <v>324</v>
      </c>
      <c r="N242" t="s">
        <v>324</v>
      </c>
      <c r="O242">
        <v>1.5</v>
      </c>
      <c r="P242">
        <v>1.5</v>
      </c>
      <c r="Q242" t="s">
        <v>324</v>
      </c>
      <c r="R242" t="s">
        <v>324</v>
      </c>
      <c r="S242" t="s">
        <v>324</v>
      </c>
      <c r="T242" t="s">
        <v>324</v>
      </c>
      <c r="U242" t="s">
        <v>324</v>
      </c>
      <c r="V242">
        <v>0</v>
      </c>
      <c r="W242" t="s">
        <v>324</v>
      </c>
      <c r="X242" t="s">
        <v>324</v>
      </c>
      <c r="Y242" t="s">
        <v>324</v>
      </c>
      <c r="Z242" t="s">
        <v>324</v>
      </c>
      <c r="AA242" t="s">
        <v>324</v>
      </c>
      <c r="AB242">
        <v>0</v>
      </c>
      <c r="AC242" t="s">
        <v>324</v>
      </c>
      <c r="AD242" t="s">
        <v>324</v>
      </c>
      <c r="AE242" t="s">
        <v>324</v>
      </c>
      <c r="AF242" t="s">
        <v>324</v>
      </c>
      <c r="AG242" t="s">
        <v>324</v>
      </c>
      <c r="AH242">
        <v>0</v>
      </c>
      <c r="AI242" t="s">
        <v>324</v>
      </c>
      <c r="AJ242" t="s">
        <v>324</v>
      </c>
      <c r="AK242" t="s">
        <v>324</v>
      </c>
      <c r="AL242" t="s">
        <v>324</v>
      </c>
      <c r="AM242" t="s">
        <v>324</v>
      </c>
      <c r="AN242">
        <v>0</v>
      </c>
      <c r="AO242" t="s">
        <v>324</v>
      </c>
      <c r="AP242" t="s">
        <v>324</v>
      </c>
      <c r="AQ242" t="s">
        <v>324</v>
      </c>
      <c r="AR242" t="s">
        <v>324</v>
      </c>
      <c r="AS242" t="s">
        <v>324</v>
      </c>
      <c r="AT242">
        <v>0</v>
      </c>
      <c r="AU242" t="s">
        <v>324</v>
      </c>
      <c r="AV242">
        <v>1.9450000000000001</v>
      </c>
      <c r="AW242" t="s">
        <v>324</v>
      </c>
      <c r="AX242" t="s">
        <v>324</v>
      </c>
      <c r="AY242" t="s">
        <v>324</v>
      </c>
      <c r="AZ242">
        <v>1.9450000000000001</v>
      </c>
      <c r="BA242" t="s">
        <v>324</v>
      </c>
      <c r="BB242" t="s">
        <v>324</v>
      </c>
      <c r="BC242" t="s">
        <v>324</v>
      </c>
      <c r="BD242" t="s">
        <v>324</v>
      </c>
      <c r="BE242" t="s">
        <v>324</v>
      </c>
      <c r="BF242">
        <v>0</v>
      </c>
      <c r="BG242" t="s">
        <v>324</v>
      </c>
      <c r="BH242" t="s">
        <v>324</v>
      </c>
      <c r="BI242" t="s">
        <v>324</v>
      </c>
      <c r="BJ242" t="s">
        <v>324</v>
      </c>
      <c r="BK242" t="s">
        <v>324</v>
      </c>
      <c r="BL242">
        <v>0</v>
      </c>
      <c r="BM242" t="s">
        <v>324</v>
      </c>
      <c r="BN242" t="s">
        <v>324</v>
      </c>
      <c r="BO242" t="s">
        <v>324</v>
      </c>
      <c r="BP242" t="s">
        <v>324</v>
      </c>
      <c r="BQ242" t="s">
        <v>324</v>
      </c>
      <c r="BR242">
        <v>0</v>
      </c>
      <c r="BS242">
        <v>0</v>
      </c>
      <c r="BT242">
        <v>1.9450000000000001</v>
      </c>
      <c r="BU242">
        <v>0</v>
      </c>
      <c r="BV242">
        <v>0</v>
      </c>
      <c r="BW242">
        <v>1.5</v>
      </c>
      <c r="BX242">
        <v>3.4449999999999998</v>
      </c>
    </row>
    <row r="243" spans="1:76" x14ac:dyDescent="0.45">
      <c r="A243">
        <v>2023</v>
      </c>
      <c r="B243" t="s">
        <v>157</v>
      </c>
      <c r="C243">
        <v>12686</v>
      </c>
      <c r="D243" t="s">
        <v>458</v>
      </c>
      <c r="E243" t="s">
        <v>601</v>
      </c>
      <c r="F243">
        <v>32</v>
      </c>
      <c r="G243">
        <v>0.40600000000000003</v>
      </c>
      <c r="H243">
        <v>0</v>
      </c>
      <c r="I243">
        <v>5.0000000000000001E-3</v>
      </c>
      <c r="J243" t="s">
        <v>247</v>
      </c>
      <c r="K243">
        <v>0.109</v>
      </c>
      <c r="L243">
        <v>0.23</v>
      </c>
      <c r="M243">
        <v>6.5000000000000002E-2</v>
      </c>
      <c r="N243">
        <v>0</v>
      </c>
      <c r="O243">
        <v>0</v>
      </c>
      <c r="P243">
        <v>0.40400000000000003</v>
      </c>
      <c r="Q243" t="s">
        <v>324</v>
      </c>
      <c r="R243" t="s">
        <v>324</v>
      </c>
      <c r="S243" t="s">
        <v>324</v>
      </c>
      <c r="T243" t="s">
        <v>324</v>
      </c>
      <c r="U243" t="s">
        <v>324</v>
      </c>
      <c r="V243">
        <v>0</v>
      </c>
      <c r="W243" t="s">
        <v>324</v>
      </c>
      <c r="X243" t="s">
        <v>324</v>
      </c>
      <c r="Y243" t="s">
        <v>324</v>
      </c>
      <c r="Z243" t="s">
        <v>324</v>
      </c>
      <c r="AA243" t="s">
        <v>324</v>
      </c>
      <c r="AB243">
        <v>0</v>
      </c>
      <c r="AC243">
        <v>0</v>
      </c>
      <c r="AD243">
        <v>2E-3</v>
      </c>
      <c r="AE243">
        <v>0</v>
      </c>
      <c r="AF243">
        <v>0</v>
      </c>
      <c r="AG243">
        <v>0</v>
      </c>
      <c r="AH243">
        <v>2E-3</v>
      </c>
      <c r="AI243" t="s">
        <v>324</v>
      </c>
      <c r="AJ243" t="s">
        <v>324</v>
      </c>
      <c r="AK243" t="s">
        <v>324</v>
      </c>
      <c r="AL243" t="s">
        <v>324</v>
      </c>
      <c r="AM243" t="s">
        <v>324</v>
      </c>
      <c r="AN243">
        <v>0</v>
      </c>
      <c r="AO243" t="s">
        <v>324</v>
      </c>
      <c r="AP243" t="s">
        <v>324</v>
      </c>
      <c r="AQ243" t="s">
        <v>324</v>
      </c>
      <c r="AR243" t="s">
        <v>324</v>
      </c>
      <c r="AS243" t="s">
        <v>324</v>
      </c>
      <c r="AT243">
        <v>0</v>
      </c>
      <c r="AU243" t="s">
        <v>324</v>
      </c>
      <c r="AV243" t="s">
        <v>324</v>
      </c>
      <c r="AW243" t="s">
        <v>324</v>
      </c>
      <c r="AX243" t="s">
        <v>324</v>
      </c>
      <c r="AY243" t="s">
        <v>324</v>
      </c>
      <c r="AZ243">
        <v>0</v>
      </c>
      <c r="BA243" t="s">
        <v>324</v>
      </c>
      <c r="BB243" t="s">
        <v>324</v>
      </c>
      <c r="BC243" t="s">
        <v>324</v>
      </c>
      <c r="BD243" t="s">
        <v>324</v>
      </c>
      <c r="BE243" t="s">
        <v>324</v>
      </c>
      <c r="BF243">
        <v>0</v>
      </c>
      <c r="BG243" t="s">
        <v>324</v>
      </c>
      <c r="BH243" t="s">
        <v>324</v>
      </c>
      <c r="BI243" t="s">
        <v>324</v>
      </c>
      <c r="BJ243" t="s">
        <v>324</v>
      </c>
      <c r="BK243" t="s">
        <v>324</v>
      </c>
      <c r="BL243">
        <v>0</v>
      </c>
      <c r="BM243" t="s">
        <v>324</v>
      </c>
      <c r="BN243" t="s">
        <v>324</v>
      </c>
      <c r="BO243" t="s">
        <v>324</v>
      </c>
      <c r="BP243" t="s">
        <v>324</v>
      </c>
      <c r="BQ243" t="s">
        <v>324</v>
      </c>
      <c r="BR243">
        <v>0</v>
      </c>
      <c r="BS243">
        <v>0.109</v>
      </c>
      <c r="BT243">
        <v>0.23200000000000001</v>
      </c>
      <c r="BU243">
        <v>6.5000000000000002E-2</v>
      </c>
      <c r="BV243">
        <v>0</v>
      </c>
      <c r="BW243">
        <v>0</v>
      </c>
      <c r="BX243">
        <v>0.40600000000000003</v>
      </c>
    </row>
    <row r="244" spans="1:76" x14ac:dyDescent="0.45">
      <c r="A244">
        <v>2023</v>
      </c>
      <c r="B244" t="s">
        <v>157</v>
      </c>
      <c r="C244">
        <v>13227</v>
      </c>
      <c r="D244" t="s">
        <v>1339</v>
      </c>
      <c r="E244" t="s">
        <v>1281</v>
      </c>
      <c r="F244">
        <v>7</v>
      </c>
      <c r="G244">
        <v>0.11</v>
      </c>
      <c r="H244">
        <v>0</v>
      </c>
      <c r="I244">
        <v>0</v>
      </c>
      <c r="J244" t="s">
        <v>244</v>
      </c>
      <c r="K244">
        <v>5.1999999999999998E-2</v>
      </c>
      <c r="L244">
        <v>5.8000000000000003E-2</v>
      </c>
      <c r="M244">
        <v>0</v>
      </c>
      <c r="N244">
        <v>0</v>
      </c>
      <c r="O244">
        <v>0</v>
      </c>
      <c r="P244">
        <v>0.11</v>
      </c>
      <c r="Q244">
        <v>0</v>
      </c>
      <c r="R244">
        <v>0</v>
      </c>
      <c r="S244">
        <v>0</v>
      </c>
      <c r="T244">
        <v>0</v>
      </c>
      <c r="U244">
        <v>0</v>
      </c>
      <c r="V244">
        <v>0</v>
      </c>
      <c r="W244" t="s">
        <v>324</v>
      </c>
      <c r="X244" t="s">
        <v>324</v>
      </c>
      <c r="Y244" t="s">
        <v>324</v>
      </c>
      <c r="Z244" t="s">
        <v>324</v>
      </c>
      <c r="AA244" t="s">
        <v>324</v>
      </c>
      <c r="AB244">
        <v>0</v>
      </c>
      <c r="AC244">
        <v>0</v>
      </c>
      <c r="AD244">
        <v>0</v>
      </c>
      <c r="AE244">
        <v>0</v>
      </c>
      <c r="AF244">
        <v>0</v>
      </c>
      <c r="AG244">
        <v>0</v>
      </c>
      <c r="AH244">
        <v>0</v>
      </c>
      <c r="AI244">
        <v>0</v>
      </c>
      <c r="AJ244">
        <v>0</v>
      </c>
      <c r="AK244">
        <v>0</v>
      </c>
      <c r="AL244">
        <v>0</v>
      </c>
      <c r="AM244">
        <v>0</v>
      </c>
      <c r="AN244">
        <v>0</v>
      </c>
      <c r="AO244">
        <v>0</v>
      </c>
      <c r="AP244">
        <v>0</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v>
      </c>
      <c r="BL244">
        <v>0</v>
      </c>
      <c r="BM244">
        <v>0</v>
      </c>
      <c r="BN244">
        <v>0</v>
      </c>
      <c r="BO244">
        <v>0</v>
      </c>
      <c r="BP244">
        <v>0</v>
      </c>
      <c r="BQ244">
        <v>0</v>
      </c>
      <c r="BR244">
        <v>0</v>
      </c>
      <c r="BS244">
        <v>5.1999999999999998E-2</v>
      </c>
      <c r="BT244">
        <v>5.8000000000000003E-2</v>
      </c>
      <c r="BU244">
        <v>0</v>
      </c>
      <c r="BV244">
        <v>0</v>
      </c>
      <c r="BW244">
        <v>0</v>
      </c>
      <c r="BX244">
        <v>0.11</v>
      </c>
    </row>
    <row r="245" spans="1:76" x14ac:dyDescent="0.45">
      <c r="A245">
        <v>2023</v>
      </c>
      <c r="B245" t="s">
        <v>157</v>
      </c>
      <c r="C245">
        <v>13412</v>
      </c>
      <c r="D245" t="s">
        <v>1340</v>
      </c>
      <c r="E245" t="s">
        <v>1281</v>
      </c>
      <c r="F245">
        <v>3</v>
      </c>
      <c r="G245">
        <v>0.06</v>
      </c>
      <c r="H245">
        <v>0</v>
      </c>
      <c r="I245">
        <v>0</v>
      </c>
      <c r="J245" t="s">
        <v>244</v>
      </c>
      <c r="K245">
        <v>6.0000000000000001E-3</v>
      </c>
      <c r="L245">
        <v>5.3999999999999999E-2</v>
      </c>
      <c r="M245">
        <v>0</v>
      </c>
      <c r="N245">
        <v>0</v>
      </c>
      <c r="O245">
        <v>0</v>
      </c>
      <c r="P245">
        <v>0.06</v>
      </c>
      <c r="Q245">
        <v>0</v>
      </c>
      <c r="R245">
        <v>0</v>
      </c>
      <c r="S245">
        <v>0</v>
      </c>
      <c r="T245">
        <v>0</v>
      </c>
      <c r="U245">
        <v>0</v>
      </c>
      <c r="V245">
        <v>0</v>
      </c>
      <c r="W245" t="s">
        <v>324</v>
      </c>
      <c r="X245" t="s">
        <v>324</v>
      </c>
      <c r="Y245" t="s">
        <v>324</v>
      </c>
      <c r="Z245" t="s">
        <v>324</v>
      </c>
      <c r="AA245" t="s">
        <v>324</v>
      </c>
      <c r="AB245">
        <v>0</v>
      </c>
      <c r="AC245">
        <v>0</v>
      </c>
      <c r="AD245">
        <v>0</v>
      </c>
      <c r="AE245">
        <v>0</v>
      </c>
      <c r="AF245">
        <v>0</v>
      </c>
      <c r="AG245">
        <v>0</v>
      </c>
      <c r="AH245">
        <v>0</v>
      </c>
      <c r="AI245">
        <v>0</v>
      </c>
      <c r="AJ245">
        <v>0</v>
      </c>
      <c r="AK245">
        <v>0</v>
      </c>
      <c r="AL245">
        <v>0</v>
      </c>
      <c r="AM245">
        <v>0</v>
      </c>
      <c r="AN245">
        <v>0</v>
      </c>
      <c r="AO245">
        <v>0</v>
      </c>
      <c r="AP245">
        <v>0</v>
      </c>
      <c r="AQ245">
        <v>0</v>
      </c>
      <c r="AR245">
        <v>0</v>
      </c>
      <c r="AS245">
        <v>0</v>
      </c>
      <c r="AT245">
        <v>0</v>
      </c>
      <c r="AU245">
        <v>0</v>
      </c>
      <c r="AV245">
        <v>0</v>
      </c>
      <c r="AW245">
        <v>0</v>
      </c>
      <c r="AX245">
        <v>0</v>
      </c>
      <c r="AY245">
        <v>0</v>
      </c>
      <c r="AZ245">
        <v>0</v>
      </c>
      <c r="BA245">
        <v>0</v>
      </c>
      <c r="BB245">
        <v>0</v>
      </c>
      <c r="BC245">
        <v>0</v>
      </c>
      <c r="BD245">
        <v>0</v>
      </c>
      <c r="BE245">
        <v>0</v>
      </c>
      <c r="BF245">
        <v>0</v>
      </c>
      <c r="BG245">
        <v>0</v>
      </c>
      <c r="BH245">
        <v>0</v>
      </c>
      <c r="BI245">
        <v>0</v>
      </c>
      <c r="BJ245">
        <v>0</v>
      </c>
      <c r="BK245">
        <v>0</v>
      </c>
      <c r="BL245">
        <v>0</v>
      </c>
      <c r="BM245">
        <v>0</v>
      </c>
      <c r="BN245">
        <v>0</v>
      </c>
      <c r="BO245">
        <v>0</v>
      </c>
      <c r="BP245">
        <v>0</v>
      </c>
      <c r="BQ245">
        <v>0</v>
      </c>
      <c r="BR245">
        <v>0</v>
      </c>
      <c r="BS245">
        <v>6.0000000000000001E-3</v>
      </c>
      <c r="BT245">
        <v>5.3999999999999999E-2</v>
      </c>
      <c r="BU245">
        <v>0</v>
      </c>
      <c r="BV245">
        <v>0</v>
      </c>
      <c r="BW245">
        <v>0</v>
      </c>
      <c r="BX245">
        <v>0.06</v>
      </c>
    </row>
    <row r="246" spans="1:76" x14ac:dyDescent="0.45">
      <c r="A246">
        <v>2023</v>
      </c>
      <c r="B246" t="s">
        <v>157</v>
      </c>
      <c r="C246">
        <v>13735</v>
      </c>
      <c r="D246" t="s">
        <v>1341</v>
      </c>
      <c r="E246" t="s">
        <v>1281</v>
      </c>
      <c r="F246">
        <v>8</v>
      </c>
      <c r="G246">
        <v>8.6999999999999994E-2</v>
      </c>
      <c r="H246">
        <v>0</v>
      </c>
      <c r="I246">
        <v>0</v>
      </c>
      <c r="J246" t="s">
        <v>244</v>
      </c>
      <c r="K246">
        <v>8.6999999999999994E-2</v>
      </c>
      <c r="L246">
        <v>0</v>
      </c>
      <c r="M246">
        <v>0</v>
      </c>
      <c r="N246">
        <v>0</v>
      </c>
      <c r="O246">
        <v>0</v>
      </c>
      <c r="P246">
        <v>8.6999999999999994E-2</v>
      </c>
      <c r="Q246">
        <v>0</v>
      </c>
      <c r="R246">
        <v>0</v>
      </c>
      <c r="S246">
        <v>0</v>
      </c>
      <c r="T246">
        <v>0</v>
      </c>
      <c r="U246">
        <v>0</v>
      </c>
      <c r="V246">
        <v>0</v>
      </c>
      <c r="W246" t="s">
        <v>324</v>
      </c>
      <c r="X246" t="s">
        <v>324</v>
      </c>
      <c r="Y246" t="s">
        <v>324</v>
      </c>
      <c r="Z246" t="s">
        <v>324</v>
      </c>
      <c r="AA246" t="s">
        <v>324</v>
      </c>
      <c r="AB246">
        <v>0</v>
      </c>
      <c r="AC246">
        <v>0</v>
      </c>
      <c r="AD246">
        <v>0</v>
      </c>
      <c r="AE246">
        <v>0</v>
      </c>
      <c r="AF246">
        <v>0</v>
      </c>
      <c r="AG246">
        <v>0</v>
      </c>
      <c r="AH246">
        <v>0</v>
      </c>
      <c r="AI246">
        <v>0</v>
      </c>
      <c r="AJ246">
        <v>0</v>
      </c>
      <c r="AK246">
        <v>0</v>
      </c>
      <c r="AL246">
        <v>0</v>
      </c>
      <c r="AM246">
        <v>0</v>
      </c>
      <c r="AN246">
        <v>0</v>
      </c>
      <c r="AO246">
        <v>0</v>
      </c>
      <c r="AP246">
        <v>0</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v>
      </c>
      <c r="BL246">
        <v>0</v>
      </c>
      <c r="BM246">
        <v>0</v>
      </c>
      <c r="BN246">
        <v>0</v>
      </c>
      <c r="BO246">
        <v>0</v>
      </c>
      <c r="BP246">
        <v>0</v>
      </c>
      <c r="BQ246">
        <v>0</v>
      </c>
      <c r="BR246">
        <v>0</v>
      </c>
      <c r="BS246">
        <v>8.6999999999999994E-2</v>
      </c>
      <c r="BT246">
        <v>0</v>
      </c>
      <c r="BU246">
        <v>0</v>
      </c>
      <c r="BV246">
        <v>0</v>
      </c>
      <c r="BW246">
        <v>0</v>
      </c>
      <c r="BX246">
        <v>8.6999999999999994E-2</v>
      </c>
    </row>
    <row r="247" spans="1:76" x14ac:dyDescent="0.45">
      <c r="A247">
        <v>2023</v>
      </c>
      <c r="B247" t="s">
        <v>157</v>
      </c>
      <c r="C247">
        <v>14275</v>
      </c>
      <c r="D247" t="s">
        <v>1342</v>
      </c>
      <c r="E247" t="s">
        <v>1281</v>
      </c>
      <c r="F247">
        <v>2</v>
      </c>
      <c r="G247">
        <v>1.2E-2</v>
      </c>
      <c r="H247">
        <v>0</v>
      </c>
      <c r="I247">
        <v>0</v>
      </c>
      <c r="J247" t="s">
        <v>244</v>
      </c>
      <c r="K247">
        <v>1.2E-2</v>
      </c>
      <c r="L247">
        <v>0</v>
      </c>
      <c r="M247">
        <v>0</v>
      </c>
      <c r="N247">
        <v>0</v>
      </c>
      <c r="O247">
        <v>0</v>
      </c>
      <c r="P247">
        <v>1.2E-2</v>
      </c>
      <c r="Q247">
        <v>0</v>
      </c>
      <c r="R247">
        <v>0</v>
      </c>
      <c r="S247">
        <v>0</v>
      </c>
      <c r="T247">
        <v>0</v>
      </c>
      <c r="U247">
        <v>0</v>
      </c>
      <c r="V247">
        <v>0</v>
      </c>
      <c r="W247" t="s">
        <v>324</v>
      </c>
      <c r="X247" t="s">
        <v>324</v>
      </c>
      <c r="Y247" t="s">
        <v>324</v>
      </c>
      <c r="Z247" t="s">
        <v>324</v>
      </c>
      <c r="AA247" t="s">
        <v>324</v>
      </c>
      <c r="AB247">
        <v>0</v>
      </c>
      <c r="AC247">
        <v>0</v>
      </c>
      <c r="AD247">
        <v>0</v>
      </c>
      <c r="AE247">
        <v>0</v>
      </c>
      <c r="AF247">
        <v>0</v>
      </c>
      <c r="AG247">
        <v>0</v>
      </c>
      <c r="AH247">
        <v>0</v>
      </c>
      <c r="AI247">
        <v>0</v>
      </c>
      <c r="AJ247">
        <v>0</v>
      </c>
      <c r="AK247">
        <v>0</v>
      </c>
      <c r="AL247">
        <v>0</v>
      </c>
      <c r="AM247">
        <v>0</v>
      </c>
      <c r="AN247">
        <v>0</v>
      </c>
      <c r="AO247">
        <v>0</v>
      </c>
      <c r="AP247">
        <v>0</v>
      </c>
      <c r="AQ247">
        <v>0</v>
      </c>
      <c r="AR247">
        <v>0</v>
      </c>
      <c r="AS247">
        <v>0</v>
      </c>
      <c r="AT247">
        <v>0</v>
      </c>
      <c r="AU247">
        <v>0</v>
      </c>
      <c r="AV247">
        <v>0</v>
      </c>
      <c r="AW247">
        <v>0</v>
      </c>
      <c r="AX247">
        <v>0</v>
      </c>
      <c r="AY247">
        <v>0</v>
      </c>
      <c r="AZ247">
        <v>0</v>
      </c>
      <c r="BA247">
        <v>0</v>
      </c>
      <c r="BB247">
        <v>0</v>
      </c>
      <c r="BC247">
        <v>0</v>
      </c>
      <c r="BD247">
        <v>0</v>
      </c>
      <c r="BE247">
        <v>0</v>
      </c>
      <c r="BF247">
        <v>0</v>
      </c>
      <c r="BG247">
        <v>0</v>
      </c>
      <c r="BH247">
        <v>0</v>
      </c>
      <c r="BI247">
        <v>0</v>
      </c>
      <c r="BJ247">
        <v>0</v>
      </c>
      <c r="BK247">
        <v>0</v>
      </c>
      <c r="BL247">
        <v>0</v>
      </c>
      <c r="BM247">
        <v>0</v>
      </c>
      <c r="BN247">
        <v>0</v>
      </c>
      <c r="BO247">
        <v>0</v>
      </c>
      <c r="BP247">
        <v>0</v>
      </c>
      <c r="BQ247">
        <v>0</v>
      </c>
      <c r="BR247">
        <v>0</v>
      </c>
      <c r="BS247">
        <v>1.2E-2</v>
      </c>
      <c r="BT247">
        <v>0</v>
      </c>
      <c r="BU247">
        <v>0</v>
      </c>
      <c r="BV247">
        <v>0</v>
      </c>
      <c r="BW247">
        <v>0</v>
      </c>
      <c r="BX247">
        <v>1.2E-2</v>
      </c>
    </row>
    <row r="248" spans="1:76" x14ac:dyDescent="0.45">
      <c r="A248">
        <v>2023</v>
      </c>
      <c r="B248" t="s">
        <v>157</v>
      </c>
      <c r="C248">
        <v>15211</v>
      </c>
      <c r="D248" t="s">
        <v>1343</v>
      </c>
      <c r="E248" t="s">
        <v>1281</v>
      </c>
      <c r="F248">
        <v>2</v>
      </c>
      <c r="G248">
        <v>1.002</v>
      </c>
      <c r="H248">
        <v>0</v>
      </c>
      <c r="I248">
        <v>0</v>
      </c>
      <c r="J248" t="s">
        <v>244</v>
      </c>
      <c r="K248">
        <v>3.0000000000000001E-3</v>
      </c>
      <c r="L248">
        <v>0</v>
      </c>
      <c r="M248">
        <v>0</v>
      </c>
      <c r="N248">
        <v>0</v>
      </c>
      <c r="O248">
        <v>0</v>
      </c>
      <c r="P248">
        <v>3.0000000000000001E-3</v>
      </c>
      <c r="Q248">
        <v>0</v>
      </c>
      <c r="R248">
        <v>0</v>
      </c>
      <c r="S248">
        <v>0</v>
      </c>
      <c r="T248">
        <v>0</v>
      </c>
      <c r="U248">
        <v>0</v>
      </c>
      <c r="V248">
        <v>0</v>
      </c>
      <c r="W248" t="s">
        <v>324</v>
      </c>
      <c r="X248" t="s">
        <v>324</v>
      </c>
      <c r="Y248" t="s">
        <v>324</v>
      </c>
      <c r="Z248" t="s">
        <v>324</v>
      </c>
      <c r="AA248" t="s">
        <v>324</v>
      </c>
      <c r="AB248">
        <v>0</v>
      </c>
      <c r="AC248">
        <v>0</v>
      </c>
      <c r="AD248">
        <v>0</v>
      </c>
      <c r="AE248">
        <v>0</v>
      </c>
      <c r="AF248">
        <v>0</v>
      </c>
      <c r="AG248">
        <v>0</v>
      </c>
      <c r="AH248">
        <v>0</v>
      </c>
      <c r="AI248">
        <v>0</v>
      </c>
      <c r="AJ248">
        <v>0</v>
      </c>
      <c r="AK248">
        <v>0</v>
      </c>
      <c r="AL248">
        <v>0</v>
      </c>
      <c r="AM248">
        <v>0</v>
      </c>
      <c r="AN248">
        <v>0</v>
      </c>
      <c r="AO248">
        <v>0</v>
      </c>
      <c r="AP248">
        <v>0</v>
      </c>
      <c r="AQ248">
        <v>0</v>
      </c>
      <c r="AR248">
        <v>0</v>
      </c>
      <c r="AS248">
        <v>0</v>
      </c>
      <c r="AT248">
        <v>0</v>
      </c>
      <c r="AU248">
        <v>0</v>
      </c>
      <c r="AV248">
        <v>0</v>
      </c>
      <c r="AW248">
        <v>0</v>
      </c>
      <c r="AX248">
        <v>0</v>
      </c>
      <c r="AY248">
        <v>0</v>
      </c>
      <c r="AZ248">
        <v>0</v>
      </c>
      <c r="BA248">
        <v>0</v>
      </c>
      <c r="BB248">
        <v>0</v>
      </c>
      <c r="BC248">
        <v>0</v>
      </c>
      <c r="BD248">
        <v>0</v>
      </c>
      <c r="BE248">
        <v>0</v>
      </c>
      <c r="BF248">
        <v>0</v>
      </c>
      <c r="BG248">
        <v>0</v>
      </c>
      <c r="BH248">
        <v>0</v>
      </c>
      <c r="BI248">
        <v>0</v>
      </c>
      <c r="BJ248">
        <v>0</v>
      </c>
      <c r="BK248">
        <v>0</v>
      </c>
      <c r="BL248">
        <v>0</v>
      </c>
      <c r="BM248">
        <v>0</v>
      </c>
      <c r="BN248">
        <v>0.999</v>
      </c>
      <c r="BO248">
        <v>0</v>
      </c>
      <c r="BP248">
        <v>0</v>
      </c>
      <c r="BQ248">
        <v>0</v>
      </c>
      <c r="BR248">
        <v>0.999</v>
      </c>
      <c r="BS248">
        <v>3.0000000000000001E-3</v>
      </c>
      <c r="BT248">
        <v>0.999</v>
      </c>
      <c r="BU248">
        <v>0</v>
      </c>
      <c r="BV248">
        <v>0</v>
      </c>
      <c r="BW248">
        <v>0</v>
      </c>
      <c r="BX248">
        <v>1.002</v>
      </c>
    </row>
    <row r="249" spans="1:76" x14ac:dyDescent="0.45">
      <c r="A249">
        <v>2023</v>
      </c>
      <c r="B249" t="s">
        <v>157</v>
      </c>
      <c r="C249">
        <v>15334</v>
      </c>
      <c r="D249" t="s">
        <v>1344</v>
      </c>
      <c r="E249" t="s">
        <v>1281</v>
      </c>
      <c r="F249">
        <v>1</v>
      </c>
      <c r="G249">
        <v>4.0000000000000001E-3</v>
      </c>
      <c r="H249">
        <v>0</v>
      </c>
      <c r="I249">
        <v>0</v>
      </c>
      <c r="J249" t="s">
        <v>244</v>
      </c>
      <c r="K249">
        <v>0</v>
      </c>
      <c r="L249">
        <v>4.0000000000000001E-3</v>
      </c>
      <c r="M249">
        <v>0</v>
      </c>
      <c r="N249">
        <v>0</v>
      </c>
      <c r="O249">
        <v>0</v>
      </c>
      <c r="P249">
        <v>4.0000000000000001E-3</v>
      </c>
      <c r="Q249">
        <v>0</v>
      </c>
      <c r="R249">
        <v>0</v>
      </c>
      <c r="S249">
        <v>0</v>
      </c>
      <c r="T249">
        <v>0</v>
      </c>
      <c r="U249">
        <v>0</v>
      </c>
      <c r="V249">
        <v>0</v>
      </c>
      <c r="W249" t="s">
        <v>324</v>
      </c>
      <c r="X249" t="s">
        <v>324</v>
      </c>
      <c r="Y249" t="s">
        <v>324</v>
      </c>
      <c r="Z249" t="s">
        <v>324</v>
      </c>
      <c r="AA249" t="s">
        <v>324</v>
      </c>
      <c r="AB249">
        <v>0</v>
      </c>
      <c r="AC249">
        <v>0</v>
      </c>
      <c r="AD249">
        <v>0</v>
      </c>
      <c r="AE249">
        <v>0</v>
      </c>
      <c r="AF249">
        <v>0</v>
      </c>
      <c r="AG249">
        <v>0</v>
      </c>
      <c r="AH249">
        <v>0</v>
      </c>
      <c r="AI249">
        <v>0</v>
      </c>
      <c r="AJ249">
        <v>0</v>
      </c>
      <c r="AK249">
        <v>0</v>
      </c>
      <c r="AL249">
        <v>0</v>
      </c>
      <c r="AM249">
        <v>0</v>
      </c>
      <c r="AN249">
        <v>0</v>
      </c>
      <c r="AO249">
        <v>0</v>
      </c>
      <c r="AP249">
        <v>0</v>
      </c>
      <c r="AQ249">
        <v>0</v>
      </c>
      <c r="AR249">
        <v>0</v>
      </c>
      <c r="AS249">
        <v>0</v>
      </c>
      <c r="AT249">
        <v>0</v>
      </c>
      <c r="AU249">
        <v>0</v>
      </c>
      <c r="AV249">
        <v>0</v>
      </c>
      <c r="AW249">
        <v>0</v>
      </c>
      <c r="AX249">
        <v>0</v>
      </c>
      <c r="AY249">
        <v>0</v>
      </c>
      <c r="AZ249">
        <v>0</v>
      </c>
      <c r="BA249">
        <v>0</v>
      </c>
      <c r="BB249">
        <v>0</v>
      </c>
      <c r="BC249">
        <v>0</v>
      </c>
      <c r="BD249">
        <v>0</v>
      </c>
      <c r="BE249">
        <v>0</v>
      </c>
      <c r="BF249">
        <v>0</v>
      </c>
      <c r="BG249">
        <v>0</v>
      </c>
      <c r="BH249">
        <v>0</v>
      </c>
      <c r="BI249">
        <v>0</v>
      </c>
      <c r="BJ249">
        <v>0</v>
      </c>
      <c r="BK249">
        <v>0</v>
      </c>
      <c r="BL249">
        <v>0</v>
      </c>
      <c r="BM249">
        <v>0</v>
      </c>
      <c r="BN249">
        <v>0</v>
      </c>
      <c r="BO249">
        <v>0</v>
      </c>
      <c r="BP249">
        <v>0</v>
      </c>
      <c r="BQ249">
        <v>0</v>
      </c>
      <c r="BR249">
        <v>0</v>
      </c>
      <c r="BS249">
        <v>0</v>
      </c>
      <c r="BT249">
        <v>4.0000000000000001E-3</v>
      </c>
      <c r="BU249">
        <v>0</v>
      </c>
      <c r="BV249">
        <v>0</v>
      </c>
      <c r="BW249">
        <v>0</v>
      </c>
      <c r="BX249">
        <v>4.0000000000000001E-3</v>
      </c>
    </row>
    <row r="250" spans="1:76" x14ac:dyDescent="0.45">
      <c r="A250">
        <v>2023</v>
      </c>
      <c r="B250" t="s">
        <v>157</v>
      </c>
      <c r="C250">
        <v>17252</v>
      </c>
      <c r="D250" t="s">
        <v>1345</v>
      </c>
      <c r="E250" t="s">
        <v>606</v>
      </c>
      <c r="F250">
        <v>195</v>
      </c>
      <c r="G250">
        <v>1.492</v>
      </c>
      <c r="H250" t="s">
        <v>324</v>
      </c>
      <c r="I250" t="s">
        <v>324</v>
      </c>
      <c r="J250" t="s">
        <v>244</v>
      </c>
      <c r="K250">
        <v>1.38</v>
      </c>
      <c r="L250">
        <v>0.10199999999999999</v>
      </c>
      <c r="M250" t="s">
        <v>324</v>
      </c>
      <c r="N250" t="s">
        <v>324</v>
      </c>
      <c r="O250" t="s">
        <v>324</v>
      </c>
      <c r="P250">
        <v>1.482</v>
      </c>
      <c r="Q250" t="s">
        <v>324</v>
      </c>
      <c r="R250" t="s">
        <v>324</v>
      </c>
      <c r="S250" t="s">
        <v>324</v>
      </c>
      <c r="T250" t="s">
        <v>324</v>
      </c>
      <c r="U250" t="s">
        <v>324</v>
      </c>
      <c r="V250">
        <v>0</v>
      </c>
      <c r="W250" t="s">
        <v>324</v>
      </c>
      <c r="X250" t="s">
        <v>324</v>
      </c>
      <c r="Y250" t="s">
        <v>324</v>
      </c>
      <c r="Z250" t="s">
        <v>324</v>
      </c>
      <c r="AA250" t="s">
        <v>324</v>
      </c>
      <c r="AB250">
        <v>0</v>
      </c>
      <c r="AC250" t="s">
        <v>324</v>
      </c>
      <c r="AD250" t="s">
        <v>324</v>
      </c>
      <c r="AE250" t="s">
        <v>324</v>
      </c>
      <c r="AF250" t="s">
        <v>324</v>
      </c>
      <c r="AG250" t="s">
        <v>324</v>
      </c>
      <c r="AH250">
        <v>0</v>
      </c>
      <c r="AI250" t="s">
        <v>324</v>
      </c>
      <c r="AJ250" t="s">
        <v>324</v>
      </c>
      <c r="AK250" t="s">
        <v>324</v>
      </c>
      <c r="AL250" t="s">
        <v>324</v>
      </c>
      <c r="AM250" t="s">
        <v>324</v>
      </c>
      <c r="AN250">
        <v>0</v>
      </c>
      <c r="AO250" t="s">
        <v>324</v>
      </c>
      <c r="AP250" t="s">
        <v>324</v>
      </c>
      <c r="AQ250" t="s">
        <v>324</v>
      </c>
      <c r="AR250" t="s">
        <v>324</v>
      </c>
      <c r="AS250" t="s">
        <v>324</v>
      </c>
      <c r="AT250">
        <v>0</v>
      </c>
      <c r="AU250" t="s">
        <v>324</v>
      </c>
      <c r="AV250">
        <v>0.01</v>
      </c>
      <c r="AW250" t="s">
        <v>324</v>
      </c>
      <c r="AX250" t="s">
        <v>324</v>
      </c>
      <c r="AY250" t="s">
        <v>324</v>
      </c>
      <c r="AZ250">
        <v>0.01</v>
      </c>
      <c r="BA250" t="s">
        <v>324</v>
      </c>
      <c r="BB250" t="s">
        <v>324</v>
      </c>
      <c r="BC250" t="s">
        <v>324</v>
      </c>
      <c r="BD250" t="s">
        <v>324</v>
      </c>
      <c r="BE250" t="s">
        <v>324</v>
      </c>
      <c r="BF250">
        <v>0</v>
      </c>
      <c r="BG250" t="s">
        <v>324</v>
      </c>
      <c r="BH250" t="s">
        <v>324</v>
      </c>
      <c r="BI250" t="s">
        <v>324</v>
      </c>
      <c r="BJ250" t="s">
        <v>324</v>
      </c>
      <c r="BK250" t="s">
        <v>324</v>
      </c>
      <c r="BL250">
        <v>0</v>
      </c>
      <c r="BM250" t="s">
        <v>324</v>
      </c>
      <c r="BN250" t="s">
        <v>324</v>
      </c>
      <c r="BO250" t="s">
        <v>324</v>
      </c>
      <c r="BP250" t="s">
        <v>324</v>
      </c>
      <c r="BQ250" t="s">
        <v>324</v>
      </c>
      <c r="BR250">
        <v>0</v>
      </c>
      <c r="BS250">
        <v>1.38</v>
      </c>
      <c r="BT250">
        <v>0.112</v>
      </c>
      <c r="BU250">
        <v>0</v>
      </c>
      <c r="BV250">
        <v>0</v>
      </c>
      <c r="BW250">
        <v>0</v>
      </c>
      <c r="BX250">
        <v>1.492</v>
      </c>
    </row>
    <row r="251" spans="1:76" x14ac:dyDescent="0.45">
      <c r="A251">
        <v>2023</v>
      </c>
      <c r="B251" t="s">
        <v>157</v>
      </c>
      <c r="C251">
        <v>18447</v>
      </c>
      <c r="D251" t="s">
        <v>1346</v>
      </c>
      <c r="E251" t="s">
        <v>1281</v>
      </c>
      <c r="F251">
        <v>3</v>
      </c>
      <c r="G251">
        <v>4.1000000000000002E-2</v>
      </c>
      <c r="H251">
        <v>0</v>
      </c>
      <c r="I251">
        <v>0</v>
      </c>
      <c r="J251" t="s">
        <v>244</v>
      </c>
      <c r="K251">
        <v>8.9999999999999993E-3</v>
      </c>
      <c r="L251">
        <v>3.2000000000000001E-2</v>
      </c>
      <c r="M251">
        <v>0</v>
      </c>
      <c r="N251">
        <v>0</v>
      </c>
      <c r="O251">
        <v>0</v>
      </c>
      <c r="P251">
        <v>4.1000000000000002E-2</v>
      </c>
      <c r="Q251">
        <v>0</v>
      </c>
      <c r="R251">
        <v>0</v>
      </c>
      <c r="S251">
        <v>0</v>
      </c>
      <c r="T251">
        <v>0</v>
      </c>
      <c r="U251">
        <v>0</v>
      </c>
      <c r="V251">
        <v>0</v>
      </c>
      <c r="W251" t="s">
        <v>324</v>
      </c>
      <c r="X251" t="s">
        <v>324</v>
      </c>
      <c r="Y251" t="s">
        <v>324</v>
      </c>
      <c r="Z251" t="s">
        <v>324</v>
      </c>
      <c r="AA251" t="s">
        <v>324</v>
      </c>
      <c r="AB251">
        <v>0</v>
      </c>
      <c r="AC251">
        <v>0</v>
      </c>
      <c r="AD251">
        <v>0</v>
      </c>
      <c r="AE251">
        <v>0</v>
      </c>
      <c r="AF251">
        <v>0</v>
      </c>
      <c r="AG251">
        <v>0</v>
      </c>
      <c r="AH251">
        <v>0</v>
      </c>
      <c r="AI251">
        <v>0</v>
      </c>
      <c r="AJ251">
        <v>0</v>
      </c>
      <c r="AK251">
        <v>0</v>
      </c>
      <c r="AL251">
        <v>0</v>
      </c>
      <c r="AM251">
        <v>0</v>
      </c>
      <c r="AN251">
        <v>0</v>
      </c>
      <c r="AO251">
        <v>0</v>
      </c>
      <c r="AP251">
        <v>0</v>
      </c>
      <c r="AQ251">
        <v>0</v>
      </c>
      <c r="AR251">
        <v>0</v>
      </c>
      <c r="AS251">
        <v>0</v>
      </c>
      <c r="AT251">
        <v>0</v>
      </c>
      <c r="AU251">
        <v>0</v>
      </c>
      <c r="AV251">
        <v>0</v>
      </c>
      <c r="AW251">
        <v>0</v>
      </c>
      <c r="AX251">
        <v>0</v>
      </c>
      <c r="AY251">
        <v>0</v>
      </c>
      <c r="AZ251">
        <v>0</v>
      </c>
      <c r="BA251">
        <v>0</v>
      </c>
      <c r="BB251">
        <v>0</v>
      </c>
      <c r="BC251">
        <v>0</v>
      </c>
      <c r="BD251">
        <v>0</v>
      </c>
      <c r="BE251">
        <v>0</v>
      </c>
      <c r="BF251">
        <v>0</v>
      </c>
      <c r="BG251">
        <v>0</v>
      </c>
      <c r="BH251">
        <v>0</v>
      </c>
      <c r="BI251">
        <v>0</v>
      </c>
      <c r="BJ251">
        <v>0</v>
      </c>
      <c r="BK251">
        <v>0</v>
      </c>
      <c r="BL251">
        <v>0</v>
      </c>
      <c r="BM251">
        <v>0</v>
      </c>
      <c r="BN251">
        <v>0</v>
      </c>
      <c r="BO251">
        <v>0</v>
      </c>
      <c r="BP251">
        <v>0</v>
      </c>
      <c r="BQ251">
        <v>0</v>
      </c>
      <c r="BR251">
        <v>0</v>
      </c>
      <c r="BS251">
        <v>8.9999999999999993E-3</v>
      </c>
      <c r="BT251">
        <v>3.2000000000000001E-2</v>
      </c>
      <c r="BU251">
        <v>0</v>
      </c>
      <c r="BV251">
        <v>0</v>
      </c>
      <c r="BW251">
        <v>0</v>
      </c>
      <c r="BX251">
        <v>4.1000000000000002E-2</v>
      </c>
    </row>
    <row r="252" spans="1:76" x14ac:dyDescent="0.45">
      <c r="A252">
        <v>2023</v>
      </c>
      <c r="B252" t="s">
        <v>157</v>
      </c>
      <c r="C252">
        <v>18943</v>
      </c>
      <c r="D252" t="s">
        <v>1347</v>
      </c>
      <c r="E252" t="s">
        <v>1281</v>
      </c>
      <c r="F252">
        <v>1</v>
      </c>
      <c r="G252">
        <v>2E-3</v>
      </c>
      <c r="H252">
        <v>0</v>
      </c>
      <c r="I252">
        <v>0</v>
      </c>
      <c r="J252" t="s">
        <v>244</v>
      </c>
      <c r="K252">
        <v>2E-3</v>
      </c>
      <c r="L252">
        <v>0</v>
      </c>
      <c r="M252">
        <v>0</v>
      </c>
      <c r="N252">
        <v>0</v>
      </c>
      <c r="O252">
        <v>0</v>
      </c>
      <c r="P252">
        <v>2E-3</v>
      </c>
      <c r="Q252">
        <v>0</v>
      </c>
      <c r="R252">
        <v>0</v>
      </c>
      <c r="S252">
        <v>0</v>
      </c>
      <c r="T252">
        <v>0</v>
      </c>
      <c r="U252">
        <v>0</v>
      </c>
      <c r="V252">
        <v>0</v>
      </c>
      <c r="W252" t="s">
        <v>324</v>
      </c>
      <c r="X252" t="s">
        <v>324</v>
      </c>
      <c r="Y252" t="s">
        <v>324</v>
      </c>
      <c r="Z252" t="s">
        <v>324</v>
      </c>
      <c r="AA252" t="s">
        <v>324</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v>
      </c>
      <c r="BL252">
        <v>0</v>
      </c>
      <c r="BM252">
        <v>0</v>
      </c>
      <c r="BN252">
        <v>0</v>
      </c>
      <c r="BO252">
        <v>0</v>
      </c>
      <c r="BP252">
        <v>0</v>
      </c>
      <c r="BQ252">
        <v>0</v>
      </c>
      <c r="BR252">
        <v>0</v>
      </c>
      <c r="BS252">
        <v>2E-3</v>
      </c>
      <c r="BT252">
        <v>0</v>
      </c>
      <c r="BU252">
        <v>0</v>
      </c>
      <c r="BV252">
        <v>0</v>
      </c>
      <c r="BW252">
        <v>0</v>
      </c>
      <c r="BX252">
        <v>2E-3</v>
      </c>
    </row>
    <row r="253" spans="1:76" x14ac:dyDescent="0.45">
      <c r="A253">
        <v>2023</v>
      </c>
      <c r="B253" t="s">
        <v>157</v>
      </c>
      <c r="C253">
        <v>19007</v>
      </c>
      <c r="D253" t="s">
        <v>1348</v>
      </c>
      <c r="E253" t="s">
        <v>1281</v>
      </c>
      <c r="F253">
        <v>8</v>
      </c>
      <c r="G253">
        <v>4.2000000000000003E-2</v>
      </c>
      <c r="H253">
        <v>0</v>
      </c>
      <c r="I253">
        <v>0</v>
      </c>
      <c r="J253" t="s">
        <v>244</v>
      </c>
      <c r="K253">
        <v>4.2000000000000003E-2</v>
      </c>
      <c r="L253">
        <v>0</v>
      </c>
      <c r="M253">
        <v>0</v>
      </c>
      <c r="N253">
        <v>0</v>
      </c>
      <c r="O253">
        <v>0</v>
      </c>
      <c r="P253">
        <v>4.2000000000000003E-2</v>
      </c>
      <c r="Q253">
        <v>0</v>
      </c>
      <c r="R253">
        <v>0</v>
      </c>
      <c r="S253">
        <v>0</v>
      </c>
      <c r="T253">
        <v>0</v>
      </c>
      <c r="U253">
        <v>0</v>
      </c>
      <c r="V253">
        <v>0</v>
      </c>
      <c r="W253" t="s">
        <v>324</v>
      </c>
      <c r="X253" t="s">
        <v>324</v>
      </c>
      <c r="Y253" t="s">
        <v>324</v>
      </c>
      <c r="Z253" t="s">
        <v>324</v>
      </c>
      <c r="AA253" t="s">
        <v>324</v>
      </c>
      <c r="AB253">
        <v>0</v>
      </c>
      <c r="AC253">
        <v>0</v>
      </c>
      <c r="AD253">
        <v>0</v>
      </c>
      <c r="AE253">
        <v>0</v>
      </c>
      <c r="AF253">
        <v>0</v>
      </c>
      <c r="AG253">
        <v>0</v>
      </c>
      <c r="AH253">
        <v>0</v>
      </c>
      <c r="AI253">
        <v>0</v>
      </c>
      <c r="AJ253">
        <v>0</v>
      </c>
      <c r="AK253">
        <v>0</v>
      </c>
      <c r="AL253">
        <v>0</v>
      </c>
      <c r="AM253">
        <v>0</v>
      </c>
      <c r="AN253">
        <v>0</v>
      </c>
      <c r="AO253">
        <v>0</v>
      </c>
      <c r="AP253">
        <v>0</v>
      </c>
      <c r="AQ253">
        <v>0</v>
      </c>
      <c r="AR253">
        <v>0</v>
      </c>
      <c r="AS253">
        <v>0</v>
      </c>
      <c r="AT253">
        <v>0</v>
      </c>
      <c r="AU253">
        <v>0</v>
      </c>
      <c r="AV253">
        <v>0</v>
      </c>
      <c r="AW253">
        <v>0</v>
      </c>
      <c r="AX253">
        <v>0</v>
      </c>
      <c r="AY253">
        <v>0</v>
      </c>
      <c r="AZ253">
        <v>0</v>
      </c>
      <c r="BA253">
        <v>0</v>
      </c>
      <c r="BB253">
        <v>0</v>
      </c>
      <c r="BC253">
        <v>0</v>
      </c>
      <c r="BD253">
        <v>0</v>
      </c>
      <c r="BE253">
        <v>0</v>
      </c>
      <c r="BF253">
        <v>0</v>
      </c>
      <c r="BG253">
        <v>0</v>
      </c>
      <c r="BH253">
        <v>0</v>
      </c>
      <c r="BI253">
        <v>0</v>
      </c>
      <c r="BJ253">
        <v>0</v>
      </c>
      <c r="BK253">
        <v>0</v>
      </c>
      <c r="BL253">
        <v>0</v>
      </c>
      <c r="BM253">
        <v>0</v>
      </c>
      <c r="BN253">
        <v>0</v>
      </c>
      <c r="BO253">
        <v>0</v>
      </c>
      <c r="BP253">
        <v>0</v>
      </c>
      <c r="BQ253">
        <v>0</v>
      </c>
      <c r="BR253">
        <v>0</v>
      </c>
      <c r="BS253">
        <v>4.2000000000000003E-2</v>
      </c>
      <c r="BT253">
        <v>0</v>
      </c>
      <c r="BU253">
        <v>0</v>
      </c>
      <c r="BV253">
        <v>0</v>
      </c>
      <c r="BW253">
        <v>0</v>
      </c>
      <c r="BX253">
        <v>4.2000000000000003E-2</v>
      </c>
    </row>
    <row r="254" spans="1:76" x14ac:dyDescent="0.45">
      <c r="A254">
        <v>2023</v>
      </c>
      <c r="B254" t="s">
        <v>157</v>
      </c>
      <c r="C254">
        <v>19273</v>
      </c>
      <c r="D254" t="s">
        <v>1349</v>
      </c>
      <c r="E254" t="s">
        <v>1281</v>
      </c>
      <c r="F254">
        <v>1</v>
      </c>
      <c r="G254">
        <v>0.05</v>
      </c>
      <c r="H254">
        <v>0</v>
      </c>
      <c r="I254">
        <v>0</v>
      </c>
      <c r="J254" t="s">
        <v>244</v>
      </c>
      <c r="K254">
        <v>0</v>
      </c>
      <c r="L254">
        <v>0.05</v>
      </c>
      <c r="M254">
        <v>0</v>
      </c>
      <c r="N254">
        <v>0</v>
      </c>
      <c r="O254">
        <v>0</v>
      </c>
      <c r="P254">
        <v>0.05</v>
      </c>
      <c r="Q254">
        <v>0</v>
      </c>
      <c r="R254">
        <v>0</v>
      </c>
      <c r="S254">
        <v>0</v>
      </c>
      <c r="T254">
        <v>0</v>
      </c>
      <c r="U254">
        <v>0</v>
      </c>
      <c r="V254">
        <v>0</v>
      </c>
      <c r="W254" t="s">
        <v>324</v>
      </c>
      <c r="X254" t="s">
        <v>324</v>
      </c>
      <c r="Y254" t="s">
        <v>324</v>
      </c>
      <c r="Z254" t="s">
        <v>324</v>
      </c>
      <c r="AA254" t="s">
        <v>324</v>
      </c>
      <c r="AB254">
        <v>0</v>
      </c>
      <c r="AC254">
        <v>0</v>
      </c>
      <c r="AD254">
        <v>0</v>
      </c>
      <c r="AE254">
        <v>0</v>
      </c>
      <c r="AF254">
        <v>0</v>
      </c>
      <c r="AG254">
        <v>0</v>
      </c>
      <c r="AH254">
        <v>0</v>
      </c>
      <c r="AI254">
        <v>0</v>
      </c>
      <c r="AJ254">
        <v>0</v>
      </c>
      <c r="AK254">
        <v>0</v>
      </c>
      <c r="AL254">
        <v>0</v>
      </c>
      <c r="AM254">
        <v>0</v>
      </c>
      <c r="AN254">
        <v>0</v>
      </c>
      <c r="AO254">
        <v>0</v>
      </c>
      <c r="AP254">
        <v>0</v>
      </c>
      <c r="AQ254">
        <v>0</v>
      </c>
      <c r="AR254">
        <v>0</v>
      </c>
      <c r="AS254">
        <v>0</v>
      </c>
      <c r="AT254">
        <v>0</v>
      </c>
      <c r="AU254">
        <v>0</v>
      </c>
      <c r="AV254">
        <v>0</v>
      </c>
      <c r="AW254">
        <v>0</v>
      </c>
      <c r="AX254">
        <v>0</v>
      </c>
      <c r="AY254">
        <v>0</v>
      </c>
      <c r="AZ254">
        <v>0</v>
      </c>
      <c r="BA254">
        <v>0</v>
      </c>
      <c r="BB254">
        <v>0</v>
      </c>
      <c r="BC254">
        <v>0</v>
      </c>
      <c r="BD254">
        <v>0</v>
      </c>
      <c r="BE254">
        <v>0</v>
      </c>
      <c r="BF254">
        <v>0</v>
      </c>
      <c r="BG254">
        <v>0</v>
      </c>
      <c r="BH254">
        <v>0</v>
      </c>
      <c r="BI254">
        <v>0</v>
      </c>
      <c r="BJ254">
        <v>0</v>
      </c>
      <c r="BK254">
        <v>0</v>
      </c>
      <c r="BL254">
        <v>0</v>
      </c>
      <c r="BM254">
        <v>0</v>
      </c>
      <c r="BN254">
        <v>0</v>
      </c>
      <c r="BO254">
        <v>0</v>
      </c>
      <c r="BP254">
        <v>0</v>
      </c>
      <c r="BQ254">
        <v>0</v>
      </c>
      <c r="BR254">
        <v>0</v>
      </c>
      <c r="BS254">
        <v>0</v>
      </c>
      <c r="BT254">
        <v>0.05</v>
      </c>
      <c r="BU254">
        <v>0</v>
      </c>
      <c r="BV254">
        <v>0</v>
      </c>
      <c r="BW254">
        <v>0</v>
      </c>
      <c r="BX254">
        <v>0.05</v>
      </c>
    </row>
    <row r="255" spans="1:76" x14ac:dyDescent="0.45">
      <c r="A255">
        <v>2023</v>
      </c>
      <c r="B255" t="s">
        <v>157</v>
      </c>
      <c r="C255">
        <v>40302</v>
      </c>
      <c r="D255" t="s">
        <v>1350</v>
      </c>
      <c r="E255" t="s">
        <v>1281</v>
      </c>
      <c r="F255">
        <v>6</v>
      </c>
      <c r="G255">
        <v>4.3999999999999997E-2</v>
      </c>
      <c r="H255">
        <v>0</v>
      </c>
      <c r="I255">
        <v>0</v>
      </c>
      <c r="J255" t="s">
        <v>244</v>
      </c>
      <c r="K255">
        <v>4.3999999999999997E-2</v>
      </c>
      <c r="L255">
        <v>0</v>
      </c>
      <c r="M255">
        <v>0</v>
      </c>
      <c r="N255">
        <v>0</v>
      </c>
      <c r="O255">
        <v>0</v>
      </c>
      <c r="P255">
        <v>4.3999999999999997E-2</v>
      </c>
      <c r="Q255">
        <v>0</v>
      </c>
      <c r="R255">
        <v>0</v>
      </c>
      <c r="S255">
        <v>0</v>
      </c>
      <c r="T255">
        <v>0</v>
      </c>
      <c r="U255">
        <v>0</v>
      </c>
      <c r="V255">
        <v>0</v>
      </c>
      <c r="W255" t="s">
        <v>324</v>
      </c>
      <c r="X255" t="s">
        <v>324</v>
      </c>
      <c r="Y255" t="s">
        <v>324</v>
      </c>
      <c r="Z255" t="s">
        <v>324</v>
      </c>
      <c r="AA255" t="s">
        <v>324</v>
      </c>
      <c r="AB255">
        <v>0</v>
      </c>
      <c r="AC255">
        <v>0</v>
      </c>
      <c r="AD255">
        <v>0</v>
      </c>
      <c r="AE255">
        <v>0</v>
      </c>
      <c r="AF255">
        <v>0</v>
      </c>
      <c r="AG255">
        <v>0</v>
      </c>
      <c r="AH255">
        <v>0</v>
      </c>
      <c r="AI255">
        <v>0</v>
      </c>
      <c r="AJ255">
        <v>0</v>
      </c>
      <c r="AK255">
        <v>0</v>
      </c>
      <c r="AL255">
        <v>0</v>
      </c>
      <c r="AM255">
        <v>0</v>
      </c>
      <c r="AN255">
        <v>0</v>
      </c>
      <c r="AO255">
        <v>0</v>
      </c>
      <c r="AP255">
        <v>0</v>
      </c>
      <c r="AQ255">
        <v>0</v>
      </c>
      <c r="AR255">
        <v>0</v>
      </c>
      <c r="AS255">
        <v>0</v>
      </c>
      <c r="AT255">
        <v>0</v>
      </c>
      <c r="AU255">
        <v>0</v>
      </c>
      <c r="AV255">
        <v>0</v>
      </c>
      <c r="AW255">
        <v>0</v>
      </c>
      <c r="AX255">
        <v>0</v>
      </c>
      <c r="AY255">
        <v>0</v>
      </c>
      <c r="AZ255">
        <v>0</v>
      </c>
      <c r="BA255">
        <v>0</v>
      </c>
      <c r="BB255">
        <v>0</v>
      </c>
      <c r="BC255">
        <v>0</v>
      </c>
      <c r="BD255">
        <v>0</v>
      </c>
      <c r="BE255">
        <v>0</v>
      </c>
      <c r="BF255">
        <v>0</v>
      </c>
      <c r="BG255">
        <v>0</v>
      </c>
      <c r="BH255">
        <v>0</v>
      </c>
      <c r="BI255">
        <v>0</v>
      </c>
      <c r="BJ255">
        <v>0</v>
      </c>
      <c r="BK255">
        <v>0</v>
      </c>
      <c r="BL255">
        <v>0</v>
      </c>
      <c r="BM255">
        <v>0</v>
      </c>
      <c r="BN255">
        <v>0</v>
      </c>
      <c r="BO255">
        <v>0</v>
      </c>
      <c r="BP255">
        <v>0</v>
      </c>
      <c r="BQ255">
        <v>0</v>
      </c>
      <c r="BR255">
        <v>0</v>
      </c>
      <c r="BS255">
        <v>4.3999999999999997E-2</v>
      </c>
      <c r="BT255">
        <v>0</v>
      </c>
      <c r="BU255">
        <v>0</v>
      </c>
      <c r="BV255">
        <v>0</v>
      </c>
      <c r="BW255">
        <v>0</v>
      </c>
      <c r="BX255">
        <v>4.3999999999999997E-2</v>
      </c>
    </row>
    <row r="256" spans="1:76" x14ac:dyDescent="0.45">
      <c r="A256">
        <v>2023</v>
      </c>
      <c r="B256" t="s">
        <v>157</v>
      </c>
      <c r="C256">
        <v>40303</v>
      </c>
      <c r="D256" t="s">
        <v>1351</v>
      </c>
      <c r="E256" t="s">
        <v>1281</v>
      </c>
      <c r="F256">
        <v>2</v>
      </c>
      <c r="G256">
        <v>2.1999999999999999E-2</v>
      </c>
      <c r="H256">
        <v>0</v>
      </c>
      <c r="I256">
        <v>0</v>
      </c>
      <c r="J256" t="s">
        <v>244</v>
      </c>
      <c r="K256">
        <v>2.1999999999999999E-2</v>
      </c>
      <c r="L256">
        <v>0</v>
      </c>
      <c r="M256">
        <v>0</v>
      </c>
      <c r="N256">
        <v>0</v>
      </c>
      <c r="O256">
        <v>0</v>
      </c>
      <c r="P256">
        <v>2.1999999999999999E-2</v>
      </c>
      <c r="Q256">
        <v>0</v>
      </c>
      <c r="R256">
        <v>0</v>
      </c>
      <c r="S256">
        <v>0</v>
      </c>
      <c r="T256">
        <v>0</v>
      </c>
      <c r="U256">
        <v>0</v>
      </c>
      <c r="V256">
        <v>0</v>
      </c>
      <c r="W256" t="s">
        <v>324</v>
      </c>
      <c r="X256" t="s">
        <v>324</v>
      </c>
      <c r="Y256" t="s">
        <v>324</v>
      </c>
      <c r="Z256" t="s">
        <v>324</v>
      </c>
      <c r="AA256" t="s">
        <v>324</v>
      </c>
      <c r="AB256">
        <v>0</v>
      </c>
      <c r="AC256">
        <v>0</v>
      </c>
      <c r="AD256">
        <v>0</v>
      </c>
      <c r="AE256">
        <v>0</v>
      </c>
      <c r="AF256">
        <v>0</v>
      </c>
      <c r="AG256">
        <v>0</v>
      </c>
      <c r="AH256">
        <v>0</v>
      </c>
      <c r="AI256">
        <v>0</v>
      </c>
      <c r="AJ256">
        <v>0</v>
      </c>
      <c r="AK256">
        <v>0</v>
      </c>
      <c r="AL256">
        <v>0</v>
      </c>
      <c r="AM256">
        <v>0</v>
      </c>
      <c r="AN256">
        <v>0</v>
      </c>
      <c r="AO256">
        <v>0</v>
      </c>
      <c r="AP256">
        <v>0</v>
      </c>
      <c r="AQ256">
        <v>0</v>
      </c>
      <c r="AR256">
        <v>0</v>
      </c>
      <c r="AS256">
        <v>0</v>
      </c>
      <c r="AT256">
        <v>0</v>
      </c>
      <c r="AU256">
        <v>0</v>
      </c>
      <c r="AV256">
        <v>0</v>
      </c>
      <c r="AW256">
        <v>0</v>
      </c>
      <c r="AX256">
        <v>0</v>
      </c>
      <c r="AY256">
        <v>0</v>
      </c>
      <c r="AZ256">
        <v>0</v>
      </c>
      <c r="BA256">
        <v>0</v>
      </c>
      <c r="BB256">
        <v>0</v>
      </c>
      <c r="BC256">
        <v>0</v>
      </c>
      <c r="BD256">
        <v>0</v>
      </c>
      <c r="BE256">
        <v>0</v>
      </c>
      <c r="BF256">
        <v>0</v>
      </c>
      <c r="BG256">
        <v>0</v>
      </c>
      <c r="BH256">
        <v>0</v>
      </c>
      <c r="BI256">
        <v>0</v>
      </c>
      <c r="BJ256">
        <v>0</v>
      </c>
      <c r="BK256">
        <v>0</v>
      </c>
      <c r="BL256">
        <v>0</v>
      </c>
      <c r="BM256">
        <v>0</v>
      </c>
      <c r="BN256">
        <v>0</v>
      </c>
      <c r="BO256">
        <v>0</v>
      </c>
      <c r="BP256">
        <v>0</v>
      </c>
      <c r="BQ256">
        <v>0</v>
      </c>
      <c r="BR256">
        <v>0</v>
      </c>
      <c r="BS256">
        <v>2.1999999999999999E-2</v>
      </c>
      <c r="BT256">
        <v>0</v>
      </c>
      <c r="BU256">
        <v>0</v>
      </c>
      <c r="BV256">
        <v>0</v>
      </c>
      <c r="BW256">
        <v>0</v>
      </c>
      <c r="BX256">
        <v>2.1999999999999999E-2</v>
      </c>
    </row>
    <row r="257" spans="1:76" x14ac:dyDescent="0.45">
      <c r="A257">
        <v>2023</v>
      </c>
      <c r="B257" t="s">
        <v>157</v>
      </c>
      <c r="C257">
        <v>99999</v>
      </c>
      <c r="D257" t="s">
        <v>599</v>
      </c>
      <c r="E257" t="s">
        <v>606</v>
      </c>
      <c r="F257" t="s">
        <v>324</v>
      </c>
      <c r="G257">
        <v>-0.26200000000000001</v>
      </c>
      <c r="H257" t="s">
        <v>324</v>
      </c>
      <c r="I257" t="s">
        <v>324</v>
      </c>
      <c r="K257" t="s">
        <v>324</v>
      </c>
      <c r="L257" t="s">
        <v>324</v>
      </c>
      <c r="M257" t="s">
        <v>324</v>
      </c>
      <c r="N257" t="s">
        <v>324</v>
      </c>
      <c r="O257">
        <v>-0.26200000000000001</v>
      </c>
      <c r="P257">
        <v>-0.26200000000000001</v>
      </c>
      <c r="Q257" t="s">
        <v>324</v>
      </c>
      <c r="R257" t="s">
        <v>324</v>
      </c>
      <c r="S257" t="s">
        <v>324</v>
      </c>
      <c r="T257" t="s">
        <v>324</v>
      </c>
      <c r="U257" t="s">
        <v>324</v>
      </c>
      <c r="V257" t="s">
        <v>324</v>
      </c>
      <c r="W257" t="s">
        <v>324</v>
      </c>
      <c r="X257" t="s">
        <v>324</v>
      </c>
      <c r="Y257" t="s">
        <v>324</v>
      </c>
      <c r="Z257" t="s">
        <v>324</v>
      </c>
      <c r="AA257" t="s">
        <v>324</v>
      </c>
      <c r="AB257" t="s">
        <v>324</v>
      </c>
      <c r="AC257" t="s">
        <v>324</v>
      </c>
      <c r="AD257" t="s">
        <v>324</v>
      </c>
      <c r="AE257" t="s">
        <v>324</v>
      </c>
      <c r="AF257" t="s">
        <v>324</v>
      </c>
      <c r="AG257" t="s">
        <v>324</v>
      </c>
      <c r="AH257" t="s">
        <v>324</v>
      </c>
      <c r="AI257" t="s">
        <v>324</v>
      </c>
      <c r="AJ257" t="s">
        <v>324</v>
      </c>
      <c r="AK257" t="s">
        <v>324</v>
      </c>
      <c r="AL257" t="s">
        <v>324</v>
      </c>
      <c r="AM257" t="s">
        <v>324</v>
      </c>
      <c r="AN257" t="s">
        <v>324</v>
      </c>
      <c r="AO257" t="s">
        <v>324</v>
      </c>
      <c r="AP257" t="s">
        <v>324</v>
      </c>
      <c r="AQ257" t="s">
        <v>324</v>
      </c>
      <c r="AR257" t="s">
        <v>324</v>
      </c>
      <c r="AS257" t="s">
        <v>324</v>
      </c>
      <c r="AT257" t="s">
        <v>324</v>
      </c>
      <c r="AU257" t="s">
        <v>324</v>
      </c>
      <c r="AV257" t="s">
        <v>324</v>
      </c>
      <c r="AW257" t="s">
        <v>324</v>
      </c>
      <c r="AX257" t="s">
        <v>324</v>
      </c>
      <c r="AY257" t="s">
        <v>324</v>
      </c>
      <c r="AZ257" t="s">
        <v>324</v>
      </c>
      <c r="BA257" t="s">
        <v>324</v>
      </c>
      <c r="BB257" t="s">
        <v>324</v>
      </c>
      <c r="BC257" t="s">
        <v>324</v>
      </c>
      <c r="BD257" t="s">
        <v>324</v>
      </c>
      <c r="BE257" t="s">
        <v>324</v>
      </c>
      <c r="BF257" t="s">
        <v>324</v>
      </c>
      <c r="BG257" t="s">
        <v>324</v>
      </c>
      <c r="BH257" t="s">
        <v>324</v>
      </c>
      <c r="BI257" t="s">
        <v>324</v>
      </c>
      <c r="BJ257" t="s">
        <v>324</v>
      </c>
      <c r="BK257" t="s">
        <v>324</v>
      </c>
      <c r="BL257" t="s">
        <v>324</v>
      </c>
      <c r="BM257" t="s">
        <v>324</v>
      </c>
      <c r="BN257" t="s">
        <v>324</v>
      </c>
      <c r="BO257" t="s">
        <v>324</v>
      </c>
      <c r="BP257" t="s">
        <v>324</v>
      </c>
      <c r="BQ257" t="s">
        <v>324</v>
      </c>
      <c r="BR257" t="s">
        <v>324</v>
      </c>
      <c r="BS257" t="s">
        <v>324</v>
      </c>
      <c r="BT257" t="s">
        <v>324</v>
      </c>
      <c r="BU257" t="s">
        <v>324</v>
      </c>
      <c r="BV257" t="s">
        <v>324</v>
      </c>
      <c r="BW257">
        <v>-0.26200000000000001</v>
      </c>
      <c r="BX257">
        <v>-0.26200000000000001</v>
      </c>
    </row>
    <row r="258" spans="1:76" x14ac:dyDescent="0.45">
      <c r="A258">
        <v>2023</v>
      </c>
      <c r="B258" t="s">
        <v>157</v>
      </c>
      <c r="C258">
        <v>99999</v>
      </c>
      <c r="D258" t="s">
        <v>599</v>
      </c>
      <c r="E258" t="s">
        <v>601</v>
      </c>
      <c r="F258" t="s">
        <v>324</v>
      </c>
      <c r="G258">
        <v>-7.0000000000000007E-2</v>
      </c>
      <c r="H258" t="s">
        <v>324</v>
      </c>
      <c r="I258" t="s">
        <v>324</v>
      </c>
      <c r="K258">
        <v>-1.9E-2</v>
      </c>
      <c r="L258">
        <v>-0.04</v>
      </c>
      <c r="M258">
        <v>-1.0999999999999999E-2</v>
      </c>
      <c r="N258" t="s">
        <v>324</v>
      </c>
      <c r="O258">
        <v>0</v>
      </c>
      <c r="P258">
        <v>-7.0000000000000007E-2</v>
      </c>
      <c r="Q258" t="s">
        <v>324</v>
      </c>
      <c r="R258" t="s">
        <v>324</v>
      </c>
      <c r="S258" t="s">
        <v>324</v>
      </c>
      <c r="T258" t="s">
        <v>324</v>
      </c>
      <c r="U258" t="s">
        <v>324</v>
      </c>
      <c r="V258" t="s">
        <v>324</v>
      </c>
      <c r="W258" t="s">
        <v>324</v>
      </c>
      <c r="X258" t="s">
        <v>324</v>
      </c>
      <c r="Y258" t="s">
        <v>324</v>
      </c>
      <c r="Z258" t="s">
        <v>324</v>
      </c>
      <c r="AA258" t="s">
        <v>324</v>
      </c>
      <c r="AB258" t="s">
        <v>324</v>
      </c>
      <c r="AC258" t="s">
        <v>324</v>
      </c>
      <c r="AD258" t="s">
        <v>324</v>
      </c>
      <c r="AE258" t="s">
        <v>324</v>
      </c>
      <c r="AF258" t="s">
        <v>324</v>
      </c>
      <c r="AG258" t="s">
        <v>324</v>
      </c>
      <c r="AH258" t="s">
        <v>324</v>
      </c>
      <c r="AI258" t="s">
        <v>324</v>
      </c>
      <c r="AJ258" t="s">
        <v>324</v>
      </c>
      <c r="AK258" t="s">
        <v>324</v>
      </c>
      <c r="AL258" t="s">
        <v>324</v>
      </c>
      <c r="AM258" t="s">
        <v>324</v>
      </c>
      <c r="AN258" t="s">
        <v>324</v>
      </c>
      <c r="AO258" t="s">
        <v>324</v>
      </c>
      <c r="AP258" t="s">
        <v>324</v>
      </c>
      <c r="AQ258" t="s">
        <v>324</v>
      </c>
      <c r="AR258" t="s">
        <v>324</v>
      </c>
      <c r="AS258" t="s">
        <v>324</v>
      </c>
      <c r="AT258" t="s">
        <v>324</v>
      </c>
      <c r="AU258" t="s">
        <v>324</v>
      </c>
      <c r="AV258" t="s">
        <v>324</v>
      </c>
      <c r="AW258" t="s">
        <v>324</v>
      </c>
      <c r="AX258" t="s">
        <v>324</v>
      </c>
      <c r="AY258" t="s">
        <v>324</v>
      </c>
      <c r="AZ258" t="s">
        <v>324</v>
      </c>
      <c r="BA258" t="s">
        <v>324</v>
      </c>
      <c r="BB258" t="s">
        <v>324</v>
      </c>
      <c r="BC258" t="s">
        <v>324</v>
      </c>
      <c r="BD258" t="s">
        <v>324</v>
      </c>
      <c r="BE258" t="s">
        <v>324</v>
      </c>
      <c r="BF258" t="s">
        <v>324</v>
      </c>
      <c r="BG258" t="s">
        <v>324</v>
      </c>
      <c r="BH258" t="s">
        <v>324</v>
      </c>
      <c r="BI258" t="s">
        <v>324</v>
      </c>
      <c r="BJ258" t="s">
        <v>324</v>
      </c>
      <c r="BK258" t="s">
        <v>324</v>
      </c>
      <c r="BL258" t="s">
        <v>324</v>
      </c>
      <c r="BM258" t="s">
        <v>324</v>
      </c>
      <c r="BN258" t="s">
        <v>324</v>
      </c>
      <c r="BO258" t="s">
        <v>324</v>
      </c>
      <c r="BP258" t="s">
        <v>324</v>
      </c>
      <c r="BQ258" t="s">
        <v>324</v>
      </c>
      <c r="BR258" t="s">
        <v>324</v>
      </c>
      <c r="BS258">
        <v>-1.9E-2</v>
      </c>
      <c r="BT258">
        <v>-0.04</v>
      </c>
      <c r="BU258">
        <v>-1.0999999999999999E-2</v>
      </c>
      <c r="BV258" t="s">
        <v>324</v>
      </c>
      <c r="BW258">
        <v>0</v>
      </c>
      <c r="BX258">
        <v>-7.0000000000000007E-2</v>
      </c>
    </row>
    <row r="259" spans="1:76" x14ac:dyDescent="0.45">
      <c r="A259">
        <v>2023</v>
      </c>
      <c r="B259" t="s">
        <v>163</v>
      </c>
      <c r="C259">
        <v>6395</v>
      </c>
      <c r="D259" t="s">
        <v>460</v>
      </c>
      <c r="E259" t="s">
        <v>783</v>
      </c>
      <c r="F259">
        <v>2</v>
      </c>
      <c r="G259">
        <v>0.28599999999999998</v>
      </c>
      <c r="H259" t="s">
        <v>324</v>
      </c>
      <c r="I259" t="s">
        <v>324</v>
      </c>
      <c r="K259" t="s">
        <v>324</v>
      </c>
      <c r="L259" t="s">
        <v>324</v>
      </c>
      <c r="M259" t="s">
        <v>324</v>
      </c>
      <c r="N259" t="s">
        <v>324</v>
      </c>
      <c r="O259" t="s">
        <v>324</v>
      </c>
      <c r="P259">
        <v>0</v>
      </c>
      <c r="Q259" t="s">
        <v>324</v>
      </c>
      <c r="R259" t="s">
        <v>324</v>
      </c>
      <c r="S259" t="s">
        <v>324</v>
      </c>
      <c r="T259" t="s">
        <v>324</v>
      </c>
      <c r="U259" t="s">
        <v>324</v>
      </c>
      <c r="V259">
        <v>0</v>
      </c>
      <c r="W259" t="s">
        <v>324</v>
      </c>
      <c r="X259" t="s">
        <v>324</v>
      </c>
      <c r="Y259" t="s">
        <v>324</v>
      </c>
      <c r="Z259" t="s">
        <v>324</v>
      </c>
      <c r="AA259" t="s">
        <v>324</v>
      </c>
      <c r="AB259">
        <v>0</v>
      </c>
      <c r="AC259" t="s">
        <v>324</v>
      </c>
      <c r="AD259" t="s">
        <v>324</v>
      </c>
      <c r="AE259" t="s">
        <v>324</v>
      </c>
      <c r="AF259" t="s">
        <v>324</v>
      </c>
      <c r="AG259" t="s">
        <v>324</v>
      </c>
      <c r="AH259">
        <v>0</v>
      </c>
      <c r="AI259" t="s">
        <v>324</v>
      </c>
      <c r="AJ259">
        <v>0.28599999999999998</v>
      </c>
      <c r="AK259" t="s">
        <v>324</v>
      </c>
      <c r="AL259" t="s">
        <v>324</v>
      </c>
      <c r="AM259" t="s">
        <v>324</v>
      </c>
      <c r="AN259">
        <v>0.28599999999999998</v>
      </c>
      <c r="AO259" t="s">
        <v>324</v>
      </c>
      <c r="AP259" t="s">
        <v>324</v>
      </c>
      <c r="AQ259" t="s">
        <v>324</v>
      </c>
      <c r="AR259" t="s">
        <v>324</v>
      </c>
      <c r="AS259" t="s">
        <v>324</v>
      </c>
      <c r="AT259">
        <v>0</v>
      </c>
      <c r="AU259" t="s">
        <v>324</v>
      </c>
      <c r="AV259" t="s">
        <v>324</v>
      </c>
      <c r="AW259" t="s">
        <v>324</v>
      </c>
      <c r="AX259" t="s">
        <v>324</v>
      </c>
      <c r="AY259" t="s">
        <v>324</v>
      </c>
      <c r="AZ259">
        <v>0</v>
      </c>
      <c r="BA259" t="s">
        <v>324</v>
      </c>
      <c r="BB259" t="s">
        <v>324</v>
      </c>
      <c r="BC259" t="s">
        <v>324</v>
      </c>
      <c r="BD259" t="s">
        <v>324</v>
      </c>
      <c r="BE259" t="s">
        <v>324</v>
      </c>
      <c r="BF259">
        <v>0</v>
      </c>
      <c r="BG259" t="s">
        <v>324</v>
      </c>
      <c r="BH259" t="s">
        <v>324</v>
      </c>
      <c r="BI259" t="s">
        <v>324</v>
      </c>
      <c r="BJ259" t="s">
        <v>324</v>
      </c>
      <c r="BK259" t="s">
        <v>324</v>
      </c>
      <c r="BL259">
        <v>0</v>
      </c>
      <c r="BM259" t="s">
        <v>324</v>
      </c>
      <c r="BN259" t="s">
        <v>324</v>
      </c>
      <c r="BO259" t="s">
        <v>324</v>
      </c>
      <c r="BP259" t="s">
        <v>324</v>
      </c>
      <c r="BQ259" t="s">
        <v>324</v>
      </c>
      <c r="BR259">
        <v>0</v>
      </c>
      <c r="BS259">
        <v>0</v>
      </c>
      <c r="BT259">
        <v>0.28599999999999998</v>
      </c>
      <c r="BU259">
        <v>0</v>
      </c>
      <c r="BV259">
        <v>0</v>
      </c>
      <c r="BW259">
        <v>0</v>
      </c>
      <c r="BX259">
        <v>0.28599999999999998</v>
      </c>
    </row>
    <row r="260" spans="1:76" x14ac:dyDescent="0.45">
      <c r="A260">
        <v>2023</v>
      </c>
      <c r="B260" t="s">
        <v>163</v>
      </c>
      <c r="C260">
        <v>12825</v>
      </c>
      <c r="D260" t="s">
        <v>463</v>
      </c>
      <c r="E260" t="s">
        <v>990</v>
      </c>
      <c r="F260">
        <v>46</v>
      </c>
      <c r="G260">
        <v>6.218</v>
      </c>
      <c r="H260">
        <v>0.33</v>
      </c>
      <c r="I260">
        <v>0.33</v>
      </c>
      <c r="J260" t="s">
        <v>244</v>
      </c>
      <c r="K260" t="s">
        <v>324</v>
      </c>
      <c r="L260" t="s">
        <v>324</v>
      </c>
      <c r="M260" t="s">
        <v>324</v>
      </c>
      <c r="N260" t="s">
        <v>324</v>
      </c>
      <c r="O260">
        <v>0.33</v>
      </c>
      <c r="P260">
        <v>0.33</v>
      </c>
      <c r="Q260" t="s">
        <v>324</v>
      </c>
      <c r="R260" t="s">
        <v>324</v>
      </c>
      <c r="S260" t="s">
        <v>324</v>
      </c>
      <c r="T260" t="s">
        <v>324</v>
      </c>
      <c r="U260" t="s">
        <v>324</v>
      </c>
      <c r="V260">
        <v>0</v>
      </c>
      <c r="W260" t="s">
        <v>324</v>
      </c>
      <c r="X260" t="s">
        <v>324</v>
      </c>
      <c r="Y260" t="s">
        <v>324</v>
      </c>
      <c r="Z260" t="s">
        <v>324</v>
      </c>
      <c r="AA260" t="s">
        <v>324</v>
      </c>
      <c r="AB260">
        <v>0</v>
      </c>
      <c r="AC260" t="s">
        <v>324</v>
      </c>
      <c r="AD260" t="s">
        <v>324</v>
      </c>
      <c r="AE260" t="s">
        <v>324</v>
      </c>
      <c r="AF260" t="s">
        <v>324</v>
      </c>
      <c r="AG260">
        <v>2.1749999999999998</v>
      </c>
      <c r="AH260">
        <v>2.1749999999999998</v>
      </c>
      <c r="AI260" t="s">
        <v>324</v>
      </c>
      <c r="AJ260">
        <v>0.23</v>
      </c>
      <c r="AK260" t="s">
        <v>324</v>
      </c>
      <c r="AL260" t="s">
        <v>324</v>
      </c>
      <c r="AM260">
        <v>3.423</v>
      </c>
      <c r="AN260">
        <v>3.653</v>
      </c>
      <c r="AO260" t="s">
        <v>324</v>
      </c>
      <c r="AP260" t="s">
        <v>324</v>
      </c>
      <c r="AQ260" t="s">
        <v>324</v>
      </c>
      <c r="AR260" t="s">
        <v>324</v>
      </c>
      <c r="AS260" t="s">
        <v>324</v>
      </c>
      <c r="AT260">
        <v>0</v>
      </c>
      <c r="AU260" t="s">
        <v>324</v>
      </c>
      <c r="AV260" t="s">
        <v>324</v>
      </c>
      <c r="AW260" t="s">
        <v>324</v>
      </c>
      <c r="AX260" t="s">
        <v>324</v>
      </c>
      <c r="AY260" t="s">
        <v>324</v>
      </c>
      <c r="AZ260">
        <v>0</v>
      </c>
      <c r="BA260" t="s">
        <v>324</v>
      </c>
      <c r="BB260">
        <v>0.06</v>
      </c>
      <c r="BC260" t="s">
        <v>324</v>
      </c>
      <c r="BD260" t="s">
        <v>324</v>
      </c>
      <c r="BE260" t="s">
        <v>324</v>
      </c>
      <c r="BF260">
        <v>0.06</v>
      </c>
      <c r="BG260" t="s">
        <v>324</v>
      </c>
      <c r="BH260" t="s">
        <v>324</v>
      </c>
      <c r="BI260" t="s">
        <v>324</v>
      </c>
      <c r="BJ260" t="s">
        <v>324</v>
      </c>
      <c r="BK260" t="s">
        <v>324</v>
      </c>
      <c r="BL260">
        <v>0</v>
      </c>
      <c r="BM260" t="s">
        <v>324</v>
      </c>
      <c r="BN260" t="s">
        <v>324</v>
      </c>
      <c r="BO260" t="s">
        <v>324</v>
      </c>
      <c r="BP260" t="s">
        <v>324</v>
      </c>
      <c r="BQ260" t="s">
        <v>324</v>
      </c>
      <c r="BR260">
        <v>0</v>
      </c>
      <c r="BS260">
        <v>0</v>
      </c>
      <c r="BT260">
        <v>0.28999999999999998</v>
      </c>
      <c r="BU260">
        <v>0</v>
      </c>
      <c r="BV260">
        <v>0</v>
      </c>
      <c r="BW260">
        <v>5.9279999999999999</v>
      </c>
      <c r="BX260">
        <v>6.218</v>
      </c>
    </row>
    <row r="261" spans="1:76" x14ac:dyDescent="0.45">
      <c r="A261">
        <v>2023</v>
      </c>
      <c r="B261" t="s">
        <v>163</v>
      </c>
      <c r="C261">
        <v>99999</v>
      </c>
      <c r="D261" t="s">
        <v>599</v>
      </c>
      <c r="E261" t="s">
        <v>990</v>
      </c>
      <c r="F261" t="s">
        <v>324</v>
      </c>
      <c r="G261">
        <v>0.16500000000000001</v>
      </c>
      <c r="H261" t="s">
        <v>324</v>
      </c>
      <c r="I261" t="s">
        <v>324</v>
      </c>
      <c r="K261" t="s">
        <v>324</v>
      </c>
      <c r="L261">
        <v>0.124</v>
      </c>
      <c r="M261" t="s">
        <v>324</v>
      </c>
      <c r="N261" t="s">
        <v>324</v>
      </c>
      <c r="O261">
        <v>4.1000000000000002E-2</v>
      </c>
      <c r="P261">
        <v>0.16500000000000001</v>
      </c>
      <c r="Q261" t="s">
        <v>324</v>
      </c>
      <c r="R261" t="s">
        <v>324</v>
      </c>
      <c r="S261" t="s">
        <v>324</v>
      </c>
      <c r="T261" t="s">
        <v>324</v>
      </c>
      <c r="U261" t="s">
        <v>324</v>
      </c>
      <c r="V261" t="s">
        <v>324</v>
      </c>
      <c r="W261" t="s">
        <v>324</v>
      </c>
      <c r="X261" t="s">
        <v>324</v>
      </c>
      <c r="Y261" t="s">
        <v>324</v>
      </c>
      <c r="Z261" t="s">
        <v>324</v>
      </c>
      <c r="AA261" t="s">
        <v>324</v>
      </c>
      <c r="AB261" t="s">
        <v>324</v>
      </c>
      <c r="AC261" t="s">
        <v>324</v>
      </c>
      <c r="AD261" t="s">
        <v>324</v>
      </c>
      <c r="AE261" t="s">
        <v>324</v>
      </c>
      <c r="AF261" t="s">
        <v>324</v>
      </c>
      <c r="AG261" t="s">
        <v>324</v>
      </c>
      <c r="AH261" t="s">
        <v>324</v>
      </c>
      <c r="AI261" t="s">
        <v>324</v>
      </c>
      <c r="AJ261" t="s">
        <v>324</v>
      </c>
      <c r="AK261" t="s">
        <v>324</v>
      </c>
      <c r="AL261" t="s">
        <v>324</v>
      </c>
      <c r="AM261" t="s">
        <v>324</v>
      </c>
      <c r="AN261" t="s">
        <v>324</v>
      </c>
      <c r="AO261" t="s">
        <v>324</v>
      </c>
      <c r="AP261" t="s">
        <v>324</v>
      </c>
      <c r="AQ261" t="s">
        <v>324</v>
      </c>
      <c r="AR261" t="s">
        <v>324</v>
      </c>
      <c r="AS261" t="s">
        <v>324</v>
      </c>
      <c r="AT261" t="s">
        <v>324</v>
      </c>
      <c r="AU261" t="s">
        <v>324</v>
      </c>
      <c r="AV261" t="s">
        <v>324</v>
      </c>
      <c r="AW261" t="s">
        <v>324</v>
      </c>
      <c r="AX261" t="s">
        <v>324</v>
      </c>
      <c r="AY261" t="s">
        <v>324</v>
      </c>
      <c r="AZ261" t="s">
        <v>324</v>
      </c>
      <c r="BA261" t="s">
        <v>324</v>
      </c>
      <c r="BB261" t="s">
        <v>324</v>
      </c>
      <c r="BC261" t="s">
        <v>324</v>
      </c>
      <c r="BD261" t="s">
        <v>324</v>
      </c>
      <c r="BE261" t="s">
        <v>324</v>
      </c>
      <c r="BF261" t="s">
        <v>324</v>
      </c>
      <c r="BG261" t="s">
        <v>324</v>
      </c>
      <c r="BH261" t="s">
        <v>324</v>
      </c>
      <c r="BI261" t="s">
        <v>324</v>
      </c>
      <c r="BJ261" t="s">
        <v>324</v>
      </c>
      <c r="BK261" t="s">
        <v>324</v>
      </c>
      <c r="BL261" t="s">
        <v>324</v>
      </c>
      <c r="BM261" t="s">
        <v>324</v>
      </c>
      <c r="BN261" t="s">
        <v>324</v>
      </c>
      <c r="BO261" t="s">
        <v>324</v>
      </c>
      <c r="BP261" t="s">
        <v>324</v>
      </c>
      <c r="BQ261" t="s">
        <v>324</v>
      </c>
      <c r="BR261" t="s">
        <v>324</v>
      </c>
      <c r="BS261" t="s">
        <v>324</v>
      </c>
      <c r="BT261">
        <v>0.124</v>
      </c>
      <c r="BU261" t="s">
        <v>324</v>
      </c>
      <c r="BV261" t="s">
        <v>324</v>
      </c>
      <c r="BW261">
        <v>4.1000000000000002E-2</v>
      </c>
      <c r="BX261">
        <v>0.16500000000000001</v>
      </c>
    </row>
    <row r="262" spans="1:76" x14ac:dyDescent="0.45">
      <c r="A262">
        <v>2023</v>
      </c>
      <c r="B262" t="s">
        <v>163</v>
      </c>
      <c r="C262">
        <v>99999</v>
      </c>
      <c r="D262" t="s">
        <v>599</v>
      </c>
      <c r="E262" t="s">
        <v>607</v>
      </c>
      <c r="F262" t="s">
        <v>324</v>
      </c>
      <c r="G262">
        <v>0.1</v>
      </c>
      <c r="H262" t="s">
        <v>324</v>
      </c>
      <c r="I262" t="s">
        <v>324</v>
      </c>
      <c r="K262">
        <v>0.1</v>
      </c>
      <c r="L262" t="s">
        <v>324</v>
      </c>
      <c r="M262" t="s">
        <v>324</v>
      </c>
      <c r="N262" t="s">
        <v>324</v>
      </c>
      <c r="O262" t="s">
        <v>324</v>
      </c>
      <c r="P262">
        <v>0.1</v>
      </c>
      <c r="Q262" t="s">
        <v>324</v>
      </c>
      <c r="R262" t="s">
        <v>324</v>
      </c>
      <c r="S262" t="s">
        <v>324</v>
      </c>
      <c r="T262" t="s">
        <v>324</v>
      </c>
      <c r="U262" t="s">
        <v>324</v>
      </c>
      <c r="V262" t="s">
        <v>324</v>
      </c>
      <c r="W262" t="s">
        <v>324</v>
      </c>
      <c r="X262" t="s">
        <v>324</v>
      </c>
      <c r="Y262" t="s">
        <v>324</v>
      </c>
      <c r="Z262" t="s">
        <v>324</v>
      </c>
      <c r="AA262" t="s">
        <v>324</v>
      </c>
      <c r="AB262" t="s">
        <v>324</v>
      </c>
      <c r="AC262" t="s">
        <v>324</v>
      </c>
      <c r="AD262" t="s">
        <v>324</v>
      </c>
      <c r="AE262" t="s">
        <v>324</v>
      </c>
      <c r="AF262" t="s">
        <v>324</v>
      </c>
      <c r="AG262" t="s">
        <v>324</v>
      </c>
      <c r="AH262" t="s">
        <v>324</v>
      </c>
      <c r="AI262" t="s">
        <v>324</v>
      </c>
      <c r="AJ262" t="s">
        <v>324</v>
      </c>
      <c r="AK262" t="s">
        <v>324</v>
      </c>
      <c r="AL262" t="s">
        <v>324</v>
      </c>
      <c r="AM262" t="s">
        <v>324</v>
      </c>
      <c r="AN262" t="s">
        <v>324</v>
      </c>
      <c r="AO262" t="s">
        <v>324</v>
      </c>
      <c r="AP262" t="s">
        <v>324</v>
      </c>
      <c r="AQ262" t="s">
        <v>324</v>
      </c>
      <c r="AR262" t="s">
        <v>324</v>
      </c>
      <c r="AS262" t="s">
        <v>324</v>
      </c>
      <c r="AT262" t="s">
        <v>324</v>
      </c>
      <c r="AU262" t="s">
        <v>324</v>
      </c>
      <c r="AV262" t="s">
        <v>324</v>
      </c>
      <c r="AW262" t="s">
        <v>324</v>
      </c>
      <c r="AX262" t="s">
        <v>324</v>
      </c>
      <c r="AY262" t="s">
        <v>324</v>
      </c>
      <c r="AZ262" t="s">
        <v>324</v>
      </c>
      <c r="BA262" t="s">
        <v>324</v>
      </c>
      <c r="BB262" t="s">
        <v>324</v>
      </c>
      <c r="BC262" t="s">
        <v>324</v>
      </c>
      <c r="BD262" t="s">
        <v>324</v>
      </c>
      <c r="BE262" t="s">
        <v>324</v>
      </c>
      <c r="BF262" t="s">
        <v>324</v>
      </c>
      <c r="BG262" t="s">
        <v>324</v>
      </c>
      <c r="BH262" t="s">
        <v>324</v>
      </c>
      <c r="BI262" t="s">
        <v>324</v>
      </c>
      <c r="BJ262" t="s">
        <v>324</v>
      </c>
      <c r="BK262" t="s">
        <v>324</v>
      </c>
      <c r="BL262" t="s">
        <v>324</v>
      </c>
      <c r="BM262" t="s">
        <v>324</v>
      </c>
      <c r="BN262" t="s">
        <v>324</v>
      </c>
      <c r="BO262" t="s">
        <v>324</v>
      </c>
      <c r="BP262" t="s">
        <v>324</v>
      </c>
      <c r="BQ262" t="s">
        <v>324</v>
      </c>
      <c r="BR262" t="s">
        <v>324</v>
      </c>
      <c r="BS262">
        <v>0.1</v>
      </c>
      <c r="BT262" t="s">
        <v>324</v>
      </c>
      <c r="BU262" t="s">
        <v>324</v>
      </c>
      <c r="BV262" t="s">
        <v>324</v>
      </c>
      <c r="BW262" t="s">
        <v>324</v>
      </c>
      <c r="BX262">
        <v>0.1</v>
      </c>
    </row>
    <row r="263" spans="1:76" x14ac:dyDescent="0.45">
      <c r="A263">
        <v>2023</v>
      </c>
      <c r="B263" t="s">
        <v>185</v>
      </c>
      <c r="C263">
        <v>232</v>
      </c>
      <c r="D263" t="s">
        <v>1352</v>
      </c>
      <c r="E263" t="s">
        <v>996</v>
      </c>
      <c r="F263">
        <v>1</v>
      </c>
      <c r="G263">
        <v>0.4</v>
      </c>
      <c r="H263" t="s">
        <v>324</v>
      </c>
      <c r="I263" t="s">
        <v>324</v>
      </c>
      <c r="K263" t="s">
        <v>324</v>
      </c>
      <c r="L263" t="s">
        <v>324</v>
      </c>
      <c r="M263" t="s">
        <v>324</v>
      </c>
      <c r="N263" t="s">
        <v>324</v>
      </c>
      <c r="O263" t="s">
        <v>324</v>
      </c>
      <c r="P263">
        <v>0</v>
      </c>
      <c r="Q263" t="s">
        <v>324</v>
      </c>
      <c r="R263" t="s">
        <v>324</v>
      </c>
      <c r="S263" t="s">
        <v>324</v>
      </c>
      <c r="T263" t="s">
        <v>324</v>
      </c>
      <c r="U263" t="s">
        <v>324</v>
      </c>
      <c r="V263">
        <v>0</v>
      </c>
      <c r="W263" t="s">
        <v>324</v>
      </c>
      <c r="X263" t="s">
        <v>324</v>
      </c>
      <c r="Y263" t="s">
        <v>324</v>
      </c>
      <c r="Z263" t="s">
        <v>324</v>
      </c>
      <c r="AA263" t="s">
        <v>324</v>
      </c>
      <c r="AB263">
        <v>0</v>
      </c>
      <c r="AC263" t="s">
        <v>324</v>
      </c>
      <c r="AD263" t="s">
        <v>324</v>
      </c>
      <c r="AE263" t="s">
        <v>324</v>
      </c>
      <c r="AF263" t="s">
        <v>324</v>
      </c>
      <c r="AG263" t="s">
        <v>324</v>
      </c>
      <c r="AH263">
        <v>0</v>
      </c>
      <c r="AI263" t="s">
        <v>324</v>
      </c>
      <c r="AJ263" t="s">
        <v>324</v>
      </c>
      <c r="AK263" t="s">
        <v>324</v>
      </c>
      <c r="AL263" t="s">
        <v>324</v>
      </c>
      <c r="AM263" t="s">
        <v>324</v>
      </c>
      <c r="AN263">
        <v>0</v>
      </c>
      <c r="AO263" t="s">
        <v>324</v>
      </c>
      <c r="AP263" t="s">
        <v>324</v>
      </c>
      <c r="AQ263" t="s">
        <v>324</v>
      </c>
      <c r="AR263" t="s">
        <v>324</v>
      </c>
      <c r="AS263" t="s">
        <v>324</v>
      </c>
      <c r="AT263">
        <v>0</v>
      </c>
      <c r="AU263" t="s">
        <v>324</v>
      </c>
      <c r="AV263">
        <v>0.4</v>
      </c>
      <c r="AW263" t="s">
        <v>324</v>
      </c>
      <c r="AX263" t="s">
        <v>324</v>
      </c>
      <c r="AY263" t="s">
        <v>324</v>
      </c>
      <c r="AZ263">
        <v>0.4</v>
      </c>
      <c r="BA263" t="s">
        <v>324</v>
      </c>
      <c r="BB263" t="s">
        <v>324</v>
      </c>
      <c r="BC263" t="s">
        <v>324</v>
      </c>
      <c r="BD263" t="s">
        <v>324</v>
      </c>
      <c r="BE263" t="s">
        <v>324</v>
      </c>
      <c r="BF263">
        <v>0</v>
      </c>
      <c r="BG263" t="s">
        <v>324</v>
      </c>
      <c r="BH263" t="s">
        <v>324</v>
      </c>
      <c r="BI263" t="s">
        <v>324</v>
      </c>
      <c r="BJ263" t="s">
        <v>324</v>
      </c>
      <c r="BK263" t="s">
        <v>324</v>
      </c>
      <c r="BL263">
        <v>0</v>
      </c>
      <c r="BM263" t="s">
        <v>324</v>
      </c>
      <c r="BN263" t="s">
        <v>324</v>
      </c>
      <c r="BO263" t="s">
        <v>324</v>
      </c>
      <c r="BP263" t="s">
        <v>324</v>
      </c>
      <c r="BQ263" t="s">
        <v>324</v>
      </c>
      <c r="BR263">
        <v>0</v>
      </c>
      <c r="BS263">
        <v>0</v>
      </c>
      <c r="BT263">
        <v>0.4</v>
      </c>
      <c r="BU263">
        <v>0</v>
      </c>
      <c r="BV263">
        <v>0</v>
      </c>
      <c r="BW263">
        <v>0</v>
      </c>
      <c r="BX263">
        <v>0.4</v>
      </c>
    </row>
    <row r="264" spans="1:76" x14ac:dyDescent="0.45">
      <c r="A264">
        <v>2023</v>
      </c>
      <c r="B264" t="s">
        <v>185</v>
      </c>
      <c r="C264">
        <v>240</v>
      </c>
      <c r="D264" t="s">
        <v>992</v>
      </c>
      <c r="E264" t="s">
        <v>683</v>
      </c>
      <c r="F264">
        <v>10</v>
      </c>
      <c r="G264">
        <v>0.06</v>
      </c>
      <c r="H264" t="s">
        <v>324</v>
      </c>
      <c r="I264" t="s">
        <v>324</v>
      </c>
      <c r="J264" t="s">
        <v>244</v>
      </c>
      <c r="K264">
        <v>5.1999999999999998E-2</v>
      </c>
      <c r="L264">
        <v>8.0000000000000002E-3</v>
      </c>
      <c r="M264" t="s">
        <v>324</v>
      </c>
      <c r="N264" t="s">
        <v>324</v>
      </c>
      <c r="O264" t="s">
        <v>324</v>
      </c>
      <c r="P264">
        <v>0.06</v>
      </c>
      <c r="Q264" t="s">
        <v>324</v>
      </c>
      <c r="R264" t="s">
        <v>324</v>
      </c>
      <c r="S264" t="s">
        <v>324</v>
      </c>
      <c r="T264" t="s">
        <v>324</v>
      </c>
      <c r="U264" t="s">
        <v>324</v>
      </c>
      <c r="V264">
        <v>0</v>
      </c>
      <c r="W264" t="s">
        <v>324</v>
      </c>
      <c r="X264" t="s">
        <v>324</v>
      </c>
      <c r="Y264" t="s">
        <v>324</v>
      </c>
      <c r="Z264" t="s">
        <v>324</v>
      </c>
      <c r="AA264" t="s">
        <v>324</v>
      </c>
      <c r="AB264">
        <v>0</v>
      </c>
      <c r="AC264" t="s">
        <v>324</v>
      </c>
      <c r="AD264" t="s">
        <v>324</v>
      </c>
      <c r="AE264" t="s">
        <v>324</v>
      </c>
      <c r="AF264" t="s">
        <v>324</v>
      </c>
      <c r="AG264" t="s">
        <v>324</v>
      </c>
      <c r="AH264">
        <v>0</v>
      </c>
      <c r="AI264" t="s">
        <v>324</v>
      </c>
      <c r="AJ264" t="s">
        <v>324</v>
      </c>
      <c r="AK264" t="s">
        <v>324</v>
      </c>
      <c r="AL264" t="s">
        <v>324</v>
      </c>
      <c r="AM264" t="s">
        <v>324</v>
      </c>
      <c r="AN264">
        <v>0</v>
      </c>
      <c r="AO264" t="s">
        <v>324</v>
      </c>
      <c r="AP264" t="s">
        <v>324</v>
      </c>
      <c r="AQ264" t="s">
        <v>324</v>
      </c>
      <c r="AR264" t="s">
        <v>324</v>
      </c>
      <c r="AS264" t="s">
        <v>324</v>
      </c>
      <c r="AT264">
        <v>0</v>
      </c>
      <c r="AU264" t="s">
        <v>324</v>
      </c>
      <c r="AV264" t="s">
        <v>324</v>
      </c>
      <c r="AW264" t="s">
        <v>324</v>
      </c>
      <c r="AX264" t="s">
        <v>324</v>
      </c>
      <c r="AY264" t="s">
        <v>324</v>
      </c>
      <c r="AZ264">
        <v>0</v>
      </c>
      <c r="BA264" t="s">
        <v>324</v>
      </c>
      <c r="BB264" t="s">
        <v>324</v>
      </c>
      <c r="BC264" t="s">
        <v>324</v>
      </c>
      <c r="BD264" t="s">
        <v>324</v>
      </c>
      <c r="BE264" t="s">
        <v>324</v>
      </c>
      <c r="BF264">
        <v>0</v>
      </c>
      <c r="BG264" t="s">
        <v>324</v>
      </c>
      <c r="BH264" t="s">
        <v>324</v>
      </c>
      <c r="BI264" t="s">
        <v>324</v>
      </c>
      <c r="BJ264" t="s">
        <v>324</v>
      </c>
      <c r="BK264" t="s">
        <v>324</v>
      </c>
      <c r="BL264">
        <v>0</v>
      </c>
      <c r="BM264" t="s">
        <v>324</v>
      </c>
      <c r="BN264" t="s">
        <v>324</v>
      </c>
      <c r="BO264" t="s">
        <v>324</v>
      </c>
      <c r="BP264" t="s">
        <v>324</v>
      </c>
      <c r="BQ264" t="s">
        <v>324</v>
      </c>
      <c r="BR264">
        <v>0</v>
      </c>
      <c r="BS264">
        <v>5.1999999999999998E-2</v>
      </c>
      <c r="BT264">
        <v>8.0000000000000002E-3</v>
      </c>
      <c r="BU264">
        <v>0</v>
      </c>
      <c r="BV264">
        <v>0</v>
      </c>
      <c r="BW264">
        <v>0</v>
      </c>
      <c r="BX264">
        <v>0.06</v>
      </c>
    </row>
    <row r="265" spans="1:76" x14ac:dyDescent="0.45">
      <c r="A265">
        <v>2023</v>
      </c>
      <c r="B265" t="s">
        <v>185</v>
      </c>
      <c r="C265">
        <v>1889</v>
      </c>
      <c r="D265" t="s">
        <v>995</v>
      </c>
      <c r="E265" t="s">
        <v>996</v>
      </c>
      <c r="F265">
        <v>7</v>
      </c>
      <c r="G265">
        <v>1.3149999999999999</v>
      </c>
      <c r="H265" t="s">
        <v>324</v>
      </c>
      <c r="I265">
        <v>0.5</v>
      </c>
      <c r="J265" t="s">
        <v>244</v>
      </c>
      <c r="K265">
        <v>0.5</v>
      </c>
      <c r="L265">
        <v>0.8</v>
      </c>
      <c r="M265" t="s">
        <v>324</v>
      </c>
      <c r="N265" t="s">
        <v>324</v>
      </c>
      <c r="O265" t="s">
        <v>324</v>
      </c>
      <c r="P265">
        <v>1.3</v>
      </c>
      <c r="Q265" t="s">
        <v>324</v>
      </c>
      <c r="R265" t="s">
        <v>324</v>
      </c>
      <c r="S265" t="s">
        <v>324</v>
      </c>
      <c r="T265" t="s">
        <v>324</v>
      </c>
      <c r="U265" t="s">
        <v>324</v>
      </c>
      <c r="V265">
        <v>0</v>
      </c>
      <c r="W265" t="s">
        <v>324</v>
      </c>
      <c r="X265" t="s">
        <v>324</v>
      </c>
      <c r="Y265" t="s">
        <v>324</v>
      </c>
      <c r="Z265" t="s">
        <v>324</v>
      </c>
      <c r="AA265" t="s">
        <v>324</v>
      </c>
      <c r="AB265">
        <v>0</v>
      </c>
      <c r="AC265" t="s">
        <v>324</v>
      </c>
      <c r="AD265" t="s">
        <v>324</v>
      </c>
      <c r="AE265">
        <v>1.4999999999999999E-2</v>
      </c>
      <c r="AF265" t="s">
        <v>324</v>
      </c>
      <c r="AG265" t="s">
        <v>324</v>
      </c>
      <c r="AH265">
        <v>1.4999999999999999E-2</v>
      </c>
      <c r="AI265" t="s">
        <v>324</v>
      </c>
      <c r="AJ265" t="s">
        <v>324</v>
      </c>
      <c r="AK265" t="s">
        <v>324</v>
      </c>
      <c r="AL265" t="s">
        <v>324</v>
      </c>
      <c r="AM265" t="s">
        <v>324</v>
      </c>
      <c r="AN265">
        <v>0</v>
      </c>
      <c r="AO265" t="s">
        <v>324</v>
      </c>
      <c r="AP265" t="s">
        <v>324</v>
      </c>
      <c r="AQ265" t="s">
        <v>324</v>
      </c>
      <c r="AR265" t="s">
        <v>324</v>
      </c>
      <c r="AS265" t="s">
        <v>324</v>
      </c>
      <c r="AT265">
        <v>0</v>
      </c>
      <c r="AU265" t="s">
        <v>324</v>
      </c>
      <c r="AV265" t="s">
        <v>324</v>
      </c>
      <c r="AW265" t="s">
        <v>324</v>
      </c>
      <c r="AX265" t="s">
        <v>324</v>
      </c>
      <c r="AY265" t="s">
        <v>324</v>
      </c>
      <c r="AZ265">
        <v>0</v>
      </c>
      <c r="BA265" t="s">
        <v>324</v>
      </c>
      <c r="BB265" t="s">
        <v>324</v>
      </c>
      <c r="BC265" t="s">
        <v>324</v>
      </c>
      <c r="BD265" t="s">
        <v>324</v>
      </c>
      <c r="BE265" t="s">
        <v>324</v>
      </c>
      <c r="BF265">
        <v>0</v>
      </c>
      <c r="BG265" t="s">
        <v>324</v>
      </c>
      <c r="BH265" t="s">
        <v>324</v>
      </c>
      <c r="BI265" t="s">
        <v>324</v>
      </c>
      <c r="BJ265" t="s">
        <v>324</v>
      </c>
      <c r="BK265" t="s">
        <v>324</v>
      </c>
      <c r="BL265">
        <v>0</v>
      </c>
      <c r="BM265" t="s">
        <v>324</v>
      </c>
      <c r="BN265" t="s">
        <v>324</v>
      </c>
      <c r="BO265" t="s">
        <v>324</v>
      </c>
      <c r="BP265" t="s">
        <v>324</v>
      </c>
      <c r="BQ265" t="s">
        <v>324</v>
      </c>
      <c r="BR265">
        <v>0</v>
      </c>
      <c r="BS265">
        <v>0.5</v>
      </c>
      <c r="BT265">
        <v>0.8</v>
      </c>
      <c r="BU265">
        <v>1.4999999999999999E-2</v>
      </c>
      <c r="BV265">
        <v>0</v>
      </c>
      <c r="BW265">
        <v>0</v>
      </c>
      <c r="BX265">
        <v>1.3149999999999999</v>
      </c>
    </row>
    <row r="266" spans="1:76" x14ac:dyDescent="0.45">
      <c r="A266">
        <v>2023</v>
      </c>
      <c r="B266" t="s">
        <v>185</v>
      </c>
      <c r="C266">
        <v>1891</v>
      </c>
      <c r="D266" t="s">
        <v>1303</v>
      </c>
      <c r="E266" t="s">
        <v>1281</v>
      </c>
      <c r="F266">
        <v>106</v>
      </c>
      <c r="G266">
        <v>13.474</v>
      </c>
      <c r="H266">
        <v>0</v>
      </c>
      <c r="I266">
        <v>0</v>
      </c>
      <c r="J266" t="s">
        <v>244</v>
      </c>
      <c r="K266">
        <v>5.57</v>
      </c>
      <c r="L266">
        <v>7.9039999999999999</v>
      </c>
      <c r="M266">
        <v>0</v>
      </c>
      <c r="N266">
        <v>0</v>
      </c>
      <c r="O266">
        <v>0</v>
      </c>
      <c r="P266">
        <v>13.474</v>
      </c>
      <c r="Q266" t="s">
        <v>324</v>
      </c>
      <c r="R266" t="s">
        <v>324</v>
      </c>
      <c r="S266" t="s">
        <v>324</v>
      </c>
      <c r="T266" t="s">
        <v>324</v>
      </c>
      <c r="U266" t="s">
        <v>324</v>
      </c>
      <c r="V266">
        <v>0</v>
      </c>
      <c r="W266" t="s">
        <v>324</v>
      </c>
      <c r="X266" t="s">
        <v>324</v>
      </c>
      <c r="Y266" t="s">
        <v>324</v>
      </c>
      <c r="Z266" t="s">
        <v>324</v>
      </c>
      <c r="AA266" t="s">
        <v>324</v>
      </c>
      <c r="AB266">
        <v>0</v>
      </c>
      <c r="AC266">
        <v>0</v>
      </c>
      <c r="AD266">
        <v>0</v>
      </c>
      <c r="AE266">
        <v>0</v>
      </c>
      <c r="AF266">
        <v>0</v>
      </c>
      <c r="AG266">
        <v>0</v>
      </c>
      <c r="AH266">
        <v>0</v>
      </c>
      <c r="AI266">
        <v>0</v>
      </c>
      <c r="AJ266">
        <v>0</v>
      </c>
      <c r="AK266">
        <v>0</v>
      </c>
      <c r="AL266">
        <v>0</v>
      </c>
      <c r="AM266">
        <v>0</v>
      </c>
      <c r="AN266">
        <v>0</v>
      </c>
      <c r="AO266">
        <v>0</v>
      </c>
      <c r="AP266">
        <v>0</v>
      </c>
      <c r="AQ266">
        <v>0</v>
      </c>
      <c r="AR266">
        <v>0</v>
      </c>
      <c r="AS266">
        <v>0</v>
      </c>
      <c r="AT266">
        <v>0</v>
      </c>
      <c r="AU266">
        <v>0</v>
      </c>
      <c r="AV266">
        <v>0</v>
      </c>
      <c r="AW266">
        <v>0</v>
      </c>
      <c r="AX266">
        <v>0</v>
      </c>
      <c r="AY266">
        <v>0</v>
      </c>
      <c r="AZ266">
        <v>0</v>
      </c>
      <c r="BA266">
        <v>0</v>
      </c>
      <c r="BB266">
        <v>0</v>
      </c>
      <c r="BC266">
        <v>0</v>
      </c>
      <c r="BD266">
        <v>0</v>
      </c>
      <c r="BE266">
        <v>0</v>
      </c>
      <c r="BF266">
        <v>0</v>
      </c>
      <c r="BG266">
        <v>0</v>
      </c>
      <c r="BH266">
        <v>0</v>
      </c>
      <c r="BI266">
        <v>0</v>
      </c>
      <c r="BJ266">
        <v>0</v>
      </c>
      <c r="BK266">
        <v>0</v>
      </c>
      <c r="BL266">
        <v>0</v>
      </c>
      <c r="BM266">
        <v>0</v>
      </c>
      <c r="BN266">
        <v>0</v>
      </c>
      <c r="BO266">
        <v>0</v>
      </c>
      <c r="BP266">
        <v>0</v>
      </c>
      <c r="BQ266">
        <v>0</v>
      </c>
      <c r="BR266">
        <v>0</v>
      </c>
      <c r="BS266">
        <v>5.57</v>
      </c>
      <c r="BT266">
        <v>7.9039999999999999</v>
      </c>
      <c r="BU266">
        <v>0</v>
      </c>
      <c r="BV266">
        <v>0</v>
      </c>
      <c r="BW266">
        <v>0</v>
      </c>
      <c r="BX266">
        <v>13.474</v>
      </c>
    </row>
    <row r="267" spans="1:76" x14ac:dyDescent="0.45">
      <c r="A267">
        <v>2023</v>
      </c>
      <c r="B267" t="s">
        <v>185</v>
      </c>
      <c r="C267">
        <v>3046</v>
      </c>
      <c r="D267" t="s">
        <v>466</v>
      </c>
      <c r="E267" t="s">
        <v>994</v>
      </c>
      <c r="F267">
        <v>167</v>
      </c>
      <c r="G267">
        <v>28.483000000000001</v>
      </c>
      <c r="H267" t="s">
        <v>324</v>
      </c>
      <c r="I267" t="s">
        <v>324</v>
      </c>
      <c r="J267" t="s">
        <v>244</v>
      </c>
      <c r="K267">
        <v>0.216</v>
      </c>
      <c r="L267">
        <v>14.835000000000001</v>
      </c>
      <c r="M267" t="s">
        <v>324</v>
      </c>
      <c r="N267" t="s">
        <v>324</v>
      </c>
      <c r="O267" t="s">
        <v>324</v>
      </c>
      <c r="P267">
        <v>15.051</v>
      </c>
      <c r="Q267" t="s">
        <v>324</v>
      </c>
      <c r="R267" t="s">
        <v>324</v>
      </c>
      <c r="S267" t="s">
        <v>324</v>
      </c>
      <c r="T267" t="s">
        <v>324</v>
      </c>
      <c r="U267" t="s">
        <v>324</v>
      </c>
      <c r="V267">
        <v>0</v>
      </c>
      <c r="W267" t="s">
        <v>324</v>
      </c>
      <c r="X267" t="s">
        <v>324</v>
      </c>
      <c r="Y267" t="s">
        <v>324</v>
      </c>
      <c r="Z267" t="s">
        <v>324</v>
      </c>
      <c r="AA267" t="s">
        <v>324</v>
      </c>
      <c r="AB267">
        <v>0</v>
      </c>
      <c r="AC267" t="s">
        <v>324</v>
      </c>
      <c r="AD267">
        <v>6.0000000000000001E-3</v>
      </c>
      <c r="AE267" t="s">
        <v>324</v>
      </c>
      <c r="AF267" t="s">
        <v>324</v>
      </c>
      <c r="AG267" t="s">
        <v>324</v>
      </c>
      <c r="AH267">
        <v>6.0000000000000001E-3</v>
      </c>
      <c r="AI267" t="s">
        <v>324</v>
      </c>
      <c r="AJ267">
        <v>4.9370000000000003</v>
      </c>
      <c r="AK267" t="s">
        <v>324</v>
      </c>
      <c r="AL267" t="s">
        <v>324</v>
      </c>
      <c r="AM267" t="s">
        <v>324</v>
      </c>
      <c r="AN267">
        <v>4.9370000000000003</v>
      </c>
      <c r="AO267" t="s">
        <v>324</v>
      </c>
      <c r="AP267" t="s">
        <v>324</v>
      </c>
      <c r="AQ267" t="s">
        <v>324</v>
      </c>
      <c r="AR267" t="s">
        <v>324</v>
      </c>
      <c r="AS267" t="s">
        <v>324</v>
      </c>
      <c r="AT267">
        <v>0</v>
      </c>
      <c r="AU267" t="s">
        <v>324</v>
      </c>
      <c r="AV267" t="s">
        <v>324</v>
      </c>
      <c r="AW267" t="s">
        <v>324</v>
      </c>
      <c r="AX267" t="s">
        <v>324</v>
      </c>
      <c r="AY267" t="s">
        <v>324</v>
      </c>
      <c r="AZ267">
        <v>0</v>
      </c>
      <c r="BA267" t="s">
        <v>324</v>
      </c>
      <c r="BB267">
        <v>6.3639999999999999</v>
      </c>
      <c r="BC267" t="s">
        <v>324</v>
      </c>
      <c r="BD267" t="s">
        <v>324</v>
      </c>
      <c r="BE267" t="s">
        <v>324</v>
      </c>
      <c r="BF267">
        <v>6.3639999999999999</v>
      </c>
      <c r="BG267" t="s">
        <v>324</v>
      </c>
      <c r="BH267" t="s">
        <v>324</v>
      </c>
      <c r="BI267" t="s">
        <v>324</v>
      </c>
      <c r="BJ267" t="s">
        <v>324</v>
      </c>
      <c r="BK267" t="s">
        <v>324</v>
      </c>
      <c r="BL267">
        <v>0</v>
      </c>
      <c r="BM267" t="s">
        <v>324</v>
      </c>
      <c r="BN267">
        <v>2.125</v>
      </c>
      <c r="BO267" t="s">
        <v>324</v>
      </c>
      <c r="BP267" t="s">
        <v>324</v>
      </c>
      <c r="BQ267" t="s">
        <v>324</v>
      </c>
      <c r="BR267">
        <v>2.125</v>
      </c>
      <c r="BS267">
        <v>0.216</v>
      </c>
      <c r="BT267">
        <v>28.266999999999999</v>
      </c>
      <c r="BU267">
        <v>0</v>
      </c>
      <c r="BV267">
        <v>0</v>
      </c>
      <c r="BW267">
        <v>0</v>
      </c>
      <c r="BX267">
        <v>28.483000000000001</v>
      </c>
    </row>
    <row r="268" spans="1:76" x14ac:dyDescent="0.45">
      <c r="A268">
        <v>2023</v>
      </c>
      <c r="B268" t="s">
        <v>185</v>
      </c>
      <c r="C268">
        <v>3107</v>
      </c>
      <c r="D268" t="s">
        <v>1353</v>
      </c>
      <c r="E268" t="s">
        <v>994</v>
      </c>
      <c r="F268">
        <v>71</v>
      </c>
      <c r="G268">
        <v>2.8330000000000002</v>
      </c>
      <c r="H268">
        <v>2.8330000000000002</v>
      </c>
      <c r="I268">
        <v>0.13200000000000001</v>
      </c>
      <c r="K268" t="s">
        <v>324</v>
      </c>
      <c r="L268" t="s">
        <v>324</v>
      </c>
      <c r="M268" t="s">
        <v>324</v>
      </c>
      <c r="N268" t="s">
        <v>324</v>
      </c>
      <c r="O268" t="s">
        <v>324</v>
      </c>
      <c r="P268">
        <v>0</v>
      </c>
      <c r="Q268" t="s">
        <v>324</v>
      </c>
      <c r="R268" t="s">
        <v>324</v>
      </c>
      <c r="S268" t="s">
        <v>324</v>
      </c>
      <c r="T268" t="s">
        <v>324</v>
      </c>
      <c r="U268" t="s">
        <v>324</v>
      </c>
      <c r="V268">
        <v>0</v>
      </c>
      <c r="W268" t="s">
        <v>324</v>
      </c>
      <c r="X268" t="s">
        <v>324</v>
      </c>
      <c r="Y268" t="s">
        <v>324</v>
      </c>
      <c r="Z268" t="s">
        <v>324</v>
      </c>
      <c r="AA268" t="s">
        <v>324</v>
      </c>
      <c r="AB268">
        <v>0</v>
      </c>
      <c r="AC268" t="s">
        <v>324</v>
      </c>
      <c r="AD268" t="s">
        <v>324</v>
      </c>
      <c r="AE268" t="s">
        <v>324</v>
      </c>
      <c r="AF268" t="s">
        <v>324</v>
      </c>
      <c r="AG268" t="s">
        <v>324</v>
      </c>
      <c r="AH268">
        <v>0</v>
      </c>
      <c r="AI268" t="s">
        <v>324</v>
      </c>
      <c r="AJ268" t="s">
        <v>324</v>
      </c>
      <c r="AK268" t="s">
        <v>324</v>
      </c>
      <c r="AL268" t="s">
        <v>324</v>
      </c>
      <c r="AM268" t="s">
        <v>324</v>
      </c>
      <c r="AN268">
        <v>0</v>
      </c>
      <c r="AO268" t="s">
        <v>324</v>
      </c>
      <c r="AP268" t="s">
        <v>324</v>
      </c>
      <c r="AQ268" t="s">
        <v>324</v>
      </c>
      <c r="AR268" t="s">
        <v>324</v>
      </c>
      <c r="AS268" t="s">
        <v>324</v>
      </c>
      <c r="AT268">
        <v>0</v>
      </c>
      <c r="AU268">
        <v>0.66400000000000003</v>
      </c>
      <c r="AV268">
        <v>2.169</v>
      </c>
      <c r="AW268" t="s">
        <v>324</v>
      </c>
      <c r="AX268" t="s">
        <v>324</v>
      </c>
      <c r="AY268" t="s">
        <v>324</v>
      </c>
      <c r="AZ268">
        <v>2.8330000000000002</v>
      </c>
      <c r="BA268" t="s">
        <v>324</v>
      </c>
      <c r="BB268" t="s">
        <v>324</v>
      </c>
      <c r="BC268" t="s">
        <v>324</v>
      </c>
      <c r="BD268" t="s">
        <v>324</v>
      </c>
      <c r="BE268" t="s">
        <v>324</v>
      </c>
      <c r="BF268">
        <v>0</v>
      </c>
      <c r="BG268" t="s">
        <v>324</v>
      </c>
      <c r="BH268" t="s">
        <v>324</v>
      </c>
      <c r="BI268" t="s">
        <v>324</v>
      </c>
      <c r="BJ268" t="s">
        <v>324</v>
      </c>
      <c r="BK268" t="s">
        <v>324</v>
      </c>
      <c r="BL268">
        <v>0</v>
      </c>
      <c r="BM268" t="s">
        <v>324</v>
      </c>
      <c r="BN268" t="s">
        <v>324</v>
      </c>
      <c r="BO268" t="s">
        <v>324</v>
      </c>
      <c r="BP268" t="s">
        <v>324</v>
      </c>
      <c r="BQ268" t="s">
        <v>324</v>
      </c>
      <c r="BR268">
        <v>0</v>
      </c>
      <c r="BS268">
        <v>0.66400000000000003</v>
      </c>
      <c r="BT268">
        <v>2.169</v>
      </c>
      <c r="BU268">
        <v>0</v>
      </c>
      <c r="BV268">
        <v>0</v>
      </c>
      <c r="BW268">
        <v>0</v>
      </c>
      <c r="BX268">
        <v>2.8330000000000002</v>
      </c>
    </row>
    <row r="269" spans="1:76" x14ac:dyDescent="0.45">
      <c r="A269">
        <v>2023</v>
      </c>
      <c r="B269" t="s">
        <v>185</v>
      </c>
      <c r="C269">
        <v>5416</v>
      </c>
      <c r="D269" t="s">
        <v>467</v>
      </c>
      <c r="E269" t="s">
        <v>996</v>
      </c>
      <c r="F269">
        <v>222</v>
      </c>
      <c r="G269">
        <v>25.222999999999999</v>
      </c>
      <c r="H269">
        <v>0</v>
      </c>
      <c r="I269">
        <v>3.645</v>
      </c>
      <c r="J269" t="s">
        <v>244</v>
      </c>
      <c r="K269">
        <v>0.438</v>
      </c>
      <c r="L269">
        <v>16.716999999999999</v>
      </c>
      <c r="M269" t="s">
        <v>324</v>
      </c>
      <c r="N269" t="s">
        <v>324</v>
      </c>
      <c r="O269" t="s">
        <v>324</v>
      </c>
      <c r="P269">
        <v>17.155000000000001</v>
      </c>
      <c r="Q269">
        <v>0</v>
      </c>
      <c r="R269">
        <v>0</v>
      </c>
      <c r="S269" t="s">
        <v>324</v>
      </c>
      <c r="T269" t="s">
        <v>324</v>
      </c>
      <c r="U269" t="s">
        <v>324</v>
      </c>
      <c r="V269">
        <v>0</v>
      </c>
      <c r="W269">
        <v>0</v>
      </c>
      <c r="X269">
        <v>0</v>
      </c>
      <c r="Y269" t="s">
        <v>324</v>
      </c>
      <c r="Z269" t="s">
        <v>324</v>
      </c>
      <c r="AA269" t="s">
        <v>324</v>
      </c>
      <c r="AB269">
        <v>0</v>
      </c>
      <c r="AC269">
        <v>0</v>
      </c>
      <c r="AD269">
        <v>3.7999999999999999E-2</v>
      </c>
      <c r="AE269" t="s">
        <v>324</v>
      </c>
      <c r="AF269" t="s">
        <v>324</v>
      </c>
      <c r="AG269" t="s">
        <v>324</v>
      </c>
      <c r="AH269">
        <v>3.7999999999999999E-2</v>
      </c>
      <c r="AI269">
        <v>0</v>
      </c>
      <c r="AJ269">
        <v>7.16</v>
      </c>
      <c r="AK269" t="s">
        <v>324</v>
      </c>
      <c r="AL269" t="s">
        <v>324</v>
      </c>
      <c r="AM269" t="s">
        <v>324</v>
      </c>
      <c r="AN269">
        <v>7.16</v>
      </c>
      <c r="AO269">
        <v>0</v>
      </c>
      <c r="AP269">
        <v>0</v>
      </c>
      <c r="AQ269" t="s">
        <v>324</v>
      </c>
      <c r="AR269" t="s">
        <v>324</v>
      </c>
      <c r="AS269" t="s">
        <v>324</v>
      </c>
      <c r="AT269">
        <v>0</v>
      </c>
      <c r="AU269">
        <v>0</v>
      </c>
      <c r="AV269">
        <v>0</v>
      </c>
      <c r="AW269" t="s">
        <v>324</v>
      </c>
      <c r="AX269" t="s">
        <v>324</v>
      </c>
      <c r="AY269" t="s">
        <v>324</v>
      </c>
      <c r="AZ269">
        <v>0</v>
      </c>
      <c r="BA269">
        <v>0</v>
      </c>
      <c r="BB269">
        <v>0.87</v>
      </c>
      <c r="BC269" t="s">
        <v>324</v>
      </c>
      <c r="BD269" t="s">
        <v>324</v>
      </c>
      <c r="BE269" t="s">
        <v>324</v>
      </c>
      <c r="BF269">
        <v>0.87</v>
      </c>
      <c r="BG269">
        <v>0</v>
      </c>
      <c r="BH269">
        <v>0</v>
      </c>
      <c r="BI269" t="s">
        <v>324</v>
      </c>
      <c r="BJ269" t="s">
        <v>324</v>
      </c>
      <c r="BK269" t="s">
        <v>324</v>
      </c>
      <c r="BL269">
        <v>0</v>
      </c>
      <c r="BM269">
        <v>0</v>
      </c>
      <c r="BN269">
        <v>0</v>
      </c>
      <c r="BO269" t="s">
        <v>324</v>
      </c>
      <c r="BP269" t="s">
        <v>324</v>
      </c>
      <c r="BQ269" t="s">
        <v>324</v>
      </c>
      <c r="BR269">
        <v>0</v>
      </c>
      <c r="BS269">
        <v>0.438</v>
      </c>
      <c r="BT269">
        <v>24.785</v>
      </c>
      <c r="BU269">
        <v>0</v>
      </c>
      <c r="BV269">
        <v>0</v>
      </c>
      <c r="BW269">
        <v>0</v>
      </c>
      <c r="BX269">
        <v>25.222999999999999</v>
      </c>
    </row>
    <row r="270" spans="1:76" x14ac:dyDescent="0.45">
      <c r="A270">
        <v>2023</v>
      </c>
      <c r="B270" t="s">
        <v>185</v>
      </c>
      <c r="C270">
        <v>6235</v>
      </c>
      <c r="D270" t="s">
        <v>589</v>
      </c>
      <c r="E270" t="s">
        <v>994</v>
      </c>
      <c r="F270">
        <v>31</v>
      </c>
      <c r="G270">
        <v>1.2210000000000001</v>
      </c>
      <c r="H270" t="s">
        <v>324</v>
      </c>
      <c r="I270">
        <v>1.1299999999999999</v>
      </c>
      <c r="J270" t="s">
        <v>244</v>
      </c>
      <c r="K270">
        <v>9.0999999999999998E-2</v>
      </c>
      <c r="L270">
        <v>0.88</v>
      </c>
      <c r="M270" t="s">
        <v>324</v>
      </c>
      <c r="N270" t="s">
        <v>324</v>
      </c>
      <c r="O270" t="s">
        <v>324</v>
      </c>
      <c r="P270">
        <v>0.97099999999999997</v>
      </c>
      <c r="Q270" t="s">
        <v>324</v>
      </c>
      <c r="R270">
        <v>0.25</v>
      </c>
      <c r="S270" t="s">
        <v>324</v>
      </c>
      <c r="T270" t="s">
        <v>324</v>
      </c>
      <c r="U270" t="s">
        <v>324</v>
      </c>
      <c r="V270">
        <v>0.25</v>
      </c>
      <c r="W270" t="s">
        <v>324</v>
      </c>
      <c r="X270" t="s">
        <v>324</v>
      </c>
      <c r="Y270" t="s">
        <v>324</v>
      </c>
      <c r="Z270" t="s">
        <v>324</v>
      </c>
      <c r="AA270" t="s">
        <v>324</v>
      </c>
      <c r="AB270">
        <v>0</v>
      </c>
      <c r="AC270" t="s">
        <v>324</v>
      </c>
      <c r="AD270" t="s">
        <v>324</v>
      </c>
      <c r="AE270" t="s">
        <v>324</v>
      </c>
      <c r="AF270" t="s">
        <v>324</v>
      </c>
      <c r="AG270" t="s">
        <v>324</v>
      </c>
      <c r="AH270">
        <v>0</v>
      </c>
      <c r="AI270" t="s">
        <v>324</v>
      </c>
      <c r="AJ270" t="s">
        <v>324</v>
      </c>
      <c r="AK270" t="s">
        <v>324</v>
      </c>
      <c r="AL270" t="s">
        <v>324</v>
      </c>
      <c r="AM270" t="s">
        <v>324</v>
      </c>
      <c r="AN270">
        <v>0</v>
      </c>
      <c r="AO270" t="s">
        <v>324</v>
      </c>
      <c r="AP270" t="s">
        <v>324</v>
      </c>
      <c r="AQ270" t="s">
        <v>324</v>
      </c>
      <c r="AR270" t="s">
        <v>324</v>
      </c>
      <c r="AS270" t="s">
        <v>324</v>
      </c>
      <c r="AT270">
        <v>0</v>
      </c>
      <c r="AU270" t="s">
        <v>324</v>
      </c>
      <c r="AV270" t="s">
        <v>324</v>
      </c>
      <c r="AW270" t="s">
        <v>324</v>
      </c>
      <c r="AX270" t="s">
        <v>324</v>
      </c>
      <c r="AY270" t="s">
        <v>324</v>
      </c>
      <c r="AZ270">
        <v>0</v>
      </c>
      <c r="BA270" t="s">
        <v>324</v>
      </c>
      <c r="BB270" t="s">
        <v>324</v>
      </c>
      <c r="BC270" t="s">
        <v>324</v>
      </c>
      <c r="BD270" t="s">
        <v>324</v>
      </c>
      <c r="BE270" t="s">
        <v>324</v>
      </c>
      <c r="BF270">
        <v>0</v>
      </c>
      <c r="BG270" t="s">
        <v>324</v>
      </c>
      <c r="BH270" t="s">
        <v>324</v>
      </c>
      <c r="BI270" t="s">
        <v>324</v>
      </c>
      <c r="BJ270" t="s">
        <v>324</v>
      </c>
      <c r="BK270" t="s">
        <v>324</v>
      </c>
      <c r="BL270">
        <v>0</v>
      </c>
      <c r="BM270" t="s">
        <v>324</v>
      </c>
      <c r="BN270" t="s">
        <v>324</v>
      </c>
      <c r="BO270" t="s">
        <v>324</v>
      </c>
      <c r="BP270" t="s">
        <v>324</v>
      </c>
      <c r="BQ270" t="s">
        <v>324</v>
      </c>
      <c r="BR270">
        <v>0</v>
      </c>
      <c r="BS270">
        <v>9.0999999999999998E-2</v>
      </c>
      <c r="BT270">
        <v>1.1299999999999999</v>
      </c>
      <c r="BU270">
        <v>0</v>
      </c>
      <c r="BV270">
        <v>0</v>
      </c>
      <c r="BW270">
        <v>0</v>
      </c>
      <c r="BX270">
        <v>1.2210000000000001</v>
      </c>
    </row>
    <row r="271" spans="1:76" x14ac:dyDescent="0.45">
      <c r="A271">
        <v>2023</v>
      </c>
      <c r="B271" t="s">
        <v>185</v>
      </c>
      <c r="C271">
        <v>6784</v>
      </c>
      <c r="D271" t="s">
        <v>998</v>
      </c>
      <c r="E271" t="s">
        <v>994</v>
      </c>
      <c r="F271">
        <v>19</v>
      </c>
      <c r="G271">
        <v>3.653</v>
      </c>
      <c r="H271" t="s">
        <v>324</v>
      </c>
      <c r="I271">
        <v>3</v>
      </c>
      <c r="J271" t="s">
        <v>247</v>
      </c>
      <c r="K271">
        <v>1.9E-2</v>
      </c>
      <c r="L271">
        <v>0.627</v>
      </c>
      <c r="M271" t="s">
        <v>324</v>
      </c>
      <c r="N271" t="s">
        <v>324</v>
      </c>
      <c r="O271" t="s">
        <v>324</v>
      </c>
      <c r="P271">
        <v>0.64600000000000002</v>
      </c>
      <c r="Q271" t="s">
        <v>324</v>
      </c>
      <c r="R271" t="s">
        <v>324</v>
      </c>
      <c r="S271" t="s">
        <v>324</v>
      </c>
      <c r="T271" t="s">
        <v>324</v>
      </c>
      <c r="U271" t="s">
        <v>324</v>
      </c>
      <c r="V271">
        <v>0</v>
      </c>
      <c r="W271" t="s">
        <v>324</v>
      </c>
      <c r="X271" t="s">
        <v>324</v>
      </c>
      <c r="Y271" t="s">
        <v>324</v>
      </c>
      <c r="Z271" t="s">
        <v>324</v>
      </c>
      <c r="AA271" t="s">
        <v>324</v>
      </c>
      <c r="AB271">
        <v>0</v>
      </c>
      <c r="AC271" t="s">
        <v>324</v>
      </c>
      <c r="AD271" t="s">
        <v>324</v>
      </c>
      <c r="AE271" t="s">
        <v>324</v>
      </c>
      <c r="AF271" t="s">
        <v>324</v>
      </c>
      <c r="AG271" t="s">
        <v>324</v>
      </c>
      <c r="AH271">
        <v>0</v>
      </c>
      <c r="AI271">
        <v>7.0000000000000001E-3</v>
      </c>
      <c r="AJ271" t="s">
        <v>324</v>
      </c>
      <c r="AK271">
        <v>3</v>
      </c>
      <c r="AL271" t="s">
        <v>324</v>
      </c>
      <c r="AM271" t="s">
        <v>324</v>
      </c>
      <c r="AN271">
        <v>3.0070000000000001</v>
      </c>
      <c r="AO271" t="s">
        <v>324</v>
      </c>
      <c r="AP271" t="s">
        <v>324</v>
      </c>
      <c r="AQ271" t="s">
        <v>324</v>
      </c>
      <c r="AR271" t="s">
        <v>324</v>
      </c>
      <c r="AS271" t="s">
        <v>324</v>
      </c>
      <c r="AT271">
        <v>0</v>
      </c>
      <c r="AU271" t="s">
        <v>324</v>
      </c>
      <c r="AV271" t="s">
        <v>324</v>
      </c>
      <c r="AW271" t="s">
        <v>324</v>
      </c>
      <c r="AX271" t="s">
        <v>324</v>
      </c>
      <c r="AY271" t="s">
        <v>324</v>
      </c>
      <c r="AZ271">
        <v>0</v>
      </c>
      <c r="BA271" t="s">
        <v>324</v>
      </c>
      <c r="BB271" t="s">
        <v>324</v>
      </c>
      <c r="BC271" t="s">
        <v>324</v>
      </c>
      <c r="BD271" t="s">
        <v>324</v>
      </c>
      <c r="BE271" t="s">
        <v>324</v>
      </c>
      <c r="BF271">
        <v>0</v>
      </c>
      <c r="BG271" t="s">
        <v>324</v>
      </c>
      <c r="BH271" t="s">
        <v>324</v>
      </c>
      <c r="BI271" t="s">
        <v>324</v>
      </c>
      <c r="BJ271" t="s">
        <v>324</v>
      </c>
      <c r="BK271" t="s">
        <v>324</v>
      </c>
      <c r="BL271">
        <v>0</v>
      </c>
      <c r="BM271" t="s">
        <v>324</v>
      </c>
      <c r="BN271" t="s">
        <v>324</v>
      </c>
      <c r="BO271" t="s">
        <v>324</v>
      </c>
      <c r="BP271" t="s">
        <v>324</v>
      </c>
      <c r="BQ271" t="s">
        <v>324</v>
      </c>
      <c r="BR271">
        <v>0</v>
      </c>
      <c r="BS271">
        <v>2.5999999999999999E-2</v>
      </c>
      <c r="BT271">
        <v>0.627</v>
      </c>
      <c r="BU271">
        <v>3</v>
      </c>
      <c r="BV271">
        <v>0</v>
      </c>
      <c r="BW271">
        <v>0</v>
      </c>
      <c r="BX271">
        <v>3.653</v>
      </c>
    </row>
    <row r="272" spans="1:76" x14ac:dyDescent="0.45">
      <c r="A272">
        <v>2023</v>
      </c>
      <c r="B272" t="s">
        <v>185</v>
      </c>
      <c r="C272">
        <v>7027</v>
      </c>
      <c r="D272" t="s">
        <v>1354</v>
      </c>
      <c r="E272" t="s">
        <v>996</v>
      </c>
      <c r="F272">
        <v>37</v>
      </c>
      <c r="G272">
        <v>2.9620000000000002</v>
      </c>
      <c r="H272">
        <v>0</v>
      </c>
      <c r="I272">
        <v>0.9</v>
      </c>
      <c r="J272" t="s">
        <v>244</v>
      </c>
      <c r="K272">
        <v>0.16600000000000001</v>
      </c>
      <c r="L272">
        <v>1.0960000000000001</v>
      </c>
      <c r="M272" t="s">
        <v>324</v>
      </c>
      <c r="N272" t="s">
        <v>324</v>
      </c>
      <c r="O272" t="s">
        <v>324</v>
      </c>
      <c r="P272">
        <v>1.262</v>
      </c>
      <c r="Q272" t="s">
        <v>324</v>
      </c>
      <c r="R272" t="s">
        <v>324</v>
      </c>
      <c r="S272" t="s">
        <v>324</v>
      </c>
      <c r="T272" t="s">
        <v>324</v>
      </c>
      <c r="U272" t="s">
        <v>324</v>
      </c>
      <c r="V272">
        <v>0</v>
      </c>
      <c r="W272" t="s">
        <v>324</v>
      </c>
      <c r="X272" t="s">
        <v>324</v>
      </c>
      <c r="Y272" t="s">
        <v>324</v>
      </c>
      <c r="Z272" t="s">
        <v>324</v>
      </c>
      <c r="AA272" t="s">
        <v>324</v>
      </c>
      <c r="AB272">
        <v>0</v>
      </c>
      <c r="AC272" t="s">
        <v>324</v>
      </c>
      <c r="AD272" t="s">
        <v>324</v>
      </c>
      <c r="AE272" t="s">
        <v>324</v>
      </c>
      <c r="AF272" t="s">
        <v>324</v>
      </c>
      <c r="AG272" t="s">
        <v>324</v>
      </c>
      <c r="AH272">
        <v>0</v>
      </c>
      <c r="AI272" t="s">
        <v>324</v>
      </c>
      <c r="AJ272" t="s">
        <v>324</v>
      </c>
      <c r="AK272" t="s">
        <v>324</v>
      </c>
      <c r="AL272" t="s">
        <v>324</v>
      </c>
      <c r="AM272" t="s">
        <v>324</v>
      </c>
      <c r="AN272">
        <v>0</v>
      </c>
      <c r="AO272" t="s">
        <v>324</v>
      </c>
      <c r="AP272" t="s">
        <v>324</v>
      </c>
      <c r="AQ272" t="s">
        <v>324</v>
      </c>
      <c r="AR272" t="s">
        <v>324</v>
      </c>
      <c r="AS272" t="s">
        <v>324</v>
      </c>
      <c r="AT272">
        <v>0</v>
      </c>
      <c r="AU272" t="s">
        <v>324</v>
      </c>
      <c r="AV272">
        <v>1.7</v>
      </c>
      <c r="AW272" t="s">
        <v>324</v>
      </c>
      <c r="AX272" t="s">
        <v>324</v>
      </c>
      <c r="AY272" t="s">
        <v>324</v>
      </c>
      <c r="AZ272">
        <v>1.7</v>
      </c>
      <c r="BA272" t="s">
        <v>324</v>
      </c>
      <c r="BB272" t="s">
        <v>324</v>
      </c>
      <c r="BC272" t="s">
        <v>324</v>
      </c>
      <c r="BD272" t="s">
        <v>324</v>
      </c>
      <c r="BE272" t="s">
        <v>324</v>
      </c>
      <c r="BF272">
        <v>0</v>
      </c>
      <c r="BG272" t="s">
        <v>324</v>
      </c>
      <c r="BH272" t="s">
        <v>324</v>
      </c>
      <c r="BI272" t="s">
        <v>324</v>
      </c>
      <c r="BJ272" t="s">
        <v>324</v>
      </c>
      <c r="BK272" t="s">
        <v>324</v>
      </c>
      <c r="BL272">
        <v>0</v>
      </c>
      <c r="BM272" t="s">
        <v>324</v>
      </c>
      <c r="BN272" t="s">
        <v>324</v>
      </c>
      <c r="BO272" t="s">
        <v>324</v>
      </c>
      <c r="BP272" t="s">
        <v>324</v>
      </c>
      <c r="BQ272" t="s">
        <v>324</v>
      </c>
      <c r="BR272">
        <v>0</v>
      </c>
      <c r="BS272">
        <v>0.16600000000000001</v>
      </c>
      <c r="BT272">
        <v>2.7959999999999998</v>
      </c>
      <c r="BU272">
        <v>0</v>
      </c>
      <c r="BV272">
        <v>0</v>
      </c>
      <c r="BW272">
        <v>0</v>
      </c>
      <c r="BX272">
        <v>2.9620000000000002</v>
      </c>
    </row>
    <row r="273" spans="1:76" x14ac:dyDescent="0.45">
      <c r="A273">
        <v>2023</v>
      </c>
      <c r="B273" t="s">
        <v>185</v>
      </c>
      <c r="C273">
        <v>8333</v>
      </c>
      <c r="D273" t="s">
        <v>1000</v>
      </c>
      <c r="E273" t="s">
        <v>996</v>
      </c>
      <c r="F273">
        <v>3</v>
      </c>
      <c r="G273">
        <v>0.61499999999999999</v>
      </c>
      <c r="H273">
        <v>0.61499999999999999</v>
      </c>
      <c r="I273">
        <v>0.61499999999999999</v>
      </c>
      <c r="K273" t="s">
        <v>324</v>
      </c>
      <c r="L273" t="s">
        <v>324</v>
      </c>
      <c r="M273" t="s">
        <v>324</v>
      </c>
      <c r="N273" t="s">
        <v>324</v>
      </c>
      <c r="O273" t="s">
        <v>324</v>
      </c>
      <c r="P273">
        <v>0</v>
      </c>
      <c r="Q273" t="s">
        <v>324</v>
      </c>
      <c r="R273" t="s">
        <v>324</v>
      </c>
      <c r="S273" t="s">
        <v>324</v>
      </c>
      <c r="T273" t="s">
        <v>324</v>
      </c>
      <c r="U273" t="s">
        <v>324</v>
      </c>
      <c r="V273">
        <v>0</v>
      </c>
      <c r="W273" t="s">
        <v>324</v>
      </c>
      <c r="X273" t="s">
        <v>324</v>
      </c>
      <c r="Y273" t="s">
        <v>324</v>
      </c>
      <c r="Z273" t="s">
        <v>324</v>
      </c>
      <c r="AA273" t="s">
        <v>324</v>
      </c>
      <c r="AB273">
        <v>0</v>
      </c>
      <c r="AC273" t="s">
        <v>324</v>
      </c>
      <c r="AD273" t="s">
        <v>324</v>
      </c>
      <c r="AE273" t="s">
        <v>324</v>
      </c>
      <c r="AF273" t="s">
        <v>324</v>
      </c>
      <c r="AG273" t="s">
        <v>324</v>
      </c>
      <c r="AH273">
        <v>0</v>
      </c>
      <c r="AI273" t="s">
        <v>324</v>
      </c>
      <c r="AJ273" t="s">
        <v>324</v>
      </c>
      <c r="AK273" t="s">
        <v>324</v>
      </c>
      <c r="AL273" t="s">
        <v>324</v>
      </c>
      <c r="AM273" t="s">
        <v>324</v>
      </c>
      <c r="AN273">
        <v>0</v>
      </c>
      <c r="AO273" t="s">
        <v>324</v>
      </c>
      <c r="AP273" t="s">
        <v>324</v>
      </c>
      <c r="AQ273" t="s">
        <v>324</v>
      </c>
      <c r="AR273" t="s">
        <v>324</v>
      </c>
      <c r="AS273" t="s">
        <v>324</v>
      </c>
      <c r="AT273">
        <v>0</v>
      </c>
      <c r="AU273" t="s">
        <v>324</v>
      </c>
      <c r="AV273" t="s">
        <v>324</v>
      </c>
      <c r="AW273" t="s">
        <v>324</v>
      </c>
      <c r="AX273" t="s">
        <v>324</v>
      </c>
      <c r="AY273">
        <v>0.61499999999999999</v>
      </c>
      <c r="AZ273">
        <v>0.61499999999999999</v>
      </c>
      <c r="BA273" t="s">
        <v>324</v>
      </c>
      <c r="BB273" t="s">
        <v>324</v>
      </c>
      <c r="BC273" t="s">
        <v>324</v>
      </c>
      <c r="BD273" t="s">
        <v>324</v>
      </c>
      <c r="BE273" t="s">
        <v>324</v>
      </c>
      <c r="BF273">
        <v>0</v>
      </c>
      <c r="BG273" t="s">
        <v>324</v>
      </c>
      <c r="BH273" t="s">
        <v>324</v>
      </c>
      <c r="BI273" t="s">
        <v>324</v>
      </c>
      <c r="BJ273" t="s">
        <v>324</v>
      </c>
      <c r="BK273" t="s">
        <v>324</v>
      </c>
      <c r="BL273">
        <v>0</v>
      </c>
      <c r="BM273" t="s">
        <v>324</v>
      </c>
      <c r="BN273" t="s">
        <v>324</v>
      </c>
      <c r="BO273" t="s">
        <v>324</v>
      </c>
      <c r="BP273" t="s">
        <v>324</v>
      </c>
      <c r="BQ273" t="s">
        <v>324</v>
      </c>
      <c r="BR273">
        <v>0</v>
      </c>
      <c r="BS273">
        <v>0</v>
      </c>
      <c r="BT273">
        <v>0</v>
      </c>
      <c r="BU273">
        <v>0</v>
      </c>
      <c r="BV273">
        <v>0</v>
      </c>
      <c r="BW273">
        <v>0.61499999999999999</v>
      </c>
      <c r="BX273">
        <v>0.61499999999999999</v>
      </c>
    </row>
    <row r="274" spans="1:76" x14ac:dyDescent="0.45">
      <c r="A274">
        <v>2023</v>
      </c>
      <c r="B274" t="s">
        <v>185</v>
      </c>
      <c r="C274">
        <v>8571</v>
      </c>
      <c r="D274" t="s">
        <v>1355</v>
      </c>
      <c r="E274" t="s">
        <v>996</v>
      </c>
      <c r="F274">
        <v>5</v>
      </c>
      <c r="G274">
        <v>2.1</v>
      </c>
      <c r="H274">
        <v>2.1</v>
      </c>
      <c r="I274">
        <v>0.9</v>
      </c>
      <c r="J274" t="s">
        <v>244</v>
      </c>
      <c r="K274" t="s">
        <v>324</v>
      </c>
      <c r="L274">
        <v>0.1</v>
      </c>
      <c r="M274" t="s">
        <v>324</v>
      </c>
      <c r="N274" t="s">
        <v>324</v>
      </c>
      <c r="O274" t="s">
        <v>324</v>
      </c>
      <c r="P274">
        <v>0.1</v>
      </c>
      <c r="Q274" t="s">
        <v>324</v>
      </c>
      <c r="R274" t="s">
        <v>324</v>
      </c>
      <c r="S274" t="s">
        <v>324</v>
      </c>
      <c r="T274" t="s">
        <v>324</v>
      </c>
      <c r="U274" t="s">
        <v>324</v>
      </c>
      <c r="V274">
        <v>0</v>
      </c>
      <c r="W274" t="s">
        <v>324</v>
      </c>
      <c r="X274" t="s">
        <v>324</v>
      </c>
      <c r="Y274" t="s">
        <v>324</v>
      </c>
      <c r="Z274" t="s">
        <v>324</v>
      </c>
      <c r="AA274" t="s">
        <v>324</v>
      </c>
      <c r="AB274">
        <v>0</v>
      </c>
      <c r="AC274" t="s">
        <v>324</v>
      </c>
      <c r="AD274" t="s">
        <v>324</v>
      </c>
      <c r="AE274" t="s">
        <v>324</v>
      </c>
      <c r="AF274" t="s">
        <v>324</v>
      </c>
      <c r="AG274" t="s">
        <v>324</v>
      </c>
      <c r="AH274">
        <v>0</v>
      </c>
      <c r="AI274" t="s">
        <v>324</v>
      </c>
      <c r="AJ274" t="s">
        <v>324</v>
      </c>
      <c r="AK274" t="s">
        <v>324</v>
      </c>
      <c r="AL274" t="s">
        <v>324</v>
      </c>
      <c r="AM274" t="s">
        <v>324</v>
      </c>
      <c r="AN274">
        <v>0</v>
      </c>
      <c r="AO274" t="s">
        <v>324</v>
      </c>
      <c r="AP274" t="s">
        <v>324</v>
      </c>
      <c r="AQ274" t="s">
        <v>324</v>
      </c>
      <c r="AR274" t="s">
        <v>324</v>
      </c>
      <c r="AS274" t="s">
        <v>324</v>
      </c>
      <c r="AT274">
        <v>0</v>
      </c>
      <c r="AU274" t="s">
        <v>324</v>
      </c>
      <c r="AV274">
        <v>2</v>
      </c>
      <c r="AW274" t="s">
        <v>324</v>
      </c>
      <c r="AX274" t="s">
        <v>324</v>
      </c>
      <c r="AY274" t="s">
        <v>324</v>
      </c>
      <c r="AZ274">
        <v>2</v>
      </c>
      <c r="BA274" t="s">
        <v>324</v>
      </c>
      <c r="BB274" t="s">
        <v>324</v>
      </c>
      <c r="BC274" t="s">
        <v>324</v>
      </c>
      <c r="BD274" t="s">
        <v>324</v>
      </c>
      <c r="BE274" t="s">
        <v>324</v>
      </c>
      <c r="BF274">
        <v>0</v>
      </c>
      <c r="BG274" t="s">
        <v>324</v>
      </c>
      <c r="BH274" t="s">
        <v>324</v>
      </c>
      <c r="BI274" t="s">
        <v>324</v>
      </c>
      <c r="BJ274" t="s">
        <v>324</v>
      </c>
      <c r="BK274" t="s">
        <v>324</v>
      </c>
      <c r="BL274">
        <v>0</v>
      </c>
      <c r="BM274" t="s">
        <v>324</v>
      </c>
      <c r="BN274" t="s">
        <v>324</v>
      </c>
      <c r="BO274" t="s">
        <v>324</v>
      </c>
      <c r="BP274" t="s">
        <v>324</v>
      </c>
      <c r="BQ274" t="s">
        <v>324</v>
      </c>
      <c r="BR274">
        <v>0</v>
      </c>
      <c r="BS274">
        <v>0</v>
      </c>
      <c r="BT274">
        <v>2.1</v>
      </c>
      <c r="BU274">
        <v>0</v>
      </c>
      <c r="BV274">
        <v>0</v>
      </c>
      <c r="BW274">
        <v>0</v>
      </c>
      <c r="BX274">
        <v>2.1</v>
      </c>
    </row>
    <row r="275" spans="1:76" x14ac:dyDescent="0.45">
      <c r="A275">
        <v>2023</v>
      </c>
      <c r="B275" t="s">
        <v>185</v>
      </c>
      <c r="C275">
        <v>10966</v>
      </c>
      <c r="D275" t="s">
        <v>1356</v>
      </c>
      <c r="E275" t="s">
        <v>996</v>
      </c>
      <c r="F275">
        <v>6</v>
      </c>
      <c r="G275">
        <v>1.5680000000000001</v>
      </c>
      <c r="H275">
        <v>1.5680000000000001</v>
      </c>
      <c r="I275">
        <v>0</v>
      </c>
      <c r="J275" t="s">
        <v>247</v>
      </c>
      <c r="K275" t="s">
        <v>324</v>
      </c>
      <c r="L275">
        <v>6.8000000000000005E-2</v>
      </c>
      <c r="M275" t="s">
        <v>324</v>
      </c>
      <c r="N275" t="s">
        <v>324</v>
      </c>
      <c r="O275" t="s">
        <v>324</v>
      </c>
      <c r="P275">
        <v>6.8000000000000005E-2</v>
      </c>
      <c r="Q275" t="s">
        <v>324</v>
      </c>
      <c r="R275" t="s">
        <v>324</v>
      </c>
      <c r="S275" t="s">
        <v>324</v>
      </c>
      <c r="T275" t="s">
        <v>324</v>
      </c>
      <c r="U275" t="s">
        <v>324</v>
      </c>
      <c r="V275">
        <v>0</v>
      </c>
      <c r="W275" t="s">
        <v>324</v>
      </c>
      <c r="X275" t="s">
        <v>324</v>
      </c>
      <c r="Y275" t="s">
        <v>324</v>
      </c>
      <c r="Z275" t="s">
        <v>324</v>
      </c>
      <c r="AA275" t="s">
        <v>324</v>
      </c>
      <c r="AB275">
        <v>0</v>
      </c>
      <c r="AC275" t="s">
        <v>324</v>
      </c>
      <c r="AD275" t="s">
        <v>324</v>
      </c>
      <c r="AE275" t="s">
        <v>324</v>
      </c>
      <c r="AF275" t="s">
        <v>324</v>
      </c>
      <c r="AG275" t="s">
        <v>324</v>
      </c>
      <c r="AH275">
        <v>0</v>
      </c>
      <c r="AI275" t="s">
        <v>324</v>
      </c>
      <c r="AJ275" t="s">
        <v>324</v>
      </c>
      <c r="AK275" t="s">
        <v>324</v>
      </c>
      <c r="AL275" t="s">
        <v>324</v>
      </c>
      <c r="AM275" t="s">
        <v>324</v>
      </c>
      <c r="AN275">
        <v>0</v>
      </c>
      <c r="AO275" t="s">
        <v>324</v>
      </c>
      <c r="AP275" t="s">
        <v>324</v>
      </c>
      <c r="AQ275" t="s">
        <v>324</v>
      </c>
      <c r="AR275" t="s">
        <v>324</v>
      </c>
      <c r="AS275" t="s">
        <v>324</v>
      </c>
      <c r="AT275">
        <v>0</v>
      </c>
      <c r="AU275" t="s">
        <v>324</v>
      </c>
      <c r="AV275">
        <v>1.5</v>
      </c>
      <c r="AW275" t="s">
        <v>324</v>
      </c>
      <c r="AX275" t="s">
        <v>324</v>
      </c>
      <c r="AY275" t="s">
        <v>324</v>
      </c>
      <c r="AZ275">
        <v>1.5</v>
      </c>
      <c r="BA275" t="s">
        <v>324</v>
      </c>
      <c r="BB275" t="s">
        <v>324</v>
      </c>
      <c r="BC275" t="s">
        <v>324</v>
      </c>
      <c r="BD275" t="s">
        <v>324</v>
      </c>
      <c r="BE275" t="s">
        <v>324</v>
      </c>
      <c r="BF275">
        <v>0</v>
      </c>
      <c r="BG275" t="s">
        <v>324</v>
      </c>
      <c r="BH275" t="s">
        <v>324</v>
      </c>
      <c r="BI275" t="s">
        <v>324</v>
      </c>
      <c r="BJ275" t="s">
        <v>324</v>
      </c>
      <c r="BK275" t="s">
        <v>324</v>
      </c>
      <c r="BL275">
        <v>0</v>
      </c>
      <c r="BM275" t="s">
        <v>324</v>
      </c>
      <c r="BN275" t="s">
        <v>324</v>
      </c>
      <c r="BO275" t="s">
        <v>324</v>
      </c>
      <c r="BP275" t="s">
        <v>324</v>
      </c>
      <c r="BQ275" t="s">
        <v>324</v>
      </c>
      <c r="BR275">
        <v>0</v>
      </c>
      <c r="BS275">
        <v>0</v>
      </c>
      <c r="BT275">
        <v>1.5680000000000001</v>
      </c>
      <c r="BU275">
        <v>0</v>
      </c>
      <c r="BV275">
        <v>0</v>
      </c>
      <c r="BW275">
        <v>0</v>
      </c>
      <c r="BX275">
        <v>1.5680000000000001</v>
      </c>
    </row>
    <row r="276" spans="1:76" x14ac:dyDescent="0.45">
      <c r="A276">
        <v>2023</v>
      </c>
      <c r="B276" t="s">
        <v>185</v>
      </c>
      <c r="C276">
        <v>11291</v>
      </c>
      <c r="D276" t="s">
        <v>1357</v>
      </c>
      <c r="E276" t="s">
        <v>994</v>
      </c>
      <c r="F276">
        <v>113</v>
      </c>
      <c r="G276">
        <v>1.3740000000000001</v>
      </c>
      <c r="H276">
        <v>0</v>
      </c>
      <c r="I276">
        <v>0</v>
      </c>
      <c r="J276" t="s">
        <v>244</v>
      </c>
      <c r="K276">
        <v>0.80400000000000005</v>
      </c>
      <c r="L276">
        <v>0.56999999999999995</v>
      </c>
      <c r="M276" t="s">
        <v>324</v>
      </c>
      <c r="N276" t="s">
        <v>324</v>
      </c>
      <c r="O276" t="s">
        <v>324</v>
      </c>
      <c r="P276">
        <v>1.3740000000000001</v>
      </c>
      <c r="Q276" t="s">
        <v>324</v>
      </c>
      <c r="R276" t="s">
        <v>324</v>
      </c>
      <c r="S276" t="s">
        <v>324</v>
      </c>
      <c r="T276" t="s">
        <v>324</v>
      </c>
      <c r="U276" t="s">
        <v>324</v>
      </c>
      <c r="V276">
        <v>0</v>
      </c>
      <c r="W276" t="s">
        <v>324</v>
      </c>
      <c r="X276" t="s">
        <v>324</v>
      </c>
      <c r="Y276" t="s">
        <v>324</v>
      </c>
      <c r="Z276" t="s">
        <v>324</v>
      </c>
      <c r="AA276" t="s">
        <v>324</v>
      </c>
      <c r="AB276">
        <v>0</v>
      </c>
      <c r="AC276" t="s">
        <v>324</v>
      </c>
      <c r="AD276" t="s">
        <v>324</v>
      </c>
      <c r="AE276" t="s">
        <v>324</v>
      </c>
      <c r="AF276" t="s">
        <v>324</v>
      </c>
      <c r="AG276" t="s">
        <v>324</v>
      </c>
      <c r="AH276">
        <v>0</v>
      </c>
      <c r="AI276" t="s">
        <v>324</v>
      </c>
      <c r="AJ276" t="s">
        <v>324</v>
      </c>
      <c r="AK276" t="s">
        <v>324</v>
      </c>
      <c r="AL276" t="s">
        <v>324</v>
      </c>
      <c r="AM276" t="s">
        <v>324</v>
      </c>
      <c r="AN276">
        <v>0</v>
      </c>
      <c r="AO276" t="s">
        <v>324</v>
      </c>
      <c r="AP276" t="s">
        <v>324</v>
      </c>
      <c r="AQ276" t="s">
        <v>324</v>
      </c>
      <c r="AR276" t="s">
        <v>324</v>
      </c>
      <c r="AS276" t="s">
        <v>324</v>
      </c>
      <c r="AT276">
        <v>0</v>
      </c>
      <c r="AU276" t="s">
        <v>324</v>
      </c>
      <c r="AV276" t="s">
        <v>324</v>
      </c>
      <c r="AW276" t="s">
        <v>324</v>
      </c>
      <c r="AX276" t="s">
        <v>324</v>
      </c>
      <c r="AY276" t="s">
        <v>324</v>
      </c>
      <c r="AZ276">
        <v>0</v>
      </c>
      <c r="BA276" t="s">
        <v>324</v>
      </c>
      <c r="BB276" t="s">
        <v>324</v>
      </c>
      <c r="BC276" t="s">
        <v>324</v>
      </c>
      <c r="BD276" t="s">
        <v>324</v>
      </c>
      <c r="BE276" t="s">
        <v>324</v>
      </c>
      <c r="BF276">
        <v>0</v>
      </c>
      <c r="BG276" t="s">
        <v>324</v>
      </c>
      <c r="BH276" t="s">
        <v>324</v>
      </c>
      <c r="BI276" t="s">
        <v>324</v>
      </c>
      <c r="BJ276" t="s">
        <v>324</v>
      </c>
      <c r="BK276" t="s">
        <v>324</v>
      </c>
      <c r="BL276">
        <v>0</v>
      </c>
      <c r="BM276" t="s">
        <v>324</v>
      </c>
      <c r="BN276" t="s">
        <v>324</v>
      </c>
      <c r="BO276" t="s">
        <v>324</v>
      </c>
      <c r="BP276" t="s">
        <v>324</v>
      </c>
      <c r="BQ276" t="s">
        <v>324</v>
      </c>
      <c r="BR276">
        <v>0</v>
      </c>
      <c r="BS276">
        <v>0.80400000000000005</v>
      </c>
      <c r="BT276">
        <v>0.56999999999999995</v>
      </c>
      <c r="BU276">
        <v>0</v>
      </c>
      <c r="BV276">
        <v>0</v>
      </c>
      <c r="BW276">
        <v>0</v>
      </c>
      <c r="BX276">
        <v>1.3740000000000001</v>
      </c>
    </row>
    <row r="277" spans="1:76" x14ac:dyDescent="0.45">
      <c r="A277">
        <v>2023</v>
      </c>
      <c r="B277" t="s">
        <v>185</v>
      </c>
      <c r="C277">
        <v>12801</v>
      </c>
      <c r="D277" t="s">
        <v>1358</v>
      </c>
      <c r="E277" t="s">
        <v>996</v>
      </c>
      <c r="F277">
        <v>4</v>
      </c>
      <c r="G277">
        <v>1.4</v>
      </c>
      <c r="H277">
        <v>1.4</v>
      </c>
      <c r="I277">
        <v>0</v>
      </c>
      <c r="K277" t="s">
        <v>324</v>
      </c>
      <c r="L277" t="s">
        <v>324</v>
      </c>
      <c r="M277" t="s">
        <v>324</v>
      </c>
      <c r="N277" t="s">
        <v>324</v>
      </c>
      <c r="O277" t="s">
        <v>324</v>
      </c>
      <c r="P277">
        <v>0</v>
      </c>
      <c r="Q277" t="s">
        <v>324</v>
      </c>
      <c r="R277" t="s">
        <v>324</v>
      </c>
      <c r="S277" t="s">
        <v>324</v>
      </c>
      <c r="T277" t="s">
        <v>324</v>
      </c>
      <c r="U277" t="s">
        <v>324</v>
      </c>
      <c r="V277">
        <v>0</v>
      </c>
      <c r="W277" t="s">
        <v>324</v>
      </c>
      <c r="X277" t="s">
        <v>324</v>
      </c>
      <c r="Y277" t="s">
        <v>324</v>
      </c>
      <c r="Z277" t="s">
        <v>324</v>
      </c>
      <c r="AA277" t="s">
        <v>324</v>
      </c>
      <c r="AB277">
        <v>0</v>
      </c>
      <c r="AC277" t="s">
        <v>324</v>
      </c>
      <c r="AD277" t="s">
        <v>324</v>
      </c>
      <c r="AE277" t="s">
        <v>324</v>
      </c>
      <c r="AF277" t="s">
        <v>324</v>
      </c>
      <c r="AG277" t="s">
        <v>324</v>
      </c>
      <c r="AH277">
        <v>0</v>
      </c>
      <c r="AI277" t="s">
        <v>324</v>
      </c>
      <c r="AJ277" t="s">
        <v>324</v>
      </c>
      <c r="AK277" t="s">
        <v>324</v>
      </c>
      <c r="AL277" t="s">
        <v>324</v>
      </c>
      <c r="AM277" t="s">
        <v>324</v>
      </c>
      <c r="AN277">
        <v>0</v>
      </c>
      <c r="AO277" t="s">
        <v>324</v>
      </c>
      <c r="AP277" t="s">
        <v>324</v>
      </c>
      <c r="AQ277" t="s">
        <v>324</v>
      </c>
      <c r="AR277" t="s">
        <v>324</v>
      </c>
      <c r="AS277" t="s">
        <v>324</v>
      </c>
      <c r="AT277">
        <v>0</v>
      </c>
      <c r="AU277" t="s">
        <v>324</v>
      </c>
      <c r="AV277">
        <v>1.4</v>
      </c>
      <c r="AW277" t="s">
        <v>324</v>
      </c>
      <c r="AX277" t="s">
        <v>324</v>
      </c>
      <c r="AY277" t="s">
        <v>324</v>
      </c>
      <c r="AZ277">
        <v>1.4</v>
      </c>
      <c r="BA277" t="s">
        <v>324</v>
      </c>
      <c r="BB277" t="s">
        <v>324</v>
      </c>
      <c r="BC277" t="s">
        <v>324</v>
      </c>
      <c r="BD277" t="s">
        <v>324</v>
      </c>
      <c r="BE277" t="s">
        <v>324</v>
      </c>
      <c r="BF277">
        <v>0</v>
      </c>
      <c r="BG277" t="s">
        <v>324</v>
      </c>
      <c r="BH277" t="s">
        <v>324</v>
      </c>
      <c r="BI277" t="s">
        <v>324</v>
      </c>
      <c r="BJ277" t="s">
        <v>324</v>
      </c>
      <c r="BK277" t="s">
        <v>324</v>
      </c>
      <c r="BL277">
        <v>0</v>
      </c>
      <c r="BM277" t="s">
        <v>324</v>
      </c>
      <c r="BN277" t="s">
        <v>324</v>
      </c>
      <c r="BO277" t="s">
        <v>324</v>
      </c>
      <c r="BP277" t="s">
        <v>324</v>
      </c>
      <c r="BQ277" t="s">
        <v>324</v>
      </c>
      <c r="BR277">
        <v>0</v>
      </c>
      <c r="BS277">
        <v>0</v>
      </c>
      <c r="BT277">
        <v>1.4</v>
      </c>
      <c r="BU277">
        <v>0</v>
      </c>
      <c r="BV277">
        <v>0</v>
      </c>
      <c r="BW277">
        <v>0</v>
      </c>
      <c r="BX277">
        <v>1.4</v>
      </c>
    </row>
    <row r="278" spans="1:76" x14ac:dyDescent="0.45">
      <c r="A278">
        <v>2023</v>
      </c>
      <c r="B278" t="s">
        <v>185</v>
      </c>
      <c r="C278">
        <v>12944</v>
      </c>
      <c r="D278" t="s">
        <v>1359</v>
      </c>
      <c r="E278" t="s">
        <v>996</v>
      </c>
      <c r="F278">
        <v>4</v>
      </c>
      <c r="G278">
        <v>1.6</v>
      </c>
      <c r="H278" t="s">
        <v>324</v>
      </c>
      <c r="I278" t="s">
        <v>324</v>
      </c>
      <c r="J278" t="s">
        <v>244</v>
      </c>
      <c r="K278" t="s">
        <v>324</v>
      </c>
      <c r="L278">
        <v>0.8</v>
      </c>
      <c r="M278" t="s">
        <v>324</v>
      </c>
      <c r="N278" t="s">
        <v>324</v>
      </c>
      <c r="O278" t="s">
        <v>324</v>
      </c>
      <c r="P278">
        <v>0.8</v>
      </c>
      <c r="Q278" t="s">
        <v>324</v>
      </c>
      <c r="R278" t="s">
        <v>324</v>
      </c>
      <c r="S278" t="s">
        <v>324</v>
      </c>
      <c r="T278" t="s">
        <v>324</v>
      </c>
      <c r="U278" t="s">
        <v>324</v>
      </c>
      <c r="V278">
        <v>0</v>
      </c>
      <c r="W278" t="s">
        <v>324</v>
      </c>
      <c r="X278" t="s">
        <v>324</v>
      </c>
      <c r="Y278" t="s">
        <v>324</v>
      </c>
      <c r="Z278" t="s">
        <v>324</v>
      </c>
      <c r="AA278" t="s">
        <v>324</v>
      </c>
      <c r="AB278">
        <v>0</v>
      </c>
      <c r="AC278" t="s">
        <v>324</v>
      </c>
      <c r="AD278" t="s">
        <v>324</v>
      </c>
      <c r="AE278" t="s">
        <v>324</v>
      </c>
      <c r="AF278" t="s">
        <v>324</v>
      </c>
      <c r="AG278" t="s">
        <v>324</v>
      </c>
      <c r="AH278">
        <v>0</v>
      </c>
      <c r="AI278" t="s">
        <v>324</v>
      </c>
      <c r="AJ278" t="s">
        <v>324</v>
      </c>
      <c r="AK278" t="s">
        <v>324</v>
      </c>
      <c r="AL278" t="s">
        <v>324</v>
      </c>
      <c r="AM278" t="s">
        <v>324</v>
      </c>
      <c r="AN278">
        <v>0</v>
      </c>
      <c r="AO278" t="s">
        <v>324</v>
      </c>
      <c r="AP278" t="s">
        <v>324</v>
      </c>
      <c r="AQ278" t="s">
        <v>324</v>
      </c>
      <c r="AR278" t="s">
        <v>324</v>
      </c>
      <c r="AS278" t="s">
        <v>324</v>
      </c>
      <c r="AT278">
        <v>0</v>
      </c>
      <c r="AU278" t="s">
        <v>324</v>
      </c>
      <c r="AV278">
        <v>0.8</v>
      </c>
      <c r="AW278" t="s">
        <v>324</v>
      </c>
      <c r="AX278" t="s">
        <v>324</v>
      </c>
      <c r="AY278" t="s">
        <v>324</v>
      </c>
      <c r="AZ278">
        <v>0.8</v>
      </c>
      <c r="BA278" t="s">
        <v>324</v>
      </c>
      <c r="BB278" t="s">
        <v>324</v>
      </c>
      <c r="BC278" t="s">
        <v>324</v>
      </c>
      <c r="BD278" t="s">
        <v>324</v>
      </c>
      <c r="BE278" t="s">
        <v>324</v>
      </c>
      <c r="BF278">
        <v>0</v>
      </c>
      <c r="BG278" t="s">
        <v>324</v>
      </c>
      <c r="BH278" t="s">
        <v>324</v>
      </c>
      <c r="BI278" t="s">
        <v>324</v>
      </c>
      <c r="BJ278" t="s">
        <v>324</v>
      </c>
      <c r="BK278" t="s">
        <v>324</v>
      </c>
      <c r="BL278">
        <v>0</v>
      </c>
      <c r="BM278" t="s">
        <v>324</v>
      </c>
      <c r="BN278" t="s">
        <v>324</v>
      </c>
      <c r="BO278" t="s">
        <v>324</v>
      </c>
      <c r="BP278" t="s">
        <v>324</v>
      </c>
      <c r="BQ278" t="s">
        <v>324</v>
      </c>
      <c r="BR278">
        <v>0</v>
      </c>
      <c r="BS278">
        <v>0</v>
      </c>
      <c r="BT278">
        <v>1.6</v>
      </c>
      <c r="BU278">
        <v>0</v>
      </c>
      <c r="BV278">
        <v>0</v>
      </c>
      <c r="BW278">
        <v>0</v>
      </c>
      <c r="BX278">
        <v>1.6</v>
      </c>
    </row>
    <row r="279" spans="1:76" x14ac:dyDescent="0.45">
      <c r="A279">
        <v>2023</v>
      </c>
      <c r="B279" t="s">
        <v>185</v>
      </c>
      <c r="C279">
        <v>13027</v>
      </c>
      <c r="D279" t="s">
        <v>1360</v>
      </c>
      <c r="E279" t="s">
        <v>1281</v>
      </c>
      <c r="F279">
        <v>27</v>
      </c>
      <c r="G279">
        <v>1.1599999999999999</v>
      </c>
      <c r="H279">
        <v>0</v>
      </c>
      <c r="I279">
        <v>0</v>
      </c>
      <c r="J279" t="s">
        <v>244</v>
      </c>
      <c r="K279">
        <v>0.16700000000000001</v>
      </c>
      <c r="L279">
        <v>0.99099999999999999</v>
      </c>
      <c r="M279">
        <v>0</v>
      </c>
      <c r="N279">
        <v>0</v>
      </c>
      <c r="O279">
        <v>0</v>
      </c>
      <c r="P279">
        <v>1.1579999999999999</v>
      </c>
      <c r="Q279" t="s">
        <v>324</v>
      </c>
      <c r="R279" t="s">
        <v>324</v>
      </c>
      <c r="S279" t="s">
        <v>324</v>
      </c>
      <c r="T279" t="s">
        <v>324</v>
      </c>
      <c r="U279" t="s">
        <v>324</v>
      </c>
      <c r="V279">
        <v>0</v>
      </c>
      <c r="W279" t="s">
        <v>324</v>
      </c>
      <c r="X279" t="s">
        <v>324</v>
      </c>
      <c r="Y279" t="s">
        <v>324</v>
      </c>
      <c r="Z279" t="s">
        <v>324</v>
      </c>
      <c r="AA279" t="s">
        <v>324</v>
      </c>
      <c r="AB279">
        <v>0</v>
      </c>
      <c r="AC279">
        <v>0</v>
      </c>
      <c r="AD279">
        <v>2E-3</v>
      </c>
      <c r="AE279">
        <v>0</v>
      </c>
      <c r="AF279">
        <v>0</v>
      </c>
      <c r="AG279">
        <v>0</v>
      </c>
      <c r="AH279">
        <v>2E-3</v>
      </c>
      <c r="AI279">
        <v>0</v>
      </c>
      <c r="AJ279">
        <v>0</v>
      </c>
      <c r="AK279">
        <v>0</v>
      </c>
      <c r="AL279">
        <v>0</v>
      </c>
      <c r="AM279">
        <v>0</v>
      </c>
      <c r="AN279">
        <v>0</v>
      </c>
      <c r="AO279">
        <v>0</v>
      </c>
      <c r="AP279">
        <v>0</v>
      </c>
      <c r="AQ279">
        <v>0</v>
      </c>
      <c r="AR279">
        <v>0</v>
      </c>
      <c r="AS279">
        <v>0</v>
      </c>
      <c r="AT279">
        <v>0</v>
      </c>
      <c r="AU279">
        <v>0</v>
      </c>
      <c r="AV279">
        <v>0</v>
      </c>
      <c r="AW279">
        <v>0</v>
      </c>
      <c r="AX279">
        <v>0</v>
      </c>
      <c r="AY279">
        <v>0</v>
      </c>
      <c r="AZ279">
        <v>0</v>
      </c>
      <c r="BA279">
        <v>0</v>
      </c>
      <c r="BB279">
        <v>0</v>
      </c>
      <c r="BC279">
        <v>0</v>
      </c>
      <c r="BD279">
        <v>0</v>
      </c>
      <c r="BE279">
        <v>0</v>
      </c>
      <c r="BF279">
        <v>0</v>
      </c>
      <c r="BG279">
        <v>0</v>
      </c>
      <c r="BH279">
        <v>0</v>
      </c>
      <c r="BI279">
        <v>0</v>
      </c>
      <c r="BJ279">
        <v>0</v>
      </c>
      <c r="BK279">
        <v>0</v>
      </c>
      <c r="BL279">
        <v>0</v>
      </c>
      <c r="BM279">
        <v>0</v>
      </c>
      <c r="BN279">
        <v>0</v>
      </c>
      <c r="BO279">
        <v>0</v>
      </c>
      <c r="BP279">
        <v>0</v>
      </c>
      <c r="BQ279">
        <v>0</v>
      </c>
      <c r="BR279">
        <v>0</v>
      </c>
      <c r="BS279">
        <v>0.16700000000000001</v>
      </c>
      <c r="BT279">
        <v>0.99299999999999999</v>
      </c>
      <c r="BU279">
        <v>0</v>
      </c>
      <c r="BV279">
        <v>0</v>
      </c>
      <c r="BW279">
        <v>0</v>
      </c>
      <c r="BX279">
        <v>1.1599999999999999</v>
      </c>
    </row>
    <row r="280" spans="1:76" x14ac:dyDescent="0.45">
      <c r="A280">
        <v>2023</v>
      </c>
      <c r="B280" t="s">
        <v>185</v>
      </c>
      <c r="C280">
        <v>13687</v>
      </c>
      <c r="D280" t="s">
        <v>1361</v>
      </c>
      <c r="E280" t="s">
        <v>994</v>
      </c>
      <c r="F280">
        <v>261</v>
      </c>
      <c r="G280">
        <v>113.139</v>
      </c>
      <c r="H280" t="s">
        <v>324</v>
      </c>
      <c r="I280" t="s">
        <v>324</v>
      </c>
      <c r="K280" t="s">
        <v>324</v>
      </c>
      <c r="L280" t="s">
        <v>324</v>
      </c>
      <c r="M280" t="s">
        <v>324</v>
      </c>
      <c r="N280" t="s">
        <v>324</v>
      </c>
      <c r="O280" t="s">
        <v>324</v>
      </c>
      <c r="P280">
        <v>0</v>
      </c>
      <c r="Q280" t="s">
        <v>324</v>
      </c>
      <c r="R280" t="s">
        <v>324</v>
      </c>
      <c r="S280" t="s">
        <v>324</v>
      </c>
      <c r="T280" t="s">
        <v>324</v>
      </c>
      <c r="U280" t="s">
        <v>324</v>
      </c>
      <c r="V280">
        <v>0</v>
      </c>
      <c r="W280" t="s">
        <v>324</v>
      </c>
      <c r="X280" t="s">
        <v>324</v>
      </c>
      <c r="Y280" t="s">
        <v>324</v>
      </c>
      <c r="Z280" t="s">
        <v>324</v>
      </c>
      <c r="AA280" t="s">
        <v>324</v>
      </c>
      <c r="AB280">
        <v>0</v>
      </c>
      <c r="AC280" t="s">
        <v>324</v>
      </c>
      <c r="AD280" t="s">
        <v>324</v>
      </c>
      <c r="AE280" t="s">
        <v>324</v>
      </c>
      <c r="AF280" t="s">
        <v>324</v>
      </c>
      <c r="AG280" t="s">
        <v>324</v>
      </c>
      <c r="AH280">
        <v>0</v>
      </c>
      <c r="AI280" t="s">
        <v>324</v>
      </c>
      <c r="AJ280" t="s">
        <v>324</v>
      </c>
      <c r="AK280" t="s">
        <v>324</v>
      </c>
      <c r="AL280" t="s">
        <v>324</v>
      </c>
      <c r="AM280" t="s">
        <v>324</v>
      </c>
      <c r="AN280">
        <v>0</v>
      </c>
      <c r="AO280" t="s">
        <v>324</v>
      </c>
      <c r="AP280" t="s">
        <v>324</v>
      </c>
      <c r="AQ280" t="s">
        <v>324</v>
      </c>
      <c r="AR280" t="s">
        <v>324</v>
      </c>
      <c r="AS280" t="s">
        <v>324</v>
      </c>
      <c r="AT280">
        <v>0</v>
      </c>
      <c r="AU280" t="s">
        <v>324</v>
      </c>
      <c r="AV280" t="s">
        <v>324</v>
      </c>
      <c r="AW280">
        <v>113.139</v>
      </c>
      <c r="AX280" t="s">
        <v>324</v>
      </c>
      <c r="AY280" t="s">
        <v>324</v>
      </c>
      <c r="AZ280">
        <v>113.139</v>
      </c>
      <c r="BA280" t="s">
        <v>324</v>
      </c>
      <c r="BB280" t="s">
        <v>324</v>
      </c>
      <c r="BC280" t="s">
        <v>324</v>
      </c>
      <c r="BD280" t="s">
        <v>324</v>
      </c>
      <c r="BE280" t="s">
        <v>324</v>
      </c>
      <c r="BF280">
        <v>0</v>
      </c>
      <c r="BG280" t="s">
        <v>324</v>
      </c>
      <c r="BH280" t="s">
        <v>324</v>
      </c>
      <c r="BI280" t="s">
        <v>324</v>
      </c>
      <c r="BJ280" t="s">
        <v>324</v>
      </c>
      <c r="BK280" t="s">
        <v>324</v>
      </c>
      <c r="BL280">
        <v>0</v>
      </c>
      <c r="BM280" t="s">
        <v>324</v>
      </c>
      <c r="BN280" t="s">
        <v>324</v>
      </c>
      <c r="BO280" t="s">
        <v>324</v>
      </c>
      <c r="BP280" t="s">
        <v>324</v>
      </c>
      <c r="BQ280" t="s">
        <v>324</v>
      </c>
      <c r="BR280">
        <v>0</v>
      </c>
      <c r="BS280">
        <v>0</v>
      </c>
      <c r="BT280">
        <v>0</v>
      </c>
      <c r="BU280">
        <v>113.139</v>
      </c>
      <c r="BV280">
        <v>0</v>
      </c>
      <c r="BW280">
        <v>0</v>
      </c>
      <c r="BX280">
        <v>113.139</v>
      </c>
    </row>
    <row r="281" spans="1:76" x14ac:dyDescent="0.45">
      <c r="A281">
        <v>2023</v>
      </c>
      <c r="B281" t="s">
        <v>185</v>
      </c>
      <c r="C281">
        <v>15023</v>
      </c>
      <c r="D281" t="s">
        <v>1002</v>
      </c>
      <c r="E281" t="s">
        <v>996</v>
      </c>
      <c r="F281">
        <v>18</v>
      </c>
      <c r="G281">
        <v>1.7430000000000001</v>
      </c>
      <c r="H281">
        <v>0.35</v>
      </c>
      <c r="I281">
        <v>1.075</v>
      </c>
      <c r="J281" t="s">
        <v>244</v>
      </c>
      <c r="K281">
        <v>6.3E-2</v>
      </c>
      <c r="L281">
        <v>0.60499999999999998</v>
      </c>
      <c r="M281" t="s">
        <v>324</v>
      </c>
      <c r="N281" t="s">
        <v>324</v>
      </c>
      <c r="O281" t="s">
        <v>324</v>
      </c>
      <c r="P281">
        <v>0.66800000000000004</v>
      </c>
      <c r="Q281" t="s">
        <v>324</v>
      </c>
      <c r="R281" t="s">
        <v>324</v>
      </c>
      <c r="S281" t="s">
        <v>324</v>
      </c>
      <c r="T281" t="s">
        <v>324</v>
      </c>
      <c r="U281" t="s">
        <v>324</v>
      </c>
      <c r="V281">
        <v>0</v>
      </c>
      <c r="W281" t="s">
        <v>324</v>
      </c>
      <c r="X281" t="s">
        <v>324</v>
      </c>
      <c r="Y281" t="s">
        <v>324</v>
      </c>
      <c r="Z281" t="s">
        <v>324</v>
      </c>
      <c r="AA281" t="s">
        <v>324</v>
      </c>
      <c r="AB281">
        <v>0</v>
      </c>
      <c r="AC281" t="s">
        <v>324</v>
      </c>
      <c r="AD281" t="s">
        <v>324</v>
      </c>
      <c r="AE281" t="s">
        <v>324</v>
      </c>
      <c r="AF281" t="s">
        <v>324</v>
      </c>
      <c r="AG281" t="s">
        <v>324</v>
      </c>
      <c r="AH281">
        <v>0</v>
      </c>
      <c r="AI281" t="s">
        <v>324</v>
      </c>
      <c r="AJ281" t="s">
        <v>324</v>
      </c>
      <c r="AK281" t="s">
        <v>324</v>
      </c>
      <c r="AL281" t="s">
        <v>324</v>
      </c>
      <c r="AM281" t="s">
        <v>324</v>
      </c>
      <c r="AN281">
        <v>0</v>
      </c>
      <c r="AO281" t="s">
        <v>324</v>
      </c>
      <c r="AP281" t="s">
        <v>324</v>
      </c>
      <c r="AQ281" t="s">
        <v>324</v>
      </c>
      <c r="AR281" t="s">
        <v>324</v>
      </c>
      <c r="AS281" t="s">
        <v>324</v>
      </c>
      <c r="AT281">
        <v>0</v>
      </c>
      <c r="AU281" t="s">
        <v>324</v>
      </c>
      <c r="AV281">
        <v>0.35</v>
      </c>
      <c r="AW281" t="s">
        <v>324</v>
      </c>
      <c r="AX281" t="s">
        <v>324</v>
      </c>
      <c r="AY281">
        <v>0.72499999999999998</v>
      </c>
      <c r="AZ281">
        <v>1.075</v>
      </c>
      <c r="BA281" t="s">
        <v>324</v>
      </c>
      <c r="BB281" t="s">
        <v>324</v>
      </c>
      <c r="BC281" t="s">
        <v>324</v>
      </c>
      <c r="BD281" t="s">
        <v>324</v>
      </c>
      <c r="BE281" t="s">
        <v>324</v>
      </c>
      <c r="BF281">
        <v>0</v>
      </c>
      <c r="BG281" t="s">
        <v>324</v>
      </c>
      <c r="BH281" t="s">
        <v>324</v>
      </c>
      <c r="BI281" t="s">
        <v>324</v>
      </c>
      <c r="BJ281" t="s">
        <v>324</v>
      </c>
      <c r="BK281" t="s">
        <v>324</v>
      </c>
      <c r="BL281">
        <v>0</v>
      </c>
      <c r="BM281" t="s">
        <v>324</v>
      </c>
      <c r="BN281" t="s">
        <v>324</v>
      </c>
      <c r="BO281" t="s">
        <v>324</v>
      </c>
      <c r="BP281" t="s">
        <v>324</v>
      </c>
      <c r="BQ281" t="s">
        <v>324</v>
      </c>
      <c r="BR281">
        <v>0</v>
      </c>
      <c r="BS281">
        <v>6.3E-2</v>
      </c>
      <c r="BT281">
        <v>0.95499999999999996</v>
      </c>
      <c r="BU281">
        <v>0</v>
      </c>
      <c r="BV281">
        <v>0</v>
      </c>
      <c r="BW281">
        <v>0.72499999999999998</v>
      </c>
      <c r="BX281">
        <v>1.7430000000000001</v>
      </c>
    </row>
    <row r="282" spans="1:76" x14ac:dyDescent="0.45">
      <c r="A282">
        <v>2023</v>
      </c>
      <c r="B282" t="s">
        <v>185</v>
      </c>
      <c r="C282">
        <v>15671</v>
      </c>
      <c r="D282" t="s">
        <v>1362</v>
      </c>
      <c r="E282" t="s">
        <v>994</v>
      </c>
      <c r="F282">
        <v>385</v>
      </c>
      <c r="G282">
        <v>31.581</v>
      </c>
      <c r="H282">
        <v>30.45</v>
      </c>
      <c r="I282" t="s">
        <v>324</v>
      </c>
      <c r="J282" t="s">
        <v>247</v>
      </c>
      <c r="K282">
        <v>0.39700000000000002</v>
      </c>
      <c r="L282">
        <v>0.73399999999999999</v>
      </c>
      <c r="M282" t="s">
        <v>324</v>
      </c>
      <c r="N282" t="s">
        <v>324</v>
      </c>
      <c r="O282" t="s">
        <v>324</v>
      </c>
      <c r="P282">
        <v>1.131</v>
      </c>
      <c r="Q282" t="s">
        <v>324</v>
      </c>
      <c r="R282" t="s">
        <v>324</v>
      </c>
      <c r="S282" t="s">
        <v>324</v>
      </c>
      <c r="T282" t="s">
        <v>324</v>
      </c>
      <c r="U282" t="s">
        <v>324</v>
      </c>
      <c r="V282">
        <v>0</v>
      </c>
      <c r="W282" t="s">
        <v>324</v>
      </c>
      <c r="X282" t="s">
        <v>324</v>
      </c>
      <c r="Y282" t="s">
        <v>324</v>
      </c>
      <c r="Z282" t="s">
        <v>324</v>
      </c>
      <c r="AA282" t="s">
        <v>324</v>
      </c>
      <c r="AB282">
        <v>0</v>
      </c>
      <c r="AC282" t="s">
        <v>324</v>
      </c>
      <c r="AD282" t="s">
        <v>324</v>
      </c>
      <c r="AE282" t="s">
        <v>324</v>
      </c>
      <c r="AF282" t="s">
        <v>324</v>
      </c>
      <c r="AG282" t="s">
        <v>324</v>
      </c>
      <c r="AH282">
        <v>0</v>
      </c>
      <c r="AI282" t="s">
        <v>324</v>
      </c>
      <c r="AJ282" t="s">
        <v>324</v>
      </c>
      <c r="AK282" t="s">
        <v>324</v>
      </c>
      <c r="AL282" t="s">
        <v>324</v>
      </c>
      <c r="AM282" t="s">
        <v>324</v>
      </c>
      <c r="AN282">
        <v>0</v>
      </c>
      <c r="AO282" t="s">
        <v>324</v>
      </c>
      <c r="AP282" t="s">
        <v>324</v>
      </c>
      <c r="AQ282" t="s">
        <v>324</v>
      </c>
      <c r="AR282" t="s">
        <v>324</v>
      </c>
      <c r="AS282" t="s">
        <v>324</v>
      </c>
      <c r="AT282">
        <v>0</v>
      </c>
      <c r="AU282" t="s">
        <v>324</v>
      </c>
      <c r="AV282">
        <v>30.45</v>
      </c>
      <c r="AW282" t="s">
        <v>324</v>
      </c>
      <c r="AX282" t="s">
        <v>324</v>
      </c>
      <c r="AY282" t="s">
        <v>324</v>
      </c>
      <c r="AZ282">
        <v>30.45</v>
      </c>
      <c r="BA282" t="s">
        <v>324</v>
      </c>
      <c r="BB282" t="s">
        <v>324</v>
      </c>
      <c r="BC282" t="s">
        <v>324</v>
      </c>
      <c r="BD282" t="s">
        <v>324</v>
      </c>
      <c r="BE282" t="s">
        <v>324</v>
      </c>
      <c r="BF282">
        <v>0</v>
      </c>
      <c r="BG282" t="s">
        <v>324</v>
      </c>
      <c r="BH282" t="s">
        <v>324</v>
      </c>
      <c r="BI282" t="s">
        <v>324</v>
      </c>
      <c r="BJ282" t="s">
        <v>324</v>
      </c>
      <c r="BK282" t="s">
        <v>324</v>
      </c>
      <c r="BL282">
        <v>0</v>
      </c>
      <c r="BM282" t="s">
        <v>324</v>
      </c>
      <c r="BN282" t="s">
        <v>324</v>
      </c>
      <c r="BO282" t="s">
        <v>324</v>
      </c>
      <c r="BP282" t="s">
        <v>324</v>
      </c>
      <c r="BQ282" t="s">
        <v>324</v>
      </c>
      <c r="BR282">
        <v>0</v>
      </c>
      <c r="BS282">
        <v>0.39700000000000002</v>
      </c>
      <c r="BT282">
        <v>31.184000000000001</v>
      </c>
      <c r="BU282">
        <v>0</v>
      </c>
      <c r="BV282">
        <v>0</v>
      </c>
      <c r="BW282">
        <v>0</v>
      </c>
      <c r="BX282">
        <v>31.581</v>
      </c>
    </row>
    <row r="283" spans="1:76" x14ac:dyDescent="0.45">
      <c r="A283">
        <v>2023</v>
      </c>
      <c r="B283" t="s">
        <v>185</v>
      </c>
      <c r="C283">
        <v>18022</v>
      </c>
      <c r="D283" t="s">
        <v>1363</v>
      </c>
      <c r="E283" t="s">
        <v>996</v>
      </c>
      <c r="F283">
        <v>9</v>
      </c>
      <c r="G283">
        <v>0.63200000000000001</v>
      </c>
      <c r="H283">
        <v>0.4</v>
      </c>
      <c r="I283">
        <v>0</v>
      </c>
      <c r="J283" t="s">
        <v>244</v>
      </c>
      <c r="K283">
        <v>3.2000000000000001E-2</v>
      </c>
      <c r="L283">
        <v>0.2</v>
      </c>
      <c r="M283" t="s">
        <v>324</v>
      </c>
      <c r="N283" t="s">
        <v>324</v>
      </c>
      <c r="O283" t="s">
        <v>324</v>
      </c>
      <c r="P283">
        <v>0.23200000000000001</v>
      </c>
      <c r="Q283" t="s">
        <v>324</v>
      </c>
      <c r="R283" t="s">
        <v>324</v>
      </c>
      <c r="S283" t="s">
        <v>324</v>
      </c>
      <c r="T283" t="s">
        <v>324</v>
      </c>
      <c r="U283" t="s">
        <v>324</v>
      </c>
      <c r="V283">
        <v>0</v>
      </c>
      <c r="W283" t="s">
        <v>324</v>
      </c>
      <c r="X283" t="s">
        <v>324</v>
      </c>
      <c r="Y283" t="s">
        <v>324</v>
      </c>
      <c r="Z283" t="s">
        <v>324</v>
      </c>
      <c r="AA283" t="s">
        <v>324</v>
      </c>
      <c r="AB283">
        <v>0</v>
      </c>
      <c r="AC283" t="s">
        <v>324</v>
      </c>
      <c r="AD283" t="s">
        <v>324</v>
      </c>
      <c r="AE283" t="s">
        <v>324</v>
      </c>
      <c r="AF283" t="s">
        <v>324</v>
      </c>
      <c r="AG283" t="s">
        <v>324</v>
      </c>
      <c r="AH283">
        <v>0</v>
      </c>
      <c r="AI283" t="s">
        <v>324</v>
      </c>
      <c r="AJ283" t="s">
        <v>324</v>
      </c>
      <c r="AK283" t="s">
        <v>324</v>
      </c>
      <c r="AL283" t="s">
        <v>324</v>
      </c>
      <c r="AM283" t="s">
        <v>324</v>
      </c>
      <c r="AN283">
        <v>0</v>
      </c>
      <c r="AO283" t="s">
        <v>324</v>
      </c>
      <c r="AP283" t="s">
        <v>324</v>
      </c>
      <c r="AQ283" t="s">
        <v>324</v>
      </c>
      <c r="AR283" t="s">
        <v>324</v>
      </c>
      <c r="AS283" t="s">
        <v>324</v>
      </c>
      <c r="AT283">
        <v>0</v>
      </c>
      <c r="AU283" t="s">
        <v>324</v>
      </c>
      <c r="AV283">
        <v>0.4</v>
      </c>
      <c r="AW283" t="s">
        <v>324</v>
      </c>
      <c r="AX283" t="s">
        <v>324</v>
      </c>
      <c r="AY283" t="s">
        <v>324</v>
      </c>
      <c r="AZ283">
        <v>0.4</v>
      </c>
      <c r="BA283" t="s">
        <v>324</v>
      </c>
      <c r="BB283" t="s">
        <v>324</v>
      </c>
      <c r="BC283" t="s">
        <v>324</v>
      </c>
      <c r="BD283" t="s">
        <v>324</v>
      </c>
      <c r="BE283" t="s">
        <v>324</v>
      </c>
      <c r="BF283">
        <v>0</v>
      </c>
      <c r="BG283" t="s">
        <v>324</v>
      </c>
      <c r="BH283" t="s">
        <v>324</v>
      </c>
      <c r="BI283" t="s">
        <v>324</v>
      </c>
      <c r="BJ283" t="s">
        <v>324</v>
      </c>
      <c r="BK283" t="s">
        <v>324</v>
      </c>
      <c r="BL283">
        <v>0</v>
      </c>
      <c r="BM283" t="s">
        <v>324</v>
      </c>
      <c r="BN283" t="s">
        <v>324</v>
      </c>
      <c r="BO283" t="s">
        <v>324</v>
      </c>
      <c r="BP283" t="s">
        <v>324</v>
      </c>
      <c r="BQ283" t="s">
        <v>324</v>
      </c>
      <c r="BR283">
        <v>0</v>
      </c>
      <c r="BS283">
        <v>3.2000000000000001E-2</v>
      </c>
      <c r="BT283">
        <v>0.6</v>
      </c>
      <c r="BU283">
        <v>0</v>
      </c>
      <c r="BV283">
        <v>0</v>
      </c>
      <c r="BW283">
        <v>0</v>
      </c>
      <c r="BX283">
        <v>0.63200000000000001</v>
      </c>
    </row>
    <row r="284" spans="1:76" x14ac:dyDescent="0.45">
      <c r="A284">
        <v>2023</v>
      </c>
      <c r="B284" t="s">
        <v>185</v>
      </c>
      <c r="C284">
        <v>18339</v>
      </c>
      <c r="D284" t="s">
        <v>1364</v>
      </c>
      <c r="E284" t="s">
        <v>996</v>
      </c>
      <c r="F284">
        <v>182</v>
      </c>
      <c r="G284">
        <v>1.377</v>
      </c>
      <c r="H284" t="s">
        <v>324</v>
      </c>
      <c r="I284" t="s">
        <v>324</v>
      </c>
      <c r="J284" t="s">
        <v>244</v>
      </c>
      <c r="K284">
        <v>1.377</v>
      </c>
      <c r="L284" t="s">
        <v>324</v>
      </c>
      <c r="M284" t="s">
        <v>324</v>
      </c>
      <c r="N284" t="s">
        <v>324</v>
      </c>
      <c r="O284" t="s">
        <v>324</v>
      </c>
      <c r="P284">
        <v>1.377</v>
      </c>
      <c r="Q284" t="s">
        <v>324</v>
      </c>
      <c r="R284" t="s">
        <v>324</v>
      </c>
      <c r="S284" t="s">
        <v>324</v>
      </c>
      <c r="T284" t="s">
        <v>324</v>
      </c>
      <c r="U284" t="s">
        <v>324</v>
      </c>
      <c r="V284">
        <v>0</v>
      </c>
      <c r="W284">
        <v>0.59899999999999998</v>
      </c>
      <c r="X284" t="s">
        <v>324</v>
      </c>
      <c r="Y284" t="s">
        <v>324</v>
      </c>
      <c r="Z284" t="s">
        <v>324</v>
      </c>
      <c r="AA284" t="s">
        <v>324</v>
      </c>
      <c r="AB284">
        <v>0.59899999999999998</v>
      </c>
      <c r="AC284" t="s">
        <v>324</v>
      </c>
      <c r="AD284" t="s">
        <v>324</v>
      </c>
      <c r="AE284" t="s">
        <v>324</v>
      </c>
      <c r="AF284" t="s">
        <v>324</v>
      </c>
      <c r="AG284" t="s">
        <v>324</v>
      </c>
      <c r="AH284">
        <v>0</v>
      </c>
      <c r="AI284" t="s">
        <v>324</v>
      </c>
      <c r="AJ284" t="s">
        <v>324</v>
      </c>
      <c r="AK284" t="s">
        <v>324</v>
      </c>
      <c r="AL284" t="s">
        <v>324</v>
      </c>
      <c r="AM284" t="s">
        <v>324</v>
      </c>
      <c r="AN284">
        <v>0</v>
      </c>
      <c r="AO284" t="s">
        <v>324</v>
      </c>
      <c r="AP284" t="s">
        <v>324</v>
      </c>
      <c r="AQ284" t="s">
        <v>324</v>
      </c>
      <c r="AR284" t="s">
        <v>324</v>
      </c>
      <c r="AS284" t="s">
        <v>324</v>
      </c>
      <c r="AT284">
        <v>0</v>
      </c>
      <c r="AU284" t="s">
        <v>324</v>
      </c>
      <c r="AV284" t="s">
        <v>324</v>
      </c>
      <c r="AW284" t="s">
        <v>324</v>
      </c>
      <c r="AX284" t="s">
        <v>324</v>
      </c>
      <c r="AY284" t="s">
        <v>324</v>
      </c>
      <c r="AZ284">
        <v>0</v>
      </c>
      <c r="BA284" t="s">
        <v>324</v>
      </c>
      <c r="BB284" t="s">
        <v>324</v>
      </c>
      <c r="BC284" t="s">
        <v>324</v>
      </c>
      <c r="BD284" t="s">
        <v>324</v>
      </c>
      <c r="BE284" t="s">
        <v>324</v>
      </c>
      <c r="BF284">
        <v>0</v>
      </c>
      <c r="BG284" t="s">
        <v>324</v>
      </c>
      <c r="BH284" t="s">
        <v>324</v>
      </c>
      <c r="BI284" t="s">
        <v>324</v>
      </c>
      <c r="BJ284" t="s">
        <v>324</v>
      </c>
      <c r="BK284" t="s">
        <v>324</v>
      </c>
      <c r="BL284">
        <v>0</v>
      </c>
      <c r="BM284" t="s">
        <v>324</v>
      </c>
      <c r="BN284" t="s">
        <v>324</v>
      </c>
      <c r="BO284" t="s">
        <v>324</v>
      </c>
      <c r="BP284" t="s">
        <v>324</v>
      </c>
      <c r="BQ284" t="s">
        <v>324</v>
      </c>
      <c r="BR284">
        <v>0</v>
      </c>
      <c r="BS284">
        <v>1.377</v>
      </c>
      <c r="BT284">
        <v>0</v>
      </c>
      <c r="BU284">
        <v>0</v>
      </c>
      <c r="BV284">
        <v>0</v>
      </c>
      <c r="BW284">
        <v>0</v>
      </c>
      <c r="BX284">
        <v>1.377</v>
      </c>
    </row>
    <row r="285" spans="1:76" x14ac:dyDescent="0.45">
      <c r="A285">
        <v>2023</v>
      </c>
      <c r="B285" t="s">
        <v>185</v>
      </c>
      <c r="C285">
        <v>18957</v>
      </c>
      <c r="D285" t="s">
        <v>1005</v>
      </c>
      <c r="E285" t="s">
        <v>994</v>
      </c>
      <c r="F285">
        <v>8</v>
      </c>
      <c r="G285">
        <v>2</v>
      </c>
      <c r="H285">
        <v>2</v>
      </c>
      <c r="I285" t="s">
        <v>324</v>
      </c>
      <c r="K285" t="s">
        <v>324</v>
      </c>
      <c r="L285" t="s">
        <v>324</v>
      </c>
      <c r="M285" t="s">
        <v>324</v>
      </c>
      <c r="N285" t="s">
        <v>324</v>
      </c>
      <c r="O285" t="s">
        <v>324</v>
      </c>
      <c r="P285">
        <v>0</v>
      </c>
      <c r="Q285" t="s">
        <v>324</v>
      </c>
      <c r="R285" t="s">
        <v>324</v>
      </c>
      <c r="S285" t="s">
        <v>324</v>
      </c>
      <c r="T285" t="s">
        <v>324</v>
      </c>
      <c r="U285" t="s">
        <v>324</v>
      </c>
      <c r="V285">
        <v>0</v>
      </c>
      <c r="W285" t="s">
        <v>324</v>
      </c>
      <c r="X285" t="s">
        <v>324</v>
      </c>
      <c r="Y285" t="s">
        <v>324</v>
      </c>
      <c r="Z285" t="s">
        <v>324</v>
      </c>
      <c r="AA285" t="s">
        <v>324</v>
      </c>
      <c r="AB285">
        <v>0</v>
      </c>
      <c r="AC285" t="s">
        <v>324</v>
      </c>
      <c r="AD285" t="s">
        <v>324</v>
      </c>
      <c r="AE285" t="s">
        <v>324</v>
      </c>
      <c r="AF285" t="s">
        <v>324</v>
      </c>
      <c r="AG285" t="s">
        <v>324</v>
      </c>
      <c r="AH285">
        <v>0</v>
      </c>
      <c r="AI285" t="s">
        <v>324</v>
      </c>
      <c r="AJ285" t="s">
        <v>324</v>
      </c>
      <c r="AK285" t="s">
        <v>324</v>
      </c>
      <c r="AL285" t="s">
        <v>324</v>
      </c>
      <c r="AM285" t="s">
        <v>324</v>
      </c>
      <c r="AN285">
        <v>0</v>
      </c>
      <c r="AO285" t="s">
        <v>324</v>
      </c>
      <c r="AP285" t="s">
        <v>324</v>
      </c>
      <c r="AQ285" t="s">
        <v>324</v>
      </c>
      <c r="AR285" t="s">
        <v>324</v>
      </c>
      <c r="AS285" t="s">
        <v>324</v>
      </c>
      <c r="AT285">
        <v>0</v>
      </c>
      <c r="AU285" t="s">
        <v>324</v>
      </c>
      <c r="AV285">
        <v>2</v>
      </c>
      <c r="AW285" t="s">
        <v>324</v>
      </c>
      <c r="AX285" t="s">
        <v>324</v>
      </c>
      <c r="AY285" t="s">
        <v>324</v>
      </c>
      <c r="AZ285">
        <v>2</v>
      </c>
      <c r="BA285" t="s">
        <v>324</v>
      </c>
      <c r="BB285" t="s">
        <v>324</v>
      </c>
      <c r="BC285" t="s">
        <v>324</v>
      </c>
      <c r="BD285" t="s">
        <v>324</v>
      </c>
      <c r="BE285" t="s">
        <v>324</v>
      </c>
      <c r="BF285">
        <v>0</v>
      </c>
      <c r="BG285" t="s">
        <v>324</v>
      </c>
      <c r="BH285" t="s">
        <v>324</v>
      </c>
      <c r="BI285" t="s">
        <v>324</v>
      </c>
      <c r="BJ285" t="s">
        <v>324</v>
      </c>
      <c r="BK285" t="s">
        <v>324</v>
      </c>
      <c r="BL285">
        <v>0</v>
      </c>
      <c r="BM285" t="s">
        <v>324</v>
      </c>
      <c r="BN285" t="s">
        <v>324</v>
      </c>
      <c r="BO285" t="s">
        <v>324</v>
      </c>
      <c r="BP285" t="s">
        <v>324</v>
      </c>
      <c r="BQ285" t="s">
        <v>324</v>
      </c>
      <c r="BR285">
        <v>0</v>
      </c>
      <c r="BS285">
        <v>0</v>
      </c>
      <c r="BT285">
        <v>2</v>
      </c>
      <c r="BU285">
        <v>0</v>
      </c>
      <c r="BV285">
        <v>0</v>
      </c>
      <c r="BW285">
        <v>0</v>
      </c>
      <c r="BX285">
        <v>2</v>
      </c>
    </row>
    <row r="286" spans="1:76" x14ac:dyDescent="0.45">
      <c r="A286">
        <v>2023</v>
      </c>
      <c r="B286" t="s">
        <v>185</v>
      </c>
      <c r="C286">
        <v>19154</v>
      </c>
      <c r="D286" t="s">
        <v>1310</v>
      </c>
      <c r="E286" t="s">
        <v>1281</v>
      </c>
      <c r="F286">
        <v>5</v>
      </c>
      <c r="G286">
        <v>4.1000000000000002E-2</v>
      </c>
      <c r="H286">
        <v>0</v>
      </c>
      <c r="I286">
        <v>0</v>
      </c>
      <c r="J286" t="s">
        <v>244</v>
      </c>
      <c r="K286">
        <v>4.1000000000000002E-2</v>
      </c>
      <c r="L286">
        <v>0</v>
      </c>
      <c r="M286">
        <v>0</v>
      </c>
      <c r="N286">
        <v>0</v>
      </c>
      <c r="O286">
        <v>0</v>
      </c>
      <c r="P286">
        <v>4.1000000000000002E-2</v>
      </c>
      <c r="Q286" t="s">
        <v>324</v>
      </c>
      <c r="R286" t="s">
        <v>324</v>
      </c>
      <c r="S286" t="s">
        <v>324</v>
      </c>
      <c r="T286" t="s">
        <v>324</v>
      </c>
      <c r="U286" t="s">
        <v>324</v>
      </c>
      <c r="V286">
        <v>0</v>
      </c>
      <c r="W286" t="s">
        <v>324</v>
      </c>
      <c r="X286" t="s">
        <v>324</v>
      </c>
      <c r="Y286" t="s">
        <v>324</v>
      </c>
      <c r="Z286" t="s">
        <v>324</v>
      </c>
      <c r="AA286" t="s">
        <v>324</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0</v>
      </c>
      <c r="AU286">
        <v>0</v>
      </c>
      <c r="AV286">
        <v>0</v>
      </c>
      <c r="AW286">
        <v>0</v>
      </c>
      <c r="AX286">
        <v>0</v>
      </c>
      <c r="AY286">
        <v>0</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4.1000000000000002E-2</v>
      </c>
      <c r="BT286">
        <v>0</v>
      </c>
      <c r="BU286">
        <v>0</v>
      </c>
      <c r="BV286">
        <v>0</v>
      </c>
      <c r="BW286">
        <v>0</v>
      </c>
      <c r="BX286">
        <v>4.1000000000000002E-2</v>
      </c>
    </row>
    <row r="287" spans="1:76" x14ac:dyDescent="0.45">
      <c r="A287">
        <v>2023</v>
      </c>
      <c r="B287" t="s">
        <v>185</v>
      </c>
      <c r="C287">
        <v>19876</v>
      </c>
      <c r="D287" t="s">
        <v>470</v>
      </c>
      <c r="E287" t="s">
        <v>683</v>
      </c>
      <c r="F287">
        <v>2</v>
      </c>
      <c r="G287">
        <v>0.56599999999999995</v>
      </c>
      <c r="H287">
        <v>0.5</v>
      </c>
      <c r="I287">
        <v>6.6000000000000003E-2</v>
      </c>
      <c r="J287" t="s">
        <v>244</v>
      </c>
      <c r="K287" t="s">
        <v>324</v>
      </c>
      <c r="L287" t="s">
        <v>324</v>
      </c>
      <c r="M287" t="s">
        <v>324</v>
      </c>
      <c r="N287" t="s">
        <v>324</v>
      </c>
      <c r="O287" t="s">
        <v>324</v>
      </c>
      <c r="P287">
        <v>0</v>
      </c>
      <c r="Q287" t="s">
        <v>324</v>
      </c>
      <c r="R287" t="s">
        <v>324</v>
      </c>
      <c r="S287" t="s">
        <v>324</v>
      </c>
      <c r="T287" t="s">
        <v>324</v>
      </c>
      <c r="U287" t="s">
        <v>324</v>
      </c>
      <c r="V287">
        <v>0</v>
      </c>
      <c r="W287" t="s">
        <v>324</v>
      </c>
      <c r="X287" t="s">
        <v>324</v>
      </c>
      <c r="Y287" t="s">
        <v>324</v>
      </c>
      <c r="Z287" t="s">
        <v>324</v>
      </c>
      <c r="AA287" t="s">
        <v>324</v>
      </c>
      <c r="AB287">
        <v>0</v>
      </c>
      <c r="AC287" t="s">
        <v>324</v>
      </c>
      <c r="AD287">
        <v>6.6000000000000003E-2</v>
      </c>
      <c r="AE287" t="s">
        <v>324</v>
      </c>
      <c r="AF287" t="s">
        <v>324</v>
      </c>
      <c r="AG287" t="s">
        <v>324</v>
      </c>
      <c r="AH287">
        <v>6.6000000000000003E-2</v>
      </c>
      <c r="AI287" t="s">
        <v>324</v>
      </c>
      <c r="AJ287" t="s">
        <v>324</v>
      </c>
      <c r="AK287" t="s">
        <v>324</v>
      </c>
      <c r="AL287" t="s">
        <v>324</v>
      </c>
      <c r="AM287" t="s">
        <v>324</v>
      </c>
      <c r="AN287">
        <v>0</v>
      </c>
      <c r="AO287" t="s">
        <v>324</v>
      </c>
      <c r="AP287" t="s">
        <v>324</v>
      </c>
      <c r="AQ287" t="s">
        <v>324</v>
      </c>
      <c r="AR287" t="s">
        <v>324</v>
      </c>
      <c r="AS287" t="s">
        <v>324</v>
      </c>
      <c r="AT287">
        <v>0</v>
      </c>
      <c r="AU287" t="s">
        <v>324</v>
      </c>
      <c r="AV287">
        <v>0.5</v>
      </c>
      <c r="AW287" t="s">
        <v>324</v>
      </c>
      <c r="AX287" t="s">
        <v>324</v>
      </c>
      <c r="AY287" t="s">
        <v>324</v>
      </c>
      <c r="AZ287">
        <v>0.5</v>
      </c>
      <c r="BA287" t="s">
        <v>324</v>
      </c>
      <c r="BB287" t="s">
        <v>324</v>
      </c>
      <c r="BC287" t="s">
        <v>324</v>
      </c>
      <c r="BD287" t="s">
        <v>324</v>
      </c>
      <c r="BE287" t="s">
        <v>324</v>
      </c>
      <c r="BF287">
        <v>0</v>
      </c>
      <c r="BG287" t="s">
        <v>324</v>
      </c>
      <c r="BH287" t="s">
        <v>324</v>
      </c>
      <c r="BI287" t="s">
        <v>324</v>
      </c>
      <c r="BJ287" t="s">
        <v>324</v>
      </c>
      <c r="BK287" t="s">
        <v>324</v>
      </c>
      <c r="BL287">
        <v>0</v>
      </c>
      <c r="BM287" t="s">
        <v>324</v>
      </c>
      <c r="BN287" t="s">
        <v>324</v>
      </c>
      <c r="BO287" t="s">
        <v>324</v>
      </c>
      <c r="BP287" t="s">
        <v>324</v>
      </c>
      <c r="BQ287" t="s">
        <v>324</v>
      </c>
      <c r="BR287">
        <v>0</v>
      </c>
      <c r="BS287">
        <v>0</v>
      </c>
      <c r="BT287">
        <v>0.56599999999999995</v>
      </c>
      <c r="BU287">
        <v>0</v>
      </c>
      <c r="BV287">
        <v>0</v>
      </c>
      <c r="BW287">
        <v>0</v>
      </c>
      <c r="BX287">
        <v>0.56599999999999995</v>
      </c>
    </row>
    <row r="288" spans="1:76" x14ac:dyDescent="0.45">
      <c r="A288">
        <v>2023</v>
      </c>
      <c r="B288" t="s">
        <v>185</v>
      </c>
      <c r="C288">
        <v>19981</v>
      </c>
      <c r="D288" t="s">
        <v>1007</v>
      </c>
      <c r="E288" t="s">
        <v>994</v>
      </c>
      <c r="F288">
        <v>5</v>
      </c>
      <c r="G288">
        <v>0.311</v>
      </c>
      <c r="H288">
        <v>0.3</v>
      </c>
      <c r="I288">
        <v>0.3</v>
      </c>
      <c r="J288" t="s">
        <v>244</v>
      </c>
      <c r="K288">
        <v>1.0999999999999999E-2</v>
      </c>
      <c r="L288" t="s">
        <v>324</v>
      </c>
      <c r="M288" t="s">
        <v>324</v>
      </c>
      <c r="N288" t="s">
        <v>324</v>
      </c>
      <c r="O288" t="s">
        <v>324</v>
      </c>
      <c r="P288">
        <v>1.0999999999999999E-2</v>
      </c>
      <c r="Q288" t="s">
        <v>324</v>
      </c>
      <c r="R288" t="s">
        <v>324</v>
      </c>
      <c r="S288" t="s">
        <v>324</v>
      </c>
      <c r="T288" t="s">
        <v>324</v>
      </c>
      <c r="U288" t="s">
        <v>324</v>
      </c>
      <c r="V288">
        <v>0</v>
      </c>
      <c r="W288" t="s">
        <v>324</v>
      </c>
      <c r="X288" t="s">
        <v>324</v>
      </c>
      <c r="Y288" t="s">
        <v>324</v>
      </c>
      <c r="Z288" t="s">
        <v>324</v>
      </c>
      <c r="AA288" t="s">
        <v>324</v>
      </c>
      <c r="AB288">
        <v>0</v>
      </c>
      <c r="AC288" t="s">
        <v>324</v>
      </c>
      <c r="AD288" t="s">
        <v>324</v>
      </c>
      <c r="AE288" t="s">
        <v>324</v>
      </c>
      <c r="AF288" t="s">
        <v>324</v>
      </c>
      <c r="AG288" t="s">
        <v>324</v>
      </c>
      <c r="AH288">
        <v>0</v>
      </c>
      <c r="AI288" t="s">
        <v>324</v>
      </c>
      <c r="AJ288" t="s">
        <v>324</v>
      </c>
      <c r="AK288" t="s">
        <v>324</v>
      </c>
      <c r="AL288" t="s">
        <v>324</v>
      </c>
      <c r="AM288" t="s">
        <v>324</v>
      </c>
      <c r="AN288">
        <v>0</v>
      </c>
      <c r="AO288" t="s">
        <v>324</v>
      </c>
      <c r="AP288" t="s">
        <v>324</v>
      </c>
      <c r="AQ288" t="s">
        <v>324</v>
      </c>
      <c r="AR288" t="s">
        <v>324</v>
      </c>
      <c r="AS288" t="s">
        <v>324</v>
      </c>
      <c r="AT288">
        <v>0</v>
      </c>
      <c r="AU288">
        <v>0.3</v>
      </c>
      <c r="AV288" t="s">
        <v>324</v>
      </c>
      <c r="AW288" t="s">
        <v>324</v>
      </c>
      <c r="AX288" t="s">
        <v>324</v>
      </c>
      <c r="AY288" t="s">
        <v>324</v>
      </c>
      <c r="AZ288">
        <v>0.3</v>
      </c>
      <c r="BA288" t="s">
        <v>324</v>
      </c>
      <c r="BB288" t="s">
        <v>324</v>
      </c>
      <c r="BC288" t="s">
        <v>324</v>
      </c>
      <c r="BD288" t="s">
        <v>324</v>
      </c>
      <c r="BE288" t="s">
        <v>324</v>
      </c>
      <c r="BF288">
        <v>0</v>
      </c>
      <c r="BG288" t="s">
        <v>324</v>
      </c>
      <c r="BH288" t="s">
        <v>324</v>
      </c>
      <c r="BI288" t="s">
        <v>324</v>
      </c>
      <c r="BJ288" t="s">
        <v>324</v>
      </c>
      <c r="BK288" t="s">
        <v>324</v>
      </c>
      <c r="BL288">
        <v>0</v>
      </c>
      <c r="BM288" t="s">
        <v>324</v>
      </c>
      <c r="BN288" t="s">
        <v>324</v>
      </c>
      <c r="BO288" t="s">
        <v>324</v>
      </c>
      <c r="BP288" t="s">
        <v>324</v>
      </c>
      <c r="BQ288" t="s">
        <v>324</v>
      </c>
      <c r="BR288">
        <v>0</v>
      </c>
      <c r="BS288">
        <v>0.311</v>
      </c>
      <c r="BT288">
        <v>0</v>
      </c>
      <c r="BU288">
        <v>0</v>
      </c>
      <c r="BV288">
        <v>0</v>
      </c>
      <c r="BW288">
        <v>0</v>
      </c>
      <c r="BX288">
        <v>0.311</v>
      </c>
    </row>
    <row r="289" spans="1:76" x14ac:dyDescent="0.45">
      <c r="A289">
        <v>2023</v>
      </c>
      <c r="B289" t="s">
        <v>185</v>
      </c>
      <c r="C289">
        <v>21632</v>
      </c>
      <c r="D289" t="s">
        <v>1008</v>
      </c>
      <c r="E289" t="s">
        <v>996</v>
      </c>
      <c r="F289">
        <v>16</v>
      </c>
      <c r="G289">
        <v>5.3449999999999998</v>
      </c>
      <c r="H289" t="s">
        <v>324</v>
      </c>
      <c r="I289">
        <v>1</v>
      </c>
      <c r="J289" t="s">
        <v>244</v>
      </c>
      <c r="K289">
        <v>4.1000000000000002E-2</v>
      </c>
      <c r="L289">
        <v>0.104</v>
      </c>
      <c r="M289" t="s">
        <v>324</v>
      </c>
      <c r="N289" t="s">
        <v>324</v>
      </c>
      <c r="O289">
        <v>1</v>
      </c>
      <c r="P289">
        <v>1.145</v>
      </c>
      <c r="Q289" t="s">
        <v>324</v>
      </c>
      <c r="R289" t="s">
        <v>324</v>
      </c>
      <c r="S289" t="s">
        <v>324</v>
      </c>
      <c r="T289" t="s">
        <v>324</v>
      </c>
      <c r="U289" t="s">
        <v>324</v>
      </c>
      <c r="V289">
        <v>0</v>
      </c>
      <c r="W289" t="s">
        <v>324</v>
      </c>
      <c r="X289" t="s">
        <v>324</v>
      </c>
      <c r="Y289" t="s">
        <v>324</v>
      </c>
      <c r="Z289" t="s">
        <v>324</v>
      </c>
      <c r="AA289" t="s">
        <v>324</v>
      </c>
      <c r="AB289">
        <v>0</v>
      </c>
      <c r="AC289" t="s">
        <v>324</v>
      </c>
      <c r="AD289" t="s">
        <v>324</v>
      </c>
      <c r="AE289" t="s">
        <v>324</v>
      </c>
      <c r="AF289" t="s">
        <v>324</v>
      </c>
      <c r="AG289" t="s">
        <v>324</v>
      </c>
      <c r="AH289">
        <v>0</v>
      </c>
      <c r="AI289" t="s">
        <v>324</v>
      </c>
      <c r="AJ289" t="s">
        <v>324</v>
      </c>
      <c r="AK289" t="s">
        <v>324</v>
      </c>
      <c r="AL289" t="s">
        <v>324</v>
      </c>
      <c r="AM289" t="s">
        <v>324</v>
      </c>
      <c r="AN289">
        <v>0</v>
      </c>
      <c r="AO289" t="s">
        <v>324</v>
      </c>
      <c r="AP289" t="s">
        <v>324</v>
      </c>
      <c r="AQ289" t="s">
        <v>324</v>
      </c>
      <c r="AR289" t="s">
        <v>324</v>
      </c>
      <c r="AS289" t="s">
        <v>324</v>
      </c>
      <c r="AT289">
        <v>0</v>
      </c>
      <c r="AU289" t="s">
        <v>324</v>
      </c>
      <c r="AV289" t="s">
        <v>324</v>
      </c>
      <c r="AW289" t="s">
        <v>324</v>
      </c>
      <c r="AX289" t="s">
        <v>324</v>
      </c>
      <c r="AY289">
        <v>4.2</v>
      </c>
      <c r="AZ289">
        <v>4.2</v>
      </c>
      <c r="BA289" t="s">
        <v>324</v>
      </c>
      <c r="BB289" t="s">
        <v>324</v>
      </c>
      <c r="BC289" t="s">
        <v>324</v>
      </c>
      <c r="BD289" t="s">
        <v>324</v>
      </c>
      <c r="BE289" t="s">
        <v>324</v>
      </c>
      <c r="BF289">
        <v>0</v>
      </c>
      <c r="BG289" t="s">
        <v>324</v>
      </c>
      <c r="BH289" t="s">
        <v>324</v>
      </c>
      <c r="BI289" t="s">
        <v>324</v>
      </c>
      <c r="BJ289" t="s">
        <v>324</v>
      </c>
      <c r="BK289" t="s">
        <v>324</v>
      </c>
      <c r="BL289">
        <v>0</v>
      </c>
      <c r="BM289" t="s">
        <v>324</v>
      </c>
      <c r="BN289" t="s">
        <v>324</v>
      </c>
      <c r="BO289" t="s">
        <v>324</v>
      </c>
      <c r="BP289" t="s">
        <v>324</v>
      </c>
      <c r="BQ289" t="s">
        <v>324</v>
      </c>
      <c r="BR289">
        <v>0</v>
      </c>
      <c r="BS289">
        <v>4.1000000000000002E-2</v>
      </c>
      <c r="BT289">
        <v>0.104</v>
      </c>
      <c r="BU289">
        <v>0</v>
      </c>
      <c r="BV289">
        <v>0</v>
      </c>
      <c r="BW289">
        <v>5.2</v>
      </c>
      <c r="BX289">
        <v>5.3449999999999998</v>
      </c>
    </row>
    <row r="290" spans="1:76" x14ac:dyDescent="0.45">
      <c r="A290">
        <v>2023</v>
      </c>
      <c r="B290" t="s">
        <v>185</v>
      </c>
      <c r="C290">
        <v>24889</v>
      </c>
      <c r="D290" t="s">
        <v>471</v>
      </c>
      <c r="E290" t="s">
        <v>994</v>
      </c>
      <c r="F290">
        <v>20</v>
      </c>
      <c r="G290">
        <v>0.42699999999999999</v>
      </c>
      <c r="H290" t="s">
        <v>324</v>
      </c>
      <c r="I290">
        <v>2.3E-2</v>
      </c>
      <c r="J290" t="s">
        <v>244</v>
      </c>
      <c r="K290">
        <v>0.104</v>
      </c>
      <c r="L290">
        <v>0.153</v>
      </c>
      <c r="M290" t="s">
        <v>324</v>
      </c>
      <c r="N290" t="s">
        <v>324</v>
      </c>
      <c r="O290" t="s">
        <v>324</v>
      </c>
      <c r="P290">
        <v>0.25700000000000001</v>
      </c>
      <c r="Q290" t="s">
        <v>324</v>
      </c>
      <c r="R290" t="s">
        <v>324</v>
      </c>
      <c r="S290" t="s">
        <v>324</v>
      </c>
      <c r="T290" t="s">
        <v>324</v>
      </c>
      <c r="U290" t="s">
        <v>324</v>
      </c>
      <c r="V290">
        <v>0</v>
      </c>
      <c r="W290" t="s">
        <v>324</v>
      </c>
      <c r="X290" t="s">
        <v>324</v>
      </c>
      <c r="Y290" t="s">
        <v>324</v>
      </c>
      <c r="Z290" t="s">
        <v>324</v>
      </c>
      <c r="AA290" t="s">
        <v>324</v>
      </c>
      <c r="AB290">
        <v>0</v>
      </c>
      <c r="AC290" t="s">
        <v>324</v>
      </c>
      <c r="AD290" t="s">
        <v>324</v>
      </c>
      <c r="AE290" t="s">
        <v>324</v>
      </c>
      <c r="AF290" t="s">
        <v>324</v>
      </c>
      <c r="AG290" t="s">
        <v>324</v>
      </c>
      <c r="AH290">
        <v>0</v>
      </c>
      <c r="AI290" t="s">
        <v>324</v>
      </c>
      <c r="AJ290" t="s">
        <v>324</v>
      </c>
      <c r="AK290" t="s">
        <v>324</v>
      </c>
      <c r="AL290" t="s">
        <v>324</v>
      </c>
      <c r="AM290" t="s">
        <v>324</v>
      </c>
      <c r="AN290">
        <v>0</v>
      </c>
      <c r="AO290" t="s">
        <v>324</v>
      </c>
      <c r="AP290" t="s">
        <v>324</v>
      </c>
      <c r="AQ290" t="s">
        <v>324</v>
      </c>
      <c r="AR290" t="s">
        <v>324</v>
      </c>
      <c r="AS290" t="s">
        <v>324</v>
      </c>
      <c r="AT290">
        <v>0</v>
      </c>
      <c r="AU290" t="s">
        <v>324</v>
      </c>
      <c r="AV290" t="s">
        <v>324</v>
      </c>
      <c r="AW290" t="s">
        <v>324</v>
      </c>
      <c r="AX290" t="s">
        <v>324</v>
      </c>
      <c r="AY290" t="s">
        <v>324</v>
      </c>
      <c r="AZ290">
        <v>0</v>
      </c>
      <c r="BA290" t="s">
        <v>324</v>
      </c>
      <c r="BB290" t="s">
        <v>324</v>
      </c>
      <c r="BC290" t="s">
        <v>324</v>
      </c>
      <c r="BD290" t="s">
        <v>324</v>
      </c>
      <c r="BE290" t="s">
        <v>324</v>
      </c>
      <c r="BF290">
        <v>0</v>
      </c>
      <c r="BG290" t="s">
        <v>324</v>
      </c>
      <c r="BH290" t="s">
        <v>324</v>
      </c>
      <c r="BI290" t="s">
        <v>324</v>
      </c>
      <c r="BJ290" t="s">
        <v>324</v>
      </c>
      <c r="BK290" t="s">
        <v>324</v>
      </c>
      <c r="BL290">
        <v>0</v>
      </c>
      <c r="BM290" t="s">
        <v>324</v>
      </c>
      <c r="BN290">
        <v>0.17</v>
      </c>
      <c r="BO290" t="s">
        <v>324</v>
      </c>
      <c r="BP290" t="s">
        <v>324</v>
      </c>
      <c r="BQ290" t="s">
        <v>324</v>
      </c>
      <c r="BR290">
        <v>0.17</v>
      </c>
      <c r="BS290">
        <v>0.104</v>
      </c>
      <c r="BT290">
        <v>0.32300000000000001</v>
      </c>
      <c r="BU290">
        <v>0</v>
      </c>
      <c r="BV290">
        <v>0</v>
      </c>
      <c r="BW290">
        <v>0</v>
      </c>
      <c r="BX290">
        <v>0.42699999999999999</v>
      </c>
    </row>
    <row r="291" spans="1:76" x14ac:dyDescent="0.45">
      <c r="A291">
        <v>2023</v>
      </c>
      <c r="B291" t="s">
        <v>185</v>
      </c>
      <c r="C291">
        <v>40441</v>
      </c>
      <c r="D291" t="s">
        <v>1365</v>
      </c>
      <c r="E291" t="s">
        <v>1281</v>
      </c>
      <c r="F291">
        <v>10</v>
      </c>
      <c r="G291">
        <v>0.122</v>
      </c>
      <c r="H291">
        <v>0</v>
      </c>
      <c r="I291">
        <v>0</v>
      </c>
      <c r="J291" t="s">
        <v>244</v>
      </c>
      <c r="K291">
        <v>7.0999999999999994E-2</v>
      </c>
      <c r="L291">
        <v>5.0999999999999997E-2</v>
      </c>
      <c r="M291">
        <v>0</v>
      </c>
      <c r="N291">
        <v>0</v>
      </c>
      <c r="O291">
        <v>0</v>
      </c>
      <c r="P291">
        <v>0.122</v>
      </c>
      <c r="Q291">
        <v>0</v>
      </c>
      <c r="R291">
        <v>0</v>
      </c>
      <c r="S291">
        <v>0</v>
      </c>
      <c r="T291">
        <v>0</v>
      </c>
      <c r="U291">
        <v>0</v>
      </c>
      <c r="V291">
        <v>0</v>
      </c>
      <c r="W291" t="s">
        <v>324</v>
      </c>
      <c r="X291" t="s">
        <v>324</v>
      </c>
      <c r="Y291" t="s">
        <v>324</v>
      </c>
      <c r="Z291" t="s">
        <v>324</v>
      </c>
      <c r="AA291" t="s">
        <v>324</v>
      </c>
      <c r="AB291">
        <v>0</v>
      </c>
      <c r="AC291">
        <v>0</v>
      </c>
      <c r="AD291">
        <v>0</v>
      </c>
      <c r="AE291">
        <v>0</v>
      </c>
      <c r="AF291">
        <v>0</v>
      </c>
      <c r="AG291">
        <v>0</v>
      </c>
      <c r="AH291">
        <v>0</v>
      </c>
      <c r="AI291">
        <v>0</v>
      </c>
      <c r="AJ291">
        <v>0</v>
      </c>
      <c r="AK291">
        <v>0</v>
      </c>
      <c r="AL291">
        <v>0</v>
      </c>
      <c r="AM291">
        <v>0</v>
      </c>
      <c r="AN291">
        <v>0</v>
      </c>
      <c r="AO291">
        <v>0</v>
      </c>
      <c r="AP291">
        <v>0</v>
      </c>
      <c r="AQ291">
        <v>0</v>
      </c>
      <c r="AR291">
        <v>0</v>
      </c>
      <c r="AS291">
        <v>0</v>
      </c>
      <c r="AT291">
        <v>0</v>
      </c>
      <c r="AU291">
        <v>0</v>
      </c>
      <c r="AV291">
        <v>0</v>
      </c>
      <c r="AW291">
        <v>0</v>
      </c>
      <c r="AX291">
        <v>0</v>
      </c>
      <c r="AY291">
        <v>0</v>
      </c>
      <c r="AZ291">
        <v>0</v>
      </c>
      <c r="BA291">
        <v>0</v>
      </c>
      <c r="BB291">
        <v>0</v>
      </c>
      <c r="BC291">
        <v>0</v>
      </c>
      <c r="BD291">
        <v>0</v>
      </c>
      <c r="BE291">
        <v>0</v>
      </c>
      <c r="BF291">
        <v>0</v>
      </c>
      <c r="BG291">
        <v>0</v>
      </c>
      <c r="BH291">
        <v>0</v>
      </c>
      <c r="BI291">
        <v>0</v>
      </c>
      <c r="BJ291">
        <v>0</v>
      </c>
      <c r="BK291">
        <v>0</v>
      </c>
      <c r="BL291">
        <v>0</v>
      </c>
      <c r="BM291">
        <v>0</v>
      </c>
      <c r="BN291">
        <v>0</v>
      </c>
      <c r="BO291">
        <v>0</v>
      </c>
      <c r="BP291">
        <v>0</v>
      </c>
      <c r="BQ291">
        <v>0</v>
      </c>
      <c r="BR291">
        <v>0</v>
      </c>
      <c r="BS291">
        <v>7.0999999999999994E-2</v>
      </c>
      <c r="BT291">
        <v>5.0999999999999997E-2</v>
      </c>
      <c r="BU291">
        <v>0</v>
      </c>
      <c r="BV291">
        <v>0</v>
      </c>
      <c r="BW291">
        <v>0</v>
      </c>
      <c r="BX291">
        <v>0.122</v>
      </c>
    </row>
    <row r="292" spans="1:76" x14ac:dyDescent="0.45">
      <c r="A292">
        <v>2023</v>
      </c>
      <c r="B292" t="s">
        <v>185</v>
      </c>
      <c r="C292">
        <v>99999</v>
      </c>
      <c r="D292" t="s">
        <v>599</v>
      </c>
      <c r="E292" t="s">
        <v>994</v>
      </c>
      <c r="F292" t="s">
        <v>324</v>
      </c>
      <c r="G292">
        <v>-0.22700000000000001</v>
      </c>
      <c r="H292" t="s">
        <v>324</v>
      </c>
      <c r="I292" t="s">
        <v>324</v>
      </c>
      <c r="K292">
        <v>-7.2999999999999995E-2</v>
      </c>
      <c r="L292">
        <v>-0.23699999999999999</v>
      </c>
      <c r="M292" t="s">
        <v>324</v>
      </c>
      <c r="N292" t="s">
        <v>324</v>
      </c>
      <c r="O292">
        <v>8.3000000000000004E-2</v>
      </c>
      <c r="P292">
        <v>-0.22700000000000001</v>
      </c>
      <c r="Q292" t="s">
        <v>324</v>
      </c>
      <c r="R292" t="s">
        <v>324</v>
      </c>
      <c r="S292" t="s">
        <v>324</v>
      </c>
      <c r="T292" t="s">
        <v>324</v>
      </c>
      <c r="U292" t="s">
        <v>324</v>
      </c>
      <c r="V292" t="s">
        <v>324</v>
      </c>
      <c r="W292" t="s">
        <v>324</v>
      </c>
      <c r="X292" t="s">
        <v>324</v>
      </c>
      <c r="Y292" t="s">
        <v>324</v>
      </c>
      <c r="Z292" t="s">
        <v>324</v>
      </c>
      <c r="AA292" t="s">
        <v>324</v>
      </c>
      <c r="AB292" t="s">
        <v>324</v>
      </c>
      <c r="AC292" t="s">
        <v>324</v>
      </c>
      <c r="AD292" t="s">
        <v>324</v>
      </c>
      <c r="AE292" t="s">
        <v>324</v>
      </c>
      <c r="AF292" t="s">
        <v>324</v>
      </c>
      <c r="AG292" t="s">
        <v>324</v>
      </c>
      <c r="AH292" t="s">
        <v>324</v>
      </c>
      <c r="AI292" t="s">
        <v>324</v>
      </c>
      <c r="AJ292" t="s">
        <v>324</v>
      </c>
      <c r="AK292" t="s">
        <v>324</v>
      </c>
      <c r="AL292" t="s">
        <v>324</v>
      </c>
      <c r="AM292" t="s">
        <v>324</v>
      </c>
      <c r="AN292" t="s">
        <v>324</v>
      </c>
      <c r="AO292" t="s">
        <v>324</v>
      </c>
      <c r="AP292" t="s">
        <v>324</v>
      </c>
      <c r="AQ292" t="s">
        <v>324</v>
      </c>
      <c r="AR292" t="s">
        <v>324</v>
      </c>
      <c r="AS292" t="s">
        <v>324</v>
      </c>
      <c r="AT292" t="s">
        <v>324</v>
      </c>
      <c r="AU292" t="s">
        <v>324</v>
      </c>
      <c r="AV292" t="s">
        <v>324</v>
      </c>
      <c r="AW292" t="s">
        <v>324</v>
      </c>
      <c r="AX292" t="s">
        <v>324</v>
      </c>
      <c r="AY292" t="s">
        <v>324</v>
      </c>
      <c r="AZ292" t="s">
        <v>324</v>
      </c>
      <c r="BA292" t="s">
        <v>324</v>
      </c>
      <c r="BB292" t="s">
        <v>324</v>
      </c>
      <c r="BC292" t="s">
        <v>324</v>
      </c>
      <c r="BD292" t="s">
        <v>324</v>
      </c>
      <c r="BE292" t="s">
        <v>324</v>
      </c>
      <c r="BF292" t="s">
        <v>324</v>
      </c>
      <c r="BG292" t="s">
        <v>324</v>
      </c>
      <c r="BH292" t="s">
        <v>324</v>
      </c>
      <c r="BI292" t="s">
        <v>324</v>
      </c>
      <c r="BJ292" t="s">
        <v>324</v>
      </c>
      <c r="BK292" t="s">
        <v>324</v>
      </c>
      <c r="BL292" t="s">
        <v>324</v>
      </c>
      <c r="BM292" t="s">
        <v>324</v>
      </c>
      <c r="BN292" t="s">
        <v>324</v>
      </c>
      <c r="BO292" t="s">
        <v>324</v>
      </c>
      <c r="BP292" t="s">
        <v>324</v>
      </c>
      <c r="BQ292" t="s">
        <v>324</v>
      </c>
      <c r="BR292" t="s">
        <v>324</v>
      </c>
      <c r="BS292">
        <v>-7.2999999999999995E-2</v>
      </c>
      <c r="BT292">
        <v>-0.23699999999999999</v>
      </c>
      <c r="BU292" t="s">
        <v>324</v>
      </c>
      <c r="BV292" t="s">
        <v>324</v>
      </c>
      <c r="BW292">
        <v>8.3000000000000004E-2</v>
      </c>
      <c r="BX292">
        <v>-0.22700000000000001</v>
      </c>
    </row>
    <row r="293" spans="1:76" x14ac:dyDescent="0.45">
      <c r="A293">
        <v>2023</v>
      </c>
      <c r="B293" t="s">
        <v>185</v>
      </c>
      <c r="C293">
        <v>99999</v>
      </c>
      <c r="D293" t="s">
        <v>599</v>
      </c>
      <c r="E293" t="s">
        <v>996</v>
      </c>
      <c r="F293" t="s">
        <v>324</v>
      </c>
      <c r="G293">
        <v>0.153</v>
      </c>
      <c r="H293" t="s">
        <v>324</v>
      </c>
      <c r="I293" t="s">
        <v>324</v>
      </c>
      <c r="K293">
        <v>0.16500000000000001</v>
      </c>
      <c r="L293">
        <v>-1.2E-2</v>
      </c>
      <c r="M293" t="s">
        <v>324</v>
      </c>
      <c r="N293" t="s">
        <v>324</v>
      </c>
      <c r="O293" t="s">
        <v>324</v>
      </c>
      <c r="P293">
        <v>0.153</v>
      </c>
      <c r="Q293" t="s">
        <v>324</v>
      </c>
      <c r="R293" t="s">
        <v>324</v>
      </c>
      <c r="S293" t="s">
        <v>324</v>
      </c>
      <c r="T293" t="s">
        <v>324</v>
      </c>
      <c r="U293" t="s">
        <v>324</v>
      </c>
      <c r="V293" t="s">
        <v>324</v>
      </c>
      <c r="W293" t="s">
        <v>324</v>
      </c>
      <c r="X293" t="s">
        <v>324</v>
      </c>
      <c r="Y293" t="s">
        <v>324</v>
      </c>
      <c r="Z293" t="s">
        <v>324</v>
      </c>
      <c r="AA293" t="s">
        <v>324</v>
      </c>
      <c r="AB293" t="s">
        <v>324</v>
      </c>
      <c r="AC293" t="s">
        <v>324</v>
      </c>
      <c r="AD293" t="s">
        <v>324</v>
      </c>
      <c r="AE293" t="s">
        <v>324</v>
      </c>
      <c r="AF293" t="s">
        <v>324</v>
      </c>
      <c r="AG293" t="s">
        <v>324</v>
      </c>
      <c r="AH293" t="s">
        <v>324</v>
      </c>
      <c r="AI293" t="s">
        <v>324</v>
      </c>
      <c r="AJ293" t="s">
        <v>324</v>
      </c>
      <c r="AK293" t="s">
        <v>324</v>
      </c>
      <c r="AL293" t="s">
        <v>324</v>
      </c>
      <c r="AM293" t="s">
        <v>324</v>
      </c>
      <c r="AN293" t="s">
        <v>324</v>
      </c>
      <c r="AO293" t="s">
        <v>324</v>
      </c>
      <c r="AP293" t="s">
        <v>324</v>
      </c>
      <c r="AQ293" t="s">
        <v>324</v>
      </c>
      <c r="AR293" t="s">
        <v>324</v>
      </c>
      <c r="AS293" t="s">
        <v>324</v>
      </c>
      <c r="AT293" t="s">
        <v>324</v>
      </c>
      <c r="AU293" t="s">
        <v>324</v>
      </c>
      <c r="AV293" t="s">
        <v>324</v>
      </c>
      <c r="AW293" t="s">
        <v>324</v>
      </c>
      <c r="AX293" t="s">
        <v>324</v>
      </c>
      <c r="AY293" t="s">
        <v>324</v>
      </c>
      <c r="AZ293" t="s">
        <v>324</v>
      </c>
      <c r="BA293" t="s">
        <v>324</v>
      </c>
      <c r="BB293" t="s">
        <v>324</v>
      </c>
      <c r="BC293" t="s">
        <v>324</v>
      </c>
      <c r="BD293" t="s">
        <v>324</v>
      </c>
      <c r="BE293" t="s">
        <v>324</v>
      </c>
      <c r="BF293" t="s">
        <v>324</v>
      </c>
      <c r="BG293" t="s">
        <v>324</v>
      </c>
      <c r="BH293" t="s">
        <v>324</v>
      </c>
      <c r="BI293" t="s">
        <v>324</v>
      </c>
      <c r="BJ293" t="s">
        <v>324</v>
      </c>
      <c r="BK293" t="s">
        <v>324</v>
      </c>
      <c r="BL293" t="s">
        <v>324</v>
      </c>
      <c r="BM293" t="s">
        <v>324</v>
      </c>
      <c r="BN293" t="s">
        <v>324</v>
      </c>
      <c r="BO293" t="s">
        <v>324</v>
      </c>
      <c r="BP293" t="s">
        <v>324</v>
      </c>
      <c r="BQ293" t="s">
        <v>324</v>
      </c>
      <c r="BR293" t="s">
        <v>324</v>
      </c>
      <c r="BS293">
        <v>0.16500000000000001</v>
      </c>
      <c r="BT293">
        <v>-1.2E-2</v>
      </c>
      <c r="BU293" t="s">
        <v>324</v>
      </c>
      <c r="BV293" t="s">
        <v>324</v>
      </c>
      <c r="BW293" t="s">
        <v>324</v>
      </c>
      <c r="BX293">
        <v>0.153</v>
      </c>
    </row>
    <row r="294" spans="1:76" x14ac:dyDescent="0.45">
      <c r="A294">
        <v>2023</v>
      </c>
      <c r="B294" t="s">
        <v>188</v>
      </c>
      <c r="C294">
        <v>12090</v>
      </c>
      <c r="D294" t="s">
        <v>472</v>
      </c>
      <c r="E294" t="s">
        <v>606</v>
      </c>
      <c r="F294">
        <v>1</v>
      </c>
      <c r="G294">
        <v>0.247</v>
      </c>
      <c r="H294">
        <v>0</v>
      </c>
      <c r="I294">
        <v>0</v>
      </c>
      <c r="J294" t="s">
        <v>247</v>
      </c>
      <c r="K294" t="s">
        <v>324</v>
      </c>
      <c r="L294">
        <v>0.247</v>
      </c>
      <c r="M294" t="s">
        <v>324</v>
      </c>
      <c r="N294" t="s">
        <v>324</v>
      </c>
      <c r="O294" t="s">
        <v>324</v>
      </c>
      <c r="P294">
        <v>0.247</v>
      </c>
      <c r="Q294" t="s">
        <v>324</v>
      </c>
      <c r="R294" t="s">
        <v>324</v>
      </c>
      <c r="S294" t="s">
        <v>324</v>
      </c>
      <c r="T294" t="s">
        <v>324</v>
      </c>
      <c r="U294" t="s">
        <v>324</v>
      </c>
      <c r="V294">
        <v>0</v>
      </c>
      <c r="W294" t="s">
        <v>324</v>
      </c>
      <c r="X294" t="s">
        <v>324</v>
      </c>
      <c r="Y294" t="s">
        <v>324</v>
      </c>
      <c r="Z294" t="s">
        <v>324</v>
      </c>
      <c r="AA294" t="s">
        <v>324</v>
      </c>
      <c r="AB294">
        <v>0</v>
      </c>
      <c r="AC294" t="s">
        <v>324</v>
      </c>
      <c r="AD294" t="s">
        <v>324</v>
      </c>
      <c r="AE294" t="s">
        <v>324</v>
      </c>
      <c r="AF294" t="s">
        <v>324</v>
      </c>
      <c r="AG294" t="s">
        <v>324</v>
      </c>
      <c r="AH294">
        <v>0</v>
      </c>
      <c r="AI294" t="s">
        <v>324</v>
      </c>
      <c r="AJ294" t="s">
        <v>324</v>
      </c>
      <c r="AK294" t="s">
        <v>324</v>
      </c>
      <c r="AL294" t="s">
        <v>324</v>
      </c>
      <c r="AM294" t="s">
        <v>324</v>
      </c>
      <c r="AN294">
        <v>0</v>
      </c>
      <c r="AO294" t="s">
        <v>324</v>
      </c>
      <c r="AP294" t="s">
        <v>324</v>
      </c>
      <c r="AQ294" t="s">
        <v>324</v>
      </c>
      <c r="AR294" t="s">
        <v>324</v>
      </c>
      <c r="AS294" t="s">
        <v>324</v>
      </c>
      <c r="AT294">
        <v>0</v>
      </c>
      <c r="AU294" t="s">
        <v>324</v>
      </c>
      <c r="AV294" t="s">
        <v>324</v>
      </c>
      <c r="AW294" t="s">
        <v>324</v>
      </c>
      <c r="AX294" t="s">
        <v>324</v>
      </c>
      <c r="AY294" t="s">
        <v>324</v>
      </c>
      <c r="AZ294">
        <v>0</v>
      </c>
      <c r="BA294" t="s">
        <v>324</v>
      </c>
      <c r="BB294" t="s">
        <v>324</v>
      </c>
      <c r="BC294" t="s">
        <v>324</v>
      </c>
      <c r="BD294" t="s">
        <v>324</v>
      </c>
      <c r="BE294" t="s">
        <v>324</v>
      </c>
      <c r="BF294">
        <v>0</v>
      </c>
      <c r="BG294" t="s">
        <v>324</v>
      </c>
      <c r="BH294" t="s">
        <v>324</v>
      </c>
      <c r="BI294" t="s">
        <v>324</v>
      </c>
      <c r="BJ294" t="s">
        <v>324</v>
      </c>
      <c r="BK294" t="s">
        <v>324</v>
      </c>
      <c r="BL294">
        <v>0</v>
      </c>
      <c r="BM294" t="s">
        <v>324</v>
      </c>
      <c r="BN294" t="s">
        <v>324</v>
      </c>
      <c r="BO294" t="s">
        <v>324</v>
      </c>
      <c r="BP294" t="s">
        <v>324</v>
      </c>
      <c r="BQ294" t="s">
        <v>324</v>
      </c>
      <c r="BR294">
        <v>0</v>
      </c>
      <c r="BS294">
        <v>0</v>
      </c>
      <c r="BT294">
        <v>0.247</v>
      </c>
      <c r="BU294">
        <v>0</v>
      </c>
      <c r="BV294">
        <v>0</v>
      </c>
      <c r="BW294">
        <v>0</v>
      </c>
      <c r="BX294">
        <v>0.247</v>
      </c>
    </row>
    <row r="295" spans="1:76" x14ac:dyDescent="0.45">
      <c r="A295">
        <v>2023</v>
      </c>
      <c r="B295" t="s">
        <v>188</v>
      </c>
      <c r="C295">
        <v>12199</v>
      </c>
      <c r="D295" t="s">
        <v>461</v>
      </c>
      <c r="E295" t="s">
        <v>606</v>
      </c>
      <c r="F295">
        <v>35</v>
      </c>
      <c r="G295">
        <v>0.58499999999999996</v>
      </c>
      <c r="H295" t="s">
        <v>324</v>
      </c>
      <c r="I295" t="s">
        <v>324</v>
      </c>
      <c r="J295" t="s">
        <v>244</v>
      </c>
      <c r="K295">
        <v>0.11899999999999999</v>
      </c>
      <c r="L295">
        <v>0.44400000000000001</v>
      </c>
      <c r="M295" t="s">
        <v>324</v>
      </c>
      <c r="N295" t="s">
        <v>324</v>
      </c>
      <c r="O295" t="s">
        <v>324</v>
      </c>
      <c r="P295">
        <v>0.56299999999999994</v>
      </c>
      <c r="Q295">
        <v>1.2999999999999999E-2</v>
      </c>
      <c r="R295" t="s">
        <v>324</v>
      </c>
      <c r="S295" t="s">
        <v>324</v>
      </c>
      <c r="T295" t="s">
        <v>324</v>
      </c>
      <c r="U295" t="s">
        <v>324</v>
      </c>
      <c r="V295">
        <v>1.2999999999999999E-2</v>
      </c>
      <c r="W295" t="s">
        <v>324</v>
      </c>
      <c r="X295" t="s">
        <v>324</v>
      </c>
      <c r="Y295" t="s">
        <v>324</v>
      </c>
      <c r="Z295" t="s">
        <v>324</v>
      </c>
      <c r="AA295" t="s">
        <v>324</v>
      </c>
      <c r="AB295">
        <v>0</v>
      </c>
      <c r="AC295">
        <v>2E-3</v>
      </c>
      <c r="AD295" t="s">
        <v>324</v>
      </c>
      <c r="AE295" t="s">
        <v>324</v>
      </c>
      <c r="AF295" t="s">
        <v>324</v>
      </c>
      <c r="AG295" t="s">
        <v>324</v>
      </c>
      <c r="AH295">
        <v>2E-3</v>
      </c>
      <c r="AI295" t="s">
        <v>324</v>
      </c>
      <c r="AJ295" t="s">
        <v>324</v>
      </c>
      <c r="AK295" t="s">
        <v>324</v>
      </c>
      <c r="AL295" t="s">
        <v>324</v>
      </c>
      <c r="AM295" t="s">
        <v>324</v>
      </c>
      <c r="AN295">
        <v>0</v>
      </c>
      <c r="AO295" t="s">
        <v>324</v>
      </c>
      <c r="AP295" t="s">
        <v>324</v>
      </c>
      <c r="AQ295" t="s">
        <v>324</v>
      </c>
      <c r="AR295" t="s">
        <v>324</v>
      </c>
      <c r="AS295" t="s">
        <v>324</v>
      </c>
      <c r="AT295">
        <v>0</v>
      </c>
      <c r="AU295" t="s">
        <v>324</v>
      </c>
      <c r="AV295" t="s">
        <v>324</v>
      </c>
      <c r="AW295" t="s">
        <v>324</v>
      </c>
      <c r="AX295" t="s">
        <v>324</v>
      </c>
      <c r="AY295" t="s">
        <v>324</v>
      </c>
      <c r="AZ295">
        <v>0</v>
      </c>
      <c r="BA295" t="s">
        <v>324</v>
      </c>
      <c r="BB295" t="s">
        <v>324</v>
      </c>
      <c r="BC295" t="s">
        <v>324</v>
      </c>
      <c r="BD295" t="s">
        <v>324</v>
      </c>
      <c r="BE295" t="s">
        <v>324</v>
      </c>
      <c r="BF295">
        <v>0</v>
      </c>
      <c r="BG295" t="s">
        <v>324</v>
      </c>
      <c r="BH295" t="s">
        <v>324</v>
      </c>
      <c r="BI295" t="s">
        <v>324</v>
      </c>
      <c r="BJ295" t="s">
        <v>324</v>
      </c>
      <c r="BK295" t="s">
        <v>324</v>
      </c>
      <c r="BL295">
        <v>0</v>
      </c>
      <c r="BM295">
        <v>7.0000000000000001E-3</v>
      </c>
      <c r="BN295" t="s">
        <v>324</v>
      </c>
      <c r="BO295" t="s">
        <v>324</v>
      </c>
      <c r="BP295" t="s">
        <v>324</v>
      </c>
      <c r="BQ295" t="s">
        <v>324</v>
      </c>
      <c r="BR295">
        <v>7.0000000000000001E-3</v>
      </c>
      <c r="BS295">
        <v>0.14099999999999999</v>
      </c>
      <c r="BT295">
        <v>0.44400000000000001</v>
      </c>
      <c r="BU295">
        <v>0</v>
      </c>
      <c r="BV295">
        <v>0</v>
      </c>
      <c r="BW295">
        <v>0</v>
      </c>
      <c r="BX295">
        <v>0.58499999999999996</v>
      </c>
    </row>
    <row r="296" spans="1:76" x14ac:dyDescent="0.45">
      <c r="A296">
        <v>2023</v>
      </c>
      <c r="B296" t="s">
        <v>188</v>
      </c>
      <c r="C296">
        <v>24949</v>
      </c>
      <c r="D296" t="s">
        <v>476</v>
      </c>
      <c r="E296" t="s">
        <v>606</v>
      </c>
      <c r="F296">
        <v>1</v>
      </c>
      <c r="G296">
        <v>0.9</v>
      </c>
      <c r="H296" t="s">
        <v>324</v>
      </c>
      <c r="I296" t="s">
        <v>324</v>
      </c>
      <c r="K296" t="s">
        <v>324</v>
      </c>
      <c r="L296" t="s">
        <v>324</v>
      </c>
      <c r="M296" t="s">
        <v>324</v>
      </c>
      <c r="N296" t="s">
        <v>324</v>
      </c>
      <c r="O296" t="s">
        <v>324</v>
      </c>
      <c r="P296">
        <v>0</v>
      </c>
      <c r="Q296" t="s">
        <v>324</v>
      </c>
      <c r="R296" t="s">
        <v>324</v>
      </c>
      <c r="S296" t="s">
        <v>324</v>
      </c>
      <c r="T296" t="s">
        <v>324</v>
      </c>
      <c r="U296" t="s">
        <v>324</v>
      </c>
      <c r="V296">
        <v>0</v>
      </c>
      <c r="W296" t="s">
        <v>324</v>
      </c>
      <c r="X296" t="s">
        <v>324</v>
      </c>
      <c r="Y296" t="s">
        <v>324</v>
      </c>
      <c r="Z296" t="s">
        <v>324</v>
      </c>
      <c r="AA296" t="s">
        <v>324</v>
      </c>
      <c r="AB296">
        <v>0</v>
      </c>
      <c r="AC296" t="s">
        <v>324</v>
      </c>
      <c r="AD296" t="s">
        <v>324</v>
      </c>
      <c r="AE296" t="s">
        <v>324</v>
      </c>
      <c r="AF296" t="s">
        <v>324</v>
      </c>
      <c r="AG296" t="s">
        <v>324</v>
      </c>
      <c r="AH296">
        <v>0</v>
      </c>
      <c r="AI296" t="s">
        <v>324</v>
      </c>
      <c r="AJ296" t="s">
        <v>324</v>
      </c>
      <c r="AK296" t="s">
        <v>324</v>
      </c>
      <c r="AL296" t="s">
        <v>324</v>
      </c>
      <c r="AM296" t="s">
        <v>324</v>
      </c>
      <c r="AN296">
        <v>0</v>
      </c>
      <c r="AO296" t="s">
        <v>324</v>
      </c>
      <c r="AP296" t="s">
        <v>324</v>
      </c>
      <c r="AQ296" t="s">
        <v>324</v>
      </c>
      <c r="AR296" t="s">
        <v>324</v>
      </c>
      <c r="AS296" t="s">
        <v>324</v>
      </c>
      <c r="AT296">
        <v>0</v>
      </c>
      <c r="AU296" t="s">
        <v>324</v>
      </c>
      <c r="AV296">
        <v>0.9</v>
      </c>
      <c r="AW296" t="s">
        <v>324</v>
      </c>
      <c r="AX296" t="s">
        <v>324</v>
      </c>
      <c r="AY296" t="s">
        <v>324</v>
      </c>
      <c r="AZ296">
        <v>0.9</v>
      </c>
      <c r="BA296" t="s">
        <v>324</v>
      </c>
      <c r="BB296" t="s">
        <v>324</v>
      </c>
      <c r="BC296" t="s">
        <v>324</v>
      </c>
      <c r="BD296" t="s">
        <v>324</v>
      </c>
      <c r="BE296" t="s">
        <v>324</v>
      </c>
      <c r="BF296">
        <v>0</v>
      </c>
      <c r="BG296" t="s">
        <v>324</v>
      </c>
      <c r="BH296" t="s">
        <v>324</v>
      </c>
      <c r="BI296" t="s">
        <v>324</v>
      </c>
      <c r="BJ296" t="s">
        <v>324</v>
      </c>
      <c r="BK296" t="s">
        <v>324</v>
      </c>
      <c r="BL296">
        <v>0</v>
      </c>
      <c r="BM296" t="s">
        <v>324</v>
      </c>
      <c r="BN296" t="s">
        <v>324</v>
      </c>
      <c r="BO296" t="s">
        <v>324</v>
      </c>
      <c r="BP296" t="s">
        <v>324</v>
      </c>
      <c r="BQ296" t="s">
        <v>324</v>
      </c>
      <c r="BR296">
        <v>0</v>
      </c>
      <c r="BS296">
        <v>0</v>
      </c>
      <c r="BT296">
        <v>0.9</v>
      </c>
      <c r="BU296">
        <v>0</v>
      </c>
      <c r="BV296">
        <v>0</v>
      </c>
      <c r="BW296">
        <v>0</v>
      </c>
      <c r="BX296">
        <v>0.9</v>
      </c>
    </row>
    <row r="297" spans="1:76" x14ac:dyDescent="0.45">
      <c r="A297">
        <v>2023</v>
      </c>
      <c r="B297" t="s">
        <v>188</v>
      </c>
      <c r="C297">
        <v>99999</v>
      </c>
      <c r="D297" t="s">
        <v>599</v>
      </c>
      <c r="E297" t="s">
        <v>606</v>
      </c>
      <c r="F297" t="s">
        <v>324</v>
      </c>
      <c r="G297">
        <v>-4.2999999999999997E-2</v>
      </c>
      <c r="H297" t="s">
        <v>324</v>
      </c>
      <c r="I297" t="s">
        <v>324</v>
      </c>
      <c r="K297" t="s">
        <v>324</v>
      </c>
      <c r="L297">
        <v>-4.2999999999999997E-2</v>
      </c>
      <c r="M297" t="s">
        <v>324</v>
      </c>
      <c r="N297" t="s">
        <v>324</v>
      </c>
      <c r="O297" t="s">
        <v>324</v>
      </c>
      <c r="P297">
        <v>-4.2999999999999997E-2</v>
      </c>
      <c r="Q297" t="s">
        <v>324</v>
      </c>
      <c r="R297" t="s">
        <v>324</v>
      </c>
      <c r="S297" t="s">
        <v>324</v>
      </c>
      <c r="T297" t="s">
        <v>324</v>
      </c>
      <c r="U297" t="s">
        <v>324</v>
      </c>
      <c r="V297" t="s">
        <v>324</v>
      </c>
      <c r="W297" t="s">
        <v>324</v>
      </c>
      <c r="X297" t="s">
        <v>324</v>
      </c>
      <c r="Y297" t="s">
        <v>324</v>
      </c>
      <c r="Z297" t="s">
        <v>324</v>
      </c>
      <c r="AA297" t="s">
        <v>324</v>
      </c>
      <c r="AB297" t="s">
        <v>324</v>
      </c>
      <c r="AC297" t="s">
        <v>324</v>
      </c>
      <c r="AD297" t="s">
        <v>324</v>
      </c>
      <c r="AE297" t="s">
        <v>324</v>
      </c>
      <c r="AF297" t="s">
        <v>324</v>
      </c>
      <c r="AG297" t="s">
        <v>324</v>
      </c>
      <c r="AH297" t="s">
        <v>324</v>
      </c>
      <c r="AI297" t="s">
        <v>324</v>
      </c>
      <c r="AJ297" t="s">
        <v>324</v>
      </c>
      <c r="AK297" t="s">
        <v>324</v>
      </c>
      <c r="AL297" t="s">
        <v>324</v>
      </c>
      <c r="AM297" t="s">
        <v>324</v>
      </c>
      <c r="AN297" t="s">
        <v>324</v>
      </c>
      <c r="AO297" t="s">
        <v>324</v>
      </c>
      <c r="AP297" t="s">
        <v>324</v>
      </c>
      <c r="AQ297" t="s">
        <v>324</v>
      </c>
      <c r="AR297" t="s">
        <v>324</v>
      </c>
      <c r="AS297" t="s">
        <v>324</v>
      </c>
      <c r="AT297" t="s">
        <v>324</v>
      </c>
      <c r="AU297" t="s">
        <v>324</v>
      </c>
      <c r="AV297" t="s">
        <v>324</v>
      </c>
      <c r="AW297" t="s">
        <v>324</v>
      </c>
      <c r="AX297" t="s">
        <v>324</v>
      </c>
      <c r="AY297" t="s">
        <v>324</v>
      </c>
      <c r="AZ297" t="s">
        <v>324</v>
      </c>
      <c r="BA297" t="s">
        <v>324</v>
      </c>
      <c r="BB297" t="s">
        <v>324</v>
      </c>
      <c r="BC297" t="s">
        <v>324</v>
      </c>
      <c r="BD297" t="s">
        <v>324</v>
      </c>
      <c r="BE297" t="s">
        <v>324</v>
      </c>
      <c r="BF297" t="s">
        <v>324</v>
      </c>
      <c r="BG297" t="s">
        <v>324</v>
      </c>
      <c r="BH297" t="s">
        <v>324</v>
      </c>
      <c r="BI297" t="s">
        <v>324</v>
      </c>
      <c r="BJ297" t="s">
        <v>324</v>
      </c>
      <c r="BK297" t="s">
        <v>324</v>
      </c>
      <c r="BL297" t="s">
        <v>324</v>
      </c>
      <c r="BM297" t="s">
        <v>324</v>
      </c>
      <c r="BN297" t="s">
        <v>324</v>
      </c>
      <c r="BO297" t="s">
        <v>324</v>
      </c>
      <c r="BP297" t="s">
        <v>324</v>
      </c>
      <c r="BQ297" t="s">
        <v>324</v>
      </c>
      <c r="BR297" t="s">
        <v>324</v>
      </c>
      <c r="BS297" t="s">
        <v>324</v>
      </c>
      <c r="BT297">
        <v>-4.2999999999999997E-2</v>
      </c>
      <c r="BU297" t="s">
        <v>324</v>
      </c>
      <c r="BV297" t="s">
        <v>324</v>
      </c>
      <c r="BW297" t="s">
        <v>324</v>
      </c>
      <c r="BX297">
        <v>-4.2999999999999997E-2</v>
      </c>
    </row>
    <row r="298" spans="1:76" x14ac:dyDescent="0.45">
      <c r="A298">
        <v>2023</v>
      </c>
      <c r="B298" t="s">
        <v>166</v>
      </c>
      <c r="C298">
        <v>4373</v>
      </c>
      <c r="D298" t="s">
        <v>477</v>
      </c>
      <c r="E298" t="s">
        <v>607</v>
      </c>
      <c r="F298">
        <v>33</v>
      </c>
      <c r="G298">
        <v>1.2529999999999999</v>
      </c>
      <c r="H298">
        <v>0</v>
      </c>
      <c r="I298">
        <v>0</v>
      </c>
      <c r="J298" t="s">
        <v>244</v>
      </c>
      <c r="K298">
        <v>0.42</v>
      </c>
      <c r="L298">
        <v>0.83299999999999996</v>
      </c>
      <c r="M298" t="s">
        <v>324</v>
      </c>
      <c r="N298" t="s">
        <v>324</v>
      </c>
      <c r="O298" t="s">
        <v>324</v>
      </c>
      <c r="P298">
        <v>1.2529999999999999</v>
      </c>
      <c r="Q298" t="s">
        <v>324</v>
      </c>
      <c r="R298" t="s">
        <v>324</v>
      </c>
      <c r="S298" t="s">
        <v>324</v>
      </c>
      <c r="T298" t="s">
        <v>324</v>
      </c>
      <c r="U298" t="s">
        <v>324</v>
      </c>
      <c r="V298">
        <v>0</v>
      </c>
      <c r="W298" t="s">
        <v>324</v>
      </c>
      <c r="X298" t="s">
        <v>324</v>
      </c>
      <c r="Y298" t="s">
        <v>324</v>
      </c>
      <c r="Z298" t="s">
        <v>324</v>
      </c>
      <c r="AA298" t="s">
        <v>324</v>
      </c>
      <c r="AB298">
        <v>0</v>
      </c>
      <c r="AC298" t="s">
        <v>324</v>
      </c>
      <c r="AD298" t="s">
        <v>324</v>
      </c>
      <c r="AE298" t="s">
        <v>324</v>
      </c>
      <c r="AF298" t="s">
        <v>324</v>
      </c>
      <c r="AG298" t="s">
        <v>324</v>
      </c>
      <c r="AH298">
        <v>0</v>
      </c>
      <c r="AI298" t="s">
        <v>324</v>
      </c>
      <c r="AJ298" t="s">
        <v>324</v>
      </c>
      <c r="AK298" t="s">
        <v>324</v>
      </c>
      <c r="AL298" t="s">
        <v>324</v>
      </c>
      <c r="AM298" t="s">
        <v>324</v>
      </c>
      <c r="AN298">
        <v>0</v>
      </c>
      <c r="AO298" t="s">
        <v>324</v>
      </c>
      <c r="AP298" t="s">
        <v>324</v>
      </c>
      <c r="AQ298" t="s">
        <v>324</v>
      </c>
      <c r="AR298" t="s">
        <v>324</v>
      </c>
      <c r="AS298" t="s">
        <v>324</v>
      </c>
      <c r="AT298">
        <v>0</v>
      </c>
      <c r="AU298" t="s">
        <v>324</v>
      </c>
      <c r="AV298" t="s">
        <v>324</v>
      </c>
      <c r="AW298" t="s">
        <v>324</v>
      </c>
      <c r="AX298" t="s">
        <v>324</v>
      </c>
      <c r="AY298" t="s">
        <v>324</v>
      </c>
      <c r="AZ298">
        <v>0</v>
      </c>
      <c r="BA298" t="s">
        <v>324</v>
      </c>
      <c r="BB298" t="s">
        <v>324</v>
      </c>
      <c r="BC298" t="s">
        <v>324</v>
      </c>
      <c r="BD298" t="s">
        <v>324</v>
      </c>
      <c r="BE298" t="s">
        <v>324</v>
      </c>
      <c r="BF298">
        <v>0</v>
      </c>
      <c r="BG298" t="s">
        <v>324</v>
      </c>
      <c r="BH298" t="s">
        <v>324</v>
      </c>
      <c r="BI298" t="s">
        <v>324</v>
      </c>
      <c r="BJ298" t="s">
        <v>324</v>
      </c>
      <c r="BK298" t="s">
        <v>324</v>
      </c>
      <c r="BL298">
        <v>0</v>
      </c>
      <c r="BM298" t="s">
        <v>324</v>
      </c>
      <c r="BN298" t="s">
        <v>324</v>
      </c>
      <c r="BO298" t="s">
        <v>324</v>
      </c>
      <c r="BP298" t="s">
        <v>324</v>
      </c>
      <c r="BQ298" t="s">
        <v>324</v>
      </c>
      <c r="BR298">
        <v>0</v>
      </c>
      <c r="BS298">
        <v>0.42</v>
      </c>
      <c r="BT298">
        <v>0.83299999999999996</v>
      </c>
      <c r="BU298">
        <v>0</v>
      </c>
      <c r="BV298">
        <v>0</v>
      </c>
      <c r="BW298">
        <v>0</v>
      </c>
      <c r="BX298">
        <v>1.2529999999999999</v>
      </c>
    </row>
    <row r="299" spans="1:76" x14ac:dyDescent="0.45">
      <c r="A299">
        <v>2023</v>
      </c>
      <c r="B299" t="s">
        <v>166</v>
      </c>
      <c r="C299">
        <v>4671</v>
      </c>
      <c r="D299" t="s">
        <v>1012</v>
      </c>
      <c r="E299" t="s">
        <v>607</v>
      </c>
      <c r="F299">
        <v>8</v>
      </c>
      <c r="G299">
        <v>3.25</v>
      </c>
      <c r="H299">
        <v>0</v>
      </c>
      <c r="I299">
        <v>0</v>
      </c>
      <c r="J299" t="s">
        <v>247</v>
      </c>
      <c r="K299" t="s">
        <v>324</v>
      </c>
      <c r="L299" t="s">
        <v>324</v>
      </c>
      <c r="M299" t="s">
        <v>324</v>
      </c>
      <c r="N299" t="s">
        <v>324</v>
      </c>
      <c r="O299">
        <v>3.25</v>
      </c>
      <c r="P299">
        <v>3.25</v>
      </c>
      <c r="Q299" t="s">
        <v>324</v>
      </c>
      <c r="R299" t="s">
        <v>324</v>
      </c>
      <c r="S299" t="s">
        <v>324</v>
      </c>
      <c r="T299" t="s">
        <v>324</v>
      </c>
      <c r="U299" t="s">
        <v>324</v>
      </c>
      <c r="V299">
        <v>0</v>
      </c>
      <c r="W299" t="s">
        <v>324</v>
      </c>
      <c r="X299" t="s">
        <v>324</v>
      </c>
      <c r="Y299" t="s">
        <v>324</v>
      </c>
      <c r="Z299" t="s">
        <v>324</v>
      </c>
      <c r="AA299" t="s">
        <v>324</v>
      </c>
      <c r="AB299">
        <v>0</v>
      </c>
      <c r="AC299" t="s">
        <v>324</v>
      </c>
      <c r="AD299" t="s">
        <v>324</v>
      </c>
      <c r="AE299" t="s">
        <v>324</v>
      </c>
      <c r="AF299" t="s">
        <v>324</v>
      </c>
      <c r="AG299" t="s">
        <v>324</v>
      </c>
      <c r="AH299">
        <v>0</v>
      </c>
      <c r="AI299" t="s">
        <v>324</v>
      </c>
      <c r="AJ299" t="s">
        <v>324</v>
      </c>
      <c r="AK299" t="s">
        <v>324</v>
      </c>
      <c r="AL299" t="s">
        <v>324</v>
      </c>
      <c r="AM299" t="s">
        <v>324</v>
      </c>
      <c r="AN299">
        <v>0</v>
      </c>
      <c r="AO299" t="s">
        <v>324</v>
      </c>
      <c r="AP299" t="s">
        <v>324</v>
      </c>
      <c r="AQ299" t="s">
        <v>324</v>
      </c>
      <c r="AR299" t="s">
        <v>324</v>
      </c>
      <c r="AS299" t="s">
        <v>324</v>
      </c>
      <c r="AT299">
        <v>0</v>
      </c>
      <c r="AU299" t="s">
        <v>324</v>
      </c>
      <c r="AV299" t="s">
        <v>324</v>
      </c>
      <c r="AW299" t="s">
        <v>324</v>
      </c>
      <c r="AX299" t="s">
        <v>324</v>
      </c>
      <c r="AY299" t="s">
        <v>324</v>
      </c>
      <c r="AZ299">
        <v>0</v>
      </c>
      <c r="BA299" t="s">
        <v>324</v>
      </c>
      <c r="BB299" t="s">
        <v>324</v>
      </c>
      <c r="BC299" t="s">
        <v>324</v>
      </c>
      <c r="BD299" t="s">
        <v>324</v>
      </c>
      <c r="BE299" t="s">
        <v>324</v>
      </c>
      <c r="BF299">
        <v>0</v>
      </c>
      <c r="BG299" t="s">
        <v>324</v>
      </c>
      <c r="BH299" t="s">
        <v>324</v>
      </c>
      <c r="BI299" t="s">
        <v>324</v>
      </c>
      <c r="BJ299" t="s">
        <v>324</v>
      </c>
      <c r="BK299" t="s">
        <v>324</v>
      </c>
      <c r="BL299">
        <v>0</v>
      </c>
      <c r="BM299" t="s">
        <v>324</v>
      </c>
      <c r="BN299" t="s">
        <v>324</v>
      </c>
      <c r="BO299" t="s">
        <v>324</v>
      </c>
      <c r="BP299" t="s">
        <v>324</v>
      </c>
      <c r="BQ299" t="s">
        <v>324</v>
      </c>
      <c r="BR299">
        <v>0</v>
      </c>
      <c r="BS299">
        <v>0</v>
      </c>
      <c r="BT299">
        <v>0</v>
      </c>
      <c r="BU299">
        <v>0</v>
      </c>
      <c r="BV299">
        <v>0</v>
      </c>
      <c r="BW299">
        <v>3.25</v>
      </c>
      <c r="BX299">
        <v>3.25</v>
      </c>
    </row>
    <row r="300" spans="1:76" x14ac:dyDescent="0.45">
      <c r="A300">
        <v>2023</v>
      </c>
      <c r="B300" t="s">
        <v>166</v>
      </c>
      <c r="C300">
        <v>4911</v>
      </c>
      <c r="D300" t="s">
        <v>478</v>
      </c>
      <c r="E300" t="s">
        <v>607</v>
      </c>
      <c r="F300">
        <v>1</v>
      </c>
      <c r="G300">
        <v>0.308</v>
      </c>
      <c r="H300" t="s">
        <v>324</v>
      </c>
      <c r="I300" t="s">
        <v>324</v>
      </c>
      <c r="J300" t="s">
        <v>244</v>
      </c>
      <c r="K300" t="s">
        <v>324</v>
      </c>
      <c r="L300">
        <v>0.308</v>
      </c>
      <c r="M300" t="s">
        <v>324</v>
      </c>
      <c r="N300" t="s">
        <v>324</v>
      </c>
      <c r="O300" t="s">
        <v>324</v>
      </c>
      <c r="P300">
        <v>0.308</v>
      </c>
      <c r="Q300" t="s">
        <v>324</v>
      </c>
      <c r="R300" t="s">
        <v>324</v>
      </c>
      <c r="S300" t="s">
        <v>324</v>
      </c>
      <c r="T300" t="s">
        <v>324</v>
      </c>
      <c r="U300" t="s">
        <v>324</v>
      </c>
      <c r="V300">
        <v>0</v>
      </c>
      <c r="W300" t="s">
        <v>324</v>
      </c>
      <c r="X300" t="s">
        <v>324</v>
      </c>
      <c r="Y300" t="s">
        <v>324</v>
      </c>
      <c r="Z300" t="s">
        <v>324</v>
      </c>
      <c r="AA300" t="s">
        <v>324</v>
      </c>
      <c r="AB300">
        <v>0</v>
      </c>
      <c r="AC300" t="s">
        <v>324</v>
      </c>
      <c r="AD300" t="s">
        <v>324</v>
      </c>
      <c r="AE300" t="s">
        <v>324</v>
      </c>
      <c r="AF300" t="s">
        <v>324</v>
      </c>
      <c r="AG300" t="s">
        <v>324</v>
      </c>
      <c r="AH300">
        <v>0</v>
      </c>
      <c r="AI300" t="s">
        <v>324</v>
      </c>
      <c r="AJ300" t="s">
        <v>324</v>
      </c>
      <c r="AK300" t="s">
        <v>324</v>
      </c>
      <c r="AL300" t="s">
        <v>324</v>
      </c>
      <c r="AM300" t="s">
        <v>324</v>
      </c>
      <c r="AN300">
        <v>0</v>
      </c>
      <c r="AO300" t="s">
        <v>324</v>
      </c>
      <c r="AP300" t="s">
        <v>324</v>
      </c>
      <c r="AQ300" t="s">
        <v>324</v>
      </c>
      <c r="AR300" t="s">
        <v>324</v>
      </c>
      <c r="AS300" t="s">
        <v>324</v>
      </c>
      <c r="AT300">
        <v>0</v>
      </c>
      <c r="AU300" t="s">
        <v>324</v>
      </c>
      <c r="AV300" t="s">
        <v>324</v>
      </c>
      <c r="AW300" t="s">
        <v>324</v>
      </c>
      <c r="AX300" t="s">
        <v>324</v>
      </c>
      <c r="AY300" t="s">
        <v>324</v>
      </c>
      <c r="AZ300">
        <v>0</v>
      </c>
      <c r="BA300" t="s">
        <v>324</v>
      </c>
      <c r="BB300" t="s">
        <v>324</v>
      </c>
      <c r="BC300" t="s">
        <v>324</v>
      </c>
      <c r="BD300" t="s">
        <v>324</v>
      </c>
      <c r="BE300" t="s">
        <v>324</v>
      </c>
      <c r="BF300">
        <v>0</v>
      </c>
      <c r="BG300" t="s">
        <v>324</v>
      </c>
      <c r="BH300" t="s">
        <v>324</v>
      </c>
      <c r="BI300" t="s">
        <v>324</v>
      </c>
      <c r="BJ300" t="s">
        <v>324</v>
      </c>
      <c r="BK300" t="s">
        <v>324</v>
      </c>
      <c r="BL300">
        <v>0</v>
      </c>
      <c r="BM300" t="s">
        <v>324</v>
      </c>
      <c r="BN300" t="s">
        <v>324</v>
      </c>
      <c r="BO300" t="s">
        <v>324</v>
      </c>
      <c r="BP300" t="s">
        <v>324</v>
      </c>
      <c r="BQ300" t="s">
        <v>324</v>
      </c>
      <c r="BR300">
        <v>0</v>
      </c>
      <c r="BS300">
        <v>0</v>
      </c>
      <c r="BT300">
        <v>0.308</v>
      </c>
      <c r="BU300">
        <v>0</v>
      </c>
      <c r="BV300">
        <v>0</v>
      </c>
      <c r="BW300">
        <v>0</v>
      </c>
      <c r="BX300">
        <v>0.308</v>
      </c>
    </row>
    <row r="301" spans="1:76" x14ac:dyDescent="0.45">
      <c r="A301">
        <v>2023</v>
      </c>
      <c r="B301" t="s">
        <v>166</v>
      </c>
      <c r="C301">
        <v>11018</v>
      </c>
      <c r="D301" t="s">
        <v>480</v>
      </c>
      <c r="E301" t="s">
        <v>607</v>
      </c>
      <c r="F301">
        <v>12</v>
      </c>
      <c r="G301">
        <v>1.2649999999999999</v>
      </c>
      <c r="H301" t="s">
        <v>324</v>
      </c>
      <c r="I301">
        <v>0.05</v>
      </c>
      <c r="J301" t="s">
        <v>244</v>
      </c>
      <c r="K301">
        <v>0.05</v>
      </c>
      <c r="L301">
        <v>0.48699999999999999</v>
      </c>
      <c r="M301">
        <v>2E-3</v>
      </c>
      <c r="N301" t="s">
        <v>324</v>
      </c>
      <c r="O301" t="s">
        <v>324</v>
      </c>
      <c r="P301">
        <v>0.53900000000000003</v>
      </c>
      <c r="Q301" t="s">
        <v>324</v>
      </c>
      <c r="R301" t="s">
        <v>324</v>
      </c>
      <c r="S301" t="s">
        <v>324</v>
      </c>
      <c r="T301" t="s">
        <v>324</v>
      </c>
      <c r="U301" t="s">
        <v>324</v>
      </c>
      <c r="V301">
        <v>0</v>
      </c>
      <c r="W301" t="s">
        <v>324</v>
      </c>
      <c r="X301" t="s">
        <v>324</v>
      </c>
      <c r="Y301" t="s">
        <v>324</v>
      </c>
      <c r="Z301" t="s">
        <v>324</v>
      </c>
      <c r="AA301" t="s">
        <v>324</v>
      </c>
      <c r="AB301">
        <v>0</v>
      </c>
      <c r="AC301" t="s">
        <v>324</v>
      </c>
      <c r="AD301">
        <v>1E-3</v>
      </c>
      <c r="AE301" t="s">
        <v>324</v>
      </c>
      <c r="AF301" t="s">
        <v>324</v>
      </c>
      <c r="AG301" t="s">
        <v>324</v>
      </c>
      <c r="AH301">
        <v>1E-3</v>
      </c>
      <c r="AI301" t="s">
        <v>324</v>
      </c>
      <c r="AJ301" t="s">
        <v>324</v>
      </c>
      <c r="AK301" t="s">
        <v>324</v>
      </c>
      <c r="AL301" t="s">
        <v>324</v>
      </c>
      <c r="AM301" t="s">
        <v>324</v>
      </c>
      <c r="AN301">
        <v>0</v>
      </c>
      <c r="AO301" t="s">
        <v>324</v>
      </c>
      <c r="AP301" t="s">
        <v>324</v>
      </c>
      <c r="AQ301" t="s">
        <v>324</v>
      </c>
      <c r="AR301" t="s">
        <v>324</v>
      </c>
      <c r="AS301" t="s">
        <v>324</v>
      </c>
      <c r="AT301">
        <v>0</v>
      </c>
      <c r="AU301" t="s">
        <v>324</v>
      </c>
      <c r="AV301">
        <v>0.72499999999999998</v>
      </c>
      <c r="AW301" t="s">
        <v>324</v>
      </c>
      <c r="AX301" t="s">
        <v>324</v>
      </c>
      <c r="AY301" t="s">
        <v>324</v>
      </c>
      <c r="AZ301">
        <v>0.72499999999999998</v>
      </c>
      <c r="BA301" t="s">
        <v>324</v>
      </c>
      <c r="BB301" t="s">
        <v>324</v>
      </c>
      <c r="BC301" t="s">
        <v>324</v>
      </c>
      <c r="BD301" t="s">
        <v>324</v>
      </c>
      <c r="BE301" t="s">
        <v>324</v>
      </c>
      <c r="BF301">
        <v>0</v>
      </c>
      <c r="BG301" t="s">
        <v>324</v>
      </c>
      <c r="BH301" t="s">
        <v>324</v>
      </c>
      <c r="BI301" t="s">
        <v>324</v>
      </c>
      <c r="BJ301" t="s">
        <v>324</v>
      </c>
      <c r="BK301" t="s">
        <v>324</v>
      </c>
      <c r="BL301">
        <v>0</v>
      </c>
      <c r="BM301" t="s">
        <v>324</v>
      </c>
      <c r="BN301" t="s">
        <v>324</v>
      </c>
      <c r="BO301" t="s">
        <v>324</v>
      </c>
      <c r="BP301" t="s">
        <v>324</v>
      </c>
      <c r="BQ301" t="s">
        <v>324</v>
      </c>
      <c r="BR301">
        <v>0</v>
      </c>
      <c r="BS301">
        <v>0.05</v>
      </c>
      <c r="BT301">
        <v>1.2130000000000001</v>
      </c>
      <c r="BU301">
        <v>2E-3</v>
      </c>
      <c r="BV301">
        <v>0</v>
      </c>
      <c r="BW301">
        <v>0</v>
      </c>
      <c r="BX301">
        <v>1.2649999999999999</v>
      </c>
    </row>
    <row r="302" spans="1:76" x14ac:dyDescent="0.45">
      <c r="A302">
        <v>2023</v>
      </c>
      <c r="B302" t="s">
        <v>166</v>
      </c>
      <c r="C302">
        <v>12539</v>
      </c>
      <c r="D302" t="s">
        <v>482</v>
      </c>
      <c r="E302" t="s">
        <v>661</v>
      </c>
      <c r="F302">
        <v>16</v>
      </c>
      <c r="G302">
        <v>0.22700000000000001</v>
      </c>
      <c r="H302">
        <v>0</v>
      </c>
      <c r="I302">
        <v>0</v>
      </c>
      <c r="J302" t="s">
        <v>244</v>
      </c>
      <c r="K302">
        <v>0.217</v>
      </c>
      <c r="L302">
        <v>0.01</v>
      </c>
      <c r="M302">
        <v>0</v>
      </c>
      <c r="N302">
        <v>0</v>
      </c>
      <c r="O302">
        <v>0</v>
      </c>
      <c r="P302">
        <v>0.22700000000000001</v>
      </c>
      <c r="Q302">
        <v>0</v>
      </c>
      <c r="R302">
        <v>0</v>
      </c>
      <c r="S302">
        <v>0</v>
      </c>
      <c r="T302">
        <v>0</v>
      </c>
      <c r="U302">
        <v>0</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0</v>
      </c>
      <c r="AQ302">
        <v>0</v>
      </c>
      <c r="AR302">
        <v>0</v>
      </c>
      <c r="AS302">
        <v>0</v>
      </c>
      <c r="AT302">
        <v>0</v>
      </c>
      <c r="AU302">
        <v>0</v>
      </c>
      <c r="AV302">
        <v>0</v>
      </c>
      <c r="AW302">
        <v>0</v>
      </c>
      <c r="AX302">
        <v>0</v>
      </c>
      <c r="AY302">
        <v>0</v>
      </c>
      <c r="AZ302">
        <v>0</v>
      </c>
      <c r="BA302">
        <v>0</v>
      </c>
      <c r="BB302">
        <v>0</v>
      </c>
      <c r="BC302">
        <v>0</v>
      </c>
      <c r="BD302">
        <v>0</v>
      </c>
      <c r="BE302">
        <v>0</v>
      </c>
      <c r="BF302">
        <v>0</v>
      </c>
      <c r="BG302">
        <v>0</v>
      </c>
      <c r="BH302">
        <v>0</v>
      </c>
      <c r="BI302">
        <v>0</v>
      </c>
      <c r="BJ302">
        <v>0</v>
      </c>
      <c r="BK302">
        <v>0</v>
      </c>
      <c r="BL302">
        <v>0</v>
      </c>
      <c r="BM302">
        <v>0</v>
      </c>
      <c r="BN302">
        <v>0</v>
      </c>
      <c r="BO302">
        <v>0</v>
      </c>
      <c r="BP302">
        <v>0</v>
      </c>
      <c r="BQ302">
        <v>0</v>
      </c>
      <c r="BR302">
        <v>0</v>
      </c>
      <c r="BS302">
        <v>0.217</v>
      </c>
      <c r="BT302">
        <v>0.01</v>
      </c>
      <c r="BU302">
        <v>0</v>
      </c>
      <c r="BV302">
        <v>0</v>
      </c>
      <c r="BW302">
        <v>0</v>
      </c>
      <c r="BX302">
        <v>0.22700000000000001</v>
      </c>
    </row>
    <row r="303" spans="1:76" x14ac:dyDescent="0.45">
      <c r="A303">
        <v>2023</v>
      </c>
      <c r="B303" t="s">
        <v>166</v>
      </c>
      <c r="C303">
        <v>14127</v>
      </c>
      <c r="D303" t="s">
        <v>485</v>
      </c>
      <c r="E303" t="s">
        <v>607</v>
      </c>
      <c r="F303">
        <v>58</v>
      </c>
      <c r="G303">
        <v>11.851000000000001</v>
      </c>
      <c r="H303">
        <v>9.1359999999999992</v>
      </c>
      <c r="I303">
        <v>1.0649999999999999</v>
      </c>
      <c r="J303" t="s">
        <v>244</v>
      </c>
      <c r="K303" t="s">
        <v>324</v>
      </c>
      <c r="L303">
        <v>1.375</v>
      </c>
      <c r="M303">
        <v>1.304</v>
      </c>
      <c r="N303" t="s">
        <v>324</v>
      </c>
      <c r="O303" t="s">
        <v>324</v>
      </c>
      <c r="P303">
        <v>2.6789999999999998</v>
      </c>
      <c r="Q303" t="s">
        <v>324</v>
      </c>
      <c r="R303" t="s">
        <v>324</v>
      </c>
      <c r="S303" t="s">
        <v>324</v>
      </c>
      <c r="T303" t="s">
        <v>324</v>
      </c>
      <c r="U303" t="s">
        <v>324</v>
      </c>
      <c r="V303">
        <v>0</v>
      </c>
      <c r="W303" t="s">
        <v>324</v>
      </c>
      <c r="X303" t="s">
        <v>324</v>
      </c>
      <c r="Y303" t="s">
        <v>324</v>
      </c>
      <c r="Z303" t="s">
        <v>324</v>
      </c>
      <c r="AA303" t="s">
        <v>324</v>
      </c>
      <c r="AB303">
        <v>0</v>
      </c>
      <c r="AC303">
        <v>1.2E-2</v>
      </c>
      <c r="AD303">
        <v>1.6E-2</v>
      </c>
      <c r="AE303">
        <v>6.0000000000000001E-3</v>
      </c>
      <c r="AF303" t="s">
        <v>324</v>
      </c>
      <c r="AG303" t="s">
        <v>324</v>
      </c>
      <c r="AH303">
        <v>3.4000000000000002E-2</v>
      </c>
      <c r="AI303" t="s">
        <v>324</v>
      </c>
      <c r="AJ303">
        <v>2E-3</v>
      </c>
      <c r="AK303" t="s">
        <v>324</v>
      </c>
      <c r="AL303" t="s">
        <v>324</v>
      </c>
      <c r="AM303" t="s">
        <v>324</v>
      </c>
      <c r="AN303">
        <v>2E-3</v>
      </c>
      <c r="AO303" t="s">
        <v>324</v>
      </c>
      <c r="AP303" t="s">
        <v>324</v>
      </c>
      <c r="AQ303" t="s">
        <v>324</v>
      </c>
      <c r="AR303" t="s">
        <v>324</v>
      </c>
      <c r="AS303" t="s">
        <v>324</v>
      </c>
      <c r="AT303">
        <v>0</v>
      </c>
      <c r="AU303" t="s">
        <v>324</v>
      </c>
      <c r="AV303">
        <v>7.3070000000000004</v>
      </c>
      <c r="AW303">
        <v>1.829</v>
      </c>
      <c r="AX303" t="s">
        <v>324</v>
      </c>
      <c r="AY303" t="s">
        <v>324</v>
      </c>
      <c r="AZ303">
        <v>9.1359999999999992</v>
      </c>
      <c r="BA303" t="s">
        <v>324</v>
      </c>
      <c r="BB303" t="s">
        <v>324</v>
      </c>
      <c r="BC303" t="s">
        <v>324</v>
      </c>
      <c r="BD303" t="s">
        <v>324</v>
      </c>
      <c r="BE303" t="s">
        <v>324</v>
      </c>
      <c r="BF303">
        <v>0</v>
      </c>
      <c r="BG303" t="s">
        <v>324</v>
      </c>
      <c r="BH303" t="s">
        <v>324</v>
      </c>
      <c r="BI303" t="s">
        <v>324</v>
      </c>
      <c r="BJ303" t="s">
        <v>324</v>
      </c>
      <c r="BK303" t="s">
        <v>324</v>
      </c>
      <c r="BL303">
        <v>0</v>
      </c>
      <c r="BM303" t="s">
        <v>324</v>
      </c>
      <c r="BN303" t="s">
        <v>324</v>
      </c>
      <c r="BO303" t="s">
        <v>324</v>
      </c>
      <c r="BP303" t="s">
        <v>324</v>
      </c>
      <c r="BQ303" t="s">
        <v>324</v>
      </c>
      <c r="BR303">
        <v>0</v>
      </c>
      <c r="BS303">
        <v>1.2E-2</v>
      </c>
      <c r="BT303">
        <v>8.6999999999999993</v>
      </c>
      <c r="BU303">
        <v>3.1389999999999998</v>
      </c>
      <c r="BV303">
        <v>0</v>
      </c>
      <c r="BW303">
        <v>0</v>
      </c>
      <c r="BX303">
        <v>11.851000000000001</v>
      </c>
    </row>
    <row r="304" spans="1:76" x14ac:dyDescent="0.45">
      <c r="A304">
        <v>2023</v>
      </c>
      <c r="B304" t="s">
        <v>166</v>
      </c>
      <c r="C304">
        <v>40606</v>
      </c>
      <c r="D304" t="s">
        <v>487</v>
      </c>
      <c r="E304" t="s">
        <v>607</v>
      </c>
      <c r="F304">
        <v>1</v>
      </c>
      <c r="G304">
        <v>3.3000000000000002E-2</v>
      </c>
      <c r="H304" t="s">
        <v>324</v>
      </c>
      <c r="I304" t="s">
        <v>324</v>
      </c>
      <c r="J304" t="s">
        <v>247</v>
      </c>
      <c r="K304" t="s">
        <v>324</v>
      </c>
      <c r="L304">
        <v>3.3000000000000002E-2</v>
      </c>
      <c r="M304" t="s">
        <v>324</v>
      </c>
      <c r="N304" t="s">
        <v>324</v>
      </c>
      <c r="O304" t="s">
        <v>324</v>
      </c>
      <c r="P304">
        <v>3.3000000000000002E-2</v>
      </c>
      <c r="Q304" t="s">
        <v>324</v>
      </c>
      <c r="R304" t="s">
        <v>324</v>
      </c>
      <c r="S304" t="s">
        <v>324</v>
      </c>
      <c r="T304" t="s">
        <v>324</v>
      </c>
      <c r="U304" t="s">
        <v>324</v>
      </c>
      <c r="V304">
        <v>0</v>
      </c>
      <c r="W304" t="s">
        <v>324</v>
      </c>
      <c r="X304">
        <v>0</v>
      </c>
      <c r="Y304" t="s">
        <v>324</v>
      </c>
      <c r="Z304" t="s">
        <v>324</v>
      </c>
      <c r="AA304" t="s">
        <v>324</v>
      </c>
      <c r="AB304">
        <v>0</v>
      </c>
      <c r="AC304" t="s">
        <v>324</v>
      </c>
      <c r="AD304" t="s">
        <v>324</v>
      </c>
      <c r="AE304" t="s">
        <v>324</v>
      </c>
      <c r="AF304" t="s">
        <v>324</v>
      </c>
      <c r="AG304" t="s">
        <v>324</v>
      </c>
      <c r="AH304">
        <v>0</v>
      </c>
      <c r="AI304" t="s">
        <v>324</v>
      </c>
      <c r="AJ304" t="s">
        <v>324</v>
      </c>
      <c r="AK304" t="s">
        <v>324</v>
      </c>
      <c r="AL304" t="s">
        <v>324</v>
      </c>
      <c r="AM304" t="s">
        <v>324</v>
      </c>
      <c r="AN304">
        <v>0</v>
      </c>
      <c r="AO304" t="s">
        <v>324</v>
      </c>
      <c r="AP304" t="s">
        <v>324</v>
      </c>
      <c r="AQ304" t="s">
        <v>324</v>
      </c>
      <c r="AR304" t="s">
        <v>324</v>
      </c>
      <c r="AS304" t="s">
        <v>324</v>
      </c>
      <c r="AT304">
        <v>0</v>
      </c>
      <c r="AU304" t="s">
        <v>324</v>
      </c>
      <c r="AV304" t="s">
        <v>324</v>
      </c>
      <c r="AW304" t="s">
        <v>324</v>
      </c>
      <c r="AX304" t="s">
        <v>324</v>
      </c>
      <c r="AY304" t="s">
        <v>324</v>
      </c>
      <c r="AZ304">
        <v>0</v>
      </c>
      <c r="BA304" t="s">
        <v>324</v>
      </c>
      <c r="BB304" t="s">
        <v>324</v>
      </c>
      <c r="BC304" t="s">
        <v>324</v>
      </c>
      <c r="BD304" t="s">
        <v>324</v>
      </c>
      <c r="BE304" t="s">
        <v>324</v>
      </c>
      <c r="BF304">
        <v>0</v>
      </c>
      <c r="BG304" t="s">
        <v>324</v>
      </c>
      <c r="BH304" t="s">
        <v>324</v>
      </c>
      <c r="BI304" t="s">
        <v>324</v>
      </c>
      <c r="BJ304" t="s">
        <v>324</v>
      </c>
      <c r="BK304" t="s">
        <v>324</v>
      </c>
      <c r="BL304">
        <v>0</v>
      </c>
      <c r="BM304" t="s">
        <v>324</v>
      </c>
      <c r="BN304" t="s">
        <v>324</v>
      </c>
      <c r="BO304" t="s">
        <v>324</v>
      </c>
      <c r="BP304" t="s">
        <v>324</v>
      </c>
      <c r="BQ304" t="s">
        <v>324</v>
      </c>
      <c r="BR304">
        <v>0</v>
      </c>
      <c r="BS304">
        <v>0</v>
      </c>
      <c r="BT304">
        <v>3.3000000000000002E-2</v>
      </c>
      <c r="BU304">
        <v>0</v>
      </c>
      <c r="BV304">
        <v>0</v>
      </c>
      <c r="BW304">
        <v>0</v>
      </c>
      <c r="BX304">
        <v>3.3000000000000002E-2</v>
      </c>
    </row>
    <row r="305" spans="1:76" x14ac:dyDescent="0.45">
      <c r="A305">
        <v>2023</v>
      </c>
      <c r="B305" t="s">
        <v>166</v>
      </c>
      <c r="C305">
        <v>99999</v>
      </c>
      <c r="D305" t="s">
        <v>599</v>
      </c>
      <c r="E305" t="s">
        <v>607</v>
      </c>
      <c r="F305" t="s">
        <v>324</v>
      </c>
      <c r="G305">
        <v>4.0579999999999998</v>
      </c>
      <c r="H305" t="s">
        <v>324</v>
      </c>
      <c r="I305" t="s">
        <v>324</v>
      </c>
      <c r="K305">
        <v>1.2E-2</v>
      </c>
      <c r="L305">
        <v>0.34100000000000003</v>
      </c>
      <c r="M305" t="s">
        <v>324</v>
      </c>
      <c r="N305" t="s">
        <v>324</v>
      </c>
      <c r="O305">
        <v>3.7050000000000001</v>
      </c>
      <c r="P305">
        <v>4.0579999999999998</v>
      </c>
      <c r="Q305" t="s">
        <v>324</v>
      </c>
      <c r="R305" t="s">
        <v>324</v>
      </c>
      <c r="S305" t="s">
        <v>324</v>
      </c>
      <c r="T305" t="s">
        <v>324</v>
      </c>
      <c r="U305" t="s">
        <v>324</v>
      </c>
      <c r="V305" t="s">
        <v>324</v>
      </c>
      <c r="W305" t="s">
        <v>324</v>
      </c>
      <c r="X305" t="s">
        <v>324</v>
      </c>
      <c r="Y305" t="s">
        <v>324</v>
      </c>
      <c r="Z305" t="s">
        <v>324</v>
      </c>
      <c r="AA305" t="s">
        <v>324</v>
      </c>
      <c r="AB305" t="s">
        <v>324</v>
      </c>
      <c r="AC305" t="s">
        <v>324</v>
      </c>
      <c r="AD305" t="s">
        <v>324</v>
      </c>
      <c r="AE305" t="s">
        <v>324</v>
      </c>
      <c r="AF305" t="s">
        <v>324</v>
      </c>
      <c r="AG305" t="s">
        <v>324</v>
      </c>
      <c r="AH305" t="s">
        <v>324</v>
      </c>
      <c r="AI305" t="s">
        <v>324</v>
      </c>
      <c r="AJ305" t="s">
        <v>324</v>
      </c>
      <c r="AK305" t="s">
        <v>324</v>
      </c>
      <c r="AL305" t="s">
        <v>324</v>
      </c>
      <c r="AM305" t="s">
        <v>324</v>
      </c>
      <c r="AN305" t="s">
        <v>324</v>
      </c>
      <c r="AO305" t="s">
        <v>324</v>
      </c>
      <c r="AP305" t="s">
        <v>324</v>
      </c>
      <c r="AQ305" t="s">
        <v>324</v>
      </c>
      <c r="AR305" t="s">
        <v>324</v>
      </c>
      <c r="AS305" t="s">
        <v>324</v>
      </c>
      <c r="AT305" t="s">
        <v>324</v>
      </c>
      <c r="AU305" t="s">
        <v>324</v>
      </c>
      <c r="AV305" t="s">
        <v>324</v>
      </c>
      <c r="AW305" t="s">
        <v>324</v>
      </c>
      <c r="AX305" t="s">
        <v>324</v>
      </c>
      <c r="AY305" t="s">
        <v>324</v>
      </c>
      <c r="AZ305" t="s">
        <v>324</v>
      </c>
      <c r="BA305" t="s">
        <v>324</v>
      </c>
      <c r="BB305" t="s">
        <v>324</v>
      </c>
      <c r="BC305" t="s">
        <v>324</v>
      </c>
      <c r="BD305" t="s">
        <v>324</v>
      </c>
      <c r="BE305" t="s">
        <v>324</v>
      </c>
      <c r="BF305" t="s">
        <v>324</v>
      </c>
      <c r="BG305" t="s">
        <v>324</v>
      </c>
      <c r="BH305" t="s">
        <v>324</v>
      </c>
      <c r="BI305" t="s">
        <v>324</v>
      </c>
      <c r="BJ305" t="s">
        <v>324</v>
      </c>
      <c r="BK305" t="s">
        <v>324</v>
      </c>
      <c r="BL305" t="s">
        <v>324</v>
      </c>
      <c r="BM305" t="s">
        <v>324</v>
      </c>
      <c r="BN305" t="s">
        <v>324</v>
      </c>
      <c r="BO305" t="s">
        <v>324</v>
      </c>
      <c r="BP305" t="s">
        <v>324</v>
      </c>
      <c r="BQ305" t="s">
        <v>324</v>
      </c>
      <c r="BR305" t="s">
        <v>324</v>
      </c>
      <c r="BS305">
        <v>1.2E-2</v>
      </c>
      <c r="BT305">
        <v>0.34100000000000003</v>
      </c>
      <c r="BU305" t="s">
        <v>324</v>
      </c>
      <c r="BV305" t="s">
        <v>324</v>
      </c>
      <c r="BW305">
        <v>3.7050000000000001</v>
      </c>
      <c r="BX305">
        <v>4.0579999999999998</v>
      </c>
    </row>
    <row r="306" spans="1:76" x14ac:dyDescent="0.45">
      <c r="A306">
        <v>2023</v>
      </c>
      <c r="B306" t="s">
        <v>172</v>
      </c>
      <c r="C306">
        <v>15472</v>
      </c>
      <c r="D306" t="s">
        <v>489</v>
      </c>
      <c r="E306" t="s">
        <v>681</v>
      </c>
      <c r="F306">
        <v>14</v>
      </c>
      <c r="G306">
        <v>6.351</v>
      </c>
      <c r="H306">
        <v>0.75</v>
      </c>
      <c r="I306">
        <v>0</v>
      </c>
      <c r="K306" t="s">
        <v>324</v>
      </c>
      <c r="L306" t="s">
        <v>324</v>
      </c>
      <c r="M306" t="s">
        <v>324</v>
      </c>
      <c r="N306" t="s">
        <v>324</v>
      </c>
      <c r="O306" t="s">
        <v>324</v>
      </c>
      <c r="P306">
        <v>0</v>
      </c>
      <c r="Q306" t="s">
        <v>324</v>
      </c>
      <c r="R306" t="s">
        <v>324</v>
      </c>
      <c r="S306" t="s">
        <v>324</v>
      </c>
      <c r="T306" t="s">
        <v>324</v>
      </c>
      <c r="U306" t="s">
        <v>324</v>
      </c>
      <c r="V306">
        <v>0</v>
      </c>
      <c r="W306" t="s">
        <v>324</v>
      </c>
      <c r="X306" t="s">
        <v>324</v>
      </c>
      <c r="Y306" t="s">
        <v>324</v>
      </c>
      <c r="Z306" t="s">
        <v>324</v>
      </c>
      <c r="AA306" t="s">
        <v>324</v>
      </c>
      <c r="AB306">
        <v>0</v>
      </c>
      <c r="AC306" t="s">
        <v>324</v>
      </c>
      <c r="AD306" t="s">
        <v>324</v>
      </c>
      <c r="AE306" t="s">
        <v>324</v>
      </c>
      <c r="AF306" t="s">
        <v>324</v>
      </c>
      <c r="AG306" t="s">
        <v>324</v>
      </c>
      <c r="AH306">
        <v>0</v>
      </c>
      <c r="AI306" t="s">
        <v>324</v>
      </c>
      <c r="AJ306">
        <v>0.3</v>
      </c>
      <c r="AK306" t="s">
        <v>324</v>
      </c>
      <c r="AL306" t="s">
        <v>324</v>
      </c>
      <c r="AM306">
        <v>2.3460000000000001</v>
      </c>
      <c r="AN306">
        <v>2.6459999999999999</v>
      </c>
      <c r="AO306" t="s">
        <v>324</v>
      </c>
      <c r="AP306" t="s">
        <v>324</v>
      </c>
      <c r="AQ306" t="s">
        <v>324</v>
      </c>
      <c r="AR306" t="s">
        <v>324</v>
      </c>
      <c r="AS306" t="s">
        <v>324</v>
      </c>
      <c r="AT306">
        <v>0</v>
      </c>
      <c r="AU306" t="s">
        <v>324</v>
      </c>
      <c r="AV306">
        <v>1.2</v>
      </c>
      <c r="AW306" t="s">
        <v>324</v>
      </c>
      <c r="AX306" t="s">
        <v>324</v>
      </c>
      <c r="AY306">
        <v>0.81</v>
      </c>
      <c r="AZ306">
        <v>2.0099999999999998</v>
      </c>
      <c r="BA306" t="s">
        <v>324</v>
      </c>
      <c r="BB306">
        <v>1.08</v>
      </c>
      <c r="BC306" t="s">
        <v>324</v>
      </c>
      <c r="BD306" t="s">
        <v>324</v>
      </c>
      <c r="BE306" t="s">
        <v>324</v>
      </c>
      <c r="BF306">
        <v>1.08</v>
      </c>
      <c r="BG306" t="s">
        <v>324</v>
      </c>
      <c r="BH306">
        <v>0.61499999999999999</v>
      </c>
      <c r="BI306" t="s">
        <v>324</v>
      </c>
      <c r="BJ306" t="s">
        <v>324</v>
      </c>
      <c r="BK306" t="s">
        <v>324</v>
      </c>
      <c r="BL306">
        <v>0.61499999999999999</v>
      </c>
      <c r="BM306" t="s">
        <v>324</v>
      </c>
      <c r="BN306" t="s">
        <v>324</v>
      </c>
      <c r="BO306" t="s">
        <v>324</v>
      </c>
      <c r="BP306" t="s">
        <v>324</v>
      </c>
      <c r="BQ306" t="s">
        <v>324</v>
      </c>
      <c r="BR306">
        <v>0</v>
      </c>
      <c r="BS306">
        <v>0</v>
      </c>
      <c r="BT306">
        <v>3.1949999999999998</v>
      </c>
      <c r="BU306">
        <v>0</v>
      </c>
      <c r="BV306">
        <v>0</v>
      </c>
      <c r="BW306">
        <v>3.1560000000000001</v>
      </c>
      <c r="BX306">
        <v>6.351</v>
      </c>
    </row>
    <row r="307" spans="1:76" x14ac:dyDescent="0.45">
      <c r="A307">
        <v>2023</v>
      </c>
      <c r="B307" t="s">
        <v>172</v>
      </c>
      <c r="C307">
        <v>24590</v>
      </c>
      <c r="D307" t="s">
        <v>490</v>
      </c>
      <c r="E307" t="s">
        <v>681</v>
      </c>
      <c r="F307">
        <v>4</v>
      </c>
      <c r="G307">
        <v>0.61899999999999999</v>
      </c>
      <c r="H307" t="s">
        <v>324</v>
      </c>
      <c r="I307" t="s">
        <v>324</v>
      </c>
      <c r="J307" t="s">
        <v>244</v>
      </c>
      <c r="K307" t="s">
        <v>324</v>
      </c>
      <c r="L307">
        <v>0.55400000000000005</v>
      </c>
      <c r="M307" t="s">
        <v>324</v>
      </c>
      <c r="N307" t="s">
        <v>324</v>
      </c>
      <c r="O307" t="s">
        <v>324</v>
      </c>
      <c r="P307">
        <v>0.55400000000000005</v>
      </c>
      <c r="Q307" t="s">
        <v>324</v>
      </c>
      <c r="R307" t="s">
        <v>324</v>
      </c>
      <c r="S307" t="s">
        <v>324</v>
      </c>
      <c r="T307" t="s">
        <v>324</v>
      </c>
      <c r="U307" t="s">
        <v>324</v>
      </c>
      <c r="V307">
        <v>0</v>
      </c>
      <c r="W307" t="s">
        <v>324</v>
      </c>
      <c r="X307" t="s">
        <v>324</v>
      </c>
      <c r="Y307" t="s">
        <v>324</v>
      </c>
      <c r="Z307" t="s">
        <v>324</v>
      </c>
      <c r="AA307" t="s">
        <v>324</v>
      </c>
      <c r="AB307">
        <v>0</v>
      </c>
      <c r="AC307" t="s">
        <v>324</v>
      </c>
      <c r="AD307" t="s">
        <v>324</v>
      </c>
      <c r="AE307" t="s">
        <v>324</v>
      </c>
      <c r="AF307" t="s">
        <v>324</v>
      </c>
      <c r="AG307" t="s">
        <v>324</v>
      </c>
      <c r="AH307">
        <v>0</v>
      </c>
      <c r="AI307" t="s">
        <v>324</v>
      </c>
      <c r="AJ307" t="s">
        <v>324</v>
      </c>
      <c r="AK307" t="s">
        <v>324</v>
      </c>
      <c r="AL307" t="s">
        <v>324</v>
      </c>
      <c r="AM307" t="s">
        <v>324</v>
      </c>
      <c r="AN307">
        <v>0</v>
      </c>
      <c r="AO307" t="s">
        <v>324</v>
      </c>
      <c r="AP307" t="s">
        <v>324</v>
      </c>
      <c r="AQ307" t="s">
        <v>324</v>
      </c>
      <c r="AR307" t="s">
        <v>324</v>
      </c>
      <c r="AS307" t="s">
        <v>324</v>
      </c>
      <c r="AT307">
        <v>0</v>
      </c>
      <c r="AU307" t="s">
        <v>324</v>
      </c>
      <c r="AV307" t="s">
        <v>324</v>
      </c>
      <c r="AW307" t="s">
        <v>324</v>
      </c>
      <c r="AX307" t="s">
        <v>324</v>
      </c>
      <c r="AY307" t="s">
        <v>324</v>
      </c>
      <c r="AZ307">
        <v>0</v>
      </c>
      <c r="BA307" t="s">
        <v>324</v>
      </c>
      <c r="BB307">
        <v>6.5000000000000002E-2</v>
      </c>
      <c r="BC307" t="s">
        <v>324</v>
      </c>
      <c r="BD307" t="s">
        <v>324</v>
      </c>
      <c r="BE307" t="s">
        <v>324</v>
      </c>
      <c r="BF307">
        <v>6.5000000000000002E-2</v>
      </c>
      <c r="BG307" t="s">
        <v>324</v>
      </c>
      <c r="BH307" t="s">
        <v>324</v>
      </c>
      <c r="BI307" t="s">
        <v>324</v>
      </c>
      <c r="BJ307" t="s">
        <v>324</v>
      </c>
      <c r="BK307" t="s">
        <v>324</v>
      </c>
      <c r="BL307">
        <v>0</v>
      </c>
      <c r="BM307" t="s">
        <v>324</v>
      </c>
      <c r="BN307" t="s">
        <v>324</v>
      </c>
      <c r="BO307" t="s">
        <v>324</v>
      </c>
      <c r="BP307" t="s">
        <v>324</v>
      </c>
      <c r="BQ307" t="s">
        <v>324</v>
      </c>
      <c r="BR307">
        <v>0</v>
      </c>
      <c r="BS307">
        <v>0</v>
      </c>
      <c r="BT307">
        <v>0.61899999999999999</v>
      </c>
      <c r="BU307">
        <v>0</v>
      </c>
      <c r="BV307">
        <v>0</v>
      </c>
      <c r="BW307">
        <v>0</v>
      </c>
      <c r="BX307">
        <v>0.61899999999999999</v>
      </c>
    </row>
    <row r="308" spans="1:76" x14ac:dyDescent="0.45">
      <c r="A308">
        <v>2023</v>
      </c>
      <c r="B308" t="s">
        <v>175</v>
      </c>
      <c r="C308">
        <v>9726</v>
      </c>
      <c r="D308" t="s">
        <v>493</v>
      </c>
      <c r="E308" t="s">
        <v>683</v>
      </c>
      <c r="F308">
        <v>3</v>
      </c>
      <c r="G308">
        <v>0.435</v>
      </c>
      <c r="H308">
        <v>0</v>
      </c>
      <c r="I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v>0</v>
      </c>
      <c r="AH308">
        <v>0</v>
      </c>
      <c r="AI308">
        <v>0</v>
      </c>
      <c r="AJ308">
        <v>0</v>
      </c>
      <c r="AK308">
        <v>0</v>
      </c>
      <c r="AL308">
        <v>0</v>
      </c>
      <c r="AM308">
        <v>0</v>
      </c>
      <c r="AN308">
        <v>0</v>
      </c>
      <c r="AO308">
        <v>0</v>
      </c>
      <c r="AP308">
        <v>0</v>
      </c>
      <c r="AQ308">
        <v>0</v>
      </c>
      <c r="AR308">
        <v>0</v>
      </c>
      <c r="AS308">
        <v>0.4</v>
      </c>
      <c r="AT308">
        <v>0.4</v>
      </c>
      <c r="AU308">
        <v>0</v>
      </c>
      <c r="AV308">
        <v>3.5000000000000003E-2</v>
      </c>
      <c r="AW308">
        <v>0</v>
      </c>
      <c r="AX308">
        <v>0</v>
      </c>
      <c r="AY308">
        <v>0</v>
      </c>
      <c r="AZ308">
        <v>3.5000000000000003E-2</v>
      </c>
      <c r="BA308">
        <v>0</v>
      </c>
      <c r="BB308">
        <v>0</v>
      </c>
      <c r="BC308">
        <v>0</v>
      </c>
      <c r="BD308">
        <v>0</v>
      </c>
      <c r="BE308">
        <v>0</v>
      </c>
      <c r="BF308">
        <v>0</v>
      </c>
      <c r="BG308">
        <v>0</v>
      </c>
      <c r="BH308">
        <v>0</v>
      </c>
      <c r="BI308">
        <v>0</v>
      </c>
      <c r="BJ308">
        <v>0</v>
      </c>
      <c r="BK308">
        <v>0</v>
      </c>
      <c r="BL308">
        <v>0</v>
      </c>
      <c r="BM308">
        <v>0</v>
      </c>
      <c r="BN308">
        <v>0</v>
      </c>
      <c r="BO308">
        <v>0</v>
      </c>
      <c r="BP308">
        <v>0</v>
      </c>
      <c r="BQ308">
        <v>0</v>
      </c>
      <c r="BR308">
        <v>0</v>
      </c>
      <c r="BS308">
        <v>0</v>
      </c>
      <c r="BT308">
        <v>3.5000000000000003E-2</v>
      </c>
      <c r="BU308">
        <v>0</v>
      </c>
      <c r="BV308">
        <v>0</v>
      </c>
      <c r="BW308">
        <v>0.4</v>
      </c>
      <c r="BX308">
        <v>0.435</v>
      </c>
    </row>
    <row r="309" spans="1:76" x14ac:dyDescent="0.45">
      <c r="A309">
        <v>2023</v>
      </c>
      <c r="B309" t="s">
        <v>175</v>
      </c>
      <c r="C309">
        <v>15477</v>
      </c>
      <c r="D309" t="s">
        <v>494</v>
      </c>
      <c r="E309" t="s">
        <v>683</v>
      </c>
      <c r="F309">
        <v>164607</v>
      </c>
      <c r="G309">
        <v>45.860999999999997</v>
      </c>
      <c r="H309" t="s">
        <v>324</v>
      </c>
      <c r="I309" t="s">
        <v>324</v>
      </c>
      <c r="J309" t="s">
        <v>247</v>
      </c>
      <c r="K309" t="s">
        <v>324</v>
      </c>
      <c r="L309">
        <v>9.3940000000000001</v>
      </c>
      <c r="M309" t="s">
        <v>324</v>
      </c>
      <c r="N309" t="s">
        <v>324</v>
      </c>
      <c r="O309">
        <v>36.466999999999999</v>
      </c>
      <c r="P309">
        <v>45.860999999999997</v>
      </c>
      <c r="Q309" t="s">
        <v>324</v>
      </c>
      <c r="R309" t="s">
        <v>324</v>
      </c>
      <c r="S309" t="s">
        <v>324</v>
      </c>
      <c r="T309" t="s">
        <v>324</v>
      </c>
      <c r="U309" t="s">
        <v>324</v>
      </c>
      <c r="V309">
        <v>0</v>
      </c>
      <c r="W309" t="s">
        <v>324</v>
      </c>
      <c r="X309" t="s">
        <v>324</v>
      </c>
      <c r="Y309" t="s">
        <v>324</v>
      </c>
      <c r="Z309" t="s">
        <v>324</v>
      </c>
      <c r="AA309" t="s">
        <v>324</v>
      </c>
      <c r="AB309">
        <v>0</v>
      </c>
      <c r="AC309" t="s">
        <v>324</v>
      </c>
      <c r="AD309" t="s">
        <v>324</v>
      </c>
      <c r="AE309" t="s">
        <v>324</v>
      </c>
      <c r="AF309" t="s">
        <v>324</v>
      </c>
      <c r="AG309" t="s">
        <v>324</v>
      </c>
      <c r="AH309">
        <v>0</v>
      </c>
      <c r="AI309" t="s">
        <v>324</v>
      </c>
      <c r="AJ309" t="s">
        <v>324</v>
      </c>
      <c r="AK309" t="s">
        <v>324</v>
      </c>
      <c r="AL309" t="s">
        <v>324</v>
      </c>
      <c r="AM309" t="s">
        <v>324</v>
      </c>
      <c r="AN309">
        <v>0</v>
      </c>
      <c r="AO309" t="s">
        <v>324</v>
      </c>
      <c r="AP309" t="s">
        <v>324</v>
      </c>
      <c r="AQ309" t="s">
        <v>324</v>
      </c>
      <c r="AR309" t="s">
        <v>324</v>
      </c>
      <c r="AS309" t="s">
        <v>324</v>
      </c>
      <c r="AT309">
        <v>0</v>
      </c>
      <c r="AU309" t="s">
        <v>324</v>
      </c>
      <c r="AV309" t="s">
        <v>324</v>
      </c>
      <c r="AW309" t="s">
        <v>324</v>
      </c>
      <c r="AX309" t="s">
        <v>324</v>
      </c>
      <c r="AY309" t="s">
        <v>324</v>
      </c>
      <c r="AZ309">
        <v>0</v>
      </c>
      <c r="BA309" t="s">
        <v>324</v>
      </c>
      <c r="BB309" t="s">
        <v>324</v>
      </c>
      <c r="BC309" t="s">
        <v>324</v>
      </c>
      <c r="BD309" t="s">
        <v>324</v>
      </c>
      <c r="BE309" t="s">
        <v>324</v>
      </c>
      <c r="BF309">
        <v>0</v>
      </c>
      <c r="BG309" t="s">
        <v>324</v>
      </c>
      <c r="BH309" t="s">
        <v>324</v>
      </c>
      <c r="BI309" t="s">
        <v>324</v>
      </c>
      <c r="BJ309" t="s">
        <v>324</v>
      </c>
      <c r="BK309" t="s">
        <v>324</v>
      </c>
      <c r="BL309">
        <v>0</v>
      </c>
      <c r="BM309" t="s">
        <v>324</v>
      </c>
      <c r="BN309" t="s">
        <v>324</v>
      </c>
      <c r="BO309" t="s">
        <v>324</v>
      </c>
      <c r="BP309" t="s">
        <v>324</v>
      </c>
      <c r="BQ309" t="s">
        <v>324</v>
      </c>
      <c r="BR309">
        <v>0</v>
      </c>
      <c r="BS309">
        <v>0</v>
      </c>
      <c r="BT309">
        <v>9.3940000000000001</v>
      </c>
      <c r="BU309">
        <v>0</v>
      </c>
      <c r="BV309">
        <v>0</v>
      </c>
      <c r="BW309">
        <v>36.466999999999999</v>
      </c>
      <c r="BX309">
        <v>45.860999999999997</v>
      </c>
    </row>
    <row r="310" spans="1:76" x14ac:dyDescent="0.45">
      <c r="A310">
        <v>2023</v>
      </c>
      <c r="B310" t="s">
        <v>175</v>
      </c>
      <c r="C310">
        <v>65242</v>
      </c>
      <c r="D310" t="s">
        <v>1366</v>
      </c>
      <c r="E310" t="s">
        <v>683</v>
      </c>
      <c r="F310">
        <v>1</v>
      </c>
      <c r="G310">
        <v>0.35</v>
      </c>
      <c r="H310">
        <v>0.2</v>
      </c>
      <c r="I310">
        <v>0.35</v>
      </c>
      <c r="J310" t="s">
        <v>247</v>
      </c>
      <c r="K310" t="s">
        <v>324</v>
      </c>
      <c r="L310">
        <v>0.15</v>
      </c>
      <c r="M310" t="s">
        <v>324</v>
      </c>
      <c r="N310" t="s">
        <v>324</v>
      </c>
      <c r="O310" t="s">
        <v>324</v>
      </c>
      <c r="P310">
        <v>0.15</v>
      </c>
      <c r="Q310" t="s">
        <v>324</v>
      </c>
      <c r="R310">
        <v>0.2</v>
      </c>
      <c r="S310" t="s">
        <v>324</v>
      </c>
      <c r="T310" t="s">
        <v>324</v>
      </c>
      <c r="U310" t="s">
        <v>324</v>
      </c>
      <c r="V310">
        <v>0.2</v>
      </c>
      <c r="W310" t="s">
        <v>324</v>
      </c>
      <c r="X310" t="s">
        <v>324</v>
      </c>
      <c r="Y310" t="s">
        <v>324</v>
      </c>
      <c r="Z310" t="s">
        <v>324</v>
      </c>
      <c r="AA310" t="s">
        <v>324</v>
      </c>
      <c r="AB310">
        <v>0</v>
      </c>
      <c r="AC310" t="s">
        <v>324</v>
      </c>
      <c r="AD310" t="s">
        <v>324</v>
      </c>
      <c r="AE310" t="s">
        <v>324</v>
      </c>
      <c r="AF310" t="s">
        <v>324</v>
      </c>
      <c r="AG310" t="s">
        <v>324</v>
      </c>
      <c r="AH310">
        <v>0</v>
      </c>
      <c r="AI310" t="s">
        <v>324</v>
      </c>
      <c r="AJ310" t="s">
        <v>324</v>
      </c>
      <c r="AK310" t="s">
        <v>324</v>
      </c>
      <c r="AL310" t="s">
        <v>324</v>
      </c>
      <c r="AM310" t="s">
        <v>324</v>
      </c>
      <c r="AN310">
        <v>0</v>
      </c>
      <c r="AO310" t="s">
        <v>324</v>
      </c>
      <c r="AP310" t="s">
        <v>324</v>
      </c>
      <c r="AQ310" t="s">
        <v>324</v>
      </c>
      <c r="AR310" t="s">
        <v>324</v>
      </c>
      <c r="AS310" t="s">
        <v>324</v>
      </c>
      <c r="AT310">
        <v>0</v>
      </c>
      <c r="AU310" t="s">
        <v>324</v>
      </c>
      <c r="AV310" t="s">
        <v>324</v>
      </c>
      <c r="AW310" t="s">
        <v>324</v>
      </c>
      <c r="AX310" t="s">
        <v>324</v>
      </c>
      <c r="AY310" t="s">
        <v>324</v>
      </c>
      <c r="AZ310">
        <v>0</v>
      </c>
      <c r="BA310" t="s">
        <v>324</v>
      </c>
      <c r="BB310" t="s">
        <v>324</v>
      </c>
      <c r="BC310" t="s">
        <v>324</v>
      </c>
      <c r="BD310" t="s">
        <v>324</v>
      </c>
      <c r="BE310" t="s">
        <v>324</v>
      </c>
      <c r="BF310">
        <v>0</v>
      </c>
      <c r="BG310" t="s">
        <v>324</v>
      </c>
      <c r="BH310" t="s">
        <v>324</v>
      </c>
      <c r="BI310" t="s">
        <v>324</v>
      </c>
      <c r="BJ310" t="s">
        <v>324</v>
      </c>
      <c r="BK310" t="s">
        <v>324</v>
      </c>
      <c r="BL310">
        <v>0</v>
      </c>
      <c r="BM310" t="s">
        <v>324</v>
      </c>
      <c r="BN310" t="s">
        <v>324</v>
      </c>
      <c r="BO310" t="s">
        <v>324</v>
      </c>
      <c r="BP310" t="s">
        <v>324</v>
      </c>
      <c r="BQ310" t="s">
        <v>324</v>
      </c>
      <c r="BR310">
        <v>0</v>
      </c>
      <c r="BS310">
        <v>0</v>
      </c>
      <c r="BT310">
        <v>0.35</v>
      </c>
      <c r="BU310">
        <v>0</v>
      </c>
      <c r="BV310">
        <v>0</v>
      </c>
      <c r="BW310">
        <v>0</v>
      </c>
      <c r="BX310">
        <v>0.35</v>
      </c>
    </row>
    <row r="311" spans="1:76" x14ac:dyDescent="0.45">
      <c r="A311">
        <v>2023</v>
      </c>
      <c r="B311" t="s">
        <v>175</v>
      </c>
      <c r="C311">
        <v>99999</v>
      </c>
      <c r="D311" t="s">
        <v>599</v>
      </c>
      <c r="E311" t="s">
        <v>683</v>
      </c>
      <c r="F311" t="s">
        <v>324</v>
      </c>
      <c r="G311">
        <v>-7.6239999999999997</v>
      </c>
      <c r="H311" t="s">
        <v>324</v>
      </c>
      <c r="I311" t="s">
        <v>324</v>
      </c>
      <c r="K311">
        <v>0.38</v>
      </c>
      <c r="L311">
        <v>-1.6439999999999999</v>
      </c>
      <c r="M311" t="s">
        <v>324</v>
      </c>
      <c r="N311" t="s">
        <v>324</v>
      </c>
      <c r="O311">
        <v>-6.36</v>
      </c>
      <c r="P311">
        <v>-7.6239999999999997</v>
      </c>
      <c r="Q311" t="s">
        <v>324</v>
      </c>
      <c r="R311" t="s">
        <v>324</v>
      </c>
      <c r="S311" t="s">
        <v>324</v>
      </c>
      <c r="T311" t="s">
        <v>324</v>
      </c>
      <c r="U311" t="s">
        <v>324</v>
      </c>
      <c r="V311" t="s">
        <v>324</v>
      </c>
      <c r="W311" t="s">
        <v>324</v>
      </c>
      <c r="X311" t="s">
        <v>324</v>
      </c>
      <c r="Y311" t="s">
        <v>324</v>
      </c>
      <c r="Z311" t="s">
        <v>324</v>
      </c>
      <c r="AA311" t="s">
        <v>324</v>
      </c>
      <c r="AB311" t="s">
        <v>324</v>
      </c>
      <c r="AC311" t="s">
        <v>324</v>
      </c>
      <c r="AD311" t="s">
        <v>324</v>
      </c>
      <c r="AE311" t="s">
        <v>324</v>
      </c>
      <c r="AF311" t="s">
        <v>324</v>
      </c>
      <c r="AG311" t="s">
        <v>324</v>
      </c>
      <c r="AH311" t="s">
        <v>324</v>
      </c>
      <c r="AI311" t="s">
        <v>324</v>
      </c>
      <c r="AJ311" t="s">
        <v>324</v>
      </c>
      <c r="AK311" t="s">
        <v>324</v>
      </c>
      <c r="AL311" t="s">
        <v>324</v>
      </c>
      <c r="AM311" t="s">
        <v>324</v>
      </c>
      <c r="AN311" t="s">
        <v>324</v>
      </c>
      <c r="AO311" t="s">
        <v>324</v>
      </c>
      <c r="AP311" t="s">
        <v>324</v>
      </c>
      <c r="AQ311" t="s">
        <v>324</v>
      </c>
      <c r="AR311" t="s">
        <v>324</v>
      </c>
      <c r="AS311" t="s">
        <v>324</v>
      </c>
      <c r="AT311" t="s">
        <v>324</v>
      </c>
      <c r="AU311" t="s">
        <v>324</v>
      </c>
      <c r="AV311" t="s">
        <v>324</v>
      </c>
      <c r="AW311" t="s">
        <v>324</v>
      </c>
      <c r="AX311" t="s">
        <v>324</v>
      </c>
      <c r="AY311" t="s">
        <v>324</v>
      </c>
      <c r="AZ311" t="s">
        <v>324</v>
      </c>
      <c r="BA311" t="s">
        <v>324</v>
      </c>
      <c r="BB311" t="s">
        <v>324</v>
      </c>
      <c r="BC311" t="s">
        <v>324</v>
      </c>
      <c r="BD311" t="s">
        <v>324</v>
      </c>
      <c r="BE311" t="s">
        <v>324</v>
      </c>
      <c r="BF311" t="s">
        <v>324</v>
      </c>
      <c r="BG311" t="s">
        <v>324</v>
      </c>
      <c r="BH311" t="s">
        <v>324</v>
      </c>
      <c r="BI311" t="s">
        <v>324</v>
      </c>
      <c r="BJ311" t="s">
        <v>324</v>
      </c>
      <c r="BK311" t="s">
        <v>324</v>
      </c>
      <c r="BL311" t="s">
        <v>324</v>
      </c>
      <c r="BM311" t="s">
        <v>324</v>
      </c>
      <c r="BN311" t="s">
        <v>324</v>
      </c>
      <c r="BO311" t="s">
        <v>324</v>
      </c>
      <c r="BP311" t="s">
        <v>324</v>
      </c>
      <c r="BQ311" t="s">
        <v>324</v>
      </c>
      <c r="BR311" t="s">
        <v>324</v>
      </c>
      <c r="BS311">
        <v>0.38</v>
      </c>
      <c r="BT311">
        <v>-1.6439999999999999</v>
      </c>
      <c r="BU311" t="s">
        <v>324</v>
      </c>
      <c r="BV311" t="s">
        <v>324</v>
      </c>
      <c r="BW311">
        <v>-6.36</v>
      </c>
      <c r="BX311">
        <v>-7.6239999999999997</v>
      </c>
    </row>
    <row r="312" spans="1:76" x14ac:dyDescent="0.45">
      <c r="A312">
        <v>2023</v>
      </c>
      <c r="B312" t="s">
        <v>179</v>
      </c>
      <c r="C312">
        <v>10378</v>
      </c>
      <c r="D312" t="s">
        <v>1028</v>
      </c>
      <c r="E312" t="s">
        <v>636</v>
      </c>
      <c r="F312">
        <v>5</v>
      </c>
      <c r="G312">
        <v>0.79800000000000004</v>
      </c>
      <c r="H312" t="s">
        <v>324</v>
      </c>
      <c r="I312">
        <v>0.79800000000000004</v>
      </c>
      <c r="J312" t="s">
        <v>244</v>
      </c>
      <c r="K312" t="s">
        <v>324</v>
      </c>
      <c r="L312" t="s">
        <v>324</v>
      </c>
      <c r="M312" t="s">
        <v>324</v>
      </c>
      <c r="N312" t="s">
        <v>324</v>
      </c>
      <c r="O312">
        <v>0.79800000000000004</v>
      </c>
      <c r="P312">
        <v>0.79800000000000004</v>
      </c>
      <c r="Q312" t="s">
        <v>324</v>
      </c>
      <c r="R312" t="s">
        <v>324</v>
      </c>
      <c r="S312" t="s">
        <v>324</v>
      </c>
      <c r="T312" t="s">
        <v>324</v>
      </c>
      <c r="U312" t="s">
        <v>324</v>
      </c>
      <c r="V312">
        <v>0</v>
      </c>
      <c r="W312" t="s">
        <v>324</v>
      </c>
      <c r="X312" t="s">
        <v>324</v>
      </c>
      <c r="Y312" t="s">
        <v>324</v>
      </c>
      <c r="Z312" t="s">
        <v>324</v>
      </c>
      <c r="AA312" t="s">
        <v>324</v>
      </c>
      <c r="AB312">
        <v>0</v>
      </c>
      <c r="AC312" t="s">
        <v>324</v>
      </c>
      <c r="AD312" t="s">
        <v>324</v>
      </c>
      <c r="AE312" t="s">
        <v>324</v>
      </c>
      <c r="AF312" t="s">
        <v>324</v>
      </c>
      <c r="AG312" t="s">
        <v>324</v>
      </c>
      <c r="AH312">
        <v>0</v>
      </c>
      <c r="AI312" t="s">
        <v>324</v>
      </c>
      <c r="AJ312" t="s">
        <v>324</v>
      </c>
      <c r="AK312" t="s">
        <v>324</v>
      </c>
      <c r="AL312" t="s">
        <v>324</v>
      </c>
      <c r="AM312" t="s">
        <v>324</v>
      </c>
      <c r="AN312">
        <v>0</v>
      </c>
      <c r="AO312" t="s">
        <v>324</v>
      </c>
      <c r="AP312" t="s">
        <v>324</v>
      </c>
      <c r="AQ312" t="s">
        <v>324</v>
      </c>
      <c r="AR312" t="s">
        <v>324</v>
      </c>
      <c r="AS312" t="s">
        <v>324</v>
      </c>
      <c r="AT312">
        <v>0</v>
      </c>
      <c r="AU312" t="s">
        <v>324</v>
      </c>
      <c r="AV312" t="s">
        <v>324</v>
      </c>
      <c r="AW312" t="s">
        <v>324</v>
      </c>
      <c r="AX312" t="s">
        <v>324</v>
      </c>
      <c r="AY312" t="s">
        <v>324</v>
      </c>
      <c r="AZ312">
        <v>0</v>
      </c>
      <c r="BA312" t="s">
        <v>324</v>
      </c>
      <c r="BB312" t="s">
        <v>324</v>
      </c>
      <c r="BC312" t="s">
        <v>324</v>
      </c>
      <c r="BD312" t="s">
        <v>324</v>
      </c>
      <c r="BE312" t="s">
        <v>324</v>
      </c>
      <c r="BF312">
        <v>0</v>
      </c>
      <c r="BG312" t="s">
        <v>324</v>
      </c>
      <c r="BH312" t="s">
        <v>324</v>
      </c>
      <c r="BI312" t="s">
        <v>324</v>
      </c>
      <c r="BJ312" t="s">
        <v>324</v>
      </c>
      <c r="BK312" t="s">
        <v>324</v>
      </c>
      <c r="BL312">
        <v>0</v>
      </c>
      <c r="BM312" t="s">
        <v>324</v>
      </c>
      <c r="BN312" t="s">
        <v>324</v>
      </c>
      <c r="BO312" t="s">
        <v>324</v>
      </c>
      <c r="BP312" t="s">
        <v>324</v>
      </c>
      <c r="BQ312" t="s">
        <v>324</v>
      </c>
      <c r="BR312">
        <v>0</v>
      </c>
      <c r="BS312">
        <v>0</v>
      </c>
      <c r="BT312">
        <v>0</v>
      </c>
      <c r="BU312">
        <v>0</v>
      </c>
      <c r="BV312">
        <v>0</v>
      </c>
      <c r="BW312">
        <v>0.79800000000000004</v>
      </c>
      <c r="BX312">
        <v>0.79800000000000004</v>
      </c>
    </row>
    <row r="313" spans="1:76" x14ac:dyDescent="0.45">
      <c r="A313">
        <v>2023</v>
      </c>
      <c r="B313" t="s">
        <v>179</v>
      </c>
      <c r="C313">
        <v>99999</v>
      </c>
      <c r="D313" t="s">
        <v>599</v>
      </c>
      <c r="E313" t="s">
        <v>661</v>
      </c>
      <c r="F313" t="s">
        <v>324</v>
      </c>
      <c r="G313">
        <v>0.78400000000000003</v>
      </c>
      <c r="H313" t="s">
        <v>324</v>
      </c>
      <c r="I313" t="s">
        <v>324</v>
      </c>
      <c r="K313" t="s">
        <v>324</v>
      </c>
      <c r="L313" t="s">
        <v>324</v>
      </c>
      <c r="M313" t="s">
        <v>324</v>
      </c>
      <c r="N313" t="s">
        <v>324</v>
      </c>
      <c r="O313">
        <v>0.78400000000000003</v>
      </c>
      <c r="P313">
        <v>0.78400000000000003</v>
      </c>
      <c r="Q313" t="s">
        <v>324</v>
      </c>
      <c r="R313" t="s">
        <v>324</v>
      </c>
      <c r="S313" t="s">
        <v>324</v>
      </c>
      <c r="T313" t="s">
        <v>324</v>
      </c>
      <c r="U313" t="s">
        <v>324</v>
      </c>
      <c r="V313" t="s">
        <v>324</v>
      </c>
      <c r="W313" t="s">
        <v>324</v>
      </c>
      <c r="X313" t="s">
        <v>324</v>
      </c>
      <c r="Y313" t="s">
        <v>324</v>
      </c>
      <c r="Z313" t="s">
        <v>324</v>
      </c>
      <c r="AA313" t="s">
        <v>324</v>
      </c>
      <c r="AB313" t="s">
        <v>324</v>
      </c>
      <c r="AC313" t="s">
        <v>324</v>
      </c>
      <c r="AD313" t="s">
        <v>324</v>
      </c>
      <c r="AE313" t="s">
        <v>324</v>
      </c>
      <c r="AF313" t="s">
        <v>324</v>
      </c>
      <c r="AG313" t="s">
        <v>324</v>
      </c>
      <c r="AH313" t="s">
        <v>324</v>
      </c>
      <c r="AI313" t="s">
        <v>324</v>
      </c>
      <c r="AJ313" t="s">
        <v>324</v>
      </c>
      <c r="AK313" t="s">
        <v>324</v>
      </c>
      <c r="AL313" t="s">
        <v>324</v>
      </c>
      <c r="AM313" t="s">
        <v>324</v>
      </c>
      <c r="AN313" t="s">
        <v>324</v>
      </c>
      <c r="AO313" t="s">
        <v>324</v>
      </c>
      <c r="AP313" t="s">
        <v>324</v>
      </c>
      <c r="AQ313" t="s">
        <v>324</v>
      </c>
      <c r="AR313" t="s">
        <v>324</v>
      </c>
      <c r="AS313" t="s">
        <v>324</v>
      </c>
      <c r="AT313" t="s">
        <v>324</v>
      </c>
      <c r="AU313" t="s">
        <v>324</v>
      </c>
      <c r="AV313" t="s">
        <v>324</v>
      </c>
      <c r="AW313" t="s">
        <v>324</v>
      </c>
      <c r="AX313" t="s">
        <v>324</v>
      </c>
      <c r="AY313" t="s">
        <v>324</v>
      </c>
      <c r="AZ313" t="s">
        <v>324</v>
      </c>
      <c r="BA313" t="s">
        <v>324</v>
      </c>
      <c r="BB313" t="s">
        <v>324</v>
      </c>
      <c r="BC313" t="s">
        <v>324</v>
      </c>
      <c r="BD313" t="s">
        <v>324</v>
      </c>
      <c r="BE313" t="s">
        <v>324</v>
      </c>
      <c r="BF313" t="s">
        <v>324</v>
      </c>
      <c r="BG313" t="s">
        <v>324</v>
      </c>
      <c r="BH313" t="s">
        <v>324</v>
      </c>
      <c r="BI313" t="s">
        <v>324</v>
      </c>
      <c r="BJ313" t="s">
        <v>324</v>
      </c>
      <c r="BK313" t="s">
        <v>324</v>
      </c>
      <c r="BL313" t="s">
        <v>324</v>
      </c>
      <c r="BM313" t="s">
        <v>324</v>
      </c>
      <c r="BN313" t="s">
        <v>324</v>
      </c>
      <c r="BO313" t="s">
        <v>324</v>
      </c>
      <c r="BP313" t="s">
        <v>324</v>
      </c>
      <c r="BQ313" t="s">
        <v>324</v>
      </c>
      <c r="BR313" t="s">
        <v>324</v>
      </c>
      <c r="BS313" t="s">
        <v>324</v>
      </c>
      <c r="BT313" t="s">
        <v>324</v>
      </c>
      <c r="BU313" t="s">
        <v>324</v>
      </c>
      <c r="BV313" t="s">
        <v>324</v>
      </c>
      <c r="BW313">
        <v>0.78400000000000003</v>
      </c>
      <c r="BX313">
        <v>0.78400000000000003</v>
      </c>
    </row>
    <row r="314" spans="1:76" x14ac:dyDescent="0.45">
      <c r="A314">
        <v>2023</v>
      </c>
      <c r="B314" t="s">
        <v>169</v>
      </c>
      <c r="C314">
        <v>13073</v>
      </c>
      <c r="D314" t="s">
        <v>503</v>
      </c>
      <c r="E314" t="s">
        <v>660</v>
      </c>
      <c r="F314">
        <v>7</v>
      </c>
      <c r="G314">
        <v>2.3E-2</v>
      </c>
      <c r="H314" t="s">
        <v>324</v>
      </c>
      <c r="I314" t="s">
        <v>324</v>
      </c>
      <c r="J314" t="s">
        <v>244</v>
      </c>
      <c r="K314">
        <v>5.0000000000000001E-3</v>
      </c>
      <c r="L314">
        <v>1.4E-2</v>
      </c>
      <c r="M314" t="s">
        <v>324</v>
      </c>
      <c r="N314" t="s">
        <v>324</v>
      </c>
      <c r="O314" t="s">
        <v>324</v>
      </c>
      <c r="P314">
        <v>1.9E-2</v>
      </c>
      <c r="Q314" t="s">
        <v>324</v>
      </c>
      <c r="R314" t="s">
        <v>324</v>
      </c>
      <c r="S314" t="s">
        <v>324</v>
      </c>
      <c r="T314" t="s">
        <v>324</v>
      </c>
      <c r="U314" t="s">
        <v>324</v>
      </c>
      <c r="V314">
        <v>0</v>
      </c>
      <c r="W314" t="s">
        <v>324</v>
      </c>
      <c r="X314" t="s">
        <v>324</v>
      </c>
      <c r="Y314" t="s">
        <v>324</v>
      </c>
      <c r="Z314" t="s">
        <v>324</v>
      </c>
      <c r="AA314" t="s">
        <v>324</v>
      </c>
      <c r="AB314">
        <v>0</v>
      </c>
      <c r="AC314">
        <v>4.0000000000000001E-3</v>
      </c>
      <c r="AD314">
        <v>0</v>
      </c>
      <c r="AE314" t="s">
        <v>324</v>
      </c>
      <c r="AF314" t="s">
        <v>324</v>
      </c>
      <c r="AG314" t="s">
        <v>324</v>
      </c>
      <c r="AH314">
        <v>4.0000000000000001E-3</v>
      </c>
      <c r="AI314" t="s">
        <v>324</v>
      </c>
      <c r="AJ314" t="s">
        <v>324</v>
      </c>
      <c r="AK314" t="s">
        <v>324</v>
      </c>
      <c r="AL314" t="s">
        <v>324</v>
      </c>
      <c r="AM314" t="s">
        <v>324</v>
      </c>
      <c r="AN314">
        <v>0</v>
      </c>
      <c r="AO314" t="s">
        <v>324</v>
      </c>
      <c r="AP314" t="s">
        <v>324</v>
      </c>
      <c r="AQ314" t="s">
        <v>324</v>
      </c>
      <c r="AR314" t="s">
        <v>324</v>
      </c>
      <c r="AS314" t="s">
        <v>324</v>
      </c>
      <c r="AT314">
        <v>0</v>
      </c>
      <c r="AU314" t="s">
        <v>324</v>
      </c>
      <c r="AV314" t="s">
        <v>324</v>
      </c>
      <c r="AW314" t="s">
        <v>324</v>
      </c>
      <c r="AX314" t="s">
        <v>324</v>
      </c>
      <c r="AY314" t="s">
        <v>324</v>
      </c>
      <c r="AZ314">
        <v>0</v>
      </c>
      <c r="BA314" t="s">
        <v>324</v>
      </c>
      <c r="BB314" t="s">
        <v>324</v>
      </c>
      <c r="BC314" t="s">
        <v>324</v>
      </c>
      <c r="BD314" t="s">
        <v>324</v>
      </c>
      <c r="BE314" t="s">
        <v>324</v>
      </c>
      <c r="BF314">
        <v>0</v>
      </c>
      <c r="BG314" t="s">
        <v>324</v>
      </c>
      <c r="BH314" t="s">
        <v>324</v>
      </c>
      <c r="BI314" t="s">
        <v>324</v>
      </c>
      <c r="BJ314" t="s">
        <v>324</v>
      </c>
      <c r="BK314" t="s">
        <v>324</v>
      </c>
      <c r="BL314">
        <v>0</v>
      </c>
      <c r="BM314" t="s">
        <v>324</v>
      </c>
      <c r="BN314" t="s">
        <v>324</v>
      </c>
      <c r="BO314" t="s">
        <v>324</v>
      </c>
      <c r="BP314" t="s">
        <v>324</v>
      </c>
      <c r="BQ314" t="s">
        <v>324</v>
      </c>
      <c r="BR314">
        <v>0</v>
      </c>
      <c r="BS314">
        <v>8.9999999999999993E-3</v>
      </c>
      <c r="BT314">
        <v>1.4E-2</v>
      </c>
      <c r="BU314">
        <v>0</v>
      </c>
      <c r="BV314">
        <v>0</v>
      </c>
      <c r="BW314">
        <v>0</v>
      </c>
      <c r="BX314">
        <v>2.3E-2</v>
      </c>
    </row>
    <row r="315" spans="1:76" x14ac:dyDescent="0.45">
      <c r="A315">
        <v>2023</v>
      </c>
      <c r="B315" t="s">
        <v>169</v>
      </c>
      <c r="C315">
        <v>17166</v>
      </c>
      <c r="D315" t="s">
        <v>505</v>
      </c>
      <c r="E315" t="s">
        <v>660</v>
      </c>
      <c r="F315">
        <v>4</v>
      </c>
      <c r="G315">
        <v>1.1870000000000001</v>
      </c>
      <c r="H315" t="s">
        <v>324</v>
      </c>
      <c r="I315" t="s">
        <v>324</v>
      </c>
      <c r="K315" t="s">
        <v>324</v>
      </c>
      <c r="L315" t="s">
        <v>324</v>
      </c>
      <c r="M315" t="s">
        <v>324</v>
      </c>
      <c r="N315" t="s">
        <v>324</v>
      </c>
      <c r="O315" t="s">
        <v>324</v>
      </c>
      <c r="P315">
        <v>0</v>
      </c>
      <c r="Q315" t="s">
        <v>324</v>
      </c>
      <c r="R315" t="s">
        <v>324</v>
      </c>
      <c r="S315" t="s">
        <v>324</v>
      </c>
      <c r="T315" t="s">
        <v>324</v>
      </c>
      <c r="U315" t="s">
        <v>324</v>
      </c>
      <c r="V315">
        <v>0</v>
      </c>
      <c r="W315" t="s">
        <v>324</v>
      </c>
      <c r="X315" t="s">
        <v>324</v>
      </c>
      <c r="Y315" t="s">
        <v>324</v>
      </c>
      <c r="Z315" t="s">
        <v>324</v>
      </c>
      <c r="AA315" t="s">
        <v>324</v>
      </c>
      <c r="AB315">
        <v>0</v>
      </c>
      <c r="AC315" t="s">
        <v>324</v>
      </c>
      <c r="AD315" t="s">
        <v>324</v>
      </c>
      <c r="AE315" t="s">
        <v>324</v>
      </c>
      <c r="AF315" t="s">
        <v>324</v>
      </c>
      <c r="AG315" t="s">
        <v>324</v>
      </c>
      <c r="AH315">
        <v>0</v>
      </c>
      <c r="AI315" t="s">
        <v>324</v>
      </c>
      <c r="AJ315">
        <v>1.1870000000000001</v>
      </c>
      <c r="AK315" t="s">
        <v>324</v>
      </c>
      <c r="AL315" t="s">
        <v>324</v>
      </c>
      <c r="AM315" t="s">
        <v>324</v>
      </c>
      <c r="AN315">
        <v>1.1870000000000001</v>
      </c>
      <c r="AO315" t="s">
        <v>324</v>
      </c>
      <c r="AP315" t="s">
        <v>324</v>
      </c>
      <c r="AQ315" t="s">
        <v>324</v>
      </c>
      <c r="AR315" t="s">
        <v>324</v>
      </c>
      <c r="AS315" t="s">
        <v>324</v>
      </c>
      <c r="AT315">
        <v>0</v>
      </c>
      <c r="AU315" t="s">
        <v>324</v>
      </c>
      <c r="AV315" t="s">
        <v>324</v>
      </c>
      <c r="AW315" t="s">
        <v>324</v>
      </c>
      <c r="AX315" t="s">
        <v>324</v>
      </c>
      <c r="AY315" t="s">
        <v>324</v>
      </c>
      <c r="AZ315">
        <v>0</v>
      </c>
      <c r="BA315" t="s">
        <v>324</v>
      </c>
      <c r="BB315" t="s">
        <v>324</v>
      </c>
      <c r="BC315" t="s">
        <v>324</v>
      </c>
      <c r="BD315" t="s">
        <v>324</v>
      </c>
      <c r="BE315" t="s">
        <v>324</v>
      </c>
      <c r="BF315">
        <v>0</v>
      </c>
      <c r="BG315" t="s">
        <v>324</v>
      </c>
      <c r="BH315" t="s">
        <v>324</v>
      </c>
      <c r="BI315" t="s">
        <v>324</v>
      </c>
      <c r="BJ315" t="s">
        <v>324</v>
      </c>
      <c r="BK315" t="s">
        <v>324</v>
      </c>
      <c r="BL315">
        <v>0</v>
      </c>
      <c r="BM315" t="s">
        <v>324</v>
      </c>
      <c r="BN315" t="s">
        <v>324</v>
      </c>
      <c r="BO315" t="s">
        <v>324</v>
      </c>
      <c r="BP315" t="s">
        <v>324</v>
      </c>
      <c r="BQ315" t="s">
        <v>324</v>
      </c>
      <c r="BR315">
        <v>0</v>
      </c>
      <c r="BS315">
        <v>0</v>
      </c>
      <c r="BT315">
        <v>1.1870000000000001</v>
      </c>
      <c r="BU315">
        <v>0</v>
      </c>
      <c r="BV315">
        <v>0</v>
      </c>
      <c r="BW315">
        <v>0</v>
      </c>
      <c r="BX315">
        <v>1.1870000000000001</v>
      </c>
    </row>
    <row r="316" spans="1:76" x14ac:dyDescent="0.45">
      <c r="A316">
        <v>2023</v>
      </c>
      <c r="B316" t="s">
        <v>169</v>
      </c>
      <c r="C316">
        <v>99999</v>
      </c>
      <c r="D316" t="s">
        <v>599</v>
      </c>
      <c r="E316" t="s">
        <v>660</v>
      </c>
      <c r="F316" t="s">
        <v>324</v>
      </c>
      <c r="G316">
        <v>0.29499999999999998</v>
      </c>
      <c r="H316" t="s">
        <v>324</v>
      </c>
      <c r="I316" t="s">
        <v>324</v>
      </c>
      <c r="K316">
        <v>2.8000000000000001E-2</v>
      </c>
      <c r="L316">
        <v>0.14299999999999999</v>
      </c>
      <c r="M316" t="s">
        <v>324</v>
      </c>
      <c r="N316" t="s">
        <v>324</v>
      </c>
      <c r="O316">
        <v>0.124</v>
      </c>
      <c r="P316">
        <v>0.29499999999999998</v>
      </c>
      <c r="Q316" t="s">
        <v>324</v>
      </c>
      <c r="R316" t="s">
        <v>324</v>
      </c>
      <c r="S316" t="s">
        <v>324</v>
      </c>
      <c r="T316" t="s">
        <v>324</v>
      </c>
      <c r="U316" t="s">
        <v>324</v>
      </c>
      <c r="V316" t="s">
        <v>324</v>
      </c>
      <c r="W316" t="s">
        <v>324</v>
      </c>
      <c r="X316" t="s">
        <v>324</v>
      </c>
      <c r="Y316" t="s">
        <v>324</v>
      </c>
      <c r="Z316" t="s">
        <v>324</v>
      </c>
      <c r="AA316" t="s">
        <v>324</v>
      </c>
      <c r="AB316" t="s">
        <v>324</v>
      </c>
      <c r="AC316" t="s">
        <v>324</v>
      </c>
      <c r="AD316" t="s">
        <v>324</v>
      </c>
      <c r="AE316" t="s">
        <v>324</v>
      </c>
      <c r="AF316" t="s">
        <v>324</v>
      </c>
      <c r="AG316" t="s">
        <v>324</v>
      </c>
      <c r="AH316" t="s">
        <v>324</v>
      </c>
      <c r="AI316" t="s">
        <v>324</v>
      </c>
      <c r="AJ316" t="s">
        <v>324</v>
      </c>
      <c r="AK316" t="s">
        <v>324</v>
      </c>
      <c r="AL316" t="s">
        <v>324</v>
      </c>
      <c r="AM316" t="s">
        <v>324</v>
      </c>
      <c r="AN316" t="s">
        <v>324</v>
      </c>
      <c r="AO316" t="s">
        <v>324</v>
      </c>
      <c r="AP316" t="s">
        <v>324</v>
      </c>
      <c r="AQ316" t="s">
        <v>324</v>
      </c>
      <c r="AR316" t="s">
        <v>324</v>
      </c>
      <c r="AS316" t="s">
        <v>324</v>
      </c>
      <c r="AT316" t="s">
        <v>324</v>
      </c>
      <c r="AU316" t="s">
        <v>324</v>
      </c>
      <c r="AV316" t="s">
        <v>324</v>
      </c>
      <c r="AW316" t="s">
        <v>324</v>
      </c>
      <c r="AX316" t="s">
        <v>324</v>
      </c>
      <c r="AY316" t="s">
        <v>324</v>
      </c>
      <c r="AZ316" t="s">
        <v>324</v>
      </c>
      <c r="BA316" t="s">
        <v>324</v>
      </c>
      <c r="BB316" t="s">
        <v>324</v>
      </c>
      <c r="BC316" t="s">
        <v>324</v>
      </c>
      <c r="BD316" t="s">
        <v>324</v>
      </c>
      <c r="BE316" t="s">
        <v>324</v>
      </c>
      <c r="BF316" t="s">
        <v>324</v>
      </c>
      <c r="BG316" t="s">
        <v>324</v>
      </c>
      <c r="BH316" t="s">
        <v>324</v>
      </c>
      <c r="BI316" t="s">
        <v>324</v>
      </c>
      <c r="BJ316" t="s">
        <v>324</v>
      </c>
      <c r="BK316" t="s">
        <v>324</v>
      </c>
      <c r="BL316" t="s">
        <v>324</v>
      </c>
      <c r="BM316" t="s">
        <v>324</v>
      </c>
      <c r="BN316" t="s">
        <v>324</v>
      </c>
      <c r="BO316" t="s">
        <v>324</v>
      </c>
      <c r="BP316" t="s">
        <v>324</v>
      </c>
      <c r="BQ316" t="s">
        <v>324</v>
      </c>
      <c r="BR316" t="s">
        <v>324</v>
      </c>
      <c r="BS316">
        <v>2.8000000000000001E-2</v>
      </c>
      <c r="BT316">
        <v>0.14299999999999999</v>
      </c>
      <c r="BU316" t="s">
        <v>324</v>
      </c>
      <c r="BV316" t="s">
        <v>324</v>
      </c>
      <c r="BW316">
        <v>0.124</v>
      </c>
      <c r="BX316">
        <v>0.29499999999999998</v>
      </c>
    </row>
    <row r="317" spans="1:76" x14ac:dyDescent="0.45">
      <c r="A317">
        <v>2023</v>
      </c>
      <c r="B317" t="s">
        <v>182</v>
      </c>
      <c r="C317">
        <v>3249</v>
      </c>
      <c r="D317" t="s">
        <v>507</v>
      </c>
      <c r="E317" t="s">
        <v>1033</v>
      </c>
      <c r="F317">
        <v>44</v>
      </c>
      <c r="G317">
        <v>7.2859999999999996</v>
      </c>
      <c r="H317">
        <v>0.2</v>
      </c>
      <c r="I317">
        <v>0</v>
      </c>
      <c r="J317" t="s">
        <v>244</v>
      </c>
      <c r="K317">
        <v>0.19500000000000001</v>
      </c>
      <c r="L317">
        <v>3.121</v>
      </c>
      <c r="M317">
        <v>0</v>
      </c>
      <c r="N317">
        <v>0</v>
      </c>
      <c r="O317">
        <v>1.8</v>
      </c>
      <c r="P317">
        <v>5.1159999999999997</v>
      </c>
      <c r="Q317">
        <v>0.24</v>
      </c>
      <c r="R317">
        <v>0</v>
      </c>
      <c r="S317">
        <v>0</v>
      </c>
      <c r="T317">
        <v>0</v>
      </c>
      <c r="U317">
        <v>0</v>
      </c>
      <c r="V317">
        <v>0.24</v>
      </c>
      <c r="W317">
        <v>0.96</v>
      </c>
      <c r="X317">
        <v>0</v>
      </c>
      <c r="Y317">
        <v>0</v>
      </c>
      <c r="Z317">
        <v>0</v>
      </c>
      <c r="AA317">
        <v>0</v>
      </c>
      <c r="AB317">
        <v>0.96</v>
      </c>
      <c r="AC317">
        <v>0</v>
      </c>
      <c r="AD317">
        <v>0</v>
      </c>
      <c r="AE317">
        <v>0</v>
      </c>
      <c r="AF317">
        <v>0</v>
      </c>
      <c r="AG317">
        <v>0</v>
      </c>
      <c r="AH317">
        <v>0</v>
      </c>
      <c r="AI317">
        <v>0</v>
      </c>
      <c r="AJ317">
        <v>0.77200000000000002</v>
      </c>
      <c r="AK317">
        <v>0</v>
      </c>
      <c r="AL317">
        <v>0</v>
      </c>
      <c r="AM317">
        <v>0.75</v>
      </c>
      <c r="AN317">
        <v>1.522</v>
      </c>
      <c r="AO317">
        <v>0</v>
      </c>
      <c r="AP317">
        <v>0</v>
      </c>
      <c r="AQ317">
        <v>0</v>
      </c>
      <c r="AR317">
        <v>0</v>
      </c>
      <c r="AS317">
        <v>0</v>
      </c>
      <c r="AT317">
        <v>0</v>
      </c>
      <c r="AU317">
        <v>0</v>
      </c>
      <c r="AV317">
        <v>0</v>
      </c>
      <c r="AW317">
        <v>0</v>
      </c>
      <c r="AX317">
        <v>0</v>
      </c>
      <c r="AY317">
        <v>0</v>
      </c>
      <c r="AZ317">
        <v>0</v>
      </c>
      <c r="BA317">
        <v>0</v>
      </c>
      <c r="BB317">
        <v>0</v>
      </c>
      <c r="BC317">
        <v>0</v>
      </c>
      <c r="BD317">
        <v>0</v>
      </c>
      <c r="BE317">
        <v>0</v>
      </c>
      <c r="BF317">
        <v>0</v>
      </c>
      <c r="BG317">
        <v>0</v>
      </c>
      <c r="BH317">
        <v>0</v>
      </c>
      <c r="BI317">
        <v>0</v>
      </c>
      <c r="BJ317">
        <v>0</v>
      </c>
      <c r="BK317">
        <v>0</v>
      </c>
      <c r="BL317">
        <v>0</v>
      </c>
      <c r="BM317">
        <v>0</v>
      </c>
      <c r="BN317">
        <v>0.40799999999999997</v>
      </c>
      <c r="BO317">
        <v>0</v>
      </c>
      <c r="BP317">
        <v>0</v>
      </c>
      <c r="BQ317">
        <v>0</v>
      </c>
      <c r="BR317">
        <v>0.40799999999999997</v>
      </c>
      <c r="BS317">
        <v>0.435</v>
      </c>
      <c r="BT317">
        <v>4.3010000000000002</v>
      </c>
      <c r="BU317">
        <v>0</v>
      </c>
      <c r="BV317">
        <v>0</v>
      </c>
      <c r="BW317">
        <v>2.5499999999999998</v>
      </c>
      <c r="BX317">
        <v>7.2859999999999996</v>
      </c>
    </row>
    <row r="318" spans="1:76" x14ac:dyDescent="0.45">
      <c r="A318">
        <v>2023</v>
      </c>
      <c r="B318" t="s">
        <v>182</v>
      </c>
      <c r="C318">
        <v>4226</v>
      </c>
      <c r="D318" t="s">
        <v>508</v>
      </c>
      <c r="E318" t="s">
        <v>1033</v>
      </c>
      <c r="F318">
        <v>377</v>
      </c>
      <c r="G318">
        <v>59.512999999999998</v>
      </c>
      <c r="H318" t="s">
        <v>324</v>
      </c>
      <c r="I318" t="s">
        <v>324</v>
      </c>
      <c r="J318" t="s">
        <v>244</v>
      </c>
      <c r="K318" t="s">
        <v>324</v>
      </c>
      <c r="L318" t="s">
        <v>324</v>
      </c>
      <c r="M318" t="s">
        <v>324</v>
      </c>
      <c r="N318" t="s">
        <v>324</v>
      </c>
      <c r="O318" t="s">
        <v>324</v>
      </c>
      <c r="P318">
        <v>0</v>
      </c>
      <c r="Q318" t="s">
        <v>324</v>
      </c>
      <c r="R318">
        <v>3.22</v>
      </c>
      <c r="S318" t="s">
        <v>324</v>
      </c>
      <c r="T318" t="s">
        <v>324</v>
      </c>
      <c r="U318" t="s">
        <v>324</v>
      </c>
      <c r="V318">
        <v>3.22</v>
      </c>
      <c r="W318" t="s">
        <v>324</v>
      </c>
      <c r="X318">
        <v>4.5940000000000003</v>
      </c>
      <c r="Y318" t="s">
        <v>324</v>
      </c>
      <c r="Z318" t="s">
        <v>324</v>
      </c>
      <c r="AA318" t="s">
        <v>324</v>
      </c>
      <c r="AB318">
        <v>4.5940000000000003</v>
      </c>
      <c r="AC318" t="s">
        <v>324</v>
      </c>
      <c r="AD318" t="s">
        <v>324</v>
      </c>
      <c r="AE318" t="s">
        <v>324</v>
      </c>
      <c r="AF318" t="s">
        <v>324</v>
      </c>
      <c r="AG318" t="s">
        <v>324</v>
      </c>
      <c r="AH318">
        <v>0</v>
      </c>
      <c r="AI318" t="s">
        <v>324</v>
      </c>
      <c r="AJ318" t="s">
        <v>324</v>
      </c>
      <c r="AK318" t="s">
        <v>324</v>
      </c>
      <c r="AL318" t="s">
        <v>324</v>
      </c>
      <c r="AM318" t="s">
        <v>324</v>
      </c>
      <c r="AN318">
        <v>0</v>
      </c>
      <c r="AO318" t="s">
        <v>324</v>
      </c>
      <c r="AP318" t="s">
        <v>324</v>
      </c>
      <c r="AQ318" t="s">
        <v>324</v>
      </c>
      <c r="AR318" t="s">
        <v>324</v>
      </c>
      <c r="AS318" t="s">
        <v>324</v>
      </c>
      <c r="AT318">
        <v>0</v>
      </c>
      <c r="AU318" t="s">
        <v>324</v>
      </c>
      <c r="AV318">
        <v>41.405999999999999</v>
      </c>
      <c r="AW318" t="s">
        <v>324</v>
      </c>
      <c r="AX318" t="s">
        <v>324</v>
      </c>
      <c r="AY318" t="s">
        <v>324</v>
      </c>
      <c r="AZ318">
        <v>41.405999999999999</v>
      </c>
      <c r="BA318" t="s">
        <v>324</v>
      </c>
      <c r="BB318">
        <v>14.612</v>
      </c>
      <c r="BC318" t="s">
        <v>324</v>
      </c>
      <c r="BD318" t="s">
        <v>324</v>
      </c>
      <c r="BE318" t="s">
        <v>324</v>
      </c>
      <c r="BF318">
        <v>14.612</v>
      </c>
      <c r="BG318" t="s">
        <v>324</v>
      </c>
      <c r="BH318">
        <v>0.27500000000000002</v>
      </c>
      <c r="BI318" t="s">
        <v>324</v>
      </c>
      <c r="BJ318" t="s">
        <v>324</v>
      </c>
      <c r="BK318" t="s">
        <v>324</v>
      </c>
      <c r="BL318">
        <v>0.27500000000000002</v>
      </c>
      <c r="BM318" t="s">
        <v>324</v>
      </c>
      <c r="BN318" t="s">
        <v>324</v>
      </c>
      <c r="BO318" t="s">
        <v>324</v>
      </c>
      <c r="BP318" t="s">
        <v>324</v>
      </c>
      <c r="BQ318" t="s">
        <v>324</v>
      </c>
      <c r="BR318">
        <v>0</v>
      </c>
      <c r="BS318">
        <v>0</v>
      </c>
      <c r="BT318">
        <v>59.512999999999998</v>
      </c>
      <c r="BU318">
        <v>0</v>
      </c>
      <c r="BV318">
        <v>0</v>
      </c>
      <c r="BW318">
        <v>0</v>
      </c>
      <c r="BX318">
        <v>59.512999999999998</v>
      </c>
    </row>
    <row r="319" spans="1:76" x14ac:dyDescent="0.45">
      <c r="A319">
        <v>2023</v>
      </c>
      <c r="B319" t="s">
        <v>182</v>
      </c>
      <c r="C319">
        <v>9645</v>
      </c>
      <c r="D319" t="s">
        <v>1367</v>
      </c>
      <c r="E319" t="s">
        <v>1033</v>
      </c>
      <c r="F319">
        <v>1</v>
      </c>
      <c r="G319">
        <v>7.5999999999999998E-2</v>
      </c>
      <c r="H319">
        <v>0</v>
      </c>
      <c r="I319">
        <v>7.5999999999999998E-2</v>
      </c>
      <c r="J319" t="s">
        <v>244</v>
      </c>
      <c r="K319" t="s">
        <v>324</v>
      </c>
      <c r="L319" t="s">
        <v>324</v>
      </c>
      <c r="M319" t="s">
        <v>324</v>
      </c>
      <c r="N319" t="s">
        <v>324</v>
      </c>
      <c r="O319">
        <v>7.5999999999999998E-2</v>
      </c>
      <c r="P319">
        <v>7.5999999999999998E-2</v>
      </c>
      <c r="Q319" t="s">
        <v>324</v>
      </c>
      <c r="R319" t="s">
        <v>324</v>
      </c>
      <c r="S319" t="s">
        <v>324</v>
      </c>
      <c r="T319" t="s">
        <v>324</v>
      </c>
      <c r="U319" t="s">
        <v>324</v>
      </c>
      <c r="V319">
        <v>0</v>
      </c>
      <c r="W319" t="s">
        <v>324</v>
      </c>
      <c r="X319" t="s">
        <v>324</v>
      </c>
      <c r="Y319" t="s">
        <v>324</v>
      </c>
      <c r="Z319" t="s">
        <v>324</v>
      </c>
      <c r="AA319" t="s">
        <v>324</v>
      </c>
      <c r="AB319">
        <v>0</v>
      </c>
      <c r="AC319" t="s">
        <v>324</v>
      </c>
      <c r="AD319" t="s">
        <v>324</v>
      </c>
      <c r="AE319" t="s">
        <v>324</v>
      </c>
      <c r="AF319" t="s">
        <v>324</v>
      </c>
      <c r="AG319" t="s">
        <v>324</v>
      </c>
      <c r="AH319">
        <v>0</v>
      </c>
      <c r="AI319" t="s">
        <v>324</v>
      </c>
      <c r="AJ319" t="s">
        <v>324</v>
      </c>
      <c r="AK319" t="s">
        <v>324</v>
      </c>
      <c r="AL319" t="s">
        <v>324</v>
      </c>
      <c r="AM319" t="s">
        <v>324</v>
      </c>
      <c r="AN319">
        <v>0</v>
      </c>
      <c r="AO319" t="s">
        <v>324</v>
      </c>
      <c r="AP319" t="s">
        <v>324</v>
      </c>
      <c r="AQ319" t="s">
        <v>324</v>
      </c>
      <c r="AR319" t="s">
        <v>324</v>
      </c>
      <c r="AS319" t="s">
        <v>324</v>
      </c>
      <c r="AT319">
        <v>0</v>
      </c>
      <c r="AU319" t="s">
        <v>324</v>
      </c>
      <c r="AV319" t="s">
        <v>324</v>
      </c>
      <c r="AW319" t="s">
        <v>324</v>
      </c>
      <c r="AX319" t="s">
        <v>324</v>
      </c>
      <c r="AY319" t="s">
        <v>324</v>
      </c>
      <c r="AZ319">
        <v>0</v>
      </c>
      <c r="BA319" t="s">
        <v>324</v>
      </c>
      <c r="BB319" t="s">
        <v>324</v>
      </c>
      <c r="BC319" t="s">
        <v>324</v>
      </c>
      <c r="BD319" t="s">
        <v>324</v>
      </c>
      <c r="BE319" t="s">
        <v>324</v>
      </c>
      <c r="BF319">
        <v>0</v>
      </c>
      <c r="BG319" t="s">
        <v>324</v>
      </c>
      <c r="BH319" t="s">
        <v>324</v>
      </c>
      <c r="BI319" t="s">
        <v>324</v>
      </c>
      <c r="BJ319" t="s">
        <v>324</v>
      </c>
      <c r="BK319" t="s">
        <v>324</v>
      </c>
      <c r="BL319">
        <v>0</v>
      </c>
      <c r="BM319" t="s">
        <v>324</v>
      </c>
      <c r="BN319" t="s">
        <v>324</v>
      </c>
      <c r="BO319" t="s">
        <v>324</v>
      </c>
      <c r="BP319" t="s">
        <v>324</v>
      </c>
      <c r="BQ319" t="s">
        <v>324</v>
      </c>
      <c r="BR319">
        <v>0</v>
      </c>
      <c r="BS319">
        <v>0</v>
      </c>
      <c r="BT319">
        <v>0</v>
      </c>
      <c r="BU319">
        <v>0</v>
      </c>
      <c r="BV319">
        <v>0</v>
      </c>
      <c r="BW319">
        <v>7.5999999999999998E-2</v>
      </c>
      <c r="BX319">
        <v>7.5999999999999998E-2</v>
      </c>
    </row>
    <row r="320" spans="1:76" x14ac:dyDescent="0.45">
      <c r="A320">
        <v>2023</v>
      </c>
      <c r="B320" t="s">
        <v>182</v>
      </c>
      <c r="C320">
        <v>11171</v>
      </c>
      <c r="D320" t="s">
        <v>509</v>
      </c>
      <c r="E320" t="s">
        <v>1033</v>
      </c>
      <c r="F320">
        <v>159</v>
      </c>
      <c r="G320">
        <v>50.914000000000001</v>
      </c>
      <c r="H320" t="s">
        <v>324</v>
      </c>
      <c r="I320" t="s">
        <v>324</v>
      </c>
      <c r="J320" t="s">
        <v>244</v>
      </c>
      <c r="K320" t="s">
        <v>324</v>
      </c>
      <c r="L320">
        <v>37.796999999999997</v>
      </c>
      <c r="M320" t="s">
        <v>324</v>
      </c>
      <c r="N320" t="s">
        <v>324</v>
      </c>
      <c r="O320" t="s">
        <v>324</v>
      </c>
      <c r="P320">
        <v>37.796999999999997</v>
      </c>
      <c r="Q320" t="s">
        <v>324</v>
      </c>
      <c r="R320" t="s">
        <v>324</v>
      </c>
      <c r="S320" t="s">
        <v>324</v>
      </c>
      <c r="T320" t="s">
        <v>324</v>
      </c>
      <c r="U320" t="s">
        <v>324</v>
      </c>
      <c r="V320">
        <v>0</v>
      </c>
      <c r="W320" t="s">
        <v>324</v>
      </c>
      <c r="X320" t="s">
        <v>324</v>
      </c>
      <c r="Y320" t="s">
        <v>324</v>
      </c>
      <c r="Z320" t="s">
        <v>324</v>
      </c>
      <c r="AA320" t="s">
        <v>324</v>
      </c>
      <c r="AB320">
        <v>0</v>
      </c>
      <c r="AC320" t="s">
        <v>324</v>
      </c>
      <c r="AD320" t="s">
        <v>324</v>
      </c>
      <c r="AE320" t="s">
        <v>324</v>
      </c>
      <c r="AF320" t="s">
        <v>324</v>
      </c>
      <c r="AG320" t="s">
        <v>324</v>
      </c>
      <c r="AH320">
        <v>0</v>
      </c>
      <c r="AI320" t="s">
        <v>324</v>
      </c>
      <c r="AJ320" t="s">
        <v>324</v>
      </c>
      <c r="AK320" t="s">
        <v>324</v>
      </c>
      <c r="AL320" t="s">
        <v>324</v>
      </c>
      <c r="AM320" t="s">
        <v>324</v>
      </c>
      <c r="AN320">
        <v>0</v>
      </c>
      <c r="AO320" t="s">
        <v>324</v>
      </c>
      <c r="AP320" t="s">
        <v>324</v>
      </c>
      <c r="AQ320" t="s">
        <v>324</v>
      </c>
      <c r="AR320" t="s">
        <v>324</v>
      </c>
      <c r="AS320" t="s">
        <v>324</v>
      </c>
      <c r="AT320">
        <v>0</v>
      </c>
      <c r="AU320" t="s">
        <v>324</v>
      </c>
      <c r="AV320">
        <v>11.14</v>
      </c>
      <c r="AW320" t="s">
        <v>324</v>
      </c>
      <c r="AX320" t="s">
        <v>324</v>
      </c>
      <c r="AY320" t="s">
        <v>324</v>
      </c>
      <c r="AZ320">
        <v>11.14</v>
      </c>
      <c r="BA320" t="s">
        <v>324</v>
      </c>
      <c r="BB320">
        <v>1.9770000000000001</v>
      </c>
      <c r="BC320" t="s">
        <v>324</v>
      </c>
      <c r="BD320" t="s">
        <v>324</v>
      </c>
      <c r="BE320" t="s">
        <v>324</v>
      </c>
      <c r="BF320">
        <v>1.9770000000000001</v>
      </c>
      <c r="BG320" t="s">
        <v>324</v>
      </c>
      <c r="BH320" t="s">
        <v>324</v>
      </c>
      <c r="BI320" t="s">
        <v>324</v>
      </c>
      <c r="BJ320" t="s">
        <v>324</v>
      </c>
      <c r="BK320" t="s">
        <v>324</v>
      </c>
      <c r="BL320">
        <v>0</v>
      </c>
      <c r="BM320" t="s">
        <v>324</v>
      </c>
      <c r="BN320" t="s">
        <v>324</v>
      </c>
      <c r="BO320" t="s">
        <v>324</v>
      </c>
      <c r="BP320" t="s">
        <v>324</v>
      </c>
      <c r="BQ320" t="s">
        <v>324</v>
      </c>
      <c r="BR320">
        <v>0</v>
      </c>
      <c r="BS320">
        <v>0</v>
      </c>
      <c r="BT320">
        <v>50.914000000000001</v>
      </c>
      <c r="BU320">
        <v>0</v>
      </c>
      <c r="BV320">
        <v>0</v>
      </c>
      <c r="BW320">
        <v>0</v>
      </c>
      <c r="BX320">
        <v>50.914000000000001</v>
      </c>
    </row>
    <row r="321" spans="1:76" x14ac:dyDescent="0.45">
      <c r="A321">
        <v>2023</v>
      </c>
      <c r="B321" t="s">
        <v>182</v>
      </c>
      <c r="C321">
        <v>13511</v>
      </c>
      <c r="D321" t="s">
        <v>510</v>
      </c>
      <c r="E321" t="s">
        <v>1033</v>
      </c>
      <c r="F321">
        <v>44</v>
      </c>
      <c r="G321">
        <v>12.8</v>
      </c>
      <c r="H321" t="s">
        <v>324</v>
      </c>
      <c r="I321" t="s">
        <v>324</v>
      </c>
      <c r="J321" t="s">
        <v>244</v>
      </c>
      <c r="K321">
        <v>0.01</v>
      </c>
      <c r="L321" t="s">
        <v>324</v>
      </c>
      <c r="M321" t="s">
        <v>324</v>
      </c>
      <c r="N321" t="s">
        <v>324</v>
      </c>
      <c r="O321" t="s">
        <v>324</v>
      </c>
      <c r="P321">
        <v>0.01</v>
      </c>
      <c r="Q321" t="s">
        <v>324</v>
      </c>
      <c r="R321" t="s">
        <v>324</v>
      </c>
      <c r="S321" t="s">
        <v>324</v>
      </c>
      <c r="T321" t="s">
        <v>324</v>
      </c>
      <c r="U321" t="s">
        <v>324</v>
      </c>
      <c r="V321">
        <v>0</v>
      </c>
      <c r="W321" t="s">
        <v>324</v>
      </c>
      <c r="X321" t="s">
        <v>324</v>
      </c>
      <c r="Y321" t="s">
        <v>324</v>
      </c>
      <c r="Z321" t="s">
        <v>324</v>
      </c>
      <c r="AA321" t="s">
        <v>324</v>
      </c>
      <c r="AB321">
        <v>0</v>
      </c>
      <c r="AC321">
        <v>0.01</v>
      </c>
      <c r="AD321">
        <v>0.5</v>
      </c>
      <c r="AE321" t="s">
        <v>324</v>
      </c>
      <c r="AF321" t="s">
        <v>324</v>
      </c>
      <c r="AG321" t="s">
        <v>324</v>
      </c>
      <c r="AH321">
        <v>0.51</v>
      </c>
      <c r="AI321" t="s">
        <v>324</v>
      </c>
      <c r="AJ321">
        <v>0.82</v>
      </c>
      <c r="AK321" t="s">
        <v>324</v>
      </c>
      <c r="AL321" t="s">
        <v>324</v>
      </c>
      <c r="AM321" t="s">
        <v>324</v>
      </c>
      <c r="AN321">
        <v>0.82</v>
      </c>
      <c r="AO321" t="s">
        <v>324</v>
      </c>
      <c r="AP321" t="s">
        <v>324</v>
      </c>
      <c r="AQ321" t="s">
        <v>324</v>
      </c>
      <c r="AR321" t="s">
        <v>324</v>
      </c>
      <c r="AS321" t="s">
        <v>324</v>
      </c>
      <c r="AT321">
        <v>0</v>
      </c>
      <c r="AU321" t="s">
        <v>324</v>
      </c>
      <c r="AV321" t="s">
        <v>324</v>
      </c>
      <c r="AW321" t="s">
        <v>324</v>
      </c>
      <c r="AX321" t="s">
        <v>324</v>
      </c>
      <c r="AY321" t="s">
        <v>324</v>
      </c>
      <c r="AZ321">
        <v>0</v>
      </c>
      <c r="BA321" t="s">
        <v>324</v>
      </c>
      <c r="BB321">
        <v>10.31</v>
      </c>
      <c r="BC321" t="s">
        <v>324</v>
      </c>
      <c r="BD321" t="s">
        <v>324</v>
      </c>
      <c r="BE321" t="s">
        <v>324</v>
      </c>
      <c r="BF321">
        <v>10.31</v>
      </c>
      <c r="BG321" t="s">
        <v>324</v>
      </c>
      <c r="BH321" t="s">
        <v>324</v>
      </c>
      <c r="BI321" t="s">
        <v>324</v>
      </c>
      <c r="BJ321" t="s">
        <v>324</v>
      </c>
      <c r="BK321" t="s">
        <v>324</v>
      </c>
      <c r="BL321">
        <v>0</v>
      </c>
      <c r="BM321" t="s">
        <v>324</v>
      </c>
      <c r="BN321">
        <v>1.1499999999999999</v>
      </c>
      <c r="BO321" t="s">
        <v>324</v>
      </c>
      <c r="BP321" t="s">
        <v>324</v>
      </c>
      <c r="BQ321" t="s">
        <v>324</v>
      </c>
      <c r="BR321">
        <v>1.1499999999999999</v>
      </c>
      <c r="BS321">
        <v>0.02</v>
      </c>
      <c r="BT321">
        <v>12.78</v>
      </c>
      <c r="BU321">
        <v>0</v>
      </c>
      <c r="BV321">
        <v>0</v>
      </c>
      <c r="BW321">
        <v>0</v>
      </c>
      <c r="BX321">
        <v>12.8</v>
      </c>
    </row>
    <row r="322" spans="1:76" x14ac:dyDescent="0.45">
      <c r="A322">
        <v>2023</v>
      </c>
      <c r="B322" t="s">
        <v>182</v>
      </c>
      <c r="C322">
        <v>16183</v>
      </c>
      <c r="D322" t="s">
        <v>514</v>
      </c>
      <c r="E322" t="s">
        <v>1033</v>
      </c>
      <c r="F322">
        <v>19</v>
      </c>
      <c r="G322">
        <v>5.468</v>
      </c>
      <c r="H322" t="s">
        <v>324</v>
      </c>
      <c r="I322" t="s">
        <v>324</v>
      </c>
      <c r="J322" t="s">
        <v>244</v>
      </c>
      <c r="K322" t="s">
        <v>324</v>
      </c>
      <c r="L322">
        <v>0.65</v>
      </c>
      <c r="M322" t="s">
        <v>324</v>
      </c>
      <c r="N322" t="s">
        <v>324</v>
      </c>
      <c r="O322" t="s">
        <v>324</v>
      </c>
      <c r="P322">
        <v>0.65</v>
      </c>
      <c r="Q322" t="s">
        <v>324</v>
      </c>
      <c r="R322" t="s">
        <v>324</v>
      </c>
      <c r="S322" t="s">
        <v>324</v>
      </c>
      <c r="T322" t="s">
        <v>324</v>
      </c>
      <c r="U322" t="s">
        <v>324</v>
      </c>
      <c r="V322">
        <v>0</v>
      </c>
      <c r="W322" t="s">
        <v>324</v>
      </c>
      <c r="X322" t="s">
        <v>324</v>
      </c>
      <c r="Y322" t="s">
        <v>324</v>
      </c>
      <c r="Z322" t="s">
        <v>324</v>
      </c>
      <c r="AA322" t="s">
        <v>324</v>
      </c>
      <c r="AB322">
        <v>0</v>
      </c>
      <c r="AC322" t="s">
        <v>324</v>
      </c>
      <c r="AD322" t="s">
        <v>324</v>
      </c>
      <c r="AE322" t="s">
        <v>324</v>
      </c>
      <c r="AF322" t="s">
        <v>324</v>
      </c>
      <c r="AG322" t="s">
        <v>324</v>
      </c>
      <c r="AH322">
        <v>0</v>
      </c>
      <c r="AI322" t="s">
        <v>324</v>
      </c>
      <c r="AJ322" t="s">
        <v>324</v>
      </c>
      <c r="AK322" t="s">
        <v>324</v>
      </c>
      <c r="AL322" t="s">
        <v>324</v>
      </c>
      <c r="AM322" t="s">
        <v>324</v>
      </c>
      <c r="AN322">
        <v>0</v>
      </c>
      <c r="AO322" t="s">
        <v>324</v>
      </c>
      <c r="AP322" t="s">
        <v>324</v>
      </c>
      <c r="AQ322" t="s">
        <v>324</v>
      </c>
      <c r="AR322" t="s">
        <v>324</v>
      </c>
      <c r="AS322" t="s">
        <v>324</v>
      </c>
      <c r="AT322">
        <v>0</v>
      </c>
      <c r="AU322" t="s">
        <v>324</v>
      </c>
      <c r="AV322" t="s">
        <v>324</v>
      </c>
      <c r="AW322" t="s">
        <v>324</v>
      </c>
      <c r="AX322" t="s">
        <v>324</v>
      </c>
      <c r="AY322" t="s">
        <v>324</v>
      </c>
      <c r="AZ322">
        <v>0</v>
      </c>
      <c r="BA322" t="s">
        <v>324</v>
      </c>
      <c r="BB322" t="s">
        <v>324</v>
      </c>
      <c r="BC322" t="s">
        <v>324</v>
      </c>
      <c r="BD322" t="s">
        <v>324</v>
      </c>
      <c r="BE322" t="s">
        <v>324</v>
      </c>
      <c r="BF322">
        <v>0</v>
      </c>
      <c r="BG322" t="s">
        <v>324</v>
      </c>
      <c r="BH322">
        <v>4.8179999999999996</v>
      </c>
      <c r="BI322" t="s">
        <v>324</v>
      </c>
      <c r="BJ322" t="s">
        <v>324</v>
      </c>
      <c r="BK322" t="s">
        <v>324</v>
      </c>
      <c r="BL322">
        <v>4.8179999999999996</v>
      </c>
      <c r="BM322" t="s">
        <v>324</v>
      </c>
      <c r="BN322" t="s">
        <v>324</v>
      </c>
      <c r="BO322" t="s">
        <v>324</v>
      </c>
      <c r="BP322" t="s">
        <v>324</v>
      </c>
      <c r="BQ322" t="s">
        <v>324</v>
      </c>
      <c r="BR322">
        <v>0</v>
      </c>
      <c r="BS322">
        <v>0</v>
      </c>
      <c r="BT322">
        <v>5.468</v>
      </c>
      <c r="BU322">
        <v>0</v>
      </c>
      <c r="BV322">
        <v>0</v>
      </c>
      <c r="BW322">
        <v>0</v>
      </c>
      <c r="BX322">
        <v>5.468</v>
      </c>
    </row>
    <row r="323" spans="1:76" x14ac:dyDescent="0.45">
      <c r="A323">
        <v>2023</v>
      </c>
      <c r="B323" t="s">
        <v>182</v>
      </c>
      <c r="C323">
        <v>99999</v>
      </c>
      <c r="D323" t="s">
        <v>599</v>
      </c>
      <c r="E323" t="s">
        <v>1033</v>
      </c>
      <c r="F323" t="s">
        <v>324</v>
      </c>
      <c r="G323">
        <v>8.5999999999999993E-2</v>
      </c>
      <c r="H323" t="s">
        <v>324</v>
      </c>
      <c r="I323" t="s">
        <v>324</v>
      </c>
      <c r="K323">
        <v>8.5999999999999993E-2</v>
      </c>
      <c r="L323" t="s">
        <v>324</v>
      </c>
      <c r="M323" t="s">
        <v>324</v>
      </c>
      <c r="N323" t="s">
        <v>324</v>
      </c>
      <c r="O323" t="s">
        <v>324</v>
      </c>
      <c r="P323">
        <v>8.5999999999999993E-2</v>
      </c>
      <c r="Q323" t="s">
        <v>324</v>
      </c>
      <c r="R323" t="s">
        <v>324</v>
      </c>
      <c r="S323" t="s">
        <v>324</v>
      </c>
      <c r="T323" t="s">
        <v>324</v>
      </c>
      <c r="U323" t="s">
        <v>324</v>
      </c>
      <c r="V323" t="s">
        <v>324</v>
      </c>
      <c r="W323" t="s">
        <v>324</v>
      </c>
      <c r="X323" t="s">
        <v>324</v>
      </c>
      <c r="Y323" t="s">
        <v>324</v>
      </c>
      <c r="Z323" t="s">
        <v>324</v>
      </c>
      <c r="AA323" t="s">
        <v>324</v>
      </c>
      <c r="AB323" t="s">
        <v>324</v>
      </c>
      <c r="AC323" t="s">
        <v>324</v>
      </c>
      <c r="AD323" t="s">
        <v>324</v>
      </c>
      <c r="AE323" t="s">
        <v>324</v>
      </c>
      <c r="AF323" t="s">
        <v>324</v>
      </c>
      <c r="AG323" t="s">
        <v>324</v>
      </c>
      <c r="AH323" t="s">
        <v>324</v>
      </c>
      <c r="AI323" t="s">
        <v>324</v>
      </c>
      <c r="AJ323" t="s">
        <v>324</v>
      </c>
      <c r="AK323" t="s">
        <v>324</v>
      </c>
      <c r="AL323" t="s">
        <v>324</v>
      </c>
      <c r="AM323" t="s">
        <v>324</v>
      </c>
      <c r="AN323" t="s">
        <v>324</v>
      </c>
      <c r="AO323" t="s">
        <v>324</v>
      </c>
      <c r="AP323" t="s">
        <v>324</v>
      </c>
      <c r="AQ323" t="s">
        <v>324</v>
      </c>
      <c r="AR323" t="s">
        <v>324</v>
      </c>
      <c r="AS323" t="s">
        <v>324</v>
      </c>
      <c r="AT323" t="s">
        <v>324</v>
      </c>
      <c r="AU323" t="s">
        <v>324</v>
      </c>
      <c r="AV323" t="s">
        <v>324</v>
      </c>
      <c r="AW323" t="s">
        <v>324</v>
      </c>
      <c r="AX323" t="s">
        <v>324</v>
      </c>
      <c r="AY323" t="s">
        <v>324</v>
      </c>
      <c r="AZ323" t="s">
        <v>324</v>
      </c>
      <c r="BA323" t="s">
        <v>324</v>
      </c>
      <c r="BB323" t="s">
        <v>324</v>
      </c>
      <c r="BC323" t="s">
        <v>324</v>
      </c>
      <c r="BD323" t="s">
        <v>324</v>
      </c>
      <c r="BE323" t="s">
        <v>324</v>
      </c>
      <c r="BF323" t="s">
        <v>324</v>
      </c>
      <c r="BG323" t="s">
        <v>324</v>
      </c>
      <c r="BH323" t="s">
        <v>324</v>
      </c>
      <c r="BI323" t="s">
        <v>324</v>
      </c>
      <c r="BJ323" t="s">
        <v>324</v>
      </c>
      <c r="BK323" t="s">
        <v>324</v>
      </c>
      <c r="BL323" t="s">
        <v>324</v>
      </c>
      <c r="BM323" t="s">
        <v>324</v>
      </c>
      <c r="BN323" t="s">
        <v>324</v>
      </c>
      <c r="BO323" t="s">
        <v>324</v>
      </c>
      <c r="BP323" t="s">
        <v>324</v>
      </c>
      <c r="BQ323" t="s">
        <v>324</v>
      </c>
      <c r="BR323" t="s">
        <v>324</v>
      </c>
      <c r="BS323">
        <v>8.5999999999999993E-2</v>
      </c>
      <c r="BT323" t="s">
        <v>324</v>
      </c>
      <c r="BU323" t="s">
        <v>324</v>
      </c>
      <c r="BV323" t="s">
        <v>324</v>
      </c>
      <c r="BW323" t="s">
        <v>324</v>
      </c>
      <c r="BX323">
        <v>8.5999999999999993E-2</v>
      </c>
    </row>
    <row r="324" spans="1:76" x14ac:dyDescent="0.45">
      <c r="A324">
        <v>2023</v>
      </c>
      <c r="B324" t="s">
        <v>191</v>
      </c>
      <c r="C324">
        <v>3542</v>
      </c>
      <c r="D324" t="s">
        <v>516</v>
      </c>
      <c r="E324" t="s">
        <v>683</v>
      </c>
      <c r="F324">
        <v>6</v>
      </c>
      <c r="G324">
        <v>3.302</v>
      </c>
      <c r="H324">
        <v>0</v>
      </c>
      <c r="I324">
        <v>2E-3</v>
      </c>
      <c r="J324" t="s">
        <v>244</v>
      </c>
      <c r="K324" t="s">
        <v>324</v>
      </c>
      <c r="L324">
        <v>2E-3</v>
      </c>
      <c r="M324" t="s">
        <v>324</v>
      </c>
      <c r="N324" t="s">
        <v>324</v>
      </c>
      <c r="O324" t="s">
        <v>324</v>
      </c>
      <c r="P324">
        <v>2E-3</v>
      </c>
      <c r="Q324" t="s">
        <v>324</v>
      </c>
      <c r="R324" t="s">
        <v>324</v>
      </c>
      <c r="S324" t="s">
        <v>324</v>
      </c>
      <c r="T324" t="s">
        <v>324</v>
      </c>
      <c r="U324" t="s">
        <v>324</v>
      </c>
      <c r="V324">
        <v>0</v>
      </c>
      <c r="W324" t="s">
        <v>324</v>
      </c>
      <c r="X324" t="s">
        <v>324</v>
      </c>
      <c r="Y324" t="s">
        <v>324</v>
      </c>
      <c r="Z324" t="s">
        <v>324</v>
      </c>
      <c r="AA324" t="s">
        <v>324</v>
      </c>
      <c r="AB324">
        <v>0</v>
      </c>
      <c r="AC324" t="s">
        <v>324</v>
      </c>
      <c r="AD324">
        <v>2.5499999999999998</v>
      </c>
      <c r="AE324" t="s">
        <v>324</v>
      </c>
      <c r="AF324" t="s">
        <v>324</v>
      </c>
      <c r="AG324" t="s">
        <v>324</v>
      </c>
      <c r="AH324">
        <v>2.5499999999999998</v>
      </c>
      <c r="AI324" t="s">
        <v>324</v>
      </c>
      <c r="AJ324" t="s">
        <v>324</v>
      </c>
      <c r="AK324" t="s">
        <v>324</v>
      </c>
      <c r="AL324" t="s">
        <v>324</v>
      </c>
      <c r="AM324" t="s">
        <v>324</v>
      </c>
      <c r="AN324">
        <v>0</v>
      </c>
      <c r="AO324" t="s">
        <v>324</v>
      </c>
      <c r="AP324" t="s">
        <v>324</v>
      </c>
      <c r="AQ324" t="s">
        <v>324</v>
      </c>
      <c r="AR324" t="s">
        <v>324</v>
      </c>
      <c r="AS324" t="s">
        <v>324</v>
      </c>
      <c r="AT324">
        <v>0</v>
      </c>
      <c r="AU324" t="s">
        <v>324</v>
      </c>
      <c r="AV324" t="s">
        <v>324</v>
      </c>
      <c r="AW324" t="s">
        <v>324</v>
      </c>
      <c r="AX324" t="s">
        <v>324</v>
      </c>
      <c r="AY324" t="s">
        <v>324</v>
      </c>
      <c r="AZ324">
        <v>0</v>
      </c>
      <c r="BA324" t="s">
        <v>324</v>
      </c>
      <c r="BB324" t="s">
        <v>324</v>
      </c>
      <c r="BC324" t="s">
        <v>324</v>
      </c>
      <c r="BD324" t="s">
        <v>324</v>
      </c>
      <c r="BE324" t="s">
        <v>324</v>
      </c>
      <c r="BF324">
        <v>0</v>
      </c>
      <c r="BG324" t="s">
        <v>324</v>
      </c>
      <c r="BH324" t="s">
        <v>324</v>
      </c>
      <c r="BI324" t="s">
        <v>324</v>
      </c>
      <c r="BJ324" t="s">
        <v>324</v>
      </c>
      <c r="BK324" t="s">
        <v>324</v>
      </c>
      <c r="BL324">
        <v>0</v>
      </c>
      <c r="BM324" t="s">
        <v>324</v>
      </c>
      <c r="BN324">
        <v>0.75</v>
      </c>
      <c r="BO324" t="s">
        <v>324</v>
      </c>
      <c r="BP324" t="s">
        <v>324</v>
      </c>
      <c r="BQ324" t="s">
        <v>324</v>
      </c>
      <c r="BR324">
        <v>0.75</v>
      </c>
      <c r="BS324">
        <v>0</v>
      </c>
      <c r="BT324">
        <v>3.302</v>
      </c>
      <c r="BU324">
        <v>0</v>
      </c>
      <c r="BV324">
        <v>0</v>
      </c>
      <c r="BW324">
        <v>0</v>
      </c>
      <c r="BX324">
        <v>3.302</v>
      </c>
    </row>
    <row r="325" spans="1:76" x14ac:dyDescent="0.45">
      <c r="A325">
        <v>2023</v>
      </c>
      <c r="B325" t="s">
        <v>191</v>
      </c>
      <c r="C325">
        <v>4683</v>
      </c>
      <c r="D325" t="s">
        <v>1037</v>
      </c>
      <c r="E325" t="s">
        <v>683</v>
      </c>
      <c r="F325">
        <v>2</v>
      </c>
      <c r="G325">
        <v>0.2</v>
      </c>
      <c r="H325">
        <v>0.2</v>
      </c>
      <c r="I325">
        <v>0.2</v>
      </c>
      <c r="K325" t="s">
        <v>324</v>
      </c>
      <c r="L325" t="s">
        <v>324</v>
      </c>
      <c r="M325" t="s">
        <v>324</v>
      </c>
      <c r="N325" t="s">
        <v>324</v>
      </c>
      <c r="O325" t="s">
        <v>324</v>
      </c>
      <c r="P325">
        <v>0</v>
      </c>
      <c r="Q325" t="s">
        <v>324</v>
      </c>
      <c r="R325" t="s">
        <v>324</v>
      </c>
      <c r="S325" t="s">
        <v>324</v>
      </c>
      <c r="T325" t="s">
        <v>324</v>
      </c>
      <c r="U325" t="s">
        <v>324</v>
      </c>
      <c r="V325">
        <v>0</v>
      </c>
      <c r="W325" t="s">
        <v>324</v>
      </c>
      <c r="X325" t="s">
        <v>324</v>
      </c>
      <c r="Y325" t="s">
        <v>324</v>
      </c>
      <c r="Z325" t="s">
        <v>324</v>
      </c>
      <c r="AA325" t="s">
        <v>324</v>
      </c>
      <c r="AB325">
        <v>0</v>
      </c>
      <c r="AC325" t="s">
        <v>324</v>
      </c>
      <c r="AD325" t="s">
        <v>324</v>
      </c>
      <c r="AE325" t="s">
        <v>324</v>
      </c>
      <c r="AF325" t="s">
        <v>324</v>
      </c>
      <c r="AG325" t="s">
        <v>324</v>
      </c>
      <c r="AH325">
        <v>0</v>
      </c>
      <c r="AI325" t="s">
        <v>324</v>
      </c>
      <c r="AJ325" t="s">
        <v>324</v>
      </c>
      <c r="AK325" t="s">
        <v>324</v>
      </c>
      <c r="AL325" t="s">
        <v>324</v>
      </c>
      <c r="AM325" t="s">
        <v>324</v>
      </c>
      <c r="AN325">
        <v>0</v>
      </c>
      <c r="AO325" t="s">
        <v>324</v>
      </c>
      <c r="AP325" t="s">
        <v>324</v>
      </c>
      <c r="AQ325" t="s">
        <v>324</v>
      </c>
      <c r="AR325" t="s">
        <v>324</v>
      </c>
      <c r="AS325" t="s">
        <v>324</v>
      </c>
      <c r="AT325">
        <v>0</v>
      </c>
      <c r="AU325" t="s">
        <v>324</v>
      </c>
      <c r="AV325">
        <v>0.2</v>
      </c>
      <c r="AW325" t="s">
        <v>324</v>
      </c>
      <c r="AX325" t="s">
        <v>324</v>
      </c>
      <c r="AY325" t="s">
        <v>324</v>
      </c>
      <c r="AZ325">
        <v>0.2</v>
      </c>
      <c r="BA325" t="s">
        <v>324</v>
      </c>
      <c r="BB325" t="s">
        <v>324</v>
      </c>
      <c r="BC325" t="s">
        <v>324</v>
      </c>
      <c r="BD325" t="s">
        <v>324</v>
      </c>
      <c r="BE325" t="s">
        <v>324</v>
      </c>
      <c r="BF325">
        <v>0</v>
      </c>
      <c r="BG325" t="s">
        <v>324</v>
      </c>
      <c r="BH325" t="s">
        <v>324</v>
      </c>
      <c r="BI325" t="s">
        <v>324</v>
      </c>
      <c r="BJ325" t="s">
        <v>324</v>
      </c>
      <c r="BK325" t="s">
        <v>324</v>
      </c>
      <c r="BL325">
        <v>0</v>
      </c>
      <c r="BM325" t="s">
        <v>324</v>
      </c>
      <c r="BN325" t="s">
        <v>324</v>
      </c>
      <c r="BO325" t="s">
        <v>324</v>
      </c>
      <c r="BP325" t="s">
        <v>324</v>
      </c>
      <c r="BQ325" t="s">
        <v>324</v>
      </c>
      <c r="BR325">
        <v>0</v>
      </c>
      <c r="BS325">
        <v>0</v>
      </c>
      <c r="BT325">
        <v>0.2</v>
      </c>
      <c r="BU325">
        <v>0</v>
      </c>
      <c r="BV325">
        <v>0</v>
      </c>
      <c r="BW325">
        <v>0</v>
      </c>
      <c r="BX325">
        <v>0.2</v>
      </c>
    </row>
    <row r="326" spans="1:76" x14ac:dyDescent="0.45">
      <c r="A326">
        <v>2023</v>
      </c>
      <c r="B326" t="s">
        <v>191</v>
      </c>
      <c r="C326">
        <v>7004</v>
      </c>
      <c r="D326" t="s">
        <v>1038</v>
      </c>
      <c r="E326" t="s">
        <v>683</v>
      </c>
      <c r="F326">
        <v>25</v>
      </c>
      <c r="G326">
        <v>5.62</v>
      </c>
      <c r="H326">
        <v>0</v>
      </c>
      <c r="I326">
        <v>4.7699999999999996</v>
      </c>
      <c r="J326" t="s">
        <v>247</v>
      </c>
      <c r="K326" t="s">
        <v>324</v>
      </c>
      <c r="L326" t="s">
        <v>324</v>
      </c>
      <c r="M326" t="s">
        <v>324</v>
      </c>
      <c r="N326" t="s">
        <v>324</v>
      </c>
      <c r="O326">
        <v>4.7699999999999996</v>
      </c>
      <c r="P326">
        <v>4.7699999999999996</v>
      </c>
      <c r="Q326" t="s">
        <v>324</v>
      </c>
      <c r="R326" t="s">
        <v>324</v>
      </c>
      <c r="S326" t="s">
        <v>324</v>
      </c>
      <c r="T326" t="s">
        <v>324</v>
      </c>
      <c r="U326" t="s">
        <v>324</v>
      </c>
      <c r="V326">
        <v>0</v>
      </c>
      <c r="W326" t="s">
        <v>324</v>
      </c>
      <c r="X326" t="s">
        <v>324</v>
      </c>
      <c r="Y326" t="s">
        <v>324</v>
      </c>
      <c r="Z326" t="s">
        <v>324</v>
      </c>
      <c r="AA326" t="s">
        <v>324</v>
      </c>
      <c r="AB326">
        <v>0</v>
      </c>
      <c r="AC326" t="s">
        <v>324</v>
      </c>
      <c r="AD326" t="s">
        <v>324</v>
      </c>
      <c r="AE326" t="s">
        <v>324</v>
      </c>
      <c r="AF326" t="s">
        <v>324</v>
      </c>
      <c r="AG326" t="s">
        <v>324</v>
      </c>
      <c r="AH326">
        <v>0</v>
      </c>
      <c r="AI326" t="s">
        <v>324</v>
      </c>
      <c r="AJ326" t="s">
        <v>324</v>
      </c>
      <c r="AK326" t="s">
        <v>324</v>
      </c>
      <c r="AL326" t="s">
        <v>324</v>
      </c>
      <c r="AM326" t="s">
        <v>324</v>
      </c>
      <c r="AN326">
        <v>0</v>
      </c>
      <c r="AO326" t="s">
        <v>324</v>
      </c>
      <c r="AP326" t="s">
        <v>324</v>
      </c>
      <c r="AQ326" t="s">
        <v>324</v>
      </c>
      <c r="AR326" t="s">
        <v>324</v>
      </c>
      <c r="AS326" t="s">
        <v>324</v>
      </c>
      <c r="AT326">
        <v>0</v>
      </c>
      <c r="AU326" t="s">
        <v>324</v>
      </c>
      <c r="AV326" t="s">
        <v>324</v>
      </c>
      <c r="AW326">
        <v>0.85</v>
      </c>
      <c r="AX326" t="s">
        <v>324</v>
      </c>
      <c r="AY326" t="s">
        <v>324</v>
      </c>
      <c r="AZ326">
        <v>0.85</v>
      </c>
      <c r="BA326" t="s">
        <v>324</v>
      </c>
      <c r="BB326" t="s">
        <v>324</v>
      </c>
      <c r="BC326" t="s">
        <v>324</v>
      </c>
      <c r="BD326" t="s">
        <v>324</v>
      </c>
      <c r="BE326" t="s">
        <v>324</v>
      </c>
      <c r="BF326">
        <v>0</v>
      </c>
      <c r="BG326" t="s">
        <v>324</v>
      </c>
      <c r="BH326" t="s">
        <v>324</v>
      </c>
      <c r="BI326" t="s">
        <v>324</v>
      </c>
      <c r="BJ326" t="s">
        <v>324</v>
      </c>
      <c r="BK326" t="s">
        <v>324</v>
      </c>
      <c r="BL326">
        <v>0</v>
      </c>
      <c r="BM326" t="s">
        <v>324</v>
      </c>
      <c r="BN326" t="s">
        <v>324</v>
      </c>
      <c r="BO326" t="s">
        <v>324</v>
      </c>
      <c r="BP326" t="s">
        <v>324</v>
      </c>
      <c r="BQ326" t="s">
        <v>324</v>
      </c>
      <c r="BR326">
        <v>0</v>
      </c>
      <c r="BS326">
        <v>0</v>
      </c>
      <c r="BT326">
        <v>0</v>
      </c>
      <c r="BU326">
        <v>0.85</v>
      </c>
      <c r="BV326">
        <v>0</v>
      </c>
      <c r="BW326">
        <v>4.7699999999999996</v>
      </c>
      <c r="BX326">
        <v>5.62</v>
      </c>
    </row>
    <row r="327" spans="1:76" x14ac:dyDescent="0.45">
      <c r="A327">
        <v>2023</v>
      </c>
      <c r="B327" t="s">
        <v>191</v>
      </c>
      <c r="C327">
        <v>7977</v>
      </c>
      <c r="D327" t="s">
        <v>1368</v>
      </c>
      <c r="E327" t="s">
        <v>683</v>
      </c>
      <c r="F327">
        <v>9</v>
      </c>
      <c r="G327">
        <v>0.06</v>
      </c>
      <c r="H327" t="s">
        <v>324</v>
      </c>
      <c r="I327" t="s">
        <v>324</v>
      </c>
      <c r="J327" t="s">
        <v>244</v>
      </c>
      <c r="K327">
        <v>0.06</v>
      </c>
      <c r="L327" t="s">
        <v>324</v>
      </c>
      <c r="M327" t="s">
        <v>324</v>
      </c>
      <c r="N327" t="s">
        <v>324</v>
      </c>
      <c r="O327" t="s">
        <v>324</v>
      </c>
      <c r="P327">
        <v>0.06</v>
      </c>
      <c r="Q327" t="s">
        <v>324</v>
      </c>
      <c r="R327" t="s">
        <v>324</v>
      </c>
      <c r="S327" t="s">
        <v>324</v>
      </c>
      <c r="T327" t="s">
        <v>324</v>
      </c>
      <c r="U327" t="s">
        <v>324</v>
      </c>
      <c r="V327">
        <v>0</v>
      </c>
      <c r="W327" t="s">
        <v>324</v>
      </c>
      <c r="X327" t="s">
        <v>324</v>
      </c>
      <c r="Y327" t="s">
        <v>324</v>
      </c>
      <c r="Z327" t="s">
        <v>324</v>
      </c>
      <c r="AA327" t="s">
        <v>324</v>
      </c>
      <c r="AB327">
        <v>0</v>
      </c>
      <c r="AC327" t="s">
        <v>324</v>
      </c>
      <c r="AD327" t="s">
        <v>324</v>
      </c>
      <c r="AE327" t="s">
        <v>324</v>
      </c>
      <c r="AF327" t="s">
        <v>324</v>
      </c>
      <c r="AG327" t="s">
        <v>324</v>
      </c>
      <c r="AH327">
        <v>0</v>
      </c>
      <c r="AI327" t="s">
        <v>324</v>
      </c>
      <c r="AJ327" t="s">
        <v>324</v>
      </c>
      <c r="AK327" t="s">
        <v>324</v>
      </c>
      <c r="AL327" t="s">
        <v>324</v>
      </c>
      <c r="AM327" t="s">
        <v>324</v>
      </c>
      <c r="AN327">
        <v>0</v>
      </c>
      <c r="AO327" t="s">
        <v>324</v>
      </c>
      <c r="AP327" t="s">
        <v>324</v>
      </c>
      <c r="AQ327" t="s">
        <v>324</v>
      </c>
      <c r="AR327" t="s">
        <v>324</v>
      </c>
      <c r="AS327" t="s">
        <v>324</v>
      </c>
      <c r="AT327">
        <v>0</v>
      </c>
      <c r="AU327" t="s">
        <v>324</v>
      </c>
      <c r="AV327" t="s">
        <v>324</v>
      </c>
      <c r="AW327" t="s">
        <v>324</v>
      </c>
      <c r="AX327" t="s">
        <v>324</v>
      </c>
      <c r="AY327" t="s">
        <v>324</v>
      </c>
      <c r="AZ327">
        <v>0</v>
      </c>
      <c r="BA327" t="s">
        <v>324</v>
      </c>
      <c r="BB327" t="s">
        <v>324</v>
      </c>
      <c r="BC327" t="s">
        <v>324</v>
      </c>
      <c r="BD327" t="s">
        <v>324</v>
      </c>
      <c r="BE327" t="s">
        <v>324</v>
      </c>
      <c r="BF327">
        <v>0</v>
      </c>
      <c r="BG327" t="s">
        <v>324</v>
      </c>
      <c r="BH327" t="s">
        <v>324</v>
      </c>
      <c r="BI327" t="s">
        <v>324</v>
      </c>
      <c r="BJ327" t="s">
        <v>324</v>
      </c>
      <c r="BK327" t="s">
        <v>324</v>
      </c>
      <c r="BL327">
        <v>0</v>
      </c>
      <c r="BM327" t="s">
        <v>324</v>
      </c>
      <c r="BN327" t="s">
        <v>324</v>
      </c>
      <c r="BO327" t="s">
        <v>324</v>
      </c>
      <c r="BP327" t="s">
        <v>324</v>
      </c>
      <c r="BQ327" t="s">
        <v>324</v>
      </c>
      <c r="BR327">
        <v>0</v>
      </c>
      <c r="BS327">
        <v>0.06</v>
      </c>
      <c r="BT327">
        <v>0</v>
      </c>
      <c r="BU327">
        <v>0</v>
      </c>
      <c r="BV327">
        <v>0</v>
      </c>
      <c r="BW327">
        <v>0</v>
      </c>
      <c r="BX327">
        <v>0.06</v>
      </c>
    </row>
    <row r="328" spans="1:76" x14ac:dyDescent="0.45">
      <c r="A328">
        <v>2023</v>
      </c>
      <c r="B328" t="s">
        <v>191</v>
      </c>
      <c r="C328">
        <v>12990</v>
      </c>
      <c r="D328" t="s">
        <v>1042</v>
      </c>
      <c r="E328" t="s">
        <v>683</v>
      </c>
      <c r="F328">
        <v>1</v>
      </c>
      <c r="G328">
        <v>0.75</v>
      </c>
      <c r="H328" t="s">
        <v>324</v>
      </c>
      <c r="I328" t="s">
        <v>324</v>
      </c>
      <c r="J328" t="s">
        <v>244</v>
      </c>
      <c r="K328" t="s">
        <v>324</v>
      </c>
      <c r="L328" t="s">
        <v>324</v>
      </c>
      <c r="M328" t="s">
        <v>324</v>
      </c>
      <c r="N328" t="s">
        <v>324</v>
      </c>
      <c r="O328" t="s">
        <v>324</v>
      </c>
      <c r="P328">
        <v>0</v>
      </c>
      <c r="Q328" t="s">
        <v>324</v>
      </c>
      <c r="R328" t="s">
        <v>324</v>
      </c>
      <c r="S328" t="s">
        <v>324</v>
      </c>
      <c r="T328" t="s">
        <v>324</v>
      </c>
      <c r="U328" t="s">
        <v>324</v>
      </c>
      <c r="V328">
        <v>0</v>
      </c>
      <c r="W328" t="s">
        <v>324</v>
      </c>
      <c r="X328" t="s">
        <v>324</v>
      </c>
      <c r="Y328" t="s">
        <v>324</v>
      </c>
      <c r="Z328" t="s">
        <v>324</v>
      </c>
      <c r="AA328" t="s">
        <v>324</v>
      </c>
      <c r="AB328">
        <v>0</v>
      </c>
      <c r="AC328" t="s">
        <v>324</v>
      </c>
      <c r="AD328" t="s">
        <v>324</v>
      </c>
      <c r="AE328" t="s">
        <v>324</v>
      </c>
      <c r="AF328" t="s">
        <v>324</v>
      </c>
      <c r="AG328" t="s">
        <v>324</v>
      </c>
      <c r="AH328">
        <v>0</v>
      </c>
      <c r="AI328" t="s">
        <v>324</v>
      </c>
      <c r="AJ328" t="s">
        <v>324</v>
      </c>
      <c r="AK328" t="s">
        <v>324</v>
      </c>
      <c r="AL328" t="s">
        <v>324</v>
      </c>
      <c r="AM328" t="s">
        <v>324</v>
      </c>
      <c r="AN328">
        <v>0</v>
      </c>
      <c r="AO328" t="s">
        <v>324</v>
      </c>
      <c r="AP328" t="s">
        <v>324</v>
      </c>
      <c r="AQ328" t="s">
        <v>324</v>
      </c>
      <c r="AR328" t="s">
        <v>324</v>
      </c>
      <c r="AS328" t="s">
        <v>324</v>
      </c>
      <c r="AT328">
        <v>0</v>
      </c>
      <c r="AU328" t="s">
        <v>324</v>
      </c>
      <c r="AV328">
        <v>0.75</v>
      </c>
      <c r="AW328" t="s">
        <v>324</v>
      </c>
      <c r="AX328" t="s">
        <v>324</v>
      </c>
      <c r="AY328" t="s">
        <v>324</v>
      </c>
      <c r="AZ328">
        <v>0.75</v>
      </c>
      <c r="BA328" t="s">
        <v>324</v>
      </c>
      <c r="BB328" t="s">
        <v>324</v>
      </c>
      <c r="BC328" t="s">
        <v>324</v>
      </c>
      <c r="BD328" t="s">
        <v>324</v>
      </c>
      <c r="BE328" t="s">
        <v>324</v>
      </c>
      <c r="BF328">
        <v>0</v>
      </c>
      <c r="BG328" t="s">
        <v>324</v>
      </c>
      <c r="BH328" t="s">
        <v>324</v>
      </c>
      <c r="BI328" t="s">
        <v>324</v>
      </c>
      <c r="BJ328" t="s">
        <v>324</v>
      </c>
      <c r="BK328" t="s">
        <v>324</v>
      </c>
      <c r="BL328">
        <v>0</v>
      </c>
      <c r="BM328" t="s">
        <v>324</v>
      </c>
      <c r="BN328" t="s">
        <v>324</v>
      </c>
      <c r="BO328" t="s">
        <v>324</v>
      </c>
      <c r="BP328" t="s">
        <v>324</v>
      </c>
      <c r="BQ328" t="s">
        <v>324</v>
      </c>
      <c r="BR328">
        <v>0</v>
      </c>
      <c r="BS328">
        <v>0</v>
      </c>
      <c r="BT328">
        <v>0.75</v>
      </c>
      <c r="BU328">
        <v>0</v>
      </c>
      <c r="BV328">
        <v>0</v>
      </c>
      <c r="BW328">
        <v>0</v>
      </c>
      <c r="BX328">
        <v>0.75</v>
      </c>
    </row>
    <row r="329" spans="1:76" x14ac:dyDescent="0.45">
      <c r="A329">
        <v>2023</v>
      </c>
      <c r="B329" t="s">
        <v>191</v>
      </c>
      <c r="C329">
        <v>13998</v>
      </c>
      <c r="D329" t="s">
        <v>519</v>
      </c>
      <c r="E329" t="s">
        <v>683</v>
      </c>
      <c r="F329">
        <v>1</v>
      </c>
      <c r="G329">
        <v>0.9</v>
      </c>
      <c r="H329">
        <v>0</v>
      </c>
      <c r="I329">
        <v>0</v>
      </c>
      <c r="K329">
        <v>0</v>
      </c>
      <c r="L329">
        <v>0</v>
      </c>
      <c r="M329">
        <v>0</v>
      </c>
      <c r="N329">
        <v>0</v>
      </c>
      <c r="O329">
        <v>0</v>
      </c>
      <c r="P329">
        <v>0</v>
      </c>
      <c r="Q329">
        <v>0</v>
      </c>
      <c r="R329">
        <v>0</v>
      </c>
      <c r="S329">
        <v>0</v>
      </c>
      <c r="T329">
        <v>0</v>
      </c>
      <c r="U329">
        <v>0</v>
      </c>
      <c r="V329">
        <v>0</v>
      </c>
      <c r="W329">
        <v>0</v>
      </c>
      <c r="X329">
        <v>0</v>
      </c>
      <c r="Y329">
        <v>0</v>
      </c>
      <c r="Z329">
        <v>0</v>
      </c>
      <c r="AA329">
        <v>0</v>
      </c>
      <c r="AB329">
        <v>0</v>
      </c>
      <c r="AC329">
        <v>0</v>
      </c>
      <c r="AD329">
        <v>0</v>
      </c>
      <c r="AE329">
        <v>0</v>
      </c>
      <c r="AF329">
        <v>0</v>
      </c>
      <c r="AG329">
        <v>0</v>
      </c>
      <c r="AH329">
        <v>0</v>
      </c>
      <c r="AI329">
        <v>0</v>
      </c>
      <c r="AJ329">
        <v>0</v>
      </c>
      <c r="AK329">
        <v>0</v>
      </c>
      <c r="AL329">
        <v>0</v>
      </c>
      <c r="AM329">
        <v>0</v>
      </c>
      <c r="AN329">
        <v>0</v>
      </c>
      <c r="AO329">
        <v>0</v>
      </c>
      <c r="AP329">
        <v>0</v>
      </c>
      <c r="AQ329">
        <v>0</v>
      </c>
      <c r="AR329">
        <v>0</v>
      </c>
      <c r="AS329">
        <v>0</v>
      </c>
      <c r="AT329">
        <v>0</v>
      </c>
      <c r="AU329">
        <v>0</v>
      </c>
      <c r="AV329">
        <v>0</v>
      </c>
      <c r="AW329">
        <v>0</v>
      </c>
      <c r="AX329">
        <v>0</v>
      </c>
      <c r="AY329">
        <v>0</v>
      </c>
      <c r="AZ329">
        <v>0</v>
      </c>
      <c r="BA329">
        <v>0</v>
      </c>
      <c r="BB329">
        <v>0</v>
      </c>
      <c r="BC329">
        <v>0</v>
      </c>
      <c r="BD329">
        <v>0</v>
      </c>
      <c r="BE329">
        <v>0</v>
      </c>
      <c r="BF329">
        <v>0</v>
      </c>
      <c r="BG329">
        <v>0</v>
      </c>
      <c r="BH329">
        <v>0</v>
      </c>
      <c r="BI329">
        <v>0</v>
      </c>
      <c r="BJ329">
        <v>0</v>
      </c>
      <c r="BK329">
        <v>0</v>
      </c>
      <c r="BL329">
        <v>0</v>
      </c>
      <c r="BM329">
        <v>0</v>
      </c>
      <c r="BN329">
        <v>0</v>
      </c>
      <c r="BO329">
        <v>0</v>
      </c>
      <c r="BP329">
        <v>0</v>
      </c>
      <c r="BQ329">
        <v>0.9</v>
      </c>
      <c r="BR329">
        <v>0.9</v>
      </c>
      <c r="BS329">
        <v>0</v>
      </c>
      <c r="BT329">
        <v>0</v>
      </c>
      <c r="BU329">
        <v>0</v>
      </c>
      <c r="BV329">
        <v>0</v>
      </c>
      <c r="BW329">
        <v>0.9</v>
      </c>
      <c r="BX329">
        <v>0.9</v>
      </c>
    </row>
    <row r="330" spans="1:76" x14ac:dyDescent="0.45">
      <c r="A330">
        <v>2023</v>
      </c>
      <c r="B330" t="s">
        <v>191</v>
      </c>
      <c r="C330">
        <v>14006</v>
      </c>
      <c r="D330" t="s">
        <v>520</v>
      </c>
      <c r="E330" t="s">
        <v>683</v>
      </c>
      <c r="F330">
        <v>15</v>
      </c>
      <c r="G330">
        <v>0.70599999999999996</v>
      </c>
      <c r="H330" t="s">
        <v>324</v>
      </c>
      <c r="I330">
        <v>0.121</v>
      </c>
      <c r="J330" t="s">
        <v>244</v>
      </c>
      <c r="K330">
        <v>6.9000000000000006E-2</v>
      </c>
      <c r="L330">
        <v>4.0000000000000001E-3</v>
      </c>
      <c r="M330">
        <v>1E-3</v>
      </c>
      <c r="N330" t="s">
        <v>324</v>
      </c>
      <c r="O330">
        <v>0.121</v>
      </c>
      <c r="P330">
        <v>0.19500000000000001</v>
      </c>
      <c r="Q330">
        <v>0.253</v>
      </c>
      <c r="R330" t="s">
        <v>324</v>
      </c>
      <c r="S330" t="s">
        <v>324</v>
      </c>
      <c r="T330" t="s">
        <v>324</v>
      </c>
      <c r="U330" t="s">
        <v>324</v>
      </c>
      <c r="V330">
        <v>0.253</v>
      </c>
      <c r="W330">
        <v>8.9999999999999993E-3</v>
      </c>
      <c r="X330" t="s">
        <v>324</v>
      </c>
      <c r="Y330" t="s">
        <v>324</v>
      </c>
      <c r="Z330" t="s">
        <v>324</v>
      </c>
      <c r="AA330" t="s">
        <v>324</v>
      </c>
      <c r="AB330">
        <v>8.9999999999999993E-3</v>
      </c>
      <c r="AC330" t="s">
        <v>324</v>
      </c>
      <c r="AD330" t="s">
        <v>324</v>
      </c>
      <c r="AE330">
        <v>0.01</v>
      </c>
      <c r="AF330" t="s">
        <v>324</v>
      </c>
      <c r="AG330" t="s">
        <v>324</v>
      </c>
      <c r="AH330">
        <v>0.01</v>
      </c>
      <c r="AI330" t="s">
        <v>324</v>
      </c>
      <c r="AJ330" t="s">
        <v>324</v>
      </c>
      <c r="AK330" t="s">
        <v>324</v>
      </c>
      <c r="AL330" t="s">
        <v>324</v>
      </c>
      <c r="AM330" t="s">
        <v>324</v>
      </c>
      <c r="AN330">
        <v>0</v>
      </c>
      <c r="AO330" t="s">
        <v>324</v>
      </c>
      <c r="AP330" t="s">
        <v>324</v>
      </c>
      <c r="AQ330" t="s">
        <v>324</v>
      </c>
      <c r="AR330" t="s">
        <v>324</v>
      </c>
      <c r="AS330" t="s">
        <v>324</v>
      </c>
      <c r="AT330">
        <v>0</v>
      </c>
      <c r="AU330" t="s">
        <v>324</v>
      </c>
      <c r="AV330">
        <v>0.248</v>
      </c>
      <c r="AW330" t="s">
        <v>324</v>
      </c>
      <c r="AX330" t="s">
        <v>324</v>
      </c>
      <c r="AY330" t="s">
        <v>324</v>
      </c>
      <c r="AZ330">
        <v>0.248</v>
      </c>
      <c r="BA330" t="s">
        <v>324</v>
      </c>
      <c r="BB330" t="s">
        <v>324</v>
      </c>
      <c r="BC330" t="s">
        <v>324</v>
      </c>
      <c r="BD330" t="s">
        <v>324</v>
      </c>
      <c r="BE330" t="s">
        <v>324</v>
      </c>
      <c r="BF330">
        <v>0</v>
      </c>
      <c r="BG330" t="s">
        <v>324</v>
      </c>
      <c r="BH330" t="s">
        <v>324</v>
      </c>
      <c r="BI330" t="s">
        <v>324</v>
      </c>
      <c r="BJ330" t="s">
        <v>324</v>
      </c>
      <c r="BK330" t="s">
        <v>324</v>
      </c>
      <c r="BL330">
        <v>0</v>
      </c>
      <c r="BM330" t="s">
        <v>324</v>
      </c>
      <c r="BN330" t="s">
        <v>324</v>
      </c>
      <c r="BO330" t="s">
        <v>324</v>
      </c>
      <c r="BP330" t="s">
        <v>324</v>
      </c>
      <c r="BQ330" t="s">
        <v>324</v>
      </c>
      <c r="BR330">
        <v>0</v>
      </c>
      <c r="BS330">
        <v>0.32200000000000001</v>
      </c>
      <c r="BT330">
        <v>0.252</v>
      </c>
      <c r="BU330">
        <v>1.0999999999999999E-2</v>
      </c>
      <c r="BV330">
        <v>0</v>
      </c>
      <c r="BW330">
        <v>0.121</v>
      </c>
      <c r="BX330">
        <v>0.70599999999999996</v>
      </c>
    </row>
    <row r="331" spans="1:76" x14ac:dyDescent="0.45">
      <c r="A331">
        <v>2023</v>
      </c>
      <c r="B331" t="s">
        <v>191</v>
      </c>
      <c r="C331">
        <v>99999</v>
      </c>
      <c r="D331" t="s">
        <v>599</v>
      </c>
      <c r="E331" t="s">
        <v>683</v>
      </c>
      <c r="F331" t="s">
        <v>324</v>
      </c>
      <c r="G331">
        <v>-0.83199999999999996</v>
      </c>
      <c r="H331" t="s">
        <v>324</v>
      </c>
      <c r="I331" t="s">
        <v>324</v>
      </c>
      <c r="K331" t="s">
        <v>324</v>
      </c>
      <c r="L331" t="s">
        <v>324</v>
      </c>
      <c r="M331" t="s">
        <v>324</v>
      </c>
      <c r="N331" t="s">
        <v>324</v>
      </c>
      <c r="O331">
        <v>-0.83199999999999996</v>
      </c>
      <c r="P331">
        <v>-0.83199999999999996</v>
      </c>
      <c r="Q331" t="s">
        <v>324</v>
      </c>
      <c r="R331" t="s">
        <v>324</v>
      </c>
      <c r="S331" t="s">
        <v>324</v>
      </c>
      <c r="T331" t="s">
        <v>324</v>
      </c>
      <c r="U331" t="s">
        <v>324</v>
      </c>
      <c r="V331" t="s">
        <v>324</v>
      </c>
      <c r="W331" t="s">
        <v>324</v>
      </c>
      <c r="X331" t="s">
        <v>324</v>
      </c>
      <c r="Y331" t="s">
        <v>324</v>
      </c>
      <c r="Z331" t="s">
        <v>324</v>
      </c>
      <c r="AA331" t="s">
        <v>324</v>
      </c>
      <c r="AB331" t="s">
        <v>324</v>
      </c>
      <c r="AC331" t="s">
        <v>324</v>
      </c>
      <c r="AD331" t="s">
        <v>324</v>
      </c>
      <c r="AE331" t="s">
        <v>324</v>
      </c>
      <c r="AF331" t="s">
        <v>324</v>
      </c>
      <c r="AG331" t="s">
        <v>324</v>
      </c>
      <c r="AH331" t="s">
        <v>324</v>
      </c>
      <c r="AI331" t="s">
        <v>324</v>
      </c>
      <c r="AJ331" t="s">
        <v>324</v>
      </c>
      <c r="AK331" t="s">
        <v>324</v>
      </c>
      <c r="AL331" t="s">
        <v>324</v>
      </c>
      <c r="AM331" t="s">
        <v>324</v>
      </c>
      <c r="AN331" t="s">
        <v>324</v>
      </c>
      <c r="AO331" t="s">
        <v>324</v>
      </c>
      <c r="AP331" t="s">
        <v>324</v>
      </c>
      <c r="AQ331" t="s">
        <v>324</v>
      </c>
      <c r="AR331" t="s">
        <v>324</v>
      </c>
      <c r="AS331" t="s">
        <v>324</v>
      </c>
      <c r="AT331" t="s">
        <v>324</v>
      </c>
      <c r="AU331" t="s">
        <v>324</v>
      </c>
      <c r="AV331" t="s">
        <v>324</v>
      </c>
      <c r="AW331" t="s">
        <v>324</v>
      </c>
      <c r="AX331" t="s">
        <v>324</v>
      </c>
      <c r="AY331" t="s">
        <v>324</v>
      </c>
      <c r="AZ331" t="s">
        <v>324</v>
      </c>
      <c r="BA331" t="s">
        <v>324</v>
      </c>
      <c r="BB331" t="s">
        <v>324</v>
      </c>
      <c r="BC331" t="s">
        <v>324</v>
      </c>
      <c r="BD331" t="s">
        <v>324</v>
      </c>
      <c r="BE331" t="s">
        <v>324</v>
      </c>
      <c r="BF331" t="s">
        <v>324</v>
      </c>
      <c r="BG331" t="s">
        <v>324</v>
      </c>
      <c r="BH331" t="s">
        <v>324</v>
      </c>
      <c r="BI331" t="s">
        <v>324</v>
      </c>
      <c r="BJ331" t="s">
        <v>324</v>
      </c>
      <c r="BK331" t="s">
        <v>324</v>
      </c>
      <c r="BL331" t="s">
        <v>324</v>
      </c>
      <c r="BM331" t="s">
        <v>324</v>
      </c>
      <c r="BN331" t="s">
        <v>324</v>
      </c>
      <c r="BO331" t="s">
        <v>324</v>
      </c>
      <c r="BP331" t="s">
        <v>324</v>
      </c>
      <c r="BQ331" t="s">
        <v>324</v>
      </c>
      <c r="BR331" t="s">
        <v>324</v>
      </c>
      <c r="BS331" t="s">
        <v>324</v>
      </c>
      <c r="BT331" t="s">
        <v>324</v>
      </c>
      <c r="BU331" t="s">
        <v>324</v>
      </c>
      <c r="BV331" t="s">
        <v>324</v>
      </c>
      <c r="BW331">
        <v>-0.83199999999999996</v>
      </c>
      <c r="BX331">
        <v>-0.83199999999999996</v>
      </c>
    </row>
    <row r="332" spans="1:76" x14ac:dyDescent="0.45">
      <c r="A332">
        <v>2023</v>
      </c>
      <c r="B332" t="s">
        <v>194</v>
      </c>
      <c r="C332">
        <v>3226</v>
      </c>
      <c r="D332" t="s">
        <v>1046</v>
      </c>
      <c r="E332" t="s">
        <v>781</v>
      </c>
      <c r="F332">
        <v>3</v>
      </c>
      <c r="G332">
        <v>1.454</v>
      </c>
      <c r="H332">
        <v>0.9</v>
      </c>
      <c r="I332" t="s">
        <v>324</v>
      </c>
      <c r="J332" t="s">
        <v>244</v>
      </c>
      <c r="K332" t="s">
        <v>324</v>
      </c>
      <c r="L332" t="s">
        <v>324</v>
      </c>
      <c r="M332" t="s">
        <v>324</v>
      </c>
      <c r="N332" t="s">
        <v>324</v>
      </c>
      <c r="O332">
        <v>0.504</v>
      </c>
      <c r="P332">
        <v>0.504</v>
      </c>
      <c r="Q332" t="s">
        <v>324</v>
      </c>
      <c r="R332" t="s">
        <v>324</v>
      </c>
      <c r="S332" t="s">
        <v>324</v>
      </c>
      <c r="T332" t="s">
        <v>324</v>
      </c>
      <c r="U332">
        <v>2.5000000000000001E-2</v>
      </c>
      <c r="V332">
        <v>2.5000000000000001E-2</v>
      </c>
      <c r="W332" t="s">
        <v>324</v>
      </c>
      <c r="X332" t="s">
        <v>324</v>
      </c>
      <c r="Y332" t="s">
        <v>324</v>
      </c>
      <c r="Z332" t="s">
        <v>324</v>
      </c>
      <c r="AA332">
        <v>4.8000000000000001E-2</v>
      </c>
      <c r="AB332">
        <v>4.8000000000000001E-2</v>
      </c>
      <c r="AC332" t="s">
        <v>324</v>
      </c>
      <c r="AD332" t="s">
        <v>324</v>
      </c>
      <c r="AE332" t="s">
        <v>324</v>
      </c>
      <c r="AF332" t="s">
        <v>324</v>
      </c>
      <c r="AG332" t="s">
        <v>324</v>
      </c>
      <c r="AH332">
        <v>0</v>
      </c>
      <c r="AI332" t="s">
        <v>324</v>
      </c>
      <c r="AJ332" t="s">
        <v>324</v>
      </c>
      <c r="AK332" t="s">
        <v>324</v>
      </c>
      <c r="AL332" t="s">
        <v>324</v>
      </c>
      <c r="AM332" t="s">
        <v>324</v>
      </c>
      <c r="AN332">
        <v>0</v>
      </c>
      <c r="AO332" t="s">
        <v>324</v>
      </c>
      <c r="AP332" t="s">
        <v>324</v>
      </c>
      <c r="AQ332" t="s">
        <v>324</v>
      </c>
      <c r="AR332" t="s">
        <v>324</v>
      </c>
      <c r="AS332" t="s">
        <v>324</v>
      </c>
      <c r="AT332">
        <v>0</v>
      </c>
      <c r="AU332" t="s">
        <v>324</v>
      </c>
      <c r="AV332" t="s">
        <v>324</v>
      </c>
      <c r="AW332" t="s">
        <v>324</v>
      </c>
      <c r="AX332" t="s">
        <v>324</v>
      </c>
      <c r="AY332">
        <v>0.92500000000000004</v>
      </c>
      <c r="AZ332">
        <v>0.92500000000000004</v>
      </c>
      <c r="BA332" t="s">
        <v>324</v>
      </c>
      <c r="BB332" t="s">
        <v>324</v>
      </c>
      <c r="BC332" t="s">
        <v>324</v>
      </c>
      <c r="BD332" t="s">
        <v>324</v>
      </c>
      <c r="BE332" t="s">
        <v>324</v>
      </c>
      <c r="BF332">
        <v>0</v>
      </c>
      <c r="BG332" t="s">
        <v>324</v>
      </c>
      <c r="BH332" t="s">
        <v>324</v>
      </c>
      <c r="BI332" t="s">
        <v>324</v>
      </c>
      <c r="BJ332" t="s">
        <v>324</v>
      </c>
      <c r="BK332" t="s">
        <v>324</v>
      </c>
      <c r="BL332">
        <v>0</v>
      </c>
      <c r="BM332" t="s">
        <v>324</v>
      </c>
      <c r="BN332" t="s">
        <v>324</v>
      </c>
      <c r="BO332" t="s">
        <v>324</v>
      </c>
      <c r="BP332" t="s">
        <v>324</v>
      </c>
      <c r="BQ332" t="s">
        <v>324</v>
      </c>
      <c r="BR332">
        <v>0</v>
      </c>
      <c r="BS332">
        <v>0</v>
      </c>
      <c r="BT332">
        <v>0</v>
      </c>
      <c r="BU332">
        <v>0</v>
      </c>
      <c r="BV332">
        <v>0</v>
      </c>
      <c r="BW332">
        <v>1.454</v>
      </c>
      <c r="BX332">
        <v>1.454</v>
      </c>
    </row>
    <row r="333" spans="1:76" x14ac:dyDescent="0.45">
      <c r="A333">
        <v>2023</v>
      </c>
      <c r="B333" t="s">
        <v>194</v>
      </c>
      <c r="C333">
        <v>13807</v>
      </c>
      <c r="D333" t="s">
        <v>1369</v>
      </c>
      <c r="E333" t="s">
        <v>607</v>
      </c>
      <c r="F333">
        <v>8</v>
      </c>
      <c r="G333">
        <v>2.4</v>
      </c>
      <c r="H333" t="s">
        <v>324</v>
      </c>
      <c r="I333" t="s">
        <v>324</v>
      </c>
      <c r="K333" t="s">
        <v>324</v>
      </c>
      <c r="L333" t="s">
        <v>324</v>
      </c>
      <c r="M333" t="s">
        <v>324</v>
      </c>
      <c r="N333" t="s">
        <v>324</v>
      </c>
      <c r="O333" t="s">
        <v>324</v>
      </c>
      <c r="P333">
        <v>0</v>
      </c>
      <c r="Q333" t="s">
        <v>324</v>
      </c>
      <c r="R333" t="s">
        <v>324</v>
      </c>
      <c r="S333" t="s">
        <v>324</v>
      </c>
      <c r="T333" t="s">
        <v>324</v>
      </c>
      <c r="U333" t="s">
        <v>324</v>
      </c>
      <c r="V333">
        <v>0</v>
      </c>
      <c r="W333" t="s">
        <v>324</v>
      </c>
      <c r="X333" t="s">
        <v>324</v>
      </c>
      <c r="Y333" t="s">
        <v>324</v>
      </c>
      <c r="Z333" t="s">
        <v>324</v>
      </c>
      <c r="AA333" t="s">
        <v>324</v>
      </c>
      <c r="AB333">
        <v>0</v>
      </c>
      <c r="AC333" t="s">
        <v>324</v>
      </c>
      <c r="AD333" t="s">
        <v>324</v>
      </c>
      <c r="AE333" t="s">
        <v>324</v>
      </c>
      <c r="AF333" t="s">
        <v>324</v>
      </c>
      <c r="AG333" t="s">
        <v>324</v>
      </c>
      <c r="AH333">
        <v>0</v>
      </c>
      <c r="AI333" t="s">
        <v>324</v>
      </c>
      <c r="AJ333" t="s">
        <v>324</v>
      </c>
      <c r="AK333" t="s">
        <v>324</v>
      </c>
      <c r="AL333" t="s">
        <v>324</v>
      </c>
      <c r="AM333" t="s">
        <v>324</v>
      </c>
      <c r="AN333">
        <v>0</v>
      </c>
      <c r="AO333" t="s">
        <v>324</v>
      </c>
      <c r="AP333" t="s">
        <v>324</v>
      </c>
      <c r="AQ333" t="s">
        <v>324</v>
      </c>
      <c r="AR333" t="s">
        <v>324</v>
      </c>
      <c r="AS333" t="s">
        <v>324</v>
      </c>
      <c r="AT333">
        <v>0</v>
      </c>
      <c r="AU333" t="s">
        <v>324</v>
      </c>
      <c r="AV333">
        <v>2.4</v>
      </c>
      <c r="AW333" t="s">
        <v>324</v>
      </c>
      <c r="AX333" t="s">
        <v>324</v>
      </c>
      <c r="AY333" t="s">
        <v>324</v>
      </c>
      <c r="AZ333">
        <v>2.4</v>
      </c>
      <c r="BA333" t="s">
        <v>324</v>
      </c>
      <c r="BB333" t="s">
        <v>324</v>
      </c>
      <c r="BC333" t="s">
        <v>324</v>
      </c>
      <c r="BD333" t="s">
        <v>324</v>
      </c>
      <c r="BE333" t="s">
        <v>324</v>
      </c>
      <c r="BF333">
        <v>0</v>
      </c>
      <c r="BG333" t="s">
        <v>324</v>
      </c>
      <c r="BH333" t="s">
        <v>324</v>
      </c>
      <c r="BI333" t="s">
        <v>324</v>
      </c>
      <c r="BJ333" t="s">
        <v>324</v>
      </c>
      <c r="BK333" t="s">
        <v>324</v>
      </c>
      <c r="BL333">
        <v>0</v>
      </c>
      <c r="BM333" t="s">
        <v>324</v>
      </c>
      <c r="BN333" t="s">
        <v>324</v>
      </c>
      <c r="BO333" t="s">
        <v>324</v>
      </c>
      <c r="BP333" t="s">
        <v>324</v>
      </c>
      <c r="BQ333" t="s">
        <v>324</v>
      </c>
      <c r="BR333">
        <v>0</v>
      </c>
      <c r="BS333">
        <v>0</v>
      </c>
      <c r="BT333">
        <v>2.4</v>
      </c>
      <c r="BU333">
        <v>0</v>
      </c>
      <c r="BV333">
        <v>0</v>
      </c>
      <c r="BW333">
        <v>0</v>
      </c>
      <c r="BX333">
        <v>2.4</v>
      </c>
    </row>
    <row r="334" spans="1:76" x14ac:dyDescent="0.45">
      <c r="A334">
        <v>2023</v>
      </c>
      <c r="B334" t="s">
        <v>194</v>
      </c>
      <c r="C334">
        <v>14775</v>
      </c>
      <c r="D334" t="s">
        <v>1057</v>
      </c>
      <c r="E334" t="s">
        <v>607</v>
      </c>
      <c r="F334">
        <v>8</v>
      </c>
      <c r="G334">
        <v>2.1749999999999998</v>
      </c>
      <c r="H334">
        <v>2.1749999999999998</v>
      </c>
      <c r="I334">
        <v>2.1749999999999998</v>
      </c>
      <c r="K334" t="s">
        <v>324</v>
      </c>
      <c r="L334" t="s">
        <v>324</v>
      </c>
      <c r="M334" t="s">
        <v>324</v>
      </c>
      <c r="N334" t="s">
        <v>324</v>
      </c>
      <c r="O334" t="s">
        <v>324</v>
      </c>
      <c r="P334">
        <v>0</v>
      </c>
      <c r="Q334" t="s">
        <v>324</v>
      </c>
      <c r="R334" t="s">
        <v>324</v>
      </c>
      <c r="S334" t="s">
        <v>324</v>
      </c>
      <c r="T334" t="s">
        <v>324</v>
      </c>
      <c r="U334" t="s">
        <v>324</v>
      </c>
      <c r="V334">
        <v>0</v>
      </c>
      <c r="W334" t="s">
        <v>324</v>
      </c>
      <c r="X334" t="s">
        <v>324</v>
      </c>
      <c r="Y334" t="s">
        <v>324</v>
      </c>
      <c r="Z334" t="s">
        <v>324</v>
      </c>
      <c r="AA334" t="s">
        <v>324</v>
      </c>
      <c r="AB334">
        <v>0</v>
      </c>
      <c r="AC334" t="s">
        <v>324</v>
      </c>
      <c r="AD334" t="s">
        <v>324</v>
      </c>
      <c r="AE334" t="s">
        <v>324</v>
      </c>
      <c r="AF334" t="s">
        <v>324</v>
      </c>
      <c r="AG334" t="s">
        <v>324</v>
      </c>
      <c r="AH334">
        <v>0</v>
      </c>
      <c r="AI334" t="s">
        <v>324</v>
      </c>
      <c r="AJ334" t="s">
        <v>324</v>
      </c>
      <c r="AK334" t="s">
        <v>324</v>
      </c>
      <c r="AL334" t="s">
        <v>324</v>
      </c>
      <c r="AM334" t="s">
        <v>324</v>
      </c>
      <c r="AN334">
        <v>0</v>
      </c>
      <c r="AO334" t="s">
        <v>324</v>
      </c>
      <c r="AP334" t="s">
        <v>324</v>
      </c>
      <c r="AQ334" t="s">
        <v>324</v>
      </c>
      <c r="AR334" t="s">
        <v>324</v>
      </c>
      <c r="AS334" t="s">
        <v>324</v>
      </c>
      <c r="AT334">
        <v>0</v>
      </c>
      <c r="AU334" t="s">
        <v>324</v>
      </c>
      <c r="AV334" t="s">
        <v>324</v>
      </c>
      <c r="AW334" t="s">
        <v>324</v>
      </c>
      <c r="AX334" t="s">
        <v>324</v>
      </c>
      <c r="AY334">
        <v>2.1749999999999998</v>
      </c>
      <c r="AZ334">
        <v>2.1749999999999998</v>
      </c>
      <c r="BA334" t="s">
        <v>324</v>
      </c>
      <c r="BB334" t="s">
        <v>324</v>
      </c>
      <c r="BC334" t="s">
        <v>324</v>
      </c>
      <c r="BD334" t="s">
        <v>324</v>
      </c>
      <c r="BE334" t="s">
        <v>324</v>
      </c>
      <c r="BF334">
        <v>0</v>
      </c>
      <c r="BG334" t="s">
        <v>324</v>
      </c>
      <c r="BH334" t="s">
        <v>324</v>
      </c>
      <c r="BI334" t="s">
        <v>324</v>
      </c>
      <c r="BJ334" t="s">
        <v>324</v>
      </c>
      <c r="BK334" t="s">
        <v>324</v>
      </c>
      <c r="BL334">
        <v>0</v>
      </c>
      <c r="BM334" t="s">
        <v>324</v>
      </c>
      <c r="BN334" t="s">
        <v>324</v>
      </c>
      <c r="BO334" t="s">
        <v>324</v>
      </c>
      <c r="BP334" t="s">
        <v>324</v>
      </c>
      <c r="BQ334" t="s">
        <v>324</v>
      </c>
      <c r="BR334">
        <v>0</v>
      </c>
      <c r="BS334">
        <v>0</v>
      </c>
      <c r="BT334">
        <v>0</v>
      </c>
      <c r="BU334">
        <v>0</v>
      </c>
      <c r="BV334">
        <v>0</v>
      </c>
      <c r="BW334">
        <v>2.1749999999999998</v>
      </c>
      <c r="BX334">
        <v>2.1749999999999998</v>
      </c>
    </row>
    <row r="335" spans="1:76" x14ac:dyDescent="0.45">
      <c r="A335">
        <v>2023</v>
      </c>
      <c r="B335" t="s">
        <v>194</v>
      </c>
      <c r="C335">
        <v>15474</v>
      </c>
      <c r="D335" t="s">
        <v>524</v>
      </c>
      <c r="E335" t="s">
        <v>607</v>
      </c>
      <c r="F335">
        <v>7</v>
      </c>
      <c r="G335">
        <v>0.374</v>
      </c>
      <c r="H335" t="s">
        <v>324</v>
      </c>
      <c r="I335" t="s">
        <v>324</v>
      </c>
      <c r="J335" t="s">
        <v>244</v>
      </c>
      <c r="K335">
        <v>1.7000000000000001E-2</v>
      </c>
      <c r="L335">
        <v>0.30199999999999999</v>
      </c>
      <c r="M335" t="s">
        <v>324</v>
      </c>
      <c r="N335" t="s">
        <v>324</v>
      </c>
      <c r="O335">
        <v>4.8000000000000001E-2</v>
      </c>
      <c r="P335">
        <v>0.36699999999999999</v>
      </c>
      <c r="Q335">
        <v>7.0000000000000001E-3</v>
      </c>
      <c r="R335" t="s">
        <v>324</v>
      </c>
      <c r="S335" t="s">
        <v>324</v>
      </c>
      <c r="T335" t="s">
        <v>324</v>
      </c>
      <c r="U335" t="s">
        <v>324</v>
      </c>
      <c r="V335">
        <v>7.0000000000000001E-3</v>
      </c>
      <c r="W335">
        <v>1.7000000000000001E-2</v>
      </c>
      <c r="X335" t="s">
        <v>324</v>
      </c>
      <c r="Y335" t="s">
        <v>324</v>
      </c>
      <c r="Z335" t="s">
        <v>324</v>
      </c>
      <c r="AA335" t="s">
        <v>324</v>
      </c>
      <c r="AB335">
        <v>1.7000000000000001E-2</v>
      </c>
      <c r="AC335" t="s">
        <v>324</v>
      </c>
      <c r="AD335" t="s">
        <v>324</v>
      </c>
      <c r="AE335" t="s">
        <v>324</v>
      </c>
      <c r="AF335" t="s">
        <v>324</v>
      </c>
      <c r="AG335" t="s">
        <v>324</v>
      </c>
      <c r="AH335">
        <v>0</v>
      </c>
      <c r="AI335" t="s">
        <v>324</v>
      </c>
      <c r="AJ335" t="s">
        <v>324</v>
      </c>
      <c r="AK335" t="s">
        <v>324</v>
      </c>
      <c r="AL335" t="s">
        <v>324</v>
      </c>
      <c r="AM335" t="s">
        <v>324</v>
      </c>
      <c r="AN335">
        <v>0</v>
      </c>
      <c r="AO335" t="s">
        <v>324</v>
      </c>
      <c r="AP335" t="s">
        <v>324</v>
      </c>
      <c r="AQ335" t="s">
        <v>324</v>
      </c>
      <c r="AR335" t="s">
        <v>324</v>
      </c>
      <c r="AS335" t="s">
        <v>324</v>
      </c>
      <c r="AT335">
        <v>0</v>
      </c>
      <c r="AU335" t="s">
        <v>324</v>
      </c>
      <c r="AV335" t="s">
        <v>324</v>
      </c>
      <c r="AW335" t="s">
        <v>324</v>
      </c>
      <c r="AX335" t="s">
        <v>324</v>
      </c>
      <c r="AY335" t="s">
        <v>324</v>
      </c>
      <c r="AZ335">
        <v>0</v>
      </c>
      <c r="BA335" t="s">
        <v>324</v>
      </c>
      <c r="BB335" t="s">
        <v>324</v>
      </c>
      <c r="BC335" t="s">
        <v>324</v>
      </c>
      <c r="BD335" t="s">
        <v>324</v>
      </c>
      <c r="BE335" t="s">
        <v>324</v>
      </c>
      <c r="BF335">
        <v>0</v>
      </c>
      <c r="BG335" t="s">
        <v>324</v>
      </c>
      <c r="BH335" t="s">
        <v>324</v>
      </c>
      <c r="BI335" t="s">
        <v>324</v>
      </c>
      <c r="BJ335" t="s">
        <v>324</v>
      </c>
      <c r="BK335" t="s">
        <v>324</v>
      </c>
      <c r="BL335">
        <v>0</v>
      </c>
      <c r="BM335" t="s">
        <v>324</v>
      </c>
      <c r="BN335" t="s">
        <v>324</v>
      </c>
      <c r="BO335" t="s">
        <v>324</v>
      </c>
      <c r="BP335" t="s">
        <v>324</v>
      </c>
      <c r="BQ335" t="s">
        <v>324</v>
      </c>
      <c r="BR335">
        <v>0</v>
      </c>
      <c r="BS335">
        <v>2.4E-2</v>
      </c>
      <c r="BT335">
        <v>0.30199999999999999</v>
      </c>
      <c r="BU335">
        <v>0</v>
      </c>
      <c r="BV335">
        <v>0</v>
      </c>
      <c r="BW335">
        <v>4.8000000000000001E-2</v>
      </c>
      <c r="BX335">
        <v>0.374</v>
      </c>
    </row>
    <row r="336" spans="1:76" x14ac:dyDescent="0.45">
      <c r="A336">
        <v>2023</v>
      </c>
      <c r="B336" t="s">
        <v>194</v>
      </c>
      <c r="C336">
        <v>19160</v>
      </c>
      <c r="D336" t="s">
        <v>842</v>
      </c>
      <c r="E336" t="s">
        <v>607</v>
      </c>
      <c r="F336">
        <v>1</v>
      </c>
      <c r="G336">
        <v>0.86199999999999999</v>
      </c>
      <c r="H336">
        <v>0</v>
      </c>
      <c r="I336">
        <v>0.86199999999999999</v>
      </c>
      <c r="J336" t="s">
        <v>244</v>
      </c>
      <c r="K336" t="s">
        <v>324</v>
      </c>
      <c r="L336" t="s">
        <v>324</v>
      </c>
      <c r="M336">
        <v>0.86199999999999999</v>
      </c>
      <c r="N336" t="s">
        <v>324</v>
      </c>
      <c r="O336" t="s">
        <v>324</v>
      </c>
      <c r="P336">
        <v>0.86199999999999999</v>
      </c>
      <c r="Q336" t="s">
        <v>324</v>
      </c>
      <c r="R336" t="s">
        <v>324</v>
      </c>
      <c r="S336" t="s">
        <v>324</v>
      </c>
      <c r="T336" t="s">
        <v>324</v>
      </c>
      <c r="U336" t="s">
        <v>324</v>
      </c>
      <c r="V336">
        <v>0</v>
      </c>
      <c r="W336" t="s">
        <v>324</v>
      </c>
      <c r="X336" t="s">
        <v>324</v>
      </c>
      <c r="Y336" t="s">
        <v>324</v>
      </c>
      <c r="Z336" t="s">
        <v>324</v>
      </c>
      <c r="AA336" t="s">
        <v>324</v>
      </c>
      <c r="AB336">
        <v>0</v>
      </c>
      <c r="AC336" t="s">
        <v>324</v>
      </c>
      <c r="AD336" t="s">
        <v>324</v>
      </c>
      <c r="AE336" t="s">
        <v>324</v>
      </c>
      <c r="AF336" t="s">
        <v>324</v>
      </c>
      <c r="AG336" t="s">
        <v>324</v>
      </c>
      <c r="AH336">
        <v>0</v>
      </c>
      <c r="AI336" t="s">
        <v>324</v>
      </c>
      <c r="AJ336" t="s">
        <v>324</v>
      </c>
      <c r="AK336" t="s">
        <v>324</v>
      </c>
      <c r="AL336" t="s">
        <v>324</v>
      </c>
      <c r="AM336" t="s">
        <v>324</v>
      </c>
      <c r="AN336">
        <v>0</v>
      </c>
      <c r="AO336" t="s">
        <v>324</v>
      </c>
      <c r="AP336" t="s">
        <v>324</v>
      </c>
      <c r="AQ336" t="s">
        <v>324</v>
      </c>
      <c r="AR336" t="s">
        <v>324</v>
      </c>
      <c r="AS336" t="s">
        <v>324</v>
      </c>
      <c r="AT336">
        <v>0</v>
      </c>
      <c r="AU336" t="s">
        <v>324</v>
      </c>
      <c r="AV336" t="s">
        <v>324</v>
      </c>
      <c r="AW336" t="s">
        <v>324</v>
      </c>
      <c r="AX336" t="s">
        <v>324</v>
      </c>
      <c r="AY336" t="s">
        <v>324</v>
      </c>
      <c r="AZ336">
        <v>0</v>
      </c>
      <c r="BA336" t="s">
        <v>324</v>
      </c>
      <c r="BB336" t="s">
        <v>324</v>
      </c>
      <c r="BC336" t="s">
        <v>324</v>
      </c>
      <c r="BD336" t="s">
        <v>324</v>
      </c>
      <c r="BE336" t="s">
        <v>324</v>
      </c>
      <c r="BF336">
        <v>0</v>
      </c>
      <c r="BG336" t="s">
        <v>324</v>
      </c>
      <c r="BH336" t="s">
        <v>324</v>
      </c>
      <c r="BI336" t="s">
        <v>324</v>
      </c>
      <c r="BJ336" t="s">
        <v>324</v>
      </c>
      <c r="BK336" t="s">
        <v>324</v>
      </c>
      <c r="BL336">
        <v>0</v>
      </c>
      <c r="BM336" t="s">
        <v>324</v>
      </c>
      <c r="BN336" t="s">
        <v>324</v>
      </c>
      <c r="BO336" t="s">
        <v>324</v>
      </c>
      <c r="BP336" t="s">
        <v>324</v>
      </c>
      <c r="BQ336" t="s">
        <v>324</v>
      </c>
      <c r="BR336">
        <v>0</v>
      </c>
      <c r="BS336">
        <v>0</v>
      </c>
      <c r="BT336">
        <v>0</v>
      </c>
      <c r="BU336">
        <v>0.86199999999999999</v>
      </c>
      <c r="BV336">
        <v>0</v>
      </c>
      <c r="BW336">
        <v>0</v>
      </c>
      <c r="BX336">
        <v>0.86199999999999999</v>
      </c>
    </row>
    <row r="337" spans="1:76" x14ac:dyDescent="0.45">
      <c r="A337">
        <v>2023</v>
      </c>
      <c r="B337" t="s">
        <v>197</v>
      </c>
      <c r="C337">
        <v>3240</v>
      </c>
      <c r="D337" t="s">
        <v>1061</v>
      </c>
      <c r="E337" t="s">
        <v>783</v>
      </c>
      <c r="F337">
        <v>1</v>
      </c>
      <c r="G337">
        <v>0.1</v>
      </c>
      <c r="H337" t="s">
        <v>324</v>
      </c>
      <c r="I337">
        <v>0.1</v>
      </c>
      <c r="J337" t="s">
        <v>247</v>
      </c>
      <c r="K337" t="s">
        <v>324</v>
      </c>
      <c r="L337" t="s">
        <v>324</v>
      </c>
      <c r="M337" t="s">
        <v>324</v>
      </c>
      <c r="N337" t="s">
        <v>324</v>
      </c>
      <c r="O337">
        <v>0.1</v>
      </c>
      <c r="P337">
        <v>0.1</v>
      </c>
      <c r="Q337" t="s">
        <v>324</v>
      </c>
      <c r="R337" t="s">
        <v>324</v>
      </c>
      <c r="S337" t="s">
        <v>324</v>
      </c>
      <c r="T337" t="s">
        <v>324</v>
      </c>
      <c r="U337" t="s">
        <v>324</v>
      </c>
      <c r="V337">
        <v>0</v>
      </c>
      <c r="W337" t="s">
        <v>324</v>
      </c>
      <c r="X337" t="s">
        <v>324</v>
      </c>
      <c r="Y337" t="s">
        <v>324</v>
      </c>
      <c r="Z337" t="s">
        <v>324</v>
      </c>
      <c r="AA337" t="s">
        <v>324</v>
      </c>
      <c r="AB337">
        <v>0</v>
      </c>
      <c r="AC337" t="s">
        <v>324</v>
      </c>
      <c r="AD337" t="s">
        <v>324</v>
      </c>
      <c r="AE337" t="s">
        <v>324</v>
      </c>
      <c r="AF337" t="s">
        <v>324</v>
      </c>
      <c r="AG337" t="s">
        <v>324</v>
      </c>
      <c r="AH337">
        <v>0</v>
      </c>
      <c r="AI337" t="s">
        <v>324</v>
      </c>
      <c r="AJ337" t="s">
        <v>324</v>
      </c>
      <c r="AK337" t="s">
        <v>324</v>
      </c>
      <c r="AL337" t="s">
        <v>324</v>
      </c>
      <c r="AM337" t="s">
        <v>324</v>
      </c>
      <c r="AN337">
        <v>0</v>
      </c>
      <c r="AO337" t="s">
        <v>324</v>
      </c>
      <c r="AP337" t="s">
        <v>324</v>
      </c>
      <c r="AQ337" t="s">
        <v>324</v>
      </c>
      <c r="AR337" t="s">
        <v>324</v>
      </c>
      <c r="AS337" t="s">
        <v>324</v>
      </c>
      <c r="AT337">
        <v>0</v>
      </c>
      <c r="AU337" t="s">
        <v>324</v>
      </c>
      <c r="AV337" t="s">
        <v>324</v>
      </c>
      <c r="AW337" t="s">
        <v>324</v>
      </c>
      <c r="AX337" t="s">
        <v>324</v>
      </c>
      <c r="AY337" t="s">
        <v>324</v>
      </c>
      <c r="AZ337">
        <v>0</v>
      </c>
      <c r="BA337" t="s">
        <v>324</v>
      </c>
      <c r="BB337" t="s">
        <v>324</v>
      </c>
      <c r="BC337" t="s">
        <v>324</v>
      </c>
      <c r="BD337" t="s">
        <v>324</v>
      </c>
      <c r="BE337" t="s">
        <v>324</v>
      </c>
      <c r="BF337">
        <v>0</v>
      </c>
      <c r="BG337" t="s">
        <v>324</v>
      </c>
      <c r="BH337" t="s">
        <v>324</v>
      </c>
      <c r="BI337" t="s">
        <v>324</v>
      </c>
      <c r="BJ337" t="s">
        <v>324</v>
      </c>
      <c r="BK337" t="s">
        <v>324</v>
      </c>
      <c r="BL337">
        <v>0</v>
      </c>
      <c r="BM337" t="s">
        <v>324</v>
      </c>
      <c r="BN337" t="s">
        <v>324</v>
      </c>
      <c r="BO337" t="s">
        <v>324</v>
      </c>
      <c r="BP337" t="s">
        <v>324</v>
      </c>
      <c r="BQ337" t="s">
        <v>324</v>
      </c>
      <c r="BR337">
        <v>0</v>
      </c>
      <c r="BS337">
        <v>0</v>
      </c>
      <c r="BT337">
        <v>0</v>
      </c>
      <c r="BU337">
        <v>0</v>
      </c>
      <c r="BV337">
        <v>0</v>
      </c>
      <c r="BW337">
        <v>0.1</v>
      </c>
      <c r="BX337">
        <v>0.1</v>
      </c>
    </row>
    <row r="338" spans="1:76" x14ac:dyDescent="0.45">
      <c r="A338">
        <v>2023</v>
      </c>
      <c r="B338" t="s">
        <v>197</v>
      </c>
      <c r="C338">
        <v>6022</v>
      </c>
      <c r="D338" t="s">
        <v>526</v>
      </c>
      <c r="E338" t="s">
        <v>783</v>
      </c>
      <c r="F338">
        <v>42</v>
      </c>
      <c r="G338">
        <v>3.1859999999999999</v>
      </c>
      <c r="H338">
        <v>0</v>
      </c>
      <c r="I338">
        <v>0</v>
      </c>
      <c r="J338" t="s">
        <v>244</v>
      </c>
      <c r="K338">
        <v>1.2999999999999999E-2</v>
      </c>
      <c r="L338">
        <v>2.3029999999999999</v>
      </c>
      <c r="M338" t="s">
        <v>324</v>
      </c>
      <c r="N338" t="s">
        <v>324</v>
      </c>
      <c r="O338" t="s">
        <v>324</v>
      </c>
      <c r="P338">
        <v>2.3159999999999998</v>
      </c>
      <c r="Q338" t="s">
        <v>324</v>
      </c>
      <c r="R338" t="s">
        <v>324</v>
      </c>
      <c r="S338" t="s">
        <v>324</v>
      </c>
      <c r="T338" t="s">
        <v>324</v>
      </c>
      <c r="U338" t="s">
        <v>324</v>
      </c>
      <c r="V338">
        <v>0</v>
      </c>
      <c r="W338" t="s">
        <v>324</v>
      </c>
      <c r="X338" t="s">
        <v>324</v>
      </c>
      <c r="Y338" t="s">
        <v>324</v>
      </c>
      <c r="Z338" t="s">
        <v>324</v>
      </c>
      <c r="AA338" t="s">
        <v>324</v>
      </c>
      <c r="AB338">
        <v>0</v>
      </c>
      <c r="AC338" t="s">
        <v>324</v>
      </c>
      <c r="AD338" t="s">
        <v>324</v>
      </c>
      <c r="AE338" t="s">
        <v>324</v>
      </c>
      <c r="AF338" t="s">
        <v>324</v>
      </c>
      <c r="AG338" t="s">
        <v>324</v>
      </c>
      <c r="AH338">
        <v>0</v>
      </c>
      <c r="AI338" t="s">
        <v>324</v>
      </c>
      <c r="AJ338" t="s">
        <v>324</v>
      </c>
      <c r="AK338" t="s">
        <v>324</v>
      </c>
      <c r="AL338" t="s">
        <v>324</v>
      </c>
      <c r="AM338" t="s">
        <v>324</v>
      </c>
      <c r="AN338">
        <v>0</v>
      </c>
      <c r="AO338" t="s">
        <v>324</v>
      </c>
      <c r="AP338" t="s">
        <v>324</v>
      </c>
      <c r="AQ338" t="s">
        <v>324</v>
      </c>
      <c r="AR338" t="s">
        <v>324</v>
      </c>
      <c r="AS338" t="s">
        <v>324</v>
      </c>
      <c r="AT338">
        <v>0</v>
      </c>
      <c r="AU338" t="s">
        <v>324</v>
      </c>
      <c r="AV338">
        <v>0.87</v>
      </c>
      <c r="AW338" t="s">
        <v>324</v>
      </c>
      <c r="AX338" t="s">
        <v>324</v>
      </c>
      <c r="AY338" t="s">
        <v>324</v>
      </c>
      <c r="AZ338">
        <v>0.87</v>
      </c>
      <c r="BA338" t="s">
        <v>324</v>
      </c>
      <c r="BB338" t="s">
        <v>324</v>
      </c>
      <c r="BC338" t="s">
        <v>324</v>
      </c>
      <c r="BD338" t="s">
        <v>324</v>
      </c>
      <c r="BE338" t="s">
        <v>324</v>
      </c>
      <c r="BF338">
        <v>0</v>
      </c>
      <c r="BG338" t="s">
        <v>324</v>
      </c>
      <c r="BH338" t="s">
        <v>324</v>
      </c>
      <c r="BI338" t="s">
        <v>324</v>
      </c>
      <c r="BJ338" t="s">
        <v>324</v>
      </c>
      <c r="BK338" t="s">
        <v>324</v>
      </c>
      <c r="BL338">
        <v>0</v>
      </c>
      <c r="BM338" t="s">
        <v>324</v>
      </c>
      <c r="BN338" t="s">
        <v>324</v>
      </c>
      <c r="BO338" t="s">
        <v>324</v>
      </c>
      <c r="BP338" t="s">
        <v>324</v>
      </c>
      <c r="BQ338" t="s">
        <v>324</v>
      </c>
      <c r="BR338">
        <v>0</v>
      </c>
      <c r="BS338">
        <v>1.2999999999999999E-2</v>
      </c>
      <c r="BT338">
        <v>3.173</v>
      </c>
      <c r="BU338">
        <v>0</v>
      </c>
      <c r="BV338">
        <v>0</v>
      </c>
      <c r="BW338">
        <v>0</v>
      </c>
      <c r="BX338">
        <v>3.1859999999999999</v>
      </c>
    </row>
    <row r="339" spans="1:76" x14ac:dyDescent="0.45">
      <c r="A339">
        <v>2023</v>
      </c>
      <c r="B339" t="s">
        <v>197</v>
      </c>
      <c r="C339">
        <v>9191</v>
      </c>
      <c r="D339" t="s">
        <v>396</v>
      </c>
      <c r="E339" t="s">
        <v>785</v>
      </c>
      <c r="F339">
        <v>1</v>
      </c>
      <c r="G339">
        <v>0.24</v>
      </c>
      <c r="H339" t="s">
        <v>324</v>
      </c>
      <c r="I339" t="s">
        <v>324</v>
      </c>
      <c r="J339" t="s">
        <v>247</v>
      </c>
      <c r="K339" t="s">
        <v>324</v>
      </c>
      <c r="L339" t="s">
        <v>324</v>
      </c>
      <c r="M339" t="s">
        <v>324</v>
      </c>
      <c r="N339" t="s">
        <v>324</v>
      </c>
      <c r="O339" t="s">
        <v>324</v>
      </c>
      <c r="P339">
        <v>0</v>
      </c>
      <c r="Q339" t="s">
        <v>324</v>
      </c>
      <c r="R339" t="s">
        <v>324</v>
      </c>
      <c r="S339" t="s">
        <v>324</v>
      </c>
      <c r="T339" t="s">
        <v>324</v>
      </c>
      <c r="U339" t="s">
        <v>324</v>
      </c>
      <c r="V339">
        <v>0</v>
      </c>
      <c r="W339" t="s">
        <v>324</v>
      </c>
      <c r="X339" t="s">
        <v>324</v>
      </c>
      <c r="Y339" t="s">
        <v>324</v>
      </c>
      <c r="Z339" t="s">
        <v>324</v>
      </c>
      <c r="AA339" t="s">
        <v>324</v>
      </c>
      <c r="AB339">
        <v>0</v>
      </c>
      <c r="AC339" t="s">
        <v>324</v>
      </c>
      <c r="AD339" t="s">
        <v>324</v>
      </c>
      <c r="AE339" t="s">
        <v>324</v>
      </c>
      <c r="AF339" t="s">
        <v>324</v>
      </c>
      <c r="AG339" t="s">
        <v>324</v>
      </c>
      <c r="AH339">
        <v>0</v>
      </c>
      <c r="AI339" t="s">
        <v>324</v>
      </c>
      <c r="AJ339" t="s">
        <v>324</v>
      </c>
      <c r="AK339" t="s">
        <v>324</v>
      </c>
      <c r="AL339" t="s">
        <v>324</v>
      </c>
      <c r="AM339">
        <v>0.24</v>
      </c>
      <c r="AN339">
        <v>0.24</v>
      </c>
      <c r="AO339" t="s">
        <v>324</v>
      </c>
      <c r="AP339" t="s">
        <v>324</v>
      </c>
      <c r="AQ339" t="s">
        <v>324</v>
      </c>
      <c r="AR339" t="s">
        <v>324</v>
      </c>
      <c r="AS339" t="s">
        <v>324</v>
      </c>
      <c r="AT339">
        <v>0</v>
      </c>
      <c r="AU339" t="s">
        <v>324</v>
      </c>
      <c r="AV339" t="s">
        <v>324</v>
      </c>
      <c r="AW339" t="s">
        <v>324</v>
      </c>
      <c r="AX339" t="s">
        <v>324</v>
      </c>
      <c r="AY339" t="s">
        <v>324</v>
      </c>
      <c r="AZ339">
        <v>0</v>
      </c>
      <c r="BA339" t="s">
        <v>324</v>
      </c>
      <c r="BB339" t="s">
        <v>324</v>
      </c>
      <c r="BC339" t="s">
        <v>324</v>
      </c>
      <c r="BD339" t="s">
        <v>324</v>
      </c>
      <c r="BE339" t="s">
        <v>324</v>
      </c>
      <c r="BF339">
        <v>0</v>
      </c>
      <c r="BG339" t="s">
        <v>324</v>
      </c>
      <c r="BH339" t="s">
        <v>324</v>
      </c>
      <c r="BI339" t="s">
        <v>324</v>
      </c>
      <c r="BJ339" t="s">
        <v>324</v>
      </c>
      <c r="BK339" t="s">
        <v>324</v>
      </c>
      <c r="BL339">
        <v>0</v>
      </c>
      <c r="BM339" t="s">
        <v>324</v>
      </c>
      <c r="BN339" t="s">
        <v>324</v>
      </c>
      <c r="BO339" t="s">
        <v>324</v>
      </c>
      <c r="BP339" t="s">
        <v>324</v>
      </c>
      <c r="BQ339" t="s">
        <v>324</v>
      </c>
      <c r="BR339">
        <v>0</v>
      </c>
      <c r="BS339">
        <v>0</v>
      </c>
      <c r="BT339">
        <v>0</v>
      </c>
      <c r="BU339">
        <v>0</v>
      </c>
      <c r="BV339">
        <v>0</v>
      </c>
      <c r="BW339">
        <v>0.24</v>
      </c>
      <c r="BX339">
        <v>0.24</v>
      </c>
    </row>
    <row r="340" spans="1:76" x14ac:dyDescent="0.45">
      <c r="A340">
        <v>2023</v>
      </c>
      <c r="B340" t="s">
        <v>197</v>
      </c>
      <c r="C340">
        <v>14109</v>
      </c>
      <c r="D340" t="s">
        <v>1070</v>
      </c>
      <c r="E340" t="s">
        <v>783</v>
      </c>
      <c r="F340">
        <v>1</v>
      </c>
      <c r="G340">
        <v>0.2</v>
      </c>
      <c r="H340">
        <v>0</v>
      </c>
      <c r="I340">
        <v>0.2</v>
      </c>
      <c r="J340" t="s">
        <v>247</v>
      </c>
      <c r="K340">
        <v>0.2</v>
      </c>
      <c r="L340" t="s">
        <v>324</v>
      </c>
      <c r="M340" t="s">
        <v>324</v>
      </c>
      <c r="N340" t="s">
        <v>324</v>
      </c>
      <c r="O340" t="s">
        <v>324</v>
      </c>
      <c r="P340">
        <v>0.2</v>
      </c>
      <c r="Q340" t="s">
        <v>324</v>
      </c>
      <c r="R340" t="s">
        <v>324</v>
      </c>
      <c r="S340" t="s">
        <v>324</v>
      </c>
      <c r="T340" t="s">
        <v>324</v>
      </c>
      <c r="U340" t="s">
        <v>324</v>
      </c>
      <c r="V340">
        <v>0</v>
      </c>
      <c r="W340" t="s">
        <v>324</v>
      </c>
      <c r="X340" t="s">
        <v>324</v>
      </c>
      <c r="Y340" t="s">
        <v>324</v>
      </c>
      <c r="Z340" t="s">
        <v>324</v>
      </c>
      <c r="AA340" t="s">
        <v>324</v>
      </c>
      <c r="AB340">
        <v>0</v>
      </c>
      <c r="AC340" t="s">
        <v>324</v>
      </c>
      <c r="AD340" t="s">
        <v>324</v>
      </c>
      <c r="AE340" t="s">
        <v>324</v>
      </c>
      <c r="AF340" t="s">
        <v>324</v>
      </c>
      <c r="AG340" t="s">
        <v>324</v>
      </c>
      <c r="AH340">
        <v>0</v>
      </c>
      <c r="AI340" t="s">
        <v>324</v>
      </c>
      <c r="AJ340" t="s">
        <v>324</v>
      </c>
      <c r="AK340" t="s">
        <v>324</v>
      </c>
      <c r="AL340" t="s">
        <v>324</v>
      </c>
      <c r="AM340" t="s">
        <v>324</v>
      </c>
      <c r="AN340">
        <v>0</v>
      </c>
      <c r="AO340" t="s">
        <v>324</v>
      </c>
      <c r="AP340" t="s">
        <v>324</v>
      </c>
      <c r="AQ340" t="s">
        <v>324</v>
      </c>
      <c r="AR340" t="s">
        <v>324</v>
      </c>
      <c r="AS340" t="s">
        <v>324</v>
      </c>
      <c r="AT340">
        <v>0</v>
      </c>
      <c r="AU340" t="s">
        <v>324</v>
      </c>
      <c r="AV340" t="s">
        <v>324</v>
      </c>
      <c r="AW340" t="s">
        <v>324</v>
      </c>
      <c r="AX340" t="s">
        <v>324</v>
      </c>
      <c r="AY340" t="s">
        <v>324</v>
      </c>
      <c r="AZ340">
        <v>0</v>
      </c>
      <c r="BA340" t="s">
        <v>324</v>
      </c>
      <c r="BB340" t="s">
        <v>324</v>
      </c>
      <c r="BC340" t="s">
        <v>324</v>
      </c>
      <c r="BD340" t="s">
        <v>324</v>
      </c>
      <c r="BE340" t="s">
        <v>324</v>
      </c>
      <c r="BF340">
        <v>0</v>
      </c>
      <c r="BG340" t="s">
        <v>324</v>
      </c>
      <c r="BH340" t="s">
        <v>324</v>
      </c>
      <c r="BI340" t="s">
        <v>324</v>
      </c>
      <c r="BJ340" t="s">
        <v>324</v>
      </c>
      <c r="BK340" t="s">
        <v>324</v>
      </c>
      <c r="BL340">
        <v>0</v>
      </c>
      <c r="BM340" t="s">
        <v>324</v>
      </c>
      <c r="BN340" t="s">
        <v>324</v>
      </c>
      <c r="BO340" t="s">
        <v>324</v>
      </c>
      <c r="BP340" t="s">
        <v>324</v>
      </c>
      <c r="BQ340" t="s">
        <v>324</v>
      </c>
      <c r="BR340">
        <v>0</v>
      </c>
      <c r="BS340">
        <v>0.2</v>
      </c>
      <c r="BT340">
        <v>0</v>
      </c>
      <c r="BU340">
        <v>0</v>
      </c>
      <c r="BV340">
        <v>0</v>
      </c>
      <c r="BW340">
        <v>0</v>
      </c>
      <c r="BX340">
        <v>0.2</v>
      </c>
    </row>
    <row r="341" spans="1:76" x14ac:dyDescent="0.45">
      <c r="A341">
        <v>2023</v>
      </c>
      <c r="B341" t="s">
        <v>197</v>
      </c>
      <c r="C341">
        <v>14354</v>
      </c>
      <c r="D341" t="s">
        <v>351</v>
      </c>
      <c r="E341" t="s">
        <v>649</v>
      </c>
      <c r="F341">
        <v>15</v>
      </c>
      <c r="G341">
        <v>7.1689999999999996</v>
      </c>
      <c r="H341" t="s">
        <v>324</v>
      </c>
      <c r="I341" t="s">
        <v>324</v>
      </c>
      <c r="J341" t="s">
        <v>244</v>
      </c>
      <c r="K341" t="s">
        <v>324</v>
      </c>
      <c r="L341" t="s">
        <v>324</v>
      </c>
      <c r="M341" t="s">
        <v>324</v>
      </c>
      <c r="N341" t="s">
        <v>324</v>
      </c>
      <c r="O341">
        <v>4.5890000000000004</v>
      </c>
      <c r="P341">
        <v>4.5890000000000004</v>
      </c>
      <c r="Q341" t="s">
        <v>324</v>
      </c>
      <c r="R341" t="s">
        <v>324</v>
      </c>
      <c r="S341" t="s">
        <v>324</v>
      </c>
      <c r="T341" t="s">
        <v>324</v>
      </c>
      <c r="U341" t="s">
        <v>324</v>
      </c>
      <c r="V341">
        <v>0</v>
      </c>
      <c r="W341" t="s">
        <v>324</v>
      </c>
      <c r="X341" t="s">
        <v>324</v>
      </c>
      <c r="Y341" t="s">
        <v>324</v>
      </c>
      <c r="Z341" t="s">
        <v>324</v>
      </c>
      <c r="AA341" t="s">
        <v>324</v>
      </c>
      <c r="AB341">
        <v>0</v>
      </c>
      <c r="AC341" t="s">
        <v>324</v>
      </c>
      <c r="AD341" t="s">
        <v>324</v>
      </c>
      <c r="AE341" t="s">
        <v>324</v>
      </c>
      <c r="AF341" t="s">
        <v>324</v>
      </c>
      <c r="AG341" t="s">
        <v>324</v>
      </c>
      <c r="AH341">
        <v>0</v>
      </c>
      <c r="AI341" t="s">
        <v>324</v>
      </c>
      <c r="AJ341" t="s">
        <v>324</v>
      </c>
      <c r="AK341" t="s">
        <v>324</v>
      </c>
      <c r="AL341" t="s">
        <v>324</v>
      </c>
      <c r="AM341">
        <v>1.2869999999999999</v>
      </c>
      <c r="AN341">
        <v>1.2869999999999999</v>
      </c>
      <c r="AO341" t="s">
        <v>324</v>
      </c>
      <c r="AP341" t="s">
        <v>324</v>
      </c>
      <c r="AQ341" t="s">
        <v>324</v>
      </c>
      <c r="AR341" t="s">
        <v>324</v>
      </c>
      <c r="AS341" t="s">
        <v>324</v>
      </c>
      <c r="AT341">
        <v>0</v>
      </c>
      <c r="AU341" t="s">
        <v>324</v>
      </c>
      <c r="AV341" t="s">
        <v>324</v>
      </c>
      <c r="AW341" t="s">
        <v>324</v>
      </c>
      <c r="AX341" t="s">
        <v>324</v>
      </c>
      <c r="AY341" t="s">
        <v>324</v>
      </c>
      <c r="AZ341">
        <v>0</v>
      </c>
      <c r="BA341" t="s">
        <v>324</v>
      </c>
      <c r="BB341" t="s">
        <v>324</v>
      </c>
      <c r="BC341" t="s">
        <v>324</v>
      </c>
      <c r="BD341" t="s">
        <v>324</v>
      </c>
      <c r="BE341">
        <v>1.0129999999999999</v>
      </c>
      <c r="BF341">
        <v>1.0129999999999999</v>
      </c>
      <c r="BG341" t="s">
        <v>324</v>
      </c>
      <c r="BH341" t="s">
        <v>324</v>
      </c>
      <c r="BI341" t="s">
        <v>324</v>
      </c>
      <c r="BJ341" t="s">
        <v>324</v>
      </c>
      <c r="BK341">
        <v>0.28000000000000003</v>
      </c>
      <c r="BL341">
        <v>0.28000000000000003</v>
      </c>
      <c r="BM341" t="s">
        <v>324</v>
      </c>
      <c r="BN341" t="s">
        <v>324</v>
      </c>
      <c r="BO341" t="s">
        <v>324</v>
      </c>
      <c r="BP341" t="s">
        <v>324</v>
      </c>
      <c r="BQ341" t="s">
        <v>324</v>
      </c>
      <c r="BR341">
        <v>0</v>
      </c>
      <c r="BS341">
        <v>0</v>
      </c>
      <c r="BT341">
        <v>0</v>
      </c>
      <c r="BU341">
        <v>0</v>
      </c>
      <c r="BV341">
        <v>0</v>
      </c>
      <c r="BW341">
        <v>7.1689999999999996</v>
      </c>
      <c r="BX341">
        <v>7.1689999999999996</v>
      </c>
    </row>
    <row r="342" spans="1:76" x14ac:dyDescent="0.45">
      <c r="A342">
        <v>2023</v>
      </c>
      <c r="B342" t="s">
        <v>197</v>
      </c>
      <c r="C342">
        <v>15248</v>
      </c>
      <c r="D342" t="s">
        <v>527</v>
      </c>
      <c r="E342" t="s">
        <v>1071</v>
      </c>
      <c r="F342">
        <v>1811</v>
      </c>
      <c r="G342">
        <v>39.015000000000001</v>
      </c>
      <c r="H342">
        <v>11.55</v>
      </c>
      <c r="I342">
        <v>5.9</v>
      </c>
      <c r="J342" t="s">
        <v>244</v>
      </c>
      <c r="K342">
        <v>7.8289999999999997</v>
      </c>
      <c r="L342">
        <v>10.331</v>
      </c>
      <c r="M342" t="s">
        <v>324</v>
      </c>
      <c r="N342" t="s">
        <v>324</v>
      </c>
      <c r="O342">
        <v>4.827</v>
      </c>
      <c r="P342">
        <v>22.986999999999998</v>
      </c>
      <c r="Q342">
        <v>3.157</v>
      </c>
      <c r="R342">
        <v>9.9000000000000005E-2</v>
      </c>
      <c r="S342">
        <v>1.0999999999999999E-2</v>
      </c>
      <c r="T342" t="s">
        <v>324</v>
      </c>
      <c r="U342" t="s">
        <v>324</v>
      </c>
      <c r="V342">
        <v>3.2669999999999999</v>
      </c>
      <c r="W342">
        <v>7.72</v>
      </c>
      <c r="X342">
        <v>0.13</v>
      </c>
      <c r="Y342">
        <v>7.0000000000000007E-2</v>
      </c>
      <c r="Z342" t="s">
        <v>324</v>
      </c>
      <c r="AA342" t="s">
        <v>324</v>
      </c>
      <c r="AB342">
        <v>7.92</v>
      </c>
      <c r="AC342" t="s">
        <v>324</v>
      </c>
      <c r="AD342" t="s">
        <v>324</v>
      </c>
      <c r="AE342" t="s">
        <v>324</v>
      </c>
      <c r="AF342" t="s">
        <v>324</v>
      </c>
      <c r="AG342" t="s">
        <v>324</v>
      </c>
      <c r="AH342">
        <v>0</v>
      </c>
      <c r="AI342" t="s">
        <v>324</v>
      </c>
      <c r="AJ342" t="s">
        <v>324</v>
      </c>
      <c r="AK342" t="s">
        <v>324</v>
      </c>
      <c r="AL342" t="s">
        <v>324</v>
      </c>
      <c r="AM342">
        <v>1.2110000000000001</v>
      </c>
      <c r="AN342">
        <v>1.2110000000000001</v>
      </c>
      <c r="AO342" t="s">
        <v>324</v>
      </c>
      <c r="AP342" t="s">
        <v>324</v>
      </c>
      <c r="AQ342" t="s">
        <v>324</v>
      </c>
      <c r="AR342" t="s">
        <v>324</v>
      </c>
      <c r="AS342" t="s">
        <v>324</v>
      </c>
      <c r="AT342">
        <v>0</v>
      </c>
      <c r="AU342" t="s">
        <v>324</v>
      </c>
      <c r="AV342" t="s">
        <v>324</v>
      </c>
      <c r="AW342">
        <v>11.55</v>
      </c>
      <c r="AX342" t="s">
        <v>324</v>
      </c>
      <c r="AY342" t="s">
        <v>324</v>
      </c>
      <c r="AZ342">
        <v>11.55</v>
      </c>
      <c r="BA342" t="s">
        <v>324</v>
      </c>
      <c r="BB342" t="s">
        <v>324</v>
      </c>
      <c r="BC342" t="s">
        <v>324</v>
      </c>
      <c r="BD342" t="s">
        <v>324</v>
      </c>
      <c r="BE342" t="s">
        <v>324</v>
      </c>
      <c r="BF342">
        <v>0</v>
      </c>
      <c r="BG342" t="s">
        <v>324</v>
      </c>
      <c r="BH342" t="s">
        <v>324</v>
      </c>
      <c r="BI342" t="s">
        <v>324</v>
      </c>
      <c r="BJ342" t="s">
        <v>324</v>
      </c>
      <c r="BK342" t="s">
        <v>324</v>
      </c>
      <c r="BL342">
        <v>0</v>
      </c>
      <c r="BM342" t="s">
        <v>324</v>
      </c>
      <c r="BN342" t="s">
        <v>324</v>
      </c>
      <c r="BO342" t="s">
        <v>324</v>
      </c>
      <c r="BP342" t="s">
        <v>324</v>
      </c>
      <c r="BQ342" t="s">
        <v>324</v>
      </c>
      <c r="BR342">
        <v>0</v>
      </c>
      <c r="BS342">
        <v>10.986000000000001</v>
      </c>
      <c r="BT342">
        <v>10.43</v>
      </c>
      <c r="BU342">
        <v>11.561</v>
      </c>
      <c r="BV342">
        <v>0</v>
      </c>
      <c r="BW342">
        <v>6.0380000000000003</v>
      </c>
      <c r="BX342">
        <v>39.015000000000001</v>
      </c>
    </row>
    <row r="343" spans="1:76" x14ac:dyDescent="0.45">
      <c r="A343">
        <v>2023</v>
      </c>
      <c r="B343" t="s">
        <v>197</v>
      </c>
      <c r="C343">
        <v>16555</v>
      </c>
      <c r="D343" t="s">
        <v>1072</v>
      </c>
      <c r="E343" t="s">
        <v>783</v>
      </c>
      <c r="F343">
        <v>2</v>
      </c>
      <c r="G343">
        <v>0.17799999999999999</v>
      </c>
      <c r="H343">
        <v>0.17799999999999999</v>
      </c>
      <c r="I343">
        <v>0.17799999999999999</v>
      </c>
      <c r="J343" t="s">
        <v>247</v>
      </c>
      <c r="K343" t="s">
        <v>324</v>
      </c>
      <c r="L343">
        <v>0.17799999999999999</v>
      </c>
      <c r="M343" t="s">
        <v>324</v>
      </c>
      <c r="N343" t="s">
        <v>324</v>
      </c>
      <c r="O343" t="s">
        <v>324</v>
      </c>
      <c r="P343">
        <v>0.17799999999999999</v>
      </c>
      <c r="Q343" t="s">
        <v>324</v>
      </c>
      <c r="R343" t="s">
        <v>324</v>
      </c>
      <c r="S343" t="s">
        <v>324</v>
      </c>
      <c r="T343" t="s">
        <v>324</v>
      </c>
      <c r="U343" t="s">
        <v>324</v>
      </c>
      <c r="V343">
        <v>0</v>
      </c>
      <c r="W343" t="s">
        <v>324</v>
      </c>
      <c r="X343" t="s">
        <v>324</v>
      </c>
      <c r="Y343" t="s">
        <v>324</v>
      </c>
      <c r="Z343" t="s">
        <v>324</v>
      </c>
      <c r="AA343" t="s">
        <v>324</v>
      </c>
      <c r="AB343">
        <v>0</v>
      </c>
      <c r="AC343" t="s">
        <v>324</v>
      </c>
      <c r="AD343" t="s">
        <v>324</v>
      </c>
      <c r="AE343" t="s">
        <v>324</v>
      </c>
      <c r="AF343" t="s">
        <v>324</v>
      </c>
      <c r="AG343" t="s">
        <v>324</v>
      </c>
      <c r="AH343">
        <v>0</v>
      </c>
      <c r="AI343" t="s">
        <v>324</v>
      </c>
      <c r="AJ343" t="s">
        <v>324</v>
      </c>
      <c r="AK343" t="s">
        <v>324</v>
      </c>
      <c r="AL343" t="s">
        <v>324</v>
      </c>
      <c r="AM343" t="s">
        <v>324</v>
      </c>
      <c r="AN343">
        <v>0</v>
      </c>
      <c r="AO343" t="s">
        <v>324</v>
      </c>
      <c r="AP343" t="s">
        <v>324</v>
      </c>
      <c r="AQ343" t="s">
        <v>324</v>
      </c>
      <c r="AR343" t="s">
        <v>324</v>
      </c>
      <c r="AS343" t="s">
        <v>324</v>
      </c>
      <c r="AT343">
        <v>0</v>
      </c>
      <c r="AU343" t="s">
        <v>324</v>
      </c>
      <c r="AV343" t="s">
        <v>324</v>
      </c>
      <c r="AW343" t="s">
        <v>324</v>
      </c>
      <c r="AX343" t="s">
        <v>324</v>
      </c>
      <c r="AY343" t="s">
        <v>324</v>
      </c>
      <c r="AZ343">
        <v>0</v>
      </c>
      <c r="BA343" t="s">
        <v>324</v>
      </c>
      <c r="BB343" t="s">
        <v>324</v>
      </c>
      <c r="BC343" t="s">
        <v>324</v>
      </c>
      <c r="BD343" t="s">
        <v>324</v>
      </c>
      <c r="BE343" t="s">
        <v>324</v>
      </c>
      <c r="BF343">
        <v>0</v>
      </c>
      <c r="BG343" t="s">
        <v>324</v>
      </c>
      <c r="BH343" t="s">
        <v>324</v>
      </c>
      <c r="BI343" t="s">
        <v>324</v>
      </c>
      <c r="BJ343" t="s">
        <v>324</v>
      </c>
      <c r="BK343" t="s">
        <v>324</v>
      </c>
      <c r="BL343">
        <v>0</v>
      </c>
      <c r="BM343" t="s">
        <v>324</v>
      </c>
      <c r="BN343" t="s">
        <v>324</v>
      </c>
      <c r="BO343" t="s">
        <v>324</v>
      </c>
      <c r="BP343" t="s">
        <v>324</v>
      </c>
      <c r="BQ343" t="s">
        <v>324</v>
      </c>
      <c r="BR343">
        <v>0</v>
      </c>
      <c r="BS343">
        <v>0</v>
      </c>
      <c r="BT343">
        <v>0.17799999999999999</v>
      </c>
      <c r="BU343">
        <v>0</v>
      </c>
      <c r="BV343">
        <v>0</v>
      </c>
      <c r="BW343">
        <v>0</v>
      </c>
      <c r="BX343">
        <v>0.17799999999999999</v>
      </c>
    </row>
    <row r="344" spans="1:76" x14ac:dyDescent="0.45">
      <c r="A344">
        <v>2023</v>
      </c>
      <c r="B344" t="s">
        <v>197</v>
      </c>
      <c r="C344">
        <v>19325</v>
      </c>
      <c r="D344" t="s">
        <v>1075</v>
      </c>
      <c r="E344" t="s">
        <v>783</v>
      </c>
      <c r="F344">
        <v>2</v>
      </c>
      <c r="G344">
        <v>1.0569999999999999</v>
      </c>
      <c r="H344" t="s">
        <v>324</v>
      </c>
      <c r="I344">
        <v>1.0569999999999999</v>
      </c>
      <c r="J344" t="s">
        <v>244</v>
      </c>
      <c r="K344" t="s">
        <v>324</v>
      </c>
      <c r="L344" t="s">
        <v>324</v>
      </c>
      <c r="M344">
        <v>0.999</v>
      </c>
      <c r="N344" t="s">
        <v>324</v>
      </c>
      <c r="O344">
        <v>5.8000000000000003E-2</v>
      </c>
      <c r="P344">
        <v>1.0569999999999999</v>
      </c>
      <c r="Q344" t="s">
        <v>324</v>
      </c>
      <c r="R344" t="s">
        <v>324</v>
      </c>
      <c r="S344" t="s">
        <v>324</v>
      </c>
      <c r="T344" t="s">
        <v>324</v>
      </c>
      <c r="U344" t="s">
        <v>324</v>
      </c>
      <c r="V344">
        <v>0</v>
      </c>
      <c r="W344" t="s">
        <v>324</v>
      </c>
      <c r="X344" t="s">
        <v>324</v>
      </c>
      <c r="Y344" t="s">
        <v>324</v>
      </c>
      <c r="Z344" t="s">
        <v>324</v>
      </c>
      <c r="AA344" t="s">
        <v>324</v>
      </c>
      <c r="AB344">
        <v>0</v>
      </c>
      <c r="AC344" t="s">
        <v>324</v>
      </c>
      <c r="AD344" t="s">
        <v>324</v>
      </c>
      <c r="AE344" t="s">
        <v>324</v>
      </c>
      <c r="AF344" t="s">
        <v>324</v>
      </c>
      <c r="AG344" t="s">
        <v>324</v>
      </c>
      <c r="AH344">
        <v>0</v>
      </c>
      <c r="AI344" t="s">
        <v>324</v>
      </c>
      <c r="AJ344" t="s">
        <v>324</v>
      </c>
      <c r="AK344" t="s">
        <v>324</v>
      </c>
      <c r="AL344" t="s">
        <v>324</v>
      </c>
      <c r="AM344" t="s">
        <v>324</v>
      </c>
      <c r="AN344">
        <v>0</v>
      </c>
      <c r="AO344" t="s">
        <v>324</v>
      </c>
      <c r="AP344" t="s">
        <v>324</v>
      </c>
      <c r="AQ344" t="s">
        <v>324</v>
      </c>
      <c r="AR344" t="s">
        <v>324</v>
      </c>
      <c r="AS344" t="s">
        <v>324</v>
      </c>
      <c r="AT344">
        <v>0</v>
      </c>
      <c r="AU344" t="s">
        <v>324</v>
      </c>
      <c r="AV344" t="s">
        <v>324</v>
      </c>
      <c r="AW344" t="s">
        <v>324</v>
      </c>
      <c r="AX344" t="s">
        <v>324</v>
      </c>
      <c r="AY344" t="s">
        <v>324</v>
      </c>
      <c r="AZ344">
        <v>0</v>
      </c>
      <c r="BA344" t="s">
        <v>324</v>
      </c>
      <c r="BB344" t="s">
        <v>324</v>
      </c>
      <c r="BC344" t="s">
        <v>324</v>
      </c>
      <c r="BD344" t="s">
        <v>324</v>
      </c>
      <c r="BE344" t="s">
        <v>324</v>
      </c>
      <c r="BF344">
        <v>0</v>
      </c>
      <c r="BG344" t="s">
        <v>324</v>
      </c>
      <c r="BH344" t="s">
        <v>324</v>
      </c>
      <c r="BI344" t="s">
        <v>324</v>
      </c>
      <c r="BJ344" t="s">
        <v>324</v>
      </c>
      <c r="BK344" t="s">
        <v>324</v>
      </c>
      <c r="BL344">
        <v>0</v>
      </c>
      <c r="BM344" t="s">
        <v>324</v>
      </c>
      <c r="BN344" t="s">
        <v>324</v>
      </c>
      <c r="BO344" t="s">
        <v>324</v>
      </c>
      <c r="BP344" t="s">
        <v>324</v>
      </c>
      <c r="BQ344" t="s">
        <v>324</v>
      </c>
      <c r="BR344">
        <v>0</v>
      </c>
      <c r="BS344">
        <v>0</v>
      </c>
      <c r="BT344">
        <v>0</v>
      </c>
      <c r="BU344">
        <v>0.999</v>
      </c>
      <c r="BV344">
        <v>0</v>
      </c>
      <c r="BW344">
        <v>5.8000000000000003E-2</v>
      </c>
      <c r="BX344">
        <v>1.0569999999999999</v>
      </c>
    </row>
    <row r="345" spans="1:76" x14ac:dyDescent="0.45">
      <c r="A345">
        <v>2023</v>
      </c>
      <c r="B345" t="s">
        <v>197</v>
      </c>
      <c r="C345">
        <v>40437</v>
      </c>
      <c r="D345" t="s">
        <v>529</v>
      </c>
      <c r="E345" t="s">
        <v>783</v>
      </c>
      <c r="F345">
        <v>5</v>
      </c>
      <c r="G345">
        <v>0.13600000000000001</v>
      </c>
      <c r="H345" t="s">
        <v>324</v>
      </c>
      <c r="I345">
        <v>6.0000000000000001E-3</v>
      </c>
      <c r="J345" t="s">
        <v>247</v>
      </c>
      <c r="K345" t="s">
        <v>324</v>
      </c>
      <c r="L345">
        <v>2.8000000000000001E-2</v>
      </c>
      <c r="M345">
        <v>0.108</v>
      </c>
      <c r="N345" t="s">
        <v>324</v>
      </c>
      <c r="O345" t="s">
        <v>324</v>
      </c>
      <c r="P345">
        <v>0.13600000000000001</v>
      </c>
      <c r="Q345" t="s">
        <v>324</v>
      </c>
      <c r="R345" t="s">
        <v>324</v>
      </c>
      <c r="S345" t="s">
        <v>324</v>
      </c>
      <c r="T345" t="s">
        <v>324</v>
      </c>
      <c r="U345" t="s">
        <v>324</v>
      </c>
      <c r="V345">
        <v>0</v>
      </c>
      <c r="W345" t="s">
        <v>324</v>
      </c>
      <c r="X345" t="s">
        <v>324</v>
      </c>
      <c r="Y345" t="s">
        <v>324</v>
      </c>
      <c r="Z345" t="s">
        <v>324</v>
      </c>
      <c r="AA345" t="s">
        <v>324</v>
      </c>
      <c r="AB345">
        <v>0</v>
      </c>
      <c r="AC345" t="s">
        <v>324</v>
      </c>
      <c r="AD345" t="s">
        <v>324</v>
      </c>
      <c r="AE345" t="s">
        <v>324</v>
      </c>
      <c r="AF345" t="s">
        <v>324</v>
      </c>
      <c r="AG345" t="s">
        <v>324</v>
      </c>
      <c r="AH345">
        <v>0</v>
      </c>
      <c r="AI345" t="s">
        <v>324</v>
      </c>
      <c r="AJ345" t="s">
        <v>324</v>
      </c>
      <c r="AK345" t="s">
        <v>324</v>
      </c>
      <c r="AL345" t="s">
        <v>324</v>
      </c>
      <c r="AM345" t="s">
        <v>324</v>
      </c>
      <c r="AN345">
        <v>0</v>
      </c>
      <c r="AO345" t="s">
        <v>324</v>
      </c>
      <c r="AP345" t="s">
        <v>324</v>
      </c>
      <c r="AQ345" t="s">
        <v>324</v>
      </c>
      <c r="AR345" t="s">
        <v>324</v>
      </c>
      <c r="AS345" t="s">
        <v>324</v>
      </c>
      <c r="AT345">
        <v>0</v>
      </c>
      <c r="AU345" t="s">
        <v>324</v>
      </c>
      <c r="AV345" t="s">
        <v>324</v>
      </c>
      <c r="AW345" t="s">
        <v>324</v>
      </c>
      <c r="AX345" t="s">
        <v>324</v>
      </c>
      <c r="AY345" t="s">
        <v>324</v>
      </c>
      <c r="AZ345">
        <v>0</v>
      </c>
      <c r="BA345" t="s">
        <v>324</v>
      </c>
      <c r="BB345" t="s">
        <v>324</v>
      </c>
      <c r="BC345" t="s">
        <v>324</v>
      </c>
      <c r="BD345" t="s">
        <v>324</v>
      </c>
      <c r="BE345" t="s">
        <v>324</v>
      </c>
      <c r="BF345">
        <v>0</v>
      </c>
      <c r="BG345" t="s">
        <v>324</v>
      </c>
      <c r="BH345" t="s">
        <v>324</v>
      </c>
      <c r="BI345" t="s">
        <v>324</v>
      </c>
      <c r="BJ345" t="s">
        <v>324</v>
      </c>
      <c r="BK345" t="s">
        <v>324</v>
      </c>
      <c r="BL345">
        <v>0</v>
      </c>
      <c r="BM345" t="s">
        <v>324</v>
      </c>
      <c r="BN345" t="s">
        <v>324</v>
      </c>
      <c r="BO345" t="s">
        <v>324</v>
      </c>
      <c r="BP345" t="s">
        <v>324</v>
      </c>
      <c r="BQ345" t="s">
        <v>324</v>
      </c>
      <c r="BR345">
        <v>0</v>
      </c>
      <c r="BS345">
        <v>0</v>
      </c>
      <c r="BT345">
        <v>2.8000000000000001E-2</v>
      </c>
      <c r="BU345">
        <v>0.108</v>
      </c>
      <c r="BV345">
        <v>0</v>
      </c>
      <c r="BW345">
        <v>0</v>
      </c>
      <c r="BX345">
        <v>0.13600000000000001</v>
      </c>
    </row>
    <row r="346" spans="1:76" x14ac:dyDescent="0.45">
      <c r="A346">
        <v>2023</v>
      </c>
      <c r="B346" t="s">
        <v>197</v>
      </c>
      <c r="C346">
        <v>65352</v>
      </c>
      <c r="D346" t="s">
        <v>1370</v>
      </c>
      <c r="E346" t="s">
        <v>783</v>
      </c>
      <c r="F346">
        <v>13</v>
      </c>
      <c r="G346">
        <v>8.9</v>
      </c>
      <c r="H346">
        <v>8.9</v>
      </c>
      <c r="I346" t="s">
        <v>324</v>
      </c>
      <c r="K346" t="s">
        <v>324</v>
      </c>
      <c r="L346" t="s">
        <v>324</v>
      </c>
      <c r="M346" t="s">
        <v>324</v>
      </c>
      <c r="N346" t="s">
        <v>324</v>
      </c>
      <c r="O346" t="s">
        <v>324</v>
      </c>
      <c r="P346">
        <v>0</v>
      </c>
      <c r="Q346" t="s">
        <v>324</v>
      </c>
      <c r="R346" t="s">
        <v>324</v>
      </c>
      <c r="S346" t="s">
        <v>324</v>
      </c>
      <c r="T346" t="s">
        <v>324</v>
      </c>
      <c r="U346" t="s">
        <v>324</v>
      </c>
      <c r="V346">
        <v>0</v>
      </c>
      <c r="W346" t="s">
        <v>324</v>
      </c>
      <c r="X346" t="s">
        <v>324</v>
      </c>
      <c r="Y346" t="s">
        <v>324</v>
      </c>
      <c r="Z346" t="s">
        <v>324</v>
      </c>
      <c r="AA346" t="s">
        <v>324</v>
      </c>
      <c r="AB346">
        <v>0</v>
      </c>
      <c r="AC346" t="s">
        <v>324</v>
      </c>
      <c r="AD346" t="s">
        <v>324</v>
      </c>
      <c r="AE346" t="s">
        <v>324</v>
      </c>
      <c r="AF346" t="s">
        <v>324</v>
      </c>
      <c r="AG346" t="s">
        <v>324</v>
      </c>
      <c r="AH346">
        <v>0</v>
      </c>
      <c r="AI346" t="s">
        <v>324</v>
      </c>
      <c r="AJ346" t="s">
        <v>324</v>
      </c>
      <c r="AK346" t="s">
        <v>324</v>
      </c>
      <c r="AL346" t="s">
        <v>324</v>
      </c>
      <c r="AM346" t="s">
        <v>324</v>
      </c>
      <c r="AN346">
        <v>0</v>
      </c>
      <c r="AO346" t="s">
        <v>324</v>
      </c>
      <c r="AP346" t="s">
        <v>324</v>
      </c>
      <c r="AQ346" t="s">
        <v>324</v>
      </c>
      <c r="AR346" t="s">
        <v>324</v>
      </c>
      <c r="AS346" t="s">
        <v>324</v>
      </c>
      <c r="AT346">
        <v>0</v>
      </c>
      <c r="AU346" t="s">
        <v>324</v>
      </c>
      <c r="AV346">
        <v>8.9</v>
      </c>
      <c r="AW346" t="s">
        <v>324</v>
      </c>
      <c r="AX346" t="s">
        <v>324</v>
      </c>
      <c r="AY346" t="s">
        <v>324</v>
      </c>
      <c r="AZ346">
        <v>8.9</v>
      </c>
      <c r="BA346" t="s">
        <v>324</v>
      </c>
      <c r="BB346" t="s">
        <v>324</v>
      </c>
      <c r="BC346" t="s">
        <v>324</v>
      </c>
      <c r="BD346" t="s">
        <v>324</v>
      </c>
      <c r="BE346" t="s">
        <v>324</v>
      </c>
      <c r="BF346">
        <v>0</v>
      </c>
      <c r="BG346" t="s">
        <v>324</v>
      </c>
      <c r="BH346" t="s">
        <v>324</v>
      </c>
      <c r="BI346" t="s">
        <v>324</v>
      </c>
      <c r="BJ346" t="s">
        <v>324</v>
      </c>
      <c r="BK346" t="s">
        <v>324</v>
      </c>
      <c r="BL346">
        <v>0</v>
      </c>
      <c r="BM346" t="s">
        <v>324</v>
      </c>
      <c r="BN346" t="s">
        <v>324</v>
      </c>
      <c r="BO346" t="s">
        <v>324</v>
      </c>
      <c r="BP346" t="s">
        <v>324</v>
      </c>
      <c r="BQ346" t="s">
        <v>324</v>
      </c>
      <c r="BR346">
        <v>0</v>
      </c>
      <c r="BS346">
        <v>0</v>
      </c>
      <c r="BT346">
        <v>8.9</v>
      </c>
      <c r="BU346">
        <v>0</v>
      </c>
      <c r="BV346">
        <v>0</v>
      </c>
      <c r="BW346">
        <v>0</v>
      </c>
      <c r="BX346">
        <v>8.9</v>
      </c>
    </row>
    <row r="347" spans="1:76" x14ac:dyDescent="0.45">
      <c r="A347">
        <v>2023</v>
      </c>
      <c r="B347" t="s">
        <v>197</v>
      </c>
      <c r="C347">
        <v>99999</v>
      </c>
      <c r="D347" t="s">
        <v>599</v>
      </c>
      <c r="E347" t="s">
        <v>783</v>
      </c>
      <c r="F347" t="s">
        <v>324</v>
      </c>
      <c r="G347">
        <v>-0.107</v>
      </c>
      <c r="H347" t="s">
        <v>324</v>
      </c>
      <c r="I347" t="s">
        <v>324</v>
      </c>
      <c r="K347">
        <v>-3.5000000000000003E-2</v>
      </c>
      <c r="L347">
        <v>-3.5999999999999997E-2</v>
      </c>
      <c r="M347">
        <v>-1.9E-2</v>
      </c>
      <c r="N347" t="s">
        <v>324</v>
      </c>
      <c r="O347">
        <v>-1.7000000000000001E-2</v>
      </c>
      <c r="P347">
        <v>-0.107</v>
      </c>
      <c r="Q347" t="s">
        <v>324</v>
      </c>
      <c r="R347" t="s">
        <v>324</v>
      </c>
      <c r="S347" t="s">
        <v>324</v>
      </c>
      <c r="T347" t="s">
        <v>324</v>
      </c>
      <c r="U347" t="s">
        <v>324</v>
      </c>
      <c r="V347" t="s">
        <v>324</v>
      </c>
      <c r="W347" t="s">
        <v>324</v>
      </c>
      <c r="X347" t="s">
        <v>324</v>
      </c>
      <c r="Y347" t="s">
        <v>324</v>
      </c>
      <c r="Z347" t="s">
        <v>324</v>
      </c>
      <c r="AA347" t="s">
        <v>324</v>
      </c>
      <c r="AB347" t="s">
        <v>324</v>
      </c>
      <c r="AC347" t="s">
        <v>324</v>
      </c>
      <c r="AD347" t="s">
        <v>324</v>
      </c>
      <c r="AE347" t="s">
        <v>324</v>
      </c>
      <c r="AF347" t="s">
        <v>324</v>
      </c>
      <c r="AG347" t="s">
        <v>324</v>
      </c>
      <c r="AH347" t="s">
        <v>324</v>
      </c>
      <c r="AI347" t="s">
        <v>324</v>
      </c>
      <c r="AJ347" t="s">
        <v>324</v>
      </c>
      <c r="AK347" t="s">
        <v>324</v>
      </c>
      <c r="AL347" t="s">
        <v>324</v>
      </c>
      <c r="AM347" t="s">
        <v>324</v>
      </c>
      <c r="AN347" t="s">
        <v>324</v>
      </c>
      <c r="AO347" t="s">
        <v>324</v>
      </c>
      <c r="AP347" t="s">
        <v>324</v>
      </c>
      <c r="AQ347" t="s">
        <v>324</v>
      </c>
      <c r="AR347" t="s">
        <v>324</v>
      </c>
      <c r="AS347" t="s">
        <v>324</v>
      </c>
      <c r="AT347" t="s">
        <v>324</v>
      </c>
      <c r="AU347" t="s">
        <v>324</v>
      </c>
      <c r="AV347" t="s">
        <v>324</v>
      </c>
      <c r="AW347" t="s">
        <v>324</v>
      </c>
      <c r="AX347" t="s">
        <v>324</v>
      </c>
      <c r="AY347" t="s">
        <v>324</v>
      </c>
      <c r="AZ347" t="s">
        <v>324</v>
      </c>
      <c r="BA347" t="s">
        <v>324</v>
      </c>
      <c r="BB347" t="s">
        <v>324</v>
      </c>
      <c r="BC347" t="s">
        <v>324</v>
      </c>
      <c r="BD347" t="s">
        <v>324</v>
      </c>
      <c r="BE347" t="s">
        <v>324</v>
      </c>
      <c r="BF347" t="s">
        <v>324</v>
      </c>
      <c r="BG347" t="s">
        <v>324</v>
      </c>
      <c r="BH347" t="s">
        <v>324</v>
      </c>
      <c r="BI347" t="s">
        <v>324</v>
      </c>
      <c r="BJ347" t="s">
        <v>324</v>
      </c>
      <c r="BK347" t="s">
        <v>324</v>
      </c>
      <c r="BL347" t="s">
        <v>324</v>
      </c>
      <c r="BM347" t="s">
        <v>324</v>
      </c>
      <c r="BN347" t="s">
        <v>324</v>
      </c>
      <c r="BO347" t="s">
        <v>324</v>
      </c>
      <c r="BP347" t="s">
        <v>324</v>
      </c>
      <c r="BQ347" t="s">
        <v>324</v>
      </c>
      <c r="BR347" t="s">
        <v>324</v>
      </c>
      <c r="BS347">
        <v>-3.5000000000000003E-2</v>
      </c>
      <c r="BT347">
        <v>-3.5999999999999997E-2</v>
      </c>
      <c r="BU347">
        <v>-1.9E-2</v>
      </c>
      <c r="BV347" t="s">
        <v>324</v>
      </c>
      <c r="BW347">
        <v>-1.7000000000000001E-2</v>
      </c>
      <c r="BX347">
        <v>-0.107</v>
      </c>
    </row>
    <row r="348" spans="1:76" x14ac:dyDescent="0.45">
      <c r="A348">
        <v>2023</v>
      </c>
      <c r="B348" t="s">
        <v>200</v>
      </c>
      <c r="C348">
        <v>3329</v>
      </c>
      <c r="D348" t="s">
        <v>1077</v>
      </c>
      <c r="E348" t="s">
        <v>683</v>
      </c>
      <c r="F348">
        <v>3</v>
      </c>
      <c r="G348">
        <v>1.35</v>
      </c>
      <c r="H348">
        <v>1.35</v>
      </c>
      <c r="I348">
        <v>1.35</v>
      </c>
      <c r="K348" t="s">
        <v>324</v>
      </c>
      <c r="L348" t="s">
        <v>324</v>
      </c>
      <c r="M348" t="s">
        <v>324</v>
      </c>
      <c r="N348" t="s">
        <v>324</v>
      </c>
      <c r="O348" t="s">
        <v>324</v>
      </c>
      <c r="P348">
        <v>0</v>
      </c>
      <c r="Q348" t="s">
        <v>324</v>
      </c>
      <c r="R348" t="s">
        <v>324</v>
      </c>
      <c r="S348" t="s">
        <v>324</v>
      </c>
      <c r="T348" t="s">
        <v>324</v>
      </c>
      <c r="U348" t="s">
        <v>324</v>
      </c>
      <c r="V348">
        <v>0</v>
      </c>
      <c r="W348" t="s">
        <v>324</v>
      </c>
      <c r="X348" t="s">
        <v>324</v>
      </c>
      <c r="Y348" t="s">
        <v>324</v>
      </c>
      <c r="Z348" t="s">
        <v>324</v>
      </c>
      <c r="AA348" t="s">
        <v>324</v>
      </c>
      <c r="AB348">
        <v>0</v>
      </c>
      <c r="AC348" t="s">
        <v>324</v>
      </c>
      <c r="AD348" t="s">
        <v>324</v>
      </c>
      <c r="AE348" t="s">
        <v>324</v>
      </c>
      <c r="AF348" t="s">
        <v>324</v>
      </c>
      <c r="AG348" t="s">
        <v>324</v>
      </c>
      <c r="AH348">
        <v>0</v>
      </c>
      <c r="AI348" t="s">
        <v>324</v>
      </c>
      <c r="AJ348" t="s">
        <v>324</v>
      </c>
      <c r="AK348" t="s">
        <v>324</v>
      </c>
      <c r="AL348" t="s">
        <v>324</v>
      </c>
      <c r="AM348" t="s">
        <v>324</v>
      </c>
      <c r="AN348">
        <v>0</v>
      </c>
      <c r="AO348" t="s">
        <v>324</v>
      </c>
      <c r="AP348" t="s">
        <v>324</v>
      </c>
      <c r="AQ348" t="s">
        <v>324</v>
      </c>
      <c r="AR348" t="s">
        <v>324</v>
      </c>
      <c r="AS348" t="s">
        <v>324</v>
      </c>
      <c r="AT348">
        <v>0</v>
      </c>
      <c r="AU348" t="s">
        <v>324</v>
      </c>
      <c r="AV348" t="s">
        <v>324</v>
      </c>
      <c r="AW348">
        <v>1.35</v>
      </c>
      <c r="AX348" t="s">
        <v>324</v>
      </c>
      <c r="AY348" t="s">
        <v>324</v>
      </c>
      <c r="AZ348">
        <v>1.35</v>
      </c>
      <c r="BA348" t="s">
        <v>324</v>
      </c>
      <c r="BB348" t="s">
        <v>324</v>
      </c>
      <c r="BC348" t="s">
        <v>324</v>
      </c>
      <c r="BD348" t="s">
        <v>324</v>
      </c>
      <c r="BE348" t="s">
        <v>324</v>
      </c>
      <c r="BF348">
        <v>0</v>
      </c>
      <c r="BG348" t="s">
        <v>324</v>
      </c>
      <c r="BH348" t="s">
        <v>324</v>
      </c>
      <c r="BI348" t="s">
        <v>324</v>
      </c>
      <c r="BJ348" t="s">
        <v>324</v>
      </c>
      <c r="BK348" t="s">
        <v>324</v>
      </c>
      <c r="BL348">
        <v>0</v>
      </c>
      <c r="BM348" t="s">
        <v>324</v>
      </c>
      <c r="BN348" t="s">
        <v>324</v>
      </c>
      <c r="BO348" t="s">
        <v>324</v>
      </c>
      <c r="BP348" t="s">
        <v>324</v>
      </c>
      <c r="BQ348" t="s">
        <v>324</v>
      </c>
      <c r="BR348">
        <v>0</v>
      </c>
      <c r="BS348">
        <v>0</v>
      </c>
      <c r="BT348">
        <v>0</v>
      </c>
      <c r="BU348">
        <v>1.35</v>
      </c>
      <c r="BV348">
        <v>0</v>
      </c>
      <c r="BW348">
        <v>0</v>
      </c>
      <c r="BX348">
        <v>1.35</v>
      </c>
    </row>
    <row r="349" spans="1:76" x14ac:dyDescent="0.45">
      <c r="A349">
        <v>2023</v>
      </c>
      <c r="B349" t="s">
        <v>200</v>
      </c>
      <c r="C349">
        <v>20334</v>
      </c>
      <c r="D349" t="s">
        <v>538</v>
      </c>
      <c r="E349" t="s">
        <v>683</v>
      </c>
      <c r="F349">
        <v>2</v>
      </c>
      <c r="G349">
        <v>5.0000000000000001E-3</v>
      </c>
      <c r="H349">
        <v>0</v>
      </c>
      <c r="I349">
        <v>0</v>
      </c>
      <c r="J349" t="s">
        <v>244</v>
      </c>
      <c r="K349">
        <v>0</v>
      </c>
      <c r="L349">
        <v>3.0000000000000001E-3</v>
      </c>
      <c r="M349">
        <v>0</v>
      </c>
      <c r="N349">
        <v>0</v>
      </c>
      <c r="O349">
        <v>0</v>
      </c>
      <c r="P349">
        <v>3.0000000000000001E-3</v>
      </c>
      <c r="Q349">
        <v>0</v>
      </c>
      <c r="R349">
        <v>0</v>
      </c>
      <c r="S349">
        <v>0</v>
      </c>
      <c r="T349">
        <v>0</v>
      </c>
      <c r="U349">
        <v>0</v>
      </c>
      <c r="V349">
        <v>0</v>
      </c>
      <c r="W349">
        <v>0</v>
      </c>
      <c r="X349">
        <v>0</v>
      </c>
      <c r="Y349">
        <v>0</v>
      </c>
      <c r="Z349">
        <v>0</v>
      </c>
      <c r="AA349">
        <v>0</v>
      </c>
      <c r="AB349">
        <v>0</v>
      </c>
      <c r="AC349">
        <v>2E-3</v>
      </c>
      <c r="AD349">
        <v>0</v>
      </c>
      <c r="AE349">
        <v>0</v>
      </c>
      <c r="AF349">
        <v>0</v>
      </c>
      <c r="AG349">
        <v>0</v>
      </c>
      <c r="AH349">
        <v>2E-3</v>
      </c>
      <c r="AI349">
        <v>0</v>
      </c>
      <c r="AJ349">
        <v>0</v>
      </c>
      <c r="AK349">
        <v>0</v>
      </c>
      <c r="AL349">
        <v>0</v>
      </c>
      <c r="AM349">
        <v>0</v>
      </c>
      <c r="AN349">
        <v>0</v>
      </c>
      <c r="AO349">
        <v>0</v>
      </c>
      <c r="AP349">
        <v>0</v>
      </c>
      <c r="AQ349">
        <v>0</v>
      </c>
      <c r="AR349">
        <v>0</v>
      </c>
      <c r="AS349">
        <v>0</v>
      </c>
      <c r="AT349">
        <v>0</v>
      </c>
      <c r="AU349">
        <v>0</v>
      </c>
      <c r="AV349">
        <v>0</v>
      </c>
      <c r="AW349">
        <v>0</v>
      </c>
      <c r="AX349">
        <v>0</v>
      </c>
      <c r="AY349">
        <v>0</v>
      </c>
      <c r="AZ349">
        <v>0</v>
      </c>
      <c r="BA349">
        <v>0</v>
      </c>
      <c r="BB349">
        <v>0</v>
      </c>
      <c r="BC349">
        <v>0</v>
      </c>
      <c r="BD349">
        <v>0</v>
      </c>
      <c r="BE349">
        <v>0</v>
      </c>
      <c r="BF349">
        <v>0</v>
      </c>
      <c r="BG349">
        <v>0</v>
      </c>
      <c r="BH349">
        <v>0</v>
      </c>
      <c r="BI349">
        <v>0</v>
      </c>
      <c r="BJ349">
        <v>0</v>
      </c>
      <c r="BK349">
        <v>0</v>
      </c>
      <c r="BL349">
        <v>0</v>
      </c>
      <c r="BM349">
        <v>0</v>
      </c>
      <c r="BN349">
        <v>0</v>
      </c>
      <c r="BO349">
        <v>0</v>
      </c>
      <c r="BP349">
        <v>0</v>
      </c>
      <c r="BQ349">
        <v>0</v>
      </c>
      <c r="BR349">
        <v>0</v>
      </c>
      <c r="BS349">
        <v>2E-3</v>
      </c>
      <c r="BT349">
        <v>3.0000000000000001E-3</v>
      </c>
      <c r="BU349">
        <v>0</v>
      </c>
      <c r="BV349">
        <v>0</v>
      </c>
      <c r="BW349">
        <v>0</v>
      </c>
      <c r="BX349">
        <v>5.0000000000000001E-3</v>
      </c>
    </row>
    <row r="350" spans="1:76" x14ac:dyDescent="0.45">
      <c r="A350">
        <v>2023</v>
      </c>
      <c r="B350" t="s">
        <v>203</v>
      </c>
      <c r="C350">
        <v>13214</v>
      </c>
      <c r="D350" t="s">
        <v>541</v>
      </c>
      <c r="E350" t="s">
        <v>681</v>
      </c>
      <c r="F350">
        <v>7302</v>
      </c>
      <c r="G350">
        <v>97.796999999999997</v>
      </c>
      <c r="H350" t="s">
        <v>324</v>
      </c>
      <c r="I350" t="s">
        <v>324</v>
      </c>
      <c r="J350" t="s">
        <v>244</v>
      </c>
      <c r="K350">
        <v>46.316000000000003</v>
      </c>
      <c r="L350">
        <v>48.054000000000002</v>
      </c>
      <c r="M350" t="s">
        <v>324</v>
      </c>
      <c r="N350" t="s">
        <v>324</v>
      </c>
      <c r="O350" t="s">
        <v>324</v>
      </c>
      <c r="P350">
        <v>94.37</v>
      </c>
      <c r="Q350">
        <v>2.4E-2</v>
      </c>
      <c r="R350" t="s">
        <v>324</v>
      </c>
      <c r="S350" t="s">
        <v>324</v>
      </c>
      <c r="T350" t="s">
        <v>324</v>
      </c>
      <c r="U350" t="s">
        <v>324</v>
      </c>
      <c r="V350">
        <v>2.4E-2</v>
      </c>
      <c r="W350">
        <v>1.2E-2</v>
      </c>
      <c r="X350" t="s">
        <v>324</v>
      </c>
      <c r="Y350" t="s">
        <v>324</v>
      </c>
      <c r="Z350" t="s">
        <v>324</v>
      </c>
      <c r="AA350" t="s">
        <v>324</v>
      </c>
      <c r="AB350">
        <v>1.2E-2</v>
      </c>
      <c r="AC350">
        <v>5.0000000000000001E-3</v>
      </c>
      <c r="AD350" t="s">
        <v>324</v>
      </c>
      <c r="AE350" t="s">
        <v>324</v>
      </c>
      <c r="AF350" t="s">
        <v>324</v>
      </c>
      <c r="AG350" t="s">
        <v>324</v>
      </c>
      <c r="AH350">
        <v>5.0000000000000001E-3</v>
      </c>
      <c r="AI350" t="s">
        <v>324</v>
      </c>
      <c r="AJ350">
        <v>0.37</v>
      </c>
      <c r="AK350" t="s">
        <v>324</v>
      </c>
      <c r="AL350" t="s">
        <v>324</v>
      </c>
      <c r="AM350" t="s">
        <v>324</v>
      </c>
      <c r="AN350">
        <v>0.37</v>
      </c>
      <c r="AO350" t="s">
        <v>324</v>
      </c>
      <c r="AP350">
        <v>2.4E-2</v>
      </c>
      <c r="AQ350" t="s">
        <v>324</v>
      </c>
      <c r="AR350" t="s">
        <v>324</v>
      </c>
      <c r="AS350" t="s">
        <v>324</v>
      </c>
      <c r="AT350">
        <v>2.4E-2</v>
      </c>
      <c r="AU350" t="s">
        <v>324</v>
      </c>
      <c r="AV350" t="s">
        <v>324</v>
      </c>
      <c r="AW350" t="s">
        <v>324</v>
      </c>
      <c r="AX350" t="s">
        <v>324</v>
      </c>
      <c r="AY350" t="s">
        <v>324</v>
      </c>
      <c r="AZ350">
        <v>0</v>
      </c>
      <c r="BA350">
        <v>2E-3</v>
      </c>
      <c r="BB350">
        <v>3.0019999999999998</v>
      </c>
      <c r="BC350" t="s">
        <v>324</v>
      </c>
      <c r="BD350" t="s">
        <v>324</v>
      </c>
      <c r="BE350" t="s">
        <v>324</v>
      </c>
      <c r="BF350">
        <v>3.004</v>
      </c>
      <c r="BG350" t="s">
        <v>324</v>
      </c>
      <c r="BH350" t="s">
        <v>324</v>
      </c>
      <c r="BI350" t="s">
        <v>324</v>
      </c>
      <c r="BJ350" t="s">
        <v>324</v>
      </c>
      <c r="BK350" t="s">
        <v>324</v>
      </c>
      <c r="BL350">
        <v>0</v>
      </c>
      <c r="BM350" t="s">
        <v>324</v>
      </c>
      <c r="BN350" t="s">
        <v>324</v>
      </c>
      <c r="BO350" t="s">
        <v>324</v>
      </c>
      <c r="BP350" t="s">
        <v>324</v>
      </c>
      <c r="BQ350" t="s">
        <v>324</v>
      </c>
      <c r="BR350">
        <v>0</v>
      </c>
      <c r="BS350">
        <v>46.347000000000001</v>
      </c>
      <c r="BT350">
        <v>51.45</v>
      </c>
      <c r="BU350">
        <v>0</v>
      </c>
      <c r="BV350">
        <v>0</v>
      </c>
      <c r="BW350">
        <v>0</v>
      </c>
      <c r="BX350">
        <v>97.796999999999997</v>
      </c>
    </row>
    <row r="351" spans="1:76" x14ac:dyDescent="0.45">
      <c r="A351">
        <v>2023</v>
      </c>
      <c r="B351" t="s">
        <v>206</v>
      </c>
      <c r="C351">
        <v>3046</v>
      </c>
      <c r="D351" t="s">
        <v>466</v>
      </c>
      <c r="E351" t="s">
        <v>994</v>
      </c>
      <c r="F351">
        <v>5</v>
      </c>
      <c r="G351">
        <v>1.464</v>
      </c>
      <c r="H351" t="s">
        <v>324</v>
      </c>
      <c r="I351" t="s">
        <v>324</v>
      </c>
      <c r="J351" t="s">
        <v>244</v>
      </c>
      <c r="K351" t="s">
        <v>324</v>
      </c>
      <c r="L351">
        <v>1.0640000000000001</v>
      </c>
      <c r="M351" t="s">
        <v>324</v>
      </c>
      <c r="N351" t="s">
        <v>324</v>
      </c>
      <c r="O351" t="s">
        <v>324</v>
      </c>
      <c r="P351">
        <v>1.0640000000000001</v>
      </c>
      <c r="Q351" t="s">
        <v>324</v>
      </c>
      <c r="R351" t="s">
        <v>324</v>
      </c>
      <c r="S351" t="s">
        <v>324</v>
      </c>
      <c r="T351" t="s">
        <v>324</v>
      </c>
      <c r="U351" t="s">
        <v>324</v>
      </c>
      <c r="V351">
        <v>0</v>
      </c>
      <c r="W351" t="s">
        <v>324</v>
      </c>
      <c r="X351" t="s">
        <v>324</v>
      </c>
      <c r="Y351" t="s">
        <v>324</v>
      </c>
      <c r="Z351" t="s">
        <v>324</v>
      </c>
      <c r="AA351" t="s">
        <v>324</v>
      </c>
      <c r="AB351">
        <v>0</v>
      </c>
      <c r="AC351" t="s">
        <v>324</v>
      </c>
      <c r="AD351" t="s">
        <v>324</v>
      </c>
      <c r="AE351" t="s">
        <v>324</v>
      </c>
      <c r="AF351" t="s">
        <v>324</v>
      </c>
      <c r="AG351" t="s">
        <v>324</v>
      </c>
      <c r="AH351">
        <v>0</v>
      </c>
      <c r="AI351" t="s">
        <v>324</v>
      </c>
      <c r="AJ351" t="s">
        <v>324</v>
      </c>
      <c r="AK351" t="s">
        <v>324</v>
      </c>
      <c r="AL351" t="s">
        <v>324</v>
      </c>
      <c r="AM351" t="s">
        <v>324</v>
      </c>
      <c r="AN351">
        <v>0</v>
      </c>
      <c r="AO351" t="s">
        <v>324</v>
      </c>
      <c r="AP351" t="s">
        <v>324</v>
      </c>
      <c r="AQ351" t="s">
        <v>324</v>
      </c>
      <c r="AR351" t="s">
        <v>324</v>
      </c>
      <c r="AS351" t="s">
        <v>324</v>
      </c>
      <c r="AT351">
        <v>0</v>
      </c>
      <c r="AU351" t="s">
        <v>324</v>
      </c>
      <c r="AV351" t="s">
        <v>324</v>
      </c>
      <c r="AW351" t="s">
        <v>324</v>
      </c>
      <c r="AX351" t="s">
        <v>324</v>
      </c>
      <c r="AY351" t="s">
        <v>324</v>
      </c>
      <c r="AZ351">
        <v>0</v>
      </c>
      <c r="BA351" t="s">
        <v>324</v>
      </c>
      <c r="BB351">
        <v>0.4</v>
      </c>
      <c r="BC351" t="s">
        <v>324</v>
      </c>
      <c r="BD351" t="s">
        <v>324</v>
      </c>
      <c r="BE351" t="s">
        <v>324</v>
      </c>
      <c r="BF351">
        <v>0.4</v>
      </c>
      <c r="BG351" t="s">
        <v>324</v>
      </c>
      <c r="BH351" t="s">
        <v>324</v>
      </c>
      <c r="BI351" t="s">
        <v>324</v>
      </c>
      <c r="BJ351" t="s">
        <v>324</v>
      </c>
      <c r="BK351" t="s">
        <v>324</v>
      </c>
      <c r="BL351">
        <v>0</v>
      </c>
      <c r="BM351" t="s">
        <v>324</v>
      </c>
      <c r="BN351" t="s">
        <v>324</v>
      </c>
      <c r="BO351" t="s">
        <v>324</v>
      </c>
      <c r="BP351" t="s">
        <v>324</v>
      </c>
      <c r="BQ351" t="s">
        <v>324</v>
      </c>
      <c r="BR351">
        <v>0</v>
      </c>
      <c r="BS351">
        <v>0</v>
      </c>
      <c r="BT351">
        <v>1.464</v>
      </c>
      <c r="BU351">
        <v>0</v>
      </c>
      <c r="BV351">
        <v>0</v>
      </c>
      <c r="BW351">
        <v>0</v>
      </c>
      <c r="BX351">
        <v>1.464</v>
      </c>
    </row>
    <row r="352" spans="1:76" x14ac:dyDescent="0.45">
      <c r="A352">
        <v>2023</v>
      </c>
      <c r="B352" t="s">
        <v>206</v>
      </c>
      <c r="C352">
        <v>5416</v>
      </c>
      <c r="D352" t="s">
        <v>467</v>
      </c>
      <c r="E352" t="s">
        <v>996</v>
      </c>
      <c r="F352">
        <v>16</v>
      </c>
      <c r="G352">
        <v>3.774</v>
      </c>
      <c r="H352">
        <v>0</v>
      </c>
      <c r="I352">
        <v>5.0000000000000001E-3</v>
      </c>
      <c r="J352" t="s">
        <v>244</v>
      </c>
      <c r="K352">
        <v>0.01</v>
      </c>
      <c r="L352">
        <v>1.514</v>
      </c>
      <c r="M352" t="s">
        <v>324</v>
      </c>
      <c r="N352" t="s">
        <v>324</v>
      </c>
      <c r="O352" t="s">
        <v>324</v>
      </c>
      <c r="P352">
        <v>1.524</v>
      </c>
      <c r="Q352">
        <v>0</v>
      </c>
      <c r="R352">
        <v>0</v>
      </c>
      <c r="S352" t="s">
        <v>324</v>
      </c>
      <c r="T352" t="s">
        <v>324</v>
      </c>
      <c r="U352" t="s">
        <v>324</v>
      </c>
      <c r="V352">
        <v>0</v>
      </c>
      <c r="W352">
        <v>0</v>
      </c>
      <c r="X352">
        <v>0</v>
      </c>
      <c r="Y352" t="s">
        <v>324</v>
      </c>
      <c r="Z352" t="s">
        <v>324</v>
      </c>
      <c r="AA352" t="s">
        <v>324</v>
      </c>
      <c r="AB352">
        <v>0</v>
      </c>
      <c r="AC352">
        <v>0</v>
      </c>
      <c r="AD352">
        <v>0</v>
      </c>
      <c r="AE352" t="s">
        <v>324</v>
      </c>
      <c r="AF352" t="s">
        <v>324</v>
      </c>
      <c r="AG352" t="s">
        <v>324</v>
      </c>
      <c r="AH352">
        <v>0</v>
      </c>
      <c r="AI352">
        <v>0</v>
      </c>
      <c r="AJ352">
        <v>2.25</v>
      </c>
      <c r="AK352" t="s">
        <v>324</v>
      </c>
      <c r="AL352" t="s">
        <v>324</v>
      </c>
      <c r="AM352" t="s">
        <v>324</v>
      </c>
      <c r="AN352">
        <v>2.25</v>
      </c>
      <c r="AO352">
        <v>0</v>
      </c>
      <c r="AP352">
        <v>0</v>
      </c>
      <c r="AQ352" t="s">
        <v>324</v>
      </c>
      <c r="AR352" t="s">
        <v>324</v>
      </c>
      <c r="AS352" t="s">
        <v>324</v>
      </c>
      <c r="AT352">
        <v>0</v>
      </c>
      <c r="AU352">
        <v>0</v>
      </c>
      <c r="AV352">
        <v>0</v>
      </c>
      <c r="AW352" t="s">
        <v>324</v>
      </c>
      <c r="AX352" t="s">
        <v>324</v>
      </c>
      <c r="AY352" t="s">
        <v>324</v>
      </c>
      <c r="AZ352">
        <v>0</v>
      </c>
      <c r="BA352">
        <v>0</v>
      </c>
      <c r="BB352">
        <v>0</v>
      </c>
      <c r="BC352" t="s">
        <v>324</v>
      </c>
      <c r="BD352" t="s">
        <v>324</v>
      </c>
      <c r="BE352" t="s">
        <v>324</v>
      </c>
      <c r="BF352">
        <v>0</v>
      </c>
      <c r="BG352">
        <v>0</v>
      </c>
      <c r="BH352">
        <v>0</v>
      </c>
      <c r="BI352" t="s">
        <v>324</v>
      </c>
      <c r="BJ352" t="s">
        <v>324</v>
      </c>
      <c r="BK352" t="s">
        <v>324</v>
      </c>
      <c r="BL352">
        <v>0</v>
      </c>
      <c r="BM352">
        <v>0</v>
      </c>
      <c r="BN352">
        <v>0</v>
      </c>
      <c r="BO352" t="s">
        <v>324</v>
      </c>
      <c r="BP352" t="s">
        <v>324</v>
      </c>
      <c r="BQ352" t="s">
        <v>324</v>
      </c>
      <c r="BR352">
        <v>0</v>
      </c>
      <c r="BS352">
        <v>0.01</v>
      </c>
      <c r="BT352">
        <v>3.7639999999999998</v>
      </c>
      <c r="BU352">
        <v>0</v>
      </c>
      <c r="BV352">
        <v>0</v>
      </c>
      <c r="BW352">
        <v>0</v>
      </c>
      <c r="BX352">
        <v>3.774</v>
      </c>
    </row>
    <row r="353" spans="1:76" x14ac:dyDescent="0.45">
      <c r="A353">
        <v>2023</v>
      </c>
      <c r="B353" t="s">
        <v>206</v>
      </c>
      <c r="C353">
        <v>6709</v>
      </c>
      <c r="D353" t="s">
        <v>1092</v>
      </c>
      <c r="E353" t="s">
        <v>996</v>
      </c>
      <c r="F353">
        <v>14</v>
      </c>
      <c r="G353">
        <v>12.775</v>
      </c>
      <c r="H353">
        <v>1.875</v>
      </c>
      <c r="I353" t="s">
        <v>324</v>
      </c>
      <c r="K353" t="s">
        <v>324</v>
      </c>
      <c r="L353" t="s">
        <v>324</v>
      </c>
      <c r="M353" t="s">
        <v>324</v>
      </c>
      <c r="N353" t="s">
        <v>324</v>
      </c>
      <c r="O353" t="s">
        <v>324</v>
      </c>
      <c r="P353">
        <v>0</v>
      </c>
      <c r="Q353" t="s">
        <v>324</v>
      </c>
      <c r="R353" t="s">
        <v>324</v>
      </c>
      <c r="S353" t="s">
        <v>324</v>
      </c>
      <c r="T353" t="s">
        <v>324</v>
      </c>
      <c r="U353" t="s">
        <v>324</v>
      </c>
      <c r="V353">
        <v>0</v>
      </c>
      <c r="W353" t="s">
        <v>324</v>
      </c>
      <c r="X353" t="s">
        <v>324</v>
      </c>
      <c r="Y353" t="s">
        <v>324</v>
      </c>
      <c r="Z353" t="s">
        <v>324</v>
      </c>
      <c r="AA353" t="s">
        <v>324</v>
      </c>
      <c r="AB353">
        <v>0</v>
      </c>
      <c r="AC353" t="s">
        <v>324</v>
      </c>
      <c r="AD353" t="s">
        <v>324</v>
      </c>
      <c r="AE353" t="s">
        <v>324</v>
      </c>
      <c r="AF353" t="s">
        <v>324</v>
      </c>
      <c r="AG353" t="s">
        <v>324</v>
      </c>
      <c r="AH353">
        <v>0</v>
      </c>
      <c r="AI353" t="s">
        <v>324</v>
      </c>
      <c r="AJ353" t="s">
        <v>324</v>
      </c>
      <c r="AK353" t="s">
        <v>324</v>
      </c>
      <c r="AL353" t="s">
        <v>324</v>
      </c>
      <c r="AM353" t="s">
        <v>324</v>
      </c>
      <c r="AN353">
        <v>0</v>
      </c>
      <c r="AO353" t="s">
        <v>324</v>
      </c>
      <c r="AP353" t="s">
        <v>324</v>
      </c>
      <c r="AQ353" t="s">
        <v>324</v>
      </c>
      <c r="AR353" t="s">
        <v>324</v>
      </c>
      <c r="AS353" t="s">
        <v>324</v>
      </c>
      <c r="AT353">
        <v>0</v>
      </c>
      <c r="AU353" t="s">
        <v>324</v>
      </c>
      <c r="AV353">
        <v>1.875</v>
      </c>
      <c r="AW353" t="s">
        <v>324</v>
      </c>
      <c r="AX353" t="s">
        <v>324</v>
      </c>
      <c r="AY353">
        <v>10.9</v>
      </c>
      <c r="AZ353">
        <v>12.775</v>
      </c>
      <c r="BA353" t="s">
        <v>324</v>
      </c>
      <c r="BB353" t="s">
        <v>324</v>
      </c>
      <c r="BC353" t="s">
        <v>324</v>
      </c>
      <c r="BD353" t="s">
        <v>324</v>
      </c>
      <c r="BE353" t="s">
        <v>324</v>
      </c>
      <c r="BF353">
        <v>0</v>
      </c>
      <c r="BG353" t="s">
        <v>324</v>
      </c>
      <c r="BH353" t="s">
        <v>324</v>
      </c>
      <c r="BI353" t="s">
        <v>324</v>
      </c>
      <c r="BJ353" t="s">
        <v>324</v>
      </c>
      <c r="BK353" t="s">
        <v>324</v>
      </c>
      <c r="BL353">
        <v>0</v>
      </c>
      <c r="BM353" t="s">
        <v>324</v>
      </c>
      <c r="BN353" t="s">
        <v>324</v>
      </c>
      <c r="BO353" t="s">
        <v>324</v>
      </c>
      <c r="BP353" t="s">
        <v>324</v>
      </c>
      <c r="BQ353" t="s">
        <v>324</v>
      </c>
      <c r="BR353">
        <v>0</v>
      </c>
      <c r="BS353">
        <v>0</v>
      </c>
      <c r="BT353">
        <v>1.875</v>
      </c>
      <c r="BU353">
        <v>0</v>
      </c>
      <c r="BV353">
        <v>0</v>
      </c>
      <c r="BW353">
        <v>10.9</v>
      </c>
      <c r="BX353">
        <v>12.775</v>
      </c>
    </row>
    <row r="354" spans="1:76" x14ac:dyDescent="0.45">
      <c r="A354">
        <v>2023</v>
      </c>
      <c r="B354" t="s">
        <v>206</v>
      </c>
      <c r="C354">
        <v>6894</v>
      </c>
      <c r="D354" t="s">
        <v>1093</v>
      </c>
      <c r="E354" t="s">
        <v>996</v>
      </c>
      <c r="F354">
        <v>6</v>
      </c>
      <c r="G354">
        <v>5.9</v>
      </c>
      <c r="H354">
        <v>3</v>
      </c>
      <c r="I354">
        <v>2.4</v>
      </c>
      <c r="K354" t="s">
        <v>324</v>
      </c>
      <c r="L354" t="s">
        <v>324</v>
      </c>
      <c r="M354" t="s">
        <v>324</v>
      </c>
      <c r="N354" t="s">
        <v>324</v>
      </c>
      <c r="O354" t="s">
        <v>324</v>
      </c>
      <c r="P354">
        <v>0</v>
      </c>
      <c r="Q354" t="s">
        <v>324</v>
      </c>
      <c r="R354" t="s">
        <v>324</v>
      </c>
      <c r="S354" t="s">
        <v>324</v>
      </c>
      <c r="T354" t="s">
        <v>324</v>
      </c>
      <c r="U354" t="s">
        <v>324</v>
      </c>
      <c r="V354">
        <v>0</v>
      </c>
      <c r="W354" t="s">
        <v>324</v>
      </c>
      <c r="X354" t="s">
        <v>324</v>
      </c>
      <c r="Y354" t="s">
        <v>324</v>
      </c>
      <c r="Z354" t="s">
        <v>324</v>
      </c>
      <c r="AA354" t="s">
        <v>324</v>
      </c>
      <c r="AB354">
        <v>0</v>
      </c>
      <c r="AC354" t="s">
        <v>324</v>
      </c>
      <c r="AD354" t="s">
        <v>324</v>
      </c>
      <c r="AE354" t="s">
        <v>324</v>
      </c>
      <c r="AF354" t="s">
        <v>324</v>
      </c>
      <c r="AG354" t="s">
        <v>324</v>
      </c>
      <c r="AH354">
        <v>0</v>
      </c>
      <c r="AI354" t="s">
        <v>324</v>
      </c>
      <c r="AJ354" t="s">
        <v>324</v>
      </c>
      <c r="AK354" t="s">
        <v>324</v>
      </c>
      <c r="AL354" t="s">
        <v>324</v>
      </c>
      <c r="AM354" t="s">
        <v>324</v>
      </c>
      <c r="AN354">
        <v>0</v>
      </c>
      <c r="AO354" t="s">
        <v>324</v>
      </c>
      <c r="AP354" t="s">
        <v>324</v>
      </c>
      <c r="AQ354" t="s">
        <v>324</v>
      </c>
      <c r="AR354" t="s">
        <v>324</v>
      </c>
      <c r="AS354" t="s">
        <v>324</v>
      </c>
      <c r="AT354">
        <v>0</v>
      </c>
      <c r="AU354" t="s">
        <v>324</v>
      </c>
      <c r="AV354" t="s">
        <v>324</v>
      </c>
      <c r="AW354" t="s">
        <v>324</v>
      </c>
      <c r="AX354" t="s">
        <v>324</v>
      </c>
      <c r="AY354">
        <v>5.9</v>
      </c>
      <c r="AZ354">
        <v>5.9</v>
      </c>
      <c r="BA354" t="s">
        <v>324</v>
      </c>
      <c r="BB354" t="s">
        <v>324</v>
      </c>
      <c r="BC354" t="s">
        <v>324</v>
      </c>
      <c r="BD354" t="s">
        <v>324</v>
      </c>
      <c r="BE354" t="s">
        <v>324</v>
      </c>
      <c r="BF354">
        <v>0</v>
      </c>
      <c r="BG354" t="s">
        <v>324</v>
      </c>
      <c r="BH354" t="s">
        <v>324</v>
      </c>
      <c r="BI354" t="s">
        <v>324</v>
      </c>
      <c r="BJ354" t="s">
        <v>324</v>
      </c>
      <c r="BK354" t="s">
        <v>324</v>
      </c>
      <c r="BL354">
        <v>0</v>
      </c>
      <c r="BM354" t="s">
        <v>324</v>
      </c>
      <c r="BN354" t="s">
        <v>324</v>
      </c>
      <c r="BO354" t="s">
        <v>324</v>
      </c>
      <c r="BP354" t="s">
        <v>324</v>
      </c>
      <c r="BQ354" t="s">
        <v>324</v>
      </c>
      <c r="BR354">
        <v>0</v>
      </c>
      <c r="BS354">
        <v>0</v>
      </c>
      <c r="BT354">
        <v>0</v>
      </c>
      <c r="BU354">
        <v>0</v>
      </c>
      <c r="BV354">
        <v>0</v>
      </c>
      <c r="BW354">
        <v>5.9</v>
      </c>
      <c r="BX354">
        <v>5.9</v>
      </c>
    </row>
    <row r="355" spans="1:76" x14ac:dyDescent="0.45">
      <c r="A355">
        <v>2023</v>
      </c>
      <c r="B355" t="s">
        <v>206</v>
      </c>
      <c r="C355">
        <v>11118</v>
      </c>
      <c r="D355" t="s">
        <v>1371</v>
      </c>
      <c r="E355" t="s">
        <v>996</v>
      </c>
      <c r="F355">
        <v>3</v>
      </c>
      <c r="G355">
        <v>1.65</v>
      </c>
      <c r="H355">
        <v>0</v>
      </c>
      <c r="I355">
        <v>1.65</v>
      </c>
      <c r="K355" t="s">
        <v>324</v>
      </c>
      <c r="L355" t="s">
        <v>324</v>
      </c>
      <c r="M355" t="s">
        <v>324</v>
      </c>
      <c r="N355" t="s">
        <v>324</v>
      </c>
      <c r="O355" t="s">
        <v>324</v>
      </c>
      <c r="P355">
        <v>0</v>
      </c>
      <c r="Q355" t="s">
        <v>324</v>
      </c>
      <c r="R355" t="s">
        <v>324</v>
      </c>
      <c r="S355" t="s">
        <v>324</v>
      </c>
      <c r="T355" t="s">
        <v>324</v>
      </c>
      <c r="U355" t="s">
        <v>324</v>
      </c>
      <c r="V355">
        <v>0</v>
      </c>
      <c r="W355" t="s">
        <v>324</v>
      </c>
      <c r="X355" t="s">
        <v>324</v>
      </c>
      <c r="Y355" t="s">
        <v>324</v>
      </c>
      <c r="Z355" t="s">
        <v>324</v>
      </c>
      <c r="AA355" t="s">
        <v>324</v>
      </c>
      <c r="AB355">
        <v>0</v>
      </c>
      <c r="AC355" t="s">
        <v>324</v>
      </c>
      <c r="AD355" t="s">
        <v>324</v>
      </c>
      <c r="AE355" t="s">
        <v>324</v>
      </c>
      <c r="AF355" t="s">
        <v>324</v>
      </c>
      <c r="AG355" t="s">
        <v>324</v>
      </c>
      <c r="AH355">
        <v>0</v>
      </c>
      <c r="AI355" t="s">
        <v>324</v>
      </c>
      <c r="AJ355" t="s">
        <v>324</v>
      </c>
      <c r="AK355" t="s">
        <v>324</v>
      </c>
      <c r="AL355" t="s">
        <v>324</v>
      </c>
      <c r="AM355">
        <v>1.65</v>
      </c>
      <c r="AN355">
        <v>1.65</v>
      </c>
      <c r="AO355" t="s">
        <v>324</v>
      </c>
      <c r="AP355" t="s">
        <v>324</v>
      </c>
      <c r="AQ355" t="s">
        <v>324</v>
      </c>
      <c r="AR355" t="s">
        <v>324</v>
      </c>
      <c r="AS355" t="s">
        <v>324</v>
      </c>
      <c r="AT355">
        <v>0</v>
      </c>
      <c r="AU355" t="s">
        <v>324</v>
      </c>
      <c r="AV355" t="s">
        <v>324</v>
      </c>
      <c r="AW355" t="s">
        <v>324</v>
      </c>
      <c r="AX355" t="s">
        <v>324</v>
      </c>
      <c r="AY355" t="s">
        <v>324</v>
      </c>
      <c r="AZ355">
        <v>0</v>
      </c>
      <c r="BA355" t="s">
        <v>324</v>
      </c>
      <c r="BB355" t="s">
        <v>324</v>
      </c>
      <c r="BC355" t="s">
        <v>324</v>
      </c>
      <c r="BD355" t="s">
        <v>324</v>
      </c>
      <c r="BE355" t="s">
        <v>324</v>
      </c>
      <c r="BF355">
        <v>0</v>
      </c>
      <c r="BG355" t="s">
        <v>324</v>
      </c>
      <c r="BH355" t="s">
        <v>324</v>
      </c>
      <c r="BI355" t="s">
        <v>324</v>
      </c>
      <c r="BJ355" t="s">
        <v>324</v>
      </c>
      <c r="BK355" t="s">
        <v>324</v>
      </c>
      <c r="BL355">
        <v>0</v>
      </c>
      <c r="BM355" t="s">
        <v>324</v>
      </c>
      <c r="BN355" t="s">
        <v>324</v>
      </c>
      <c r="BO355" t="s">
        <v>324</v>
      </c>
      <c r="BP355" t="s">
        <v>324</v>
      </c>
      <c r="BQ355" t="s">
        <v>324</v>
      </c>
      <c r="BR355">
        <v>0</v>
      </c>
      <c r="BS355">
        <v>0</v>
      </c>
      <c r="BT355">
        <v>0</v>
      </c>
      <c r="BU355">
        <v>0</v>
      </c>
      <c r="BV355">
        <v>0</v>
      </c>
      <c r="BW355">
        <v>1.65</v>
      </c>
      <c r="BX355">
        <v>1.65</v>
      </c>
    </row>
    <row r="356" spans="1:76" x14ac:dyDescent="0.45">
      <c r="A356">
        <v>2023</v>
      </c>
      <c r="B356" t="s">
        <v>206</v>
      </c>
      <c r="C356">
        <v>14398</v>
      </c>
      <c r="D356" t="s">
        <v>544</v>
      </c>
      <c r="E356" t="s">
        <v>206</v>
      </c>
      <c r="F356">
        <v>9</v>
      </c>
      <c r="G356">
        <v>8.75</v>
      </c>
      <c r="H356">
        <v>2.5</v>
      </c>
      <c r="I356">
        <v>0</v>
      </c>
      <c r="K356">
        <v>0</v>
      </c>
      <c r="L356">
        <v>0</v>
      </c>
      <c r="M356">
        <v>0</v>
      </c>
      <c r="N356">
        <v>0</v>
      </c>
      <c r="O356">
        <v>0</v>
      </c>
      <c r="P356">
        <v>0</v>
      </c>
      <c r="Q356">
        <v>0</v>
      </c>
      <c r="R356">
        <v>0</v>
      </c>
      <c r="S356">
        <v>0</v>
      </c>
      <c r="T356">
        <v>0</v>
      </c>
      <c r="U356">
        <v>0</v>
      </c>
      <c r="V356">
        <v>0</v>
      </c>
      <c r="W356">
        <v>0</v>
      </c>
      <c r="X356">
        <v>0</v>
      </c>
      <c r="Y356">
        <v>0</v>
      </c>
      <c r="Z356">
        <v>0</v>
      </c>
      <c r="AA356">
        <v>0</v>
      </c>
      <c r="AB356">
        <v>0</v>
      </c>
      <c r="AC356">
        <v>0</v>
      </c>
      <c r="AD356">
        <v>0</v>
      </c>
      <c r="AE356">
        <v>0</v>
      </c>
      <c r="AF356">
        <v>0</v>
      </c>
      <c r="AG356">
        <v>0</v>
      </c>
      <c r="AH356">
        <v>0</v>
      </c>
      <c r="AI356">
        <v>0</v>
      </c>
      <c r="AJ356">
        <v>0</v>
      </c>
      <c r="AK356">
        <v>0</v>
      </c>
      <c r="AL356">
        <v>0</v>
      </c>
      <c r="AM356">
        <v>0</v>
      </c>
      <c r="AN356">
        <v>0</v>
      </c>
      <c r="AO356">
        <v>0</v>
      </c>
      <c r="AP356">
        <v>0</v>
      </c>
      <c r="AQ356">
        <v>0</v>
      </c>
      <c r="AR356">
        <v>0</v>
      </c>
      <c r="AS356">
        <v>0</v>
      </c>
      <c r="AT356">
        <v>0</v>
      </c>
      <c r="AU356">
        <v>0</v>
      </c>
      <c r="AV356">
        <v>8.75</v>
      </c>
      <c r="AW356">
        <v>0</v>
      </c>
      <c r="AX356">
        <v>0</v>
      </c>
      <c r="AY356">
        <v>0</v>
      </c>
      <c r="AZ356">
        <v>8.75</v>
      </c>
      <c r="BA356">
        <v>0</v>
      </c>
      <c r="BB356">
        <v>0</v>
      </c>
      <c r="BC356">
        <v>0</v>
      </c>
      <c r="BD356">
        <v>0</v>
      </c>
      <c r="BE356">
        <v>0</v>
      </c>
      <c r="BF356">
        <v>0</v>
      </c>
      <c r="BG356">
        <v>0</v>
      </c>
      <c r="BH356">
        <v>0</v>
      </c>
      <c r="BI356">
        <v>0</v>
      </c>
      <c r="BJ356">
        <v>0</v>
      </c>
      <c r="BK356">
        <v>0</v>
      </c>
      <c r="BL356">
        <v>0</v>
      </c>
      <c r="BM356">
        <v>0</v>
      </c>
      <c r="BN356">
        <v>0</v>
      </c>
      <c r="BO356">
        <v>0</v>
      </c>
      <c r="BP356">
        <v>0</v>
      </c>
      <c r="BQ356">
        <v>0</v>
      </c>
      <c r="BR356">
        <v>0</v>
      </c>
      <c r="BS356">
        <v>0</v>
      </c>
      <c r="BT356">
        <v>8.75</v>
      </c>
      <c r="BU356">
        <v>0</v>
      </c>
      <c r="BV356">
        <v>0</v>
      </c>
      <c r="BW356">
        <v>0</v>
      </c>
      <c r="BX356">
        <v>8.75</v>
      </c>
    </row>
    <row r="357" spans="1:76" x14ac:dyDescent="0.45">
      <c r="A357">
        <v>2023</v>
      </c>
      <c r="B357" t="s">
        <v>206</v>
      </c>
      <c r="C357">
        <v>16195</v>
      </c>
      <c r="D357" t="s">
        <v>1104</v>
      </c>
      <c r="E357" t="s">
        <v>996</v>
      </c>
      <c r="F357">
        <v>1</v>
      </c>
      <c r="G357">
        <v>0.8</v>
      </c>
      <c r="H357">
        <v>0.8</v>
      </c>
      <c r="I357">
        <v>0.8</v>
      </c>
      <c r="K357" t="s">
        <v>324</v>
      </c>
      <c r="L357" t="s">
        <v>324</v>
      </c>
      <c r="M357" t="s">
        <v>324</v>
      </c>
      <c r="N357" t="s">
        <v>324</v>
      </c>
      <c r="O357" t="s">
        <v>324</v>
      </c>
      <c r="P357">
        <v>0</v>
      </c>
      <c r="Q357" t="s">
        <v>324</v>
      </c>
      <c r="R357" t="s">
        <v>324</v>
      </c>
      <c r="S357" t="s">
        <v>324</v>
      </c>
      <c r="T357" t="s">
        <v>324</v>
      </c>
      <c r="U357" t="s">
        <v>324</v>
      </c>
      <c r="V357">
        <v>0</v>
      </c>
      <c r="W357" t="s">
        <v>324</v>
      </c>
      <c r="X357" t="s">
        <v>324</v>
      </c>
      <c r="Y357" t="s">
        <v>324</v>
      </c>
      <c r="Z357" t="s">
        <v>324</v>
      </c>
      <c r="AA357" t="s">
        <v>324</v>
      </c>
      <c r="AB357">
        <v>0</v>
      </c>
      <c r="AC357" t="s">
        <v>324</v>
      </c>
      <c r="AD357" t="s">
        <v>324</v>
      </c>
      <c r="AE357" t="s">
        <v>324</v>
      </c>
      <c r="AF357" t="s">
        <v>324</v>
      </c>
      <c r="AG357" t="s">
        <v>324</v>
      </c>
      <c r="AH357">
        <v>0</v>
      </c>
      <c r="AI357" t="s">
        <v>324</v>
      </c>
      <c r="AJ357" t="s">
        <v>324</v>
      </c>
      <c r="AK357" t="s">
        <v>324</v>
      </c>
      <c r="AL357" t="s">
        <v>324</v>
      </c>
      <c r="AM357" t="s">
        <v>324</v>
      </c>
      <c r="AN357">
        <v>0</v>
      </c>
      <c r="AO357" t="s">
        <v>324</v>
      </c>
      <c r="AP357" t="s">
        <v>324</v>
      </c>
      <c r="AQ357" t="s">
        <v>324</v>
      </c>
      <c r="AR357" t="s">
        <v>324</v>
      </c>
      <c r="AS357" t="s">
        <v>324</v>
      </c>
      <c r="AT357">
        <v>0</v>
      </c>
      <c r="AU357" t="s">
        <v>324</v>
      </c>
      <c r="AV357">
        <v>0.8</v>
      </c>
      <c r="AW357" t="s">
        <v>324</v>
      </c>
      <c r="AX357" t="s">
        <v>324</v>
      </c>
      <c r="AY357" t="s">
        <v>324</v>
      </c>
      <c r="AZ357">
        <v>0.8</v>
      </c>
      <c r="BA357" t="s">
        <v>324</v>
      </c>
      <c r="BB357" t="s">
        <v>324</v>
      </c>
      <c r="BC357" t="s">
        <v>324</v>
      </c>
      <c r="BD357" t="s">
        <v>324</v>
      </c>
      <c r="BE357" t="s">
        <v>324</v>
      </c>
      <c r="BF357">
        <v>0</v>
      </c>
      <c r="BG357" t="s">
        <v>324</v>
      </c>
      <c r="BH357" t="s">
        <v>324</v>
      </c>
      <c r="BI357" t="s">
        <v>324</v>
      </c>
      <c r="BJ357" t="s">
        <v>324</v>
      </c>
      <c r="BK357" t="s">
        <v>324</v>
      </c>
      <c r="BL357">
        <v>0</v>
      </c>
      <c r="BM357" t="s">
        <v>324</v>
      </c>
      <c r="BN357" t="s">
        <v>324</v>
      </c>
      <c r="BO357" t="s">
        <v>324</v>
      </c>
      <c r="BP357" t="s">
        <v>324</v>
      </c>
      <c r="BQ357" t="s">
        <v>324</v>
      </c>
      <c r="BR357">
        <v>0</v>
      </c>
      <c r="BS357">
        <v>0</v>
      </c>
      <c r="BT357">
        <v>0.8</v>
      </c>
      <c r="BU357">
        <v>0</v>
      </c>
      <c r="BV357">
        <v>0</v>
      </c>
      <c r="BW357">
        <v>0</v>
      </c>
      <c r="BX357">
        <v>0.8</v>
      </c>
    </row>
    <row r="358" spans="1:76" x14ac:dyDescent="0.45">
      <c r="A358">
        <v>2023</v>
      </c>
      <c r="B358" t="s">
        <v>206</v>
      </c>
      <c r="C358">
        <v>16606</v>
      </c>
      <c r="D358" t="s">
        <v>1105</v>
      </c>
      <c r="E358" t="s">
        <v>206</v>
      </c>
      <c r="F358">
        <v>4</v>
      </c>
      <c r="G358">
        <v>1.45</v>
      </c>
      <c r="H358" t="s">
        <v>324</v>
      </c>
      <c r="I358" t="s">
        <v>324</v>
      </c>
      <c r="J358" t="s">
        <v>244</v>
      </c>
      <c r="K358" t="s">
        <v>324</v>
      </c>
      <c r="L358">
        <v>0.25</v>
      </c>
      <c r="M358" t="s">
        <v>324</v>
      </c>
      <c r="N358" t="s">
        <v>324</v>
      </c>
      <c r="O358" t="s">
        <v>324</v>
      </c>
      <c r="P358">
        <v>0.25</v>
      </c>
      <c r="Q358" t="s">
        <v>324</v>
      </c>
      <c r="R358" t="s">
        <v>324</v>
      </c>
      <c r="S358" t="s">
        <v>324</v>
      </c>
      <c r="T358" t="s">
        <v>324</v>
      </c>
      <c r="U358" t="s">
        <v>324</v>
      </c>
      <c r="V358">
        <v>0</v>
      </c>
      <c r="W358" t="s">
        <v>324</v>
      </c>
      <c r="X358" t="s">
        <v>324</v>
      </c>
      <c r="Y358" t="s">
        <v>324</v>
      </c>
      <c r="Z358" t="s">
        <v>324</v>
      </c>
      <c r="AA358" t="s">
        <v>324</v>
      </c>
      <c r="AB358">
        <v>0</v>
      </c>
      <c r="AC358" t="s">
        <v>324</v>
      </c>
      <c r="AD358" t="s">
        <v>324</v>
      </c>
      <c r="AE358" t="s">
        <v>324</v>
      </c>
      <c r="AF358" t="s">
        <v>324</v>
      </c>
      <c r="AG358" t="s">
        <v>324</v>
      </c>
      <c r="AH358">
        <v>0</v>
      </c>
      <c r="AI358" t="s">
        <v>324</v>
      </c>
      <c r="AJ358" t="s">
        <v>324</v>
      </c>
      <c r="AK358" t="s">
        <v>324</v>
      </c>
      <c r="AL358" t="s">
        <v>324</v>
      </c>
      <c r="AM358" t="s">
        <v>324</v>
      </c>
      <c r="AN358">
        <v>0</v>
      </c>
      <c r="AO358" t="s">
        <v>324</v>
      </c>
      <c r="AP358" t="s">
        <v>324</v>
      </c>
      <c r="AQ358" t="s">
        <v>324</v>
      </c>
      <c r="AR358" t="s">
        <v>324</v>
      </c>
      <c r="AS358" t="s">
        <v>324</v>
      </c>
      <c r="AT358">
        <v>0</v>
      </c>
      <c r="AU358" t="s">
        <v>324</v>
      </c>
      <c r="AV358" t="s">
        <v>324</v>
      </c>
      <c r="AW358" t="s">
        <v>324</v>
      </c>
      <c r="AX358" t="s">
        <v>324</v>
      </c>
      <c r="AY358" t="s">
        <v>324</v>
      </c>
      <c r="AZ358">
        <v>0</v>
      </c>
      <c r="BA358" t="s">
        <v>324</v>
      </c>
      <c r="BB358" t="s">
        <v>324</v>
      </c>
      <c r="BC358" t="s">
        <v>324</v>
      </c>
      <c r="BD358" t="s">
        <v>324</v>
      </c>
      <c r="BE358" t="s">
        <v>324</v>
      </c>
      <c r="BF358">
        <v>0</v>
      </c>
      <c r="BG358" t="s">
        <v>324</v>
      </c>
      <c r="BH358" t="s">
        <v>324</v>
      </c>
      <c r="BI358" t="s">
        <v>324</v>
      </c>
      <c r="BJ358" t="s">
        <v>324</v>
      </c>
      <c r="BK358" t="s">
        <v>324</v>
      </c>
      <c r="BL358">
        <v>0</v>
      </c>
      <c r="BM358" t="s">
        <v>324</v>
      </c>
      <c r="BN358">
        <v>1.2</v>
      </c>
      <c r="BO358" t="s">
        <v>324</v>
      </c>
      <c r="BP358" t="s">
        <v>324</v>
      </c>
      <c r="BQ358" t="s">
        <v>324</v>
      </c>
      <c r="BR358">
        <v>1.2</v>
      </c>
      <c r="BS358">
        <v>0</v>
      </c>
      <c r="BT358">
        <v>1.45</v>
      </c>
      <c r="BU358">
        <v>0</v>
      </c>
      <c r="BV358">
        <v>0</v>
      </c>
      <c r="BW358">
        <v>0</v>
      </c>
      <c r="BX358">
        <v>1.45</v>
      </c>
    </row>
    <row r="359" spans="1:76" x14ac:dyDescent="0.45">
      <c r="A359">
        <v>2023</v>
      </c>
      <c r="B359" t="s">
        <v>206</v>
      </c>
      <c r="C359">
        <v>17539</v>
      </c>
      <c r="D359" t="s">
        <v>545</v>
      </c>
      <c r="E359" t="s">
        <v>1102</v>
      </c>
      <c r="F359">
        <v>202</v>
      </c>
      <c r="G359">
        <v>22.949000000000002</v>
      </c>
      <c r="H359" t="s">
        <v>324</v>
      </c>
      <c r="I359" t="s">
        <v>324</v>
      </c>
      <c r="J359" t="s">
        <v>244</v>
      </c>
      <c r="K359">
        <v>0.255</v>
      </c>
      <c r="L359">
        <v>16.466000000000001</v>
      </c>
      <c r="M359">
        <v>5.7240000000000002</v>
      </c>
      <c r="N359" t="s">
        <v>324</v>
      </c>
      <c r="O359">
        <v>0.504</v>
      </c>
      <c r="P359">
        <v>22.949000000000002</v>
      </c>
      <c r="Q359" t="s">
        <v>324</v>
      </c>
      <c r="R359" t="s">
        <v>324</v>
      </c>
      <c r="S359" t="s">
        <v>324</v>
      </c>
      <c r="T359" t="s">
        <v>324</v>
      </c>
      <c r="U359" t="s">
        <v>324</v>
      </c>
      <c r="V359">
        <v>0</v>
      </c>
      <c r="W359" t="s">
        <v>324</v>
      </c>
      <c r="X359" t="s">
        <v>324</v>
      </c>
      <c r="Y359" t="s">
        <v>324</v>
      </c>
      <c r="Z359" t="s">
        <v>324</v>
      </c>
      <c r="AA359" t="s">
        <v>324</v>
      </c>
      <c r="AB359">
        <v>0</v>
      </c>
      <c r="AC359" t="s">
        <v>324</v>
      </c>
      <c r="AD359" t="s">
        <v>324</v>
      </c>
      <c r="AE359" t="s">
        <v>324</v>
      </c>
      <c r="AF359" t="s">
        <v>324</v>
      </c>
      <c r="AG359" t="s">
        <v>324</v>
      </c>
      <c r="AH359">
        <v>0</v>
      </c>
      <c r="AI359" t="s">
        <v>324</v>
      </c>
      <c r="AJ359" t="s">
        <v>324</v>
      </c>
      <c r="AK359" t="s">
        <v>324</v>
      </c>
      <c r="AL359" t="s">
        <v>324</v>
      </c>
      <c r="AM359" t="s">
        <v>324</v>
      </c>
      <c r="AN359">
        <v>0</v>
      </c>
      <c r="AO359" t="s">
        <v>324</v>
      </c>
      <c r="AP359" t="s">
        <v>324</v>
      </c>
      <c r="AQ359" t="s">
        <v>324</v>
      </c>
      <c r="AR359" t="s">
        <v>324</v>
      </c>
      <c r="AS359" t="s">
        <v>324</v>
      </c>
      <c r="AT359">
        <v>0</v>
      </c>
      <c r="AU359" t="s">
        <v>324</v>
      </c>
      <c r="AV359" t="s">
        <v>324</v>
      </c>
      <c r="AW359" t="s">
        <v>324</v>
      </c>
      <c r="AX359" t="s">
        <v>324</v>
      </c>
      <c r="AY359" t="s">
        <v>324</v>
      </c>
      <c r="AZ359">
        <v>0</v>
      </c>
      <c r="BA359" t="s">
        <v>324</v>
      </c>
      <c r="BB359" t="s">
        <v>324</v>
      </c>
      <c r="BC359" t="s">
        <v>324</v>
      </c>
      <c r="BD359" t="s">
        <v>324</v>
      </c>
      <c r="BE359" t="s">
        <v>324</v>
      </c>
      <c r="BF359">
        <v>0</v>
      </c>
      <c r="BG359" t="s">
        <v>324</v>
      </c>
      <c r="BH359" t="s">
        <v>324</v>
      </c>
      <c r="BI359" t="s">
        <v>324</v>
      </c>
      <c r="BJ359" t="s">
        <v>324</v>
      </c>
      <c r="BK359" t="s">
        <v>324</v>
      </c>
      <c r="BL359">
        <v>0</v>
      </c>
      <c r="BM359" t="s">
        <v>324</v>
      </c>
      <c r="BN359" t="s">
        <v>324</v>
      </c>
      <c r="BO359" t="s">
        <v>324</v>
      </c>
      <c r="BP359" t="s">
        <v>324</v>
      </c>
      <c r="BQ359" t="s">
        <v>324</v>
      </c>
      <c r="BR359">
        <v>0</v>
      </c>
      <c r="BS359">
        <v>0.255</v>
      </c>
      <c r="BT359">
        <v>16.466000000000001</v>
      </c>
      <c r="BU359">
        <v>5.7240000000000002</v>
      </c>
      <c r="BV359">
        <v>0</v>
      </c>
      <c r="BW359">
        <v>0.504</v>
      </c>
      <c r="BX359">
        <v>22.949000000000002</v>
      </c>
    </row>
    <row r="360" spans="1:76" x14ac:dyDescent="0.45">
      <c r="A360">
        <v>2023</v>
      </c>
      <c r="B360" t="s">
        <v>206</v>
      </c>
      <c r="C360">
        <v>21002</v>
      </c>
      <c r="D360" t="s">
        <v>1106</v>
      </c>
      <c r="E360" t="s">
        <v>996</v>
      </c>
      <c r="F360">
        <v>7</v>
      </c>
      <c r="G360">
        <v>6.5</v>
      </c>
      <c r="H360" t="s">
        <v>324</v>
      </c>
      <c r="I360" t="s">
        <v>324</v>
      </c>
      <c r="K360" t="s">
        <v>324</v>
      </c>
      <c r="L360" t="s">
        <v>324</v>
      </c>
      <c r="M360" t="s">
        <v>324</v>
      </c>
      <c r="N360" t="s">
        <v>324</v>
      </c>
      <c r="O360" t="s">
        <v>324</v>
      </c>
      <c r="P360">
        <v>0</v>
      </c>
      <c r="Q360" t="s">
        <v>324</v>
      </c>
      <c r="R360" t="s">
        <v>324</v>
      </c>
      <c r="S360" t="s">
        <v>324</v>
      </c>
      <c r="T360" t="s">
        <v>324</v>
      </c>
      <c r="U360" t="s">
        <v>324</v>
      </c>
      <c r="V360">
        <v>0</v>
      </c>
      <c r="W360" t="s">
        <v>324</v>
      </c>
      <c r="X360" t="s">
        <v>324</v>
      </c>
      <c r="Y360" t="s">
        <v>324</v>
      </c>
      <c r="Z360" t="s">
        <v>324</v>
      </c>
      <c r="AA360" t="s">
        <v>324</v>
      </c>
      <c r="AB360">
        <v>0</v>
      </c>
      <c r="AC360" t="s">
        <v>324</v>
      </c>
      <c r="AD360" t="s">
        <v>324</v>
      </c>
      <c r="AE360" t="s">
        <v>324</v>
      </c>
      <c r="AF360" t="s">
        <v>324</v>
      </c>
      <c r="AG360" t="s">
        <v>324</v>
      </c>
      <c r="AH360">
        <v>0</v>
      </c>
      <c r="AI360" t="s">
        <v>324</v>
      </c>
      <c r="AJ360" t="s">
        <v>324</v>
      </c>
      <c r="AK360" t="s">
        <v>324</v>
      </c>
      <c r="AL360" t="s">
        <v>324</v>
      </c>
      <c r="AM360" t="s">
        <v>324</v>
      </c>
      <c r="AN360">
        <v>0</v>
      </c>
      <c r="AO360" t="s">
        <v>324</v>
      </c>
      <c r="AP360" t="s">
        <v>324</v>
      </c>
      <c r="AQ360" t="s">
        <v>324</v>
      </c>
      <c r="AR360" t="s">
        <v>324</v>
      </c>
      <c r="AS360" t="s">
        <v>324</v>
      </c>
      <c r="AT360">
        <v>0</v>
      </c>
      <c r="AU360">
        <v>6.5</v>
      </c>
      <c r="AV360" t="s">
        <v>324</v>
      </c>
      <c r="AW360" t="s">
        <v>324</v>
      </c>
      <c r="AX360" t="s">
        <v>324</v>
      </c>
      <c r="AY360" t="s">
        <v>324</v>
      </c>
      <c r="AZ360">
        <v>6.5</v>
      </c>
      <c r="BA360" t="s">
        <v>324</v>
      </c>
      <c r="BB360" t="s">
        <v>324</v>
      </c>
      <c r="BC360" t="s">
        <v>324</v>
      </c>
      <c r="BD360" t="s">
        <v>324</v>
      </c>
      <c r="BE360" t="s">
        <v>324</v>
      </c>
      <c r="BF360">
        <v>0</v>
      </c>
      <c r="BG360" t="s">
        <v>324</v>
      </c>
      <c r="BH360" t="s">
        <v>324</v>
      </c>
      <c r="BI360" t="s">
        <v>324</v>
      </c>
      <c r="BJ360" t="s">
        <v>324</v>
      </c>
      <c r="BK360" t="s">
        <v>324</v>
      </c>
      <c r="BL360">
        <v>0</v>
      </c>
      <c r="BM360" t="s">
        <v>324</v>
      </c>
      <c r="BN360" t="s">
        <v>324</v>
      </c>
      <c r="BO360" t="s">
        <v>324</v>
      </c>
      <c r="BP360" t="s">
        <v>324</v>
      </c>
      <c r="BQ360" t="s">
        <v>324</v>
      </c>
      <c r="BR360">
        <v>0</v>
      </c>
      <c r="BS360">
        <v>6.5</v>
      </c>
      <c r="BT360">
        <v>0</v>
      </c>
      <c r="BU360">
        <v>0</v>
      </c>
      <c r="BV360">
        <v>0</v>
      </c>
      <c r="BW360">
        <v>0</v>
      </c>
      <c r="BX360">
        <v>6.5</v>
      </c>
    </row>
    <row r="361" spans="1:76" x14ac:dyDescent="0.45">
      <c r="A361">
        <v>2023</v>
      </c>
      <c r="B361" t="s">
        <v>206</v>
      </c>
      <c r="C361">
        <v>99999</v>
      </c>
      <c r="D361" t="s">
        <v>599</v>
      </c>
      <c r="E361" t="s">
        <v>994</v>
      </c>
      <c r="F361" t="s">
        <v>324</v>
      </c>
      <c r="G361">
        <v>0.124</v>
      </c>
      <c r="H361" t="s">
        <v>324</v>
      </c>
      <c r="I361" t="s">
        <v>324</v>
      </c>
      <c r="K361">
        <v>0.124</v>
      </c>
      <c r="L361" t="s">
        <v>324</v>
      </c>
      <c r="M361" t="s">
        <v>324</v>
      </c>
      <c r="N361" t="s">
        <v>324</v>
      </c>
      <c r="O361" t="s">
        <v>324</v>
      </c>
      <c r="P361">
        <v>0.124</v>
      </c>
      <c r="Q361" t="s">
        <v>324</v>
      </c>
      <c r="R361" t="s">
        <v>324</v>
      </c>
      <c r="S361" t="s">
        <v>324</v>
      </c>
      <c r="T361" t="s">
        <v>324</v>
      </c>
      <c r="U361" t="s">
        <v>324</v>
      </c>
      <c r="V361" t="s">
        <v>324</v>
      </c>
      <c r="W361" t="s">
        <v>324</v>
      </c>
      <c r="X361" t="s">
        <v>324</v>
      </c>
      <c r="Y361" t="s">
        <v>324</v>
      </c>
      <c r="Z361" t="s">
        <v>324</v>
      </c>
      <c r="AA361" t="s">
        <v>324</v>
      </c>
      <c r="AB361" t="s">
        <v>324</v>
      </c>
      <c r="AC361" t="s">
        <v>324</v>
      </c>
      <c r="AD361" t="s">
        <v>324</v>
      </c>
      <c r="AE361" t="s">
        <v>324</v>
      </c>
      <c r="AF361" t="s">
        <v>324</v>
      </c>
      <c r="AG361" t="s">
        <v>324</v>
      </c>
      <c r="AH361" t="s">
        <v>324</v>
      </c>
      <c r="AI361" t="s">
        <v>324</v>
      </c>
      <c r="AJ361" t="s">
        <v>324</v>
      </c>
      <c r="AK361" t="s">
        <v>324</v>
      </c>
      <c r="AL361" t="s">
        <v>324</v>
      </c>
      <c r="AM361" t="s">
        <v>324</v>
      </c>
      <c r="AN361" t="s">
        <v>324</v>
      </c>
      <c r="AO361" t="s">
        <v>324</v>
      </c>
      <c r="AP361" t="s">
        <v>324</v>
      </c>
      <c r="AQ361" t="s">
        <v>324</v>
      </c>
      <c r="AR361" t="s">
        <v>324</v>
      </c>
      <c r="AS361" t="s">
        <v>324</v>
      </c>
      <c r="AT361" t="s">
        <v>324</v>
      </c>
      <c r="AU361" t="s">
        <v>324</v>
      </c>
      <c r="AV361" t="s">
        <v>324</v>
      </c>
      <c r="AW361" t="s">
        <v>324</v>
      </c>
      <c r="AX361" t="s">
        <v>324</v>
      </c>
      <c r="AY361" t="s">
        <v>324</v>
      </c>
      <c r="AZ361" t="s">
        <v>324</v>
      </c>
      <c r="BA361" t="s">
        <v>324</v>
      </c>
      <c r="BB361" t="s">
        <v>324</v>
      </c>
      <c r="BC361" t="s">
        <v>324</v>
      </c>
      <c r="BD361" t="s">
        <v>324</v>
      </c>
      <c r="BE361" t="s">
        <v>324</v>
      </c>
      <c r="BF361" t="s">
        <v>324</v>
      </c>
      <c r="BG361" t="s">
        <v>324</v>
      </c>
      <c r="BH361" t="s">
        <v>324</v>
      </c>
      <c r="BI361" t="s">
        <v>324</v>
      </c>
      <c r="BJ361" t="s">
        <v>324</v>
      </c>
      <c r="BK361" t="s">
        <v>324</v>
      </c>
      <c r="BL361" t="s">
        <v>324</v>
      </c>
      <c r="BM361" t="s">
        <v>324</v>
      </c>
      <c r="BN361" t="s">
        <v>324</v>
      </c>
      <c r="BO361" t="s">
        <v>324</v>
      </c>
      <c r="BP361" t="s">
        <v>324</v>
      </c>
      <c r="BQ361" t="s">
        <v>324</v>
      </c>
      <c r="BR361" t="s">
        <v>324</v>
      </c>
      <c r="BS361">
        <v>0.124</v>
      </c>
      <c r="BT361" t="s">
        <v>324</v>
      </c>
      <c r="BU361" t="s">
        <v>324</v>
      </c>
      <c r="BV361" t="s">
        <v>324</v>
      </c>
      <c r="BW361" t="s">
        <v>324</v>
      </c>
      <c r="BX361">
        <v>0.124</v>
      </c>
    </row>
    <row r="362" spans="1:76" x14ac:dyDescent="0.45">
      <c r="A362">
        <v>2023</v>
      </c>
      <c r="B362" t="s">
        <v>209</v>
      </c>
      <c r="C362">
        <v>2285</v>
      </c>
      <c r="D362" t="s">
        <v>1372</v>
      </c>
      <c r="E362" t="s">
        <v>661</v>
      </c>
      <c r="F362">
        <v>4</v>
      </c>
      <c r="G362">
        <v>1.9E-2</v>
      </c>
      <c r="H362" t="s">
        <v>324</v>
      </c>
      <c r="I362" t="s">
        <v>324</v>
      </c>
      <c r="J362" t="s">
        <v>244</v>
      </c>
      <c r="K362">
        <v>1.2999999999999999E-2</v>
      </c>
      <c r="L362" t="s">
        <v>324</v>
      </c>
      <c r="M362" t="s">
        <v>324</v>
      </c>
      <c r="N362" t="s">
        <v>324</v>
      </c>
      <c r="O362" t="s">
        <v>324</v>
      </c>
      <c r="P362">
        <v>1.2999999999999999E-2</v>
      </c>
      <c r="Q362">
        <v>6.0000000000000001E-3</v>
      </c>
      <c r="R362" t="s">
        <v>324</v>
      </c>
      <c r="S362" t="s">
        <v>324</v>
      </c>
      <c r="T362" t="s">
        <v>324</v>
      </c>
      <c r="U362" t="s">
        <v>324</v>
      </c>
      <c r="V362">
        <v>6.0000000000000001E-3</v>
      </c>
      <c r="W362" t="s">
        <v>324</v>
      </c>
      <c r="X362" t="s">
        <v>324</v>
      </c>
      <c r="Y362" t="s">
        <v>324</v>
      </c>
      <c r="Z362" t="s">
        <v>324</v>
      </c>
      <c r="AA362" t="s">
        <v>324</v>
      </c>
      <c r="AB362">
        <v>0</v>
      </c>
      <c r="AC362" t="s">
        <v>324</v>
      </c>
      <c r="AD362" t="s">
        <v>324</v>
      </c>
      <c r="AE362" t="s">
        <v>324</v>
      </c>
      <c r="AF362" t="s">
        <v>324</v>
      </c>
      <c r="AG362" t="s">
        <v>324</v>
      </c>
      <c r="AH362">
        <v>0</v>
      </c>
      <c r="AI362" t="s">
        <v>324</v>
      </c>
      <c r="AJ362" t="s">
        <v>324</v>
      </c>
      <c r="AK362" t="s">
        <v>324</v>
      </c>
      <c r="AL362" t="s">
        <v>324</v>
      </c>
      <c r="AM362" t="s">
        <v>324</v>
      </c>
      <c r="AN362">
        <v>0</v>
      </c>
      <c r="AO362" t="s">
        <v>324</v>
      </c>
      <c r="AP362" t="s">
        <v>324</v>
      </c>
      <c r="AQ362" t="s">
        <v>324</v>
      </c>
      <c r="AR362" t="s">
        <v>324</v>
      </c>
      <c r="AS362" t="s">
        <v>324</v>
      </c>
      <c r="AT362">
        <v>0</v>
      </c>
      <c r="AU362" t="s">
        <v>324</v>
      </c>
      <c r="AV362" t="s">
        <v>324</v>
      </c>
      <c r="AW362" t="s">
        <v>324</v>
      </c>
      <c r="AX362" t="s">
        <v>324</v>
      </c>
      <c r="AY362" t="s">
        <v>324</v>
      </c>
      <c r="AZ362">
        <v>0</v>
      </c>
      <c r="BA362" t="s">
        <v>324</v>
      </c>
      <c r="BB362" t="s">
        <v>324</v>
      </c>
      <c r="BC362" t="s">
        <v>324</v>
      </c>
      <c r="BD362" t="s">
        <v>324</v>
      </c>
      <c r="BE362" t="s">
        <v>324</v>
      </c>
      <c r="BF362">
        <v>0</v>
      </c>
      <c r="BG362" t="s">
        <v>324</v>
      </c>
      <c r="BH362" t="s">
        <v>324</v>
      </c>
      <c r="BI362" t="s">
        <v>324</v>
      </c>
      <c r="BJ362" t="s">
        <v>324</v>
      </c>
      <c r="BK362" t="s">
        <v>324</v>
      </c>
      <c r="BL362">
        <v>0</v>
      </c>
      <c r="BM362" t="s">
        <v>324</v>
      </c>
      <c r="BN362" t="s">
        <v>324</v>
      </c>
      <c r="BO362" t="s">
        <v>324</v>
      </c>
      <c r="BP362" t="s">
        <v>324</v>
      </c>
      <c r="BQ362" t="s">
        <v>324</v>
      </c>
      <c r="BR362">
        <v>0</v>
      </c>
      <c r="BS362">
        <v>1.9E-2</v>
      </c>
      <c r="BT362">
        <v>0</v>
      </c>
      <c r="BU362">
        <v>0</v>
      </c>
      <c r="BV362">
        <v>0</v>
      </c>
      <c r="BW362">
        <v>0</v>
      </c>
      <c r="BX362">
        <v>1.9E-2</v>
      </c>
    </row>
    <row r="363" spans="1:76" x14ac:dyDescent="0.45">
      <c r="A363">
        <v>2023</v>
      </c>
      <c r="B363" t="s">
        <v>209</v>
      </c>
      <c r="C363">
        <v>4720</v>
      </c>
      <c r="D363" t="s">
        <v>1373</v>
      </c>
      <c r="E363" t="s">
        <v>661</v>
      </c>
      <c r="F363">
        <v>1</v>
      </c>
      <c r="G363">
        <v>7.0000000000000007E-2</v>
      </c>
      <c r="H363" t="s">
        <v>324</v>
      </c>
      <c r="I363" t="s">
        <v>324</v>
      </c>
      <c r="K363" t="s">
        <v>324</v>
      </c>
      <c r="L363" t="s">
        <v>324</v>
      </c>
      <c r="M363" t="s">
        <v>324</v>
      </c>
      <c r="N363" t="s">
        <v>324</v>
      </c>
      <c r="O363" t="s">
        <v>324</v>
      </c>
      <c r="P363">
        <v>0</v>
      </c>
      <c r="Q363" t="s">
        <v>324</v>
      </c>
      <c r="R363" t="s">
        <v>324</v>
      </c>
      <c r="S363" t="s">
        <v>324</v>
      </c>
      <c r="T363" t="s">
        <v>324</v>
      </c>
      <c r="U363" t="s">
        <v>324</v>
      </c>
      <c r="V363">
        <v>0</v>
      </c>
      <c r="W363" t="s">
        <v>324</v>
      </c>
      <c r="X363" t="s">
        <v>324</v>
      </c>
      <c r="Y363" t="s">
        <v>324</v>
      </c>
      <c r="Z363" t="s">
        <v>324</v>
      </c>
      <c r="AA363" t="s">
        <v>324</v>
      </c>
      <c r="AB363">
        <v>0</v>
      </c>
      <c r="AC363">
        <v>7.0000000000000007E-2</v>
      </c>
      <c r="AD363" t="s">
        <v>324</v>
      </c>
      <c r="AE363" t="s">
        <v>324</v>
      </c>
      <c r="AF363" t="s">
        <v>324</v>
      </c>
      <c r="AG363" t="s">
        <v>324</v>
      </c>
      <c r="AH363">
        <v>7.0000000000000007E-2</v>
      </c>
      <c r="AI363" t="s">
        <v>324</v>
      </c>
      <c r="AJ363" t="s">
        <v>324</v>
      </c>
      <c r="AK363" t="s">
        <v>324</v>
      </c>
      <c r="AL363" t="s">
        <v>324</v>
      </c>
      <c r="AM363" t="s">
        <v>324</v>
      </c>
      <c r="AN363">
        <v>0</v>
      </c>
      <c r="AO363" t="s">
        <v>324</v>
      </c>
      <c r="AP363" t="s">
        <v>324</v>
      </c>
      <c r="AQ363" t="s">
        <v>324</v>
      </c>
      <c r="AR363" t="s">
        <v>324</v>
      </c>
      <c r="AS363" t="s">
        <v>324</v>
      </c>
      <c r="AT363">
        <v>0</v>
      </c>
      <c r="AU363" t="s">
        <v>324</v>
      </c>
      <c r="AV363" t="s">
        <v>324</v>
      </c>
      <c r="AW363" t="s">
        <v>324</v>
      </c>
      <c r="AX363" t="s">
        <v>324</v>
      </c>
      <c r="AY363" t="s">
        <v>324</v>
      </c>
      <c r="AZ363">
        <v>0</v>
      </c>
      <c r="BA363" t="s">
        <v>324</v>
      </c>
      <c r="BB363" t="s">
        <v>324</v>
      </c>
      <c r="BC363" t="s">
        <v>324</v>
      </c>
      <c r="BD363" t="s">
        <v>324</v>
      </c>
      <c r="BE363" t="s">
        <v>324</v>
      </c>
      <c r="BF363">
        <v>0</v>
      </c>
      <c r="BG363" t="s">
        <v>324</v>
      </c>
      <c r="BH363" t="s">
        <v>324</v>
      </c>
      <c r="BI363" t="s">
        <v>324</v>
      </c>
      <c r="BJ363" t="s">
        <v>324</v>
      </c>
      <c r="BK363" t="s">
        <v>324</v>
      </c>
      <c r="BL363">
        <v>0</v>
      </c>
      <c r="BM363" t="s">
        <v>324</v>
      </c>
      <c r="BN363" t="s">
        <v>324</v>
      </c>
      <c r="BO363" t="s">
        <v>324</v>
      </c>
      <c r="BP363" t="s">
        <v>324</v>
      </c>
      <c r="BQ363" t="s">
        <v>324</v>
      </c>
      <c r="BR363">
        <v>0</v>
      </c>
      <c r="BS363">
        <v>7.0000000000000007E-2</v>
      </c>
      <c r="BT363">
        <v>0</v>
      </c>
      <c r="BU363">
        <v>0</v>
      </c>
      <c r="BV363">
        <v>0</v>
      </c>
      <c r="BW363">
        <v>0</v>
      </c>
      <c r="BX363">
        <v>7.0000000000000007E-2</v>
      </c>
    </row>
    <row r="364" spans="1:76" x14ac:dyDescent="0.45">
      <c r="A364">
        <v>2023</v>
      </c>
      <c r="B364" t="s">
        <v>209</v>
      </c>
      <c r="C364">
        <v>12199</v>
      </c>
      <c r="D364" t="s">
        <v>461</v>
      </c>
      <c r="E364" t="s">
        <v>606</v>
      </c>
      <c r="F364">
        <v>2</v>
      </c>
      <c r="G364">
        <v>1.4999999999999999E-2</v>
      </c>
      <c r="H364" t="s">
        <v>324</v>
      </c>
      <c r="I364" t="s">
        <v>324</v>
      </c>
      <c r="J364" t="s">
        <v>244</v>
      </c>
      <c r="K364">
        <v>1.0999999999999999E-2</v>
      </c>
      <c r="L364" t="s">
        <v>324</v>
      </c>
      <c r="M364" t="s">
        <v>324</v>
      </c>
      <c r="N364" t="s">
        <v>324</v>
      </c>
      <c r="O364" t="s">
        <v>324</v>
      </c>
      <c r="P364">
        <v>1.0999999999999999E-2</v>
      </c>
      <c r="Q364" t="s">
        <v>324</v>
      </c>
      <c r="R364" t="s">
        <v>324</v>
      </c>
      <c r="S364" t="s">
        <v>324</v>
      </c>
      <c r="T364" t="s">
        <v>324</v>
      </c>
      <c r="U364" t="s">
        <v>324</v>
      </c>
      <c r="V364">
        <v>0</v>
      </c>
      <c r="W364" t="s">
        <v>324</v>
      </c>
      <c r="X364" t="s">
        <v>324</v>
      </c>
      <c r="Y364" t="s">
        <v>324</v>
      </c>
      <c r="Z364" t="s">
        <v>324</v>
      </c>
      <c r="AA364" t="s">
        <v>324</v>
      </c>
      <c r="AB364">
        <v>0</v>
      </c>
      <c r="AC364">
        <v>4.0000000000000001E-3</v>
      </c>
      <c r="AD364" t="s">
        <v>324</v>
      </c>
      <c r="AE364" t="s">
        <v>324</v>
      </c>
      <c r="AF364" t="s">
        <v>324</v>
      </c>
      <c r="AG364" t="s">
        <v>324</v>
      </c>
      <c r="AH364">
        <v>4.0000000000000001E-3</v>
      </c>
      <c r="AI364" t="s">
        <v>324</v>
      </c>
      <c r="AJ364" t="s">
        <v>324</v>
      </c>
      <c r="AK364" t="s">
        <v>324</v>
      </c>
      <c r="AL364" t="s">
        <v>324</v>
      </c>
      <c r="AM364" t="s">
        <v>324</v>
      </c>
      <c r="AN364">
        <v>0</v>
      </c>
      <c r="AO364" t="s">
        <v>324</v>
      </c>
      <c r="AP364" t="s">
        <v>324</v>
      </c>
      <c r="AQ364" t="s">
        <v>324</v>
      </c>
      <c r="AR364" t="s">
        <v>324</v>
      </c>
      <c r="AS364" t="s">
        <v>324</v>
      </c>
      <c r="AT364">
        <v>0</v>
      </c>
      <c r="AU364" t="s">
        <v>324</v>
      </c>
      <c r="AV364" t="s">
        <v>324</v>
      </c>
      <c r="AW364" t="s">
        <v>324</v>
      </c>
      <c r="AX364" t="s">
        <v>324</v>
      </c>
      <c r="AY364" t="s">
        <v>324</v>
      </c>
      <c r="AZ364">
        <v>0</v>
      </c>
      <c r="BA364" t="s">
        <v>324</v>
      </c>
      <c r="BB364" t="s">
        <v>324</v>
      </c>
      <c r="BC364" t="s">
        <v>324</v>
      </c>
      <c r="BD364" t="s">
        <v>324</v>
      </c>
      <c r="BE364" t="s">
        <v>324</v>
      </c>
      <c r="BF364">
        <v>0</v>
      </c>
      <c r="BG364" t="s">
        <v>324</v>
      </c>
      <c r="BH364" t="s">
        <v>324</v>
      </c>
      <c r="BI364" t="s">
        <v>324</v>
      </c>
      <c r="BJ364" t="s">
        <v>324</v>
      </c>
      <c r="BK364" t="s">
        <v>324</v>
      </c>
      <c r="BL364">
        <v>0</v>
      </c>
      <c r="BM364" t="s">
        <v>324</v>
      </c>
      <c r="BN364" t="s">
        <v>324</v>
      </c>
      <c r="BO364" t="s">
        <v>324</v>
      </c>
      <c r="BP364" t="s">
        <v>324</v>
      </c>
      <c r="BQ364" t="s">
        <v>324</v>
      </c>
      <c r="BR364">
        <v>0</v>
      </c>
      <c r="BS364">
        <v>1.4999999999999999E-2</v>
      </c>
      <c r="BT364">
        <v>0</v>
      </c>
      <c r="BU364">
        <v>0</v>
      </c>
      <c r="BV364">
        <v>0</v>
      </c>
      <c r="BW364">
        <v>0</v>
      </c>
      <c r="BX364">
        <v>1.4999999999999999E-2</v>
      </c>
    </row>
    <row r="365" spans="1:76" x14ac:dyDescent="0.45">
      <c r="A365">
        <v>2023</v>
      </c>
      <c r="B365" t="s">
        <v>209</v>
      </c>
      <c r="C365">
        <v>12341</v>
      </c>
      <c r="D365" t="s">
        <v>394</v>
      </c>
      <c r="E365" t="s">
        <v>606</v>
      </c>
      <c r="F365">
        <v>1</v>
      </c>
      <c r="G365">
        <v>7.0000000000000001E-3</v>
      </c>
      <c r="H365">
        <v>0</v>
      </c>
      <c r="I365">
        <v>0</v>
      </c>
      <c r="J365" t="s">
        <v>244</v>
      </c>
      <c r="K365">
        <v>7.0000000000000001E-3</v>
      </c>
      <c r="L365" t="s">
        <v>324</v>
      </c>
      <c r="M365" t="s">
        <v>324</v>
      </c>
      <c r="N365" t="s">
        <v>324</v>
      </c>
      <c r="O365" t="s">
        <v>324</v>
      </c>
      <c r="P365">
        <v>7.0000000000000001E-3</v>
      </c>
      <c r="Q365" t="s">
        <v>324</v>
      </c>
      <c r="R365" t="s">
        <v>324</v>
      </c>
      <c r="S365" t="s">
        <v>324</v>
      </c>
      <c r="T365" t="s">
        <v>324</v>
      </c>
      <c r="U365" t="s">
        <v>324</v>
      </c>
      <c r="V365">
        <v>0</v>
      </c>
      <c r="W365" t="s">
        <v>324</v>
      </c>
      <c r="X365" t="s">
        <v>324</v>
      </c>
      <c r="Y365" t="s">
        <v>324</v>
      </c>
      <c r="Z365" t="s">
        <v>324</v>
      </c>
      <c r="AA365" t="s">
        <v>324</v>
      </c>
      <c r="AB365">
        <v>0</v>
      </c>
      <c r="AC365" t="s">
        <v>324</v>
      </c>
      <c r="AD365" t="s">
        <v>324</v>
      </c>
      <c r="AE365" t="s">
        <v>324</v>
      </c>
      <c r="AF365" t="s">
        <v>324</v>
      </c>
      <c r="AG365" t="s">
        <v>324</v>
      </c>
      <c r="AH365">
        <v>0</v>
      </c>
      <c r="AI365" t="s">
        <v>324</v>
      </c>
      <c r="AJ365" t="s">
        <v>324</v>
      </c>
      <c r="AK365" t="s">
        <v>324</v>
      </c>
      <c r="AL365" t="s">
        <v>324</v>
      </c>
      <c r="AM365" t="s">
        <v>324</v>
      </c>
      <c r="AN365">
        <v>0</v>
      </c>
      <c r="AO365" t="s">
        <v>324</v>
      </c>
      <c r="AP365" t="s">
        <v>324</v>
      </c>
      <c r="AQ365" t="s">
        <v>324</v>
      </c>
      <c r="AR365" t="s">
        <v>324</v>
      </c>
      <c r="AS365" t="s">
        <v>324</v>
      </c>
      <c r="AT365">
        <v>0</v>
      </c>
      <c r="AU365" t="s">
        <v>324</v>
      </c>
      <c r="AV365" t="s">
        <v>324</v>
      </c>
      <c r="AW365" t="s">
        <v>324</v>
      </c>
      <c r="AX365" t="s">
        <v>324</v>
      </c>
      <c r="AY365" t="s">
        <v>324</v>
      </c>
      <c r="AZ365">
        <v>0</v>
      </c>
      <c r="BA365" t="s">
        <v>324</v>
      </c>
      <c r="BB365" t="s">
        <v>324</v>
      </c>
      <c r="BC365" t="s">
        <v>324</v>
      </c>
      <c r="BD365" t="s">
        <v>324</v>
      </c>
      <c r="BE365" t="s">
        <v>324</v>
      </c>
      <c r="BF365">
        <v>0</v>
      </c>
      <c r="BG365" t="s">
        <v>324</v>
      </c>
      <c r="BH365" t="s">
        <v>324</v>
      </c>
      <c r="BI365" t="s">
        <v>324</v>
      </c>
      <c r="BJ365" t="s">
        <v>324</v>
      </c>
      <c r="BK365" t="s">
        <v>324</v>
      </c>
      <c r="BL365">
        <v>0</v>
      </c>
      <c r="BM365" t="s">
        <v>324</v>
      </c>
      <c r="BN365" t="s">
        <v>324</v>
      </c>
      <c r="BO365" t="s">
        <v>324</v>
      </c>
      <c r="BP365" t="s">
        <v>324</v>
      </c>
      <c r="BQ365" t="s">
        <v>324</v>
      </c>
      <c r="BR365">
        <v>0</v>
      </c>
      <c r="BS365">
        <v>7.0000000000000001E-3</v>
      </c>
      <c r="BT365">
        <v>0</v>
      </c>
      <c r="BU365">
        <v>0</v>
      </c>
      <c r="BV365">
        <v>0</v>
      </c>
      <c r="BW365">
        <v>0</v>
      </c>
      <c r="BX365">
        <v>7.0000000000000001E-3</v>
      </c>
    </row>
    <row r="366" spans="1:76" x14ac:dyDescent="0.45">
      <c r="A366">
        <v>2023</v>
      </c>
      <c r="B366" t="s">
        <v>209</v>
      </c>
      <c r="C366">
        <v>17267</v>
      </c>
      <c r="D366" t="s">
        <v>448</v>
      </c>
      <c r="E366" t="s">
        <v>607</v>
      </c>
      <c r="F366">
        <v>7</v>
      </c>
      <c r="G366">
        <v>0.10199999999999999</v>
      </c>
      <c r="H366" t="s">
        <v>324</v>
      </c>
      <c r="I366">
        <v>7.4999999999999997E-2</v>
      </c>
      <c r="J366" t="s">
        <v>247</v>
      </c>
      <c r="K366">
        <v>2.5000000000000001E-2</v>
      </c>
      <c r="L366">
        <v>7.4999999999999997E-2</v>
      </c>
      <c r="M366" t="s">
        <v>324</v>
      </c>
      <c r="N366" t="s">
        <v>324</v>
      </c>
      <c r="O366" t="s">
        <v>324</v>
      </c>
      <c r="P366">
        <v>0.1</v>
      </c>
      <c r="Q366" t="s">
        <v>324</v>
      </c>
      <c r="R366" t="s">
        <v>324</v>
      </c>
      <c r="S366" t="s">
        <v>324</v>
      </c>
      <c r="T366" t="s">
        <v>324</v>
      </c>
      <c r="U366" t="s">
        <v>324</v>
      </c>
      <c r="V366">
        <v>0</v>
      </c>
      <c r="W366" t="s">
        <v>324</v>
      </c>
      <c r="X366" t="s">
        <v>324</v>
      </c>
      <c r="Y366" t="s">
        <v>324</v>
      </c>
      <c r="Z366" t="s">
        <v>324</v>
      </c>
      <c r="AA366" t="s">
        <v>324</v>
      </c>
      <c r="AB366">
        <v>0</v>
      </c>
      <c r="AC366">
        <v>2E-3</v>
      </c>
      <c r="AD366" t="s">
        <v>324</v>
      </c>
      <c r="AE366" t="s">
        <v>324</v>
      </c>
      <c r="AF366" t="s">
        <v>324</v>
      </c>
      <c r="AG366" t="s">
        <v>324</v>
      </c>
      <c r="AH366">
        <v>2E-3</v>
      </c>
      <c r="AI366" t="s">
        <v>324</v>
      </c>
      <c r="AJ366" t="s">
        <v>324</v>
      </c>
      <c r="AK366" t="s">
        <v>324</v>
      </c>
      <c r="AL366" t="s">
        <v>324</v>
      </c>
      <c r="AM366" t="s">
        <v>324</v>
      </c>
      <c r="AN366">
        <v>0</v>
      </c>
      <c r="AO366" t="s">
        <v>324</v>
      </c>
      <c r="AP366" t="s">
        <v>324</v>
      </c>
      <c r="AQ366" t="s">
        <v>324</v>
      </c>
      <c r="AR366" t="s">
        <v>324</v>
      </c>
      <c r="AS366" t="s">
        <v>324</v>
      </c>
      <c r="AT366">
        <v>0</v>
      </c>
      <c r="AU366" t="s">
        <v>324</v>
      </c>
      <c r="AV366" t="s">
        <v>324</v>
      </c>
      <c r="AW366" t="s">
        <v>324</v>
      </c>
      <c r="AX366" t="s">
        <v>324</v>
      </c>
      <c r="AY366" t="s">
        <v>324</v>
      </c>
      <c r="AZ366">
        <v>0</v>
      </c>
      <c r="BA366" t="s">
        <v>324</v>
      </c>
      <c r="BB366" t="s">
        <v>324</v>
      </c>
      <c r="BC366" t="s">
        <v>324</v>
      </c>
      <c r="BD366" t="s">
        <v>324</v>
      </c>
      <c r="BE366" t="s">
        <v>324</v>
      </c>
      <c r="BF366">
        <v>0</v>
      </c>
      <c r="BG366" t="s">
        <v>324</v>
      </c>
      <c r="BH366" t="s">
        <v>324</v>
      </c>
      <c r="BI366" t="s">
        <v>324</v>
      </c>
      <c r="BJ366" t="s">
        <v>324</v>
      </c>
      <c r="BK366" t="s">
        <v>324</v>
      </c>
      <c r="BL366">
        <v>0</v>
      </c>
      <c r="BM366" t="s">
        <v>324</v>
      </c>
      <c r="BN366" t="s">
        <v>324</v>
      </c>
      <c r="BO366" t="s">
        <v>324</v>
      </c>
      <c r="BP366" t="s">
        <v>324</v>
      </c>
      <c r="BQ366" t="s">
        <v>324</v>
      </c>
      <c r="BR366">
        <v>0</v>
      </c>
      <c r="BS366">
        <v>2.7E-2</v>
      </c>
      <c r="BT366">
        <v>7.4999999999999997E-2</v>
      </c>
      <c r="BU366">
        <v>0</v>
      </c>
      <c r="BV366">
        <v>0</v>
      </c>
      <c r="BW366">
        <v>0</v>
      </c>
      <c r="BX366">
        <v>0.10199999999999999</v>
      </c>
    </row>
    <row r="367" spans="1:76" x14ac:dyDescent="0.45">
      <c r="A367">
        <v>2023</v>
      </c>
      <c r="B367" t="s">
        <v>209</v>
      </c>
      <c r="C367">
        <v>19293</v>
      </c>
      <c r="D367" t="s">
        <v>548</v>
      </c>
      <c r="E367" t="s">
        <v>607</v>
      </c>
      <c r="F367">
        <v>404</v>
      </c>
      <c r="G367">
        <v>17.03</v>
      </c>
      <c r="H367">
        <v>10.56</v>
      </c>
      <c r="I367">
        <v>0.98499999999999999</v>
      </c>
      <c r="J367" t="s">
        <v>244</v>
      </c>
      <c r="K367" t="s">
        <v>324</v>
      </c>
      <c r="L367" t="s">
        <v>324</v>
      </c>
      <c r="M367" t="s">
        <v>324</v>
      </c>
      <c r="N367" t="s">
        <v>324</v>
      </c>
      <c r="O367" t="s">
        <v>324</v>
      </c>
      <c r="P367">
        <v>0</v>
      </c>
      <c r="Q367" t="s">
        <v>324</v>
      </c>
      <c r="R367" t="s">
        <v>324</v>
      </c>
      <c r="S367" t="s">
        <v>324</v>
      </c>
      <c r="T367" t="s">
        <v>324</v>
      </c>
      <c r="U367" t="s">
        <v>324</v>
      </c>
      <c r="V367">
        <v>0</v>
      </c>
      <c r="W367" t="s">
        <v>324</v>
      </c>
      <c r="X367" t="s">
        <v>324</v>
      </c>
      <c r="Y367" t="s">
        <v>324</v>
      </c>
      <c r="Z367" t="s">
        <v>324</v>
      </c>
      <c r="AA367" t="s">
        <v>324</v>
      </c>
      <c r="AB367">
        <v>0</v>
      </c>
      <c r="AC367" t="s">
        <v>324</v>
      </c>
      <c r="AD367" t="s">
        <v>324</v>
      </c>
      <c r="AE367" t="s">
        <v>324</v>
      </c>
      <c r="AF367" t="s">
        <v>324</v>
      </c>
      <c r="AG367" t="s">
        <v>324</v>
      </c>
      <c r="AH367">
        <v>0</v>
      </c>
      <c r="AI367" t="s">
        <v>324</v>
      </c>
      <c r="AJ367" t="s">
        <v>324</v>
      </c>
      <c r="AK367" t="s">
        <v>324</v>
      </c>
      <c r="AL367" t="s">
        <v>324</v>
      </c>
      <c r="AM367" t="s">
        <v>324</v>
      </c>
      <c r="AN367">
        <v>0</v>
      </c>
      <c r="AO367" t="s">
        <v>324</v>
      </c>
      <c r="AP367" t="s">
        <v>324</v>
      </c>
      <c r="AQ367" t="s">
        <v>324</v>
      </c>
      <c r="AR367" t="s">
        <v>324</v>
      </c>
      <c r="AS367" t="s">
        <v>324</v>
      </c>
      <c r="AT367">
        <v>0</v>
      </c>
      <c r="AU367">
        <v>7.5</v>
      </c>
      <c r="AV367">
        <v>9.5299999999999994</v>
      </c>
      <c r="AW367" t="s">
        <v>324</v>
      </c>
      <c r="AX367" t="s">
        <v>324</v>
      </c>
      <c r="AY367" t="s">
        <v>324</v>
      </c>
      <c r="AZ367">
        <v>17.03</v>
      </c>
      <c r="BA367" t="s">
        <v>324</v>
      </c>
      <c r="BB367" t="s">
        <v>324</v>
      </c>
      <c r="BC367" t="s">
        <v>324</v>
      </c>
      <c r="BD367" t="s">
        <v>324</v>
      </c>
      <c r="BE367" t="s">
        <v>324</v>
      </c>
      <c r="BF367">
        <v>0</v>
      </c>
      <c r="BG367" t="s">
        <v>324</v>
      </c>
      <c r="BH367" t="s">
        <v>324</v>
      </c>
      <c r="BI367" t="s">
        <v>324</v>
      </c>
      <c r="BJ367" t="s">
        <v>324</v>
      </c>
      <c r="BK367" t="s">
        <v>324</v>
      </c>
      <c r="BL367">
        <v>0</v>
      </c>
      <c r="BM367" t="s">
        <v>324</v>
      </c>
      <c r="BN367" t="s">
        <v>324</v>
      </c>
      <c r="BO367" t="s">
        <v>324</v>
      </c>
      <c r="BP367" t="s">
        <v>324</v>
      </c>
      <c r="BQ367" t="s">
        <v>324</v>
      </c>
      <c r="BR367">
        <v>0</v>
      </c>
      <c r="BS367">
        <v>7.5</v>
      </c>
      <c r="BT367">
        <v>9.5299999999999994</v>
      </c>
      <c r="BU367">
        <v>0</v>
      </c>
      <c r="BV367">
        <v>0</v>
      </c>
      <c r="BW367">
        <v>0</v>
      </c>
      <c r="BX367">
        <v>17.03</v>
      </c>
    </row>
    <row r="368" spans="1:76" x14ac:dyDescent="0.45">
      <c r="A368">
        <v>2023</v>
      </c>
      <c r="B368" t="s">
        <v>209</v>
      </c>
      <c r="C368">
        <v>19545</v>
      </c>
      <c r="D368" t="s">
        <v>549</v>
      </c>
      <c r="E368" t="s">
        <v>661</v>
      </c>
      <c r="F368">
        <v>3</v>
      </c>
      <c r="G368">
        <v>0.42699999999999999</v>
      </c>
      <c r="H368" t="s">
        <v>324</v>
      </c>
      <c r="I368" t="s">
        <v>324</v>
      </c>
      <c r="J368" t="s">
        <v>247</v>
      </c>
      <c r="K368" t="s">
        <v>324</v>
      </c>
      <c r="L368">
        <v>0.42699999999999999</v>
      </c>
      <c r="M368" t="s">
        <v>324</v>
      </c>
      <c r="N368" t="s">
        <v>324</v>
      </c>
      <c r="O368" t="s">
        <v>324</v>
      </c>
      <c r="P368">
        <v>0.42699999999999999</v>
      </c>
      <c r="Q368" t="s">
        <v>324</v>
      </c>
      <c r="R368" t="s">
        <v>324</v>
      </c>
      <c r="S368" t="s">
        <v>324</v>
      </c>
      <c r="T368" t="s">
        <v>324</v>
      </c>
      <c r="U368" t="s">
        <v>324</v>
      </c>
      <c r="V368">
        <v>0</v>
      </c>
      <c r="W368" t="s">
        <v>324</v>
      </c>
      <c r="X368">
        <v>0.42699999999999999</v>
      </c>
      <c r="Y368" t="s">
        <v>324</v>
      </c>
      <c r="Z368" t="s">
        <v>324</v>
      </c>
      <c r="AA368" t="s">
        <v>324</v>
      </c>
      <c r="AB368">
        <v>0.42699999999999999</v>
      </c>
      <c r="AC368" t="s">
        <v>324</v>
      </c>
      <c r="AD368" t="s">
        <v>324</v>
      </c>
      <c r="AE368" t="s">
        <v>324</v>
      </c>
      <c r="AF368" t="s">
        <v>324</v>
      </c>
      <c r="AG368" t="s">
        <v>324</v>
      </c>
      <c r="AH368">
        <v>0</v>
      </c>
      <c r="AI368" t="s">
        <v>324</v>
      </c>
      <c r="AJ368" t="s">
        <v>324</v>
      </c>
      <c r="AK368" t="s">
        <v>324</v>
      </c>
      <c r="AL368" t="s">
        <v>324</v>
      </c>
      <c r="AM368" t="s">
        <v>324</v>
      </c>
      <c r="AN368">
        <v>0</v>
      </c>
      <c r="AO368" t="s">
        <v>324</v>
      </c>
      <c r="AP368" t="s">
        <v>324</v>
      </c>
      <c r="AQ368" t="s">
        <v>324</v>
      </c>
      <c r="AR368" t="s">
        <v>324</v>
      </c>
      <c r="AS368" t="s">
        <v>324</v>
      </c>
      <c r="AT368">
        <v>0</v>
      </c>
      <c r="AU368" t="s">
        <v>324</v>
      </c>
      <c r="AV368" t="s">
        <v>324</v>
      </c>
      <c r="AW368" t="s">
        <v>324</v>
      </c>
      <c r="AX368" t="s">
        <v>324</v>
      </c>
      <c r="AY368" t="s">
        <v>324</v>
      </c>
      <c r="AZ368">
        <v>0</v>
      </c>
      <c r="BA368" t="s">
        <v>324</v>
      </c>
      <c r="BB368" t="s">
        <v>324</v>
      </c>
      <c r="BC368" t="s">
        <v>324</v>
      </c>
      <c r="BD368" t="s">
        <v>324</v>
      </c>
      <c r="BE368" t="s">
        <v>324</v>
      </c>
      <c r="BF368">
        <v>0</v>
      </c>
      <c r="BG368" t="s">
        <v>324</v>
      </c>
      <c r="BH368" t="s">
        <v>324</v>
      </c>
      <c r="BI368" t="s">
        <v>324</v>
      </c>
      <c r="BJ368" t="s">
        <v>324</v>
      </c>
      <c r="BK368" t="s">
        <v>324</v>
      </c>
      <c r="BL368">
        <v>0</v>
      </c>
      <c r="BM368" t="s">
        <v>324</v>
      </c>
      <c r="BN368" t="s">
        <v>324</v>
      </c>
      <c r="BO368" t="s">
        <v>324</v>
      </c>
      <c r="BP368" t="s">
        <v>324</v>
      </c>
      <c r="BQ368" t="s">
        <v>324</v>
      </c>
      <c r="BR368">
        <v>0</v>
      </c>
      <c r="BS368">
        <v>0</v>
      </c>
      <c r="BT368">
        <v>0.42699999999999999</v>
      </c>
      <c r="BU368">
        <v>0</v>
      </c>
      <c r="BV368">
        <v>0</v>
      </c>
      <c r="BW368">
        <v>0</v>
      </c>
      <c r="BX368">
        <v>0.42699999999999999</v>
      </c>
    </row>
    <row r="369" spans="1:76" x14ac:dyDescent="0.45">
      <c r="A369">
        <v>2023</v>
      </c>
      <c r="B369" t="s">
        <v>209</v>
      </c>
      <c r="C369">
        <v>20187</v>
      </c>
      <c r="D369" t="s">
        <v>1374</v>
      </c>
      <c r="E369" t="s">
        <v>607</v>
      </c>
      <c r="F369">
        <v>4</v>
      </c>
      <c r="G369">
        <v>9.7000000000000003E-2</v>
      </c>
      <c r="H369" t="s">
        <v>324</v>
      </c>
      <c r="I369" t="s">
        <v>324</v>
      </c>
      <c r="J369" t="s">
        <v>244</v>
      </c>
      <c r="K369">
        <v>2.5000000000000001E-2</v>
      </c>
      <c r="L369">
        <v>0.04</v>
      </c>
      <c r="M369" t="s">
        <v>324</v>
      </c>
      <c r="N369" t="s">
        <v>324</v>
      </c>
      <c r="O369" t="s">
        <v>324</v>
      </c>
      <c r="P369">
        <v>6.5000000000000002E-2</v>
      </c>
      <c r="Q369">
        <v>3.2000000000000001E-2</v>
      </c>
      <c r="R369" t="s">
        <v>324</v>
      </c>
      <c r="S369" t="s">
        <v>324</v>
      </c>
      <c r="T369" t="s">
        <v>324</v>
      </c>
      <c r="U369" t="s">
        <v>324</v>
      </c>
      <c r="V369">
        <v>3.2000000000000001E-2</v>
      </c>
      <c r="W369">
        <v>2.5000000000000001E-2</v>
      </c>
      <c r="X369" t="s">
        <v>324</v>
      </c>
      <c r="Y369" t="s">
        <v>324</v>
      </c>
      <c r="Z369" t="s">
        <v>324</v>
      </c>
      <c r="AA369" t="s">
        <v>324</v>
      </c>
      <c r="AB369">
        <v>2.5000000000000001E-2</v>
      </c>
      <c r="AC369" t="s">
        <v>324</v>
      </c>
      <c r="AD369" t="s">
        <v>324</v>
      </c>
      <c r="AE369" t="s">
        <v>324</v>
      </c>
      <c r="AF369" t="s">
        <v>324</v>
      </c>
      <c r="AG369" t="s">
        <v>324</v>
      </c>
      <c r="AH369">
        <v>0</v>
      </c>
      <c r="AI369" t="s">
        <v>324</v>
      </c>
      <c r="AJ369" t="s">
        <v>324</v>
      </c>
      <c r="AK369" t="s">
        <v>324</v>
      </c>
      <c r="AL369" t="s">
        <v>324</v>
      </c>
      <c r="AM369" t="s">
        <v>324</v>
      </c>
      <c r="AN369">
        <v>0</v>
      </c>
      <c r="AO369" t="s">
        <v>324</v>
      </c>
      <c r="AP369" t="s">
        <v>324</v>
      </c>
      <c r="AQ369" t="s">
        <v>324</v>
      </c>
      <c r="AR369" t="s">
        <v>324</v>
      </c>
      <c r="AS369" t="s">
        <v>324</v>
      </c>
      <c r="AT369">
        <v>0</v>
      </c>
      <c r="AU369" t="s">
        <v>324</v>
      </c>
      <c r="AV369" t="s">
        <v>324</v>
      </c>
      <c r="AW369" t="s">
        <v>324</v>
      </c>
      <c r="AX369" t="s">
        <v>324</v>
      </c>
      <c r="AY369" t="s">
        <v>324</v>
      </c>
      <c r="AZ369">
        <v>0</v>
      </c>
      <c r="BA369" t="s">
        <v>324</v>
      </c>
      <c r="BB369" t="s">
        <v>324</v>
      </c>
      <c r="BC369" t="s">
        <v>324</v>
      </c>
      <c r="BD369" t="s">
        <v>324</v>
      </c>
      <c r="BE369" t="s">
        <v>324</v>
      </c>
      <c r="BF369">
        <v>0</v>
      </c>
      <c r="BG369" t="s">
        <v>324</v>
      </c>
      <c r="BH369" t="s">
        <v>324</v>
      </c>
      <c r="BI369" t="s">
        <v>324</v>
      </c>
      <c r="BJ369" t="s">
        <v>324</v>
      </c>
      <c r="BK369" t="s">
        <v>324</v>
      </c>
      <c r="BL369">
        <v>0</v>
      </c>
      <c r="BM369" t="s">
        <v>324</v>
      </c>
      <c r="BN369" t="s">
        <v>324</v>
      </c>
      <c r="BO369" t="s">
        <v>324</v>
      </c>
      <c r="BP369" t="s">
        <v>324</v>
      </c>
      <c r="BQ369" t="s">
        <v>324</v>
      </c>
      <c r="BR369">
        <v>0</v>
      </c>
      <c r="BS369">
        <v>5.7000000000000002E-2</v>
      </c>
      <c r="BT369">
        <v>0.04</v>
      </c>
      <c r="BU369">
        <v>0</v>
      </c>
      <c r="BV369">
        <v>0</v>
      </c>
      <c r="BW369">
        <v>0</v>
      </c>
      <c r="BX369">
        <v>9.7000000000000003E-2</v>
      </c>
    </row>
    <row r="370" spans="1:76" x14ac:dyDescent="0.45">
      <c r="A370">
        <v>2023</v>
      </c>
      <c r="B370" t="s">
        <v>209</v>
      </c>
      <c r="C370">
        <v>99999</v>
      </c>
      <c r="D370" t="s">
        <v>599</v>
      </c>
      <c r="E370" t="s">
        <v>607</v>
      </c>
      <c r="F370" t="s">
        <v>324</v>
      </c>
      <c r="G370">
        <v>4.4999999999999998E-2</v>
      </c>
      <c r="H370" t="s">
        <v>324</v>
      </c>
      <c r="I370" t="s">
        <v>324</v>
      </c>
      <c r="K370">
        <v>5.8000000000000003E-2</v>
      </c>
      <c r="L370">
        <v>-1.2999999999999999E-2</v>
      </c>
      <c r="M370" t="s">
        <v>324</v>
      </c>
      <c r="N370" t="s">
        <v>324</v>
      </c>
      <c r="O370" t="s">
        <v>324</v>
      </c>
      <c r="P370">
        <v>4.4999999999999998E-2</v>
      </c>
      <c r="Q370" t="s">
        <v>324</v>
      </c>
      <c r="R370" t="s">
        <v>324</v>
      </c>
      <c r="S370" t="s">
        <v>324</v>
      </c>
      <c r="T370" t="s">
        <v>324</v>
      </c>
      <c r="U370" t="s">
        <v>324</v>
      </c>
      <c r="V370" t="s">
        <v>324</v>
      </c>
      <c r="W370" t="s">
        <v>324</v>
      </c>
      <c r="X370" t="s">
        <v>324</v>
      </c>
      <c r="Y370" t="s">
        <v>324</v>
      </c>
      <c r="Z370" t="s">
        <v>324</v>
      </c>
      <c r="AA370" t="s">
        <v>324</v>
      </c>
      <c r="AB370" t="s">
        <v>324</v>
      </c>
      <c r="AC370" t="s">
        <v>324</v>
      </c>
      <c r="AD370" t="s">
        <v>324</v>
      </c>
      <c r="AE370" t="s">
        <v>324</v>
      </c>
      <c r="AF370" t="s">
        <v>324</v>
      </c>
      <c r="AG370" t="s">
        <v>324</v>
      </c>
      <c r="AH370" t="s">
        <v>324</v>
      </c>
      <c r="AI370" t="s">
        <v>324</v>
      </c>
      <c r="AJ370" t="s">
        <v>324</v>
      </c>
      <c r="AK370" t="s">
        <v>324</v>
      </c>
      <c r="AL370" t="s">
        <v>324</v>
      </c>
      <c r="AM370" t="s">
        <v>324</v>
      </c>
      <c r="AN370" t="s">
        <v>324</v>
      </c>
      <c r="AO370" t="s">
        <v>324</v>
      </c>
      <c r="AP370" t="s">
        <v>324</v>
      </c>
      <c r="AQ370" t="s">
        <v>324</v>
      </c>
      <c r="AR370" t="s">
        <v>324</v>
      </c>
      <c r="AS370" t="s">
        <v>324</v>
      </c>
      <c r="AT370" t="s">
        <v>324</v>
      </c>
      <c r="AU370" t="s">
        <v>324</v>
      </c>
      <c r="AV370" t="s">
        <v>324</v>
      </c>
      <c r="AW370" t="s">
        <v>324</v>
      </c>
      <c r="AX370" t="s">
        <v>324</v>
      </c>
      <c r="AY370" t="s">
        <v>324</v>
      </c>
      <c r="AZ370" t="s">
        <v>324</v>
      </c>
      <c r="BA370" t="s">
        <v>324</v>
      </c>
      <c r="BB370" t="s">
        <v>324</v>
      </c>
      <c r="BC370" t="s">
        <v>324</v>
      </c>
      <c r="BD370" t="s">
        <v>324</v>
      </c>
      <c r="BE370" t="s">
        <v>324</v>
      </c>
      <c r="BF370" t="s">
        <v>324</v>
      </c>
      <c r="BG370" t="s">
        <v>324</v>
      </c>
      <c r="BH370" t="s">
        <v>324</v>
      </c>
      <c r="BI370" t="s">
        <v>324</v>
      </c>
      <c r="BJ370" t="s">
        <v>324</v>
      </c>
      <c r="BK370" t="s">
        <v>324</v>
      </c>
      <c r="BL370" t="s">
        <v>324</v>
      </c>
      <c r="BM370" t="s">
        <v>324</v>
      </c>
      <c r="BN370" t="s">
        <v>324</v>
      </c>
      <c r="BO370" t="s">
        <v>324</v>
      </c>
      <c r="BP370" t="s">
        <v>324</v>
      </c>
      <c r="BQ370" t="s">
        <v>324</v>
      </c>
      <c r="BR370" t="s">
        <v>324</v>
      </c>
      <c r="BS370">
        <v>5.8000000000000003E-2</v>
      </c>
      <c r="BT370">
        <v>-1.2999999999999999E-2</v>
      </c>
      <c r="BU370" t="s">
        <v>324</v>
      </c>
      <c r="BV370" t="s">
        <v>324</v>
      </c>
      <c r="BW370" t="s">
        <v>324</v>
      </c>
      <c r="BX370">
        <v>4.4999999999999998E-2</v>
      </c>
    </row>
    <row r="371" spans="1:76" x14ac:dyDescent="0.45">
      <c r="A371">
        <v>2023</v>
      </c>
      <c r="B371" t="s">
        <v>209</v>
      </c>
      <c r="C371">
        <v>99999</v>
      </c>
      <c r="D371" t="s">
        <v>599</v>
      </c>
      <c r="E371" t="s">
        <v>661</v>
      </c>
      <c r="F371" t="s">
        <v>324</v>
      </c>
      <c r="G371">
        <v>0.122</v>
      </c>
      <c r="H371" t="s">
        <v>324</v>
      </c>
      <c r="I371" t="s">
        <v>324</v>
      </c>
      <c r="K371">
        <v>5.8999999999999997E-2</v>
      </c>
      <c r="L371">
        <v>6.3E-2</v>
      </c>
      <c r="M371" t="s">
        <v>324</v>
      </c>
      <c r="N371" t="s">
        <v>324</v>
      </c>
      <c r="O371" t="s">
        <v>324</v>
      </c>
      <c r="P371">
        <v>0.122</v>
      </c>
      <c r="Q371" t="s">
        <v>324</v>
      </c>
      <c r="R371" t="s">
        <v>324</v>
      </c>
      <c r="S371" t="s">
        <v>324</v>
      </c>
      <c r="T371" t="s">
        <v>324</v>
      </c>
      <c r="U371" t="s">
        <v>324</v>
      </c>
      <c r="V371" t="s">
        <v>324</v>
      </c>
      <c r="W371" t="s">
        <v>324</v>
      </c>
      <c r="X371" t="s">
        <v>324</v>
      </c>
      <c r="Y371" t="s">
        <v>324</v>
      </c>
      <c r="Z371" t="s">
        <v>324</v>
      </c>
      <c r="AA371" t="s">
        <v>324</v>
      </c>
      <c r="AB371" t="s">
        <v>324</v>
      </c>
      <c r="AC371" t="s">
        <v>324</v>
      </c>
      <c r="AD371" t="s">
        <v>324</v>
      </c>
      <c r="AE371" t="s">
        <v>324</v>
      </c>
      <c r="AF371" t="s">
        <v>324</v>
      </c>
      <c r="AG371" t="s">
        <v>324</v>
      </c>
      <c r="AH371" t="s">
        <v>324</v>
      </c>
      <c r="AI371" t="s">
        <v>324</v>
      </c>
      <c r="AJ371" t="s">
        <v>324</v>
      </c>
      <c r="AK371" t="s">
        <v>324</v>
      </c>
      <c r="AL371" t="s">
        <v>324</v>
      </c>
      <c r="AM371" t="s">
        <v>324</v>
      </c>
      <c r="AN371" t="s">
        <v>324</v>
      </c>
      <c r="AO371" t="s">
        <v>324</v>
      </c>
      <c r="AP371" t="s">
        <v>324</v>
      </c>
      <c r="AQ371" t="s">
        <v>324</v>
      </c>
      <c r="AR371" t="s">
        <v>324</v>
      </c>
      <c r="AS371" t="s">
        <v>324</v>
      </c>
      <c r="AT371" t="s">
        <v>324</v>
      </c>
      <c r="AU371" t="s">
        <v>324</v>
      </c>
      <c r="AV371" t="s">
        <v>324</v>
      </c>
      <c r="AW371" t="s">
        <v>324</v>
      </c>
      <c r="AX371" t="s">
        <v>324</v>
      </c>
      <c r="AY371" t="s">
        <v>324</v>
      </c>
      <c r="AZ371" t="s">
        <v>324</v>
      </c>
      <c r="BA371" t="s">
        <v>324</v>
      </c>
      <c r="BB371" t="s">
        <v>324</v>
      </c>
      <c r="BC371" t="s">
        <v>324</v>
      </c>
      <c r="BD371" t="s">
        <v>324</v>
      </c>
      <c r="BE371" t="s">
        <v>324</v>
      </c>
      <c r="BF371" t="s">
        <v>324</v>
      </c>
      <c r="BG371" t="s">
        <v>324</v>
      </c>
      <c r="BH371" t="s">
        <v>324</v>
      </c>
      <c r="BI371" t="s">
        <v>324</v>
      </c>
      <c r="BJ371" t="s">
        <v>324</v>
      </c>
      <c r="BK371" t="s">
        <v>324</v>
      </c>
      <c r="BL371" t="s">
        <v>324</v>
      </c>
      <c r="BM371" t="s">
        <v>324</v>
      </c>
      <c r="BN371" t="s">
        <v>324</v>
      </c>
      <c r="BO371" t="s">
        <v>324</v>
      </c>
      <c r="BP371" t="s">
        <v>324</v>
      </c>
      <c r="BQ371" t="s">
        <v>324</v>
      </c>
      <c r="BR371" t="s">
        <v>324</v>
      </c>
      <c r="BS371">
        <v>5.8999999999999997E-2</v>
      </c>
      <c r="BT371">
        <v>6.3E-2</v>
      </c>
      <c r="BU371" t="s">
        <v>324</v>
      </c>
      <c r="BV371" t="s">
        <v>324</v>
      </c>
      <c r="BW371" t="s">
        <v>324</v>
      </c>
      <c r="BX371">
        <v>0.122</v>
      </c>
    </row>
    <row r="372" spans="1:76" x14ac:dyDescent="0.45">
      <c r="A372">
        <v>2023</v>
      </c>
      <c r="B372" t="s">
        <v>212</v>
      </c>
      <c r="C372">
        <v>577</v>
      </c>
      <c r="D372" t="s">
        <v>1375</v>
      </c>
      <c r="E372" t="s">
        <v>1281</v>
      </c>
      <c r="F372">
        <v>27</v>
      </c>
      <c r="G372">
        <v>0.32400000000000001</v>
      </c>
      <c r="H372">
        <v>0</v>
      </c>
      <c r="I372">
        <v>0</v>
      </c>
      <c r="J372" t="s">
        <v>244</v>
      </c>
      <c r="K372">
        <v>0.17100000000000001</v>
      </c>
      <c r="L372">
        <v>0.153</v>
      </c>
      <c r="M372">
        <v>0</v>
      </c>
      <c r="N372">
        <v>0</v>
      </c>
      <c r="O372">
        <v>0</v>
      </c>
      <c r="P372">
        <v>0.32400000000000001</v>
      </c>
      <c r="Q372">
        <v>0</v>
      </c>
      <c r="R372">
        <v>0</v>
      </c>
      <c r="S372">
        <v>0</v>
      </c>
      <c r="T372">
        <v>0</v>
      </c>
      <c r="U372">
        <v>0</v>
      </c>
      <c r="V372">
        <v>0</v>
      </c>
      <c r="W372" t="s">
        <v>324</v>
      </c>
      <c r="X372" t="s">
        <v>324</v>
      </c>
      <c r="Y372" t="s">
        <v>324</v>
      </c>
      <c r="Z372" t="s">
        <v>324</v>
      </c>
      <c r="AA372" t="s">
        <v>324</v>
      </c>
      <c r="AB372">
        <v>0</v>
      </c>
      <c r="AC372">
        <v>0</v>
      </c>
      <c r="AD372">
        <v>0</v>
      </c>
      <c r="AE372">
        <v>0</v>
      </c>
      <c r="AF372">
        <v>0</v>
      </c>
      <c r="AG372">
        <v>0</v>
      </c>
      <c r="AH372">
        <v>0</v>
      </c>
      <c r="AI372">
        <v>0</v>
      </c>
      <c r="AJ372">
        <v>0</v>
      </c>
      <c r="AK372">
        <v>0</v>
      </c>
      <c r="AL372">
        <v>0</v>
      </c>
      <c r="AM372">
        <v>0</v>
      </c>
      <c r="AN372">
        <v>0</v>
      </c>
      <c r="AO372">
        <v>0</v>
      </c>
      <c r="AP372">
        <v>0</v>
      </c>
      <c r="AQ372">
        <v>0</v>
      </c>
      <c r="AR372">
        <v>0</v>
      </c>
      <c r="AS372">
        <v>0</v>
      </c>
      <c r="AT372">
        <v>0</v>
      </c>
      <c r="AU372">
        <v>0</v>
      </c>
      <c r="AV372">
        <v>0</v>
      </c>
      <c r="AW372">
        <v>0</v>
      </c>
      <c r="AX372">
        <v>0</v>
      </c>
      <c r="AY372">
        <v>0</v>
      </c>
      <c r="AZ372">
        <v>0</v>
      </c>
      <c r="BA372">
        <v>0</v>
      </c>
      <c r="BB372">
        <v>0</v>
      </c>
      <c r="BC372">
        <v>0</v>
      </c>
      <c r="BD372">
        <v>0</v>
      </c>
      <c r="BE372">
        <v>0</v>
      </c>
      <c r="BF372">
        <v>0</v>
      </c>
      <c r="BG372">
        <v>0</v>
      </c>
      <c r="BH372">
        <v>0</v>
      </c>
      <c r="BI372">
        <v>0</v>
      </c>
      <c r="BJ372">
        <v>0</v>
      </c>
      <c r="BK372">
        <v>0</v>
      </c>
      <c r="BL372">
        <v>0</v>
      </c>
      <c r="BM372">
        <v>0</v>
      </c>
      <c r="BN372">
        <v>0</v>
      </c>
      <c r="BO372">
        <v>0</v>
      </c>
      <c r="BP372">
        <v>0</v>
      </c>
      <c r="BQ372">
        <v>0</v>
      </c>
      <c r="BR372">
        <v>0</v>
      </c>
      <c r="BS372">
        <v>0.17100000000000001</v>
      </c>
      <c r="BT372">
        <v>0.153</v>
      </c>
      <c r="BU372">
        <v>0</v>
      </c>
      <c r="BV372">
        <v>0</v>
      </c>
      <c r="BW372">
        <v>0</v>
      </c>
      <c r="BX372">
        <v>0.32400000000000001</v>
      </c>
    </row>
    <row r="373" spans="1:76" x14ac:dyDescent="0.45">
      <c r="A373">
        <v>2023</v>
      </c>
      <c r="B373" t="s">
        <v>212</v>
      </c>
      <c r="C373">
        <v>727</v>
      </c>
      <c r="D373" t="s">
        <v>1376</v>
      </c>
      <c r="E373" t="s">
        <v>1281</v>
      </c>
      <c r="F373">
        <v>30</v>
      </c>
      <c r="G373">
        <v>0.39100000000000001</v>
      </c>
      <c r="H373">
        <v>0</v>
      </c>
      <c r="I373">
        <v>0</v>
      </c>
      <c r="J373" t="s">
        <v>244</v>
      </c>
      <c r="K373">
        <v>0.20200000000000001</v>
      </c>
      <c r="L373">
        <v>0.189</v>
      </c>
      <c r="M373">
        <v>0</v>
      </c>
      <c r="N373">
        <v>0</v>
      </c>
      <c r="O373">
        <v>0</v>
      </c>
      <c r="P373">
        <v>0.39100000000000001</v>
      </c>
      <c r="Q373">
        <v>0</v>
      </c>
      <c r="R373">
        <v>0</v>
      </c>
      <c r="S373">
        <v>0</v>
      </c>
      <c r="T373">
        <v>0</v>
      </c>
      <c r="U373">
        <v>0</v>
      </c>
      <c r="V373">
        <v>0</v>
      </c>
      <c r="W373" t="s">
        <v>324</v>
      </c>
      <c r="X373" t="s">
        <v>324</v>
      </c>
      <c r="Y373" t="s">
        <v>324</v>
      </c>
      <c r="Z373" t="s">
        <v>324</v>
      </c>
      <c r="AA373" t="s">
        <v>324</v>
      </c>
      <c r="AB373">
        <v>0</v>
      </c>
      <c r="AC373">
        <v>0</v>
      </c>
      <c r="AD373">
        <v>0</v>
      </c>
      <c r="AE373">
        <v>0</v>
      </c>
      <c r="AF373">
        <v>0</v>
      </c>
      <c r="AG373">
        <v>0</v>
      </c>
      <c r="AH373">
        <v>0</v>
      </c>
      <c r="AI373">
        <v>0</v>
      </c>
      <c r="AJ373">
        <v>0</v>
      </c>
      <c r="AK373">
        <v>0</v>
      </c>
      <c r="AL373">
        <v>0</v>
      </c>
      <c r="AM373">
        <v>0</v>
      </c>
      <c r="AN373">
        <v>0</v>
      </c>
      <c r="AO373">
        <v>0</v>
      </c>
      <c r="AP373">
        <v>0</v>
      </c>
      <c r="AQ373">
        <v>0</v>
      </c>
      <c r="AR373">
        <v>0</v>
      </c>
      <c r="AS373">
        <v>0</v>
      </c>
      <c r="AT373">
        <v>0</v>
      </c>
      <c r="AU373">
        <v>0</v>
      </c>
      <c r="AV373">
        <v>0</v>
      </c>
      <c r="AW373">
        <v>0</v>
      </c>
      <c r="AX373">
        <v>0</v>
      </c>
      <c r="AY373">
        <v>0</v>
      </c>
      <c r="AZ373">
        <v>0</v>
      </c>
      <c r="BA373">
        <v>0</v>
      </c>
      <c r="BB373">
        <v>0</v>
      </c>
      <c r="BC373">
        <v>0</v>
      </c>
      <c r="BD373">
        <v>0</v>
      </c>
      <c r="BE373">
        <v>0</v>
      </c>
      <c r="BF373">
        <v>0</v>
      </c>
      <c r="BG373">
        <v>0</v>
      </c>
      <c r="BH373">
        <v>0</v>
      </c>
      <c r="BI373">
        <v>0</v>
      </c>
      <c r="BJ373">
        <v>0</v>
      </c>
      <c r="BK373">
        <v>0</v>
      </c>
      <c r="BL373">
        <v>0</v>
      </c>
      <c r="BM373">
        <v>0</v>
      </c>
      <c r="BN373">
        <v>0</v>
      </c>
      <c r="BO373">
        <v>0</v>
      </c>
      <c r="BP373">
        <v>0</v>
      </c>
      <c r="BQ373">
        <v>0</v>
      </c>
      <c r="BR373">
        <v>0</v>
      </c>
      <c r="BS373">
        <v>0.20200000000000001</v>
      </c>
      <c r="BT373">
        <v>0.189</v>
      </c>
      <c r="BU373">
        <v>0</v>
      </c>
      <c r="BV373">
        <v>0</v>
      </c>
      <c r="BW373">
        <v>0</v>
      </c>
      <c r="BX373">
        <v>0.39100000000000001</v>
      </c>
    </row>
    <row r="374" spans="1:76" x14ac:dyDescent="0.45">
      <c r="A374">
        <v>2023</v>
      </c>
      <c r="B374" t="s">
        <v>212</v>
      </c>
      <c r="C374">
        <v>947</v>
      </c>
      <c r="D374" t="s">
        <v>1377</v>
      </c>
      <c r="E374" t="s">
        <v>1281</v>
      </c>
      <c r="F374">
        <v>34</v>
      </c>
      <c r="G374">
        <v>0.58099999999999996</v>
      </c>
      <c r="H374">
        <v>0</v>
      </c>
      <c r="I374">
        <v>0</v>
      </c>
      <c r="J374" t="s">
        <v>244</v>
      </c>
      <c r="K374">
        <v>0.186</v>
      </c>
      <c r="L374">
        <v>0.39500000000000002</v>
      </c>
      <c r="M374">
        <v>0</v>
      </c>
      <c r="N374">
        <v>0</v>
      </c>
      <c r="O374">
        <v>0</v>
      </c>
      <c r="P374">
        <v>0.58099999999999996</v>
      </c>
      <c r="Q374">
        <v>0</v>
      </c>
      <c r="R374">
        <v>0</v>
      </c>
      <c r="S374">
        <v>0</v>
      </c>
      <c r="T374">
        <v>0</v>
      </c>
      <c r="U374">
        <v>0</v>
      </c>
      <c r="V374">
        <v>0</v>
      </c>
      <c r="W374" t="s">
        <v>324</v>
      </c>
      <c r="X374" t="s">
        <v>324</v>
      </c>
      <c r="Y374" t="s">
        <v>324</v>
      </c>
      <c r="Z374" t="s">
        <v>324</v>
      </c>
      <c r="AA374" t="s">
        <v>324</v>
      </c>
      <c r="AB374">
        <v>0</v>
      </c>
      <c r="AC374">
        <v>0</v>
      </c>
      <c r="AD374">
        <v>0</v>
      </c>
      <c r="AE374">
        <v>0</v>
      </c>
      <c r="AF374">
        <v>0</v>
      </c>
      <c r="AG374">
        <v>0</v>
      </c>
      <c r="AH374">
        <v>0</v>
      </c>
      <c r="AI374">
        <v>0</v>
      </c>
      <c r="AJ374">
        <v>0</v>
      </c>
      <c r="AK374">
        <v>0</v>
      </c>
      <c r="AL374">
        <v>0</v>
      </c>
      <c r="AM374">
        <v>0</v>
      </c>
      <c r="AN374">
        <v>0</v>
      </c>
      <c r="AO374">
        <v>0</v>
      </c>
      <c r="AP374">
        <v>0</v>
      </c>
      <c r="AQ374">
        <v>0</v>
      </c>
      <c r="AR374">
        <v>0</v>
      </c>
      <c r="AS374">
        <v>0</v>
      </c>
      <c r="AT374">
        <v>0</v>
      </c>
      <c r="AU374">
        <v>0</v>
      </c>
      <c r="AV374">
        <v>0</v>
      </c>
      <c r="AW374">
        <v>0</v>
      </c>
      <c r="AX374">
        <v>0</v>
      </c>
      <c r="AY374">
        <v>0</v>
      </c>
      <c r="AZ374">
        <v>0</v>
      </c>
      <c r="BA374">
        <v>0</v>
      </c>
      <c r="BB374">
        <v>0</v>
      </c>
      <c r="BC374">
        <v>0</v>
      </c>
      <c r="BD374">
        <v>0</v>
      </c>
      <c r="BE374">
        <v>0</v>
      </c>
      <c r="BF374">
        <v>0</v>
      </c>
      <c r="BG374">
        <v>0</v>
      </c>
      <c r="BH374">
        <v>0</v>
      </c>
      <c r="BI374">
        <v>0</v>
      </c>
      <c r="BJ374">
        <v>0</v>
      </c>
      <c r="BK374">
        <v>0</v>
      </c>
      <c r="BL374">
        <v>0</v>
      </c>
      <c r="BM374">
        <v>0</v>
      </c>
      <c r="BN374">
        <v>0</v>
      </c>
      <c r="BO374">
        <v>0</v>
      </c>
      <c r="BP374">
        <v>0</v>
      </c>
      <c r="BQ374">
        <v>0</v>
      </c>
      <c r="BR374">
        <v>0</v>
      </c>
      <c r="BS374">
        <v>0.186</v>
      </c>
      <c r="BT374">
        <v>0.39500000000000002</v>
      </c>
      <c r="BU374">
        <v>0</v>
      </c>
      <c r="BV374">
        <v>0</v>
      </c>
      <c r="BW374">
        <v>0</v>
      </c>
      <c r="BX374">
        <v>0.58099999999999996</v>
      </c>
    </row>
    <row r="375" spans="1:76" x14ac:dyDescent="0.45">
      <c r="A375">
        <v>2023</v>
      </c>
      <c r="B375" t="s">
        <v>212</v>
      </c>
      <c r="C375">
        <v>1578</v>
      </c>
      <c r="D375" t="s">
        <v>1378</v>
      </c>
      <c r="E375" t="s">
        <v>1281</v>
      </c>
      <c r="F375">
        <v>3</v>
      </c>
      <c r="G375">
        <v>3.4000000000000002E-2</v>
      </c>
      <c r="H375">
        <v>0</v>
      </c>
      <c r="I375">
        <v>0</v>
      </c>
      <c r="J375" t="s">
        <v>244</v>
      </c>
      <c r="K375">
        <v>1.4E-2</v>
      </c>
      <c r="L375">
        <v>0.02</v>
      </c>
      <c r="M375">
        <v>0</v>
      </c>
      <c r="N375">
        <v>0</v>
      </c>
      <c r="O375">
        <v>0</v>
      </c>
      <c r="P375">
        <v>3.4000000000000002E-2</v>
      </c>
      <c r="Q375">
        <v>0</v>
      </c>
      <c r="R375">
        <v>0</v>
      </c>
      <c r="S375">
        <v>0</v>
      </c>
      <c r="T375">
        <v>0</v>
      </c>
      <c r="U375">
        <v>0</v>
      </c>
      <c r="V375">
        <v>0</v>
      </c>
      <c r="W375" t="s">
        <v>324</v>
      </c>
      <c r="X375" t="s">
        <v>324</v>
      </c>
      <c r="Y375" t="s">
        <v>324</v>
      </c>
      <c r="Z375" t="s">
        <v>324</v>
      </c>
      <c r="AA375" t="s">
        <v>324</v>
      </c>
      <c r="AB375">
        <v>0</v>
      </c>
      <c r="AC375">
        <v>0</v>
      </c>
      <c r="AD375">
        <v>0</v>
      </c>
      <c r="AE375">
        <v>0</v>
      </c>
      <c r="AF375">
        <v>0</v>
      </c>
      <c r="AG375">
        <v>0</v>
      </c>
      <c r="AH375">
        <v>0</v>
      </c>
      <c r="AI375">
        <v>0</v>
      </c>
      <c r="AJ375">
        <v>0</v>
      </c>
      <c r="AK375">
        <v>0</v>
      </c>
      <c r="AL375">
        <v>0</v>
      </c>
      <c r="AM375">
        <v>0</v>
      </c>
      <c r="AN375">
        <v>0</v>
      </c>
      <c r="AO375">
        <v>0</v>
      </c>
      <c r="AP375">
        <v>0</v>
      </c>
      <c r="AQ375">
        <v>0</v>
      </c>
      <c r="AR375">
        <v>0</v>
      </c>
      <c r="AS375">
        <v>0</v>
      </c>
      <c r="AT375">
        <v>0</v>
      </c>
      <c r="AU375">
        <v>0</v>
      </c>
      <c r="AV375">
        <v>0</v>
      </c>
      <c r="AW375">
        <v>0</v>
      </c>
      <c r="AX375">
        <v>0</v>
      </c>
      <c r="AY375">
        <v>0</v>
      </c>
      <c r="AZ375">
        <v>0</v>
      </c>
      <c r="BA375">
        <v>0</v>
      </c>
      <c r="BB375">
        <v>0</v>
      </c>
      <c r="BC375">
        <v>0</v>
      </c>
      <c r="BD375">
        <v>0</v>
      </c>
      <c r="BE375">
        <v>0</v>
      </c>
      <c r="BF375">
        <v>0</v>
      </c>
      <c r="BG375">
        <v>0</v>
      </c>
      <c r="BH375">
        <v>0</v>
      </c>
      <c r="BI375">
        <v>0</v>
      </c>
      <c r="BJ375">
        <v>0</v>
      </c>
      <c r="BK375">
        <v>0</v>
      </c>
      <c r="BL375">
        <v>0</v>
      </c>
      <c r="BM375">
        <v>0</v>
      </c>
      <c r="BN375">
        <v>0</v>
      </c>
      <c r="BO375">
        <v>0</v>
      </c>
      <c r="BP375">
        <v>0</v>
      </c>
      <c r="BQ375">
        <v>0</v>
      </c>
      <c r="BR375">
        <v>0</v>
      </c>
      <c r="BS375">
        <v>1.4E-2</v>
      </c>
      <c r="BT375">
        <v>0.02</v>
      </c>
      <c r="BU375">
        <v>0</v>
      </c>
      <c r="BV375">
        <v>0</v>
      </c>
      <c r="BW375">
        <v>0</v>
      </c>
      <c r="BX375">
        <v>3.4000000000000002E-2</v>
      </c>
    </row>
    <row r="376" spans="1:76" x14ac:dyDescent="0.45">
      <c r="A376">
        <v>2023</v>
      </c>
      <c r="B376" t="s">
        <v>212</v>
      </c>
      <c r="C376">
        <v>2247</v>
      </c>
      <c r="D376" t="s">
        <v>1379</v>
      </c>
      <c r="E376" t="s">
        <v>1281</v>
      </c>
      <c r="F376">
        <v>31</v>
      </c>
      <c r="G376">
        <v>0.623</v>
      </c>
      <c r="H376">
        <v>0</v>
      </c>
      <c r="I376">
        <v>0</v>
      </c>
      <c r="J376" t="s">
        <v>244</v>
      </c>
      <c r="K376">
        <v>0.28699999999999998</v>
      </c>
      <c r="L376">
        <v>0.33600000000000002</v>
      </c>
      <c r="M376">
        <v>0</v>
      </c>
      <c r="N376">
        <v>0</v>
      </c>
      <c r="O376">
        <v>0</v>
      </c>
      <c r="P376">
        <v>0.623</v>
      </c>
      <c r="Q376">
        <v>0</v>
      </c>
      <c r="R376">
        <v>0</v>
      </c>
      <c r="S376">
        <v>0</v>
      </c>
      <c r="T376">
        <v>0</v>
      </c>
      <c r="U376">
        <v>0</v>
      </c>
      <c r="V376">
        <v>0</v>
      </c>
      <c r="W376" t="s">
        <v>324</v>
      </c>
      <c r="X376" t="s">
        <v>324</v>
      </c>
      <c r="Y376" t="s">
        <v>324</v>
      </c>
      <c r="Z376" t="s">
        <v>324</v>
      </c>
      <c r="AA376" t="s">
        <v>324</v>
      </c>
      <c r="AB376">
        <v>0</v>
      </c>
      <c r="AC376">
        <v>0</v>
      </c>
      <c r="AD376">
        <v>0</v>
      </c>
      <c r="AE376">
        <v>0</v>
      </c>
      <c r="AF376">
        <v>0</v>
      </c>
      <c r="AG376">
        <v>0</v>
      </c>
      <c r="AH376">
        <v>0</v>
      </c>
      <c r="AI376">
        <v>0</v>
      </c>
      <c r="AJ376">
        <v>0</v>
      </c>
      <c r="AK376">
        <v>0</v>
      </c>
      <c r="AL376">
        <v>0</v>
      </c>
      <c r="AM376">
        <v>0</v>
      </c>
      <c r="AN376">
        <v>0</v>
      </c>
      <c r="AO376">
        <v>0</v>
      </c>
      <c r="AP376">
        <v>0</v>
      </c>
      <c r="AQ376">
        <v>0</v>
      </c>
      <c r="AR376">
        <v>0</v>
      </c>
      <c r="AS376">
        <v>0</v>
      </c>
      <c r="AT376">
        <v>0</v>
      </c>
      <c r="AU376">
        <v>0</v>
      </c>
      <c r="AV376">
        <v>0</v>
      </c>
      <c r="AW376">
        <v>0</v>
      </c>
      <c r="AX376">
        <v>0</v>
      </c>
      <c r="AY376">
        <v>0</v>
      </c>
      <c r="AZ376">
        <v>0</v>
      </c>
      <c r="BA376">
        <v>0</v>
      </c>
      <c r="BB376">
        <v>0</v>
      </c>
      <c r="BC376">
        <v>0</v>
      </c>
      <c r="BD376">
        <v>0</v>
      </c>
      <c r="BE376">
        <v>0</v>
      </c>
      <c r="BF376">
        <v>0</v>
      </c>
      <c r="BG376">
        <v>0</v>
      </c>
      <c r="BH376">
        <v>0</v>
      </c>
      <c r="BI376">
        <v>0</v>
      </c>
      <c r="BJ376">
        <v>0</v>
      </c>
      <c r="BK376">
        <v>0</v>
      </c>
      <c r="BL376">
        <v>0</v>
      </c>
      <c r="BM376">
        <v>0</v>
      </c>
      <c r="BN376">
        <v>0</v>
      </c>
      <c r="BO376">
        <v>0</v>
      </c>
      <c r="BP376">
        <v>0</v>
      </c>
      <c r="BQ376">
        <v>0</v>
      </c>
      <c r="BR376">
        <v>0</v>
      </c>
      <c r="BS376">
        <v>0.28699999999999998</v>
      </c>
      <c r="BT376">
        <v>0.33600000000000002</v>
      </c>
      <c r="BU376">
        <v>0</v>
      </c>
      <c r="BV376">
        <v>0</v>
      </c>
      <c r="BW376">
        <v>0</v>
      </c>
      <c r="BX376">
        <v>0.623</v>
      </c>
    </row>
    <row r="377" spans="1:76" x14ac:dyDescent="0.45">
      <c r="A377">
        <v>2023</v>
      </c>
      <c r="B377" t="s">
        <v>212</v>
      </c>
      <c r="C377">
        <v>2411</v>
      </c>
      <c r="D377" t="s">
        <v>1380</v>
      </c>
      <c r="E377" t="s">
        <v>1281</v>
      </c>
      <c r="F377">
        <v>2</v>
      </c>
      <c r="G377">
        <v>0.1</v>
      </c>
      <c r="H377">
        <v>0</v>
      </c>
      <c r="I377">
        <v>0</v>
      </c>
      <c r="J377" t="s">
        <v>244</v>
      </c>
      <c r="K377">
        <v>0</v>
      </c>
      <c r="L377">
        <v>0.1</v>
      </c>
      <c r="M377">
        <v>0</v>
      </c>
      <c r="N377">
        <v>0</v>
      </c>
      <c r="O377">
        <v>0</v>
      </c>
      <c r="P377">
        <v>0.1</v>
      </c>
      <c r="Q377">
        <v>0</v>
      </c>
      <c r="R377">
        <v>0</v>
      </c>
      <c r="S377">
        <v>0</v>
      </c>
      <c r="T377">
        <v>0</v>
      </c>
      <c r="U377">
        <v>0</v>
      </c>
      <c r="V377">
        <v>0</v>
      </c>
      <c r="W377" t="s">
        <v>324</v>
      </c>
      <c r="X377" t="s">
        <v>324</v>
      </c>
      <c r="Y377" t="s">
        <v>324</v>
      </c>
      <c r="Z377" t="s">
        <v>324</v>
      </c>
      <c r="AA377" t="s">
        <v>324</v>
      </c>
      <c r="AB377">
        <v>0</v>
      </c>
      <c r="AC377">
        <v>0</v>
      </c>
      <c r="AD377">
        <v>0</v>
      </c>
      <c r="AE377">
        <v>0</v>
      </c>
      <c r="AF377">
        <v>0</v>
      </c>
      <c r="AG377">
        <v>0</v>
      </c>
      <c r="AH377">
        <v>0</v>
      </c>
      <c r="AI377">
        <v>0</v>
      </c>
      <c r="AJ377">
        <v>0</v>
      </c>
      <c r="AK377">
        <v>0</v>
      </c>
      <c r="AL377">
        <v>0</v>
      </c>
      <c r="AM377">
        <v>0</v>
      </c>
      <c r="AN377">
        <v>0</v>
      </c>
      <c r="AO377">
        <v>0</v>
      </c>
      <c r="AP377">
        <v>0</v>
      </c>
      <c r="AQ377">
        <v>0</v>
      </c>
      <c r="AR377">
        <v>0</v>
      </c>
      <c r="AS377">
        <v>0</v>
      </c>
      <c r="AT377">
        <v>0</v>
      </c>
      <c r="AU377">
        <v>0</v>
      </c>
      <c r="AV377">
        <v>0</v>
      </c>
      <c r="AW377">
        <v>0</v>
      </c>
      <c r="AX377">
        <v>0</v>
      </c>
      <c r="AY377">
        <v>0</v>
      </c>
      <c r="AZ377">
        <v>0</v>
      </c>
      <c r="BA377">
        <v>0</v>
      </c>
      <c r="BB377">
        <v>0</v>
      </c>
      <c r="BC377">
        <v>0</v>
      </c>
      <c r="BD377">
        <v>0</v>
      </c>
      <c r="BE377">
        <v>0</v>
      </c>
      <c r="BF377">
        <v>0</v>
      </c>
      <c r="BG377">
        <v>0</v>
      </c>
      <c r="BH377">
        <v>0</v>
      </c>
      <c r="BI377">
        <v>0</v>
      </c>
      <c r="BJ377">
        <v>0</v>
      </c>
      <c r="BK377">
        <v>0</v>
      </c>
      <c r="BL377">
        <v>0</v>
      </c>
      <c r="BM377">
        <v>0</v>
      </c>
      <c r="BN377">
        <v>0</v>
      </c>
      <c r="BO377">
        <v>0</v>
      </c>
      <c r="BP377">
        <v>0</v>
      </c>
      <c r="BQ377">
        <v>0</v>
      </c>
      <c r="BR377">
        <v>0</v>
      </c>
      <c r="BS377">
        <v>0</v>
      </c>
      <c r="BT377">
        <v>0.1</v>
      </c>
      <c r="BU377">
        <v>0</v>
      </c>
      <c r="BV377">
        <v>0</v>
      </c>
      <c r="BW377">
        <v>0</v>
      </c>
      <c r="BX377">
        <v>0.1</v>
      </c>
    </row>
    <row r="378" spans="1:76" x14ac:dyDescent="0.45">
      <c r="A378">
        <v>2023</v>
      </c>
      <c r="B378" t="s">
        <v>212</v>
      </c>
      <c r="C378">
        <v>2960</v>
      </c>
      <c r="D378" t="s">
        <v>1381</v>
      </c>
      <c r="E378" t="s">
        <v>1281</v>
      </c>
      <c r="F378">
        <v>73</v>
      </c>
      <c r="G378">
        <v>2.6819999999999999</v>
      </c>
      <c r="H378">
        <v>0</v>
      </c>
      <c r="I378">
        <v>0</v>
      </c>
      <c r="J378" t="s">
        <v>244</v>
      </c>
      <c r="K378">
        <v>0.41899999999999998</v>
      </c>
      <c r="L378">
        <v>2.2370000000000001</v>
      </c>
      <c r="M378">
        <v>0</v>
      </c>
      <c r="N378">
        <v>0</v>
      </c>
      <c r="O378">
        <v>0</v>
      </c>
      <c r="P378">
        <v>2.6560000000000001</v>
      </c>
      <c r="Q378">
        <v>0</v>
      </c>
      <c r="R378">
        <v>0</v>
      </c>
      <c r="S378">
        <v>0</v>
      </c>
      <c r="T378">
        <v>0</v>
      </c>
      <c r="U378">
        <v>0</v>
      </c>
      <c r="V378">
        <v>0</v>
      </c>
      <c r="W378" t="s">
        <v>324</v>
      </c>
      <c r="X378" t="s">
        <v>324</v>
      </c>
      <c r="Y378" t="s">
        <v>324</v>
      </c>
      <c r="Z378" t="s">
        <v>324</v>
      </c>
      <c r="AA378" t="s">
        <v>324</v>
      </c>
      <c r="AB378">
        <v>0</v>
      </c>
      <c r="AC378">
        <v>0.02</v>
      </c>
      <c r="AD378">
        <v>0</v>
      </c>
      <c r="AE378">
        <v>0</v>
      </c>
      <c r="AF378">
        <v>0</v>
      </c>
      <c r="AG378">
        <v>0</v>
      </c>
      <c r="AH378">
        <v>0.02</v>
      </c>
      <c r="AI378">
        <v>0</v>
      </c>
      <c r="AJ378">
        <v>6.0000000000000001E-3</v>
      </c>
      <c r="AK378">
        <v>0</v>
      </c>
      <c r="AL378">
        <v>0</v>
      </c>
      <c r="AM378">
        <v>0</v>
      </c>
      <c r="AN378">
        <v>6.0000000000000001E-3</v>
      </c>
      <c r="AO378">
        <v>0</v>
      </c>
      <c r="AP378">
        <v>0</v>
      </c>
      <c r="AQ378">
        <v>0</v>
      </c>
      <c r="AR378">
        <v>0</v>
      </c>
      <c r="AS378">
        <v>0</v>
      </c>
      <c r="AT378">
        <v>0</v>
      </c>
      <c r="AU378">
        <v>0</v>
      </c>
      <c r="AV378">
        <v>0</v>
      </c>
      <c r="AW378">
        <v>0</v>
      </c>
      <c r="AX378">
        <v>0</v>
      </c>
      <c r="AY378">
        <v>0</v>
      </c>
      <c r="AZ378">
        <v>0</v>
      </c>
      <c r="BA378">
        <v>0</v>
      </c>
      <c r="BB378">
        <v>0</v>
      </c>
      <c r="BC378">
        <v>0</v>
      </c>
      <c r="BD378">
        <v>0</v>
      </c>
      <c r="BE378">
        <v>0</v>
      </c>
      <c r="BF378">
        <v>0</v>
      </c>
      <c r="BG378">
        <v>0</v>
      </c>
      <c r="BH378">
        <v>0</v>
      </c>
      <c r="BI378">
        <v>0</v>
      </c>
      <c r="BJ378">
        <v>0</v>
      </c>
      <c r="BK378">
        <v>0</v>
      </c>
      <c r="BL378">
        <v>0</v>
      </c>
      <c r="BM378">
        <v>0</v>
      </c>
      <c r="BN378">
        <v>0</v>
      </c>
      <c r="BO378">
        <v>0</v>
      </c>
      <c r="BP378">
        <v>0</v>
      </c>
      <c r="BQ378">
        <v>0</v>
      </c>
      <c r="BR378">
        <v>0</v>
      </c>
      <c r="BS378">
        <v>0.439</v>
      </c>
      <c r="BT378">
        <v>2.2429999999999999</v>
      </c>
      <c r="BU378">
        <v>0</v>
      </c>
      <c r="BV378">
        <v>0</v>
      </c>
      <c r="BW378">
        <v>0</v>
      </c>
      <c r="BX378">
        <v>2.6819999999999999</v>
      </c>
    </row>
    <row r="379" spans="1:76" x14ac:dyDescent="0.45">
      <c r="A379">
        <v>2023</v>
      </c>
      <c r="B379" t="s">
        <v>212</v>
      </c>
      <c r="C379">
        <v>3075</v>
      </c>
      <c r="D379" t="s">
        <v>1382</v>
      </c>
      <c r="E379" t="s">
        <v>1281</v>
      </c>
      <c r="F379">
        <v>13</v>
      </c>
      <c r="G379">
        <v>0.218</v>
      </c>
      <c r="H379">
        <v>0</v>
      </c>
      <c r="I379">
        <v>0</v>
      </c>
      <c r="J379" t="s">
        <v>244</v>
      </c>
      <c r="K379">
        <v>6.2E-2</v>
      </c>
      <c r="L379">
        <v>0.156</v>
      </c>
      <c r="M379">
        <v>0</v>
      </c>
      <c r="N379">
        <v>0</v>
      </c>
      <c r="O379">
        <v>0</v>
      </c>
      <c r="P379">
        <v>0.218</v>
      </c>
      <c r="Q379">
        <v>0</v>
      </c>
      <c r="R379">
        <v>0</v>
      </c>
      <c r="S379">
        <v>0</v>
      </c>
      <c r="T379">
        <v>0</v>
      </c>
      <c r="U379">
        <v>0</v>
      </c>
      <c r="V379">
        <v>0</v>
      </c>
      <c r="W379" t="s">
        <v>324</v>
      </c>
      <c r="X379" t="s">
        <v>324</v>
      </c>
      <c r="Y379" t="s">
        <v>324</v>
      </c>
      <c r="Z379" t="s">
        <v>324</v>
      </c>
      <c r="AA379" t="s">
        <v>324</v>
      </c>
      <c r="AB379">
        <v>0</v>
      </c>
      <c r="AC379">
        <v>0</v>
      </c>
      <c r="AD379">
        <v>0</v>
      </c>
      <c r="AE379">
        <v>0</v>
      </c>
      <c r="AF379">
        <v>0</v>
      </c>
      <c r="AG379">
        <v>0</v>
      </c>
      <c r="AH379">
        <v>0</v>
      </c>
      <c r="AI379">
        <v>0</v>
      </c>
      <c r="AJ379">
        <v>0</v>
      </c>
      <c r="AK379">
        <v>0</v>
      </c>
      <c r="AL379">
        <v>0</v>
      </c>
      <c r="AM379">
        <v>0</v>
      </c>
      <c r="AN379">
        <v>0</v>
      </c>
      <c r="AO379">
        <v>0</v>
      </c>
      <c r="AP379">
        <v>0</v>
      </c>
      <c r="AQ379">
        <v>0</v>
      </c>
      <c r="AR379">
        <v>0</v>
      </c>
      <c r="AS379">
        <v>0</v>
      </c>
      <c r="AT379">
        <v>0</v>
      </c>
      <c r="AU379">
        <v>0</v>
      </c>
      <c r="AV379">
        <v>0</v>
      </c>
      <c r="AW379">
        <v>0</v>
      </c>
      <c r="AX379">
        <v>0</v>
      </c>
      <c r="AY379">
        <v>0</v>
      </c>
      <c r="AZ379">
        <v>0</v>
      </c>
      <c r="BA379">
        <v>0</v>
      </c>
      <c r="BB379">
        <v>0</v>
      </c>
      <c r="BC379">
        <v>0</v>
      </c>
      <c r="BD379">
        <v>0</v>
      </c>
      <c r="BE379">
        <v>0</v>
      </c>
      <c r="BF379">
        <v>0</v>
      </c>
      <c r="BG379">
        <v>0</v>
      </c>
      <c r="BH379">
        <v>0</v>
      </c>
      <c r="BI379">
        <v>0</v>
      </c>
      <c r="BJ379">
        <v>0</v>
      </c>
      <c r="BK379">
        <v>0</v>
      </c>
      <c r="BL379">
        <v>0</v>
      </c>
      <c r="BM379">
        <v>0</v>
      </c>
      <c r="BN379">
        <v>0</v>
      </c>
      <c r="BO379">
        <v>0</v>
      </c>
      <c r="BP379">
        <v>0</v>
      </c>
      <c r="BQ379">
        <v>0</v>
      </c>
      <c r="BR379">
        <v>0</v>
      </c>
      <c r="BS379">
        <v>6.2E-2</v>
      </c>
      <c r="BT379">
        <v>0.156</v>
      </c>
      <c r="BU379">
        <v>0</v>
      </c>
      <c r="BV379">
        <v>0</v>
      </c>
      <c r="BW379">
        <v>0</v>
      </c>
      <c r="BX379">
        <v>0.218</v>
      </c>
    </row>
    <row r="380" spans="1:76" x14ac:dyDescent="0.45">
      <c r="A380">
        <v>2023</v>
      </c>
      <c r="B380" t="s">
        <v>212</v>
      </c>
      <c r="C380">
        <v>3408</v>
      </c>
      <c r="D380" t="s">
        <v>1304</v>
      </c>
      <c r="E380" t="s">
        <v>1281</v>
      </c>
      <c r="F380">
        <v>292</v>
      </c>
      <c r="G380">
        <v>5.4960000000000004</v>
      </c>
      <c r="H380">
        <v>0</v>
      </c>
      <c r="I380">
        <v>0</v>
      </c>
      <c r="J380" t="s">
        <v>244</v>
      </c>
      <c r="K380">
        <v>1.88</v>
      </c>
      <c r="L380">
        <v>3.6160000000000001</v>
      </c>
      <c r="M380">
        <v>0</v>
      </c>
      <c r="N380">
        <v>0</v>
      </c>
      <c r="O380">
        <v>0</v>
      </c>
      <c r="P380">
        <v>5.4960000000000004</v>
      </c>
      <c r="Q380" t="s">
        <v>324</v>
      </c>
      <c r="R380" t="s">
        <v>324</v>
      </c>
      <c r="S380" t="s">
        <v>324</v>
      </c>
      <c r="T380" t="s">
        <v>324</v>
      </c>
      <c r="U380" t="s">
        <v>324</v>
      </c>
      <c r="V380">
        <v>0</v>
      </c>
      <c r="W380" t="s">
        <v>324</v>
      </c>
      <c r="X380" t="s">
        <v>324</v>
      </c>
      <c r="Y380" t="s">
        <v>324</v>
      </c>
      <c r="Z380" t="s">
        <v>324</v>
      </c>
      <c r="AA380" t="s">
        <v>324</v>
      </c>
      <c r="AB380">
        <v>0</v>
      </c>
      <c r="AC380">
        <v>0</v>
      </c>
      <c r="AD380">
        <v>0</v>
      </c>
      <c r="AE380">
        <v>0</v>
      </c>
      <c r="AF380">
        <v>0</v>
      </c>
      <c r="AG380">
        <v>0</v>
      </c>
      <c r="AH380">
        <v>0</v>
      </c>
      <c r="AI380">
        <v>0</v>
      </c>
      <c r="AJ380">
        <v>0</v>
      </c>
      <c r="AK380">
        <v>0</v>
      </c>
      <c r="AL380">
        <v>0</v>
      </c>
      <c r="AM380">
        <v>0</v>
      </c>
      <c r="AN380">
        <v>0</v>
      </c>
      <c r="AO380">
        <v>0</v>
      </c>
      <c r="AP380">
        <v>0</v>
      </c>
      <c r="AQ380">
        <v>0</v>
      </c>
      <c r="AR380">
        <v>0</v>
      </c>
      <c r="AS380">
        <v>0</v>
      </c>
      <c r="AT380">
        <v>0</v>
      </c>
      <c r="AU380">
        <v>0</v>
      </c>
      <c r="AV380">
        <v>0</v>
      </c>
      <c r="AW380">
        <v>0</v>
      </c>
      <c r="AX380">
        <v>0</v>
      </c>
      <c r="AY380">
        <v>0</v>
      </c>
      <c r="AZ380">
        <v>0</v>
      </c>
      <c r="BA380">
        <v>0</v>
      </c>
      <c r="BB380">
        <v>0</v>
      </c>
      <c r="BC380">
        <v>0</v>
      </c>
      <c r="BD380">
        <v>0</v>
      </c>
      <c r="BE380">
        <v>0</v>
      </c>
      <c r="BF380">
        <v>0</v>
      </c>
      <c r="BG380">
        <v>0</v>
      </c>
      <c r="BH380">
        <v>0</v>
      </c>
      <c r="BI380">
        <v>0</v>
      </c>
      <c r="BJ380">
        <v>0</v>
      </c>
      <c r="BK380">
        <v>0</v>
      </c>
      <c r="BL380">
        <v>0</v>
      </c>
      <c r="BM380">
        <v>0</v>
      </c>
      <c r="BN380">
        <v>0</v>
      </c>
      <c r="BO380">
        <v>0</v>
      </c>
      <c r="BP380">
        <v>0</v>
      </c>
      <c r="BQ380">
        <v>0</v>
      </c>
      <c r="BR380">
        <v>0</v>
      </c>
      <c r="BS380">
        <v>1.88</v>
      </c>
      <c r="BT380">
        <v>3.6160000000000001</v>
      </c>
      <c r="BU380">
        <v>0</v>
      </c>
      <c r="BV380">
        <v>0</v>
      </c>
      <c r="BW380">
        <v>0</v>
      </c>
      <c r="BX380">
        <v>5.4960000000000004</v>
      </c>
    </row>
    <row r="381" spans="1:76" x14ac:dyDescent="0.45">
      <c r="A381">
        <v>2023</v>
      </c>
      <c r="B381" t="s">
        <v>212</v>
      </c>
      <c r="C381">
        <v>3704</v>
      </c>
      <c r="D381" t="s">
        <v>1383</v>
      </c>
      <c r="E381" t="s">
        <v>1281</v>
      </c>
      <c r="F381">
        <v>20</v>
      </c>
      <c r="G381">
        <v>0.22500000000000001</v>
      </c>
      <c r="H381">
        <v>0</v>
      </c>
      <c r="I381">
        <v>0</v>
      </c>
      <c r="J381" t="s">
        <v>244</v>
      </c>
      <c r="K381">
        <v>0.104</v>
      </c>
      <c r="L381">
        <v>0.11899999999999999</v>
      </c>
      <c r="M381">
        <v>0</v>
      </c>
      <c r="N381">
        <v>0</v>
      </c>
      <c r="O381">
        <v>0</v>
      </c>
      <c r="P381">
        <v>0.223</v>
      </c>
      <c r="Q381">
        <v>0</v>
      </c>
      <c r="R381">
        <v>0</v>
      </c>
      <c r="S381">
        <v>0</v>
      </c>
      <c r="T381">
        <v>0</v>
      </c>
      <c r="U381">
        <v>0</v>
      </c>
      <c r="V381">
        <v>0</v>
      </c>
      <c r="W381" t="s">
        <v>324</v>
      </c>
      <c r="X381" t="s">
        <v>324</v>
      </c>
      <c r="Y381" t="s">
        <v>324</v>
      </c>
      <c r="Z381" t="s">
        <v>324</v>
      </c>
      <c r="AA381" t="s">
        <v>324</v>
      </c>
      <c r="AB381">
        <v>0</v>
      </c>
      <c r="AC381">
        <v>0</v>
      </c>
      <c r="AD381">
        <v>2E-3</v>
      </c>
      <c r="AE381">
        <v>0</v>
      </c>
      <c r="AF381">
        <v>0</v>
      </c>
      <c r="AG381">
        <v>0</v>
      </c>
      <c r="AH381">
        <v>2E-3</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0.104</v>
      </c>
      <c r="BT381">
        <v>0.121</v>
      </c>
      <c r="BU381">
        <v>0</v>
      </c>
      <c r="BV381">
        <v>0</v>
      </c>
      <c r="BW381">
        <v>0</v>
      </c>
      <c r="BX381">
        <v>0.22500000000000001</v>
      </c>
    </row>
    <row r="382" spans="1:76" x14ac:dyDescent="0.45">
      <c r="A382">
        <v>2023</v>
      </c>
      <c r="B382" t="s">
        <v>212</v>
      </c>
      <c r="C382">
        <v>3758</v>
      </c>
      <c r="D382" t="s">
        <v>1384</v>
      </c>
      <c r="E382" t="s">
        <v>1281</v>
      </c>
      <c r="F382">
        <v>25</v>
      </c>
      <c r="G382">
        <v>0.67400000000000004</v>
      </c>
      <c r="H382">
        <v>0</v>
      </c>
      <c r="I382">
        <v>0</v>
      </c>
      <c r="J382" t="s">
        <v>244</v>
      </c>
      <c r="K382">
        <v>0.113</v>
      </c>
      <c r="L382">
        <v>0.56100000000000005</v>
      </c>
      <c r="M382">
        <v>0</v>
      </c>
      <c r="N382">
        <v>0</v>
      </c>
      <c r="O382">
        <v>0</v>
      </c>
      <c r="P382">
        <v>0.67400000000000004</v>
      </c>
      <c r="Q382">
        <v>0</v>
      </c>
      <c r="R382">
        <v>0</v>
      </c>
      <c r="S382">
        <v>0</v>
      </c>
      <c r="T382">
        <v>0</v>
      </c>
      <c r="U382">
        <v>0</v>
      </c>
      <c r="V382">
        <v>0</v>
      </c>
      <c r="W382" t="s">
        <v>324</v>
      </c>
      <c r="X382" t="s">
        <v>324</v>
      </c>
      <c r="Y382" t="s">
        <v>324</v>
      </c>
      <c r="Z382" t="s">
        <v>324</v>
      </c>
      <c r="AA382" t="s">
        <v>324</v>
      </c>
      <c r="AB382">
        <v>0</v>
      </c>
      <c r="AC382">
        <v>0</v>
      </c>
      <c r="AD382">
        <v>0</v>
      </c>
      <c r="AE382">
        <v>0</v>
      </c>
      <c r="AF382">
        <v>0</v>
      </c>
      <c r="AG382">
        <v>0</v>
      </c>
      <c r="AH382">
        <v>0</v>
      </c>
      <c r="AI382">
        <v>0</v>
      </c>
      <c r="AJ382">
        <v>0</v>
      </c>
      <c r="AK382">
        <v>0</v>
      </c>
      <c r="AL382">
        <v>0</v>
      </c>
      <c r="AM382">
        <v>0</v>
      </c>
      <c r="AN382">
        <v>0</v>
      </c>
      <c r="AO382">
        <v>0</v>
      </c>
      <c r="AP382">
        <v>0</v>
      </c>
      <c r="AQ382">
        <v>0</v>
      </c>
      <c r="AR382">
        <v>0</v>
      </c>
      <c r="AS382">
        <v>0</v>
      </c>
      <c r="AT382">
        <v>0</v>
      </c>
      <c r="AU382">
        <v>0</v>
      </c>
      <c r="AV382">
        <v>0</v>
      </c>
      <c r="AW382">
        <v>0</v>
      </c>
      <c r="AX382">
        <v>0</v>
      </c>
      <c r="AY382">
        <v>0</v>
      </c>
      <c r="AZ382">
        <v>0</v>
      </c>
      <c r="BA382">
        <v>0</v>
      </c>
      <c r="BB382">
        <v>0</v>
      </c>
      <c r="BC382">
        <v>0</v>
      </c>
      <c r="BD382">
        <v>0</v>
      </c>
      <c r="BE382">
        <v>0</v>
      </c>
      <c r="BF382">
        <v>0</v>
      </c>
      <c r="BG382">
        <v>0</v>
      </c>
      <c r="BH382">
        <v>0</v>
      </c>
      <c r="BI382">
        <v>0</v>
      </c>
      <c r="BJ382">
        <v>0</v>
      </c>
      <c r="BK382">
        <v>0</v>
      </c>
      <c r="BL382">
        <v>0</v>
      </c>
      <c r="BM382">
        <v>0</v>
      </c>
      <c r="BN382">
        <v>0</v>
      </c>
      <c r="BO382">
        <v>0</v>
      </c>
      <c r="BP382">
        <v>0</v>
      </c>
      <c r="BQ382">
        <v>0</v>
      </c>
      <c r="BR382">
        <v>0</v>
      </c>
      <c r="BS382">
        <v>0.113</v>
      </c>
      <c r="BT382">
        <v>0.56100000000000005</v>
      </c>
      <c r="BU382">
        <v>0</v>
      </c>
      <c r="BV382">
        <v>0</v>
      </c>
      <c r="BW382">
        <v>0</v>
      </c>
      <c r="BX382">
        <v>0.67400000000000004</v>
      </c>
    </row>
    <row r="383" spans="1:76" x14ac:dyDescent="0.45">
      <c r="A383">
        <v>2023</v>
      </c>
      <c r="B383" t="s">
        <v>212</v>
      </c>
      <c r="C383">
        <v>3812</v>
      </c>
      <c r="D383" t="s">
        <v>1385</v>
      </c>
      <c r="E383" t="s">
        <v>1281</v>
      </c>
      <c r="F383">
        <v>15</v>
      </c>
      <c r="G383">
        <v>0.13100000000000001</v>
      </c>
      <c r="H383">
        <v>0</v>
      </c>
      <c r="I383">
        <v>0</v>
      </c>
      <c r="J383" t="s">
        <v>244</v>
      </c>
      <c r="K383">
        <v>0.113</v>
      </c>
      <c r="L383">
        <v>1.7999999999999999E-2</v>
      </c>
      <c r="M383">
        <v>0</v>
      </c>
      <c r="N383">
        <v>0</v>
      </c>
      <c r="O383">
        <v>0</v>
      </c>
      <c r="P383">
        <v>0.13100000000000001</v>
      </c>
      <c r="Q383">
        <v>0</v>
      </c>
      <c r="R383">
        <v>0</v>
      </c>
      <c r="S383">
        <v>0</v>
      </c>
      <c r="T383">
        <v>0</v>
      </c>
      <c r="U383">
        <v>0</v>
      </c>
      <c r="V383">
        <v>0</v>
      </c>
      <c r="W383" t="s">
        <v>324</v>
      </c>
      <c r="X383" t="s">
        <v>324</v>
      </c>
      <c r="Y383" t="s">
        <v>324</v>
      </c>
      <c r="Z383" t="s">
        <v>324</v>
      </c>
      <c r="AA383" t="s">
        <v>324</v>
      </c>
      <c r="AB383">
        <v>0</v>
      </c>
      <c r="AC383">
        <v>0</v>
      </c>
      <c r="AD383">
        <v>0</v>
      </c>
      <c r="AE383">
        <v>0</v>
      </c>
      <c r="AF383">
        <v>0</v>
      </c>
      <c r="AG383">
        <v>0</v>
      </c>
      <c r="AH383">
        <v>0</v>
      </c>
      <c r="AI383">
        <v>0</v>
      </c>
      <c r="AJ383">
        <v>0</v>
      </c>
      <c r="AK383">
        <v>0</v>
      </c>
      <c r="AL383">
        <v>0</v>
      </c>
      <c r="AM383">
        <v>0</v>
      </c>
      <c r="AN383">
        <v>0</v>
      </c>
      <c r="AO383">
        <v>0</v>
      </c>
      <c r="AP383">
        <v>0</v>
      </c>
      <c r="AQ383">
        <v>0</v>
      </c>
      <c r="AR383">
        <v>0</v>
      </c>
      <c r="AS383">
        <v>0</v>
      </c>
      <c r="AT383">
        <v>0</v>
      </c>
      <c r="AU383">
        <v>0</v>
      </c>
      <c r="AV383">
        <v>0</v>
      </c>
      <c r="AW383">
        <v>0</v>
      </c>
      <c r="AX383">
        <v>0</v>
      </c>
      <c r="AY383">
        <v>0</v>
      </c>
      <c r="AZ383">
        <v>0</v>
      </c>
      <c r="BA383">
        <v>0</v>
      </c>
      <c r="BB383">
        <v>0</v>
      </c>
      <c r="BC383">
        <v>0</v>
      </c>
      <c r="BD383">
        <v>0</v>
      </c>
      <c r="BE383">
        <v>0</v>
      </c>
      <c r="BF383">
        <v>0</v>
      </c>
      <c r="BG383">
        <v>0</v>
      </c>
      <c r="BH383">
        <v>0</v>
      </c>
      <c r="BI383">
        <v>0</v>
      </c>
      <c r="BJ383">
        <v>0</v>
      </c>
      <c r="BK383">
        <v>0</v>
      </c>
      <c r="BL383">
        <v>0</v>
      </c>
      <c r="BM383">
        <v>0</v>
      </c>
      <c r="BN383">
        <v>0</v>
      </c>
      <c r="BO383">
        <v>0</v>
      </c>
      <c r="BP383">
        <v>0</v>
      </c>
      <c r="BQ383">
        <v>0</v>
      </c>
      <c r="BR383">
        <v>0</v>
      </c>
      <c r="BS383">
        <v>0.113</v>
      </c>
      <c r="BT383">
        <v>1.7999999999999999E-2</v>
      </c>
      <c r="BU383">
        <v>0</v>
      </c>
      <c r="BV383">
        <v>0</v>
      </c>
      <c r="BW383">
        <v>0</v>
      </c>
      <c r="BX383">
        <v>0.13100000000000001</v>
      </c>
    </row>
    <row r="384" spans="1:76" x14ac:dyDescent="0.45">
      <c r="A384">
        <v>2023</v>
      </c>
      <c r="B384" t="s">
        <v>212</v>
      </c>
      <c r="C384">
        <v>3855</v>
      </c>
      <c r="D384" t="s">
        <v>1386</v>
      </c>
      <c r="E384" t="s">
        <v>1281</v>
      </c>
      <c r="F384">
        <v>12</v>
      </c>
      <c r="G384">
        <v>0.25600000000000001</v>
      </c>
      <c r="H384">
        <v>0</v>
      </c>
      <c r="I384">
        <v>0</v>
      </c>
      <c r="J384" t="s">
        <v>244</v>
      </c>
      <c r="K384">
        <v>0.105</v>
      </c>
      <c r="L384">
        <v>0.151</v>
      </c>
      <c r="M384">
        <v>0</v>
      </c>
      <c r="N384">
        <v>0</v>
      </c>
      <c r="O384">
        <v>0</v>
      </c>
      <c r="P384">
        <v>0.25600000000000001</v>
      </c>
      <c r="Q384">
        <v>0</v>
      </c>
      <c r="R384">
        <v>0</v>
      </c>
      <c r="S384">
        <v>0</v>
      </c>
      <c r="T384">
        <v>0</v>
      </c>
      <c r="U384">
        <v>0</v>
      </c>
      <c r="V384">
        <v>0</v>
      </c>
      <c r="W384" t="s">
        <v>324</v>
      </c>
      <c r="X384" t="s">
        <v>324</v>
      </c>
      <c r="Y384" t="s">
        <v>324</v>
      </c>
      <c r="Z384" t="s">
        <v>324</v>
      </c>
      <c r="AA384" t="s">
        <v>324</v>
      </c>
      <c r="AB384">
        <v>0</v>
      </c>
      <c r="AC384">
        <v>0</v>
      </c>
      <c r="AD384">
        <v>0</v>
      </c>
      <c r="AE384">
        <v>0</v>
      </c>
      <c r="AF384">
        <v>0</v>
      </c>
      <c r="AG384">
        <v>0</v>
      </c>
      <c r="AH384">
        <v>0</v>
      </c>
      <c r="AI384">
        <v>0</v>
      </c>
      <c r="AJ384">
        <v>0</v>
      </c>
      <c r="AK384">
        <v>0</v>
      </c>
      <c r="AL384">
        <v>0</v>
      </c>
      <c r="AM384">
        <v>0</v>
      </c>
      <c r="AN384">
        <v>0</v>
      </c>
      <c r="AO384">
        <v>0</v>
      </c>
      <c r="AP384">
        <v>0</v>
      </c>
      <c r="AQ384">
        <v>0</v>
      </c>
      <c r="AR384">
        <v>0</v>
      </c>
      <c r="AS384">
        <v>0</v>
      </c>
      <c r="AT384">
        <v>0</v>
      </c>
      <c r="AU384">
        <v>0</v>
      </c>
      <c r="AV384">
        <v>0</v>
      </c>
      <c r="AW384">
        <v>0</v>
      </c>
      <c r="AX384">
        <v>0</v>
      </c>
      <c r="AY384">
        <v>0</v>
      </c>
      <c r="AZ384">
        <v>0</v>
      </c>
      <c r="BA384">
        <v>0</v>
      </c>
      <c r="BB384">
        <v>0</v>
      </c>
      <c r="BC384">
        <v>0</v>
      </c>
      <c r="BD384">
        <v>0</v>
      </c>
      <c r="BE384">
        <v>0</v>
      </c>
      <c r="BF384">
        <v>0</v>
      </c>
      <c r="BG384">
        <v>0</v>
      </c>
      <c r="BH384">
        <v>0</v>
      </c>
      <c r="BI384">
        <v>0</v>
      </c>
      <c r="BJ384">
        <v>0</v>
      </c>
      <c r="BK384">
        <v>0</v>
      </c>
      <c r="BL384">
        <v>0</v>
      </c>
      <c r="BM384">
        <v>0</v>
      </c>
      <c r="BN384">
        <v>0</v>
      </c>
      <c r="BO384">
        <v>0</v>
      </c>
      <c r="BP384">
        <v>0</v>
      </c>
      <c r="BQ384">
        <v>0</v>
      </c>
      <c r="BR384">
        <v>0</v>
      </c>
      <c r="BS384">
        <v>0.105</v>
      </c>
      <c r="BT384">
        <v>0.151</v>
      </c>
      <c r="BU384">
        <v>0</v>
      </c>
      <c r="BV384">
        <v>0</v>
      </c>
      <c r="BW384">
        <v>0</v>
      </c>
      <c r="BX384">
        <v>0.25600000000000001</v>
      </c>
    </row>
    <row r="385" spans="1:76" x14ac:dyDescent="0.45">
      <c r="A385">
        <v>2023</v>
      </c>
      <c r="B385" t="s">
        <v>212</v>
      </c>
      <c r="C385">
        <v>4294</v>
      </c>
      <c r="D385" t="s">
        <v>1387</v>
      </c>
      <c r="E385" t="s">
        <v>1281</v>
      </c>
      <c r="F385">
        <v>11</v>
      </c>
      <c r="G385">
        <v>0.33700000000000002</v>
      </c>
      <c r="H385">
        <v>0</v>
      </c>
      <c r="I385">
        <v>0</v>
      </c>
      <c r="J385" t="s">
        <v>244</v>
      </c>
      <c r="K385">
        <v>2.7E-2</v>
      </c>
      <c r="L385">
        <v>0.31</v>
      </c>
      <c r="M385">
        <v>0</v>
      </c>
      <c r="N385">
        <v>0</v>
      </c>
      <c r="O385">
        <v>0</v>
      </c>
      <c r="P385">
        <v>0.33700000000000002</v>
      </c>
      <c r="Q385">
        <v>0</v>
      </c>
      <c r="R385">
        <v>0</v>
      </c>
      <c r="S385">
        <v>0</v>
      </c>
      <c r="T385">
        <v>0</v>
      </c>
      <c r="U385">
        <v>0</v>
      </c>
      <c r="V385">
        <v>0</v>
      </c>
      <c r="W385" t="s">
        <v>324</v>
      </c>
      <c r="X385" t="s">
        <v>324</v>
      </c>
      <c r="Y385" t="s">
        <v>324</v>
      </c>
      <c r="Z385" t="s">
        <v>324</v>
      </c>
      <c r="AA385" t="s">
        <v>324</v>
      </c>
      <c r="AB385">
        <v>0</v>
      </c>
      <c r="AC385">
        <v>0</v>
      </c>
      <c r="AD385">
        <v>0</v>
      </c>
      <c r="AE385">
        <v>0</v>
      </c>
      <c r="AF385">
        <v>0</v>
      </c>
      <c r="AG385">
        <v>0</v>
      </c>
      <c r="AH385">
        <v>0</v>
      </c>
      <c r="AI385">
        <v>0</v>
      </c>
      <c r="AJ385">
        <v>0</v>
      </c>
      <c r="AK385">
        <v>0</v>
      </c>
      <c r="AL385">
        <v>0</v>
      </c>
      <c r="AM385">
        <v>0</v>
      </c>
      <c r="AN385">
        <v>0</v>
      </c>
      <c r="AO385">
        <v>0</v>
      </c>
      <c r="AP385">
        <v>0</v>
      </c>
      <c r="AQ385">
        <v>0</v>
      </c>
      <c r="AR385">
        <v>0</v>
      </c>
      <c r="AS385">
        <v>0</v>
      </c>
      <c r="AT385">
        <v>0</v>
      </c>
      <c r="AU385">
        <v>0</v>
      </c>
      <c r="AV385">
        <v>0</v>
      </c>
      <c r="AW385">
        <v>0</v>
      </c>
      <c r="AX385">
        <v>0</v>
      </c>
      <c r="AY385">
        <v>0</v>
      </c>
      <c r="AZ385">
        <v>0</v>
      </c>
      <c r="BA385">
        <v>0</v>
      </c>
      <c r="BB385">
        <v>0</v>
      </c>
      <c r="BC385">
        <v>0</v>
      </c>
      <c r="BD385">
        <v>0</v>
      </c>
      <c r="BE385">
        <v>0</v>
      </c>
      <c r="BF385">
        <v>0</v>
      </c>
      <c r="BG385">
        <v>0</v>
      </c>
      <c r="BH385">
        <v>0</v>
      </c>
      <c r="BI385">
        <v>0</v>
      </c>
      <c r="BJ385">
        <v>0</v>
      </c>
      <c r="BK385">
        <v>0</v>
      </c>
      <c r="BL385">
        <v>0</v>
      </c>
      <c r="BM385">
        <v>0</v>
      </c>
      <c r="BN385">
        <v>0</v>
      </c>
      <c r="BO385">
        <v>0</v>
      </c>
      <c r="BP385">
        <v>0</v>
      </c>
      <c r="BQ385">
        <v>0</v>
      </c>
      <c r="BR385">
        <v>0</v>
      </c>
      <c r="BS385">
        <v>2.7E-2</v>
      </c>
      <c r="BT385">
        <v>0.31</v>
      </c>
      <c r="BU385">
        <v>0</v>
      </c>
      <c r="BV385">
        <v>0</v>
      </c>
      <c r="BW385">
        <v>0</v>
      </c>
      <c r="BX385">
        <v>0.33700000000000002</v>
      </c>
    </row>
    <row r="386" spans="1:76" x14ac:dyDescent="0.45">
      <c r="A386">
        <v>2023</v>
      </c>
      <c r="B386" t="s">
        <v>212</v>
      </c>
      <c r="C386">
        <v>4624</v>
      </c>
      <c r="D386" t="s">
        <v>1388</v>
      </c>
      <c r="E386" t="s">
        <v>1281</v>
      </c>
      <c r="F386">
        <v>81</v>
      </c>
      <c r="G386">
        <v>2.2120000000000002</v>
      </c>
      <c r="H386">
        <v>0</v>
      </c>
      <c r="I386">
        <v>0</v>
      </c>
      <c r="J386" t="s">
        <v>244</v>
      </c>
      <c r="K386">
        <v>0.66700000000000004</v>
      </c>
      <c r="L386">
        <v>0.54600000000000004</v>
      </c>
      <c r="M386">
        <v>0</v>
      </c>
      <c r="N386">
        <v>0</v>
      </c>
      <c r="O386">
        <v>0</v>
      </c>
      <c r="P386">
        <v>1.2130000000000001</v>
      </c>
      <c r="Q386">
        <v>0</v>
      </c>
      <c r="R386">
        <v>0</v>
      </c>
      <c r="S386">
        <v>0</v>
      </c>
      <c r="T386">
        <v>0</v>
      </c>
      <c r="U386">
        <v>0</v>
      </c>
      <c r="V386">
        <v>0</v>
      </c>
      <c r="W386" t="s">
        <v>324</v>
      </c>
      <c r="X386" t="s">
        <v>324</v>
      </c>
      <c r="Y386" t="s">
        <v>324</v>
      </c>
      <c r="Z386" t="s">
        <v>324</v>
      </c>
      <c r="AA386" t="s">
        <v>324</v>
      </c>
      <c r="AB386">
        <v>0</v>
      </c>
      <c r="AC386">
        <v>0</v>
      </c>
      <c r="AD386">
        <v>0</v>
      </c>
      <c r="AE386">
        <v>0</v>
      </c>
      <c r="AF386">
        <v>0</v>
      </c>
      <c r="AG386">
        <v>0</v>
      </c>
      <c r="AH386">
        <v>0</v>
      </c>
      <c r="AI386">
        <v>0</v>
      </c>
      <c r="AJ386">
        <v>0</v>
      </c>
      <c r="AK386">
        <v>0</v>
      </c>
      <c r="AL386">
        <v>0</v>
      </c>
      <c r="AM386">
        <v>0</v>
      </c>
      <c r="AN386">
        <v>0</v>
      </c>
      <c r="AO386">
        <v>0</v>
      </c>
      <c r="AP386">
        <v>0</v>
      </c>
      <c r="AQ386">
        <v>0</v>
      </c>
      <c r="AR386">
        <v>0</v>
      </c>
      <c r="AS386">
        <v>0</v>
      </c>
      <c r="AT386">
        <v>0</v>
      </c>
      <c r="AU386">
        <v>0</v>
      </c>
      <c r="AV386">
        <v>0</v>
      </c>
      <c r="AW386">
        <v>0</v>
      </c>
      <c r="AX386">
        <v>0</v>
      </c>
      <c r="AY386">
        <v>0</v>
      </c>
      <c r="AZ386">
        <v>0</v>
      </c>
      <c r="BA386">
        <v>0</v>
      </c>
      <c r="BB386">
        <v>0</v>
      </c>
      <c r="BC386">
        <v>0</v>
      </c>
      <c r="BD386">
        <v>0</v>
      </c>
      <c r="BE386">
        <v>0</v>
      </c>
      <c r="BF386">
        <v>0</v>
      </c>
      <c r="BG386">
        <v>0</v>
      </c>
      <c r="BH386">
        <v>0</v>
      </c>
      <c r="BI386">
        <v>0</v>
      </c>
      <c r="BJ386">
        <v>0</v>
      </c>
      <c r="BK386">
        <v>0</v>
      </c>
      <c r="BL386">
        <v>0</v>
      </c>
      <c r="BM386">
        <v>0</v>
      </c>
      <c r="BN386">
        <v>0.999</v>
      </c>
      <c r="BO386">
        <v>0</v>
      </c>
      <c r="BP386">
        <v>0</v>
      </c>
      <c r="BQ386">
        <v>0</v>
      </c>
      <c r="BR386">
        <v>0.999</v>
      </c>
      <c r="BS386">
        <v>0.66700000000000004</v>
      </c>
      <c r="BT386">
        <v>1.5449999999999999</v>
      </c>
      <c r="BU386">
        <v>0</v>
      </c>
      <c r="BV386">
        <v>0</v>
      </c>
      <c r="BW386">
        <v>0</v>
      </c>
      <c r="BX386">
        <v>2.2120000000000002</v>
      </c>
    </row>
    <row r="387" spans="1:76" x14ac:dyDescent="0.45">
      <c r="A387">
        <v>2023</v>
      </c>
      <c r="B387" t="s">
        <v>212</v>
      </c>
      <c r="C387">
        <v>4920</v>
      </c>
      <c r="D387" t="s">
        <v>1389</v>
      </c>
      <c r="E387" t="s">
        <v>1281</v>
      </c>
      <c r="F387">
        <v>4</v>
      </c>
      <c r="G387">
        <v>7.6999999999999999E-2</v>
      </c>
      <c r="H387">
        <v>0</v>
      </c>
      <c r="I387">
        <v>0</v>
      </c>
      <c r="J387" t="s">
        <v>244</v>
      </c>
      <c r="K387">
        <v>2.8000000000000001E-2</v>
      </c>
      <c r="L387">
        <v>4.9000000000000002E-2</v>
      </c>
      <c r="M387">
        <v>0</v>
      </c>
      <c r="N387">
        <v>0</v>
      </c>
      <c r="O387">
        <v>0</v>
      </c>
      <c r="P387">
        <v>7.6999999999999999E-2</v>
      </c>
      <c r="Q387">
        <v>0</v>
      </c>
      <c r="R387">
        <v>0</v>
      </c>
      <c r="S387">
        <v>0</v>
      </c>
      <c r="T387">
        <v>0</v>
      </c>
      <c r="U387">
        <v>0</v>
      </c>
      <c r="V387">
        <v>0</v>
      </c>
      <c r="W387" t="s">
        <v>324</v>
      </c>
      <c r="X387" t="s">
        <v>324</v>
      </c>
      <c r="Y387" t="s">
        <v>324</v>
      </c>
      <c r="Z387" t="s">
        <v>324</v>
      </c>
      <c r="AA387" t="s">
        <v>324</v>
      </c>
      <c r="AB387">
        <v>0</v>
      </c>
      <c r="AC387">
        <v>0</v>
      </c>
      <c r="AD387">
        <v>0</v>
      </c>
      <c r="AE387">
        <v>0</v>
      </c>
      <c r="AF387">
        <v>0</v>
      </c>
      <c r="AG387">
        <v>0</v>
      </c>
      <c r="AH387">
        <v>0</v>
      </c>
      <c r="AI387">
        <v>0</v>
      </c>
      <c r="AJ387">
        <v>0</v>
      </c>
      <c r="AK387">
        <v>0</v>
      </c>
      <c r="AL387">
        <v>0</v>
      </c>
      <c r="AM387">
        <v>0</v>
      </c>
      <c r="AN387">
        <v>0</v>
      </c>
      <c r="AO387">
        <v>0</v>
      </c>
      <c r="AP387">
        <v>0</v>
      </c>
      <c r="AQ387">
        <v>0</v>
      </c>
      <c r="AR387">
        <v>0</v>
      </c>
      <c r="AS387">
        <v>0</v>
      </c>
      <c r="AT387">
        <v>0</v>
      </c>
      <c r="AU387">
        <v>0</v>
      </c>
      <c r="AV387">
        <v>0</v>
      </c>
      <c r="AW387">
        <v>0</v>
      </c>
      <c r="AX387">
        <v>0</v>
      </c>
      <c r="AY387">
        <v>0</v>
      </c>
      <c r="AZ387">
        <v>0</v>
      </c>
      <c r="BA387">
        <v>0</v>
      </c>
      <c r="BB387">
        <v>0</v>
      </c>
      <c r="BC387">
        <v>0</v>
      </c>
      <c r="BD387">
        <v>0</v>
      </c>
      <c r="BE387">
        <v>0</v>
      </c>
      <c r="BF387">
        <v>0</v>
      </c>
      <c r="BG387">
        <v>0</v>
      </c>
      <c r="BH387">
        <v>0</v>
      </c>
      <c r="BI387">
        <v>0</v>
      </c>
      <c r="BJ387">
        <v>0</v>
      </c>
      <c r="BK387">
        <v>0</v>
      </c>
      <c r="BL387">
        <v>0</v>
      </c>
      <c r="BM387">
        <v>0</v>
      </c>
      <c r="BN387">
        <v>0</v>
      </c>
      <c r="BO387">
        <v>0</v>
      </c>
      <c r="BP387">
        <v>0</v>
      </c>
      <c r="BQ387">
        <v>0</v>
      </c>
      <c r="BR387">
        <v>0</v>
      </c>
      <c r="BS387">
        <v>2.8000000000000001E-2</v>
      </c>
      <c r="BT387">
        <v>4.9000000000000002E-2</v>
      </c>
      <c r="BU387">
        <v>0</v>
      </c>
      <c r="BV387">
        <v>0</v>
      </c>
      <c r="BW387">
        <v>0</v>
      </c>
      <c r="BX387">
        <v>7.6999999999999999E-2</v>
      </c>
    </row>
    <row r="388" spans="1:76" x14ac:dyDescent="0.45">
      <c r="A388">
        <v>2023</v>
      </c>
      <c r="B388" t="s">
        <v>212</v>
      </c>
      <c r="C388">
        <v>5148</v>
      </c>
      <c r="D388" t="s">
        <v>1390</v>
      </c>
      <c r="E388" t="s">
        <v>1281</v>
      </c>
      <c r="F388">
        <v>25</v>
      </c>
      <c r="G388">
        <v>0.35799999999999998</v>
      </c>
      <c r="H388">
        <v>0</v>
      </c>
      <c r="I388">
        <v>0</v>
      </c>
      <c r="J388" t="s">
        <v>244</v>
      </c>
      <c r="K388">
        <v>0.20100000000000001</v>
      </c>
      <c r="L388">
        <v>0.157</v>
      </c>
      <c r="M388">
        <v>0</v>
      </c>
      <c r="N388">
        <v>0</v>
      </c>
      <c r="O388">
        <v>0</v>
      </c>
      <c r="P388">
        <v>0.35799999999999998</v>
      </c>
      <c r="Q388">
        <v>0</v>
      </c>
      <c r="R388">
        <v>0</v>
      </c>
      <c r="S388">
        <v>0</v>
      </c>
      <c r="T388">
        <v>0</v>
      </c>
      <c r="U388">
        <v>0</v>
      </c>
      <c r="V388">
        <v>0</v>
      </c>
      <c r="W388" t="s">
        <v>324</v>
      </c>
      <c r="X388" t="s">
        <v>324</v>
      </c>
      <c r="Y388" t="s">
        <v>324</v>
      </c>
      <c r="Z388" t="s">
        <v>324</v>
      </c>
      <c r="AA388" t="s">
        <v>324</v>
      </c>
      <c r="AB388">
        <v>0</v>
      </c>
      <c r="AC388">
        <v>0</v>
      </c>
      <c r="AD388">
        <v>0</v>
      </c>
      <c r="AE388">
        <v>0</v>
      </c>
      <c r="AF388">
        <v>0</v>
      </c>
      <c r="AG388">
        <v>0</v>
      </c>
      <c r="AH388">
        <v>0</v>
      </c>
      <c r="AI388">
        <v>0</v>
      </c>
      <c r="AJ388">
        <v>0</v>
      </c>
      <c r="AK388">
        <v>0</v>
      </c>
      <c r="AL388">
        <v>0</v>
      </c>
      <c r="AM388">
        <v>0</v>
      </c>
      <c r="AN388">
        <v>0</v>
      </c>
      <c r="AO388">
        <v>0</v>
      </c>
      <c r="AP388">
        <v>0</v>
      </c>
      <c r="AQ388">
        <v>0</v>
      </c>
      <c r="AR388">
        <v>0</v>
      </c>
      <c r="AS388">
        <v>0</v>
      </c>
      <c r="AT388">
        <v>0</v>
      </c>
      <c r="AU388">
        <v>0</v>
      </c>
      <c r="AV388">
        <v>0</v>
      </c>
      <c r="AW388">
        <v>0</v>
      </c>
      <c r="AX388">
        <v>0</v>
      </c>
      <c r="AY388">
        <v>0</v>
      </c>
      <c r="AZ388">
        <v>0</v>
      </c>
      <c r="BA388">
        <v>0</v>
      </c>
      <c r="BB388">
        <v>0</v>
      </c>
      <c r="BC388">
        <v>0</v>
      </c>
      <c r="BD388">
        <v>0</v>
      </c>
      <c r="BE388">
        <v>0</v>
      </c>
      <c r="BF388">
        <v>0</v>
      </c>
      <c r="BG388">
        <v>0</v>
      </c>
      <c r="BH388">
        <v>0</v>
      </c>
      <c r="BI388">
        <v>0</v>
      </c>
      <c r="BJ388">
        <v>0</v>
      </c>
      <c r="BK388">
        <v>0</v>
      </c>
      <c r="BL388">
        <v>0</v>
      </c>
      <c r="BM388">
        <v>0</v>
      </c>
      <c r="BN388">
        <v>0</v>
      </c>
      <c r="BO388">
        <v>0</v>
      </c>
      <c r="BP388">
        <v>0</v>
      </c>
      <c r="BQ388">
        <v>0</v>
      </c>
      <c r="BR388">
        <v>0</v>
      </c>
      <c r="BS388">
        <v>0.20100000000000001</v>
      </c>
      <c r="BT388">
        <v>0.157</v>
      </c>
      <c r="BU388">
        <v>0</v>
      </c>
      <c r="BV388">
        <v>0</v>
      </c>
      <c r="BW388">
        <v>0</v>
      </c>
      <c r="BX388">
        <v>0.35799999999999998</v>
      </c>
    </row>
    <row r="389" spans="1:76" x14ac:dyDescent="0.45">
      <c r="A389">
        <v>2023</v>
      </c>
      <c r="B389" t="s">
        <v>212</v>
      </c>
      <c r="C389">
        <v>5399</v>
      </c>
      <c r="D389" t="s">
        <v>1391</v>
      </c>
      <c r="E389" t="s">
        <v>1281</v>
      </c>
      <c r="F389">
        <v>53</v>
      </c>
      <c r="G389">
        <v>0.86499999999999999</v>
      </c>
      <c r="H389">
        <v>0</v>
      </c>
      <c r="I389">
        <v>0</v>
      </c>
      <c r="J389" t="s">
        <v>244</v>
      </c>
      <c r="K389">
        <v>0.372</v>
      </c>
      <c r="L389">
        <v>0.49299999999999999</v>
      </c>
      <c r="M389">
        <v>0</v>
      </c>
      <c r="N389">
        <v>0</v>
      </c>
      <c r="O389">
        <v>0</v>
      </c>
      <c r="P389">
        <v>0.86499999999999999</v>
      </c>
      <c r="Q389">
        <v>0</v>
      </c>
      <c r="R389">
        <v>0</v>
      </c>
      <c r="S389">
        <v>0</v>
      </c>
      <c r="T389">
        <v>0</v>
      </c>
      <c r="U389">
        <v>0</v>
      </c>
      <c r="V389">
        <v>0</v>
      </c>
      <c r="W389" t="s">
        <v>324</v>
      </c>
      <c r="X389" t="s">
        <v>324</v>
      </c>
      <c r="Y389" t="s">
        <v>324</v>
      </c>
      <c r="Z389" t="s">
        <v>324</v>
      </c>
      <c r="AA389" t="s">
        <v>324</v>
      </c>
      <c r="AB389">
        <v>0</v>
      </c>
      <c r="AC389">
        <v>0</v>
      </c>
      <c r="AD389">
        <v>0</v>
      </c>
      <c r="AE389">
        <v>0</v>
      </c>
      <c r="AF389">
        <v>0</v>
      </c>
      <c r="AG389">
        <v>0</v>
      </c>
      <c r="AH389">
        <v>0</v>
      </c>
      <c r="AI389">
        <v>0</v>
      </c>
      <c r="AJ389">
        <v>0</v>
      </c>
      <c r="AK389">
        <v>0</v>
      </c>
      <c r="AL389">
        <v>0</v>
      </c>
      <c r="AM389">
        <v>0</v>
      </c>
      <c r="AN389">
        <v>0</v>
      </c>
      <c r="AO389">
        <v>0</v>
      </c>
      <c r="AP389">
        <v>0</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v>
      </c>
      <c r="BL389">
        <v>0</v>
      </c>
      <c r="BM389">
        <v>0</v>
      </c>
      <c r="BN389">
        <v>0</v>
      </c>
      <c r="BO389">
        <v>0</v>
      </c>
      <c r="BP389">
        <v>0</v>
      </c>
      <c r="BQ389">
        <v>0</v>
      </c>
      <c r="BR389">
        <v>0</v>
      </c>
      <c r="BS389">
        <v>0.372</v>
      </c>
      <c r="BT389">
        <v>0.49299999999999999</v>
      </c>
      <c r="BU389">
        <v>0</v>
      </c>
      <c r="BV389">
        <v>0</v>
      </c>
      <c r="BW389">
        <v>0</v>
      </c>
      <c r="BX389">
        <v>0.86499999999999999</v>
      </c>
    </row>
    <row r="390" spans="1:76" x14ac:dyDescent="0.45">
      <c r="A390">
        <v>2023</v>
      </c>
      <c r="B390" t="s">
        <v>212</v>
      </c>
      <c r="C390">
        <v>5763</v>
      </c>
      <c r="D390" t="s">
        <v>1392</v>
      </c>
      <c r="E390" t="s">
        <v>1281</v>
      </c>
      <c r="F390">
        <v>15</v>
      </c>
      <c r="G390">
        <v>0.17100000000000001</v>
      </c>
      <c r="H390">
        <v>0</v>
      </c>
      <c r="I390">
        <v>0</v>
      </c>
      <c r="J390" t="s">
        <v>244</v>
      </c>
      <c r="K390">
        <v>0.09</v>
      </c>
      <c r="L390">
        <v>8.1000000000000003E-2</v>
      </c>
      <c r="M390">
        <v>0</v>
      </c>
      <c r="N390">
        <v>0</v>
      </c>
      <c r="O390">
        <v>0</v>
      </c>
      <c r="P390">
        <v>0.17100000000000001</v>
      </c>
      <c r="Q390">
        <v>0</v>
      </c>
      <c r="R390">
        <v>0</v>
      </c>
      <c r="S390">
        <v>0</v>
      </c>
      <c r="T390">
        <v>0</v>
      </c>
      <c r="U390">
        <v>0</v>
      </c>
      <c r="V390">
        <v>0</v>
      </c>
      <c r="W390" t="s">
        <v>324</v>
      </c>
      <c r="X390" t="s">
        <v>324</v>
      </c>
      <c r="Y390" t="s">
        <v>324</v>
      </c>
      <c r="Z390" t="s">
        <v>324</v>
      </c>
      <c r="AA390" t="s">
        <v>324</v>
      </c>
      <c r="AB390">
        <v>0</v>
      </c>
      <c r="AC390">
        <v>0</v>
      </c>
      <c r="AD390">
        <v>0</v>
      </c>
      <c r="AE390">
        <v>0</v>
      </c>
      <c r="AF390">
        <v>0</v>
      </c>
      <c r="AG390">
        <v>0</v>
      </c>
      <c r="AH390">
        <v>0</v>
      </c>
      <c r="AI390">
        <v>0</v>
      </c>
      <c r="AJ390">
        <v>0</v>
      </c>
      <c r="AK390">
        <v>0</v>
      </c>
      <c r="AL390">
        <v>0</v>
      </c>
      <c r="AM390">
        <v>0</v>
      </c>
      <c r="AN390">
        <v>0</v>
      </c>
      <c r="AO390">
        <v>0</v>
      </c>
      <c r="AP390">
        <v>0</v>
      </c>
      <c r="AQ390">
        <v>0</v>
      </c>
      <c r="AR390">
        <v>0</v>
      </c>
      <c r="AS390">
        <v>0</v>
      </c>
      <c r="AT390">
        <v>0</v>
      </c>
      <c r="AU390">
        <v>0</v>
      </c>
      <c r="AV390">
        <v>0</v>
      </c>
      <c r="AW390">
        <v>0</v>
      </c>
      <c r="AX390">
        <v>0</v>
      </c>
      <c r="AY390">
        <v>0</v>
      </c>
      <c r="AZ390">
        <v>0</v>
      </c>
      <c r="BA390">
        <v>0</v>
      </c>
      <c r="BB390">
        <v>0</v>
      </c>
      <c r="BC390">
        <v>0</v>
      </c>
      <c r="BD390">
        <v>0</v>
      </c>
      <c r="BE390">
        <v>0</v>
      </c>
      <c r="BF390">
        <v>0</v>
      </c>
      <c r="BG390">
        <v>0</v>
      </c>
      <c r="BH390">
        <v>0</v>
      </c>
      <c r="BI390">
        <v>0</v>
      </c>
      <c r="BJ390">
        <v>0</v>
      </c>
      <c r="BK390">
        <v>0</v>
      </c>
      <c r="BL390">
        <v>0</v>
      </c>
      <c r="BM390">
        <v>0</v>
      </c>
      <c r="BN390">
        <v>0</v>
      </c>
      <c r="BO390">
        <v>0</v>
      </c>
      <c r="BP390">
        <v>0</v>
      </c>
      <c r="BQ390">
        <v>0</v>
      </c>
      <c r="BR390">
        <v>0</v>
      </c>
      <c r="BS390">
        <v>0.09</v>
      </c>
      <c r="BT390">
        <v>8.1000000000000003E-2</v>
      </c>
      <c r="BU390">
        <v>0</v>
      </c>
      <c r="BV390">
        <v>0</v>
      </c>
      <c r="BW390">
        <v>0</v>
      </c>
      <c r="BX390">
        <v>0.17100000000000001</v>
      </c>
    </row>
    <row r="391" spans="1:76" x14ac:dyDescent="0.45">
      <c r="A391">
        <v>2023</v>
      </c>
      <c r="B391" t="s">
        <v>212</v>
      </c>
      <c r="C391">
        <v>5961</v>
      </c>
      <c r="D391" t="s">
        <v>1393</v>
      </c>
      <c r="E391" t="s">
        <v>1281</v>
      </c>
      <c r="F391">
        <v>4</v>
      </c>
      <c r="G391">
        <v>3.3000000000000002E-2</v>
      </c>
      <c r="H391">
        <v>0</v>
      </c>
      <c r="I391">
        <v>0</v>
      </c>
      <c r="J391" t="s">
        <v>244</v>
      </c>
      <c r="K391">
        <v>2.7E-2</v>
      </c>
      <c r="L391">
        <v>6.0000000000000001E-3</v>
      </c>
      <c r="M391">
        <v>0</v>
      </c>
      <c r="N391">
        <v>0</v>
      </c>
      <c r="O391">
        <v>0</v>
      </c>
      <c r="P391">
        <v>3.3000000000000002E-2</v>
      </c>
      <c r="Q391">
        <v>0</v>
      </c>
      <c r="R391">
        <v>0</v>
      </c>
      <c r="S391">
        <v>0</v>
      </c>
      <c r="T391">
        <v>0</v>
      </c>
      <c r="U391">
        <v>0</v>
      </c>
      <c r="V391">
        <v>0</v>
      </c>
      <c r="W391" t="s">
        <v>324</v>
      </c>
      <c r="X391" t="s">
        <v>324</v>
      </c>
      <c r="Y391" t="s">
        <v>324</v>
      </c>
      <c r="Z391" t="s">
        <v>324</v>
      </c>
      <c r="AA391" t="s">
        <v>324</v>
      </c>
      <c r="AB391">
        <v>0</v>
      </c>
      <c r="AC391">
        <v>0</v>
      </c>
      <c r="AD391">
        <v>0</v>
      </c>
      <c r="AE391">
        <v>0</v>
      </c>
      <c r="AF391">
        <v>0</v>
      </c>
      <c r="AG391">
        <v>0</v>
      </c>
      <c r="AH391">
        <v>0</v>
      </c>
      <c r="AI391">
        <v>0</v>
      </c>
      <c r="AJ391">
        <v>0</v>
      </c>
      <c r="AK391">
        <v>0</v>
      </c>
      <c r="AL391">
        <v>0</v>
      </c>
      <c r="AM391">
        <v>0</v>
      </c>
      <c r="AN391">
        <v>0</v>
      </c>
      <c r="AO391">
        <v>0</v>
      </c>
      <c r="AP391">
        <v>0</v>
      </c>
      <c r="AQ391">
        <v>0</v>
      </c>
      <c r="AR391">
        <v>0</v>
      </c>
      <c r="AS391">
        <v>0</v>
      </c>
      <c r="AT391">
        <v>0</v>
      </c>
      <c r="AU391">
        <v>0</v>
      </c>
      <c r="AV391">
        <v>0</v>
      </c>
      <c r="AW391">
        <v>0</v>
      </c>
      <c r="AX391">
        <v>0</v>
      </c>
      <c r="AY391">
        <v>0</v>
      </c>
      <c r="AZ391">
        <v>0</v>
      </c>
      <c r="BA391">
        <v>0</v>
      </c>
      <c r="BB391">
        <v>0</v>
      </c>
      <c r="BC391">
        <v>0</v>
      </c>
      <c r="BD391">
        <v>0</v>
      </c>
      <c r="BE391">
        <v>0</v>
      </c>
      <c r="BF391">
        <v>0</v>
      </c>
      <c r="BG391">
        <v>0</v>
      </c>
      <c r="BH391">
        <v>0</v>
      </c>
      <c r="BI391">
        <v>0</v>
      </c>
      <c r="BJ391">
        <v>0</v>
      </c>
      <c r="BK391">
        <v>0</v>
      </c>
      <c r="BL391">
        <v>0</v>
      </c>
      <c r="BM391">
        <v>0</v>
      </c>
      <c r="BN391">
        <v>0</v>
      </c>
      <c r="BO391">
        <v>0</v>
      </c>
      <c r="BP391">
        <v>0</v>
      </c>
      <c r="BQ391">
        <v>0</v>
      </c>
      <c r="BR391">
        <v>0</v>
      </c>
      <c r="BS391">
        <v>2.7E-2</v>
      </c>
      <c r="BT391">
        <v>6.0000000000000001E-3</v>
      </c>
      <c r="BU391">
        <v>0</v>
      </c>
      <c r="BV391">
        <v>0</v>
      </c>
      <c r="BW391">
        <v>0</v>
      </c>
      <c r="BX391">
        <v>3.3000000000000002E-2</v>
      </c>
    </row>
    <row r="392" spans="1:76" x14ac:dyDescent="0.45">
      <c r="A392">
        <v>2023</v>
      </c>
      <c r="B392" t="s">
        <v>212</v>
      </c>
      <c r="C392">
        <v>6008</v>
      </c>
      <c r="D392" t="s">
        <v>1394</v>
      </c>
      <c r="E392" t="s">
        <v>1281</v>
      </c>
      <c r="F392">
        <v>4</v>
      </c>
      <c r="G392">
        <v>2.9000000000000001E-2</v>
      </c>
      <c r="H392">
        <v>0</v>
      </c>
      <c r="I392">
        <v>0</v>
      </c>
      <c r="J392" t="s">
        <v>244</v>
      </c>
      <c r="K392">
        <v>0.02</v>
      </c>
      <c r="L392">
        <v>8.9999999999999993E-3</v>
      </c>
      <c r="M392">
        <v>0</v>
      </c>
      <c r="N392">
        <v>0</v>
      </c>
      <c r="O392">
        <v>0</v>
      </c>
      <c r="P392">
        <v>2.9000000000000001E-2</v>
      </c>
      <c r="Q392">
        <v>0</v>
      </c>
      <c r="R392">
        <v>0</v>
      </c>
      <c r="S392">
        <v>0</v>
      </c>
      <c r="T392">
        <v>0</v>
      </c>
      <c r="U392">
        <v>0</v>
      </c>
      <c r="V392">
        <v>0</v>
      </c>
      <c r="W392" t="s">
        <v>324</v>
      </c>
      <c r="X392" t="s">
        <v>324</v>
      </c>
      <c r="Y392" t="s">
        <v>324</v>
      </c>
      <c r="Z392" t="s">
        <v>324</v>
      </c>
      <c r="AA392" t="s">
        <v>324</v>
      </c>
      <c r="AB392">
        <v>0</v>
      </c>
      <c r="AC392">
        <v>0</v>
      </c>
      <c r="AD392">
        <v>0</v>
      </c>
      <c r="AE392">
        <v>0</v>
      </c>
      <c r="AF392">
        <v>0</v>
      </c>
      <c r="AG392">
        <v>0</v>
      </c>
      <c r="AH392">
        <v>0</v>
      </c>
      <c r="AI392">
        <v>0</v>
      </c>
      <c r="AJ392">
        <v>0</v>
      </c>
      <c r="AK392">
        <v>0</v>
      </c>
      <c r="AL392">
        <v>0</v>
      </c>
      <c r="AM392">
        <v>0</v>
      </c>
      <c r="AN392">
        <v>0</v>
      </c>
      <c r="AO392">
        <v>0</v>
      </c>
      <c r="AP392">
        <v>0</v>
      </c>
      <c r="AQ392">
        <v>0</v>
      </c>
      <c r="AR392">
        <v>0</v>
      </c>
      <c r="AS392">
        <v>0</v>
      </c>
      <c r="AT392">
        <v>0</v>
      </c>
      <c r="AU392">
        <v>0</v>
      </c>
      <c r="AV392">
        <v>0</v>
      </c>
      <c r="AW392">
        <v>0</v>
      </c>
      <c r="AX392">
        <v>0</v>
      </c>
      <c r="AY392">
        <v>0</v>
      </c>
      <c r="AZ392">
        <v>0</v>
      </c>
      <c r="BA392">
        <v>0</v>
      </c>
      <c r="BB392">
        <v>0</v>
      </c>
      <c r="BC392">
        <v>0</v>
      </c>
      <c r="BD392">
        <v>0</v>
      </c>
      <c r="BE392">
        <v>0</v>
      </c>
      <c r="BF392">
        <v>0</v>
      </c>
      <c r="BG392">
        <v>0</v>
      </c>
      <c r="BH392">
        <v>0</v>
      </c>
      <c r="BI392">
        <v>0</v>
      </c>
      <c r="BJ392">
        <v>0</v>
      </c>
      <c r="BK392">
        <v>0</v>
      </c>
      <c r="BL392">
        <v>0</v>
      </c>
      <c r="BM392">
        <v>0</v>
      </c>
      <c r="BN392">
        <v>0</v>
      </c>
      <c r="BO392">
        <v>0</v>
      </c>
      <c r="BP392">
        <v>0</v>
      </c>
      <c r="BQ392">
        <v>0</v>
      </c>
      <c r="BR392">
        <v>0</v>
      </c>
      <c r="BS392">
        <v>0.02</v>
      </c>
      <c r="BT392">
        <v>8.9999999999999993E-3</v>
      </c>
      <c r="BU392">
        <v>0</v>
      </c>
      <c r="BV392">
        <v>0</v>
      </c>
      <c r="BW392">
        <v>0</v>
      </c>
      <c r="BX392">
        <v>2.9000000000000001E-2</v>
      </c>
    </row>
    <row r="393" spans="1:76" x14ac:dyDescent="0.45">
      <c r="A393">
        <v>2023</v>
      </c>
      <c r="B393" t="s">
        <v>212</v>
      </c>
      <c r="C393">
        <v>6234</v>
      </c>
      <c r="D393" t="s">
        <v>1395</v>
      </c>
      <c r="E393" t="s">
        <v>1281</v>
      </c>
      <c r="F393">
        <v>45</v>
      </c>
      <c r="G393">
        <v>5.657</v>
      </c>
      <c r="H393">
        <v>0</v>
      </c>
      <c r="I393">
        <v>0</v>
      </c>
      <c r="J393" t="s">
        <v>244</v>
      </c>
      <c r="K393">
        <v>1.8089999999999999</v>
      </c>
      <c r="L393">
        <v>3.8479999999999999</v>
      </c>
      <c r="M393">
        <v>0</v>
      </c>
      <c r="N393">
        <v>0</v>
      </c>
      <c r="O393">
        <v>0</v>
      </c>
      <c r="P393">
        <v>5.657</v>
      </c>
      <c r="Q393">
        <v>0</v>
      </c>
      <c r="R393">
        <v>0</v>
      </c>
      <c r="S393">
        <v>0</v>
      </c>
      <c r="T393">
        <v>0</v>
      </c>
      <c r="U393">
        <v>0</v>
      </c>
      <c r="V393">
        <v>0</v>
      </c>
      <c r="W393" t="s">
        <v>324</v>
      </c>
      <c r="X393" t="s">
        <v>324</v>
      </c>
      <c r="Y393" t="s">
        <v>324</v>
      </c>
      <c r="Z393" t="s">
        <v>324</v>
      </c>
      <c r="AA393" t="s">
        <v>324</v>
      </c>
      <c r="AB393">
        <v>0</v>
      </c>
      <c r="AC393">
        <v>0</v>
      </c>
      <c r="AD393">
        <v>0</v>
      </c>
      <c r="AE393">
        <v>0</v>
      </c>
      <c r="AF393">
        <v>0</v>
      </c>
      <c r="AG393">
        <v>0</v>
      </c>
      <c r="AH393">
        <v>0</v>
      </c>
      <c r="AI393">
        <v>0</v>
      </c>
      <c r="AJ393">
        <v>0</v>
      </c>
      <c r="AK393">
        <v>0</v>
      </c>
      <c r="AL393">
        <v>0</v>
      </c>
      <c r="AM393">
        <v>0</v>
      </c>
      <c r="AN393">
        <v>0</v>
      </c>
      <c r="AO393">
        <v>0</v>
      </c>
      <c r="AP393">
        <v>0</v>
      </c>
      <c r="AQ393">
        <v>0</v>
      </c>
      <c r="AR393">
        <v>0</v>
      </c>
      <c r="AS393">
        <v>0</v>
      </c>
      <c r="AT393">
        <v>0</v>
      </c>
      <c r="AU393">
        <v>0</v>
      </c>
      <c r="AV393">
        <v>0</v>
      </c>
      <c r="AW393">
        <v>0</v>
      </c>
      <c r="AX393">
        <v>0</v>
      </c>
      <c r="AY393">
        <v>0</v>
      </c>
      <c r="AZ393">
        <v>0</v>
      </c>
      <c r="BA393">
        <v>0</v>
      </c>
      <c r="BB393">
        <v>0</v>
      </c>
      <c r="BC393">
        <v>0</v>
      </c>
      <c r="BD393">
        <v>0</v>
      </c>
      <c r="BE393">
        <v>0</v>
      </c>
      <c r="BF393">
        <v>0</v>
      </c>
      <c r="BG393">
        <v>0</v>
      </c>
      <c r="BH393">
        <v>0</v>
      </c>
      <c r="BI393">
        <v>0</v>
      </c>
      <c r="BJ393">
        <v>0</v>
      </c>
      <c r="BK393">
        <v>0</v>
      </c>
      <c r="BL393">
        <v>0</v>
      </c>
      <c r="BM393">
        <v>0</v>
      </c>
      <c r="BN393">
        <v>0</v>
      </c>
      <c r="BO393">
        <v>0</v>
      </c>
      <c r="BP393">
        <v>0</v>
      </c>
      <c r="BQ393">
        <v>0</v>
      </c>
      <c r="BR393">
        <v>0</v>
      </c>
      <c r="BS393">
        <v>1.8089999999999999</v>
      </c>
      <c r="BT393">
        <v>3.8479999999999999</v>
      </c>
      <c r="BU393">
        <v>0</v>
      </c>
      <c r="BV393">
        <v>0</v>
      </c>
      <c r="BW393">
        <v>0</v>
      </c>
      <c r="BX393">
        <v>5.657</v>
      </c>
    </row>
    <row r="394" spans="1:76" x14ac:dyDescent="0.45">
      <c r="A394">
        <v>2023</v>
      </c>
      <c r="B394" t="s">
        <v>212</v>
      </c>
      <c r="C394">
        <v>6608</v>
      </c>
      <c r="D394" t="s">
        <v>1396</v>
      </c>
      <c r="E394" t="s">
        <v>1281</v>
      </c>
      <c r="F394">
        <v>49</v>
      </c>
      <c r="G394">
        <v>1.585</v>
      </c>
      <c r="H394">
        <v>0</v>
      </c>
      <c r="I394">
        <v>0</v>
      </c>
      <c r="J394" t="s">
        <v>244</v>
      </c>
      <c r="K394">
        <v>0.36</v>
      </c>
      <c r="L394">
        <v>0.22600000000000001</v>
      </c>
      <c r="M394">
        <v>0</v>
      </c>
      <c r="N394">
        <v>0</v>
      </c>
      <c r="O394">
        <v>0</v>
      </c>
      <c r="P394">
        <v>0.58599999999999997</v>
      </c>
      <c r="Q394">
        <v>0</v>
      </c>
      <c r="R394">
        <v>0</v>
      </c>
      <c r="S394">
        <v>0</v>
      </c>
      <c r="T394">
        <v>0</v>
      </c>
      <c r="U394">
        <v>0</v>
      </c>
      <c r="V394">
        <v>0</v>
      </c>
      <c r="W394" t="s">
        <v>324</v>
      </c>
      <c r="X394" t="s">
        <v>324</v>
      </c>
      <c r="Y394" t="s">
        <v>324</v>
      </c>
      <c r="Z394" t="s">
        <v>324</v>
      </c>
      <c r="AA394" t="s">
        <v>324</v>
      </c>
      <c r="AB394">
        <v>0</v>
      </c>
      <c r="AC394">
        <v>0</v>
      </c>
      <c r="AD394">
        <v>0</v>
      </c>
      <c r="AE394">
        <v>0</v>
      </c>
      <c r="AF394">
        <v>0</v>
      </c>
      <c r="AG394">
        <v>0</v>
      </c>
      <c r="AH394">
        <v>0</v>
      </c>
      <c r="AI394">
        <v>0</v>
      </c>
      <c r="AJ394">
        <v>0</v>
      </c>
      <c r="AK394">
        <v>0</v>
      </c>
      <c r="AL394">
        <v>0</v>
      </c>
      <c r="AM394">
        <v>0</v>
      </c>
      <c r="AN394">
        <v>0</v>
      </c>
      <c r="AO394">
        <v>0</v>
      </c>
      <c r="AP394">
        <v>0</v>
      </c>
      <c r="AQ394">
        <v>0</v>
      </c>
      <c r="AR394">
        <v>0</v>
      </c>
      <c r="AS394">
        <v>0</v>
      </c>
      <c r="AT394">
        <v>0</v>
      </c>
      <c r="AU394">
        <v>0</v>
      </c>
      <c r="AV394">
        <v>0</v>
      </c>
      <c r="AW394">
        <v>0</v>
      </c>
      <c r="AX394">
        <v>0</v>
      </c>
      <c r="AY394">
        <v>0</v>
      </c>
      <c r="AZ394">
        <v>0</v>
      </c>
      <c r="BA394">
        <v>0</v>
      </c>
      <c r="BB394">
        <v>0</v>
      </c>
      <c r="BC394">
        <v>0</v>
      </c>
      <c r="BD394">
        <v>0</v>
      </c>
      <c r="BE394">
        <v>0</v>
      </c>
      <c r="BF394">
        <v>0</v>
      </c>
      <c r="BG394">
        <v>0</v>
      </c>
      <c r="BH394">
        <v>0</v>
      </c>
      <c r="BI394">
        <v>0</v>
      </c>
      <c r="BJ394">
        <v>0</v>
      </c>
      <c r="BK394">
        <v>0</v>
      </c>
      <c r="BL394">
        <v>0</v>
      </c>
      <c r="BM394">
        <v>0</v>
      </c>
      <c r="BN394">
        <v>0.999</v>
      </c>
      <c r="BO394">
        <v>0</v>
      </c>
      <c r="BP394">
        <v>0</v>
      </c>
      <c r="BQ394">
        <v>0</v>
      </c>
      <c r="BR394">
        <v>0.999</v>
      </c>
      <c r="BS394">
        <v>0.36</v>
      </c>
      <c r="BT394">
        <v>1.2250000000000001</v>
      </c>
      <c r="BU394">
        <v>0</v>
      </c>
      <c r="BV394">
        <v>0</v>
      </c>
      <c r="BW394">
        <v>0</v>
      </c>
      <c r="BX394">
        <v>1.585</v>
      </c>
    </row>
    <row r="395" spans="1:76" x14ac:dyDescent="0.45">
      <c r="A395">
        <v>2023</v>
      </c>
      <c r="B395" t="s">
        <v>212</v>
      </c>
      <c r="C395">
        <v>6923</v>
      </c>
      <c r="D395" t="s">
        <v>1397</v>
      </c>
      <c r="E395" t="s">
        <v>1281</v>
      </c>
      <c r="F395">
        <v>7</v>
      </c>
      <c r="G395">
        <v>0.161</v>
      </c>
      <c r="H395">
        <v>0</v>
      </c>
      <c r="I395">
        <v>0</v>
      </c>
      <c r="J395" t="s">
        <v>244</v>
      </c>
      <c r="K395">
        <v>8.9999999999999993E-3</v>
      </c>
      <c r="L395">
        <v>0.152</v>
      </c>
      <c r="M395">
        <v>0</v>
      </c>
      <c r="N395">
        <v>0</v>
      </c>
      <c r="O395">
        <v>0</v>
      </c>
      <c r="P395">
        <v>0.161</v>
      </c>
      <c r="Q395">
        <v>0</v>
      </c>
      <c r="R395">
        <v>0</v>
      </c>
      <c r="S395">
        <v>0</v>
      </c>
      <c r="T395">
        <v>0</v>
      </c>
      <c r="U395">
        <v>0</v>
      </c>
      <c r="V395">
        <v>0</v>
      </c>
      <c r="W395" t="s">
        <v>324</v>
      </c>
      <c r="X395" t="s">
        <v>324</v>
      </c>
      <c r="Y395" t="s">
        <v>324</v>
      </c>
      <c r="Z395" t="s">
        <v>324</v>
      </c>
      <c r="AA395" t="s">
        <v>324</v>
      </c>
      <c r="AB395">
        <v>0</v>
      </c>
      <c r="AC395">
        <v>0</v>
      </c>
      <c r="AD395">
        <v>0</v>
      </c>
      <c r="AE395">
        <v>0</v>
      </c>
      <c r="AF395">
        <v>0</v>
      </c>
      <c r="AG395">
        <v>0</v>
      </c>
      <c r="AH395">
        <v>0</v>
      </c>
      <c r="AI395">
        <v>0</v>
      </c>
      <c r="AJ395">
        <v>0</v>
      </c>
      <c r="AK395">
        <v>0</v>
      </c>
      <c r="AL395">
        <v>0</v>
      </c>
      <c r="AM395">
        <v>0</v>
      </c>
      <c r="AN395">
        <v>0</v>
      </c>
      <c r="AO395">
        <v>0</v>
      </c>
      <c r="AP395">
        <v>0</v>
      </c>
      <c r="AQ395">
        <v>0</v>
      </c>
      <c r="AR395">
        <v>0</v>
      </c>
      <c r="AS395">
        <v>0</v>
      </c>
      <c r="AT395">
        <v>0</v>
      </c>
      <c r="AU395">
        <v>0</v>
      </c>
      <c r="AV395">
        <v>0</v>
      </c>
      <c r="AW395">
        <v>0</v>
      </c>
      <c r="AX395">
        <v>0</v>
      </c>
      <c r="AY395">
        <v>0</v>
      </c>
      <c r="AZ395">
        <v>0</v>
      </c>
      <c r="BA395">
        <v>0</v>
      </c>
      <c r="BB395">
        <v>0</v>
      </c>
      <c r="BC395">
        <v>0</v>
      </c>
      <c r="BD395">
        <v>0</v>
      </c>
      <c r="BE395">
        <v>0</v>
      </c>
      <c r="BF395">
        <v>0</v>
      </c>
      <c r="BG395">
        <v>0</v>
      </c>
      <c r="BH395">
        <v>0</v>
      </c>
      <c r="BI395">
        <v>0</v>
      </c>
      <c r="BJ395">
        <v>0</v>
      </c>
      <c r="BK395">
        <v>0</v>
      </c>
      <c r="BL395">
        <v>0</v>
      </c>
      <c r="BM395">
        <v>0</v>
      </c>
      <c r="BN395">
        <v>0</v>
      </c>
      <c r="BO395">
        <v>0</v>
      </c>
      <c r="BP395">
        <v>0</v>
      </c>
      <c r="BQ395">
        <v>0</v>
      </c>
      <c r="BR395">
        <v>0</v>
      </c>
      <c r="BS395">
        <v>8.9999999999999993E-3</v>
      </c>
      <c r="BT395">
        <v>0.152</v>
      </c>
      <c r="BU395">
        <v>0</v>
      </c>
      <c r="BV395">
        <v>0</v>
      </c>
      <c r="BW395">
        <v>0</v>
      </c>
      <c r="BX395">
        <v>0.161</v>
      </c>
    </row>
    <row r="396" spans="1:76" x14ac:dyDescent="0.45">
      <c r="A396">
        <v>2023</v>
      </c>
      <c r="B396" t="s">
        <v>212</v>
      </c>
      <c r="C396">
        <v>7174</v>
      </c>
      <c r="D396" t="s">
        <v>1318</v>
      </c>
      <c r="E396" t="s">
        <v>1281</v>
      </c>
      <c r="F396">
        <v>53</v>
      </c>
      <c r="G396">
        <v>1.022</v>
      </c>
      <c r="H396" t="s">
        <v>324</v>
      </c>
      <c r="I396" t="s">
        <v>324</v>
      </c>
      <c r="J396" t="s">
        <v>244</v>
      </c>
      <c r="K396">
        <v>0.57499999999999996</v>
      </c>
      <c r="L396">
        <v>0.44700000000000001</v>
      </c>
      <c r="M396">
        <v>0</v>
      </c>
      <c r="N396" t="s">
        <v>324</v>
      </c>
      <c r="O396">
        <v>0</v>
      </c>
      <c r="P396">
        <v>1.022</v>
      </c>
      <c r="Q396" t="s">
        <v>324</v>
      </c>
      <c r="R396" t="s">
        <v>324</v>
      </c>
      <c r="S396" t="s">
        <v>324</v>
      </c>
      <c r="T396" t="s">
        <v>324</v>
      </c>
      <c r="U396" t="s">
        <v>324</v>
      </c>
      <c r="V396">
        <v>0</v>
      </c>
      <c r="W396" t="s">
        <v>324</v>
      </c>
      <c r="X396" t="s">
        <v>324</v>
      </c>
      <c r="Y396" t="s">
        <v>324</v>
      </c>
      <c r="Z396" t="s">
        <v>324</v>
      </c>
      <c r="AA396" t="s">
        <v>324</v>
      </c>
      <c r="AB396">
        <v>0</v>
      </c>
      <c r="AC396">
        <v>0</v>
      </c>
      <c r="AD396">
        <v>0</v>
      </c>
      <c r="AE396">
        <v>0</v>
      </c>
      <c r="AF396" t="s">
        <v>324</v>
      </c>
      <c r="AG396" t="s">
        <v>324</v>
      </c>
      <c r="AH396">
        <v>0</v>
      </c>
      <c r="AI396">
        <v>0</v>
      </c>
      <c r="AJ396">
        <v>0</v>
      </c>
      <c r="AK396">
        <v>0</v>
      </c>
      <c r="AL396" t="s">
        <v>324</v>
      </c>
      <c r="AM396" t="s">
        <v>324</v>
      </c>
      <c r="AN396">
        <v>0</v>
      </c>
      <c r="AO396" t="s">
        <v>324</v>
      </c>
      <c r="AP396" t="s">
        <v>324</v>
      </c>
      <c r="AQ396" t="s">
        <v>324</v>
      </c>
      <c r="AR396" t="s">
        <v>324</v>
      </c>
      <c r="AS396" t="s">
        <v>324</v>
      </c>
      <c r="AT396">
        <v>0</v>
      </c>
      <c r="AU396" t="s">
        <v>324</v>
      </c>
      <c r="AV396" t="s">
        <v>324</v>
      </c>
      <c r="AW396" t="s">
        <v>324</v>
      </c>
      <c r="AX396" t="s">
        <v>324</v>
      </c>
      <c r="AY396" t="s">
        <v>324</v>
      </c>
      <c r="AZ396">
        <v>0</v>
      </c>
      <c r="BA396" t="s">
        <v>324</v>
      </c>
      <c r="BB396" t="s">
        <v>324</v>
      </c>
      <c r="BC396" t="s">
        <v>324</v>
      </c>
      <c r="BD396" t="s">
        <v>324</v>
      </c>
      <c r="BE396" t="s">
        <v>324</v>
      </c>
      <c r="BF396">
        <v>0</v>
      </c>
      <c r="BG396" t="s">
        <v>324</v>
      </c>
      <c r="BH396" t="s">
        <v>324</v>
      </c>
      <c r="BI396" t="s">
        <v>324</v>
      </c>
      <c r="BJ396" t="s">
        <v>324</v>
      </c>
      <c r="BK396" t="s">
        <v>324</v>
      </c>
      <c r="BL396">
        <v>0</v>
      </c>
      <c r="BM396">
        <v>0</v>
      </c>
      <c r="BN396">
        <v>0</v>
      </c>
      <c r="BO396">
        <v>0</v>
      </c>
      <c r="BP396" t="s">
        <v>324</v>
      </c>
      <c r="BQ396" t="s">
        <v>324</v>
      </c>
      <c r="BR396">
        <v>0</v>
      </c>
      <c r="BS396">
        <v>0.57499999999999996</v>
      </c>
      <c r="BT396">
        <v>0.44700000000000001</v>
      </c>
      <c r="BU396">
        <v>0</v>
      </c>
      <c r="BV396">
        <v>0</v>
      </c>
      <c r="BW396">
        <v>0</v>
      </c>
      <c r="BX396">
        <v>1.022</v>
      </c>
    </row>
    <row r="397" spans="1:76" x14ac:dyDescent="0.45">
      <c r="A397">
        <v>2023</v>
      </c>
      <c r="B397" t="s">
        <v>212</v>
      </c>
      <c r="C397">
        <v>7625</v>
      </c>
      <c r="D397" t="s">
        <v>1398</v>
      </c>
      <c r="E397" t="s">
        <v>1281</v>
      </c>
      <c r="F397">
        <v>33</v>
      </c>
      <c r="G397">
        <v>0.502</v>
      </c>
      <c r="H397">
        <v>0</v>
      </c>
      <c r="I397">
        <v>0</v>
      </c>
      <c r="J397" t="s">
        <v>244</v>
      </c>
      <c r="K397">
        <v>0.125</v>
      </c>
      <c r="L397">
        <v>0.377</v>
      </c>
      <c r="M397">
        <v>0</v>
      </c>
      <c r="N397">
        <v>0</v>
      </c>
      <c r="O397">
        <v>0</v>
      </c>
      <c r="P397">
        <v>0.502</v>
      </c>
      <c r="Q397">
        <v>0</v>
      </c>
      <c r="R397">
        <v>0</v>
      </c>
      <c r="S397">
        <v>0</v>
      </c>
      <c r="T397">
        <v>0</v>
      </c>
      <c r="U397">
        <v>0</v>
      </c>
      <c r="V397">
        <v>0</v>
      </c>
      <c r="W397" t="s">
        <v>324</v>
      </c>
      <c r="X397" t="s">
        <v>324</v>
      </c>
      <c r="Y397" t="s">
        <v>324</v>
      </c>
      <c r="Z397" t="s">
        <v>324</v>
      </c>
      <c r="AA397" t="s">
        <v>324</v>
      </c>
      <c r="AB397">
        <v>0</v>
      </c>
      <c r="AC397">
        <v>0</v>
      </c>
      <c r="AD397">
        <v>0</v>
      </c>
      <c r="AE397">
        <v>0</v>
      </c>
      <c r="AF397">
        <v>0</v>
      </c>
      <c r="AG397">
        <v>0</v>
      </c>
      <c r="AH397">
        <v>0</v>
      </c>
      <c r="AI397">
        <v>0</v>
      </c>
      <c r="AJ397">
        <v>0</v>
      </c>
      <c r="AK397">
        <v>0</v>
      </c>
      <c r="AL397">
        <v>0</v>
      </c>
      <c r="AM397">
        <v>0</v>
      </c>
      <c r="AN397">
        <v>0</v>
      </c>
      <c r="AO397">
        <v>0</v>
      </c>
      <c r="AP397">
        <v>0</v>
      </c>
      <c r="AQ397">
        <v>0</v>
      </c>
      <c r="AR397">
        <v>0</v>
      </c>
      <c r="AS397">
        <v>0</v>
      </c>
      <c r="AT397">
        <v>0</v>
      </c>
      <c r="AU397">
        <v>0</v>
      </c>
      <c r="AV397">
        <v>0</v>
      </c>
      <c r="AW397">
        <v>0</v>
      </c>
      <c r="AX397">
        <v>0</v>
      </c>
      <c r="AY397">
        <v>0</v>
      </c>
      <c r="AZ397">
        <v>0</v>
      </c>
      <c r="BA397">
        <v>0</v>
      </c>
      <c r="BB397">
        <v>0</v>
      </c>
      <c r="BC397">
        <v>0</v>
      </c>
      <c r="BD397">
        <v>0</v>
      </c>
      <c r="BE397">
        <v>0</v>
      </c>
      <c r="BF397">
        <v>0</v>
      </c>
      <c r="BG397">
        <v>0</v>
      </c>
      <c r="BH397">
        <v>0</v>
      </c>
      <c r="BI397">
        <v>0</v>
      </c>
      <c r="BJ397">
        <v>0</v>
      </c>
      <c r="BK397">
        <v>0</v>
      </c>
      <c r="BL397">
        <v>0</v>
      </c>
      <c r="BM397">
        <v>0</v>
      </c>
      <c r="BN397">
        <v>0</v>
      </c>
      <c r="BO397">
        <v>0</v>
      </c>
      <c r="BP397">
        <v>0</v>
      </c>
      <c r="BQ397">
        <v>0</v>
      </c>
      <c r="BR397">
        <v>0</v>
      </c>
      <c r="BS397">
        <v>0.125</v>
      </c>
      <c r="BT397">
        <v>0.377</v>
      </c>
      <c r="BU397">
        <v>0</v>
      </c>
      <c r="BV397">
        <v>0</v>
      </c>
      <c r="BW397">
        <v>0</v>
      </c>
      <c r="BX397">
        <v>0.502</v>
      </c>
    </row>
    <row r="398" spans="1:76" x14ac:dyDescent="0.45">
      <c r="A398">
        <v>2023</v>
      </c>
      <c r="B398" t="s">
        <v>212</v>
      </c>
      <c r="C398">
        <v>8147</v>
      </c>
      <c r="D398" t="s">
        <v>1399</v>
      </c>
      <c r="E398" t="s">
        <v>1281</v>
      </c>
      <c r="F398">
        <v>10</v>
      </c>
      <c r="G398">
        <v>9.8000000000000004E-2</v>
      </c>
      <c r="H398">
        <v>0</v>
      </c>
      <c r="I398">
        <v>0</v>
      </c>
      <c r="J398" t="s">
        <v>244</v>
      </c>
      <c r="K398">
        <v>7.8E-2</v>
      </c>
      <c r="L398">
        <v>1.4E-2</v>
      </c>
      <c r="M398">
        <v>0</v>
      </c>
      <c r="N398">
        <v>0</v>
      </c>
      <c r="O398">
        <v>0</v>
      </c>
      <c r="P398">
        <v>9.1999999999999998E-2</v>
      </c>
      <c r="Q398">
        <v>0</v>
      </c>
      <c r="R398">
        <v>0</v>
      </c>
      <c r="S398">
        <v>0</v>
      </c>
      <c r="T398">
        <v>0</v>
      </c>
      <c r="U398">
        <v>0</v>
      </c>
      <c r="V398">
        <v>0</v>
      </c>
      <c r="W398" t="s">
        <v>324</v>
      </c>
      <c r="X398" t="s">
        <v>324</v>
      </c>
      <c r="Y398" t="s">
        <v>324</v>
      </c>
      <c r="Z398" t="s">
        <v>324</v>
      </c>
      <c r="AA398" t="s">
        <v>324</v>
      </c>
      <c r="AB398">
        <v>0</v>
      </c>
      <c r="AC398">
        <v>0</v>
      </c>
      <c r="AD398">
        <v>6.0000000000000001E-3</v>
      </c>
      <c r="AE398">
        <v>0</v>
      </c>
      <c r="AF398">
        <v>0</v>
      </c>
      <c r="AG398">
        <v>0</v>
      </c>
      <c r="AH398">
        <v>6.0000000000000001E-3</v>
      </c>
      <c r="AI398">
        <v>0</v>
      </c>
      <c r="AJ398">
        <v>0</v>
      </c>
      <c r="AK398">
        <v>0</v>
      </c>
      <c r="AL398">
        <v>0</v>
      </c>
      <c r="AM398">
        <v>0</v>
      </c>
      <c r="AN398">
        <v>0</v>
      </c>
      <c r="AO398">
        <v>0</v>
      </c>
      <c r="AP398">
        <v>0</v>
      </c>
      <c r="AQ398">
        <v>0</v>
      </c>
      <c r="AR398">
        <v>0</v>
      </c>
      <c r="AS398">
        <v>0</v>
      </c>
      <c r="AT398">
        <v>0</v>
      </c>
      <c r="AU398">
        <v>0</v>
      </c>
      <c r="AV398">
        <v>0</v>
      </c>
      <c r="AW398">
        <v>0</v>
      </c>
      <c r="AX398">
        <v>0</v>
      </c>
      <c r="AY398">
        <v>0</v>
      </c>
      <c r="AZ398">
        <v>0</v>
      </c>
      <c r="BA398">
        <v>0</v>
      </c>
      <c r="BB398">
        <v>0</v>
      </c>
      <c r="BC398">
        <v>0</v>
      </c>
      <c r="BD398">
        <v>0</v>
      </c>
      <c r="BE398">
        <v>0</v>
      </c>
      <c r="BF398">
        <v>0</v>
      </c>
      <c r="BG398">
        <v>0</v>
      </c>
      <c r="BH398">
        <v>0</v>
      </c>
      <c r="BI398">
        <v>0</v>
      </c>
      <c r="BJ398">
        <v>0</v>
      </c>
      <c r="BK398">
        <v>0</v>
      </c>
      <c r="BL398">
        <v>0</v>
      </c>
      <c r="BM398">
        <v>0</v>
      </c>
      <c r="BN398">
        <v>0</v>
      </c>
      <c r="BO398">
        <v>0</v>
      </c>
      <c r="BP398">
        <v>0</v>
      </c>
      <c r="BQ398">
        <v>0</v>
      </c>
      <c r="BR398">
        <v>0</v>
      </c>
      <c r="BS398">
        <v>7.8E-2</v>
      </c>
      <c r="BT398">
        <v>0.02</v>
      </c>
      <c r="BU398">
        <v>0</v>
      </c>
      <c r="BV398">
        <v>0</v>
      </c>
      <c r="BW398">
        <v>0</v>
      </c>
      <c r="BX398">
        <v>9.8000000000000004E-2</v>
      </c>
    </row>
    <row r="399" spans="1:76" x14ac:dyDescent="0.45">
      <c r="A399">
        <v>2023</v>
      </c>
      <c r="B399" t="s">
        <v>212</v>
      </c>
      <c r="C399">
        <v>8764</v>
      </c>
      <c r="D399" t="s">
        <v>1400</v>
      </c>
      <c r="E399" t="s">
        <v>1281</v>
      </c>
      <c r="F399">
        <v>27</v>
      </c>
      <c r="G399">
        <v>1.204</v>
      </c>
      <c r="H399">
        <v>0</v>
      </c>
      <c r="I399">
        <v>0</v>
      </c>
      <c r="J399" t="s">
        <v>244</v>
      </c>
      <c r="K399">
        <v>5.3999999999999999E-2</v>
      </c>
      <c r="L399">
        <v>1.1499999999999999</v>
      </c>
      <c r="M399">
        <v>0</v>
      </c>
      <c r="N399">
        <v>0</v>
      </c>
      <c r="O399">
        <v>0</v>
      </c>
      <c r="P399">
        <v>1.204</v>
      </c>
      <c r="Q399">
        <v>0</v>
      </c>
      <c r="R399">
        <v>0</v>
      </c>
      <c r="S399">
        <v>0</v>
      </c>
      <c r="T399">
        <v>0</v>
      </c>
      <c r="U399">
        <v>0</v>
      </c>
      <c r="V399">
        <v>0</v>
      </c>
      <c r="W399" t="s">
        <v>324</v>
      </c>
      <c r="X399" t="s">
        <v>324</v>
      </c>
      <c r="Y399" t="s">
        <v>324</v>
      </c>
      <c r="Z399" t="s">
        <v>324</v>
      </c>
      <c r="AA399" t="s">
        <v>324</v>
      </c>
      <c r="AB399">
        <v>0</v>
      </c>
      <c r="AC399">
        <v>0</v>
      </c>
      <c r="AD399">
        <v>0</v>
      </c>
      <c r="AE399">
        <v>0</v>
      </c>
      <c r="AF399">
        <v>0</v>
      </c>
      <c r="AG399">
        <v>0</v>
      </c>
      <c r="AH399">
        <v>0</v>
      </c>
      <c r="AI399">
        <v>0</v>
      </c>
      <c r="AJ399">
        <v>0</v>
      </c>
      <c r="AK399">
        <v>0</v>
      </c>
      <c r="AL399">
        <v>0</v>
      </c>
      <c r="AM399">
        <v>0</v>
      </c>
      <c r="AN399">
        <v>0</v>
      </c>
      <c r="AO399">
        <v>0</v>
      </c>
      <c r="AP399">
        <v>0</v>
      </c>
      <c r="AQ399">
        <v>0</v>
      </c>
      <c r="AR399">
        <v>0</v>
      </c>
      <c r="AS399">
        <v>0</v>
      </c>
      <c r="AT399">
        <v>0</v>
      </c>
      <c r="AU399">
        <v>0</v>
      </c>
      <c r="AV399">
        <v>0</v>
      </c>
      <c r="AW399">
        <v>0</v>
      </c>
      <c r="AX399">
        <v>0</v>
      </c>
      <c r="AY399">
        <v>0</v>
      </c>
      <c r="AZ399">
        <v>0</v>
      </c>
      <c r="BA399">
        <v>0</v>
      </c>
      <c r="BB399">
        <v>0</v>
      </c>
      <c r="BC399">
        <v>0</v>
      </c>
      <c r="BD399">
        <v>0</v>
      </c>
      <c r="BE399">
        <v>0</v>
      </c>
      <c r="BF399">
        <v>0</v>
      </c>
      <c r="BG399">
        <v>0</v>
      </c>
      <c r="BH399">
        <v>0</v>
      </c>
      <c r="BI399">
        <v>0</v>
      </c>
      <c r="BJ399">
        <v>0</v>
      </c>
      <c r="BK399">
        <v>0</v>
      </c>
      <c r="BL399">
        <v>0</v>
      </c>
      <c r="BM399">
        <v>0</v>
      </c>
      <c r="BN399">
        <v>0</v>
      </c>
      <c r="BO399">
        <v>0</v>
      </c>
      <c r="BP399">
        <v>0</v>
      </c>
      <c r="BQ399">
        <v>0</v>
      </c>
      <c r="BR399">
        <v>0</v>
      </c>
      <c r="BS399">
        <v>5.3999999999999999E-2</v>
      </c>
      <c r="BT399">
        <v>1.1499999999999999</v>
      </c>
      <c r="BU399">
        <v>0</v>
      </c>
      <c r="BV399">
        <v>0</v>
      </c>
      <c r="BW399">
        <v>0</v>
      </c>
      <c r="BX399">
        <v>1.204</v>
      </c>
    </row>
    <row r="400" spans="1:76" x14ac:dyDescent="0.45">
      <c r="A400">
        <v>2023</v>
      </c>
      <c r="B400" t="s">
        <v>212</v>
      </c>
      <c r="C400">
        <v>9023</v>
      </c>
      <c r="D400" t="s">
        <v>1401</v>
      </c>
      <c r="E400" t="s">
        <v>1281</v>
      </c>
      <c r="F400">
        <v>7</v>
      </c>
      <c r="G400">
        <v>0.25800000000000001</v>
      </c>
      <c r="H400">
        <v>0</v>
      </c>
      <c r="I400">
        <v>0</v>
      </c>
      <c r="J400" t="s">
        <v>244</v>
      </c>
      <c r="K400">
        <v>0</v>
      </c>
      <c r="L400">
        <v>0.25800000000000001</v>
      </c>
      <c r="M400">
        <v>0</v>
      </c>
      <c r="N400">
        <v>0</v>
      </c>
      <c r="O400">
        <v>0</v>
      </c>
      <c r="P400">
        <v>0.25800000000000001</v>
      </c>
      <c r="Q400">
        <v>0</v>
      </c>
      <c r="R400">
        <v>0</v>
      </c>
      <c r="S400">
        <v>0</v>
      </c>
      <c r="T400">
        <v>0</v>
      </c>
      <c r="U400">
        <v>0</v>
      </c>
      <c r="V400">
        <v>0</v>
      </c>
      <c r="W400" t="s">
        <v>324</v>
      </c>
      <c r="X400" t="s">
        <v>324</v>
      </c>
      <c r="Y400" t="s">
        <v>324</v>
      </c>
      <c r="Z400" t="s">
        <v>324</v>
      </c>
      <c r="AA400" t="s">
        <v>324</v>
      </c>
      <c r="AB400">
        <v>0</v>
      </c>
      <c r="AC400">
        <v>0</v>
      </c>
      <c r="AD400">
        <v>0</v>
      </c>
      <c r="AE400">
        <v>0</v>
      </c>
      <c r="AF400">
        <v>0</v>
      </c>
      <c r="AG400">
        <v>0</v>
      </c>
      <c r="AH400">
        <v>0</v>
      </c>
      <c r="AI400">
        <v>0</v>
      </c>
      <c r="AJ400">
        <v>0</v>
      </c>
      <c r="AK400">
        <v>0</v>
      </c>
      <c r="AL400">
        <v>0</v>
      </c>
      <c r="AM400">
        <v>0</v>
      </c>
      <c r="AN400">
        <v>0</v>
      </c>
      <c r="AO400">
        <v>0</v>
      </c>
      <c r="AP400">
        <v>0</v>
      </c>
      <c r="AQ400">
        <v>0</v>
      </c>
      <c r="AR400">
        <v>0</v>
      </c>
      <c r="AS400">
        <v>0</v>
      </c>
      <c r="AT400">
        <v>0</v>
      </c>
      <c r="AU400">
        <v>0</v>
      </c>
      <c r="AV400">
        <v>0</v>
      </c>
      <c r="AW400">
        <v>0</v>
      </c>
      <c r="AX400">
        <v>0</v>
      </c>
      <c r="AY400">
        <v>0</v>
      </c>
      <c r="AZ400">
        <v>0</v>
      </c>
      <c r="BA400">
        <v>0</v>
      </c>
      <c r="BB400">
        <v>0</v>
      </c>
      <c r="BC400">
        <v>0</v>
      </c>
      <c r="BD400">
        <v>0</v>
      </c>
      <c r="BE400">
        <v>0</v>
      </c>
      <c r="BF400">
        <v>0</v>
      </c>
      <c r="BG400">
        <v>0</v>
      </c>
      <c r="BH400">
        <v>0</v>
      </c>
      <c r="BI400">
        <v>0</v>
      </c>
      <c r="BJ400">
        <v>0</v>
      </c>
      <c r="BK400">
        <v>0</v>
      </c>
      <c r="BL400">
        <v>0</v>
      </c>
      <c r="BM400">
        <v>0</v>
      </c>
      <c r="BN400">
        <v>0</v>
      </c>
      <c r="BO400">
        <v>0</v>
      </c>
      <c r="BP400">
        <v>0</v>
      </c>
      <c r="BQ400">
        <v>0</v>
      </c>
      <c r="BR400">
        <v>0</v>
      </c>
      <c r="BS400">
        <v>0</v>
      </c>
      <c r="BT400">
        <v>0.25800000000000001</v>
      </c>
      <c r="BU400">
        <v>0</v>
      </c>
      <c r="BV400">
        <v>0</v>
      </c>
      <c r="BW400">
        <v>0</v>
      </c>
      <c r="BX400">
        <v>0.25800000000000001</v>
      </c>
    </row>
    <row r="401" spans="1:76" x14ac:dyDescent="0.45">
      <c r="A401">
        <v>2023</v>
      </c>
      <c r="B401" t="s">
        <v>212</v>
      </c>
      <c r="C401">
        <v>9612</v>
      </c>
      <c r="D401" t="s">
        <v>1402</v>
      </c>
      <c r="E401" t="s">
        <v>1281</v>
      </c>
      <c r="F401">
        <v>13</v>
      </c>
      <c r="G401">
        <v>1.3140000000000001</v>
      </c>
      <c r="H401">
        <v>0</v>
      </c>
      <c r="I401">
        <v>0</v>
      </c>
      <c r="J401" t="s">
        <v>244</v>
      </c>
      <c r="K401">
        <v>3.7999999999999999E-2</v>
      </c>
      <c r="L401">
        <v>1.276</v>
      </c>
      <c r="M401">
        <v>0</v>
      </c>
      <c r="N401">
        <v>0</v>
      </c>
      <c r="O401">
        <v>0</v>
      </c>
      <c r="P401">
        <v>1.3140000000000001</v>
      </c>
      <c r="Q401">
        <v>0</v>
      </c>
      <c r="R401">
        <v>0</v>
      </c>
      <c r="S401">
        <v>0</v>
      </c>
      <c r="T401">
        <v>0</v>
      </c>
      <c r="U401">
        <v>0</v>
      </c>
      <c r="V401">
        <v>0</v>
      </c>
      <c r="W401" t="s">
        <v>324</v>
      </c>
      <c r="X401" t="s">
        <v>324</v>
      </c>
      <c r="Y401" t="s">
        <v>324</v>
      </c>
      <c r="Z401" t="s">
        <v>324</v>
      </c>
      <c r="AA401" t="s">
        <v>324</v>
      </c>
      <c r="AB401">
        <v>0</v>
      </c>
      <c r="AC401">
        <v>0</v>
      </c>
      <c r="AD401">
        <v>0</v>
      </c>
      <c r="AE401">
        <v>0</v>
      </c>
      <c r="AF401">
        <v>0</v>
      </c>
      <c r="AG401">
        <v>0</v>
      </c>
      <c r="AH401">
        <v>0</v>
      </c>
      <c r="AI401">
        <v>0</v>
      </c>
      <c r="AJ401">
        <v>0</v>
      </c>
      <c r="AK401">
        <v>0</v>
      </c>
      <c r="AL401">
        <v>0</v>
      </c>
      <c r="AM401">
        <v>0</v>
      </c>
      <c r="AN401">
        <v>0</v>
      </c>
      <c r="AO401">
        <v>0</v>
      </c>
      <c r="AP401">
        <v>0</v>
      </c>
      <c r="AQ401">
        <v>0</v>
      </c>
      <c r="AR401">
        <v>0</v>
      </c>
      <c r="AS401">
        <v>0</v>
      </c>
      <c r="AT401">
        <v>0</v>
      </c>
      <c r="AU401">
        <v>0</v>
      </c>
      <c r="AV401">
        <v>0</v>
      </c>
      <c r="AW401">
        <v>0</v>
      </c>
      <c r="AX401">
        <v>0</v>
      </c>
      <c r="AY401">
        <v>0</v>
      </c>
      <c r="AZ401">
        <v>0</v>
      </c>
      <c r="BA401">
        <v>0</v>
      </c>
      <c r="BB401">
        <v>0</v>
      </c>
      <c r="BC401">
        <v>0</v>
      </c>
      <c r="BD401">
        <v>0</v>
      </c>
      <c r="BE401">
        <v>0</v>
      </c>
      <c r="BF401">
        <v>0</v>
      </c>
      <c r="BG401">
        <v>0</v>
      </c>
      <c r="BH401">
        <v>0</v>
      </c>
      <c r="BI401">
        <v>0</v>
      </c>
      <c r="BJ401">
        <v>0</v>
      </c>
      <c r="BK401">
        <v>0</v>
      </c>
      <c r="BL401">
        <v>0</v>
      </c>
      <c r="BM401">
        <v>0</v>
      </c>
      <c r="BN401">
        <v>0</v>
      </c>
      <c r="BO401">
        <v>0</v>
      </c>
      <c r="BP401">
        <v>0</v>
      </c>
      <c r="BQ401">
        <v>0</v>
      </c>
      <c r="BR401">
        <v>0</v>
      </c>
      <c r="BS401">
        <v>3.7999999999999999E-2</v>
      </c>
      <c r="BT401">
        <v>1.276</v>
      </c>
      <c r="BU401">
        <v>0</v>
      </c>
      <c r="BV401">
        <v>0</v>
      </c>
      <c r="BW401">
        <v>0</v>
      </c>
      <c r="BX401">
        <v>1.3140000000000001</v>
      </c>
    </row>
    <row r="402" spans="1:76" x14ac:dyDescent="0.45">
      <c r="A402">
        <v>2023</v>
      </c>
      <c r="B402" t="s">
        <v>212</v>
      </c>
      <c r="C402">
        <v>9697</v>
      </c>
      <c r="D402" t="s">
        <v>1322</v>
      </c>
      <c r="E402" t="s">
        <v>1281</v>
      </c>
      <c r="F402">
        <v>4</v>
      </c>
      <c r="G402">
        <v>0.16</v>
      </c>
      <c r="H402">
        <v>0</v>
      </c>
      <c r="I402">
        <v>0</v>
      </c>
      <c r="J402" t="s">
        <v>244</v>
      </c>
      <c r="K402">
        <v>0</v>
      </c>
      <c r="L402">
        <v>0.16</v>
      </c>
      <c r="M402">
        <v>0</v>
      </c>
      <c r="N402">
        <v>0</v>
      </c>
      <c r="O402">
        <v>0</v>
      </c>
      <c r="P402">
        <v>0.16</v>
      </c>
      <c r="Q402" t="s">
        <v>324</v>
      </c>
      <c r="R402" t="s">
        <v>324</v>
      </c>
      <c r="S402" t="s">
        <v>324</v>
      </c>
      <c r="T402" t="s">
        <v>324</v>
      </c>
      <c r="U402" t="s">
        <v>324</v>
      </c>
      <c r="V402">
        <v>0</v>
      </c>
      <c r="W402" t="s">
        <v>324</v>
      </c>
      <c r="X402" t="s">
        <v>324</v>
      </c>
      <c r="Y402" t="s">
        <v>324</v>
      </c>
      <c r="Z402" t="s">
        <v>324</v>
      </c>
      <c r="AA402" t="s">
        <v>324</v>
      </c>
      <c r="AB402">
        <v>0</v>
      </c>
      <c r="AC402">
        <v>0</v>
      </c>
      <c r="AD402">
        <v>0</v>
      </c>
      <c r="AE402">
        <v>0</v>
      </c>
      <c r="AF402">
        <v>0</v>
      </c>
      <c r="AG402">
        <v>0</v>
      </c>
      <c r="AH402">
        <v>0</v>
      </c>
      <c r="AI402">
        <v>0</v>
      </c>
      <c r="AJ402">
        <v>0</v>
      </c>
      <c r="AK402">
        <v>0</v>
      </c>
      <c r="AL402">
        <v>0</v>
      </c>
      <c r="AM402">
        <v>0</v>
      </c>
      <c r="AN402">
        <v>0</v>
      </c>
      <c r="AO402">
        <v>0</v>
      </c>
      <c r="AP402">
        <v>0</v>
      </c>
      <c r="AQ402">
        <v>0</v>
      </c>
      <c r="AR402">
        <v>0</v>
      </c>
      <c r="AS402">
        <v>0</v>
      </c>
      <c r="AT402">
        <v>0</v>
      </c>
      <c r="AU402">
        <v>0</v>
      </c>
      <c r="AV402">
        <v>0</v>
      </c>
      <c r="AW402">
        <v>0</v>
      </c>
      <c r="AX402">
        <v>0</v>
      </c>
      <c r="AY402">
        <v>0</v>
      </c>
      <c r="AZ402">
        <v>0</v>
      </c>
      <c r="BA402">
        <v>0</v>
      </c>
      <c r="BB402">
        <v>0</v>
      </c>
      <c r="BC402">
        <v>0</v>
      </c>
      <c r="BD402">
        <v>0</v>
      </c>
      <c r="BE402">
        <v>0</v>
      </c>
      <c r="BF402">
        <v>0</v>
      </c>
      <c r="BG402">
        <v>0</v>
      </c>
      <c r="BH402">
        <v>0</v>
      </c>
      <c r="BI402">
        <v>0</v>
      </c>
      <c r="BJ402">
        <v>0</v>
      </c>
      <c r="BK402">
        <v>0</v>
      </c>
      <c r="BL402">
        <v>0</v>
      </c>
      <c r="BM402">
        <v>0</v>
      </c>
      <c r="BN402">
        <v>0</v>
      </c>
      <c r="BO402">
        <v>0</v>
      </c>
      <c r="BP402">
        <v>0</v>
      </c>
      <c r="BQ402">
        <v>0</v>
      </c>
      <c r="BR402">
        <v>0</v>
      </c>
      <c r="BS402">
        <v>0</v>
      </c>
      <c r="BT402">
        <v>0.16</v>
      </c>
      <c r="BU402">
        <v>0</v>
      </c>
      <c r="BV402">
        <v>0</v>
      </c>
      <c r="BW402">
        <v>0</v>
      </c>
      <c r="BX402">
        <v>0.16</v>
      </c>
    </row>
    <row r="403" spans="1:76" x14ac:dyDescent="0.45">
      <c r="A403">
        <v>2023</v>
      </c>
      <c r="B403" t="s">
        <v>212</v>
      </c>
      <c r="C403">
        <v>9777</v>
      </c>
      <c r="D403" t="s">
        <v>1403</v>
      </c>
      <c r="E403" t="s">
        <v>1281</v>
      </c>
      <c r="F403">
        <v>87</v>
      </c>
      <c r="G403">
        <v>2.0099999999999998</v>
      </c>
      <c r="H403">
        <v>0</v>
      </c>
      <c r="I403">
        <v>0</v>
      </c>
      <c r="J403" t="s">
        <v>244</v>
      </c>
      <c r="K403">
        <v>0.67400000000000004</v>
      </c>
      <c r="L403">
        <v>0.41099999999999998</v>
      </c>
      <c r="M403">
        <v>0</v>
      </c>
      <c r="N403">
        <v>0</v>
      </c>
      <c r="O403">
        <v>0</v>
      </c>
      <c r="P403">
        <v>1.085</v>
      </c>
      <c r="Q403">
        <v>0</v>
      </c>
      <c r="R403">
        <v>0</v>
      </c>
      <c r="S403">
        <v>0</v>
      </c>
      <c r="T403">
        <v>0</v>
      </c>
      <c r="U403">
        <v>0</v>
      </c>
      <c r="V403">
        <v>0</v>
      </c>
      <c r="W403" t="s">
        <v>324</v>
      </c>
      <c r="X403" t="s">
        <v>324</v>
      </c>
      <c r="Y403" t="s">
        <v>324</v>
      </c>
      <c r="Z403" t="s">
        <v>324</v>
      </c>
      <c r="AA403" t="s">
        <v>324</v>
      </c>
      <c r="AB403">
        <v>0</v>
      </c>
      <c r="AC403">
        <v>0</v>
      </c>
      <c r="AD403">
        <v>0</v>
      </c>
      <c r="AE403">
        <v>0</v>
      </c>
      <c r="AF403">
        <v>0</v>
      </c>
      <c r="AG403">
        <v>0</v>
      </c>
      <c r="AH403">
        <v>0</v>
      </c>
      <c r="AI403">
        <v>0</v>
      </c>
      <c r="AJ403">
        <v>0</v>
      </c>
      <c r="AK403">
        <v>0</v>
      </c>
      <c r="AL403">
        <v>0</v>
      </c>
      <c r="AM403">
        <v>0</v>
      </c>
      <c r="AN403">
        <v>0</v>
      </c>
      <c r="AO403">
        <v>0</v>
      </c>
      <c r="AP403">
        <v>0</v>
      </c>
      <c r="AQ403">
        <v>0</v>
      </c>
      <c r="AR403">
        <v>0</v>
      </c>
      <c r="AS403">
        <v>0</v>
      </c>
      <c r="AT403">
        <v>0</v>
      </c>
      <c r="AU403">
        <v>0</v>
      </c>
      <c r="AV403">
        <v>0</v>
      </c>
      <c r="AW403">
        <v>0</v>
      </c>
      <c r="AX403">
        <v>0</v>
      </c>
      <c r="AY403">
        <v>0</v>
      </c>
      <c r="AZ403">
        <v>0</v>
      </c>
      <c r="BA403">
        <v>0</v>
      </c>
      <c r="BB403">
        <v>0</v>
      </c>
      <c r="BC403">
        <v>0</v>
      </c>
      <c r="BD403">
        <v>0</v>
      </c>
      <c r="BE403">
        <v>0</v>
      </c>
      <c r="BF403">
        <v>0</v>
      </c>
      <c r="BG403">
        <v>0</v>
      </c>
      <c r="BH403">
        <v>0</v>
      </c>
      <c r="BI403">
        <v>0</v>
      </c>
      <c r="BJ403">
        <v>0</v>
      </c>
      <c r="BK403">
        <v>0</v>
      </c>
      <c r="BL403">
        <v>0</v>
      </c>
      <c r="BM403">
        <v>0</v>
      </c>
      <c r="BN403">
        <v>0.92500000000000004</v>
      </c>
      <c r="BO403">
        <v>0</v>
      </c>
      <c r="BP403">
        <v>0</v>
      </c>
      <c r="BQ403">
        <v>0</v>
      </c>
      <c r="BR403">
        <v>0.92500000000000004</v>
      </c>
      <c r="BS403">
        <v>0.67400000000000004</v>
      </c>
      <c r="BT403">
        <v>1.3360000000000001</v>
      </c>
      <c r="BU403">
        <v>0</v>
      </c>
      <c r="BV403">
        <v>0</v>
      </c>
      <c r="BW403">
        <v>0</v>
      </c>
      <c r="BX403">
        <v>2.0099999999999998</v>
      </c>
    </row>
    <row r="404" spans="1:76" x14ac:dyDescent="0.45">
      <c r="A404">
        <v>2023</v>
      </c>
      <c r="B404" t="s">
        <v>212</v>
      </c>
      <c r="C404">
        <v>10331</v>
      </c>
      <c r="D404" t="s">
        <v>551</v>
      </c>
      <c r="E404" t="s">
        <v>683</v>
      </c>
      <c r="F404">
        <v>1</v>
      </c>
      <c r="G404">
        <v>0.03</v>
      </c>
      <c r="H404" t="s">
        <v>324</v>
      </c>
      <c r="I404" t="s">
        <v>324</v>
      </c>
      <c r="J404" t="s">
        <v>244</v>
      </c>
      <c r="K404" t="s">
        <v>324</v>
      </c>
      <c r="L404" t="s">
        <v>324</v>
      </c>
      <c r="M404">
        <v>0.03</v>
      </c>
      <c r="N404" t="s">
        <v>324</v>
      </c>
      <c r="O404" t="s">
        <v>324</v>
      </c>
      <c r="P404">
        <v>0.03</v>
      </c>
      <c r="Q404" t="s">
        <v>324</v>
      </c>
      <c r="R404" t="s">
        <v>324</v>
      </c>
      <c r="S404" t="s">
        <v>324</v>
      </c>
      <c r="T404" t="s">
        <v>324</v>
      </c>
      <c r="U404" t="s">
        <v>324</v>
      </c>
      <c r="V404">
        <v>0</v>
      </c>
      <c r="W404" t="s">
        <v>324</v>
      </c>
      <c r="X404" t="s">
        <v>324</v>
      </c>
      <c r="Y404" t="s">
        <v>324</v>
      </c>
      <c r="Z404" t="s">
        <v>324</v>
      </c>
      <c r="AA404" t="s">
        <v>324</v>
      </c>
      <c r="AB404">
        <v>0</v>
      </c>
      <c r="AC404" t="s">
        <v>324</v>
      </c>
      <c r="AD404" t="s">
        <v>324</v>
      </c>
      <c r="AE404" t="s">
        <v>324</v>
      </c>
      <c r="AF404" t="s">
        <v>324</v>
      </c>
      <c r="AG404" t="s">
        <v>324</v>
      </c>
      <c r="AH404">
        <v>0</v>
      </c>
      <c r="AI404" t="s">
        <v>324</v>
      </c>
      <c r="AJ404" t="s">
        <v>324</v>
      </c>
      <c r="AK404" t="s">
        <v>324</v>
      </c>
      <c r="AL404" t="s">
        <v>324</v>
      </c>
      <c r="AM404" t="s">
        <v>324</v>
      </c>
      <c r="AN404">
        <v>0</v>
      </c>
      <c r="AO404" t="s">
        <v>324</v>
      </c>
      <c r="AP404" t="s">
        <v>324</v>
      </c>
      <c r="AQ404" t="s">
        <v>324</v>
      </c>
      <c r="AR404" t="s">
        <v>324</v>
      </c>
      <c r="AS404" t="s">
        <v>324</v>
      </c>
      <c r="AT404">
        <v>0</v>
      </c>
      <c r="AU404" t="s">
        <v>324</v>
      </c>
      <c r="AV404" t="s">
        <v>324</v>
      </c>
      <c r="AW404" t="s">
        <v>324</v>
      </c>
      <c r="AX404" t="s">
        <v>324</v>
      </c>
      <c r="AY404" t="s">
        <v>324</v>
      </c>
      <c r="AZ404">
        <v>0</v>
      </c>
      <c r="BA404" t="s">
        <v>324</v>
      </c>
      <c r="BB404" t="s">
        <v>324</v>
      </c>
      <c r="BC404" t="s">
        <v>324</v>
      </c>
      <c r="BD404" t="s">
        <v>324</v>
      </c>
      <c r="BE404" t="s">
        <v>324</v>
      </c>
      <c r="BF404">
        <v>0</v>
      </c>
      <c r="BG404" t="s">
        <v>324</v>
      </c>
      <c r="BH404" t="s">
        <v>324</v>
      </c>
      <c r="BI404" t="s">
        <v>324</v>
      </c>
      <c r="BJ404" t="s">
        <v>324</v>
      </c>
      <c r="BK404" t="s">
        <v>324</v>
      </c>
      <c r="BL404">
        <v>0</v>
      </c>
      <c r="BM404" t="s">
        <v>324</v>
      </c>
      <c r="BN404" t="s">
        <v>324</v>
      </c>
      <c r="BO404" t="s">
        <v>324</v>
      </c>
      <c r="BP404" t="s">
        <v>324</v>
      </c>
      <c r="BQ404" t="s">
        <v>324</v>
      </c>
      <c r="BR404">
        <v>0</v>
      </c>
      <c r="BS404">
        <v>0</v>
      </c>
      <c r="BT404">
        <v>0</v>
      </c>
      <c r="BU404">
        <v>0.03</v>
      </c>
      <c r="BV404">
        <v>0</v>
      </c>
      <c r="BW404">
        <v>0</v>
      </c>
      <c r="BX404">
        <v>0.03</v>
      </c>
    </row>
    <row r="405" spans="1:76" x14ac:dyDescent="0.45">
      <c r="A405">
        <v>2023</v>
      </c>
      <c r="B405" t="s">
        <v>212</v>
      </c>
      <c r="C405">
        <v>10421</v>
      </c>
      <c r="D405" t="s">
        <v>1404</v>
      </c>
      <c r="E405" t="s">
        <v>1281</v>
      </c>
      <c r="F405">
        <v>151</v>
      </c>
      <c r="G405">
        <v>3.1989999999999998</v>
      </c>
      <c r="H405">
        <v>0</v>
      </c>
      <c r="I405">
        <v>0</v>
      </c>
      <c r="J405" t="s">
        <v>244</v>
      </c>
      <c r="K405">
        <v>0.84699999999999998</v>
      </c>
      <c r="L405">
        <v>2.3519999999999999</v>
      </c>
      <c r="M405">
        <v>0</v>
      </c>
      <c r="N405">
        <v>0</v>
      </c>
      <c r="O405">
        <v>0</v>
      </c>
      <c r="P405">
        <v>3.1989999999999998</v>
      </c>
      <c r="Q405">
        <v>0</v>
      </c>
      <c r="R405">
        <v>0</v>
      </c>
      <c r="S405">
        <v>0</v>
      </c>
      <c r="T405">
        <v>0</v>
      </c>
      <c r="U405">
        <v>0</v>
      </c>
      <c r="V405">
        <v>0</v>
      </c>
      <c r="W405" t="s">
        <v>324</v>
      </c>
      <c r="X405" t="s">
        <v>324</v>
      </c>
      <c r="Y405" t="s">
        <v>324</v>
      </c>
      <c r="Z405" t="s">
        <v>324</v>
      </c>
      <c r="AA405" t="s">
        <v>324</v>
      </c>
      <c r="AB405">
        <v>0</v>
      </c>
      <c r="AC405">
        <v>0</v>
      </c>
      <c r="AD405">
        <v>0</v>
      </c>
      <c r="AE405">
        <v>0</v>
      </c>
      <c r="AF405">
        <v>0</v>
      </c>
      <c r="AG405">
        <v>0</v>
      </c>
      <c r="AH405">
        <v>0</v>
      </c>
      <c r="AI405">
        <v>0</v>
      </c>
      <c r="AJ405">
        <v>0</v>
      </c>
      <c r="AK405">
        <v>0</v>
      </c>
      <c r="AL405">
        <v>0</v>
      </c>
      <c r="AM405">
        <v>0</v>
      </c>
      <c r="AN405">
        <v>0</v>
      </c>
      <c r="AO405">
        <v>0</v>
      </c>
      <c r="AP405">
        <v>0</v>
      </c>
      <c r="AQ405">
        <v>0</v>
      </c>
      <c r="AR405">
        <v>0</v>
      </c>
      <c r="AS405">
        <v>0</v>
      </c>
      <c r="AT405">
        <v>0</v>
      </c>
      <c r="AU405">
        <v>0</v>
      </c>
      <c r="AV405">
        <v>0</v>
      </c>
      <c r="AW405">
        <v>0</v>
      </c>
      <c r="AX405">
        <v>0</v>
      </c>
      <c r="AY405">
        <v>0</v>
      </c>
      <c r="AZ405">
        <v>0</v>
      </c>
      <c r="BA405">
        <v>0</v>
      </c>
      <c r="BB405">
        <v>0</v>
      </c>
      <c r="BC405">
        <v>0</v>
      </c>
      <c r="BD405">
        <v>0</v>
      </c>
      <c r="BE405">
        <v>0</v>
      </c>
      <c r="BF405">
        <v>0</v>
      </c>
      <c r="BG405">
        <v>0</v>
      </c>
      <c r="BH405">
        <v>0</v>
      </c>
      <c r="BI405">
        <v>0</v>
      </c>
      <c r="BJ405">
        <v>0</v>
      </c>
      <c r="BK405">
        <v>0</v>
      </c>
      <c r="BL405">
        <v>0</v>
      </c>
      <c r="BM405">
        <v>0</v>
      </c>
      <c r="BN405">
        <v>0</v>
      </c>
      <c r="BO405">
        <v>0</v>
      </c>
      <c r="BP405">
        <v>0</v>
      </c>
      <c r="BQ405">
        <v>0</v>
      </c>
      <c r="BR405">
        <v>0</v>
      </c>
      <c r="BS405">
        <v>0.84699999999999998</v>
      </c>
      <c r="BT405">
        <v>2.3519999999999999</v>
      </c>
      <c r="BU405">
        <v>0</v>
      </c>
      <c r="BV405">
        <v>0</v>
      </c>
      <c r="BW405">
        <v>0</v>
      </c>
      <c r="BX405">
        <v>3.1989999999999998</v>
      </c>
    </row>
    <row r="406" spans="1:76" x14ac:dyDescent="0.45">
      <c r="A406">
        <v>2023</v>
      </c>
      <c r="B406" t="s">
        <v>212</v>
      </c>
      <c r="C406">
        <v>10579</v>
      </c>
      <c r="D406" t="s">
        <v>1405</v>
      </c>
      <c r="E406" t="s">
        <v>1281</v>
      </c>
      <c r="F406">
        <v>17</v>
      </c>
      <c r="G406">
        <v>0.59799999999999998</v>
      </c>
      <c r="H406">
        <v>0</v>
      </c>
      <c r="I406">
        <v>0</v>
      </c>
      <c r="J406" t="s">
        <v>244</v>
      </c>
      <c r="K406">
        <v>7.4999999999999997E-2</v>
      </c>
      <c r="L406">
        <v>0.52300000000000002</v>
      </c>
      <c r="M406">
        <v>0</v>
      </c>
      <c r="N406">
        <v>0</v>
      </c>
      <c r="O406">
        <v>0</v>
      </c>
      <c r="P406">
        <v>0.59799999999999998</v>
      </c>
      <c r="Q406">
        <v>0</v>
      </c>
      <c r="R406">
        <v>0</v>
      </c>
      <c r="S406">
        <v>0</v>
      </c>
      <c r="T406">
        <v>0</v>
      </c>
      <c r="U406">
        <v>0</v>
      </c>
      <c r="V406">
        <v>0</v>
      </c>
      <c r="W406" t="s">
        <v>324</v>
      </c>
      <c r="X406" t="s">
        <v>324</v>
      </c>
      <c r="Y406" t="s">
        <v>324</v>
      </c>
      <c r="Z406" t="s">
        <v>324</v>
      </c>
      <c r="AA406" t="s">
        <v>324</v>
      </c>
      <c r="AB406">
        <v>0</v>
      </c>
      <c r="AC406">
        <v>0</v>
      </c>
      <c r="AD406">
        <v>0</v>
      </c>
      <c r="AE406">
        <v>0</v>
      </c>
      <c r="AF406">
        <v>0</v>
      </c>
      <c r="AG406">
        <v>0</v>
      </c>
      <c r="AH406">
        <v>0</v>
      </c>
      <c r="AI406">
        <v>0</v>
      </c>
      <c r="AJ406">
        <v>0</v>
      </c>
      <c r="AK406">
        <v>0</v>
      </c>
      <c r="AL406">
        <v>0</v>
      </c>
      <c r="AM406">
        <v>0</v>
      </c>
      <c r="AN406">
        <v>0</v>
      </c>
      <c r="AO406">
        <v>0</v>
      </c>
      <c r="AP406">
        <v>0</v>
      </c>
      <c r="AQ406">
        <v>0</v>
      </c>
      <c r="AR406">
        <v>0</v>
      </c>
      <c r="AS406">
        <v>0</v>
      </c>
      <c r="AT406">
        <v>0</v>
      </c>
      <c r="AU406">
        <v>0</v>
      </c>
      <c r="AV406">
        <v>0</v>
      </c>
      <c r="AW406">
        <v>0</v>
      </c>
      <c r="AX406">
        <v>0</v>
      </c>
      <c r="AY406">
        <v>0</v>
      </c>
      <c r="AZ406">
        <v>0</v>
      </c>
      <c r="BA406">
        <v>0</v>
      </c>
      <c r="BB406">
        <v>0</v>
      </c>
      <c r="BC406">
        <v>0</v>
      </c>
      <c r="BD406">
        <v>0</v>
      </c>
      <c r="BE406">
        <v>0</v>
      </c>
      <c r="BF406">
        <v>0</v>
      </c>
      <c r="BG406">
        <v>0</v>
      </c>
      <c r="BH406">
        <v>0</v>
      </c>
      <c r="BI406">
        <v>0</v>
      </c>
      <c r="BJ406">
        <v>0</v>
      </c>
      <c r="BK406">
        <v>0</v>
      </c>
      <c r="BL406">
        <v>0</v>
      </c>
      <c r="BM406">
        <v>0</v>
      </c>
      <c r="BN406">
        <v>0</v>
      </c>
      <c r="BO406">
        <v>0</v>
      </c>
      <c r="BP406">
        <v>0</v>
      </c>
      <c r="BQ406">
        <v>0</v>
      </c>
      <c r="BR406">
        <v>0</v>
      </c>
      <c r="BS406">
        <v>7.4999999999999997E-2</v>
      </c>
      <c r="BT406">
        <v>0.52300000000000002</v>
      </c>
      <c r="BU406">
        <v>0</v>
      </c>
      <c r="BV406">
        <v>0</v>
      </c>
      <c r="BW406">
        <v>0</v>
      </c>
      <c r="BX406">
        <v>0.59799999999999998</v>
      </c>
    </row>
    <row r="407" spans="1:76" x14ac:dyDescent="0.45">
      <c r="A407">
        <v>2023</v>
      </c>
      <c r="B407" t="s">
        <v>212</v>
      </c>
      <c r="C407">
        <v>10799</v>
      </c>
      <c r="D407" t="s">
        <v>1406</v>
      </c>
      <c r="E407" t="s">
        <v>1281</v>
      </c>
      <c r="F407">
        <v>20</v>
      </c>
      <c r="G407">
        <v>0.27700000000000002</v>
      </c>
      <c r="H407">
        <v>0</v>
      </c>
      <c r="I407">
        <v>0</v>
      </c>
      <c r="J407" t="s">
        <v>244</v>
      </c>
      <c r="K407">
        <v>0.17799999999999999</v>
      </c>
      <c r="L407">
        <v>9.9000000000000005E-2</v>
      </c>
      <c r="M407">
        <v>0</v>
      </c>
      <c r="N407">
        <v>0</v>
      </c>
      <c r="O407">
        <v>0</v>
      </c>
      <c r="P407">
        <v>0.27700000000000002</v>
      </c>
      <c r="Q407">
        <v>0</v>
      </c>
      <c r="R407">
        <v>0</v>
      </c>
      <c r="S407">
        <v>0</v>
      </c>
      <c r="T407">
        <v>0</v>
      </c>
      <c r="U407">
        <v>0</v>
      </c>
      <c r="V407">
        <v>0</v>
      </c>
      <c r="W407" t="s">
        <v>324</v>
      </c>
      <c r="X407" t="s">
        <v>324</v>
      </c>
      <c r="Y407" t="s">
        <v>324</v>
      </c>
      <c r="Z407" t="s">
        <v>324</v>
      </c>
      <c r="AA407" t="s">
        <v>324</v>
      </c>
      <c r="AB407">
        <v>0</v>
      </c>
      <c r="AC407">
        <v>0</v>
      </c>
      <c r="AD407">
        <v>0</v>
      </c>
      <c r="AE407">
        <v>0</v>
      </c>
      <c r="AF407">
        <v>0</v>
      </c>
      <c r="AG407">
        <v>0</v>
      </c>
      <c r="AH407">
        <v>0</v>
      </c>
      <c r="AI407">
        <v>0</v>
      </c>
      <c r="AJ407">
        <v>0</v>
      </c>
      <c r="AK407">
        <v>0</v>
      </c>
      <c r="AL407">
        <v>0</v>
      </c>
      <c r="AM407">
        <v>0</v>
      </c>
      <c r="AN407">
        <v>0</v>
      </c>
      <c r="AO407">
        <v>0</v>
      </c>
      <c r="AP407">
        <v>0</v>
      </c>
      <c r="AQ407">
        <v>0</v>
      </c>
      <c r="AR407">
        <v>0</v>
      </c>
      <c r="AS407">
        <v>0</v>
      </c>
      <c r="AT407">
        <v>0</v>
      </c>
      <c r="AU407">
        <v>0</v>
      </c>
      <c r="AV407">
        <v>0</v>
      </c>
      <c r="AW407">
        <v>0</v>
      </c>
      <c r="AX407">
        <v>0</v>
      </c>
      <c r="AY407">
        <v>0</v>
      </c>
      <c r="AZ407">
        <v>0</v>
      </c>
      <c r="BA407">
        <v>0</v>
      </c>
      <c r="BB407">
        <v>0</v>
      </c>
      <c r="BC407">
        <v>0</v>
      </c>
      <c r="BD407">
        <v>0</v>
      </c>
      <c r="BE407">
        <v>0</v>
      </c>
      <c r="BF407">
        <v>0</v>
      </c>
      <c r="BG407">
        <v>0</v>
      </c>
      <c r="BH407">
        <v>0</v>
      </c>
      <c r="BI407">
        <v>0</v>
      </c>
      <c r="BJ407">
        <v>0</v>
      </c>
      <c r="BK407">
        <v>0</v>
      </c>
      <c r="BL407">
        <v>0</v>
      </c>
      <c r="BM407">
        <v>0</v>
      </c>
      <c r="BN407">
        <v>0</v>
      </c>
      <c r="BO407">
        <v>0</v>
      </c>
      <c r="BP407">
        <v>0</v>
      </c>
      <c r="BQ407">
        <v>0</v>
      </c>
      <c r="BR407">
        <v>0</v>
      </c>
      <c r="BS407">
        <v>0.17799999999999999</v>
      </c>
      <c r="BT407">
        <v>9.9000000000000005E-2</v>
      </c>
      <c r="BU407">
        <v>0</v>
      </c>
      <c r="BV407">
        <v>0</v>
      </c>
      <c r="BW407">
        <v>0</v>
      </c>
      <c r="BX407">
        <v>0.27700000000000002</v>
      </c>
    </row>
    <row r="408" spans="1:76" x14ac:dyDescent="0.45">
      <c r="A408">
        <v>2023</v>
      </c>
      <c r="B408" t="s">
        <v>212</v>
      </c>
      <c r="C408">
        <v>10906</v>
      </c>
      <c r="D408" t="s">
        <v>1407</v>
      </c>
      <c r="E408" t="s">
        <v>1281</v>
      </c>
      <c r="F408">
        <v>76</v>
      </c>
      <c r="G408">
        <v>1.5549999999999999</v>
      </c>
      <c r="H408">
        <v>0</v>
      </c>
      <c r="I408">
        <v>0</v>
      </c>
      <c r="J408" t="s">
        <v>244</v>
      </c>
      <c r="K408">
        <v>0.36199999999999999</v>
      </c>
      <c r="L408">
        <v>1.1930000000000001</v>
      </c>
      <c r="M408">
        <v>0</v>
      </c>
      <c r="N408">
        <v>0</v>
      </c>
      <c r="O408">
        <v>0</v>
      </c>
      <c r="P408">
        <v>1.5549999999999999</v>
      </c>
      <c r="Q408">
        <v>0</v>
      </c>
      <c r="R408">
        <v>0</v>
      </c>
      <c r="S408">
        <v>0</v>
      </c>
      <c r="T408">
        <v>0</v>
      </c>
      <c r="U408">
        <v>0</v>
      </c>
      <c r="V408">
        <v>0</v>
      </c>
      <c r="W408" t="s">
        <v>324</v>
      </c>
      <c r="X408" t="s">
        <v>324</v>
      </c>
      <c r="Y408" t="s">
        <v>324</v>
      </c>
      <c r="Z408" t="s">
        <v>324</v>
      </c>
      <c r="AA408" t="s">
        <v>324</v>
      </c>
      <c r="AB408">
        <v>0</v>
      </c>
      <c r="AC408">
        <v>0</v>
      </c>
      <c r="AD408">
        <v>0</v>
      </c>
      <c r="AE408">
        <v>0</v>
      </c>
      <c r="AF408">
        <v>0</v>
      </c>
      <c r="AG408">
        <v>0</v>
      </c>
      <c r="AH408">
        <v>0</v>
      </c>
      <c r="AI408">
        <v>0</v>
      </c>
      <c r="AJ408">
        <v>0</v>
      </c>
      <c r="AK408">
        <v>0</v>
      </c>
      <c r="AL408">
        <v>0</v>
      </c>
      <c r="AM408">
        <v>0</v>
      </c>
      <c r="AN408">
        <v>0</v>
      </c>
      <c r="AO408">
        <v>0</v>
      </c>
      <c r="AP408">
        <v>0</v>
      </c>
      <c r="AQ408">
        <v>0</v>
      </c>
      <c r="AR408">
        <v>0</v>
      </c>
      <c r="AS408">
        <v>0</v>
      </c>
      <c r="AT408">
        <v>0</v>
      </c>
      <c r="AU408">
        <v>0</v>
      </c>
      <c r="AV408">
        <v>0</v>
      </c>
      <c r="AW408">
        <v>0</v>
      </c>
      <c r="AX408">
        <v>0</v>
      </c>
      <c r="AY408">
        <v>0</v>
      </c>
      <c r="AZ408">
        <v>0</v>
      </c>
      <c r="BA408">
        <v>0</v>
      </c>
      <c r="BB408">
        <v>0</v>
      </c>
      <c r="BC408">
        <v>0</v>
      </c>
      <c r="BD408">
        <v>0</v>
      </c>
      <c r="BE408">
        <v>0</v>
      </c>
      <c r="BF408">
        <v>0</v>
      </c>
      <c r="BG408">
        <v>0</v>
      </c>
      <c r="BH408">
        <v>0</v>
      </c>
      <c r="BI408">
        <v>0</v>
      </c>
      <c r="BJ408">
        <v>0</v>
      </c>
      <c r="BK408">
        <v>0</v>
      </c>
      <c r="BL408">
        <v>0</v>
      </c>
      <c r="BM408">
        <v>0</v>
      </c>
      <c r="BN408">
        <v>0</v>
      </c>
      <c r="BO408">
        <v>0</v>
      </c>
      <c r="BP408">
        <v>0</v>
      </c>
      <c r="BQ408">
        <v>0</v>
      </c>
      <c r="BR408">
        <v>0</v>
      </c>
      <c r="BS408">
        <v>0.36199999999999999</v>
      </c>
      <c r="BT408">
        <v>1.1930000000000001</v>
      </c>
      <c r="BU408">
        <v>0</v>
      </c>
      <c r="BV408">
        <v>0</v>
      </c>
      <c r="BW408">
        <v>0</v>
      </c>
      <c r="BX408">
        <v>1.5549999999999999</v>
      </c>
    </row>
    <row r="409" spans="1:76" x14ac:dyDescent="0.45">
      <c r="A409">
        <v>2023</v>
      </c>
      <c r="B409" t="s">
        <v>212</v>
      </c>
      <c r="C409">
        <v>10960</v>
      </c>
      <c r="D409" t="s">
        <v>1408</v>
      </c>
      <c r="E409" t="s">
        <v>1281</v>
      </c>
      <c r="F409">
        <v>3</v>
      </c>
      <c r="G409">
        <v>0.11700000000000001</v>
      </c>
      <c r="H409">
        <v>0</v>
      </c>
      <c r="I409">
        <v>0</v>
      </c>
      <c r="J409" t="s">
        <v>244</v>
      </c>
      <c r="K409">
        <v>0</v>
      </c>
      <c r="L409">
        <v>0.11700000000000001</v>
      </c>
      <c r="M409">
        <v>0</v>
      </c>
      <c r="N409">
        <v>0</v>
      </c>
      <c r="O409">
        <v>0</v>
      </c>
      <c r="P409">
        <v>0.11700000000000001</v>
      </c>
      <c r="Q409">
        <v>0</v>
      </c>
      <c r="R409">
        <v>0</v>
      </c>
      <c r="S409">
        <v>0</v>
      </c>
      <c r="T409">
        <v>0</v>
      </c>
      <c r="U409">
        <v>0</v>
      </c>
      <c r="V409">
        <v>0</v>
      </c>
      <c r="W409" t="s">
        <v>324</v>
      </c>
      <c r="X409" t="s">
        <v>324</v>
      </c>
      <c r="Y409" t="s">
        <v>324</v>
      </c>
      <c r="Z409" t="s">
        <v>324</v>
      </c>
      <c r="AA409" t="s">
        <v>324</v>
      </c>
      <c r="AB409">
        <v>0</v>
      </c>
      <c r="AC409">
        <v>0</v>
      </c>
      <c r="AD409">
        <v>0</v>
      </c>
      <c r="AE409">
        <v>0</v>
      </c>
      <c r="AF409">
        <v>0</v>
      </c>
      <c r="AG409">
        <v>0</v>
      </c>
      <c r="AH409">
        <v>0</v>
      </c>
      <c r="AI409">
        <v>0</v>
      </c>
      <c r="AJ409">
        <v>0</v>
      </c>
      <c r="AK409">
        <v>0</v>
      </c>
      <c r="AL409">
        <v>0</v>
      </c>
      <c r="AM409">
        <v>0</v>
      </c>
      <c r="AN409">
        <v>0</v>
      </c>
      <c r="AO409">
        <v>0</v>
      </c>
      <c r="AP409">
        <v>0</v>
      </c>
      <c r="AQ409">
        <v>0</v>
      </c>
      <c r="AR409">
        <v>0</v>
      </c>
      <c r="AS409">
        <v>0</v>
      </c>
      <c r="AT409">
        <v>0</v>
      </c>
      <c r="AU409">
        <v>0</v>
      </c>
      <c r="AV409">
        <v>0</v>
      </c>
      <c r="AW409">
        <v>0</v>
      </c>
      <c r="AX409">
        <v>0</v>
      </c>
      <c r="AY409">
        <v>0</v>
      </c>
      <c r="AZ409">
        <v>0</v>
      </c>
      <c r="BA409">
        <v>0</v>
      </c>
      <c r="BB409">
        <v>0</v>
      </c>
      <c r="BC409">
        <v>0</v>
      </c>
      <c r="BD409">
        <v>0</v>
      </c>
      <c r="BE409">
        <v>0</v>
      </c>
      <c r="BF409">
        <v>0</v>
      </c>
      <c r="BG409">
        <v>0</v>
      </c>
      <c r="BH409">
        <v>0</v>
      </c>
      <c r="BI409">
        <v>0</v>
      </c>
      <c r="BJ409">
        <v>0</v>
      </c>
      <c r="BK409">
        <v>0</v>
      </c>
      <c r="BL409">
        <v>0</v>
      </c>
      <c r="BM409">
        <v>0</v>
      </c>
      <c r="BN409">
        <v>0</v>
      </c>
      <c r="BO409">
        <v>0</v>
      </c>
      <c r="BP409">
        <v>0</v>
      </c>
      <c r="BQ409">
        <v>0</v>
      </c>
      <c r="BR409">
        <v>0</v>
      </c>
      <c r="BS409">
        <v>0</v>
      </c>
      <c r="BT409">
        <v>0.11700000000000001</v>
      </c>
      <c r="BU409">
        <v>0</v>
      </c>
      <c r="BV409">
        <v>0</v>
      </c>
      <c r="BW409">
        <v>0</v>
      </c>
      <c r="BX409">
        <v>0.11700000000000001</v>
      </c>
    </row>
    <row r="410" spans="1:76" x14ac:dyDescent="0.45">
      <c r="A410">
        <v>2023</v>
      </c>
      <c r="B410" t="s">
        <v>212</v>
      </c>
      <c r="C410">
        <v>10968</v>
      </c>
      <c r="D410" t="s">
        <v>1409</v>
      </c>
      <c r="E410" t="s">
        <v>1281</v>
      </c>
      <c r="F410">
        <v>11</v>
      </c>
      <c r="G410">
        <v>9.8000000000000004E-2</v>
      </c>
      <c r="H410">
        <v>0</v>
      </c>
      <c r="I410">
        <v>0</v>
      </c>
      <c r="J410" t="s">
        <v>244</v>
      </c>
      <c r="K410">
        <v>4.4999999999999998E-2</v>
      </c>
      <c r="L410">
        <v>5.2999999999999999E-2</v>
      </c>
      <c r="M410">
        <v>0</v>
      </c>
      <c r="N410">
        <v>0</v>
      </c>
      <c r="O410">
        <v>0</v>
      </c>
      <c r="P410">
        <v>9.8000000000000004E-2</v>
      </c>
      <c r="Q410">
        <v>0</v>
      </c>
      <c r="R410">
        <v>0</v>
      </c>
      <c r="S410">
        <v>0</v>
      </c>
      <c r="T410">
        <v>0</v>
      </c>
      <c r="U410">
        <v>0</v>
      </c>
      <c r="V410">
        <v>0</v>
      </c>
      <c r="W410" t="s">
        <v>324</v>
      </c>
      <c r="X410" t="s">
        <v>324</v>
      </c>
      <c r="Y410" t="s">
        <v>324</v>
      </c>
      <c r="Z410" t="s">
        <v>324</v>
      </c>
      <c r="AA410" t="s">
        <v>324</v>
      </c>
      <c r="AB410">
        <v>0</v>
      </c>
      <c r="AC410">
        <v>0</v>
      </c>
      <c r="AD410">
        <v>0</v>
      </c>
      <c r="AE410">
        <v>0</v>
      </c>
      <c r="AF410">
        <v>0</v>
      </c>
      <c r="AG410">
        <v>0</v>
      </c>
      <c r="AH410">
        <v>0</v>
      </c>
      <c r="AI410">
        <v>0</v>
      </c>
      <c r="AJ410">
        <v>0</v>
      </c>
      <c r="AK410">
        <v>0</v>
      </c>
      <c r="AL410">
        <v>0</v>
      </c>
      <c r="AM410">
        <v>0</v>
      </c>
      <c r="AN410">
        <v>0</v>
      </c>
      <c r="AO410">
        <v>0</v>
      </c>
      <c r="AP410">
        <v>0</v>
      </c>
      <c r="AQ410">
        <v>0</v>
      </c>
      <c r="AR410">
        <v>0</v>
      </c>
      <c r="AS410">
        <v>0</v>
      </c>
      <c r="AT410">
        <v>0</v>
      </c>
      <c r="AU410">
        <v>0</v>
      </c>
      <c r="AV410">
        <v>0</v>
      </c>
      <c r="AW410">
        <v>0</v>
      </c>
      <c r="AX410">
        <v>0</v>
      </c>
      <c r="AY410">
        <v>0</v>
      </c>
      <c r="AZ410">
        <v>0</v>
      </c>
      <c r="BA410">
        <v>0</v>
      </c>
      <c r="BB410">
        <v>0</v>
      </c>
      <c r="BC410">
        <v>0</v>
      </c>
      <c r="BD410">
        <v>0</v>
      </c>
      <c r="BE410">
        <v>0</v>
      </c>
      <c r="BF410">
        <v>0</v>
      </c>
      <c r="BG410">
        <v>0</v>
      </c>
      <c r="BH410">
        <v>0</v>
      </c>
      <c r="BI410">
        <v>0</v>
      </c>
      <c r="BJ410">
        <v>0</v>
      </c>
      <c r="BK410">
        <v>0</v>
      </c>
      <c r="BL410">
        <v>0</v>
      </c>
      <c r="BM410">
        <v>0</v>
      </c>
      <c r="BN410">
        <v>0</v>
      </c>
      <c r="BO410">
        <v>0</v>
      </c>
      <c r="BP410">
        <v>0</v>
      </c>
      <c r="BQ410">
        <v>0</v>
      </c>
      <c r="BR410">
        <v>0</v>
      </c>
      <c r="BS410">
        <v>4.4999999999999998E-2</v>
      </c>
      <c r="BT410">
        <v>5.2999999999999999E-2</v>
      </c>
      <c r="BU410">
        <v>0</v>
      </c>
      <c r="BV410">
        <v>0</v>
      </c>
      <c r="BW410">
        <v>0</v>
      </c>
      <c r="BX410">
        <v>9.8000000000000004E-2</v>
      </c>
    </row>
    <row r="411" spans="1:76" x14ac:dyDescent="0.45">
      <c r="A411">
        <v>2023</v>
      </c>
      <c r="B411" t="s">
        <v>212</v>
      </c>
      <c r="C411">
        <v>11222</v>
      </c>
      <c r="D411" t="s">
        <v>1410</v>
      </c>
      <c r="E411" t="s">
        <v>1281</v>
      </c>
      <c r="F411">
        <v>10</v>
      </c>
      <c r="G411">
        <v>0.38200000000000001</v>
      </c>
      <c r="H411">
        <v>0</v>
      </c>
      <c r="I411">
        <v>0</v>
      </c>
      <c r="J411" t="s">
        <v>244</v>
      </c>
      <c r="K411">
        <v>3.5999999999999997E-2</v>
      </c>
      <c r="L411">
        <v>0.34599999999999997</v>
      </c>
      <c r="M411">
        <v>0</v>
      </c>
      <c r="N411">
        <v>0</v>
      </c>
      <c r="O411">
        <v>0</v>
      </c>
      <c r="P411">
        <v>0.38200000000000001</v>
      </c>
      <c r="Q411">
        <v>0</v>
      </c>
      <c r="R411">
        <v>0</v>
      </c>
      <c r="S411">
        <v>0</v>
      </c>
      <c r="T411">
        <v>0</v>
      </c>
      <c r="U411">
        <v>0</v>
      </c>
      <c r="V411">
        <v>0</v>
      </c>
      <c r="W411" t="s">
        <v>324</v>
      </c>
      <c r="X411" t="s">
        <v>324</v>
      </c>
      <c r="Y411" t="s">
        <v>324</v>
      </c>
      <c r="Z411" t="s">
        <v>324</v>
      </c>
      <c r="AA411" t="s">
        <v>324</v>
      </c>
      <c r="AB411">
        <v>0</v>
      </c>
      <c r="AC411">
        <v>0</v>
      </c>
      <c r="AD411">
        <v>0</v>
      </c>
      <c r="AE411">
        <v>0</v>
      </c>
      <c r="AF411">
        <v>0</v>
      </c>
      <c r="AG411">
        <v>0</v>
      </c>
      <c r="AH411">
        <v>0</v>
      </c>
      <c r="AI411">
        <v>0</v>
      </c>
      <c r="AJ411">
        <v>0</v>
      </c>
      <c r="AK411">
        <v>0</v>
      </c>
      <c r="AL411">
        <v>0</v>
      </c>
      <c r="AM411">
        <v>0</v>
      </c>
      <c r="AN411">
        <v>0</v>
      </c>
      <c r="AO411">
        <v>0</v>
      </c>
      <c r="AP411">
        <v>0</v>
      </c>
      <c r="AQ411">
        <v>0</v>
      </c>
      <c r="AR411">
        <v>0</v>
      </c>
      <c r="AS411">
        <v>0</v>
      </c>
      <c r="AT411">
        <v>0</v>
      </c>
      <c r="AU411">
        <v>0</v>
      </c>
      <c r="AV411">
        <v>0</v>
      </c>
      <c r="AW411">
        <v>0</v>
      </c>
      <c r="AX411">
        <v>0</v>
      </c>
      <c r="AY411">
        <v>0</v>
      </c>
      <c r="AZ411">
        <v>0</v>
      </c>
      <c r="BA411">
        <v>0</v>
      </c>
      <c r="BB411">
        <v>0</v>
      </c>
      <c r="BC411">
        <v>0</v>
      </c>
      <c r="BD411">
        <v>0</v>
      </c>
      <c r="BE411">
        <v>0</v>
      </c>
      <c r="BF411">
        <v>0</v>
      </c>
      <c r="BG411">
        <v>0</v>
      </c>
      <c r="BH411">
        <v>0</v>
      </c>
      <c r="BI411">
        <v>0</v>
      </c>
      <c r="BJ411">
        <v>0</v>
      </c>
      <c r="BK411">
        <v>0</v>
      </c>
      <c r="BL411">
        <v>0</v>
      </c>
      <c r="BM411">
        <v>0</v>
      </c>
      <c r="BN411">
        <v>0</v>
      </c>
      <c r="BO411">
        <v>0</v>
      </c>
      <c r="BP411">
        <v>0</v>
      </c>
      <c r="BQ411">
        <v>0</v>
      </c>
      <c r="BR411">
        <v>0</v>
      </c>
      <c r="BS411">
        <v>3.5999999999999997E-2</v>
      </c>
      <c r="BT411">
        <v>0.34599999999999997</v>
      </c>
      <c r="BU411">
        <v>0</v>
      </c>
      <c r="BV411">
        <v>0</v>
      </c>
      <c r="BW411">
        <v>0</v>
      </c>
      <c r="BX411">
        <v>0.38200000000000001</v>
      </c>
    </row>
    <row r="412" spans="1:76" x14ac:dyDescent="0.45">
      <c r="A412">
        <v>2023</v>
      </c>
      <c r="B412" t="s">
        <v>212</v>
      </c>
      <c r="C412">
        <v>11789</v>
      </c>
      <c r="D412" t="s">
        <v>1411</v>
      </c>
      <c r="E412" t="s">
        <v>1281</v>
      </c>
      <c r="F412">
        <v>13</v>
      </c>
      <c r="G412">
        <v>0.156</v>
      </c>
      <c r="H412">
        <v>0</v>
      </c>
      <c r="I412">
        <v>0</v>
      </c>
      <c r="J412" t="s">
        <v>244</v>
      </c>
      <c r="K412">
        <v>6.2E-2</v>
      </c>
      <c r="L412">
        <v>9.4E-2</v>
      </c>
      <c r="M412">
        <v>0</v>
      </c>
      <c r="N412">
        <v>0</v>
      </c>
      <c r="O412">
        <v>0</v>
      </c>
      <c r="P412">
        <v>0.156</v>
      </c>
      <c r="Q412">
        <v>0</v>
      </c>
      <c r="R412">
        <v>0</v>
      </c>
      <c r="S412">
        <v>0</v>
      </c>
      <c r="T412">
        <v>0</v>
      </c>
      <c r="U412">
        <v>0</v>
      </c>
      <c r="V412">
        <v>0</v>
      </c>
      <c r="W412" t="s">
        <v>324</v>
      </c>
      <c r="X412" t="s">
        <v>324</v>
      </c>
      <c r="Y412" t="s">
        <v>324</v>
      </c>
      <c r="Z412" t="s">
        <v>324</v>
      </c>
      <c r="AA412" t="s">
        <v>324</v>
      </c>
      <c r="AB412">
        <v>0</v>
      </c>
      <c r="AC412">
        <v>0</v>
      </c>
      <c r="AD412">
        <v>0</v>
      </c>
      <c r="AE412">
        <v>0</v>
      </c>
      <c r="AF412">
        <v>0</v>
      </c>
      <c r="AG412">
        <v>0</v>
      </c>
      <c r="AH412">
        <v>0</v>
      </c>
      <c r="AI412">
        <v>0</v>
      </c>
      <c r="AJ412">
        <v>0</v>
      </c>
      <c r="AK412">
        <v>0</v>
      </c>
      <c r="AL412">
        <v>0</v>
      </c>
      <c r="AM412">
        <v>0</v>
      </c>
      <c r="AN412">
        <v>0</v>
      </c>
      <c r="AO412">
        <v>0</v>
      </c>
      <c r="AP412">
        <v>0</v>
      </c>
      <c r="AQ412">
        <v>0</v>
      </c>
      <c r="AR412">
        <v>0</v>
      </c>
      <c r="AS412">
        <v>0</v>
      </c>
      <c r="AT412">
        <v>0</v>
      </c>
      <c r="AU412">
        <v>0</v>
      </c>
      <c r="AV412">
        <v>0</v>
      </c>
      <c r="AW412">
        <v>0</v>
      </c>
      <c r="AX412">
        <v>0</v>
      </c>
      <c r="AY412">
        <v>0</v>
      </c>
      <c r="AZ412">
        <v>0</v>
      </c>
      <c r="BA412">
        <v>0</v>
      </c>
      <c r="BB412">
        <v>0</v>
      </c>
      <c r="BC412">
        <v>0</v>
      </c>
      <c r="BD412">
        <v>0</v>
      </c>
      <c r="BE412">
        <v>0</v>
      </c>
      <c r="BF412">
        <v>0</v>
      </c>
      <c r="BG412">
        <v>0</v>
      </c>
      <c r="BH412">
        <v>0</v>
      </c>
      <c r="BI412">
        <v>0</v>
      </c>
      <c r="BJ412">
        <v>0</v>
      </c>
      <c r="BK412">
        <v>0</v>
      </c>
      <c r="BL412">
        <v>0</v>
      </c>
      <c r="BM412">
        <v>0</v>
      </c>
      <c r="BN412">
        <v>0</v>
      </c>
      <c r="BO412">
        <v>0</v>
      </c>
      <c r="BP412">
        <v>0</v>
      </c>
      <c r="BQ412">
        <v>0</v>
      </c>
      <c r="BR412">
        <v>0</v>
      </c>
      <c r="BS412">
        <v>6.2E-2</v>
      </c>
      <c r="BT412">
        <v>9.4E-2</v>
      </c>
      <c r="BU412">
        <v>0</v>
      </c>
      <c r="BV412">
        <v>0</v>
      </c>
      <c r="BW412">
        <v>0</v>
      </c>
      <c r="BX412">
        <v>0.156</v>
      </c>
    </row>
    <row r="413" spans="1:76" x14ac:dyDescent="0.45">
      <c r="A413">
        <v>2023</v>
      </c>
      <c r="B413" t="s">
        <v>212</v>
      </c>
      <c r="C413">
        <v>12186</v>
      </c>
      <c r="D413" t="s">
        <v>1412</v>
      </c>
      <c r="E413" t="s">
        <v>1281</v>
      </c>
      <c r="F413">
        <v>1</v>
      </c>
      <c r="G413">
        <v>4.5999999999999999E-2</v>
      </c>
      <c r="H413">
        <v>0</v>
      </c>
      <c r="I413">
        <v>0</v>
      </c>
      <c r="J413" t="s">
        <v>244</v>
      </c>
      <c r="K413">
        <v>0</v>
      </c>
      <c r="L413">
        <v>4.5999999999999999E-2</v>
      </c>
      <c r="M413">
        <v>0</v>
      </c>
      <c r="N413">
        <v>0</v>
      </c>
      <c r="O413">
        <v>0</v>
      </c>
      <c r="P413">
        <v>4.5999999999999999E-2</v>
      </c>
      <c r="Q413">
        <v>0</v>
      </c>
      <c r="R413">
        <v>0</v>
      </c>
      <c r="S413">
        <v>0</v>
      </c>
      <c r="T413">
        <v>0</v>
      </c>
      <c r="U413">
        <v>0</v>
      </c>
      <c r="V413">
        <v>0</v>
      </c>
      <c r="W413" t="s">
        <v>324</v>
      </c>
      <c r="X413" t="s">
        <v>324</v>
      </c>
      <c r="Y413" t="s">
        <v>324</v>
      </c>
      <c r="Z413" t="s">
        <v>324</v>
      </c>
      <c r="AA413" t="s">
        <v>324</v>
      </c>
      <c r="AB413">
        <v>0</v>
      </c>
      <c r="AC413">
        <v>0</v>
      </c>
      <c r="AD413">
        <v>0</v>
      </c>
      <c r="AE413">
        <v>0</v>
      </c>
      <c r="AF413">
        <v>0</v>
      </c>
      <c r="AG413">
        <v>0</v>
      </c>
      <c r="AH413">
        <v>0</v>
      </c>
      <c r="AI413">
        <v>0</v>
      </c>
      <c r="AJ413">
        <v>0</v>
      </c>
      <c r="AK413">
        <v>0</v>
      </c>
      <c r="AL413">
        <v>0</v>
      </c>
      <c r="AM413">
        <v>0</v>
      </c>
      <c r="AN413">
        <v>0</v>
      </c>
      <c r="AO413">
        <v>0</v>
      </c>
      <c r="AP413">
        <v>0</v>
      </c>
      <c r="AQ413">
        <v>0</v>
      </c>
      <c r="AR413">
        <v>0</v>
      </c>
      <c r="AS413">
        <v>0</v>
      </c>
      <c r="AT413">
        <v>0</v>
      </c>
      <c r="AU413">
        <v>0</v>
      </c>
      <c r="AV413">
        <v>0</v>
      </c>
      <c r="AW413">
        <v>0</v>
      </c>
      <c r="AX413">
        <v>0</v>
      </c>
      <c r="AY413">
        <v>0</v>
      </c>
      <c r="AZ413">
        <v>0</v>
      </c>
      <c r="BA413">
        <v>0</v>
      </c>
      <c r="BB413">
        <v>0</v>
      </c>
      <c r="BC413">
        <v>0</v>
      </c>
      <c r="BD413">
        <v>0</v>
      </c>
      <c r="BE413">
        <v>0</v>
      </c>
      <c r="BF413">
        <v>0</v>
      </c>
      <c r="BG413">
        <v>0</v>
      </c>
      <c r="BH413">
        <v>0</v>
      </c>
      <c r="BI413">
        <v>0</v>
      </c>
      <c r="BJ413">
        <v>0</v>
      </c>
      <c r="BK413">
        <v>0</v>
      </c>
      <c r="BL413">
        <v>0</v>
      </c>
      <c r="BM413">
        <v>0</v>
      </c>
      <c r="BN413">
        <v>0</v>
      </c>
      <c r="BO413">
        <v>0</v>
      </c>
      <c r="BP413">
        <v>0</v>
      </c>
      <c r="BQ413">
        <v>0</v>
      </c>
      <c r="BR413">
        <v>0</v>
      </c>
      <c r="BS413">
        <v>0</v>
      </c>
      <c r="BT413">
        <v>4.5999999999999999E-2</v>
      </c>
      <c r="BU413">
        <v>0</v>
      </c>
      <c r="BV413">
        <v>0</v>
      </c>
      <c r="BW413">
        <v>0</v>
      </c>
      <c r="BX413">
        <v>4.5999999999999999E-2</v>
      </c>
    </row>
    <row r="414" spans="1:76" x14ac:dyDescent="0.45">
      <c r="A414">
        <v>2023</v>
      </c>
      <c r="B414" t="s">
        <v>212</v>
      </c>
      <c r="C414">
        <v>12330</v>
      </c>
      <c r="D414" t="s">
        <v>1413</v>
      </c>
      <c r="E414" t="s">
        <v>1281</v>
      </c>
      <c r="F414">
        <v>39</v>
      </c>
      <c r="G414">
        <v>0.68200000000000005</v>
      </c>
      <c r="H414">
        <v>0</v>
      </c>
      <c r="I414">
        <v>0</v>
      </c>
      <c r="J414" t="s">
        <v>244</v>
      </c>
      <c r="K414">
        <v>0.191</v>
      </c>
      <c r="L414">
        <v>0.49099999999999999</v>
      </c>
      <c r="M414">
        <v>0</v>
      </c>
      <c r="N414">
        <v>0</v>
      </c>
      <c r="O414">
        <v>0</v>
      </c>
      <c r="P414">
        <v>0.68200000000000005</v>
      </c>
      <c r="Q414">
        <v>0</v>
      </c>
      <c r="R414">
        <v>0</v>
      </c>
      <c r="S414">
        <v>0</v>
      </c>
      <c r="T414">
        <v>0</v>
      </c>
      <c r="U414">
        <v>0</v>
      </c>
      <c r="V414">
        <v>0</v>
      </c>
      <c r="W414" t="s">
        <v>324</v>
      </c>
      <c r="X414" t="s">
        <v>324</v>
      </c>
      <c r="Y414" t="s">
        <v>324</v>
      </c>
      <c r="Z414" t="s">
        <v>324</v>
      </c>
      <c r="AA414" t="s">
        <v>324</v>
      </c>
      <c r="AB414">
        <v>0</v>
      </c>
      <c r="AC414">
        <v>0</v>
      </c>
      <c r="AD414">
        <v>0</v>
      </c>
      <c r="AE414">
        <v>0</v>
      </c>
      <c r="AF414">
        <v>0</v>
      </c>
      <c r="AG414">
        <v>0</v>
      </c>
      <c r="AH414">
        <v>0</v>
      </c>
      <c r="AI414">
        <v>0</v>
      </c>
      <c r="AJ414">
        <v>0</v>
      </c>
      <c r="AK414">
        <v>0</v>
      </c>
      <c r="AL414">
        <v>0</v>
      </c>
      <c r="AM414">
        <v>0</v>
      </c>
      <c r="AN414">
        <v>0</v>
      </c>
      <c r="AO414">
        <v>0</v>
      </c>
      <c r="AP414">
        <v>0</v>
      </c>
      <c r="AQ414">
        <v>0</v>
      </c>
      <c r="AR414">
        <v>0</v>
      </c>
      <c r="AS414">
        <v>0</v>
      </c>
      <c r="AT414">
        <v>0</v>
      </c>
      <c r="AU414">
        <v>0</v>
      </c>
      <c r="AV414">
        <v>0</v>
      </c>
      <c r="AW414">
        <v>0</v>
      </c>
      <c r="AX414">
        <v>0</v>
      </c>
      <c r="AY414">
        <v>0</v>
      </c>
      <c r="AZ414">
        <v>0</v>
      </c>
      <c r="BA414">
        <v>0</v>
      </c>
      <c r="BB414">
        <v>0</v>
      </c>
      <c r="BC414">
        <v>0</v>
      </c>
      <c r="BD414">
        <v>0</v>
      </c>
      <c r="BE414">
        <v>0</v>
      </c>
      <c r="BF414">
        <v>0</v>
      </c>
      <c r="BG414">
        <v>0</v>
      </c>
      <c r="BH414">
        <v>0</v>
      </c>
      <c r="BI414">
        <v>0</v>
      </c>
      <c r="BJ414">
        <v>0</v>
      </c>
      <c r="BK414">
        <v>0</v>
      </c>
      <c r="BL414">
        <v>0</v>
      </c>
      <c r="BM414">
        <v>0</v>
      </c>
      <c r="BN414">
        <v>0</v>
      </c>
      <c r="BO414">
        <v>0</v>
      </c>
      <c r="BP414">
        <v>0</v>
      </c>
      <c r="BQ414">
        <v>0</v>
      </c>
      <c r="BR414">
        <v>0</v>
      </c>
      <c r="BS414">
        <v>0.191</v>
      </c>
      <c r="BT414">
        <v>0.49099999999999999</v>
      </c>
      <c r="BU414">
        <v>0</v>
      </c>
      <c r="BV414">
        <v>0</v>
      </c>
      <c r="BW414">
        <v>0</v>
      </c>
      <c r="BX414">
        <v>0.68200000000000005</v>
      </c>
    </row>
    <row r="415" spans="1:76" x14ac:dyDescent="0.45">
      <c r="A415">
        <v>2023</v>
      </c>
      <c r="B415" t="s">
        <v>212</v>
      </c>
      <c r="C415">
        <v>12470</v>
      </c>
      <c r="D415" t="s">
        <v>1414</v>
      </c>
      <c r="E415" t="s">
        <v>1281</v>
      </c>
      <c r="F415">
        <v>211</v>
      </c>
      <c r="G415">
        <v>5.7060000000000004</v>
      </c>
      <c r="H415">
        <v>0</v>
      </c>
      <c r="I415">
        <v>0</v>
      </c>
      <c r="J415" t="s">
        <v>244</v>
      </c>
      <c r="K415">
        <v>1.38</v>
      </c>
      <c r="L415">
        <v>4.319</v>
      </c>
      <c r="M415">
        <v>0</v>
      </c>
      <c r="N415">
        <v>0</v>
      </c>
      <c r="O415">
        <v>0</v>
      </c>
      <c r="P415">
        <v>5.6989999999999998</v>
      </c>
      <c r="Q415">
        <v>0</v>
      </c>
      <c r="R415">
        <v>0</v>
      </c>
      <c r="S415">
        <v>0</v>
      </c>
      <c r="T415">
        <v>0</v>
      </c>
      <c r="U415">
        <v>0</v>
      </c>
      <c r="V415">
        <v>0</v>
      </c>
      <c r="W415" t="s">
        <v>324</v>
      </c>
      <c r="X415" t="s">
        <v>324</v>
      </c>
      <c r="Y415" t="s">
        <v>324</v>
      </c>
      <c r="Z415" t="s">
        <v>324</v>
      </c>
      <c r="AA415" t="s">
        <v>324</v>
      </c>
      <c r="AB415">
        <v>0</v>
      </c>
      <c r="AC415">
        <v>7.0000000000000001E-3</v>
      </c>
      <c r="AD415">
        <v>0</v>
      </c>
      <c r="AE415">
        <v>0</v>
      </c>
      <c r="AF415">
        <v>0</v>
      </c>
      <c r="AG415">
        <v>0</v>
      </c>
      <c r="AH415">
        <v>7.0000000000000001E-3</v>
      </c>
      <c r="AI415">
        <v>0</v>
      </c>
      <c r="AJ415">
        <v>0</v>
      </c>
      <c r="AK415">
        <v>0</v>
      </c>
      <c r="AL415">
        <v>0</v>
      </c>
      <c r="AM415">
        <v>0</v>
      </c>
      <c r="AN415">
        <v>0</v>
      </c>
      <c r="AO415">
        <v>0</v>
      </c>
      <c r="AP415">
        <v>0</v>
      </c>
      <c r="AQ415">
        <v>0</v>
      </c>
      <c r="AR415">
        <v>0</v>
      </c>
      <c r="AS415">
        <v>0</v>
      </c>
      <c r="AT415">
        <v>0</v>
      </c>
      <c r="AU415">
        <v>0</v>
      </c>
      <c r="AV415">
        <v>0</v>
      </c>
      <c r="AW415">
        <v>0</v>
      </c>
      <c r="AX415">
        <v>0</v>
      </c>
      <c r="AY415">
        <v>0</v>
      </c>
      <c r="AZ415">
        <v>0</v>
      </c>
      <c r="BA415">
        <v>0</v>
      </c>
      <c r="BB415">
        <v>0</v>
      </c>
      <c r="BC415">
        <v>0</v>
      </c>
      <c r="BD415">
        <v>0</v>
      </c>
      <c r="BE415">
        <v>0</v>
      </c>
      <c r="BF415">
        <v>0</v>
      </c>
      <c r="BG415">
        <v>0</v>
      </c>
      <c r="BH415">
        <v>0</v>
      </c>
      <c r="BI415">
        <v>0</v>
      </c>
      <c r="BJ415">
        <v>0</v>
      </c>
      <c r="BK415">
        <v>0</v>
      </c>
      <c r="BL415">
        <v>0</v>
      </c>
      <c r="BM415">
        <v>0</v>
      </c>
      <c r="BN415">
        <v>0</v>
      </c>
      <c r="BO415">
        <v>0</v>
      </c>
      <c r="BP415">
        <v>0</v>
      </c>
      <c r="BQ415">
        <v>0</v>
      </c>
      <c r="BR415">
        <v>0</v>
      </c>
      <c r="BS415">
        <v>1.387</v>
      </c>
      <c r="BT415">
        <v>4.319</v>
      </c>
      <c r="BU415">
        <v>0</v>
      </c>
      <c r="BV415">
        <v>0</v>
      </c>
      <c r="BW415">
        <v>0</v>
      </c>
      <c r="BX415">
        <v>5.7060000000000004</v>
      </c>
    </row>
    <row r="416" spans="1:76" x14ac:dyDescent="0.45">
      <c r="A416">
        <v>2023</v>
      </c>
      <c r="B416" t="s">
        <v>212</v>
      </c>
      <c r="C416">
        <v>12532</v>
      </c>
      <c r="D416" t="s">
        <v>1415</v>
      </c>
      <c r="E416" t="s">
        <v>1281</v>
      </c>
      <c r="F416">
        <v>8</v>
      </c>
      <c r="G416">
        <v>0.16900000000000001</v>
      </c>
      <c r="H416">
        <v>0</v>
      </c>
      <c r="I416">
        <v>0</v>
      </c>
      <c r="J416" t="s">
        <v>244</v>
      </c>
      <c r="K416">
        <v>3.9E-2</v>
      </c>
      <c r="L416">
        <v>0.13</v>
      </c>
      <c r="M416">
        <v>0</v>
      </c>
      <c r="N416">
        <v>0</v>
      </c>
      <c r="O416">
        <v>0</v>
      </c>
      <c r="P416">
        <v>0.16900000000000001</v>
      </c>
      <c r="Q416">
        <v>0</v>
      </c>
      <c r="R416">
        <v>0</v>
      </c>
      <c r="S416">
        <v>0</v>
      </c>
      <c r="T416">
        <v>0</v>
      </c>
      <c r="U416">
        <v>0</v>
      </c>
      <c r="V416">
        <v>0</v>
      </c>
      <c r="W416" t="s">
        <v>324</v>
      </c>
      <c r="X416" t="s">
        <v>324</v>
      </c>
      <c r="Y416" t="s">
        <v>324</v>
      </c>
      <c r="Z416" t="s">
        <v>324</v>
      </c>
      <c r="AA416" t="s">
        <v>324</v>
      </c>
      <c r="AB416">
        <v>0</v>
      </c>
      <c r="AC416">
        <v>0</v>
      </c>
      <c r="AD416">
        <v>0</v>
      </c>
      <c r="AE416">
        <v>0</v>
      </c>
      <c r="AF416">
        <v>0</v>
      </c>
      <c r="AG416">
        <v>0</v>
      </c>
      <c r="AH416">
        <v>0</v>
      </c>
      <c r="AI416">
        <v>0</v>
      </c>
      <c r="AJ416">
        <v>0</v>
      </c>
      <c r="AK416">
        <v>0</v>
      </c>
      <c r="AL416">
        <v>0</v>
      </c>
      <c r="AM416">
        <v>0</v>
      </c>
      <c r="AN416">
        <v>0</v>
      </c>
      <c r="AO416">
        <v>0</v>
      </c>
      <c r="AP416">
        <v>0</v>
      </c>
      <c r="AQ416">
        <v>0</v>
      </c>
      <c r="AR416">
        <v>0</v>
      </c>
      <c r="AS416">
        <v>0</v>
      </c>
      <c r="AT416">
        <v>0</v>
      </c>
      <c r="AU416">
        <v>0</v>
      </c>
      <c r="AV416">
        <v>0</v>
      </c>
      <c r="AW416">
        <v>0</v>
      </c>
      <c r="AX416">
        <v>0</v>
      </c>
      <c r="AY416">
        <v>0</v>
      </c>
      <c r="AZ416">
        <v>0</v>
      </c>
      <c r="BA416">
        <v>0</v>
      </c>
      <c r="BB416">
        <v>0</v>
      </c>
      <c r="BC416">
        <v>0</v>
      </c>
      <c r="BD416">
        <v>0</v>
      </c>
      <c r="BE416">
        <v>0</v>
      </c>
      <c r="BF416">
        <v>0</v>
      </c>
      <c r="BG416">
        <v>0</v>
      </c>
      <c r="BH416">
        <v>0</v>
      </c>
      <c r="BI416">
        <v>0</v>
      </c>
      <c r="BJ416">
        <v>0</v>
      </c>
      <c r="BK416">
        <v>0</v>
      </c>
      <c r="BL416">
        <v>0</v>
      </c>
      <c r="BM416">
        <v>0</v>
      </c>
      <c r="BN416">
        <v>0</v>
      </c>
      <c r="BO416">
        <v>0</v>
      </c>
      <c r="BP416">
        <v>0</v>
      </c>
      <c r="BQ416">
        <v>0</v>
      </c>
      <c r="BR416">
        <v>0</v>
      </c>
      <c r="BS416">
        <v>3.9E-2</v>
      </c>
      <c r="BT416">
        <v>0.13</v>
      </c>
      <c r="BU416">
        <v>0</v>
      </c>
      <c r="BV416">
        <v>0</v>
      </c>
      <c r="BW416">
        <v>0</v>
      </c>
      <c r="BX416">
        <v>0.16900000000000001</v>
      </c>
    </row>
    <row r="417" spans="1:76" x14ac:dyDescent="0.45">
      <c r="A417">
        <v>2023</v>
      </c>
      <c r="B417" t="s">
        <v>212</v>
      </c>
      <c r="C417">
        <v>12988</v>
      </c>
      <c r="D417" t="s">
        <v>1416</v>
      </c>
      <c r="E417" t="s">
        <v>1281</v>
      </c>
      <c r="F417">
        <v>9</v>
      </c>
      <c r="G417">
        <v>0.11700000000000001</v>
      </c>
      <c r="H417">
        <v>0</v>
      </c>
      <c r="I417">
        <v>0</v>
      </c>
      <c r="J417" t="s">
        <v>244</v>
      </c>
      <c r="K417">
        <v>3.4000000000000002E-2</v>
      </c>
      <c r="L417">
        <v>8.1000000000000003E-2</v>
      </c>
      <c r="M417">
        <v>0</v>
      </c>
      <c r="N417">
        <v>0</v>
      </c>
      <c r="O417">
        <v>0</v>
      </c>
      <c r="P417">
        <v>0.115</v>
      </c>
      <c r="Q417">
        <v>0</v>
      </c>
      <c r="R417">
        <v>0</v>
      </c>
      <c r="S417">
        <v>0</v>
      </c>
      <c r="T417">
        <v>0</v>
      </c>
      <c r="U417">
        <v>0</v>
      </c>
      <c r="V417">
        <v>0</v>
      </c>
      <c r="W417" t="s">
        <v>324</v>
      </c>
      <c r="X417" t="s">
        <v>324</v>
      </c>
      <c r="Y417" t="s">
        <v>324</v>
      </c>
      <c r="Z417" t="s">
        <v>324</v>
      </c>
      <c r="AA417" t="s">
        <v>324</v>
      </c>
      <c r="AB417">
        <v>0</v>
      </c>
      <c r="AC417">
        <v>0</v>
      </c>
      <c r="AD417">
        <v>2E-3</v>
      </c>
      <c r="AE417">
        <v>0</v>
      </c>
      <c r="AF417">
        <v>0</v>
      </c>
      <c r="AG417">
        <v>0</v>
      </c>
      <c r="AH417">
        <v>2E-3</v>
      </c>
      <c r="AI417">
        <v>0</v>
      </c>
      <c r="AJ417">
        <v>0</v>
      </c>
      <c r="AK417">
        <v>0</v>
      </c>
      <c r="AL417">
        <v>0</v>
      </c>
      <c r="AM417">
        <v>0</v>
      </c>
      <c r="AN417">
        <v>0</v>
      </c>
      <c r="AO417">
        <v>0</v>
      </c>
      <c r="AP417">
        <v>0</v>
      </c>
      <c r="AQ417">
        <v>0</v>
      </c>
      <c r="AR417">
        <v>0</v>
      </c>
      <c r="AS417">
        <v>0</v>
      </c>
      <c r="AT417">
        <v>0</v>
      </c>
      <c r="AU417">
        <v>0</v>
      </c>
      <c r="AV417">
        <v>0</v>
      </c>
      <c r="AW417">
        <v>0</v>
      </c>
      <c r="AX417">
        <v>0</v>
      </c>
      <c r="AY417">
        <v>0</v>
      </c>
      <c r="AZ417">
        <v>0</v>
      </c>
      <c r="BA417">
        <v>0</v>
      </c>
      <c r="BB417">
        <v>0</v>
      </c>
      <c r="BC417">
        <v>0</v>
      </c>
      <c r="BD417">
        <v>0</v>
      </c>
      <c r="BE417">
        <v>0</v>
      </c>
      <c r="BF417">
        <v>0</v>
      </c>
      <c r="BG417">
        <v>0</v>
      </c>
      <c r="BH417">
        <v>0</v>
      </c>
      <c r="BI417">
        <v>0</v>
      </c>
      <c r="BJ417">
        <v>0</v>
      </c>
      <c r="BK417">
        <v>0</v>
      </c>
      <c r="BL417">
        <v>0</v>
      </c>
      <c r="BM417">
        <v>0</v>
      </c>
      <c r="BN417">
        <v>0</v>
      </c>
      <c r="BO417">
        <v>0</v>
      </c>
      <c r="BP417">
        <v>0</v>
      </c>
      <c r="BQ417">
        <v>0</v>
      </c>
      <c r="BR417">
        <v>0</v>
      </c>
      <c r="BS417">
        <v>3.4000000000000002E-2</v>
      </c>
      <c r="BT417">
        <v>8.3000000000000004E-2</v>
      </c>
      <c r="BU417">
        <v>0</v>
      </c>
      <c r="BV417">
        <v>0</v>
      </c>
      <c r="BW417">
        <v>0</v>
      </c>
      <c r="BX417">
        <v>0.11700000000000001</v>
      </c>
    </row>
    <row r="418" spans="1:76" x14ac:dyDescent="0.45">
      <c r="A418">
        <v>2023</v>
      </c>
      <c r="B418" t="s">
        <v>212</v>
      </c>
      <c r="C418">
        <v>13027</v>
      </c>
      <c r="D418" t="s">
        <v>1360</v>
      </c>
      <c r="E418" t="s">
        <v>1281</v>
      </c>
      <c r="F418">
        <v>16</v>
      </c>
      <c r="G418">
        <v>0.126</v>
      </c>
      <c r="H418">
        <v>0</v>
      </c>
      <c r="I418">
        <v>0</v>
      </c>
      <c r="J418" t="s">
        <v>244</v>
      </c>
      <c r="K418">
        <v>7.9000000000000001E-2</v>
      </c>
      <c r="L418">
        <v>4.3999999999999997E-2</v>
      </c>
      <c r="M418">
        <v>0</v>
      </c>
      <c r="N418">
        <v>0</v>
      </c>
      <c r="O418">
        <v>0</v>
      </c>
      <c r="P418">
        <v>0.123</v>
      </c>
      <c r="Q418" t="s">
        <v>324</v>
      </c>
      <c r="R418" t="s">
        <v>324</v>
      </c>
      <c r="S418" t="s">
        <v>324</v>
      </c>
      <c r="T418" t="s">
        <v>324</v>
      </c>
      <c r="U418" t="s">
        <v>324</v>
      </c>
      <c r="V418">
        <v>0</v>
      </c>
      <c r="W418" t="s">
        <v>324</v>
      </c>
      <c r="X418" t="s">
        <v>324</v>
      </c>
      <c r="Y418" t="s">
        <v>324</v>
      </c>
      <c r="Z418" t="s">
        <v>324</v>
      </c>
      <c r="AA418" t="s">
        <v>324</v>
      </c>
      <c r="AB418">
        <v>0</v>
      </c>
      <c r="AC418">
        <v>0</v>
      </c>
      <c r="AD418">
        <v>0</v>
      </c>
      <c r="AE418">
        <v>0</v>
      </c>
      <c r="AF418">
        <v>0</v>
      </c>
      <c r="AG418">
        <v>0</v>
      </c>
      <c r="AH418">
        <v>0</v>
      </c>
      <c r="AI418">
        <v>0</v>
      </c>
      <c r="AJ418">
        <v>3.0000000000000001E-3</v>
      </c>
      <c r="AK418">
        <v>0</v>
      </c>
      <c r="AL418">
        <v>0</v>
      </c>
      <c r="AM418">
        <v>0</v>
      </c>
      <c r="AN418">
        <v>3.0000000000000001E-3</v>
      </c>
      <c r="AO418">
        <v>0</v>
      </c>
      <c r="AP418">
        <v>0</v>
      </c>
      <c r="AQ418">
        <v>0</v>
      </c>
      <c r="AR418">
        <v>0</v>
      </c>
      <c r="AS418">
        <v>0</v>
      </c>
      <c r="AT418">
        <v>0</v>
      </c>
      <c r="AU418">
        <v>0</v>
      </c>
      <c r="AV418">
        <v>0</v>
      </c>
      <c r="AW418">
        <v>0</v>
      </c>
      <c r="AX418">
        <v>0</v>
      </c>
      <c r="AY418">
        <v>0</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7.9000000000000001E-2</v>
      </c>
      <c r="BT418">
        <v>4.7E-2</v>
      </c>
      <c r="BU418">
        <v>0</v>
      </c>
      <c r="BV418">
        <v>0</v>
      </c>
      <c r="BW418">
        <v>0</v>
      </c>
      <c r="BX418">
        <v>0.126</v>
      </c>
    </row>
    <row r="419" spans="1:76" x14ac:dyDescent="0.45">
      <c r="A419">
        <v>2023</v>
      </c>
      <c r="B419" t="s">
        <v>212</v>
      </c>
      <c r="C419">
        <v>13039</v>
      </c>
      <c r="D419" t="s">
        <v>1417</v>
      </c>
      <c r="E419" t="s">
        <v>1281</v>
      </c>
      <c r="F419">
        <v>1</v>
      </c>
      <c r="G419">
        <v>6.0000000000000001E-3</v>
      </c>
      <c r="H419">
        <v>0</v>
      </c>
      <c r="I419">
        <v>0</v>
      </c>
      <c r="J419" t="s">
        <v>244</v>
      </c>
      <c r="K419">
        <v>6.0000000000000001E-3</v>
      </c>
      <c r="L419">
        <v>0</v>
      </c>
      <c r="M419">
        <v>0</v>
      </c>
      <c r="N419">
        <v>0</v>
      </c>
      <c r="O419">
        <v>0</v>
      </c>
      <c r="P419">
        <v>6.0000000000000001E-3</v>
      </c>
      <c r="Q419">
        <v>0</v>
      </c>
      <c r="R419">
        <v>0</v>
      </c>
      <c r="S419">
        <v>0</v>
      </c>
      <c r="T419">
        <v>0</v>
      </c>
      <c r="U419">
        <v>0</v>
      </c>
      <c r="V419">
        <v>0</v>
      </c>
      <c r="W419" t="s">
        <v>324</v>
      </c>
      <c r="X419" t="s">
        <v>324</v>
      </c>
      <c r="Y419" t="s">
        <v>324</v>
      </c>
      <c r="Z419" t="s">
        <v>324</v>
      </c>
      <c r="AA419" t="s">
        <v>324</v>
      </c>
      <c r="AB419">
        <v>0</v>
      </c>
      <c r="AC419">
        <v>0</v>
      </c>
      <c r="AD419">
        <v>0</v>
      </c>
      <c r="AE419">
        <v>0</v>
      </c>
      <c r="AF419">
        <v>0</v>
      </c>
      <c r="AG419">
        <v>0</v>
      </c>
      <c r="AH419">
        <v>0</v>
      </c>
      <c r="AI419">
        <v>0</v>
      </c>
      <c r="AJ419">
        <v>0</v>
      </c>
      <c r="AK419">
        <v>0</v>
      </c>
      <c r="AL419">
        <v>0</v>
      </c>
      <c r="AM419">
        <v>0</v>
      </c>
      <c r="AN419">
        <v>0</v>
      </c>
      <c r="AO419">
        <v>0</v>
      </c>
      <c r="AP419">
        <v>0</v>
      </c>
      <c r="AQ419">
        <v>0</v>
      </c>
      <c r="AR419">
        <v>0</v>
      </c>
      <c r="AS419">
        <v>0</v>
      </c>
      <c r="AT419">
        <v>0</v>
      </c>
      <c r="AU419">
        <v>0</v>
      </c>
      <c r="AV419">
        <v>0</v>
      </c>
      <c r="AW419">
        <v>0</v>
      </c>
      <c r="AX419">
        <v>0</v>
      </c>
      <c r="AY419">
        <v>0</v>
      </c>
      <c r="AZ419">
        <v>0</v>
      </c>
      <c r="BA419">
        <v>0</v>
      </c>
      <c r="BB419">
        <v>0</v>
      </c>
      <c r="BC419">
        <v>0</v>
      </c>
      <c r="BD419">
        <v>0</v>
      </c>
      <c r="BE419">
        <v>0</v>
      </c>
      <c r="BF419">
        <v>0</v>
      </c>
      <c r="BG419">
        <v>0</v>
      </c>
      <c r="BH419">
        <v>0</v>
      </c>
      <c r="BI419">
        <v>0</v>
      </c>
      <c r="BJ419">
        <v>0</v>
      </c>
      <c r="BK419">
        <v>0</v>
      </c>
      <c r="BL419">
        <v>0</v>
      </c>
      <c r="BM419">
        <v>0</v>
      </c>
      <c r="BN419">
        <v>0</v>
      </c>
      <c r="BO419">
        <v>0</v>
      </c>
      <c r="BP419">
        <v>0</v>
      </c>
      <c r="BQ419">
        <v>0</v>
      </c>
      <c r="BR419">
        <v>0</v>
      </c>
      <c r="BS419">
        <v>6.0000000000000001E-3</v>
      </c>
      <c r="BT419">
        <v>0</v>
      </c>
      <c r="BU419">
        <v>0</v>
      </c>
      <c r="BV419">
        <v>0</v>
      </c>
      <c r="BW419">
        <v>0</v>
      </c>
      <c r="BX419">
        <v>6.0000000000000001E-3</v>
      </c>
    </row>
    <row r="420" spans="1:76" x14ac:dyDescent="0.45">
      <c r="A420">
        <v>2023</v>
      </c>
      <c r="B420" t="s">
        <v>212</v>
      </c>
      <c r="C420">
        <v>13216</v>
      </c>
      <c r="D420" t="s">
        <v>1418</v>
      </c>
      <c r="E420" t="s">
        <v>1281</v>
      </c>
      <c r="F420">
        <v>343</v>
      </c>
      <c r="G420">
        <v>6.4870000000000001</v>
      </c>
      <c r="H420">
        <v>0</v>
      </c>
      <c r="I420">
        <v>0</v>
      </c>
      <c r="J420" t="s">
        <v>244</v>
      </c>
      <c r="K420">
        <v>1.655</v>
      </c>
      <c r="L420">
        <v>4.827</v>
      </c>
      <c r="M420">
        <v>0</v>
      </c>
      <c r="N420">
        <v>0</v>
      </c>
      <c r="O420">
        <v>0</v>
      </c>
      <c r="P420">
        <v>6.4820000000000002</v>
      </c>
      <c r="Q420">
        <v>0</v>
      </c>
      <c r="R420">
        <v>0</v>
      </c>
      <c r="S420">
        <v>0</v>
      </c>
      <c r="T420">
        <v>0</v>
      </c>
      <c r="U420">
        <v>0</v>
      </c>
      <c r="V420">
        <v>0</v>
      </c>
      <c r="W420" t="s">
        <v>324</v>
      </c>
      <c r="X420" t="s">
        <v>324</v>
      </c>
      <c r="Y420" t="s">
        <v>324</v>
      </c>
      <c r="Z420" t="s">
        <v>324</v>
      </c>
      <c r="AA420" t="s">
        <v>324</v>
      </c>
      <c r="AB420">
        <v>0</v>
      </c>
      <c r="AC420">
        <v>0</v>
      </c>
      <c r="AD420">
        <v>5.0000000000000001E-3</v>
      </c>
      <c r="AE420">
        <v>0</v>
      </c>
      <c r="AF420">
        <v>0</v>
      </c>
      <c r="AG420">
        <v>0</v>
      </c>
      <c r="AH420">
        <v>5.0000000000000001E-3</v>
      </c>
      <c r="AI420">
        <v>0</v>
      </c>
      <c r="AJ420">
        <v>0</v>
      </c>
      <c r="AK420">
        <v>0</v>
      </c>
      <c r="AL420">
        <v>0</v>
      </c>
      <c r="AM420">
        <v>0</v>
      </c>
      <c r="AN420">
        <v>0</v>
      </c>
      <c r="AO420">
        <v>0</v>
      </c>
      <c r="AP420">
        <v>0</v>
      </c>
      <c r="AQ420">
        <v>0</v>
      </c>
      <c r="AR420">
        <v>0</v>
      </c>
      <c r="AS420">
        <v>0</v>
      </c>
      <c r="AT420">
        <v>0</v>
      </c>
      <c r="AU420">
        <v>0</v>
      </c>
      <c r="AV420">
        <v>0</v>
      </c>
      <c r="AW420">
        <v>0</v>
      </c>
      <c r="AX420">
        <v>0</v>
      </c>
      <c r="AY420">
        <v>0</v>
      </c>
      <c r="AZ420">
        <v>0</v>
      </c>
      <c r="BA420">
        <v>0</v>
      </c>
      <c r="BB420">
        <v>0</v>
      </c>
      <c r="BC420">
        <v>0</v>
      </c>
      <c r="BD420">
        <v>0</v>
      </c>
      <c r="BE420">
        <v>0</v>
      </c>
      <c r="BF420">
        <v>0</v>
      </c>
      <c r="BG420">
        <v>0</v>
      </c>
      <c r="BH420">
        <v>0</v>
      </c>
      <c r="BI420">
        <v>0</v>
      </c>
      <c r="BJ420">
        <v>0</v>
      </c>
      <c r="BK420">
        <v>0</v>
      </c>
      <c r="BL420">
        <v>0</v>
      </c>
      <c r="BM420">
        <v>0</v>
      </c>
      <c r="BN420">
        <v>0</v>
      </c>
      <c r="BO420">
        <v>0</v>
      </c>
      <c r="BP420">
        <v>0</v>
      </c>
      <c r="BQ420">
        <v>0</v>
      </c>
      <c r="BR420">
        <v>0</v>
      </c>
      <c r="BS420">
        <v>1.655</v>
      </c>
      <c r="BT420">
        <v>4.8319999999999999</v>
      </c>
      <c r="BU420">
        <v>0</v>
      </c>
      <c r="BV420">
        <v>0</v>
      </c>
      <c r="BW420">
        <v>0</v>
      </c>
      <c r="BX420">
        <v>6.4870000000000001</v>
      </c>
    </row>
    <row r="421" spans="1:76" x14ac:dyDescent="0.45">
      <c r="A421">
        <v>2023</v>
      </c>
      <c r="B421" t="s">
        <v>212</v>
      </c>
      <c r="C421">
        <v>13550</v>
      </c>
      <c r="D421" t="s">
        <v>1419</v>
      </c>
      <c r="E421" t="s">
        <v>1281</v>
      </c>
      <c r="F421">
        <v>28</v>
      </c>
      <c r="G421">
        <v>0.84199999999999997</v>
      </c>
      <c r="H421">
        <v>0</v>
      </c>
      <c r="I421">
        <v>0</v>
      </c>
      <c r="J421" t="s">
        <v>244</v>
      </c>
      <c r="K421">
        <v>0.09</v>
      </c>
      <c r="L421">
        <v>0.75</v>
      </c>
      <c r="M421">
        <v>0</v>
      </c>
      <c r="N421">
        <v>0</v>
      </c>
      <c r="O421">
        <v>0</v>
      </c>
      <c r="P421">
        <v>0.84</v>
      </c>
      <c r="Q421">
        <v>0</v>
      </c>
      <c r="R421">
        <v>0</v>
      </c>
      <c r="S421">
        <v>0</v>
      </c>
      <c r="T421">
        <v>0</v>
      </c>
      <c r="U421">
        <v>0</v>
      </c>
      <c r="V421">
        <v>0</v>
      </c>
      <c r="W421" t="s">
        <v>324</v>
      </c>
      <c r="X421" t="s">
        <v>324</v>
      </c>
      <c r="Y421" t="s">
        <v>324</v>
      </c>
      <c r="Z421" t="s">
        <v>324</v>
      </c>
      <c r="AA421" t="s">
        <v>324</v>
      </c>
      <c r="AB421">
        <v>0</v>
      </c>
      <c r="AC421">
        <v>2E-3</v>
      </c>
      <c r="AD421">
        <v>0</v>
      </c>
      <c r="AE421">
        <v>0</v>
      </c>
      <c r="AF421">
        <v>0</v>
      </c>
      <c r="AG421">
        <v>0</v>
      </c>
      <c r="AH421">
        <v>2E-3</v>
      </c>
      <c r="AI421">
        <v>0</v>
      </c>
      <c r="AJ421">
        <v>0</v>
      </c>
      <c r="AK421">
        <v>0</v>
      </c>
      <c r="AL421">
        <v>0</v>
      </c>
      <c r="AM421">
        <v>0</v>
      </c>
      <c r="AN421">
        <v>0</v>
      </c>
      <c r="AO421">
        <v>0</v>
      </c>
      <c r="AP421">
        <v>0</v>
      </c>
      <c r="AQ421">
        <v>0</v>
      </c>
      <c r="AR421">
        <v>0</v>
      </c>
      <c r="AS421">
        <v>0</v>
      </c>
      <c r="AT421">
        <v>0</v>
      </c>
      <c r="AU421">
        <v>0</v>
      </c>
      <c r="AV421">
        <v>0</v>
      </c>
      <c r="AW421">
        <v>0</v>
      </c>
      <c r="AX421">
        <v>0</v>
      </c>
      <c r="AY421">
        <v>0</v>
      </c>
      <c r="AZ421">
        <v>0</v>
      </c>
      <c r="BA421">
        <v>0</v>
      </c>
      <c r="BB421">
        <v>0</v>
      </c>
      <c r="BC421">
        <v>0</v>
      </c>
      <c r="BD421">
        <v>0</v>
      </c>
      <c r="BE421">
        <v>0</v>
      </c>
      <c r="BF421">
        <v>0</v>
      </c>
      <c r="BG421">
        <v>0</v>
      </c>
      <c r="BH421">
        <v>0</v>
      </c>
      <c r="BI421">
        <v>0</v>
      </c>
      <c r="BJ421">
        <v>0</v>
      </c>
      <c r="BK421">
        <v>0</v>
      </c>
      <c r="BL421">
        <v>0</v>
      </c>
      <c r="BM421">
        <v>0</v>
      </c>
      <c r="BN421">
        <v>0</v>
      </c>
      <c r="BO421">
        <v>0</v>
      </c>
      <c r="BP421">
        <v>0</v>
      </c>
      <c r="BQ421">
        <v>0</v>
      </c>
      <c r="BR421">
        <v>0</v>
      </c>
      <c r="BS421">
        <v>9.1999999999999998E-2</v>
      </c>
      <c r="BT421">
        <v>0.75</v>
      </c>
      <c r="BU421">
        <v>0</v>
      </c>
      <c r="BV421">
        <v>0</v>
      </c>
      <c r="BW421">
        <v>0</v>
      </c>
      <c r="BX421">
        <v>0.84199999999999997</v>
      </c>
    </row>
    <row r="422" spans="1:76" x14ac:dyDescent="0.45">
      <c r="A422">
        <v>2023</v>
      </c>
      <c r="B422" t="s">
        <v>212</v>
      </c>
      <c r="C422">
        <v>13933</v>
      </c>
      <c r="D422" t="s">
        <v>1420</v>
      </c>
      <c r="E422" t="s">
        <v>1281</v>
      </c>
      <c r="F422">
        <v>17</v>
      </c>
      <c r="G422">
        <v>0.434</v>
      </c>
      <c r="H422">
        <v>0</v>
      </c>
      <c r="I422">
        <v>0</v>
      </c>
      <c r="J422" t="s">
        <v>244</v>
      </c>
      <c r="K422">
        <v>7.8E-2</v>
      </c>
      <c r="L422">
        <v>0.35599999999999998</v>
      </c>
      <c r="M422">
        <v>0</v>
      </c>
      <c r="N422">
        <v>0</v>
      </c>
      <c r="O422">
        <v>0</v>
      </c>
      <c r="P422">
        <v>0.434</v>
      </c>
      <c r="Q422">
        <v>0</v>
      </c>
      <c r="R422">
        <v>0</v>
      </c>
      <c r="S422">
        <v>0</v>
      </c>
      <c r="T422">
        <v>0</v>
      </c>
      <c r="U422">
        <v>0</v>
      </c>
      <c r="V422">
        <v>0</v>
      </c>
      <c r="W422" t="s">
        <v>324</v>
      </c>
      <c r="X422" t="s">
        <v>324</v>
      </c>
      <c r="Y422" t="s">
        <v>324</v>
      </c>
      <c r="Z422" t="s">
        <v>324</v>
      </c>
      <c r="AA422" t="s">
        <v>324</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7.8E-2</v>
      </c>
      <c r="BT422">
        <v>0.35599999999999998</v>
      </c>
      <c r="BU422">
        <v>0</v>
      </c>
      <c r="BV422">
        <v>0</v>
      </c>
      <c r="BW422">
        <v>0</v>
      </c>
      <c r="BX422">
        <v>0.434</v>
      </c>
    </row>
    <row r="423" spans="1:76" x14ac:dyDescent="0.45">
      <c r="A423">
        <v>2023</v>
      </c>
      <c r="B423" t="s">
        <v>212</v>
      </c>
      <c r="C423">
        <v>14455</v>
      </c>
      <c r="D423" t="s">
        <v>1421</v>
      </c>
      <c r="E423" t="s">
        <v>1281</v>
      </c>
      <c r="F423">
        <v>27</v>
      </c>
      <c r="G423">
        <v>0.42199999999999999</v>
      </c>
      <c r="H423">
        <v>0</v>
      </c>
      <c r="I423">
        <v>0</v>
      </c>
      <c r="J423" t="s">
        <v>244</v>
      </c>
      <c r="K423">
        <v>0.129</v>
      </c>
      <c r="L423">
        <v>0.29099999999999998</v>
      </c>
      <c r="M423">
        <v>0</v>
      </c>
      <c r="N423">
        <v>0</v>
      </c>
      <c r="O423">
        <v>0</v>
      </c>
      <c r="P423">
        <v>0.42</v>
      </c>
      <c r="Q423">
        <v>0</v>
      </c>
      <c r="R423">
        <v>0</v>
      </c>
      <c r="S423">
        <v>0</v>
      </c>
      <c r="T423">
        <v>0</v>
      </c>
      <c r="U423">
        <v>0</v>
      </c>
      <c r="V423">
        <v>0</v>
      </c>
      <c r="W423" t="s">
        <v>324</v>
      </c>
      <c r="X423" t="s">
        <v>324</v>
      </c>
      <c r="Y423" t="s">
        <v>324</v>
      </c>
      <c r="Z423" t="s">
        <v>324</v>
      </c>
      <c r="AA423" t="s">
        <v>324</v>
      </c>
      <c r="AB423">
        <v>0</v>
      </c>
      <c r="AC423">
        <v>2E-3</v>
      </c>
      <c r="AD423">
        <v>0</v>
      </c>
      <c r="AE423">
        <v>0</v>
      </c>
      <c r="AF423">
        <v>0</v>
      </c>
      <c r="AG423">
        <v>0</v>
      </c>
      <c r="AH423">
        <v>2E-3</v>
      </c>
      <c r="AI423">
        <v>0</v>
      </c>
      <c r="AJ423">
        <v>0</v>
      </c>
      <c r="AK423">
        <v>0</v>
      </c>
      <c r="AL423">
        <v>0</v>
      </c>
      <c r="AM423">
        <v>0</v>
      </c>
      <c r="AN423">
        <v>0</v>
      </c>
      <c r="AO423">
        <v>0</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0.13100000000000001</v>
      </c>
      <c r="BT423">
        <v>0.29099999999999998</v>
      </c>
      <c r="BU423">
        <v>0</v>
      </c>
      <c r="BV423">
        <v>0</v>
      </c>
      <c r="BW423">
        <v>0</v>
      </c>
      <c r="BX423">
        <v>0.42199999999999999</v>
      </c>
    </row>
    <row r="424" spans="1:76" x14ac:dyDescent="0.45">
      <c r="A424">
        <v>2023</v>
      </c>
      <c r="B424" t="s">
        <v>212</v>
      </c>
      <c r="C424">
        <v>15016</v>
      </c>
      <c r="D424" t="s">
        <v>1422</v>
      </c>
      <c r="E424" t="s">
        <v>1281</v>
      </c>
      <c r="F424">
        <v>2</v>
      </c>
      <c r="G424">
        <v>1.7000000000000001E-2</v>
      </c>
      <c r="H424">
        <v>0</v>
      </c>
      <c r="I424">
        <v>0</v>
      </c>
      <c r="J424" t="s">
        <v>244</v>
      </c>
      <c r="K424">
        <v>1.7000000000000001E-2</v>
      </c>
      <c r="L424">
        <v>0</v>
      </c>
      <c r="M424">
        <v>0</v>
      </c>
      <c r="N424">
        <v>0</v>
      </c>
      <c r="O424">
        <v>0</v>
      </c>
      <c r="P424">
        <v>1.7000000000000001E-2</v>
      </c>
      <c r="Q424">
        <v>0</v>
      </c>
      <c r="R424">
        <v>0</v>
      </c>
      <c r="S424">
        <v>0</v>
      </c>
      <c r="T424">
        <v>0</v>
      </c>
      <c r="U424">
        <v>0</v>
      </c>
      <c r="V424">
        <v>0</v>
      </c>
      <c r="W424" t="s">
        <v>324</v>
      </c>
      <c r="X424" t="s">
        <v>324</v>
      </c>
      <c r="Y424" t="s">
        <v>324</v>
      </c>
      <c r="Z424" t="s">
        <v>324</v>
      </c>
      <c r="AA424" t="s">
        <v>324</v>
      </c>
      <c r="AB424">
        <v>0</v>
      </c>
      <c r="AC424">
        <v>0</v>
      </c>
      <c r="AD424">
        <v>0</v>
      </c>
      <c r="AE424">
        <v>0</v>
      </c>
      <c r="AF424">
        <v>0</v>
      </c>
      <c r="AG424">
        <v>0</v>
      </c>
      <c r="AH424">
        <v>0</v>
      </c>
      <c r="AI424">
        <v>0</v>
      </c>
      <c r="AJ424">
        <v>0</v>
      </c>
      <c r="AK424">
        <v>0</v>
      </c>
      <c r="AL424">
        <v>0</v>
      </c>
      <c r="AM424">
        <v>0</v>
      </c>
      <c r="AN424">
        <v>0</v>
      </c>
      <c r="AO424">
        <v>0</v>
      </c>
      <c r="AP424">
        <v>0</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1.7000000000000001E-2</v>
      </c>
      <c r="BT424">
        <v>0</v>
      </c>
      <c r="BU424">
        <v>0</v>
      </c>
      <c r="BV424">
        <v>0</v>
      </c>
      <c r="BW424">
        <v>0</v>
      </c>
      <c r="BX424">
        <v>1.7000000000000001E-2</v>
      </c>
    </row>
    <row r="425" spans="1:76" x14ac:dyDescent="0.45">
      <c r="A425">
        <v>2023</v>
      </c>
      <c r="B425" t="s">
        <v>212</v>
      </c>
      <c r="C425">
        <v>15141</v>
      </c>
      <c r="D425" t="s">
        <v>1423</v>
      </c>
      <c r="E425" t="s">
        <v>1281</v>
      </c>
      <c r="F425">
        <v>3</v>
      </c>
      <c r="G425">
        <v>5.1999999999999998E-2</v>
      </c>
      <c r="H425">
        <v>0</v>
      </c>
      <c r="I425">
        <v>0</v>
      </c>
      <c r="J425" t="s">
        <v>244</v>
      </c>
      <c r="K425">
        <v>5.0000000000000001E-3</v>
      </c>
      <c r="L425">
        <v>4.7E-2</v>
      </c>
      <c r="M425">
        <v>0</v>
      </c>
      <c r="N425">
        <v>0</v>
      </c>
      <c r="O425">
        <v>0</v>
      </c>
      <c r="P425">
        <v>5.1999999999999998E-2</v>
      </c>
      <c r="Q425">
        <v>0</v>
      </c>
      <c r="R425">
        <v>0</v>
      </c>
      <c r="S425">
        <v>0</v>
      </c>
      <c r="T425">
        <v>0</v>
      </c>
      <c r="U425">
        <v>0</v>
      </c>
      <c r="V425">
        <v>0</v>
      </c>
      <c r="W425" t="s">
        <v>324</v>
      </c>
      <c r="X425" t="s">
        <v>324</v>
      </c>
      <c r="Y425" t="s">
        <v>324</v>
      </c>
      <c r="Z425" t="s">
        <v>324</v>
      </c>
      <c r="AA425" t="s">
        <v>324</v>
      </c>
      <c r="AB425">
        <v>0</v>
      </c>
      <c r="AC425">
        <v>0</v>
      </c>
      <c r="AD425">
        <v>0</v>
      </c>
      <c r="AE425">
        <v>0</v>
      </c>
      <c r="AF425">
        <v>0</v>
      </c>
      <c r="AG425">
        <v>0</v>
      </c>
      <c r="AH425">
        <v>0</v>
      </c>
      <c r="AI425">
        <v>0</v>
      </c>
      <c r="AJ425">
        <v>0</v>
      </c>
      <c r="AK425">
        <v>0</v>
      </c>
      <c r="AL425">
        <v>0</v>
      </c>
      <c r="AM425">
        <v>0</v>
      </c>
      <c r="AN425">
        <v>0</v>
      </c>
      <c r="AO425">
        <v>0</v>
      </c>
      <c r="AP425">
        <v>0</v>
      </c>
      <c r="AQ425">
        <v>0</v>
      </c>
      <c r="AR425">
        <v>0</v>
      </c>
      <c r="AS425">
        <v>0</v>
      </c>
      <c r="AT425">
        <v>0</v>
      </c>
      <c r="AU425">
        <v>0</v>
      </c>
      <c r="AV425">
        <v>0</v>
      </c>
      <c r="AW425">
        <v>0</v>
      </c>
      <c r="AX425">
        <v>0</v>
      </c>
      <c r="AY425">
        <v>0</v>
      </c>
      <c r="AZ425">
        <v>0</v>
      </c>
      <c r="BA425">
        <v>0</v>
      </c>
      <c r="BB425">
        <v>0</v>
      </c>
      <c r="BC425">
        <v>0</v>
      </c>
      <c r="BD425">
        <v>0</v>
      </c>
      <c r="BE425">
        <v>0</v>
      </c>
      <c r="BF425">
        <v>0</v>
      </c>
      <c r="BG425">
        <v>0</v>
      </c>
      <c r="BH425">
        <v>0</v>
      </c>
      <c r="BI425">
        <v>0</v>
      </c>
      <c r="BJ425">
        <v>0</v>
      </c>
      <c r="BK425">
        <v>0</v>
      </c>
      <c r="BL425">
        <v>0</v>
      </c>
      <c r="BM425">
        <v>0</v>
      </c>
      <c r="BN425">
        <v>0</v>
      </c>
      <c r="BO425">
        <v>0</v>
      </c>
      <c r="BP425">
        <v>0</v>
      </c>
      <c r="BQ425">
        <v>0</v>
      </c>
      <c r="BR425">
        <v>0</v>
      </c>
      <c r="BS425">
        <v>5.0000000000000001E-3</v>
      </c>
      <c r="BT425">
        <v>4.7E-2</v>
      </c>
      <c r="BU425">
        <v>0</v>
      </c>
      <c r="BV425">
        <v>0</v>
      </c>
      <c r="BW425">
        <v>0</v>
      </c>
      <c r="BX425">
        <v>5.1999999999999998E-2</v>
      </c>
    </row>
    <row r="426" spans="1:76" x14ac:dyDescent="0.45">
      <c r="A426">
        <v>2023</v>
      </c>
      <c r="B426" t="s">
        <v>212</v>
      </c>
      <c r="C426">
        <v>15293</v>
      </c>
      <c r="D426" t="s">
        <v>1424</v>
      </c>
      <c r="E426" t="s">
        <v>1281</v>
      </c>
      <c r="F426">
        <v>17</v>
      </c>
      <c r="G426">
        <v>0.377</v>
      </c>
      <c r="H426">
        <v>0</v>
      </c>
      <c r="I426">
        <v>0</v>
      </c>
      <c r="J426" t="s">
        <v>244</v>
      </c>
      <c r="K426">
        <v>8.1000000000000003E-2</v>
      </c>
      <c r="L426">
        <v>0.29599999999999999</v>
      </c>
      <c r="M426">
        <v>0</v>
      </c>
      <c r="N426">
        <v>0</v>
      </c>
      <c r="O426">
        <v>0</v>
      </c>
      <c r="P426">
        <v>0.377</v>
      </c>
      <c r="Q426" t="s">
        <v>324</v>
      </c>
      <c r="R426" t="s">
        <v>324</v>
      </c>
      <c r="S426" t="s">
        <v>324</v>
      </c>
      <c r="T426" t="s">
        <v>324</v>
      </c>
      <c r="U426" t="s">
        <v>324</v>
      </c>
      <c r="V426">
        <v>0</v>
      </c>
      <c r="W426" t="s">
        <v>324</v>
      </c>
      <c r="X426" t="s">
        <v>324</v>
      </c>
      <c r="Y426" t="s">
        <v>324</v>
      </c>
      <c r="Z426" t="s">
        <v>324</v>
      </c>
      <c r="AA426" t="s">
        <v>324</v>
      </c>
      <c r="AB426">
        <v>0</v>
      </c>
      <c r="AC426">
        <v>0</v>
      </c>
      <c r="AD426">
        <v>0</v>
      </c>
      <c r="AE426">
        <v>0</v>
      </c>
      <c r="AF426">
        <v>0</v>
      </c>
      <c r="AG426">
        <v>0</v>
      </c>
      <c r="AH426">
        <v>0</v>
      </c>
      <c r="AI426">
        <v>0</v>
      </c>
      <c r="AJ426">
        <v>0</v>
      </c>
      <c r="AK426">
        <v>0</v>
      </c>
      <c r="AL426">
        <v>0</v>
      </c>
      <c r="AM426">
        <v>0</v>
      </c>
      <c r="AN426">
        <v>0</v>
      </c>
      <c r="AO426">
        <v>0</v>
      </c>
      <c r="AP426">
        <v>0</v>
      </c>
      <c r="AQ426">
        <v>0</v>
      </c>
      <c r="AR426">
        <v>0</v>
      </c>
      <c r="AS426">
        <v>0</v>
      </c>
      <c r="AT426">
        <v>0</v>
      </c>
      <c r="AU426">
        <v>0</v>
      </c>
      <c r="AV426">
        <v>0</v>
      </c>
      <c r="AW426">
        <v>0</v>
      </c>
      <c r="AX426">
        <v>0</v>
      </c>
      <c r="AY426">
        <v>0</v>
      </c>
      <c r="AZ426">
        <v>0</v>
      </c>
      <c r="BA426">
        <v>0</v>
      </c>
      <c r="BB426">
        <v>0</v>
      </c>
      <c r="BC426">
        <v>0</v>
      </c>
      <c r="BD426">
        <v>0</v>
      </c>
      <c r="BE426">
        <v>0</v>
      </c>
      <c r="BF426">
        <v>0</v>
      </c>
      <c r="BG426">
        <v>0</v>
      </c>
      <c r="BH426">
        <v>0</v>
      </c>
      <c r="BI426">
        <v>0</v>
      </c>
      <c r="BJ426">
        <v>0</v>
      </c>
      <c r="BK426">
        <v>0</v>
      </c>
      <c r="BL426">
        <v>0</v>
      </c>
      <c r="BM426">
        <v>0</v>
      </c>
      <c r="BN426">
        <v>0</v>
      </c>
      <c r="BO426">
        <v>0</v>
      </c>
      <c r="BP426">
        <v>0</v>
      </c>
      <c r="BQ426">
        <v>0</v>
      </c>
      <c r="BR426">
        <v>0</v>
      </c>
      <c r="BS426">
        <v>8.1000000000000003E-2</v>
      </c>
      <c r="BT426">
        <v>0.29599999999999999</v>
      </c>
      <c r="BU426">
        <v>0</v>
      </c>
      <c r="BV426">
        <v>0</v>
      </c>
      <c r="BW426">
        <v>0</v>
      </c>
      <c r="BX426">
        <v>0.377</v>
      </c>
    </row>
    <row r="427" spans="1:76" x14ac:dyDescent="0.45">
      <c r="A427">
        <v>2023</v>
      </c>
      <c r="B427" t="s">
        <v>212</v>
      </c>
      <c r="C427">
        <v>15507</v>
      </c>
      <c r="D427" t="s">
        <v>1425</v>
      </c>
      <c r="E427" t="s">
        <v>1281</v>
      </c>
      <c r="F427">
        <v>26</v>
      </c>
      <c r="G427">
        <v>2.133</v>
      </c>
      <c r="H427">
        <v>0</v>
      </c>
      <c r="I427">
        <v>0</v>
      </c>
      <c r="J427" t="s">
        <v>244</v>
      </c>
      <c r="K427">
        <v>0.10100000000000001</v>
      </c>
      <c r="L427">
        <v>2.032</v>
      </c>
      <c r="M427">
        <v>0</v>
      </c>
      <c r="N427">
        <v>0</v>
      </c>
      <c r="O427">
        <v>0</v>
      </c>
      <c r="P427">
        <v>2.133</v>
      </c>
      <c r="Q427">
        <v>0</v>
      </c>
      <c r="R427">
        <v>0</v>
      </c>
      <c r="S427">
        <v>0</v>
      </c>
      <c r="T427">
        <v>0</v>
      </c>
      <c r="U427">
        <v>0</v>
      </c>
      <c r="V427">
        <v>0</v>
      </c>
      <c r="W427" t="s">
        <v>324</v>
      </c>
      <c r="X427" t="s">
        <v>324</v>
      </c>
      <c r="Y427" t="s">
        <v>324</v>
      </c>
      <c r="Z427" t="s">
        <v>324</v>
      </c>
      <c r="AA427" t="s">
        <v>324</v>
      </c>
      <c r="AB427">
        <v>0</v>
      </c>
      <c r="AC427">
        <v>0</v>
      </c>
      <c r="AD427">
        <v>0</v>
      </c>
      <c r="AE427">
        <v>0</v>
      </c>
      <c r="AF427">
        <v>0</v>
      </c>
      <c r="AG427">
        <v>0</v>
      </c>
      <c r="AH427">
        <v>0</v>
      </c>
      <c r="AI427">
        <v>0</v>
      </c>
      <c r="AJ427">
        <v>0</v>
      </c>
      <c r="AK427">
        <v>0</v>
      </c>
      <c r="AL427">
        <v>0</v>
      </c>
      <c r="AM427">
        <v>0</v>
      </c>
      <c r="AN427">
        <v>0</v>
      </c>
      <c r="AO427">
        <v>0</v>
      </c>
      <c r="AP427">
        <v>0</v>
      </c>
      <c r="AQ427">
        <v>0</v>
      </c>
      <c r="AR427">
        <v>0</v>
      </c>
      <c r="AS427">
        <v>0</v>
      </c>
      <c r="AT427">
        <v>0</v>
      </c>
      <c r="AU427">
        <v>0</v>
      </c>
      <c r="AV427">
        <v>0</v>
      </c>
      <c r="AW427">
        <v>0</v>
      </c>
      <c r="AX427">
        <v>0</v>
      </c>
      <c r="AY427">
        <v>0</v>
      </c>
      <c r="AZ427">
        <v>0</v>
      </c>
      <c r="BA427">
        <v>0</v>
      </c>
      <c r="BB427">
        <v>0</v>
      </c>
      <c r="BC427">
        <v>0</v>
      </c>
      <c r="BD427">
        <v>0</v>
      </c>
      <c r="BE427">
        <v>0</v>
      </c>
      <c r="BF427">
        <v>0</v>
      </c>
      <c r="BG427">
        <v>0</v>
      </c>
      <c r="BH427">
        <v>0</v>
      </c>
      <c r="BI427">
        <v>0</v>
      </c>
      <c r="BJ427">
        <v>0</v>
      </c>
      <c r="BK427">
        <v>0</v>
      </c>
      <c r="BL427">
        <v>0</v>
      </c>
      <c r="BM427">
        <v>0</v>
      </c>
      <c r="BN427">
        <v>0</v>
      </c>
      <c r="BO427">
        <v>0</v>
      </c>
      <c r="BP427">
        <v>0</v>
      </c>
      <c r="BQ427">
        <v>0</v>
      </c>
      <c r="BR427">
        <v>0</v>
      </c>
      <c r="BS427">
        <v>0.10100000000000001</v>
      </c>
      <c r="BT427">
        <v>2.032</v>
      </c>
      <c r="BU427">
        <v>0</v>
      </c>
      <c r="BV427">
        <v>0</v>
      </c>
      <c r="BW427">
        <v>0</v>
      </c>
      <c r="BX427">
        <v>2.133</v>
      </c>
    </row>
    <row r="428" spans="1:76" x14ac:dyDescent="0.45">
      <c r="A428">
        <v>2023</v>
      </c>
      <c r="B428" t="s">
        <v>212</v>
      </c>
      <c r="C428">
        <v>16223</v>
      </c>
      <c r="D428" t="s">
        <v>1426</v>
      </c>
      <c r="E428" t="s">
        <v>1281</v>
      </c>
      <c r="F428">
        <v>12</v>
      </c>
      <c r="G428">
        <v>0.216</v>
      </c>
      <c r="H428">
        <v>0</v>
      </c>
      <c r="I428">
        <v>0</v>
      </c>
      <c r="J428" t="s">
        <v>244</v>
      </c>
      <c r="K428">
        <v>5.3999999999999999E-2</v>
      </c>
      <c r="L428">
        <v>0.16200000000000001</v>
      </c>
      <c r="M428">
        <v>0</v>
      </c>
      <c r="N428">
        <v>0</v>
      </c>
      <c r="O428">
        <v>0</v>
      </c>
      <c r="P428">
        <v>0.216</v>
      </c>
      <c r="Q428">
        <v>0</v>
      </c>
      <c r="R428">
        <v>0</v>
      </c>
      <c r="S428">
        <v>0</v>
      </c>
      <c r="T428">
        <v>0</v>
      </c>
      <c r="U428">
        <v>0</v>
      </c>
      <c r="V428">
        <v>0</v>
      </c>
      <c r="W428" t="s">
        <v>324</v>
      </c>
      <c r="X428" t="s">
        <v>324</v>
      </c>
      <c r="Y428" t="s">
        <v>324</v>
      </c>
      <c r="Z428" t="s">
        <v>324</v>
      </c>
      <c r="AA428" t="s">
        <v>324</v>
      </c>
      <c r="AB428">
        <v>0</v>
      </c>
      <c r="AC428">
        <v>0</v>
      </c>
      <c r="AD428">
        <v>0</v>
      </c>
      <c r="AE428">
        <v>0</v>
      </c>
      <c r="AF428">
        <v>0</v>
      </c>
      <c r="AG428">
        <v>0</v>
      </c>
      <c r="AH428">
        <v>0</v>
      </c>
      <c r="AI428">
        <v>0</v>
      </c>
      <c r="AJ428">
        <v>0</v>
      </c>
      <c r="AK428">
        <v>0</v>
      </c>
      <c r="AL428">
        <v>0</v>
      </c>
      <c r="AM428">
        <v>0</v>
      </c>
      <c r="AN428">
        <v>0</v>
      </c>
      <c r="AO428">
        <v>0</v>
      </c>
      <c r="AP428">
        <v>0</v>
      </c>
      <c r="AQ428">
        <v>0</v>
      </c>
      <c r="AR428">
        <v>0</v>
      </c>
      <c r="AS428">
        <v>0</v>
      </c>
      <c r="AT428">
        <v>0</v>
      </c>
      <c r="AU428">
        <v>0</v>
      </c>
      <c r="AV428">
        <v>0</v>
      </c>
      <c r="AW428">
        <v>0</v>
      </c>
      <c r="AX428">
        <v>0</v>
      </c>
      <c r="AY428">
        <v>0</v>
      </c>
      <c r="AZ428">
        <v>0</v>
      </c>
      <c r="BA428">
        <v>0</v>
      </c>
      <c r="BB428">
        <v>0</v>
      </c>
      <c r="BC428">
        <v>0</v>
      </c>
      <c r="BD428">
        <v>0</v>
      </c>
      <c r="BE428">
        <v>0</v>
      </c>
      <c r="BF428">
        <v>0</v>
      </c>
      <c r="BG428">
        <v>0</v>
      </c>
      <c r="BH428">
        <v>0</v>
      </c>
      <c r="BI428">
        <v>0</v>
      </c>
      <c r="BJ428">
        <v>0</v>
      </c>
      <c r="BK428">
        <v>0</v>
      </c>
      <c r="BL428">
        <v>0</v>
      </c>
      <c r="BM428">
        <v>0</v>
      </c>
      <c r="BN428">
        <v>0</v>
      </c>
      <c r="BO428">
        <v>0</v>
      </c>
      <c r="BP428">
        <v>0</v>
      </c>
      <c r="BQ428">
        <v>0</v>
      </c>
      <c r="BR428">
        <v>0</v>
      </c>
      <c r="BS428">
        <v>5.3999999999999999E-2</v>
      </c>
      <c r="BT428">
        <v>0.16200000000000001</v>
      </c>
      <c r="BU428">
        <v>0</v>
      </c>
      <c r="BV428">
        <v>0</v>
      </c>
      <c r="BW428">
        <v>0</v>
      </c>
      <c r="BX428">
        <v>0.216</v>
      </c>
    </row>
    <row r="429" spans="1:76" x14ac:dyDescent="0.45">
      <c r="A429">
        <v>2023</v>
      </c>
      <c r="B429" t="s">
        <v>212</v>
      </c>
      <c r="C429">
        <v>16930</v>
      </c>
      <c r="D429" t="s">
        <v>1427</v>
      </c>
      <c r="E429" t="s">
        <v>1281</v>
      </c>
      <c r="F429">
        <v>56</v>
      </c>
      <c r="G429">
        <v>1.2370000000000001</v>
      </c>
      <c r="H429">
        <v>0</v>
      </c>
      <c r="I429">
        <v>0</v>
      </c>
      <c r="J429" t="s">
        <v>244</v>
      </c>
      <c r="K429">
        <v>0.55500000000000005</v>
      </c>
      <c r="L429">
        <v>0.68200000000000005</v>
      </c>
      <c r="M429">
        <v>0</v>
      </c>
      <c r="N429">
        <v>0</v>
      </c>
      <c r="O429">
        <v>0</v>
      </c>
      <c r="P429">
        <v>1.2370000000000001</v>
      </c>
      <c r="Q429">
        <v>0</v>
      </c>
      <c r="R429">
        <v>0</v>
      </c>
      <c r="S429">
        <v>0</v>
      </c>
      <c r="T429">
        <v>0</v>
      </c>
      <c r="U429">
        <v>0</v>
      </c>
      <c r="V429">
        <v>0</v>
      </c>
      <c r="W429" t="s">
        <v>324</v>
      </c>
      <c r="X429" t="s">
        <v>324</v>
      </c>
      <c r="Y429" t="s">
        <v>324</v>
      </c>
      <c r="Z429" t="s">
        <v>324</v>
      </c>
      <c r="AA429" t="s">
        <v>324</v>
      </c>
      <c r="AB429">
        <v>0</v>
      </c>
      <c r="AC429">
        <v>0</v>
      </c>
      <c r="AD429">
        <v>0</v>
      </c>
      <c r="AE429">
        <v>0</v>
      </c>
      <c r="AF429">
        <v>0</v>
      </c>
      <c r="AG429">
        <v>0</v>
      </c>
      <c r="AH429">
        <v>0</v>
      </c>
      <c r="AI429">
        <v>0</v>
      </c>
      <c r="AJ429">
        <v>0</v>
      </c>
      <c r="AK429">
        <v>0</v>
      </c>
      <c r="AL429">
        <v>0</v>
      </c>
      <c r="AM429">
        <v>0</v>
      </c>
      <c r="AN429">
        <v>0</v>
      </c>
      <c r="AO429">
        <v>0</v>
      </c>
      <c r="AP429">
        <v>0</v>
      </c>
      <c r="AQ429">
        <v>0</v>
      </c>
      <c r="AR429">
        <v>0</v>
      </c>
      <c r="AS429">
        <v>0</v>
      </c>
      <c r="AT429">
        <v>0</v>
      </c>
      <c r="AU429">
        <v>0</v>
      </c>
      <c r="AV429">
        <v>0</v>
      </c>
      <c r="AW429">
        <v>0</v>
      </c>
      <c r="AX429">
        <v>0</v>
      </c>
      <c r="AY429">
        <v>0</v>
      </c>
      <c r="AZ429">
        <v>0</v>
      </c>
      <c r="BA429">
        <v>0</v>
      </c>
      <c r="BB429">
        <v>0</v>
      </c>
      <c r="BC429">
        <v>0</v>
      </c>
      <c r="BD429">
        <v>0</v>
      </c>
      <c r="BE429">
        <v>0</v>
      </c>
      <c r="BF429">
        <v>0</v>
      </c>
      <c r="BG429">
        <v>0</v>
      </c>
      <c r="BH429">
        <v>0</v>
      </c>
      <c r="BI429">
        <v>0</v>
      </c>
      <c r="BJ429">
        <v>0</v>
      </c>
      <c r="BK429">
        <v>0</v>
      </c>
      <c r="BL429">
        <v>0</v>
      </c>
      <c r="BM429">
        <v>0</v>
      </c>
      <c r="BN429">
        <v>0</v>
      </c>
      <c r="BO429">
        <v>0</v>
      </c>
      <c r="BP429">
        <v>0</v>
      </c>
      <c r="BQ429">
        <v>0</v>
      </c>
      <c r="BR429">
        <v>0</v>
      </c>
      <c r="BS429">
        <v>0.55500000000000005</v>
      </c>
      <c r="BT429">
        <v>0.68200000000000005</v>
      </c>
      <c r="BU429">
        <v>0</v>
      </c>
      <c r="BV429">
        <v>0</v>
      </c>
      <c r="BW429">
        <v>0</v>
      </c>
      <c r="BX429">
        <v>1.2370000000000001</v>
      </c>
    </row>
    <row r="430" spans="1:76" x14ac:dyDescent="0.45">
      <c r="A430">
        <v>2023</v>
      </c>
      <c r="B430" t="s">
        <v>212</v>
      </c>
      <c r="C430">
        <v>16949</v>
      </c>
      <c r="D430" t="s">
        <v>1428</v>
      </c>
      <c r="E430" t="s">
        <v>1281</v>
      </c>
      <c r="F430">
        <v>42</v>
      </c>
      <c r="G430">
        <v>0.47399999999999998</v>
      </c>
      <c r="H430">
        <v>0</v>
      </c>
      <c r="I430">
        <v>0</v>
      </c>
      <c r="J430" t="s">
        <v>244</v>
      </c>
      <c r="K430">
        <v>0.215</v>
      </c>
      <c r="L430">
        <v>0.25900000000000001</v>
      </c>
      <c r="M430">
        <v>0</v>
      </c>
      <c r="N430">
        <v>0</v>
      </c>
      <c r="O430">
        <v>0</v>
      </c>
      <c r="P430">
        <v>0.47399999999999998</v>
      </c>
      <c r="Q430">
        <v>0</v>
      </c>
      <c r="R430">
        <v>0</v>
      </c>
      <c r="S430">
        <v>0</v>
      </c>
      <c r="T430">
        <v>0</v>
      </c>
      <c r="U430">
        <v>0</v>
      </c>
      <c r="V430">
        <v>0</v>
      </c>
      <c r="W430" t="s">
        <v>324</v>
      </c>
      <c r="X430" t="s">
        <v>324</v>
      </c>
      <c r="Y430" t="s">
        <v>324</v>
      </c>
      <c r="Z430" t="s">
        <v>324</v>
      </c>
      <c r="AA430" t="s">
        <v>324</v>
      </c>
      <c r="AB430">
        <v>0</v>
      </c>
      <c r="AC430">
        <v>0</v>
      </c>
      <c r="AD430">
        <v>0</v>
      </c>
      <c r="AE430">
        <v>0</v>
      </c>
      <c r="AF430">
        <v>0</v>
      </c>
      <c r="AG430">
        <v>0</v>
      </c>
      <c r="AH430">
        <v>0</v>
      </c>
      <c r="AI430">
        <v>0</v>
      </c>
      <c r="AJ430">
        <v>0</v>
      </c>
      <c r="AK430">
        <v>0</v>
      </c>
      <c r="AL430">
        <v>0</v>
      </c>
      <c r="AM430">
        <v>0</v>
      </c>
      <c r="AN430">
        <v>0</v>
      </c>
      <c r="AO430">
        <v>0</v>
      </c>
      <c r="AP430">
        <v>0</v>
      </c>
      <c r="AQ430">
        <v>0</v>
      </c>
      <c r="AR430">
        <v>0</v>
      </c>
      <c r="AS430">
        <v>0</v>
      </c>
      <c r="AT430">
        <v>0</v>
      </c>
      <c r="AU430">
        <v>0</v>
      </c>
      <c r="AV430">
        <v>0</v>
      </c>
      <c r="AW430">
        <v>0</v>
      </c>
      <c r="AX430">
        <v>0</v>
      </c>
      <c r="AY430">
        <v>0</v>
      </c>
      <c r="AZ430">
        <v>0</v>
      </c>
      <c r="BA430">
        <v>0</v>
      </c>
      <c r="BB430">
        <v>0</v>
      </c>
      <c r="BC430">
        <v>0</v>
      </c>
      <c r="BD430">
        <v>0</v>
      </c>
      <c r="BE430">
        <v>0</v>
      </c>
      <c r="BF430">
        <v>0</v>
      </c>
      <c r="BG430">
        <v>0</v>
      </c>
      <c r="BH430">
        <v>0</v>
      </c>
      <c r="BI430">
        <v>0</v>
      </c>
      <c r="BJ430">
        <v>0</v>
      </c>
      <c r="BK430">
        <v>0</v>
      </c>
      <c r="BL430">
        <v>0</v>
      </c>
      <c r="BM430">
        <v>0</v>
      </c>
      <c r="BN430">
        <v>0</v>
      </c>
      <c r="BO430">
        <v>0</v>
      </c>
      <c r="BP430">
        <v>0</v>
      </c>
      <c r="BQ430">
        <v>0</v>
      </c>
      <c r="BR430">
        <v>0</v>
      </c>
      <c r="BS430">
        <v>0.215</v>
      </c>
      <c r="BT430">
        <v>0.25900000000000001</v>
      </c>
      <c r="BU430">
        <v>0</v>
      </c>
      <c r="BV430">
        <v>0</v>
      </c>
      <c r="BW430">
        <v>0</v>
      </c>
      <c r="BX430">
        <v>0.47399999999999998</v>
      </c>
    </row>
    <row r="431" spans="1:76" x14ac:dyDescent="0.45">
      <c r="A431">
        <v>2023</v>
      </c>
      <c r="B431" t="s">
        <v>212</v>
      </c>
      <c r="C431">
        <v>17047</v>
      </c>
      <c r="D431" t="s">
        <v>1429</v>
      </c>
      <c r="E431" t="s">
        <v>1281</v>
      </c>
      <c r="F431">
        <v>1</v>
      </c>
      <c r="G431">
        <v>4.9000000000000002E-2</v>
      </c>
      <c r="H431">
        <v>0</v>
      </c>
      <c r="I431">
        <v>0</v>
      </c>
      <c r="J431" t="s">
        <v>244</v>
      </c>
      <c r="K431">
        <v>0</v>
      </c>
      <c r="L431">
        <v>4.9000000000000002E-2</v>
      </c>
      <c r="M431">
        <v>0</v>
      </c>
      <c r="N431">
        <v>0</v>
      </c>
      <c r="O431">
        <v>0</v>
      </c>
      <c r="P431">
        <v>4.9000000000000002E-2</v>
      </c>
      <c r="Q431">
        <v>0</v>
      </c>
      <c r="R431">
        <v>0</v>
      </c>
      <c r="S431">
        <v>0</v>
      </c>
      <c r="T431">
        <v>0</v>
      </c>
      <c r="U431">
        <v>0</v>
      </c>
      <c r="V431">
        <v>0</v>
      </c>
      <c r="W431" t="s">
        <v>324</v>
      </c>
      <c r="X431" t="s">
        <v>324</v>
      </c>
      <c r="Y431" t="s">
        <v>324</v>
      </c>
      <c r="Z431" t="s">
        <v>324</v>
      </c>
      <c r="AA431" t="s">
        <v>324</v>
      </c>
      <c r="AB431">
        <v>0</v>
      </c>
      <c r="AC431">
        <v>0</v>
      </c>
      <c r="AD431">
        <v>0</v>
      </c>
      <c r="AE431">
        <v>0</v>
      </c>
      <c r="AF431">
        <v>0</v>
      </c>
      <c r="AG431">
        <v>0</v>
      </c>
      <c r="AH431">
        <v>0</v>
      </c>
      <c r="AI431">
        <v>0</v>
      </c>
      <c r="AJ431">
        <v>0</v>
      </c>
      <c r="AK431">
        <v>0</v>
      </c>
      <c r="AL431">
        <v>0</v>
      </c>
      <c r="AM431">
        <v>0</v>
      </c>
      <c r="AN431">
        <v>0</v>
      </c>
      <c r="AO431">
        <v>0</v>
      </c>
      <c r="AP431">
        <v>0</v>
      </c>
      <c r="AQ431">
        <v>0</v>
      </c>
      <c r="AR431">
        <v>0</v>
      </c>
      <c r="AS431">
        <v>0</v>
      </c>
      <c r="AT431">
        <v>0</v>
      </c>
      <c r="AU431">
        <v>0</v>
      </c>
      <c r="AV431">
        <v>0</v>
      </c>
      <c r="AW431">
        <v>0</v>
      </c>
      <c r="AX431">
        <v>0</v>
      </c>
      <c r="AY431">
        <v>0</v>
      </c>
      <c r="AZ431">
        <v>0</v>
      </c>
      <c r="BA431">
        <v>0</v>
      </c>
      <c r="BB431">
        <v>0</v>
      </c>
      <c r="BC431">
        <v>0</v>
      </c>
      <c r="BD431">
        <v>0</v>
      </c>
      <c r="BE431">
        <v>0</v>
      </c>
      <c r="BF431">
        <v>0</v>
      </c>
      <c r="BG431">
        <v>0</v>
      </c>
      <c r="BH431">
        <v>0</v>
      </c>
      <c r="BI431">
        <v>0</v>
      </c>
      <c r="BJ431">
        <v>0</v>
      </c>
      <c r="BK431">
        <v>0</v>
      </c>
      <c r="BL431">
        <v>0</v>
      </c>
      <c r="BM431">
        <v>0</v>
      </c>
      <c r="BN431">
        <v>0</v>
      </c>
      <c r="BO431">
        <v>0</v>
      </c>
      <c r="BP431">
        <v>0</v>
      </c>
      <c r="BQ431">
        <v>0</v>
      </c>
      <c r="BR431">
        <v>0</v>
      </c>
      <c r="BS431">
        <v>0</v>
      </c>
      <c r="BT431">
        <v>4.9000000000000002E-2</v>
      </c>
      <c r="BU431">
        <v>0</v>
      </c>
      <c r="BV431">
        <v>0</v>
      </c>
      <c r="BW431">
        <v>0</v>
      </c>
      <c r="BX431">
        <v>4.9000000000000002E-2</v>
      </c>
    </row>
    <row r="432" spans="1:76" x14ac:dyDescent="0.45">
      <c r="A432">
        <v>2023</v>
      </c>
      <c r="B432" t="s">
        <v>212</v>
      </c>
      <c r="C432">
        <v>17452</v>
      </c>
      <c r="D432" t="s">
        <v>1430</v>
      </c>
      <c r="E432" t="s">
        <v>1281</v>
      </c>
      <c r="F432">
        <v>1</v>
      </c>
      <c r="G432">
        <v>2.4E-2</v>
      </c>
      <c r="H432">
        <v>0</v>
      </c>
      <c r="I432">
        <v>0</v>
      </c>
      <c r="J432" t="s">
        <v>244</v>
      </c>
      <c r="K432">
        <v>0</v>
      </c>
      <c r="L432">
        <v>2.4E-2</v>
      </c>
      <c r="M432">
        <v>0</v>
      </c>
      <c r="N432">
        <v>0</v>
      </c>
      <c r="O432">
        <v>0</v>
      </c>
      <c r="P432">
        <v>2.4E-2</v>
      </c>
      <c r="Q432">
        <v>0</v>
      </c>
      <c r="R432">
        <v>0</v>
      </c>
      <c r="S432">
        <v>0</v>
      </c>
      <c r="T432">
        <v>0</v>
      </c>
      <c r="U432">
        <v>0</v>
      </c>
      <c r="V432">
        <v>0</v>
      </c>
      <c r="W432" t="s">
        <v>324</v>
      </c>
      <c r="X432" t="s">
        <v>324</v>
      </c>
      <c r="Y432" t="s">
        <v>324</v>
      </c>
      <c r="Z432" t="s">
        <v>324</v>
      </c>
      <c r="AA432" t="s">
        <v>324</v>
      </c>
      <c r="AB432">
        <v>0</v>
      </c>
      <c r="AC432">
        <v>0</v>
      </c>
      <c r="AD432">
        <v>0</v>
      </c>
      <c r="AE432">
        <v>0</v>
      </c>
      <c r="AF432">
        <v>0</v>
      </c>
      <c r="AG432">
        <v>0</v>
      </c>
      <c r="AH432">
        <v>0</v>
      </c>
      <c r="AI432">
        <v>0</v>
      </c>
      <c r="AJ432">
        <v>0</v>
      </c>
      <c r="AK432">
        <v>0</v>
      </c>
      <c r="AL432">
        <v>0</v>
      </c>
      <c r="AM432">
        <v>0</v>
      </c>
      <c r="AN432">
        <v>0</v>
      </c>
      <c r="AO432">
        <v>0</v>
      </c>
      <c r="AP432">
        <v>0</v>
      </c>
      <c r="AQ432">
        <v>0</v>
      </c>
      <c r="AR432">
        <v>0</v>
      </c>
      <c r="AS432">
        <v>0</v>
      </c>
      <c r="AT432">
        <v>0</v>
      </c>
      <c r="AU432">
        <v>0</v>
      </c>
      <c r="AV432">
        <v>0</v>
      </c>
      <c r="AW432">
        <v>0</v>
      </c>
      <c r="AX432">
        <v>0</v>
      </c>
      <c r="AY432">
        <v>0</v>
      </c>
      <c r="AZ432">
        <v>0</v>
      </c>
      <c r="BA432">
        <v>0</v>
      </c>
      <c r="BB432">
        <v>0</v>
      </c>
      <c r="BC432">
        <v>0</v>
      </c>
      <c r="BD432">
        <v>0</v>
      </c>
      <c r="BE432">
        <v>0</v>
      </c>
      <c r="BF432">
        <v>0</v>
      </c>
      <c r="BG432">
        <v>0</v>
      </c>
      <c r="BH432">
        <v>0</v>
      </c>
      <c r="BI432">
        <v>0</v>
      </c>
      <c r="BJ432">
        <v>0</v>
      </c>
      <c r="BK432">
        <v>0</v>
      </c>
      <c r="BL432">
        <v>0</v>
      </c>
      <c r="BM432">
        <v>0</v>
      </c>
      <c r="BN432">
        <v>0</v>
      </c>
      <c r="BO432">
        <v>0</v>
      </c>
      <c r="BP432">
        <v>0</v>
      </c>
      <c r="BQ432">
        <v>0</v>
      </c>
      <c r="BR432">
        <v>0</v>
      </c>
      <c r="BS432">
        <v>0</v>
      </c>
      <c r="BT432">
        <v>2.4E-2</v>
      </c>
      <c r="BU432">
        <v>0</v>
      </c>
      <c r="BV432">
        <v>0</v>
      </c>
      <c r="BW432">
        <v>0</v>
      </c>
      <c r="BX432">
        <v>2.4E-2</v>
      </c>
    </row>
    <row r="433" spans="1:76" x14ac:dyDescent="0.45">
      <c r="A433">
        <v>2023</v>
      </c>
      <c r="B433" t="s">
        <v>212</v>
      </c>
      <c r="C433">
        <v>17694</v>
      </c>
      <c r="D433" t="s">
        <v>1431</v>
      </c>
      <c r="E433" t="s">
        <v>1281</v>
      </c>
      <c r="F433">
        <v>22</v>
      </c>
      <c r="G433">
        <v>0.496</v>
      </c>
      <c r="H433">
        <v>0</v>
      </c>
      <c r="I433">
        <v>0</v>
      </c>
      <c r="J433" t="s">
        <v>244</v>
      </c>
      <c r="K433">
        <v>0.10199999999999999</v>
      </c>
      <c r="L433">
        <v>0.39400000000000002</v>
      </c>
      <c r="M433">
        <v>0</v>
      </c>
      <c r="N433">
        <v>0</v>
      </c>
      <c r="O433">
        <v>0</v>
      </c>
      <c r="P433">
        <v>0.496</v>
      </c>
      <c r="Q433">
        <v>0</v>
      </c>
      <c r="R433">
        <v>0</v>
      </c>
      <c r="S433">
        <v>0</v>
      </c>
      <c r="T433">
        <v>0</v>
      </c>
      <c r="U433">
        <v>0</v>
      </c>
      <c r="V433">
        <v>0</v>
      </c>
      <c r="W433" t="s">
        <v>324</v>
      </c>
      <c r="X433" t="s">
        <v>324</v>
      </c>
      <c r="Y433" t="s">
        <v>324</v>
      </c>
      <c r="Z433" t="s">
        <v>324</v>
      </c>
      <c r="AA433" t="s">
        <v>324</v>
      </c>
      <c r="AB433">
        <v>0</v>
      </c>
      <c r="AC433">
        <v>0</v>
      </c>
      <c r="AD433">
        <v>0</v>
      </c>
      <c r="AE433">
        <v>0</v>
      </c>
      <c r="AF433">
        <v>0</v>
      </c>
      <c r="AG433">
        <v>0</v>
      </c>
      <c r="AH433">
        <v>0</v>
      </c>
      <c r="AI433">
        <v>0</v>
      </c>
      <c r="AJ433">
        <v>0</v>
      </c>
      <c r="AK433">
        <v>0</v>
      </c>
      <c r="AL433">
        <v>0</v>
      </c>
      <c r="AM433">
        <v>0</v>
      </c>
      <c r="AN433">
        <v>0</v>
      </c>
      <c r="AO433">
        <v>0</v>
      </c>
      <c r="AP433">
        <v>0</v>
      </c>
      <c r="AQ433">
        <v>0</v>
      </c>
      <c r="AR433">
        <v>0</v>
      </c>
      <c r="AS433">
        <v>0</v>
      </c>
      <c r="AT433">
        <v>0</v>
      </c>
      <c r="AU433">
        <v>0</v>
      </c>
      <c r="AV433">
        <v>0</v>
      </c>
      <c r="AW433">
        <v>0</v>
      </c>
      <c r="AX433">
        <v>0</v>
      </c>
      <c r="AY433">
        <v>0</v>
      </c>
      <c r="AZ433">
        <v>0</v>
      </c>
      <c r="BA433">
        <v>0</v>
      </c>
      <c r="BB433">
        <v>0</v>
      </c>
      <c r="BC433">
        <v>0</v>
      </c>
      <c r="BD433">
        <v>0</v>
      </c>
      <c r="BE433">
        <v>0</v>
      </c>
      <c r="BF433">
        <v>0</v>
      </c>
      <c r="BG433">
        <v>0</v>
      </c>
      <c r="BH433">
        <v>0</v>
      </c>
      <c r="BI433">
        <v>0</v>
      </c>
      <c r="BJ433">
        <v>0</v>
      </c>
      <c r="BK433">
        <v>0</v>
      </c>
      <c r="BL433">
        <v>0</v>
      </c>
      <c r="BM433">
        <v>0</v>
      </c>
      <c r="BN433">
        <v>0</v>
      </c>
      <c r="BO433">
        <v>0</v>
      </c>
      <c r="BP433">
        <v>0</v>
      </c>
      <c r="BQ433">
        <v>0</v>
      </c>
      <c r="BR433">
        <v>0</v>
      </c>
      <c r="BS433">
        <v>0.10199999999999999</v>
      </c>
      <c r="BT433">
        <v>0.39400000000000002</v>
      </c>
      <c r="BU433">
        <v>0</v>
      </c>
      <c r="BV433">
        <v>0</v>
      </c>
      <c r="BW433">
        <v>0</v>
      </c>
      <c r="BX433">
        <v>0.496</v>
      </c>
    </row>
    <row r="434" spans="1:76" x14ac:dyDescent="0.45">
      <c r="A434">
        <v>2023</v>
      </c>
      <c r="B434" t="s">
        <v>212</v>
      </c>
      <c r="C434">
        <v>17740</v>
      </c>
      <c r="D434" t="s">
        <v>1432</v>
      </c>
      <c r="E434" t="s">
        <v>1281</v>
      </c>
      <c r="F434">
        <v>1</v>
      </c>
      <c r="G434">
        <v>1.7999999999999999E-2</v>
      </c>
      <c r="H434">
        <v>0</v>
      </c>
      <c r="I434">
        <v>0</v>
      </c>
      <c r="J434" t="s">
        <v>244</v>
      </c>
      <c r="K434">
        <v>1.7999999999999999E-2</v>
      </c>
      <c r="L434">
        <v>0</v>
      </c>
      <c r="M434">
        <v>0</v>
      </c>
      <c r="N434">
        <v>0</v>
      </c>
      <c r="O434">
        <v>0</v>
      </c>
      <c r="P434">
        <v>1.7999999999999999E-2</v>
      </c>
      <c r="Q434">
        <v>0</v>
      </c>
      <c r="R434">
        <v>0</v>
      </c>
      <c r="S434">
        <v>0</v>
      </c>
      <c r="T434">
        <v>0</v>
      </c>
      <c r="U434">
        <v>0</v>
      </c>
      <c r="V434">
        <v>0</v>
      </c>
      <c r="W434" t="s">
        <v>324</v>
      </c>
      <c r="X434" t="s">
        <v>324</v>
      </c>
      <c r="Y434" t="s">
        <v>324</v>
      </c>
      <c r="Z434" t="s">
        <v>324</v>
      </c>
      <c r="AA434" t="s">
        <v>324</v>
      </c>
      <c r="AB434">
        <v>0</v>
      </c>
      <c r="AC434">
        <v>0</v>
      </c>
      <c r="AD434">
        <v>0</v>
      </c>
      <c r="AE434">
        <v>0</v>
      </c>
      <c r="AF434">
        <v>0</v>
      </c>
      <c r="AG434">
        <v>0</v>
      </c>
      <c r="AH434">
        <v>0</v>
      </c>
      <c r="AI434">
        <v>0</v>
      </c>
      <c r="AJ434">
        <v>0</v>
      </c>
      <c r="AK434">
        <v>0</v>
      </c>
      <c r="AL434">
        <v>0</v>
      </c>
      <c r="AM434">
        <v>0</v>
      </c>
      <c r="AN434">
        <v>0</v>
      </c>
      <c r="AO434">
        <v>0</v>
      </c>
      <c r="AP434">
        <v>0</v>
      </c>
      <c r="AQ434">
        <v>0</v>
      </c>
      <c r="AR434">
        <v>0</v>
      </c>
      <c r="AS434">
        <v>0</v>
      </c>
      <c r="AT434">
        <v>0</v>
      </c>
      <c r="AU434">
        <v>0</v>
      </c>
      <c r="AV434">
        <v>0</v>
      </c>
      <c r="AW434">
        <v>0</v>
      </c>
      <c r="AX434">
        <v>0</v>
      </c>
      <c r="AY434">
        <v>0</v>
      </c>
      <c r="AZ434">
        <v>0</v>
      </c>
      <c r="BA434">
        <v>0</v>
      </c>
      <c r="BB434">
        <v>0</v>
      </c>
      <c r="BC434">
        <v>0</v>
      </c>
      <c r="BD434">
        <v>0</v>
      </c>
      <c r="BE434">
        <v>0</v>
      </c>
      <c r="BF434">
        <v>0</v>
      </c>
      <c r="BG434">
        <v>0</v>
      </c>
      <c r="BH434">
        <v>0</v>
      </c>
      <c r="BI434">
        <v>0</v>
      </c>
      <c r="BJ434">
        <v>0</v>
      </c>
      <c r="BK434">
        <v>0</v>
      </c>
      <c r="BL434">
        <v>0</v>
      </c>
      <c r="BM434">
        <v>0</v>
      </c>
      <c r="BN434">
        <v>0</v>
      </c>
      <c r="BO434">
        <v>0</v>
      </c>
      <c r="BP434">
        <v>0</v>
      </c>
      <c r="BQ434">
        <v>0</v>
      </c>
      <c r="BR434">
        <v>0</v>
      </c>
      <c r="BS434">
        <v>1.7999999999999999E-2</v>
      </c>
      <c r="BT434">
        <v>0</v>
      </c>
      <c r="BU434">
        <v>0</v>
      </c>
      <c r="BV434">
        <v>0</v>
      </c>
      <c r="BW434">
        <v>0</v>
      </c>
      <c r="BX434">
        <v>1.7999999999999999E-2</v>
      </c>
    </row>
    <row r="435" spans="1:76" x14ac:dyDescent="0.45">
      <c r="A435">
        <v>2023</v>
      </c>
      <c r="B435" t="s">
        <v>212</v>
      </c>
      <c r="C435">
        <v>17829</v>
      </c>
      <c r="D435" t="s">
        <v>1433</v>
      </c>
      <c r="E435" t="s">
        <v>1281</v>
      </c>
      <c r="F435">
        <v>4</v>
      </c>
      <c r="G435">
        <v>6.8000000000000005E-2</v>
      </c>
      <c r="H435">
        <v>0</v>
      </c>
      <c r="I435">
        <v>0</v>
      </c>
      <c r="J435" t="s">
        <v>244</v>
      </c>
      <c r="K435">
        <v>1.4999999999999999E-2</v>
      </c>
      <c r="L435">
        <v>5.2999999999999999E-2</v>
      </c>
      <c r="M435">
        <v>0</v>
      </c>
      <c r="N435">
        <v>0</v>
      </c>
      <c r="O435">
        <v>0</v>
      </c>
      <c r="P435">
        <v>6.8000000000000005E-2</v>
      </c>
      <c r="Q435">
        <v>0</v>
      </c>
      <c r="R435">
        <v>0</v>
      </c>
      <c r="S435">
        <v>0</v>
      </c>
      <c r="T435">
        <v>0</v>
      </c>
      <c r="U435">
        <v>0</v>
      </c>
      <c r="V435">
        <v>0</v>
      </c>
      <c r="W435" t="s">
        <v>324</v>
      </c>
      <c r="X435" t="s">
        <v>324</v>
      </c>
      <c r="Y435" t="s">
        <v>324</v>
      </c>
      <c r="Z435" t="s">
        <v>324</v>
      </c>
      <c r="AA435" t="s">
        <v>324</v>
      </c>
      <c r="AB435">
        <v>0</v>
      </c>
      <c r="AC435">
        <v>0</v>
      </c>
      <c r="AD435">
        <v>0</v>
      </c>
      <c r="AE435">
        <v>0</v>
      </c>
      <c r="AF435">
        <v>0</v>
      </c>
      <c r="AG435">
        <v>0</v>
      </c>
      <c r="AH435">
        <v>0</v>
      </c>
      <c r="AI435">
        <v>0</v>
      </c>
      <c r="AJ435">
        <v>0</v>
      </c>
      <c r="AK435">
        <v>0</v>
      </c>
      <c r="AL435">
        <v>0</v>
      </c>
      <c r="AM435">
        <v>0</v>
      </c>
      <c r="AN435">
        <v>0</v>
      </c>
      <c r="AO435">
        <v>0</v>
      </c>
      <c r="AP435">
        <v>0</v>
      </c>
      <c r="AQ435">
        <v>0</v>
      </c>
      <c r="AR435">
        <v>0</v>
      </c>
      <c r="AS435">
        <v>0</v>
      </c>
      <c r="AT435">
        <v>0</v>
      </c>
      <c r="AU435">
        <v>0</v>
      </c>
      <c r="AV435">
        <v>0</v>
      </c>
      <c r="AW435">
        <v>0</v>
      </c>
      <c r="AX435">
        <v>0</v>
      </c>
      <c r="AY435">
        <v>0</v>
      </c>
      <c r="AZ435">
        <v>0</v>
      </c>
      <c r="BA435">
        <v>0</v>
      </c>
      <c r="BB435">
        <v>0</v>
      </c>
      <c r="BC435">
        <v>0</v>
      </c>
      <c r="BD435">
        <v>0</v>
      </c>
      <c r="BE435">
        <v>0</v>
      </c>
      <c r="BF435">
        <v>0</v>
      </c>
      <c r="BG435">
        <v>0</v>
      </c>
      <c r="BH435">
        <v>0</v>
      </c>
      <c r="BI435">
        <v>0</v>
      </c>
      <c r="BJ435">
        <v>0</v>
      </c>
      <c r="BK435">
        <v>0</v>
      </c>
      <c r="BL435">
        <v>0</v>
      </c>
      <c r="BM435">
        <v>0</v>
      </c>
      <c r="BN435">
        <v>0</v>
      </c>
      <c r="BO435">
        <v>0</v>
      </c>
      <c r="BP435">
        <v>0</v>
      </c>
      <c r="BQ435">
        <v>0</v>
      </c>
      <c r="BR435">
        <v>0</v>
      </c>
      <c r="BS435">
        <v>1.4999999999999999E-2</v>
      </c>
      <c r="BT435">
        <v>5.2999999999999999E-2</v>
      </c>
      <c r="BU435">
        <v>0</v>
      </c>
      <c r="BV435">
        <v>0</v>
      </c>
      <c r="BW435">
        <v>0</v>
      </c>
      <c r="BX435">
        <v>6.8000000000000005E-2</v>
      </c>
    </row>
    <row r="436" spans="1:76" x14ac:dyDescent="0.45">
      <c r="A436">
        <v>2023</v>
      </c>
      <c r="B436" t="s">
        <v>212</v>
      </c>
      <c r="C436">
        <v>18006</v>
      </c>
      <c r="D436" t="s">
        <v>1434</v>
      </c>
      <c r="E436" t="s">
        <v>1281</v>
      </c>
      <c r="F436">
        <v>5</v>
      </c>
      <c r="G436">
        <v>0.30499999999999999</v>
      </c>
      <c r="H436">
        <v>0</v>
      </c>
      <c r="I436">
        <v>0</v>
      </c>
      <c r="J436" t="s">
        <v>244</v>
      </c>
      <c r="K436">
        <v>5.0000000000000001E-3</v>
      </c>
      <c r="L436">
        <v>0.3</v>
      </c>
      <c r="M436">
        <v>0</v>
      </c>
      <c r="N436">
        <v>0</v>
      </c>
      <c r="O436">
        <v>0</v>
      </c>
      <c r="P436">
        <v>0.30499999999999999</v>
      </c>
      <c r="Q436">
        <v>0</v>
      </c>
      <c r="R436">
        <v>0</v>
      </c>
      <c r="S436">
        <v>0</v>
      </c>
      <c r="T436">
        <v>0</v>
      </c>
      <c r="U436">
        <v>0</v>
      </c>
      <c r="V436">
        <v>0</v>
      </c>
      <c r="W436" t="s">
        <v>324</v>
      </c>
      <c r="X436" t="s">
        <v>324</v>
      </c>
      <c r="Y436" t="s">
        <v>324</v>
      </c>
      <c r="Z436" t="s">
        <v>324</v>
      </c>
      <c r="AA436" t="s">
        <v>324</v>
      </c>
      <c r="AB436">
        <v>0</v>
      </c>
      <c r="AC436">
        <v>0</v>
      </c>
      <c r="AD436">
        <v>0</v>
      </c>
      <c r="AE436">
        <v>0</v>
      </c>
      <c r="AF436">
        <v>0</v>
      </c>
      <c r="AG436">
        <v>0</v>
      </c>
      <c r="AH436">
        <v>0</v>
      </c>
      <c r="AI436">
        <v>0</v>
      </c>
      <c r="AJ436">
        <v>0</v>
      </c>
      <c r="AK436">
        <v>0</v>
      </c>
      <c r="AL436">
        <v>0</v>
      </c>
      <c r="AM436">
        <v>0</v>
      </c>
      <c r="AN436">
        <v>0</v>
      </c>
      <c r="AO436">
        <v>0</v>
      </c>
      <c r="AP436">
        <v>0</v>
      </c>
      <c r="AQ436">
        <v>0</v>
      </c>
      <c r="AR436">
        <v>0</v>
      </c>
      <c r="AS436">
        <v>0</v>
      </c>
      <c r="AT436">
        <v>0</v>
      </c>
      <c r="AU436">
        <v>0</v>
      </c>
      <c r="AV436">
        <v>0</v>
      </c>
      <c r="AW436">
        <v>0</v>
      </c>
      <c r="AX436">
        <v>0</v>
      </c>
      <c r="AY436">
        <v>0</v>
      </c>
      <c r="AZ436">
        <v>0</v>
      </c>
      <c r="BA436">
        <v>0</v>
      </c>
      <c r="BB436">
        <v>0</v>
      </c>
      <c r="BC436">
        <v>0</v>
      </c>
      <c r="BD436">
        <v>0</v>
      </c>
      <c r="BE436">
        <v>0</v>
      </c>
      <c r="BF436">
        <v>0</v>
      </c>
      <c r="BG436">
        <v>0</v>
      </c>
      <c r="BH436">
        <v>0</v>
      </c>
      <c r="BI436">
        <v>0</v>
      </c>
      <c r="BJ436">
        <v>0</v>
      </c>
      <c r="BK436">
        <v>0</v>
      </c>
      <c r="BL436">
        <v>0</v>
      </c>
      <c r="BM436">
        <v>0</v>
      </c>
      <c r="BN436">
        <v>0</v>
      </c>
      <c r="BO436">
        <v>0</v>
      </c>
      <c r="BP436">
        <v>0</v>
      </c>
      <c r="BQ436">
        <v>0</v>
      </c>
      <c r="BR436">
        <v>0</v>
      </c>
      <c r="BS436">
        <v>5.0000000000000001E-3</v>
      </c>
      <c r="BT436">
        <v>0.3</v>
      </c>
      <c r="BU436">
        <v>0</v>
      </c>
      <c r="BV436">
        <v>0</v>
      </c>
      <c r="BW436">
        <v>0</v>
      </c>
      <c r="BX436">
        <v>0.30499999999999999</v>
      </c>
    </row>
    <row r="437" spans="1:76" x14ac:dyDescent="0.45">
      <c r="A437">
        <v>2023</v>
      </c>
      <c r="B437" t="s">
        <v>212</v>
      </c>
      <c r="C437">
        <v>18384</v>
      </c>
      <c r="D437" t="s">
        <v>1435</v>
      </c>
      <c r="E437" t="s">
        <v>1281</v>
      </c>
      <c r="F437">
        <v>13</v>
      </c>
      <c r="G437">
        <v>0.28100000000000003</v>
      </c>
      <c r="H437">
        <v>0</v>
      </c>
      <c r="I437">
        <v>0</v>
      </c>
      <c r="J437" t="s">
        <v>244</v>
      </c>
      <c r="K437">
        <v>0.127</v>
      </c>
      <c r="L437">
        <v>0.154</v>
      </c>
      <c r="M437">
        <v>0</v>
      </c>
      <c r="N437">
        <v>0</v>
      </c>
      <c r="O437">
        <v>0</v>
      </c>
      <c r="P437">
        <v>0.28100000000000003</v>
      </c>
      <c r="Q437">
        <v>0</v>
      </c>
      <c r="R437">
        <v>0</v>
      </c>
      <c r="S437">
        <v>0</v>
      </c>
      <c r="T437">
        <v>0</v>
      </c>
      <c r="U437">
        <v>0</v>
      </c>
      <c r="V437">
        <v>0</v>
      </c>
      <c r="W437" t="s">
        <v>324</v>
      </c>
      <c r="X437" t="s">
        <v>324</v>
      </c>
      <c r="Y437" t="s">
        <v>324</v>
      </c>
      <c r="Z437" t="s">
        <v>324</v>
      </c>
      <c r="AA437" t="s">
        <v>324</v>
      </c>
      <c r="AB437">
        <v>0</v>
      </c>
      <c r="AC437">
        <v>0</v>
      </c>
      <c r="AD437">
        <v>0</v>
      </c>
      <c r="AE437">
        <v>0</v>
      </c>
      <c r="AF437">
        <v>0</v>
      </c>
      <c r="AG437">
        <v>0</v>
      </c>
      <c r="AH437">
        <v>0</v>
      </c>
      <c r="AI437">
        <v>0</v>
      </c>
      <c r="AJ437">
        <v>0</v>
      </c>
      <c r="AK437">
        <v>0</v>
      </c>
      <c r="AL437">
        <v>0</v>
      </c>
      <c r="AM437">
        <v>0</v>
      </c>
      <c r="AN437">
        <v>0</v>
      </c>
      <c r="AO437">
        <v>0</v>
      </c>
      <c r="AP437">
        <v>0</v>
      </c>
      <c r="AQ437">
        <v>0</v>
      </c>
      <c r="AR437">
        <v>0</v>
      </c>
      <c r="AS437">
        <v>0</v>
      </c>
      <c r="AT437">
        <v>0</v>
      </c>
      <c r="AU437">
        <v>0</v>
      </c>
      <c r="AV437">
        <v>0</v>
      </c>
      <c r="AW437">
        <v>0</v>
      </c>
      <c r="AX437">
        <v>0</v>
      </c>
      <c r="AY437">
        <v>0</v>
      </c>
      <c r="AZ437">
        <v>0</v>
      </c>
      <c r="BA437">
        <v>0</v>
      </c>
      <c r="BB437">
        <v>0</v>
      </c>
      <c r="BC437">
        <v>0</v>
      </c>
      <c r="BD437">
        <v>0</v>
      </c>
      <c r="BE437">
        <v>0</v>
      </c>
      <c r="BF437">
        <v>0</v>
      </c>
      <c r="BG437">
        <v>0</v>
      </c>
      <c r="BH437">
        <v>0</v>
      </c>
      <c r="BI437">
        <v>0</v>
      </c>
      <c r="BJ437">
        <v>0</v>
      </c>
      <c r="BK437">
        <v>0</v>
      </c>
      <c r="BL437">
        <v>0</v>
      </c>
      <c r="BM437">
        <v>0</v>
      </c>
      <c r="BN437">
        <v>0</v>
      </c>
      <c r="BO437">
        <v>0</v>
      </c>
      <c r="BP437">
        <v>0</v>
      </c>
      <c r="BQ437">
        <v>0</v>
      </c>
      <c r="BR437">
        <v>0</v>
      </c>
      <c r="BS437">
        <v>0.127</v>
      </c>
      <c r="BT437">
        <v>0.154</v>
      </c>
      <c r="BU437">
        <v>0</v>
      </c>
      <c r="BV437">
        <v>0</v>
      </c>
      <c r="BW437">
        <v>0</v>
      </c>
      <c r="BX437">
        <v>0.28100000000000003</v>
      </c>
    </row>
    <row r="438" spans="1:76" x14ac:dyDescent="0.45">
      <c r="A438">
        <v>2023</v>
      </c>
      <c r="B438" t="s">
        <v>212</v>
      </c>
      <c r="C438">
        <v>18643</v>
      </c>
      <c r="D438" t="s">
        <v>1436</v>
      </c>
      <c r="E438" t="s">
        <v>1281</v>
      </c>
      <c r="F438">
        <v>9</v>
      </c>
      <c r="G438">
        <v>7.3999999999999996E-2</v>
      </c>
      <c r="H438">
        <v>0</v>
      </c>
      <c r="I438">
        <v>0</v>
      </c>
      <c r="J438" t="s">
        <v>244</v>
      </c>
      <c r="K438">
        <v>5.2999999999999999E-2</v>
      </c>
      <c r="L438">
        <v>2.1000000000000001E-2</v>
      </c>
      <c r="M438">
        <v>0</v>
      </c>
      <c r="N438">
        <v>0</v>
      </c>
      <c r="O438">
        <v>0</v>
      </c>
      <c r="P438">
        <v>7.3999999999999996E-2</v>
      </c>
      <c r="Q438">
        <v>0</v>
      </c>
      <c r="R438">
        <v>0</v>
      </c>
      <c r="S438">
        <v>0</v>
      </c>
      <c r="T438">
        <v>0</v>
      </c>
      <c r="U438">
        <v>0</v>
      </c>
      <c r="V438">
        <v>0</v>
      </c>
      <c r="W438" t="s">
        <v>324</v>
      </c>
      <c r="X438" t="s">
        <v>324</v>
      </c>
      <c r="Y438" t="s">
        <v>324</v>
      </c>
      <c r="Z438" t="s">
        <v>324</v>
      </c>
      <c r="AA438" t="s">
        <v>324</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5.2999999999999999E-2</v>
      </c>
      <c r="BT438">
        <v>2.1000000000000001E-2</v>
      </c>
      <c r="BU438">
        <v>0</v>
      </c>
      <c r="BV438">
        <v>0</v>
      </c>
      <c r="BW438">
        <v>0</v>
      </c>
      <c r="BX438">
        <v>7.3999999999999996E-2</v>
      </c>
    </row>
    <row r="439" spans="1:76" x14ac:dyDescent="0.45">
      <c r="A439">
        <v>2023</v>
      </c>
      <c r="B439" t="s">
        <v>212</v>
      </c>
      <c r="C439">
        <v>19154</v>
      </c>
      <c r="D439" t="s">
        <v>1310</v>
      </c>
      <c r="E439" t="s">
        <v>1281</v>
      </c>
      <c r="F439">
        <v>9</v>
      </c>
      <c r="G439">
        <v>0.16500000000000001</v>
      </c>
      <c r="H439">
        <v>0</v>
      </c>
      <c r="I439">
        <v>0</v>
      </c>
      <c r="J439" t="s">
        <v>244</v>
      </c>
      <c r="K439">
        <v>7.1999999999999995E-2</v>
      </c>
      <c r="L439">
        <v>9.2999999999999999E-2</v>
      </c>
      <c r="M439">
        <v>0</v>
      </c>
      <c r="N439">
        <v>0</v>
      </c>
      <c r="O439">
        <v>0</v>
      </c>
      <c r="P439">
        <v>0.16500000000000001</v>
      </c>
      <c r="Q439" t="s">
        <v>324</v>
      </c>
      <c r="R439" t="s">
        <v>324</v>
      </c>
      <c r="S439" t="s">
        <v>324</v>
      </c>
      <c r="T439" t="s">
        <v>324</v>
      </c>
      <c r="U439" t="s">
        <v>324</v>
      </c>
      <c r="V439">
        <v>0</v>
      </c>
      <c r="W439" t="s">
        <v>324</v>
      </c>
      <c r="X439" t="s">
        <v>324</v>
      </c>
      <c r="Y439" t="s">
        <v>324</v>
      </c>
      <c r="Z439" t="s">
        <v>324</v>
      </c>
      <c r="AA439" t="s">
        <v>324</v>
      </c>
      <c r="AB439">
        <v>0</v>
      </c>
      <c r="AC439">
        <v>0</v>
      </c>
      <c r="AD439">
        <v>0</v>
      </c>
      <c r="AE439">
        <v>0</v>
      </c>
      <c r="AF439">
        <v>0</v>
      </c>
      <c r="AG439">
        <v>0</v>
      </c>
      <c r="AH439">
        <v>0</v>
      </c>
      <c r="AI439">
        <v>0</v>
      </c>
      <c r="AJ439">
        <v>0</v>
      </c>
      <c r="AK439">
        <v>0</v>
      </c>
      <c r="AL439">
        <v>0</v>
      </c>
      <c r="AM439">
        <v>0</v>
      </c>
      <c r="AN439">
        <v>0</v>
      </c>
      <c r="AO439">
        <v>0</v>
      </c>
      <c r="AP439">
        <v>0</v>
      </c>
      <c r="AQ439">
        <v>0</v>
      </c>
      <c r="AR439">
        <v>0</v>
      </c>
      <c r="AS439">
        <v>0</v>
      </c>
      <c r="AT439">
        <v>0</v>
      </c>
      <c r="AU439">
        <v>0</v>
      </c>
      <c r="AV439">
        <v>0</v>
      </c>
      <c r="AW439">
        <v>0</v>
      </c>
      <c r="AX439">
        <v>0</v>
      </c>
      <c r="AY439">
        <v>0</v>
      </c>
      <c r="AZ439">
        <v>0</v>
      </c>
      <c r="BA439">
        <v>0</v>
      </c>
      <c r="BB439">
        <v>0</v>
      </c>
      <c r="BC439">
        <v>0</v>
      </c>
      <c r="BD439">
        <v>0</v>
      </c>
      <c r="BE439">
        <v>0</v>
      </c>
      <c r="BF439">
        <v>0</v>
      </c>
      <c r="BG439">
        <v>0</v>
      </c>
      <c r="BH439">
        <v>0</v>
      </c>
      <c r="BI439">
        <v>0</v>
      </c>
      <c r="BJ439">
        <v>0</v>
      </c>
      <c r="BK439">
        <v>0</v>
      </c>
      <c r="BL439">
        <v>0</v>
      </c>
      <c r="BM439">
        <v>0</v>
      </c>
      <c r="BN439">
        <v>0</v>
      </c>
      <c r="BO439">
        <v>0</v>
      </c>
      <c r="BP439">
        <v>0</v>
      </c>
      <c r="BQ439">
        <v>0</v>
      </c>
      <c r="BR439">
        <v>0</v>
      </c>
      <c r="BS439">
        <v>7.1999999999999995E-2</v>
      </c>
      <c r="BT439">
        <v>9.2999999999999999E-2</v>
      </c>
      <c r="BU439">
        <v>0</v>
      </c>
      <c r="BV439">
        <v>0</v>
      </c>
      <c r="BW439">
        <v>0</v>
      </c>
      <c r="BX439">
        <v>0.16500000000000001</v>
      </c>
    </row>
    <row r="440" spans="1:76" x14ac:dyDescent="0.45">
      <c r="A440">
        <v>2023</v>
      </c>
      <c r="B440" t="s">
        <v>212</v>
      </c>
      <c r="C440">
        <v>19162</v>
      </c>
      <c r="D440" t="s">
        <v>1327</v>
      </c>
      <c r="E440" t="s">
        <v>1281</v>
      </c>
      <c r="F440">
        <v>8</v>
      </c>
      <c r="G440">
        <v>7.3999999999999996E-2</v>
      </c>
      <c r="H440">
        <v>0</v>
      </c>
      <c r="I440">
        <v>0</v>
      </c>
      <c r="J440" t="s">
        <v>244</v>
      </c>
      <c r="K440">
        <v>6.7000000000000004E-2</v>
      </c>
      <c r="L440">
        <v>7.0000000000000001E-3</v>
      </c>
      <c r="M440">
        <v>0</v>
      </c>
      <c r="N440">
        <v>0</v>
      </c>
      <c r="O440">
        <v>0</v>
      </c>
      <c r="P440">
        <v>7.3999999999999996E-2</v>
      </c>
      <c r="Q440" t="s">
        <v>324</v>
      </c>
      <c r="R440" t="s">
        <v>324</v>
      </c>
      <c r="S440" t="s">
        <v>324</v>
      </c>
      <c r="T440" t="s">
        <v>324</v>
      </c>
      <c r="U440" t="s">
        <v>324</v>
      </c>
      <c r="V440">
        <v>0</v>
      </c>
      <c r="W440" t="s">
        <v>324</v>
      </c>
      <c r="X440" t="s">
        <v>324</v>
      </c>
      <c r="Y440" t="s">
        <v>324</v>
      </c>
      <c r="Z440" t="s">
        <v>324</v>
      </c>
      <c r="AA440" t="s">
        <v>324</v>
      </c>
      <c r="AB440">
        <v>0</v>
      </c>
      <c r="AC440">
        <v>0</v>
      </c>
      <c r="AD440">
        <v>0</v>
      </c>
      <c r="AE440">
        <v>0</v>
      </c>
      <c r="AF440">
        <v>0</v>
      </c>
      <c r="AG440">
        <v>0</v>
      </c>
      <c r="AH440">
        <v>0</v>
      </c>
      <c r="AI440">
        <v>0</v>
      </c>
      <c r="AJ440">
        <v>0</v>
      </c>
      <c r="AK440">
        <v>0</v>
      </c>
      <c r="AL440">
        <v>0</v>
      </c>
      <c r="AM440">
        <v>0</v>
      </c>
      <c r="AN440">
        <v>0</v>
      </c>
      <c r="AO440">
        <v>0</v>
      </c>
      <c r="AP440">
        <v>0</v>
      </c>
      <c r="AQ440">
        <v>0</v>
      </c>
      <c r="AR440">
        <v>0</v>
      </c>
      <c r="AS440">
        <v>0</v>
      </c>
      <c r="AT440">
        <v>0</v>
      </c>
      <c r="AU440">
        <v>0</v>
      </c>
      <c r="AV440">
        <v>0</v>
      </c>
      <c r="AW440">
        <v>0</v>
      </c>
      <c r="AX440">
        <v>0</v>
      </c>
      <c r="AY440">
        <v>0</v>
      </c>
      <c r="AZ440">
        <v>0</v>
      </c>
      <c r="BA440">
        <v>0</v>
      </c>
      <c r="BB440">
        <v>0</v>
      </c>
      <c r="BC440">
        <v>0</v>
      </c>
      <c r="BD440">
        <v>0</v>
      </c>
      <c r="BE440">
        <v>0</v>
      </c>
      <c r="BF440">
        <v>0</v>
      </c>
      <c r="BG440">
        <v>0</v>
      </c>
      <c r="BH440">
        <v>0</v>
      </c>
      <c r="BI440">
        <v>0</v>
      </c>
      <c r="BJ440">
        <v>0</v>
      </c>
      <c r="BK440">
        <v>0</v>
      </c>
      <c r="BL440">
        <v>0</v>
      </c>
      <c r="BM440">
        <v>0</v>
      </c>
      <c r="BN440">
        <v>0</v>
      </c>
      <c r="BO440">
        <v>0</v>
      </c>
      <c r="BP440">
        <v>0</v>
      </c>
      <c r="BQ440">
        <v>0</v>
      </c>
      <c r="BR440">
        <v>0</v>
      </c>
      <c r="BS440">
        <v>6.7000000000000004E-2</v>
      </c>
      <c r="BT440">
        <v>7.0000000000000001E-3</v>
      </c>
      <c r="BU440">
        <v>0</v>
      </c>
      <c r="BV440">
        <v>0</v>
      </c>
      <c r="BW440">
        <v>0</v>
      </c>
      <c r="BX440">
        <v>7.3999999999999996E-2</v>
      </c>
    </row>
    <row r="441" spans="1:76" x14ac:dyDescent="0.45">
      <c r="A441">
        <v>2023</v>
      </c>
      <c r="B441" t="s">
        <v>212</v>
      </c>
      <c r="C441">
        <v>19266</v>
      </c>
      <c r="D441" t="s">
        <v>1437</v>
      </c>
      <c r="E441" t="s">
        <v>1281</v>
      </c>
      <c r="F441">
        <v>4</v>
      </c>
      <c r="G441">
        <v>7.3999999999999996E-2</v>
      </c>
      <c r="H441">
        <v>0</v>
      </c>
      <c r="I441">
        <v>0</v>
      </c>
      <c r="J441" t="s">
        <v>244</v>
      </c>
      <c r="K441">
        <v>2.4E-2</v>
      </c>
      <c r="L441">
        <v>0.05</v>
      </c>
      <c r="M441">
        <v>0</v>
      </c>
      <c r="N441">
        <v>0</v>
      </c>
      <c r="O441">
        <v>0</v>
      </c>
      <c r="P441">
        <v>7.3999999999999996E-2</v>
      </c>
      <c r="Q441">
        <v>0</v>
      </c>
      <c r="R441">
        <v>0</v>
      </c>
      <c r="S441">
        <v>0</v>
      </c>
      <c r="T441">
        <v>0</v>
      </c>
      <c r="U441">
        <v>0</v>
      </c>
      <c r="V441">
        <v>0</v>
      </c>
      <c r="W441" t="s">
        <v>324</v>
      </c>
      <c r="X441" t="s">
        <v>324</v>
      </c>
      <c r="Y441" t="s">
        <v>324</v>
      </c>
      <c r="Z441" t="s">
        <v>324</v>
      </c>
      <c r="AA441" t="s">
        <v>324</v>
      </c>
      <c r="AB441">
        <v>0</v>
      </c>
      <c r="AC441">
        <v>0</v>
      </c>
      <c r="AD441">
        <v>0</v>
      </c>
      <c r="AE441">
        <v>0</v>
      </c>
      <c r="AF441">
        <v>0</v>
      </c>
      <c r="AG441">
        <v>0</v>
      </c>
      <c r="AH441">
        <v>0</v>
      </c>
      <c r="AI441">
        <v>0</v>
      </c>
      <c r="AJ441">
        <v>0</v>
      </c>
      <c r="AK441">
        <v>0</v>
      </c>
      <c r="AL441">
        <v>0</v>
      </c>
      <c r="AM441">
        <v>0</v>
      </c>
      <c r="AN441">
        <v>0</v>
      </c>
      <c r="AO441">
        <v>0</v>
      </c>
      <c r="AP441">
        <v>0</v>
      </c>
      <c r="AQ441">
        <v>0</v>
      </c>
      <c r="AR441">
        <v>0</v>
      </c>
      <c r="AS441">
        <v>0</v>
      </c>
      <c r="AT441">
        <v>0</v>
      </c>
      <c r="AU441">
        <v>0</v>
      </c>
      <c r="AV441">
        <v>0</v>
      </c>
      <c r="AW441">
        <v>0</v>
      </c>
      <c r="AX441">
        <v>0</v>
      </c>
      <c r="AY441">
        <v>0</v>
      </c>
      <c r="AZ441">
        <v>0</v>
      </c>
      <c r="BA441">
        <v>0</v>
      </c>
      <c r="BB441">
        <v>0</v>
      </c>
      <c r="BC441">
        <v>0</v>
      </c>
      <c r="BD441">
        <v>0</v>
      </c>
      <c r="BE441">
        <v>0</v>
      </c>
      <c r="BF441">
        <v>0</v>
      </c>
      <c r="BG441">
        <v>0</v>
      </c>
      <c r="BH441">
        <v>0</v>
      </c>
      <c r="BI441">
        <v>0</v>
      </c>
      <c r="BJ441">
        <v>0</v>
      </c>
      <c r="BK441">
        <v>0</v>
      </c>
      <c r="BL441">
        <v>0</v>
      </c>
      <c r="BM441">
        <v>0</v>
      </c>
      <c r="BN441">
        <v>0</v>
      </c>
      <c r="BO441">
        <v>0</v>
      </c>
      <c r="BP441">
        <v>0</v>
      </c>
      <c r="BQ441">
        <v>0</v>
      </c>
      <c r="BR441">
        <v>0</v>
      </c>
      <c r="BS441">
        <v>2.4E-2</v>
      </c>
      <c r="BT441">
        <v>0.05</v>
      </c>
      <c r="BU441">
        <v>0</v>
      </c>
      <c r="BV441">
        <v>0</v>
      </c>
      <c r="BW441">
        <v>0</v>
      </c>
      <c r="BX441">
        <v>7.3999999999999996E-2</v>
      </c>
    </row>
    <row r="442" spans="1:76" x14ac:dyDescent="0.45">
      <c r="A442">
        <v>2023</v>
      </c>
      <c r="B442" t="s">
        <v>212</v>
      </c>
      <c r="C442">
        <v>19430</v>
      </c>
      <c r="D442" t="s">
        <v>1438</v>
      </c>
      <c r="E442" t="s">
        <v>1281</v>
      </c>
      <c r="F442">
        <v>2</v>
      </c>
      <c r="G442">
        <v>1.4999999999999999E-2</v>
      </c>
      <c r="H442">
        <v>0</v>
      </c>
      <c r="I442">
        <v>0</v>
      </c>
      <c r="J442" t="s">
        <v>244</v>
      </c>
      <c r="K442">
        <v>1.4999999999999999E-2</v>
      </c>
      <c r="L442">
        <v>0</v>
      </c>
      <c r="M442">
        <v>0</v>
      </c>
      <c r="N442">
        <v>0</v>
      </c>
      <c r="O442">
        <v>0</v>
      </c>
      <c r="P442">
        <v>1.4999999999999999E-2</v>
      </c>
      <c r="Q442">
        <v>0</v>
      </c>
      <c r="R442">
        <v>0</v>
      </c>
      <c r="S442">
        <v>0</v>
      </c>
      <c r="T442">
        <v>0</v>
      </c>
      <c r="U442">
        <v>0</v>
      </c>
      <c r="V442">
        <v>0</v>
      </c>
      <c r="W442" t="s">
        <v>324</v>
      </c>
      <c r="X442" t="s">
        <v>324</v>
      </c>
      <c r="Y442" t="s">
        <v>324</v>
      </c>
      <c r="Z442" t="s">
        <v>324</v>
      </c>
      <c r="AA442" t="s">
        <v>324</v>
      </c>
      <c r="AB442">
        <v>0</v>
      </c>
      <c r="AC442">
        <v>0</v>
      </c>
      <c r="AD442">
        <v>0</v>
      </c>
      <c r="AE442">
        <v>0</v>
      </c>
      <c r="AF442">
        <v>0</v>
      </c>
      <c r="AG442">
        <v>0</v>
      </c>
      <c r="AH442">
        <v>0</v>
      </c>
      <c r="AI442">
        <v>0</v>
      </c>
      <c r="AJ442">
        <v>0</v>
      </c>
      <c r="AK442">
        <v>0</v>
      </c>
      <c r="AL442">
        <v>0</v>
      </c>
      <c r="AM442">
        <v>0</v>
      </c>
      <c r="AN442">
        <v>0</v>
      </c>
      <c r="AO442">
        <v>0</v>
      </c>
      <c r="AP442">
        <v>0</v>
      </c>
      <c r="AQ442">
        <v>0</v>
      </c>
      <c r="AR442">
        <v>0</v>
      </c>
      <c r="AS442">
        <v>0</v>
      </c>
      <c r="AT442">
        <v>0</v>
      </c>
      <c r="AU442">
        <v>0</v>
      </c>
      <c r="AV442">
        <v>0</v>
      </c>
      <c r="AW442">
        <v>0</v>
      </c>
      <c r="AX442">
        <v>0</v>
      </c>
      <c r="AY442">
        <v>0</v>
      </c>
      <c r="AZ442">
        <v>0</v>
      </c>
      <c r="BA442">
        <v>0</v>
      </c>
      <c r="BB442">
        <v>0</v>
      </c>
      <c r="BC442">
        <v>0</v>
      </c>
      <c r="BD442">
        <v>0</v>
      </c>
      <c r="BE442">
        <v>0</v>
      </c>
      <c r="BF442">
        <v>0</v>
      </c>
      <c r="BG442">
        <v>0</v>
      </c>
      <c r="BH442">
        <v>0</v>
      </c>
      <c r="BI442">
        <v>0</v>
      </c>
      <c r="BJ442">
        <v>0</v>
      </c>
      <c r="BK442">
        <v>0</v>
      </c>
      <c r="BL442">
        <v>0</v>
      </c>
      <c r="BM442">
        <v>0</v>
      </c>
      <c r="BN442">
        <v>0</v>
      </c>
      <c r="BO442">
        <v>0</v>
      </c>
      <c r="BP442">
        <v>0</v>
      </c>
      <c r="BQ442">
        <v>0</v>
      </c>
      <c r="BR442">
        <v>0</v>
      </c>
      <c r="BS442">
        <v>1.4999999999999999E-2</v>
      </c>
      <c r="BT442">
        <v>0</v>
      </c>
      <c r="BU442">
        <v>0</v>
      </c>
      <c r="BV442">
        <v>0</v>
      </c>
      <c r="BW442">
        <v>0</v>
      </c>
      <c r="BX442">
        <v>1.4999999999999999E-2</v>
      </c>
    </row>
    <row r="443" spans="1:76" x14ac:dyDescent="0.45">
      <c r="A443">
        <v>2023</v>
      </c>
      <c r="B443" t="s">
        <v>212</v>
      </c>
      <c r="C443">
        <v>19574</v>
      </c>
      <c r="D443" t="s">
        <v>1439</v>
      </c>
      <c r="E443" t="s">
        <v>1281</v>
      </c>
      <c r="F443">
        <v>37</v>
      </c>
      <c r="G443">
        <v>0.436</v>
      </c>
      <c r="H443">
        <v>0</v>
      </c>
      <c r="I443">
        <v>0</v>
      </c>
      <c r="J443" t="s">
        <v>244</v>
      </c>
      <c r="K443">
        <v>0.20899999999999999</v>
      </c>
      <c r="L443">
        <v>0.22700000000000001</v>
      </c>
      <c r="M443">
        <v>0</v>
      </c>
      <c r="N443">
        <v>0</v>
      </c>
      <c r="O443">
        <v>0</v>
      </c>
      <c r="P443">
        <v>0.436</v>
      </c>
      <c r="Q443">
        <v>0</v>
      </c>
      <c r="R443">
        <v>0</v>
      </c>
      <c r="S443">
        <v>0</v>
      </c>
      <c r="T443">
        <v>0</v>
      </c>
      <c r="U443">
        <v>0</v>
      </c>
      <c r="V443">
        <v>0</v>
      </c>
      <c r="W443" t="s">
        <v>324</v>
      </c>
      <c r="X443" t="s">
        <v>324</v>
      </c>
      <c r="Y443" t="s">
        <v>324</v>
      </c>
      <c r="Z443" t="s">
        <v>324</v>
      </c>
      <c r="AA443" t="s">
        <v>324</v>
      </c>
      <c r="AB443">
        <v>0</v>
      </c>
      <c r="AC443">
        <v>0</v>
      </c>
      <c r="AD443">
        <v>0</v>
      </c>
      <c r="AE443">
        <v>0</v>
      </c>
      <c r="AF443">
        <v>0</v>
      </c>
      <c r="AG443">
        <v>0</v>
      </c>
      <c r="AH443">
        <v>0</v>
      </c>
      <c r="AI443">
        <v>0</v>
      </c>
      <c r="AJ443">
        <v>0</v>
      </c>
      <c r="AK443">
        <v>0</v>
      </c>
      <c r="AL443">
        <v>0</v>
      </c>
      <c r="AM443">
        <v>0</v>
      </c>
      <c r="AN443">
        <v>0</v>
      </c>
      <c r="AO443">
        <v>0</v>
      </c>
      <c r="AP443">
        <v>0</v>
      </c>
      <c r="AQ443">
        <v>0</v>
      </c>
      <c r="AR443">
        <v>0</v>
      </c>
      <c r="AS443">
        <v>0</v>
      </c>
      <c r="AT443">
        <v>0</v>
      </c>
      <c r="AU443">
        <v>0</v>
      </c>
      <c r="AV443">
        <v>0</v>
      </c>
      <c r="AW443">
        <v>0</v>
      </c>
      <c r="AX443">
        <v>0</v>
      </c>
      <c r="AY443">
        <v>0</v>
      </c>
      <c r="AZ443">
        <v>0</v>
      </c>
      <c r="BA443">
        <v>0</v>
      </c>
      <c r="BB443">
        <v>0</v>
      </c>
      <c r="BC443">
        <v>0</v>
      </c>
      <c r="BD443">
        <v>0</v>
      </c>
      <c r="BE443">
        <v>0</v>
      </c>
      <c r="BF443">
        <v>0</v>
      </c>
      <c r="BG443">
        <v>0</v>
      </c>
      <c r="BH443">
        <v>0</v>
      </c>
      <c r="BI443">
        <v>0</v>
      </c>
      <c r="BJ443">
        <v>0</v>
      </c>
      <c r="BK443">
        <v>0</v>
      </c>
      <c r="BL443">
        <v>0</v>
      </c>
      <c r="BM443">
        <v>0</v>
      </c>
      <c r="BN443">
        <v>0</v>
      </c>
      <c r="BO443">
        <v>0</v>
      </c>
      <c r="BP443">
        <v>0</v>
      </c>
      <c r="BQ443">
        <v>0</v>
      </c>
      <c r="BR443">
        <v>0</v>
      </c>
      <c r="BS443">
        <v>0.20899999999999999</v>
      </c>
      <c r="BT443">
        <v>0.22700000000000001</v>
      </c>
      <c r="BU443">
        <v>0</v>
      </c>
      <c r="BV443">
        <v>0</v>
      </c>
      <c r="BW443">
        <v>0</v>
      </c>
      <c r="BX443">
        <v>0.436</v>
      </c>
    </row>
    <row r="444" spans="1:76" x14ac:dyDescent="0.45">
      <c r="A444">
        <v>2023</v>
      </c>
      <c r="B444" t="s">
        <v>212</v>
      </c>
      <c r="C444">
        <v>19898</v>
      </c>
      <c r="D444" t="s">
        <v>1440</v>
      </c>
      <c r="E444" t="s">
        <v>1281</v>
      </c>
      <c r="F444">
        <v>181</v>
      </c>
      <c r="G444">
        <v>3.0779999999999998</v>
      </c>
      <c r="H444">
        <v>0</v>
      </c>
      <c r="I444">
        <v>0</v>
      </c>
      <c r="J444" t="s">
        <v>244</v>
      </c>
      <c r="K444">
        <v>1.9970000000000001</v>
      </c>
      <c r="L444">
        <v>1.081</v>
      </c>
      <c r="M444">
        <v>0</v>
      </c>
      <c r="N444">
        <v>0</v>
      </c>
      <c r="O444">
        <v>0</v>
      </c>
      <c r="P444">
        <v>3.0779999999999998</v>
      </c>
      <c r="Q444">
        <v>0</v>
      </c>
      <c r="R444">
        <v>0</v>
      </c>
      <c r="S444">
        <v>0</v>
      </c>
      <c r="T444">
        <v>0</v>
      </c>
      <c r="U444">
        <v>0</v>
      </c>
      <c r="V444">
        <v>0</v>
      </c>
      <c r="W444" t="s">
        <v>324</v>
      </c>
      <c r="X444" t="s">
        <v>324</v>
      </c>
      <c r="Y444" t="s">
        <v>324</v>
      </c>
      <c r="Z444" t="s">
        <v>324</v>
      </c>
      <c r="AA444" t="s">
        <v>324</v>
      </c>
      <c r="AB444">
        <v>0</v>
      </c>
      <c r="AC444">
        <v>0</v>
      </c>
      <c r="AD444">
        <v>0</v>
      </c>
      <c r="AE444">
        <v>0</v>
      </c>
      <c r="AF444">
        <v>0</v>
      </c>
      <c r="AG444">
        <v>0</v>
      </c>
      <c r="AH444">
        <v>0</v>
      </c>
      <c r="AI444">
        <v>0</v>
      </c>
      <c r="AJ444">
        <v>0</v>
      </c>
      <c r="AK444">
        <v>0</v>
      </c>
      <c r="AL444">
        <v>0</v>
      </c>
      <c r="AM444">
        <v>0</v>
      </c>
      <c r="AN444">
        <v>0</v>
      </c>
      <c r="AO444">
        <v>0</v>
      </c>
      <c r="AP444">
        <v>0</v>
      </c>
      <c r="AQ444">
        <v>0</v>
      </c>
      <c r="AR444">
        <v>0</v>
      </c>
      <c r="AS444">
        <v>0</v>
      </c>
      <c r="AT444">
        <v>0</v>
      </c>
      <c r="AU444">
        <v>0</v>
      </c>
      <c r="AV444">
        <v>0</v>
      </c>
      <c r="AW444">
        <v>0</v>
      </c>
      <c r="AX444">
        <v>0</v>
      </c>
      <c r="AY444">
        <v>0</v>
      </c>
      <c r="AZ444">
        <v>0</v>
      </c>
      <c r="BA444">
        <v>0</v>
      </c>
      <c r="BB444">
        <v>0</v>
      </c>
      <c r="BC444">
        <v>0</v>
      </c>
      <c r="BD444">
        <v>0</v>
      </c>
      <c r="BE444">
        <v>0</v>
      </c>
      <c r="BF444">
        <v>0</v>
      </c>
      <c r="BG444">
        <v>0</v>
      </c>
      <c r="BH444">
        <v>0</v>
      </c>
      <c r="BI444">
        <v>0</v>
      </c>
      <c r="BJ444">
        <v>0</v>
      </c>
      <c r="BK444">
        <v>0</v>
      </c>
      <c r="BL444">
        <v>0</v>
      </c>
      <c r="BM444">
        <v>0</v>
      </c>
      <c r="BN444">
        <v>0</v>
      </c>
      <c r="BO444">
        <v>0</v>
      </c>
      <c r="BP444">
        <v>0</v>
      </c>
      <c r="BQ444">
        <v>0</v>
      </c>
      <c r="BR444">
        <v>0</v>
      </c>
      <c r="BS444">
        <v>1.9970000000000001</v>
      </c>
      <c r="BT444">
        <v>1.081</v>
      </c>
      <c r="BU444">
        <v>0</v>
      </c>
      <c r="BV444">
        <v>0</v>
      </c>
      <c r="BW444">
        <v>0</v>
      </c>
      <c r="BX444">
        <v>3.0779999999999998</v>
      </c>
    </row>
    <row r="445" spans="1:76" x14ac:dyDescent="0.45">
      <c r="A445">
        <v>2023</v>
      </c>
      <c r="B445" t="s">
        <v>212</v>
      </c>
      <c r="C445">
        <v>20228</v>
      </c>
      <c r="D445" t="s">
        <v>1441</v>
      </c>
      <c r="E445" t="s">
        <v>1281</v>
      </c>
      <c r="F445">
        <v>9</v>
      </c>
      <c r="G445">
        <v>0.14399999999999999</v>
      </c>
      <c r="H445">
        <v>0</v>
      </c>
      <c r="I445">
        <v>0</v>
      </c>
      <c r="J445" t="s">
        <v>244</v>
      </c>
      <c r="K445">
        <v>5.7000000000000002E-2</v>
      </c>
      <c r="L445">
        <v>8.6999999999999994E-2</v>
      </c>
      <c r="M445">
        <v>0</v>
      </c>
      <c r="N445">
        <v>0</v>
      </c>
      <c r="O445">
        <v>0</v>
      </c>
      <c r="P445">
        <v>0.14399999999999999</v>
      </c>
      <c r="Q445">
        <v>0</v>
      </c>
      <c r="R445">
        <v>0</v>
      </c>
      <c r="S445">
        <v>0</v>
      </c>
      <c r="T445">
        <v>0</v>
      </c>
      <c r="U445">
        <v>0</v>
      </c>
      <c r="V445">
        <v>0</v>
      </c>
      <c r="W445" t="s">
        <v>324</v>
      </c>
      <c r="X445" t="s">
        <v>324</v>
      </c>
      <c r="Y445" t="s">
        <v>324</v>
      </c>
      <c r="Z445" t="s">
        <v>324</v>
      </c>
      <c r="AA445" t="s">
        <v>324</v>
      </c>
      <c r="AB445">
        <v>0</v>
      </c>
      <c r="AC445">
        <v>0</v>
      </c>
      <c r="AD445">
        <v>0</v>
      </c>
      <c r="AE445">
        <v>0</v>
      </c>
      <c r="AF445">
        <v>0</v>
      </c>
      <c r="AG445">
        <v>0</v>
      </c>
      <c r="AH445">
        <v>0</v>
      </c>
      <c r="AI445">
        <v>0</v>
      </c>
      <c r="AJ445">
        <v>0</v>
      </c>
      <c r="AK445">
        <v>0</v>
      </c>
      <c r="AL445">
        <v>0</v>
      </c>
      <c r="AM445">
        <v>0</v>
      </c>
      <c r="AN445">
        <v>0</v>
      </c>
      <c r="AO445">
        <v>0</v>
      </c>
      <c r="AP445">
        <v>0</v>
      </c>
      <c r="AQ445">
        <v>0</v>
      </c>
      <c r="AR445">
        <v>0</v>
      </c>
      <c r="AS445">
        <v>0</v>
      </c>
      <c r="AT445">
        <v>0</v>
      </c>
      <c r="AU445">
        <v>0</v>
      </c>
      <c r="AV445">
        <v>0</v>
      </c>
      <c r="AW445">
        <v>0</v>
      </c>
      <c r="AX445">
        <v>0</v>
      </c>
      <c r="AY445">
        <v>0</v>
      </c>
      <c r="AZ445">
        <v>0</v>
      </c>
      <c r="BA445">
        <v>0</v>
      </c>
      <c r="BB445">
        <v>0</v>
      </c>
      <c r="BC445">
        <v>0</v>
      </c>
      <c r="BD445">
        <v>0</v>
      </c>
      <c r="BE445">
        <v>0</v>
      </c>
      <c r="BF445">
        <v>0</v>
      </c>
      <c r="BG445">
        <v>0</v>
      </c>
      <c r="BH445">
        <v>0</v>
      </c>
      <c r="BI445">
        <v>0</v>
      </c>
      <c r="BJ445">
        <v>0</v>
      </c>
      <c r="BK445">
        <v>0</v>
      </c>
      <c r="BL445">
        <v>0</v>
      </c>
      <c r="BM445">
        <v>0</v>
      </c>
      <c r="BN445">
        <v>0</v>
      </c>
      <c r="BO445">
        <v>0</v>
      </c>
      <c r="BP445">
        <v>0</v>
      </c>
      <c r="BQ445">
        <v>0</v>
      </c>
      <c r="BR445">
        <v>0</v>
      </c>
      <c r="BS445">
        <v>5.7000000000000002E-2</v>
      </c>
      <c r="BT445">
        <v>8.6999999999999994E-2</v>
      </c>
      <c r="BU445">
        <v>0</v>
      </c>
      <c r="BV445">
        <v>0</v>
      </c>
      <c r="BW445">
        <v>0</v>
      </c>
      <c r="BX445">
        <v>0.14399999999999999</v>
      </c>
    </row>
    <row r="446" spans="1:76" x14ac:dyDescent="0.45">
      <c r="A446">
        <v>2023</v>
      </c>
      <c r="B446" t="s">
        <v>212</v>
      </c>
      <c r="C446">
        <v>20793</v>
      </c>
      <c r="D446" t="s">
        <v>1442</v>
      </c>
      <c r="E446" t="s">
        <v>1281</v>
      </c>
      <c r="F446">
        <v>3</v>
      </c>
      <c r="G446">
        <v>6.9000000000000006E-2</v>
      </c>
      <c r="H446">
        <v>0</v>
      </c>
      <c r="I446">
        <v>0</v>
      </c>
      <c r="J446" t="s">
        <v>244</v>
      </c>
      <c r="K446">
        <v>0.01</v>
      </c>
      <c r="L446">
        <v>5.8999999999999997E-2</v>
      </c>
      <c r="M446">
        <v>0</v>
      </c>
      <c r="N446">
        <v>0</v>
      </c>
      <c r="O446">
        <v>0</v>
      </c>
      <c r="P446">
        <v>6.9000000000000006E-2</v>
      </c>
      <c r="Q446">
        <v>0</v>
      </c>
      <c r="R446">
        <v>0</v>
      </c>
      <c r="S446">
        <v>0</v>
      </c>
      <c r="T446">
        <v>0</v>
      </c>
      <c r="U446">
        <v>0</v>
      </c>
      <c r="V446">
        <v>0</v>
      </c>
      <c r="W446" t="s">
        <v>324</v>
      </c>
      <c r="X446" t="s">
        <v>324</v>
      </c>
      <c r="Y446" t="s">
        <v>324</v>
      </c>
      <c r="Z446" t="s">
        <v>324</v>
      </c>
      <c r="AA446" t="s">
        <v>324</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0.01</v>
      </c>
      <c r="BT446">
        <v>5.8999999999999997E-2</v>
      </c>
      <c r="BU446">
        <v>0</v>
      </c>
      <c r="BV446">
        <v>0</v>
      </c>
      <c r="BW446">
        <v>0</v>
      </c>
      <c r="BX446">
        <v>6.9000000000000006E-2</v>
      </c>
    </row>
    <row r="447" spans="1:76" x14ac:dyDescent="0.45">
      <c r="A447">
        <v>2023</v>
      </c>
      <c r="B447" t="s">
        <v>212</v>
      </c>
      <c r="C447">
        <v>40166</v>
      </c>
      <c r="D447" t="s">
        <v>1443</v>
      </c>
      <c r="E447" t="s">
        <v>1281</v>
      </c>
      <c r="F447">
        <v>12</v>
      </c>
      <c r="G447">
        <v>0.121</v>
      </c>
      <c r="H447">
        <v>0</v>
      </c>
      <c r="I447">
        <v>0</v>
      </c>
      <c r="J447" t="s">
        <v>244</v>
      </c>
      <c r="K447">
        <v>0.121</v>
      </c>
      <c r="L447">
        <v>0</v>
      </c>
      <c r="M447">
        <v>0</v>
      </c>
      <c r="N447">
        <v>0</v>
      </c>
      <c r="O447">
        <v>0</v>
      </c>
      <c r="P447">
        <v>0.121</v>
      </c>
      <c r="Q447">
        <v>0</v>
      </c>
      <c r="R447">
        <v>0</v>
      </c>
      <c r="S447">
        <v>0</v>
      </c>
      <c r="T447">
        <v>0</v>
      </c>
      <c r="U447">
        <v>0</v>
      </c>
      <c r="V447">
        <v>0</v>
      </c>
      <c r="W447" t="s">
        <v>324</v>
      </c>
      <c r="X447" t="s">
        <v>324</v>
      </c>
      <c r="Y447" t="s">
        <v>324</v>
      </c>
      <c r="Z447" t="s">
        <v>324</v>
      </c>
      <c r="AA447" t="s">
        <v>324</v>
      </c>
      <c r="AB447">
        <v>0</v>
      </c>
      <c r="AC447">
        <v>0</v>
      </c>
      <c r="AD447">
        <v>0</v>
      </c>
      <c r="AE447">
        <v>0</v>
      </c>
      <c r="AF447">
        <v>0</v>
      </c>
      <c r="AG447">
        <v>0</v>
      </c>
      <c r="AH447">
        <v>0</v>
      </c>
      <c r="AI447">
        <v>0</v>
      </c>
      <c r="AJ447">
        <v>0</v>
      </c>
      <c r="AK447">
        <v>0</v>
      </c>
      <c r="AL447">
        <v>0</v>
      </c>
      <c r="AM447">
        <v>0</v>
      </c>
      <c r="AN447">
        <v>0</v>
      </c>
      <c r="AO447">
        <v>0</v>
      </c>
      <c r="AP447">
        <v>0</v>
      </c>
      <c r="AQ447">
        <v>0</v>
      </c>
      <c r="AR447">
        <v>0</v>
      </c>
      <c r="AS447">
        <v>0</v>
      </c>
      <c r="AT447">
        <v>0</v>
      </c>
      <c r="AU447">
        <v>0</v>
      </c>
      <c r="AV447">
        <v>0</v>
      </c>
      <c r="AW447">
        <v>0</v>
      </c>
      <c r="AX447">
        <v>0</v>
      </c>
      <c r="AY447">
        <v>0</v>
      </c>
      <c r="AZ447">
        <v>0</v>
      </c>
      <c r="BA447">
        <v>0</v>
      </c>
      <c r="BB447">
        <v>0</v>
      </c>
      <c r="BC447">
        <v>0</v>
      </c>
      <c r="BD447">
        <v>0</v>
      </c>
      <c r="BE447">
        <v>0</v>
      </c>
      <c r="BF447">
        <v>0</v>
      </c>
      <c r="BG447">
        <v>0</v>
      </c>
      <c r="BH447">
        <v>0</v>
      </c>
      <c r="BI447">
        <v>0</v>
      </c>
      <c r="BJ447">
        <v>0</v>
      </c>
      <c r="BK447">
        <v>0</v>
      </c>
      <c r="BL447">
        <v>0</v>
      </c>
      <c r="BM447">
        <v>0</v>
      </c>
      <c r="BN447">
        <v>0</v>
      </c>
      <c r="BO447">
        <v>0</v>
      </c>
      <c r="BP447">
        <v>0</v>
      </c>
      <c r="BQ447">
        <v>0</v>
      </c>
      <c r="BR447">
        <v>0</v>
      </c>
      <c r="BS447">
        <v>0.121</v>
      </c>
      <c r="BT447">
        <v>0</v>
      </c>
      <c r="BU447">
        <v>0</v>
      </c>
      <c r="BV447">
        <v>0</v>
      </c>
      <c r="BW447">
        <v>0</v>
      </c>
      <c r="BX447">
        <v>0.121</v>
      </c>
    </row>
    <row r="448" spans="1:76" x14ac:dyDescent="0.45">
      <c r="A448">
        <v>2023</v>
      </c>
      <c r="B448" t="s">
        <v>212</v>
      </c>
      <c r="C448">
        <v>40236</v>
      </c>
      <c r="D448" t="s">
        <v>1444</v>
      </c>
      <c r="E448" t="s">
        <v>1281</v>
      </c>
      <c r="F448">
        <v>5</v>
      </c>
      <c r="G448">
        <v>0.02</v>
      </c>
      <c r="H448">
        <v>0</v>
      </c>
      <c r="I448">
        <v>0</v>
      </c>
      <c r="J448" t="s">
        <v>244</v>
      </c>
      <c r="K448">
        <v>1.9E-2</v>
      </c>
      <c r="L448">
        <v>0</v>
      </c>
      <c r="M448">
        <v>0</v>
      </c>
      <c r="N448">
        <v>0</v>
      </c>
      <c r="O448">
        <v>0</v>
      </c>
      <c r="P448">
        <v>1.9E-2</v>
      </c>
      <c r="Q448">
        <v>0</v>
      </c>
      <c r="R448">
        <v>0</v>
      </c>
      <c r="S448">
        <v>0</v>
      </c>
      <c r="T448">
        <v>0</v>
      </c>
      <c r="U448">
        <v>0</v>
      </c>
      <c r="V448">
        <v>0</v>
      </c>
      <c r="W448" t="s">
        <v>324</v>
      </c>
      <c r="X448" t="s">
        <v>324</v>
      </c>
      <c r="Y448" t="s">
        <v>324</v>
      </c>
      <c r="Z448" t="s">
        <v>324</v>
      </c>
      <c r="AA448" t="s">
        <v>324</v>
      </c>
      <c r="AB448">
        <v>0</v>
      </c>
      <c r="AC448">
        <v>1E-3</v>
      </c>
      <c r="AD448">
        <v>0</v>
      </c>
      <c r="AE448">
        <v>0</v>
      </c>
      <c r="AF448">
        <v>0</v>
      </c>
      <c r="AG448">
        <v>0</v>
      </c>
      <c r="AH448">
        <v>1E-3</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0.02</v>
      </c>
      <c r="BT448">
        <v>0</v>
      </c>
      <c r="BU448">
        <v>0</v>
      </c>
      <c r="BV448">
        <v>0</v>
      </c>
      <c r="BW448">
        <v>0</v>
      </c>
      <c r="BX448">
        <v>0.02</v>
      </c>
    </row>
    <row r="449" spans="1:76" x14ac:dyDescent="0.45">
      <c r="A449">
        <v>2023</v>
      </c>
      <c r="B449" t="s">
        <v>215</v>
      </c>
      <c r="C449">
        <v>1015</v>
      </c>
      <c r="D449" t="s">
        <v>1445</v>
      </c>
      <c r="E449" t="s">
        <v>1110</v>
      </c>
      <c r="F449">
        <v>16008</v>
      </c>
      <c r="G449">
        <v>129.64599999999999</v>
      </c>
      <c r="H449">
        <v>0</v>
      </c>
      <c r="I449">
        <v>0.95799999999999996</v>
      </c>
      <c r="J449" t="s">
        <v>244</v>
      </c>
      <c r="K449">
        <v>87.251999999999995</v>
      </c>
      <c r="L449">
        <v>34.061</v>
      </c>
      <c r="M449" t="s">
        <v>324</v>
      </c>
      <c r="N449" t="s">
        <v>324</v>
      </c>
      <c r="O449">
        <v>1.581</v>
      </c>
      <c r="P449">
        <v>122.89400000000001</v>
      </c>
      <c r="Q449">
        <v>6.7430000000000003</v>
      </c>
      <c r="R449">
        <v>8.9999999999999993E-3</v>
      </c>
      <c r="S449" t="s">
        <v>324</v>
      </c>
      <c r="T449" t="s">
        <v>324</v>
      </c>
      <c r="U449" t="s">
        <v>324</v>
      </c>
      <c r="V449">
        <v>6.7519999999999998</v>
      </c>
      <c r="W449">
        <v>17.539000000000001</v>
      </c>
      <c r="X449">
        <v>2.1000000000000001E-2</v>
      </c>
      <c r="Y449" t="s">
        <v>324</v>
      </c>
      <c r="Z449" t="s">
        <v>324</v>
      </c>
      <c r="AA449" t="s">
        <v>324</v>
      </c>
      <c r="AB449">
        <v>17.559999999999999</v>
      </c>
      <c r="AC449" t="s">
        <v>324</v>
      </c>
      <c r="AD449" t="s">
        <v>324</v>
      </c>
      <c r="AE449" t="s">
        <v>324</v>
      </c>
      <c r="AF449" t="s">
        <v>324</v>
      </c>
      <c r="AG449" t="s">
        <v>324</v>
      </c>
      <c r="AH449">
        <v>0</v>
      </c>
      <c r="AI449" t="s">
        <v>324</v>
      </c>
      <c r="AJ449" t="s">
        <v>324</v>
      </c>
      <c r="AK449" t="s">
        <v>324</v>
      </c>
      <c r="AL449" t="s">
        <v>324</v>
      </c>
      <c r="AM449" t="s">
        <v>324</v>
      </c>
      <c r="AN449">
        <v>0</v>
      </c>
      <c r="AO449" t="s">
        <v>324</v>
      </c>
      <c r="AP449" t="s">
        <v>324</v>
      </c>
      <c r="AQ449" t="s">
        <v>324</v>
      </c>
      <c r="AR449" t="s">
        <v>324</v>
      </c>
      <c r="AS449" t="s">
        <v>324</v>
      </c>
      <c r="AT449">
        <v>0</v>
      </c>
      <c r="AU449" t="s">
        <v>324</v>
      </c>
      <c r="AV449" t="s">
        <v>324</v>
      </c>
      <c r="AW449" t="s">
        <v>324</v>
      </c>
      <c r="AX449" t="s">
        <v>324</v>
      </c>
      <c r="AY449" t="s">
        <v>324</v>
      </c>
      <c r="AZ449">
        <v>0</v>
      </c>
      <c r="BA449" t="s">
        <v>324</v>
      </c>
      <c r="BB449" t="s">
        <v>324</v>
      </c>
      <c r="BC449" t="s">
        <v>324</v>
      </c>
      <c r="BD449" t="s">
        <v>324</v>
      </c>
      <c r="BE449" t="s">
        <v>324</v>
      </c>
      <c r="BF449">
        <v>0</v>
      </c>
      <c r="BG449" t="s">
        <v>324</v>
      </c>
      <c r="BH449" t="s">
        <v>324</v>
      </c>
      <c r="BI449" t="s">
        <v>324</v>
      </c>
      <c r="BJ449" t="s">
        <v>324</v>
      </c>
      <c r="BK449" t="s">
        <v>324</v>
      </c>
      <c r="BL449">
        <v>0</v>
      </c>
      <c r="BM449" t="s">
        <v>324</v>
      </c>
      <c r="BN449" t="s">
        <v>324</v>
      </c>
      <c r="BO449" t="s">
        <v>324</v>
      </c>
      <c r="BP449" t="s">
        <v>324</v>
      </c>
      <c r="BQ449" t="s">
        <v>324</v>
      </c>
      <c r="BR449">
        <v>0</v>
      </c>
      <c r="BS449">
        <v>93.995000000000005</v>
      </c>
      <c r="BT449">
        <v>34.07</v>
      </c>
      <c r="BU449">
        <v>0</v>
      </c>
      <c r="BV449">
        <v>0</v>
      </c>
      <c r="BW449">
        <v>1.581</v>
      </c>
      <c r="BX449">
        <v>129.64599999999999</v>
      </c>
    </row>
    <row r="450" spans="1:76" x14ac:dyDescent="0.45">
      <c r="A450">
        <v>2023</v>
      </c>
      <c r="B450" t="s">
        <v>215</v>
      </c>
      <c r="C450">
        <v>1169</v>
      </c>
      <c r="D450" t="s">
        <v>1108</v>
      </c>
      <c r="E450" t="s">
        <v>607</v>
      </c>
      <c r="F450">
        <v>39</v>
      </c>
      <c r="G450">
        <v>4.4000000000000004</v>
      </c>
      <c r="H450" t="s">
        <v>324</v>
      </c>
      <c r="I450" t="s">
        <v>324</v>
      </c>
      <c r="K450" t="s">
        <v>324</v>
      </c>
      <c r="L450" t="s">
        <v>324</v>
      </c>
      <c r="M450" t="s">
        <v>324</v>
      </c>
      <c r="N450" t="s">
        <v>324</v>
      </c>
      <c r="O450" t="s">
        <v>324</v>
      </c>
      <c r="P450">
        <v>0</v>
      </c>
      <c r="Q450" t="s">
        <v>324</v>
      </c>
      <c r="R450" t="s">
        <v>324</v>
      </c>
      <c r="S450" t="s">
        <v>324</v>
      </c>
      <c r="T450" t="s">
        <v>324</v>
      </c>
      <c r="U450" t="s">
        <v>324</v>
      </c>
      <c r="V450">
        <v>0</v>
      </c>
      <c r="W450" t="s">
        <v>324</v>
      </c>
      <c r="X450" t="s">
        <v>324</v>
      </c>
      <c r="Y450" t="s">
        <v>324</v>
      </c>
      <c r="Z450" t="s">
        <v>324</v>
      </c>
      <c r="AA450" t="s">
        <v>324</v>
      </c>
      <c r="AB450">
        <v>0</v>
      </c>
      <c r="AC450" t="s">
        <v>324</v>
      </c>
      <c r="AD450" t="s">
        <v>324</v>
      </c>
      <c r="AE450" t="s">
        <v>324</v>
      </c>
      <c r="AF450" t="s">
        <v>324</v>
      </c>
      <c r="AG450" t="s">
        <v>324</v>
      </c>
      <c r="AH450">
        <v>0</v>
      </c>
      <c r="AI450" t="s">
        <v>324</v>
      </c>
      <c r="AJ450" t="s">
        <v>324</v>
      </c>
      <c r="AK450" t="s">
        <v>324</v>
      </c>
      <c r="AL450" t="s">
        <v>324</v>
      </c>
      <c r="AM450" t="s">
        <v>324</v>
      </c>
      <c r="AN450">
        <v>0</v>
      </c>
      <c r="AO450" t="s">
        <v>324</v>
      </c>
      <c r="AP450" t="s">
        <v>324</v>
      </c>
      <c r="AQ450" t="s">
        <v>324</v>
      </c>
      <c r="AR450" t="s">
        <v>324</v>
      </c>
      <c r="AS450" t="s">
        <v>324</v>
      </c>
      <c r="AT450">
        <v>0</v>
      </c>
      <c r="AU450">
        <v>0.25</v>
      </c>
      <c r="AV450">
        <v>3.59</v>
      </c>
      <c r="AW450">
        <v>0.56000000000000005</v>
      </c>
      <c r="AX450" t="s">
        <v>324</v>
      </c>
      <c r="AY450" t="s">
        <v>324</v>
      </c>
      <c r="AZ450">
        <v>4.4000000000000004</v>
      </c>
      <c r="BA450" t="s">
        <v>324</v>
      </c>
      <c r="BB450" t="s">
        <v>324</v>
      </c>
      <c r="BC450" t="s">
        <v>324</v>
      </c>
      <c r="BD450" t="s">
        <v>324</v>
      </c>
      <c r="BE450" t="s">
        <v>324</v>
      </c>
      <c r="BF450">
        <v>0</v>
      </c>
      <c r="BG450" t="s">
        <v>324</v>
      </c>
      <c r="BH450" t="s">
        <v>324</v>
      </c>
      <c r="BI450" t="s">
        <v>324</v>
      </c>
      <c r="BJ450" t="s">
        <v>324</v>
      </c>
      <c r="BK450" t="s">
        <v>324</v>
      </c>
      <c r="BL450">
        <v>0</v>
      </c>
      <c r="BM450" t="s">
        <v>324</v>
      </c>
      <c r="BN450" t="s">
        <v>324</v>
      </c>
      <c r="BO450" t="s">
        <v>324</v>
      </c>
      <c r="BP450" t="s">
        <v>324</v>
      </c>
      <c r="BQ450" t="s">
        <v>324</v>
      </c>
      <c r="BR450">
        <v>0</v>
      </c>
      <c r="BS450">
        <v>0.25</v>
      </c>
      <c r="BT450">
        <v>3.59</v>
      </c>
      <c r="BU450">
        <v>0.56000000000000005</v>
      </c>
      <c r="BV450">
        <v>0</v>
      </c>
      <c r="BW450">
        <v>0</v>
      </c>
      <c r="BX450">
        <v>4.4000000000000004</v>
      </c>
    </row>
    <row r="451" spans="1:76" x14ac:dyDescent="0.45">
      <c r="A451">
        <v>2023</v>
      </c>
      <c r="B451" t="s">
        <v>215</v>
      </c>
      <c r="C451">
        <v>1273</v>
      </c>
      <c r="D451" t="s">
        <v>1111</v>
      </c>
      <c r="E451" t="s">
        <v>1110</v>
      </c>
      <c r="F451">
        <v>5</v>
      </c>
      <c r="G451">
        <v>2.4470000000000001</v>
      </c>
      <c r="H451">
        <v>0.79700000000000004</v>
      </c>
      <c r="I451">
        <v>0.79700000000000004</v>
      </c>
      <c r="J451" t="s">
        <v>244</v>
      </c>
      <c r="K451" t="s">
        <v>324</v>
      </c>
      <c r="L451" t="s">
        <v>324</v>
      </c>
      <c r="M451" t="s">
        <v>324</v>
      </c>
      <c r="N451" t="s">
        <v>324</v>
      </c>
      <c r="O451">
        <v>1.65</v>
      </c>
      <c r="P451">
        <v>1.65</v>
      </c>
      <c r="Q451" t="s">
        <v>324</v>
      </c>
      <c r="R451" t="s">
        <v>324</v>
      </c>
      <c r="S451" t="s">
        <v>324</v>
      </c>
      <c r="T451" t="s">
        <v>324</v>
      </c>
      <c r="U451" t="s">
        <v>324</v>
      </c>
      <c r="V451">
        <v>0</v>
      </c>
      <c r="W451" t="s">
        <v>324</v>
      </c>
      <c r="X451" t="s">
        <v>324</v>
      </c>
      <c r="Y451" t="s">
        <v>324</v>
      </c>
      <c r="Z451" t="s">
        <v>324</v>
      </c>
      <c r="AA451" t="s">
        <v>324</v>
      </c>
      <c r="AB451">
        <v>0</v>
      </c>
      <c r="AC451" t="s">
        <v>324</v>
      </c>
      <c r="AD451" t="s">
        <v>324</v>
      </c>
      <c r="AE451" t="s">
        <v>324</v>
      </c>
      <c r="AF451" t="s">
        <v>324</v>
      </c>
      <c r="AG451" t="s">
        <v>324</v>
      </c>
      <c r="AH451">
        <v>0</v>
      </c>
      <c r="AI451" t="s">
        <v>324</v>
      </c>
      <c r="AJ451" t="s">
        <v>324</v>
      </c>
      <c r="AK451" t="s">
        <v>324</v>
      </c>
      <c r="AL451" t="s">
        <v>324</v>
      </c>
      <c r="AM451" t="s">
        <v>324</v>
      </c>
      <c r="AN451">
        <v>0</v>
      </c>
      <c r="AO451" t="s">
        <v>324</v>
      </c>
      <c r="AP451" t="s">
        <v>324</v>
      </c>
      <c r="AQ451" t="s">
        <v>324</v>
      </c>
      <c r="AR451" t="s">
        <v>324</v>
      </c>
      <c r="AS451" t="s">
        <v>324</v>
      </c>
      <c r="AT451">
        <v>0</v>
      </c>
      <c r="AU451" t="s">
        <v>324</v>
      </c>
      <c r="AV451">
        <v>0.79700000000000004</v>
      </c>
      <c r="AW451" t="s">
        <v>324</v>
      </c>
      <c r="AX451" t="s">
        <v>324</v>
      </c>
      <c r="AY451" t="s">
        <v>324</v>
      </c>
      <c r="AZ451">
        <v>0.79700000000000004</v>
      </c>
      <c r="BA451" t="s">
        <v>324</v>
      </c>
      <c r="BB451" t="s">
        <v>324</v>
      </c>
      <c r="BC451" t="s">
        <v>324</v>
      </c>
      <c r="BD451" t="s">
        <v>324</v>
      </c>
      <c r="BE451" t="s">
        <v>324</v>
      </c>
      <c r="BF451">
        <v>0</v>
      </c>
      <c r="BG451" t="s">
        <v>324</v>
      </c>
      <c r="BH451" t="s">
        <v>324</v>
      </c>
      <c r="BI451" t="s">
        <v>324</v>
      </c>
      <c r="BJ451" t="s">
        <v>324</v>
      </c>
      <c r="BK451" t="s">
        <v>324</v>
      </c>
      <c r="BL451">
        <v>0</v>
      </c>
      <c r="BM451" t="s">
        <v>324</v>
      </c>
      <c r="BN451" t="s">
        <v>324</v>
      </c>
      <c r="BO451" t="s">
        <v>324</v>
      </c>
      <c r="BP451" t="s">
        <v>324</v>
      </c>
      <c r="BQ451" t="s">
        <v>324</v>
      </c>
      <c r="BR451">
        <v>0</v>
      </c>
      <c r="BS451">
        <v>0</v>
      </c>
      <c r="BT451">
        <v>0.79700000000000004</v>
      </c>
      <c r="BU451">
        <v>0</v>
      </c>
      <c r="BV451">
        <v>0</v>
      </c>
      <c r="BW451">
        <v>1.65</v>
      </c>
      <c r="BX451">
        <v>2.4470000000000001</v>
      </c>
    </row>
    <row r="452" spans="1:76" x14ac:dyDescent="0.45">
      <c r="A452">
        <v>2023</v>
      </c>
      <c r="B452" t="s">
        <v>215</v>
      </c>
      <c r="C452">
        <v>1892</v>
      </c>
      <c r="D452" t="s">
        <v>1113</v>
      </c>
      <c r="E452" t="s">
        <v>1110</v>
      </c>
      <c r="F452">
        <v>2990</v>
      </c>
      <c r="G452">
        <v>34.707999999999998</v>
      </c>
      <c r="H452" t="s">
        <v>324</v>
      </c>
      <c r="I452" t="s">
        <v>324</v>
      </c>
      <c r="J452" t="s">
        <v>244</v>
      </c>
      <c r="K452">
        <v>21.716000000000001</v>
      </c>
      <c r="L452">
        <v>10.685</v>
      </c>
      <c r="M452" t="s">
        <v>324</v>
      </c>
      <c r="N452" t="s">
        <v>324</v>
      </c>
      <c r="O452" t="s">
        <v>324</v>
      </c>
      <c r="P452">
        <v>32.401000000000003</v>
      </c>
      <c r="Q452">
        <v>2.2650000000000001</v>
      </c>
      <c r="R452">
        <v>4.2000000000000003E-2</v>
      </c>
      <c r="S452" t="s">
        <v>324</v>
      </c>
      <c r="T452" t="s">
        <v>324</v>
      </c>
      <c r="U452" t="s">
        <v>324</v>
      </c>
      <c r="V452">
        <v>2.3069999999999999</v>
      </c>
      <c r="W452" t="s">
        <v>324</v>
      </c>
      <c r="X452" t="s">
        <v>324</v>
      </c>
      <c r="Y452" t="s">
        <v>324</v>
      </c>
      <c r="Z452" t="s">
        <v>324</v>
      </c>
      <c r="AA452" t="s">
        <v>324</v>
      </c>
      <c r="AB452">
        <v>0</v>
      </c>
      <c r="AC452" t="s">
        <v>324</v>
      </c>
      <c r="AD452" t="s">
        <v>324</v>
      </c>
      <c r="AE452" t="s">
        <v>324</v>
      </c>
      <c r="AF452" t="s">
        <v>324</v>
      </c>
      <c r="AG452" t="s">
        <v>324</v>
      </c>
      <c r="AH452">
        <v>0</v>
      </c>
      <c r="AI452" t="s">
        <v>324</v>
      </c>
      <c r="AJ452" t="s">
        <v>324</v>
      </c>
      <c r="AK452" t="s">
        <v>324</v>
      </c>
      <c r="AL452" t="s">
        <v>324</v>
      </c>
      <c r="AM452" t="s">
        <v>324</v>
      </c>
      <c r="AN452">
        <v>0</v>
      </c>
      <c r="AO452" t="s">
        <v>324</v>
      </c>
      <c r="AP452" t="s">
        <v>324</v>
      </c>
      <c r="AQ452" t="s">
        <v>324</v>
      </c>
      <c r="AR452" t="s">
        <v>324</v>
      </c>
      <c r="AS452" t="s">
        <v>324</v>
      </c>
      <c r="AT452">
        <v>0</v>
      </c>
      <c r="AU452" t="s">
        <v>324</v>
      </c>
      <c r="AV452" t="s">
        <v>324</v>
      </c>
      <c r="AW452" t="s">
        <v>324</v>
      </c>
      <c r="AX452" t="s">
        <v>324</v>
      </c>
      <c r="AY452" t="s">
        <v>324</v>
      </c>
      <c r="AZ452">
        <v>0</v>
      </c>
      <c r="BA452" t="s">
        <v>324</v>
      </c>
      <c r="BB452" t="s">
        <v>324</v>
      </c>
      <c r="BC452" t="s">
        <v>324</v>
      </c>
      <c r="BD452" t="s">
        <v>324</v>
      </c>
      <c r="BE452" t="s">
        <v>324</v>
      </c>
      <c r="BF452">
        <v>0</v>
      </c>
      <c r="BG452" t="s">
        <v>324</v>
      </c>
      <c r="BH452" t="s">
        <v>324</v>
      </c>
      <c r="BI452" t="s">
        <v>324</v>
      </c>
      <c r="BJ452" t="s">
        <v>324</v>
      </c>
      <c r="BK452" t="s">
        <v>324</v>
      </c>
      <c r="BL452">
        <v>0</v>
      </c>
      <c r="BM452" t="s">
        <v>324</v>
      </c>
      <c r="BN452" t="s">
        <v>324</v>
      </c>
      <c r="BO452" t="s">
        <v>324</v>
      </c>
      <c r="BP452" t="s">
        <v>324</v>
      </c>
      <c r="BQ452" t="s">
        <v>324</v>
      </c>
      <c r="BR452">
        <v>0</v>
      </c>
      <c r="BS452">
        <v>23.981000000000002</v>
      </c>
      <c r="BT452">
        <v>10.727</v>
      </c>
      <c r="BU452">
        <v>0</v>
      </c>
      <c r="BV452">
        <v>0</v>
      </c>
      <c r="BW452">
        <v>0</v>
      </c>
      <c r="BX452">
        <v>34.707999999999998</v>
      </c>
    </row>
    <row r="453" spans="1:76" x14ac:dyDescent="0.45">
      <c r="A453">
        <v>2023</v>
      </c>
      <c r="B453" t="s">
        <v>215</v>
      </c>
      <c r="C453">
        <v>2049</v>
      </c>
      <c r="D453" t="s">
        <v>1114</v>
      </c>
      <c r="E453" t="s">
        <v>607</v>
      </c>
      <c r="F453">
        <v>116</v>
      </c>
      <c r="G453">
        <v>0.877</v>
      </c>
      <c r="H453" t="s">
        <v>324</v>
      </c>
      <c r="I453" t="s">
        <v>324</v>
      </c>
      <c r="J453" t="s">
        <v>244</v>
      </c>
      <c r="K453">
        <v>0.69599999999999995</v>
      </c>
      <c r="L453">
        <v>0.18099999999999999</v>
      </c>
      <c r="M453" t="s">
        <v>324</v>
      </c>
      <c r="N453" t="s">
        <v>324</v>
      </c>
      <c r="O453" t="s">
        <v>324</v>
      </c>
      <c r="P453">
        <v>0.877</v>
      </c>
      <c r="Q453" t="s">
        <v>324</v>
      </c>
      <c r="R453" t="s">
        <v>324</v>
      </c>
      <c r="S453" t="s">
        <v>324</v>
      </c>
      <c r="T453" t="s">
        <v>324</v>
      </c>
      <c r="U453" t="s">
        <v>324</v>
      </c>
      <c r="V453">
        <v>0</v>
      </c>
      <c r="W453" t="s">
        <v>324</v>
      </c>
      <c r="X453" t="s">
        <v>324</v>
      </c>
      <c r="Y453" t="s">
        <v>324</v>
      </c>
      <c r="Z453" t="s">
        <v>324</v>
      </c>
      <c r="AA453" t="s">
        <v>324</v>
      </c>
      <c r="AB453">
        <v>0</v>
      </c>
      <c r="AC453" t="s">
        <v>324</v>
      </c>
      <c r="AD453" t="s">
        <v>324</v>
      </c>
      <c r="AE453" t="s">
        <v>324</v>
      </c>
      <c r="AF453" t="s">
        <v>324</v>
      </c>
      <c r="AG453" t="s">
        <v>324</v>
      </c>
      <c r="AH453">
        <v>0</v>
      </c>
      <c r="AI453" t="s">
        <v>324</v>
      </c>
      <c r="AJ453" t="s">
        <v>324</v>
      </c>
      <c r="AK453" t="s">
        <v>324</v>
      </c>
      <c r="AL453" t="s">
        <v>324</v>
      </c>
      <c r="AM453" t="s">
        <v>324</v>
      </c>
      <c r="AN453">
        <v>0</v>
      </c>
      <c r="AO453" t="s">
        <v>324</v>
      </c>
      <c r="AP453" t="s">
        <v>324</v>
      </c>
      <c r="AQ453" t="s">
        <v>324</v>
      </c>
      <c r="AR453" t="s">
        <v>324</v>
      </c>
      <c r="AS453" t="s">
        <v>324</v>
      </c>
      <c r="AT453">
        <v>0</v>
      </c>
      <c r="AU453" t="s">
        <v>324</v>
      </c>
      <c r="AV453" t="s">
        <v>324</v>
      </c>
      <c r="AW453" t="s">
        <v>324</v>
      </c>
      <c r="AX453" t="s">
        <v>324</v>
      </c>
      <c r="AY453" t="s">
        <v>324</v>
      </c>
      <c r="AZ453">
        <v>0</v>
      </c>
      <c r="BA453" t="s">
        <v>324</v>
      </c>
      <c r="BB453" t="s">
        <v>324</v>
      </c>
      <c r="BC453" t="s">
        <v>324</v>
      </c>
      <c r="BD453" t="s">
        <v>324</v>
      </c>
      <c r="BE453" t="s">
        <v>324</v>
      </c>
      <c r="BF453">
        <v>0</v>
      </c>
      <c r="BG453" t="s">
        <v>324</v>
      </c>
      <c r="BH453" t="s">
        <v>324</v>
      </c>
      <c r="BI453" t="s">
        <v>324</v>
      </c>
      <c r="BJ453" t="s">
        <v>324</v>
      </c>
      <c r="BK453" t="s">
        <v>324</v>
      </c>
      <c r="BL453">
        <v>0</v>
      </c>
      <c r="BM453" t="s">
        <v>324</v>
      </c>
      <c r="BN453" t="s">
        <v>324</v>
      </c>
      <c r="BO453" t="s">
        <v>324</v>
      </c>
      <c r="BP453" t="s">
        <v>324</v>
      </c>
      <c r="BQ453" t="s">
        <v>324</v>
      </c>
      <c r="BR453">
        <v>0</v>
      </c>
      <c r="BS453">
        <v>0.69599999999999995</v>
      </c>
      <c r="BT453">
        <v>0.18099999999999999</v>
      </c>
      <c r="BU453">
        <v>0</v>
      </c>
      <c r="BV453">
        <v>0</v>
      </c>
      <c r="BW453">
        <v>0</v>
      </c>
      <c r="BX453">
        <v>0.877</v>
      </c>
    </row>
    <row r="454" spans="1:76" x14ac:dyDescent="0.45">
      <c r="A454">
        <v>2023</v>
      </c>
      <c r="B454" t="s">
        <v>215</v>
      </c>
      <c r="C454">
        <v>3278</v>
      </c>
      <c r="D454" t="s">
        <v>1446</v>
      </c>
      <c r="E454" t="s">
        <v>1110</v>
      </c>
      <c r="F454">
        <v>20910</v>
      </c>
      <c r="G454">
        <v>220.62899999999999</v>
      </c>
      <c r="H454" t="s">
        <v>324</v>
      </c>
      <c r="I454" t="s">
        <v>324</v>
      </c>
      <c r="J454" t="s">
        <v>244</v>
      </c>
      <c r="K454">
        <v>182.02199999999999</v>
      </c>
      <c r="L454">
        <v>12.939</v>
      </c>
      <c r="M454">
        <v>0.79500000000000004</v>
      </c>
      <c r="N454" t="s">
        <v>324</v>
      </c>
      <c r="O454" t="s">
        <v>324</v>
      </c>
      <c r="P454">
        <v>195.756</v>
      </c>
      <c r="Q454">
        <v>3.6379999999999999</v>
      </c>
      <c r="R454">
        <v>2.5999999999999999E-2</v>
      </c>
      <c r="S454" t="s">
        <v>324</v>
      </c>
      <c r="T454" t="s">
        <v>324</v>
      </c>
      <c r="U454" t="s">
        <v>324</v>
      </c>
      <c r="V454">
        <v>3.6640000000000001</v>
      </c>
      <c r="W454">
        <v>9.4269999999999996</v>
      </c>
      <c r="X454">
        <v>4.2000000000000003E-2</v>
      </c>
      <c r="Y454" t="s">
        <v>324</v>
      </c>
      <c r="Z454" t="s">
        <v>324</v>
      </c>
      <c r="AA454" t="s">
        <v>324</v>
      </c>
      <c r="AB454">
        <v>9.4689999999999994</v>
      </c>
      <c r="AC454">
        <v>0.127</v>
      </c>
      <c r="AD454">
        <v>0.316</v>
      </c>
      <c r="AE454">
        <v>0.01</v>
      </c>
      <c r="AF454" t="s">
        <v>324</v>
      </c>
      <c r="AG454" t="s">
        <v>324</v>
      </c>
      <c r="AH454">
        <v>0.45300000000000001</v>
      </c>
      <c r="AI454" t="s">
        <v>324</v>
      </c>
      <c r="AJ454" t="s">
        <v>324</v>
      </c>
      <c r="AK454" t="s">
        <v>324</v>
      </c>
      <c r="AL454" t="s">
        <v>324</v>
      </c>
      <c r="AM454" t="s">
        <v>324</v>
      </c>
      <c r="AN454">
        <v>0</v>
      </c>
      <c r="AO454" t="s">
        <v>324</v>
      </c>
      <c r="AP454" t="s">
        <v>324</v>
      </c>
      <c r="AQ454" t="s">
        <v>324</v>
      </c>
      <c r="AR454" t="s">
        <v>324</v>
      </c>
      <c r="AS454" t="s">
        <v>324</v>
      </c>
      <c r="AT454">
        <v>0</v>
      </c>
      <c r="AU454" t="s">
        <v>324</v>
      </c>
      <c r="AV454">
        <v>20.625</v>
      </c>
      <c r="AW454" t="s">
        <v>324</v>
      </c>
      <c r="AX454" t="s">
        <v>324</v>
      </c>
      <c r="AY454" t="s">
        <v>324</v>
      </c>
      <c r="AZ454">
        <v>20.625</v>
      </c>
      <c r="BA454" t="s">
        <v>324</v>
      </c>
      <c r="BB454" t="s">
        <v>324</v>
      </c>
      <c r="BC454" t="s">
        <v>324</v>
      </c>
      <c r="BD454" t="s">
        <v>324</v>
      </c>
      <c r="BE454" t="s">
        <v>324</v>
      </c>
      <c r="BF454">
        <v>0</v>
      </c>
      <c r="BG454" t="s">
        <v>324</v>
      </c>
      <c r="BH454" t="s">
        <v>324</v>
      </c>
      <c r="BI454" t="s">
        <v>324</v>
      </c>
      <c r="BJ454" t="s">
        <v>324</v>
      </c>
      <c r="BK454" t="s">
        <v>324</v>
      </c>
      <c r="BL454">
        <v>0</v>
      </c>
      <c r="BM454">
        <v>7.0000000000000007E-2</v>
      </c>
      <c r="BN454">
        <v>6.0999999999999999E-2</v>
      </c>
      <c r="BO454" t="s">
        <v>324</v>
      </c>
      <c r="BP454" t="s">
        <v>324</v>
      </c>
      <c r="BQ454" t="s">
        <v>324</v>
      </c>
      <c r="BR454">
        <v>0.13100000000000001</v>
      </c>
      <c r="BS454">
        <v>185.857</v>
      </c>
      <c r="BT454">
        <v>33.966999999999999</v>
      </c>
      <c r="BU454">
        <v>0.80500000000000005</v>
      </c>
      <c r="BV454">
        <v>0</v>
      </c>
      <c r="BW454">
        <v>0</v>
      </c>
      <c r="BX454">
        <v>220.62899999999999</v>
      </c>
    </row>
    <row r="455" spans="1:76" x14ac:dyDescent="0.45">
      <c r="A455">
        <v>2023</v>
      </c>
      <c r="B455" t="s">
        <v>215</v>
      </c>
      <c r="C455">
        <v>4146</v>
      </c>
      <c r="D455" t="s">
        <v>1120</v>
      </c>
      <c r="E455" t="s">
        <v>1110</v>
      </c>
      <c r="F455">
        <v>118</v>
      </c>
      <c r="G455">
        <v>1.74</v>
      </c>
      <c r="H455" t="s">
        <v>324</v>
      </c>
      <c r="I455" t="s">
        <v>324</v>
      </c>
      <c r="J455" t="s">
        <v>247</v>
      </c>
      <c r="K455">
        <v>1.4159999999999999</v>
      </c>
      <c r="L455">
        <v>7.9000000000000001E-2</v>
      </c>
      <c r="M455" t="s">
        <v>324</v>
      </c>
      <c r="N455" t="s">
        <v>324</v>
      </c>
      <c r="O455" t="s">
        <v>324</v>
      </c>
      <c r="P455">
        <v>1.4950000000000001</v>
      </c>
      <c r="Q455">
        <v>0.245</v>
      </c>
      <c r="R455" t="s">
        <v>324</v>
      </c>
      <c r="S455" t="s">
        <v>324</v>
      </c>
      <c r="T455" t="s">
        <v>324</v>
      </c>
      <c r="U455" t="s">
        <v>324</v>
      </c>
      <c r="V455">
        <v>0.245</v>
      </c>
      <c r="W455">
        <v>0.379</v>
      </c>
      <c r="X455" t="s">
        <v>324</v>
      </c>
      <c r="Y455" t="s">
        <v>324</v>
      </c>
      <c r="Z455" t="s">
        <v>324</v>
      </c>
      <c r="AA455" t="s">
        <v>324</v>
      </c>
      <c r="AB455">
        <v>0.379</v>
      </c>
      <c r="AC455" t="s">
        <v>324</v>
      </c>
      <c r="AD455" t="s">
        <v>324</v>
      </c>
      <c r="AE455" t="s">
        <v>324</v>
      </c>
      <c r="AF455" t="s">
        <v>324</v>
      </c>
      <c r="AG455" t="s">
        <v>324</v>
      </c>
      <c r="AH455">
        <v>0</v>
      </c>
      <c r="AI455" t="s">
        <v>324</v>
      </c>
      <c r="AJ455" t="s">
        <v>324</v>
      </c>
      <c r="AK455" t="s">
        <v>324</v>
      </c>
      <c r="AL455" t="s">
        <v>324</v>
      </c>
      <c r="AM455" t="s">
        <v>324</v>
      </c>
      <c r="AN455">
        <v>0</v>
      </c>
      <c r="AO455" t="s">
        <v>324</v>
      </c>
      <c r="AP455" t="s">
        <v>324</v>
      </c>
      <c r="AQ455" t="s">
        <v>324</v>
      </c>
      <c r="AR455" t="s">
        <v>324</v>
      </c>
      <c r="AS455" t="s">
        <v>324</v>
      </c>
      <c r="AT455">
        <v>0</v>
      </c>
      <c r="AU455" t="s">
        <v>324</v>
      </c>
      <c r="AV455" t="s">
        <v>324</v>
      </c>
      <c r="AW455" t="s">
        <v>324</v>
      </c>
      <c r="AX455" t="s">
        <v>324</v>
      </c>
      <c r="AY455" t="s">
        <v>324</v>
      </c>
      <c r="AZ455">
        <v>0</v>
      </c>
      <c r="BA455" t="s">
        <v>324</v>
      </c>
      <c r="BB455" t="s">
        <v>324</v>
      </c>
      <c r="BC455" t="s">
        <v>324</v>
      </c>
      <c r="BD455" t="s">
        <v>324</v>
      </c>
      <c r="BE455" t="s">
        <v>324</v>
      </c>
      <c r="BF455">
        <v>0</v>
      </c>
      <c r="BG455" t="s">
        <v>324</v>
      </c>
      <c r="BH455" t="s">
        <v>324</v>
      </c>
      <c r="BI455" t="s">
        <v>324</v>
      </c>
      <c r="BJ455" t="s">
        <v>324</v>
      </c>
      <c r="BK455" t="s">
        <v>324</v>
      </c>
      <c r="BL455">
        <v>0</v>
      </c>
      <c r="BM455" t="s">
        <v>324</v>
      </c>
      <c r="BN455" t="s">
        <v>324</v>
      </c>
      <c r="BO455" t="s">
        <v>324</v>
      </c>
      <c r="BP455" t="s">
        <v>324</v>
      </c>
      <c r="BQ455" t="s">
        <v>324</v>
      </c>
      <c r="BR455">
        <v>0</v>
      </c>
      <c r="BS455">
        <v>1.661</v>
      </c>
      <c r="BT455">
        <v>7.9000000000000001E-2</v>
      </c>
      <c r="BU455">
        <v>0</v>
      </c>
      <c r="BV455">
        <v>0</v>
      </c>
      <c r="BW455">
        <v>0</v>
      </c>
      <c r="BX455">
        <v>1.74</v>
      </c>
    </row>
    <row r="456" spans="1:76" x14ac:dyDescent="0.45">
      <c r="A456">
        <v>2023</v>
      </c>
      <c r="B456" t="s">
        <v>215</v>
      </c>
      <c r="C456">
        <v>5063</v>
      </c>
      <c r="D456" t="s">
        <v>1125</v>
      </c>
      <c r="E456" t="s">
        <v>1110</v>
      </c>
      <c r="F456">
        <v>7</v>
      </c>
      <c r="G456">
        <v>0.315</v>
      </c>
      <c r="H456" t="s">
        <v>324</v>
      </c>
      <c r="I456" t="s">
        <v>324</v>
      </c>
      <c r="J456" t="s">
        <v>244</v>
      </c>
      <c r="K456" t="s">
        <v>324</v>
      </c>
      <c r="L456">
        <v>0.01</v>
      </c>
      <c r="M456" t="s">
        <v>324</v>
      </c>
      <c r="N456" t="s">
        <v>324</v>
      </c>
      <c r="O456" t="s">
        <v>324</v>
      </c>
      <c r="P456">
        <v>0.01</v>
      </c>
      <c r="Q456" t="s">
        <v>324</v>
      </c>
      <c r="R456" t="s">
        <v>324</v>
      </c>
      <c r="S456" t="s">
        <v>324</v>
      </c>
      <c r="T456" t="s">
        <v>324</v>
      </c>
      <c r="U456" t="s">
        <v>324</v>
      </c>
      <c r="V456">
        <v>0</v>
      </c>
      <c r="W456" t="s">
        <v>324</v>
      </c>
      <c r="X456" t="s">
        <v>324</v>
      </c>
      <c r="Y456" t="s">
        <v>324</v>
      </c>
      <c r="Z456" t="s">
        <v>324</v>
      </c>
      <c r="AA456" t="s">
        <v>324</v>
      </c>
      <c r="AB456">
        <v>0</v>
      </c>
      <c r="AC456" t="s">
        <v>324</v>
      </c>
      <c r="AD456">
        <v>0.30499999999999999</v>
      </c>
      <c r="AE456" t="s">
        <v>324</v>
      </c>
      <c r="AF456" t="s">
        <v>324</v>
      </c>
      <c r="AG456" t="s">
        <v>324</v>
      </c>
      <c r="AH456">
        <v>0.30499999999999999</v>
      </c>
      <c r="AI456" t="s">
        <v>324</v>
      </c>
      <c r="AJ456" t="s">
        <v>324</v>
      </c>
      <c r="AK456" t="s">
        <v>324</v>
      </c>
      <c r="AL456" t="s">
        <v>324</v>
      </c>
      <c r="AM456" t="s">
        <v>324</v>
      </c>
      <c r="AN456">
        <v>0</v>
      </c>
      <c r="AO456" t="s">
        <v>324</v>
      </c>
      <c r="AP456" t="s">
        <v>324</v>
      </c>
      <c r="AQ456" t="s">
        <v>324</v>
      </c>
      <c r="AR456" t="s">
        <v>324</v>
      </c>
      <c r="AS456" t="s">
        <v>324</v>
      </c>
      <c r="AT456">
        <v>0</v>
      </c>
      <c r="AU456" t="s">
        <v>324</v>
      </c>
      <c r="AV456" t="s">
        <v>324</v>
      </c>
      <c r="AW456" t="s">
        <v>324</v>
      </c>
      <c r="AX456" t="s">
        <v>324</v>
      </c>
      <c r="AY456" t="s">
        <v>324</v>
      </c>
      <c r="AZ456">
        <v>0</v>
      </c>
      <c r="BA456" t="s">
        <v>324</v>
      </c>
      <c r="BB456" t="s">
        <v>324</v>
      </c>
      <c r="BC456" t="s">
        <v>324</v>
      </c>
      <c r="BD456" t="s">
        <v>324</v>
      </c>
      <c r="BE456" t="s">
        <v>324</v>
      </c>
      <c r="BF456">
        <v>0</v>
      </c>
      <c r="BG456" t="s">
        <v>324</v>
      </c>
      <c r="BH456" t="s">
        <v>324</v>
      </c>
      <c r="BI456" t="s">
        <v>324</v>
      </c>
      <c r="BJ456" t="s">
        <v>324</v>
      </c>
      <c r="BK456" t="s">
        <v>324</v>
      </c>
      <c r="BL456">
        <v>0</v>
      </c>
      <c r="BM456" t="s">
        <v>324</v>
      </c>
      <c r="BN456" t="s">
        <v>324</v>
      </c>
      <c r="BO456" t="s">
        <v>324</v>
      </c>
      <c r="BP456" t="s">
        <v>324</v>
      </c>
      <c r="BQ456" t="s">
        <v>324</v>
      </c>
      <c r="BR456">
        <v>0</v>
      </c>
      <c r="BS456">
        <v>0</v>
      </c>
      <c r="BT456">
        <v>0.315</v>
      </c>
      <c r="BU456">
        <v>0</v>
      </c>
      <c r="BV456">
        <v>0</v>
      </c>
      <c r="BW456">
        <v>0</v>
      </c>
      <c r="BX456">
        <v>0.315</v>
      </c>
    </row>
    <row r="457" spans="1:76" x14ac:dyDescent="0.45">
      <c r="A457">
        <v>2023</v>
      </c>
      <c r="B457" t="s">
        <v>215</v>
      </c>
      <c r="C457">
        <v>5078</v>
      </c>
      <c r="D457" t="s">
        <v>1126</v>
      </c>
      <c r="E457" t="s">
        <v>1110</v>
      </c>
      <c r="F457">
        <v>21</v>
      </c>
      <c r="G457">
        <v>14.9</v>
      </c>
      <c r="H457" t="s">
        <v>324</v>
      </c>
      <c r="I457" t="s">
        <v>324</v>
      </c>
      <c r="J457" t="s">
        <v>247</v>
      </c>
      <c r="K457" t="s">
        <v>324</v>
      </c>
      <c r="L457" t="s">
        <v>324</v>
      </c>
      <c r="M457" t="s">
        <v>324</v>
      </c>
      <c r="N457" t="s">
        <v>324</v>
      </c>
      <c r="O457" t="s">
        <v>324</v>
      </c>
      <c r="P457">
        <v>0</v>
      </c>
      <c r="Q457" t="s">
        <v>324</v>
      </c>
      <c r="R457" t="s">
        <v>324</v>
      </c>
      <c r="S457" t="s">
        <v>324</v>
      </c>
      <c r="T457" t="s">
        <v>324</v>
      </c>
      <c r="U457" t="s">
        <v>324</v>
      </c>
      <c r="V457">
        <v>0</v>
      </c>
      <c r="W457" t="s">
        <v>324</v>
      </c>
      <c r="X457" t="s">
        <v>324</v>
      </c>
      <c r="Y457" t="s">
        <v>324</v>
      </c>
      <c r="Z457" t="s">
        <v>324</v>
      </c>
      <c r="AA457" t="s">
        <v>324</v>
      </c>
      <c r="AB457">
        <v>0</v>
      </c>
      <c r="AC457" t="s">
        <v>324</v>
      </c>
      <c r="AD457" t="s">
        <v>324</v>
      </c>
      <c r="AE457" t="s">
        <v>324</v>
      </c>
      <c r="AF457" t="s">
        <v>324</v>
      </c>
      <c r="AG457" t="s">
        <v>324</v>
      </c>
      <c r="AH457">
        <v>0</v>
      </c>
      <c r="AI457" t="s">
        <v>324</v>
      </c>
      <c r="AJ457" t="s">
        <v>324</v>
      </c>
      <c r="AK457" t="s">
        <v>324</v>
      </c>
      <c r="AL457" t="s">
        <v>324</v>
      </c>
      <c r="AM457" t="s">
        <v>324</v>
      </c>
      <c r="AN457">
        <v>0</v>
      </c>
      <c r="AO457" t="s">
        <v>324</v>
      </c>
      <c r="AP457" t="s">
        <v>324</v>
      </c>
      <c r="AQ457" t="s">
        <v>324</v>
      </c>
      <c r="AR457" t="s">
        <v>324</v>
      </c>
      <c r="AS457" t="s">
        <v>324</v>
      </c>
      <c r="AT457">
        <v>0</v>
      </c>
      <c r="AU457" t="s">
        <v>324</v>
      </c>
      <c r="AV457">
        <v>14.9</v>
      </c>
      <c r="AW457" t="s">
        <v>324</v>
      </c>
      <c r="AX457" t="s">
        <v>324</v>
      </c>
      <c r="AY457" t="s">
        <v>324</v>
      </c>
      <c r="AZ457">
        <v>14.9</v>
      </c>
      <c r="BA457" t="s">
        <v>324</v>
      </c>
      <c r="BB457" t="s">
        <v>324</v>
      </c>
      <c r="BC457" t="s">
        <v>324</v>
      </c>
      <c r="BD457" t="s">
        <v>324</v>
      </c>
      <c r="BE457" t="s">
        <v>324</v>
      </c>
      <c r="BF457">
        <v>0</v>
      </c>
      <c r="BG457" t="s">
        <v>324</v>
      </c>
      <c r="BH457" t="s">
        <v>324</v>
      </c>
      <c r="BI457" t="s">
        <v>324</v>
      </c>
      <c r="BJ457" t="s">
        <v>324</v>
      </c>
      <c r="BK457" t="s">
        <v>324</v>
      </c>
      <c r="BL457">
        <v>0</v>
      </c>
      <c r="BM457" t="s">
        <v>324</v>
      </c>
      <c r="BN457" t="s">
        <v>324</v>
      </c>
      <c r="BO457" t="s">
        <v>324</v>
      </c>
      <c r="BP457" t="s">
        <v>324</v>
      </c>
      <c r="BQ457" t="s">
        <v>324</v>
      </c>
      <c r="BR457">
        <v>0</v>
      </c>
      <c r="BS457">
        <v>0</v>
      </c>
      <c r="BT457">
        <v>14.9</v>
      </c>
      <c r="BU457">
        <v>0</v>
      </c>
      <c r="BV457">
        <v>0</v>
      </c>
      <c r="BW457">
        <v>0</v>
      </c>
      <c r="BX457">
        <v>14.9</v>
      </c>
    </row>
    <row r="458" spans="1:76" x14ac:dyDescent="0.45">
      <c r="A458">
        <v>2023</v>
      </c>
      <c r="B458" t="s">
        <v>215</v>
      </c>
      <c r="C458">
        <v>6182</v>
      </c>
      <c r="D458" t="s">
        <v>1127</v>
      </c>
      <c r="E458" t="s">
        <v>1110</v>
      </c>
      <c r="F458">
        <v>9</v>
      </c>
      <c r="G458">
        <v>7.8330000000000002</v>
      </c>
      <c r="H458" t="s">
        <v>324</v>
      </c>
      <c r="I458">
        <v>7.8330000000000002</v>
      </c>
      <c r="J458" t="s">
        <v>244</v>
      </c>
      <c r="K458" t="s">
        <v>324</v>
      </c>
      <c r="L458" t="s">
        <v>324</v>
      </c>
      <c r="M458" t="s">
        <v>324</v>
      </c>
      <c r="N458" t="s">
        <v>324</v>
      </c>
      <c r="O458">
        <v>7.8330000000000002</v>
      </c>
      <c r="P458">
        <v>7.8330000000000002</v>
      </c>
      <c r="Q458" t="s">
        <v>324</v>
      </c>
      <c r="R458" t="s">
        <v>324</v>
      </c>
      <c r="S458" t="s">
        <v>324</v>
      </c>
      <c r="T458" t="s">
        <v>324</v>
      </c>
      <c r="U458" t="s">
        <v>324</v>
      </c>
      <c r="V458">
        <v>0</v>
      </c>
      <c r="W458" t="s">
        <v>324</v>
      </c>
      <c r="X458" t="s">
        <v>324</v>
      </c>
      <c r="Y458" t="s">
        <v>324</v>
      </c>
      <c r="Z458" t="s">
        <v>324</v>
      </c>
      <c r="AA458" t="s">
        <v>324</v>
      </c>
      <c r="AB458">
        <v>0</v>
      </c>
      <c r="AC458" t="s">
        <v>324</v>
      </c>
      <c r="AD458" t="s">
        <v>324</v>
      </c>
      <c r="AE458" t="s">
        <v>324</v>
      </c>
      <c r="AF458" t="s">
        <v>324</v>
      </c>
      <c r="AG458" t="s">
        <v>324</v>
      </c>
      <c r="AH458">
        <v>0</v>
      </c>
      <c r="AI458" t="s">
        <v>324</v>
      </c>
      <c r="AJ458" t="s">
        <v>324</v>
      </c>
      <c r="AK458" t="s">
        <v>324</v>
      </c>
      <c r="AL458" t="s">
        <v>324</v>
      </c>
      <c r="AM458" t="s">
        <v>324</v>
      </c>
      <c r="AN458">
        <v>0</v>
      </c>
      <c r="AO458" t="s">
        <v>324</v>
      </c>
      <c r="AP458" t="s">
        <v>324</v>
      </c>
      <c r="AQ458" t="s">
        <v>324</v>
      </c>
      <c r="AR458" t="s">
        <v>324</v>
      </c>
      <c r="AS458" t="s">
        <v>324</v>
      </c>
      <c r="AT458">
        <v>0</v>
      </c>
      <c r="AU458" t="s">
        <v>324</v>
      </c>
      <c r="AV458" t="s">
        <v>324</v>
      </c>
      <c r="AW458" t="s">
        <v>324</v>
      </c>
      <c r="AX458" t="s">
        <v>324</v>
      </c>
      <c r="AY458" t="s">
        <v>324</v>
      </c>
      <c r="AZ458">
        <v>0</v>
      </c>
      <c r="BA458" t="s">
        <v>324</v>
      </c>
      <c r="BB458" t="s">
        <v>324</v>
      </c>
      <c r="BC458" t="s">
        <v>324</v>
      </c>
      <c r="BD458" t="s">
        <v>324</v>
      </c>
      <c r="BE458" t="s">
        <v>324</v>
      </c>
      <c r="BF458">
        <v>0</v>
      </c>
      <c r="BG458" t="s">
        <v>324</v>
      </c>
      <c r="BH458" t="s">
        <v>324</v>
      </c>
      <c r="BI458" t="s">
        <v>324</v>
      </c>
      <c r="BJ458" t="s">
        <v>324</v>
      </c>
      <c r="BK458" t="s">
        <v>324</v>
      </c>
      <c r="BL458">
        <v>0</v>
      </c>
      <c r="BM458" t="s">
        <v>324</v>
      </c>
      <c r="BN458" t="s">
        <v>324</v>
      </c>
      <c r="BO458" t="s">
        <v>324</v>
      </c>
      <c r="BP458" t="s">
        <v>324</v>
      </c>
      <c r="BQ458" t="s">
        <v>324</v>
      </c>
      <c r="BR458">
        <v>0</v>
      </c>
      <c r="BS458">
        <v>0</v>
      </c>
      <c r="BT458">
        <v>0</v>
      </c>
      <c r="BU458">
        <v>0</v>
      </c>
      <c r="BV458">
        <v>0</v>
      </c>
      <c r="BW458">
        <v>7.8330000000000002</v>
      </c>
      <c r="BX458">
        <v>7.8330000000000002</v>
      </c>
    </row>
    <row r="459" spans="1:76" x14ac:dyDescent="0.45">
      <c r="A459">
        <v>2023</v>
      </c>
      <c r="B459" t="s">
        <v>215</v>
      </c>
      <c r="C459">
        <v>8898</v>
      </c>
      <c r="D459" t="s">
        <v>1447</v>
      </c>
      <c r="E459" t="s">
        <v>1110</v>
      </c>
      <c r="F459">
        <v>102</v>
      </c>
      <c r="G459">
        <v>1.84</v>
      </c>
      <c r="H459" t="s">
        <v>324</v>
      </c>
      <c r="I459" t="s">
        <v>324</v>
      </c>
      <c r="J459" t="s">
        <v>244</v>
      </c>
      <c r="K459">
        <v>0.85</v>
      </c>
      <c r="L459" t="s">
        <v>324</v>
      </c>
      <c r="M459" t="s">
        <v>324</v>
      </c>
      <c r="N459" t="s">
        <v>324</v>
      </c>
      <c r="O459">
        <v>0.99</v>
      </c>
      <c r="P459">
        <v>1.84</v>
      </c>
      <c r="Q459" t="s">
        <v>324</v>
      </c>
      <c r="R459" t="s">
        <v>324</v>
      </c>
      <c r="S459" t="s">
        <v>324</v>
      </c>
      <c r="T459" t="s">
        <v>324</v>
      </c>
      <c r="U459" t="s">
        <v>324</v>
      </c>
      <c r="V459">
        <v>0</v>
      </c>
      <c r="W459" t="s">
        <v>324</v>
      </c>
      <c r="X459" t="s">
        <v>324</v>
      </c>
      <c r="Y459" t="s">
        <v>324</v>
      </c>
      <c r="Z459" t="s">
        <v>324</v>
      </c>
      <c r="AA459" t="s">
        <v>324</v>
      </c>
      <c r="AB459">
        <v>0</v>
      </c>
      <c r="AC459" t="s">
        <v>324</v>
      </c>
      <c r="AD459" t="s">
        <v>324</v>
      </c>
      <c r="AE459" t="s">
        <v>324</v>
      </c>
      <c r="AF459" t="s">
        <v>324</v>
      </c>
      <c r="AG459" t="s">
        <v>324</v>
      </c>
      <c r="AH459">
        <v>0</v>
      </c>
      <c r="AI459" t="s">
        <v>324</v>
      </c>
      <c r="AJ459" t="s">
        <v>324</v>
      </c>
      <c r="AK459" t="s">
        <v>324</v>
      </c>
      <c r="AL459" t="s">
        <v>324</v>
      </c>
      <c r="AM459" t="s">
        <v>324</v>
      </c>
      <c r="AN459">
        <v>0</v>
      </c>
      <c r="AO459" t="s">
        <v>324</v>
      </c>
      <c r="AP459" t="s">
        <v>324</v>
      </c>
      <c r="AQ459" t="s">
        <v>324</v>
      </c>
      <c r="AR459" t="s">
        <v>324</v>
      </c>
      <c r="AS459" t="s">
        <v>324</v>
      </c>
      <c r="AT459">
        <v>0</v>
      </c>
      <c r="AU459" t="s">
        <v>324</v>
      </c>
      <c r="AV459" t="s">
        <v>324</v>
      </c>
      <c r="AW459" t="s">
        <v>324</v>
      </c>
      <c r="AX459" t="s">
        <v>324</v>
      </c>
      <c r="AY459" t="s">
        <v>324</v>
      </c>
      <c r="AZ459">
        <v>0</v>
      </c>
      <c r="BA459" t="s">
        <v>324</v>
      </c>
      <c r="BB459" t="s">
        <v>324</v>
      </c>
      <c r="BC459" t="s">
        <v>324</v>
      </c>
      <c r="BD459" t="s">
        <v>324</v>
      </c>
      <c r="BE459" t="s">
        <v>324</v>
      </c>
      <c r="BF459">
        <v>0</v>
      </c>
      <c r="BG459" t="s">
        <v>324</v>
      </c>
      <c r="BH459" t="s">
        <v>324</v>
      </c>
      <c r="BI459" t="s">
        <v>324</v>
      </c>
      <c r="BJ459" t="s">
        <v>324</v>
      </c>
      <c r="BK459" t="s">
        <v>324</v>
      </c>
      <c r="BL459">
        <v>0</v>
      </c>
      <c r="BM459" t="s">
        <v>324</v>
      </c>
      <c r="BN459" t="s">
        <v>324</v>
      </c>
      <c r="BO459" t="s">
        <v>324</v>
      </c>
      <c r="BP459" t="s">
        <v>324</v>
      </c>
      <c r="BQ459" t="s">
        <v>324</v>
      </c>
      <c r="BR459">
        <v>0</v>
      </c>
      <c r="BS459">
        <v>0.85</v>
      </c>
      <c r="BT459">
        <v>0</v>
      </c>
      <c r="BU459">
        <v>0</v>
      </c>
      <c r="BV459">
        <v>0</v>
      </c>
      <c r="BW459">
        <v>0.99</v>
      </c>
      <c r="BX459">
        <v>1.84</v>
      </c>
    </row>
    <row r="460" spans="1:76" x14ac:dyDescent="0.45">
      <c r="A460">
        <v>2023</v>
      </c>
      <c r="B460" t="s">
        <v>215</v>
      </c>
      <c r="C460">
        <v>8901</v>
      </c>
      <c r="D460" t="s">
        <v>1448</v>
      </c>
      <c r="E460" t="s">
        <v>1110</v>
      </c>
      <c r="F460">
        <v>46132</v>
      </c>
      <c r="G460">
        <v>421.03199999999998</v>
      </c>
      <c r="H460">
        <v>3.8</v>
      </c>
      <c r="I460">
        <v>0</v>
      </c>
      <c r="J460" t="s">
        <v>244</v>
      </c>
      <c r="K460">
        <v>384.53100000000001</v>
      </c>
      <c r="L460">
        <v>12.307</v>
      </c>
      <c r="M460">
        <v>0</v>
      </c>
      <c r="N460">
        <v>0</v>
      </c>
      <c r="O460">
        <v>0</v>
      </c>
      <c r="P460">
        <v>396.83800000000002</v>
      </c>
      <c r="Q460">
        <v>6.1879999999999997</v>
      </c>
      <c r="R460">
        <v>5.3999999999999999E-2</v>
      </c>
      <c r="S460">
        <v>0</v>
      </c>
      <c r="T460">
        <v>0</v>
      </c>
      <c r="U460">
        <v>0</v>
      </c>
      <c r="V460">
        <v>6.242</v>
      </c>
      <c r="W460">
        <v>100.711</v>
      </c>
      <c r="X460">
        <v>1.506</v>
      </c>
      <c r="Y460">
        <v>0</v>
      </c>
      <c r="Z460">
        <v>0</v>
      </c>
      <c r="AA460">
        <v>0</v>
      </c>
      <c r="AB460">
        <v>102.217</v>
      </c>
      <c r="AC460">
        <v>3.2000000000000001E-2</v>
      </c>
      <c r="AD460">
        <v>0.04</v>
      </c>
      <c r="AE460">
        <v>0</v>
      </c>
      <c r="AF460">
        <v>0</v>
      </c>
      <c r="AG460">
        <v>0</v>
      </c>
      <c r="AH460">
        <v>7.1999999999999995E-2</v>
      </c>
      <c r="AI460">
        <v>0</v>
      </c>
      <c r="AJ460">
        <v>0.112</v>
      </c>
      <c r="AK460">
        <v>0</v>
      </c>
      <c r="AL460">
        <v>0</v>
      </c>
      <c r="AM460">
        <v>0</v>
      </c>
      <c r="AN460">
        <v>0.112</v>
      </c>
      <c r="AO460">
        <v>0</v>
      </c>
      <c r="AP460">
        <v>0</v>
      </c>
      <c r="AQ460">
        <v>0</v>
      </c>
      <c r="AR460">
        <v>0</v>
      </c>
      <c r="AS460">
        <v>0</v>
      </c>
      <c r="AT460">
        <v>0</v>
      </c>
      <c r="AU460">
        <v>0.04</v>
      </c>
      <c r="AV460">
        <v>17.728000000000002</v>
      </c>
      <c r="AW460">
        <v>0</v>
      </c>
      <c r="AX460">
        <v>0</v>
      </c>
      <c r="AY460">
        <v>0</v>
      </c>
      <c r="AZ460">
        <v>17.768000000000001</v>
      </c>
      <c r="BA460">
        <v>0</v>
      </c>
      <c r="BB460">
        <v>0</v>
      </c>
      <c r="BC460">
        <v>0</v>
      </c>
      <c r="BD460">
        <v>0</v>
      </c>
      <c r="BE460">
        <v>0</v>
      </c>
      <c r="BF460">
        <v>0</v>
      </c>
      <c r="BG460">
        <v>0</v>
      </c>
      <c r="BH460">
        <v>0</v>
      </c>
      <c r="BI460">
        <v>0</v>
      </c>
      <c r="BJ460">
        <v>0</v>
      </c>
      <c r="BK460">
        <v>0</v>
      </c>
      <c r="BL460">
        <v>0</v>
      </c>
      <c r="BM460">
        <v>0</v>
      </c>
      <c r="BN460">
        <v>0</v>
      </c>
      <c r="BO460">
        <v>0</v>
      </c>
      <c r="BP460">
        <v>0</v>
      </c>
      <c r="BQ460">
        <v>0</v>
      </c>
      <c r="BR460">
        <v>0</v>
      </c>
      <c r="BS460">
        <v>390.791</v>
      </c>
      <c r="BT460">
        <v>30.241</v>
      </c>
      <c r="BU460">
        <v>0</v>
      </c>
      <c r="BV460">
        <v>0</v>
      </c>
      <c r="BW460">
        <v>0</v>
      </c>
      <c r="BX460">
        <v>421.03199999999998</v>
      </c>
    </row>
    <row r="461" spans="1:76" x14ac:dyDescent="0.45">
      <c r="A461">
        <v>2023</v>
      </c>
      <c r="B461" t="s">
        <v>215</v>
      </c>
      <c r="C461">
        <v>10625</v>
      </c>
      <c r="D461" t="s">
        <v>1449</v>
      </c>
      <c r="E461" t="s">
        <v>607</v>
      </c>
      <c r="F461">
        <v>7</v>
      </c>
      <c r="G461">
        <v>6.7000000000000004E-2</v>
      </c>
      <c r="H461" t="s">
        <v>324</v>
      </c>
      <c r="I461" t="s">
        <v>324</v>
      </c>
      <c r="J461" t="s">
        <v>244</v>
      </c>
      <c r="K461">
        <v>6.5000000000000002E-2</v>
      </c>
      <c r="L461" t="s">
        <v>324</v>
      </c>
      <c r="M461" t="s">
        <v>324</v>
      </c>
      <c r="N461" t="s">
        <v>324</v>
      </c>
      <c r="O461" t="s">
        <v>324</v>
      </c>
      <c r="P461">
        <v>6.5000000000000002E-2</v>
      </c>
      <c r="Q461" t="s">
        <v>324</v>
      </c>
      <c r="R461" t="s">
        <v>324</v>
      </c>
      <c r="S461" t="s">
        <v>324</v>
      </c>
      <c r="T461" t="s">
        <v>324</v>
      </c>
      <c r="U461" t="s">
        <v>324</v>
      </c>
      <c r="V461">
        <v>0</v>
      </c>
      <c r="W461" t="s">
        <v>324</v>
      </c>
      <c r="X461" t="s">
        <v>324</v>
      </c>
      <c r="Y461" t="s">
        <v>324</v>
      </c>
      <c r="Z461" t="s">
        <v>324</v>
      </c>
      <c r="AA461" t="s">
        <v>324</v>
      </c>
      <c r="AB461">
        <v>0</v>
      </c>
      <c r="AC461">
        <v>2E-3</v>
      </c>
      <c r="AD461" t="s">
        <v>324</v>
      </c>
      <c r="AE461" t="s">
        <v>324</v>
      </c>
      <c r="AF461" t="s">
        <v>324</v>
      </c>
      <c r="AG461" t="s">
        <v>324</v>
      </c>
      <c r="AH461">
        <v>2E-3</v>
      </c>
      <c r="AI461" t="s">
        <v>324</v>
      </c>
      <c r="AJ461" t="s">
        <v>324</v>
      </c>
      <c r="AK461" t="s">
        <v>324</v>
      </c>
      <c r="AL461" t="s">
        <v>324</v>
      </c>
      <c r="AM461" t="s">
        <v>324</v>
      </c>
      <c r="AN461">
        <v>0</v>
      </c>
      <c r="AO461" t="s">
        <v>324</v>
      </c>
      <c r="AP461" t="s">
        <v>324</v>
      </c>
      <c r="AQ461" t="s">
        <v>324</v>
      </c>
      <c r="AR461" t="s">
        <v>324</v>
      </c>
      <c r="AS461" t="s">
        <v>324</v>
      </c>
      <c r="AT461">
        <v>0</v>
      </c>
      <c r="AU461" t="s">
        <v>324</v>
      </c>
      <c r="AV461" t="s">
        <v>324</v>
      </c>
      <c r="AW461" t="s">
        <v>324</v>
      </c>
      <c r="AX461" t="s">
        <v>324</v>
      </c>
      <c r="AY461" t="s">
        <v>324</v>
      </c>
      <c r="AZ461">
        <v>0</v>
      </c>
      <c r="BA461" t="s">
        <v>324</v>
      </c>
      <c r="BB461" t="s">
        <v>324</v>
      </c>
      <c r="BC461" t="s">
        <v>324</v>
      </c>
      <c r="BD461" t="s">
        <v>324</v>
      </c>
      <c r="BE461" t="s">
        <v>324</v>
      </c>
      <c r="BF461">
        <v>0</v>
      </c>
      <c r="BG461" t="s">
        <v>324</v>
      </c>
      <c r="BH461" t="s">
        <v>324</v>
      </c>
      <c r="BI461" t="s">
        <v>324</v>
      </c>
      <c r="BJ461" t="s">
        <v>324</v>
      </c>
      <c r="BK461" t="s">
        <v>324</v>
      </c>
      <c r="BL461">
        <v>0</v>
      </c>
      <c r="BM461" t="s">
        <v>324</v>
      </c>
      <c r="BN461" t="s">
        <v>324</v>
      </c>
      <c r="BO461" t="s">
        <v>324</v>
      </c>
      <c r="BP461" t="s">
        <v>324</v>
      </c>
      <c r="BQ461" t="s">
        <v>324</v>
      </c>
      <c r="BR461">
        <v>0</v>
      </c>
      <c r="BS461">
        <v>6.7000000000000004E-2</v>
      </c>
      <c r="BT461">
        <v>0</v>
      </c>
      <c r="BU461">
        <v>0</v>
      </c>
      <c r="BV461">
        <v>0</v>
      </c>
      <c r="BW461">
        <v>0</v>
      </c>
      <c r="BX461">
        <v>6.7000000000000004E-2</v>
      </c>
    </row>
    <row r="462" spans="1:76" x14ac:dyDescent="0.45">
      <c r="A462">
        <v>2023</v>
      </c>
      <c r="B462" t="s">
        <v>215</v>
      </c>
      <c r="C462">
        <v>10649</v>
      </c>
      <c r="D462" t="s">
        <v>1450</v>
      </c>
      <c r="E462" t="s">
        <v>1110</v>
      </c>
      <c r="F462">
        <v>78</v>
      </c>
      <c r="G462">
        <v>0.748</v>
      </c>
      <c r="H462" t="s">
        <v>324</v>
      </c>
      <c r="I462" t="s">
        <v>324</v>
      </c>
      <c r="J462" t="s">
        <v>247</v>
      </c>
      <c r="K462">
        <v>0.748</v>
      </c>
      <c r="L462" t="s">
        <v>324</v>
      </c>
      <c r="M462" t="s">
        <v>324</v>
      </c>
      <c r="N462" t="s">
        <v>324</v>
      </c>
      <c r="O462" t="s">
        <v>324</v>
      </c>
      <c r="P462">
        <v>0.748</v>
      </c>
      <c r="Q462" t="s">
        <v>324</v>
      </c>
      <c r="R462" t="s">
        <v>324</v>
      </c>
      <c r="S462" t="s">
        <v>324</v>
      </c>
      <c r="T462" t="s">
        <v>324</v>
      </c>
      <c r="U462" t="s">
        <v>324</v>
      </c>
      <c r="V462">
        <v>0</v>
      </c>
      <c r="W462" t="s">
        <v>324</v>
      </c>
      <c r="X462" t="s">
        <v>324</v>
      </c>
      <c r="Y462" t="s">
        <v>324</v>
      </c>
      <c r="Z462" t="s">
        <v>324</v>
      </c>
      <c r="AA462" t="s">
        <v>324</v>
      </c>
      <c r="AB462">
        <v>0</v>
      </c>
      <c r="AC462" t="s">
        <v>324</v>
      </c>
      <c r="AD462" t="s">
        <v>324</v>
      </c>
      <c r="AE462" t="s">
        <v>324</v>
      </c>
      <c r="AF462" t="s">
        <v>324</v>
      </c>
      <c r="AG462" t="s">
        <v>324</v>
      </c>
      <c r="AH462">
        <v>0</v>
      </c>
      <c r="AI462" t="s">
        <v>324</v>
      </c>
      <c r="AJ462" t="s">
        <v>324</v>
      </c>
      <c r="AK462" t="s">
        <v>324</v>
      </c>
      <c r="AL462" t="s">
        <v>324</v>
      </c>
      <c r="AM462" t="s">
        <v>324</v>
      </c>
      <c r="AN462">
        <v>0</v>
      </c>
      <c r="AO462" t="s">
        <v>324</v>
      </c>
      <c r="AP462" t="s">
        <v>324</v>
      </c>
      <c r="AQ462" t="s">
        <v>324</v>
      </c>
      <c r="AR462" t="s">
        <v>324</v>
      </c>
      <c r="AS462" t="s">
        <v>324</v>
      </c>
      <c r="AT462">
        <v>0</v>
      </c>
      <c r="AU462" t="s">
        <v>324</v>
      </c>
      <c r="AV462" t="s">
        <v>324</v>
      </c>
      <c r="AW462" t="s">
        <v>324</v>
      </c>
      <c r="AX462" t="s">
        <v>324</v>
      </c>
      <c r="AY462" t="s">
        <v>324</v>
      </c>
      <c r="AZ462">
        <v>0</v>
      </c>
      <c r="BA462" t="s">
        <v>324</v>
      </c>
      <c r="BB462" t="s">
        <v>324</v>
      </c>
      <c r="BC462" t="s">
        <v>324</v>
      </c>
      <c r="BD462" t="s">
        <v>324</v>
      </c>
      <c r="BE462" t="s">
        <v>324</v>
      </c>
      <c r="BF462">
        <v>0</v>
      </c>
      <c r="BG462" t="s">
        <v>324</v>
      </c>
      <c r="BH462" t="s">
        <v>324</v>
      </c>
      <c r="BI462" t="s">
        <v>324</v>
      </c>
      <c r="BJ462" t="s">
        <v>324</v>
      </c>
      <c r="BK462" t="s">
        <v>324</v>
      </c>
      <c r="BL462">
        <v>0</v>
      </c>
      <c r="BM462" t="s">
        <v>324</v>
      </c>
      <c r="BN462" t="s">
        <v>324</v>
      </c>
      <c r="BO462" t="s">
        <v>324</v>
      </c>
      <c r="BP462" t="s">
        <v>324</v>
      </c>
      <c r="BQ462" t="s">
        <v>324</v>
      </c>
      <c r="BR462">
        <v>0</v>
      </c>
      <c r="BS462">
        <v>0.748</v>
      </c>
      <c r="BT462">
        <v>0</v>
      </c>
      <c r="BU462">
        <v>0</v>
      </c>
      <c r="BV462">
        <v>0</v>
      </c>
      <c r="BW462">
        <v>0</v>
      </c>
      <c r="BX462">
        <v>0.748</v>
      </c>
    </row>
    <row r="463" spans="1:76" x14ac:dyDescent="0.45">
      <c r="A463">
        <v>2023</v>
      </c>
      <c r="B463" t="s">
        <v>215</v>
      </c>
      <c r="C463">
        <v>11501</v>
      </c>
      <c r="D463" t="s">
        <v>1140</v>
      </c>
      <c r="E463" t="s">
        <v>1110</v>
      </c>
      <c r="F463">
        <v>6</v>
      </c>
      <c r="G463">
        <v>5.9550000000000001</v>
      </c>
      <c r="H463" t="s">
        <v>324</v>
      </c>
      <c r="I463" t="s">
        <v>324</v>
      </c>
      <c r="J463" t="s">
        <v>244</v>
      </c>
      <c r="K463" t="s">
        <v>324</v>
      </c>
      <c r="L463" t="s">
        <v>324</v>
      </c>
      <c r="M463" t="s">
        <v>324</v>
      </c>
      <c r="N463" t="s">
        <v>324</v>
      </c>
      <c r="O463">
        <v>5.9550000000000001</v>
      </c>
      <c r="P463">
        <v>5.9550000000000001</v>
      </c>
      <c r="Q463" t="s">
        <v>324</v>
      </c>
      <c r="R463" t="s">
        <v>324</v>
      </c>
      <c r="S463" t="s">
        <v>324</v>
      </c>
      <c r="T463" t="s">
        <v>324</v>
      </c>
      <c r="U463" t="s">
        <v>324</v>
      </c>
      <c r="V463">
        <v>0</v>
      </c>
      <c r="W463" t="s">
        <v>324</v>
      </c>
      <c r="X463" t="s">
        <v>324</v>
      </c>
      <c r="Y463" t="s">
        <v>324</v>
      </c>
      <c r="Z463" t="s">
        <v>324</v>
      </c>
      <c r="AA463" t="s">
        <v>324</v>
      </c>
      <c r="AB463">
        <v>0</v>
      </c>
      <c r="AC463" t="s">
        <v>324</v>
      </c>
      <c r="AD463" t="s">
        <v>324</v>
      </c>
      <c r="AE463" t="s">
        <v>324</v>
      </c>
      <c r="AF463" t="s">
        <v>324</v>
      </c>
      <c r="AG463" t="s">
        <v>324</v>
      </c>
      <c r="AH463">
        <v>0</v>
      </c>
      <c r="AI463" t="s">
        <v>324</v>
      </c>
      <c r="AJ463" t="s">
        <v>324</v>
      </c>
      <c r="AK463" t="s">
        <v>324</v>
      </c>
      <c r="AL463" t="s">
        <v>324</v>
      </c>
      <c r="AM463" t="s">
        <v>324</v>
      </c>
      <c r="AN463">
        <v>0</v>
      </c>
      <c r="AO463" t="s">
        <v>324</v>
      </c>
      <c r="AP463" t="s">
        <v>324</v>
      </c>
      <c r="AQ463" t="s">
        <v>324</v>
      </c>
      <c r="AR463" t="s">
        <v>324</v>
      </c>
      <c r="AS463" t="s">
        <v>324</v>
      </c>
      <c r="AT463">
        <v>0</v>
      </c>
      <c r="AU463" t="s">
        <v>324</v>
      </c>
      <c r="AV463" t="s">
        <v>324</v>
      </c>
      <c r="AW463" t="s">
        <v>324</v>
      </c>
      <c r="AX463" t="s">
        <v>324</v>
      </c>
      <c r="AY463" t="s">
        <v>324</v>
      </c>
      <c r="AZ463">
        <v>0</v>
      </c>
      <c r="BA463" t="s">
        <v>324</v>
      </c>
      <c r="BB463" t="s">
        <v>324</v>
      </c>
      <c r="BC463" t="s">
        <v>324</v>
      </c>
      <c r="BD463" t="s">
        <v>324</v>
      </c>
      <c r="BE463" t="s">
        <v>324</v>
      </c>
      <c r="BF463">
        <v>0</v>
      </c>
      <c r="BG463" t="s">
        <v>324</v>
      </c>
      <c r="BH463" t="s">
        <v>324</v>
      </c>
      <c r="BI463" t="s">
        <v>324</v>
      </c>
      <c r="BJ463" t="s">
        <v>324</v>
      </c>
      <c r="BK463" t="s">
        <v>324</v>
      </c>
      <c r="BL463">
        <v>0</v>
      </c>
      <c r="BM463" t="s">
        <v>324</v>
      </c>
      <c r="BN463" t="s">
        <v>324</v>
      </c>
      <c r="BO463" t="s">
        <v>324</v>
      </c>
      <c r="BP463" t="s">
        <v>324</v>
      </c>
      <c r="BQ463" t="s">
        <v>324</v>
      </c>
      <c r="BR463">
        <v>0</v>
      </c>
      <c r="BS463">
        <v>0</v>
      </c>
      <c r="BT463">
        <v>0</v>
      </c>
      <c r="BU463">
        <v>0</v>
      </c>
      <c r="BV463">
        <v>0</v>
      </c>
      <c r="BW463">
        <v>5.9550000000000001</v>
      </c>
      <c r="BX463">
        <v>5.9550000000000001</v>
      </c>
    </row>
    <row r="464" spans="1:76" x14ac:dyDescent="0.45">
      <c r="A464">
        <v>2023</v>
      </c>
      <c r="B464" t="s">
        <v>215</v>
      </c>
      <c r="C464">
        <v>16638</v>
      </c>
      <c r="D464" t="s">
        <v>1152</v>
      </c>
      <c r="E464" t="s">
        <v>1110</v>
      </c>
      <c r="F464">
        <v>6</v>
      </c>
      <c r="G464">
        <v>0.65200000000000002</v>
      </c>
      <c r="H464">
        <v>0.65200000000000002</v>
      </c>
      <c r="I464">
        <v>0.65200000000000002</v>
      </c>
      <c r="J464" t="s">
        <v>244</v>
      </c>
      <c r="K464" t="s">
        <v>324</v>
      </c>
      <c r="L464" t="s">
        <v>324</v>
      </c>
      <c r="M464" t="s">
        <v>324</v>
      </c>
      <c r="N464" t="s">
        <v>324</v>
      </c>
      <c r="O464" t="s">
        <v>324</v>
      </c>
      <c r="P464">
        <v>0</v>
      </c>
      <c r="Q464" t="s">
        <v>324</v>
      </c>
      <c r="R464" t="s">
        <v>324</v>
      </c>
      <c r="S464" t="s">
        <v>324</v>
      </c>
      <c r="T464" t="s">
        <v>324</v>
      </c>
      <c r="U464" t="s">
        <v>324</v>
      </c>
      <c r="V464">
        <v>0</v>
      </c>
      <c r="W464" t="s">
        <v>324</v>
      </c>
      <c r="X464" t="s">
        <v>324</v>
      </c>
      <c r="Y464" t="s">
        <v>324</v>
      </c>
      <c r="Z464" t="s">
        <v>324</v>
      </c>
      <c r="AA464" t="s">
        <v>324</v>
      </c>
      <c r="AB464">
        <v>0</v>
      </c>
      <c r="AC464" t="s">
        <v>324</v>
      </c>
      <c r="AD464" t="s">
        <v>324</v>
      </c>
      <c r="AE464" t="s">
        <v>324</v>
      </c>
      <c r="AF464" t="s">
        <v>324</v>
      </c>
      <c r="AG464" t="s">
        <v>324</v>
      </c>
      <c r="AH464">
        <v>0</v>
      </c>
      <c r="AI464" t="s">
        <v>324</v>
      </c>
      <c r="AJ464" t="s">
        <v>324</v>
      </c>
      <c r="AK464" t="s">
        <v>324</v>
      </c>
      <c r="AL464" t="s">
        <v>324</v>
      </c>
      <c r="AM464" t="s">
        <v>324</v>
      </c>
      <c r="AN464">
        <v>0</v>
      </c>
      <c r="AO464" t="s">
        <v>324</v>
      </c>
      <c r="AP464" t="s">
        <v>324</v>
      </c>
      <c r="AQ464" t="s">
        <v>324</v>
      </c>
      <c r="AR464" t="s">
        <v>324</v>
      </c>
      <c r="AS464" t="s">
        <v>324</v>
      </c>
      <c r="AT464">
        <v>0</v>
      </c>
      <c r="AU464" t="s">
        <v>324</v>
      </c>
      <c r="AV464" t="s">
        <v>324</v>
      </c>
      <c r="AW464" t="s">
        <v>324</v>
      </c>
      <c r="AX464" t="s">
        <v>324</v>
      </c>
      <c r="AY464">
        <v>0.65200000000000002</v>
      </c>
      <c r="AZ464">
        <v>0.65200000000000002</v>
      </c>
      <c r="BA464" t="s">
        <v>324</v>
      </c>
      <c r="BB464" t="s">
        <v>324</v>
      </c>
      <c r="BC464" t="s">
        <v>324</v>
      </c>
      <c r="BD464" t="s">
        <v>324</v>
      </c>
      <c r="BE464" t="s">
        <v>324</v>
      </c>
      <c r="BF464">
        <v>0</v>
      </c>
      <c r="BG464" t="s">
        <v>324</v>
      </c>
      <c r="BH464" t="s">
        <v>324</v>
      </c>
      <c r="BI464" t="s">
        <v>324</v>
      </c>
      <c r="BJ464" t="s">
        <v>324</v>
      </c>
      <c r="BK464" t="s">
        <v>324</v>
      </c>
      <c r="BL464">
        <v>0</v>
      </c>
      <c r="BM464" t="s">
        <v>324</v>
      </c>
      <c r="BN464" t="s">
        <v>324</v>
      </c>
      <c r="BO464" t="s">
        <v>324</v>
      </c>
      <c r="BP464" t="s">
        <v>324</v>
      </c>
      <c r="BQ464" t="s">
        <v>324</v>
      </c>
      <c r="BR464">
        <v>0</v>
      </c>
      <c r="BS464">
        <v>0</v>
      </c>
      <c r="BT464">
        <v>0</v>
      </c>
      <c r="BU464">
        <v>0</v>
      </c>
      <c r="BV464">
        <v>0</v>
      </c>
      <c r="BW464">
        <v>0.65200000000000002</v>
      </c>
      <c r="BX464">
        <v>0.65200000000000002</v>
      </c>
    </row>
    <row r="465" spans="1:76" x14ac:dyDescent="0.45">
      <c r="A465">
        <v>2023</v>
      </c>
      <c r="B465" t="s">
        <v>215</v>
      </c>
      <c r="C465">
        <v>16900</v>
      </c>
      <c r="D465" t="s">
        <v>1451</v>
      </c>
      <c r="E465" t="s">
        <v>1110</v>
      </c>
      <c r="F465">
        <v>91</v>
      </c>
      <c r="G465">
        <v>5.66</v>
      </c>
      <c r="H465" t="s">
        <v>324</v>
      </c>
      <c r="I465" t="s">
        <v>324</v>
      </c>
      <c r="J465" t="s">
        <v>244</v>
      </c>
      <c r="K465">
        <v>0.63600000000000001</v>
      </c>
      <c r="L465">
        <v>5.024</v>
      </c>
      <c r="M465" t="s">
        <v>324</v>
      </c>
      <c r="N465" t="s">
        <v>324</v>
      </c>
      <c r="O465" t="s">
        <v>324</v>
      </c>
      <c r="P465">
        <v>5.66</v>
      </c>
      <c r="Q465" t="s">
        <v>324</v>
      </c>
      <c r="R465" t="s">
        <v>324</v>
      </c>
      <c r="S465" t="s">
        <v>324</v>
      </c>
      <c r="T465" t="s">
        <v>324</v>
      </c>
      <c r="U465" t="s">
        <v>324</v>
      </c>
      <c r="V465">
        <v>0</v>
      </c>
      <c r="W465" t="s">
        <v>324</v>
      </c>
      <c r="X465" t="s">
        <v>324</v>
      </c>
      <c r="Y465" t="s">
        <v>324</v>
      </c>
      <c r="Z465" t="s">
        <v>324</v>
      </c>
      <c r="AA465" t="s">
        <v>324</v>
      </c>
      <c r="AB465">
        <v>0</v>
      </c>
      <c r="AC465" t="s">
        <v>324</v>
      </c>
      <c r="AD465" t="s">
        <v>324</v>
      </c>
      <c r="AE465" t="s">
        <v>324</v>
      </c>
      <c r="AF465" t="s">
        <v>324</v>
      </c>
      <c r="AG465" t="s">
        <v>324</v>
      </c>
      <c r="AH465">
        <v>0</v>
      </c>
      <c r="AI465" t="s">
        <v>324</v>
      </c>
      <c r="AJ465" t="s">
        <v>324</v>
      </c>
      <c r="AK465" t="s">
        <v>324</v>
      </c>
      <c r="AL465" t="s">
        <v>324</v>
      </c>
      <c r="AM465" t="s">
        <v>324</v>
      </c>
      <c r="AN465">
        <v>0</v>
      </c>
      <c r="AO465" t="s">
        <v>324</v>
      </c>
      <c r="AP465" t="s">
        <v>324</v>
      </c>
      <c r="AQ465" t="s">
        <v>324</v>
      </c>
      <c r="AR465" t="s">
        <v>324</v>
      </c>
      <c r="AS465" t="s">
        <v>324</v>
      </c>
      <c r="AT465">
        <v>0</v>
      </c>
      <c r="AU465" t="s">
        <v>324</v>
      </c>
      <c r="AV465" t="s">
        <v>324</v>
      </c>
      <c r="AW465" t="s">
        <v>324</v>
      </c>
      <c r="AX465" t="s">
        <v>324</v>
      </c>
      <c r="AY465" t="s">
        <v>324</v>
      </c>
      <c r="AZ465">
        <v>0</v>
      </c>
      <c r="BA465" t="s">
        <v>324</v>
      </c>
      <c r="BB465" t="s">
        <v>324</v>
      </c>
      <c r="BC465" t="s">
        <v>324</v>
      </c>
      <c r="BD465" t="s">
        <v>324</v>
      </c>
      <c r="BE465" t="s">
        <v>324</v>
      </c>
      <c r="BF465">
        <v>0</v>
      </c>
      <c r="BG465" t="s">
        <v>324</v>
      </c>
      <c r="BH465" t="s">
        <v>324</v>
      </c>
      <c r="BI465" t="s">
        <v>324</v>
      </c>
      <c r="BJ465" t="s">
        <v>324</v>
      </c>
      <c r="BK465" t="s">
        <v>324</v>
      </c>
      <c r="BL465">
        <v>0</v>
      </c>
      <c r="BM465" t="s">
        <v>324</v>
      </c>
      <c r="BN465" t="s">
        <v>324</v>
      </c>
      <c r="BO465" t="s">
        <v>324</v>
      </c>
      <c r="BP465" t="s">
        <v>324</v>
      </c>
      <c r="BQ465" t="s">
        <v>324</v>
      </c>
      <c r="BR465">
        <v>0</v>
      </c>
      <c r="BS465">
        <v>0.63600000000000001</v>
      </c>
      <c r="BT465">
        <v>5.024</v>
      </c>
      <c r="BU465">
        <v>0</v>
      </c>
      <c r="BV465">
        <v>0</v>
      </c>
      <c r="BW465">
        <v>0</v>
      </c>
      <c r="BX465">
        <v>5.66</v>
      </c>
    </row>
    <row r="466" spans="1:76" x14ac:dyDescent="0.45">
      <c r="A466">
        <v>2023</v>
      </c>
      <c r="B466" t="s">
        <v>215</v>
      </c>
      <c r="C466">
        <v>17698</v>
      </c>
      <c r="D466" t="s">
        <v>337</v>
      </c>
      <c r="E466" t="s">
        <v>607</v>
      </c>
      <c r="F466">
        <v>833</v>
      </c>
      <c r="G466">
        <v>7.7450000000000001</v>
      </c>
      <c r="H466" t="s">
        <v>324</v>
      </c>
      <c r="I466" t="s">
        <v>324</v>
      </c>
      <c r="J466" t="s">
        <v>244</v>
      </c>
      <c r="K466">
        <v>5.9909999999999997</v>
      </c>
      <c r="L466">
        <v>0.48</v>
      </c>
      <c r="M466">
        <v>0.871</v>
      </c>
      <c r="N466" t="s">
        <v>324</v>
      </c>
      <c r="O466" t="s">
        <v>324</v>
      </c>
      <c r="P466">
        <v>7.3419999999999996</v>
      </c>
      <c r="Q466">
        <v>0.36</v>
      </c>
      <c r="R466" t="s">
        <v>324</v>
      </c>
      <c r="S466" t="s">
        <v>324</v>
      </c>
      <c r="T466" t="s">
        <v>324</v>
      </c>
      <c r="U466" t="s">
        <v>324</v>
      </c>
      <c r="V466">
        <v>0.36</v>
      </c>
      <c r="W466">
        <v>0.92900000000000005</v>
      </c>
      <c r="X466" t="s">
        <v>324</v>
      </c>
      <c r="Y466" t="s">
        <v>324</v>
      </c>
      <c r="Z466" t="s">
        <v>324</v>
      </c>
      <c r="AA466" t="s">
        <v>324</v>
      </c>
      <c r="AB466">
        <v>0.92900000000000005</v>
      </c>
      <c r="AC466" t="s">
        <v>324</v>
      </c>
      <c r="AD466" t="s">
        <v>324</v>
      </c>
      <c r="AE466" t="s">
        <v>324</v>
      </c>
      <c r="AF466" t="s">
        <v>324</v>
      </c>
      <c r="AG466" t="s">
        <v>324</v>
      </c>
      <c r="AH466">
        <v>0</v>
      </c>
      <c r="AI466" t="s">
        <v>324</v>
      </c>
      <c r="AJ466" t="s">
        <v>324</v>
      </c>
      <c r="AK466" t="s">
        <v>324</v>
      </c>
      <c r="AL466" t="s">
        <v>324</v>
      </c>
      <c r="AM466" t="s">
        <v>324</v>
      </c>
      <c r="AN466">
        <v>0</v>
      </c>
      <c r="AO466" t="s">
        <v>324</v>
      </c>
      <c r="AP466" t="s">
        <v>324</v>
      </c>
      <c r="AQ466" t="s">
        <v>324</v>
      </c>
      <c r="AR466" t="s">
        <v>324</v>
      </c>
      <c r="AS466" t="s">
        <v>324</v>
      </c>
      <c r="AT466">
        <v>0</v>
      </c>
      <c r="AU466" t="s">
        <v>324</v>
      </c>
      <c r="AV466" t="s">
        <v>324</v>
      </c>
      <c r="AW466" t="s">
        <v>324</v>
      </c>
      <c r="AX466" t="s">
        <v>324</v>
      </c>
      <c r="AY466" t="s">
        <v>324</v>
      </c>
      <c r="AZ466">
        <v>0</v>
      </c>
      <c r="BA466" t="s">
        <v>324</v>
      </c>
      <c r="BB466" t="s">
        <v>324</v>
      </c>
      <c r="BC466" t="s">
        <v>324</v>
      </c>
      <c r="BD466" t="s">
        <v>324</v>
      </c>
      <c r="BE466" t="s">
        <v>324</v>
      </c>
      <c r="BF466">
        <v>0</v>
      </c>
      <c r="BG466" t="s">
        <v>324</v>
      </c>
      <c r="BH466" t="s">
        <v>324</v>
      </c>
      <c r="BI466" t="s">
        <v>324</v>
      </c>
      <c r="BJ466" t="s">
        <v>324</v>
      </c>
      <c r="BK466" t="s">
        <v>324</v>
      </c>
      <c r="BL466">
        <v>0</v>
      </c>
      <c r="BM466">
        <v>4.2999999999999997E-2</v>
      </c>
      <c r="BN466" t="s">
        <v>324</v>
      </c>
      <c r="BO466" t="s">
        <v>324</v>
      </c>
      <c r="BP466" t="s">
        <v>324</v>
      </c>
      <c r="BQ466" t="s">
        <v>324</v>
      </c>
      <c r="BR466">
        <v>4.2999999999999997E-2</v>
      </c>
      <c r="BS466">
        <v>6.3940000000000001</v>
      </c>
      <c r="BT466">
        <v>0.48</v>
      </c>
      <c r="BU466">
        <v>0.871</v>
      </c>
      <c r="BV466">
        <v>0</v>
      </c>
      <c r="BW466">
        <v>0</v>
      </c>
      <c r="BX466">
        <v>7.7450000000000001</v>
      </c>
    </row>
    <row r="467" spans="1:76" x14ac:dyDescent="0.45">
      <c r="A467">
        <v>2023</v>
      </c>
      <c r="B467" t="s">
        <v>215</v>
      </c>
      <c r="C467">
        <v>19490</v>
      </c>
      <c r="D467" t="s">
        <v>1156</v>
      </c>
      <c r="E467" t="s">
        <v>1110</v>
      </c>
      <c r="F467">
        <v>1</v>
      </c>
      <c r="G467">
        <v>0.26</v>
      </c>
      <c r="H467" t="s">
        <v>324</v>
      </c>
      <c r="I467" t="s">
        <v>324</v>
      </c>
      <c r="J467" t="s">
        <v>247</v>
      </c>
      <c r="K467" t="s">
        <v>324</v>
      </c>
      <c r="L467">
        <v>0.26</v>
      </c>
      <c r="M467" t="s">
        <v>324</v>
      </c>
      <c r="N467" t="s">
        <v>324</v>
      </c>
      <c r="O467" t="s">
        <v>324</v>
      </c>
      <c r="P467">
        <v>0.26</v>
      </c>
      <c r="Q467" t="s">
        <v>324</v>
      </c>
      <c r="R467" t="s">
        <v>324</v>
      </c>
      <c r="S467" t="s">
        <v>324</v>
      </c>
      <c r="T467" t="s">
        <v>324</v>
      </c>
      <c r="U467" t="s">
        <v>324</v>
      </c>
      <c r="V467">
        <v>0</v>
      </c>
      <c r="W467" t="s">
        <v>324</v>
      </c>
      <c r="X467" t="s">
        <v>324</v>
      </c>
      <c r="Y467" t="s">
        <v>324</v>
      </c>
      <c r="Z467" t="s">
        <v>324</v>
      </c>
      <c r="AA467" t="s">
        <v>324</v>
      </c>
      <c r="AB467">
        <v>0</v>
      </c>
      <c r="AC467" t="s">
        <v>324</v>
      </c>
      <c r="AD467" t="s">
        <v>324</v>
      </c>
      <c r="AE467" t="s">
        <v>324</v>
      </c>
      <c r="AF467" t="s">
        <v>324</v>
      </c>
      <c r="AG467" t="s">
        <v>324</v>
      </c>
      <c r="AH467">
        <v>0</v>
      </c>
      <c r="AI467" t="s">
        <v>324</v>
      </c>
      <c r="AJ467" t="s">
        <v>324</v>
      </c>
      <c r="AK467" t="s">
        <v>324</v>
      </c>
      <c r="AL467" t="s">
        <v>324</v>
      </c>
      <c r="AM467" t="s">
        <v>324</v>
      </c>
      <c r="AN467">
        <v>0</v>
      </c>
      <c r="AO467" t="s">
        <v>324</v>
      </c>
      <c r="AP467" t="s">
        <v>324</v>
      </c>
      <c r="AQ467" t="s">
        <v>324</v>
      </c>
      <c r="AR467" t="s">
        <v>324</v>
      </c>
      <c r="AS467" t="s">
        <v>324</v>
      </c>
      <c r="AT467">
        <v>0</v>
      </c>
      <c r="AU467" t="s">
        <v>324</v>
      </c>
      <c r="AV467" t="s">
        <v>324</v>
      </c>
      <c r="AW467" t="s">
        <v>324</v>
      </c>
      <c r="AX467" t="s">
        <v>324</v>
      </c>
      <c r="AY467" t="s">
        <v>324</v>
      </c>
      <c r="AZ467">
        <v>0</v>
      </c>
      <c r="BA467" t="s">
        <v>324</v>
      </c>
      <c r="BB467" t="s">
        <v>324</v>
      </c>
      <c r="BC467" t="s">
        <v>324</v>
      </c>
      <c r="BD467" t="s">
        <v>324</v>
      </c>
      <c r="BE467" t="s">
        <v>324</v>
      </c>
      <c r="BF467">
        <v>0</v>
      </c>
      <c r="BG467" t="s">
        <v>324</v>
      </c>
      <c r="BH467" t="s">
        <v>324</v>
      </c>
      <c r="BI467" t="s">
        <v>324</v>
      </c>
      <c r="BJ467" t="s">
        <v>324</v>
      </c>
      <c r="BK467" t="s">
        <v>324</v>
      </c>
      <c r="BL467">
        <v>0</v>
      </c>
      <c r="BM467" t="s">
        <v>324</v>
      </c>
      <c r="BN467" t="s">
        <v>324</v>
      </c>
      <c r="BO467" t="s">
        <v>324</v>
      </c>
      <c r="BP467" t="s">
        <v>324</v>
      </c>
      <c r="BQ467" t="s">
        <v>324</v>
      </c>
      <c r="BR467">
        <v>0</v>
      </c>
      <c r="BS467">
        <v>0</v>
      </c>
      <c r="BT467">
        <v>0.26</v>
      </c>
      <c r="BU467">
        <v>0</v>
      </c>
      <c r="BV467">
        <v>0</v>
      </c>
      <c r="BW467">
        <v>0</v>
      </c>
      <c r="BX467">
        <v>0.26</v>
      </c>
    </row>
    <row r="468" spans="1:76" x14ac:dyDescent="0.45">
      <c r="A468">
        <v>2023</v>
      </c>
      <c r="B468" t="s">
        <v>215</v>
      </c>
      <c r="C468">
        <v>20404</v>
      </c>
      <c r="D468" t="s">
        <v>1452</v>
      </c>
      <c r="E468" t="s">
        <v>1110</v>
      </c>
      <c r="F468">
        <v>3989</v>
      </c>
      <c r="G468">
        <v>33.396000000000001</v>
      </c>
      <c r="H468" t="s">
        <v>324</v>
      </c>
      <c r="I468" t="s">
        <v>324</v>
      </c>
      <c r="J468" t="s">
        <v>244</v>
      </c>
      <c r="K468">
        <v>30.13</v>
      </c>
      <c r="L468">
        <v>2.0499999999999998</v>
      </c>
      <c r="M468">
        <v>0.14299999999999999</v>
      </c>
      <c r="N468" t="s">
        <v>324</v>
      </c>
      <c r="O468" t="s">
        <v>324</v>
      </c>
      <c r="P468">
        <v>32.323</v>
      </c>
      <c r="Q468">
        <v>0.65800000000000003</v>
      </c>
      <c r="R468" t="s">
        <v>324</v>
      </c>
      <c r="S468">
        <v>1.4999999999999999E-2</v>
      </c>
      <c r="T468" t="s">
        <v>324</v>
      </c>
      <c r="U468" t="s">
        <v>324</v>
      </c>
      <c r="V468">
        <v>0.67300000000000004</v>
      </c>
      <c r="W468">
        <v>1.659</v>
      </c>
      <c r="X468" t="s">
        <v>324</v>
      </c>
      <c r="Y468">
        <v>1.6E-2</v>
      </c>
      <c r="Z468" t="s">
        <v>324</v>
      </c>
      <c r="AA468" t="s">
        <v>324</v>
      </c>
      <c r="AB468">
        <v>1.675</v>
      </c>
      <c r="AC468">
        <v>0.08</v>
      </c>
      <c r="AD468">
        <v>0.151</v>
      </c>
      <c r="AE468">
        <v>4.0000000000000001E-3</v>
      </c>
      <c r="AF468" t="s">
        <v>324</v>
      </c>
      <c r="AG468" t="s">
        <v>324</v>
      </c>
      <c r="AH468">
        <v>0.23499999999999999</v>
      </c>
      <c r="AI468" t="s">
        <v>324</v>
      </c>
      <c r="AJ468" t="s">
        <v>324</v>
      </c>
      <c r="AK468" t="s">
        <v>324</v>
      </c>
      <c r="AL468" t="s">
        <v>324</v>
      </c>
      <c r="AM468" t="s">
        <v>324</v>
      </c>
      <c r="AN468">
        <v>0</v>
      </c>
      <c r="AO468" t="s">
        <v>324</v>
      </c>
      <c r="AP468" t="s">
        <v>324</v>
      </c>
      <c r="AQ468" t="s">
        <v>324</v>
      </c>
      <c r="AR468" t="s">
        <v>324</v>
      </c>
      <c r="AS468" t="s">
        <v>324</v>
      </c>
      <c r="AT468">
        <v>0</v>
      </c>
      <c r="AU468" t="s">
        <v>324</v>
      </c>
      <c r="AV468">
        <v>0.16</v>
      </c>
      <c r="AW468" t="s">
        <v>324</v>
      </c>
      <c r="AX468" t="s">
        <v>324</v>
      </c>
      <c r="AY468" t="s">
        <v>324</v>
      </c>
      <c r="AZ468">
        <v>0.16</v>
      </c>
      <c r="BA468" t="s">
        <v>324</v>
      </c>
      <c r="BB468" t="s">
        <v>324</v>
      </c>
      <c r="BC468" t="s">
        <v>324</v>
      </c>
      <c r="BD468" t="s">
        <v>324</v>
      </c>
      <c r="BE468" t="s">
        <v>324</v>
      </c>
      <c r="BF468">
        <v>0</v>
      </c>
      <c r="BG468" t="s">
        <v>324</v>
      </c>
      <c r="BH468" t="s">
        <v>324</v>
      </c>
      <c r="BI468" t="s">
        <v>324</v>
      </c>
      <c r="BJ468" t="s">
        <v>324</v>
      </c>
      <c r="BK468" t="s">
        <v>324</v>
      </c>
      <c r="BL468">
        <v>0</v>
      </c>
      <c r="BM468">
        <v>5.0000000000000001E-3</v>
      </c>
      <c r="BN468" t="s">
        <v>324</v>
      </c>
      <c r="BO468" t="s">
        <v>324</v>
      </c>
      <c r="BP468" t="s">
        <v>324</v>
      </c>
      <c r="BQ468" t="s">
        <v>324</v>
      </c>
      <c r="BR468">
        <v>5.0000000000000001E-3</v>
      </c>
      <c r="BS468">
        <v>30.873000000000001</v>
      </c>
      <c r="BT468">
        <v>2.3610000000000002</v>
      </c>
      <c r="BU468">
        <v>0.16200000000000001</v>
      </c>
      <c r="BV468">
        <v>0</v>
      </c>
      <c r="BW468">
        <v>0</v>
      </c>
      <c r="BX468">
        <v>33.396000000000001</v>
      </c>
    </row>
    <row r="469" spans="1:76" x14ac:dyDescent="0.45">
      <c r="A469">
        <v>2023</v>
      </c>
      <c r="B469" t="s">
        <v>215</v>
      </c>
      <c r="C469">
        <v>40051</v>
      </c>
      <c r="D469" t="s">
        <v>1453</v>
      </c>
      <c r="E469" t="s">
        <v>1110</v>
      </c>
      <c r="F469">
        <v>5475</v>
      </c>
      <c r="G469">
        <v>65.320999999999998</v>
      </c>
      <c r="H469">
        <v>0.4</v>
      </c>
      <c r="I469">
        <v>0</v>
      </c>
      <c r="J469" t="s">
        <v>247</v>
      </c>
      <c r="K469">
        <v>55.863</v>
      </c>
      <c r="L469">
        <v>2.7160000000000002</v>
      </c>
      <c r="M469" t="s">
        <v>324</v>
      </c>
      <c r="N469" t="s">
        <v>324</v>
      </c>
      <c r="O469" t="s">
        <v>324</v>
      </c>
      <c r="P469">
        <v>58.579000000000001</v>
      </c>
      <c r="Q469">
        <v>6.2060000000000004</v>
      </c>
      <c r="R469">
        <v>5.5E-2</v>
      </c>
      <c r="S469" t="s">
        <v>324</v>
      </c>
      <c r="T469" t="s">
        <v>324</v>
      </c>
      <c r="U469" t="s">
        <v>324</v>
      </c>
      <c r="V469">
        <v>6.2610000000000001</v>
      </c>
      <c r="W469">
        <v>3.121</v>
      </c>
      <c r="X469">
        <v>1.2999999999999999E-2</v>
      </c>
      <c r="Y469" t="s">
        <v>324</v>
      </c>
      <c r="Z469" t="s">
        <v>324</v>
      </c>
      <c r="AA469" t="s">
        <v>324</v>
      </c>
      <c r="AB469">
        <v>3.1339999999999999</v>
      </c>
      <c r="AC469">
        <v>2.3E-2</v>
      </c>
      <c r="AD469">
        <v>3.5999999999999997E-2</v>
      </c>
      <c r="AE469" t="s">
        <v>324</v>
      </c>
      <c r="AF469" t="s">
        <v>324</v>
      </c>
      <c r="AG469" t="s">
        <v>324</v>
      </c>
      <c r="AH469">
        <v>5.8999999999999997E-2</v>
      </c>
      <c r="AI469" t="s">
        <v>324</v>
      </c>
      <c r="AJ469" t="s">
        <v>324</v>
      </c>
      <c r="AK469" t="s">
        <v>324</v>
      </c>
      <c r="AL469" t="s">
        <v>324</v>
      </c>
      <c r="AM469" t="s">
        <v>324</v>
      </c>
      <c r="AN469">
        <v>0</v>
      </c>
      <c r="AO469" t="s">
        <v>324</v>
      </c>
      <c r="AP469" t="s">
        <v>324</v>
      </c>
      <c r="AQ469" t="s">
        <v>324</v>
      </c>
      <c r="AR469" t="s">
        <v>324</v>
      </c>
      <c r="AS469" t="s">
        <v>324</v>
      </c>
      <c r="AT469">
        <v>0</v>
      </c>
      <c r="AU469" t="s">
        <v>324</v>
      </c>
      <c r="AV469">
        <v>2.1999999999999999E-2</v>
      </c>
      <c r="AW469" t="s">
        <v>324</v>
      </c>
      <c r="AX469" t="s">
        <v>324</v>
      </c>
      <c r="AY469" t="s">
        <v>324</v>
      </c>
      <c r="AZ469">
        <v>2.1999999999999999E-2</v>
      </c>
      <c r="BA469" t="s">
        <v>324</v>
      </c>
      <c r="BB469" t="s">
        <v>324</v>
      </c>
      <c r="BC469" t="s">
        <v>324</v>
      </c>
      <c r="BD469" t="s">
        <v>324</v>
      </c>
      <c r="BE469" t="s">
        <v>324</v>
      </c>
      <c r="BF469">
        <v>0</v>
      </c>
      <c r="BG469" t="s">
        <v>324</v>
      </c>
      <c r="BH469">
        <v>0.4</v>
      </c>
      <c r="BI469" t="s">
        <v>324</v>
      </c>
      <c r="BJ469" t="s">
        <v>324</v>
      </c>
      <c r="BK469" t="s">
        <v>324</v>
      </c>
      <c r="BL469">
        <v>0.4</v>
      </c>
      <c r="BM469" t="s">
        <v>324</v>
      </c>
      <c r="BN469" t="s">
        <v>324</v>
      </c>
      <c r="BO469" t="s">
        <v>324</v>
      </c>
      <c r="BP469" t="s">
        <v>324</v>
      </c>
      <c r="BQ469" t="s">
        <v>324</v>
      </c>
      <c r="BR469">
        <v>0</v>
      </c>
      <c r="BS469">
        <v>62.091999999999999</v>
      </c>
      <c r="BT469">
        <v>3.2290000000000001</v>
      </c>
      <c r="BU469">
        <v>0</v>
      </c>
      <c r="BV469">
        <v>0</v>
      </c>
      <c r="BW469">
        <v>0</v>
      </c>
      <c r="BX469">
        <v>65.320999999999998</v>
      </c>
    </row>
    <row r="470" spans="1:76" x14ac:dyDescent="0.45">
      <c r="A470">
        <v>2023</v>
      </c>
      <c r="B470" t="s">
        <v>215</v>
      </c>
      <c r="C470">
        <v>44372</v>
      </c>
      <c r="D470" t="s">
        <v>1454</v>
      </c>
      <c r="E470" t="s">
        <v>1110</v>
      </c>
      <c r="F470">
        <v>106016</v>
      </c>
      <c r="G470">
        <v>1047.3910000000001</v>
      </c>
      <c r="H470" t="s">
        <v>324</v>
      </c>
      <c r="I470" t="s">
        <v>324</v>
      </c>
      <c r="J470" t="s">
        <v>244</v>
      </c>
      <c r="K470">
        <v>849.73</v>
      </c>
      <c r="L470">
        <v>97.021000000000001</v>
      </c>
      <c r="M470" t="s">
        <v>324</v>
      </c>
      <c r="N470" t="s">
        <v>324</v>
      </c>
      <c r="O470" t="s">
        <v>324</v>
      </c>
      <c r="P470">
        <v>946.75099999999998</v>
      </c>
      <c r="Q470">
        <v>90.254000000000005</v>
      </c>
      <c r="R470">
        <v>1.393</v>
      </c>
      <c r="S470" t="s">
        <v>324</v>
      </c>
      <c r="T470" t="s">
        <v>324</v>
      </c>
      <c r="U470" t="s">
        <v>324</v>
      </c>
      <c r="V470">
        <v>91.647000000000006</v>
      </c>
      <c r="W470" t="s">
        <v>324</v>
      </c>
      <c r="X470" t="s">
        <v>324</v>
      </c>
      <c r="Y470" t="s">
        <v>324</v>
      </c>
      <c r="Z470" t="s">
        <v>324</v>
      </c>
      <c r="AA470" t="s">
        <v>324</v>
      </c>
      <c r="AB470">
        <v>0</v>
      </c>
      <c r="AC470">
        <v>1.0269999999999999</v>
      </c>
      <c r="AD470">
        <v>0.72499999999999998</v>
      </c>
      <c r="AE470" t="s">
        <v>324</v>
      </c>
      <c r="AF470" t="s">
        <v>324</v>
      </c>
      <c r="AG470" t="s">
        <v>324</v>
      </c>
      <c r="AH470">
        <v>1.752</v>
      </c>
      <c r="AI470" t="s">
        <v>324</v>
      </c>
      <c r="AJ470" t="s">
        <v>324</v>
      </c>
      <c r="AK470" t="s">
        <v>324</v>
      </c>
      <c r="AL470" t="s">
        <v>324</v>
      </c>
      <c r="AM470" t="s">
        <v>324</v>
      </c>
      <c r="AN470">
        <v>0</v>
      </c>
      <c r="AO470" t="s">
        <v>324</v>
      </c>
      <c r="AP470" t="s">
        <v>324</v>
      </c>
      <c r="AQ470" t="s">
        <v>324</v>
      </c>
      <c r="AR470" t="s">
        <v>324</v>
      </c>
      <c r="AS470" t="s">
        <v>324</v>
      </c>
      <c r="AT470">
        <v>0</v>
      </c>
      <c r="AU470" t="s">
        <v>324</v>
      </c>
      <c r="AV470" t="s">
        <v>324</v>
      </c>
      <c r="AW470" t="s">
        <v>324</v>
      </c>
      <c r="AX470" t="s">
        <v>324</v>
      </c>
      <c r="AY470" t="s">
        <v>324</v>
      </c>
      <c r="AZ470">
        <v>0</v>
      </c>
      <c r="BA470" t="s">
        <v>324</v>
      </c>
      <c r="BB470" t="s">
        <v>324</v>
      </c>
      <c r="BC470" t="s">
        <v>324</v>
      </c>
      <c r="BD470" t="s">
        <v>324</v>
      </c>
      <c r="BE470" t="s">
        <v>324</v>
      </c>
      <c r="BF470">
        <v>0</v>
      </c>
      <c r="BG470" t="s">
        <v>324</v>
      </c>
      <c r="BH470" t="s">
        <v>324</v>
      </c>
      <c r="BI470" t="s">
        <v>324</v>
      </c>
      <c r="BJ470" t="s">
        <v>324</v>
      </c>
      <c r="BK470" t="s">
        <v>324</v>
      </c>
      <c r="BL470">
        <v>0</v>
      </c>
      <c r="BM470">
        <v>0.29799999999999999</v>
      </c>
      <c r="BN470">
        <v>6.9429999999999996</v>
      </c>
      <c r="BO470" t="s">
        <v>324</v>
      </c>
      <c r="BP470" t="s">
        <v>324</v>
      </c>
      <c r="BQ470" t="s">
        <v>324</v>
      </c>
      <c r="BR470">
        <v>7.2409999999999997</v>
      </c>
      <c r="BS470">
        <v>941.30899999999997</v>
      </c>
      <c r="BT470">
        <v>106.08199999999999</v>
      </c>
      <c r="BU470">
        <v>0</v>
      </c>
      <c r="BV470">
        <v>0</v>
      </c>
      <c r="BW470">
        <v>0</v>
      </c>
      <c r="BX470">
        <v>1047.3910000000001</v>
      </c>
    </row>
    <row r="471" spans="1:76" x14ac:dyDescent="0.45">
      <c r="A471">
        <v>2023</v>
      </c>
      <c r="B471" t="s">
        <v>215</v>
      </c>
      <c r="C471">
        <v>55937</v>
      </c>
      <c r="D471" t="s">
        <v>553</v>
      </c>
      <c r="E471" t="s">
        <v>606</v>
      </c>
      <c r="F471">
        <v>4</v>
      </c>
      <c r="G471">
        <v>1.67</v>
      </c>
      <c r="H471" t="s">
        <v>324</v>
      </c>
      <c r="I471">
        <v>0.6</v>
      </c>
      <c r="J471" t="s">
        <v>247</v>
      </c>
      <c r="K471" t="s">
        <v>324</v>
      </c>
      <c r="L471">
        <v>1.07</v>
      </c>
      <c r="M471" t="s">
        <v>324</v>
      </c>
      <c r="N471" t="s">
        <v>324</v>
      </c>
      <c r="O471" t="s">
        <v>324</v>
      </c>
      <c r="P471">
        <v>1.07</v>
      </c>
      <c r="Q471" t="s">
        <v>324</v>
      </c>
      <c r="R471" t="s">
        <v>324</v>
      </c>
      <c r="S471" t="s">
        <v>324</v>
      </c>
      <c r="T471" t="s">
        <v>324</v>
      </c>
      <c r="U471" t="s">
        <v>324</v>
      </c>
      <c r="V471">
        <v>0</v>
      </c>
      <c r="W471" t="s">
        <v>324</v>
      </c>
      <c r="X471" t="s">
        <v>324</v>
      </c>
      <c r="Y471" t="s">
        <v>324</v>
      </c>
      <c r="Z471" t="s">
        <v>324</v>
      </c>
      <c r="AA471" t="s">
        <v>324</v>
      </c>
      <c r="AB471">
        <v>0</v>
      </c>
      <c r="AC471" t="s">
        <v>324</v>
      </c>
      <c r="AD471" t="s">
        <v>324</v>
      </c>
      <c r="AE471" t="s">
        <v>324</v>
      </c>
      <c r="AF471" t="s">
        <v>324</v>
      </c>
      <c r="AG471" t="s">
        <v>324</v>
      </c>
      <c r="AH471">
        <v>0</v>
      </c>
      <c r="AI471" t="s">
        <v>324</v>
      </c>
      <c r="AJ471" t="s">
        <v>324</v>
      </c>
      <c r="AK471" t="s">
        <v>324</v>
      </c>
      <c r="AL471" t="s">
        <v>324</v>
      </c>
      <c r="AM471" t="s">
        <v>324</v>
      </c>
      <c r="AN471">
        <v>0</v>
      </c>
      <c r="AO471" t="s">
        <v>324</v>
      </c>
      <c r="AP471" t="s">
        <v>324</v>
      </c>
      <c r="AQ471" t="s">
        <v>324</v>
      </c>
      <c r="AR471" t="s">
        <v>324</v>
      </c>
      <c r="AS471" t="s">
        <v>324</v>
      </c>
      <c r="AT471">
        <v>0</v>
      </c>
      <c r="AU471" t="s">
        <v>324</v>
      </c>
      <c r="AV471" t="s">
        <v>324</v>
      </c>
      <c r="AW471" t="s">
        <v>324</v>
      </c>
      <c r="AX471" t="s">
        <v>324</v>
      </c>
      <c r="AY471">
        <v>0.6</v>
      </c>
      <c r="AZ471">
        <v>0.6</v>
      </c>
      <c r="BA471" t="s">
        <v>324</v>
      </c>
      <c r="BB471" t="s">
        <v>324</v>
      </c>
      <c r="BC471" t="s">
        <v>324</v>
      </c>
      <c r="BD471" t="s">
        <v>324</v>
      </c>
      <c r="BE471" t="s">
        <v>324</v>
      </c>
      <c r="BF471">
        <v>0</v>
      </c>
      <c r="BG471" t="s">
        <v>324</v>
      </c>
      <c r="BH471" t="s">
        <v>324</v>
      </c>
      <c r="BI471" t="s">
        <v>324</v>
      </c>
      <c r="BJ471" t="s">
        <v>324</v>
      </c>
      <c r="BK471" t="s">
        <v>324</v>
      </c>
      <c r="BL471">
        <v>0</v>
      </c>
      <c r="BM471" t="s">
        <v>324</v>
      </c>
      <c r="BN471" t="s">
        <v>324</v>
      </c>
      <c r="BO471" t="s">
        <v>324</v>
      </c>
      <c r="BP471" t="s">
        <v>324</v>
      </c>
      <c r="BQ471" t="s">
        <v>324</v>
      </c>
      <c r="BR471">
        <v>0</v>
      </c>
      <c r="BS471">
        <v>0</v>
      </c>
      <c r="BT471">
        <v>1.07</v>
      </c>
      <c r="BU471">
        <v>0</v>
      </c>
      <c r="BV471">
        <v>0</v>
      </c>
      <c r="BW471">
        <v>0.6</v>
      </c>
      <c r="BX471">
        <v>1.67</v>
      </c>
    </row>
    <row r="472" spans="1:76" x14ac:dyDescent="0.45">
      <c r="A472">
        <v>2023</v>
      </c>
      <c r="B472" t="s">
        <v>215</v>
      </c>
      <c r="C472">
        <v>99999</v>
      </c>
      <c r="D472" t="s">
        <v>599</v>
      </c>
      <c r="E472" t="s">
        <v>1110</v>
      </c>
      <c r="F472" t="s">
        <v>324</v>
      </c>
      <c r="G472">
        <v>-7.1849999999999996</v>
      </c>
      <c r="H472" t="s">
        <v>324</v>
      </c>
      <c r="I472" t="s">
        <v>324</v>
      </c>
      <c r="K472">
        <v>-6.6520000000000001</v>
      </c>
      <c r="L472">
        <v>-0.53300000000000003</v>
      </c>
      <c r="M472" t="s">
        <v>324</v>
      </c>
      <c r="N472" t="s">
        <v>324</v>
      </c>
      <c r="O472" t="s">
        <v>324</v>
      </c>
      <c r="P472">
        <v>-7.1849999999999996</v>
      </c>
      <c r="Q472" t="s">
        <v>324</v>
      </c>
      <c r="R472" t="s">
        <v>324</v>
      </c>
      <c r="S472" t="s">
        <v>324</v>
      </c>
      <c r="T472" t="s">
        <v>324</v>
      </c>
      <c r="U472" t="s">
        <v>324</v>
      </c>
      <c r="V472" t="s">
        <v>324</v>
      </c>
      <c r="W472" t="s">
        <v>324</v>
      </c>
      <c r="X472" t="s">
        <v>324</v>
      </c>
      <c r="Y472" t="s">
        <v>324</v>
      </c>
      <c r="Z472" t="s">
        <v>324</v>
      </c>
      <c r="AA472" t="s">
        <v>324</v>
      </c>
      <c r="AB472" t="s">
        <v>324</v>
      </c>
      <c r="AC472" t="s">
        <v>324</v>
      </c>
      <c r="AD472" t="s">
        <v>324</v>
      </c>
      <c r="AE472" t="s">
        <v>324</v>
      </c>
      <c r="AF472" t="s">
        <v>324</v>
      </c>
      <c r="AG472" t="s">
        <v>324</v>
      </c>
      <c r="AH472" t="s">
        <v>324</v>
      </c>
      <c r="AI472" t="s">
        <v>324</v>
      </c>
      <c r="AJ472" t="s">
        <v>324</v>
      </c>
      <c r="AK472" t="s">
        <v>324</v>
      </c>
      <c r="AL472" t="s">
        <v>324</v>
      </c>
      <c r="AM472" t="s">
        <v>324</v>
      </c>
      <c r="AN472" t="s">
        <v>324</v>
      </c>
      <c r="AO472" t="s">
        <v>324</v>
      </c>
      <c r="AP472" t="s">
        <v>324</v>
      </c>
      <c r="AQ472" t="s">
        <v>324</v>
      </c>
      <c r="AR472" t="s">
        <v>324</v>
      </c>
      <c r="AS472" t="s">
        <v>324</v>
      </c>
      <c r="AT472" t="s">
        <v>324</v>
      </c>
      <c r="AU472" t="s">
        <v>324</v>
      </c>
      <c r="AV472" t="s">
        <v>324</v>
      </c>
      <c r="AW472" t="s">
        <v>324</v>
      </c>
      <c r="AX472" t="s">
        <v>324</v>
      </c>
      <c r="AY472" t="s">
        <v>324</v>
      </c>
      <c r="AZ472" t="s">
        <v>324</v>
      </c>
      <c r="BA472" t="s">
        <v>324</v>
      </c>
      <c r="BB472" t="s">
        <v>324</v>
      </c>
      <c r="BC472" t="s">
        <v>324</v>
      </c>
      <c r="BD472" t="s">
        <v>324</v>
      </c>
      <c r="BE472" t="s">
        <v>324</v>
      </c>
      <c r="BF472" t="s">
        <v>324</v>
      </c>
      <c r="BG472" t="s">
        <v>324</v>
      </c>
      <c r="BH472" t="s">
        <v>324</v>
      </c>
      <c r="BI472" t="s">
        <v>324</v>
      </c>
      <c r="BJ472" t="s">
        <v>324</v>
      </c>
      <c r="BK472" t="s">
        <v>324</v>
      </c>
      <c r="BL472" t="s">
        <v>324</v>
      </c>
      <c r="BM472" t="s">
        <v>324</v>
      </c>
      <c r="BN472" t="s">
        <v>324</v>
      </c>
      <c r="BO472" t="s">
        <v>324</v>
      </c>
      <c r="BP472" t="s">
        <v>324</v>
      </c>
      <c r="BQ472" t="s">
        <v>324</v>
      </c>
      <c r="BR472" t="s">
        <v>324</v>
      </c>
      <c r="BS472">
        <v>-6.6520000000000001</v>
      </c>
      <c r="BT472">
        <v>-0.53300000000000003</v>
      </c>
      <c r="BU472" t="s">
        <v>324</v>
      </c>
      <c r="BV472" t="s">
        <v>324</v>
      </c>
      <c r="BW472" t="s">
        <v>324</v>
      </c>
      <c r="BX472">
        <v>-7.1849999999999996</v>
      </c>
    </row>
    <row r="473" spans="1:76" x14ac:dyDescent="0.45">
      <c r="A473">
        <v>2023</v>
      </c>
      <c r="B473" t="s">
        <v>215</v>
      </c>
      <c r="C473">
        <v>99999</v>
      </c>
      <c r="D473" t="s">
        <v>599</v>
      </c>
      <c r="E473" t="s">
        <v>606</v>
      </c>
      <c r="F473" t="s">
        <v>324</v>
      </c>
      <c r="G473">
        <v>-0.187</v>
      </c>
      <c r="H473" t="s">
        <v>324</v>
      </c>
      <c r="I473" t="s">
        <v>324</v>
      </c>
      <c r="K473" t="s">
        <v>324</v>
      </c>
      <c r="L473">
        <v>-0.187</v>
      </c>
      <c r="M473" t="s">
        <v>324</v>
      </c>
      <c r="N473" t="s">
        <v>324</v>
      </c>
      <c r="O473" t="s">
        <v>324</v>
      </c>
      <c r="P473">
        <v>-0.187</v>
      </c>
      <c r="Q473" t="s">
        <v>324</v>
      </c>
      <c r="R473" t="s">
        <v>324</v>
      </c>
      <c r="S473" t="s">
        <v>324</v>
      </c>
      <c r="T473" t="s">
        <v>324</v>
      </c>
      <c r="U473" t="s">
        <v>324</v>
      </c>
      <c r="V473" t="s">
        <v>324</v>
      </c>
      <c r="W473" t="s">
        <v>324</v>
      </c>
      <c r="X473" t="s">
        <v>324</v>
      </c>
      <c r="Y473" t="s">
        <v>324</v>
      </c>
      <c r="Z473" t="s">
        <v>324</v>
      </c>
      <c r="AA473" t="s">
        <v>324</v>
      </c>
      <c r="AB473" t="s">
        <v>324</v>
      </c>
      <c r="AC473" t="s">
        <v>324</v>
      </c>
      <c r="AD473" t="s">
        <v>324</v>
      </c>
      <c r="AE473" t="s">
        <v>324</v>
      </c>
      <c r="AF473" t="s">
        <v>324</v>
      </c>
      <c r="AG473" t="s">
        <v>324</v>
      </c>
      <c r="AH473" t="s">
        <v>324</v>
      </c>
      <c r="AI473" t="s">
        <v>324</v>
      </c>
      <c r="AJ473" t="s">
        <v>324</v>
      </c>
      <c r="AK473" t="s">
        <v>324</v>
      </c>
      <c r="AL473" t="s">
        <v>324</v>
      </c>
      <c r="AM473" t="s">
        <v>324</v>
      </c>
      <c r="AN473" t="s">
        <v>324</v>
      </c>
      <c r="AO473" t="s">
        <v>324</v>
      </c>
      <c r="AP473" t="s">
        <v>324</v>
      </c>
      <c r="AQ473" t="s">
        <v>324</v>
      </c>
      <c r="AR473" t="s">
        <v>324</v>
      </c>
      <c r="AS473" t="s">
        <v>324</v>
      </c>
      <c r="AT473" t="s">
        <v>324</v>
      </c>
      <c r="AU473" t="s">
        <v>324</v>
      </c>
      <c r="AV473" t="s">
        <v>324</v>
      </c>
      <c r="AW473" t="s">
        <v>324</v>
      </c>
      <c r="AX473" t="s">
        <v>324</v>
      </c>
      <c r="AY473" t="s">
        <v>324</v>
      </c>
      <c r="AZ473" t="s">
        <v>324</v>
      </c>
      <c r="BA473" t="s">
        <v>324</v>
      </c>
      <c r="BB473" t="s">
        <v>324</v>
      </c>
      <c r="BC473" t="s">
        <v>324</v>
      </c>
      <c r="BD473" t="s">
        <v>324</v>
      </c>
      <c r="BE473" t="s">
        <v>324</v>
      </c>
      <c r="BF473" t="s">
        <v>324</v>
      </c>
      <c r="BG473" t="s">
        <v>324</v>
      </c>
      <c r="BH473" t="s">
        <v>324</v>
      </c>
      <c r="BI473" t="s">
        <v>324</v>
      </c>
      <c r="BJ473" t="s">
        <v>324</v>
      </c>
      <c r="BK473" t="s">
        <v>324</v>
      </c>
      <c r="BL473" t="s">
        <v>324</v>
      </c>
      <c r="BM473" t="s">
        <v>324</v>
      </c>
      <c r="BN473" t="s">
        <v>324</v>
      </c>
      <c r="BO473" t="s">
        <v>324</v>
      </c>
      <c r="BP473" t="s">
        <v>324</v>
      </c>
      <c r="BQ473" t="s">
        <v>324</v>
      </c>
      <c r="BR473" t="s">
        <v>324</v>
      </c>
      <c r="BS473" t="s">
        <v>324</v>
      </c>
      <c r="BT473">
        <v>-0.187</v>
      </c>
      <c r="BU473" t="s">
        <v>324</v>
      </c>
      <c r="BV473" t="s">
        <v>324</v>
      </c>
      <c r="BW473" t="s">
        <v>324</v>
      </c>
      <c r="BX473">
        <v>-0.187</v>
      </c>
    </row>
    <row r="474" spans="1:76" x14ac:dyDescent="0.45">
      <c r="A474">
        <v>2023</v>
      </c>
      <c r="B474" t="s">
        <v>218</v>
      </c>
      <c r="C474">
        <v>2010</v>
      </c>
      <c r="D474" t="s">
        <v>555</v>
      </c>
      <c r="E474" t="s">
        <v>634</v>
      </c>
      <c r="F474">
        <v>42</v>
      </c>
      <c r="G474">
        <v>0.29599999999999999</v>
      </c>
      <c r="H474" t="s">
        <v>324</v>
      </c>
      <c r="I474" t="s">
        <v>324</v>
      </c>
      <c r="J474" t="s">
        <v>247</v>
      </c>
      <c r="K474">
        <v>0.29599999999999999</v>
      </c>
      <c r="L474" t="s">
        <v>324</v>
      </c>
      <c r="M474" t="s">
        <v>324</v>
      </c>
      <c r="N474" t="s">
        <v>324</v>
      </c>
      <c r="O474" t="s">
        <v>324</v>
      </c>
      <c r="P474">
        <v>0.29599999999999999</v>
      </c>
      <c r="Q474" t="s">
        <v>324</v>
      </c>
      <c r="R474" t="s">
        <v>324</v>
      </c>
      <c r="S474" t="s">
        <v>324</v>
      </c>
      <c r="T474" t="s">
        <v>324</v>
      </c>
      <c r="U474" t="s">
        <v>324</v>
      </c>
      <c r="V474">
        <v>0</v>
      </c>
      <c r="W474" t="s">
        <v>324</v>
      </c>
      <c r="X474" t="s">
        <v>324</v>
      </c>
      <c r="Y474" t="s">
        <v>324</v>
      </c>
      <c r="Z474" t="s">
        <v>324</v>
      </c>
      <c r="AA474" t="s">
        <v>324</v>
      </c>
      <c r="AB474">
        <v>0</v>
      </c>
      <c r="AC474" t="s">
        <v>324</v>
      </c>
      <c r="AD474" t="s">
        <v>324</v>
      </c>
      <c r="AE474" t="s">
        <v>324</v>
      </c>
      <c r="AF474" t="s">
        <v>324</v>
      </c>
      <c r="AG474" t="s">
        <v>324</v>
      </c>
      <c r="AH474">
        <v>0</v>
      </c>
      <c r="AI474" t="s">
        <v>324</v>
      </c>
      <c r="AJ474" t="s">
        <v>324</v>
      </c>
      <c r="AK474" t="s">
        <v>324</v>
      </c>
      <c r="AL474" t="s">
        <v>324</v>
      </c>
      <c r="AM474" t="s">
        <v>324</v>
      </c>
      <c r="AN474">
        <v>0</v>
      </c>
      <c r="AO474" t="s">
        <v>324</v>
      </c>
      <c r="AP474" t="s">
        <v>324</v>
      </c>
      <c r="AQ474" t="s">
        <v>324</v>
      </c>
      <c r="AR474" t="s">
        <v>324</v>
      </c>
      <c r="AS474" t="s">
        <v>324</v>
      </c>
      <c r="AT474">
        <v>0</v>
      </c>
      <c r="AU474" t="s">
        <v>324</v>
      </c>
      <c r="AV474" t="s">
        <v>324</v>
      </c>
      <c r="AW474" t="s">
        <v>324</v>
      </c>
      <c r="AX474" t="s">
        <v>324</v>
      </c>
      <c r="AY474" t="s">
        <v>324</v>
      </c>
      <c r="AZ474">
        <v>0</v>
      </c>
      <c r="BA474" t="s">
        <v>324</v>
      </c>
      <c r="BB474" t="s">
        <v>324</v>
      </c>
      <c r="BC474" t="s">
        <v>324</v>
      </c>
      <c r="BD474" t="s">
        <v>324</v>
      </c>
      <c r="BE474" t="s">
        <v>324</v>
      </c>
      <c r="BF474">
        <v>0</v>
      </c>
      <c r="BG474" t="s">
        <v>324</v>
      </c>
      <c r="BH474" t="s">
        <v>324</v>
      </c>
      <c r="BI474" t="s">
        <v>324</v>
      </c>
      <c r="BJ474" t="s">
        <v>324</v>
      </c>
      <c r="BK474" t="s">
        <v>324</v>
      </c>
      <c r="BL474">
        <v>0</v>
      </c>
      <c r="BM474" t="s">
        <v>324</v>
      </c>
      <c r="BN474" t="s">
        <v>324</v>
      </c>
      <c r="BO474" t="s">
        <v>324</v>
      </c>
      <c r="BP474" t="s">
        <v>324</v>
      </c>
      <c r="BQ474" t="s">
        <v>324</v>
      </c>
      <c r="BR474">
        <v>0</v>
      </c>
      <c r="BS474">
        <v>0.29599999999999999</v>
      </c>
      <c r="BT474">
        <v>0</v>
      </c>
      <c r="BU474">
        <v>0</v>
      </c>
      <c r="BV474">
        <v>0</v>
      </c>
      <c r="BW474">
        <v>0</v>
      </c>
      <c r="BX474">
        <v>0.29599999999999999</v>
      </c>
    </row>
    <row r="475" spans="1:76" x14ac:dyDescent="0.45">
      <c r="A475">
        <v>2023</v>
      </c>
      <c r="B475" t="s">
        <v>218</v>
      </c>
      <c r="C475">
        <v>10879</v>
      </c>
      <c r="D475" t="s">
        <v>1164</v>
      </c>
      <c r="E475" t="s">
        <v>634</v>
      </c>
      <c r="F475">
        <v>1</v>
      </c>
      <c r="G475">
        <v>0.8</v>
      </c>
      <c r="H475">
        <v>0.8</v>
      </c>
      <c r="I475">
        <v>0.8</v>
      </c>
      <c r="K475" t="s">
        <v>324</v>
      </c>
      <c r="L475" t="s">
        <v>324</v>
      </c>
      <c r="M475" t="s">
        <v>324</v>
      </c>
      <c r="N475" t="s">
        <v>324</v>
      </c>
      <c r="O475" t="s">
        <v>324</v>
      </c>
      <c r="P475">
        <v>0</v>
      </c>
      <c r="Q475" t="s">
        <v>324</v>
      </c>
      <c r="R475" t="s">
        <v>324</v>
      </c>
      <c r="S475" t="s">
        <v>324</v>
      </c>
      <c r="T475" t="s">
        <v>324</v>
      </c>
      <c r="U475" t="s">
        <v>324</v>
      </c>
      <c r="V475">
        <v>0</v>
      </c>
      <c r="W475" t="s">
        <v>324</v>
      </c>
      <c r="X475" t="s">
        <v>324</v>
      </c>
      <c r="Y475" t="s">
        <v>324</v>
      </c>
      <c r="Z475" t="s">
        <v>324</v>
      </c>
      <c r="AA475" t="s">
        <v>324</v>
      </c>
      <c r="AB475">
        <v>0</v>
      </c>
      <c r="AC475" t="s">
        <v>324</v>
      </c>
      <c r="AD475" t="s">
        <v>324</v>
      </c>
      <c r="AE475" t="s">
        <v>324</v>
      </c>
      <c r="AF475" t="s">
        <v>324</v>
      </c>
      <c r="AG475" t="s">
        <v>324</v>
      </c>
      <c r="AH475">
        <v>0</v>
      </c>
      <c r="AI475" t="s">
        <v>324</v>
      </c>
      <c r="AJ475" t="s">
        <v>324</v>
      </c>
      <c r="AK475" t="s">
        <v>324</v>
      </c>
      <c r="AL475" t="s">
        <v>324</v>
      </c>
      <c r="AM475" t="s">
        <v>324</v>
      </c>
      <c r="AN475">
        <v>0</v>
      </c>
      <c r="AO475" t="s">
        <v>324</v>
      </c>
      <c r="AP475" t="s">
        <v>324</v>
      </c>
      <c r="AQ475" t="s">
        <v>324</v>
      </c>
      <c r="AR475" t="s">
        <v>324</v>
      </c>
      <c r="AS475" t="s">
        <v>324</v>
      </c>
      <c r="AT475">
        <v>0</v>
      </c>
      <c r="AU475" t="s">
        <v>324</v>
      </c>
      <c r="AV475">
        <v>0.8</v>
      </c>
      <c r="AW475" t="s">
        <v>324</v>
      </c>
      <c r="AX475" t="s">
        <v>324</v>
      </c>
      <c r="AY475" t="s">
        <v>324</v>
      </c>
      <c r="AZ475">
        <v>0.8</v>
      </c>
      <c r="BA475" t="s">
        <v>324</v>
      </c>
      <c r="BB475" t="s">
        <v>324</v>
      </c>
      <c r="BC475" t="s">
        <v>324</v>
      </c>
      <c r="BD475" t="s">
        <v>324</v>
      </c>
      <c r="BE475" t="s">
        <v>324</v>
      </c>
      <c r="BF475">
        <v>0</v>
      </c>
      <c r="BG475" t="s">
        <v>324</v>
      </c>
      <c r="BH475" t="s">
        <v>324</v>
      </c>
      <c r="BI475" t="s">
        <v>324</v>
      </c>
      <c r="BJ475" t="s">
        <v>324</v>
      </c>
      <c r="BK475" t="s">
        <v>324</v>
      </c>
      <c r="BL475">
        <v>0</v>
      </c>
      <c r="BM475" t="s">
        <v>324</v>
      </c>
      <c r="BN475" t="s">
        <v>324</v>
      </c>
      <c r="BO475" t="s">
        <v>324</v>
      </c>
      <c r="BP475" t="s">
        <v>324</v>
      </c>
      <c r="BQ475" t="s">
        <v>324</v>
      </c>
      <c r="BR475">
        <v>0</v>
      </c>
      <c r="BS475">
        <v>0</v>
      </c>
      <c r="BT475">
        <v>0.8</v>
      </c>
      <c r="BU475">
        <v>0</v>
      </c>
      <c r="BV475">
        <v>0</v>
      </c>
      <c r="BW475">
        <v>0</v>
      </c>
      <c r="BX475">
        <v>0.8</v>
      </c>
    </row>
    <row r="476" spans="1:76" x14ac:dyDescent="0.45">
      <c r="A476">
        <v>2023</v>
      </c>
      <c r="B476" t="s">
        <v>218</v>
      </c>
      <c r="C476">
        <v>11135</v>
      </c>
      <c r="D476" t="s">
        <v>556</v>
      </c>
      <c r="E476" t="s">
        <v>634</v>
      </c>
      <c r="F476">
        <v>3</v>
      </c>
      <c r="G476">
        <v>1.62</v>
      </c>
      <c r="H476" t="s">
        <v>324</v>
      </c>
      <c r="I476" t="s">
        <v>324</v>
      </c>
      <c r="J476" t="s">
        <v>247</v>
      </c>
      <c r="K476" t="s">
        <v>324</v>
      </c>
      <c r="L476" t="s">
        <v>324</v>
      </c>
      <c r="M476" t="s">
        <v>324</v>
      </c>
      <c r="N476" t="s">
        <v>324</v>
      </c>
      <c r="O476">
        <v>0.12</v>
      </c>
      <c r="P476">
        <v>0.12</v>
      </c>
      <c r="Q476" t="s">
        <v>324</v>
      </c>
      <c r="R476" t="s">
        <v>324</v>
      </c>
      <c r="S476" t="s">
        <v>324</v>
      </c>
      <c r="T476" t="s">
        <v>324</v>
      </c>
      <c r="U476" t="s">
        <v>324</v>
      </c>
      <c r="V476">
        <v>0</v>
      </c>
      <c r="W476" t="s">
        <v>324</v>
      </c>
      <c r="X476" t="s">
        <v>324</v>
      </c>
      <c r="Y476" t="s">
        <v>324</v>
      </c>
      <c r="Z476" t="s">
        <v>324</v>
      </c>
      <c r="AA476" t="s">
        <v>324</v>
      </c>
      <c r="AB476">
        <v>0</v>
      </c>
      <c r="AC476" t="s">
        <v>324</v>
      </c>
      <c r="AD476" t="s">
        <v>324</v>
      </c>
      <c r="AE476" t="s">
        <v>324</v>
      </c>
      <c r="AF476" t="s">
        <v>324</v>
      </c>
      <c r="AG476" t="s">
        <v>324</v>
      </c>
      <c r="AH476">
        <v>0</v>
      </c>
      <c r="AI476" t="s">
        <v>324</v>
      </c>
      <c r="AJ476" t="s">
        <v>324</v>
      </c>
      <c r="AK476" t="s">
        <v>324</v>
      </c>
      <c r="AL476" t="s">
        <v>324</v>
      </c>
      <c r="AM476">
        <v>1.5</v>
      </c>
      <c r="AN476">
        <v>1.5</v>
      </c>
      <c r="AO476" t="s">
        <v>324</v>
      </c>
      <c r="AP476" t="s">
        <v>324</v>
      </c>
      <c r="AQ476" t="s">
        <v>324</v>
      </c>
      <c r="AR476" t="s">
        <v>324</v>
      </c>
      <c r="AS476" t="s">
        <v>324</v>
      </c>
      <c r="AT476">
        <v>0</v>
      </c>
      <c r="AU476" t="s">
        <v>324</v>
      </c>
      <c r="AV476" t="s">
        <v>324</v>
      </c>
      <c r="AW476" t="s">
        <v>324</v>
      </c>
      <c r="AX476" t="s">
        <v>324</v>
      </c>
      <c r="AY476" t="s">
        <v>324</v>
      </c>
      <c r="AZ476">
        <v>0</v>
      </c>
      <c r="BA476" t="s">
        <v>324</v>
      </c>
      <c r="BB476" t="s">
        <v>324</v>
      </c>
      <c r="BC476" t="s">
        <v>324</v>
      </c>
      <c r="BD476" t="s">
        <v>324</v>
      </c>
      <c r="BE476" t="s">
        <v>324</v>
      </c>
      <c r="BF476">
        <v>0</v>
      </c>
      <c r="BG476" t="s">
        <v>324</v>
      </c>
      <c r="BH476" t="s">
        <v>324</v>
      </c>
      <c r="BI476" t="s">
        <v>324</v>
      </c>
      <c r="BJ476" t="s">
        <v>324</v>
      </c>
      <c r="BK476" t="s">
        <v>324</v>
      </c>
      <c r="BL476">
        <v>0</v>
      </c>
      <c r="BM476" t="s">
        <v>324</v>
      </c>
      <c r="BN476" t="s">
        <v>324</v>
      </c>
      <c r="BO476" t="s">
        <v>324</v>
      </c>
      <c r="BP476" t="s">
        <v>324</v>
      </c>
      <c r="BQ476" t="s">
        <v>324</v>
      </c>
      <c r="BR476">
        <v>0</v>
      </c>
      <c r="BS476">
        <v>0</v>
      </c>
      <c r="BT476">
        <v>0</v>
      </c>
      <c r="BU476">
        <v>0</v>
      </c>
      <c r="BV476">
        <v>0</v>
      </c>
      <c r="BW476">
        <v>1.62</v>
      </c>
      <c r="BX476">
        <v>1.62</v>
      </c>
    </row>
    <row r="477" spans="1:76" x14ac:dyDescent="0.45">
      <c r="A477">
        <v>2023</v>
      </c>
      <c r="B477" t="s">
        <v>218</v>
      </c>
      <c r="C477">
        <v>14354</v>
      </c>
      <c r="D477" t="s">
        <v>351</v>
      </c>
      <c r="E477" t="s">
        <v>634</v>
      </c>
      <c r="F477">
        <v>10</v>
      </c>
      <c r="G477">
        <v>3.9860000000000002</v>
      </c>
      <c r="H477" t="s">
        <v>324</v>
      </c>
      <c r="I477" t="s">
        <v>324</v>
      </c>
      <c r="J477" t="s">
        <v>244</v>
      </c>
      <c r="K477" t="s">
        <v>324</v>
      </c>
      <c r="L477" t="s">
        <v>324</v>
      </c>
      <c r="M477" t="s">
        <v>324</v>
      </c>
      <c r="N477" t="s">
        <v>324</v>
      </c>
      <c r="O477">
        <v>1.48</v>
      </c>
      <c r="P477">
        <v>1.48</v>
      </c>
      <c r="Q477" t="s">
        <v>324</v>
      </c>
      <c r="R477" t="s">
        <v>324</v>
      </c>
      <c r="S477" t="s">
        <v>324</v>
      </c>
      <c r="T477" t="s">
        <v>324</v>
      </c>
      <c r="U477">
        <v>0.25</v>
      </c>
      <c r="V477">
        <v>0.25</v>
      </c>
      <c r="W477" t="s">
        <v>324</v>
      </c>
      <c r="X477" t="s">
        <v>324</v>
      </c>
      <c r="Y477" t="s">
        <v>324</v>
      </c>
      <c r="Z477" t="s">
        <v>324</v>
      </c>
      <c r="AA477">
        <v>0.25</v>
      </c>
      <c r="AB477">
        <v>0.25</v>
      </c>
      <c r="AC477" t="s">
        <v>324</v>
      </c>
      <c r="AD477" t="s">
        <v>324</v>
      </c>
      <c r="AE477" t="s">
        <v>324</v>
      </c>
      <c r="AF477" t="s">
        <v>324</v>
      </c>
      <c r="AG477" t="s">
        <v>324</v>
      </c>
      <c r="AH477">
        <v>0</v>
      </c>
      <c r="AI477" t="s">
        <v>324</v>
      </c>
      <c r="AJ477" t="s">
        <v>324</v>
      </c>
      <c r="AK477" t="s">
        <v>324</v>
      </c>
      <c r="AL477" t="s">
        <v>324</v>
      </c>
      <c r="AM477">
        <v>1.6060000000000001</v>
      </c>
      <c r="AN477">
        <v>1.6060000000000001</v>
      </c>
      <c r="AO477" t="s">
        <v>324</v>
      </c>
      <c r="AP477" t="s">
        <v>324</v>
      </c>
      <c r="AQ477" t="s">
        <v>324</v>
      </c>
      <c r="AR477" t="s">
        <v>324</v>
      </c>
      <c r="AS477" t="s">
        <v>324</v>
      </c>
      <c r="AT477">
        <v>0</v>
      </c>
      <c r="AU477" t="s">
        <v>324</v>
      </c>
      <c r="AV477" t="s">
        <v>324</v>
      </c>
      <c r="AW477" t="s">
        <v>324</v>
      </c>
      <c r="AX477" t="s">
        <v>324</v>
      </c>
      <c r="AY477" t="s">
        <v>324</v>
      </c>
      <c r="AZ477">
        <v>0</v>
      </c>
      <c r="BA477" t="s">
        <v>324</v>
      </c>
      <c r="BB477" t="s">
        <v>324</v>
      </c>
      <c r="BC477" t="s">
        <v>324</v>
      </c>
      <c r="BD477" t="s">
        <v>324</v>
      </c>
      <c r="BE477" t="s">
        <v>324</v>
      </c>
      <c r="BF477">
        <v>0</v>
      </c>
      <c r="BG477" t="s">
        <v>324</v>
      </c>
      <c r="BH477" t="s">
        <v>324</v>
      </c>
      <c r="BI477" t="s">
        <v>324</v>
      </c>
      <c r="BJ477" t="s">
        <v>324</v>
      </c>
      <c r="BK477">
        <v>0.65</v>
      </c>
      <c r="BL477">
        <v>0.65</v>
      </c>
      <c r="BM477" t="s">
        <v>324</v>
      </c>
      <c r="BN477" t="s">
        <v>324</v>
      </c>
      <c r="BO477" t="s">
        <v>324</v>
      </c>
      <c r="BP477" t="s">
        <v>324</v>
      </c>
      <c r="BQ477" t="s">
        <v>324</v>
      </c>
      <c r="BR477">
        <v>0</v>
      </c>
      <c r="BS477">
        <v>0</v>
      </c>
      <c r="BT477">
        <v>0</v>
      </c>
      <c r="BU477">
        <v>0</v>
      </c>
      <c r="BV477">
        <v>0</v>
      </c>
      <c r="BW477">
        <v>3.9860000000000002</v>
      </c>
      <c r="BX477">
        <v>3.9860000000000002</v>
      </c>
    </row>
    <row r="478" spans="1:76" x14ac:dyDescent="0.45">
      <c r="A478">
        <v>2023</v>
      </c>
      <c r="B478" t="s">
        <v>218</v>
      </c>
      <c r="C478">
        <v>17845</v>
      </c>
      <c r="D478" t="s">
        <v>558</v>
      </c>
      <c r="E478" t="s">
        <v>634</v>
      </c>
      <c r="F478">
        <v>3</v>
      </c>
      <c r="G478">
        <v>1</v>
      </c>
      <c r="H478">
        <v>0</v>
      </c>
      <c r="I478">
        <v>1</v>
      </c>
      <c r="K478" t="s">
        <v>324</v>
      </c>
      <c r="L478" t="s">
        <v>324</v>
      </c>
      <c r="M478" t="s">
        <v>324</v>
      </c>
      <c r="N478" t="s">
        <v>324</v>
      </c>
      <c r="O478" t="s">
        <v>324</v>
      </c>
      <c r="P478">
        <v>0</v>
      </c>
      <c r="Q478" t="s">
        <v>324</v>
      </c>
      <c r="R478" t="s">
        <v>324</v>
      </c>
      <c r="S478" t="s">
        <v>324</v>
      </c>
      <c r="T478" t="s">
        <v>324</v>
      </c>
      <c r="U478" t="s">
        <v>324</v>
      </c>
      <c r="V478">
        <v>0</v>
      </c>
      <c r="W478" t="s">
        <v>324</v>
      </c>
      <c r="X478" t="s">
        <v>324</v>
      </c>
      <c r="Y478" t="s">
        <v>324</v>
      </c>
      <c r="Z478" t="s">
        <v>324</v>
      </c>
      <c r="AA478" t="s">
        <v>324</v>
      </c>
      <c r="AB478">
        <v>0</v>
      </c>
      <c r="AC478" t="s">
        <v>324</v>
      </c>
      <c r="AD478" t="s">
        <v>324</v>
      </c>
      <c r="AE478" t="s">
        <v>324</v>
      </c>
      <c r="AF478" t="s">
        <v>324</v>
      </c>
      <c r="AG478" t="s">
        <v>324</v>
      </c>
      <c r="AH478">
        <v>0</v>
      </c>
      <c r="AI478" t="s">
        <v>324</v>
      </c>
      <c r="AJ478" t="s">
        <v>324</v>
      </c>
      <c r="AK478" t="s">
        <v>324</v>
      </c>
      <c r="AL478" t="s">
        <v>324</v>
      </c>
      <c r="AM478">
        <v>1</v>
      </c>
      <c r="AN478">
        <v>1</v>
      </c>
      <c r="AO478" t="s">
        <v>324</v>
      </c>
      <c r="AP478" t="s">
        <v>324</v>
      </c>
      <c r="AQ478" t="s">
        <v>324</v>
      </c>
      <c r="AR478" t="s">
        <v>324</v>
      </c>
      <c r="AS478" t="s">
        <v>324</v>
      </c>
      <c r="AT478">
        <v>0</v>
      </c>
      <c r="AU478" t="s">
        <v>324</v>
      </c>
      <c r="AV478" t="s">
        <v>324</v>
      </c>
      <c r="AW478" t="s">
        <v>324</v>
      </c>
      <c r="AX478" t="s">
        <v>324</v>
      </c>
      <c r="AY478" t="s">
        <v>324</v>
      </c>
      <c r="AZ478">
        <v>0</v>
      </c>
      <c r="BA478" t="s">
        <v>324</v>
      </c>
      <c r="BB478" t="s">
        <v>324</v>
      </c>
      <c r="BC478" t="s">
        <v>324</v>
      </c>
      <c r="BD478" t="s">
        <v>324</v>
      </c>
      <c r="BE478" t="s">
        <v>324</v>
      </c>
      <c r="BF478">
        <v>0</v>
      </c>
      <c r="BG478" t="s">
        <v>324</v>
      </c>
      <c r="BH478" t="s">
        <v>324</v>
      </c>
      <c r="BI478" t="s">
        <v>324</v>
      </c>
      <c r="BJ478" t="s">
        <v>324</v>
      </c>
      <c r="BK478" t="s">
        <v>324</v>
      </c>
      <c r="BL478">
        <v>0</v>
      </c>
      <c r="BM478" t="s">
        <v>324</v>
      </c>
      <c r="BN478" t="s">
        <v>324</v>
      </c>
      <c r="BO478" t="s">
        <v>324</v>
      </c>
      <c r="BP478" t="s">
        <v>324</v>
      </c>
      <c r="BQ478" t="s">
        <v>324</v>
      </c>
      <c r="BR478">
        <v>0</v>
      </c>
      <c r="BS478">
        <v>0</v>
      </c>
      <c r="BT478">
        <v>0</v>
      </c>
      <c r="BU478">
        <v>0</v>
      </c>
      <c r="BV478">
        <v>0</v>
      </c>
      <c r="BW478">
        <v>1</v>
      </c>
      <c r="BX478">
        <v>1</v>
      </c>
    </row>
    <row r="479" spans="1:76" x14ac:dyDescent="0.45">
      <c r="A479">
        <v>2023</v>
      </c>
      <c r="B479" t="s">
        <v>218</v>
      </c>
      <c r="C479">
        <v>40165</v>
      </c>
      <c r="D479" t="s">
        <v>633</v>
      </c>
      <c r="E479" t="s">
        <v>634</v>
      </c>
      <c r="F479">
        <v>1</v>
      </c>
      <c r="G479">
        <v>0.17</v>
      </c>
      <c r="H479" t="s">
        <v>324</v>
      </c>
      <c r="I479" t="s">
        <v>324</v>
      </c>
      <c r="J479" t="s">
        <v>247</v>
      </c>
      <c r="K479" t="s">
        <v>324</v>
      </c>
      <c r="L479">
        <v>0.17</v>
      </c>
      <c r="M479" t="s">
        <v>324</v>
      </c>
      <c r="N479" t="s">
        <v>324</v>
      </c>
      <c r="O479" t="s">
        <v>324</v>
      </c>
      <c r="P479">
        <v>0.17</v>
      </c>
      <c r="Q479" t="s">
        <v>324</v>
      </c>
      <c r="R479" t="s">
        <v>324</v>
      </c>
      <c r="S479" t="s">
        <v>324</v>
      </c>
      <c r="T479" t="s">
        <v>324</v>
      </c>
      <c r="U479" t="s">
        <v>324</v>
      </c>
      <c r="V479">
        <v>0</v>
      </c>
      <c r="W479" t="s">
        <v>324</v>
      </c>
      <c r="X479" t="s">
        <v>324</v>
      </c>
      <c r="Y479" t="s">
        <v>324</v>
      </c>
      <c r="Z479" t="s">
        <v>324</v>
      </c>
      <c r="AA479" t="s">
        <v>324</v>
      </c>
      <c r="AB479">
        <v>0</v>
      </c>
      <c r="AC479" t="s">
        <v>324</v>
      </c>
      <c r="AD479" t="s">
        <v>324</v>
      </c>
      <c r="AE479" t="s">
        <v>324</v>
      </c>
      <c r="AF479" t="s">
        <v>324</v>
      </c>
      <c r="AG479" t="s">
        <v>324</v>
      </c>
      <c r="AH479">
        <v>0</v>
      </c>
      <c r="AI479" t="s">
        <v>324</v>
      </c>
      <c r="AJ479" t="s">
        <v>324</v>
      </c>
      <c r="AK479" t="s">
        <v>324</v>
      </c>
      <c r="AL479" t="s">
        <v>324</v>
      </c>
      <c r="AM479" t="s">
        <v>324</v>
      </c>
      <c r="AN479">
        <v>0</v>
      </c>
      <c r="AO479" t="s">
        <v>324</v>
      </c>
      <c r="AP479" t="s">
        <v>324</v>
      </c>
      <c r="AQ479" t="s">
        <v>324</v>
      </c>
      <c r="AR479" t="s">
        <v>324</v>
      </c>
      <c r="AS479" t="s">
        <v>324</v>
      </c>
      <c r="AT479">
        <v>0</v>
      </c>
      <c r="AU479" t="s">
        <v>324</v>
      </c>
      <c r="AV479" t="s">
        <v>324</v>
      </c>
      <c r="AW479" t="s">
        <v>324</v>
      </c>
      <c r="AX479" t="s">
        <v>324</v>
      </c>
      <c r="AY479" t="s">
        <v>324</v>
      </c>
      <c r="AZ479">
        <v>0</v>
      </c>
      <c r="BA479" t="s">
        <v>324</v>
      </c>
      <c r="BB479" t="s">
        <v>324</v>
      </c>
      <c r="BC479" t="s">
        <v>324</v>
      </c>
      <c r="BD479" t="s">
        <v>324</v>
      </c>
      <c r="BE479" t="s">
        <v>324</v>
      </c>
      <c r="BF479">
        <v>0</v>
      </c>
      <c r="BG479" t="s">
        <v>324</v>
      </c>
      <c r="BH479" t="s">
        <v>324</v>
      </c>
      <c r="BI479" t="s">
        <v>324</v>
      </c>
      <c r="BJ479" t="s">
        <v>324</v>
      </c>
      <c r="BK479" t="s">
        <v>324</v>
      </c>
      <c r="BL479">
        <v>0</v>
      </c>
      <c r="BM479" t="s">
        <v>324</v>
      </c>
      <c r="BN479" t="s">
        <v>324</v>
      </c>
      <c r="BO479" t="s">
        <v>324</v>
      </c>
      <c r="BP479" t="s">
        <v>324</v>
      </c>
      <c r="BQ479" t="s">
        <v>324</v>
      </c>
      <c r="BR479">
        <v>0</v>
      </c>
      <c r="BS479">
        <v>0</v>
      </c>
      <c r="BT479">
        <v>0.17</v>
      </c>
      <c r="BU479">
        <v>0</v>
      </c>
      <c r="BV479">
        <v>0</v>
      </c>
      <c r="BW479">
        <v>0</v>
      </c>
      <c r="BX479">
        <v>0.17</v>
      </c>
    </row>
    <row r="480" spans="1:76" x14ac:dyDescent="0.45">
      <c r="A480">
        <v>2023</v>
      </c>
      <c r="B480" t="s">
        <v>218</v>
      </c>
      <c r="C480">
        <v>66058</v>
      </c>
      <c r="D480" t="s">
        <v>1455</v>
      </c>
      <c r="E480" t="s">
        <v>626</v>
      </c>
      <c r="F480">
        <v>3</v>
      </c>
      <c r="G480">
        <v>0.77500000000000002</v>
      </c>
      <c r="H480" t="s">
        <v>324</v>
      </c>
      <c r="I480">
        <v>0.77500000000000002</v>
      </c>
      <c r="K480" t="s">
        <v>324</v>
      </c>
      <c r="L480" t="s">
        <v>324</v>
      </c>
      <c r="M480" t="s">
        <v>324</v>
      </c>
      <c r="N480" t="s">
        <v>324</v>
      </c>
      <c r="O480" t="s">
        <v>324</v>
      </c>
      <c r="P480">
        <v>0</v>
      </c>
      <c r="Q480" t="s">
        <v>324</v>
      </c>
      <c r="R480" t="s">
        <v>324</v>
      </c>
      <c r="S480" t="s">
        <v>324</v>
      </c>
      <c r="T480" t="s">
        <v>324</v>
      </c>
      <c r="U480" t="s">
        <v>324</v>
      </c>
      <c r="V480">
        <v>0</v>
      </c>
      <c r="W480" t="s">
        <v>324</v>
      </c>
      <c r="X480" t="s">
        <v>324</v>
      </c>
      <c r="Y480" t="s">
        <v>324</v>
      </c>
      <c r="Z480" t="s">
        <v>324</v>
      </c>
      <c r="AA480" t="s">
        <v>324</v>
      </c>
      <c r="AB480">
        <v>0</v>
      </c>
      <c r="AC480" t="s">
        <v>324</v>
      </c>
      <c r="AD480" t="s">
        <v>324</v>
      </c>
      <c r="AE480" t="s">
        <v>324</v>
      </c>
      <c r="AF480" t="s">
        <v>324</v>
      </c>
      <c r="AG480" t="s">
        <v>324</v>
      </c>
      <c r="AH480">
        <v>0</v>
      </c>
      <c r="AI480" t="s">
        <v>324</v>
      </c>
      <c r="AJ480" t="s">
        <v>324</v>
      </c>
      <c r="AK480" t="s">
        <v>324</v>
      </c>
      <c r="AL480" t="s">
        <v>324</v>
      </c>
      <c r="AM480" t="s">
        <v>324</v>
      </c>
      <c r="AN480">
        <v>0</v>
      </c>
      <c r="AO480" t="s">
        <v>324</v>
      </c>
      <c r="AP480" t="s">
        <v>324</v>
      </c>
      <c r="AQ480" t="s">
        <v>324</v>
      </c>
      <c r="AR480" t="s">
        <v>324</v>
      </c>
      <c r="AS480" t="s">
        <v>324</v>
      </c>
      <c r="AT480">
        <v>0</v>
      </c>
      <c r="AU480">
        <v>0.64200000000000002</v>
      </c>
      <c r="AV480">
        <v>0.13300000000000001</v>
      </c>
      <c r="AW480" t="s">
        <v>324</v>
      </c>
      <c r="AX480" t="s">
        <v>324</v>
      </c>
      <c r="AY480" t="s">
        <v>324</v>
      </c>
      <c r="AZ480">
        <v>0.77500000000000002</v>
      </c>
      <c r="BA480" t="s">
        <v>324</v>
      </c>
      <c r="BB480" t="s">
        <v>324</v>
      </c>
      <c r="BC480" t="s">
        <v>324</v>
      </c>
      <c r="BD480" t="s">
        <v>324</v>
      </c>
      <c r="BE480" t="s">
        <v>324</v>
      </c>
      <c r="BF480">
        <v>0</v>
      </c>
      <c r="BG480" t="s">
        <v>324</v>
      </c>
      <c r="BH480" t="s">
        <v>324</v>
      </c>
      <c r="BI480" t="s">
        <v>324</v>
      </c>
      <c r="BJ480" t="s">
        <v>324</v>
      </c>
      <c r="BK480" t="s">
        <v>324</v>
      </c>
      <c r="BL480">
        <v>0</v>
      </c>
      <c r="BM480" t="s">
        <v>324</v>
      </c>
      <c r="BN480" t="s">
        <v>324</v>
      </c>
      <c r="BO480" t="s">
        <v>324</v>
      </c>
      <c r="BP480" t="s">
        <v>324</v>
      </c>
      <c r="BQ480" t="s">
        <v>324</v>
      </c>
      <c r="BR480">
        <v>0</v>
      </c>
      <c r="BS480">
        <v>0.64200000000000002</v>
      </c>
      <c r="BT480">
        <v>0.13300000000000001</v>
      </c>
      <c r="BU480">
        <v>0</v>
      </c>
      <c r="BV480">
        <v>0</v>
      </c>
      <c r="BW480">
        <v>0</v>
      </c>
      <c r="BX480">
        <v>0.77500000000000002</v>
      </c>
    </row>
    <row r="481" spans="1:76" x14ac:dyDescent="0.45">
      <c r="A481">
        <v>2023</v>
      </c>
      <c r="B481" t="s">
        <v>218</v>
      </c>
      <c r="C481">
        <v>99999</v>
      </c>
      <c r="D481" t="s">
        <v>599</v>
      </c>
      <c r="E481" t="s">
        <v>634</v>
      </c>
      <c r="F481" t="s">
        <v>324</v>
      </c>
      <c r="G481">
        <v>-0.10199999999999999</v>
      </c>
      <c r="H481" t="s">
        <v>324</v>
      </c>
      <c r="I481" t="s">
        <v>324</v>
      </c>
      <c r="K481">
        <v>-5.1999999999999998E-2</v>
      </c>
      <c r="L481">
        <v>-0.03</v>
      </c>
      <c r="M481" t="s">
        <v>324</v>
      </c>
      <c r="N481" t="s">
        <v>324</v>
      </c>
      <c r="O481">
        <v>-2.1000000000000001E-2</v>
      </c>
      <c r="P481">
        <v>-0.10199999999999999</v>
      </c>
      <c r="Q481" t="s">
        <v>324</v>
      </c>
      <c r="R481" t="s">
        <v>324</v>
      </c>
      <c r="S481" t="s">
        <v>324</v>
      </c>
      <c r="T481" t="s">
        <v>324</v>
      </c>
      <c r="U481" t="s">
        <v>324</v>
      </c>
      <c r="V481" t="s">
        <v>324</v>
      </c>
      <c r="W481" t="s">
        <v>324</v>
      </c>
      <c r="X481" t="s">
        <v>324</v>
      </c>
      <c r="Y481" t="s">
        <v>324</v>
      </c>
      <c r="Z481" t="s">
        <v>324</v>
      </c>
      <c r="AA481" t="s">
        <v>324</v>
      </c>
      <c r="AB481" t="s">
        <v>324</v>
      </c>
      <c r="AC481" t="s">
        <v>324</v>
      </c>
      <c r="AD481" t="s">
        <v>324</v>
      </c>
      <c r="AE481" t="s">
        <v>324</v>
      </c>
      <c r="AF481" t="s">
        <v>324</v>
      </c>
      <c r="AG481" t="s">
        <v>324</v>
      </c>
      <c r="AH481" t="s">
        <v>324</v>
      </c>
      <c r="AI481" t="s">
        <v>324</v>
      </c>
      <c r="AJ481" t="s">
        <v>324</v>
      </c>
      <c r="AK481" t="s">
        <v>324</v>
      </c>
      <c r="AL481" t="s">
        <v>324</v>
      </c>
      <c r="AM481" t="s">
        <v>324</v>
      </c>
      <c r="AN481" t="s">
        <v>324</v>
      </c>
      <c r="AO481" t="s">
        <v>324</v>
      </c>
      <c r="AP481" t="s">
        <v>324</v>
      </c>
      <c r="AQ481" t="s">
        <v>324</v>
      </c>
      <c r="AR481" t="s">
        <v>324</v>
      </c>
      <c r="AS481" t="s">
        <v>324</v>
      </c>
      <c r="AT481" t="s">
        <v>324</v>
      </c>
      <c r="AU481" t="s">
        <v>324</v>
      </c>
      <c r="AV481" t="s">
        <v>324</v>
      </c>
      <c r="AW481" t="s">
        <v>324</v>
      </c>
      <c r="AX481" t="s">
        <v>324</v>
      </c>
      <c r="AY481" t="s">
        <v>324</v>
      </c>
      <c r="AZ481" t="s">
        <v>324</v>
      </c>
      <c r="BA481" t="s">
        <v>324</v>
      </c>
      <c r="BB481" t="s">
        <v>324</v>
      </c>
      <c r="BC481" t="s">
        <v>324</v>
      </c>
      <c r="BD481" t="s">
        <v>324</v>
      </c>
      <c r="BE481" t="s">
        <v>324</v>
      </c>
      <c r="BF481" t="s">
        <v>324</v>
      </c>
      <c r="BG481" t="s">
        <v>324</v>
      </c>
      <c r="BH481" t="s">
        <v>324</v>
      </c>
      <c r="BI481" t="s">
        <v>324</v>
      </c>
      <c r="BJ481" t="s">
        <v>324</v>
      </c>
      <c r="BK481" t="s">
        <v>324</v>
      </c>
      <c r="BL481" t="s">
        <v>324</v>
      </c>
      <c r="BM481" t="s">
        <v>324</v>
      </c>
      <c r="BN481" t="s">
        <v>324</v>
      </c>
      <c r="BO481" t="s">
        <v>324</v>
      </c>
      <c r="BP481" t="s">
        <v>324</v>
      </c>
      <c r="BQ481" t="s">
        <v>324</v>
      </c>
      <c r="BR481" t="s">
        <v>324</v>
      </c>
      <c r="BS481">
        <v>-5.1999999999999998E-2</v>
      </c>
      <c r="BT481">
        <v>-0.03</v>
      </c>
      <c r="BU481" t="s">
        <v>324</v>
      </c>
      <c r="BV481" t="s">
        <v>324</v>
      </c>
      <c r="BW481">
        <v>-2.1000000000000001E-2</v>
      </c>
      <c r="BX481">
        <v>-0.10199999999999999</v>
      </c>
    </row>
    <row r="482" spans="1:76" x14ac:dyDescent="0.45">
      <c r="A482">
        <v>2023</v>
      </c>
      <c r="B482" t="s">
        <v>224</v>
      </c>
      <c r="C482">
        <v>733</v>
      </c>
      <c r="D482" t="s">
        <v>562</v>
      </c>
      <c r="E482" t="s">
        <v>683</v>
      </c>
      <c r="F482">
        <v>8</v>
      </c>
      <c r="G482">
        <v>2.0409999999999999</v>
      </c>
      <c r="H482" t="s">
        <v>324</v>
      </c>
      <c r="I482" t="s">
        <v>324</v>
      </c>
      <c r="J482" t="s">
        <v>244</v>
      </c>
      <c r="K482" t="s">
        <v>324</v>
      </c>
      <c r="L482">
        <v>0.45</v>
      </c>
      <c r="M482">
        <v>6.6000000000000003E-2</v>
      </c>
      <c r="N482" t="s">
        <v>324</v>
      </c>
      <c r="O482" t="s">
        <v>324</v>
      </c>
      <c r="P482">
        <v>0.51600000000000001</v>
      </c>
      <c r="Q482" t="s">
        <v>324</v>
      </c>
      <c r="R482" t="s">
        <v>324</v>
      </c>
      <c r="S482" t="s">
        <v>324</v>
      </c>
      <c r="T482" t="s">
        <v>324</v>
      </c>
      <c r="U482" t="s">
        <v>324</v>
      </c>
      <c r="V482">
        <v>0</v>
      </c>
      <c r="W482" t="s">
        <v>324</v>
      </c>
      <c r="X482" t="s">
        <v>324</v>
      </c>
      <c r="Y482" t="s">
        <v>324</v>
      </c>
      <c r="Z482" t="s">
        <v>324</v>
      </c>
      <c r="AA482" t="s">
        <v>324</v>
      </c>
      <c r="AB482">
        <v>0</v>
      </c>
      <c r="AC482" t="s">
        <v>324</v>
      </c>
      <c r="AD482" t="s">
        <v>324</v>
      </c>
      <c r="AE482" t="s">
        <v>324</v>
      </c>
      <c r="AF482" t="s">
        <v>324</v>
      </c>
      <c r="AG482" t="s">
        <v>324</v>
      </c>
      <c r="AH482">
        <v>0</v>
      </c>
      <c r="AI482" t="s">
        <v>324</v>
      </c>
      <c r="AJ482">
        <v>0.51</v>
      </c>
      <c r="AK482" t="s">
        <v>324</v>
      </c>
      <c r="AL482" t="s">
        <v>324</v>
      </c>
      <c r="AM482" t="s">
        <v>324</v>
      </c>
      <c r="AN482">
        <v>0.51</v>
      </c>
      <c r="AO482" t="s">
        <v>324</v>
      </c>
      <c r="AP482" t="s">
        <v>324</v>
      </c>
      <c r="AQ482" t="s">
        <v>324</v>
      </c>
      <c r="AR482" t="s">
        <v>324</v>
      </c>
      <c r="AS482" t="s">
        <v>324</v>
      </c>
      <c r="AT482">
        <v>0</v>
      </c>
      <c r="AU482" t="s">
        <v>324</v>
      </c>
      <c r="AV482">
        <v>0.95</v>
      </c>
      <c r="AW482" t="s">
        <v>324</v>
      </c>
      <c r="AX482" t="s">
        <v>324</v>
      </c>
      <c r="AY482" t="s">
        <v>324</v>
      </c>
      <c r="AZ482">
        <v>0.95</v>
      </c>
      <c r="BA482" t="s">
        <v>324</v>
      </c>
      <c r="BB482" t="s">
        <v>324</v>
      </c>
      <c r="BC482" t="s">
        <v>324</v>
      </c>
      <c r="BD482" t="s">
        <v>324</v>
      </c>
      <c r="BE482" t="s">
        <v>324</v>
      </c>
      <c r="BF482">
        <v>0</v>
      </c>
      <c r="BG482" t="s">
        <v>324</v>
      </c>
      <c r="BH482" t="s">
        <v>324</v>
      </c>
      <c r="BI482" t="s">
        <v>324</v>
      </c>
      <c r="BJ482" t="s">
        <v>324</v>
      </c>
      <c r="BK482" t="s">
        <v>324</v>
      </c>
      <c r="BL482">
        <v>0</v>
      </c>
      <c r="BM482" t="s">
        <v>324</v>
      </c>
      <c r="BN482">
        <v>6.5000000000000002E-2</v>
      </c>
      <c r="BO482" t="s">
        <v>324</v>
      </c>
      <c r="BP482" t="s">
        <v>324</v>
      </c>
      <c r="BQ482" t="s">
        <v>324</v>
      </c>
      <c r="BR482">
        <v>6.5000000000000002E-2</v>
      </c>
      <c r="BS482">
        <v>0</v>
      </c>
      <c r="BT482">
        <v>1.9750000000000001</v>
      </c>
      <c r="BU482">
        <v>6.6000000000000003E-2</v>
      </c>
      <c r="BV482">
        <v>0</v>
      </c>
      <c r="BW482">
        <v>0</v>
      </c>
      <c r="BX482">
        <v>2.0409999999999999</v>
      </c>
    </row>
    <row r="483" spans="1:76" x14ac:dyDescent="0.45">
      <c r="A483">
        <v>2023</v>
      </c>
      <c r="B483" t="s">
        <v>224</v>
      </c>
      <c r="C483">
        <v>1456</v>
      </c>
      <c r="D483" t="s">
        <v>1456</v>
      </c>
      <c r="E483" t="s">
        <v>683</v>
      </c>
      <c r="F483">
        <v>28</v>
      </c>
      <c r="G483">
        <v>18.093</v>
      </c>
      <c r="H483" t="s">
        <v>324</v>
      </c>
      <c r="I483" t="s">
        <v>324</v>
      </c>
      <c r="J483" t="s">
        <v>244</v>
      </c>
      <c r="K483">
        <v>9.2999999999999999E-2</v>
      </c>
      <c r="L483" t="s">
        <v>324</v>
      </c>
      <c r="M483" t="s">
        <v>324</v>
      </c>
      <c r="N483" t="s">
        <v>324</v>
      </c>
      <c r="O483">
        <v>3</v>
      </c>
      <c r="P483">
        <v>3.093</v>
      </c>
      <c r="Q483" t="s">
        <v>324</v>
      </c>
      <c r="R483" t="s">
        <v>324</v>
      </c>
      <c r="S483" t="s">
        <v>324</v>
      </c>
      <c r="T483" t="s">
        <v>324</v>
      </c>
      <c r="U483" t="s">
        <v>324</v>
      </c>
      <c r="V483">
        <v>0</v>
      </c>
      <c r="W483" t="s">
        <v>324</v>
      </c>
      <c r="X483" t="s">
        <v>324</v>
      </c>
      <c r="Y483" t="s">
        <v>324</v>
      </c>
      <c r="Z483" t="s">
        <v>324</v>
      </c>
      <c r="AA483" t="s">
        <v>324</v>
      </c>
      <c r="AB483">
        <v>0</v>
      </c>
      <c r="AC483" t="s">
        <v>324</v>
      </c>
      <c r="AD483" t="s">
        <v>324</v>
      </c>
      <c r="AE483" t="s">
        <v>324</v>
      </c>
      <c r="AF483" t="s">
        <v>324</v>
      </c>
      <c r="AG483" t="s">
        <v>324</v>
      </c>
      <c r="AH483">
        <v>0</v>
      </c>
      <c r="AI483" t="s">
        <v>324</v>
      </c>
      <c r="AJ483" t="s">
        <v>324</v>
      </c>
      <c r="AK483" t="s">
        <v>324</v>
      </c>
      <c r="AL483" t="s">
        <v>324</v>
      </c>
      <c r="AM483">
        <v>10</v>
      </c>
      <c r="AN483">
        <v>10</v>
      </c>
      <c r="AO483" t="s">
        <v>324</v>
      </c>
      <c r="AP483" t="s">
        <v>324</v>
      </c>
      <c r="AQ483" t="s">
        <v>324</v>
      </c>
      <c r="AR483" t="s">
        <v>324</v>
      </c>
      <c r="AS483" t="s">
        <v>324</v>
      </c>
      <c r="AT483">
        <v>0</v>
      </c>
      <c r="AU483" t="s">
        <v>324</v>
      </c>
      <c r="AV483" t="s">
        <v>324</v>
      </c>
      <c r="AW483" t="s">
        <v>324</v>
      </c>
      <c r="AX483" t="s">
        <v>324</v>
      </c>
      <c r="AY483">
        <v>5</v>
      </c>
      <c r="AZ483">
        <v>5</v>
      </c>
      <c r="BA483" t="s">
        <v>324</v>
      </c>
      <c r="BB483" t="s">
        <v>324</v>
      </c>
      <c r="BC483" t="s">
        <v>324</v>
      </c>
      <c r="BD483" t="s">
        <v>324</v>
      </c>
      <c r="BE483" t="s">
        <v>324</v>
      </c>
      <c r="BF483">
        <v>0</v>
      </c>
      <c r="BG483" t="s">
        <v>324</v>
      </c>
      <c r="BH483" t="s">
        <v>324</v>
      </c>
      <c r="BI483" t="s">
        <v>324</v>
      </c>
      <c r="BJ483" t="s">
        <v>324</v>
      </c>
      <c r="BK483" t="s">
        <v>324</v>
      </c>
      <c r="BL483">
        <v>0</v>
      </c>
      <c r="BM483" t="s">
        <v>324</v>
      </c>
      <c r="BN483" t="s">
        <v>324</v>
      </c>
      <c r="BO483" t="s">
        <v>324</v>
      </c>
      <c r="BP483" t="s">
        <v>324</v>
      </c>
      <c r="BQ483" t="s">
        <v>324</v>
      </c>
      <c r="BR483">
        <v>0</v>
      </c>
      <c r="BS483">
        <v>9.2999999999999999E-2</v>
      </c>
      <c r="BT483">
        <v>0</v>
      </c>
      <c r="BU483">
        <v>0</v>
      </c>
      <c r="BV483">
        <v>0</v>
      </c>
      <c r="BW483">
        <v>18</v>
      </c>
      <c r="BX483">
        <v>18.093</v>
      </c>
    </row>
    <row r="484" spans="1:76" x14ac:dyDescent="0.45">
      <c r="A484">
        <v>2023</v>
      </c>
      <c r="B484" t="s">
        <v>224</v>
      </c>
      <c r="C484">
        <v>2248</v>
      </c>
      <c r="D484" t="s">
        <v>1457</v>
      </c>
      <c r="E484" t="s">
        <v>1281</v>
      </c>
      <c r="F484">
        <v>20</v>
      </c>
      <c r="G484">
        <v>0.27300000000000002</v>
      </c>
      <c r="H484">
        <v>0</v>
      </c>
      <c r="I484">
        <v>0</v>
      </c>
      <c r="J484" t="s">
        <v>244</v>
      </c>
      <c r="K484">
        <v>9.8000000000000004E-2</v>
      </c>
      <c r="L484">
        <v>0.17499999999999999</v>
      </c>
      <c r="M484">
        <v>0</v>
      </c>
      <c r="N484">
        <v>0</v>
      </c>
      <c r="O484">
        <v>0</v>
      </c>
      <c r="P484">
        <v>0.27300000000000002</v>
      </c>
      <c r="Q484">
        <v>0</v>
      </c>
      <c r="R484">
        <v>0</v>
      </c>
      <c r="S484">
        <v>0</v>
      </c>
      <c r="T484">
        <v>0</v>
      </c>
      <c r="U484">
        <v>0</v>
      </c>
      <c r="V484">
        <v>0</v>
      </c>
      <c r="W484" t="s">
        <v>324</v>
      </c>
      <c r="X484" t="s">
        <v>324</v>
      </c>
      <c r="Y484" t="s">
        <v>324</v>
      </c>
      <c r="Z484" t="s">
        <v>324</v>
      </c>
      <c r="AA484" t="s">
        <v>324</v>
      </c>
      <c r="AB484">
        <v>0</v>
      </c>
      <c r="AC484">
        <v>0</v>
      </c>
      <c r="AD484">
        <v>0</v>
      </c>
      <c r="AE484">
        <v>0</v>
      </c>
      <c r="AF484">
        <v>0</v>
      </c>
      <c r="AG484">
        <v>0</v>
      </c>
      <c r="AH484">
        <v>0</v>
      </c>
      <c r="AI484">
        <v>0</v>
      </c>
      <c r="AJ484">
        <v>0</v>
      </c>
      <c r="AK484">
        <v>0</v>
      </c>
      <c r="AL484">
        <v>0</v>
      </c>
      <c r="AM484">
        <v>0</v>
      </c>
      <c r="AN484">
        <v>0</v>
      </c>
      <c r="AO484">
        <v>0</v>
      </c>
      <c r="AP484">
        <v>0</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0</v>
      </c>
      <c r="BL484">
        <v>0</v>
      </c>
      <c r="BM484">
        <v>0</v>
      </c>
      <c r="BN484">
        <v>0</v>
      </c>
      <c r="BO484">
        <v>0</v>
      </c>
      <c r="BP484">
        <v>0</v>
      </c>
      <c r="BQ484">
        <v>0</v>
      </c>
      <c r="BR484">
        <v>0</v>
      </c>
      <c r="BS484">
        <v>9.8000000000000004E-2</v>
      </c>
      <c r="BT484">
        <v>0.17499999999999999</v>
      </c>
      <c r="BU484">
        <v>0</v>
      </c>
      <c r="BV484">
        <v>0</v>
      </c>
      <c r="BW484">
        <v>0</v>
      </c>
      <c r="BX484">
        <v>0.27300000000000002</v>
      </c>
    </row>
    <row r="485" spans="1:76" x14ac:dyDescent="0.45">
      <c r="A485">
        <v>2023</v>
      </c>
      <c r="B485" t="s">
        <v>224</v>
      </c>
      <c r="C485">
        <v>13640</v>
      </c>
      <c r="D485" t="s">
        <v>1171</v>
      </c>
      <c r="E485" t="s">
        <v>683</v>
      </c>
      <c r="F485">
        <v>6</v>
      </c>
      <c r="G485">
        <v>0.2</v>
      </c>
      <c r="H485">
        <v>0</v>
      </c>
      <c r="I485">
        <v>0</v>
      </c>
      <c r="J485" t="s">
        <v>244</v>
      </c>
      <c r="K485" t="s">
        <v>324</v>
      </c>
      <c r="L485">
        <v>0.2</v>
      </c>
      <c r="M485" t="s">
        <v>324</v>
      </c>
      <c r="N485" t="s">
        <v>324</v>
      </c>
      <c r="O485" t="s">
        <v>324</v>
      </c>
      <c r="P485">
        <v>0.2</v>
      </c>
      <c r="Q485" t="s">
        <v>324</v>
      </c>
      <c r="R485" t="s">
        <v>324</v>
      </c>
      <c r="S485" t="s">
        <v>324</v>
      </c>
      <c r="T485" t="s">
        <v>324</v>
      </c>
      <c r="U485" t="s">
        <v>324</v>
      </c>
      <c r="V485">
        <v>0</v>
      </c>
      <c r="W485" t="s">
        <v>324</v>
      </c>
      <c r="X485" t="s">
        <v>324</v>
      </c>
      <c r="Y485" t="s">
        <v>324</v>
      </c>
      <c r="Z485" t="s">
        <v>324</v>
      </c>
      <c r="AA485" t="s">
        <v>324</v>
      </c>
      <c r="AB485">
        <v>0</v>
      </c>
      <c r="AC485" t="s">
        <v>324</v>
      </c>
      <c r="AD485" t="s">
        <v>324</v>
      </c>
      <c r="AE485" t="s">
        <v>324</v>
      </c>
      <c r="AF485" t="s">
        <v>324</v>
      </c>
      <c r="AG485" t="s">
        <v>324</v>
      </c>
      <c r="AH485">
        <v>0</v>
      </c>
      <c r="AI485" t="s">
        <v>324</v>
      </c>
      <c r="AJ485" t="s">
        <v>324</v>
      </c>
      <c r="AK485" t="s">
        <v>324</v>
      </c>
      <c r="AL485" t="s">
        <v>324</v>
      </c>
      <c r="AM485" t="s">
        <v>324</v>
      </c>
      <c r="AN485">
        <v>0</v>
      </c>
      <c r="AO485" t="s">
        <v>324</v>
      </c>
      <c r="AP485" t="s">
        <v>324</v>
      </c>
      <c r="AQ485" t="s">
        <v>324</v>
      </c>
      <c r="AR485" t="s">
        <v>324</v>
      </c>
      <c r="AS485" t="s">
        <v>324</v>
      </c>
      <c r="AT485">
        <v>0</v>
      </c>
      <c r="AU485" t="s">
        <v>324</v>
      </c>
      <c r="AV485" t="s">
        <v>324</v>
      </c>
      <c r="AW485" t="s">
        <v>324</v>
      </c>
      <c r="AX485" t="s">
        <v>324</v>
      </c>
      <c r="AY485" t="s">
        <v>324</v>
      </c>
      <c r="AZ485">
        <v>0</v>
      </c>
      <c r="BA485" t="s">
        <v>324</v>
      </c>
      <c r="BB485" t="s">
        <v>324</v>
      </c>
      <c r="BC485" t="s">
        <v>324</v>
      </c>
      <c r="BD485" t="s">
        <v>324</v>
      </c>
      <c r="BE485" t="s">
        <v>324</v>
      </c>
      <c r="BF485">
        <v>0</v>
      </c>
      <c r="BG485" t="s">
        <v>324</v>
      </c>
      <c r="BH485" t="s">
        <v>324</v>
      </c>
      <c r="BI485" t="s">
        <v>324</v>
      </c>
      <c r="BJ485" t="s">
        <v>324</v>
      </c>
      <c r="BK485" t="s">
        <v>324</v>
      </c>
      <c r="BL485">
        <v>0</v>
      </c>
      <c r="BM485" t="s">
        <v>324</v>
      </c>
      <c r="BN485" t="s">
        <v>324</v>
      </c>
      <c r="BO485" t="s">
        <v>324</v>
      </c>
      <c r="BP485" t="s">
        <v>324</v>
      </c>
      <c r="BQ485" t="s">
        <v>324</v>
      </c>
      <c r="BR485">
        <v>0</v>
      </c>
      <c r="BS485">
        <v>0</v>
      </c>
      <c r="BT485">
        <v>0.2</v>
      </c>
      <c r="BU485">
        <v>0</v>
      </c>
      <c r="BV485">
        <v>0</v>
      </c>
      <c r="BW485">
        <v>0</v>
      </c>
      <c r="BX485">
        <v>0.2</v>
      </c>
    </row>
    <row r="486" spans="1:76" x14ac:dyDescent="0.45">
      <c r="A486">
        <v>2023</v>
      </c>
      <c r="B486" t="s">
        <v>224</v>
      </c>
      <c r="C486">
        <v>15293</v>
      </c>
      <c r="D486" t="s">
        <v>1424</v>
      </c>
      <c r="E486" t="s">
        <v>1281</v>
      </c>
      <c r="F486">
        <v>4</v>
      </c>
      <c r="G486">
        <v>3.7999999999999999E-2</v>
      </c>
      <c r="H486">
        <v>0</v>
      </c>
      <c r="I486">
        <v>0</v>
      </c>
      <c r="J486" t="s">
        <v>244</v>
      </c>
      <c r="K486">
        <v>3.7999999999999999E-2</v>
      </c>
      <c r="L486">
        <v>0</v>
      </c>
      <c r="M486">
        <v>0</v>
      </c>
      <c r="N486">
        <v>0</v>
      </c>
      <c r="O486">
        <v>0</v>
      </c>
      <c r="P486">
        <v>3.7999999999999999E-2</v>
      </c>
      <c r="Q486" t="s">
        <v>324</v>
      </c>
      <c r="R486" t="s">
        <v>324</v>
      </c>
      <c r="S486" t="s">
        <v>324</v>
      </c>
      <c r="T486" t="s">
        <v>324</v>
      </c>
      <c r="U486" t="s">
        <v>324</v>
      </c>
      <c r="V486">
        <v>0</v>
      </c>
      <c r="W486" t="s">
        <v>324</v>
      </c>
      <c r="X486" t="s">
        <v>324</v>
      </c>
      <c r="Y486" t="s">
        <v>324</v>
      </c>
      <c r="Z486" t="s">
        <v>324</v>
      </c>
      <c r="AA486" t="s">
        <v>324</v>
      </c>
      <c r="AB486">
        <v>0</v>
      </c>
      <c r="AC486">
        <v>0</v>
      </c>
      <c r="AD486">
        <v>0</v>
      </c>
      <c r="AE486">
        <v>0</v>
      </c>
      <c r="AF486">
        <v>0</v>
      </c>
      <c r="AG486">
        <v>0</v>
      </c>
      <c r="AH486">
        <v>0</v>
      </c>
      <c r="AI486">
        <v>0</v>
      </c>
      <c r="AJ486">
        <v>0</v>
      </c>
      <c r="AK486">
        <v>0</v>
      </c>
      <c r="AL486">
        <v>0</v>
      </c>
      <c r="AM486">
        <v>0</v>
      </c>
      <c r="AN486">
        <v>0</v>
      </c>
      <c r="AO486">
        <v>0</v>
      </c>
      <c r="AP486">
        <v>0</v>
      </c>
      <c r="AQ486">
        <v>0</v>
      </c>
      <c r="AR486">
        <v>0</v>
      </c>
      <c r="AS486">
        <v>0</v>
      </c>
      <c r="AT486">
        <v>0</v>
      </c>
      <c r="AU486">
        <v>0</v>
      </c>
      <c r="AV486">
        <v>0</v>
      </c>
      <c r="AW486">
        <v>0</v>
      </c>
      <c r="AX486">
        <v>0</v>
      </c>
      <c r="AY486">
        <v>0</v>
      </c>
      <c r="AZ486">
        <v>0</v>
      </c>
      <c r="BA486">
        <v>0</v>
      </c>
      <c r="BB486">
        <v>0</v>
      </c>
      <c r="BC486">
        <v>0</v>
      </c>
      <c r="BD486">
        <v>0</v>
      </c>
      <c r="BE486">
        <v>0</v>
      </c>
      <c r="BF486">
        <v>0</v>
      </c>
      <c r="BG486">
        <v>0</v>
      </c>
      <c r="BH486">
        <v>0</v>
      </c>
      <c r="BI486">
        <v>0</v>
      </c>
      <c r="BJ486">
        <v>0</v>
      </c>
      <c r="BK486">
        <v>0</v>
      </c>
      <c r="BL486">
        <v>0</v>
      </c>
      <c r="BM486">
        <v>0</v>
      </c>
      <c r="BN486">
        <v>0</v>
      </c>
      <c r="BO486">
        <v>0</v>
      </c>
      <c r="BP486">
        <v>0</v>
      </c>
      <c r="BQ486">
        <v>0</v>
      </c>
      <c r="BR486">
        <v>0</v>
      </c>
      <c r="BS486">
        <v>3.7999999999999999E-2</v>
      </c>
      <c r="BT486">
        <v>0</v>
      </c>
      <c r="BU486">
        <v>0</v>
      </c>
      <c r="BV486">
        <v>0</v>
      </c>
      <c r="BW486">
        <v>0</v>
      </c>
      <c r="BX486">
        <v>3.7999999999999999E-2</v>
      </c>
    </row>
    <row r="487" spans="1:76" x14ac:dyDescent="0.45">
      <c r="A487">
        <v>2023</v>
      </c>
      <c r="B487" t="s">
        <v>224</v>
      </c>
      <c r="C487">
        <v>19876</v>
      </c>
      <c r="D487" t="s">
        <v>470</v>
      </c>
      <c r="E487" t="s">
        <v>683</v>
      </c>
      <c r="F487">
        <v>21</v>
      </c>
      <c r="G487">
        <v>8.17</v>
      </c>
      <c r="H487">
        <v>1.23</v>
      </c>
      <c r="I487">
        <v>5.4180000000000001</v>
      </c>
      <c r="J487" t="s">
        <v>244</v>
      </c>
      <c r="K487">
        <v>3.6999999999999998E-2</v>
      </c>
      <c r="L487" t="s">
        <v>324</v>
      </c>
      <c r="M487" t="s">
        <v>324</v>
      </c>
      <c r="N487" t="s">
        <v>324</v>
      </c>
      <c r="O487">
        <v>4.6980000000000004</v>
      </c>
      <c r="P487">
        <v>4.7350000000000003</v>
      </c>
      <c r="Q487" t="s">
        <v>324</v>
      </c>
      <c r="R487">
        <v>1.2</v>
      </c>
      <c r="S487" t="s">
        <v>324</v>
      </c>
      <c r="T487" t="s">
        <v>324</v>
      </c>
      <c r="U487" t="s">
        <v>324</v>
      </c>
      <c r="V487">
        <v>1.2</v>
      </c>
      <c r="W487" t="s">
        <v>324</v>
      </c>
      <c r="X487" t="s">
        <v>324</v>
      </c>
      <c r="Y487" t="s">
        <v>324</v>
      </c>
      <c r="Z487" t="s">
        <v>324</v>
      </c>
      <c r="AA487" t="s">
        <v>324</v>
      </c>
      <c r="AB487">
        <v>0</v>
      </c>
      <c r="AC487" t="s">
        <v>324</v>
      </c>
      <c r="AD487" t="s">
        <v>324</v>
      </c>
      <c r="AE487" t="s">
        <v>324</v>
      </c>
      <c r="AF487" t="s">
        <v>324</v>
      </c>
      <c r="AG487" t="s">
        <v>324</v>
      </c>
      <c r="AH487">
        <v>0</v>
      </c>
      <c r="AI487" t="s">
        <v>324</v>
      </c>
      <c r="AJ487" t="s">
        <v>324</v>
      </c>
      <c r="AK487" t="s">
        <v>324</v>
      </c>
      <c r="AL487" t="s">
        <v>324</v>
      </c>
      <c r="AM487">
        <v>0.26</v>
      </c>
      <c r="AN487">
        <v>0.26</v>
      </c>
      <c r="AO487" t="s">
        <v>324</v>
      </c>
      <c r="AP487">
        <v>0.6</v>
      </c>
      <c r="AQ487" t="s">
        <v>324</v>
      </c>
      <c r="AR487" t="s">
        <v>324</v>
      </c>
      <c r="AS487" t="s">
        <v>324</v>
      </c>
      <c r="AT487">
        <v>0.6</v>
      </c>
      <c r="AU487" t="s">
        <v>324</v>
      </c>
      <c r="AV487">
        <v>0.625</v>
      </c>
      <c r="AW487">
        <v>0.75</v>
      </c>
      <c r="AX487" t="s">
        <v>324</v>
      </c>
      <c r="AY487" t="s">
        <v>324</v>
      </c>
      <c r="AZ487">
        <v>1.375</v>
      </c>
      <c r="BA487" t="s">
        <v>324</v>
      </c>
      <c r="BB487" t="s">
        <v>324</v>
      </c>
      <c r="BC487" t="s">
        <v>324</v>
      </c>
      <c r="BD487" t="s">
        <v>324</v>
      </c>
      <c r="BE487" t="s">
        <v>324</v>
      </c>
      <c r="BF487">
        <v>0</v>
      </c>
      <c r="BG487" t="s">
        <v>324</v>
      </c>
      <c r="BH487" t="s">
        <v>324</v>
      </c>
      <c r="BI487" t="s">
        <v>324</v>
      </c>
      <c r="BJ487" t="s">
        <v>324</v>
      </c>
      <c r="BK487" t="s">
        <v>324</v>
      </c>
      <c r="BL487">
        <v>0</v>
      </c>
      <c r="BM487" t="s">
        <v>324</v>
      </c>
      <c r="BN487" t="s">
        <v>324</v>
      </c>
      <c r="BO487" t="s">
        <v>324</v>
      </c>
      <c r="BP487" t="s">
        <v>324</v>
      </c>
      <c r="BQ487" t="s">
        <v>324</v>
      </c>
      <c r="BR487">
        <v>0</v>
      </c>
      <c r="BS487">
        <v>3.6999999999999998E-2</v>
      </c>
      <c r="BT487">
        <v>2.4249999999999998</v>
      </c>
      <c r="BU487">
        <v>0.75</v>
      </c>
      <c r="BV487">
        <v>0</v>
      </c>
      <c r="BW487">
        <v>4.9580000000000002</v>
      </c>
      <c r="BX487">
        <v>8.17</v>
      </c>
    </row>
    <row r="488" spans="1:76" x14ac:dyDescent="0.45">
      <c r="A488">
        <v>2023</v>
      </c>
      <c r="B488" t="s">
        <v>224</v>
      </c>
      <c r="C488">
        <v>40228</v>
      </c>
      <c r="D488" t="s">
        <v>565</v>
      </c>
      <c r="E488" t="s">
        <v>683</v>
      </c>
      <c r="F488">
        <v>2</v>
      </c>
      <c r="G488">
        <v>1.55</v>
      </c>
      <c r="H488">
        <v>0</v>
      </c>
      <c r="I488">
        <v>0</v>
      </c>
      <c r="K488" t="s">
        <v>324</v>
      </c>
      <c r="L488" t="s">
        <v>324</v>
      </c>
      <c r="M488" t="s">
        <v>324</v>
      </c>
      <c r="N488" t="s">
        <v>324</v>
      </c>
      <c r="O488" t="s">
        <v>324</v>
      </c>
      <c r="P488">
        <v>0</v>
      </c>
      <c r="Q488" t="s">
        <v>324</v>
      </c>
      <c r="R488" t="s">
        <v>324</v>
      </c>
      <c r="S488" t="s">
        <v>324</v>
      </c>
      <c r="T488" t="s">
        <v>324</v>
      </c>
      <c r="U488" t="s">
        <v>324</v>
      </c>
      <c r="V488">
        <v>0</v>
      </c>
      <c r="W488" t="s">
        <v>324</v>
      </c>
      <c r="X488" t="s">
        <v>324</v>
      </c>
      <c r="Y488" t="s">
        <v>324</v>
      </c>
      <c r="Z488" t="s">
        <v>324</v>
      </c>
      <c r="AA488" t="s">
        <v>324</v>
      </c>
      <c r="AB488">
        <v>0</v>
      </c>
      <c r="AC488" t="s">
        <v>324</v>
      </c>
      <c r="AD488" t="s">
        <v>324</v>
      </c>
      <c r="AE488" t="s">
        <v>324</v>
      </c>
      <c r="AF488" t="s">
        <v>324</v>
      </c>
      <c r="AG488" t="s">
        <v>324</v>
      </c>
      <c r="AH488">
        <v>0</v>
      </c>
      <c r="AI488" t="s">
        <v>324</v>
      </c>
      <c r="AJ488" t="s">
        <v>324</v>
      </c>
      <c r="AK488" t="s">
        <v>324</v>
      </c>
      <c r="AL488" t="s">
        <v>324</v>
      </c>
      <c r="AM488">
        <v>1.55</v>
      </c>
      <c r="AN488">
        <v>1.55</v>
      </c>
      <c r="AO488" t="s">
        <v>324</v>
      </c>
      <c r="AP488" t="s">
        <v>324</v>
      </c>
      <c r="AQ488" t="s">
        <v>324</v>
      </c>
      <c r="AR488" t="s">
        <v>324</v>
      </c>
      <c r="AS488" t="s">
        <v>324</v>
      </c>
      <c r="AT488">
        <v>0</v>
      </c>
      <c r="AU488" t="s">
        <v>324</v>
      </c>
      <c r="AV488" t="s">
        <v>324</v>
      </c>
      <c r="AW488" t="s">
        <v>324</v>
      </c>
      <c r="AX488" t="s">
        <v>324</v>
      </c>
      <c r="AY488" t="s">
        <v>324</v>
      </c>
      <c r="AZ488">
        <v>0</v>
      </c>
      <c r="BA488" t="s">
        <v>324</v>
      </c>
      <c r="BB488" t="s">
        <v>324</v>
      </c>
      <c r="BC488" t="s">
        <v>324</v>
      </c>
      <c r="BD488" t="s">
        <v>324</v>
      </c>
      <c r="BE488" t="s">
        <v>324</v>
      </c>
      <c r="BF488">
        <v>0</v>
      </c>
      <c r="BG488" t="s">
        <v>324</v>
      </c>
      <c r="BH488" t="s">
        <v>324</v>
      </c>
      <c r="BI488" t="s">
        <v>324</v>
      </c>
      <c r="BJ488" t="s">
        <v>324</v>
      </c>
      <c r="BK488" t="s">
        <v>324</v>
      </c>
      <c r="BL488">
        <v>0</v>
      </c>
      <c r="BM488" t="s">
        <v>324</v>
      </c>
      <c r="BN488" t="s">
        <v>324</v>
      </c>
      <c r="BO488" t="s">
        <v>324</v>
      </c>
      <c r="BP488" t="s">
        <v>324</v>
      </c>
      <c r="BQ488" t="s">
        <v>324</v>
      </c>
      <c r="BR488">
        <v>0</v>
      </c>
      <c r="BS488">
        <v>0</v>
      </c>
      <c r="BT488">
        <v>0</v>
      </c>
      <c r="BU488">
        <v>0</v>
      </c>
      <c r="BV488">
        <v>0</v>
      </c>
      <c r="BW488">
        <v>1.55</v>
      </c>
      <c r="BX488">
        <v>1.55</v>
      </c>
    </row>
    <row r="489" spans="1:76" x14ac:dyDescent="0.45">
      <c r="A489">
        <v>2023</v>
      </c>
      <c r="B489" t="s">
        <v>221</v>
      </c>
      <c r="C489">
        <v>2548</v>
      </c>
      <c r="D489" t="s">
        <v>566</v>
      </c>
      <c r="E489" t="s">
        <v>681</v>
      </c>
      <c r="F489">
        <v>11</v>
      </c>
      <c r="G489">
        <v>1.069</v>
      </c>
      <c r="H489">
        <v>0</v>
      </c>
      <c r="I489">
        <v>0.60599999999999998</v>
      </c>
      <c r="J489" t="s">
        <v>244</v>
      </c>
      <c r="K489" t="s">
        <v>324</v>
      </c>
      <c r="L489">
        <v>1.069</v>
      </c>
      <c r="M489" t="s">
        <v>324</v>
      </c>
      <c r="N489" t="s">
        <v>324</v>
      </c>
      <c r="O489" t="s">
        <v>324</v>
      </c>
      <c r="P489">
        <v>1.069</v>
      </c>
      <c r="Q489" t="s">
        <v>324</v>
      </c>
      <c r="R489" t="s">
        <v>324</v>
      </c>
      <c r="S489" t="s">
        <v>324</v>
      </c>
      <c r="T489" t="s">
        <v>324</v>
      </c>
      <c r="U489" t="s">
        <v>324</v>
      </c>
      <c r="V489">
        <v>0</v>
      </c>
      <c r="W489" t="s">
        <v>324</v>
      </c>
      <c r="X489" t="s">
        <v>324</v>
      </c>
      <c r="Y489" t="s">
        <v>324</v>
      </c>
      <c r="Z489" t="s">
        <v>324</v>
      </c>
      <c r="AA489" t="s">
        <v>324</v>
      </c>
      <c r="AB489">
        <v>0</v>
      </c>
      <c r="AC489" t="s">
        <v>324</v>
      </c>
      <c r="AD489" t="s">
        <v>324</v>
      </c>
      <c r="AE489" t="s">
        <v>324</v>
      </c>
      <c r="AF489" t="s">
        <v>324</v>
      </c>
      <c r="AG489" t="s">
        <v>324</v>
      </c>
      <c r="AH489">
        <v>0</v>
      </c>
      <c r="AI489" t="s">
        <v>324</v>
      </c>
      <c r="AJ489" t="s">
        <v>324</v>
      </c>
      <c r="AK489" t="s">
        <v>324</v>
      </c>
      <c r="AL489" t="s">
        <v>324</v>
      </c>
      <c r="AM489" t="s">
        <v>324</v>
      </c>
      <c r="AN489">
        <v>0</v>
      </c>
      <c r="AO489" t="s">
        <v>324</v>
      </c>
      <c r="AP489" t="s">
        <v>324</v>
      </c>
      <c r="AQ489" t="s">
        <v>324</v>
      </c>
      <c r="AR489" t="s">
        <v>324</v>
      </c>
      <c r="AS489" t="s">
        <v>324</v>
      </c>
      <c r="AT489">
        <v>0</v>
      </c>
      <c r="AU489" t="s">
        <v>324</v>
      </c>
      <c r="AV489" t="s">
        <v>324</v>
      </c>
      <c r="AW489" t="s">
        <v>324</v>
      </c>
      <c r="AX489" t="s">
        <v>324</v>
      </c>
      <c r="AY489" t="s">
        <v>324</v>
      </c>
      <c r="AZ489">
        <v>0</v>
      </c>
      <c r="BA489" t="s">
        <v>324</v>
      </c>
      <c r="BB489" t="s">
        <v>324</v>
      </c>
      <c r="BC489" t="s">
        <v>324</v>
      </c>
      <c r="BD489" t="s">
        <v>324</v>
      </c>
      <c r="BE489" t="s">
        <v>324</v>
      </c>
      <c r="BF489">
        <v>0</v>
      </c>
      <c r="BG489" t="s">
        <v>324</v>
      </c>
      <c r="BH489" t="s">
        <v>324</v>
      </c>
      <c r="BI489" t="s">
        <v>324</v>
      </c>
      <c r="BJ489" t="s">
        <v>324</v>
      </c>
      <c r="BK489" t="s">
        <v>324</v>
      </c>
      <c r="BL489">
        <v>0</v>
      </c>
      <c r="BM489" t="s">
        <v>324</v>
      </c>
      <c r="BN489" t="s">
        <v>324</v>
      </c>
      <c r="BO489" t="s">
        <v>324</v>
      </c>
      <c r="BP489" t="s">
        <v>324</v>
      </c>
      <c r="BQ489" t="s">
        <v>324</v>
      </c>
      <c r="BR489">
        <v>0</v>
      </c>
      <c r="BS489">
        <v>0</v>
      </c>
      <c r="BT489">
        <v>1.069</v>
      </c>
      <c r="BU489">
        <v>0</v>
      </c>
      <c r="BV489">
        <v>0</v>
      </c>
      <c r="BW489">
        <v>0</v>
      </c>
      <c r="BX489">
        <v>1.069</v>
      </c>
    </row>
    <row r="490" spans="1:76" x14ac:dyDescent="0.45">
      <c r="A490">
        <v>2023</v>
      </c>
      <c r="B490" t="s">
        <v>221</v>
      </c>
      <c r="C490">
        <v>7601</v>
      </c>
      <c r="D490" t="s">
        <v>567</v>
      </c>
      <c r="E490" t="s">
        <v>681</v>
      </c>
      <c r="F490">
        <v>5268</v>
      </c>
      <c r="G490">
        <v>38.235999999999997</v>
      </c>
      <c r="H490">
        <v>26.751000000000001</v>
      </c>
      <c r="I490">
        <v>6.6909999999999998</v>
      </c>
      <c r="J490" t="s">
        <v>244</v>
      </c>
      <c r="K490" t="s">
        <v>324</v>
      </c>
      <c r="L490" t="s">
        <v>324</v>
      </c>
      <c r="M490" t="s">
        <v>324</v>
      </c>
      <c r="N490" t="s">
        <v>324</v>
      </c>
      <c r="O490">
        <v>1.25</v>
      </c>
      <c r="P490">
        <v>1.25</v>
      </c>
      <c r="Q490">
        <v>26.751000000000001</v>
      </c>
      <c r="R490" t="s">
        <v>324</v>
      </c>
      <c r="S490" t="s">
        <v>324</v>
      </c>
      <c r="T490" t="s">
        <v>324</v>
      </c>
      <c r="U490" t="s">
        <v>324</v>
      </c>
      <c r="V490">
        <v>26.751000000000001</v>
      </c>
      <c r="W490">
        <v>72.281999999999996</v>
      </c>
      <c r="X490" t="s">
        <v>324</v>
      </c>
      <c r="Y490" t="s">
        <v>324</v>
      </c>
      <c r="Z490" t="s">
        <v>324</v>
      </c>
      <c r="AA490" t="s">
        <v>324</v>
      </c>
      <c r="AB490">
        <v>72.281999999999996</v>
      </c>
      <c r="AC490" t="s">
        <v>324</v>
      </c>
      <c r="AD490" t="s">
        <v>324</v>
      </c>
      <c r="AE490" t="s">
        <v>324</v>
      </c>
      <c r="AF490" t="s">
        <v>324</v>
      </c>
      <c r="AG490">
        <v>4.8000000000000001E-2</v>
      </c>
      <c r="AH490">
        <v>4.8000000000000001E-2</v>
      </c>
      <c r="AI490" t="s">
        <v>324</v>
      </c>
      <c r="AJ490" t="s">
        <v>324</v>
      </c>
      <c r="AK490" t="s">
        <v>324</v>
      </c>
      <c r="AL490" t="s">
        <v>324</v>
      </c>
      <c r="AM490">
        <v>5.2069999999999999</v>
      </c>
      <c r="AN490">
        <v>5.2069999999999999</v>
      </c>
      <c r="AO490" t="s">
        <v>324</v>
      </c>
      <c r="AP490" t="s">
        <v>324</v>
      </c>
      <c r="AQ490" t="s">
        <v>324</v>
      </c>
      <c r="AR490" t="s">
        <v>324</v>
      </c>
      <c r="AS490">
        <v>0</v>
      </c>
      <c r="AT490">
        <v>0</v>
      </c>
      <c r="AU490" t="s">
        <v>324</v>
      </c>
      <c r="AV490" t="s">
        <v>324</v>
      </c>
      <c r="AW490" t="s">
        <v>324</v>
      </c>
      <c r="AX490" t="s">
        <v>324</v>
      </c>
      <c r="AY490">
        <v>4.9800000000000004</v>
      </c>
      <c r="AZ490">
        <v>4.9800000000000004</v>
      </c>
      <c r="BA490" t="s">
        <v>324</v>
      </c>
      <c r="BB490" t="s">
        <v>324</v>
      </c>
      <c r="BC490" t="s">
        <v>324</v>
      </c>
      <c r="BD490" t="s">
        <v>324</v>
      </c>
      <c r="BE490">
        <v>0</v>
      </c>
      <c r="BF490">
        <v>0</v>
      </c>
      <c r="BG490" t="s">
        <v>324</v>
      </c>
      <c r="BH490" t="s">
        <v>324</v>
      </c>
      <c r="BI490" t="s">
        <v>324</v>
      </c>
      <c r="BJ490" t="s">
        <v>324</v>
      </c>
      <c r="BK490">
        <v>0</v>
      </c>
      <c r="BL490">
        <v>0</v>
      </c>
      <c r="BM490" t="s">
        <v>324</v>
      </c>
      <c r="BN490" t="s">
        <v>324</v>
      </c>
      <c r="BO490" t="s">
        <v>324</v>
      </c>
      <c r="BP490" t="s">
        <v>324</v>
      </c>
      <c r="BQ490">
        <v>0</v>
      </c>
      <c r="BR490">
        <v>0</v>
      </c>
      <c r="BS490">
        <v>26.751000000000001</v>
      </c>
      <c r="BT490">
        <v>0</v>
      </c>
      <c r="BU490">
        <v>0</v>
      </c>
      <c r="BV490">
        <v>0</v>
      </c>
      <c r="BW490">
        <v>11.484999999999999</v>
      </c>
      <c r="BX490">
        <v>38.235999999999997</v>
      </c>
    </row>
    <row r="491" spans="1:76" x14ac:dyDescent="0.45">
      <c r="A491">
        <v>2023</v>
      </c>
      <c r="B491" t="s">
        <v>227</v>
      </c>
      <c r="C491">
        <v>3413</v>
      </c>
      <c r="D491" t="s">
        <v>1181</v>
      </c>
      <c r="E491" t="s">
        <v>1182</v>
      </c>
      <c r="F491">
        <v>33</v>
      </c>
      <c r="G491">
        <v>0.156</v>
      </c>
      <c r="H491" t="s">
        <v>324</v>
      </c>
      <c r="I491" t="s">
        <v>324</v>
      </c>
      <c r="J491" t="s">
        <v>247</v>
      </c>
      <c r="K491" t="s">
        <v>324</v>
      </c>
      <c r="L491" t="s">
        <v>324</v>
      </c>
      <c r="M491" t="s">
        <v>324</v>
      </c>
      <c r="N491" t="s">
        <v>324</v>
      </c>
      <c r="O491">
        <v>0.13600000000000001</v>
      </c>
      <c r="P491">
        <v>0.13600000000000001</v>
      </c>
      <c r="Q491" t="s">
        <v>324</v>
      </c>
      <c r="R491" t="s">
        <v>324</v>
      </c>
      <c r="S491" t="s">
        <v>324</v>
      </c>
      <c r="T491" t="s">
        <v>324</v>
      </c>
      <c r="U491" t="s">
        <v>324</v>
      </c>
      <c r="V491">
        <v>0</v>
      </c>
      <c r="W491" t="s">
        <v>324</v>
      </c>
      <c r="X491" t="s">
        <v>324</v>
      </c>
      <c r="Y491" t="s">
        <v>324</v>
      </c>
      <c r="Z491" t="s">
        <v>324</v>
      </c>
      <c r="AA491" t="s">
        <v>324</v>
      </c>
      <c r="AB491">
        <v>0</v>
      </c>
      <c r="AC491" t="s">
        <v>324</v>
      </c>
      <c r="AD491" t="s">
        <v>324</v>
      </c>
      <c r="AE491" t="s">
        <v>324</v>
      </c>
      <c r="AF491" t="s">
        <v>324</v>
      </c>
      <c r="AG491">
        <v>0.02</v>
      </c>
      <c r="AH491">
        <v>0.02</v>
      </c>
      <c r="AI491" t="s">
        <v>324</v>
      </c>
      <c r="AJ491" t="s">
        <v>324</v>
      </c>
      <c r="AK491" t="s">
        <v>324</v>
      </c>
      <c r="AL491" t="s">
        <v>324</v>
      </c>
      <c r="AM491" t="s">
        <v>324</v>
      </c>
      <c r="AN491">
        <v>0</v>
      </c>
      <c r="AO491" t="s">
        <v>324</v>
      </c>
      <c r="AP491" t="s">
        <v>324</v>
      </c>
      <c r="AQ491" t="s">
        <v>324</v>
      </c>
      <c r="AR491" t="s">
        <v>324</v>
      </c>
      <c r="AS491" t="s">
        <v>324</v>
      </c>
      <c r="AT491">
        <v>0</v>
      </c>
      <c r="AU491" t="s">
        <v>324</v>
      </c>
      <c r="AV491" t="s">
        <v>324</v>
      </c>
      <c r="AW491" t="s">
        <v>324</v>
      </c>
      <c r="AX491" t="s">
        <v>324</v>
      </c>
      <c r="AY491" t="s">
        <v>324</v>
      </c>
      <c r="AZ491">
        <v>0</v>
      </c>
      <c r="BA491" t="s">
        <v>324</v>
      </c>
      <c r="BB491" t="s">
        <v>324</v>
      </c>
      <c r="BC491" t="s">
        <v>324</v>
      </c>
      <c r="BD491" t="s">
        <v>324</v>
      </c>
      <c r="BE491" t="s">
        <v>324</v>
      </c>
      <c r="BF491">
        <v>0</v>
      </c>
      <c r="BG491" t="s">
        <v>324</v>
      </c>
      <c r="BH491" t="s">
        <v>324</v>
      </c>
      <c r="BI491" t="s">
        <v>324</v>
      </c>
      <c r="BJ491" t="s">
        <v>324</v>
      </c>
      <c r="BK491" t="s">
        <v>324</v>
      </c>
      <c r="BL491">
        <v>0</v>
      </c>
      <c r="BM491" t="s">
        <v>324</v>
      </c>
      <c r="BN491" t="s">
        <v>324</v>
      </c>
      <c r="BO491" t="s">
        <v>324</v>
      </c>
      <c r="BP491" t="s">
        <v>324</v>
      </c>
      <c r="BQ491" t="s">
        <v>324</v>
      </c>
      <c r="BR491">
        <v>0</v>
      </c>
      <c r="BS491">
        <v>0</v>
      </c>
      <c r="BT491">
        <v>0</v>
      </c>
      <c r="BU491">
        <v>0</v>
      </c>
      <c r="BV491">
        <v>0</v>
      </c>
      <c r="BW491">
        <v>0.156</v>
      </c>
      <c r="BX491">
        <v>0.156</v>
      </c>
    </row>
    <row r="492" spans="1:76" x14ac:dyDescent="0.45">
      <c r="A492">
        <v>2023</v>
      </c>
      <c r="B492" t="s">
        <v>227</v>
      </c>
      <c r="C492">
        <v>3660</v>
      </c>
      <c r="D492" t="s">
        <v>569</v>
      </c>
      <c r="E492" t="s">
        <v>783</v>
      </c>
      <c r="F492">
        <v>394</v>
      </c>
      <c r="G492">
        <v>124.9</v>
      </c>
      <c r="H492">
        <v>124.9</v>
      </c>
      <c r="I492">
        <v>1.208</v>
      </c>
      <c r="K492" t="s">
        <v>324</v>
      </c>
      <c r="L492" t="s">
        <v>324</v>
      </c>
      <c r="M492" t="s">
        <v>324</v>
      </c>
      <c r="N492" t="s">
        <v>324</v>
      </c>
      <c r="O492" t="s">
        <v>324</v>
      </c>
      <c r="P492">
        <v>0</v>
      </c>
      <c r="Q492" t="s">
        <v>324</v>
      </c>
      <c r="R492" t="s">
        <v>324</v>
      </c>
      <c r="S492" t="s">
        <v>324</v>
      </c>
      <c r="T492" t="s">
        <v>324</v>
      </c>
      <c r="U492" t="s">
        <v>324</v>
      </c>
      <c r="V492">
        <v>0</v>
      </c>
      <c r="W492" t="s">
        <v>324</v>
      </c>
      <c r="X492" t="s">
        <v>324</v>
      </c>
      <c r="Y492" t="s">
        <v>324</v>
      </c>
      <c r="Z492" t="s">
        <v>324</v>
      </c>
      <c r="AA492" t="s">
        <v>324</v>
      </c>
      <c r="AB492">
        <v>0</v>
      </c>
      <c r="AC492" t="s">
        <v>324</v>
      </c>
      <c r="AD492" t="s">
        <v>324</v>
      </c>
      <c r="AE492" t="s">
        <v>324</v>
      </c>
      <c r="AF492" t="s">
        <v>324</v>
      </c>
      <c r="AG492" t="s">
        <v>324</v>
      </c>
      <c r="AH492">
        <v>0</v>
      </c>
      <c r="AI492" t="s">
        <v>324</v>
      </c>
      <c r="AJ492" t="s">
        <v>324</v>
      </c>
      <c r="AK492" t="s">
        <v>324</v>
      </c>
      <c r="AL492" t="s">
        <v>324</v>
      </c>
      <c r="AM492" t="s">
        <v>324</v>
      </c>
      <c r="AN492">
        <v>0</v>
      </c>
      <c r="AO492" t="s">
        <v>324</v>
      </c>
      <c r="AP492" t="s">
        <v>324</v>
      </c>
      <c r="AQ492" t="s">
        <v>324</v>
      </c>
      <c r="AR492" t="s">
        <v>324</v>
      </c>
      <c r="AS492" t="s">
        <v>324</v>
      </c>
      <c r="AT492">
        <v>0</v>
      </c>
      <c r="AU492" t="s">
        <v>324</v>
      </c>
      <c r="AV492">
        <v>62.552999999999997</v>
      </c>
      <c r="AW492">
        <v>62.347000000000001</v>
      </c>
      <c r="AX492" t="s">
        <v>324</v>
      </c>
      <c r="AY492" t="s">
        <v>324</v>
      </c>
      <c r="AZ492">
        <v>124.9</v>
      </c>
      <c r="BA492" t="s">
        <v>324</v>
      </c>
      <c r="BB492" t="s">
        <v>324</v>
      </c>
      <c r="BC492" t="s">
        <v>324</v>
      </c>
      <c r="BD492" t="s">
        <v>324</v>
      </c>
      <c r="BE492" t="s">
        <v>324</v>
      </c>
      <c r="BF492">
        <v>0</v>
      </c>
      <c r="BG492" t="s">
        <v>324</v>
      </c>
      <c r="BH492" t="s">
        <v>324</v>
      </c>
      <c r="BI492" t="s">
        <v>324</v>
      </c>
      <c r="BJ492" t="s">
        <v>324</v>
      </c>
      <c r="BK492" t="s">
        <v>324</v>
      </c>
      <c r="BL492">
        <v>0</v>
      </c>
      <c r="BM492" t="s">
        <v>324</v>
      </c>
      <c r="BN492" t="s">
        <v>324</v>
      </c>
      <c r="BO492" t="s">
        <v>324</v>
      </c>
      <c r="BP492" t="s">
        <v>324</v>
      </c>
      <c r="BQ492" t="s">
        <v>324</v>
      </c>
      <c r="BR492">
        <v>0</v>
      </c>
      <c r="BS492">
        <v>0</v>
      </c>
      <c r="BT492">
        <v>62.552999999999997</v>
      </c>
      <c r="BU492">
        <v>62.347000000000001</v>
      </c>
      <c r="BV492">
        <v>0</v>
      </c>
      <c r="BW492">
        <v>0</v>
      </c>
      <c r="BX492">
        <v>124.9</v>
      </c>
    </row>
    <row r="493" spans="1:76" x14ac:dyDescent="0.45">
      <c r="A493">
        <v>2023</v>
      </c>
      <c r="B493" t="s">
        <v>227</v>
      </c>
      <c r="C493">
        <v>6149</v>
      </c>
      <c r="D493" t="s">
        <v>1188</v>
      </c>
      <c r="E493" t="s">
        <v>783</v>
      </c>
      <c r="F493">
        <v>25</v>
      </c>
      <c r="G493">
        <v>5.3040000000000003</v>
      </c>
      <c r="H493">
        <v>5</v>
      </c>
      <c r="I493">
        <v>0.30399999999999999</v>
      </c>
      <c r="J493" t="s">
        <v>247</v>
      </c>
      <c r="K493" t="s">
        <v>324</v>
      </c>
      <c r="L493" t="s">
        <v>324</v>
      </c>
      <c r="M493" t="s">
        <v>324</v>
      </c>
      <c r="N493" t="s">
        <v>324</v>
      </c>
      <c r="O493">
        <v>0.30399999999999999</v>
      </c>
      <c r="P493">
        <v>0.30399999999999999</v>
      </c>
      <c r="Q493" t="s">
        <v>324</v>
      </c>
      <c r="R493" t="s">
        <v>324</v>
      </c>
      <c r="S493" t="s">
        <v>324</v>
      </c>
      <c r="T493" t="s">
        <v>324</v>
      </c>
      <c r="U493" t="s">
        <v>324</v>
      </c>
      <c r="V493">
        <v>0</v>
      </c>
      <c r="W493" t="s">
        <v>324</v>
      </c>
      <c r="X493" t="s">
        <v>324</v>
      </c>
      <c r="Y493" t="s">
        <v>324</v>
      </c>
      <c r="Z493" t="s">
        <v>324</v>
      </c>
      <c r="AA493" t="s">
        <v>324</v>
      </c>
      <c r="AB493">
        <v>0</v>
      </c>
      <c r="AC493" t="s">
        <v>324</v>
      </c>
      <c r="AD493" t="s">
        <v>324</v>
      </c>
      <c r="AE493" t="s">
        <v>324</v>
      </c>
      <c r="AF493" t="s">
        <v>324</v>
      </c>
      <c r="AG493" t="s">
        <v>324</v>
      </c>
      <c r="AH493">
        <v>0</v>
      </c>
      <c r="AI493" t="s">
        <v>324</v>
      </c>
      <c r="AJ493" t="s">
        <v>324</v>
      </c>
      <c r="AK493" t="s">
        <v>324</v>
      </c>
      <c r="AL493" t="s">
        <v>324</v>
      </c>
      <c r="AM493" t="s">
        <v>324</v>
      </c>
      <c r="AN493">
        <v>0</v>
      </c>
      <c r="AO493" t="s">
        <v>324</v>
      </c>
      <c r="AP493" t="s">
        <v>324</v>
      </c>
      <c r="AQ493" t="s">
        <v>324</v>
      </c>
      <c r="AR493" t="s">
        <v>324</v>
      </c>
      <c r="AS493" t="s">
        <v>324</v>
      </c>
      <c r="AT493">
        <v>0</v>
      </c>
      <c r="AU493" t="s">
        <v>324</v>
      </c>
      <c r="AV493">
        <v>5</v>
      </c>
      <c r="AW493" t="s">
        <v>324</v>
      </c>
      <c r="AX493" t="s">
        <v>324</v>
      </c>
      <c r="AY493" t="s">
        <v>324</v>
      </c>
      <c r="AZ493">
        <v>5</v>
      </c>
      <c r="BA493" t="s">
        <v>324</v>
      </c>
      <c r="BB493" t="s">
        <v>324</v>
      </c>
      <c r="BC493" t="s">
        <v>324</v>
      </c>
      <c r="BD493" t="s">
        <v>324</v>
      </c>
      <c r="BE493" t="s">
        <v>324</v>
      </c>
      <c r="BF493">
        <v>0</v>
      </c>
      <c r="BG493" t="s">
        <v>324</v>
      </c>
      <c r="BH493" t="s">
        <v>324</v>
      </c>
      <c r="BI493" t="s">
        <v>324</v>
      </c>
      <c r="BJ493" t="s">
        <v>324</v>
      </c>
      <c r="BK493" t="s">
        <v>324</v>
      </c>
      <c r="BL493">
        <v>0</v>
      </c>
      <c r="BM493" t="s">
        <v>324</v>
      </c>
      <c r="BN493" t="s">
        <v>324</v>
      </c>
      <c r="BO493" t="s">
        <v>324</v>
      </c>
      <c r="BP493" t="s">
        <v>324</v>
      </c>
      <c r="BQ493" t="s">
        <v>324</v>
      </c>
      <c r="BR493">
        <v>0</v>
      </c>
      <c r="BS493">
        <v>0</v>
      </c>
      <c r="BT493">
        <v>5</v>
      </c>
      <c r="BU493">
        <v>0</v>
      </c>
      <c r="BV493">
        <v>0</v>
      </c>
      <c r="BW493">
        <v>0.30399999999999999</v>
      </c>
      <c r="BX493">
        <v>5.3040000000000003</v>
      </c>
    </row>
    <row r="494" spans="1:76" x14ac:dyDescent="0.45">
      <c r="A494">
        <v>2023</v>
      </c>
      <c r="B494" t="s">
        <v>227</v>
      </c>
      <c r="C494">
        <v>15500</v>
      </c>
      <c r="D494" t="s">
        <v>571</v>
      </c>
      <c r="E494" t="s">
        <v>1204</v>
      </c>
      <c r="F494">
        <v>26</v>
      </c>
      <c r="G494">
        <v>7.9320000000000004</v>
      </c>
      <c r="H494" t="s">
        <v>324</v>
      </c>
      <c r="I494" t="s">
        <v>324</v>
      </c>
      <c r="J494" t="s">
        <v>244</v>
      </c>
      <c r="K494" t="s">
        <v>324</v>
      </c>
      <c r="L494">
        <v>4.2610000000000001</v>
      </c>
      <c r="M494" t="s">
        <v>324</v>
      </c>
      <c r="N494" t="s">
        <v>324</v>
      </c>
      <c r="O494" t="s">
        <v>324</v>
      </c>
      <c r="P494">
        <v>4.2610000000000001</v>
      </c>
      <c r="Q494" t="s">
        <v>324</v>
      </c>
      <c r="R494" t="s">
        <v>324</v>
      </c>
      <c r="S494" t="s">
        <v>324</v>
      </c>
      <c r="T494" t="s">
        <v>324</v>
      </c>
      <c r="U494" t="s">
        <v>324</v>
      </c>
      <c r="V494">
        <v>0</v>
      </c>
      <c r="W494" t="s">
        <v>324</v>
      </c>
      <c r="X494" t="s">
        <v>324</v>
      </c>
      <c r="Y494" t="s">
        <v>324</v>
      </c>
      <c r="Z494" t="s">
        <v>324</v>
      </c>
      <c r="AA494" t="s">
        <v>324</v>
      </c>
      <c r="AB494">
        <v>0</v>
      </c>
      <c r="AC494" t="s">
        <v>324</v>
      </c>
      <c r="AD494">
        <v>0.22800000000000001</v>
      </c>
      <c r="AE494" t="s">
        <v>324</v>
      </c>
      <c r="AF494" t="s">
        <v>324</v>
      </c>
      <c r="AG494" t="s">
        <v>324</v>
      </c>
      <c r="AH494">
        <v>0.22800000000000001</v>
      </c>
      <c r="AI494" t="s">
        <v>324</v>
      </c>
      <c r="AJ494">
        <v>0.56799999999999995</v>
      </c>
      <c r="AK494" t="s">
        <v>324</v>
      </c>
      <c r="AL494" t="s">
        <v>324</v>
      </c>
      <c r="AM494" t="s">
        <v>324</v>
      </c>
      <c r="AN494">
        <v>0.56799999999999995</v>
      </c>
      <c r="AO494" t="s">
        <v>324</v>
      </c>
      <c r="AP494" t="s">
        <v>324</v>
      </c>
      <c r="AQ494" t="s">
        <v>324</v>
      </c>
      <c r="AR494" t="s">
        <v>324</v>
      </c>
      <c r="AS494" t="s">
        <v>324</v>
      </c>
      <c r="AT494">
        <v>0</v>
      </c>
      <c r="AU494" t="s">
        <v>324</v>
      </c>
      <c r="AV494">
        <v>2.875</v>
      </c>
      <c r="AW494" t="s">
        <v>324</v>
      </c>
      <c r="AX494" t="s">
        <v>324</v>
      </c>
      <c r="AY494" t="s">
        <v>324</v>
      </c>
      <c r="AZ494">
        <v>2.875</v>
      </c>
      <c r="BA494" t="s">
        <v>324</v>
      </c>
      <c r="BB494" t="s">
        <v>324</v>
      </c>
      <c r="BC494" t="s">
        <v>324</v>
      </c>
      <c r="BD494" t="s">
        <v>324</v>
      </c>
      <c r="BE494" t="s">
        <v>324</v>
      </c>
      <c r="BF494">
        <v>0</v>
      </c>
      <c r="BG494" t="s">
        <v>324</v>
      </c>
      <c r="BH494" t="s">
        <v>324</v>
      </c>
      <c r="BI494" t="s">
        <v>324</v>
      </c>
      <c r="BJ494" t="s">
        <v>324</v>
      </c>
      <c r="BK494" t="s">
        <v>324</v>
      </c>
      <c r="BL494">
        <v>0</v>
      </c>
      <c r="BM494" t="s">
        <v>324</v>
      </c>
      <c r="BN494" t="s">
        <v>324</v>
      </c>
      <c r="BO494" t="s">
        <v>324</v>
      </c>
      <c r="BP494" t="s">
        <v>324</v>
      </c>
      <c r="BQ494" t="s">
        <v>324</v>
      </c>
      <c r="BR494">
        <v>0</v>
      </c>
      <c r="BS494">
        <v>0</v>
      </c>
      <c r="BT494">
        <v>7.9320000000000004</v>
      </c>
      <c r="BU494">
        <v>0</v>
      </c>
      <c r="BV494">
        <v>0</v>
      </c>
      <c r="BW494">
        <v>0</v>
      </c>
      <c r="BX494">
        <v>7.9320000000000004</v>
      </c>
    </row>
    <row r="495" spans="1:76" x14ac:dyDescent="0.45">
      <c r="A495">
        <v>2023</v>
      </c>
      <c r="B495" t="s">
        <v>227</v>
      </c>
      <c r="C495">
        <v>17470</v>
      </c>
      <c r="D495" t="s">
        <v>573</v>
      </c>
      <c r="E495" t="s">
        <v>783</v>
      </c>
      <c r="F495">
        <v>2</v>
      </c>
      <c r="G495">
        <v>1.325</v>
      </c>
      <c r="H495" t="s">
        <v>324</v>
      </c>
      <c r="I495">
        <v>1.1499999999999999</v>
      </c>
      <c r="K495" t="s">
        <v>324</v>
      </c>
      <c r="L495" t="s">
        <v>324</v>
      </c>
      <c r="M495" t="s">
        <v>324</v>
      </c>
      <c r="N495" t="s">
        <v>324</v>
      </c>
      <c r="O495" t="s">
        <v>324</v>
      </c>
      <c r="P495">
        <v>0</v>
      </c>
      <c r="Q495" t="s">
        <v>324</v>
      </c>
      <c r="R495" t="s">
        <v>324</v>
      </c>
      <c r="S495" t="s">
        <v>324</v>
      </c>
      <c r="T495" t="s">
        <v>324</v>
      </c>
      <c r="U495" t="s">
        <v>324</v>
      </c>
      <c r="V495">
        <v>0</v>
      </c>
      <c r="W495" t="s">
        <v>324</v>
      </c>
      <c r="X495" t="s">
        <v>324</v>
      </c>
      <c r="Y495" t="s">
        <v>324</v>
      </c>
      <c r="Z495" t="s">
        <v>324</v>
      </c>
      <c r="AA495" t="s">
        <v>324</v>
      </c>
      <c r="AB495">
        <v>0</v>
      </c>
      <c r="AC495" t="s">
        <v>324</v>
      </c>
      <c r="AD495" t="s">
        <v>324</v>
      </c>
      <c r="AE495" t="s">
        <v>324</v>
      </c>
      <c r="AF495" t="s">
        <v>324</v>
      </c>
      <c r="AG495" t="s">
        <v>324</v>
      </c>
      <c r="AH495">
        <v>0</v>
      </c>
      <c r="AI495" t="s">
        <v>324</v>
      </c>
      <c r="AJ495" t="s">
        <v>324</v>
      </c>
      <c r="AK495" t="s">
        <v>324</v>
      </c>
      <c r="AL495" t="s">
        <v>324</v>
      </c>
      <c r="AM495">
        <v>0.65</v>
      </c>
      <c r="AN495">
        <v>0.65</v>
      </c>
      <c r="AO495" t="s">
        <v>324</v>
      </c>
      <c r="AP495" t="s">
        <v>324</v>
      </c>
      <c r="AQ495" t="s">
        <v>324</v>
      </c>
      <c r="AR495" t="s">
        <v>324</v>
      </c>
      <c r="AS495" t="s">
        <v>324</v>
      </c>
      <c r="AT495">
        <v>0</v>
      </c>
      <c r="AU495" t="s">
        <v>324</v>
      </c>
      <c r="AV495">
        <v>0.67500000000000004</v>
      </c>
      <c r="AW495" t="s">
        <v>324</v>
      </c>
      <c r="AX495" t="s">
        <v>324</v>
      </c>
      <c r="AY495" t="s">
        <v>324</v>
      </c>
      <c r="AZ495">
        <v>0.67500000000000004</v>
      </c>
      <c r="BA495" t="s">
        <v>324</v>
      </c>
      <c r="BB495" t="s">
        <v>324</v>
      </c>
      <c r="BC495" t="s">
        <v>324</v>
      </c>
      <c r="BD495" t="s">
        <v>324</v>
      </c>
      <c r="BE495" t="s">
        <v>324</v>
      </c>
      <c r="BF495">
        <v>0</v>
      </c>
      <c r="BG495" t="s">
        <v>324</v>
      </c>
      <c r="BH495" t="s">
        <v>324</v>
      </c>
      <c r="BI495" t="s">
        <v>324</v>
      </c>
      <c r="BJ495" t="s">
        <v>324</v>
      </c>
      <c r="BK495" t="s">
        <v>324</v>
      </c>
      <c r="BL495">
        <v>0</v>
      </c>
      <c r="BM495" t="s">
        <v>324</v>
      </c>
      <c r="BN495" t="s">
        <v>324</v>
      </c>
      <c r="BO495" t="s">
        <v>324</v>
      </c>
      <c r="BP495" t="s">
        <v>324</v>
      </c>
      <c r="BQ495" t="s">
        <v>324</v>
      </c>
      <c r="BR495">
        <v>0</v>
      </c>
      <c r="BS495">
        <v>0</v>
      </c>
      <c r="BT495">
        <v>0.67500000000000004</v>
      </c>
      <c r="BU495">
        <v>0</v>
      </c>
      <c r="BV495">
        <v>0</v>
      </c>
      <c r="BW495">
        <v>0.65</v>
      </c>
      <c r="BX495">
        <v>1.325</v>
      </c>
    </row>
    <row r="496" spans="1:76" x14ac:dyDescent="0.45">
      <c r="A496">
        <v>2023</v>
      </c>
      <c r="B496" t="s">
        <v>227</v>
      </c>
      <c r="C496">
        <v>19784</v>
      </c>
      <c r="D496" t="s">
        <v>1208</v>
      </c>
      <c r="E496" t="s">
        <v>783</v>
      </c>
      <c r="F496">
        <v>2</v>
      </c>
      <c r="G496">
        <v>0.02</v>
      </c>
      <c r="H496" t="s">
        <v>324</v>
      </c>
      <c r="I496" t="s">
        <v>324</v>
      </c>
      <c r="J496" t="s">
        <v>244</v>
      </c>
      <c r="K496">
        <v>0.02</v>
      </c>
      <c r="L496" t="s">
        <v>324</v>
      </c>
      <c r="M496" t="s">
        <v>324</v>
      </c>
      <c r="N496" t="s">
        <v>324</v>
      </c>
      <c r="O496" t="s">
        <v>324</v>
      </c>
      <c r="P496">
        <v>0.02</v>
      </c>
      <c r="Q496" t="s">
        <v>324</v>
      </c>
      <c r="R496" t="s">
        <v>324</v>
      </c>
      <c r="S496" t="s">
        <v>324</v>
      </c>
      <c r="T496" t="s">
        <v>324</v>
      </c>
      <c r="U496" t="s">
        <v>324</v>
      </c>
      <c r="V496">
        <v>0</v>
      </c>
      <c r="W496" t="s">
        <v>324</v>
      </c>
      <c r="X496" t="s">
        <v>324</v>
      </c>
      <c r="Y496" t="s">
        <v>324</v>
      </c>
      <c r="Z496" t="s">
        <v>324</v>
      </c>
      <c r="AA496" t="s">
        <v>324</v>
      </c>
      <c r="AB496">
        <v>0</v>
      </c>
      <c r="AC496" t="s">
        <v>324</v>
      </c>
      <c r="AD496" t="s">
        <v>324</v>
      </c>
      <c r="AE496" t="s">
        <v>324</v>
      </c>
      <c r="AF496" t="s">
        <v>324</v>
      </c>
      <c r="AG496" t="s">
        <v>324</v>
      </c>
      <c r="AH496">
        <v>0</v>
      </c>
      <c r="AI496" t="s">
        <v>324</v>
      </c>
      <c r="AJ496" t="s">
        <v>324</v>
      </c>
      <c r="AK496" t="s">
        <v>324</v>
      </c>
      <c r="AL496" t="s">
        <v>324</v>
      </c>
      <c r="AM496" t="s">
        <v>324</v>
      </c>
      <c r="AN496">
        <v>0</v>
      </c>
      <c r="AO496" t="s">
        <v>324</v>
      </c>
      <c r="AP496" t="s">
        <v>324</v>
      </c>
      <c r="AQ496" t="s">
        <v>324</v>
      </c>
      <c r="AR496" t="s">
        <v>324</v>
      </c>
      <c r="AS496" t="s">
        <v>324</v>
      </c>
      <c r="AT496">
        <v>0</v>
      </c>
      <c r="AU496" t="s">
        <v>324</v>
      </c>
      <c r="AV496" t="s">
        <v>324</v>
      </c>
      <c r="AW496" t="s">
        <v>324</v>
      </c>
      <c r="AX496" t="s">
        <v>324</v>
      </c>
      <c r="AY496" t="s">
        <v>324</v>
      </c>
      <c r="AZ496">
        <v>0</v>
      </c>
      <c r="BA496" t="s">
        <v>324</v>
      </c>
      <c r="BB496" t="s">
        <v>324</v>
      </c>
      <c r="BC496" t="s">
        <v>324</v>
      </c>
      <c r="BD496" t="s">
        <v>324</v>
      </c>
      <c r="BE496" t="s">
        <v>324</v>
      </c>
      <c r="BF496">
        <v>0</v>
      </c>
      <c r="BG496" t="s">
        <v>324</v>
      </c>
      <c r="BH496" t="s">
        <v>324</v>
      </c>
      <c r="BI496" t="s">
        <v>324</v>
      </c>
      <c r="BJ496" t="s">
        <v>324</v>
      </c>
      <c r="BK496" t="s">
        <v>324</v>
      </c>
      <c r="BL496">
        <v>0</v>
      </c>
      <c r="BM496" t="s">
        <v>324</v>
      </c>
      <c r="BN496" t="s">
        <v>324</v>
      </c>
      <c r="BO496" t="s">
        <v>324</v>
      </c>
      <c r="BP496" t="s">
        <v>324</v>
      </c>
      <c r="BQ496" t="s">
        <v>324</v>
      </c>
      <c r="BR496">
        <v>0</v>
      </c>
      <c r="BS496">
        <v>0.02</v>
      </c>
      <c r="BT496">
        <v>0</v>
      </c>
      <c r="BU496">
        <v>0</v>
      </c>
      <c r="BV496">
        <v>0</v>
      </c>
      <c r="BW496">
        <v>0</v>
      </c>
      <c r="BX496">
        <v>0.02</v>
      </c>
    </row>
    <row r="497" spans="1:76" x14ac:dyDescent="0.45">
      <c r="A497">
        <v>2023</v>
      </c>
      <c r="B497" t="s">
        <v>227</v>
      </c>
      <c r="C497">
        <v>99999</v>
      </c>
      <c r="D497" t="s">
        <v>599</v>
      </c>
      <c r="E497" t="s">
        <v>783</v>
      </c>
      <c r="F497" t="s">
        <v>324</v>
      </c>
      <c r="G497">
        <v>0.50900000000000001</v>
      </c>
      <c r="H497" t="s">
        <v>324</v>
      </c>
      <c r="I497" t="s">
        <v>324</v>
      </c>
      <c r="K497">
        <v>0.53400000000000003</v>
      </c>
      <c r="L497">
        <v>2.8000000000000001E-2</v>
      </c>
      <c r="M497" t="s">
        <v>324</v>
      </c>
      <c r="N497" t="s">
        <v>324</v>
      </c>
      <c r="O497">
        <v>-5.2999999999999999E-2</v>
      </c>
      <c r="P497">
        <v>0.50900000000000001</v>
      </c>
      <c r="Q497" t="s">
        <v>324</v>
      </c>
      <c r="R497" t="s">
        <v>324</v>
      </c>
      <c r="S497" t="s">
        <v>324</v>
      </c>
      <c r="T497" t="s">
        <v>324</v>
      </c>
      <c r="U497" t="s">
        <v>324</v>
      </c>
      <c r="V497" t="s">
        <v>324</v>
      </c>
      <c r="W497" t="s">
        <v>324</v>
      </c>
      <c r="X497" t="s">
        <v>324</v>
      </c>
      <c r="Y497" t="s">
        <v>324</v>
      </c>
      <c r="Z497" t="s">
        <v>324</v>
      </c>
      <c r="AA497" t="s">
        <v>324</v>
      </c>
      <c r="AB497" t="s">
        <v>324</v>
      </c>
      <c r="AC497" t="s">
        <v>324</v>
      </c>
      <c r="AD497" t="s">
        <v>324</v>
      </c>
      <c r="AE497" t="s">
        <v>324</v>
      </c>
      <c r="AF497" t="s">
        <v>324</v>
      </c>
      <c r="AG497" t="s">
        <v>324</v>
      </c>
      <c r="AH497" t="s">
        <v>324</v>
      </c>
      <c r="AI497" t="s">
        <v>324</v>
      </c>
      <c r="AJ497" t="s">
        <v>324</v>
      </c>
      <c r="AK497" t="s">
        <v>324</v>
      </c>
      <c r="AL497" t="s">
        <v>324</v>
      </c>
      <c r="AM497" t="s">
        <v>324</v>
      </c>
      <c r="AN497" t="s">
        <v>324</v>
      </c>
      <c r="AO497" t="s">
        <v>324</v>
      </c>
      <c r="AP497" t="s">
        <v>324</v>
      </c>
      <c r="AQ497" t="s">
        <v>324</v>
      </c>
      <c r="AR497" t="s">
        <v>324</v>
      </c>
      <c r="AS497" t="s">
        <v>324</v>
      </c>
      <c r="AT497" t="s">
        <v>324</v>
      </c>
      <c r="AU497" t="s">
        <v>324</v>
      </c>
      <c r="AV497" t="s">
        <v>324</v>
      </c>
      <c r="AW497" t="s">
        <v>324</v>
      </c>
      <c r="AX497" t="s">
        <v>324</v>
      </c>
      <c r="AY497" t="s">
        <v>324</v>
      </c>
      <c r="AZ497" t="s">
        <v>324</v>
      </c>
      <c r="BA497" t="s">
        <v>324</v>
      </c>
      <c r="BB497" t="s">
        <v>324</v>
      </c>
      <c r="BC497" t="s">
        <v>324</v>
      </c>
      <c r="BD497" t="s">
        <v>324</v>
      </c>
      <c r="BE497" t="s">
        <v>324</v>
      </c>
      <c r="BF497" t="s">
        <v>324</v>
      </c>
      <c r="BG497" t="s">
        <v>324</v>
      </c>
      <c r="BH497" t="s">
        <v>324</v>
      </c>
      <c r="BI497" t="s">
        <v>324</v>
      </c>
      <c r="BJ497" t="s">
        <v>324</v>
      </c>
      <c r="BK497" t="s">
        <v>324</v>
      </c>
      <c r="BL497" t="s">
        <v>324</v>
      </c>
      <c r="BM497" t="s">
        <v>324</v>
      </c>
      <c r="BN497" t="s">
        <v>324</v>
      </c>
      <c r="BO497" t="s">
        <v>324</v>
      </c>
      <c r="BP497" t="s">
        <v>324</v>
      </c>
      <c r="BQ497" t="s">
        <v>324</v>
      </c>
      <c r="BR497" t="s">
        <v>324</v>
      </c>
      <c r="BS497">
        <v>0.53400000000000003</v>
      </c>
      <c r="BT497">
        <v>2.8000000000000001E-2</v>
      </c>
      <c r="BU497" t="s">
        <v>324</v>
      </c>
      <c r="BV497" t="s">
        <v>324</v>
      </c>
      <c r="BW497">
        <v>-5.2999999999999999E-2</v>
      </c>
      <c r="BX497">
        <v>0.50900000000000001</v>
      </c>
    </row>
    <row r="498" spans="1:76" x14ac:dyDescent="0.45">
      <c r="A498">
        <v>2023</v>
      </c>
      <c r="B498" t="s">
        <v>227</v>
      </c>
      <c r="C498">
        <v>99999</v>
      </c>
      <c r="D498" t="s">
        <v>599</v>
      </c>
      <c r="E498" t="s">
        <v>1182</v>
      </c>
      <c r="F498" t="s">
        <v>324</v>
      </c>
      <c r="G498">
        <v>-2.4E-2</v>
      </c>
      <c r="H498" t="s">
        <v>324</v>
      </c>
      <c r="I498" t="s">
        <v>324</v>
      </c>
      <c r="K498" t="s">
        <v>324</v>
      </c>
      <c r="L498" t="s">
        <v>324</v>
      </c>
      <c r="M498" t="s">
        <v>324</v>
      </c>
      <c r="N498" t="s">
        <v>324</v>
      </c>
      <c r="O498">
        <v>-2.4E-2</v>
      </c>
      <c r="P498">
        <v>-2.4E-2</v>
      </c>
      <c r="Q498" t="s">
        <v>324</v>
      </c>
      <c r="R498" t="s">
        <v>324</v>
      </c>
      <c r="S498" t="s">
        <v>324</v>
      </c>
      <c r="T498" t="s">
        <v>324</v>
      </c>
      <c r="U498" t="s">
        <v>324</v>
      </c>
      <c r="V498" t="s">
        <v>324</v>
      </c>
      <c r="W498" t="s">
        <v>324</v>
      </c>
      <c r="X498" t="s">
        <v>324</v>
      </c>
      <c r="Y498" t="s">
        <v>324</v>
      </c>
      <c r="Z498" t="s">
        <v>324</v>
      </c>
      <c r="AA498" t="s">
        <v>324</v>
      </c>
      <c r="AB498" t="s">
        <v>324</v>
      </c>
      <c r="AC498" t="s">
        <v>324</v>
      </c>
      <c r="AD498" t="s">
        <v>324</v>
      </c>
      <c r="AE498" t="s">
        <v>324</v>
      </c>
      <c r="AF498" t="s">
        <v>324</v>
      </c>
      <c r="AG498" t="s">
        <v>324</v>
      </c>
      <c r="AH498" t="s">
        <v>324</v>
      </c>
      <c r="AI498" t="s">
        <v>324</v>
      </c>
      <c r="AJ498" t="s">
        <v>324</v>
      </c>
      <c r="AK498" t="s">
        <v>324</v>
      </c>
      <c r="AL498" t="s">
        <v>324</v>
      </c>
      <c r="AM498" t="s">
        <v>324</v>
      </c>
      <c r="AN498" t="s">
        <v>324</v>
      </c>
      <c r="AO498" t="s">
        <v>324</v>
      </c>
      <c r="AP498" t="s">
        <v>324</v>
      </c>
      <c r="AQ498" t="s">
        <v>324</v>
      </c>
      <c r="AR498" t="s">
        <v>324</v>
      </c>
      <c r="AS498" t="s">
        <v>324</v>
      </c>
      <c r="AT498" t="s">
        <v>324</v>
      </c>
      <c r="AU498" t="s">
        <v>324</v>
      </c>
      <c r="AV498" t="s">
        <v>324</v>
      </c>
      <c r="AW498" t="s">
        <v>324</v>
      </c>
      <c r="AX498" t="s">
        <v>324</v>
      </c>
      <c r="AY498" t="s">
        <v>324</v>
      </c>
      <c r="AZ498" t="s">
        <v>324</v>
      </c>
      <c r="BA498" t="s">
        <v>324</v>
      </c>
      <c r="BB498" t="s">
        <v>324</v>
      </c>
      <c r="BC498" t="s">
        <v>324</v>
      </c>
      <c r="BD498" t="s">
        <v>324</v>
      </c>
      <c r="BE498" t="s">
        <v>324</v>
      </c>
      <c r="BF498" t="s">
        <v>324</v>
      </c>
      <c r="BG498" t="s">
        <v>324</v>
      </c>
      <c r="BH498" t="s">
        <v>324</v>
      </c>
      <c r="BI498" t="s">
        <v>324</v>
      </c>
      <c r="BJ498" t="s">
        <v>324</v>
      </c>
      <c r="BK498" t="s">
        <v>324</v>
      </c>
      <c r="BL498" t="s">
        <v>324</v>
      </c>
      <c r="BM498" t="s">
        <v>324</v>
      </c>
      <c r="BN498" t="s">
        <v>324</v>
      </c>
      <c r="BO498" t="s">
        <v>324</v>
      </c>
      <c r="BP498" t="s">
        <v>324</v>
      </c>
      <c r="BQ498" t="s">
        <v>324</v>
      </c>
      <c r="BR498" t="s">
        <v>324</v>
      </c>
      <c r="BS498" t="s">
        <v>324</v>
      </c>
      <c r="BT498" t="s">
        <v>324</v>
      </c>
      <c r="BU498" t="s">
        <v>324</v>
      </c>
      <c r="BV498" t="s">
        <v>324</v>
      </c>
      <c r="BW498">
        <v>-2.4E-2</v>
      </c>
      <c r="BX498">
        <v>-2.4E-2</v>
      </c>
    </row>
    <row r="499" spans="1:76" x14ac:dyDescent="0.45">
      <c r="A499">
        <v>2023</v>
      </c>
      <c r="B499" t="s">
        <v>233</v>
      </c>
      <c r="C499">
        <v>4247</v>
      </c>
      <c r="D499" t="s">
        <v>1458</v>
      </c>
      <c r="E499" t="s">
        <v>606</v>
      </c>
      <c r="F499">
        <v>39</v>
      </c>
      <c r="G499">
        <v>35.686999999999998</v>
      </c>
      <c r="H499">
        <v>0</v>
      </c>
      <c r="I499">
        <v>35.686999999999998</v>
      </c>
      <c r="K499" t="s">
        <v>324</v>
      </c>
      <c r="L499" t="s">
        <v>324</v>
      </c>
      <c r="M499" t="s">
        <v>324</v>
      </c>
      <c r="N499" t="s">
        <v>324</v>
      </c>
      <c r="O499" t="s">
        <v>324</v>
      </c>
      <c r="P499">
        <v>0</v>
      </c>
      <c r="Q499" t="s">
        <v>324</v>
      </c>
      <c r="R499" t="s">
        <v>324</v>
      </c>
      <c r="S499" t="s">
        <v>324</v>
      </c>
      <c r="T499" t="s">
        <v>324</v>
      </c>
      <c r="U499" t="s">
        <v>324</v>
      </c>
      <c r="V499">
        <v>0</v>
      </c>
      <c r="W499" t="s">
        <v>324</v>
      </c>
      <c r="X499" t="s">
        <v>324</v>
      </c>
      <c r="Y499" t="s">
        <v>324</v>
      </c>
      <c r="Z499" t="s">
        <v>324</v>
      </c>
      <c r="AA499" t="s">
        <v>324</v>
      </c>
      <c r="AB499">
        <v>0</v>
      </c>
      <c r="AC499" t="s">
        <v>324</v>
      </c>
      <c r="AD499" t="s">
        <v>324</v>
      </c>
      <c r="AE499" t="s">
        <v>324</v>
      </c>
      <c r="AF499" t="s">
        <v>324</v>
      </c>
      <c r="AG499" t="s">
        <v>324</v>
      </c>
      <c r="AH499">
        <v>0</v>
      </c>
      <c r="AI499" t="s">
        <v>324</v>
      </c>
      <c r="AJ499" t="s">
        <v>324</v>
      </c>
      <c r="AK499" t="s">
        <v>324</v>
      </c>
      <c r="AL499" t="s">
        <v>324</v>
      </c>
      <c r="AM499">
        <v>35.686999999999998</v>
      </c>
      <c r="AN499">
        <v>35.686999999999998</v>
      </c>
      <c r="AO499" t="s">
        <v>324</v>
      </c>
      <c r="AP499" t="s">
        <v>324</v>
      </c>
      <c r="AQ499" t="s">
        <v>324</v>
      </c>
      <c r="AR499" t="s">
        <v>324</v>
      </c>
      <c r="AS499" t="s">
        <v>324</v>
      </c>
      <c r="AT499">
        <v>0</v>
      </c>
      <c r="AU499" t="s">
        <v>324</v>
      </c>
      <c r="AV499" t="s">
        <v>324</v>
      </c>
      <c r="AW499" t="s">
        <v>324</v>
      </c>
      <c r="AX499" t="s">
        <v>324</v>
      </c>
      <c r="AY499" t="s">
        <v>324</v>
      </c>
      <c r="AZ499">
        <v>0</v>
      </c>
      <c r="BA499" t="s">
        <v>324</v>
      </c>
      <c r="BB499" t="s">
        <v>324</v>
      </c>
      <c r="BC499" t="s">
        <v>324</v>
      </c>
      <c r="BD499" t="s">
        <v>324</v>
      </c>
      <c r="BE499" t="s">
        <v>324</v>
      </c>
      <c r="BF499">
        <v>0</v>
      </c>
      <c r="BG499" t="s">
        <v>324</v>
      </c>
      <c r="BH499" t="s">
        <v>324</v>
      </c>
      <c r="BI499" t="s">
        <v>324</v>
      </c>
      <c r="BJ499" t="s">
        <v>324</v>
      </c>
      <c r="BK499" t="s">
        <v>324</v>
      </c>
      <c r="BL499">
        <v>0</v>
      </c>
      <c r="BM499" t="s">
        <v>324</v>
      </c>
      <c r="BN499" t="s">
        <v>324</v>
      </c>
      <c r="BO499" t="s">
        <v>324</v>
      </c>
      <c r="BP499" t="s">
        <v>324</v>
      </c>
      <c r="BQ499" t="s">
        <v>324</v>
      </c>
      <c r="BR499">
        <v>0</v>
      </c>
      <c r="BS499">
        <v>0</v>
      </c>
      <c r="BT499">
        <v>0</v>
      </c>
      <c r="BU499">
        <v>0</v>
      </c>
      <c r="BV499">
        <v>0</v>
      </c>
      <c r="BW499">
        <v>35.686999999999998</v>
      </c>
      <c r="BX499">
        <v>35.686999999999998</v>
      </c>
    </row>
    <row r="500" spans="1:76" x14ac:dyDescent="0.45">
      <c r="A500">
        <v>2023</v>
      </c>
      <c r="B500" t="s">
        <v>233</v>
      </c>
      <c r="C500">
        <v>10056</v>
      </c>
      <c r="D500" t="s">
        <v>1227</v>
      </c>
      <c r="E500" t="s">
        <v>606</v>
      </c>
      <c r="F500">
        <v>3</v>
      </c>
      <c r="G500">
        <v>1.7999999999999999E-2</v>
      </c>
      <c r="H500">
        <v>0</v>
      </c>
      <c r="I500">
        <v>1.7999999999999999E-2</v>
      </c>
      <c r="J500" t="s">
        <v>247</v>
      </c>
      <c r="K500">
        <v>1.7999999999999999E-2</v>
      </c>
      <c r="L500">
        <v>0</v>
      </c>
      <c r="M500">
        <v>0</v>
      </c>
      <c r="N500">
        <v>0</v>
      </c>
      <c r="O500">
        <v>0</v>
      </c>
      <c r="P500">
        <v>1.7999999999999999E-2</v>
      </c>
      <c r="Q500" t="s">
        <v>324</v>
      </c>
      <c r="R500" t="s">
        <v>324</v>
      </c>
      <c r="S500" t="s">
        <v>324</v>
      </c>
      <c r="T500" t="s">
        <v>324</v>
      </c>
      <c r="U500" t="s">
        <v>324</v>
      </c>
      <c r="V500">
        <v>0</v>
      </c>
      <c r="W500" t="s">
        <v>324</v>
      </c>
      <c r="X500" t="s">
        <v>324</v>
      </c>
      <c r="Y500" t="s">
        <v>324</v>
      </c>
      <c r="Z500" t="s">
        <v>324</v>
      </c>
      <c r="AA500" t="s">
        <v>324</v>
      </c>
      <c r="AB500">
        <v>0</v>
      </c>
      <c r="AC500">
        <v>0</v>
      </c>
      <c r="AD500">
        <v>0</v>
      </c>
      <c r="AE500">
        <v>0</v>
      </c>
      <c r="AF500">
        <v>0</v>
      </c>
      <c r="AG500">
        <v>0</v>
      </c>
      <c r="AH500">
        <v>0</v>
      </c>
      <c r="AI500">
        <v>0</v>
      </c>
      <c r="AJ500">
        <v>0</v>
      </c>
      <c r="AK500">
        <v>0</v>
      </c>
      <c r="AL500">
        <v>0</v>
      </c>
      <c r="AM500">
        <v>0</v>
      </c>
      <c r="AN500">
        <v>0</v>
      </c>
      <c r="AO500">
        <v>0</v>
      </c>
      <c r="AP500">
        <v>0</v>
      </c>
      <c r="AQ500">
        <v>0</v>
      </c>
      <c r="AR500">
        <v>0</v>
      </c>
      <c r="AS500">
        <v>0</v>
      </c>
      <c r="AT500">
        <v>0</v>
      </c>
      <c r="AU500">
        <v>0</v>
      </c>
      <c r="AV500">
        <v>0</v>
      </c>
      <c r="AW500">
        <v>0</v>
      </c>
      <c r="AX500">
        <v>0</v>
      </c>
      <c r="AY500">
        <v>0</v>
      </c>
      <c r="AZ500">
        <v>0</v>
      </c>
      <c r="BA500">
        <v>0</v>
      </c>
      <c r="BB500">
        <v>0</v>
      </c>
      <c r="BC500">
        <v>0</v>
      </c>
      <c r="BD500">
        <v>0</v>
      </c>
      <c r="BE500">
        <v>0</v>
      </c>
      <c r="BF500">
        <v>0</v>
      </c>
      <c r="BG500">
        <v>0</v>
      </c>
      <c r="BH500">
        <v>0</v>
      </c>
      <c r="BI500">
        <v>0</v>
      </c>
      <c r="BJ500">
        <v>0</v>
      </c>
      <c r="BK500">
        <v>0</v>
      </c>
      <c r="BL500">
        <v>0</v>
      </c>
      <c r="BM500">
        <v>0</v>
      </c>
      <c r="BN500">
        <v>0</v>
      </c>
      <c r="BO500">
        <v>0</v>
      </c>
      <c r="BP500">
        <v>0</v>
      </c>
      <c r="BQ500">
        <v>0</v>
      </c>
      <c r="BR500">
        <v>0</v>
      </c>
      <c r="BS500">
        <v>1.7999999999999999E-2</v>
      </c>
      <c r="BT500">
        <v>0</v>
      </c>
      <c r="BU500">
        <v>0</v>
      </c>
      <c r="BV500">
        <v>0</v>
      </c>
      <c r="BW500">
        <v>0</v>
      </c>
      <c r="BX500">
        <v>1.7999999999999999E-2</v>
      </c>
    </row>
    <row r="501" spans="1:76" x14ac:dyDescent="0.45">
      <c r="A501">
        <v>2023</v>
      </c>
      <c r="B501" t="s">
        <v>233</v>
      </c>
      <c r="C501">
        <v>10605</v>
      </c>
      <c r="D501" t="s">
        <v>1228</v>
      </c>
      <c r="E501" t="s">
        <v>606</v>
      </c>
      <c r="F501">
        <v>1</v>
      </c>
      <c r="G501">
        <v>4.0000000000000001E-3</v>
      </c>
      <c r="H501">
        <v>0</v>
      </c>
      <c r="I501">
        <v>4.0000000000000001E-3</v>
      </c>
      <c r="J501" t="s">
        <v>247</v>
      </c>
      <c r="K501">
        <v>4.0000000000000001E-3</v>
      </c>
      <c r="L501">
        <v>0</v>
      </c>
      <c r="M501">
        <v>0</v>
      </c>
      <c r="N501">
        <v>0</v>
      </c>
      <c r="O501">
        <v>0</v>
      </c>
      <c r="P501">
        <v>4.0000000000000001E-3</v>
      </c>
      <c r="Q501" t="s">
        <v>324</v>
      </c>
      <c r="R501" t="s">
        <v>324</v>
      </c>
      <c r="S501" t="s">
        <v>324</v>
      </c>
      <c r="T501" t="s">
        <v>324</v>
      </c>
      <c r="U501" t="s">
        <v>324</v>
      </c>
      <c r="V501">
        <v>0</v>
      </c>
      <c r="W501" t="s">
        <v>324</v>
      </c>
      <c r="X501" t="s">
        <v>324</v>
      </c>
      <c r="Y501" t="s">
        <v>324</v>
      </c>
      <c r="Z501" t="s">
        <v>324</v>
      </c>
      <c r="AA501" t="s">
        <v>324</v>
      </c>
      <c r="AB501">
        <v>0</v>
      </c>
      <c r="AC501">
        <v>0</v>
      </c>
      <c r="AD501">
        <v>0</v>
      </c>
      <c r="AE501">
        <v>0</v>
      </c>
      <c r="AF501">
        <v>0</v>
      </c>
      <c r="AG501">
        <v>0</v>
      </c>
      <c r="AH501">
        <v>0</v>
      </c>
      <c r="AI501">
        <v>0</v>
      </c>
      <c r="AJ501">
        <v>0</v>
      </c>
      <c r="AK501">
        <v>0</v>
      </c>
      <c r="AL501">
        <v>0</v>
      </c>
      <c r="AM501">
        <v>0</v>
      </c>
      <c r="AN501">
        <v>0</v>
      </c>
      <c r="AO501">
        <v>0</v>
      </c>
      <c r="AP501">
        <v>0</v>
      </c>
      <c r="AQ501">
        <v>0</v>
      </c>
      <c r="AR501">
        <v>0</v>
      </c>
      <c r="AS501">
        <v>0</v>
      </c>
      <c r="AT501">
        <v>0</v>
      </c>
      <c r="AU501">
        <v>0</v>
      </c>
      <c r="AV501">
        <v>0</v>
      </c>
      <c r="AW501">
        <v>0</v>
      </c>
      <c r="AX501">
        <v>0</v>
      </c>
      <c r="AY501">
        <v>0</v>
      </c>
      <c r="AZ501">
        <v>0</v>
      </c>
      <c r="BA501">
        <v>0</v>
      </c>
      <c r="BB501">
        <v>0</v>
      </c>
      <c r="BC501">
        <v>0</v>
      </c>
      <c r="BD501">
        <v>0</v>
      </c>
      <c r="BE501">
        <v>0</v>
      </c>
      <c r="BF501">
        <v>0</v>
      </c>
      <c r="BG501">
        <v>0</v>
      </c>
      <c r="BH501">
        <v>0</v>
      </c>
      <c r="BI501">
        <v>0</v>
      </c>
      <c r="BJ501">
        <v>0</v>
      </c>
      <c r="BK501">
        <v>0</v>
      </c>
      <c r="BL501">
        <v>0</v>
      </c>
      <c r="BM501">
        <v>0</v>
      </c>
      <c r="BN501">
        <v>0</v>
      </c>
      <c r="BO501">
        <v>0</v>
      </c>
      <c r="BP501">
        <v>0</v>
      </c>
      <c r="BQ501">
        <v>0</v>
      </c>
      <c r="BR501">
        <v>0</v>
      </c>
      <c r="BS501">
        <v>4.0000000000000001E-3</v>
      </c>
      <c r="BT501">
        <v>0</v>
      </c>
      <c r="BU501">
        <v>0</v>
      </c>
      <c r="BV501">
        <v>0</v>
      </c>
      <c r="BW501">
        <v>0</v>
      </c>
      <c r="BX501">
        <v>4.0000000000000001E-3</v>
      </c>
    </row>
    <row r="502" spans="1:76" x14ac:dyDescent="0.45">
      <c r="A502">
        <v>2023</v>
      </c>
      <c r="B502" t="s">
        <v>233</v>
      </c>
      <c r="C502">
        <v>11479</v>
      </c>
      <c r="D502" t="s">
        <v>576</v>
      </c>
      <c r="E502" t="s">
        <v>606</v>
      </c>
      <c r="F502">
        <v>186</v>
      </c>
      <c r="G502">
        <v>1.6020000000000001</v>
      </c>
      <c r="H502">
        <v>0</v>
      </c>
      <c r="I502">
        <v>0.58099999999999996</v>
      </c>
      <c r="J502" t="s">
        <v>244</v>
      </c>
      <c r="K502">
        <v>0.42799999999999999</v>
      </c>
      <c r="L502">
        <v>0.59299999999999997</v>
      </c>
      <c r="M502" t="s">
        <v>324</v>
      </c>
      <c r="N502" t="s">
        <v>324</v>
      </c>
      <c r="O502">
        <v>0.57099999999999995</v>
      </c>
      <c r="P502">
        <v>1.5920000000000001</v>
      </c>
      <c r="Q502" t="s">
        <v>324</v>
      </c>
      <c r="R502" t="s">
        <v>324</v>
      </c>
      <c r="S502" t="s">
        <v>324</v>
      </c>
      <c r="T502" t="s">
        <v>324</v>
      </c>
      <c r="U502" t="s">
        <v>324</v>
      </c>
      <c r="V502">
        <v>0</v>
      </c>
      <c r="W502" t="s">
        <v>324</v>
      </c>
      <c r="X502" t="s">
        <v>324</v>
      </c>
      <c r="Y502" t="s">
        <v>324</v>
      </c>
      <c r="Z502" t="s">
        <v>324</v>
      </c>
      <c r="AA502" t="s">
        <v>324</v>
      </c>
      <c r="AB502">
        <v>0</v>
      </c>
      <c r="AC502" t="s">
        <v>324</v>
      </c>
      <c r="AD502" t="s">
        <v>324</v>
      </c>
      <c r="AE502" t="s">
        <v>324</v>
      </c>
      <c r="AF502" t="s">
        <v>324</v>
      </c>
      <c r="AG502">
        <v>0.01</v>
      </c>
      <c r="AH502">
        <v>0.01</v>
      </c>
      <c r="AI502" t="s">
        <v>324</v>
      </c>
      <c r="AJ502" t="s">
        <v>324</v>
      </c>
      <c r="AK502" t="s">
        <v>324</v>
      </c>
      <c r="AL502" t="s">
        <v>324</v>
      </c>
      <c r="AM502" t="s">
        <v>324</v>
      </c>
      <c r="AN502">
        <v>0</v>
      </c>
      <c r="AO502" t="s">
        <v>324</v>
      </c>
      <c r="AP502" t="s">
        <v>324</v>
      </c>
      <c r="AQ502" t="s">
        <v>324</v>
      </c>
      <c r="AR502" t="s">
        <v>324</v>
      </c>
      <c r="AS502" t="s">
        <v>324</v>
      </c>
      <c r="AT502">
        <v>0</v>
      </c>
      <c r="AU502" t="s">
        <v>324</v>
      </c>
      <c r="AV502" t="s">
        <v>324</v>
      </c>
      <c r="AW502" t="s">
        <v>324</v>
      </c>
      <c r="AX502" t="s">
        <v>324</v>
      </c>
      <c r="AY502" t="s">
        <v>324</v>
      </c>
      <c r="AZ502">
        <v>0</v>
      </c>
      <c r="BA502" t="s">
        <v>324</v>
      </c>
      <c r="BB502" t="s">
        <v>324</v>
      </c>
      <c r="BC502" t="s">
        <v>324</v>
      </c>
      <c r="BD502" t="s">
        <v>324</v>
      </c>
      <c r="BE502" t="s">
        <v>324</v>
      </c>
      <c r="BF502">
        <v>0</v>
      </c>
      <c r="BG502" t="s">
        <v>324</v>
      </c>
      <c r="BH502" t="s">
        <v>324</v>
      </c>
      <c r="BI502" t="s">
        <v>324</v>
      </c>
      <c r="BJ502" t="s">
        <v>324</v>
      </c>
      <c r="BK502" t="s">
        <v>324</v>
      </c>
      <c r="BL502">
        <v>0</v>
      </c>
      <c r="BM502" t="s">
        <v>324</v>
      </c>
      <c r="BN502" t="s">
        <v>324</v>
      </c>
      <c r="BO502" t="s">
        <v>324</v>
      </c>
      <c r="BP502" t="s">
        <v>324</v>
      </c>
      <c r="BQ502" t="s">
        <v>324</v>
      </c>
      <c r="BR502">
        <v>0</v>
      </c>
      <c r="BS502">
        <v>0.42799999999999999</v>
      </c>
      <c r="BT502">
        <v>0.59299999999999997</v>
      </c>
      <c r="BU502">
        <v>0</v>
      </c>
      <c r="BV502">
        <v>0</v>
      </c>
      <c r="BW502">
        <v>0.58099999999999996</v>
      </c>
      <c r="BX502">
        <v>1.6020000000000001</v>
      </c>
    </row>
    <row r="503" spans="1:76" x14ac:dyDescent="0.45">
      <c r="A503">
        <v>2023</v>
      </c>
      <c r="B503" t="s">
        <v>233</v>
      </c>
      <c r="C503">
        <v>11571</v>
      </c>
      <c r="D503" t="s">
        <v>1230</v>
      </c>
      <c r="E503" t="s">
        <v>606</v>
      </c>
      <c r="F503">
        <v>2</v>
      </c>
      <c r="G503">
        <v>0.36099999999999999</v>
      </c>
      <c r="H503">
        <v>0</v>
      </c>
      <c r="I503">
        <v>0</v>
      </c>
      <c r="J503" t="s">
        <v>244</v>
      </c>
      <c r="K503" t="s">
        <v>324</v>
      </c>
      <c r="L503" t="s">
        <v>324</v>
      </c>
      <c r="M503">
        <v>0.29099999999999998</v>
      </c>
      <c r="N503" t="s">
        <v>324</v>
      </c>
      <c r="O503" t="s">
        <v>324</v>
      </c>
      <c r="P503">
        <v>0.29099999999999998</v>
      </c>
      <c r="Q503" t="s">
        <v>324</v>
      </c>
      <c r="R503">
        <v>0.02</v>
      </c>
      <c r="S503" t="s">
        <v>324</v>
      </c>
      <c r="T503" t="s">
        <v>324</v>
      </c>
      <c r="U503" t="s">
        <v>324</v>
      </c>
      <c r="V503">
        <v>0.02</v>
      </c>
      <c r="W503" t="s">
        <v>324</v>
      </c>
      <c r="X503" t="s">
        <v>324</v>
      </c>
      <c r="Y503" t="s">
        <v>324</v>
      </c>
      <c r="Z503" t="s">
        <v>324</v>
      </c>
      <c r="AA503" t="s">
        <v>324</v>
      </c>
      <c r="AB503">
        <v>0</v>
      </c>
      <c r="AC503" t="s">
        <v>324</v>
      </c>
      <c r="AD503" t="s">
        <v>324</v>
      </c>
      <c r="AE503">
        <v>0.05</v>
      </c>
      <c r="AF503" t="s">
        <v>324</v>
      </c>
      <c r="AG503" t="s">
        <v>324</v>
      </c>
      <c r="AH503">
        <v>0.05</v>
      </c>
      <c r="AI503" t="s">
        <v>324</v>
      </c>
      <c r="AJ503" t="s">
        <v>324</v>
      </c>
      <c r="AK503" t="s">
        <v>324</v>
      </c>
      <c r="AL503" t="s">
        <v>324</v>
      </c>
      <c r="AM503" t="s">
        <v>324</v>
      </c>
      <c r="AN503">
        <v>0</v>
      </c>
      <c r="AO503" t="s">
        <v>324</v>
      </c>
      <c r="AP503" t="s">
        <v>324</v>
      </c>
      <c r="AQ503" t="s">
        <v>324</v>
      </c>
      <c r="AR503" t="s">
        <v>324</v>
      </c>
      <c r="AS503" t="s">
        <v>324</v>
      </c>
      <c r="AT503">
        <v>0</v>
      </c>
      <c r="AU503" t="s">
        <v>324</v>
      </c>
      <c r="AV503" t="s">
        <v>324</v>
      </c>
      <c r="AW503" t="s">
        <v>324</v>
      </c>
      <c r="AX503" t="s">
        <v>324</v>
      </c>
      <c r="AY503" t="s">
        <v>324</v>
      </c>
      <c r="AZ503">
        <v>0</v>
      </c>
      <c r="BA503" t="s">
        <v>324</v>
      </c>
      <c r="BB503" t="s">
        <v>324</v>
      </c>
      <c r="BC503" t="s">
        <v>324</v>
      </c>
      <c r="BD503" t="s">
        <v>324</v>
      </c>
      <c r="BE503" t="s">
        <v>324</v>
      </c>
      <c r="BF503">
        <v>0</v>
      </c>
      <c r="BG503" t="s">
        <v>324</v>
      </c>
      <c r="BH503" t="s">
        <v>324</v>
      </c>
      <c r="BI503" t="s">
        <v>324</v>
      </c>
      <c r="BJ503" t="s">
        <v>324</v>
      </c>
      <c r="BK503" t="s">
        <v>324</v>
      </c>
      <c r="BL503">
        <v>0</v>
      </c>
      <c r="BM503" t="s">
        <v>324</v>
      </c>
      <c r="BN503" t="s">
        <v>324</v>
      </c>
      <c r="BO503" t="s">
        <v>324</v>
      </c>
      <c r="BP503" t="s">
        <v>324</v>
      </c>
      <c r="BQ503" t="s">
        <v>324</v>
      </c>
      <c r="BR503">
        <v>0</v>
      </c>
      <c r="BS503">
        <v>0</v>
      </c>
      <c r="BT503">
        <v>0.02</v>
      </c>
      <c r="BU503">
        <v>0.34100000000000003</v>
      </c>
      <c r="BV503">
        <v>0</v>
      </c>
      <c r="BW503">
        <v>0</v>
      </c>
      <c r="BX503">
        <v>0.36099999999999999</v>
      </c>
    </row>
    <row r="504" spans="1:76" x14ac:dyDescent="0.45">
      <c r="A504">
        <v>2023</v>
      </c>
      <c r="B504" t="s">
        <v>233</v>
      </c>
      <c r="C504">
        <v>11740</v>
      </c>
      <c r="D504" t="s">
        <v>1231</v>
      </c>
      <c r="E504" t="s">
        <v>606</v>
      </c>
      <c r="F504">
        <v>4</v>
      </c>
      <c r="G504">
        <v>0.26500000000000001</v>
      </c>
      <c r="H504">
        <v>0</v>
      </c>
      <c r="I504">
        <v>0</v>
      </c>
      <c r="J504" t="s">
        <v>244</v>
      </c>
      <c r="K504" t="s">
        <v>324</v>
      </c>
      <c r="L504" t="s">
        <v>324</v>
      </c>
      <c r="M504">
        <v>0.26500000000000001</v>
      </c>
      <c r="N504" t="s">
        <v>324</v>
      </c>
      <c r="O504" t="s">
        <v>324</v>
      </c>
      <c r="P504">
        <v>0.26500000000000001</v>
      </c>
      <c r="Q504" t="s">
        <v>324</v>
      </c>
      <c r="R504" t="s">
        <v>324</v>
      </c>
      <c r="S504" t="s">
        <v>324</v>
      </c>
      <c r="T504" t="s">
        <v>324</v>
      </c>
      <c r="U504" t="s">
        <v>324</v>
      </c>
      <c r="V504">
        <v>0</v>
      </c>
      <c r="W504" t="s">
        <v>324</v>
      </c>
      <c r="X504" t="s">
        <v>324</v>
      </c>
      <c r="Y504" t="s">
        <v>324</v>
      </c>
      <c r="Z504" t="s">
        <v>324</v>
      </c>
      <c r="AA504" t="s">
        <v>324</v>
      </c>
      <c r="AB504">
        <v>0</v>
      </c>
      <c r="AC504" t="s">
        <v>324</v>
      </c>
      <c r="AD504" t="s">
        <v>324</v>
      </c>
      <c r="AE504" t="s">
        <v>324</v>
      </c>
      <c r="AF504" t="s">
        <v>324</v>
      </c>
      <c r="AG504" t="s">
        <v>324</v>
      </c>
      <c r="AH504">
        <v>0</v>
      </c>
      <c r="AI504" t="s">
        <v>324</v>
      </c>
      <c r="AJ504" t="s">
        <v>324</v>
      </c>
      <c r="AK504" t="s">
        <v>324</v>
      </c>
      <c r="AL504" t="s">
        <v>324</v>
      </c>
      <c r="AM504" t="s">
        <v>324</v>
      </c>
      <c r="AN504">
        <v>0</v>
      </c>
      <c r="AO504" t="s">
        <v>324</v>
      </c>
      <c r="AP504" t="s">
        <v>324</v>
      </c>
      <c r="AQ504" t="s">
        <v>324</v>
      </c>
      <c r="AR504" t="s">
        <v>324</v>
      </c>
      <c r="AS504" t="s">
        <v>324</v>
      </c>
      <c r="AT504">
        <v>0</v>
      </c>
      <c r="AU504" t="s">
        <v>324</v>
      </c>
      <c r="AV504" t="s">
        <v>324</v>
      </c>
      <c r="AW504" t="s">
        <v>324</v>
      </c>
      <c r="AX504" t="s">
        <v>324</v>
      </c>
      <c r="AY504" t="s">
        <v>324</v>
      </c>
      <c r="AZ504">
        <v>0</v>
      </c>
      <c r="BA504" t="s">
        <v>324</v>
      </c>
      <c r="BB504" t="s">
        <v>324</v>
      </c>
      <c r="BC504" t="s">
        <v>324</v>
      </c>
      <c r="BD504" t="s">
        <v>324</v>
      </c>
      <c r="BE504" t="s">
        <v>324</v>
      </c>
      <c r="BF504">
        <v>0</v>
      </c>
      <c r="BG504" t="s">
        <v>324</v>
      </c>
      <c r="BH504" t="s">
        <v>324</v>
      </c>
      <c r="BI504" t="s">
        <v>324</v>
      </c>
      <c r="BJ504" t="s">
        <v>324</v>
      </c>
      <c r="BK504" t="s">
        <v>324</v>
      </c>
      <c r="BL504">
        <v>0</v>
      </c>
      <c r="BM504" t="s">
        <v>324</v>
      </c>
      <c r="BN504" t="s">
        <v>324</v>
      </c>
      <c r="BO504" t="s">
        <v>324</v>
      </c>
      <c r="BP504" t="s">
        <v>324</v>
      </c>
      <c r="BQ504" t="s">
        <v>324</v>
      </c>
      <c r="BR504">
        <v>0</v>
      </c>
      <c r="BS504">
        <v>0</v>
      </c>
      <c r="BT504">
        <v>0</v>
      </c>
      <c r="BU504">
        <v>0.26500000000000001</v>
      </c>
      <c r="BV504">
        <v>0</v>
      </c>
      <c r="BW504">
        <v>0</v>
      </c>
      <c r="BX504">
        <v>0.26500000000000001</v>
      </c>
    </row>
    <row r="505" spans="1:76" x14ac:dyDescent="0.45">
      <c r="A505">
        <v>2023</v>
      </c>
      <c r="B505" t="s">
        <v>233</v>
      </c>
      <c r="C505">
        <v>13036</v>
      </c>
      <c r="D505" t="s">
        <v>1233</v>
      </c>
      <c r="E505" t="s">
        <v>606</v>
      </c>
      <c r="F505">
        <v>1</v>
      </c>
      <c r="G505">
        <v>5.0000000000000001E-3</v>
      </c>
      <c r="H505">
        <v>0</v>
      </c>
      <c r="I505">
        <v>5.0000000000000001E-3</v>
      </c>
      <c r="J505" t="s">
        <v>247</v>
      </c>
      <c r="K505">
        <v>5.0000000000000001E-3</v>
      </c>
      <c r="L505">
        <v>0</v>
      </c>
      <c r="M505">
        <v>0</v>
      </c>
      <c r="N505">
        <v>0</v>
      </c>
      <c r="O505">
        <v>0</v>
      </c>
      <c r="P505">
        <v>5.0000000000000001E-3</v>
      </c>
      <c r="Q505" t="s">
        <v>324</v>
      </c>
      <c r="R505" t="s">
        <v>324</v>
      </c>
      <c r="S505" t="s">
        <v>324</v>
      </c>
      <c r="T505" t="s">
        <v>324</v>
      </c>
      <c r="U505" t="s">
        <v>324</v>
      </c>
      <c r="V505">
        <v>0</v>
      </c>
      <c r="W505" t="s">
        <v>324</v>
      </c>
      <c r="X505" t="s">
        <v>324</v>
      </c>
      <c r="Y505" t="s">
        <v>324</v>
      </c>
      <c r="Z505" t="s">
        <v>324</v>
      </c>
      <c r="AA505" t="s">
        <v>324</v>
      </c>
      <c r="AB505">
        <v>0</v>
      </c>
      <c r="AC505">
        <v>0</v>
      </c>
      <c r="AD505">
        <v>0</v>
      </c>
      <c r="AE505">
        <v>0</v>
      </c>
      <c r="AF505">
        <v>0</v>
      </c>
      <c r="AG505">
        <v>0</v>
      </c>
      <c r="AH505">
        <v>0</v>
      </c>
      <c r="AI505">
        <v>0</v>
      </c>
      <c r="AJ505">
        <v>0</v>
      </c>
      <c r="AK505">
        <v>0</v>
      </c>
      <c r="AL505">
        <v>0</v>
      </c>
      <c r="AM505">
        <v>0</v>
      </c>
      <c r="AN505">
        <v>0</v>
      </c>
      <c r="AO505">
        <v>0</v>
      </c>
      <c r="AP505">
        <v>0</v>
      </c>
      <c r="AQ505">
        <v>0</v>
      </c>
      <c r="AR505">
        <v>0</v>
      </c>
      <c r="AS505">
        <v>0</v>
      </c>
      <c r="AT505">
        <v>0</v>
      </c>
      <c r="AU505">
        <v>0</v>
      </c>
      <c r="AV505">
        <v>0</v>
      </c>
      <c r="AW505">
        <v>0</v>
      </c>
      <c r="AX505">
        <v>0</v>
      </c>
      <c r="AY505">
        <v>0</v>
      </c>
      <c r="AZ505">
        <v>0</v>
      </c>
      <c r="BA505">
        <v>0</v>
      </c>
      <c r="BB505">
        <v>0</v>
      </c>
      <c r="BC505">
        <v>0</v>
      </c>
      <c r="BD505">
        <v>0</v>
      </c>
      <c r="BE505">
        <v>0</v>
      </c>
      <c r="BF505">
        <v>0</v>
      </c>
      <c r="BG505">
        <v>0</v>
      </c>
      <c r="BH505">
        <v>0</v>
      </c>
      <c r="BI505">
        <v>0</v>
      </c>
      <c r="BJ505">
        <v>0</v>
      </c>
      <c r="BK505">
        <v>0</v>
      </c>
      <c r="BL505">
        <v>0</v>
      </c>
      <c r="BM505">
        <v>0</v>
      </c>
      <c r="BN505">
        <v>0</v>
      </c>
      <c r="BO505">
        <v>0</v>
      </c>
      <c r="BP505">
        <v>0</v>
      </c>
      <c r="BQ505">
        <v>0</v>
      </c>
      <c r="BR505">
        <v>0</v>
      </c>
      <c r="BS505">
        <v>5.0000000000000001E-3</v>
      </c>
      <c r="BT505">
        <v>0</v>
      </c>
      <c r="BU505">
        <v>0</v>
      </c>
      <c r="BV505">
        <v>0</v>
      </c>
      <c r="BW505">
        <v>0</v>
      </c>
      <c r="BX505">
        <v>5.0000000000000001E-3</v>
      </c>
    </row>
    <row r="506" spans="1:76" x14ac:dyDescent="0.45">
      <c r="A506">
        <v>2023</v>
      </c>
      <c r="B506" t="s">
        <v>233</v>
      </c>
      <c r="C506">
        <v>13448</v>
      </c>
      <c r="D506" t="s">
        <v>1236</v>
      </c>
      <c r="E506" t="s">
        <v>606</v>
      </c>
      <c r="F506">
        <v>1</v>
      </c>
      <c r="G506">
        <v>4.0000000000000001E-3</v>
      </c>
      <c r="H506">
        <v>0</v>
      </c>
      <c r="I506">
        <v>4.0000000000000001E-3</v>
      </c>
      <c r="J506" t="s">
        <v>247</v>
      </c>
      <c r="K506">
        <v>4.0000000000000001E-3</v>
      </c>
      <c r="L506">
        <v>0</v>
      </c>
      <c r="M506">
        <v>0</v>
      </c>
      <c r="N506">
        <v>0</v>
      </c>
      <c r="O506">
        <v>0</v>
      </c>
      <c r="P506">
        <v>4.0000000000000001E-3</v>
      </c>
      <c r="Q506" t="s">
        <v>324</v>
      </c>
      <c r="R506" t="s">
        <v>324</v>
      </c>
      <c r="S506" t="s">
        <v>324</v>
      </c>
      <c r="T506" t="s">
        <v>324</v>
      </c>
      <c r="U506" t="s">
        <v>324</v>
      </c>
      <c r="V506">
        <v>0</v>
      </c>
      <c r="W506" t="s">
        <v>324</v>
      </c>
      <c r="X506" t="s">
        <v>324</v>
      </c>
      <c r="Y506" t="s">
        <v>324</v>
      </c>
      <c r="Z506" t="s">
        <v>324</v>
      </c>
      <c r="AA506" t="s">
        <v>324</v>
      </c>
      <c r="AB506">
        <v>0</v>
      </c>
      <c r="AC506">
        <v>0</v>
      </c>
      <c r="AD506">
        <v>0</v>
      </c>
      <c r="AE506">
        <v>0</v>
      </c>
      <c r="AF506">
        <v>0</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0</v>
      </c>
      <c r="BL506">
        <v>0</v>
      </c>
      <c r="BM506">
        <v>0</v>
      </c>
      <c r="BN506">
        <v>0</v>
      </c>
      <c r="BO506">
        <v>0</v>
      </c>
      <c r="BP506">
        <v>0</v>
      </c>
      <c r="BQ506">
        <v>0</v>
      </c>
      <c r="BR506">
        <v>0</v>
      </c>
      <c r="BS506">
        <v>4.0000000000000001E-3</v>
      </c>
      <c r="BT506">
        <v>0</v>
      </c>
      <c r="BU506">
        <v>0</v>
      </c>
      <c r="BV506">
        <v>0</v>
      </c>
      <c r="BW506">
        <v>0</v>
      </c>
      <c r="BX506">
        <v>4.0000000000000001E-3</v>
      </c>
    </row>
    <row r="507" spans="1:76" x14ac:dyDescent="0.45">
      <c r="A507">
        <v>2023</v>
      </c>
      <c r="B507" t="s">
        <v>233</v>
      </c>
      <c r="C507">
        <v>13815</v>
      </c>
      <c r="D507" t="s">
        <v>579</v>
      </c>
      <c r="E507" t="s">
        <v>606</v>
      </c>
      <c r="F507">
        <v>5</v>
      </c>
      <c r="G507">
        <v>3</v>
      </c>
      <c r="H507">
        <v>3</v>
      </c>
      <c r="I507" t="s">
        <v>324</v>
      </c>
      <c r="K507" t="s">
        <v>324</v>
      </c>
      <c r="L507" t="s">
        <v>324</v>
      </c>
      <c r="M507" t="s">
        <v>324</v>
      </c>
      <c r="N507" t="s">
        <v>324</v>
      </c>
      <c r="O507" t="s">
        <v>324</v>
      </c>
      <c r="P507">
        <v>0</v>
      </c>
      <c r="Q507" t="s">
        <v>324</v>
      </c>
      <c r="R507" t="s">
        <v>324</v>
      </c>
      <c r="S507" t="s">
        <v>324</v>
      </c>
      <c r="T507" t="s">
        <v>324</v>
      </c>
      <c r="U507" t="s">
        <v>324</v>
      </c>
      <c r="V507">
        <v>0</v>
      </c>
      <c r="W507" t="s">
        <v>324</v>
      </c>
      <c r="X507" t="s">
        <v>324</v>
      </c>
      <c r="Y507" t="s">
        <v>324</v>
      </c>
      <c r="Z507" t="s">
        <v>324</v>
      </c>
      <c r="AA507" t="s">
        <v>324</v>
      </c>
      <c r="AB507">
        <v>0</v>
      </c>
      <c r="AC507" t="s">
        <v>324</v>
      </c>
      <c r="AD507" t="s">
        <v>324</v>
      </c>
      <c r="AE507" t="s">
        <v>324</v>
      </c>
      <c r="AF507" t="s">
        <v>324</v>
      </c>
      <c r="AG507" t="s">
        <v>324</v>
      </c>
      <c r="AH507">
        <v>0</v>
      </c>
      <c r="AI507" t="s">
        <v>324</v>
      </c>
      <c r="AJ507" t="s">
        <v>324</v>
      </c>
      <c r="AK507" t="s">
        <v>324</v>
      </c>
      <c r="AL507" t="s">
        <v>324</v>
      </c>
      <c r="AM507" t="s">
        <v>324</v>
      </c>
      <c r="AN507">
        <v>0</v>
      </c>
      <c r="AO507" t="s">
        <v>324</v>
      </c>
      <c r="AP507" t="s">
        <v>324</v>
      </c>
      <c r="AQ507" t="s">
        <v>324</v>
      </c>
      <c r="AR507" t="s">
        <v>324</v>
      </c>
      <c r="AS507" t="s">
        <v>324</v>
      </c>
      <c r="AT507">
        <v>0</v>
      </c>
      <c r="AU507" t="s">
        <v>324</v>
      </c>
      <c r="AV507" t="s">
        <v>324</v>
      </c>
      <c r="AW507">
        <v>3</v>
      </c>
      <c r="AX507" t="s">
        <v>324</v>
      </c>
      <c r="AY507" t="s">
        <v>324</v>
      </c>
      <c r="AZ507">
        <v>3</v>
      </c>
      <c r="BA507" t="s">
        <v>324</v>
      </c>
      <c r="BB507" t="s">
        <v>324</v>
      </c>
      <c r="BC507" t="s">
        <v>324</v>
      </c>
      <c r="BD507" t="s">
        <v>324</v>
      </c>
      <c r="BE507" t="s">
        <v>324</v>
      </c>
      <c r="BF507">
        <v>0</v>
      </c>
      <c r="BG507" t="s">
        <v>324</v>
      </c>
      <c r="BH507" t="s">
        <v>324</v>
      </c>
      <c r="BI507" t="s">
        <v>324</v>
      </c>
      <c r="BJ507" t="s">
        <v>324</v>
      </c>
      <c r="BK507" t="s">
        <v>324</v>
      </c>
      <c r="BL507">
        <v>0</v>
      </c>
      <c r="BM507" t="s">
        <v>324</v>
      </c>
      <c r="BN507" t="s">
        <v>324</v>
      </c>
      <c r="BO507" t="s">
        <v>324</v>
      </c>
      <c r="BP507" t="s">
        <v>324</v>
      </c>
      <c r="BQ507" t="s">
        <v>324</v>
      </c>
      <c r="BR507">
        <v>0</v>
      </c>
      <c r="BS507">
        <v>0</v>
      </c>
      <c r="BT507">
        <v>0</v>
      </c>
      <c r="BU507">
        <v>3</v>
      </c>
      <c r="BV507">
        <v>0</v>
      </c>
      <c r="BW507">
        <v>0</v>
      </c>
      <c r="BX507">
        <v>3</v>
      </c>
    </row>
    <row r="508" spans="1:76" x14ac:dyDescent="0.45">
      <c r="A508">
        <v>2023</v>
      </c>
      <c r="B508" t="s">
        <v>233</v>
      </c>
      <c r="C508">
        <v>18181</v>
      </c>
      <c r="D508" t="s">
        <v>1248</v>
      </c>
      <c r="E508" t="s">
        <v>606</v>
      </c>
      <c r="F508">
        <v>2</v>
      </c>
      <c r="G508">
        <v>8.0000000000000002E-3</v>
      </c>
      <c r="H508">
        <v>0</v>
      </c>
      <c r="I508">
        <v>8.0000000000000002E-3</v>
      </c>
      <c r="J508" t="s">
        <v>247</v>
      </c>
      <c r="K508">
        <v>8.0000000000000002E-3</v>
      </c>
      <c r="L508">
        <v>0</v>
      </c>
      <c r="M508">
        <v>0</v>
      </c>
      <c r="N508">
        <v>0</v>
      </c>
      <c r="O508">
        <v>0</v>
      </c>
      <c r="P508">
        <v>8.0000000000000002E-3</v>
      </c>
      <c r="Q508" t="s">
        <v>324</v>
      </c>
      <c r="R508" t="s">
        <v>324</v>
      </c>
      <c r="S508" t="s">
        <v>324</v>
      </c>
      <c r="T508" t="s">
        <v>324</v>
      </c>
      <c r="U508" t="s">
        <v>324</v>
      </c>
      <c r="V508">
        <v>0</v>
      </c>
      <c r="W508" t="s">
        <v>324</v>
      </c>
      <c r="X508" t="s">
        <v>324</v>
      </c>
      <c r="Y508" t="s">
        <v>324</v>
      </c>
      <c r="Z508" t="s">
        <v>324</v>
      </c>
      <c r="AA508" t="s">
        <v>324</v>
      </c>
      <c r="AB508">
        <v>0</v>
      </c>
      <c r="AC508">
        <v>0</v>
      </c>
      <c r="AD508">
        <v>0</v>
      </c>
      <c r="AE508">
        <v>0</v>
      </c>
      <c r="AF508">
        <v>0</v>
      </c>
      <c r="AG508">
        <v>0</v>
      </c>
      <c r="AH508">
        <v>0</v>
      </c>
      <c r="AI508">
        <v>0</v>
      </c>
      <c r="AJ508">
        <v>0</v>
      </c>
      <c r="AK508">
        <v>0</v>
      </c>
      <c r="AL508">
        <v>0</v>
      </c>
      <c r="AM508">
        <v>0</v>
      </c>
      <c r="AN508">
        <v>0</v>
      </c>
      <c r="AO508">
        <v>0</v>
      </c>
      <c r="AP508">
        <v>0</v>
      </c>
      <c r="AQ508">
        <v>0</v>
      </c>
      <c r="AR508">
        <v>0</v>
      </c>
      <c r="AS508">
        <v>0</v>
      </c>
      <c r="AT508">
        <v>0</v>
      </c>
      <c r="AU508">
        <v>0</v>
      </c>
      <c r="AV508">
        <v>0</v>
      </c>
      <c r="AW508">
        <v>0</v>
      </c>
      <c r="AX508">
        <v>0</v>
      </c>
      <c r="AY508">
        <v>0</v>
      </c>
      <c r="AZ508">
        <v>0</v>
      </c>
      <c r="BA508">
        <v>0</v>
      </c>
      <c r="BB508">
        <v>0</v>
      </c>
      <c r="BC508">
        <v>0</v>
      </c>
      <c r="BD508">
        <v>0</v>
      </c>
      <c r="BE508">
        <v>0</v>
      </c>
      <c r="BF508">
        <v>0</v>
      </c>
      <c r="BG508">
        <v>0</v>
      </c>
      <c r="BH508">
        <v>0</v>
      </c>
      <c r="BI508">
        <v>0</v>
      </c>
      <c r="BJ508">
        <v>0</v>
      </c>
      <c r="BK508">
        <v>0</v>
      </c>
      <c r="BL508">
        <v>0</v>
      </c>
      <c r="BM508">
        <v>0</v>
      </c>
      <c r="BN508">
        <v>0</v>
      </c>
      <c r="BO508">
        <v>0</v>
      </c>
      <c r="BP508">
        <v>0</v>
      </c>
      <c r="BQ508">
        <v>0</v>
      </c>
      <c r="BR508">
        <v>0</v>
      </c>
      <c r="BS508">
        <v>8.0000000000000002E-3</v>
      </c>
      <c r="BT508">
        <v>0</v>
      </c>
      <c r="BU508">
        <v>0</v>
      </c>
      <c r="BV508">
        <v>0</v>
      </c>
      <c r="BW508">
        <v>0</v>
      </c>
      <c r="BX508">
        <v>8.0000000000000002E-3</v>
      </c>
    </row>
    <row r="509" spans="1:76" x14ac:dyDescent="0.45">
      <c r="A509">
        <v>2023</v>
      </c>
      <c r="B509" t="s">
        <v>233</v>
      </c>
      <c r="C509">
        <v>18249</v>
      </c>
      <c r="D509" t="s">
        <v>1249</v>
      </c>
      <c r="E509" t="s">
        <v>606</v>
      </c>
      <c r="F509">
        <v>1</v>
      </c>
      <c r="G509">
        <v>6.0000000000000001E-3</v>
      </c>
      <c r="H509">
        <v>0</v>
      </c>
      <c r="I509">
        <v>6.0000000000000001E-3</v>
      </c>
      <c r="J509" t="s">
        <v>247</v>
      </c>
      <c r="K509">
        <v>6.0000000000000001E-3</v>
      </c>
      <c r="L509">
        <v>0</v>
      </c>
      <c r="M509">
        <v>0</v>
      </c>
      <c r="N509">
        <v>0</v>
      </c>
      <c r="O509">
        <v>0</v>
      </c>
      <c r="P509">
        <v>6.0000000000000001E-3</v>
      </c>
      <c r="Q509" t="s">
        <v>324</v>
      </c>
      <c r="R509" t="s">
        <v>324</v>
      </c>
      <c r="S509" t="s">
        <v>324</v>
      </c>
      <c r="T509" t="s">
        <v>324</v>
      </c>
      <c r="U509" t="s">
        <v>324</v>
      </c>
      <c r="V509">
        <v>0</v>
      </c>
      <c r="W509" t="s">
        <v>324</v>
      </c>
      <c r="X509" t="s">
        <v>324</v>
      </c>
      <c r="Y509" t="s">
        <v>324</v>
      </c>
      <c r="Z509" t="s">
        <v>324</v>
      </c>
      <c r="AA509" t="s">
        <v>324</v>
      </c>
      <c r="AB509">
        <v>0</v>
      </c>
      <c r="AC509">
        <v>0</v>
      </c>
      <c r="AD509">
        <v>0</v>
      </c>
      <c r="AE509">
        <v>0</v>
      </c>
      <c r="AF509">
        <v>0</v>
      </c>
      <c r="AG509">
        <v>0</v>
      </c>
      <c r="AH509">
        <v>0</v>
      </c>
      <c r="AI509">
        <v>0</v>
      </c>
      <c r="AJ509">
        <v>0</v>
      </c>
      <c r="AK509">
        <v>0</v>
      </c>
      <c r="AL509">
        <v>0</v>
      </c>
      <c r="AM509">
        <v>0</v>
      </c>
      <c r="AN509">
        <v>0</v>
      </c>
      <c r="AO509">
        <v>0</v>
      </c>
      <c r="AP509">
        <v>0</v>
      </c>
      <c r="AQ509">
        <v>0</v>
      </c>
      <c r="AR509">
        <v>0</v>
      </c>
      <c r="AS509">
        <v>0</v>
      </c>
      <c r="AT509">
        <v>0</v>
      </c>
      <c r="AU509">
        <v>0</v>
      </c>
      <c r="AV509">
        <v>0</v>
      </c>
      <c r="AW509">
        <v>0</v>
      </c>
      <c r="AX509">
        <v>0</v>
      </c>
      <c r="AY509">
        <v>0</v>
      </c>
      <c r="AZ509">
        <v>0</v>
      </c>
      <c r="BA509">
        <v>0</v>
      </c>
      <c r="BB509">
        <v>0</v>
      </c>
      <c r="BC509">
        <v>0</v>
      </c>
      <c r="BD509">
        <v>0</v>
      </c>
      <c r="BE509">
        <v>0</v>
      </c>
      <c r="BF509">
        <v>0</v>
      </c>
      <c r="BG509">
        <v>0</v>
      </c>
      <c r="BH509">
        <v>0</v>
      </c>
      <c r="BI509">
        <v>0</v>
      </c>
      <c r="BJ509">
        <v>0</v>
      </c>
      <c r="BK509">
        <v>0</v>
      </c>
      <c r="BL509">
        <v>0</v>
      </c>
      <c r="BM509">
        <v>0</v>
      </c>
      <c r="BN509">
        <v>0</v>
      </c>
      <c r="BO509">
        <v>0</v>
      </c>
      <c r="BP509">
        <v>0</v>
      </c>
      <c r="BQ509">
        <v>0</v>
      </c>
      <c r="BR509">
        <v>0</v>
      </c>
      <c r="BS509">
        <v>6.0000000000000001E-3</v>
      </c>
      <c r="BT509">
        <v>0</v>
      </c>
      <c r="BU509">
        <v>0</v>
      </c>
      <c r="BV509">
        <v>0</v>
      </c>
      <c r="BW509">
        <v>0</v>
      </c>
      <c r="BX509">
        <v>6.0000000000000001E-3</v>
      </c>
    </row>
    <row r="510" spans="1:76" x14ac:dyDescent="0.45">
      <c r="A510">
        <v>2023</v>
      </c>
      <c r="B510" t="s">
        <v>233</v>
      </c>
      <c r="C510">
        <v>18312</v>
      </c>
      <c r="D510" t="s">
        <v>1250</v>
      </c>
      <c r="E510" t="s">
        <v>606</v>
      </c>
      <c r="F510">
        <v>1</v>
      </c>
      <c r="G510">
        <v>4.0000000000000001E-3</v>
      </c>
      <c r="H510">
        <v>0</v>
      </c>
      <c r="I510">
        <v>4.0000000000000001E-3</v>
      </c>
      <c r="J510" t="s">
        <v>247</v>
      </c>
      <c r="K510">
        <v>4.0000000000000001E-3</v>
      </c>
      <c r="L510">
        <v>0</v>
      </c>
      <c r="M510">
        <v>0</v>
      </c>
      <c r="N510">
        <v>0</v>
      </c>
      <c r="O510">
        <v>0</v>
      </c>
      <c r="P510">
        <v>4.0000000000000001E-3</v>
      </c>
      <c r="Q510" t="s">
        <v>324</v>
      </c>
      <c r="R510" t="s">
        <v>324</v>
      </c>
      <c r="S510" t="s">
        <v>324</v>
      </c>
      <c r="T510" t="s">
        <v>324</v>
      </c>
      <c r="U510" t="s">
        <v>324</v>
      </c>
      <c r="V510">
        <v>0</v>
      </c>
      <c r="W510" t="s">
        <v>324</v>
      </c>
      <c r="X510" t="s">
        <v>324</v>
      </c>
      <c r="Y510" t="s">
        <v>324</v>
      </c>
      <c r="Z510" t="s">
        <v>324</v>
      </c>
      <c r="AA510" t="s">
        <v>324</v>
      </c>
      <c r="AB510">
        <v>0</v>
      </c>
      <c r="AC510">
        <v>0</v>
      </c>
      <c r="AD510">
        <v>0</v>
      </c>
      <c r="AE510">
        <v>0</v>
      </c>
      <c r="AF510">
        <v>0</v>
      </c>
      <c r="AG510">
        <v>0</v>
      </c>
      <c r="AH510">
        <v>0</v>
      </c>
      <c r="AI510">
        <v>0</v>
      </c>
      <c r="AJ510">
        <v>0</v>
      </c>
      <c r="AK510">
        <v>0</v>
      </c>
      <c r="AL510">
        <v>0</v>
      </c>
      <c r="AM510">
        <v>0</v>
      </c>
      <c r="AN510">
        <v>0</v>
      </c>
      <c r="AO510">
        <v>0</v>
      </c>
      <c r="AP510">
        <v>0</v>
      </c>
      <c r="AQ510">
        <v>0</v>
      </c>
      <c r="AR510">
        <v>0</v>
      </c>
      <c r="AS510">
        <v>0</v>
      </c>
      <c r="AT510">
        <v>0</v>
      </c>
      <c r="AU510">
        <v>0</v>
      </c>
      <c r="AV510">
        <v>0</v>
      </c>
      <c r="AW510">
        <v>0</v>
      </c>
      <c r="AX510">
        <v>0</v>
      </c>
      <c r="AY510">
        <v>0</v>
      </c>
      <c r="AZ510">
        <v>0</v>
      </c>
      <c r="BA510">
        <v>0</v>
      </c>
      <c r="BB510">
        <v>0</v>
      </c>
      <c r="BC510">
        <v>0</v>
      </c>
      <c r="BD510">
        <v>0</v>
      </c>
      <c r="BE510">
        <v>0</v>
      </c>
      <c r="BF510">
        <v>0</v>
      </c>
      <c r="BG510">
        <v>0</v>
      </c>
      <c r="BH510">
        <v>0</v>
      </c>
      <c r="BI510">
        <v>0</v>
      </c>
      <c r="BJ510">
        <v>0</v>
      </c>
      <c r="BK510">
        <v>0</v>
      </c>
      <c r="BL510">
        <v>0</v>
      </c>
      <c r="BM510">
        <v>0</v>
      </c>
      <c r="BN510">
        <v>0</v>
      </c>
      <c r="BO510">
        <v>0</v>
      </c>
      <c r="BP510">
        <v>0</v>
      </c>
      <c r="BQ510">
        <v>0</v>
      </c>
      <c r="BR510">
        <v>0</v>
      </c>
      <c r="BS510">
        <v>4.0000000000000001E-3</v>
      </c>
      <c r="BT510">
        <v>0</v>
      </c>
      <c r="BU510">
        <v>0</v>
      </c>
      <c r="BV510">
        <v>0</v>
      </c>
      <c r="BW510">
        <v>0</v>
      </c>
      <c r="BX510">
        <v>4.0000000000000001E-3</v>
      </c>
    </row>
    <row r="511" spans="1:76" x14ac:dyDescent="0.45">
      <c r="A511">
        <v>2023</v>
      </c>
      <c r="B511" t="s">
        <v>233</v>
      </c>
      <c r="C511">
        <v>20847</v>
      </c>
      <c r="D511" t="s">
        <v>580</v>
      </c>
      <c r="E511" t="s">
        <v>606</v>
      </c>
      <c r="F511">
        <v>37</v>
      </c>
      <c r="G511">
        <v>8.9120000000000008</v>
      </c>
      <c r="H511" t="s">
        <v>324</v>
      </c>
      <c r="I511" t="s">
        <v>324</v>
      </c>
      <c r="J511" t="s">
        <v>247</v>
      </c>
      <c r="K511" t="s">
        <v>324</v>
      </c>
      <c r="L511">
        <v>1.2529999999999999</v>
      </c>
      <c r="M511">
        <v>2.883</v>
      </c>
      <c r="N511" t="s">
        <v>324</v>
      </c>
      <c r="O511" t="s">
        <v>324</v>
      </c>
      <c r="P511">
        <v>4.1360000000000001</v>
      </c>
      <c r="Q511" t="s">
        <v>324</v>
      </c>
      <c r="R511" t="s">
        <v>324</v>
      </c>
      <c r="S511" t="s">
        <v>324</v>
      </c>
      <c r="T511" t="s">
        <v>324</v>
      </c>
      <c r="U511" t="s">
        <v>324</v>
      </c>
      <c r="V511">
        <v>0</v>
      </c>
      <c r="W511" t="s">
        <v>324</v>
      </c>
      <c r="X511" t="s">
        <v>324</v>
      </c>
      <c r="Y511" t="s">
        <v>324</v>
      </c>
      <c r="Z511" t="s">
        <v>324</v>
      </c>
      <c r="AA511" t="s">
        <v>324</v>
      </c>
      <c r="AB511">
        <v>0</v>
      </c>
      <c r="AC511" t="s">
        <v>324</v>
      </c>
      <c r="AD511" t="s">
        <v>324</v>
      </c>
      <c r="AE511">
        <v>0.316</v>
      </c>
      <c r="AF511" t="s">
        <v>324</v>
      </c>
      <c r="AG511" t="s">
        <v>324</v>
      </c>
      <c r="AH511">
        <v>0.316</v>
      </c>
      <c r="AI511" t="s">
        <v>324</v>
      </c>
      <c r="AJ511" t="s">
        <v>324</v>
      </c>
      <c r="AK511">
        <v>0.70299999999999996</v>
      </c>
      <c r="AL511" t="s">
        <v>324</v>
      </c>
      <c r="AM511" t="s">
        <v>324</v>
      </c>
      <c r="AN511">
        <v>0.70299999999999996</v>
      </c>
      <c r="AO511" t="s">
        <v>324</v>
      </c>
      <c r="AP511" t="s">
        <v>324</v>
      </c>
      <c r="AQ511" t="s">
        <v>324</v>
      </c>
      <c r="AR511" t="s">
        <v>324</v>
      </c>
      <c r="AS511" t="s">
        <v>324</v>
      </c>
      <c r="AT511">
        <v>0</v>
      </c>
      <c r="AU511" t="s">
        <v>324</v>
      </c>
      <c r="AV511" t="s">
        <v>324</v>
      </c>
      <c r="AW511">
        <v>0.52800000000000002</v>
      </c>
      <c r="AX511" t="s">
        <v>324</v>
      </c>
      <c r="AY511" t="s">
        <v>324</v>
      </c>
      <c r="AZ511">
        <v>0.52800000000000002</v>
      </c>
      <c r="BA511" t="s">
        <v>324</v>
      </c>
      <c r="BB511" t="s">
        <v>324</v>
      </c>
      <c r="BC511">
        <v>3.1E-2</v>
      </c>
      <c r="BD511" t="s">
        <v>324</v>
      </c>
      <c r="BE511" t="s">
        <v>324</v>
      </c>
      <c r="BF511">
        <v>3.1E-2</v>
      </c>
      <c r="BG511" t="s">
        <v>324</v>
      </c>
      <c r="BH511" t="s">
        <v>324</v>
      </c>
      <c r="BI511" t="s">
        <v>324</v>
      </c>
      <c r="BJ511" t="s">
        <v>324</v>
      </c>
      <c r="BK511" t="s">
        <v>324</v>
      </c>
      <c r="BL511">
        <v>0</v>
      </c>
      <c r="BM511" t="s">
        <v>324</v>
      </c>
      <c r="BN511">
        <v>1.198</v>
      </c>
      <c r="BO511">
        <v>2</v>
      </c>
      <c r="BP511" t="s">
        <v>324</v>
      </c>
      <c r="BQ511" t="s">
        <v>324</v>
      </c>
      <c r="BR511">
        <v>3.198</v>
      </c>
      <c r="BS511">
        <v>0</v>
      </c>
      <c r="BT511">
        <v>2.4510000000000001</v>
      </c>
      <c r="BU511">
        <v>6.4610000000000003</v>
      </c>
      <c r="BV511">
        <v>0</v>
      </c>
      <c r="BW511">
        <v>0</v>
      </c>
      <c r="BX511">
        <v>8.9120000000000008</v>
      </c>
    </row>
    <row r="512" spans="1:76" x14ac:dyDescent="0.45">
      <c r="A512">
        <v>2023</v>
      </c>
      <c r="B512" t="s">
        <v>233</v>
      </c>
      <c r="C512">
        <v>20856</v>
      </c>
      <c r="D512" t="s">
        <v>581</v>
      </c>
      <c r="E512" t="s">
        <v>606</v>
      </c>
      <c r="F512">
        <v>137</v>
      </c>
      <c r="G512">
        <v>17.882999999999999</v>
      </c>
      <c r="H512">
        <v>0</v>
      </c>
      <c r="I512">
        <v>0.58199999999999996</v>
      </c>
      <c r="J512" t="s">
        <v>244</v>
      </c>
      <c r="K512" t="s">
        <v>324</v>
      </c>
      <c r="L512">
        <v>8.3049999999999997</v>
      </c>
      <c r="M512">
        <v>2.8439999999999999</v>
      </c>
      <c r="N512" t="s">
        <v>324</v>
      </c>
      <c r="O512" t="s">
        <v>324</v>
      </c>
      <c r="P512">
        <v>11.148999999999999</v>
      </c>
      <c r="Q512" t="s">
        <v>324</v>
      </c>
      <c r="R512">
        <v>0.29699999999999999</v>
      </c>
      <c r="S512">
        <v>0.28000000000000003</v>
      </c>
      <c r="T512" t="s">
        <v>324</v>
      </c>
      <c r="U512" t="s">
        <v>324</v>
      </c>
      <c r="V512">
        <v>0.57699999999999996</v>
      </c>
      <c r="W512" t="s">
        <v>324</v>
      </c>
      <c r="X512" t="s">
        <v>324</v>
      </c>
      <c r="Y512" t="s">
        <v>324</v>
      </c>
      <c r="Z512" t="s">
        <v>324</v>
      </c>
      <c r="AA512" t="s">
        <v>324</v>
      </c>
      <c r="AB512">
        <v>0</v>
      </c>
      <c r="AC512" t="s">
        <v>324</v>
      </c>
      <c r="AD512">
        <v>6.8000000000000005E-2</v>
      </c>
      <c r="AE512">
        <v>0.19500000000000001</v>
      </c>
      <c r="AF512" t="s">
        <v>324</v>
      </c>
      <c r="AG512" t="s">
        <v>324</v>
      </c>
      <c r="AH512">
        <v>0.26300000000000001</v>
      </c>
      <c r="AI512" t="s">
        <v>324</v>
      </c>
      <c r="AJ512">
        <v>3.0910000000000002</v>
      </c>
      <c r="AK512" t="s">
        <v>324</v>
      </c>
      <c r="AL512" t="s">
        <v>324</v>
      </c>
      <c r="AM512" t="s">
        <v>324</v>
      </c>
      <c r="AN512">
        <v>3.0910000000000002</v>
      </c>
      <c r="AO512" t="s">
        <v>324</v>
      </c>
      <c r="AP512" t="s">
        <v>324</v>
      </c>
      <c r="AQ512" t="s">
        <v>324</v>
      </c>
      <c r="AR512" t="s">
        <v>324</v>
      </c>
      <c r="AS512" t="s">
        <v>324</v>
      </c>
      <c r="AT512">
        <v>0</v>
      </c>
      <c r="AU512" t="s">
        <v>324</v>
      </c>
      <c r="AV512" t="s">
        <v>324</v>
      </c>
      <c r="AW512">
        <v>0.5</v>
      </c>
      <c r="AX512" t="s">
        <v>324</v>
      </c>
      <c r="AY512" t="s">
        <v>324</v>
      </c>
      <c r="AZ512">
        <v>0.5</v>
      </c>
      <c r="BA512" t="s">
        <v>324</v>
      </c>
      <c r="BB512" t="s">
        <v>324</v>
      </c>
      <c r="BC512" t="s">
        <v>324</v>
      </c>
      <c r="BD512" t="s">
        <v>324</v>
      </c>
      <c r="BE512" t="s">
        <v>324</v>
      </c>
      <c r="BF512">
        <v>0</v>
      </c>
      <c r="BG512" t="s">
        <v>324</v>
      </c>
      <c r="BH512" t="s">
        <v>324</v>
      </c>
      <c r="BI512" t="s">
        <v>324</v>
      </c>
      <c r="BJ512" t="s">
        <v>324</v>
      </c>
      <c r="BK512" t="s">
        <v>324</v>
      </c>
      <c r="BL512">
        <v>0</v>
      </c>
      <c r="BM512" t="s">
        <v>324</v>
      </c>
      <c r="BN512">
        <v>0.75800000000000001</v>
      </c>
      <c r="BO512">
        <v>1.5449999999999999</v>
      </c>
      <c r="BP512" t="s">
        <v>324</v>
      </c>
      <c r="BQ512" t="s">
        <v>324</v>
      </c>
      <c r="BR512">
        <v>2.3029999999999999</v>
      </c>
      <c r="BS512">
        <v>0</v>
      </c>
      <c r="BT512">
        <v>12.519</v>
      </c>
      <c r="BU512">
        <v>5.3639999999999999</v>
      </c>
      <c r="BV512">
        <v>0</v>
      </c>
      <c r="BW512">
        <v>0</v>
      </c>
      <c r="BX512">
        <v>17.882999999999999</v>
      </c>
    </row>
    <row r="513" spans="1:76" x14ac:dyDescent="0.45">
      <c r="A513">
        <v>2023</v>
      </c>
      <c r="B513" t="s">
        <v>233</v>
      </c>
      <c r="C513">
        <v>20858</v>
      </c>
      <c r="D513" t="s">
        <v>1459</v>
      </c>
      <c r="E513" t="s">
        <v>606</v>
      </c>
      <c r="F513">
        <v>9</v>
      </c>
      <c r="G513">
        <v>4.4999999999999998E-2</v>
      </c>
      <c r="H513">
        <v>0</v>
      </c>
      <c r="I513">
        <v>4.4999999999999998E-2</v>
      </c>
      <c r="J513" t="s">
        <v>247</v>
      </c>
      <c r="K513">
        <v>4.4999999999999998E-2</v>
      </c>
      <c r="L513">
        <v>0</v>
      </c>
      <c r="M513">
        <v>0</v>
      </c>
      <c r="N513">
        <v>0</v>
      </c>
      <c r="O513">
        <v>0</v>
      </c>
      <c r="P513">
        <v>4.4999999999999998E-2</v>
      </c>
      <c r="Q513" t="s">
        <v>324</v>
      </c>
      <c r="R513" t="s">
        <v>324</v>
      </c>
      <c r="S513" t="s">
        <v>324</v>
      </c>
      <c r="T513" t="s">
        <v>324</v>
      </c>
      <c r="U513" t="s">
        <v>324</v>
      </c>
      <c r="V513">
        <v>0</v>
      </c>
      <c r="W513" t="s">
        <v>324</v>
      </c>
      <c r="X513" t="s">
        <v>324</v>
      </c>
      <c r="Y513" t="s">
        <v>324</v>
      </c>
      <c r="Z513" t="s">
        <v>324</v>
      </c>
      <c r="AA513" t="s">
        <v>324</v>
      </c>
      <c r="AB513">
        <v>0</v>
      </c>
      <c r="AC513">
        <v>0</v>
      </c>
      <c r="AD513">
        <v>0</v>
      </c>
      <c r="AE513">
        <v>0</v>
      </c>
      <c r="AF513">
        <v>0</v>
      </c>
      <c r="AG513">
        <v>0</v>
      </c>
      <c r="AH513">
        <v>0</v>
      </c>
      <c r="AI513">
        <v>0</v>
      </c>
      <c r="AJ513">
        <v>0</v>
      </c>
      <c r="AK513">
        <v>0</v>
      </c>
      <c r="AL513">
        <v>0</v>
      </c>
      <c r="AM513">
        <v>0</v>
      </c>
      <c r="AN513">
        <v>0</v>
      </c>
      <c r="AO513">
        <v>0</v>
      </c>
      <c r="AP513">
        <v>0</v>
      </c>
      <c r="AQ513">
        <v>0</v>
      </c>
      <c r="AR513">
        <v>0</v>
      </c>
      <c r="AS513">
        <v>0</v>
      </c>
      <c r="AT513">
        <v>0</v>
      </c>
      <c r="AU513">
        <v>0</v>
      </c>
      <c r="AV513">
        <v>0</v>
      </c>
      <c r="AW513">
        <v>0</v>
      </c>
      <c r="AX513">
        <v>0</v>
      </c>
      <c r="AY513">
        <v>0</v>
      </c>
      <c r="AZ513">
        <v>0</v>
      </c>
      <c r="BA513">
        <v>0</v>
      </c>
      <c r="BB513">
        <v>0</v>
      </c>
      <c r="BC513">
        <v>0</v>
      </c>
      <c r="BD513">
        <v>0</v>
      </c>
      <c r="BE513">
        <v>0</v>
      </c>
      <c r="BF513">
        <v>0</v>
      </c>
      <c r="BG513">
        <v>0</v>
      </c>
      <c r="BH513">
        <v>0</v>
      </c>
      <c r="BI513">
        <v>0</v>
      </c>
      <c r="BJ513">
        <v>0</v>
      </c>
      <c r="BK513">
        <v>0</v>
      </c>
      <c r="BL513">
        <v>0</v>
      </c>
      <c r="BM513">
        <v>0</v>
      </c>
      <c r="BN513">
        <v>0</v>
      </c>
      <c r="BO513">
        <v>0</v>
      </c>
      <c r="BP513">
        <v>0</v>
      </c>
      <c r="BQ513">
        <v>0</v>
      </c>
      <c r="BR513">
        <v>0</v>
      </c>
      <c r="BS513">
        <v>4.4999999999999998E-2</v>
      </c>
      <c r="BT513">
        <v>0</v>
      </c>
      <c r="BU513">
        <v>0</v>
      </c>
      <c r="BV513">
        <v>0</v>
      </c>
      <c r="BW513">
        <v>0</v>
      </c>
      <c r="BX513">
        <v>4.4999999999999998E-2</v>
      </c>
    </row>
    <row r="514" spans="1:76" x14ac:dyDescent="0.45">
      <c r="A514">
        <v>2023</v>
      </c>
      <c r="B514" t="s">
        <v>233</v>
      </c>
      <c r="C514">
        <v>20862</v>
      </c>
      <c r="D514" t="s">
        <v>1257</v>
      </c>
      <c r="E514" t="s">
        <v>606</v>
      </c>
      <c r="F514">
        <v>4</v>
      </c>
      <c r="G514">
        <v>0.623</v>
      </c>
      <c r="H514" t="s">
        <v>324</v>
      </c>
      <c r="I514" t="s">
        <v>324</v>
      </c>
      <c r="J514" t="s">
        <v>244</v>
      </c>
      <c r="K514" t="s">
        <v>324</v>
      </c>
      <c r="L514">
        <v>0.29799999999999999</v>
      </c>
      <c r="M514" t="s">
        <v>324</v>
      </c>
      <c r="N514" t="s">
        <v>324</v>
      </c>
      <c r="O514" t="s">
        <v>324</v>
      </c>
      <c r="P514">
        <v>0.29799999999999999</v>
      </c>
      <c r="Q514" t="s">
        <v>324</v>
      </c>
      <c r="R514" t="s">
        <v>324</v>
      </c>
      <c r="S514" t="s">
        <v>324</v>
      </c>
      <c r="T514" t="s">
        <v>324</v>
      </c>
      <c r="U514" t="s">
        <v>324</v>
      </c>
      <c r="V514">
        <v>0</v>
      </c>
      <c r="W514" t="s">
        <v>324</v>
      </c>
      <c r="X514" t="s">
        <v>324</v>
      </c>
      <c r="Y514" t="s">
        <v>324</v>
      </c>
      <c r="Z514" t="s">
        <v>324</v>
      </c>
      <c r="AA514" t="s">
        <v>324</v>
      </c>
      <c r="AB514">
        <v>0</v>
      </c>
      <c r="AC514" t="s">
        <v>324</v>
      </c>
      <c r="AD514" t="s">
        <v>324</v>
      </c>
      <c r="AE514" t="s">
        <v>324</v>
      </c>
      <c r="AF514" t="s">
        <v>324</v>
      </c>
      <c r="AG514" t="s">
        <v>324</v>
      </c>
      <c r="AH514">
        <v>0</v>
      </c>
      <c r="AI514" t="s">
        <v>324</v>
      </c>
      <c r="AJ514" t="s">
        <v>324</v>
      </c>
      <c r="AK514" t="s">
        <v>324</v>
      </c>
      <c r="AL514" t="s">
        <v>324</v>
      </c>
      <c r="AM514" t="s">
        <v>324</v>
      </c>
      <c r="AN514">
        <v>0</v>
      </c>
      <c r="AO514" t="s">
        <v>324</v>
      </c>
      <c r="AP514" t="s">
        <v>324</v>
      </c>
      <c r="AQ514" t="s">
        <v>324</v>
      </c>
      <c r="AR514" t="s">
        <v>324</v>
      </c>
      <c r="AS514" t="s">
        <v>324</v>
      </c>
      <c r="AT514">
        <v>0</v>
      </c>
      <c r="AU514" t="s">
        <v>324</v>
      </c>
      <c r="AV514" t="s">
        <v>324</v>
      </c>
      <c r="AW514" t="s">
        <v>324</v>
      </c>
      <c r="AX514" t="s">
        <v>324</v>
      </c>
      <c r="AY514" t="s">
        <v>324</v>
      </c>
      <c r="AZ514">
        <v>0</v>
      </c>
      <c r="BA514" t="s">
        <v>324</v>
      </c>
      <c r="BB514" t="s">
        <v>324</v>
      </c>
      <c r="BC514" t="s">
        <v>324</v>
      </c>
      <c r="BD514" t="s">
        <v>324</v>
      </c>
      <c r="BE514" t="s">
        <v>324</v>
      </c>
      <c r="BF514">
        <v>0</v>
      </c>
      <c r="BG514" t="s">
        <v>324</v>
      </c>
      <c r="BH514" t="s">
        <v>324</v>
      </c>
      <c r="BI514" t="s">
        <v>324</v>
      </c>
      <c r="BJ514" t="s">
        <v>324</v>
      </c>
      <c r="BK514" t="s">
        <v>324</v>
      </c>
      <c r="BL514">
        <v>0</v>
      </c>
      <c r="BM514" t="s">
        <v>324</v>
      </c>
      <c r="BN514">
        <v>0.32500000000000001</v>
      </c>
      <c r="BO514" t="s">
        <v>324</v>
      </c>
      <c r="BP514" t="s">
        <v>324</v>
      </c>
      <c r="BQ514" t="s">
        <v>324</v>
      </c>
      <c r="BR514">
        <v>0.32500000000000001</v>
      </c>
      <c r="BS514">
        <v>0</v>
      </c>
      <c r="BT514">
        <v>0.623</v>
      </c>
      <c r="BU514">
        <v>0</v>
      </c>
      <c r="BV514">
        <v>0</v>
      </c>
      <c r="BW514">
        <v>0</v>
      </c>
      <c r="BX514">
        <v>0.623</v>
      </c>
    </row>
    <row r="515" spans="1:76" x14ac:dyDescent="0.45">
      <c r="A515">
        <v>2023</v>
      </c>
      <c r="B515" t="s">
        <v>233</v>
      </c>
      <c r="C515">
        <v>99999</v>
      </c>
      <c r="D515" t="s">
        <v>599</v>
      </c>
      <c r="E515" t="s">
        <v>606</v>
      </c>
      <c r="F515" t="s">
        <v>324</v>
      </c>
      <c r="G515">
        <v>8.9999999999999993E-3</v>
      </c>
      <c r="H515" t="s">
        <v>324</v>
      </c>
      <c r="I515" t="s">
        <v>324</v>
      </c>
      <c r="K515">
        <v>0.73099999999999998</v>
      </c>
      <c r="L515">
        <v>-0.219</v>
      </c>
      <c r="M515">
        <v>-0.503</v>
      </c>
      <c r="N515" t="s">
        <v>324</v>
      </c>
      <c r="O515">
        <v>0</v>
      </c>
      <c r="P515">
        <v>8.9999999999999993E-3</v>
      </c>
      <c r="Q515" t="s">
        <v>324</v>
      </c>
      <c r="R515" t="s">
        <v>324</v>
      </c>
      <c r="S515" t="s">
        <v>324</v>
      </c>
      <c r="T515" t="s">
        <v>324</v>
      </c>
      <c r="U515" t="s">
        <v>324</v>
      </c>
      <c r="V515" t="s">
        <v>324</v>
      </c>
      <c r="W515" t="s">
        <v>324</v>
      </c>
      <c r="X515" t="s">
        <v>324</v>
      </c>
      <c r="Y515" t="s">
        <v>324</v>
      </c>
      <c r="Z515" t="s">
        <v>324</v>
      </c>
      <c r="AA515" t="s">
        <v>324</v>
      </c>
      <c r="AB515" t="s">
        <v>324</v>
      </c>
      <c r="AC515" t="s">
        <v>324</v>
      </c>
      <c r="AD515" t="s">
        <v>324</v>
      </c>
      <c r="AE515" t="s">
        <v>324</v>
      </c>
      <c r="AF515" t="s">
        <v>324</v>
      </c>
      <c r="AG515" t="s">
        <v>324</v>
      </c>
      <c r="AH515" t="s">
        <v>324</v>
      </c>
      <c r="AI515" t="s">
        <v>324</v>
      </c>
      <c r="AJ515" t="s">
        <v>324</v>
      </c>
      <c r="AK515" t="s">
        <v>324</v>
      </c>
      <c r="AL515" t="s">
        <v>324</v>
      </c>
      <c r="AM515" t="s">
        <v>324</v>
      </c>
      <c r="AN515" t="s">
        <v>324</v>
      </c>
      <c r="AO515" t="s">
        <v>324</v>
      </c>
      <c r="AP515" t="s">
        <v>324</v>
      </c>
      <c r="AQ515" t="s">
        <v>324</v>
      </c>
      <c r="AR515" t="s">
        <v>324</v>
      </c>
      <c r="AS515" t="s">
        <v>324</v>
      </c>
      <c r="AT515" t="s">
        <v>324</v>
      </c>
      <c r="AU515" t="s">
        <v>324</v>
      </c>
      <c r="AV515" t="s">
        <v>324</v>
      </c>
      <c r="AW515" t="s">
        <v>324</v>
      </c>
      <c r="AX515" t="s">
        <v>324</v>
      </c>
      <c r="AY515" t="s">
        <v>324</v>
      </c>
      <c r="AZ515" t="s">
        <v>324</v>
      </c>
      <c r="BA515" t="s">
        <v>324</v>
      </c>
      <c r="BB515" t="s">
        <v>324</v>
      </c>
      <c r="BC515" t="s">
        <v>324</v>
      </c>
      <c r="BD515" t="s">
        <v>324</v>
      </c>
      <c r="BE515" t="s">
        <v>324</v>
      </c>
      <c r="BF515" t="s">
        <v>324</v>
      </c>
      <c r="BG515" t="s">
        <v>324</v>
      </c>
      <c r="BH515" t="s">
        <v>324</v>
      </c>
      <c r="BI515" t="s">
        <v>324</v>
      </c>
      <c r="BJ515" t="s">
        <v>324</v>
      </c>
      <c r="BK515" t="s">
        <v>324</v>
      </c>
      <c r="BL515" t="s">
        <v>324</v>
      </c>
      <c r="BM515" t="s">
        <v>324</v>
      </c>
      <c r="BN515" t="s">
        <v>324</v>
      </c>
      <c r="BO515" t="s">
        <v>324</v>
      </c>
      <c r="BP515" t="s">
        <v>324</v>
      </c>
      <c r="BQ515" t="s">
        <v>324</v>
      </c>
      <c r="BR515" t="s">
        <v>324</v>
      </c>
      <c r="BS515">
        <v>0.73099999999999998</v>
      </c>
      <c r="BT515">
        <v>-0.219</v>
      </c>
      <c r="BU515">
        <v>-0.503</v>
      </c>
      <c r="BV515" t="s">
        <v>324</v>
      </c>
      <c r="BW515">
        <v>0</v>
      </c>
      <c r="BX515">
        <v>8.9999999999999993E-3</v>
      </c>
    </row>
    <row r="516" spans="1:76" x14ac:dyDescent="0.45">
      <c r="A516">
        <v>2023</v>
      </c>
      <c r="B516" t="s">
        <v>236</v>
      </c>
      <c r="C516">
        <v>3461</v>
      </c>
      <c r="D516" t="s">
        <v>585</v>
      </c>
      <c r="E516" t="s">
        <v>661</v>
      </c>
      <c r="F516">
        <v>1</v>
      </c>
      <c r="G516">
        <v>0.95</v>
      </c>
      <c r="H516" t="s">
        <v>324</v>
      </c>
      <c r="I516" t="s">
        <v>324</v>
      </c>
      <c r="J516" t="s">
        <v>247</v>
      </c>
      <c r="K516" t="s">
        <v>324</v>
      </c>
      <c r="L516" t="s">
        <v>324</v>
      </c>
      <c r="M516" t="s">
        <v>324</v>
      </c>
      <c r="N516" t="s">
        <v>324</v>
      </c>
      <c r="O516" t="s">
        <v>324</v>
      </c>
      <c r="P516">
        <v>0</v>
      </c>
      <c r="Q516" t="s">
        <v>324</v>
      </c>
      <c r="R516" t="s">
        <v>324</v>
      </c>
      <c r="S516" t="s">
        <v>324</v>
      </c>
      <c r="T516" t="s">
        <v>324</v>
      </c>
      <c r="U516" t="s">
        <v>324</v>
      </c>
      <c r="V516">
        <v>0</v>
      </c>
      <c r="W516" t="s">
        <v>324</v>
      </c>
      <c r="X516">
        <v>0.95</v>
      </c>
      <c r="Y516" t="s">
        <v>324</v>
      </c>
      <c r="Z516" t="s">
        <v>324</v>
      </c>
      <c r="AA516" t="s">
        <v>324</v>
      </c>
      <c r="AB516">
        <v>0.95</v>
      </c>
      <c r="AC516" t="s">
        <v>324</v>
      </c>
      <c r="AD516" t="s">
        <v>324</v>
      </c>
      <c r="AE516" t="s">
        <v>324</v>
      </c>
      <c r="AF516" t="s">
        <v>324</v>
      </c>
      <c r="AG516" t="s">
        <v>324</v>
      </c>
      <c r="AH516">
        <v>0</v>
      </c>
      <c r="AI516" t="s">
        <v>324</v>
      </c>
      <c r="AJ516">
        <v>0.95</v>
      </c>
      <c r="AK516" t="s">
        <v>324</v>
      </c>
      <c r="AL516" t="s">
        <v>324</v>
      </c>
      <c r="AM516" t="s">
        <v>324</v>
      </c>
      <c r="AN516">
        <v>0.95</v>
      </c>
      <c r="AO516" t="s">
        <v>324</v>
      </c>
      <c r="AP516" t="s">
        <v>324</v>
      </c>
      <c r="AQ516" t="s">
        <v>324</v>
      </c>
      <c r="AR516" t="s">
        <v>324</v>
      </c>
      <c r="AS516" t="s">
        <v>324</v>
      </c>
      <c r="AT516">
        <v>0</v>
      </c>
      <c r="AU516" t="s">
        <v>324</v>
      </c>
      <c r="AV516" t="s">
        <v>324</v>
      </c>
      <c r="AW516" t="s">
        <v>324</v>
      </c>
      <c r="AX516" t="s">
        <v>324</v>
      </c>
      <c r="AY516" t="s">
        <v>324</v>
      </c>
      <c r="AZ516">
        <v>0</v>
      </c>
      <c r="BA516" t="s">
        <v>324</v>
      </c>
      <c r="BB516" t="s">
        <v>324</v>
      </c>
      <c r="BC516" t="s">
        <v>324</v>
      </c>
      <c r="BD516" t="s">
        <v>324</v>
      </c>
      <c r="BE516" t="s">
        <v>324</v>
      </c>
      <c r="BF516">
        <v>0</v>
      </c>
      <c r="BG516" t="s">
        <v>324</v>
      </c>
      <c r="BH516" t="s">
        <v>324</v>
      </c>
      <c r="BI516" t="s">
        <v>324</v>
      </c>
      <c r="BJ516" t="s">
        <v>324</v>
      </c>
      <c r="BK516" t="s">
        <v>324</v>
      </c>
      <c r="BL516">
        <v>0</v>
      </c>
      <c r="BM516" t="s">
        <v>324</v>
      </c>
      <c r="BN516" t="s">
        <v>324</v>
      </c>
      <c r="BO516" t="s">
        <v>324</v>
      </c>
      <c r="BP516" t="s">
        <v>324</v>
      </c>
      <c r="BQ516" t="s">
        <v>324</v>
      </c>
      <c r="BR516">
        <v>0</v>
      </c>
      <c r="BS516">
        <v>0</v>
      </c>
      <c r="BT516">
        <v>0.95</v>
      </c>
      <c r="BU516">
        <v>0</v>
      </c>
      <c r="BV516">
        <v>0</v>
      </c>
      <c r="BW516">
        <v>0</v>
      </c>
      <c r="BX516">
        <v>0.95</v>
      </c>
    </row>
    <row r="517" spans="1:76" x14ac:dyDescent="0.45">
      <c r="A517">
        <v>2023</v>
      </c>
      <c r="B517" t="s">
        <v>236</v>
      </c>
      <c r="C517">
        <v>14354</v>
      </c>
      <c r="D517" t="s">
        <v>351</v>
      </c>
      <c r="E517" t="s">
        <v>634</v>
      </c>
      <c r="F517">
        <v>7</v>
      </c>
      <c r="G517">
        <v>1.2110000000000001</v>
      </c>
      <c r="H517" t="s">
        <v>324</v>
      </c>
      <c r="I517" t="s">
        <v>324</v>
      </c>
      <c r="J517" t="s">
        <v>244</v>
      </c>
      <c r="K517" t="s">
        <v>324</v>
      </c>
      <c r="L517" t="s">
        <v>324</v>
      </c>
      <c r="M517" t="s">
        <v>324</v>
      </c>
      <c r="N517" t="s">
        <v>324</v>
      </c>
      <c r="O517">
        <v>0.05</v>
      </c>
      <c r="P517">
        <v>0.05</v>
      </c>
      <c r="Q517" t="s">
        <v>324</v>
      </c>
      <c r="R517" t="s">
        <v>324</v>
      </c>
      <c r="S517" t="s">
        <v>324</v>
      </c>
      <c r="T517" t="s">
        <v>324</v>
      </c>
      <c r="U517" t="s">
        <v>324</v>
      </c>
      <c r="V517">
        <v>0</v>
      </c>
      <c r="W517" t="s">
        <v>324</v>
      </c>
      <c r="X517" t="s">
        <v>324</v>
      </c>
      <c r="Y517" t="s">
        <v>324</v>
      </c>
      <c r="Z517" t="s">
        <v>324</v>
      </c>
      <c r="AA517" t="s">
        <v>324</v>
      </c>
      <c r="AB517">
        <v>0</v>
      </c>
      <c r="AC517" t="s">
        <v>324</v>
      </c>
      <c r="AD517" t="s">
        <v>324</v>
      </c>
      <c r="AE517" t="s">
        <v>324</v>
      </c>
      <c r="AF517" t="s">
        <v>324</v>
      </c>
      <c r="AG517">
        <v>0.86</v>
      </c>
      <c r="AH517">
        <v>0.86</v>
      </c>
      <c r="AI517" t="s">
        <v>324</v>
      </c>
      <c r="AJ517" t="s">
        <v>324</v>
      </c>
      <c r="AK517" t="s">
        <v>324</v>
      </c>
      <c r="AL517" t="s">
        <v>324</v>
      </c>
      <c r="AM517">
        <v>0.22500000000000001</v>
      </c>
      <c r="AN517">
        <v>0.22500000000000001</v>
      </c>
      <c r="AO517" t="s">
        <v>324</v>
      </c>
      <c r="AP517" t="s">
        <v>324</v>
      </c>
      <c r="AQ517" t="s">
        <v>324</v>
      </c>
      <c r="AR517" t="s">
        <v>324</v>
      </c>
      <c r="AS517" t="s">
        <v>324</v>
      </c>
      <c r="AT517">
        <v>0</v>
      </c>
      <c r="AU517" t="s">
        <v>324</v>
      </c>
      <c r="AV517" t="s">
        <v>324</v>
      </c>
      <c r="AW517" t="s">
        <v>324</v>
      </c>
      <c r="AX517" t="s">
        <v>324</v>
      </c>
      <c r="AY517" t="s">
        <v>324</v>
      </c>
      <c r="AZ517">
        <v>0</v>
      </c>
      <c r="BA517" t="s">
        <v>324</v>
      </c>
      <c r="BB517" t="s">
        <v>324</v>
      </c>
      <c r="BC517" t="s">
        <v>324</v>
      </c>
      <c r="BD517" t="s">
        <v>324</v>
      </c>
      <c r="BE517" t="s">
        <v>324</v>
      </c>
      <c r="BF517">
        <v>0</v>
      </c>
      <c r="BG517" t="s">
        <v>324</v>
      </c>
      <c r="BH517" t="s">
        <v>324</v>
      </c>
      <c r="BI517" t="s">
        <v>324</v>
      </c>
      <c r="BJ517" t="s">
        <v>324</v>
      </c>
      <c r="BK517">
        <v>7.5999999999999998E-2</v>
      </c>
      <c r="BL517">
        <v>7.5999999999999998E-2</v>
      </c>
      <c r="BM517" t="s">
        <v>324</v>
      </c>
      <c r="BN517" t="s">
        <v>324</v>
      </c>
      <c r="BO517" t="s">
        <v>324</v>
      </c>
      <c r="BP517" t="s">
        <v>324</v>
      </c>
      <c r="BQ517" t="s">
        <v>324</v>
      </c>
      <c r="BR517">
        <v>0</v>
      </c>
      <c r="BS517">
        <v>0</v>
      </c>
      <c r="BT517">
        <v>0</v>
      </c>
      <c r="BU517">
        <v>0</v>
      </c>
      <c r="BV517">
        <v>0</v>
      </c>
      <c r="BW517">
        <v>1.2110000000000001</v>
      </c>
      <c r="BX517">
        <v>1.2110000000000001</v>
      </c>
    </row>
    <row r="518" spans="1:76" x14ac:dyDescent="0.45">
      <c r="A518" t="s">
        <v>1460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C174"/>
  <sheetViews>
    <sheetView workbookViewId="0">
      <pane xSplit="2" ySplit="10" topLeftCell="C11" activePane="bottomRight" state="frozen"/>
      <selection pane="topRight"/>
      <selection pane="bottomLeft"/>
      <selection pane="bottomRight"/>
    </sheetView>
  </sheetViews>
  <sheetFormatPr defaultRowHeight="14.25" x14ac:dyDescent="0.45"/>
  <cols>
    <col min="1" max="1" width="26" customWidth="1"/>
    <col min="2" max="2" width="44" customWidth="1"/>
  </cols>
  <sheetData>
    <row r="1" spans="1:29" x14ac:dyDescent="0.45">
      <c r="B1" t="s">
        <v>1461</v>
      </c>
    </row>
    <row r="3" spans="1:29" x14ac:dyDescent="0.45">
      <c r="C3" t="s">
        <v>1462</v>
      </c>
      <c r="D3" t="s">
        <v>1463</v>
      </c>
    </row>
    <row r="4" spans="1:29" x14ac:dyDescent="0.45">
      <c r="C4" t="s">
        <v>1464</v>
      </c>
      <c r="D4" t="s">
        <v>1465</v>
      </c>
      <c r="F4" t="s">
        <v>1466</v>
      </c>
    </row>
    <row r="5" spans="1:29" x14ac:dyDescent="0.45">
      <c r="C5" t="s">
        <v>1467</v>
      </c>
      <c r="D5" t="s">
        <v>1468</v>
      </c>
    </row>
    <row r="6" spans="1:29" x14ac:dyDescent="0.45">
      <c r="C6" t="s">
        <v>1469</v>
      </c>
      <c r="E6" t="s">
        <v>1470</v>
      </c>
    </row>
    <row r="7" spans="1:29" x14ac:dyDescent="0.45">
      <c r="B7" t="s">
        <v>1471</v>
      </c>
    </row>
    <row r="8" spans="1:29" x14ac:dyDescent="0.45">
      <c r="B8" t="s">
        <v>1472</v>
      </c>
    </row>
    <row r="9" spans="1:29" x14ac:dyDescent="0.45">
      <c r="AC9" t="s">
        <v>1473</v>
      </c>
    </row>
    <row r="10" spans="1:29" x14ac:dyDescent="0.45">
      <c r="B10" s="4" t="s">
        <v>1474</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1475</v>
      </c>
    </row>
    <row r="12" spans="1:29" x14ac:dyDescent="0.45">
      <c r="B12" t="s">
        <v>1476</v>
      </c>
    </row>
    <row r="13" spans="1:29" x14ac:dyDescent="0.45">
      <c r="B13" t="s">
        <v>1477</v>
      </c>
    </row>
    <row r="14" spans="1:29" x14ac:dyDescent="0.45">
      <c r="A14" t="s">
        <v>1478</v>
      </c>
      <c r="B14" t="s">
        <v>1479</v>
      </c>
      <c r="C14">
        <v>89.551807999999994</v>
      </c>
      <c r="D14">
        <v>90.499319999999997</v>
      </c>
      <c r="E14">
        <v>91.445952000000005</v>
      </c>
      <c r="F14">
        <v>92.375528000000003</v>
      </c>
      <c r="G14">
        <v>93.308328000000003</v>
      </c>
      <c r="H14">
        <v>94.243120000000005</v>
      </c>
      <c r="I14">
        <v>95.158208000000002</v>
      </c>
      <c r="J14">
        <v>96.071575999999993</v>
      </c>
      <c r="K14">
        <v>96.973696000000004</v>
      </c>
      <c r="L14">
        <v>97.853279999999998</v>
      </c>
      <c r="M14">
        <v>98.716440000000006</v>
      </c>
      <c r="N14">
        <v>99.555663999999993</v>
      </c>
      <c r="O14">
        <v>100.3796</v>
      </c>
      <c r="P14">
        <v>101.179768</v>
      </c>
      <c r="Q14">
        <v>101.948536</v>
      </c>
      <c r="R14">
        <v>102.68970400000001</v>
      </c>
      <c r="S14">
        <v>103.400256</v>
      </c>
      <c r="T14">
        <v>104.09390399999999</v>
      </c>
      <c r="U14">
        <v>104.76102400000001</v>
      </c>
      <c r="V14">
        <v>105.404848</v>
      </c>
      <c r="W14">
        <v>106.04945600000001</v>
      </c>
      <c r="X14">
        <v>106.69841599999999</v>
      </c>
      <c r="Y14">
        <v>107.34532</v>
      </c>
      <c r="Z14">
        <v>107.99104</v>
      </c>
      <c r="AA14">
        <v>108.635976</v>
      </c>
      <c r="AB14">
        <v>109.283816</v>
      </c>
      <c r="AC14">
        <v>7.9970467786396604E-3</v>
      </c>
    </row>
    <row r="15" spans="1:29" x14ac:dyDescent="0.45">
      <c r="A15" t="s">
        <v>1480</v>
      </c>
      <c r="B15" t="s">
        <v>1481</v>
      </c>
      <c r="C15">
        <v>34.432312000000003</v>
      </c>
      <c r="D15">
        <v>34.836668000000003</v>
      </c>
      <c r="E15">
        <v>35.242792000000001</v>
      </c>
      <c r="F15">
        <v>35.639104000000003</v>
      </c>
      <c r="G15">
        <v>36.037196000000002</v>
      </c>
      <c r="H15">
        <v>36.453671999999997</v>
      </c>
      <c r="I15">
        <v>36.903640000000003</v>
      </c>
      <c r="J15">
        <v>37.355531999999997</v>
      </c>
      <c r="K15">
        <v>37.797055999999998</v>
      </c>
      <c r="L15">
        <v>38.222763999999998</v>
      </c>
      <c r="M15">
        <v>38.636755999999998</v>
      </c>
      <c r="N15">
        <v>39.039476000000001</v>
      </c>
      <c r="O15">
        <v>39.397843999999999</v>
      </c>
      <c r="P15">
        <v>39.730519999999999</v>
      </c>
      <c r="Q15">
        <v>40.040472000000001</v>
      </c>
      <c r="R15">
        <v>40.33182</v>
      </c>
      <c r="S15">
        <v>40.601424000000002</v>
      </c>
      <c r="T15">
        <v>40.853960000000001</v>
      </c>
      <c r="U15">
        <v>41.099856000000003</v>
      </c>
      <c r="V15">
        <v>41.347656000000001</v>
      </c>
      <c r="W15">
        <v>41.597008000000002</v>
      </c>
      <c r="X15">
        <v>41.846876000000002</v>
      </c>
      <c r="Y15">
        <v>42.095095999999998</v>
      </c>
      <c r="Z15">
        <v>42.342736000000002</v>
      </c>
      <c r="AA15">
        <v>42.590232</v>
      </c>
      <c r="AB15">
        <v>42.838628</v>
      </c>
      <c r="AC15">
        <v>8.7760776558121201E-3</v>
      </c>
    </row>
    <row r="16" spans="1:29" x14ac:dyDescent="0.45">
      <c r="A16" t="s">
        <v>1482</v>
      </c>
      <c r="B16" t="s">
        <v>1483</v>
      </c>
      <c r="C16">
        <v>6.7450950000000001</v>
      </c>
      <c r="D16">
        <v>6.7594225000000003</v>
      </c>
      <c r="E16">
        <v>6.806991</v>
      </c>
      <c r="F16">
        <v>6.8581649999999996</v>
      </c>
      <c r="G16">
        <v>6.9037110000000004</v>
      </c>
      <c r="H16">
        <v>6.9130140000000004</v>
      </c>
      <c r="I16">
        <v>6.915089</v>
      </c>
      <c r="J16">
        <v>6.9182519999999998</v>
      </c>
      <c r="K16">
        <v>6.921087</v>
      </c>
      <c r="L16">
        <v>6.9234134999999997</v>
      </c>
      <c r="M16">
        <v>6.9269959999999999</v>
      </c>
      <c r="N16">
        <v>6.9313560000000001</v>
      </c>
      <c r="O16">
        <v>6.9329989999999997</v>
      </c>
      <c r="P16">
        <v>6.9327449999999997</v>
      </c>
      <c r="Q16">
        <v>6.9276109999999997</v>
      </c>
      <c r="R16">
        <v>6.924169</v>
      </c>
      <c r="S16">
        <v>6.9226830000000001</v>
      </c>
      <c r="T16">
        <v>6.9217560000000002</v>
      </c>
      <c r="U16">
        <v>6.9220889999999997</v>
      </c>
      <c r="V16">
        <v>6.9248770000000004</v>
      </c>
      <c r="W16">
        <v>6.9295859999999996</v>
      </c>
      <c r="X16">
        <v>6.9344039999999998</v>
      </c>
      <c r="Y16">
        <v>6.9393295000000004</v>
      </c>
      <c r="Z16">
        <v>6.9430185</v>
      </c>
      <c r="AA16">
        <v>6.9465225000000004</v>
      </c>
      <c r="AB16">
        <v>6.950291</v>
      </c>
      <c r="AC16">
        <v>1.199436955279243E-3</v>
      </c>
    </row>
    <row r="17" spans="1:29" x14ac:dyDescent="0.45">
      <c r="A17" t="s">
        <v>1484</v>
      </c>
      <c r="B17" t="s">
        <v>1485</v>
      </c>
      <c r="C17">
        <v>130.72921500000001</v>
      </c>
      <c r="D17">
        <v>132.09541050000001</v>
      </c>
      <c r="E17">
        <v>133.495735</v>
      </c>
      <c r="F17">
        <v>134.87279699999999</v>
      </c>
      <c r="G17">
        <v>136.249235</v>
      </c>
      <c r="H17">
        <v>137.60980599999999</v>
      </c>
      <c r="I17">
        <v>138.97693699999999</v>
      </c>
      <c r="J17">
        <v>140.34536</v>
      </c>
      <c r="K17">
        <v>141.69183899999999</v>
      </c>
      <c r="L17">
        <v>142.99945750000001</v>
      </c>
      <c r="M17">
        <v>144.280192</v>
      </c>
      <c r="N17">
        <v>145.52649600000001</v>
      </c>
      <c r="O17">
        <v>146.710443</v>
      </c>
      <c r="P17">
        <v>147.84303299999999</v>
      </c>
      <c r="Q17">
        <v>148.916619</v>
      </c>
      <c r="R17">
        <v>149.94569300000001</v>
      </c>
      <c r="S17">
        <v>150.924363</v>
      </c>
      <c r="T17">
        <v>151.86962</v>
      </c>
      <c r="U17">
        <v>152.78296900000001</v>
      </c>
      <c r="V17">
        <v>153.677381</v>
      </c>
      <c r="W17">
        <v>154.57605000000001</v>
      </c>
      <c r="X17">
        <v>155.47969599999999</v>
      </c>
      <c r="Y17">
        <v>156.37974550000001</v>
      </c>
      <c r="Z17">
        <v>157.27679449999999</v>
      </c>
      <c r="AA17">
        <v>158.1727305</v>
      </c>
      <c r="AB17">
        <v>159.07273499999999</v>
      </c>
      <c r="AC17">
        <v>7.8802239127684359E-3</v>
      </c>
    </row>
    <row r="19" spans="1:29" x14ac:dyDescent="0.45">
      <c r="A19" t="s">
        <v>1486</v>
      </c>
      <c r="B19" t="s">
        <v>1487</v>
      </c>
      <c r="C19">
        <v>1648.580932617188</v>
      </c>
      <c r="D19">
        <v>1653.800903320312</v>
      </c>
      <c r="E19">
        <v>1658.75341796875</v>
      </c>
      <c r="F19">
        <v>1663.61962890625</v>
      </c>
      <c r="G19">
        <v>1668.383911132812</v>
      </c>
      <c r="H19">
        <v>1673.056884765625</v>
      </c>
      <c r="I19">
        <v>1677.398559570312</v>
      </c>
      <c r="J19">
        <v>1681.615356445312</v>
      </c>
      <c r="K19">
        <v>1685.791870117188</v>
      </c>
      <c r="L19">
        <v>1689.955688476562</v>
      </c>
      <c r="M19">
        <v>1694.082885742188</v>
      </c>
      <c r="N19">
        <v>1698.1728515625</v>
      </c>
      <c r="O19">
        <v>1702.468627929688</v>
      </c>
      <c r="P19">
        <v>1706.83984375</v>
      </c>
      <c r="Q19">
        <v>1711.274047851562</v>
      </c>
      <c r="R19">
        <v>1715.727783203125</v>
      </c>
      <c r="S19">
        <v>1720.223876953125</v>
      </c>
      <c r="T19">
        <v>1724.752197265625</v>
      </c>
      <c r="U19">
        <v>1729.234130859375</v>
      </c>
      <c r="V19">
        <v>1733.615600585938</v>
      </c>
      <c r="W19">
        <v>1737.918823242188</v>
      </c>
      <c r="X19">
        <v>1742.162353515625</v>
      </c>
      <c r="Y19">
        <v>1746.357177734375</v>
      </c>
      <c r="Z19">
        <v>1750.502319335938</v>
      </c>
      <c r="AA19">
        <v>1754.593017578125</v>
      </c>
      <c r="AB19">
        <v>1758.6240234375</v>
      </c>
      <c r="AC19">
        <v>2.5880160021416469E-3</v>
      </c>
    </row>
    <row r="21" spans="1:29" x14ac:dyDescent="0.45">
      <c r="B21" t="s">
        <v>1488</v>
      </c>
    </row>
    <row r="22" spans="1:29" x14ac:dyDescent="0.45">
      <c r="B22" t="s">
        <v>1489</v>
      </c>
    </row>
    <row r="23" spans="1:29" x14ac:dyDescent="0.45">
      <c r="A23" t="s">
        <v>1490</v>
      </c>
      <c r="B23" t="s">
        <v>1491</v>
      </c>
      <c r="C23">
        <v>89.060958164554123</v>
      </c>
      <c r="D23">
        <v>86.654178526512851</v>
      </c>
      <c r="E23">
        <v>85.803575732213446</v>
      </c>
      <c r="F23">
        <v>85.129928164832222</v>
      </c>
      <c r="G23">
        <v>84.07061112673405</v>
      </c>
      <c r="H23">
        <v>82.772625084581534</v>
      </c>
      <c r="I23">
        <v>81.43821978174698</v>
      </c>
      <c r="J23">
        <v>80.199732217723508</v>
      </c>
      <c r="K23">
        <v>79.037514969369553</v>
      </c>
      <c r="L23">
        <v>78.012083605282228</v>
      </c>
      <c r="M23">
        <v>77.086948276309485</v>
      </c>
      <c r="N23">
        <v>76.247253324920322</v>
      </c>
      <c r="O23">
        <v>75.471804362283876</v>
      </c>
      <c r="P23">
        <v>74.779412365004717</v>
      </c>
      <c r="Q23">
        <v>74.147297058899781</v>
      </c>
      <c r="R23">
        <v>73.529512541583998</v>
      </c>
      <c r="S23">
        <v>72.987660183134267</v>
      </c>
      <c r="T23">
        <v>72.550300988439972</v>
      </c>
      <c r="U23">
        <v>72.191370453077127</v>
      </c>
      <c r="V23">
        <v>71.873313848314496</v>
      </c>
      <c r="W23">
        <v>71.554366294131583</v>
      </c>
      <c r="X23">
        <v>71.242594184130652</v>
      </c>
      <c r="Y23">
        <v>70.912942418108727</v>
      </c>
      <c r="Z23">
        <v>70.590441350837679</v>
      </c>
      <c r="AA23">
        <v>70.298458886375485</v>
      </c>
      <c r="AB23">
        <v>70.025752911081852</v>
      </c>
      <c r="AC23">
        <v>-9.5722113258980279E-3</v>
      </c>
    </row>
    <row r="24" spans="1:29" x14ac:dyDescent="0.45">
      <c r="A24" t="s">
        <v>1492</v>
      </c>
      <c r="B24" t="s">
        <v>1493</v>
      </c>
      <c r="C24">
        <v>87.644801447021621</v>
      </c>
      <c r="D24">
        <v>85.169031273800385</v>
      </c>
      <c r="E24">
        <v>84.244949638278683</v>
      </c>
      <c r="F24">
        <v>83.496612471082656</v>
      </c>
      <c r="G24">
        <v>82.368483052400279</v>
      </c>
      <c r="H24">
        <v>80.999154028311025</v>
      </c>
      <c r="I24">
        <v>79.589085576119757</v>
      </c>
      <c r="J24">
        <v>78.275952193930777</v>
      </c>
      <c r="K24">
        <v>77.0362922454553</v>
      </c>
      <c r="L24">
        <v>75.928767841654249</v>
      </c>
      <c r="M24">
        <v>74.916512794770895</v>
      </c>
      <c r="N24">
        <v>73.985585401575278</v>
      </c>
      <c r="O24">
        <v>73.112307594899704</v>
      </c>
      <c r="P24">
        <v>72.317409627276788</v>
      </c>
      <c r="Q24">
        <v>71.577848231969327</v>
      </c>
      <c r="R24">
        <v>70.849099760404613</v>
      </c>
      <c r="S24">
        <v>70.192104001128058</v>
      </c>
      <c r="T24">
        <v>69.636396495889059</v>
      </c>
      <c r="U24">
        <v>69.156582144964062</v>
      </c>
      <c r="V24">
        <v>68.71355505466353</v>
      </c>
      <c r="W24">
        <v>68.267576962925361</v>
      </c>
      <c r="X24">
        <v>67.825554727094413</v>
      </c>
      <c r="Y24">
        <v>67.362432074043738</v>
      </c>
      <c r="Z24">
        <v>66.902168825675048</v>
      </c>
      <c r="AA24">
        <v>66.470930853659382</v>
      </c>
      <c r="AB24">
        <v>66.055663027356644</v>
      </c>
      <c r="AC24">
        <v>-1.1248043695201489E-2</v>
      </c>
    </row>
    <row r="25" spans="1:29" x14ac:dyDescent="0.45">
      <c r="B25" t="s">
        <v>1494</v>
      </c>
    </row>
    <row r="26" spans="1:29" x14ac:dyDescent="0.45">
      <c r="A26" t="s">
        <v>1495</v>
      </c>
      <c r="B26" t="s">
        <v>1491</v>
      </c>
      <c r="C26">
        <v>54.022800095817153</v>
      </c>
      <c r="D26">
        <v>52.396983429225664</v>
      </c>
      <c r="E26">
        <v>51.727746151254621</v>
      </c>
      <c r="F26">
        <v>51.171509812493049</v>
      </c>
      <c r="G26">
        <v>50.390447046238371</v>
      </c>
      <c r="H26">
        <v>49.473885698857742</v>
      </c>
      <c r="I26">
        <v>48.550309833703707</v>
      </c>
      <c r="J26">
        <v>47.692078875429601</v>
      </c>
      <c r="K26">
        <v>46.884503579837087</v>
      </c>
      <c r="L26">
        <v>46.16220658164562</v>
      </c>
      <c r="M26">
        <v>45.503646205915857</v>
      </c>
      <c r="N26">
        <v>44.899583251943241</v>
      </c>
      <c r="O26">
        <v>44.330804764409962</v>
      </c>
      <c r="P26">
        <v>43.811616326410068</v>
      </c>
      <c r="Q26">
        <v>43.328710063703006</v>
      </c>
      <c r="R26">
        <v>42.856164749113262</v>
      </c>
      <c r="S26">
        <v>42.429163529813707</v>
      </c>
      <c r="T26">
        <v>42.06418817929859</v>
      </c>
      <c r="U26">
        <v>41.747597485367862</v>
      </c>
      <c r="V26">
        <v>41.458621982879208</v>
      </c>
      <c r="W26">
        <v>41.172444499244683</v>
      </c>
      <c r="X26">
        <v>40.893200361243878</v>
      </c>
      <c r="Y26">
        <v>40.606207780533857</v>
      </c>
      <c r="Z26">
        <v>40.325819949565421</v>
      </c>
      <c r="AA26">
        <v>40.065393046764108</v>
      </c>
      <c r="AB26">
        <v>39.818489897690462</v>
      </c>
      <c r="AC26">
        <v>-1.212883770197948E-2</v>
      </c>
    </row>
    <row r="27" spans="1:29" x14ac:dyDescent="0.45">
      <c r="A27" t="s">
        <v>1496</v>
      </c>
      <c r="B27" t="s">
        <v>1493</v>
      </c>
      <c r="C27">
        <v>53.163784508827263</v>
      </c>
      <c r="D27">
        <v>51.498962845411278</v>
      </c>
      <c r="E27">
        <v>50.788109146109271</v>
      </c>
      <c r="F27">
        <v>50.189725475875562</v>
      </c>
      <c r="G27">
        <v>49.370221387757852</v>
      </c>
      <c r="H27">
        <v>48.413867314295189</v>
      </c>
      <c r="I27">
        <v>47.447927698535487</v>
      </c>
      <c r="J27">
        <v>46.548071706121092</v>
      </c>
      <c r="K27">
        <v>45.697392193557157</v>
      </c>
      <c r="L27">
        <v>44.929443037705589</v>
      </c>
      <c r="M27">
        <v>44.222460084619499</v>
      </c>
      <c r="N27">
        <v>43.567758920124447</v>
      </c>
      <c r="O27">
        <v>42.944878040900541</v>
      </c>
      <c r="P27">
        <v>42.369182962352433</v>
      </c>
      <c r="Q27">
        <v>41.827227101253897</v>
      </c>
      <c r="R27">
        <v>41.2939048105493</v>
      </c>
      <c r="S27">
        <v>40.804051694395092</v>
      </c>
      <c r="T27">
        <v>40.374725485950208</v>
      </c>
      <c r="U27">
        <v>39.992607658394647</v>
      </c>
      <c r="V27">
        <v>39.63598102799682</v>
      </c>
      <c r="W27">
        <v>39.281223064014164</v>
      </c>
      <c r="X27">
        <v>38.931822048745772</v>
      </c>
      <c r="Y27">
        <v>38.573112610007961</v>
      </c>
      <c r="Z27">
        <v>38.218840436072519</v>
      </c>
      <c r="AA27">
        <v>37.883959520943257</v>
      </c>
      <c r="AB27">
        <v>37.560992086438539</v>
      </c>
      <c r="AC27">
        <v>-1.3800344185755259E-2</v>
      </c>
    </row>
    <row r="29" spans="1:29" x14ac:dyDescent="0.45">
      <c r="B29" t="s">
        <v>1497</v>
      </c>
    </row>
    <row r="30" spans="1:29" x14ac:dyDescent="0.45">
      <c r="B30" t="s">
        <v>1498</v>
      </c>
    </row>
    <row r="31" spans="1:29" x14ac:dyDescent="0.45">
      <c r="A31" t="s">
        <v>1499</v>
      </c>
      <c r="B31" t="s">
        <v>1500</v>
      </c>
      <c r="C31">
        <v>0.59498688</v>
      </c>
      <c r="D31">
        <v>0.56559097599999997</v>
      </c>
      <c r="E31">
        <v>0.56616966400000002</v>
      </c>
      <c r="F31">
        <v>0.56694950399999999</v>
      </c>
      <c r="G31">
        <v>0.56581657600000002</v>
      </c>
      <c r="H31">
        <v>0.56227513600000001</v>
      </c>
      <c r="I31">
        <v>0.55764070399999999</v>
      </c>
      <c r="J31">
        <v>0.55301900800000003</v>
      </c>
      <c r="K31">
        <v>0.54866521599999996</v>
      </c>
      <c r="L31">
        <v>0.54410111999999999</v>
      </c>
      <c r="M31">
        <v>0.53962681599999995</v>
      </c>
      <c r="N31">
        <v>0.53538271999999998</v>
      </c>
      <c r="O31">
        <v>0.53084921600000001</v>
      </c>
      <c r="P31">
        <v>0.52652697599999998</v>
      </c>
      <c r="Q31">
        <v>0.52204547199999995</v>
      </c>
      <c r="R31">
        <v>0.51751654400000002</v>
      </c>
      <c r="S31">
        <v>0.51278175999999998</v>
      </c>
      <c r="T31">
        <v>0.50850748800000001</v>
      </c>
      <c r="U31">
        <v>0.50438809600000001</v>
      </c>
      <c r="V31">
        <v>0.50002620799999997</v>
      </c>
      <c r="W31">
        <v>0.49595881600000002</v>
      </c>
      <c r="X31">
        <v>0.49153852799999997</v>
      </c>
      <c r="Y31">
        <v>0.486659552</v>
      </c>
      <c r="Z31">
        <v>0.481831232</v>
      </c>
      <c r="AA31">
        <v>0.47719270400000002</v>
      </c>
      <c r="AB31">
        <v>0.47245900800000001</v>
      </c>
      <c r="AC31">
        <v>-9.1811283734718474E-3</v>
      </c>
    </row>
    <row r="32" spans="1:29" x14ac:dyDescent="0.45">
      <c r="A32" t="s">
        <v>1501</v>
      </c>
      <c r="B32" t="s">
        <v>1502</v>
      </c>
      <c r="C32">
        <v>0.92457420800000001</v>
      </c>
      <c r="D32">
        <v>0.98388595199999995</v>
      </c>
      <c r="E32">
        <v>0.99778188800000001</v>
      </c>
      <c r="F32">
        <v>1.011565056</v>
      </c>
      <c r="G32">
        <v>1.022745472</v>
      </c>
      <c r="H32">
        <v>1.0299940480000001</v>
      </c>
      <c r="I32">
        <v>1.0365953919999999</v>
      </c>
      <c r="J32">
        <v>1.0441312</v>
      </c>
      <c r="K32">
        <v>1.0523892480000001</v>
      </c>
      <c r="L32">
        <v>1.0619888639999999</v>
      </c>
      <c r="M32">
        <v>1.07257216</v>
      </c>
      <c r="N32">
        <v>1.084401792</v>
      </c>
      <c r="O32">
        <v>1.097000448</v>
      </c>
      <c r="P32">
        <v>1.1101196799999999</v>
      </c>
      <c r="Q32">
        <v>1.1235953919999999</v>
      </c>
      <c r="R32">
        <v>1.1379557119999999</v>
      </c>
      <c r="S32">
        <v>1.1531386880000001</v>
      </c>
      <c r="T32">
        <v>1.17016448</v>
      </c>
      <c r="U32">
        <v>1.188274432</v>
      </c>
      <c r="V32">
        <v>1.206452096</v>
      </c>
      <c r="W32">
        <v>1.2252771840000001</v>
      </c>
      <c r="X32">
        <v>1.243111168</v>
      </c>
      <c r="Y32">
        <v>1.260267392</v>
      </c>
      <c r="Z32">
        <v>1.2769024</v>
      </c>
      <c r="AA32">
        <v>1.2942576640000001</v>
      </c>
      <c r="AB32">
        <v>1.3113802240000001</v>
      </c>
      <c r="AC32">
        <v>1.4078264455456461E-2</v>
      </c>
    </row>
    <row r="33" spans="1:29" x14ac:dyDescent="0.45">
      <c r="A33" t="s">
        <v>1503</v>
      </c>
      <c r="B33" t="s">
        <v>1504</v>
      </c>
      <c r="C33">
        <v>0.45252947199999999</v>
      </c>
      <c r="D33">
        <v>0.44482867199999998</v>
      </c>
      <c r="E33">
        <v>0.43924083200000003</v>
      </c>
      <c r="F33">
        <v>0.43466864</v>
      </c>
      <c r="G33">
        <v>0.41793100799999999</v>
      </c>
      <c r="H33">
        <v>0.39681289600000003</v>
      </c>
      <c r="I33">
        <v>0.37454972800000003</v>
      </c>
      <c r="J33">
        <v>0.35388873599999998</v>
      </c>
      <c r="K33">
        <v>0.334859456</v>
      </c>
      <c r="L33">
        <v>0.31755040000000001</v>
      </c>
      <c r="M33">
        <v>0.30188588799999999</v>
      </c>
      <c r="N33">
        <v>0.28806668800000002</v>
      </c>
      <c r="O33">
        <v>0.27600831999999997</v>
      </c>
      <c r="P33">
        <v>0.26572577600000002</v>
      </c>
      <c r="Q33">
        <v>0.25716776000000002</v>
      </c>
      <c r="R33">
        <v>0.25033508799999998</v>
      </c>
      <c r="S33">
        <v>0.24518048000000001</v>
      </c>
      <c r="T33">
        <v>0.241830352</v>
      </c>
      <c r="U33">
        <v>0.24026312</v>
      </c>
      <c r="V33">
        <v>0.23862364799999999</v>
      </c>
      <c r="W33">
        <v>0.23698448</v>
      </c>
      <c r="X33">
        <v>0.23524223999999999</v>
      </c>
      <c r="Y33">
        <v>0.23340683200000001</v>
      </c>
      <c r="Z33">
        <v>0.23158044799999999</v>
      </c>
      <c r="AA33">
        <v>0.22998131199999999</v>
      </c>
      <c r="AB33">
        <v>0.22855848000000001</v>
      </c>
      <c r="AC33">
        <v>-2.6952550110391989E-2</v>
      </c>
    </row>
    <row r="34" spans="1:29" x14ac:dyDescent="0.45">
      <c r="A34" t="s">
        <v>1505</v>
      </c>
      <c r="B34" t="s">
        <v>1506</v>
      </c>
      <c r="C34">
        <v>0.34956310400000001</v>
      </c>
      <c r="D34">
        <v>0.34852729599999999</v>
      </c>
      <c r="E34">
        <v>0.34743289599999999</v>
      </c>
      <c r="F34">
        <v>0.34620860799999997</v>
      </c>
      <c r="G34">
        <v>0.34525900799999998</v>
      </c>
      <c r="H34">
        <v>0.34202352000000003</v>
      </c>
      <c r="I34">
        <v>0.33902982399999998</v>
      </c>
      <c r="J34">
        <v>0.33630428800000001</v>
      </c>
      <c r="K34">
        <v>0.33379897600000002</v>
      </c>
      <c r="L34">
        <v>0.33146774400000001</v>
      </c>
      <c r="M34">
        <v>0.32936582399999997</v>
      </c>
      <c r="N34">
        <v>0.327653056</v>
      </c>
      <c r="O34">
        <v>0.32634323199999998</v>
      </c>
      <c r="P34">
        <v>0.32546067200000001</v>
      </c>
      <c r="Q34">
        <v>0.32498998400000001</v>
      </c>
      <c r="R34">
        <v>0.32493840000000002</v>
      </c>
      <c r="S34">
        <v>0.32529401600000002</v>
      </c>
      <c r="T34">
        <v>0.32607193600000001</v>
      </c>
      <c r="U34">
        <v>0.32728083200000002</v>
      </c>
      <c r="V34">
        <v>0.32891251199999999</v>
      </c>
      <c r="W34">
        <v>0.33105030400000002</v>
      </c>
      <c r="X34">
        <v>0.33371427199999998</v>
      </c>
      <c r="Y34">
        <v>0.33686508799999998</v>
      </c>
      <c r="Z34">
        <v>0.34000607999999999</v>
      </c>
      <c r="AA34">
        <v>0.34312889600000002</v>
      </c>
      <c r="AB34">
        <v>0.34622892799999999</v>
      </c>
      <c r="AC34">
        <v>-3.832826310995463E-4</v>
      </c>
    </row>
    <row r="35" spans="1:29" x14ac:dyDescent="0.45">
      <c r="A35" t="s">
        <v>1507</v>
      </c>
      <c r="B35" t="s">
        <v>1508</v>
      </c>
      <c r="C35">
        <v>6.8362144E-2</v>
      </c>
      <c r="D35">
        <v>6.9241520000000001E-2</v>
      </c>
      <c r="E35">
        <v>7.0149848000000001E-2</v>
      </c>
      <c r="F35">
        <v>7.1052935999999997E-2</v>
      </c>
      <c r="G35">
        <v>7.1960287999999997E-2</v>
      </c>
      <c r="H35">
        <v>7.2859967999999997E-2</v>
      </c>
      <c r="I35">
        <v>7.3769767999999999E-2</v>
      </c>
      <c r="J35">
        <v>7.4686208000000004E-2</v>
      </c>
      <c r="K35">
        <v>7.5595159999999995E-2</v>
      </c>
      <c r="L35">
        <v>7.6502487999999993E-2</v>
      </c>
      <c r="M35">
        <v>7.7414912000000002E-2</v>
      </c>
      <c r="N35">
        <v>7.8332048000000001E-2</v>
      </c>
      <c r="O35">
        <v>7.9236280000000006E-2</v>
      </c>
      <c r="P35">
        <v>8.0074199999999998E-2</v>
      </c>
      <c r="Q35">
        <v>8.0822688000000004E-2</v>
      </c>
      <c r="R35">
        <v>8.1485935999999995E-2</v>
      </c>
      <c r="S35">
        <v>8.2051832000000005E-2</v>
      </c>
      <c r="T35">
        <v>8.2524719999999996E-2</v>
      </c>
      <c r="U35">
        <v>8.2964759999999999E-2</v>
      </c>
      <c r="V35">
        <v>8.3381144000000004E-2</v>
      </c>
      <c r="W35">
        <v>8.3789119999999995E-2</v>
      </c>
      <c r="X35">
        <v>8.4191208000000003E-2</v>
      </c>
      <c r="Y35">
        <v>8.4583848000000003E-2</v>
      </c>
      <c r="Z35">
        <v>8.4967135999999999E-2</v>
      </c>
      <c r="AA35">
        <v>8.5341799999999995E-2</v>
      </c>
      <c r="AB35">
        <v>8.5708984000000002E-2</v>
      </c>
      <c r="AC35">
        <v>9.0865716961421317E-3</v>
      </c>
    </row>
    <row r="36" spans="1:29" x14ac:dyDescent="0.45">
      <c r="A36" t="s">
        <v>1509</v>
      </c>
      <c r="B36" t="s">
        <v>1510</v>
      </c>
      <c r="C36">
        <v>0.19033324800000001</v>
      </c>
      <c r="D36">
        <v>0.19084062399999999</v>
      </c>
      <c r="E36">
        <v>0.19180299200000001</v>
      </c>
      <c r="F36">
        <v>0.193075936</v>
      </c>
      <c r="G36">
        <v>0.193740784</v>
      </c>
      <c r="H36">
        <v>0.193360848</v>
      </c>
      <c r="I36">
        <v>0.19236134399999999</v>
      </c>
      <c r="J36">
        <v>0.191028752</v>
      </c>
      <c r="K36">
        <v>0.19012039999999999</v>
      </c>
      <c r="L36">
        <v>0.18960015999999999</v>
      </c>
      <c r="M36">
        <v>0.18948328</v>
      </c>
      <c r="N36">
        <v>0.189817232</v>
      </c>
      <c r="O36">
        <v>0.19051815999999999</v>
      </c>
      <c r="P36">
        <v>0.19170820799999999</v>
      </c>
      <c r="Q36">
        <v>0.19336033599999999</v>
      </c>
      <c r="R36">
        <v>0.19552905600000001</v>
      </c>
      <c r="S36">
        <v>0.19830171199999999</v>
      </c>
      <c r="T36">
        <v>0.20107030400000001</v>
      </c>
      <c r="U36">
        <v>0.20391007999999999</v>
      </c>
      <c r="V36">
        <v>0.206757632</v>
      </c>
      <c r="W36">
        <v>0.209611248</v>
      </c>
      <c r="X36">
        <v>0.21232783999999999</v>
      </c>
      <c r="Y36">
        <v>0.214859312</v>
      </c>
      <c r="Z36">
        <v>0.217260656</v>
      </c>
      <c r="AA36">
        <v>0.21971025599999999</v>
      </c>
      <c r="AB36">
        <v>0.22207265600000001</v>
      </c>
      <c r="AC36">
        <v>6.1881936436216636E-3</v>
      </c>
    </row>
    <row r="37" spans="1:29" x14ac:dyDescent="0.45">
      <c r="A37" t="s">
        <v>1511</v>
      </c>
      <c r="B37" t="s">
        <v>1512</v>
      </c>
      <c r="C37">
        <v>7.9277760000000003E-2</v>
      </c>
      <c r="D37">
        <v>7.9241023999999993E-2</v>
      </c>
      <c r="E37">
        <v>7.9217047999999998E-2</v>
      </c>
      <c r="F37">
        <v>7.9159960000000001E-2</v>
      </c>
      <c r="G37">
        <v>7.9073071999999994E-2</v>
      </c>
      <c r="H37">
        <v>7.8570111999999998E-2</v>
      </c>
      <c r="I37">
        <v>7.8006560000000003E-2</v>
      </c>
      <c r="J37">
        <v>7.7403968000000004E-2</v>
      </c>
      <c r="K37">
        <v>7.6822632000000002E-2</v>
      </c>
      <c r="L37">
        <v>7.6256599999999994E-2</v>
      </c>
      <c r="M37">
        <v>7.5716071999999995E-2</v>
      </c>
      <c r="N37">
        <v>7.5195239999999997E-2</v>
      </c>
      <c r="O37">
        <v>7.4692744000000005E-2</v>
      </c>
      <c r="P37">
        <v>7.4213528000000001E-2</v>
      </c>
      <c r="Q37">
        <v>7.3757199999999995E-2</v>
      </c>
      <c r="R37">
        <v>7.3328264000000004E-2</v>
      </c>
      <c r="S37">
        <v>7.2936855999999994E-2</v>
      </c>
      <c r="T37">
        <v>7.2586367999999998E-2</v>
      </c>
      <c r="U37">
        <v>7.2277752000000001E-2</v>
      </c>
      <c r="V37">
        <v>7.2012376000000003E-2</v>
      </c>
      <c r="W37">
        <v>7.1801504000000002E-2</v>
      </c>
      <c r="X37">
        <v>7.1659855999999994E-2</v>
      </c>
      <c r="Y37">
        <v>7.1579335999999993E-2</v>
      </c>
      <c r="Z37">
        <v>7.1571248000000004E-2</v>
      </c>
      <c r="AA37">
        <v>7.1643271999999994E-2</v>
      </c>
      <c r="AB37">
        <v>7.1800048000000005E-2</v>
      </c>
      <c r="AC37">
        <v>-3.9550577058538039E-3</v>
      </c>
    </row>
    <row r="38" spans="1:29" x14ac:dyDescent="0.45">
      <c r="A38" t="s">
        <v>1513</v>
      </c>
      <c r="B38" t="s">
        <v>1514</v>
      </c>
      <c r="C38">
        <v>0.18284710400000001</v>
      </c>
      <c r="D38">
        <v>0.182215504</v>
      </c>
      <c r="E38">
        <v>0.183569232</v>
      </c>
      <c r="F38">
        <v>0.185640272</v>
      </c>
      <c r="G38">
        <v>0.18743944000000001</v>
      </c>
      <c r="H38">
        <v>0.18699436799999999</v>
      </c>
      <c r="I38">
        <v>0.186424016</v>
      </c>
      <c r="J38">
        <v>0.18626144</v>
      </c>
      <c r="K38">
        <v>0.186404352</v>
      </c>
      <c r="L38">
        <v>0.18674231999999999</v>
      </c>
      <c r="M38">
        <v>0.18721537599999999</v>
      </c>
      <c r="N38">
        <v>0.187754368</v>
      </c>
      <c r="O38">
        <v>0.188226384</v>
      </c>
      <c r="P38">
        <v>0.188723216</v>
      </c>
      <c r="Q38">
        <v>0.18940014399999999</v>
      </c>
      <c r="R38">
        <v>0.18703504000000001</v>
      </c>
      <c r="S38">
        <v>0.18508912</v>
      </c>
      <c r="T38">
        <v>0.18369095999999999</v>
      </c>
      <c r="U38">
        <v>0.182845696</v>
      </c>
      <c r="V38">
        <v>0.18247695999999999</v>
      </c>
      <c r="W38">
        <v>0.182383504</v>
      </c>
      <c r="X38">
        <v>0.182309728</v>
      </c>
      <c r="Y38">
        <v>0.182201904</v>
      </c>
      <c r="Z38">
        <v>0.182192464</v>
      </c>
      <c r="AA38">
        <v>0.182375024</v>
      </c>
      <c r="AB38">
        <v>0.18258764799999999</v>
      </c>
      <c r="AC38">
        <v>-5.6797811119779773E-5</v>
      </c>
    </row>
    <row r="39" spans="1:29" x14ac:dyDescent="0.45">
      <c r="A39" t="s">
        <v>1515</v>
      </c>
      <c r="B39" t="s">
        <v>1516</v>
      </c>
      <c r="C39">
        <v>4.0723188E-2</v>
      </c>
      <c r="D39">
        <v>3.9741315999999999E-2</v>
      </c>
      <c r="E39">
        <v>3.8750288000000001E-2</v>
      </c>
      <c r="F39">
        <v>3.7582836000000001E-2</v>
      </c>
      <c r="G39">
        <v>3.638516E-2</v>
      </c>
      <c r="H39">
        <v>3.4992292000000001E-2</v>
      </c>
      <c r="I39">
        <v>3.3539880000000001E-2</v>
      </c>
      <c r="J39">
        <v>3.2000177999999997E-2</v>
      </c>
      <c r="K39">
        <v>3.0664894000000002E-2</v>
      </c>
      <c r="L39">
        <v>2.9534002E-2</v>
      </c>
      <c r="M39">
        <v>2.8609286000000001E-2</v>
      </c>
      <c r="N39">
        <v>2.7903582E-2</v>
      </c>
      <c r="O39">
        <v>2.7428560000000001E-2</v>
      </c>
      <c r="P39">
        <v>2.7209850000000001E-2</v>
      </c>
      <c r="Q39">
        <v>2.7260937999999998E-2</v>
      </c>
      <c r="R39">
        <v>2.7310738000000001E-2</v>
      </c>
      <c r="S39">
        <v>2.7361704000000001E-2</v>
      </c>
      <c r="T39">
        <v>2.7419786000000002E-2</v>
      </c>
      <c r="U39">
        <v>2.7486282000000001E-2</v>
      </c>
      <c r="V39">
        <v>2.7564120000000001E-2</v>
      </c>
      <c r="W39">
        <v>2.7658222E-2</v>
      </c>
      <c r="X39">
        <v>2.7768014000000001E-2</v>
      </c>
      <c r="Y39">
        <v>2.7890496000000001E-2</v>
      </c>
      <c r="Z39">
        <v>2.8023998000000001E-2</v>
      </c>
      <c r="AA39">
        <v>2.8167032000000002E-2</v>
      </c>
      <c r="AB39">
        <v>2.8318728000000001E-2</v>
      </c>
      <c r="AC39">
        <v>-1.442590723214077E-2</v>
      </c>
    </row>
    <row r="40" spans="1:29" x14ac:dyDescent="0.45">
      <c r="A40" t="s">
        <v>1517</v>
      </c>
      <c r="B40" t="s">
        <v>1518</v>
      </c>
      <c r="C40">
        <v>3.7161696000000001E-2</v>
      </c>
      <c r="D40">
        <v>3.8075504000000003E-2</v>
      </c>
      <c r="E40">
        <v>3.8360159999999997E-2</v>
      </c>
      <c r="F40">
        <v>3.8522852000000003E-2</v>
      </c>
      <c r="G40">
        <v>3.8637291999999997E-2</v>
      </c>
      <c r="H40">
        <v>3.870258E-2</v>
      </c>
      <c r="I40">
        <v>3.8719692E-2</v>
      </c>
      <c r="J40">
        <v>3.8688536000000003E-2</v>
      </c>
      <c r="K40">
        <v>3.8734320000000003E-2</v>
      </c>
      <c r="L40">
        <v>3.8861E-2</v>
      </c>
      <c r="M40">
        <v>3.9070651999999997E-2</v>
      </c>
      <c r="N40">
        <v>3.9370936000000002E-2</v>
      </c>
      <c r="O40">
        <v>3.9763699999999999E-2</v>
      </c>
      <c r="P40">
        <v>4.0262112000000003E-2</v>
      </c>
      <c r="Q40">
        <v>4.0871616E-2</v>
      </c>
      <c r="R40">
        <v>4.1476607999999998E-2</v>
      </c>
      <c r="S40">
        <v>4.2075632000000002E-2</v>
      </c>
      <c r="T40">
        <v>4.2674256000000001E-2</v>
      </c>
      <c r="U40">
        <v>4.3273180000000001E-2</v>
      </c>
      <c r="V40">
        <v>4.3875648000000003E-2</v>
      </c>
      <c r="W40">
        <v>4.4488423999999999E-2</v>
      </c>
      <c r="X40">
        <v>4.5111343999999998E-2</v>
      </c>
      <c r="Y40">
        <v>4.5741499999999997E-2</v>
      </c>
      <c r="Z40">
        <v>4.6378655999999997E-2</v>
      </c>
      <c r="AA40">
        <v>4.7023391999999997E-2</v>
      </c>
      <c r="AB40">
        <v>4.7675936000000002E-2</v>
      </c>
      <c r="AC40">
        <v>1.001575448740288E-2</v>
      </c>
    </row>
    <row r="41" spans="1:29" x14ac:dyDescent="0.45">
      <c r="A41" t="s">
        <v>1519</v>
      </c>
      <c r="B41" t="s">
        <v>1520</v>
      </c>
      <c r="C41">
        <v>0.12483857600000001</v>
      </c>
      <c r="D41">
        <v>0.122177168</v>
      </c>
      <c r="E41">
        <v>0.119963032</v>
      </c>
      <c r="F41">
        <v>0.11808790399999999</v>
      </c>
      <c r="G41">
        <v>0.11609736800000001</v>
      </c>
      <c r="H41">
        <v>0.11380596</v>
      </c>
      <c r="I41">
        <v>0.111515896</v>
      </c>
      <c r="J41">
        <v>0.109399336</v>
      </c>
      <c r="K41">
        <v>0.107488504</v>
      </c>
      <c r="L41">
        <v>0.105734648</v>
      </c>
      <c r="M41">
        <v>0.10414446400000001</v>
      </c>
      <c r="N41">
        <v>0.102719456</v>
      </c>
      <c r="O41">
        <v>0.10141056</v>
      </c>
      <c r="P41">
        <v>0.10027256</v>
      </c>
      <c r="Q41">
        <v>9.9267408000000001E-2</v>
      </c>
      <c r="R41">
        <v>9.8397992000000004E-2</v>
      </c>
      <c r="S41">
        <v>9.7693543999999993E-2</v>
      </c>
      <c r="T41">
        <v>9.7154119999999997E-2</v>
      </c>
      <c r="U41">
        <v>9.6815248000000007E-2</v>
      </c>
      <c r="V41">
        <v>9.6643400000000004E-2</v>
      </c>
      <c r="W41">
        <v>9.6637704000000005E-2</v>
      </c>
      <c r="X41">
        <v>9.6759144000000005E-2</v>
      </c>
      <c r="Y41">
        <v>9.6902584E-2</v>
      </c>
      <c r="Z41">
        <v>9.7108184E-2</v>
      </c>
      <c r="AA41">
        <v>9.7404288000000006E-2</v>
      </c>
      <c r="AB41">
        <v>9.7757631999999997E-2</v>
      </c>
      <c r="AC41">
        <v>-9.7335290819186016E-3</v>
      </c>
    </row>
    <row r="42" spans="1:29" x14ac:dyDescent="0.45">
      <c r="A42" t="s">
        <v>1521</v>
      </c>
      <c r="B42" t="s">
        <v>1522</v>
      </c>
      <c r="C42">
        <v>9.7011752000000007E-2</v>
      </c>
      <c r="D42">
        <v>9.5323727999999996E-2</v>
      </c>
      <c r="E42">
        <v>9.3864928E-2</v>
      </c>
      <c r="F42">
        <v>9.2523648E-2</v>
      </c>
      <c r="G42">
        <v>9.0934360000000006E-2</v>
      </c>
      <c r="H42">
        <v>8.8982368000000006E-2</v>
      </c>
      <c r="I42">
        <v>8.6906232E-2</v>
      </c>
      <c r="J42">
        <v>8.4864703999999999E-2</v>
      </c>
      <c r="K42">
        <v>8.2885327999999994E-2</v>
      </c>
      <c r="L42">
        <v>8.0946472000000005E-2</v>
      </c>
      <c r="M42">
        <v>7.9061928000000004E-2</v>
      </c>
      <c r="N42">
        <v>7.7250440000000004E-2</v>
      </c>
      <c r="O42">
        <v>7.5483776000000002E-2</v>
      </c>
      <c r="P42">
        <v>7.3799192E-2</v>
      </c>
      <c r="Q42">
        <v>7.2188823999999999E-2</v>
      </c>
      <c r="R42">
        <v>7.0666976000000006E-2</v>
      </c>
      <c r="S42">
        <v>6.9257791999999999E-2</v>
      </c>
      <c r="T42">
        <v>6.7990159999999994E-2</v>
      </c>
      <c r="U42">
        <v>6.6878571999999997E-2</v>
      </c>
      <c r="V42">
        <v>6.5919443999999994E-2</v>
      </c>
      <c r="W42">
        <v>6.5113632000000005E-2</v>
      </c>
      <c r="X42">
        <v>6.4456327999999993E-2</v>
      </c>
      <c r="Y42">
        <v>6.3892571999999995E-2</v>
      </c>
      <c r="Z42">
        <v>6.3458587999999996E-2</v>
      </c>
      <c r="AA42">
        <v>6.3206232000000001E-2</v>
      </c>
      <c r="AB42">
        <v>6.3082444000000001E-2</v>
      </c>
      <c r="AC42">
        <v>-1.7068243354986471E-2</v>
      </c>
    </row>
    <row r="43" spans="1:29" x14ac:dyDescent="0.45">
      <c r="A43" t="s">
        <v>1523</v>
      </c>
      <c r="B43" t="s">
        <v>1524</v>
      </c>
      <c r="C43">
        <v>0.15743579199999999</v>
      </c>
      <c r="D43">
        <v>0.15289734399999999</v>
      </c>
      <c r="E43">
        <v>0.15377766400000001</v>
      </c>
      <c r="F43">
        <v>0.154119168</v>
      </c>
      <c r="G43">
        <v>0.15401436800000001</v>
      </c>
      <c r="H43">
        <v>0.15365110400000001</v>
      </c>
      <c r="I43">
        <v>0.15306988799999999</v>
      </c>
      <c r="J43">
        <v>0.15265783999999999</v>
      </c>
      <c r="K43">
        <v>0.152172368</v>
      </c>
      <c r="L43">
        <v>0.15165830399999999</v>
      </c>
      <c r="M43">
        <v>0.15102332800000001</v>
      </c>
      <c r="N43">
        <v>0.15022961600000001</v>
      </c>
      <c r="O43">
        <v>0.14910772799999999</v>
      </c>
      <c r="P43">
        <v>0.147685712</v>
      </c>
      <c r="Q43">
        <v>0.145907232</v>
      </c>
      <c r="R43">
        <v>0.14382793599999999</v>
      </c>
      <c r="S43">
        <v>0.14144376</v>
      </c>
      <c r="T43">
        <v>0.13901844799999999</v>
      </c>
      <c r="U43">
        <v>0.13644356799999999</v>
      </c>
      <c r="V43">
        <v>0.133819296</v>
      </c>
      <c r="W43">
        <v>0.13125719199999999</v>
      </c>
      <c r="X43">
        <v>0.12870858399999999</v>
      </c>
      <c r="Y43">
        <v>0.12613221599999999</v>
      </c>
      <c r="Z43">
        <v>0.12373096</v>
      </c>
      <c r="AA43">
        <v>0.12151582399999999</v>
      </c>
      <c r="AB43">
        <v>0.119520032</v>
      </c>
      <c r="AC43">
        <v>-1.096083609828913E-2</v>
      </c>
    </row>
    <row r="44" spans="1:29" x14ac:dyDescent="0.45">
      <c r="A44" t="s">
        <v>1525</v>
      </c>
      <c r="B44" t="s">
        <v>1526</v>
      </c>
      <c r="C44">
        <v>2.031976448</v>
      </c>
      <c r="D44">
        <v>2.049780352</v>
      </c>
      <c r="E44">
        <v>1.951656448</v>
      </c>
      <c r="F44">
        <v>1.9885809919999999</v>
      </c>
      <c r="G44">
        <v>2.0226928640000001</v>
      </c>
      <c r="H44">
        <v>2.05212416</v>
      </c>
      <c r="I44">
        <v>2.0794380800000001</v>
      </c>
      <c r="J44">
        <v>2.1075018239999999</v>
      </c>
      <c r="K44">
        <v>2.136621184</v>
      </c>
      <c r="L44">
        <v>2.16900352</v>
      </c>
      <c r="M44">
        <v>2.2028142079999999</v>
      </c>
      <c r="N44">
        <v>2.2369771520000001</v>
      </c>
      <c r="O44">
        <v>2.2721592319999999</v>
      </c>
      <c r="P44">
        <v>2.3081410560000002</v>
      </c>
      <c r="Q44">
        <v>2.3438041599999999</v>
      </c>
      <c r="R44">
        <v>2.375345152</v>
      </c>
      <c r="S44">
        <v>2.4092917759999999</v>
      </c>
      <c r="T44">
        <v>2.4448616959999998</v>
      </c>
      <c r="U44">
        <v>2.4824565760000001</v>
      </c>
      <c r="V44">
        <v>2.5210204159999998</v>
      </c>
      <c r="W44">
        <v>2.5556628479999999</v>
      </c>
      <c r="X44">
        <v>2.5940464639999998</v>
      </c>
      <c r="Y44">
        <v>2.6318520319999998</v>
      </c>
      <c r="Z44">
        <v>2.6698111999999998</v>
      </c>
      <c r="AA44">
        <v>2.7089420799999999</v>
      </c>
      <c r="AB44">
        <v>2.7488279040000001</v>
      </c>
      <c r="AC44">
        <v>1.2159965044791219E-2</v>
      </c>
    </row>
    <row r="45" spans="1:29" x14ac:dyDescent="0.45">
      <c r="A45" t="s">
        <v>1527</v>
      </c>
      <c r="B45" t="s">
        <v>1528</v>
      </c>
      <c r="C45">
        <v>5.3316213720000007</v>
      </c>
      <c r="D45">
        <v>5.3623669799999991</v>
      </c>
      <c r="E45">
        <v>5.2717369199999986</v>
      </c>
      <c r="F45">
        <v>5.3177383119999986</v>
      </c>
      <c r="G45">
        <v>5.3427270600000014</v>
      </c>
      <c r="H45">
        <v>5.3451493600000006</v>
      </c>
      <c r="I45">
        <v>5.3415670039999998</v>
      </c>
      <c r="J45">
        <v>5.3418360180000004</v>
      </c>
      <c r="K45">
        <v>5.347222038</v>
      </c>
      <c r="L45">
        <v>5.3599476419999998</v>
      </c>
      <c r="M45">
        <v>5.3780041940000007</v>
      </c>
      <c r="N45">
        <v>5.4010543260000006</v>
      </c>
      <c r="O45">
        <v>5.4282283400000004</v>
      </c>
      <c r="P45">
        <v>5.4599227380000013</v>
      </c>
      <c r="Q45">
        <v>5.4944391539999993</v>
      </c>
      <c r="R45">
        <v>5.525149442</v>
      </c>
      <c r="S45">
        <v>5.5618986719999999</v>
      </c>
      <c r="T45">
        <v>5.6055650739999994</v>
      </c>
      <c r="U45">
        <v>5.6555581939999993</v>
      </c>
      <c r="V45">
        <v>5.7074848999999999</v>
      </c>
      <c r="W45">
        <v>5.7576741820000006</v>
      </c>
      <c r="X45">
        <v>5.810944718</v>
      </c>
      <c r="Y45">
        <v>5.8628346639999993</v>
      </c>
      <c r="Z45">
        <v>5.9148232500000004</v>
      </c>
      <c r="AA45">
        <v>5.9698897759999996</v>
      </c>
      <c r="AB45">
        <v>6.0259786520000009</v>
      </c>
      <c r="AC45">
        <v>4.9089901546321979E-3</v>
      </c>
    </row>
    <row r="46" spans="1:29" x14ac:dyDescent="0.45">
      <c r="A46" t="s">
        <v>1529</v>
      </c>
      <c r="B46" t="s">
        <v>1530</v>
      </c>
      <c r="C46">
        <v>7.0134922862052917E-2</v>
      </c>
      <c r="D46">
        <v>9.1486945748329163E-2</v>
      </c>
      <c r="E46">
        <v>0.1193008199334145</v>
      </c>
      <c r="F46">
        <v>0.15019077062606809</v>
      </c>
      <c r="G46">
        <v>0.18050052225589749</v>
      </c>
      <c r="H46">
        <v>0.20873008668422699</v>
      </c>
      <c r="I46">
        <v>0.23311989009380341</v>
      </c>
      <c r="J46">
        <v>0.25518804788589478</v>
      </c>
      <c r="K46">
        <v>0.2769947350025177</v>
      </c>
      <c r="L46">
        <v>0.29923674464225769</v>
      </c>
      <c r="M46">
        <v>0.32176563143730158</v>
      </c>
      <c r="N46">
        <v>0.3443218469619751</v>
      </c>
      <c r="O46">
        <v>0.36690127849578857</v>
      </c>
      <c r="P46">
        <v>0.38932192325592041</v>
      </c>
      <c r="Q46">
        <v>0.41114059090614319</v>
      </c>
      <c r="R46">
        <v>0.43246880173683172</v>
      </c>
      <c r="S46">
        <v>0.4527735710144043</v>
      </c>
      <c r="T46">
        <v>0.47238817811012268</v>
      </c>
      <c r="U46">
        <v>0.49130412936210632</v>
      </c>
      <c r="V46">
        <v>0.50966900587081909</v>
      </c>
      <c r="W46">
        <v>0.52751326560974121</v>
      </c>
      <c r="X46">
        <v>0.54464465379714966</v>
      </c>
      <c r="Y46">
        <v>0.56095385551452637</v>
      </c>
      <c r="Z46">
        <v>0.57689332962036133</v>
      </c>
      <c r="AA46">
        <v>0.59221106767654419</v>
      </c>
      <c r="AB46">
        <v>0.60719448328018188</v>
      </c>
      <c r="AC46">
        <v>9.0173798143279749E-2</v>
      </c>
    </row>
    <row r="47" spans="1:29" x14ac:dyDescent="0.45">
      <c r="A47" t="s">
        <v>260</v>
      </c>
      <c r="B47" t="s">
        <v>1531</v>
      </c>
      <c r="C47">
        <v>0.18513305485248571</v>
      </c>
      <c r="D47">
        <v>0.19618113338947299</v>
      </c>
      <c r="E47">
        <v>0.20806993544101721</v>
      </c>
      <c r="F47">
        <v>0.2202898561954498</v>
      </c>
      <c r="G47">
        <v>0.23191364109516141</v>
      </c>
      <c r="H47">
        <v>0.24404700100421911</v>
      </c>
      <c r="I47">
        <v>0.25698700547218323</v>
      </c>
      <c r="J47">
        <v>0.26999360322952271</v>
      </c>
      <c r="K47">
        <v>0.28355693817138672</v>
      </c>
      <c r="L47">
        <v>0.29791304469108582</v>
      </c>
      <c r="M47">
        <v>0.31315085291862488</v>
      </c>
      <c r="N47">
        <v>0.32913258671760559</v>
      </c>
      <c r="O47">
        <v>0.3461628258228302</v>
      </c>
      <c r="P47">
        <v>0.36398994922637939</v>
      </c>
      <c r="Q47">
        <v>0.38263362646102911</v>
      </c>
      <c r="R47">
        <v>0.40191635489463812</v>
      </c>
      <c r="S47">
        <v>0.42191752791404719</v>
      </c>
      <c r="T47">
        <v>0.44253355264663702</v>
      </c>
      <c r="U47">
        <v>0.46366396546363831</v>
      </c>
      <c r="V47">
        <v>0.48558345437049871</v>
      </c>
      <c r="W47">
        <v>0.50805890560150146</v>
      </c>
      <c r="X47">
        <v>0.53128021955490112</v>
      </c>
      <c r="Y47">
        <v>0.55522787570953369</v>
      </c>
      <c r="Z47">
        <v>0.58007967472076416</v>
      </c>
      <c r="AA47">
        <v>0.60541057586669922</v>
      </c>
      <c r="AB47">
        <v>0.63153308629989624</v>
      </c>
      <c r="AC47">
        <v>5.0307545821676403E-2</v>
      </c>
    </row>
    <row r="48" spans="1:29" x14ac:dyDescent="0.45">
      <c r="A48" t="s">
        <v>1532</v>
      </c>
      <c r="B48" t="s">
        <v>1533</v>
      </c>
      <c r="C48">
        <v>5.216623240009568</v>
      </c>
      <c r="D48">
        <v>5.2576727923588553</v>
      </c>
      <c r="E48">
        <v>5.1829678044923968</v>
      </c>
      <c r="F48">
        <v>5.2476392264306178</v>
      </c>
      <c r="G48">
        <v>5.2913139411607366</v>
      </c>
      <c r="H48">
        <v>5.3098324456800086</v>
      </c>
      <c r="I48">
        <v>5.31769988862162</v>
      </c>
      <c r="J48">
        <v>5.3270304626563716</v>
      </c>
      <c r="K48">
        <v>5.3406598348311309</v>
      </c>
      <c r="L48">
        <v>5.3612713419511717</v>
      </c>
      <c r="M48">
        <v>5.3866189725186766</v>
      </c>
      <c r="N48">
        <v>5.4162435862443701</v>
      </c>
      <c r="O48">
        <v>5.4489667926729588</v>
      </c>
      <c r="P48">
        <v>5.4852547120295423</v>
      </c>
      <c r="Q48">
        <v>5.5229461184451134</v>
      </c>
      <c r="R48">
        <v>5.5557018888421936</v>
      </c>
      <c r="S48">
        <v>5.5927547151003569</v>
      </c>
      <c r="T48">
        <v>5.6354196994634851</v>
      </c>
      <c r="U48">
        <v>5.6831983578984673</v>
      </c>
      <c r="V48">
        <v>5.7315704515003203</v>
      </c>
      <c r="W48">
        <v>5.7771285420082403</v>
      </c>
      <c r="X48">
        <v>5.8243091522422494</v>
      </c>
      <c r="Y48">
        <v>5.868560643804992</v>
      </c>
      <c r="Z48">
        <v>5.9116369048995976</v>
      </c>
      <c r="AA48">
        <v>5.9566902678098446</v>
      </c>
      <c r="AB48">
        <v>6.0016400489802866</v>
      </c>
      <c r="AC48">
        <v>5.6230491125790483E-3</v>
      </c>
    </row>
    <row r="50" spans="1:29" x14ac:dyDescent="0.45">
      <c r="B50" t="s">
        <v>1534</v>
      </c>
    </row>
    <row r="51" spans="1:29" x14ac:dyDescent="0.45">
      <c r="A51" t="s">
        <v>1535</v>
      </c>
      <c r="B51" t="s">
        <v>1500</v>
      </c>
      <c r="C51">
        <v>3.118029312</v>
      </c>
      <c r="D51">
        <v>2.929732096</v>
      </c>
      <c r="E51">
        <v>3.0470679039999999</v>
      </c>
      <c r="F51">
        <v>3.0283389440000001</v>
      </c>
      <c r="G51">
        <v>2.9919605759999999</v>
      </c>
      <c r="H51">
        <v>2.9475128320000001</v>
      </c>
      <c r="I51">
        <v>2.900389632</v>
      </c>
      <c r="J51">
        <v>2.8565015040000001</v>
      </c>
      <c r="K51">
        <v>2.8131284480000001</v>
      </c>
      <c r="L51">
        <v>2.772394496</v>
      </c>
      <c r="M51">
        <v>2.7328186880000001</v>
      </c>
      <c r="N51">
        <v>2.6957132800000001</v>
      </c>
      <c r="O51">
        <v>2.6580510720000001</v>
      </c>
      <c r="P51">
        <v>2.622240256</v>
      </c>
      <c r="Q51">
        <v>2.5871393280000001</v>
      </c>
      <c r="R51">
        <v>2.5533125120000002</v>
      </c>
      <c r="S51">
        <v>2.519939328</v>
      </c>
      <c r="T51">
        <v>2.4903383039999998</v>
      </c>
      <c r="U51">
        <v>2.4626063359999999</v>
      </c>
      <c r="V51">
        <v>2.4366440960000002</v>
      </c>
      <c r="W51">
        <v>2.412092672</v>
      </c>
      <c r="X51">
        <v>2.3866539520000001</v>
      </c>
      <c r="Y51">
        <v>2.3599639039999998</v>
      </c>
      <c r="Z51">
        <v>2.3336017920000001</v>
      </c>
      <c r="AA51">
        <v>2.30767744</v>
      </c>
      <c r="AB51">
        <v>2.2826296319999999</v>
      </c>
      <c r="AC51">
        <v>-1.2397432551546791E-2</v>
      </c>
    </row>
    <row r="52" spans="1:29" x14ac:dyDescent="0.45">
      <c r="A52" t="s">
        <v>1536</v>
      </c>
      <c r="B52" t="s">
        <v>1502</v>
      </c>
      <c r="C52">
        <v>5.8598367999999998E-2</v>
      </c>
      <c r="D52">
        <v>6.2154656000000003E-2</v>
      </c>
      <c r="E52">
        <v>6.2590276E-2</v>
      </c>
      <c r="F52">
        <v>6.2752188E-2</v>
      </c>
      <c r="G52">
        <v>6.271148E-2</v>
      </c>
      <c r="H52">
        <v>6.2575855999999999E-2</v>
      </c>
      <c r="I52">
        <v>6.2453203999999998E-2</v>
      </c>
      <c r="J52">
        <v>6.2430064E-2</v>
      </c>
      <c r="K52">
        <v>6.2446396000000001E-2</v>
      </c>
      <c r="L52">
        <v>6.2544996000000005E-2</v>
      </c>
      <c r="M52">
        <v>6.2666996000000003E-2</v>
      </c>
      <c r="N52">
        <v>6.2853296000000003E-2</v>
      </c>
      <c r="O52">
        <v>6.3069548000000003E-2</v>
      </c>
      <c r="P52">
        <v>6.3308059999999999E-2</v>
      </c>
      <c r="Q52">
        <v>6.3571704000000007E-2</v>
      </c>
      <c r="R52">
        <v>6.3894231999999995E-2</v>
      </c>
      <c r="S52">
        <v>6.4258975999999995E-2</v>
      </c>
      <c r="T52">
        <v>6.4725168E-2</v>
      </c>
      <c r="U52">
        <v>6.5211411999999996E-2</v>
      </c>
      <c r="V52">
        <v>6.5680888000000007E-2</v>
      </c>
      <c r="W52">
        <v>6.6162064000000007E-2</v>
      </c>
      <c r="X52">
        <v>6.6587255999999997E-2</v>
      </c>
      <c r="Y52">
        <v>6.6993116000000005E-2</v>
      </c>
      <c r="Z52">
        <v>6.7365248000000003E-2</v>
      </c>
      <c r="AA52">
        <v>6.7758520000000003E-2</v>
      </c>
      <c r="AB52">
        <v>6.8145159999999996E-2</v>
      </c>
      <c r="AC52">
        <v>6.055592995690473E-3</v>
      </c>
    </row>
    <row r="53" spans="1:29" x14ac:dyDescent="0.45">
      <c r="A53" t="s">
        <v>1537</v>
      </c>
      <c r="B53" t="s">
        <v>1504</v>
      </c>
      <c r="C53">
        <v>1.0242655359999999</v>
      </c>
      <c r="D53">
        <v>1.0351788799999999</v>
      </c>
      <c r="E53">
        <v>1.0454208</v>
      </c>
      <c r="F53">
        <v>1.05518592</v>
      </c>
      <c r="G53">
        <v>1.053344128</v>
      </c>
      <c r="H53">
        <v>1.049760896</v>
      </c>
      <c r="I53">
        <v>1.0468996479999999</v>
      </c>
      <c r="J53">
        <v>1.045200192</v>
      </c>
      <c r="K53">
        <v>1.042567424</v>
      </c>
      <c r="L53">
        <v>1.041999296</v>
      </c>
      <c r="M53">
        <v>1.04300736</v>
      </c>
      <c r="N53">
        <v>1.0435045119999999</v>
      </c>
      <c r="O53">
        <v>1.043020928</v>
      </c>
      <c r="P53">
        <v>1.0422154239999999</v>
      </c>
      <c r="Q53">
        <v>1.0409104</v>
      </c>
      <c r="R53">
        <v>1.039288896</v>
      </c>
      <c r="S53">
        <v>1.037015552</v>
      </c>
      <c r="T53">
        <v>1.034723072</v>
      </c>
      <c r="U53">
        <v>1.032110976</v>
      </c>
      <c r="V53">
        <v>1.029129344</v>
      </c>
      <c r="W53">
        <v>1.0254291200000001</v>
      </c>
      <c r="X53">
        <v>1.0206722560000001</v>
      </c>
      <c r="Y53">
        <v>1.015128832</v>
      </c>
      <c r="Z53">
        <v>1.009384064</v>
      </c>
      <c r="AA53">
        <v>1.0039144959999999</v>
      </c>
      <c r="AB53">
        <v>0.99913017599999998</v>
      </c>
      <c r="AC53">
        <v>-9.9334662499550586E-4</v>
      </c>
    </row>
    <row r="54" spans="1:29" x14ac:dyDescent="0.45">
      <c r="A54" t="s">
        <v>1538</v>
      </c>
      <c r="B54" t="s">
        <v>1508</v>
      </c>
      <c r="C54">
        <v>7.7267743999999999E-2</v>
      </c>
      <c r="D54">
        <v>7.7256063999999999E-2</v>
      </c>
      <c r="E54">
        <v>7.7246512000000003E-2</v>
      </c>
      <c r="F54">
        <v>7.7222351999999994E-2</v>
      </c>
      <c r="G54">
        <v>7.7195215999999997E-2</v>
      </c>
      <c r="H54">
        <v>7.7166808000000003E-2</v>
      </c>
      <c r="I54">
        <v>7.7124479999999995E-2</v>
      </c>
      <c r="J54">
        <v>7.7065343999999994E-2</v>
      </c>
      <c r="K54">
        <v>7.7005928000000001E-2</v>
      </c>
      <c r="L54">
        <v>7.6969895999999996E-2</v>
      </c>
      <c r="M54">
        <v>7.6962048000000005E-2</v>
      </c>
      <c r="N54">
        <v>7.6990775999999997E-2</v>
      </c>
      <c r="O54">
        <v>7.7060383999999996E-2</v>
      </c>
      <c r="P54">
        <v>7.7216536000000002E-2</v>
      </c>
      <c r="Q54">
        <v>7.7432303999999993E-2</v>
      </c>
      <c r="R54">
        <v>7.7711552000000003E-2</v>
      </c>
      <c r="S54">
        <v>7.8045175999999994E-2</v>
      </c>
      <c r="T54">
        <v>7.8430440000000004E-2</v>
      </c>
      <c r="U54">
        <v>7.8815583999999994E-2</v>
      </c>
      <c r="V54">
        <v>7.9202544E-2</v>
      </c>
      <c r="W54">
        <v>7.9598823999999999E-2</v>
      </c>
      <c r="X54">
        <v>8.0006376000000004E-2</v>
      </c>
      <c r="Y54">
        <v>8.0424376000000006E-2</v>
      </c>
      <c r="Z54">
        <v>8.0854527999999995E-2</v>
      </c>
      <c r="AA54">
        <v>8.1298848000000007E-2</v>
      </c>
      <c r="AB54">
        <v>8.1760856000000007E-2</v>
      </c>
      <c r="AC54">
        <v>2.263438152300123E-3</v>
      </c>
    </row>
    <row r="55" spans="1:29" x14ac:dyDescent="0.45">
      <c r="A55" t="s">
        <v>1539</v>
      </c>
      <c r="B55" t="s">
        <v>1510</v>
      </c>
      <c r="C55">
        <v>3.9573959999999998E-2</v>
      </c>
      <c r="D55">
        <v>4.0283911999999998E-2</v>
      </c>
      <c r="E55">
        <v>4.0920216000000002E-2</v>
      </c>
      <c r="F55">
        <v>4.1544143999999998E-2</v>
      </c>
      <c r="G55">
        <v>4.2108663999999997E-2</v>
      </c>
      <c r="H55">
        <v>4.2643227999999998E-2</v>
      </c>
      <c r="I55">
        <v>4.3186955999999999E-2</v>
      </c>
      <c r="J55">
        <v>4.3759324000000002E-2</v>
      </c>
      <c r="K55">
        <v>4.420806E-2</v>
      </c>
      <c r="L55">
        <v>4.4701355999999998E-2</v>
      </c>
      <c r="M55">
        <v>4.5237623999999997E-2</v>
      </c>
      <c r="N55">
        <v>4.5825655999999999E-2</v>
      </c>
      <c r="O55">
        <v>4.6395935999999999E-2</v>
      </c>
      <c r="P55">
        <v>4.6977848000000003E-2</v>
      </c>
      <c r="Q55">
        <v>4.7561140000000002E-2</v>
      </c>
      <c r="R55">
        <v>4.8145871999999999E-2</v>
      </c>
      <c r="S55">
        <v>4.8723816000000003E-2</v>
      </c>
      <c r="T55">
        <v>4.9351908E-2</v>
      </c>
      <c r="U55">
        <v>5.0014775999999997E-2</v>
      </c>
      <c r="V55">
        <v>5.0706528000000001E-2</v>
      </c>
      <c r="W55">
        <v>5.1405520000000003E-2</v>
      </c>
      <c r="X55">
        <v>5.2087891999999997E-2</v>
      </c>
      <c r="Y55">
        <v>5.2755844000000003E-2</v>
      </c>
      <c r="Z55">
        <v>5.3424048000000002E-2</v>
      </c>
      <c r="AA55">
        <v>5.4099875999999998E-2</v>
      </c>
      <c r="AB55">
        <v>5.4789400000000002E-2</v>
      </c>
      <c r="AC55">
        <v>1.3098054503162929E-2</v>
      </c>
    </row>
    <row r="56" spans="1:29" x14ac:dyDescent="0.45">
      <c r="A56" t="s">
        <v>1540</v>
      </c>
      <c r="B56" t="s">
        <v>1541</v>
      </c>
      <c r="C56">
        <v>0.60834560000000004</v>
      </c>
      <c r="D56">
        <v>0.61166591999999997</v>
      </c>
      <c r="E56">
        <v>0.61394630400000005</v>
      </c>
      <c r="F56">
        <v>0.61501363200000003</v>
      </c>
      <c r="G56">
        <v>0.61462041599999995</v>
      </c>
      <c r="H56">
        <v>0.61321504000000004</v>
      </c>
      <c r="I56">
        <v>0.61157491200000003</v>
      </c>
      <c r="J56">
        <v>0.61024972799999999</v>
      </c>
      <c r="K56">
        <v>0.60843251200000004</v>
      </c>
      <c r="L56">
        <v>0.60708844799999995</v>
      </c>
      <c r="M56">
        <v>0.60590003199999998</v>
      </c>
      <c r="N56">
        <v>0.60509100800000004</v>
      </c>
      <c r="O56">
        <v>0.60413382400000004</v>
      </c>
      <c r="P56">
        <v>0.603321408</v>
      </c>
      <c r="Q56">
        <v>0.60255628800000005</v>
      </c>
      <c r="R56">
        <v>0.60190777600000001</v>
      </c>
      <c r="S56">
        <v>0.60136454399999995</v>
      </c>
      <c r="T56">
        <v>0.60120902399999998</v>
      </c>
      <c r="U56">
        <v>0.60129600000000005</v>
      </c>
      <c r="V56">
        <v>0.60158265600000005</v>
      </c>
      <c r="W56">
        <v>0.60179142399999996</v>
      </c>
      <c r="X56">
        <v>0.60165894399999997</v>
      </c>
      <c r="Y56">
        <v>0.60125036799999998</v>
      </c>
      <c r="Z56">
        <v>0.60075871999999997</v>
      </c>
      <c r="AA56">
        <v>0.60029504</v>
      </c>
      <c r="AB56">
        <v>0.59991673599999995</v>
      </c>
      <c r="AC56">
        <v>-5.5793506734624909E-4</v>
      </c>
    </row>
    <row r="57" spans="1:29" x14ac:dyDescent="0.45">
      <c r="A57" t="s">
        <v>1542</v>
      </c>
      <c r="B57" t="s">
        <v>1543</v>
      </c>
      <c r="C57">
        <v>4.9260802268981934</v>
      </c>
      <c r="D57">
        <v>4.7562723159790039</v>
      </c>
      <c r="E57">
        <v>4.8871927261352539</v>
      </c>
      <c r="F57">
        <v>4.8800573348999023</v>
      </c>
      <c r="G57">
        <v>4.8419408798217773</v>
      </c>
      <c r="H57">
        <v>4.792874813079834</v>
      </c>
      <c r="I57">
        <v>4.7416291236877441</v>
      </c>
      <c r="J57">
        <v>4.6952061653137207</v>
      </c>
      <c r="K57">
        <v>4.6477890014648438</v>
      </c>
      <c r="L57">
        <v>4.6056985855102539</v>
      </c>
      <c r="M57">
        <v>4.5665931701660156</v>
      </c>
      <c r="N57">
        <v>4.5299792289733887</v>
      </c>
      <c r="O57">
        <v>4.491732120513916</v>
      </c>
      <c r="P57">
        <v>4.4552803039550781</v>
      </c>
      <c r="Q57">
        <v>4.4191713333129883</v>
      </c>
      <c r="R57">
        <v>4.3842606544494629</v>
      </c>
      <c r="S57">
        <v>4.3493475914001456</v>
      </c>
      <c r="T57">
        <v>4.3187780380249023</v>
      </c>
      <c r="U57">
        <v>4.2900552749633789</v>
      </c>
      <c r="V57">
        <v>4.2629461288452148</v>
      </c>
      <c r="W57">
        <v>4.2364802360534668</v>
      </c>
      <c r="X57">
        <v>4.2076668739318848</v>
      </c>
      <c r="Y57">
        <v>4.1765165328979492</v>
      </c>
      <c r="Z57">
        <v>4.1453886032104492</v>
      </c>
      <c r="AA57">
        <v>4.1150445938110352</v>
      </c>
      <c r="AB57">
        <v>4.086371898651123</v>
      </c>
      <c r="AC57">
        <v>-7.4475714078754418E-3</v>
      </c>
    </row>
    <row r="59" spans="1:29" x14ac:dyDescent="0.45">
      <c r="B59" t="s">
        <v>1544</v>
      </c>
    </row>
    <row r="60" spans="1:29" x14ac:dyDescent="0.45">
      <c r="A60" t="s">
        <v>1545</v>
      </c>
      <c r="B60" t="s">
        <v>1500</v>
      </c>
      <c r="C60">
        <v>0.42536784</v>
      </c>
      <c r="D60">
        <v>0.409160896</v>
      </c>
      <c r="E60">
        <v>0.40481756800000002</v>
      </c>
      <c r="F60">
        <v>0.39842924800000001</v>
      </c>
      <c r="G60">
        <v>0.39159583999999997</v>
      </c>
      <c r="H60">
        <v>0.38541782400000002</v>
      </c>
      <c r="I60">
        <v>0.37914031999999998</v>
      </c>
      <c r="J60">
        <v>0.37317808000000002</v>
      </c>
      <c r="K60">
        <v>0.367289792</v>
      </c>
      <c r="L60">
        <v>0.36187728000000002</v>
      </c>
      <c r="M60">
        <v>0.35654764799999999</v>
      </c>
      <c r="N60">
        <v>0.35143584</v>
      </c>
      <c r="O60">
        <v>0.34647817600000003</v>
      </c>
      <c r="P60">
        <v>0.34170550399999999</v>
      </c>
      <c r="Q60">
        <v>0.33711088</v>
      </c>
      <c r="R60">
        <v>0.33257625600000001</v>
      </c>
      <c r="S60">
        <v>0.32808076800000002</v>
      </c>
      <c r="T60">
        <v>0.32377766400000002</v>
      </c>
      <c r="U60">
        <v>0.31953401599999998</v>
      </c>
      <c r="V60">
        <v>0.31542748799999998</v>
      </c>
      <c r="W60">
        <v>0.31137142400000001</v>
      </c>
      <c r="X60">
        <v>0.30740188800000001</v>
      </c>
      <c r="Y60">
        <v>0.30341849599999998</v>
      </c>
      <c r="Z60">
        <v>0.299458528</v>
      </c>
      <c r="AA60">
        <v>0.29552342399999998</v>
      </c>
      <c r="AB60">
        <v>0.29172918399999997</v>
      </c>
      <c r="AC60">
        <v>-1.497192455298002E-2</v>
      </c>
    </row>
    <row r="61" spans="1:29" x14ac:dyDescent="0.45">
      <c r="A61" t="s">
        <v>1546</v>
      </c>
      <c r="B61" t="s">
        <v>1504</v>
      </c>
      <c r="C61">
        <v>3.7856924E-2</v>
      </c>
      <c r="D61">
        <v>3.5875452000000002E-2</v>
      </c>
      <c r="E61">
        <v>3.3764559999999999E-2</v>
      </c>
      <c r="F61">
        <v>3.1760318000000003E-2</v>
      </c>
      <c r="G61">
        <v>2.9821963999999999E-2</v>
      </c>
      <c r="H61">
        <v>2.8182556000000001E-2</v>
      </c>
      <c r="I61">
        <v>2.6771066E-2</v>
      </c>
      <c r="J61">
        <v>2.5623322E-2</v>
      </c>
      <c r="K61">
        <v>2.4712479999999998E-2</v>
      </c>
      <c r="L61">
        <v>2.4074603999999999E-2</v>
      </c>
      <c r="M61">
        <v>2.3676277999999999E-2</v>
      </c>
      <c r="N61">
        <v>2.3233988000000001E-2</v>
      </c>
      <c r="O61">
        <v>2.2777892000000001E-2</v>
      </c>
      <c r="P61">
        <v>2.2309217999999999E-2</v>
      </c>
      <c r="Q61">
        <v>2.1833941999999999E-2</v>
      </c>
      <c r="R61">
        <v>2.1354017999999999E-2</v>
      </c>
      <c r="S61">
        <v>2.0862208E-2</v>
      </c>
      <c r="T61">
        <v>2.0367122000000001E-2</v>
      </c>
      <c r="U61">
        <v>1.9869511999999999E-2</v>
      </c>
      <c r="V61">
        <v>1.9371581999999998E-2</v>
      </c>
      <c r="W61">
        <v>1.8869574E-2</v>
      </c>
      <c r="X61">
        <v>1.8372125999999999E-2</v>
      </c>
      <c r="Y61">
        <v>1.7880828000000001E-2</v>
      </c>
      <c r="Z61">
        <v>1.7401414E-2</v>
      </c>
      <c r="AA61">
        <v>1.6940015999999999E-2</v>
      </c>
      <c r="AB61">
        <v>1.6508926E-2</v>
      </c>
      <c r="AC61">
        <v>-3.2651550467683747E-2</v>
      </c>
    </row>
    <row r="62" spans="1:29" x14ac:dyDescent="0.45">
      <c r="A62" t="s">
        <v>1547</v>
      </c>
      <c r="B62" t="s">
        <v>1548</v>
      </c>
      <c r="C62">
        <v>2.605526E-2</v>
      </c>
      <c r="D62">
        <v>2.6323658E-2</v>
      </c>
      <c r="E62">
        <v>2.6369386000000002E-2</v>
      </c>
      <c r="F62">
        <v>2.6309869999999999E-2</v>
      </c>
      <c r="G62">
        <v>2.6205866000000001E-2</v>
      </c>
      <c r="H62">
        <v>2.6145310000000001E-2</v>
      </c>
      <c r="I62">
        <v>2.6071268000000002E-2</v>
      </c>
      <c r="J62">
        <v>2.6010390000000001E-2</v>
      </c>
      <c r="K62">
        <v>2.5942750000000001E-2</v>
      </c>
      <c r="L62">
        <v>2.5899246000000001E-2</v>
      </c>
      <c r="M62">
        <v>2.5848791999999999E-2</v>
      </c>
      <c r="N62">
        <v>2.5802875999999999E-2</v>
      </c>
      <c r="O62">
        <v>2.5762488E-2</v>
      </c>
      <c r="P62">
        <v>2.5723826000000002E-2</v>
      </c>
      <c r="Q62">
        <v>2.5689788000000002E-2</v>
      </c>
      <c r="R62">
        <v>2.5656688E-2</v>
      </c>
      <c r="S62">
        <v>2.5618281999999999E-2</v>
      </c>
      <c r="T62">
        <v>2.5582908000000001E-2</v>
      </c>
      <c r="U62">
        <v>2.5548856000000002E-2</v>
      </c>
      <c r="V62">
        <v>2.5516258E-2</v>
      </c>
      <c r="W62">
        <v>2.5476874E-2</v>
      </c>
      <c r="X62">
        <v>2.5437815999999999E-2</v>
      </c>
      <c r="Y62">
        <v>2.5395692000000001E-2</v>
      </c>
      <c r="Z62">
        <v>2.5351438E-2</v>
      </c>
      <c r="AA62">
        <v>2.5306002000000001E-2</v>
      </c>
      <c r="AB62">
        <v>2.5270761999999999E-2</v>
      </c>
      <c r="AC62">
        <v>-1.2221162838391699E-3</v>
      </c>
    </row>
    <row r="63" spans="1:29" x14ac:dyDescent="0.45">
      <c r="A63" t="s">
        <v>1549</v>
      </c>
      <c r="B63" t="s">
        <v>1543</v>
      </c>
      <c r="C63">
        <v>0.48928001523017878</v>
      </c>
      <c r="D63">
        <v>0.47136002779006958</v>
      </c>
      <c r="E63">
        <v>0.46495157480239868</v>
      </c>
      <c r="F63">
        <v>0.45649954676628107</v>
      </c>
      <c r="G63">
        <v>0.44762369990348821</v>
      </c>
      <c r="H63">
        <v>0.43974563479423517</v>
      </c>
      <c r="I63">
        <v>0.43198266625404358</v>
      </c>
      <c r="J63">
        <v>0.42481181025505071</v>
      </c>
      <c r="K63">
        <v>0.41794514656066889</v>
      </c>
      <c r="L63">
        <v>0.41185116767883301</v>
      </c>
      <c r="M63">
        <v>0.4060727059841156</v>
      </c>
      <c r="N63">
        <v>0.40047276020050049</v>
      </c>
      <c r="O63">
        <v>0.39501944184303278</v>
      </c>
      <c r="P63">
        <v>0.3897416889667511</v>
      </c>
      <c r="Q63">
        <v>0.38464006781578058</v>
      </c>
      <c r="R63">
        <v>0.37959465384483337</v>
      </c>
      <c r="S63">
        <v>0.37457168102264399</v>
      </c>
      <c r="T63">
        <v>0.36974090337753301</v>
      </c>
      <c r="U63">
        <v>0.36496850848197943</v>
      </c>
      <c r="V63">
        <v>0.36033466458320618</v>
      </c>
      <c r="W63">
        <v>0.35574036836624151</v>
      </c>
      <c r="X63">
        <v>0.35123756527900701</v>
      </c>
      <c r="Y63">
        <v>0.34672409296035772</v>
      </c>
      <c r="Z63">
        <v>0.34224361181259161</v>
      </c>
      <c r="AA63">
        <v>0.33780473470687872</v>
      </c>
      <c r="AB63">
        <v>0.33354681730270391</v>
      </c>
      <c r="AC63">
        <v>-1.5209222169628391E-2</v>
      </c>
    </row>
    <row r="65" spans="1:29" x14ac:dyDescent="0.45">
      <c r="B65" t="s">
        <v>1550</v>
      </c>
    </row>
    <row r="66" spans="1:29" x14ac:dyDescent="0.45">
      <c r="A66" t="s">
        <v>1551</v>
      </c>
      <c r="B66" t="s">
        <v>1500</v>
      </c>
      <c r="C66">
        <v>0.37752092799999998</v>
      </c>
      <c r="D66">
        <v>0.36312345600000001</v>
      </c>
      <c r="E66">
        <v>0.34120233599999999</v>
      </c>
      <c r="F66">
        <v>0.33858147199999999</v>
      </c>
      <c r="G66">
        <v>0.33409823999999999</v>
      </c>
      <c r="H66">
        <v>0.328570048</v>
      </c>
      <c r="I66">
        <v>0.32222105600000001</v>
      </c>
      <c r="J66">
        <v>0.31594832</v>
      </c>
      <c r="K66">
        <v>0.3099808</v>
      </c>
      <c r="L66">
        <v>0.30452153599999998</v>
      </c>
      <c r="M66">
        <v>0.29947724799999997</v>
      </c>
      <c r="N66">
        <v>0.29476940800000001</v>
      </c>
      <c r="O66">
        <v>0.29023353600000001</v>
      </c>
      <c r="P66">
        <v>0.285863808</v>
      </c>
      <c r="Q66">
        <v>0.28161328000000002</v>
      </c>
      <c r="R66">
        <v>0.27760268799999999</v>
      </c>
      <c r="S66">
        <v>0.273847648</v>
      </c>
      <c r="T66">
        <v>0.27051984000000001</v>
      </c>
      <c r="U66">
        <v>0.26754745600000002</v>
      </c>
      <c r="V66">
        <v>0.26485846400000002</v>
      </c>
      <c r="W66">
        <v>0.26235745599999999</v>
      </c>
      <c r="X66">
        <v>0.25987972799999998</v>
      </c>
      <c r="Y66">
        <v>0.257270416</v>
      </c>
      <c r="Z66">
        <v>0.25461995199999998</v>
      </c>
      <c r="AA66">
        <v>0.251971216</v>
      </c>
      <c r="AB66">
        <v>0.24937891200000001</v>
      </c>
      <c r="AC66">
        <v>-1.644930918232446E-2</v>
      </c>
    </row>
    <row r="67" spans="1:29" x14ac:dyDescent="0.45">
      <c r="A67" t="s">
        <v>1552</v>
      </c>
      <c r="B67" t="s">
        <v>1504</v>
      </c>
      <c r="C67">
        <v>5.8524816E-2</v>
      </c>
      <c r="D67">
        <v>5.9045232000000003E-2</v>
      </c>
      <c r="E67">
        <v>5.9788363999999997E-2</v>
      </c>
      <c r="F67">
        <v>6.0390256000000003E-2</v>
      </c>
      <c r="G67">
        <v>5.9602552000000003E-2</v>
      </c>
      <c r="H67">
        <v>5.8604436000000003E-2</v>
      </c>
      <c r="I67">
        <v>5.7557207999999999E-2</v>
      </c>
      <c r="J67">
        <v>5.6583512000000002E-2</v>
      </c>
      <c r="K67">
        <v>5.5702179999999997E-2</v>
      </c>
      <c r="L67">
        <v>5.5020607999999999E-2</v>
      </c>
      <c r="M67">
        <v>5.4533824000000002E-2</v>
      </c>
      <c r="N67">
        <v>5.3958739999999998E-2</v>
      </c>
      <c r="O67">
        <v>5.3306795999999997E-2</v>
      </c>
      <c r="P67">
        <v>5.2582360000000002E-2</v>
      </c>
      <c r="Q67">
        <v>5.1788816000000001E-2</v>
      </c>
      <c r="R67">
        <v>5.0961772000000002E-2</v>
      </c>
      <c r="S67">
        <v>5.0117759999999997E-2</v>
      </c>
      <c r="T67">
        <v>4.9286348000000001E-2</v>
      </c>
      <c r="U67">
        <v>4.8475836000000001E-2</v>
      </c>
      <c r="V67">
        <v>4.7684471999999999E-2</v>
      </c>
      <c r="W67">
        <v>4.6888052E-2</v>
      </c>
      <c r="X67">
        <v>4.6069628000000001E-2</v>
      </c>
      <c r="Y67">
        <v>4.5236156E-2</v>
      </c>
      <c r="Z67">
        <v>4.4409216000000001E-2</v>
      </c>
      <c r="AA67">
        <v>4.36164E-2</v>
      </c>
      <c r="AB67">
        <v>4.2877907999999999E-2</v>
      </c>
      <c r="AC67">
        <v>-1.2366662145239521E-2</v>
      </c>
    </row>
    <row r="68" spans="1:29" x14ac:dyDescent="0.45">
      <c r="A68" t="s">
        <v>1553</v>
      </c>
      <c r="B68" t="s">
        <v>1508</v>
      </c>
      <c r="C68">
        <v>1.0416893E-2</v>
      </c>
      <c r="D68">
        <v>1.0382659000000001E-2</v>
      </c>
      <c r="E68">
        <v>1.0352623E-2</v>
      </c>
      <c r="F68">
        <v>1.0320664E-2</v>
      </c>
      <c r="G68">
        <v>1.0288456E-2</v>
      </c>
      <c r="H68">
        <v>1.0251335E-2</v>
      </c>
      <c r="I68">
        <v>1.0208539000000001E-2</v>
      </c>
      <c r="J68">
        <v>1.0160659000000001E-2</v>
      </c>
      <c r="K68">
        <v>1.0109655E-2</v>
      </c>
      <c r="L68">
        <v>1.0054894999999999E-2</v>
      </c>
      <c r="M68">
        <v>9.9962169999999999E-3</v>
      </c>
      <c r="N68">
        <v>9.9327949999999995E-3</v>
      </c>
      <c r="O68">
        <v>9.8648179999999992E-3</v>
      </c>
      <c r="P68">
        <v>9.8131069999999997E-3</v>
      </c>
      <c r="Q68">
        <v>9.7768479999999994E-3</v>
      </c>
      <c r="R68">
        <v>9.7585469999999994E-3</v>
      </c>
      <c r="S68">
        <v>9.7593279999999994E-3</v>
      </c>
      <c r="T68">
        <v>9.7802050000000001E-3</v>
      </c>
      <c r="U68">
        <v>9.7986549999999999E-3</v>
      </c>
      <c r="V68">
        <v>9.8149589999999998E-3</v>
      </c>
      <c r="W68">
        <v>9.8302839999999999E-3</v>
      </c>
      <c r="X68">
        <v>9.8444940000000005E-3</v>
      </c>
      <c r="Y68">
        <v>9.8571200000000005E-3</v>
      </c>
      <c r="Z68">
        <v>9.8679949999999992E-3</v>
      </c>
      <c r="AA68">
        <v>9.8773070000000001E-3</v>
      </c>
      <c r="AB68">
        <v>9.8855120000000008E-3</v>
      </c>
      <c r="AC68">
        <v>-2.0921509687310551E-3</v>
      </c>
    </row>
    <row r="69" spans="1:29" x14ac:dyDescent="0.45">
      <c r="A69" t="s">
        <v>1554</v>
      </c>
      <c r="B69" t="s">
        <v>1555</v>
      </c>
      <c r="C69">
        <v>7.8037311999999998E-2</v>
      </c>
      <c r="D69">
        <v>8.1168695999999999E-2</v>
      </c>
      <c r="E69">
        <v>8.4197159999999993E-2</v>
      </c>
      <c r="F69">
        <v>8.6919023999999998E-2</v>
      </c>
      <c r="G69">
        <v>8.9321968000000002E-2</v>
      </c>
      <c r="H69">
        <v>9.1502511999999994E-2</v>
      </c>
      <c r="I69">
        <v>9.3499600000000002E-2</v>
      </c>
      <c r="J69">
        <v>9.5470912000000005E-2</v>
      </c>
      <c r="K69">
        <v>9.7410464000000002E-2</v>
      </c>
      <c r="L69">
        <v>9.9465440000000002E-2</v>
      </c>
      <c r="M69">
        <v>0.101613936</v>
      </c>
      <c r="N69">
        <v>0.10382166399999999</v>
      </c>
      <c r="O69">
        <v>0.10602426399999999</v>
      </c>
      <c r="P69">
        <v>0.108215704</v>
      </c>
      <c r="Q69">
        <v>0.110387264</v>
      </c>
      <c r="R69">
        <v>0.112575104</v>
      </c>
      <c r="S69">
        <v>0.114813912</v>
      </c>
      <c r="T69">
        <v>0.117151528</v>
      </c>
      <c r="U69">
        <v>0.119593984</v>
      </c>
      <c r="V69">
        <v>0.122121088</v>
      </c>
      <c r="W69">
        <v>0.124669688</v>
      </c>
      <c r="X69">
        <v>0.12718207200000001</v>
      </c>
      <c r="Y69">
        <v>0.12964841599999999</v>
      </c>
      <c r="Z69">
        <v>0.13209407200000001</v>
      </c>
      <c r="AA69">
        <v>0.13455473600000001</v>
      </c>
      <c r="AB69">
        <v>0.13704892799999999</v>
      </c>
      <c r="AC69">
        <v>2.2781664166767301E-2</v>
      </c>
    </row>
    <row r="70" spans="1:29" x14ac:dyDescent="0.45">
      <c r="A70" t="s">
        <v>1556</v>
      </c>
      <c r="B70" t="s">
        <v>1543</v>
      </c>
      <c r="C70">
        <v>0.52450001239776611</v>
      </c>
      <c r="D70">
        <v>0.51372003555297852</v>
      </c>
      <c r="E70">
        <v>0.4955405592918396</v>
      </c>
      <c r="F70">
        <v>0.49621137976646418</v>
      </c>
      <c r="G70">
        <v>0.49331116676330572</v>
      </c>
      <c r="H70">
        <v>0.48892834782600397</v>
      </c>
      <c r="I70">
        <v>0.48348644375801092</v>
      </c>
      <c r="J70">
        <v>0.4781634509563446</v>
      </c>
      <c r="K70">
        <v>0.47320321202278143</v>
      </c>
      <c r="L70">
        <v>0.4690624475479126</v>
      </c>
      <c r="M70">
        <v>0.46562120318412781</v>
      </c>
      <c r="N70">
        <v>0.46248260140419012</v>
      </c>
      <c r="O70">
        <v>0.45942938327789312</v>
      </c>
      <c r="P70">
        <v>0.45647501945495611</v>
      </c>
      <c r="Q70">
        <v>0.45356625318527222</v>
      </c>
      <c r="R70">
        <v>0.45089817047119141</v>
      </c>
      <c r="S70">
        <v>0.44853869080543518</v>
      </c>
      <c r="T70">
        <v>0.44673797488212591</v>
      </c>
      <c r="U70">
        <v>0.44541597366333008</v>
      </c>
      <c r="V70">
        <v>0.44447898864746088</v>
      </c>
      <c r="W70">
        <v>0.44374552369117742</v>
      </c>
      <c r="X70">
        <v>0.44297593832015991</v>
      </c>
      <c r="Y70">
        <v>0.44201213121414179</v>
      </c>
      <c r="Z70">
        <v>0.44099125266075129</v>
      </c>
      <c r="AA70">
        <v>0.44001969695091248</v>
      </c>
      <c r="AB70">
        <v>0.43919128179550171</v>
      </c>
      <c r="AC70">
        <v>-7.0752680662837797E-3</v>
      </c>
    </row>
    <row r="72" spans="1:29" x14ac:dyDescent="0.45">
      <c r="A72" t="s">
        <v>1557</v>
      </c>
      <c r="B72" t="s">
        <v>1558</v>
      </c>
      <c r="C72">
        <v>0.37138739199999998</v>
      </c>
      <c r="D72">
        <v>0.34290067200000002</v>
      </c>
      <c r="E72">
        <v>0.33499011200000001</v>
      </c>
      <c r="F72">
        <v>0.33120499199999998</v>
      </c>
      <c r="G72">
        <v>0.32895392000000001</v>
      </c>
      <c r="H72">
        <v>0.32362681599999998</v>
      </c>
      <c r="I72">
        <v>0.31936905599999998</v>
      </c>
      <c r="J72">
        <v>0.31564275200000003</v>
      </c>
      <c r="K72">
        <v>0.312811968</v>
      </c>
      <c r="L72">
        <v>0.30912588800000002</v>
      </c>
      <c r="M72">
        <v>0.30582918399999998</v>
      </c>
      <c r="N72">
        <v>0.30200764800000002</v>
      </c>
      <c r="O72">
        <v>0.298093728</v>
      </c>
      <c r="P72">
        <v>0.29419919999999999</v>
      </c>
      <c r="Q72">
        <v>0.28995385600000001</v>
      </c>
      <c r="R72">
        <v>0.28553836799999999</v>
      </c>
      <c r="S72">
        <v>0.281270464</v>
      </c>
      <c r="T72">
        <v>0.27737811200000001</v>
      </c>
      <c r="U72">
        <v>0.27363056000000002</v>
      </c>
      <c r="V72">
        <v>0.27007763200000001</v>
      </c>
      <c r="W72">
        <v>0.26697406400000001</v>
      </c>
      <c r="X72">
        <v>0.263977984</v>
      </c>
      <c r="Y72">
        <v>0.26128950400000001</v>
      </c>
      <c r="Z72">
        <v>0.25882419200000001</v>
      </c>
      <c r="AA72">
        <v>0.25657587199999998</v>
      </c>
      <c r="AB72">
        <v>0.254137424</v>
      </c>
      <c r="AC72">
        <v>-1.506026423030749E-2</v>
      </c>
    </row>
    <row r="74" spans="1:29" x14ac:dyDescent="0.45">
      <c r="B74" t="s">
        <v>1559</v>
      </c>
    </row>
    <row r="75" spans="1:29" x14ac:dyDescent="0.45">
      <c r="A75" t="s">
        <v>1560</v>
      </c>
      <c r="B75" t="s">
        <v>1561</v>
      </c>
      <c r="C75">
        <v>4.8872924160000002</v>
      </c>
      <c r="D75">
        <v>4.6105082880000001</v>
      </c>
      <c r="E75">
        <v>4.694247936</v>
      </c>
      <c r="F75">
        <v>4.6635043840000003</v>
      </c>
      <c r="G75">
        <v>4.6124252160000001</v>
      </c>
      <c r="H75">
        <v>4.547402752</v>
      </c>
      <c r="I75">
        <v>4.4787609599999998</v>
      </c>
      <c r="J75">
        <v>4.4142899199999999</v>
      </c>
      <c r="K75">
        <v>4.3518760959999998</v>
      </c>
      <c r="L75">
        <v>4.2920202239999998</v>
      </c>
      <c r="M75">
        <v>4.2342993919999996</v>
      </c>
      <c r="N75">
        <v>4.1793088000000003</v>
      </c>
      <c r="O75">
        <v>4.1237058559999999</v>
      </c>
      <c r="P75">
        <v>4.0705356799999999</v>
      </c>
      <c r="Q75">
        <v>4.0178626560000001</v>
      </c>
      <c r="R75">
        <v>3.9665464319999999</v>
      </c>
      <c r="S75">
        <v>3.9159198719999999</v>
      </c>
      <c r="T75">
        <v>3.8705213440000001</v>
      </c>
      <c r="U75">
        <v>3.8277063679999999</v>
      </c>
      <c r="V75">
        <v>3.7870338559999999</v>
      </c>
      <c r="W75">
        <v>3.7487544320000001</v>
      </c>
      <c r="X75">
        <v>3.7094520320000002</v>
      </c>
      <c r="Y75">
        <v>3.6686021119999999</v>
      </c>
      <c r="Z75">
        <v>3.6283356160000002</v>
      </c>
      <c r="AA75">
        <v>3.5889408</v>
      </c>
      <c r="AB75">
        <v>3.5503339519999999</v>
      </c>
      <c r="AC75">
        <v>-1.2702504690540789E-2</v>
      </c>
    </row>
    <row r="76" spans="1:29" x14ac:dyDescent="0.45">
      <c r="A76" t="s">
        <v>1562</v>
      </c>
      <c r="B76" t="s">
        <v>1563</v>
      </c>
      <c r="C76">
        <v>0.98317260799999995</v>
      </c>
      <c r="D76">
        <v>1.046040576</v>
      </c>
      <c r="E76">
        <v>1.06037216</v>
      </c>
      <c r="F76">
        <v>1.0743171840000001</v>
      </c>
      <c r="G76">
        <v>1.0854568959999999</v>
      </c>
      <c r="H76">
        <v>1.0925698559999999</v>
      </c>
      <c r="I76">
        <v>1.0990485759999999</v>
      </c>
      <c r="J76">
        <v>1.10656128</v>
      </c>
      <c r="K76">
        <v>1.1148355839999999</v>
      </c>
      <c r="L76">
        <v>1.124533888</v>
      </c>
      <c r="M76">
        <v>1.135239168</v>
      </c>
      <c r="N76">
        <v>1.1472550399999999</v>
      </c>
      <c r="O76">
        <v>1.1600700159999999</v>
      </c>
      <c r="P76">
        <v>1.1734277120000001</v>
      </c>
      <c r="Q76">
        <v>1.187167104</v>
      </c>
      <c r="R76">
        <v>1.2018499840000001</v>
      </c>
      <c r="S76">
        <v>1.217397632</v>
      </c>
      <c r="T76">
        <v>1.2348896</v>
      </c>
      <c r="U76">
        <v>1.253485824</v>
      </c>
      <c r="V76">
        <v>1.272132992</v>
      </c>
      <c r="W76">
        <v>1.2914392320000001</v>
      </c>
      <c r="X76">
        <v>1.309698432</v>
      </c>
      <c r="Y76">
        <v>1.327260544</v>
      </c>
      <c r="Z76">
        <v>1.344267648</v>
      </c>
      <c r="AA76">
        <v>1.362016128</v>
      </c>
      <c r="AB76">
        <v>1.3795253759999999</v>
      </c>
      <c r="AC76">
        <v>1.364059914705784E-2</v>
      </c>
    </row>
    <row r="77" spans="1:29" x14ac:dyDescent="0.45">
      <c r="A77" t="s">
        <v>1564</v>
      </c>
      <c r="B77" t="s">
        <v>1565</v>
      </c>
      <c r="C77">
        <v>1.573176704</v>
      </c>
      <c r="D77">
        <v>1.574928256</v>
      </c>
      <c r="E77">
        <v>1.5782146560000001</v>
      </c>
      <c r="F77">
        <v>1.58200512</v>
      </c>
      <c r="G77">
        <v>1.5606996479999999</v>
      </c>
      <c r="H77">
        <v>1.5333607680000001</v>
      </c>
      <c r="I77">
        <v>1.505777664</v>
      </c>
      <c r="J77">
        <v>1.4812957440000001</v>
      </c>
      <c r="K77">
        <v>1.4578415360000001</v>
      </c>
      <c r="L77">
        <v>1.438644992</v>
      </c>
      <c r="M77">
        <v>1.4231032320000001</v>
      </c>
      <c r="N77">
        <v>1.4087640320000001</v>
      </c>
      <c r="O77">
        <v>1.395113856</v>
      </c>
      <c r="P77">
        <v>1.382832896</v>
      </c>
      <c r="Q77">
        <v>1.3717009920000001</v>
      </c>
      <c r="R77">
        <v>1.3619397120000001</v>
      </c>
      <c r="S77">
        <v>1.353175936</v>
      </c>
      <c r="T77">
        <v>1.3462069759999999</v>
      </c>
      <c r="U77">
        <v>1.340719488</v>
      </c>
      <c r="V77">
        <v>1.3348089599999999</v>
      </c>
      <c r="W77">
        <v>1.3281712640000001</v>
      </c>
      <c r="X77">
        <v>1.320356224</v>
      </c>
      <c r="Y77">
        <v>1.3116526079999999</v>
      </c>
      <c r="Z77">
        <v>1.3027751679999999</v>
      </c>
      <c r="AA77">
        <v>1.294452224</v>
      </c>
      <c r="AB77">
        <v>1.2870755840000001</v>
      </c>
      <c r="AC77">
        <v>-7.9968258045686191E-3</v>
      </c>
    </row>
    <row r="78" spans="1:29" x14ac:dyDescent="0.45">
      <c r="A78" t="s">
        <v>1566</v>
      </c>
      <c r="B78" t="s">
        <v>1567</v>
      </c>
      <c r="C78">
        <v>0.34956310400000001</v>
      </c>
      <c r="D78">
        <v>0.34852729599999999</v>
      </c>
      <c r="E78">
        <v>0.34743289599999999</v>
      </c>
      <c r="F78">
        <v>0.34620860799999997</v>
      </c>
      <c r="G78">
        <v>0.34525900799999998</v>
      </c>
      <c r="H78">
        <v>0.34202352000000003</v>
      </c>
      <c r="I78">
        <v>0.33902982399999998</v>
      </c>
      <c r="J78">
        <v>0.33630428800000001</v>
      </c>
      <c r="K78">
        <v>0.33379897600000002</v>
      </c>
      <c r="L78">
        <v>0.33146774400000001</v>
      </c>
      <c r="M78">
        <v>0.32936582399999997</v>
      </c>
      <c r="N78">
        <v>0.327653056</v>
      </c>
      <c r="O78">
        <v>0.32634323199999998</v>
      </c>
      <c r="P78">
        <v>0.32546067200000001</v>
      </c>
      <c r="Q78">
        <v>0.32498998400000001</v>
      </c>
      <c r="R78">
        <v>0.32493840000000002</v>
      </c>
      <c r="S78">
        <v>0.32529401600000002</v>
      </c>
      <c r="T78">
        <v>0.32607193600000001</v>
      </c>
      <c r="U78">
        <v>0.32728083200000002</v>
      </c>
      <c r="V78">
        <v>0.32891251199999999</v>
      </c>
      <c r="W78">
        <v>0.33105030400000002</v>
      </c>
      <c r="X78">
        <v>0.33371427199999998</v>
      </c>
      <c r="Y78">
        <v>0.33686508799999998</v>
      </c>
      <c r="Z78">
        <v>0.34000607999999999</v>
      </c>
      <c r="AA78">
        <v>0.34312889600000002</v>
      </c>
      <c r="AB78">
        <v>0.34622892799999999</v>
      </c>
      <c r="AC78">
        <v>-3.832826310995463E-4</v>
      </c>
    </row>
    <row r="79" spans="1:29" x14ac:dyDescent="0.45">
      <c r="A79" t="s">
        <v>1568</v>
      </c>
      <c r="B79" t="s">
        <v>1569</v>
      </c>
      <c r="C79">
        <v>0.15604678399999999</v>
      </c>
      <c r="D79">
        <v>0.15688024</v>
      </c>
      <c r="E79">
        <v>0.157748992</v>
      </c>
      <c r="F79">
        <v>0.15859595200000001</v>
      </c>
      <c r="G79">
        <v>0.15944396799999999</v>
      </c>
      <c r="H79">
        <v>0.160278112</v>
      </c>
      <c r="I79">
        <v>0.161102784</v>
      </c>
      <c r="J79">
        <v>0.161912208</v>
      </c>
      <c r="K79">
        <v>0.16271075199999999</v>
      </c>
      <c r="L79">
        <v>0.16352728</v>
      </c>
      <c r="M79">
        <v>0.16437318400000001</v>
      </c>
      <c r="N79">
        <v>0.16525561599999999</v>
      </c>
      <c r="O79">
        <v>0.166161472</v>
      </c>
      <c r="P79">
        <v>0.16710384</v>
      </c>
      <c r="Q79">
        <v>0.16803183999999999</v>
      </c>
      <c r="R79">
        <v>0.16895603200000001</v>
      </c>
      <c r="S79">
        <v>0.169856336</v>
      </c>
      <c r="T79">
        <v>0.17073536</v>
      </c>
      <c r="U79">
        <v>0.17157900800000001</v>
      </c>
      <c r="V79">
        <v>0.17239865600000001</v>
      </c>
      <c r="W79">
        <v>0.173218224</v>
      </c>
      <c r="X79">
        <v>0.17404207999999999</v>
      </c>
      <c r="Y79">
        <v>0.17486534400000001</v>
      </c>
      <c r="Z79">
        <v>0.175689664</v>
      </c>
      <c r="AA79">
        <v>0.17651795200000001</v>
      </c>
      <c r="AB79">
        <v>0.17735535999999999</v>
      </c>
      <c r="AC79">
        <v>5.1331112550536684E-3</v>
      </c>
    </row>
    <row r="80" spans="1:29" x14ac:dyDescent="0.45">
      <c r="A80" t="s">
        <v>1570</v>
      </c>
      <c r="B80" t="s">
        <v>1571</v>
      </c>
      <c r="C80">
        <v>0.22990720000000001</v>
      </c>
      <c r="D80">
        <v>0.23112454399999999</v>
      </c>
      <c r="E80">
        <v>0.23272319999999999</v>
      </c>
      <c r="F80">
        <v>0.23462008000000001</v>
      </c>
      <c r="G80">
        <v>0.23584943999999999</v>
      </c>
      <c r="H80">
        <v>0.23600408</v>
      </c>
      <c r="I80">
        <v>0.23554830399999999</v>
      </c>
      <c r="J80">
        <v>0.23478808000000001</v>
      </c>
      <c r="K80">
        <v>0.23432846399999999</v>
      </c>
      <c r="L80">
        <v>0.23430152000000001</v>
      </c>
      <c r="M80">
        <v>0.23472089600000001</v>
      </c>
      <c r="N80">
        <v>0.23564288</v>
      </c>
      <c r="O80">
        <v>0.23691409599999999</v>
      </c>
      <c r="P80">
        <v>0.23868604800000001</v>
      </c>
      <c r="Q80">
        <v>0.240921472</v>
      </c>
      <c r="R80">
        <v>0.24367492800000001</v>
      </c>
      <c r="S80">
        <v>0.24702553599999999</v>
      </c>
      <c r="T80">
        <v>0.25042220799999998</v>
      </c>
      <c r="U80">
        <v>0.25392486399999997</v>
      </c>
      <c r="V80">
        <v>0.25746416</v>
      </c>
      <c r="W80">
        <v>0.26101676800000001</v>
      </c>
      <c r="X80">
        <v>0.26441572800000002</v>
      </c>
      <c r="Y80">
        <v>0.26761515200000002</v>
      </c>
      <c r="Z80">
        <v>0.270684704</v>
      </c>
      <c r="AA80">
        <v>0.27381014399999998</v>
      </c>
      <c r="AB80">
        <v>0.27686204800000003</v>
      </c>
      <c r="AC80">
        <v>7.4614433203574748E-3</v>
      </c>
    </row>
    <row r="81" spans="1:29" x14ac:dyDescent="0.45">
      <c r="A81" t="s">
        <v>1572</v>
      </c>
      <c r="B81" t="s">
        <v>1573</v>
      </c>
      <c r="C81">
        <v>7.9277760000000003E-2</v>
      </c>
      <c r="D81">
        <v>7.9241023999999993E-2</v>
      </c>
      <c r="E81">
        <v>7.9217047999999998E-2</v>
      </c>
      <c r="F81">
        <v>7.9159960000000001E-2</v>
      </c>
      <c r="G81">
        <v>7.9073071999999994E-2</v>
      </c>
      <c r="H81">
        <v>7.8570111999999998E-2</v>
      </c>
      <c r="I81">
        <v>7.8006560000000003E-2</v>
      </c>
      <c r="J81">
        <v>7.7403968000000004E-2</v>
      </c>
      <c r="K81">
        <v>7.6822632000000002E-2</v>
      </c>
      <c r="L81">
        <v>7.6256599999999994E-2</v>
      </c>
      <c r="M81">
        <v>7.5716071999999995E-2</v>
      </c>
      <c r="N81">
        <v>7.5195239999999997E-2</v>
      </c>
      <c r="O81">
        <v>7.4692744000000005E-2</v>
      </c>
      <c r="P81">
        <v>7.4213528000000001E-2</v>
      </c>
      <c r="Q81">
        <v>7.3757199999999995E-2</v>
      </c>
      <c r="R81">
        <v>7.3328264000000004E-2</v>
      </c>
      <c r="S81">
        <v>7.2936855999999994E-2</v>
      </c>
      <c r="T81">
        <v>7.2586367999999998E-2</v>
      </c>
      <c r="U81">
        <v>7.2277752000000001E-2</v>
      </c>
      <c r="V81">
        <v>7.2012376000000003E-2</v>
      </c>
      <c r="W81">
        <v>7.1801504000000002E-2</v>
      </c>
      <c r="X81">
        <v>7.1659855999999994E-2</v>
      </c>
      <c r="Y81">
        <v>7.1579335999999993E-2</v>
      </c>
      <c r="Z81">
        <v>7.1571248000000004E-2</v>
      </c>
      <c r="AA81">
        <v>7.1643271999999994E-2</v>
      </c>
      <c r="AB81">
        <v>7.1800048000000005E-2</v>
      </c>
      <c r="AC81">
        <v>-3.9550577058538039E-3</v>
      </c>
    </row>
    <row r="82" spans="1:29" x14ac:dyDescent="0.45">
      <c r="A82" t="s">
        <v>1574</v>
      </c>
      <c r="B82" t="s">
        <v>1575</v>
      </c>
      <c r="C82">
        <v>0.18284710400000001</v>
      </c>
      <c r="D82">
        <v>0.182215504</v>
      </c>
      <c r="E82">
        <v>0.183569232</v>
      </c>
      <c r="F82">
        <v>0.185640272</v>
      </c>
      <c r="G82">
        <v>0.18743944000000001</v>
      </c>
      <c r="H82">
        <v>0.18699436799999999</v>
      </c>
      <c r="I82">
        <v>0.186424016</v>
      </c>
      <c r="J82">
        <v>0.18626144</v>
      </c>
      <c r="K82">
        <v>0.186404352</v>
      </c>
      <c r="L82">
        <v>0.18674231999999999</v>
      </c>
      <c r="M82">
        <v>0.18721537599999999</v>
      </c>
      <c r="N82">
        <v>0.187754368</v>
      </c>
      <c r="O82">
        <v>0.188226384</v>
      </c>
      <c r="P82">
        <v>0.188723216</v>
      </c>
      <c r="Q82">
        <v>0.18940014399999999</v>
      </c>
      <c r="R82">
        <v>0.18703504000000001</v>
      </c>
      <c r="S82">
        <v>0.18508912</v>
      </c>
      <c r="T82">
        <v>0.18369095999999999</v>
      </c>
      <c r="U82">
        <v>0.182845696</v>
      </c>
      <c r="V82">
        <v>0.18247695999999999</v>
      </c>
      <c r="W82">
        <v>0.182383504</v>
      </c>
      <c r="X82">
        <v>0.182309728</v>
      </c>
      <c r="Y82">
        <v>0.182201904</v>
      </c>
      <c r="Z82">
        <v>0.182192464</v>
      </c>
      <c r="AA82">
        <v>0.182375024</v>
      </c>
      <c r="AB82">
        <v>0.18258764799999999</v>
      </c>
      <c r="AC82">
        <v>-5.6797811119779773E-5</v>
      </c>
    </row>
    <row r="83" spans="1:29" x14ac:dyDescent="0.45">
      <c r="A83" t="s">
        <v>1576</v>
      </c>
      <c r="B83" t="s">
        <v>1577</v>
      </c>
      <c r="C83">
        <v>4.0723188E-2</v>
      </c>
      <c r="D83">
        <v>3.9741315999999999E-2</v>
      </c>
      <c r="E83">
        <v>3.8750288000000001E-2</v>
      </c>
      <c r="F83">
        <v>3.7582836000000001E-2</v>
      </c>
      <c r="G83">
        <v>3.638516E-2</v>
      </c>
      <c r="H83">
        <v>3.4992292000000001E-2</v>
      </c>
      <c r="I83">
        <v>3.3539880000000001E-2</v>
      </c>
      <c r="J83">
        <v>3.2000177999999997E-2</v>
      </c>
      <c r="K83">
        <v>3.0664894000000002E-2</v>
      </c>
      <c r="L83">
        <v>2.9534002E-2</v>
      </c>
      <c r="M83">
        <v>2.8609286000000001E-2</v>
      </c>
      <c r="N83">
        <v>2.7903582E-2</v>
      </c>
      <c r="O83">
        <v>2.7428560000000001E-2</v>
      </c>
      <c r="P83">
        <v>2.7209850000000001E-2</v>
      </c>
      <c r="Q83">
        <v>2.7260937999999998E-2</v>
      </c>
      <c r="R83">
        <v>2.7310738000000001E-2</v>
      </c>
      <c r="S83">
        <v>2.7361704000000001E-2</v>
      </c>
      <c r="T83">
        <v>2.7419786000000002E-2</v>
      </c>
      <c r="U83">
        <v>2.7486282000000001E-2</v>
      </c>
      <c r="V83">
        <v>2.7564120000000001E-2</v>
      </c>
      <c r="W83">
        <v>2.7658222E-2</v>
      </c>
      <c r="X83">
        <v>2.7768014000000001E-2</v>
      </c>
      <c r="Y83">
        <v>2.7890496000000001E-2</v>
      </c>
      <c r="Z83">
        <v>2.8023998000000001E-2</v>
      </c>
      <c r="AA83">
        <v>2.8167032000000002E-2</v>
      </c>
      <c r="AB83">
        <v>2.8318728000000001E-2</v>
      </c>
      <c r="AC83">
        <v>-1.442590723214077E-2</v>
      </c>
    </row>
    <row r="84" spans="1:29" x14ac:dyDescent="0.45">
      <c r="A84" t="s">
        <v>1578</v>
      </c>
      <c r="B84" t="s">
        <v>1579</v>
      </c>
      <c r="C84">
        <v>3.7161696000000001E-2</v>
      </c>
      <c r="D84">
        <v>3.8075504000000003E-2</v>
      </c>
      <c r="E84">
        <v>3.8360159999999997E-2</v>
      </c>
      <c r="F84">
        <v>3.8522852000000003E-2</v>
      </c>
      <c r="G84">
        <v>3.8637291999999997E-2</v>
      </c>
      <c r="H84">
        <v>3.870258E-2</v>
      </c>
      <c r="I84">
        <v>3.8719692E-2</v>
      </c>
      <c r="J84">
        <v>3.8688536000000003E-2</v>
      </c>
      <c r="K84">
        <v>3.8734320000000003E-2</v>
      </c>
      <c r="L84">
        <v>3.8861E-2</v>
      </c>
      <c r="M84">
        <v>3.9070651999999997E-2</v>
      </c>
      <c r="N84">
        <v>3.9370936000000002E-2</v>
      </c>
      <c r="O84">
        <v>3.9763699999999999E-2</v>
      </c>
      <c r="P84">
        <v>4.0262112000000003E-2</v>
      </c>
      <c r="Q84">
        <v>4.0871616E-2</v>
      </c>
      <c r="R84">
        <v>4.1476607999999998E-2</v>
      </c>
      <c r="S84">
        <v>4.2075632000000002E-2</v>
      </c>
      <c r="T84">
        <v>4.2674256000000001E-2</v>
      </c>
      <c r="U84">
        <v>4.3273180000000001E-2</v>
      </c>
      <c r="V84">
        <v>4.3875648000000003E-2</v>
      </c>
      <c r="W84">
        <v>4.4488423999999999E-2</v>
      </c>
      <c r="X84">
        <v>4.5111343999999998E-2</v>
      </c>
      <c r="Y84">
        <v>4.5741499999999997E-2</v>
      </c>
      <c r="Z84">
        <v>4.6378655999999997E-2</v>
      </c>
      <c r="AA84">
        <v>4.7023391999999997E-2</v>
      </c>
      <c r="AB84">
        <v>4.7675936000000002E-2</v>
      </c>
      <c r="AC84">
        <v>1.001575448740288E-2</v>
      </c>
    </row>
    <row r="85" spans="1:29" x14ac:dyDescent="0.45">
      <c r="A85" t="s">
        <v>1580</v>
      </c>
      <c r="B85" t="s">
        <v>1581</v>
      </c>
      <c r="C85">
        <v>0.12483857600000001</v>
      </c>
      <c r="D85">
        <v>0.122177168</v>
      </c>
      <c r="E85">
        <v>0.119963032</v>
      </c>
      <c r="F85">
        <v>0.11808790399999999</v>
      </c>
      <c r="G85">
        <v>0.11609736800000001</v>
      </c>
      <c r="H85">
        <v>0.11380596</v>
      </c>
      <c r="I85">
        <v>0.111515896</v>
      </c>
      <c r="J85">
        <v>0.109399336</v>
      </c>
      <c r="K85">
        <v>0.107488504</v>
      </c>
      <c r="L85">
        <v>0.105734648</v>
      </c>
      <c r="M85">
        <v>0.10414446400000001</v>
      </c>
      <c r="N85">
        <v>0.102719456</v>
      </c>
      <c r="O85">
        <v>0.10141056</v>
      </c>
      <c r="P85">
        <v>0.10027256</v>
      </c>
      <c r="Q85">
        <v>9.9267408000000001E-2</v>
      </c>
      <c r="R85">
        <v>9.8397992000000004E-2</v>
      </c>
      <c r="S85">
        <v>9.7693543999999993E-2</v>
      </c>
      <c r="T85">
        <v>9.7154119999999997E-2</v>
      </c>
      <c r="U85">
        <v>9.6815248000000007E-2</v>
      </c>
      <c r="V85">
        <v>9.6643400000000004E-2</v>
      </c>
      <c r="W85">
        <v>9.6637704000000005E-2</v>
      </c>
      <c r="X85">
        <v>9.6759144000000005E-2</v>
      </c>
      <c r="Y85">
        <v>9.6902584E-2</v>
      </c>
      <c r="Z85">
        <v>9.7108184E-2</v>
      </c>
      <c r="AA85">
        <v>9.7404288000000006E-2</v>
      </c>
      <c r="AB85">
        <v>9.7757631999999997E-2</v>
      </c>
      <c r="AC85">
        <v>-9.7335290819186016E-3</v>
      </c>
    </row>
    <row r="86" spans="1:29" x14ac:dyDescent="0.45">
      <c r="A86" t="s">
        <v>1582</v>
      </c>
      <c r="B86" t="s">
        <v>1583</v>
      </c>
      <c r="C86">
        <v>9.7011752000000007E-2</v>
      </c>
      <c r="D86">
        <v>9.5323727999999996E-2</v>
      </c>
      <c r="E86">
        <v>9.3864928E-2</v>
      </c>
      <c r="F86">
        <v>9.2523648E-2</v>
      </c>
      <c r="G86">
        <v>9.0934360000000006E-2</v>
      </c>
      <c r="H86">
        <v>8.8982368000000006E-2</v>
      </c>
      <c r="I86">
        <v>8.6906232E-2</v>
      </c>
      <c r="J86">
        <v>8.4864703999999999E-2</v>
      </c>
      <c r="K86">
        <v>8.2885327999999994E-2</v>
      </c>
      <c r="L86">
        <v>8.0946472000000005E-2</v>
      </c>
      <c r="M86">
        <v>7.9061928000000004E-2</v>
      </c>
      <c r="N86">
        <v>7.7250440000000004E-2</v>
      </c>
      <c r="O86">
        <v>7.5483776000000002E-2</v>
      </c>
      <c r="P86">
        <v>7.3799192E-2</v>
      </c>
      <c r="Q86">
        <v>7.2188823999999999E-2</v>
      </c>
      <c r="R86">
        <v>7.0666976000000006E-2</v>
      </c>
      <c r="S86">
        <v>6.9257791999999999E-2</v>
      </c>
      <c r="T86">
        <v>6.7990159999999994E-2</v>
      </c>
      <c r="U86">
        <v>6.6878571999999997E-2</v>
      </c>
      <c r="V86">
        <v>6.5919443999999994E-2</v>
      </c>
      <c r="W86">
        <v>6.5113632000000005E-2</v>
      </c>
      <c r="X86">
        <v>6.4456327999999993E-2</v>
      </c>
      <c r="Y86">
        <v>6.3892571999999995E-2</v>
      </c>
      <c r="Z86">
        <v>6.3458587999999996E-2</v>
      </c>
      <c r="AA86">
        <v>6.3206232000000001E-2</v>
      </c>
      <c r="AB86">
        <v>6.3082444000000001E-2</v>
      </c>
      <c r="AC86">
        <v>-1.7068243354986471E-2</v>
      </c>
    </row>
    <row r="87" spans="1:29" x14ac:dyDescent="0.45">
      <c r="A87" t="s">
        <v>1584</v>
      </c>
      <c r="B87" t="s">
        <v>1585</v>
      </c>
      <c r="C87">
        <v>0.15743579199999999</v>
      </c>
      <c r="D87">
        <v>0.15289734399999999</v>
      </c>
      <c r="E87">
        <v>0.15377766400000001</v>
      </c>
      <c r="F87">
        <v>0.154119168</v>
      </c>
      <c r="G87">
        <v>0.15401436800000001</v>
      </c>
      <c r="H87">
        <v>0.15365110400000001</v>
      </c>
      <c r="I87">
        <v>0.15306988799999999</v>
      </c>
      <c r="J87">
        <v>0.15265783999999999</v>
      </c>
      <c r="K87">
        <v>0.152172368</v>
      </c>
      <c r="L87">
        <v>0.15165830399999999</v>
      </c>
      <c r="M87">
        <v>0.15102332800000001</v>
      </c>
      <c r="N87">
        <v>0.15022961600000001</v>
      </c>
      <c r="O87">
        <v>0.14910772799999999</v>
      </c>
      <c r="P87">
        <v>0.147685712</v>
      </c>
      <c r="Q87">
        <v>0.145907232</v>
      </c>
      <c r="R87">
        <v>0.14382793599999999</v>
      </c>
      <c r="S87">
        <v>0.14144376</v>
      </c>
      <c r="T87">
        <v>0.13901844799999999</v>
      </c>
      <c r="U87">
        <v>0.13644356799999999</v>
      </c>
      <c r="V87">
        <v>0.133819296</v>
      </c>
      <c r="W87">
        <v>0.13125719199999999</v>
      </c>
      <c r="X87">
        <v>0.12870858399999999</v>
      </c>
      <c r="Y87">
        <v>0.12613221599999999</v>
      </c>
      <c r="Z87">
        <v>0.12373096</v>
      </c>
      <c r="AA87">
        <v>0.12151582399999999</v>
      </c>
      <c r="AB87">
        <v>0.119520032</v>
      </c>
      <c r="AC87">
        <v>-1.096083609828913E-2</v>
      </c>
    </row>
    <row r="88" spans="1:29" x14ac:dyDescent="0.45">
      <c r="A88" t="s">
        <v>1586</v>
      </c>
      <c r="B88" t="s">
        <v>1587</v>
      </c>
      <c r="C88">
        <v>2.7444144640000001</v>
      </c>
      <c r="D88">
        <v>2.7689384960000001</v>
      </c>
      <c r="E88">
        <v>2.6761692159999999</v>
      </c>
      <c r="F88">
        <v>2.7168235520000001</v>
      </c>
      <c r="G88">
        <v>2.7528412160000002</v>
      </c>
      <c r="H88">
        <v>2.7829870080000001</v>
      </c>
      <c r="I88">
        <v>2.8105840639999999</v>
      </c>
      <c r="J88">
        <v>2.839232768</v>
      </c>
      <c r="K88">
        <v>2.8684070400000001</v>
      </c>
      <c r="L88">
        <v>2.9014566400000001</v>
      </c>
      <c r="M88">
        <v>2.9361768960000001</v>
      </c>
      <c r="N88">
        <v>2.9716925440000002</v>
      </c>
      <c r="O88">
        <v>3.0080798720000002</v>
      </c>
      <c r="P88">
        <v>3.0454021120000001</v>
      </c>
      <c r="Q88">
        <v>3.0824373760000001</v>
      </c>
      <c r="R88">
        <v>3.115484672</v>
      </c>
      <c r="S88">
        <v>3.1510883839999999</v>
      </c>
      <c r="T88">
        <v>3.18880512</v>
      </c>
      <c r="U88">
        <v>3.2288952320000002</v>
      </c>
      <c r="V88">
        <v>3.2702402560000001</v>
      </c>
      <c r="W88">
        <v>3.3076008959999998</v>
      </c>
      <c r="X88">
        <v>3.3483251200000002</v>
      </c>
      <c r="Y88">
        <v>3.3881464320000001</v>
      </c>
      <c r="Z88">
        <v>3.4280153599999998</v>
      </c>
      <c r="AA88">
        <v>3.4690979839999998</v>
      </c>
      <c r="AB88">
        <v>3.51106432</v>
      </c>
      <c r="AC88">
        <v>9.9027700842313493E-3</v>
      </c>
    </row>
    <row r="89" spans="1:29" x14ac:dyDescent="0.45">
      <c r="A89" t="s">
        <v>1588</v>
      </c>
      <c r="B89" t="s">
        <v>1589</v>
      </c>
      <c r="C89">
        <v>11.642869148000001</v>
      </c>
      <c r="D89">
        <v>11.446619284000001</v>
      </c>
      <c r="E89">
        <v>11.454411408</v>
      </c>
      <c r="F89">
        <v>11.481711519999999</v>
      </c>
      <c r="G89">
        <v>11.454556452</v>
      </c>
      <c r="H89">
        <v>11.39032488</v>
      </c>
      <c r="I89">
        <v>11.318034340000001</v>
      </c>
      <c r="J89">
        <v>11.25566029</v>
      </c>
      <c r="K89">
        <v>11.198970846</v>
      </c>
      <c r="L89">
        <v>11.155685633999999</v>
      </c>
      <c r="M89">
        <v>11.122119698000001</v>
      </c>
      <c r="N89">
        <v>11.095995606000001</v>
      </c>
      <c r="O89">
        <v>11.072501852</v>
      </c>
      <c r="P89">
        <v>11.05561513</v>
      </c>
      <c r="Q89">
        <v>11.041764786</v>
      </c>
      <c r="R89">
        <v>11.025433714</v>
      </c>
      <c r="S89">
        <v>11.015616120000001</v>
      </c>
      <c r="T89">
        <v>11.018186642</v>
      </c>
      <c r="U89">
        <v>11.029611914</v>
      </c>
      <c r="V89">
        <v>11.045302636000001</v>
      </c>
      <c r="W89">
        <v>11.060591302000001</v>
      </c>
      <c r="X89">
        <v>11.076776885999999</v>
      </c>
      <c r="Y89">
        <v>11.089347888000001</v>
      </c>
      <c r="Z89">
        <v>11.102238337999999</v>
      </c>
      <c r="AA89">
        <v>11.119299192</v>
      </c>
      <c r="AB89">
        <v>11.139188036</v>
      </c>
      <c r="AC89">
        <v>-1.7674185817179171E-3</v>
      </c>
    </row>
    <row r="90" spans="1:29" x14ac:dyDescent="0.45">
      <c r="A90" t="s">
        <v>1590</v>
      </c>
      <c r="B90" t="s">
        <v>1591</v>
      </c>
      <c r="C90">
        <v>7.0134922862052917E-2</v>
      </c>
      <c r="D90">
        <v>9.1486945748329163E-2</v>
      </c>
      <c r="E90">
        <v>0.1193008199334145</v>
      </c>
      <c r="F90">
        <v>0.15019077062606809</v>
      </c>
      <c r="G90">
        <v>0.18050052225589749</v>
      </c>
      <c r="H90">
        <v>0.20873008668422699</v>
      </c>
      <c r="I90">
        <v>0.23311989009380341</v>
      </c>
      <c r="J90">
        <v>0.25518804788589478</v>
      </c>
      <c r="K90">
        <v>0.2769947350025177</v>
      </c>
      <c r="L90">
        <v>0.29923674464225769</v>
      </c>
      <c r="M90">
        <v>0.32176563143730158</v>
      </c>
      <c r="N90">
        <v>0.3443218469619751</v>
      </c>
      <c r="O90">
        <v>0.36690127849578857</v>
      </c>
      <c r="P90">
        <v>0.38932192325592041</v>
      </c>
      <c r="Q90">
        <v>0.41114059090614319</v>
      </c>
      <c r="R90">
        <v>0.43246880173683172</v>
      </c>
      <c r="S90">
        <v>0.4527735710144043</v>
      </c>
      <c r="T90">
        <v>0.47238817811012268</v>
      </c>
      <c r="U90">
        <v>0.49130412936210632</v>
      </c>
      <c r="V90">
        <v>0.50966900587081909</v>
      </c>
      <c r="W90">
        <v>0.52751326560974121</v>
      </c>
      <c r="X90">
        <v>0.54464465379714966</v>
      </c>
      <c r="Y90">
        <v>0.56095385551452637</v>
      </c>
      <c r="Z90">
        <v>0.57689332962036133</v>
      </c>
      <c r="AA90">
        <v>0.59221106767654419</v>
      </c>
      <c r="AB90">
        <v>0.60719448328018188</v>
      </c>
      <c r="AC90">
        <v>9.0173798143279749E-2</v>
      </c>
    </row>
    <row r="91" spans="1:29" x14ac:dyDescent="0.45">
      <c r="A91" t="s">
        <v>1592</v>
      </c>
      <c r="B91" t="s">
        <v>1593</v>
      </c>
      <c r="C91">
        <v>0.18513305485248571</v>
      </c>
      <c r="D91">
        <v>0.19618113338947299</v>
      </c>
      <c r="E91">
        <v>0.20806993544101721</v>
      </c>
      <c r="F91">
        <v>0.2202898561954498</v>
      </c>
      <c r="G91">
        <v>0.23191364109516141</v>
      </c>
      <c r="H91">
        <v>0.24404700100421911</v>
      </c>
      <c r="I91">
        <v>0.25698700547218323</v>
      </c>
      <c r="J91">
        <v>0.26999360322952271</v>
      </c>
      <c r="K91">
        <v>0.28355693817138672</v>
      </c>
      <c r="L91">
        <v>0.29791304469108582</v>
      </c>
      <c r="M91">
        <v>0.31315085291862488</v>
      </c>
      <c r="N91">
        <v>0.32913258671760559</v>
      </c>
      <c r="O91">
        <v>0.3461628258228302</v>
      </c>
      <c r="P91">
        <v>0.36398994922637939</v>
      </c>
      <c r="Q91">
        <v>0.38263362646102911</v>
      </c>
      <c r="R91">
        <v>0.40191635489463812</v>
      </c>
      <c r="S91">
        <v>0.42191752791404719</v>
      </c>
      <c r="T91">
        <v>0.44253355264663702</v>
      </c>
      <c r="U91">
        <v>0.46366396546363831</v>
      </c>
      <c r="V91">
        <v>0.48558345437049871</v>
      </c>
      <c r="W91">
        <v>0.50805890560150146</v>
      </c>
      <c r="X91">
        <v>0.53128021955490112</v>
      </c>
      <c r="Y91">
        <v>0.55522787570953369</v>
      </c>
      <c r="Z91">
        <v>0.58007967472076416</v>
      </c>
      <c r="AA91">
        <v>0.60541057586669922</v>
      </c>
      <c r="AB91">
        <v>0.63153308629989624</v>
      </c>
      <c r="AC91">
        <v>5.0307545821676403E-2</v>
      </c>
    </row>
    <row r="92" spans="1:29" x14ac:dyDescent="0.45">
      <c r="A92" t="s">
        <v>1594</v>
      </c>
      <c r="B92" t="s">
        <v>1595</v>
      </c>
      <c r="C92">
        <v>11.52787101600957</v>
      </c>
      <c r="D92">
        <v>11.34192509635886</v>
      </c>
      <c r="E92">
        <v>11.365642292492399</v>
      </c>
      <c r="F92">
        <v>11.411612434430619</v>
      </c>
      <c r="G92">
        <v>11.40314333316074</v>
      </c>
      <c r="H92">
        <v>11.355007965680009</v>
      </c>
      <c r="I92">
        <v>11.294167224621621</v>
      </c>
      <c r="J92">
        <v>11.24085473465637</v>
      </c>
      <c r="K92">
        <v>11.192408642831129</v>
      </c>
      <c r="L92">
        <v>11.157009333951169</v>
      </c>
      <c r="M92">
        <v>11.130734476518681</v>
      </c>
      <c r="N92">
        <v>11.11118486624437</v>
      </c>
      <c r="O92">
        <v>11.09324030467296</v>
      </c>
      <c r="P92">
        <v>11.080947104029541</v>
      </c>
      <c r="Q92">
        <v>11.070271750445119</v>
      </c>
      <c r="R92">
        <v>11.05598616084219</v>
      </c>
      <c r="S92">
        <v>11.04647216310036</v>
      </c>
      <c r="T92">
        <v>11.048041267463489</v>
      </c>
      <c r="U92">
        <v>11.05725207789847</v>
      </c>
      <c r="V92">
        <v>11.069388187500319</v>
      </c>
      <c r="W92">
        <v>11.08004566200824</v>
      </c>
      <c r="X92">
        <v>11.09014132024225</v>
      </c>
      <c r="Y92">
        <v>11.095073867805</v>
      </c>
      <c r="Z92">
        <v>11.0990519928996</v>
      </c>
      <c r="AA92">
        <v>11.106099683809839</v>
      </c>
      <c r="AB92">
        <v>11.114849432980289</v>
      </c>
      <c r="AC92">
        <v>-1.4583623084174491E-3</v>
      </c>
    </row>
    <row r="94" spans="1:29" x14ac:dyDescent="0.45">
      <c r="A94" t="s">
        <v>1596</v>
      </c>
      <c r="B94" t="s">
        <v>1597</v>
      </c>
      <c r="C94">
        <v>7.1676516532897949</v>
      </c>
      <c r="D94">
        <v>7.1545977592468262</v>
      </c>
      <c r="E94">
        <v>6.514531135559082</v>
      </c>
      <c r="F94">
        <v>6.3125262260437012</v>
      </c>
      <c r="G94">
        <v>6.2211818695068359</v>
      </c>
      <c r="H94">
        <v>6.1316671371459961</v>
      </c>
      <c r="I94">
        <v>5.9451780319213867</v>
      </c>
      <c r="J94">
        <v>5.8393311500549316</v>
      </c>
      <c r="K94">
        <v>5.7834558486938477</v>
      </c>
      <c r="L94">
        <v>5.6923151016235352</v>
      </c>
      <c r="M94">
        <v>5.6339974403381348</v>
      </c>
      <c r="N94">
        <v>5.5780782699584961</v>
      </c>
      <c r="O94">
        <v>5.5564055442810059</v>
      </c>
      <c r="P94">
        <v>5.5518922805786133</v>
      </c>
      <c r="Q94">
        <v>5.5371222496032706</v>
      </c>
      <c r="R94">
        <v>5.5038857460021973</v>
      </c>
      <c r="S94">
        <v>5.4754343032836914</v>
      </c>
      <c r="T94">
        <v>5.4789481163024902</v>
      </c>
      <c r="U94">
        <v>5.4940376281738281</v>
      </c>
      <c r="V94">
        <v>5.5118722915649414</v>
      </c>
      <c r="W94">
        <v>5.5274820327758789</v>
      </c>
      <c r="X94">
        <v>5.5468564033508301</v>
      </c>
      <c r="Y94">
        <v>5.5688819885253906</v>
      </c>
      <c r="Z94">
        <v>5.5885734558105469</v>
      </c>
      <c r="AA94">
        <v>5.5896444320678711</v>
      </c>
      <c r="AB94">
        <v>5.6078219413757324</v>
      </c>
      <c r="AC94">
        <v>-9.7686013391723447E-3</v>
      </c>
    </row>
    <row r="96" spans="1:29" x14ac:dyDescent="0.45">
      <c r="B96" t="s">
        <v>1598</v>
      </c>
    </row>
    <row r="97" spans="1:29" x14ac:dyDescent="0.45">
      <c r="A97" t="s">
        <v>1599</v>
      </c>
      <c r="B97" t="s">
        <v>1561</v>
      </c>
      <c r="C97">
        <v>5.6764186818814144</v>
      </c>
      <c r="D97">
        <v>5.3520022730703909</v>
      </c>
      <c r="E97">
        <v>5.3777859240864672</v>
      </c>
      <c r="F97">
        <v>5.3172510493583598</v>
      </c>
      <c r="G97">
        <v>5.2487986956268049</v>
      </c>
      <c r="H97">
        <v>5.167058990051431</v>
      </c>
      <c r="I97">
        <v>5.0722079230264336</v>
      </c>
      <c r="J97">
        <v>4.9898533375754912</v>
      </c>
      <c r="K97">
        <v>4.9145239824052087</v>
      </c>
      <c r="L97">
        <v>4.8376088730320381</v>
      </c>
      <c r="M97">
        <v>4.7658439178703942</v>
      </c>
      <c r="N97">
        <v>4.6970881952929124</v>
      </c>
      <c r="O97">
        <v>4.6305017718172357</v>
      </c>
      <c r="P97">
        <v>4.5679314103099307</v>
      </c>
      <c r="Q97">
        <v>4.5047994521334784</v>
      </c>
      <c r="R97">
        <v>4.4419416399117067</v>
      </c>
      <c r="S97">
        <v>4.3798620123739953</v>
      </c>
      <c r="T97">
        <v>4.3258800585984778</v>
      </c>
      <c r="U97">
        <v>4.2753310281595223</v>
      </c>
      <c r="V97">
        <v>4.2269826981237903</v>
      </c>
      <c r="W97">
        <v>4.1814090215363464</v>
      </c>
      <c r="X97">
        <v>4.1347757977555712</v>
      </c>
      <c r="Y97">
        <v>4.0866757310010184</v>
      </c>
      <c r="Z97">
        <v>4.0391635229969838</v>
      </c>
      <c r="AA97">
        <v>3.991318785419872</v>
      </c>
      <c r="AB97">
        <v>3.945525484524627</v>
      </c>
      <c r="AC97">
        <v>-1.444420186604334E-2</v>
      </c>
    </row>
    <row r="98" spans="1:29" x14ac:dyDescent="0.45">
      <c r="A98" t="s">
        <v>1600</v>
      </c>
      <c r="B98" t="s">
        <v>1563</v>
      </c>
      <c r="C98">
        <v>2.2094278697787231</v>
      </c>
      <c r="D98">
        <v>2.335922392295553</v>
      </c>
      <c r="E98">
        <v>2.2649966173651981</v>
      </c>
      <c r="F98">
        <v>2.2407478404999521</v>
      </c>
      <c r="G98">
        <v>2.235737963038233</v>
      </c>
      <c r="H98">
        <v>2.227676489986115</v>
      </c>
      <c r="I98">
        <v>2.202204035881199</v>
      </c>
      <c r="J98">
        <v>2.1932576017821241</v>
      </c>
      <c r="K98">
        <v>2.194044851865756</v>
      </c>
      <c r="L98">
        <v>2.1894261447864389</v>
      </c>
      <c r="M98">
        <v>2.1917468198528418</v>
      </c>
      <c r="N98">
        <v>2.1960018208380321</v>
      </c>
      <c r="O98">
        <v>2.207364294562292</v>
      </c>
      <c r="P98">
        <v>2.2221276155829579</v>
      </c>
      <c r="Q98">
        <v>2.2351982998932569</v>
      </c>
      <c r="R98">
        <v>2.2471860192873159</v>
      </c>
      <c r="S98">
        <v>2.2607062533105182</v>
      </c>
      <c r="T98">
        <v>2.2827494763163059</v>
      </c>
      <c r="U98">
        <v>2.308032794910766</v>
      </c>
      <c r="V98">
        <v>2.3336317579067258</v>
      </c>
      <c r="W98">
        <v>2.3603219295338409</v>
      </c>
      <c r="X98">
        <v>2.3853510881160358</v>
      </c>
      <c r="Y98">
        <v>2.4099158567686572</v>
      </c>
      <c r="Z98">
        <v>2.4330039224294362</v>
      </c>
      <c r="AA98">
        <v>2.4533588645698998</v>
      </c>
      <c r="AB98">
        <v>2.4764382333479311</v>
      </c>
      <c r="AC98">
        <v>4.5739379489091458E-3</v>
      </c>
    </row>
    <row r="99" spans="1:29" x14ac:dyDescent="0.45">
      <c r="A99" t="s">
        <v>1601</v>
      </c>
      <c r="B99" t="s">
        <v>1565</v>
      </c>
      <c r="C99">
        <v>2.1733628668287461</v>
      </c>
      <c r="D99">
        <v>2.158101960445471</v>
      </c>
      <c r="E99">
        <v>2.1085111619440311</v>
      </c>
      <c r="F99">
        <v>2.083219376174485</v>
      </c>
      <c r="G99">
        <v>2.0307463399599368</v>
      </c>
      <c r="H99">
        <v>1.970669072427059</v>
      </c>
      <c r="I99">
        <v>1.9043773303973379</v>
      </c>
      <c r="J99">
        <v>1.849611131693927</v>
      </c>
      <c r="K99">
        <v>1.801234847015361</v>
      </c>
      <c r="L99">
        <v>1.757063549446791</v>
      </c>
      <c r="M99">
        <v>1.720467607613096</v>
      </c>
      <c r="N99">
        <v>1.687359119112023</v>
      </c>
      <c r="O99">
        <v>1.658615967506512</v>
      </c>
      <c r="P99">
        <v>1.633856817736715</v>
      </c>
      <c r="Q99">
        <v>1.611573669457536</v>
      </c>
      <c r="R99">
        <v>1.591899705718298</v>
      </c>
      <c r="S99">
        <v>1.575004334633219</v>
      </c>
      <c r="T99">
        <v>1.562761423744174</v>
      </c>
      <c r="U99">
        <v>1.553943587243743</v>
      </c>
      <c r="V99">
        <v>1.544762350365001</v>
      </c>
      <c r="W99">
        <v>1.53490702433556</v>
      </c>
      <c r="X99">
        <v>1.5239091698670959</v>
      </c>
      <c r="Y99">
        <v>1.5121649344359609</v>
      </c>
      <c r="Z99">
        <v>1.5002295969259849</v>
      </c>
      <c r="AA99">
        <v>1.4883768507411059</v>
      </c>
      <c r="AB99">
        <v>1.4782548703576841</v>
      </c>
      <c r="AC99">
        <v>-1.529831055305042E-2</v>
      </c>
    </row>
    <row r="100" spans="1:29" x14ac:dyDescent="0.45">
      <c r="A100" t="s">
        <v>1602</v>
      </c>
      <c r="B100" t="s">
        <v>1567</v>
      </c>
      <c r="C100">
        <v>0.81318580934341234</v>
      </c>
      <c r="D100">
        <v>0.8054491787438427</v>
      </c>
      <c r="E100">
        <v>0.76688946145613635</v>
      </c>
      <c r="F100">
        <v>0.7454200393559034</v>
      </c>
      <c r="G100">
        <v>0.73357155594037526</v>
      </c>
      <c r="H100">
        <v>0.718951102528402</v>
      </c>
      <c r="I100">
        <v>0.69982884384376354</v>
      </c>
      <c r="J100">
        <v>0.68631837891994962</v>
      </c>
      <c r="K100">
        <v>0.67610478080360381</v>
      </c>
      <c r="L100">
        <v>0.66384169435440743</v>
      </c>
      <c r="M100">
        <v>0.65379855336975745</v>
      </c>
      <c r="N100">
        <v>0.64453291570401583</v>
      </c>
      <c r="O100">
        <v>0.63789953112844533</v>
      </c>
      <c r="P100">
        <v>0.63291452719734675</v>
      </c>
      <c r="Q100">
        <v>0.62812369566339799</v>
      </c>
      <c r="R100">
        <v>0.62342964635230458</v>
      </c>
      <c r="S100">
        <v>0.619605580502397</v>
      </c>
      <c r="T100">
        <v>0.61806310849497992</v>
      </c>
      <c r="U100">
        <v>0.61772973902719053</v>
      </c>
      <c r="V100">
        <v>0.61830670074305749</v>
      </c>
      <c r="W100">
        <v>0.61984531836869805</v>
      </c>
      <c r="X100">
        <v>0.62247416114020382</v>
      </c>
      <c r="Y100">
        <v>0.62625508533278895</v>
      </c>
      <c r="Z100">
        <v>0.62990838797792903</v>
      </c>
      <c r="AA100">
        <v>0.63246172266414136</v>
      </c>
      <c r="AB100">
        <v>0.63583445640317271</v>
      </c>
      <c r="AC100">
        <v>-9.7925928428800324E-3</v>
      </c>
    </row>
    <row r="101" spans="1:29" x14ac:dyDescent="0.45">
      <c r="A101" t="s">
        <v>1603</v>
      </c>
      <c r="B101" t="s">
        <v>1569</v>
      </c>
      <c r="C101">
        <v>0.24671494028332419</v>
      </c>
      <c r="D101">
        <v>0.24765638879967811</v>
      </c>
      <c r="E101">
        <v>0.24244107109820379</v>
      </c>
      <c r="F101">
        <v>0.2405267406261436</v>
      </c>
      <c r="G101">
        <v>0.24037765006573539</v>
      </c>
      <c r="H101">
        <v>0.24057355952166959</v>
      </c>
      <c r="I101">
        <v>0.23960932857025541</v>
      </c>
      <c r="J101">
        <v>0.23964307891110259</v>
      </c>
      <c r="K101">
        <v>0.24023244602418181</v>
      </c>
      <c r="L101">
        <v>0.24023891969577879</v>
      </c>
      <c r="M101">
        <v>0.24062860992445659</v>
      </c>
      <c r="N101">
        <v>0.2410121149125822</v>
      </c>
      <c r="O101">
        <v>0.2418074782070638</v>
      </c>
      <c r="P101">
        <v>0.2427477614008732</v>
      </c>
      <c r="Q101">
        <v>0.24341902916350591</v>
      </c>
      <c r="R101">
        <v>0.24380972302828141</v>
      </c>
      <c r="S101">
        <v>0.24409318592166551</v>
      </c>
      <c r="T101">
        <v>0.24463466592683669</v>
      </c>
      <c r="U101">
        <v>0.2452069797834901</v>
      </c>
      <c r="V101">
        <v>0.2457616861189274</v>
      </c>
      <c r="W101">
        <v>0.24631249342662029</v>
      </c>
      <c r="X101">
        <v>0.24689195766019151</v>
      </c>
      <c r="Y101">
        <v>0.24752861609044899</v>
      </c>
      <c r="Z101">
        <v>0.2481359238688664</v>
      </c>
      <c r="AA101">
        <v>0.24847978475280261</v>
      </c>
      <c r="AB101">
        <v>0.2490472193244152</v>
      </c>
      <c r="AC101">
        <v>3.7642811501648049E-4</v>
      </c>
    </row>
    <row r="102" spans="1:29" x14ac:dyDescent="0.45">
      <c r="A102" t="s">
        <v>1604</v>
      </c>
      <c r="B102" t="s">
        <v>1571</v>
      </c>
      <c r="C102">
        <v>0.48234464075049349</v>
      </c>
      <c r="D102">
        <v>0.48131802446154109</v>
      </c>
      <c r="E102">
        <v>0.46428741051313122</v>
      </c>
      <c r="F102">
        <v>0.45725498563163808</v>
      </c>
      <c r="G102">
        <v>0.45374955478862228</v>
      </c>
      <c r="H102">
        <v>0.44909772043818319</v>
      </c>
      <c r="I102">
        <v>0.44026122144241658</v>
      </c>
      <c r="J102">
        <v>0.43360432277967131</v>
      </c>
      <c r="K102">
        <v>0.42929406069369103</v>
      </c>
      <c r="L102">
        <v>0.42442003170359338</v>
      </c>
      <c r="M102">
        <v>0.42136617981771018</v>
      </c>
      <c r="N102">
        <v>0.41921894237484508</v>
      </c>
      <c r="O102">
        <v>0.41879969075430162</v>
      </c>
      <c r="P102">
        <v>0.41978758404849331</v>
      </c>
      <c r="Q102">
        <v>0.42127791135464099</v>
      </c>
      <c r="R102">
        <v>0.42328962304228968</v>
      </c>
      <c r="S102">
        <v>0.42644010937544058</v>
      </c>
      <c r="T102">
        <v>0.43047681355453032</v>
      </c>
      <c r="U102">
        <v>0.43488706550108558</v>
      </c>
      <c r="V102">
        <v>0.43938018628687969</v>
      </c>
      <c r="W102">
        <v>0.44387321805177438</v>
      </c>
      <c r="X102">
        <v>0.44814105437674828</v>
      </c>
      <c r="Y102">
        <v>0.45219389863047571</v>
      </c>
      <c r="Z102">
        <v>0.45592952552554122</v>
      </c>
      <c r="AA102">
        <v>0.45907402051007418</v>
      </c>
      <c r="AB102">
        <v>0.46261622300866939</v>
      </c>
      <c r="AC102">
        <v>-1.669048086364366E-3</v>
      </c>
    </row>
    <row r="103" spans="1:29" x14ac:dyDescent="0.45">
      <c r="A103" t="s">
        <v>1605</v>
      </c>
      <c r="B103" t="s">
        <v>1573</v>
      </c>
      <c r="C103">
        <v>0.18442320911686599</v>
      </c>
      <c r="D103">
        <v>0.18312659707324941</v>
      </c>
      <c r="E103">
        <v>0.17485597932230601</v>
      </c>
      <c r="F103">
        <v>0.17043891785212839</v>
      </c>
      <c r="G103">
        <v>0.16800649690804101</v>
      </c>
      <c r="H103">
        <v>0.16515843310477599</v>
      </c>
      <c r="I103">
        <v>0.1610219421198448</v>
      </c>
      <c r="J103">
        <v>0.1579633912955985</v>
      </c>
      <c r="K103">
        <v>0.1556030800079983</v>
      </c>
      <c r="L103">
        <v>0.1527216794576135</v>
      </c>
      <c r="M103">
        <v>0.1502981023934056</v>
      </c>
      <c r="N103">
        <v>0.14791806881319991</v>
      </c>
      <c r="O103">
        <v>0.14600108629278091</v>
      </c>
      <c r="P103">
        <v>0.14432103177666589</v>
      </c>
      <c r="Q103">
        <v>0.1425540703610865</v>
      </c>
      <c r="R103">
        <v>0.14068824642808739</v>
      </c>
      <c r="S103">
        <v>0.13892688084953811</v>
      </c>
      <c r="T103">
        <v>0.13758607008865839</v>
      </c>
      <c r="U103">
        <v>0.13642142317834241</v>
      </c>
      <c r="V103">
        <v>0.13537257779122899</v>
      </c>
      <c r="W103">
        <v>0.13443825777677379</v>
      </c>
      <c r="X103">
        <v>0.13366647007242111</v>
      </c>
      <c r="Y103">
        <v>0.13307084875101211</v>
      </c>
      <c r="Z103">
        <v>0.13259565668134099</v>
      </c>
      <c r="AA103">
        <v>0.13205424478856961</v>
      </c>
      <c r="AB103">
        <v>0.13185768373982229</v>
      </c>
      <c r="AC103">
        <v>-1.333074709167059E-2</v>
      </c>
    </row>
    <row r="104" spans="1:29" x14ac:dyDescent="0.45">
      <c r="A104" t="s">
        <v>1606</v>
      </c>
      <c r="B104" t="s">
        <v>1575</v>
      </c>
      <c r="C104">
        <v>0.42535573277304201</v>
      </c>
      <c r="D104">
        <v>0.42110138785570289</v>
      </c>
      <c r="E104">
        <v>0.4051928043923525</v>
      </c>
      <c r="F104">
        <v>0.39970115029687708</v>
      </c>
      <c r="G104">
        <v>0.39825243790711651</v>
      </c>
      <c r="H104">
        <v>0.39307181868721108</v>
      </c>
      <c r="I104">
        <v>0.3848183680206001</v>
      </c>
      <c r="J104">
        <v>0.38011602622234619</v>
      </c>
      <c r="K104">
        <v>0.37755919763456008</v>
      </c>
      <c r="L104">
        <v>0.37399517859714559</v>
      </c>
      <c r="M104">
        <v>0.37162672347382109</v>
      </c>
      <c r="N104">
        <v>0.36933539311534691</v>
      </c>
      <c r="O104">
        <v>0.36792404537932227</v>
      </c>
      <c r="P104">
        <v>0.36700491119800399</v>
      </c>
      <c r="Q104">
        <v>0.3660627227467409</v>
      </c>
      <c r="R104">
        <v>0.35884705791217397</v>
      </c>
      <c r="S104">
        <v>0.35254952750891622</v>
      </c>
      <c r="T104">
        <v>0.34818269591905948</v>
      </c>
      <c r="U104">
        <v>0.34511408255135761</v>
      </c>
      <c r="V104">
        <v>0.3430295990054123</v>
      </c>
      <c r="W104">
        <v>0.34148756166699878</v>
      </c>
      <c r="X104">
        <v>0.34006065825227499</v>
      </c>
      <c r="Y104">
        <v>0.33872571840189208</v>
      </c>
      <c r="Z104">
        <v>0.33753679140080928</v>
      </c>
      <c r="AA104">
        <v>0.33615712111274387</v>
      </c>
      <c r="AB104">
        <v>0.33531432102638697</v>
      </c>
      <c r="AC104">
        <v>-9.4691811977454243E-3</v>
      </c>
    </row>
    <row r="105" spans="1:29" x14ac:dyDescent="0.45">
      <c r="A105" t="s">
        <v>1607</v>
      </c>
      <c r="B105" t="s">
        <v>1577</v>
      </c>
      <c r="C105">
        <v>9.4734021451028008E-2</v>
      </c>
      <c r="D105">
        <v>9.1842477481016399E-2</v>
      </c>
      <c r="E105">
        <v>8.5533603287784768E-2</v>
      </c>
      <c r="F105">
        <v>8.0919418070120513E-2</v>
      </c>
      <c r="G105">
        <v>7.7307522224994346E-2</v>
      </c>
      <c r="H105">
        <v>7.3555604928560989E-2</v>
      </c>
      <c r="I105">
        <v>6.9233364681977272E-2</v>
      </c>
      <c r="J105">
        <v>6.5304877379707485E-2</v>
      </c>
      <c r="K105">
        <v>6.2111279323504409E-2</v>
      </c>
      <c r="L105">
        <v>5.9148747604069907E-2</v>
      </c>
      <c r="M105">
        <v>5.6790074855312428E-2</v>
      </c>
      <c r="N105">
        <v>5.4889697305451332E-2</v>
      </c>
      <c r="O105">
        <v>5.3614304964438281E-2</v>
      </c>
      <c r="P105">
        <v>5.2914256097463988E-2</v>
      </c>
      <c r="Q105">
        <v>5.2688519544684682E-2</v>
      </c>
      <c r="R105">
        <v>5.2398619962923568E-2</v>
      </c>
      <c r="S105">
        <v>5.2117357395393221E-2</v>
      </c>
      <c r="T105">
        <v>5.1973679113025952E-2</v>
      </c>
      <c r="U105">
        <v>5.1879279647785062E-2</v>
      </c>
      <c r="V105">
        <v>5.1816454145975827E-2</v>
      </c>
      <c r="W105">
        <v>5.1786146135368381E-2</v>
      </c>
      <c r="X105">
        <v>5.1795421027661173E-2</v>
      </c>
      <c r="Y105">
        <v>5.1850326954789118E-2</v>
      </c>
      <c r="Z105">
        <v>5.1918340415785233E-2</v>
      </c>
      <c r="AA105">
        <v>5.1918010370819931E-2</v>
      </c>
      <c r="AB105">
        <v>5.2006119557720228E-2</v>
      </c>
      <c r="AC105">
        <v>-2.3703035369769251E-2</v>
      </c>
    </row>
    <row r="106" spans="1:29" x14ac:dyDescent="0.45">
      <c r="A106" t="s">
        <v>1608</v>
      </c>
      <c r="B106" t="s">
        <v>1579</v>
      </c>
      <c r="C106">
        <v>8.6448951541332725E-2</v>
      </c>
      <c r="D106">
        <v>8.7992773533175139E-2</v>
      </c>
      <c r="E106">
        <v>8.4672472821258754E-2</v>
      </c>
      <c r="F106">
        <v>8.2943361864479259E-2</v>
      </c>
      <c r="G106">
        <v>8.2092625400124575E-2</v>
      </c>
      <c r="H106">
        <v>8.1354821918953629E-2</v>
      </c>
      <c r="I106">
        <v>7.9925585798453602E-2</v>
      </c>
      <c r="J106">
        <v>7.8954251425738919E-2</v>
      </c>
      <c r="K106">
        <v>7.8455779724071542E-2</v>
      </c>
      <c r="L106">
        <v>7.782824287212281E-2</v>
      </c>
      <c r="M106">
        <v>7.755612117428802E-2</v>
      </c>
      <c r="N106">
        <v>7.7447359972361143E-2</v>
      </c>
      <c r="O106">
        <v>7.7725667636741935E-2</v>
      </c>
      <c r="P106">
        <v>7.8296635424038641E-2</v>
      </c>
      <c r="Q106">
        <v>7.8994528304156195E-2</v>
      </c>
      <c r="R106">
        <v>7.9577381612432274E-2</v>
      </c>
      <c r="S106">
        <v>8.0143793331769242E-2</v>
      </c>
      <c r="T106">
        <v>8.0888234785316052E-2</v>
      </c>
      <c r="U106">
        <v>8.1676430681637463E-2</v>
      </c>
      <c r="V106">
        <v>8.2479705599778852E-2</v>
      </c>
      <c r="W106">
        <v>8.3298341686469574E-2</v>
      </c>
      <c r="X106">
        <v>8.4145774905027643E-2</v>
      </c>
      <c r="Y106">
        <v>8.5036556194715451E-2</v>
      </c>
      <c r="Z106">
        <v>8.5922888312888135E-2</v>
      </c>
      <c r="AA106">
        <v>8.6674412608581941E-2</v>
      </c>
      <c r="AB106">
        <v>8.7554795103869709E-2</v>
      </c>
      <c r="AC106">
        <v>5.0855899174151453E-4</v>
      </c>
    </row>
    <row r="107" spans="1:29" x14ac:dyDescent="0.45">
      <c r="A107" t="s">
        <v>1609</v>
      </c>
      <c r="B107" t="s">
        <v>1581</v>
      </c>
      <c r="C107">
        <v>0.29041096528837063</v>
      </c>
      <c r="D107">
        <v>0.28235234587436298</v>
      </c>
      <c r="E107">
        <v>0.26479468715917232</v>
      </c>
      <c r="F107">
        <v>0.25425448129567058</v>
      </c>
      <c r="G107">
        <v>0.2466719909139701</v>
      </c>
      <c r="H107">
        <v>0.23922600532356139</v>
      </c>
      <c r="I107">
        <v>0.2301922575633977</v>
      </c>
      <c r="J107">
        <v>0.22325845259052679</v>
      </c>
      <c r="K107">
        <v>0.21771634025572109</v>
      </c>
      <c r="L107">
        <v>0.21175836608791371</v>
      </c>
      <c r="M107">
        <v>0.2067290985984897</v>
      </c>
      <c r="N107">
        <v>0.20206150763083491</v>
      </c>
      <c r="O107">
        <v>0.19822610776703059</v>
      </c>
      <c r="P107">
        <v>0.19499732337327561</v>
      </c>
      <c r="Q107">
        <v>0.1918588702471716</v>
      </c>
      <c r="R107">
        <v>0.18878724507271799</v>
      </c>
      <c r="S107">
        <v>0.18608231957595081</v>
      </c>
      <c r="T107">
        <v>0.18415377338788921</v>
      </c>
      <c r="U107">
        <v>0.18273498486123599</v>
      </c>
      <c r="V107">
        <v>0.18167524682852931</v>
      </c>
      <c r="W107">
        <v>0.18094056304597139</v>
      </c>
      <c r="X107">
        <v>0.18048394104656151</v>
      </c>
      <c r="Y107">
        <v>0.1801484872540064</v>
      </c>
      <c r="Z107">
        <v>0.17990637003580681</v>
      </c>
      <c r="AA107">
        <v>0.17953744059886509</v>
      </c>
      <c r="AB107">
        <v>0.17952766443011201</v>
      </c>
      <c r="AC107">
        <v>-1.9054826190392889E-2</v>
      </c>
    </row>
    <row r="108" spans="1:29" x14ac:dyDescent="0.45">
      <c r="A108" t="s">
        <v>1610</v>
      </c>
      <c r="B108" t="s">
        <v>1583</v>
      </c>
      <c r="C108">
        <v>0.2256776506537212</v>
      </c>
      <c r="D108">
        <v>0.22029384588689849</v>
      </c>
      <c r="E108">
        <v>0.2071882798442293</v>
      </c>
      <c r="F108">
        <v>0.1992122083039361</v>
      </c>
      <c r="G108">
        <v>0.19320816664584239</v>
      </c>
      <c r="H108">
        <v>0.1870455329481083</v>
      </c>
      <c r="I108">
        <v>0.17939273644367609</v>
      </c>
      <c r="J108">
        <v>0.17318900815442881</v>
      </c>
      <c r="K108">
        <v>0.16788297912356329</v>
      </c>
      <c r="L108">
        <v>0.16211424519331691</v>
      </c>
      <c r="M108">
        <v>0.1569397016522999</v>
      </c>
      <c r="N108">
        <v>0.15196089406417171</v>
      </c>
      <c r="O108">
        <v>0.1475473078547086</v>
      </c>
      <c r="P108">
        <v>0.14351528381354231</v>
      </c>
      <c r="Q108">
        <v>0.1395227950055058</v>
      </c>
      <c r="R108">
        <v>0.13558227607591719</v>
      </c>
      <c r="S108">
        <v>0.1319191632977173</v>
      </c>
      <c r="T108">
        <v>0.12887404586904111</v>
      </c>
      <c r="U108">
        <v>0.1262306826086019</v>
      </c>
      <c r="V108">
        <v>0.1239187700298149</v>
      </c>
      <c r="W108">
        <v>0.1219161543412516</v>
      </c>
      <c r="X108">
        <v>0.1202297955718772</v>
      </c>
      <c r="Y108">
        <v>0.11878063223337459</v>
      </c>
      <c r="Z108">
        <v>0.1175658296182102</v>
      </c>
      <c r="AA108">
        <v>0.1165029318132081</v>
      </c>
      <c r="AB108">
        <v>0.1158481809160775</v>
      </c>
      <c r="AC108">
        <v>-2.632049939931003E-2</v>
      </c>
    </row>
    <row r="109" spans="1:29" x14ac:dyDescent="0.45">
      <c r="A109" t="s">
        <v>1611</v>
      </c>
      <c r="B109" t="s">
        <v>1585</v>
      </c>
      <c r="C109">
        <v>0.36624160408285278</v>
      </c>
      <c r="D109">
        <v>0.35334690157787468</v>
      </c>
      <c r="E109">
        <v>0.33943380516548061</v>
      </c>
      <c r="F109">
        <v>0.33183321737644111</v>
      </c>
      <c r="G109">
        <v>0.32723421244068901</v>
      </c>
      <c r="H109">
        <v>0.32298255577717627</v>
      </c>
      <c r="I109">
        <v>0.315968434524316</v>
      </c>
      <c r="J109">
        <v>0.31153893963499218</v>
      </c>
      <c r="K109">
        <v>0.30822283142955281</v>
      </c>
      <c r="L109">
        <v>0.3037312296978007</v>
      </c>
      <c r="M109">
        <v>0.29978469585079481</v>
      </c>
      <c r="N109">
        <v>0.29551969881695428</v>
      </c>
      <c r="O109">
        <v>0.29145923816439911</v>
      </c>
      <c r="P109">
        <v>0.28720039201628489</v>
      </c>
      <c r="Q109">
        <v>0.282001890211659</v>
      </c>
      <c r="R109">
        <v>0.27594953159140889</v>
      </c>
      <c r="S109">
        <v>0.26941578606610989</v>
      </c>
      <c r="T109">
        <v>0.2635068051640842</v>
      </c>
      <c r="U109">
        <v>0.25753188519326031</v>
      </c>
      <c r="V109">
        <v>0.25156041313964561</v>
      </c>
      <c r="W109">
        <v>0.2457607045828942</v>
      </c>
      <c r="X109">
        <v>0.2400789375197698</v>
      </c>
      <c r="Y109">
        <v>0.23448835901419909</v>
      </c>
      <c r="Z109">
        <v>0.2292287524874897</v>
      </c>
      <c r="AA109">
        <v>0.2239802834267639</v>
      </c>
      <c r="AB109">
        <v>0.2194933710911926</v>
      </c>
      <c r="AC109">
        <v>-2.027058066643328E-2</v>
      </c>
    </row>
    <row r="110" spans="1:29" x14ac:dyDescent="0.45">
      <c r="A110" t="s">
        <v>1612</v>
      </c>
      <c r="B110" t="s">
        <v>1587</v>
      </c>
      <c r="C110">
        <v>5.4394083212918076</v>
      </c>
      <c r="D110">
        <v>5.4562158151548719</v>
      </c>
      <c r="E110">
        <v>5.0324087087289859</v>
      </c>
      <c r="F110">
        <v>5.0098464458255121</v>
      </c>
      <c r="G110">
        <v>5.0277623665602631</v>
      </c>
      <c r="H110">
        <v>5.044533812374528</v>
      </c>
      <c r="I110">
        <v>5.023543420312552</v>
      </c>
      <c r="J110">
        <v>5.0326491511996574</v>
      </c>
      <c r="K110">
        <v>5.0594797710006736</v>
      </c>
      <c r="L110">
        <v>5.0763900424942552</v>
      </c>
      <c r="M110">
        <v>5.1059983338062516</v>
      </c>
      <c r="N110">
        <v>5.135118134289165</v>
      </c>
      <c r="O110">
        <v>5.1772853340346803</v>
      </c>
      <c r="P110">
        <v>5.2258402633919907</v>
      </c>
      <c r="Q110">
        <v>5.2686156873688601</v>
      </c>
      <c r="R110">
        <v>5.2974974317642634</v>
      </c>
      <c r="S110">
        <v>5.3309084761633887</v>
      </c>
      <c r="T110">
        <v>5.378131935304661</v>
      </c>
      <c r="U110">
        <v>5.431978116003612</v>
      </c>
      <c r="V110">
        <v>5.4883640168042263</v>
      </c>
      <c r="W110">
        <v>5.5370587155273547</v>
      </c>
      <c r="X110">
        <v>5.5929296581276891</v>
      </c>
      <c r="Y110">
        <v>5.6490861365050131</v>
      </c>
      <c r="Z110">
        <v>5.7043994433238163</v>
      </c>
      <c r="AA110">
        <v>5.7533295902936246</v>
      </c>
      <c r="AB110">
        <v>5.8103400108726753</v>
      </c>
      <c r="AC110">
        <v>2.6422365836791251E-3</v>
      </c>
    </row>
    <row r="111" spans="1:29" x14ac:dyDescent="0.45">
      <c r="A111" t="s">
        <v>1613</v>
      </c>
      <c r="B111" t="s">
        <v>1614</v>
      </c>
      <c r="C111">
        <v>18.714155265065131</v>
      </c>
      <c r="D111">
        <v>18.476722362253629</v>
      </c>
      <c r="E111">
        <v>17.818991987184742</v>
      </c>
      <c r="F111">
        <v>17.613569232531649</v>
      </c>
      <c r="G111">
        <v>17.463517578420749</v>
      </c>
      <c r="H111">
        <v>17.280955520015741</v>
      </c>
      <c r="I111">
        <v>17.002584792626219</v>
      </c>
      <c r="J111">
        <v>16.815261949565262</v>
      </c>
      <c r="K111">
        <v>16.682466227307451</v>
      </c>
      <c r="L111">
        <v>16.530286945023281</v>
      </c>
      <c r="M111">
        <v>16.419574540252921</v>
      </c>
      <c r="N111">
        <v>16.319463862241889</v>
      </c>
      <c r="O111">
        <v>16.254771826069948</v>
      </c>
      <c r="P111">
        <v>16.213455813367581</v>
      </c>
      <c r="Q111">
        <v>16.166691141455679</v>
      </c>
      <c r="R111">
        <v>16.100884147760119</v>
      </c>
      <c r="S111">
        <v>16.047774780306021</v>
      </c>
      <c r="T111">
        <v>16.037862786267041</v>
      </c>
      <c r="U111">
        <v>16.048698079351631</v>
      </c>
      <c r="V111">
        <v>16.067042162888988</v>
      </c>
      <c r="W111">
        <v>16.083355450015919</v>
      </c>
      <c r="X111">
        <v>16.104933885439131</v>
      </c>
      <c r="Y111">
        <v>16.125921187568348</v>
      </c>
      <c r="Z111">
        <v>16.14544495200089</v>
      </c>
      <c r="AA111">
        <v>16.153224063671079</v>
      </c>
      <c r="AB111">
        <v>16.17965863370436</v>
      </c>
      <c r="AC111">
        <v>-5.8041063217070246E-3</v>
      </c>
    </row>
    <row r="112" spans="1:29" x14ac:dyDescent="0.45">
      <c r="A112" t="s">
        <v>1615</v>
      </c>
      <c r="B112" t="s">
        <v>1591</v>
      </c>
      <c r="C112">
        <v>0.16650426387786871</v>
      </c>
      <c r="D112">
        <v>0.21598678827285769</v>
      </c>
      <c r="E112">
        <v>0.26925423741340643</v>
      </c>
      <c r="F112">
        <v>0.33086007833480829</v>
      </c>
      <c r="G112">
        <v>0.39272016286849981</v>
      </c>
      <c r="H112">
        <v>0.44976556301116938</v>
      </c>
      <c r="I112">
        <v>0.49374240636825562</v>
      </c>
      <c r="J112">
        <v>0.53491902351379395</v>
      </c>
      <c r="K112">
        <v>0.57697665691375732</v>
      </c>
      <c r="L112">
        <v>0.61697202920913696</v>
      </c>
      <c r="M112">
        <v>0.65833103656768799</v>
      </c>
      <c r="N112">
        <v>0.69895559549331665</v>
      </c>
      <c r="O112">
        <v>0.74106138944625854</v>
      </c>
      <c r="P112">
        <v>0.78339946269989014</v>
      </c>
      <c r="Q112">
        <v>0.82336235046386719</v>
      </c>
      <c r="R112">
        <v>0.86093109846115112</v>
      </c>
      <c r="S112">
        <v>0.89607590436935425</v>
      </c>
      <c r="T112">
        <v>0.93168854713439941</v>
      </c>
      <c r="U112">
        <v>0.96628403663635254</v>
      </c>
      <c r="V112">
        <v>0.99982988834381104</v>
      </c>
      <c r="W112">
        <v>1.0322592258453369</v>
      </c>
      <c r="X112">
        <v>1.0633754730224609</v>
      </c>
      <c r="Y112">
        <v>1.093294620513916</v>
      </c>
      <c r="Z112">
        <v>1.122296094894409</v>
      </c>
      <c r="AA112">
        <v>1.147966623306274</v>
      </c>
      <c r="AB112">
        <v>1.174582958221436</v>
      </c>
      <c r="AC112">
        <v>8.1280406684162143E-2</v>
      </c>
    </row>
    <row r="113" spans="1:29" x14ac:dyDescent="0.45">
      <c r="A113" t="s">
        <v>1616</v>
      </c>
      <c r="B113" t="s">
        <v>1593</v>
      </c>
      <c r="C113">
        <v>0.18513305485248571</v>
      </c>
      <c r="D113">
        <v>0.19618113338947299</v>
      </c>
      <c r="E113">
        <v>0.20806993544101721</v>
      </c>
      <c r="F113">
        <v>0.2202898561954498</v>
      </c>
      <c r="G113">
        <v>0.23191364109516141</v>
      </c>
      <c r="H113">
        <v>0.24404700100421911</v>
      </c>
      <c r="I113">
        <v>0.25698700547218323</v>
      </c>
      <c r="J113">
        <v>0.26999360322952271</v>
      </c>
      <c r="K113">
        <v>0.28355693817138672</v>
      </c>
      <c r="L113">
        <v>0.29791304469108582</v>
      </c>
      <c r="M113">
        <v>0.31315085291862488</v>
      </c>
      <c r="N113">
        <v>0.32913258671760559</v>
      </c>
      <c r="O113">
        <v>0.3461628258228302</v>
      </c>
      <c r="P113">
        <v>0.36398994922637939</v>
      </c>
      <c r="Q113">
        <v>0.38263362646102911</v>
      </c>
      <c r="R113">
        <v>0.40191635489463812</v>
      </c>
      <c r="S113">
        <v>0.42191752791404719</v>
      </c>
      <c r="T113">
        <v>0.44253355264663702</v>
      </c>
      <c r="U113">
        <v>0.46366396546363831</v>
      </c>
      <c r="V113">
        <v>0.48558345437049871</v>
      </c>
      <c r="W113">
        <v>0.50805890560150146</v>
      </c>
      <c r="X113">
        <v>0.53128021955490112</v>
      </c>
      <c r="Y113">
        <v>0.55522787570953369</v>
      </c>
      <c r="Z113">
        <v>0.58007967472076416</v>
      </c>
      <c r="AA113">
        <v>0.60541057586669922</v>
      </c>
      <c r="AB113">
        <v>0.63153308629989624</v>
      </c>
      <c r="AC113">
        <v>5.0307545821676403E-2</v>
      </c>
    </row>
    <row r="114" spans="1:29" x14ac:dyDescent="0.45">
      <c r="A114" t="s">
        <v>1617</v>
      </c>
      <c r="B114" t="s">
        <v>1618</v>
      </c>
      <c r="C114">
        <v>18.695526474090521</v>
      </c>
      <c r="D114">
        <v>18.49652801713701</v>
      </c>
      <c r="E114">
        <v>17.880176289157131</v>
      </c>
      <c r="F114">
        <v>17.724139454671011</v>
      </c>
      <c r="G114">
        <v>17.624324100194091</v>
      </c>
      <c r="H114">
        <v>17.486674082022692</v>
      </c>
      <c r="I114">
        <v>17.239340193522299</v>
      </c>
      <c r="J114">
        <v>17.080187369849529</v>
      </c>
      <c r="K114">
        <v>16.975885946049821</v>
      </c>
      <c r="L114">
        <v>16.849345929541339</v>
      </c>
      <c r="M114">
        <v>16.76475472390198</v>
      </c>
      <c r="N114">
        <v>16.6892868710176</v>
      </c>
      <c r="O114">
        <v>16.64967038969338</v>
      </c>
      <c r="P114">
        <v>16.632865326841092</v>
      </c>
      <c r="Q114">
        <v>16.607419865458521</v>
      </c>
      <c r="R114">
        <v>16.55989889132664</v>
      </c>
      <c r="S114">
        <v>16.521933156761321</v>
      </c>
      <c r="T114">
        <v>16.5270177807548</v>
      </c>
      <c r="U114">
        <v>16.551318150524349</v>
      </c>
      <c r="V114">
        <v>16.581288596862301</v>
      </c>
      <c r="W114">
        <v>16.607555770259761</v>
      </c>
      <c r="X114">
        <v>16.637029138906691</v>
      </c>
      <c r="Y114">
        <v>16.663987932372731</v>
      </c>
      <c r="Z114">
        <v>16.687661372174539</v>
      </c>
      <c r="AA114">
        <v>16.695780111110651</v>
      </c>
      <c r="AB114">
        <v>16.722708505625899</v>
      </c>
      <c r="AC114">
        <v>-4.4507333100763944E-3</v>
      </c>
    </row>
    <row r="116" spans="1:29" x14ac:dyDescent="0.45">
      <c r="B116" t="s">
        <v>1619</v>
      </c>
    </row>
    <row r="117" spans="1:29" x14ac:dyDescent="0.45">
      <c r="A117" t="s">
        <v>1620</v>
      </c>
      <c r="B117" t="s">
        <v>1621</v>
      </c>
      <c r="C117">
        <v>4.9685503999999998E-2</v>
      </c>
      <c r="D117">
        <v>4.8801575999999999E-2</v>
      </c>
      <c r="E117">
        <v>4.9416995999999998E-2</v>
      </c>
      <c r="F117">
        <v>4.8901359999999998E-2</v>
      </c>
      <c r="G117">
        <v>4.8594643999999999E-2</v>
      </c>
      <c r="H117">
        <v>4.8425808000000001E-2</v>
      </c>
      <c r="I117">
        <v>4.8258632000000003E-2</v>
      </c>
      <c r="J117">
        <v>4.7826232000000003E-2</v>
      </c>
      <c r="K117">
        <v>4.7666991999999998E-2</v>
      </c>
      <c r="L117">
        <v>4.7592375999999999E-2</v>
      </c>
      <c r="M117">
        <v>4.7389559999999997E-2</v>
      </c>
      <c r="N117">
        <v>4.7232855999999997E-2</v>
      </c>
      <c r="O117">
        <v>4.7174232000000003E-2</v>
      </c>
      <c r="P117">
        <v>4.7139920000000002E-2</v>
      </c>
      <c r="Q117">
        <v>4.7047671999999999E-2</v>
      </c>
      <c r="R117">
        <v>4.7018655999999999E-2</v>
      </c>
      <c r="S117">
        <v>4.6748188000000003E-2</v>
      </c>
      <c r="T117">
        <v>4.6572684000000003E-2</v>
      </c>
      <c r="U117">
        <v>4.6285883999999999E-2</v>
      </c>
      <c r="V117">
        <v>4.6040240000000003E-2</v>
      </c>
      <c r="W117">
        <v>4.5849444000000003E-2</v>
      </c>
      <c r="X117">
        <v>4.5748400000000002E-2</v>
      </c>
      <c r="Y117">
        <v>4.5539695999999998E-2</v>
      </c>
      <c r="Z117">
        <v>4.5423287999999999E-2</v>
      </c>
      <c r="AA117">
        <v>4.5241115999999998E-2</v>
      </c>
      <c r="AB117">
        <v>4.4973751999999999E-2</v>
      </c>
      <c r="AC117">
        <v>-3.9774365555526048E-3</v>
      </c>
    </row>
    <row r="118" spans="1:29" x14ac:dyDescent="0.45">
      <c r="A118" t="s">
        <v>1622</v>
      </c>
      <c r="B118" t="s">
        <v>1623</v>
      </c>
      <c r="C118">
        <v>0.22438438236713409</v>
      </c>
      <c r="D118">
        <v>0.23718477785587311</v>
      </c>
      <c r="E118">
        <v>0.25163364410400391</v>
      </c>
      <c r="F118">
        <v>0.26653721928596502</v>
      </c>
      <c r="G118">
        <v>0.28042688965797419</v>
      </c>
      <c r="H118">
        <v>0.29501697421073908</v>
      </c>
      <c r="I118">
        <v>0.31080970168113708</v>
      </c>
      <c r="J118">
        <v>0.32653322815895081</v>
      </c>
      <c r="K118">
        <v>0.34300875663757319</v>
      </c>
      <c r="L118">
        <v>0.36046761274337769</v>
      </c>
      <c r="M118">
        <v>0.37908229231834412</v>
      </c>
      <c r="N118">
        <v>0.39858260750770569</v>
      </c>
      <c r="O118">
        <v>0.41947066783905029</v>
      </c>
      <c r="P118">
        <v>0.4413415789604187</v>
      </c>
      <c r="Q118">
        <v>0.46438413858413702</v>
      </c>
      <c r="R118">
        <v>0.48823532462120062</v>
      </c>
      <c r="S118">
        <v>0.51302868127822876</v>
      </c>
      <c r="T118">
        <v>0.53851747512817383</v>
      </c>
      <c r="U118">
        <v>0.56479382514953613</v>
      </c>
      <c r="V118">
        <v>0.5920870304107666</v>
      </c>
      <c r="W118">
        <v>0.61999595165252686</v>
      </c>
      <c r="X118">
        <v>0.64872235059738159</v>
      </c>
      <c r="Y118">
        <v>0.67828959226608276</v>
      </c>
      <c r="Z118">
        <v>0.70909136533737183</v>
      </c>
      <c r="AA118">
        <v>0.74038064479827881</v>
      </c>
      <c r="AB118">
        <v>0.7727934718132019</v>
      </c>
      <c r="AC118">
        <v>5.0709920490154207E-2</v>
      </c>
    </row>
    <row r="119" spans="1:29" x14ac:dyDescent="0.45">
      <c r="A119" t="s">
        <v>1624</v>
      </c>
      <c r="B119" t="s">
        <v>1625</v>
      </c>
      <c r="C119">
        <v>5.8779853861778975E-4</v>
      </c>
      <c r="D119">
        <v>5.883243284188211E-4</v>
      </c>
      <c r="E119">
        <v>5.8896513655781746E-4</v>
      </c>
      <c r="F119">
        <v>5.8960117166861892E-4</v>
      </c>
      <c r="G119">
        <v>5.9062830405309796E-4</v>
      </c>
      <c r="H119">
        <v>5.9240957489237189E-4</v>
      </c>
      <c r="I119">
        <v>5.9563992545008659E-4</v>
      </c>
      <c r="J119">
        <v>6.006661569699645E-4</v>
      </c>
      <c r="K119">
        <v>6.0838687932118773E-4</v>
      </c>
      <c r="L119">
        <v>6.1899487627670169E-4</v>
      </c>
      <c r="M119">
        <v>6.3164823222905397E-4</v>
      </c>
      <c r="N119">
        <v>6.4583314815536141E-4</v>
      </c>
      <c r="O119">
        <v>6.6153763327747583E-4</v>
      </c>
      <c r="P119">
        <v>6.7802233388647437E-4</v>
      </c>
      <c r="Q119">
        <v>6.9491489557549357E-4</v>
      </c>
      <c r="R119">
        <v>7.1281311102211475E-4</v>
      </c>
      <c r="S119">
        <v>7.3276489274576306E-4</v>
      </c>
      <c r="T119">
        <v>7.5405789539217949E-4</v>
      </c>
      <c r="U119">
        <v>7.7602959936484694E-4</v>
      </c>
      <c r="V119">
        <v>7.985290139913559E-4</v>
      </c>
      <c r="W119">
        <v>8.2174333510920405E-4</v>
      </c>
      <c r="X119">
        <v>8.4689923096448183E-4</v>
      </c>
      <c r="Y119">
        <v>8.7301706662401557E-4</v>
      </c>
      <c r="Z119">
        <v>9.0274040121585131E-4</v>
      </c>
      <c r="AA119">
        <v>9.3279540305957198E-4</v>
      </c>
      <c r="AB119">
        <v>9.6316100098192692E-4</v>
      </c>
      <c r="AC119">
        <v>1.99498431218279E-2</v>
      </c>
    </row>
    <row r="120" spans="1:29" x14ac:dyDescent="0.45">
      <c r="A120" t="s">
        <v>1626</v>
      </c>
      <c r="B120" t="s">
        <v>1627</v>
      </c>
      <c r="C120">
        <v>0.27465768490575188</v>
      </c>
      <c r="D120">
        <v>0.28657467818429189</v>
      </c>
      <c r="E120">
        <v>0.30163960524056171</v>
      </c>
      <c r="F120">
        <v>0.31602818045763359</v>
      </c>
      <c r="G120">
        <v>0.32961216196202742</v>
      </c>
      <c r="H120">
        <v>0.34403519178563152</v>
      </c>
      <c r="I120">
        <v>0.3596639736065872</v>
      </c>
      <c r="J120">
        <v>0.37496012631592079</v>
      </c>
      <c r="K120">
        <v>0.39128413551689439</v>
      </c>
      <c r="L120">
        <v>0.40867898361965438</v>
      </c>
      <c r="M120">
        <v>0.42710350055057322</v>
      </c>
      <c r="N120">
        <v>0.44646129665586098</v>
      </c>
      <c r="O120">
        <v>0.46730643747232781</v>
      </c>
      <c r="P120">
        <v>0.48915952129430518</v>
      </c>
      <c r="Q120">
        <v>0.5121267254797125</v>
      </c>
      <c r="R120">
        <v>0.53596679373222267</v>
      </c>
      <c r="S120">
        <v>0.56050963417097455</v>
      </c>
      <c r="T120">
        <v>0.58584421702356604</v>
      </c>
      <c r="U120">
        <v>0.61185573874890098</v>
      </c>
      <c r="V120">
        <v>0.63892579942475791</v>
      </c>
      <c r="W120">
        <v>0.66666713898763608</v>
      </c>
      <c r="X120">
        <v>0.6953176498283461</v>
      </c>
      <c r="Y120">
        <v>0.72470230533270674</v>
      </c>
      <c r="Z120">
        <v>0.75541739373858763</v>
      </c>
      <c r="AA120">
        <v>0.78655455620133841</v>
      </c>
      <c r="AB120">
        <v>0.81873038481418381</v>
      </c>
      <c r="AC120">
        <v>4.4657595130769501E-2</v>
      </c>
    </row>
    <row r="122" spans="1:29" x14ac:dyDescent="0.45">
      <c r="B122" t="s">
        <v>1628</v>
      </c>
    </row>
    <row r="123" spans="1:29" x14ac:dyDescent="0.45">
      <c r="A123" t="s">
        <v>1629</v>
      </c>
      <c r="B123" t="s">
        <v>1630</v>
      </c>
      <c r="C123">
        <v>6045</v>
      </c>
      <c r="D123">
        <v>5873</v>
      </c>
      <c r="E123">
        <v>5850</v>
      </c>
      <c r="F123">
        <v>5826</v>
      </c>
      <c r="G123">
        <v>5803</v>
      </c>
      <c r="H123">
        <v>5779</v>
      </c>
      <c r="I123">
        <v>5755</v>
      </c>
      <c r="J123">
        <v>5732</v>
      </c>
      <c r="K123">
        <v>5708</v>
      </c>
      <c r="L123">
        <v>5684</v>
      </c>
      <c r="M123">
        <v>5661</v>
      </c>
      <c r="N123">
        <v>5637</v>
      </c>
      <c r="O123">
        <v>5613</v>
      </c>
      <c r="P123">
        <v>5589</v>
      </c>
      <c r="Q123">
        <v>5566</v>
      </c>
      <c r="R123">
        <v>5542</v>
      </c>
      <c r="S123">
        <v>5518</v>
      </c>
      <c r="T123">
        <v>5495</v>
      </c>
      <c r="U123">
        <v>5471</v>
      </c>
      <c r="V123">
        <v>5447</v>
      </c>
      <c r="W123">
        <v>5423</v>
      </c>
      <c r="X123">
        <v>5400</v>
      </c>
      <c r="Y123">
        <v>5376</v>
      </c>
      <c r="Z123">
        <v>5352</v>
      </c>
      <c r="AA123">
        <v>5328</v>
      </c>
      <c r="AB123">
        <v>5305</v>
      </c>
      <c r="AC123">
        <v>-5.2096509329098151E-3</v>
      </c>
    </row>
    <row r="124" spans="1:29" x14ac:dyDescent="0.45">
      <c r="A124" t="s">
        <v>1631</v>
      </c>
      <c r="B124" t="s">
        <v>1632</v>
      </c>
      <c r="C124">
        <v>5404</v>
      </c>
      <c r="D124">
        <v>5271</v>
      </c>
      <c r="E124">
        <v>5249</v>
      </c>
      <c r="F124">
        <v>5228</v>
      </c>
      <c r="G124">
        <v>5207</v>
      </c>
      <c r="H124">
        <v>5185</v>
      </c>
      <c r="I124">
        <v>5164</v>
      </c>
      <c r="J124">
        <v>5142</v>
      </c>
      <c r="K124">
        <v>5121</v>
      </c>
      <c r="L124">
        <v>5100</v>
      </c>
      <c r="M124">
        <v>5078</v>
      </c>
      <c r="N124">
        <v>5057</v>
      </c>
      <c r="O124">
        <v>5035</v>
      </c>
      <c r="P124">
        <v>5014</v>
      </c>
      <c r="Q124">
        <v>4993</v>
      </c>
      <c r="R124">
        <v>4971</v>
      </c>
      <c r="S124">
        <v>4950</v>
      </c>
      <c r="T124">
        <v>4929</v>
      </c>
      <c r="U124">
        <v>4907</v>
      </c>
      <c r="V124">
        <v>4886</v>
      </c>
      <c r="W124">
        <v>4865</v>
      </c>
      <c r="X124">
        <v>4843</v>
      </c>
      <c r="Y124">
        <v>4822</v>
      </c>
      <c r="Z124">
        <v>4801</v>
      </c>
      <c r="AA124">
        <v>4780</v>
      </c>
      <c r="AB124">
        <v>4758</v>
      </c>
      <c r="AC124">
        <v>-5.0795356335953112E-3</v>
      </c>
    </row>
    <row r="125" spans="1:29" x14ac:dyDescent="0.45">
      <c r="A125" t="s">
        <v>1633</v>
      </c>
      <c r="B125" t="s">
        <v>1634</v>
      </c>
      <c r="C125">
        <v>5984</v>
      </c>
      <c r="D125">
        <v>5836</v>
      </c>
      <c r="E125">
        <v>5817</v>
      </c>
      <c r="F125">
        <v>5798</v>
      </c>
      <c r="G125">
        <v>5779</v>
      </c>
      <c r="H125">
        <v>5760</v>
      </c>
      <c r="I125">
        <v>5741</v>
      </c>
      <c r="J125">
        <v>5722</v>
      </c>
      <c r="K125">
        <v>5703</v>
      </c>
      <c r="L125">
        <v>5683</v>
      </c>
      <c r="M125">
        <v>5664</v>
      </c>
      <c r="N125">
        <v>5645</v>
      </c>
      <c r="O125">
        <v>5626</v>
      </c>
      <c r="P125">
        <v>5607</v>
      </c>
      <c r="Q125">
        <v>5588</v>
      </c>
      <c r="R125">
        <v>5569</v>
      </c>
      <c r="S125">
        <v>5549</v>
      </c>
      <c r="T125">
        <v>5530</v>
      </c>
      <c r="U125">
        <v>5511</v>
      </c>
      <c r="V125">
        <v>5492</v>
      </c>
      <c r="W125">
        <v>5473</v>
      </c>
      <c r="X125">
        <v>5453</v>
      </c>
      <c r="Y125">
        <v>5434</v>
      </c>
      <c r="Z125">
        <v>5415</v>
      </c>
      <c r="AA125">
        <v>5396</v>
      </c>
      <c r="AB125">
        <v>5377</v>
      </c>
      <c r="AC125">
        <v>-4.2692066307929988E-3</v>
      </c>
    </row>
    <row r="126" spans="1:29" x14ac:dyDescent="0.45">
      <c r="A126" t="s">
        <v>1635</v>
      </c>
      <c r="B126" t="s">
        <v>1636</v>
      </c>
      <c r="C126">
        <v>6267</v>
      </c>
      <c r="D126">
        <v>6263</v>
      </c>
      <c r="E126">
        <v>6251</v>
      </c>
      <c r="F126">
        <v>6239</v>
      </c>
      <c r="G126">
        <v>6227</v>
      </c>
      <c r="H126">
        <v>6215</v>
      </c>
      <c r="I126">
        <v>6203</v>
      </c>
      <c r="J126">
        <v>6191</v>
      </c>
      <c r="K126">
        <v>6178</v>
      </c>
      <c r="L126">
        <v>6166</v>
      </c>
      <c r="M126">
        <v>6153</v>
      </c>
      <c r="N126">
        <v>6141</v>
      </c>
      <c r="O126">
        <v>6128</v>
      </c>
      <c r="P126">
        <v>6116</v>
      </c>
      <c r="Q126">
        <v>6103</v>
      </c>
      <c r="R126">
        <v>6091</v>
      </c>
      <c r="S126">
        <v>6078</v>
      </c>
      <c r="T126">
        <v>6066</v>
      </c>
      <c r="U126">
        <v>6053</v>
      </c>
      <c r="V126">
        <v>6040</v>
      </c>
      <c r="W126">
        <v>6028</v>
      </c>
      <c r="X126">
        <v>6015</v>
      </c>
      <c r="Y126">
        <v>6002</v>
      </c>
      <c r="Z126">
        <v>5990</v>
      </c>
      <c r="AA126">
        <v>5977</v>
      </c>
      <c r="AB126">
        <v>5964</v>
      </c>
      <c r="AC126">
        <v>-1.980291603725814E-3</v>
      </c>
    </row>
    <row r="127" spans="1:29" x14ac:dyDescent="0.45">
      <c r="A127" t="s">
        <v>1637</v>
      </c>
      <c r="B127" t="s">
        <v>1638</v>
      </c>
      <c r="C127">
        <v>2431</v>
      </c>
      <c r="D127">
        <v>2296</v>
      </c>
      <c r="E127">
        <v>2280</v>
      </c>
      <c r="F127">
        <v>2263</v>
      </c>
      <c r="G127">
        <v>2245</v>
      </c>
      <c r="H127">
        <v>2228</v>
      </c>
      <c r="I127">
        <v>2210</v>
      </c>
      <c r="J127">
        <v>2192</v>
      </c>
      <c r="K127">
        <v>2175</v>
      </c>
      <c r="L127">
        <v>2157</v>
      </c>
      <c r="M127">
        <v>2139</v>
      </c>
      <c r="N127">
        <v>2122</v>
      </c>
      <c r="O127">
        <v>2104</v>
      </c>
      <c r="P127">
        <v>2087</v>
      </c>
      <c r="Q127">
        <v>2069</v>
      </c>
      <c r="R127">
        <v>2052</v>
      </c>
      <c r="S127">
        <v>2034</v>
      </c>
      <c r="T127">
        <v>2017</v>
      </c>
      <c r="U127">
        <v>2000</v>
      </c>
      <c r="V127">
        <v>1982</v>
      </c>
      <c r="W127">
        <v>1965</v>
      </c>
      <c r="X127">
        <v>1948</v>
      </c>
      <c r="Y127">
        <v>1930</v>
      </c>
      <c r="Z127">
        <v>1913</v>
      </c>
      <c r="AA127">
        <v>1896</v>
      </c>
      <c r="AB127">
        <v>1879</v>
      </c>
      <c r="AC127">
        <v>-1.024962983363786E-2</v>
      </c>
    </row>
    <row r="128" spans="1:29" x14ac:dyDescent="0.45">
      <c r="A128" t="s">
        <v>1639</v>
      </c>
      <c r="B128" t="s">
        <v>1640</v>
      </c>
      <c r="C128">
        <v>3231</v>
      </c>
      <c r="D128">
        <v>3099</v>
      </c>
      <c r="E128">
        <v>3084</v>
      </c>
      <c r="F128">
        <v>3069</v>
      </c>
      <c r="G128">
        <v>3053</v>
      </c>
      <c r="H128">
        <v>3038</v>
      </c>
      <c r="I128">
        <v>3023</v>
      </c>
      <c r="J128">
        <v>3008</v>
      </c>
      <c r="K128">
        <v>2992</v>
      </c>
      <c r="L128">
        <v>2977</v>
      </c>
      <c r="M128">
        <v>2961</v>
      </c>
      <c r="N128">
        <v>2946</v>
      </c>
      <c r="O128">
        <v>2930</v>
      </c>
      <c r="P128">
        <v>2915</v>
      </c>
      <c r="Q128">
        <v>2900</v>
      </c>
      <c r="R128">
        <v>2884</v>
      </c>
      <c r="S128">
        <v>2869</v>
      </c>
      <c r="T128">
        <v>2853</v>
      </c>
      <c r="U128">
        <v>2838</v>
      </c>
      <c r="V128">
        <v>2822</v>
      </c>
      <c r="W128">
        <v>2807</v>
      </c>
      <c r="X128">
        <v>2791</v>
      </c>
      <c r="Y128">
        <v>2776</v>
      </c>
      <c r="Z128">
        <v>2760</v>
      </c>
      <c r="AA128">
        <v>2745</v>
      </c>
      <c r="AB128">
        <v>2730</v>
      </c>
      <c r="AC128">
        <v>-6.7169429162804439E-3</v>
      </c>
    </row>
    <row r="129" spans="1:29" x14ac:dyDescent="0.45">
      <c r="A129" t="s">
        <v>1641</v>
      </c>
      <c r="B129" t="s">
        <v>1642</v>
      </c>
      <c r="C129">
        <v>1966</v>
      </c>
      <c r="D129">
        <v>1889</v>
      </c>
      <c r="E129">
        <v>1880</v>
      </c>
      <c r="F129">
        <v>1870</v>
      </c>
      <c r="G129">
        <v>1860</v>
      </c>
      <c r="H129">
        <v>1851</v>
      </c>
      <c r="I129">
        <v>1841</v>
      </c>
      <c r="J129">
        <v>1831</v>
      </c>
      <c r="K129">
        <v>1822</v>
      </c>
      <c r="L129">
        <v>1812</v>
      </c>
      <c r="M129">
        <v>1803</v>
      </c>
      <c r="N129">
        <v>1793</v>
      </c>
      <c r="O129">
        <v>1784</v>
      </c>
      <c r="P129">
        <v>1774</v>
      </c>
      <c r="Q129">
        <v>1765</v>
      </c>
      <c r="R129">
        <v>1756</v>
      </c>
      <c r="S129">
        <v>1746</v>
      </c>
      <c r="T129">
        <v>1737</v>
      </c>
      <c r="U129">
        <v>1728</v>
      </c>
      <c r="V129">
        <v>1718</v>
      </c>
      <c r="W129">
        <v>1709</v>
      </c>
      <c r="X129">
        <v>1700</v>
      </c>
      <c r="Y129">
        <v>1690</v>
      </c>
      <c r="Z129">
        <v>1681</v>
      </c>
      <c r="AA129">
        <v>1672</v>
      </c>
      <c r="AB129">
        <v>1663</v>
      </c>
      <c r="AC129">
        <v>-6.6727505264080333E-3</v>
      </c>
    </row>
    <row r="130" spans="1:29" x14ac:dyDescent="0.45">
      <c r="A130" t="s">
        <v>1643</v>
      </c>
      <c r="B130" t="s">
        <v>1644</v>
      </c>
      <c r="C130">
        <v>4734</v>
      </c>
      <c r="D130">
        <v>4833</v>
      </c>
      <c r="E130">
        <v>4825</v>
      </c>
      <c r="F130">
        <v>4816</v>
      </c>
      <c r="G130">
        <v>4807</v>
      </c>
      <c r="H130">
        <v>4799</v>
      </c>
      <c r="I130">
        <v>4790</v>
      </c>
      <c r="J130">
        <v>4782</v>
      </c>
      <c r="K130">
        <v>4774</v>
      </c>
      <c r="L130">
        <v>4766</v>
      </c>
      <c r="M130">
        <v>4758</v>
      </c>
      <c r="N130">
        <v>4750</v>
      </c>
      <c r="O130">
        <v>4742</v>
      </c>
      <c r="P130">
        <v>4734</v>
      </c>
      <c r="Q130">
        <v>4726</v>
      </c>
      <c r="R130">
        <v>4718</v>
      </c>
      <c r="S130">
        <v>4710</v>
      </c>
      <c r="T130">
        <v>4702</v>
      </c>
      <c r="U130">
        <v>4694</v>
      </c>
      <c r="V130">
        <v>4687</v>
      </c>
      <c r="W130">
        <v>4679</v>
      </c>
      <c r="X130">
        <v>4671</v>
      </c>
      <c r="Y130">
        <v>4664</v>
      </c>
      <c r="Z130">
        <v>4656</v>
      </c>
      <c r="AA130">
        <v>4648</v>
      </c>
      <c r="AB130">
        <v>4641</v>
      </c>
      <c r="AC130">
        <v>-7.9331119546310891E-4</v>
      </c>
    </row>
    <row r="131" spans="1:29" x14ac:dyDescent="0.45">
      <c r="A131" t="s">
        <v>1645</v>
      </c>
      <c r="B131" t="s">
        <v>1646</v>
      </c>
      <c r="C131">
        <v>3251</v>
      </c>
      <c r="D131">
        <v>3291</v>
      </c>
      <c r="E131">
        <v>3285</v>
      </c>
      <c r="F131">
        <v>3279</v>
      </c>
      <c r="G131">
        <v>3272</v>
      </c>
      <c r="H131">
        <v>3266</v>
      </c>
      <c r="I131">
        <v>3259</v>
      </c>
      <c r="J131">
        <v>3252</v>
      </c>
      <c r="K131">
        <v>3245</v>
      </c>
      <c r="L131">
        <v>3238</v>
      </c>
      <c r="M131">
        <v>3231</v>
      </c>
      <c r="N131">
        <v>3224</v>
      </c>
      <c r="O131">
        <v>3216</v>
      </c>
      <c r="P131">
        <v>3209</v>
      </c>
      <c r="Q131">
        <v>3202</v>
      </c>
      <c r="R131">
        <v>3195</v>
      </c>
      <c r="S131">
        <v>3187</v>
      </c>
      <c r="T131">
        <v>3180</v>
      </c>
      <c r="U131">
        <v>3173</v>
      </c>
      <c r="V131">
        <v>3165</v>
      </c>
      <c r="W131">
        <v>3158</v>
      </c>
      <c r="X131">
        <v>3151</v>
      </c>
      <c r="Y131">
        <v>3143</v>
      </c>
      <c r="Z131">
        <v>3136</v>
      </c>
      <c r="AA131">
        <v>3129</v>
      </c>
      <c r="AB131">
        <v>3122</v>
      </c>
      <c r="AC131">
        <v>-1.61824200126981E-3</v>
      </c>
    </row>
    <row r="132" spans="1:29" x14ac:dyDescent="0.45">
      <c r="A132" t="s">
        <v>1647</v>
      </c>
      <c r="B132" t="s">
        <v>1648</v>
      </c>
      <c r="C132">
        <v>3989.572265625</v>
      </c>
      <c r="D132">
        <v>3910.10595703125</v>
      </c>
      <c r="E132">
        <v>3891.6015625</v>
      </c>
      <c r="F132">
        <v>3872.8251953125</v>
      </c>
      <c r="G132">
        <v>3853.715576171875</v>
      </c>
      <c r="H132">
        <v>3835.1279296875</v>
      </c>
      <c r="I132">
        <v>3816.111328125</v>
      </c>
      <c r="J132">
        <v>3797.1376953125</v>
      </c>
      <c r="K132">
        <v>3778.5009765625</v>
      </c>
      <c r="L132">
        <v>3759.552734375</v>
      </c>
      <c r="M132">
        <v>3740.7109375</v>
      </c>
      <c r="N132">
        <v>3722.160888671875</v>
      </c>
      <c r="O132">
        <v>3703.157470703125</v>
      </c>
      <c r="P132">
        <v>3684.65234375</v>
      </c>
      <c r="Q132">
        <v>3666.06494140625</v>
      </c>
      <c r="R132">
        <v>3647.55615234375</v>
      </c>
      <c r="S132">
        <v>3628.5244140625</v>
      </c>
      <c r="T132">
        <v>3610.19921875</v>
      </c>
      <c r="U132">
        <v>3591.732177734375</v>
      </c>
      <c r="V132">
        <v>3572.9052734375</v>
      </c>
      <c r="W132">
        <v>3554.652587890625</v>
      </c>
      <c r="X132">
        <v>3536.15771484375</v>
      </c>
      <c r="Y132">
        <v>3517.5849609375</v>
      </c>
      <c r="Z132">
        <v>3499.5966796875</v>
      </c>
      <c r="AA132">
        <v>3481.78857421875</v>
      </c>
      <c r="AB132">
        <v>3464.1162109375</v>
      </c>
      <c r="AC132">
        <v>-5.6331334759734952E-3</v>
      </c>
    </row>
    <row r="134" spans="1:29" x14ac:dyDescent="0.45">
      <c r="B134" t="s">
        <v>1649</v>
      </c>
    </row>
    <row r="135" spans="1:29" x14ac:dyDescent="0.45">
      <c r="A135" t="s">
        <v>1650</v>
      </c>
      <c r="B135" t="s">
        <v>1630</v>
      </c>
      <c r="C135">
        <v>530</v>
      </c>
      <c r="D135">
        <v>626</v>
      </c>
      <c r="E135">
        <v>633</v>
      </c>
      <c r="F135">
        <v>640</v>
      </c>
      <c r="G135">
        <v>647</v>
      </c>
      <c r="H135">
        <v>654</v>
      </c>
      <c r="I135">
        <v>662</v>
      </c>
      <c r="J135">
        <v>669</v>
      </c>
      <c r="K135">
        <v>676</v>
      </c>
      <c r="L135">
        <v>683</v>
      </c>
      <c r="M135">
        <v>690</v>
      </c>
      <c r="N135">
        <v>697</v>
      </c>
      <c r="O135">
        <v>704</v>
      </c>
      <c r="P135">
        <v>712</v>
      </c>
      <c r="Q135">
        <v>719</v>
      </c>
      <c r="R135">
        <v>726</v>
      </c>
      <c r="S135">
        <v>733</v>
      </c>
      <c r="T135">
        <v>740</v>
      </c>
      <c r="U135">
        <v>747</v>
      </c>
      <c r="V135">
        <v>754</v>
      </c>
      <c r="W135">
        <v>761</v>
      </c>
      <c r="X135">
        <v>769</v>
      </c>
      <c r="Y135">
        <v>776</v>
      </c>
      <c r="Z135">
        <v>783</v>
      </c>
      <c r="AA135">
        <v>790</v>
      </c>
      <c r="AB135">
        <v>797</v>
      </c>
      <c r="AC135">
        <v>1.6452990811785199E-2</v>
      </c>
    </row>
    <row r="136" spans="1:29" x14ac:dyDescent="0.45">
      <c r="A136" t="s">
        <v>1651</v>
      </c>
      <c r="B136" t="s">
        <v>1632</v>
      </c>
      <c r="C136">
        <v>766</v>
      </c>
      <c r="D136">
        <v>858</v>
      </c>
      <c r="E136">
        <v>866</v>
      </c>
      <c r="F136">
        <v>874</v>
      </c>
      <c r="G136">
        <v>883</v>
      </c>
      <c r="H136">
        <v>891</v>
      </c>
      <c r="I136">
        <v>899</v>
      </c>
      <c r="J136">
        <v>907</v>
      </c>
      <c r="K136">
        <v>915</v>
      </c>
      <c r="L136">
        <v>923</v>
      </c>
      <c r="M136">
        <v>932</v>
      </c>
      <c r="N136">
        <v>940</v>
      </c>
      <c r="O136">
        <v>948</v>
      </c>
      <c r="P136">
        <v>956</v>
      </c>
      <c r="Q136">
        <v>964</v>
      </c>
      <c r="R136">
        <v>973</v>
      </c>
      <c r="S136">
        <v>981</v>
      </c>
      <c r="T136">
        <v>989</v>
      </c>
      <c r="U136">
        <v>997</v>
      </c>
      <c r="V136">
        <v>1005</v>
      </c>
      <c r="W136">
        <v>1014</v>
      </c>
      <c r="X136">
        <v>1022</v>
      </c>
      <c r="Y136">
        <v>1030</v>
      </c>
      <c r="Z136">
        <v>1038</v>
      </c>
      <c r="AA136">
        <v>1046</v>
      </c>
      <c r="AB136">
        <v>1055</v>
      </c>
      <c r="AC136">
        <v>1.2886884383320311E-2</v>
      </c>
    </row>
    <row r="137" spans="1:29" x14ac:dyDescent="0.45">
      <c r="A137" t="s">
        <v>1652</v>
      </c>
      <c r="B137" t="s">
        <v>1634</v>
      </c>
      <c r="C137">
        <v>873</v>
      </c>
      <c r="D137">
        <v>857</v>
      </c>
      <c r="E137">
        <v>862</v>
      </c>
      <c r="F137">
        <v>867</v>
      </c>
      <c r="G137">
        <v>871</v>
      </c>
      <c r="H137">
        <v>876</v>
      </c>
      <c r="I137">
        <v>881</v>
      </c>
      <c r="J137">
        <v>886</v>
      </c>
      <c r="K137">
        <v>890</v>
      </c>
      <c r="L137">
        <v>895</v>
      </c>
      <c r="M137">
        <v>900</v>
      </c>
      <c r="N137">
        <v>905</v>
      </c>
      <c r="O137">
        <v>909</v>
      </c>
      <c r="P137">
        <v>914</v>
      </c>
      <c r="Q137">
        <v>919</v>
      </c>
      <c r="R137">
        <v>924</v>
      </c>
      <c r="S137">
        <v>928</v>
      </c>
      <c r="T137">
        <v>933</v>
      </c>
      <c r="U137">
        <v>938</v>
      </c>
      <c r="V137">
        <v>943</v>
      </c>
      <c r="W137">
        <v>948</v>
      </c>
      <c r="X137">
        <v>952</v>
      </c>
      <c r="Y137">
        <v>957</v>
      </c>
      <c r="Z137">
        <v>962</v>
      </c>
      <c r="AA137">
        <v>967</v>
      </c>
      <c r="AB137">
        <v>972</v>
      </c>
      <c r="AC137">
        <v>4.3060544685959989E-3</v>
      </c>
    </row>
    <row r="138" spans="1:29" x14ac:dyDescent="0.45">
      <c r="A138" t="s">
        <v>1653</v>
      </c>
      <c r="B138" t="s">
        <v>1636</v>
      </c>
      <c r="C138">
        <v>1052</v>
      </c>
      <c r="D138">
        <v>1048</v>
      </c>
      <c r="E138">
        <v>1053</v>
      </c>
      <c r="F138">
        <v>1057</v>
      </c>
      <c r="G138">
        <v>1062</v>
      </c>
      <c r="H138">
        <v>1067</v>
      </c>
      <c r="I138">
        <v>1071</v>
      </c>
      <c r="J138">
        <v>1076</v>
      </c>
      <c r="K138">
        <v>1081</v>
      </c>
      <c r="L138">
        <v>1086</v>
      </c>
      <c r="M138">
        <v>1090</v>
      </c>
      <c r="N138">
        <v>1095</v>
      </c>
      <c r="O138">
        <v>1100</v>
      </c>
      <c r="P138">
        <v>1105</v>
      </c>
      <c r="Q138">
        <v>1109</v>
      </c>
      <c r="R138">
        <v>1114</v>
      </c>
      <c r="S138">
        <v>1119</v>
      </c>
      <c r="T138">
        <v>1124</v>
      </c>
      <c r="U138">
        <v>1129</v>
      </c>
      <c r="V138">
        <v>1133</v>
      </c>
      <c r="W138">
        <v>1138</v>
      </c>
      <c r="X138">
        <v>1143</v>
      </c>
      <c r="Y138">
        <v>1148</v>
      </c>
      <c r="Z138">
        <v>1153</v>
      </c>
      <c r="AA138">
        <v>1158</v>
      </c>
      <c r="AB138">
        <v>1162</v>
      </c>
      <c r="AC138">
        <v>3.9859044359582541E-3</v>
      </c>
    </row>
    <row r="139" spans="1:29" x14ac:dyDescent="0.45">
      <c r="A139" t="s">
        <v>1654</v>
      </c>
      <c r="B139" t="s">
        <v>1638</v>
      </c>
      <c r="C139">
        <v>2319</v>
      </c>
      <c r="D139">
        <v>2427</v>
      </c>
      <c r="E139">
        <v>2442</v>
      </c>
      <c r="F139">
        <v>2458</v>
      </c>
      <c r="G139">
        <v>2473</v>
      </c>
      <c r="H139">
        <v>2489</v>
      </c>
      <c r="I139">
        <v>2505</v>
      </c>
      <c r="J139">
        <v>2522</v>
      </c>
      <c r="K139">
        <v>2538</v>
      </c>
      <c r="L139">
        <v>2554</v>
      </c>
      <c r="M139">
        <v>2570</v>
      </c>
      <c r="N139">
        <v>2586</v>
      </c>
      <c r="O139">
        <v>2603</v>
      </c>
      <c r="P139">
        <v>2619</v>
      </c>
      <c r="Q139">
        <v>2635</v>
      </c>
      <c r="R139">
        <v>2652</v>
      </c>
      <c r="S139">
        <v>2668</v>
      </c>
      <c r="T139">
        <v>2684</v>
      </c>
      <c r="U139">
        <v>2701</v>
      </c>
      <c r="V139">
        <v>2717</v>
      </c>
      <c r="W139">
        <v>2734</v>
      </c>
      <c r="X139">
        <v>2750</v>
      </c>
      <c r="Y139">
        <v>2767</v>
      </c>
      <c r="Z139">
        <v>2783</v>
      </c>
      <c r="AA139">
        <v>2800</v>
      </c>
      <c r="AB139">
        <v>2816</v>
      </c>
      <c r="AC139">
        <v>7.7974985795448148E-3</v>
      </c>
    </row>
    <row r="140" spans="1:29" x14ac:dyDescent="0.45">
      <c r="A140" t="s">
        <v>1655</v>
      </c>
      <c r="B140" t="s">
        <v>1640</v>
      </c>
      <c r="C140">
        <v>1790</v>
      </c>
      <c r="D140">
        <v>1783</v>
      </c>
      <c r="E140">
        <v>1790</v>
      </c>
      <c r="F140">
        <v>1797</v>
      </c>
      <c r="G140">
        <v>1804</v>
      </c>
      <c r="H140">
        <v>1811</v>
      </c>
      <c r="I140">
        <v>1819</v>
      </c>
      <c r="J140">
        <v>1826</v>
      </c>
      <c r="K140">
        <v>1833</v>
      </c>
      <c r="L140">
        <v>1840</v>
      </c>
      <c r="M140">
        <v>1847</v>
      </c>
      <c r="N140">
        <v>1854</v>
      </c>
      <c r="O140">
        <v>1862</v>
      </c>
      <c r="P140">
        <v>1869</v>
      </c>
      <c r="Q140">
        <v>1876</v>
      </c>
      <c r="R140">
        <v>1883</v>
      </c>
      <c r="S140">
        <v>1890</v>
      </c>
      <c r="T140">
        <v>1898</v>
      </c>
      <c r="U140">
        <v>1905</v>
      </c>
      <c r="V140">
        <v>1912</v>
      </c>
      <c r="W140">
        <v>1919</v>
      </c>
      <c r="X140">
        <v>1926</v>
      </c>
      <c r="Y140">
        <v>1934</v>
      </c>
      <c r="Z140">
        <v>1941</v>
      </c>
      <c r="AA140">
        <v>1948</v>
      </c>
      <c r="AB140">
        <v>1955</v>
      </c>
      <c r="AC140">
        <v>3.533210066561487E-3</v>
      </c>
    </row>
    <row r="141" spans="1:29" x14ac:dyDescent="0.45">
      <c r="A141" t="s">
        <v>1656</v>
      </c>
      <c r="B141" t="s">
        <v>1642</v>
      </c>
      <c r="C141">
        <v>2916</v>
      </c>
      <c r="D141">
        <v>2946</v>
      </c>
      <c r="E141">
        <v>2961</v>
      </c>
      <c r="F141">
        <v>2976</v>
      </c>
      <c r="G141">
        <v>2990</v>
      </c>
      <c r="H141">
        <v>3005</v>
      </c>
      <c r="I141">
        <v>3020</v>
      </c>
      <c r="J141">
        <v>3035</v>
      </c>
      <c r="K141">
        <v>3049</v>
      </c>
      <c r="L141">
        <v>3064</v>
      </c>
      <c r="M141">
        <v>3079</v>
      </c>
      <c r="N141">
        <v>3093</v>
      </c>
      <c r="O141">
        <v>3108</v>
      </c>
      <c r="P141">
        <v>3123</v>
      </c>
      <c r="Q141">
        <v>3138</v>
      </c>
      <c r="R141">
        <v>3152</v>
      </c>
      <c r="S141">
        <v>3167</v>
      </c>
      <c r="T141">
        <v>3182</v>
      </c>
      <c r="U141">
        <v>3197</v>
      </c>
      <c r="V141">
        <v>3211</v>
      </c>
      <c r="W141">
        <v>3226</v>
      </c>
      <c r="X141">
        <v>3241</v>
      </c>
      <c r="Y141">
        <v>3255</v>
      </c>
      <c r="Z141">
        <v>3270</v>
      </c>
      <c r="AA141">
        <v>3285</v>
      </c>
      <c r="AB141">
        <v>3299</v>
      </c>
      <c r="AC141">
        <v>4.9484665423147334E-3</v>
      </c>
    </row>
    <row r="142" spans="1:29" x14ac:dyDescent="0.45">
      <c r="A142" t="s">
        <v>1657</v>
      </c>
      <c r="B142" t="s">
        <v>1644</v>
      </c>
      <c r="C142">
        <v>1515</v>
      </c>
      <c r="D142">
        <v>1608</v>
      </c>
      <c r="E142">
        <v>1617</v>
      </c>
      <c r="F142">
        <v>1627</v>
      </c>
      <c r="G142">
        <v>1636</v>
      </c>
      <c r="H142">
        <v>1645</v>
      </c>
      <c r="I142">
        <v>1655</v>
      </c>
      <c r="J142">
        <v>1664</v>
      </c>
      <c r="K142">
        <v>1673</v>
      </c>
      <c r="L142">
        <v>1682</v>
      </c>
      <c r="M142">
        <v>1691</v>
      </c>
      <c r="N142">
        <v>1701</v>
      </c>
      <c r="O142">
        <v>1710</v>
      </c>
      <c r="P142">
        <v>1719</v>
      </c>
      <c r="Q142">
        <v>1728</v>
      </c>
      <c r="R142">
        <v>1737</v>
      </c>
      <c r="S142">
        <v>1746</v>
      </c>
      <c r="T142">
        <v>1755</v>
      </c>
      <c r="U142">
        <v>1764</v>
      </c>
      <c r="V142">
        <v>1773</v>
      </c>
      <c r="W142">
        <v>1782</v>
      </c>
      <c r="X142">
        <v>1791</v>
      </c>
      <c r="Y142">
        <v>1800</v>
      </c>
      <c r="Z142">
        <v>1809</v>
      </c>
      <c r="AA142">
        <v>1818</v>
      </c>
      <c r="AB142">
        <v>1827</v>
      </c>
      <c r="AC142">
        <v>7.5185167090765503E-3</v>
      </c>
    </row>
    <row r="143" spans="1:29" x14ac:dyDescent="0.45">
      <c r="A143" t="s">
        <v>1658</v>
      </c>
      <c r="B143" t="s">
        <v>1646</v>
      </c>
      <c r="C143">
        <v>887</v>
      </c>
      <c r="D143">
        <v>1040</v>
      </c>
      <c r="E143">
        <v>1049</v>
      </c>
      <c r="F143">
        <v>1058</v>
      </c>
      <c r="G143">
        <v>1067</v>
      </c>
      <c r="H143">
        <v>1076</v>
      </c>
      <c r="I143">
        <v>1085</v>
      </c>
      <c r="J143">
        <v>1094</v>
      </c>
      <c r="K143">
        <v>1103</v>
      </c>
      <c r="L143">
        <v>1112</v>
      </c>
      <c r="M143">
        <v>1121</v>
      </c>
      <c r="N143">
        <v>1131</v>
      </c>
      <c r="O143">
        <v>1140</v>
      </c>
      <c r="P143">
        <v>1149</v>
      </c>
      <c r="Q143">
        <v>1158</v>
      </c>
      <c r="R143">
        <v>1167</v>
      </c>
      <c r="S143">
        <v>1177</v>
      </c>
      <c r="T143">
        <v>1186</v>
      </c>
      <c r="U143">
        <v>1195</v>
      </c>
      <c r="V143">
        <v>1204</v>
      </c>
      <c r="W143">
        <v>1213</v>
      </c>
      <c r="X143">
        <v>1223</v>
      </c>
      <c r="Y143">
        <v>1232</v>
      </c>
      <c r="Z143">
        <v>1241</v>
      </c>
      <c r="AA143">
        <v>1250</v>
      </c>
      <c r="AB143">
        <v>1259</v>
      </c>
      <c r="AC143">
        <v>1.4107709657196651E-2</v>
      </c>
    </row>
    <row r="144" spans="1:29" x14ac:dyDescent="0.45">
      <c r="A144" t="s">
        <v>1659</v>
      </c>
      <c r="B144" t="s">
        <v>1648</v>
      </c>
      <c r="C144">
        <v>1516.423583984375</v>
      </c>
      <c r="D144">
        <v>1589.852905273438</v>
      </c>
      <c r="E144">
        <v>1602.154052734375</v>
      </c>
      <c r="F144">
        <v>1614.68994140625</v>
      </c>
      <c r="G144">
        <v>1626.874267578125</v>
      </c>
      <c r="H144">
        <v>1639.42919921875</v>
      </c>
      <c r="I144">
        <v>1652.126586914062</v>
      </c>
      <c r="J144">
        <v>1664.94091796875</v>
      </c>
      <c r="K144">
        <v>1677.306884765625</v>
      </c>
      <c r="L144">
        <v>1689.963012695312</v>
      </c>
      <c r="M144">
        <v>1702.697631835938</v>
      </c>
      <c r="N144">
        <v>1715.52587890625</v>
      </c>
      <c r="O144">
        <v>1728.397705078125</v>
      </c>
      <c r="P144">
        <v>1741.199096679688</v>
      </c>
      <c r="Q144">
        <v>1753.922607421875</v>
      </c>
      <c r="R144">
        <v>1766.92138671875</v>
      </c>
      <c r="S144">
        <v>1779.796142578125</v>
      </c>
      <c r="T144">
        <v>1792.711669921875</v>
      </c>
      <c r="U144">
        <v>1805.81201171875</v>
      </c>
      <c r="V144">
        <v>1818.522705078125</v>
      </c>
      <c r="W144">
        <v>1831.7783203125</v>
      </c>
      <c r="X144">
        <v>1844.803100585938</v>
      </c>
      <c r="Y144">
        <v>1857.8740234375</v>
      </c>
      <c r="Z144">
        <v>1870.785278320312</v>
      </c>
      <c r="AA144">
        <v>1883.8203125</v>
      </c>
      <c r="AB144">
        <v>1896.469848632812</v>
      </c>
      <c r="AC144">
        <v>8.9857123444541109E-3</v>
      </c>
    </row>
    <row r="146" spans="2:2" x14ac:dyDescent="0.45">
      <c r="B146" t="s">
        <v>1660</v>
      </c>
    </row>
    <row r="147" spans="2:2" x14ac:dyDescent="0.45">
      <c r="B147" t="s">
        <v>1661</v>
      </c>
    </row>
    <row r="148" spans="2:2" x14ac:dyDescent="0.45">
      <c r="B148" t="s">
        <v>1662</v>
      </c>
    </row>
    <row r="149" spans="2:2" x14ac:dyDescent="0.45">
      <c r="B149" t="s">
        <v>1663</v>
      </c>
    </row>
    <row r="150" spans="2:2" x14ac:dyDescent="0.45">
      <c r="B150" t="s">
        <v>1664</v>
      </c>
    </row>
    <row r="151" spans="2:2" x14ac:dyDescent="0.45">
      <c r="B151" t="s">
        <v>1665</v>
      </c>
    </row>
    <row r="152" spans="2:2" x14ac:dyDescent="0.45">
      <c r="B152" t="s">
        <v>1666</v>
      </c>
    </row>
    <row r="153" spans="2:2" x14ac:dyDescent="0.45">
      <c r="B153" t="s">
        <v>1667</v>
      </c>
    </row>
    <row r="154" spans="2:2" x14ac:dyDescent="0.45">
      <c r="B154" t="s">
        <v>1668</v>
      </c>
    </row>
    <row r="155" spans="2:2" x14ac:dyDescent="0.45">
      <c r="B155" t="s">
        <v>1669</v>
      </c>
    </row>
    <row r="156" spans="2:2" x14ac:dyDescent="0.45">
      <c r="B156" t="s">
        <v>1670</v>
      </c>
    </row>
    <row r="157" spans="2:2" x14ac:dyDescent="0.45">
      <c r="B157" t="s">
        <v>1671</v>
      </c>
    </row>
    <row r="158" spans="2:2" x14ac:dyDescent="0.45">
      <c r="B158" t="s">
        <v>1672</v>
      </c>
    </row>
    <row r="159" spans="2:2" x14ac:dyDescent="0.45">
      <c r="B159" t="s">
        <v>1673</v>
      </c>
    </row>
    <row r="160" spans="2:2" x14ac:dyDescent="0.45">
      <c r="B160" t="s">
        <v>1674</v>
      </c>
    </row>
    <row r="161" spans="2:2" x14ac:dyDescent="0.45">
      <c r="B161" t="s">
        <v>1675</v>
      </c>
    </row>
    <row r="162" spans="2:2" x14ac:dyDescent="0.45">
      <c r="B162" t="s">
        <v>1676</v>
      </c>
    </row>
    <row r="163" spans="2:2" x14ac:dyDescent="0.45">
      <c r="B163" t="s">
        <v>1677</v>
      </c>
    </row>
    <row r="164" spans="2:2" x14ac:dyDescent="0.45">
      <c r="B164" t="s">
        <v>1678</v>
      </c>
    </row>
    <row r="165" spans="2:2" x14ac:dyDescent="0.45">
      <c r="B165" t="s">
        <v>1679</v>
      </c>
    </row>
    <row r="166" spans="2:2" x14ac:dyDescent="0.45">
      <c r="B166" t="s">
        <v>1680</v>
      </c>
    </row>
    <row r="167" spans="2:2" x14ac:dyDescent="0.45">
      <c r="B167" t="s">
        <v>1681</v>
      </c>
    </row>
    <row r="168" spans="2:2" x14ac:dyDescent="0.45">
      <c r="B168" t="s">
        <v>1682</v>
      </c>
    </row>
    <row r="169" spans="2:2" x14ac:dyDescent="0.45">
      <c r="B169" t="s">
        <v>1683</v>
      </c>
    </row>
    <row r="170" spans="2:2" x14ac:dyDescent="0.45">
      <c r="B170" t="s">
        <v>1684</v>
      </c>
    </row>
    <row r="171" spans="2:2" x14ac:dyDescent="0.45">
      <c r="B171" t="s">
        <v>1685</v>
      </c>
    </row>
    <row r="172" spans="2:2" x14ac:dyDescent="0.45">
      <c r="B172" t="s">
        <v>1686</v>
      </c>
    </row>
    <row r="173" spans="2:2" x14ac:dyDescent="0.45">
      <c r="B173" t="s">
        <v>1687</v>
      </c>
    </row>
    <row r="174" spans="2:2" x14ac:dyDescent="0.45">
      <c r="B174" t="s">
        <v>1688</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C153"/>
  <sheetViews>
    <sheetView workbookViewId="0">
      <pane xSplit="2" ySplit="10" topLeftCell="C11" activePane="bottomRight" state="frozen"/>
      <selection pane="topRight"/>
      <selection pane="bottomLeft"/>
      <selection pane="bottomRight"/>
    </sheetView>
  </sheetViews>
  <sheetFormatPr defaultRowHeight="14.25" x14ac:dyDescent="0.45"/>
  <cols>
    <col min="1" max="1" width="26" customWidth="1"/>
    <col min="2" max="2" width="44" customWidth="1"/>
  </cols>
  <sheetData>
    <row r="1" spans="1:29" x14ac:dyDescent="0.45">
      <c r="B1" t="s">
        <v>1461</v>
      </c>
    </row>
    <row r="3" spans="1:29" x14ac:dyDescent="0.45">
      <c r="C3" t="s">
        <v>1462</v>
      </c>
      <c r="D3" t="s">
        <v>1463</v>
      </c>
    </row>
    <row r="4" spans="1:29" x14ac:dyDescent="0.45">
      <c r="C4" t="s">
        <v>1464</v>
      </c>
      <c r="D4" t="s">
        <v>1465</v>
      </c>
      <c r="F4" t="s">
        <v>1466</v>
      </c>
    </row>
    <row r="5" spans="1:29" x14ac:dyDescent="0.45">
      <c r="C5" t="s">
        <v>1467</v>
      </c>
      <c r="D5" t="s">
        <v>1468</v>
      </c>
    </row>
    <row r="6" spans="1:29" x14ac:dyDescent="0.45">
      <c r="C6" t="s">
        <v>1469</v>
      </c>
      <c r="E6" t="s">
        <v>1470</v>
      </c>
    </row>
    <row r="7" spans="1:29" x14ac:dyDescent="0.45">
      <c r="B7" t="s">
        <v>1689</v>
      </c>
    </row>
    <row r="8" spans="1:29" x14ac:dyDescent="0.45">
      <c r="B8" t="s">
        <v>1472</v>
      </c>
    </row>
    <row r="9" spans="1:29" x14ac:dyDescent="0.45">
      <c r="AC9" t="s">
        <v>1473</v>
      </c>
    </row>
    <row r="10" spans="1:29" x14ac:dyDescent="0.45">
      <c r="B10" s="4" t="s">
        <v>1474</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1475</v>
      </c>
    </row>
    <row r="12" spans="1:29" x14ac:dyDescent="0.45">
      <c r="B12" t="s">
        <v>1476</v>
      </c>
    </row>
    <row r="14" spans="1:29" x14ac:dyDescent="0.45">
      <c r="B14" t="s">
        <v>1690</v>
      </c>
    </row>
    <row r="15" spans="1:29" x14ac:dyDescent="0.45">
      <c r="A15" t="s">
        <v>1691</v>
      </c>
      <c r="B15" t="s">
        <v>1692</v>
      </c>
      <c r="C15">
        <v>101.8455047607422</v>
      </c>
      <c r="D15">
        <v>103.1044235229492</v>
      </c>
      <c r="E15">
        <v>104.3142471313477</v>
      </c>
      <c r="F15">
        <v>105.48232269287109</v>
      </c>
      <c r="G15">
        <v>106.62843322753911</v>
      </c>
      <c r="H15">
        <v>107.7598419189453</v>
      </c>
      <c r="I15">
        <v>108.9023132324219</v>
      </c>
      <c r="J15">
        <v>110.0705871582031</v>
      </c>
      <c r="K15">
        <v>111.2677459716797</v>
      </c>
      <c r="L15">
        <v>112.5000076293945</v>
      </c>
      <c r="M15">
        <v>113.7686767578125</v>
      </c>
      <c r="N15">
        <v>115.07391357421881</v>
      </c>
      <c r="O15">
        <v>116.4143600463867</v>
      </c>
      <c r="P15">
        <v>117.7805099487305</v>
      </c>
      <c r="Q15">
        <v>119.1147384643555</v>
      </c>
      <c r="R15">
        <v>120.41529846191411</v>
      </c>
      <c r="S15">
        <v>121.68447113037109</v>
      </c>
      <c r="T15">
        <v>122.8978652954102</v>
      </c>
      <c r="U15">
        <v>124.0641784667969</v>
      </c>
      <c r="V15">
        <v>125.19847106933589</v>
      </c>
      <c r="W15">
        <v>126.3077087402344</v>
      </c>
      <c r="X15">
        <v>127.40098571777339</v>
      </c>
      <c r="Y15">
        <v>128.4819641113281</v>
      </c>
      <c r="Z15">
        <v>129.55204772949219</v>
      </c>
      <c r="AA15">
        <v>130.61297607421881</v>
      </c>
      <c r="AB15">
        <v>131.6655578613281</v>
      </c>
      <c r="AC15">
        <v>1.03252633839257E-2</v>
      </c>
    </row>
    <row r="16" spans="1:29" x14ac:dyDescent="0.45">
      <c r="A16" t="s">
        <v>1693</v>
      </c>
      <c r="B16" t="s">
        <v>1694</v>
      </c>
      <c r="C16">
        <v>2.7983536720275879</v>
      </c>
      <c r="D16">
        <v>2.7631325721740718</v>
      </c>
      <c r="E16">
        <v>2.735620498657227</v>
      </c>
      <c r="F16">
        <v>2.7281327247619629</v>
      </c>
      <c r="G16">
        <v>2.728127002716064</v>
      </c>
      <c r="H16">
        <v>2.7541439533233638</v>
      </c>
      <c r="I16">
        <v>2.795398473739624</v>
      </c>
      <c r="J16">
        <v>2.840164422988892</v>
      </c>
      <c r="K16">
        <v>2.891743659973145</v>
      </c>
      <c r="L16">
        <v>2.9451780319213872</v>
      </c>
      <c r="M16">
        <v>2.9993841648101811</v>
      </c>
      <c r="N16">
        <v>3.0528368949890141</v>
      </c>
      <c r="O16">
        <v>3.0973126888275151</v>
      </c>
      <c r="P16">
        <v>3.0842866897583008</v>
      </c>
      <c r="Q16">
        <v>3.069424152374268</v>
      </c>
      <c r="R16">
        <v>3.0566568374633789</v>
      </c>
      <c r="S16">
        <v>3.0191318988800049</v>
      </c>
      <c r="T16">
        <v>2.989726066589355</v>
      </c>
      <c r="U16">
        <v>2.974995613098145</v>
      </c>
      <c r="V16">
        <v>2.9668219089508061</v>
      </c>
      <c r="W16">
        <v>2.967410564422607</v>
      </c>
      <c r="X16">
        <v>2.9713459014892578</v>
      </c>
      <c r="Y16">
        <v>2.9764959812164311</v>
      </c>
      <c r="Z16">
        <v>2.983036994934082</v>
      </c>
      <c r="AA16">
        <v>2.990272045135498</v>
      </c>
      <c r="AB16">
        <v>2.9985415935516362</v>
      </c>
      <c r="AC16">
        <v>2.7676133903273841E-3</v>
      </c>
    </row>
    <row r="17" spans="1:29" x14ac:dyDescent="0.45">
      <c r="A17" t="s">
        <v>1695</v>
      </c>
      <c r="B17" t="s">
        <v>1485</v>
      </c>
      <c r="C17">
        <v>104.64385986328119</v>
      </c>
      <c r="D17">
        <v>105.8675537109375</v>
      </c>
      <c r="E17">
        <v>107.04986572265619</v>
      </c>
      <c r="F17">
        <v>108.2104568481445</v>
      </c>
      <c r="G17">
        <v>109.356559753418</v>
      </c>
      <c r="H17">
        <v>110.5139846801758</v>
      </c>
      <c r="I17">
        <v>111.6977081298828</v>
      </c>
      <c r="J17">
        <v>112.91075134277339</v>
      </c>
      <c r="K17">
        <v>114.1594924926758</v>
      </c>
      <c r="L17">
        <v>115.445182800293</v>
      </c>
      <c r="M17">
        <v>116.7680587768555</v>
      </c>
      <c r="N17">
        <v>118.1267471313477</v>
      </c>
      <c r="O17">
        <v>119.5116729736328</v>
      </c>
      <c r="P17">
        <v>120.8647994995117</v>
      </c>
      <c r="Q17">
        <v>122.1841659545898</v>
      </c>
      <c r="R17">
        <v>123.4719543457031</v>
      </c>
      <c r="S17">
        <v>124.7036056518555</v>
      </c>
      <c r="T17">
        <v>125.88758850097661</v>
      </c>
      <c r="U17">
        <v>127.039176940918</v>
      </c>
      <c r="V17">
        <v>128.16529846191409</v>
      </c>
      <c r="W17">
        <v>129.2751159667969</v>
      </c>
      <c r="X17">
        <v>130.37232971191409</v>
      </c>
      <c r="Y17">
        <v>131.4584655761719</v>
      </c>
      <c r="Z17">
        <v>132.53507995605469</v>
      </c>
      <c r="AA17">
        <v>133.6032409667969</v>
      </c>
      <c r="AB17">
        <v>134.6640930175781</v>
      </c>
      <c r="AC17">
        <v>1.013989195705056E-2</v>
      </c>
    </row>
    <row r="19" spans="1:29" x14ac:dyDescent="0.45">
      <c r="B19" t="s">
        <v>1696</v>
      </c>
    </row>
    <row r="20" spans="1:29" x14ac:dyDescent="0.45">
      <c r="B20" t="s">
        <v>1494</v>
      </c>
    </row>
    <row r="21" spans="1:29" x14ac:dyDescent="0.45">
      <c r="A21" t="s">
        <v>1697</v>
      </c>
      <c r="B21" t="s">
        <v>1698</v>
      </c>
      <c r="C21">
        <v>94.608612060546875</v>
      </c>
      <c r="D21">
        <v>95.200950622558594</v>
      </c>
      <c r="E21">
        <v>94.894546508789063</v>
      </c>
      <c r="F21">
        <v>94.391609191894531</v>
      </c>
      <c r="G21">
        <v>93.678153991699219</v>
      </c>
      <c r="H21">
        <v>92.733329772949219</v>
      </c>
      <c r="I21">
        <v>91.840522766113281</v>
      </c>
      <c r="J21">
        <v>91.140853881835938</v>
      </c>
      <c r="K21">
        <v>90.533226013183594</v>
      </c>
      <c r="L21">
        <v>90.025192260742188</v>
      </c>
      <c r="M21">
        <v>89.52703857421875</v>
      </c>
      <c r="N21">
        <v>89.104965209960938</v>
      </c>
      <c r="O21">
        <v>88.683937072753906</v>
      </c>
      <c r="P21">
        <v>88.304733276367188</v>
      </c>
      <c r="Q21">
        <v>87.952102661132813</v>
      </c>
      <c r="R21">
        <v>87.609710693359375</v>
      </c>
      <c r="S21">
        <v>87.320465087890625</v>
      </c>
      <c r="T21">
        <v>87.099517822265625</v>
      </c>
      <c r="U21">
        <v>86.907028198242188</v>
      </c>
      <c r="V21">
        <v>86.735260009765625</v>
      </c>
      <c r="W21">
        <v>86.553421020507813</v>
      </c>
      <c r="X21">
        <v>86.303924560546875</v>
      </c>
      <c r="Y21">
        <v>85.985275268554688</v>
      </c>
      <c r="Z21">
        <v>85.633079528808594</v>
      </c>
      <c r="AA21">
        <v>85.264457702636719</v>
      </c>
      <c r="AB21">
        <v>84.897254943847656</v>
      </c>
      <c r="AC21">
        <v>-4.3228991963574206E-3</v>
      </c>
    </row>
    <row r="22" spans="1:29" x14ac:dyDescent="0.45">
      <c r="A22" t="s">
        <v>1699</v>
      </c>
      <c r="B22" t="s">
        <v>1493</v>
      </c>
      <c r="C22">
        <v>93.084304809570313</v>
      </c>
      <c r="D22">
        <v>93.513206481933594</v>
      </c>
      <c r="E22">
        <v>93.074775695800781</v>
      </c>
      <c r="F22">
        <v>92.519630432128906</v>
      </c>
      <c r="G22">
        <v>91.78271484375</v>
      </c>
      <c r="H22">
        <v>90.809181213378906</v>
      </c>
      <c r="I22">
        <v>89.899635314941406</v>
      </c>
      <c r="J22">
        <v>89.191780090332031</v>
      </c>
      <c r="K22">
        <v>88.573188781738281</v>
      </c>
      <c r="L22">
        <v>88.0384521484375</v>
      </c>
      <c r="M22">
        <v>87.524017333984375</v>
      </c>
      <c r="N22">
        <v>87.092613220214844</v>
      </c>
      <c r="O22">
        <v>86.638893127441406</v>
      </c>
      <c r="P22">
        <v>86.2286376953125</v>
      </c>
      <c r="Q22">
        <v>85.833717346191406</v>
      </c>
      <c r="R22">
        <v>85.458236694335938</v>
      </c>
      <c r="S22">
        <v>85.16070556640625</v>
      </c>
      <c r="T22">
        <v>84.916267395019531</v>
      </c>
      <c r="U22">
        <v>84.720146179199219</v>
      </c>
      <c r="V22">
        <v>84.54144287109375</v>
      </c>
      <c r="W22">
        <v>84.357269287109375</v>
      </c>
      <c r="X22">
        <v>84.093650817871094</v>
      </c>
      <c r="Y22">
        <v>83.753242492675781</v>
      </c>
      <c r="Z22">
        <v>83.378761291503906</v>
      </c>
      <c r="AA22">
        <v>82.997833251953125</v>
      </c>
      <c r="AB22">
        <v>82.609664916992188</v>
      </c>
      <c r="AC22">
        <v>-4.7637732073034789E-3</v>
      </c>
    </row>
    <row r="24" spans="1:29" x14ac:dyDescent="0.45">
      <c r="B24" t="s">
        <v>1497</v>
      </c>
    </row>
    <row r="25" spans="1:29" x14ac:dyDescent="0.45">
      <c r="B25" t="s">
        <v>1700</v>
      </c>
    </row>
    <row r="26" spans="1:29" x14ac:dyDescent="0.45">
      <c r="A26" t="s">
        <v>1701</v>
      </c>
      <c r="B26" t="s">
        <v>1702</v>
      </c>
      <c r="C26">
        <v>0.20085975527763369</v>
      </c>
      <c r="D26">
        <v>0.19399107992649081</v>
      </c>
      <c r="E26">
        <v>0.19232957065105441</v>
      </c>
      <c r="F26">
        <v>0.19123730063438421</v>
      </c>
      <c r="G26">
        <v>0.18969020247459409</v>
      </c>
      <c r="H26">
        <v>0.187901645898819</v>
      </c>
      <c r="I26">
        <v>0.18603099882602689</v>
      </c>
      <c r="J26">
        <v>0.18410614132881159</v>
      </c>
      <c r="K26">
        <v>0.18222986161708829</v>
      </c>
      <c r="L26">
        <v>0.18024235963821411</v>
      </c>
      <c r="M26">
        <v>0.178200364112854</v>
      </c>
      <c r="N26">
        <v>0.17622686922550199</v>
      </c>
      <c r="O26">
        <v>0.1741006672382355</v>
      </c>
      <c r="P26">
        <v>0.17193321883678439</v>
      </c>
      <c r="Q26">
        <v>0.16966257989406591</v>
      </c>
      <c r="R26">
        <v>0.16736641526222229</v>
      </c>
      <c r="S26">
        <v>0.16509945690631869</v>
      </c>
      <c r="T26">
        <v>0.16280846297740939</v>
      </c>
      <c r="U26">
        <v>0.16050852835178381</v>
      </c>
      <c r="V26">
        <v>0.15815579891204831</v>
      </c>
      <c r="W26">
        <v>0.15582430362701419</v>
      </c>
      <c r="X26">
        <v>0.1533553749322891</v>
      </c>
      <c r="Y26">
        <v>0.15071453154087069</v>
      </c>
      <c r="Z26">
        <v>0.14803248643875119</v>
      </c>
      <c r="AA26">
        <v>0.1453853249549866</v>
      </c>
      <c r="AB26">
        <v>0.14267079532146451</v>
      </c>
      <c r="AC26">
        <v>-1.358950092456224E-2</v>
      </c>
    </row>
    <row r="27" spans="1:29" x14ac:dyDescent="0.45">
      <c r="A27" t="s">
        <v>1703</v>
      </c>
      <c r="B27" t="s">
        <v>1704</v>
      </c>
      <c r="C27">
        <v>0.56683909893035889</v>
      </c>
      <c r="D27">
        <v>0.59447222948074341</v>
      </c>
      <c r="E27">
        <v>0.60086137056350708</v>
      </c>
      <c r="F27">
        <v>0.60903185606002808</v>
      </c>
      <c r="G27">
        <v>0.61581021547317505</v>
      </c>
      <c r="H27">
        <v>0.62006598711013794</v>
      </c>
      <c r="I27">
        <v>0.62495642900466919</v>
      </c>
      <c r="J27">
        <v>0.63044631481170654</v>
      </c>
      <c r="K27">
        <v>0.63640803098678589</v>
      </c>
      <c r="L27">
        <v>0.64294540882110596</v>
      </c>
      <c r="M27">
        <v>0.6497994065284729</v>
      </c>
      <c r="N27">
        <v>0.65744853019714355</v>
      </c>
      <c r="O27">
        <v>0.66526556015014648</v>
      </c>
      <c r="P27">
        <v>0.67322629690170288</v>
      </c>
      <c r="Q27">
        <v>0.68110114336013794</v>
      </c>
      <c r="R27">
        <v>0.68931227922439575</v>
      </c>
      <c r="S27">
        <v>0.69798088073730469</v>
      </c>
      <c r="T27">
        <v>0.70710176229476929</v>
      </c>
      <c r="U27">
        <v>0.71693152189254761</v>
      </c>
      <c r="V27">
        <v>0.72700560092926025</v>
      </c>
      <c r="W27">
        <v>0.73754805326461792</v>
      </c>
      <c r="X27">
        <v>0.74766790866851807</v>
      </c>
      <c r="Y27">
        <v>0.75733828544616699</v>
      </c>
      <c r="Z27">
        <v>0.76694387197494507</v>
      </c>
      <c r="AA27">
        <v>0.77708876132965088</v>
      </c>
      <c r="AB27">
        <v>0.78723692893981934</v>
      </c>
      <c r="AC27">
        <v>1.3224835475628799E-2</v>
      </c>
    </row>
    <row r="28" spans="1:29" x14ac:dyDescent="0.45">
      <c r="A28" t="s">
        <v>1705</v>
      </c>
      <c r="B28" t="s">
        <v>1706</v>
      </c>
      <c r="C28">
        <v>7.3797442018985748E-2</v>
      </c>
      <c r="D28">
        <v>7.2725929319858551E-2</v>
      </c>
      <c r="E28">
        <v>7.2052367031574249E-2</v>
      </c>
      <c r="F28">
        <v>7.1639999747276306E-2</v>
      </c>
      <c r="G28">
        <v>7.1071445941925049E-2</v>
      </c>
      <c r="H28">
        <v>7.0186875760555267E-2</v>
      </c>
      <c r="I28">
        <v>6.9283425807952881E-2</v>
      </c>
      <c r="J28">
        <v>6.8399414420127869E-2</v>
      </c>
      <c r="K28">
        <v>6.7566446959972382E-2</v>
      </c>
      <c r="L28">
        <v>6.674639880657196E-2</v>
      </c>
      <c r="M28">
        <v>6.5931566059589386E-2</v>
      </c>
      <c r="N28">
        <v>6.5183967351913452E-2</v>
      </c>
      <c r="O28">
        <v>6.442539393901825E-2</v>
      </c>
      <c r="P28">
        <v>6.3673168420791626E-2</v>
      </c>
      <c r="Q28">
        <v>6.291624903678894E-2</v>
      </c>
      <c r="R28">
        <v>6.2152568250894553E-2</v>
      </c>
      <c r="S28">
        <v>6.1431121081113822E-2</v>
      </c>
      <c r="T28">
        <v>6.0715850442647927E-2</v>
      </c>
      <c r="U28">
        <v>6.0034144669771188E-2</v>
      </c>
      <c r="V28">
        <v>5.9363886713981628E-2</v>
      </c>
      <c r="W28">
        <v>5.8695036917924881E-2</v>
      </c>
      <c r="X28">
        <v>5.800233781337738E-2</v>
      </c>
      <c r="Y28">
        <v>5.7258345186710358E-2</v>
      </c>
      <c r="Z28">
        <v>5.6503459811210632E-2</v>
      </c>
      <c r="AA28">
        <v>5.5764075368642807E-2</v>
      </c>
      <c r="AB28">
        <v>5.5011309683322913E-2</v>
      </c>
      <c r="AC28">
        <v>-1.1682632859364441E-2</v>
      </c>
    </row>
    <row r="29" spans="1:29" x14ac:dyDescent="0.45">
      <c r="A29" t="s">
        <v>1707</v>
      </c>
      <c r="B29" t="s">
        <v>1708</v>
      </c>
      <c r="C29">
        <v>0.7725786566734314</v>
      </c>
      <c r="D29">
        <v>0.77808070182800293</v>
      </c>
      <c r="E29">
        <v>0.78721636533737183</v>
      </c>
      <c r="F29">
        <v>0.79894798994064331</v>
      </c>
      <c r="G29">
        <v>0.80861729383468628</v>
      </c>
      <c r="H29">
        <v>0.81284761428833008</v>
      </c>
      <c r="I29">
        <v>0.81740254163742065</v>
      </c>
      <c r="J29">
        <v>0.82248866558074951</v>
      </c>
      <c r="K29">
        <v>0.82842159271240234</v>
      </c>
      <c r="L29">
        <v>0.83473402261734009</v>
      </c>
      <c r="M29">
        <v>0.84140819311141968</v>
      </c>
      <c r="N29">
        <v>0.84894019365310669</v>
      </c>
      <c r="O29">
        <v>0.85649627447128296</v>
      </c>
      <c r="P29">
        <v>0.86420577764511108</v>
      </c>
      <c r="Q29">
        <v>0.87185335159301758</v>
      </c>
      <c r="R29">
        <v>0.87961149215698242</v>
      </c>
      <c r="S29">
        <v>0.88787376880645752</v>
      </c>
      <c r="T29">
        <v>0.89625650644302368</v>
      </c>
      <c r="U29">
        <v>0.90508544445037842</v>
      </c>
      <c r="V29">
        <v>0.91416382789611816</v>
      </c>
      <c r="W29">
        <v>0.92337268590927124</v>
      </c>
      <c r="X29">
        <v>0.93216902017593384</v>
      </c>
      <c r="Y29">
        <v>0.94026070833206177</v>
      </c>
      <c r="Z29">
        <v>0.94815254211425781</v>
      </c>
      <c r="AA29">
        <v>0.9564245343208313</v>
      </c>
      <c r="AB29">
        <v>0.96451842784881592</v>
      </c>
      <c r="AC29">
        <v>8.9153113016047225E-3</v>
      </c>
    </row>
    <row r="30" spans="1:29" x14ac:dyDescent="0.45">
      <c r="A30" t="s">
        <v>1709</v>
      </c>
      <c r="B30" t="s">
        <v>1508</v>
      </c>
      <c r="C30">
        <v>8.3990909159183502E-2</v>
      </c>
      <c r="D30">
        <v>8.3245344460010529E-2</v>
      </c>
      <c r="E30">
        <v>8.2882039248943329E-2</v>
      </c>
      <c r="F30">
        <v>8.2750335335731506E-2</v>
      </c>
      <c r="G30">
        <v>8.2395762205123901E-2</v>
      </c>
      <c r="H30">
        <v>8.1707864999771118E-2</v>
      </c>
      <c r="I30">
        <v>8.0997481942176819E-2</v>
      </c>
      <c r="J30">
        <v>8.0317422747612E-2</v>
      </c>
      <c r="K30">
        <v>7.9704485833644867E-2</v>
      </c>
      <c r="L30">
        <v>7.9115942120552063E-2</v>
      </c>
      <c r="M30">
        <v>7.8533269464969635E-2</v>
      </c>
      <c r="N30">
        <v>7.7997617423534393E-2</v>
      </c>
      <c r="O30">
        <v>7.7441923320293427E-2</v>
      </c>
      <c r="P30">
        <v>7.6880864799022675E-2</v>
      </c>
      <c r="Q30">
        <v>7.629849761724472E-2</v>
      </c>
      <c r="R30">
        <v>7.570222020149231E-2</v>
      </c>
      <c r="S30">
        <v>7.5151115655899048E-2</v>
      </c>
      <c r="T30">
        <v>7.4597328901290894E-2</v>
      </c>
      <c r="U30">
        <v>7.4064627289772034E-2</v>
      </c>
      <c r="V30">
        <v>7.3537647724151611E-2</v>
      </c>
      <c r="W30">
        <v>7.3002226650714874E-2</v>
      </c>
      <c r="X30">
        <v>7.241734117269516E-2</v>
      </c>
      <c r="Y30">
        <v>7.1763046085834503E-2</v>
      </c>
      <c r="Z30">
        <v>7.1081988513469696E-2</v>
      </c>
      <c r="AA30">
        <v>7.0414647459983826E-2</v>
      </c>
      <c r="AB30">
        <v>6.9721437990665436E-2</v>
      </c>
      <c r="AC30">
        <v>-7.4203610865809511E-3</v>
      </c>
    </row>
    <row r="31" spans="1:29" x14ac:dyDescent="0.45">
      <c r="A31" t="s">
        <v>1710</v>
      </c>
      <c r="B31" t="s">
        <v>1711</v>
      </c>
      <c r="C31">
        <v>0.56464868783950806</v>
      </c>
      <c r="D31">
        <v>0.55332779884338379</v>
      </c>
      <c r="E31">
        <v>0.5473293662071228</v>
      </c>
      <c r="F31">
        <v>0.54542988538742065</v>
      </c>
      <c r="G31">
        <v>0.54358804225921631</v>
      </c>
      <c r="H31">
        <v>0.53231817483901978</v>
      </c>
      <c r="I31">
        <v>0.52262163162231445</v>
      </c>
      <c r="J31">
        <v>0.51420021057128906</v>
      </c>
      <c r="K31">
        <v>0.50677865743637085</v>
      </c>
      <c r="L31">
        <v>0.49977785348892212</v>
      </c>
      <c r="M31">
        <v>0.49295160174369812</v>
      </c>
      <c r="N31">
        <v>0.48728850483894348</v>
      </c>
      <c r="O31">
        <v>0.48248586058616638</v>
      </c>
      <c r="P31">
        <v>0.47849792242050171</v>
      </c>
      <c r="Q31">
        <v>0.47511857748031622</v>
      </c>
      <c r="R31">
        <v>0.47012150287628168</v>
      </c>
      <c r="S31">
        <v>0.46640691161155701</v>
      </c>
      <c r="T31">
        <v>0.4634820818901062</v>
      </c>
      <c r="U31">
        <v>0.46129697561264038</v>
      </c>
      <c r="V31">
        <v>0.45964255928993231</v>
      </c>
      <c r="W31">
        <v>0.45840096473693848</v>
      </c>
      <c r="X31">
        <v>0.45725777745246893</v>
      </c>
      <c r="Y31">
        <v>0.45599430799484247</v>
      </c>
      <c r="Z31">
        <v>0.45470628142356873</v>
      </c>
      <c r="AA31">
        <v>0.45369204878807068</v>
      </c>
      <c r="AB31">
        <v>0.45269542932510382</v>
      </c>
      <c r="AC31">
        <v>-8.8004151828615651E-3</v>
      </c>
    </row>
    <row r="32" spans="1:29" x14ac:dyDescent="0.45">
      <c r="A32" t="s">
        <v>1712</v>
      </c>
      <c r="B32" t="s">
        <v>1506</v>
      </c>
      <c r="C32">
        <v>0.36673378944396973</v>
      </c>
      <c r="D32">
        <v>0.36595341563224792</v>
      </c>
      <c r="E32">
        <v>0.36617350578308111</v>
      </c>
      <c r="F32">
        <v>0.36700010299682623</v>
      </c>
      <c r="G32">
        <v>0.36756345629692078</v>
      </c>
      <c r="H32">
        <v>0.36664438247680659</v>
      </c>
      <c r="I32">
        <v>0.36620622873306269</v>
      </c>
      <c r="J32">
        <v>0.36610907316207891</v>
      </c>
      <c r="K32">
        <v>0.36639034748077393</v>
      </c>
      <c r="L32">
        <v>0.36694955825805659</v>
      </c>
      <c r="M32">
        <v>0.36775559186935419</v>
      </c>
      <c r="N32">
        <v>0.36884811520576483</v>
      </c>
      <c r="O32">
        <v>0.37004610896110529</v>
      </c>
      <c r="P32">
        <v>0.37123894691467291</v>
      </c>
      <c r="Q32">
        <v>0.3723832368850708</v>
      </c>
      <c r="R32">
        <v>0.37348532676696777</v>
      </c>
      <c r="S32">
        <v>0.37482777237892151</v>
      </c>
      <c r="T32">
        <v>0.37610214948654169</v>
      </c>
      <c r="U32">
        <v>0.37739026546478271</v>
      </c>
      <c r="V32">
        <v>0.37866276502609247</v>
      </c>
      <c r="W32">
        <v>0.37990128993988043</v>
      </c>
      <c r="X32">
        <v>0.3810141384601593</v>
      </c>
      <c r="Y32">
        <v>0.38195547461509699</v>
      </c>
      <c r="Z32">
        <v>0.38280674815177917</v>
      </c>
      <c r="AA32">
        <v>0.38365435600280762</v>
      </c>
      <c r="AB32">
        <v>0.38441506028175348</v>
      </c>
      <c r="AC32">
        <v>1.885240416076073E-3</v>
      </c>
    </row>
    <row r="33" spans="1:29" x14ac:dyDescent="0.45">
      <c r="A33" t="s">
        <v>1713</v>
      </c>
      <c r="B33" t="s">
        <v>1714</v>
      </c>
      <c r="C33">
        <v>0.35769146680831909</v>
      </c>
      <c r="D33">
        <v>0.40369805693626398</v>
      </c>
      <c r="E33">
        <v>0.45296800136566162</v>
      </c>
      <c r="F33">
        <v>0.50386369228363037</v>
      </c>
      <c r="G33">
        <v>0.55580109357833862</v>
      </c>
      <c r="H33">
        <v>0.60810637474060059</v>
      </c>
      <c r="I33">
        <v>0.66097623109817505</v>
      </c>
      <c r="J33">
        <v>0.71486109495162964</v>
      </c>
      <c r="K33">
        <v>0.76973402500152588</v>
      </c>
      <c r="L33">
        <v>0.82540673017501831</v>
      </c>
      <c r="M33">
        <v>0.8817182183265686</v>
      </c>
      <c r="N33">
        <v>0.93838644027709961</v>
      </c>
      <c r="O33">
        <v>0.99514853954315186</v>
      </c>
      <c r="P33">
        <v>1.051304817199707</v>
      </c>
      <c r="Q33">
        <v>1.106358528137207</v>
      </c>
      <c r="R33">
        <v>1.159801244735718</v>
      </c>
      <c r="S33">
        <v>1.211428165435791</v>
      </c>
      <c r="T33">
        <v>1.260422468185425</v>
      </c>
      <c r="U33">
        <v>1.3068299293518071</v>
      </c>
      <c r="V33">
        <v>1.3498513698577881</v>
      </c>
      <c r="W33">
        <v>1.389499306678772</v>
      </c>
      <c r="X33">
        <v>1.424822926521301</v>
      </c>
      <c r="Y33">
        <v>1.4555174112319951</v>
      </c>
      <c r="Z33">
        <v>1.4812450408935549</v>
      </c>
      <c r="AA33">
        <v>1.5018157958984379</v>
      </c>
      <c r="AB33">
        <v>1.5200847387313841</v>
      </c>
      <c r="AC33">
        <v>5.9581504241519527E-2</v>
      </c>
    </row>
    <row r="34" spans="1:29" x14ac:dyDescent="0.45">
      <c r="A34" t="s">
        <v>1715</v>
      </c>
      <c r="B34" t="s">
        <v>1716</v>
      </c>
      <c r="C34">
        <v>0.21695259213447571</v>
      </c>
      <c r="D34">
        <v>0.2117447704076767</v>
      </c>
      <c r="E34">
        <v>0.20712237060070041</v>
      </c>
      <c r="F34">
        <v>0.2026841789484024</v>
      </c>
      <c r="G34">
        <v>0.1982623636722565</v>
      </c>
      <c r="H34">
        <v>0.19391293823719019</v>
      </c>
      <c r="I34">
        <v>0.1898292750120163</v>
      </c>
      <c r="J34">
        <v>0.18571975827217099</v>
      </c>
      <c r="K34">
        <v>0.18246522545814511</v>
      </c>
      <c r="L34">
        <v>0.17970889806747439</v>
      </c>
      <c r="M34">
        <v>0.17706714570522311</v>
      </c>
      <c r="N34">
        <v>0.1750409007072449</v>
      </c>
      <c r="O34">
        <v>0.1731773912906647</v>
      </c>
      <c r="P34">
        <v>0.17144748568534851</v>
      </c>
      <c r="Q34">
        <v>0.17038112878799441</v>
      </c>
      <c r="R34">
        <v>0.16903424263000491</v>
      </c>
      <c r="S34">
        <v>0.16736727952957151</v>
      </c>
      <c r="T34">
        <v>0.16648046672344211</v>
      </c>
      <c r="U34">
        <v>0.1648089736700058</v>
      </c>
      <c r="V34">
        <v>0.1634516566991806</v>
      </c>
      <c r="W34">
        <v>0.1618640869855881</v>
      </c>
      <c r="X34">
        <v>0.16062961518764499</v>
      </c>
      <c r="Y34">
        <v>0.15854467451572421</v>
      </c>
      <c r="Z34">
        <v>0.1562098562717438</v>
      </c>
      <c r="AA34">
        <v>0.1536378413438797</v>
      </c>
      <c r="AB34">
        <v>0.15080669522285459</v>
      </c>
      <c r="AC34">
        <v>-1.4441901008480749E-2</v>
      </c>
    </row>
    <row r="35" spans="1:29" x14ac:dyDescent="0.45">
      <c r="A35" t="s">
        <v>1717</v>
      </c>
      <c r="B35" t="s">
        <v>1718</v>
      </c>
      <c r="C35">
        <v>1.9491628408432009</v>
      </c>
      <c r="D35">
        <v>2.1337265968322749</v>
      </c>
      <c r="E35">
        <v>2.1396884918212891</v>
      </c>
      <c r="F35">
        <v>2.1391499042510991</v>
      </c>
      <c r="G35">
        <v>2.1382029056549068</v>
      </c>
      <c r="H35">
        <v>2.1360304355621338</v>
      </c>
      <c r="I35">
        <v>2.134271621704102</v>
      </c>
      <c r="J35">
        <v>2.1334948539733891</v>
      </c>
      <c r="K35">
        <v>2.1342422962188721</v>
      </c>
      <c r="L35">
        <v>2.136271715164185</v>
      </c>
      <c r="M35">
        <v>2.1396157741546631</v>
      </c>
      <c r="N35">
        <v>2.1449534893035889</v>
      </c>
      <c r="O35">
        <v>2.1511600017547612</v>
      </c>
      <c r="P35">
        <v>2.1578776836395259</v>
      </c>
      <c r="Q35">
        <v>2.164867639541626</v>
      </c>
      <c r="R35">
        <v>2.1721892356872559</v>
      </c>
      <c r="S35">
        <v>2.1793885231018071</v>
      </c>
      <c r="T35">
        <v>2.1868374347686772</v>
      </c>
      <c r="U35">
        <v>2.1948528289794922</v>
      </c>
      <c r="V35">
        <v>2.2030379772186279</v>
      </c>
      <c r="W35">
        <v>2.212114810943604</v>
      </c>
      <c r="X35">
        <v>2.2210614681243901</v>
      </c>
      <c r="Y35">
        <v>2.230132102966309</v>
      </c>
      <c r="Z35">
        <v>2.2396624088287349</v>
      </c>
      <c r="AA35">
        <v>2.249700784683228</v>
      </c>
      <c r="AB35">
        <v>2.2603828907012939</v>
      </c>
      <c r="AC35">
        <v>5.9429597935931611E-3</v>
      </c>
    </row>
    <row r="36" spans="1:29" x14ac:dyDescent="0.45">
      <c r="A36" t="s">
        <v>1719</v>
      </c>
      <c r="B36" t="s">
        <v>1528</v>
      </c>
      <c r="C36">
        <v>5.1532554626464844</v>
      </c>
      <c r="D36">
        <v>5.3909659385681152</v>
      </c>
      <c r="E36">
        <v>5.4486231803894043</v>
      </c>
      <c r="F36">
        <v>5.5117354393005371</v>
      </c>
      <c r="G36">
        <v>5.5710029602050781</v>
      </c>
      <c r="H36">
        <v>5.6097221374511719</v>
      </c>
      <c r="I36">
        <v>5.6525759696960449</v>
      </c>
      <c r="J36">
        <v>5.7001433372497559</v>
      </c>
      <c r="K36">
        <v>5.7539410591125488</v>
      </c>
      <c r="L36">
        <v>5.8118991851806641</v>
      </c>
      <c r="M36">
        <v>5.872981071472168</v>
      </c>
      <c r="N36">
        <v>5.940314769744873</v>
      </c>
      <c r="O36">
        <v>6.0097479820251456</v>
      </c>
      <c r="P36">
        <v>6.0802860260009766</v>
      </c>
      <c r="Q36">
        <v>6.1509408950805664</v>
      </c>
      <c r="R36">
        <v>6.2187762260437012</v>
      </c>
      <c r="S36">
        <v>6.2869548797607422</v>
      </c>
      <c r="T36">
        <v>6.3548049926757813</v>
      </c>
      <c r="U36">
        <v>6.4218029975891113</v>
      </c>
      <c r="V36">
        <v>6.486872673034668</v>
      </c>
      <c r="W36">
        <v>6.5502228736877441</v>
      </c>
      <c r="X36">
        <v>6.6083984375</v>
      </c>
      <c r="Y36">
        <v>6.6594786643981934</v>
      </c>
      <c r="Z36">
        <v>6.7053451538085938</v>
      </c>
      <c r="AA36">
        <v>6.7475776672363281</v>
      </c>
      <c r="AB36">
        <v>6.7875442504882813</v>
      </c>
      <c r="AC36">
        <v>1.1079348822274239E-2</v>
      </c>
    </row>
    <row r="37" spans="1:29" x14ac:dyDescent="0.45">
      <c r="A37" t="s">
        <v>1720</v>
      </c>
      <c r="B37" t="s">
        <v>1530</v>
      </c>
      <c r="C37">
        <v>3.1625282019376748E-2</v>
      </c>
      <c r="D37">
        <v>4.134933277964592E-2</v>
      </c>
      <c r="E37">
        <v>5.3095277398824692E-2</v>
      </c>
      <c r="F37">
        <v>6.6244311630725861E-2</v>
      </c>
      <c r="G37">
        <v>7.9602524638175964E-2</v>
      </c>
      <c r="H37">
        <v>9.2542998492717743E-2</v>
      </c>
      <c r="I37">
        <v>0.1044155731797218</v>
      </c>
      <c r="J37">
        <v>0.11564316600561141</v>
      </c>
      <c r="K37">
        <v>0.126972422003746</v>
      </c>
      <c r="L37">
        <v>0.13850162923336029</v>
      </c>
      <c r="M37">
        <v>0.1503918915987015</v>
      </c>
      <c r="N37">
        <v>0.1624611169099808</v>
      </c>
      <c r="O37">
        <v>0.17480400204658511</v>
      </c>
      <c r="P37">
        <v>0.18723900616168981</v>
      </c>
      <c r="Q37">
        <v>0.19958958029747009</v>
      </c>
      <c r="R37">
        <v>0.21228790283203119</v>
      </c>
      <c r="S37">
        <v>0.22536417841911319</v>
      </c>
      <c r="T37">
        <v>0.2392434626817703</v>
      </c>
      <c r="U37">
        <v>0.25397318601608282</v>
      </c>
      <c r="V37">
        <v>0.26994425058364868</v>
      </c>
      <c r="W37">
        <v>0.28712135553359991</v>
      </c>
      <c r="X37">
        <v>0.30473798513412481</v>
      </c>
      <c r="Y37">
        <v>0.32270422577857971</v>
      </c>
      <c r="Z37">
        <v>0.34103548526763922</v>
      </c>
      <c r="AA37">
        <v>0.35960790514945978</v>
      </c>
      <c r="AB37">
        <v>0.37826317548751831</v>
      </c>
      <c r="AC37">
        <v>0.10435928343752671</v>
      </c>
    </row>
    <row r="38" spans="1:29" x14ac:dyDescent="0.45">
      <c r="A38" t="s">
        <v>263</v>
      </c>
      <c r="B38" t="s">
        <v>1531</v>
      </c>
      <c r="C38">
        <v>0.15950858592987061</v>
      </c>
      <c r="D38">
        <v>0.1786766201257706</v>
      </c>
      <c r="E38">
        <v>0.1948061287403107</v>
      </c>
      <c r="F38">
        <v>0.20256760716438291</v>
      </c>
      <c r="G38">
        <v>0.20727863907814029</v>
      </c>
      <c r="H38">
        <v>0.21264529228210449</v>
      </c>
      <c r="I38">
        <v>0.2167929410934448</v>
      </c>
      <c r="J38">
        <v>0.22007113695144651</v>
      </c>
      <c r="K38">
        <v>0.22375722229480741</v>
      </c>
      <c r="L38">
        <v>0.22935956716537481</v>
      </c>
      <c r="M38">
        <v>0.23388862609863281</v>
      </c>
      <c r="N38">
        <v>0.23771291971206671</v>
      </c>
      <c r="O38">
        <v>0.24440619349479681</v>
      </c>
      <c r="P38">
        <v>0.25092688202857971</v>
      </c>
      <c r="Q38">
        <v>0.25883272290229797</v>
      </c>
      <c r="R38">
        <v>0.26564681529998779</v>
      </c>
      <c r="S38">
        <v>0.26932963728904719</v>
      </c>
      <c r="T38">
        <v>0.27484393119812012</v>
      </c>
      <c r="U38">
        <v>0.27782019972801208</v>
      </c>
      <c r="V38">
        <v>0.28117102384567261</v>
      </c>
      <c r="W38">
        <v>0.28390690684318542</v>
      </c>
      <c r="X38">
        <v>0.28815773129463201</v>
      </c>
      <c r="Y38">
        <v>0.29341936111450201</v>
      </c>
      <c r="Z38">
        <v>0.29877597093582148</v>
      </c>
      <c r="AA38">
        <v>0.30282855033874512</v>
      </c>
      <c r="AB38">
        <v>0.30805617570877081</v>
      </c>
      <c r="AC38">
        <v>2.667700303508402E-2</v>
      </c>
    </row>
    <row r="39" spans="1:29" x14ac:dyDescent="0.45">
      <c r="A39" t="s">
        <v>1721</v>
      </c>
      <c r="B39" t="s">
        <v>1722</v>
      </c>
      <c r="C39">
        <v>5.0253725051879883</v>
      </c>
      <c r="D39">
        <v>5.2536382675170898</v>
      </c>
      <c r="E39">
        <v>5.3069119453430176</v>
      </c>
      <c r="F39">
        <v>5.3754119873046884</v>
      </c>
      <c r="G39">
        <v>5.4433269500732422</v>
      </c>
      <c r="H39">
        <v>5.4896197319030762</v>
      </c>
      <c r="I39">
        <v>5.540198802947998</v>
      </c>
      <c r="J39">
        <v>5.5957150459289551</v>
      </c>
      <c r="K39">
        <v>5.6571564674377441</v>
      </c>
      <c r="L39">
        <v>5.7210402488708496</v>
      </c>
      <c r="M39">
        <v>5.7894845008850098</v>
      </c>
      <c r="N39">
        <v>5.8650627136230469</v>
      </c>
      <c r="O39">
        <v>5.9401464462280273</v>
      </c>
      <c r="P39">
        <v>6.0165977478027344</v>
      </c>
      <c r="Q39">
        <v>6.0916976928710938</v>
      </c>
      <c r="R39">
        <v>6.1654171943664551</v>
      </c>
      <c r="S39">
        <v>6.2429895401000977</v>
      </c>
      <c r="T39">
        <v>6.3192043304443359</v>
      </c>
      <c r="U39">
        <v>6.3979558944702148</v>
      </c>
      <c r="V39">
        <v>6.4756464958190918</v>
      </c>
      <c r="W39">
        <v>6.5534367561340332</v>
      </c>
      <c r="X39">
        <v>6.6249785423278809</v>
      </c>
      <c r="Y39">
        <v>6.6887631416320801</v>
      </c>
      <c r="Z39">
        <v>6.7476053237915039</v>
      </c>
      <c r="AA39">
        <v>6.8043575286865234</v>
      </c>
      <c r="AB39">
        <v>6.8577513694763184</v>
      </c>
      <c r="AC39">
        <v>1.251283930028224E-2</v>
      </c>
    </row>
    <row r="41" spans="1:29" x14ac:dyDescent="0.45">
      <c r="B41" t="s">
        <v>1534</v>
      </c>
    </row>
    <row r="42" spans="1:29" x14ac:dyDescent="0.45">
      <c r="A42" t="s">
        <v>1723</v>
      </c>
      <c r="B42" t="s">
        <v>1702</v>
      </c>
      <c r="C42">
        <v>1.6773954629898069</v>
      </c>
      <c r="D42">
        <v>1.6589773893356321</v>
      </c>
      <c r="E42">
        <v>1.655333399772644</v>
      </c>
      <c r="F42">
        <v>1.6402128934860229</v>
      </c>
      <c r="G42">
        <v>1.6146227121353149</v>
      </c>
      <c r="H42">
        <v>1.585396289825439</v>
      </c>
      <c r="I42">
        <v>1.558152914047241</v>
      </c>
      <c r="J42">
        <v>1.5396790504455571</v>
      </c>
      <c r="K42">
        <v>1.525580048561096</v>
      </c>
      <c r="L42">
        <v>1.514997720718384</v>
      </c>
      <c r="M42">
        <v>1.504150867462158</v>
      </c>
      <c r="N42">
        <v>1.4947488307952881</v>
      </c>
      <c r="O42">
        <v>1.48476254940033</v>
      </c>
      <c r="P42">
        <v>1.4748086929321289</v>
      </c>
      <c r="Q42">
        <v>1.4642318487167361</v>
      </c>
      <c r="R42">
        <v>1.4538170099258421</v>
      </c>
      <c r="S42">
        <v>1.443761348724365</v>
      </c>
      <c r="T42">
        <v>1.435541152954102</v>
      </c>
      <c r="U42">
        <v>1.4277917146682739</v>
      </c>
      <c r="V42">
        <v>1.4207719564437871</v>
      </c>
      <c r="W42">
        <v>1.4132452011108401</v>
      </c>
      <c r="X42">
        <v>1.403234720230103</v>
      </c>
      <c r="Y42">
        <v>1.391638040542603</v>
      </c>
      <c r="Z42">
        <v>1.379733562469482</v>
      </c>
      <c r="AA42">
        <v>1.3678485155105591</v>
      </c>
      <c r="AB42">
        <v>1.356255054473877</v>
      </c>
      <c r="AC42">
        <v>-8.4645722836076409E-3</v>
      </c>
    </row>
    <row r="43" spans="1:29" x14ac:dyDescent="0.45">
      <c r="A43" t="s">
        <v>1724</v>
      </c>
      <c r="B43" t="s">
        <v>1725</v>
      </c>
      <c r="C43">
        <v>1.5692310407757759E-2</v>
      </c>
      <c r="D43">
        <v>1.7611738294363018E-2</v>
      </c>
      <c r="E43">
        <v>1.7944717779755589E-2</v>
      </c>
      <c r="F43">
        <v>1.8168630078434941E-2</v>
      </c>
      <c r="G43">
        <v>1.8287289887666699E-2</v>
      </c>
      <c r="H43">
        <v>1.839173398911953E-2</v>
      </c>
      <c r="I43">
        <v>1.8555257469415661E-2</v>
      </c>
      <c r="J43">
        <v>1.8871057778596882E-2</v>
      </c>
      <c r="K43">
        <v>1.9279817119240761E-2</v>
      </c>
      <c r="L43">
        <v>1.978542655706406E-2</v>
      </c>
      <c r="M43">
        <v>2.0337725058197979E-2</v>
      </c>
      <c r="N43">
        <v>2.0947156473994259E-2</v>
      </c>
      <c r="O43">
        <v>2.16028206050396E-2</v>
      </c>
      <c r="P43">
        <v>2.2291727364063259E-2</v>
      </c>
      <c r="Q43">
        <v>2.3007044568657879E-2</v>
      </c>
      <c r="R43">
        <v>2.3771090433001522E-2</v>
      </c>
      <c r="S43">
        <v>2.4567574262619019E-2</v>
      </c>
      <c r="T43">
        <v>2.5421241298317909E-2</v>
      </c>
      <c r="U43">
        <v>2.632622979581356E-2</v>
      </c>
      <c r="V43">
        <v>2.7284827083349231E-2</v>
      </c>
      <c r="W43">
        <v>2.829787693917751E-2</v>
      </c>
      <c r="X43">
        <v>2.9311478137969971E-2</v>
      </c>
      <c r="Y43">
        <v>3.0355546623468399E-2</v>
      </c>
      <c r="Z43">
        <v>3.1434997916221619E-2</v>
      </c>
      <c r="AA43">
        <v>3.2569676637649543E-2</v>
      </c>
      <c r="AB43">
        <v>3.3763069659471512E-2</v>
      </c>
      <c r="AC43">
        <v>3.1122352162310959E-2</v>
      </c>
    </row>
    <row r="44" spans="1:29" x14ac:dyDescent="0.45">
      <c r="A44" t="s">
        <v>1726</v>
      </c>
      <c r="B44" t="s">
        <v>1706</v>
      </c>
      <c r="C44">
        <v>0.27396970987319952</v>
      </c>
      <c r="D44">
        <v>0.28034082055091858</v>
      </c>
      <c r="E44">
        <v>0.28301820158958441</v>
      </c>
      <c r="F44">
        <v>0.28370055556297302</v>
      </c>
      <c r="G44">
        <v>0.28280740976333618</v>
      </c>
      <c r="H44">
        <v>0.28132256865501398</v>
      </c>
      <c r="I44">
        <v>0.28013831377029419</v>
      </c>
      <c r="J44">
        <v>0.28065657615661621</v>
      </c>
      <c r="K44">
        <v>0.28179177641868591</v>
      </c>
      <c r="L44">
        <v>0.28385654091835022</v>
      </c>
      <c r="M44">
        <v>0.28609967231750488</v>
      </c>
      <c r="N44">
        <v>0.28878262639045721</v>
      </c>
      <c r="O44">
        <v>0.29144948720932012</v>
      </c>
      <c r="P44">
        <v>0.29413104057312012</v>
      </c>
      <c r="Q44">
        <v>0.29673013091087341</v>
      </c>
      <c r="R44">
        <v>0.299366295337677</v>
      </c>
      <c r="S44">
        <v>0.30216354131698608</v>
      </c>
      <c r="T44">
        <v>0.30531713366508478</v>
      </c>
      <c r="U44">
        <v>0.30862829089164728</v>
      </c>
      <c r="V44">
        <v>0.31213518977165222</v>
      </c>
      <c r="W44">
        <v>0.31552162766456598</v>
      </c>
      <c r="X44">
        <v>0.31842884421348572</v>
      </c>
      <c r="Y44">
        <v>0.32100528478622442</v>
      </c>
      <c r="Z44">
        <v>0.3234659731388092</v>
      </c>
      <c r="AA44">
        <v>0.32592290639877319</v>
      </c>
      <c r="AB44">
        <v>0.32842874526977539</v>
      </c>
      <c r="AC44">
        <v>7.2784542239763272E-3</v>
      </c>
    </row>
    <row r="45" spans="1:29" x14ac:dyDescent="0.45">
      <c r="A45" t="s">
        <v>1727</v>
      </c>
      <c r="B45" t="s">
        <v>1508</v>
      </c>
      <c r="C45">
        <v>0.40539014339447021</v>
      </c>
      <c r="D45">
        <v>0.41269847750663757</v>
      </c>
      <c r="E45">
        <v>0.41620051860809332</v>
      </c>
      <c r="F45">
        <v>0.4167693555355072</v>
      </c>
      <c r="G45">
        <v>0.41515323519706732</v>
      </c>
      <c r="H45">
        <v>0.41260257363319403</v>
      </c>
      <c r="I45">
        <v>0.4105217456817627</v>
      </c>
      <c r="J45">
        <v>0.41081517934799189</v>
      </c>
      <c r="K45">
        <v>0.41202756762504578</v>
      </c>
      <c r="L45">
        <v>0.41451823711395258</v>
      </c>
      <c r="M45">
        <v>0.41720250248909002</v>
      </c>
      <c r="N45">
        <v>0.42046648263931269</v>
      </c>
      <c r="O45">
        <v>0.42367342114448547</v>
      </c>
      <c r="P45">
        <v>0.42686823010444641</v>
      </c>
      <c r="Q45">
        <v>0.42989811301231379</v>
      </c>
      <c r="R45">
        <v>0.43293362855911249</v>
      </c>
      <c r="S45">
        <v>0.43624541163444519</v>
      </c>
      <c r="T45">
        <v>0.4400576651096344</v>
      </c>
      <c r="U45">
        <v>0.44407555460929871</v>
      </c>
      <c r="V45">
        <v>0.44835063815116882</v>
      </c>
      <c r="W45">
        <v>0.4524155855178833</v>
      </c>
      <c r="X45">
        <v>0.45573797821998602</v>
      </c>
      <c r="Y45">
        <v>0.45854222774505621</v>
      </c>
      <c r="Z45">
        <v>0.46114656329154968</v>
      </c>
      <c r="AA45">
        <v>0.46372115612030029</v>
      </c>
      <c r="AB45">
        <v>0.46634387969970698</v>
      </c>
      <c r="AC45">
        <v>5.6186610306712126E-3</v>
      </c>
    </row>
    <row r="46" spans="1:29" x14ac:dyDescent="0.45">
      <c r="A46" t="s">
        <v>1728</v>
      </c>
      <c r="B46" t="s">
        <v>1541</v>
      </c>
      <c r="C46">
        <v>1.267356395721436</v>
      </c>
      <c r="D46">
        <v>1.194332599639893</v>
      </c>
      <c r="E46">
        <v>1.199043273925781</v>
      </c>
      <c r="F46">
        <v>1.1970863342285161</v>
      </c>
      <c r="G46">
        <v>1.188332796096802</v>
      </c>
      <c r="H46">
        <v>1.177144050598145</v>
      </c>
      <c r="I46">
        <v>1.1660845279693599</v>
      </c>
      <c r="J46">
        <v>1.1606681346893311</v>
      </c>
      <c r="K46">
        <v>1.157207250595093</v>
      </c>
      <c r="L46">
        <v>1.156333923339844</v>
      </c>
      <c r="M46">
        <v>1.155312299728394</v>
      </c>
      <c r="N46">
        <v>1.1553342342376709</v>
      </c>
      <c r="O46">
        <v>1.1551671028137209</v>
      </c>
      <c r="P46">
        <v>1.1551246643066411</v>
      </c>
      <c r="Q46">
        <v>1.154979467391968</v>
      </c>
      <c r="R46">
        <v>1.155163049697876</v>
      </c>
      <c r="S46">
        <v>1.1555249691009519</v>
      </c>
      <c r="T46">
        <v>1.157366037368774</v>
      </c>
      <c r="U46">
        <v>1.1597251892089839</v>
      </c>
      <c r="V46">
        <v>1.1629612445831301</v>
      </c>
      <c r="W46">
        <v>1.165869474411011</v>
      </c>
      <c r="X46">
        <v>1.1673815250396731</v>
      </c>
      <c r="Y46">
        <v>1.1680183410644529</v>
      </c>
      <c r="Z46">
        <v>1.1684195995330811</v>
      </c>
      <c r="AA46">
        <v>1.1688694953918459</v>
      </c>
      <c r="AB46">
        <v>1.1696515083312991</v>
      </c>
      <c r="AC46">
        <v>-3.203948546843693E-3</v>
      </c>
    </row>
    <row r="47" spans="1:29" x14ac:dyDescent="0.45">
      <c r="A47" t="s">
        <v>1729</v>
      </c>
      <c r="B47" t="s">
        <v>1543</v>
      </c>
      <c r="C47">
        <v>3.6398038864135742</v>
      </c>
      <c r="D47">
        <v>3.5639610290527339</v>
      </c>
      <c r="E47">
        <v>3.5715401172637939</v>
      </c>
      <c r="F47">
        <v>3.555937767028809</v>
      </c>
      <c r="G47">
        <v>3.5192034244537349</v>
      </c>
      <c r="H47">
        <v>3.4748573303222661</v>
      </c>
      <c r="I47">
        <v>3.433452844619751</v>
      </c>
      <c r="J47">
        <v>3.410690069198608</v>
      </c>
      <c r="K47">
        <v>3.3958864212036128</v>
      </c>
      <c r="L47">
        <v>3.3894917964935298</v>
      </c>
      <c r="M47">
        <v>3.3831031322479248</v>
      </c>
      <c r="N47">
        <v>3.3802793025970459</v>
      </c>
      <c r="O47">
        <v>3.3766553401947021</v>
      </c>
      <c r="P47">
        <v>3.3732244968414311</v>
      </c>
      <c r="Q47">
        <v>3.3688466548919682</v>
      </c>
      <c r="R47">
        <v>3.3650510311126709</v>
      </c>
      <c r="S47">
        <v>3.3622629642486568</v>
      </c>
      <c r="T47">
        <v>3.3637032508850102</v>
      </c>
      <c r="U47">
        <v>3.3665468692779541</v>
      </c>
      <c r="V47">
        <v>3.3715038299560551</v>
      </c>
      <c r="W47">
        <v>3.375349760055542</v>
      </c>
      <c r="X47">
        <v>3.3740944862365718</v>
      </c>
      <c r="Y47">
        <v>3.3695592880249019</v>
      </c>
      <c r="Z47">
        <v>3.3642005920410161</v>
      </c>
      <c r="AA47">
        <v>3.3589315414428711</v>
      </c>
      <c r="AB47">
        <v>3.3544421195983891</v>
      </c>
      <c r="AC47">
        <v>-3.2604463439075419E-3</v>
      </c>
    </row>
    <row r="49" spans="1:29" x14ac:dyDescent="0.45">
      <c r="B49" t="s">
        <v>1730</v>
      </c>
    </row>
    <row r="50" spans="1:29" x14ac:dyDescent="0.45">
      <c r="A50" t="s">
        <v>1731</v>
      </c>
      <c r="B50" t="s">
        <v>1702</v>
      </c>
      <c r="C50">
        <v>7.4527919292449951E-2</v>
      </c>
      <c r="D50">
        <v>7.281358540058136E-2</v>
      </c>
      <c r="E50">
        <v>7.2147302329540253E-2</v>
      </c>
      <c r="F50">
        <v>7.1328140795230865E-2</v>
      </c>
      <c r="G50">
        <v>7.0239558815956116E-2</v>
      </c>
      <c r="H50">
        <v>6.9390051066875458E-2</v>
      </c>
      <c r="I50">
        <v>6.8551786243915558E-2</v>
      </c>
      <c r="J50">
        <v>6.7389041185379028E-2</v>
      </c>
      <c r="K50">
        <v>6.5911509096622467E-2</v>
      </c>
      <c r="L50">
        <v>6.4452938735485077E-2</v>
      </c>
      <c r="M50">
        <v>6.3008643686771393E-2</v>
      </c>
      <c r="N50">
        <v>6.1669744551181793E-2</v>
      </c>
      <c r="O50">
        <v>6.0346193611621857E-2</v>
      </c>
      <c r="P50">
        <v>5.9038575738668442E-2</v>
      </c>
      <c r="Q50">
        <v>5.7779919356107712E-2</v>
      </c>
      <c r="R50">
        <v>5.6541707366704941E-2</v>
      </c>
      <c r="S50">
        <v>5.5331457406282418E-2</v>
      </c>
      <c r="T50">
        <v>5.4154399782419198E-2</v>
      </c>
      <c r="U50">
        <v>5.2974898368120187E-2</v>
      </c>
      <c r="V50">
        <v>5.1813665777444839E-2</v>
      </c>
      <c r="W50">
        <v>5.0656583160161972E-2</v>
      </c>
      <c r="X50">
        <v>4.9515556544065482E-2</v>
      </c>
      <c r="Y50">
        <v>4.8376400023698807E-2</v>
      </c>
      <c r="Z50">
        <v>4.7275986522436142E-2</v>
      </c>
      <c r="AA50">
        <v>4.6178881078958511E-2</v>
      </c>
      <c r="AB50">
        <v>4.5136269181966782E-2</v>
      </c>
      <c r="AC50">
        <v>-1.9859654335996121E-2</v>
      </c>
    </row>
    <row r="51" spans="1:29" x14ac:dyDescent="0.45">
      <c r="A51" t="s">
        <v>1732</v>
      </c>
      <c r="B51" t="s">
        <v>1706</v>
      </c>
      <c r="C51">
        <v>3.7680559325963259E-3</v>
      </c>
      <c r="D51">
        <v>3.7832744419574742E-3</v>
      </c>
      <c r="E51">
        <v>3.7724871654063459E-3</v>
      </c>
      <c r="F51">
        <v>3.7564183585345749E-3</v>
      </c>
      <c r="G51">
        <v>3.7375132087618108E-3</v>
      </c>
      <c r="H51">
        <v>3.7337860558182001E-3</v>
      </c>
      <c r="I51">
        <v>3.7297364324331279E-3</v>
      </c>
      <c r="J51">
        <v>3.7097297608852391E-3</v>
      </c>
      <c r="K51">
        <v>3.6715194582939148E-3</v>
      </c>
      <c r="L51">
        <v>3.635622793808579E-3</v>
      </c>
      <c r="M51">
        <v>3.6015734076499939E-3</v>
      </c>
      <c r="N51">
        <v>3.5739874001592402E-3</v>
      </c>
      <c r="O51">
        <v>3.547454252839088E-3</v>
      </c>
      <c r="P51">
        <v>3.5207115579396491E-3</v>
      </c>
      <c r="Q51">
        <v>3.496143501251936E-3</v>
      </c>
      <c r="R51">
        <v>3.471773816272616E-3</v>
      </c>
      <c r="S51">
        <v>3.4477852750569582E-3</v>
      </c>
      <c r="T51">
        <v>3.4243902191519742E-3</v>
      </c>
      <c r="U51">
        <v>3.400481771677732E-3</v>
      </c>
      <c r="V51">
        <v>3.375726286321878E-3</v>
      </c>
      <c r="W51">
        <v>3.3500534482300282E-3</v>
      </c>
      <c r="X51">
        <v>3.3243908546864991E-3</v>
      </c>
      <c r="Y51">
        <v>3.2979131210595369E-3</v>
      </c>
      <c r="Z51">
        <v>3.2726200297474861E-3</v>
      </c>
      <c r="AA51">
        <v>3.2461252994835381E-3</v>
      </c>
      <c r="AB51">
        <v>3.2221607398241758E-3</v>
      </c>
      <c r="AC51">
        <v>-6.2407264267132501E-3</v>
      </c>
    </row>
    <row r="52" spans="1:29" x14ac:dyDescent="0.45">
      <c r="A52" t="s">
        <v>1733</v>
      </c>
      <c r="B52" t="s">
        <v>1734</v>
      </c>
      <c r="C52">
        <v>0.23712390661239621</v>
      </c>
      <c r="D52">
        <v>0.24239152669906619</v>
      </c>
      <c r="E52">
        <v>0.25052589178085333</v>
      </c>
      <c r="F52">
        <v>0.25241014361381531</v>
      </c>
      <c r="G52">
        <v>0.25394093990325928</v>
      </c>
      <c r="H52">
        <v>0.25635850429534912</v>
      </c>
      <c r="I52">
        <v>0.25846773386001592</v>
      </c>
      <c r="J52">
        <v>0.25921866297721857</v>
      </c>
      <c r="K52">
        <v>0.25816449522972112</v>
      </c>
      <c r="L52">
        <v>0.25715771317481989</v>
      </c>
      <c r="M52">
        <v>0.25619250535964971</v>
      </c>
      <c r="N52">
        <v>0.255626380443573</v>
      </c>
      <c r="O52">
        <v>0.25496232509613043</v>
      </c>
      <c r="P52">
        <v>0.25428009033203119</v>
      </c>
      <c r="Q52">
        <v>0.25374829769134521</v>
      </c>
      <c r="R52">
        <v>0.25328880548477167</v>
      </c>
      <c r="S52">
        <v>0.25278040766715998</v>
      </c>
      <c r="T52">
        <v>0.25230595469474792</v>
      </c>
      <c r="U52">
        <v>0.25179854035377502</v>
      </c>
      <c r="V52">
        <v>0.25126516819000239</v>
      </c>
      <c r="W52">
        <v>0.25062987208366388</v>
      </c>
      <c r="X52">
        <v>0.24996206164360049</v>
      </c>
      <c r="Y52">
        <v>0.24919475615024569</v>
      </c>
      <c r="Z52">
        <v>0.24849805235862729</v>
      </c>
      <c r="AA52">
        <v>0.24769699573516851</v>
      </c>
      <c r="AB52">
        <v>0.24707627296447751</v>
      </c>
      <c r="AC52">
        <v>1.6459238145363211E-3</v>
      </c>
    </row>
    <row r="53" spans="1:29" x14ac:dyDescent="0.45">
      <c r="A53" t="s">
        <v>1735</v>
      </c>
      <c r="B53" t="s">
        <v>1543</v>
      </c>
      <c r="C53">
        <v>0.31541988253593439</v>
      </c>
      <c r="D53">
        <v>0.3189883828163147</v>
      </c>
      <c r="E53">
        <v>0.32644569873809809</v>
      </c>
      <c r="F53">
        <v>0.32749468088150019</v>
      </c>
      <c r="G53">
        <v>0.32791799306869512</v>
      </c>
      <c r="H53">
        <v>0.32948234677314758</v>
      </c>
      <c r="I53">
        <v>0.33074924349784851</v>
      </c>
      <c r="J53">
        <v>0.33031743764877319</v>
      </c>
      <c r="K53">
        <v>0.32774752378463751</v>
      </c>
      <c r="L53">
        <v>0.32524627447128301</v>
      </c>
      <c r="M53">
        <v>0.32280272245407099</v>
      </c>
      <c r="N53">
        <v>0.32087010145187378</v>
      </c>
      <c r="O53">
        <v>0.31885597109794622</v>
      </c>
      <c r="P53">
        <v>0.31683936715126038</v>
      </c>
      <c r="Q53">
        <v>0.31502434611320501</v>
      </c>
      <c r="R53">
        <v>0.31330227851867681</v>
      </c>
      <c r="S53">
        <v>0.31155964732170099</v>
      </c>
      <c r="T53">
        <v>0.30988472700119019</v>
      </c>
      <c r="U53">
        <v>0.30817392468452448</v>
      </c>
      <c r="V53">
        <v>0.30645456910133362</v>
      </c>
      <c r="W53">
        <v>0.30463650822639471</v>
      </c>
      <c r="X53">
        <v>0.30280199646949768</v>
      </c>
      <c r="Y53">
        <v>0.30086907744407648</v>
      </c>
      <c r="Z53">
        <v>0.29904666543006903</v>
      </c>
      <c r="AA53">
        <v>0.29712200164794922</v>
      </c>
      <c r="AB53">
        <v>0.29543471336364752</v>
      </c>
      <c r="AC53">
        <v>-2.6148487269990191E-3</v>
      </c>
    </row>
    <row r="55" spans="1:29" x14ac:dyDescent="0.45">
      <c r="A55" t="s">
        <v>1736</v>
      </c>
      <c r="B55" t="s">
        <v>1737</v>
      </c>
      <c r="C55">
        <v>0.14368182420730591</v>
      </c>
      <c r="D55">
        <v>0.14368182420730591</v>
      </c>
      <c r="E55">
        <v>0.14368182420730591</v>
      </c>
      <c r="F55">
        <v>0.14368182420730591</v>
      </c>
      <c r="G55">
        <v>0.14368182420730591</v>
      </c>
      <c r="H55">
        <v>0.14368182420730591</v>
      </c>
      <c r="I55">
        <v>0.14368182420730591</v>
      </c>
      <c r="J55">
        <v>0.14368182420730591</v>
      </c>
      <c r="K55">
        <v>0.14368182420730591</v>
      </c>
      <c r="L55">
        <v>0.14368182420730591</v>
      </c>
      <c r="M55">
        <v>0.14368182420730591</v>
      </c>
      <c r="N55">
        <v>0.14368182420730591</v>
      </c>
      <c r="O55">
        <v>0.14368182420730591</v>
      </c>
      <c r="P55">
        <v>0.14368182420730591</v>
      </c>
      <c r="Q55">
        <v>0.14368182420730591</v>
      </c>
      <c r="R55">
        <v>0.14368182420730591</v>
      </c>
      <c r="S55">
        <v>0.14368182420730591</v>
      </c>
      <c r="T55">
        <v>0.14368182420730591</v>
      </c>
      <c r="U55">
        <v>0.14368182420730591</v>
      </c>
      <c r="V55">
        <v>0.14368182420730591</v>
      </c>
      <c r="W55">
        <v>0.14368182420730591</v>
      </c>
      <c r="X55">
        <v>0.14368182420730591</v>
      </c>
      <c r="Y55">
        <v>0.14368182420730591</v>
      </c>
      <c r="Z55">
        <v>0.14368182420730591</v>
      </c>
      <c r="AA55">
        <v>0.14368182420730591</v>
      </c>
      <c r="AB55">
        <v>0.14368182420730591</v>
      </c>
      <c r="AC55">
        <v>0</v>
      </c>
    </row>
    <row r="56" spans="1:29" x14ac:dyDescent="0.45">
      <c r="A56" t="s">
        <v>1738</v>
      </c>
      <c r="B56" t="s">
        <v>1739</v>
      </c>
      <c r="C56">
        <v>0.64804857969284058</v>
      </c>
      <c r="D56">
        <v>0.66109436750411987</v>
      </c>
      <c r="E56">
        <v>0.66815906763076782</v>
      </c>
      <c r="F56">
        <v>0.67530959844589233</v>
      </c>
      <c r="G56">
        <v>0.68251526355743408</v>
      </c>
      <c r="H56">
        <v>0.6905861496925354</v>
      </c>
      <c r="I56">
        <v>0.69791728258132935</v>
      </c>
      <c r="J56">
        <v>0.70595133304595947</v>
      </c>
      <c r="K56">
        <v>0.71397119760513306</v>
      </c>
      <c r="L56">
        <v>0.72265666723251343</v>
      </c>
      <c r="M56">
        <v>0.73132973909378052</v>
      </c>
      <c r="N56">
        <v>0.74053525924682617</v>
      </c>
      <c r="O56">
        <v>0.74982339143753052</v>
      </c>
      <c r="P56">
        <v>0.75890272855758667</v>
      </c>
      <c r="Q56">
        <v>0.76786136627197266</v>
      </c>
      <c r="R56">
        <v>0.77653080224990845</v>
      </c>
      <c r="S56">
        <v>0.78471815586090088</v>
      </c>
      <c r="T56">
        <v>0.79267412424087524</v>
      </c>
      <c r="U56">
        <v>0.80039334297180176</v>
      </c>
      <c r="V56">
        <v>0.80793756246566772</v>
      </c>
      <c r="W56">
        <v>0.81531292200088501</v>
      </c>
      <c r="X56">
        <v>0.82266759872436523</v>
      </c>
      <c r="Y56">
        <v>0.82990443706512451</v>
      </c>
      <c r="Z56">
        <v>0.83711159229278564</v>
      </c>
      <c r="AA56">
        <v>0.84429466724395752</v>
      </c>
      <c r="AB56">
        <v>0.8515092134475708</v>
      </c>
      <c r="AC56">
        <v>1.0981646761222709E-2</v>
      </c>
    </row>
    <row r="58" spans="1:29" x14ac:dyDescent="0.45">
      <c r="B58" t="s">
        <v>1740</v>
      </c>
    </row>
    <row r="59" spans="1:29" x14ac:dyDescent="0.45">
      <c r="A59" t="s">
        <v>1741</v>
      </c>
      <c r="B59" t="s">
        <v>1702</v>
      </c>
      <c r="C59">
        <v>1.9527831077575679</v>
      </c>
      <c r="D59">
        <v>1.9257820844650271</v>
      </c>
      <c r="E59">
        <v>1.9198101758956909</v>
      </c>
      <c r="F59">
        <v>1.9027783870697019</v>
      </c>
      <c r="G59">
        <v>1.8745524883270259</v>
      </c>
      <c r="H59">
        <v>1.8426879644393921</v>
      </c>
      <c r="I59">
        <v>1.8127356767654419</v>
      </c>
      <c r="J59">
        <v>1.791174173355103</v>
      </c>
      <c r="K59">
        <v>1.77372145652771</v>
      </c>
      <c r="L59">
        <v>1.759692907333374</v>
      </c>
      <c r="M59">
        <v>1.7453598976135249</v>
      </c>
      <c r="N59">
        <v>1.7326453924179079</v>
      </c>
      <c r="O59">
        <v>1.7192094326019289</v>
      </c>
      <c r="P59">
        <v>1.7057803869247441</v>
      </c>
      <c r="Q59">
        <v>1.6916743516921999</v>
      </c>
      <c r="R59">
        <v>1.677725076675415</v>
      </c>
      <c r="S59">
        <v>1.664192318916321</v>
      </c>
      <c r="T59">
        <v>1.652503967285156</v>
      </c>
      <c r="U59">
        <v>1.64127516746521</v>
      </c>
      <c r="V59">
        <v>1.6307414770126341</v>
      </c>
      <c r="W59">
        <v>1.6197260618209841</v>
      </c>
      <c r="X59">
        <v>1.60610568523407</v>
      </c>
      <c r="Y59">
        <v>1.5907289981842041</v>
      </c>
      <c r="Z59">
        <v>1.5750420093536379</v>
      </c>
      <c r="AA59">
        <v>1.559412837028503</v>
      </c>
      <c r="AB59">
        <v>1.54406201839447</v>
      </c>
      <c r="AC59">
        <v>-9.3495772140717026E-3</v>
      </c>
    </row>
    <row r="60" spans="1:29" x14ac:dyDescent="0.45">
      <c r="A60" t="s">
        <v>1742</v>
      </c>
      <c r="B60" t="s">
        <v>1704</v>
      </c>
      <c r="C60">
        <v>0.5825313925743103</v>
      </c>
      <c r="D60">
        <v>0.61208397150039673</v>
      </c>
      <c r="E60">
        <v>0.61880606412887573</v>
      </c>
      <c r="F60">
        <v>0.62720048427581787</v>
      </c>
      <c r="G60">
        <v>0.63409751653671265</v>
      </c>
      <c r="H60">
        <v>0.63845771551132202</v>
      </c>
      <c r="I60">
        <v>0.64351171255111694</v>
      </c>
      <c r="J60">
        <v>0.64931738376617432</v>
      </c>
      <c r="K60">
        <v>0.65568786859512329</v>
      </c>
      <c r="L60">
        <v>0.66273081302642822</v>
      </c>
      <c r="M60">
        <v>0.67013710737228394</v>
      </c>
      <c r="N60">
        <v>0.67839568853378296</v>
      </c>
      <c r="O60">
        <v>0.68686836957931519</v>
      </c>
      <c r="P60">
        <v>0.69551801681518555</v>
      </c>
      <c r="Q60">
        <v>0.70410817861557007</v>
      </c>
      <c r="R60">
        <v>0.71308338642120361</v>
      </c>
      <c r="S60">
        <v>0.72254848480224609</v>
      </c>
      <c r="T60">
        <v>0.73252302408218384</v>
      </c>
      <c r="U60">
        <v>0.74325776100158691</v>
      </c>
      <c r="V60">
        <v>0.75429040193557739</v>
      </c>
      <c r="W60">
        <v>0.76584595441818237</v>
      </c>
      <c r="X60">
        <v>0.77697938680648804</v>
      </c>
      <c r="Y60">
        <v>0.78769385814666748</v>
      </c>
      <c r="Z60">
        <v>0.79837888479232788</v>
      </c>
      <c r="AA60">
        <v>0.80965840816497803</v>
      </c>
      <c r="AB60">
        <v>0.82099997997283936</v>
      </c>
      <c r="AC60">
        <v>1.382022883046452E-2</v>
      </c>
    </row>
    <row r="61" spans="1:29" x14ac:dyDescent="0.45">
      <c r="A61" t="s">
        <v>1743</v>
      </c>
      <c r="B61" t="s">
        <v>1706</v>
      </c>
      <c r="C61">
        <v>0.35153520107269293</v>
      </c>
      <c r="D61">
        <v>0.3568500280380249</v>
      </c>
      <c r="E61">
        <v>0.35884305834770203</v>
      </c>
      <c r="F61">
        <v>0.3590969443321228</v>
      </c>
      <c r="G61">
        <v>0.3576163649559021</v>
      </c>
      <c r="H61">
        <v>0.35524323582649231</v>
      </c>
      <c r="I61">
        <v>0.35315147042274481</v>
      </c>
      <c r="J61">
        <v>0.35276573896408081</v>
      </c>
      <c r="K61">
        <v>0.3530297577381134</v>
      </c>
      <c r="L61">
        <v>0.35423853993415833</v>
      </c>
      <c r="M61">
        <v>0.35563281178474432</v>
      </c>
      <c r="N61">
        <v>0.35754057765007019</v>
      </c>
      <c r="O61">
        <v>0.35942235589027399</v>
      </c>
      <c r="P61">
        <v>0.36132490634918207</v>
      </c>
      <c r="Q61">
        <v>0.36314252018928528</v>
      </c>
      <c r="R61">
        <v>0.36499062180519098</v>
      </c>
      <c r="S61">
        <v>0.3670424222946167</v>
      </c>
      <c r="T61">
        <v>0.36945736408233643</v>
      </c>
      <c r="U61">
        <v>0.37206292152404791</v>
      </c>
      <c r="V61">
        <v>0.37487480044364929</v>
      </c>
      <c r="W61">
        <v>0.37756672501564031</v>
      </c>
      <c r="X61">
        <v>0.37975555658340449</v>
      </c>
      <c r="Y61">
        <v>0.38156154751777649</v>
      </c>
      <c r="Z61">
        <v>0.38324204087257391</v>
      </c>
      <c r="AA61">
        <v>0.38493311405181879</v>
      </c>
      <c r="AB61">
        <v>0.38666221499443049</v>
      </c>
      <c r="AC61">
        <v>3.816931234072563E-3</v>
      </c>
    </row>
    <row r="62" spans="1:29" x14ac:dyDescent="0.45">
      <c r="A62" t="s">
        <v>1744</v>
      </c>
      <c r="B62" t="s">
        <v>1708</v>
      </c>
      <c r="C62">
        <v>0.7725786566734314</v>
      </c>
      <c r="D62">
        <v>0.77808070182800293</v>
      </c>
      <c r="E62">
        <v>0.78721636533737183</v>
      </c>
      <c r="F62">
        <v>0.79894798994064331</v>
      </c>
      <c r="G62">
        <v>0.80861729383468628</v>
      </c>
      <c r="H62">
        <v>0.81284761428833008</v>
      </c>
      <c r="I62">
        <v>0.81740254163742065</v>
      </c>
      <c r="J62">
        <v>0.82248866558074951</v>
      </c>
      <c r="K62">
        <v>0.82842159271240234</v>
      </c>
      <c r="L62">
        <v>0.83473402261734009</v>
      </c>
      <c r="M62">
        <v>0.84140819311141968</v>
      </c>
      <c r="N62">
        <v>0.84894019365310669</v>
      </c>
      <c r="O62">
        <v>0.85649627447128296</v>
      </c>
      <c r="P62">
        <v>0.86420577764511108</v>
      </c>
      <c r="Q62">
        <v>0.87185335159301758</v>
      </c>
      <c r="R62">
        <v>0.87961149215698242</v>
      </c>
      <c r="S62">
        <v>0.88787376880645752</v>
      </c>
      <c r="T62">
        <v>0.89625650644302368</v>
      </c>
      <c r="U62">
        <v>0.90508544445037842</v>
      </c>
      <c r="V62">
        <v>0.91416382789611816</v>
      </c>
      <c r="W62">
        <v>0.92337268590927124</v>
      </c>
      <c r="X62">
        <v>0.93216902017593384</v>
      </c>
      <c r="Y62">
        <v>0.94026070833206177</v>
      </c>
      <c r="Z62">
        <v>0.94815254211425781</v>
      </c>
      <c r="AA62">
        <v>0.9564245343208313</v>
      </c>
      <c r="AB62">
        <v>0.96451842784881592</v>
      </c>
      <c r="AC62">
        <v>8.9153113016047225E-3</v>
      </c>
    </row>
    <row r="63" spans="1:29" x14ac:dyDescent="0.45">
      <c r="A63" t="s">
        <v>1745</v>
      </c>
      <c r="B63" t="s">
        <v>1508</v>
      </c>
      <c r="C63">
        <v>0.48938104510307312</v>
      </c>
      <c r="D63">
        <v>0.4959438145160675</v>
      </c>
      <c r="E63">
        <v>0.49908256530761719</v>
      </c>
      <c r="F63">
        <v>0.4995197057723999</v>
      </c>
      <c r="G63">
        <v>0.49754899740219122</v>
      </c>
      <c r="H63">
        <v>0.49431043863296509</v>
      </c>
      <c r="I63">
        <v>0.49151921272277832</v>
      </c>
      <c r="J63">
        <v>0.49113261699676508</v>
      </c>
      <c r="K63">
        <v>0.49173206090927118</v>
      </c>
      <c r="L63">
        <v>0.49363416433334351</v>
      </c>
      <c r="M63">
        <v>0.495735764503479</v>
      </c>
      <c r="N63">
        <v>0.49846410751342768</v>
      </c>
      <c r="O63">
        <v>0.50111532211303711</v>
      </c>
      <c r="P63">
        <v>0.50374907255172729</v>
      </c>
      <c r="Q63">
        <v>0.50619661808013916</v>
      </c>
      <c r="R63">
        <v>0.50863587856292725</v>
      </c>
      <c r="S63">
        <v>0.51139652729034424</v>
      </c>
      <c r="T63">
        <v>0.51465499401092529</v>
      </c>
      <c r="U63">
        <v>0.51814019680023193</v>
      </c>
      <c r="V63">
        <v>0.52188825607299805</v>
      </c>
      <c r="W63">
        <v>0.52541780471801758</v>
      </c>
      <c r="X63">
        <v>0.52815532684326172</v>
      </c>
      <c r="Y63">
        <v>0.53030526638031006</v>
      </c>
      <c r="Z63">
        <v>0.53222852945327759</v>
      </c>
      <c r="AA63">
        <v>0.53413581848144531</v>
      </c>
      <c r="AB63">
        <v>0.53606534004211426</v>
      </c>
      <c r="AC63">
        <v>3.6512350709754231E-3</v>
      </c>
    </row>
    <row r="64" spans="1:29" x14ac:dyDescent="0.45">
      <c r="A64" t="s">
        <v>1746</v>
      </c>
      <c r="B64" t="s">
        <v>1711</v>
      </c>
      <c r="C64">
        <v>0.56464868783950806</v>
      </c>
      <c r="D64">
        <v>0.55332779884338379</v>
      </c>
      <c r="E64">
        <v>0.5473293662071228</v>
      </c>
      <c r="F64">
        <v>0.54542988538742065</v>
      </c>
      <c r="G64">
        <v>0.54358804225921631</v>
      </c>
      <c r="H64">
        <v>0.53231817483901978</v>
      </c>
      <c r="I64">
        <v>0.52262163162231445</v>
      </c>
      <c r="J64">
        <v>0.51420021057128906</v>
      </c>
      <c r="K64">
        <v>0.50677865743637085</v>
      </c>
      <c r="L64">
        <v>0.49977785348892212</v>
      </c>
      <c r="M64">
        <v>0.49295160174369812</v>
      </c>
      <c r="N64">
        <v>0.48728850483894348</v>
      </c>
      <c r="O64">
        <v>0.48248586058616638</v>
      </c>
      <c r="P64">
        <v>0.47849792242050171</v>
      </c>
      <c r="Q64">
        <v>0.47511857748031622</v>
      </c>
      <c r="R64">
        <v>0.47012150287628168</v>
      </c>
      <c r="S64">
        <v>0.46640691161155701</v>
      </c>
      <c r="T64">
        <v>0.4634820818901062</v>
      </c>
      <c r="U64">
        <v>0.46129697561264038</v>
      </c>
      <c r="V64">
        <v>0.45964255928993231</v>
      </c>
      <c r="W64">
        <v>0.45840096473693848</v>
      </c>
      <c r="X64">
        <v>0.45725777745246893</v>
      </c>
      <c r="Y64">
        <v>0.45599430799484247</v>
      </c>
      <c r="Z64">
        <v>0.45470628142356873</v>
      </c>
      <c r="AA64">
        <v>0.45369204878807068</v>
      </c>
      <c r="AB64">
        <v>0.45269542932510382</v>
      </c>
      <c r="AC64">
        <v>-8.8004151828615651E-3</v>
      </c>
    </row>
    <row r="65" spans="1:29" x14ac:dyDescent="0.45">
      <c r="A65" t="s">
        <v>1747</v>
      </c>
      <c r="B65" t="s">
        <v>1506</v>
      </c>
      <c r="C65">
        <v>0.36673378944396973</v>
      </c>
      <c r="D65">
        <v>0.36595341563224792</v>
      </c>
      <c r="E65">
        <v>0.36617350578308111</v>
      </c>
      <c r="F65">
        <v>0.36700010299682623</v>
      </c>
      <c r="G65">
        <v>0.36756345629692078</v>
      </c>
      <c r="H65">
        <v>0.36664438247680659</v>
      </c>
      <c r="I65">
        <v>0.36620622873306269</v>
      </c>
      <c r="J65">
        <v>0.36610907316207891</v>
      </c>
      <c r="K65">
        <v>0.36639034748077393</v>
      </c>
      <c r="L65">
        <v>0.36694955825805659</v>
      </c>
      <c r="M65">
        <v>0.36775559186935419</v>
      </c>
      <c r="N65">
        <v>0.36884811520576483</v>
      </c>
      <c r="O65">
        <v>0.37004610896110529</v>
      </c>
      <c r="P65">
        <v>0.37123894691467291</v>
      </c>
      <c r="Q65">
        <v>0.3723832368850708</v>
      </c>
      <c r="R65">
        <v>0.37348532676696777</v>
      </c>
      <c r="S65">
        <v>0.37482777237892151</v>
      </c>
      <c r="T65">
        <v>0.37610214948654169</v>
      </c>
      <c r="U65">
        <v>0.37739026546478271</v>
      </c>
      <c r="V65">
        <v>0.37866276502609247</v>
      </c>
      <c r="W65">
        <v>0.37990128993988043</v>
      </c>
      <c r="X65">
        <v>0.3810141384601593</v>
      </c>
      <c r="Y65">
        <v>0.38195547461509699</v>
      </c>
      <c r="Z65">
        <v>0.38280674815177917</v>
      </c>
      <c r="AA65">
        <v>0.38365435600280762</v>
      </c>
      <c r="AB65">
        <v>0.38441506028175348</v>
      </c>
      <c r="AC65">
        <v>1.885240416076073E-3</v>
      </c>
    </row>
    <row r="66" spans="1:29" x14ac:dyDescent="0.45">
      <c r="A66" t="s">
        <v>1748</v>
      </c>
      <c r="B66" t="s">
        <v>1714</v>
      </c>
      <c r="C66">
        <v>0.35769146680831909</v>
      </c>
      <c r="D66">
        <v>0.40369805693626398</v>
      </c>
      <c r="E66">
        <v>0.45296800136566162</v>
      </c>
      <c r="F66">
        <v>0.50386369228363037</v>
      </c>
      <c r="G66">
        <v>0.55580109357833862</v>
      </c>
      <c r="H66">
        <v>0.60810637474060059</v>
      </c>
      <c r="I66">
        <v>0.66097623109817505</v>
      </c>
      <c r="J66">
        <v>0.71486109495162964</v>
      </c>
      <c r="K66">
        <v>0.76973402500152588</v>
      </c>
      <c r="L66">
        <v>0.82540673017501831</v>
      </c>
      <c r="M66">
        <v>0.8817182183265686</v>
      </c>
      <c r="N66">
        <v>0.93838644027709961</v>
      </c>
      <c r="O66">
        <v>0.99514853954315186</v>
      </c>
      <c r="P66">
        <v>1.051304817199707</v>
      </c>
      <c r="Q66">
        <v>1.106358528137207</v>
      </c>
      <c r="R66">
        <v>1.159801244735718</v>
      </c>
      <c r="S66">
        <v>1.211428165435791</v>
      </c>
      <c r="T66">
        <v>1.260422468185425</v>
      </c>
      <c r="U66">
        <v>1.3068299293518071</v>
      </c>
      <c r="V66">
        <v>1.3498513698577881</v>
      </c>
      <c r="W66">
        <v>1.389499306678772</v>
      </c>
      <c r="X66">
        <v>1.424822926521301</v>
      </c>
      <c r="Y66">
        <v>1.4555174112319951</v>
      </c>
      <c r="Z66">
        <v>1.4812450408935549</v>
      </c>
      <c r="AA66">
        <v>1.5018157958984379</v>
      </c>
      <c r="AB66">
        <v>1.5200847387313841</v>
      </c>
      <c r="AC66">
        <v>5.9581504241519527E-2</v>
      </c>
    </row>
    <row r="67" spans="1:29" x14ac:dyDescent="0.45">
      <c r="A67" t="s">
        <v>1749</v>
      </c>
      <c r="B67" t="s">
        <v>1716</v>
      </c>
      <c r="C67">
        <v>0.21695259213447571</v>
      </c>
      <c r="D67">
        <v>0.2117447704076767</v>
      </c>
      <c r="E67">
        <v>0.20712237060070041</v>
      </c>
      <c r="F67">
        <v>0.2026841789484024</v>
      </c>
      <c r="G67">
        <v>0.1982623636722565</v>
      </c>
      <c r="H67">
        <v>0.19391293823719019</v>
      </c>
      <c r="I67">
        <v>0.1898292750120163</v>
      </c>
      <c r="J67">
        <v>0.18571975827217099</v>
      </c>
      <c r="K67">
        <v>0.18246522545814511</v>
      </c>
      <c r="L67">
        <v>0.17970889806747439</v>
      </c>
      <c r="M67">
        <v>0.17706714570522311</v>
      </c>
      <c r="N67">
        <v>0.1750409007072449</v>
      </c>
      <c r="O67">
        <v>0.1731773912906647</v>
      </c>
      <c r="P67">
        <v>0.17144748568534851</v>
      </c>
      <c r="Q67">
        <v>0.17038112878799441</v>
      </c>
      <c r="R67">
        <v>0.16903424263000491</v>
      </c>
      <c r="S67">
        <v>0.16736727952957151</v>
      </c>
      <c r="T67">
        <v>0.16648046672344211</v>
      </c>
      <c r="U67">
        <v>0.1648089736700058</v>
      </c>
      <c r="V67">
        <v>0.1634516566991806</v>
      </c>
      <c r="W67">
        <v>0.1618640869855881</v>
      </c>
      <c r="X67">
        <v>0.16062961518764499</v>
      </c>
      <c r="Y67">
        <v>0.15854467451572421</v>
      </c>
      <c r="Z67">
        <v>0.1562098562717438</v>
      </c>
      <c r="AA67">
        <v>0.1536378413438797</v>
      </c>
      <c r="AB67">
        <v>0.15080669522285459</v>
      </c>
      <c r="AC67">
        <v>-1.4441901008480749E-2</v>
      </c>
    </row>
    <row r="68" spans="1:29" x14ac:dyDescent="0.45">
      <c r="A68" t="s">
        <v>1750</v>
      </c>
      <c r="B68" t="s">
        <v>1751</v>
      </c>
      <c r="C68">
        <v>4.2453742027282706</v>
      </c>
      <c r="D68">
        <v>4.3752255439758301</v>
      </c>
      <c r="E68">
        <v>4.401097297668457</v>
      </c>
      <c r="F68">
        <v>4.4076380729675293</v>
      </c>
      <c r="G68">
        <v>4.4066743850708008</v>
      </c>
      <c r="H68">
        <v>4.4038009643554688</v>
      </c>
      <c r="I68">
        <v>4.4004230499267578</v>
      </c>
      <c r="J68">
        <v>4.4030141830444336</v>
      </c>
      <c r="K68">
        <v>4.4072675704956046</v>
      </c>
      <c r="L68">
        <v>4.4161014556884766</v>
      </c>
      <c r="M68">
        <v>4.4261331558227539</v>
      </c>
      <c r="N68">
        <v>4.4401311874389648</v>
      </c>
      <c r="O68">
        <v>4.4547953605651864</v>
      </c>
      <c r="P68">
        <v>4.4698667526245117</v>
      </c>
      <c r="Q68">
        <v>4.4851388931274414</v>
      </c>
      <c r="R68">
        <v>4.5008525848388672</v>
      </c>
      <c r="S68">
        <v>4.5160937309265137</v>
      </c>
      <c r="T68">
        <v>4.532867431640625</v>
      </c>
      <c r="U68">
        <v>4.5504508018493652</v>
      </c>
      <c r="V68">
        <v>4.5688838958740234</v>
      </c>
      <c r="W68">
        <v>4.587608814239502</v>
      </c>
      <c r="X68">
        <v>4.6047549247741699</v>
      </c>
      <c r="Y68">
        <v>4.6209311485290527</v>
      </c>
      <c r="Z68">
        <v>4.6373744010925293</v>
      </c>
      <c r="AA68">
        <v>4.6542434692382813</v>
      </c>
      <c r="AB68">
        <v>4.67230224609375</v>
      </c>
      <c r="AC68">
        <v>3.840233642889102E-3</v>
      </c>
    </row>
    <row r="69" spans="1:29" x14ac:dyDescent="0.45">
      <c r="A69" t="s">
        <v>1752</v>
      </c>
      <c r="B69" t="s">
        <v>1753</v>
      </c>
      <c r="C69">
        <v>9.9002103805541992</v>
      </c>
      <c r="D69">
        <v>10.078691482543951</v>
      </c>
      <c r="E69">
        <v>10.158449172973629</v>
      </c>
      <c r="F69">
        <v>10.21415996551514</v>
      </c>
      <c r="G69">
        <v>10.244320869445801</v>
      </c>
      <c r="H69">
        <v>10.248330116271971</v>
      </c>
      <c r="I69">
        <v>10.258376121521</v>
      </c>
      <c r="J69">
        <v>10.29078197479248</v>
      </c>
      <c r="K69">
        <v>10.33522796630859</v>
      </c>
      <c r="L69">
        <v>10.39297580718994</v>
      </c>
      <c r="M69">
        <v>10.453898429870611</v>
      </c>
      <c r="N69">
        <v>10.525680541992189</v>
      </c>
      <c r="O69">
        <v>10.59876537322998</v>
      </c>
      <c r="P69">
        <v>10.672934532165529</v>
      </c>
      <c r="Q69">
        <v>10.746355056762701</v>
      </c>
      <c r="R69">
        <v>10.817342758178709</v>
      </c>
      <c r="S69">
        <v>10.889177322387701</v>
      </c>
      <c r="T69">
        <v>10.964749336242679</v>
      </c>
      <c r="U69">
        <v>11.04059886932373</v>
      </c>
      <c r="V69">
        <v>11.11645030975342</v>
      </c>
      <c r="W69">
        <v>11.1892032623291</v>
      </c>
      <c r="X69">
        <v>11.25164318084717</v>
      </c>
      <c r="Y69">
        <v>11.303493499755859</v>
      </c>
      <c r="Z69">
        <v>11.349386215209959</v>
      </c>
      <c r="AA69">
        <v>11.39160823822021</v>
      </c>
      <c r="AB69">
        <v>11.43261241912842</v>
      </c>
      <c r="AC69">
        <v>5.7731609241042916E-3</v>
      </c>
    </row>
    <row r="70" spans="1:29" x14ac:dyDescent="0.45">
      <c r="A70" t="s">
        <v>1754</v>
      </c>
      <c r="B70" t="s">
        <v>1591</v>
      </c>
      <c r="C70">
        <v>3.1625282019376748E-2</v>
      </c>
      <c r="D70">
        <v>4.134933277964592E-2</v>
      </c>
      <c r="E70">
        <v>5.3095277398824692E-2</v>
      </c>
      <c r="F70">
        <v>6.6244311630725861E-2</v>
      </c>
      <c r="G70">
        <v>7.9602524638175964E-2</v>
      </c>
      <c r="H70">
        <v>9.2542998492717743E-2</v>
      </c>
      <c r="I70">
        <v>0.1044155731797218</v>
      </c>
      <c r="J70">
        <v>0.11564316600561141</v>
      </c>
      <c r="K70">
        <v>0.126972422003746</v>
      </c>
      <c r="L70">
        <v>0.13850162923336029</v>
      </c>
      <c r="M70">
        <v>0.1503918915987015</v>
      </c>
      <c r="N70">
        <v>0.1624611169099808</v>
      </c>
      <c r="O70">
        <v>0.17480400204658511</v>
      </c>
      <c r="P70">
        <v>0.18723900616168981</v>
      </c>
      <c r="Q70">
        <v>0.19958958029747009</v>
      </c>
      <c r="R70">
        <v>0.21228790283203119</v>
      </c>
      <c r="S70">
        <v>0.22536417841911319</v>
      </c>
      <c r="T70">
        <v>0.2392434626817703</v>
      </c>
      <c r="U70">
        <v>0.25397318601608282</v>
      </c>
      <c r="V70">
        <v>0.26994425058364868</v>
      </c>
      <c r="W70">
        <v>0.28712135553359991</v>
      </c>
      <c r="X70">
        <v>0.30473798513412481</v>
      </c>
      <c r="Y70">
        <v>0.32270422577857971</v>
      </c>
      <c r="Z70">
        <v>0.34103548526763922</v>
      </c>
      <c r="AA70">
        <v>0.35960790514945978</v>
      </c>
      <c r="AB70">
        <v>0.37826317548751831</v>
      </c>
      <c r="AC70">
        <v>0.10435928343752671</v>
      </c>
    </row>
    <row r="71" spans="1:29" x14ac:dyDescent="0.45">
      <c r="A71" t="s">
        <v>1755</v>
      </c>
      <c r="B71" t="s">
        <v>1593</v>
      </c>
      <c r="C71">
        <v>0.15950858592987061</v>
      </c>
      <c r="D71">
        <v>0.1786766201257706</v>
      </c>
      <c r="E71">
        <v>0.1948061287403107</v>
      </c>
      <c r="F71">
        <v>0.20256760716438291</v>
      </c>
      <c r="G71">
        <v>0.20727863907814029</v>
      </c>
      <c r="H71">
        <v>0.21264529228210449</v>
      </c>
      <c r="I71">
        <v>0.2167929410934448</v>
      </c>
      <c r="J71">
        <v>0.22007113695144651</v>
      </c>
      <c r="K71">
        <v>0.22375722229480741</v>
      </c>
      <c r="L71">
        <v>0.22935956716537481</v>
      </c>
      <c r="M71">
        <v>0.23388862609863281</v>
      </c>
      <c r="N71">
        <v>0.23771291971206671</v>
      </c>
      <c r="O71">
        <v>0.24440619349479681</v>
      </c>
      <c r="P71">
        <v>0.25092688202857971</v>
      </c>
      <c r="Q71">
        <v>0.25883272290229797</v>
      </c>
      <c r="R71">
        <v>0.26564681529998779</v>
      </c>
      <c r="S71">
        <v>0.26932963728904719</v>
      </c>
      <c r="T71">
        <v>0.27484393119812012</v>
      </c>
      <c r="U71">
        <v>0.27782019972801208</v>
      </c>
      <c r="V71">
        <v>0.28117102384567261</v>
      </c>
      <c r="W71">
        <v>0.28390690684318542</v>
      </c>
      <c r="X71">
        <v>0.28815773129463201</v>
      </c>
      <c r="Y71">
        <v>0.29341936111450201</v>
      </c>
      <c r="Z71">
        <v>0.29877597093582148</v>
      </c>
      <c r="AA71">
        <v>0.30282855033874512</v>
      </c>
      <c r="AB71">
        <v>0.30805617570877081</v>
      </c>
      <c r="AC71">
        <v>2.667700303508402E-2</v>
      </c>
    </row>
    <row r="72" spans="1:29" x14ac:dyDescent="0.45">
      <c r="A72" t="s">
        <v>1756</v>
      </c>
      <c r="B72" t="s">
        <v>1757</v>
      </c>
      <c r="C72">
        <v>9.7723274230957031</v>
      </c>
      <c r="D72">
        <v>9.9413642883300781</v>
      </c>
      <c r="E72">
        <v>10.01673793792725</v>
      </c>
      <c r="F72">
        <v>10.077836036682131</v>
      </c>
      <c r="G72">
        <v>10.11664485931396</v>
      </c>
      <c r="H72">
        <v>10.128227233886721</v>
      </c>
      <c r="I72">
        <v>10.145998954772949</v>
      </c>
      <c r="J72">
        <v>10.186354637146</v>
      </c>
      <c r="K72">
        <v>10.238443374633791</v>
      </c>
      <c r="L72">
        <v>10.30211734771729</v>
      </c>
      <c r="M72">
        <v>10.370401382446291</v>
      </c>
      <c r="N72">
        <v>10.45042896270752</v>
      </c>
      <c r="O72">
        <v>10.5291633605957</v>
      </c>
      <c r="P72">
        <v>10.60924625396729</v>
      </c>
      <c r="Q72">
        <v>10.687111854553221</v>
      </c>
      <c r="R72">
        <v>10.76398372650146</v>
      </c>
      <c r="S72">
        <v>10.845211029052731</v>
      </c>
      <c r="T72">
        <v>10.92914867401123</v>
      </c>
      <c r="U72">
        <v>11.016751289367679</v>
      </c>
      <c r="V72">
        <v>11.10522365570068</v>
      </c>
      <c r="W72">
        <v>11.192418098449711</v>
      </c>
      <c r="X72">
        <v>11.268223762512211</v>
      </c>
      <c r="Y72">
        <v>11.332778930664061</v>
      </c>
      <c r="Z72">
        <v>11.391646385192869</v>
      </c>
      <c r="AA72">
        <v>11.44838714599609</v>
      </c>
      <c r="AB72">
        <v>11.50282001495361</v>
      </c>
      <c r="AC72">
        <v>6.5428138966372451E-3</v>
      </c>
    </row>
    <row r="74" spans="1:29" x14ac:dyDescent="0.45">
      <c r="A74" t="s">
        <v>1758</v>
      </c>
      <c r="B74" t="s">
        <v>1759</v>
      </c>
      <c r="C74">
        <v>6.9051451683044434</v>
      </c>
      <c r="D74">
        <v>7.1494035720825204</v>
      </c>
      <c r="E74">
        <v>6.6704459190368652</v>
      </c>
      <c r="F74">
        <v>6.4662551879882813</v>
      </c>
      <c r="G74">
        <v>6.3998751640319824</v>
      </c>
      <c r="H74">
        <v>6.3392543792724609</v>
      </c>
      <c r="I74">
        <v>6.1938114166259766</v>
      </c>
      <c r="J74">
        <v>6.133887767791748</v>
      </c>
      <c r="K74">
        <v>6.1266307830810547</v>
      </c>
      <c r="L74">
        <v>6.074709415435791</v>
      </c>
      <c r="M74">
        <v>6.0557756423950204</v>
      </c>
      <c r="N74">
        <v>6.0407123565673828</v>
      </c>
      <c r="O74">
        <v>6.0576672554016113</v>
      </c>
      <c r="P74">
        <v>6.0900907516479492</v>
      </c>
      <c r="Q74">
        <v>6.1077170372009277</v>
      </c>
      <c r="R74">
        <v>6.1082992553710938</v>
      </c>
      <c r="S74">
        <v>6.1123967170715332</v>
      </c>
      <c r="T74">
        <v>6.1441268920898438</v>
      </c>
      <c r="U74">
        <v>6.1853756904602051</v>
      </c>
      <c r="V74">
        <v>6.2277836799621582</v>
      </c>
      <c r="W74">
        <v>6.2705936431884766</v>
      </c>
      <c r="X74">
        <v>6.3097653388977051</v>
      </c>
      <c r="Y74">
        <v>6.3475842475891113</v>
      </c>
      <c r="Z74">
        <v>6.3792777061462402</v>
      </c>
      <c r="AA74">
        <v>6.385493278503418</v>
      </c>
      <c r="AB74">
        <v>6.408177375793457</v>
      </c>
      <c r="AC74">
        <v>-2.983218156668133E-3</v>
      </c>
    </row>
    <row r="76" spans="1:29" x14ac:dyDescent="0.45">
      <c r="B76" t="s">
        <v>1760</v>
      </c>
    </row>
    <row r="77" spans="1:29" x14ac:dyDescent="0.45">
      <c r="A77" t="s">
        <v>1761</v>
      </c>
      <c r="B77" t="s">
        <v>1702</v>
      </c>
      <c r="C77">
        <v>2.2202329635620122</v>
      </c>
      <c r="D77">
        <v>2.1810247898101811</v>
      </c>
      <c r="E77">
        <v>2.152912855148315</v>
      </c>
      <c r="F77">
        <v>2.1243691444396968</v>
      </c>
      <c r="G77">
        <v>2.0892786979675289</v>
      </c>
      <c r="H77">
        <v>2.0514461994171138</v>
      </c>
      <c r="I77">
        <v>2.0127372741699219</v>
      </c>
      <c r="J77">
        <v>1.9851952791213989</v>
      </c>
      <c r="K77">
        <v>1.9633995294570921</v>
      </c>
      <c r="L77">
        <v>1.943524837493896</v>
      </c>
      <c r="M77">
        <v>1.9243335723876951</v>
      </c>
      <c r="N77">
        <v>1.9068866968154909</v>
      </c>
      <c r="O77">
        <v>1.889534115791321</v>
      </c>
      <c r="P77">
        <v>1.8726315498352051</v>
      </c>
      <c r="Q77">
        <v>1.85462486743927</v>
      </c>
      <c r="R77">
        <v>1.8364578485488889</v>
      </c>
      <c r="S77">
        <v>1.818913340568542</v>
      </c>
      <c r="T77">
        <v>1.8039553165435791</v>
      </c>
      <c r="U77">
        <v>1.789737462997437</v>
      </c>
      <c r="V77">
        <v>1.776250839233398</v>
      </c>
      <c r="W77">
        <v>1.7623627185821531</v>
      </c>
      <c r="X77">
        <v>1.7457956075668331</v>
      </c>
      <c r="Y77">
        <v>1.7274540662765501</v>
      </c>
      <c r="Z77">
        <v>1.7087579965591431</v>
      </c>
      <c r="AA77">
        <v>1.689725279808044</v>
      </c>
      <c r="AB77">
        <v>1.671329021453857</v>
      </c>
      <c r="AC77">
        <v>-1.129544191571996E-2</v>
      </c>
    </row>
    <row r="78" spans="1:29" x14ac:dyDescent="0.45">
      <c r="A78" t="s">
        <v>1762</v>
      </c>
      <c r="B78" t="s">
        <v>1704</v>
      </c>
      <c r="C78">
        <v>1.337291955947876</v>
      </c>
      <c r="D78">
        <v>1.394257545471191</v>
      </c>
      <c r="E78">
        <v>1.3470475673675539</v>
      </c>
      <c r="F78">
        <v>1.3328989744186399</v>
      </c>
      <c r="G78">
        <v>1.3311846256256099</v>
      </c>
      <c r="H78">
        <v>1.3273496627807619</v>
      </c>
      <c r="I78">
        <v>1.315401554107666</v>
      </c>
      <c r="J78">
        <v>1.3137161731719971</v>
      </c>
      <c r="K78">
        <v>1.3181077241897581</v>
      </c>
      <c r="L78">
        <v>1.318480968475342</v>
      </c>
      <c r="M78">
        <v>1.322756290435791</v>
      </c>
      <c r="N78">
        <v>1.3284368515014651</v>
      </c>
      <c r="O78">
        <v>1.337705135345459</v>
      </c>
      <c r="P78">
        <v>1.3488450050353999</v>
      </c>
      <c r="Q78">
        <v>1.358264207839966</v>
      </c>
      <c r="R78">
        <v>1.3668372631073</v>
      </c>
      <c r="S78">
        <v>1.37665319442749</v>
      </c>
      <c r="T78">
        <v>1.390299320220947</v>
      </c>
      <c r="U78">
        <v>1.4063829183578489</v>
      </c>
      <c r="V78">
        <v>1.4231634140014651</v>
      </c>
      <c r="W78">
        <v>1.4409738779067991</v>
      </c>
      <c r="X78">
        <v>1.458022832870483</v>
      </c>
      <c r="Y78">
        <v>1.4747354984283449</v>
      </c>
      <c r="Z78">
        <v>1.49115002155304</v>
      </c>
      <c r="AA78">
        <v>1.5061824321746831</v>
      </c>
      <c r="AB78">
        <v>1.5232410430908201</v>
      </c>
      <c r="AC78">
        <v>5.2213314581857073E-3</v>
      </c>
    </row>
    <row r="79" spans="1:29" x14ac:dyDescent="0.45">
      <c r="A79" t="s">
        <v>1763</v>
      </c>
      <c r="B79" t="s">
        <v>1706</v>
      </c>
      <c r="C79">
        <v>0.4497983455657959</v>
      </c>
      <c r="D79">
        <v>0.45253875851631159</v>
      </c>
      <c r="E79">
        <v>0.44617024064064031</v>
      </c>
      <c r="F79">
        <v>0.44210776686668402</v>
      </c>
      <c r="G79">
        <v>0.43806809186935419</v>
      </c>
      <c r="H79">
        <v>0.43322068452835077</v>
      </c>
      <c r="I79">
        <v>0.42763799428939819</v>
      </c>
      <c r="J79">
        <v>0.42484879493713379</v>
      </c>
      <c r="K79">
        <v>0.42335784435272222</v>
      </c>
      <c r="L79">
        <v>0.42231422662734991</v>
      </c>
      <c r="M79">
        <v>0.42185047268867493</v>
      </c>
      <c r="N79">
        <v>0.42199012637138372</v>
      </c>
      <c r="O79">
        <v>0.42245045304298401</v>
      </c>
      <c r="P79">
        <v>0.42311602830886841</v>
      </c>
      <c r="Q79">
        <v>0.42356973886489868</v>
      </c>
      <c r="R79">
        <v>0.42393702268600458</v>
      </c>
      <c r="S79">
        <v>0.42461186647415161</v>
      </c>
      <c r="T79">
        <v>0.42593783140182501</v>
      </c>
      <c r="U79">
        <v>0.42759144306182861</v>
      </c>
      <c r="V79">
        <v>0.42949184775352478</v>
      </c>
      <c r="W79">
        <v>0.43129429221153259</v>
      </c>
      <c r="X79">
        <v>0.4325893223285675</v>
      </c>
      <c r="Y79">
        <v>0.43350511789321899</v>
      </c>
      <c r="Z79">
        <v>0.43428093194961548</v>
      </c>
      <c r="AA79">
        <v>0.43491584062576288</v>
      </c>
      <c r="AB79">
        <v>0.4357340931892395</v>
      </c>
      <c r="AC79">
        <v>-1.2698803016296669E-3</v>
      </c>
    </row>
    <row r="80" spans="1:29" x14ac:dyDescent="0.45">
      <c r="A80" t="s">
        <v>1764</v>
      </c>
      <c r="B80" t="s">
        <v>1708</v>
      </c>
      <c r="C80">
        <v>1.8012866973876951</v>
      </c>
      <c r="D80">
        <v>1.8018361330032351</v>
      </c>
      <c r="E80">
        <v>1.741319417953491</v>
      </c>
      <c r="F80">
        <v>1.7247064113616939</v>
      </c>
      <c r="G80">
        <v>1.7239587306976321</v>
      </c>
      <c r="H80">
        <v>1.715919494628906</v>
      </c>
      <c r="I80">
        <v>1.6961908340454099</v>
      </c>
      <c r="J80">
        <v>1.6892721652984619</v>
      </c>
      <c r="K80">
        <v>1.690703153610229</v>
      </c>
      <c r="L80">
        <v>1.686092257499695</v>
      </c>
      <c r="M80">
        <v>1.68646764755249</v>
      </c>
      <c r="N80">
        <v>1.6883155107498169</v>
      </c>
      <c r="O80">
        <v>1.694416284561157</v>
      </c>
      <c r="P80">
        <v>1.702867388725281</v>
      </c>
      <c r="Q80">
        <v>1.7092151641845701</v>
      </c>
      <c r="R80">
        <v>1.713847875595093</v>
      </c>
      <c r="S80">
        <v>1.719934344291687</v>
      </c>
      <c r="T80">
        <v>1.729992628097534</v>
      </c>
      <c r="U80">
        <v>1.7422435283660891</v>
      </c>
      <c r="V80">
        <v>1.7552294731140139</v>
      </c>
      <c r="W80">
        <v>1.7685985565185549</v>
      </c>
      <c r="X80">
        <v>1.781272768974304</v>
      </c>
      <c r="Y80">
        <v>1.793245673179626</v>
      </c>
      <c r="Z80">
        <v>1.8046072721481321</v>
      </c>
      <c r="AA80">
        <v>1.8136916160583501</v>
      </c>
      <c r="AB80">
        <v>1.8249003887176509</v>
      </c>
      <c r="AC80">
        <v>5.2110223088597252E-4</v>
      </c>
    </row>
    <row r="81" spans="1:29" x14ac:dyDescent="0.45">
      <c r="A81" t="s">
        <v>1765</v>
      </c>
      <c r="B81" t="s">
        <v>1508</v>
      </c>
      <c r="C81">
        <v>0.60121703147888184</v>
      </c>
      <c r="D81">
        <v>0.60547339916229248</v>
      </c>
      <c r="E81">
        <v>0.59953522682189941</v>
      </c>
      <c r="F81">
        <v>0.59540432691574097</v>
      </c>
      <c r="G81">
        <v>0.59081965684890747</v>
      </c>
      <c r="H81">
        <v>0.58508771657943726</v>
      </c>
      <c r="I81">
        <v>0.57859951257705688</v>
      </c>
      <c r="J81">
        <v>0.57577550411224365</v>
      </c>
      <c r="K81">
        <v>0.57469427585601807</v>
      </c>
      <c r="L81">
        <v>0.57432574033737183</v>
      </c>
      <c r="M81">
        <v>0.57460981607437134</v>
      </c>
      <c r="N81">
        <v>0.57558292150497437</v>
      </c>
      <c r="O81">
        <v>0.57687759399414063</v>
      </c>
      <c r="P81">
        <v>0.57835745811462402</v>
      </c>
      <c r="Q81">
        <v>0.57947665452957153</v>
      </c>
      <c r="R81">
        <v>0.5804329514503479</v>
      </c>
      <c r="S81">
        <v>0.58182352781295776</v>
      </c>
      <c r="T81">
        <v>0.58404862880706787</v>
      </c>
      <c r="U81">
        <v>0.58664619922637939</v>
      </c>
      <c r="V81">
        <v>0.58954572677612305</v>
      </c>
      <c r="W81">
        <v>0.59224170446395874</v>
      </c>
      <c r="X81">
        <v>0.5941196084022522</v>
      </c>
      <c r="Y81">
        <v>0.59540724754333496</v>
      </c>
      <c r="Z81">
        <v>0.5964360237121582</v>
      </c>
      <c r="AA81">
        <v>0.59725022315979004</v>
      </c>
      <c r="AB81">
        <v>0.59825915098190308</v>
      </c>
      <c r="AC81">
        <v>-1.9725908968082351E-4</v>
      </c>
    </row>
    <row r="82" spans="1:29" x14ac:dyDescent="0.45">
      <c r="A82" t="s">
        <v>1766</v>
      </c>
      <c r="B82" t="s">
        <v>1711</v>
      </c>
      <c r="C82">
        <v>1.316492557525635</v>
      </c>
      <c r="D82">
        <v>1.2813658714294429</v>
      </c>
      <c r="E82">
        <v>1.2106902599334719</v>
      </c>
      <c r="F82">
        <v>1.1774313449859619</v>
      </c>
      <c r="G82">
        <v>1.1589207649230959</v>
      </c>
      <c r="H82">
        <v>1.1237224340438841</v>
      </c>
      <c r="I82">
        <v>1.084491491317749</v>
      </c>
      <c r="J82">
        <v>1.056092500686646</v>
      </c>
      <c r="K82">
        <v>1.034270763397217</v>
      </c>
      <c r="L82">
        <v>1.0095090866088869</v>
      </c>
      <c r="M82">
        <v>0.98804235458374023</v>
      </c>
      <c r="N82">
        <v>0.96908682584762573</v>
      </c>
      <c r="O82">
        <v>0.95450723171234131</v>
      </c>
      <c r="P82">
        <v>0.94285237789154053</v>
      </c>
      <c r="Q82">
        <v>0.93144088983535767</v>
      </c>
      <c r="R82">
        <v>0.91599160432815552</v>
      </c>
      <c r="S82">
        <v>0.90349471569061279</v>
      </c>
      <c r="T82">
        <v>0.89463293552398682</v>
      </c>
      <c r="U82">
        <v>0.88797324895858765</v>
      </c>
      <c r="V82">
        <v>0.88253134489059448</v>
      </c>
      <c r="W82">
        <v>0.87800657749176025</v>
      </c>
      <c r="X82">
        <v>0.87376952171325684</v>
      </c>
      <c r="Y82">
        <v>0.86966288089752197</v>
      </c>
      <c r="Z82">
        <v>0.86543691158294678</v>
      </c>
      <c r="AA82">
        <v>0.86034750938415527</v>
      </c>
      <c r="AB82">
        <v>0.856514573097229</v>
      </c>
      <c r="AC82">
        <v>-1.7047223070022492E-2</v>
      </c>
    </row>
    <row r="83" spans="1:29" x14ac:dyDescent="0.45">
      <c r="A83" t="s">
        <v>1767</v>
      </c>
      <c r="B83" t="s">
        <v>1506</v>
      </c>
      <c r="C83">
        <v>0.85504913330078125</v>
      </c>
      <c r="D83">
        <v>0.84745460748672485</v>
      </c>
      <c r="E83">
        <v>0.8099743127822876</v>
      </c>
      <c r="F83">
        <v>0.7922511100769043</v>
      </c>
      <c r="G83">
        <v>0.78363925218582153</v>
      </c>
      <c r="H83">
        <v>0.77398544549942017</v>
      </c>
      <c r="I83">
        <v>0.75991404056549072</v>
      </c>
      <c r="J83">
        <v>0.75193488597869873</v>
      </c>
      <c r="K83">
        <v>0.74775612354278564</v>
      </c>
      <c r="L83">
        <v>0.74120712280273438</v>
      </c>
      <c r="M83">
        <v>0.7371070384979248</v>
      </c>
      <c r="N83">
        <v>0.73354047536849976</v>
      </c>
      <c r="O83">
        <v>0.73206639289855957</v>
      </c>
      <c r="P83">
        <v>0.73150479793548584</v>
      </c>
      <c r="Q83">
        <v>0.73003458976745605</v>
      </c>
      <c r="R83">
        <v>0.72770428657531738</v>
      </c>
      <c r="S83">
        <v>0.72609329223632813</v>
      </c>
      <c r="T83">
        <v>0.72596848011016846</v>
      </c>
      <c r="U83">
        <v>0.72645711898803711</v>
      </c>
      <c r="V83">
        <v>0.72704702615737915</v>
      </c>
      <c r="W83">
        <v>0.72765076160430908</v>
      </c>
      <c r="X83">
        <v>0.7280762791633606</v>
      </c>
      <c r="Y83">
        <v>0.72845757007598877</v>
      </c>
      <c r="Z83">
        <v>0.7285914421081543</v>
      </c>
      <c r="AA83">
        <v>0.72753334045410156</v>
      </c>
      <c r="AB83">
        <v>0.7273259162902832</v>
      </c>
      <c r="AC83">
        <v>-6.4504759019193836E-3</v>
      </c>
    </row>
    <row r="84" spans="1:29" x14ac:dyDescent="0.45">
      <c r="A84" t="s">
        <v>1768</v>
      </c>
      <c r="B84" t="s">
        <v>1714</v>
      </c>
      <c r="C84">
        <v>0.83396661281585693</v>
      </c>
      <c r="D84">
        <v>0.93486154079437256</v>
      </c>
      <c r="E84">
        <v>1.0019633769989009</v>
      </c>
      <c r="F84">
        <v>1.087701559066772</v>
      </c>
      <c r="G84">
        <v>1.184958934783936</v>
      </c>
      <c r="H84">
        <v>1.283711194992065</v>
      </c>
      <c r="I84">
        <v>1.371590852737427</v>
      </c>
      <c r="J84">
        <v>1.468220710754395</v>
      </c>
      <c r="K84">
        <v>1.570929288864136</v>
      </c>
      <c r="L84">
        <v>1.667251825332642</v>
      </c>
      <c r="M84">
        <v>1.7672625780105591</v>
      </c>
      <c r="N84">
        <v>1.86620020866394</v>
      </c>
      <c r="O84">
        <v>1.968713641166687</v>
      </c>
      <c r="P84">
        <v>2.0715351104736328</v>
      </c>
      <c r="Q84">
        <v>2.1689481735229492</v>
      </c>
      <c r="R84">
        <v>2.259773731231689</v>
      </c>
      <c r="S84">
        <v>2.3467040061950679</v>
      </c>
      <c r="T84">
        <v>2.432921409606934</v>
      </c>
      <c r="U84">
        <v>2.5155811309814449</v>
      </c>
      <c r="V84">
        <v>2.591766357421875</v>
      </c>
      <c r="W84">
        <v>2.661402702331543</v>
      </c>
      <c r="X84">
        <v>2.7226805686950679</v>
      </c>
      <c r="Y84">
        <v>2.7759325504302979</v>
      </c>
      <c r="Z84">
        <v>2.8192358016967769</v>
      </c>
      <c r="AA84">
        <v>2.8479306697845459</v>
      </c>
      <c r="AB84">
        <v>2.8760499954223628</v>
      </c>
      <c r="AC84">
        <v>5.0765755518207278E-2</v>
      </c>
    </row>
    <row r="85" spans="1:29" x14ac:dyDescent="0.45">
      <c r="A85" t="s">
        <v>1769</v>
      </c>
      <c r="B85" t="s">
        <v>1716</v>
      </c>
      <c r="C85">
        <v>0.50583040714263916</v>
      </c>
      <c r="D85">
        <v>0.49034678936004639</v>
      </c>
      <c r="E85">
        <v>0.45815384387969971</v>
      </c>
      <c r="F85">
        <v>0.437538743019104</v>
      </c>
      <c r="G85">
        <v>0.42269212007522577</v>
      </c>
      <c r="H85">
        <v>0.40934976935386658</v>
      </c>
      <c r="I85">
        <v>0.39391446113586431</v>
      </c>
      <c r="J85">
        <v>0.38144141435623169</v>
      </c>
      <c r="K85">
        <v>0.37238830327987671</v>
      </c>
      <c r="L85">
        <v>0.36299681663513178</v>
      </c>
      <c r="M85">
        <v>0.35490265488624573</v>
      </c>
      <c r="N85">
        <v>0.3481096625328064</v>
      </c>
      <c r="O85">
        <v>0.34259879589080811</v>
      </c>
      <c r="P85">
        <v>0.33782732486724848</v>
      </c>
      <c r="Q85">
        <v>0.33402177691459661</v>
      </c>
      <c r="R85">
        <v>0.32934880256652832</v>
      </c>
      <c r="S85">
        <v>0.32421356439590449</v>
      </c>
      <c r="T85">
        <v>0.32134771347045898</v>
      </c>
      <c r="U85">
        <v>0.3172488808631897</v>
      </c>
      <c r="V85">
        <v>0.31383344531059271</v>
      </c>
      <c r="W85">
        <v>0.3100292980670929</v>
      </c>
      <c r="X85">
        <v>0.3069455623626709</v>
      </c>
      <c r="Y85">
        <v>0.30237311124801641</v>
      </c>
      <c r="Z85">
        <v>0.29731231927871699</v>
      </c>
      <c r="AA85">
        <v>0.29134726524353027</v>
      </c>
      <c r="AB85">
        <v>0.28533118963241583</v>
      </c>
      <c r="AC85">
        <v>-2.264177401330647E-2</v>
      </c>
    </row>
    <row r="86" spans="1:29" x14ac:dyDescent="0.45">
      <c r="A86" t="s">
        <v>1770</v>
      </c>
      <c r="B86" t="s">
        <v>1751</v>
      </c>
      <c r="C86">
        <v>6.840733528137207</v>
      </c>
      <c r="D86">
        <v>7.1826648712158203</v>
      </c>
      <c r="E86">
        <v>6.9943914413452148</v>
      </c>
      <c r="F86">
        <v>6.8863177299499512</v>
      </c>
      <c r="G86">
        <v>6.827085018157959</v>
      </c>
      <c r="H86">
        <v>6.7769260406494141</v>
      </c>
      <c r="I86">
        <v>6.6949758529663086</v>
      </c>
      <c r="J86">
        <v>6.6514077186584473</v>
      </c>
      <c r="K86">
        <v>6.6287422180175781</v>
      </c>
      <c r="L86">
        <v>6.5949182510375977</v>
      </c>
      <c r="M86">
        <v>6.5750336647033691</v>
      </c>
      <c r="N86">
        <v>6.560917854309082</v>
      </c>
      <c r="O86">
        <v>6.5592994689941406</v>
      </c>
      <c r="P86">
        <v>6.5639619827270508</v>
      </c>
      <c r="Q86">
        <v>6.564361572265625</v>
      </c>
      <c r="R86">
        <v>6.5609884262084961</v>
      </c>
      <c r="S86">
        <v>6.5584821701049796</v>
      </c>
      <c r="T86">
        <v>6.5671572685241699</v>
      </c>
      <c r="U86">
        <v>6.5805778503417969</v>
      </c>
      <c r="V86">
        <v>6.5957632064819336</v>
      </c>
      <c r="W86">
        <v>6.6125078201293954</v>
      </c>
      <c r="X86">
        <v>6.6278986930847168</v>
      </c>
      <c r="Y86">
        <v>6.6440610885620117</v>
      </c>
      <c r="Z86">
        <v>6.6604342460632324</v>
      </c>
      <c r="AA86">
        <v>6.6707062721252441</v>
      </c>
      <c r="AB86">
        <v>6.6886377334594727</v>
      </c>
      <c r="AC86">
        <v>-8.9898529919685277E-4</v>
      </c>
    </row>
    <row r="87" spans="1:29" x14ac:dyDescent="0.45">
      <c r="A87" t="s">
        <v>1771</v>
      </c>
      <c r="B87" t="s">
        <v>1772</v>
      </c>
      <c r="C87">
        <v>16.761899948120121</v>
      </c>
      <c r="D87">
        <v>17.17182540893555</v>
      </c>
      <c r="E87">
        <v>16.76215934753418</v>
      </c>
      <c r="F87">
        <v>16.600727081298832</v>
      </c>
      <c r="G87">
        <v>16.550605773925781</v>
      </c>
      <c r="H87">
        <v>16.480718612670898</v>
      </c>
      <c r="I87">
        <v>16.335453033447269</v>
      </c>
      <c r="J87">
        <v>16.297904968261719</v>
      </c>
      <c r="K87">
        <v>16.324348449707031</v>
      </c>
      <c r="L87">
        <v>16.320621490478519</v>
      </c>
      <c r="M87">
        <v>16.352365493774411</v>
      </c>
      <c r="N87">
        <v>16.399066925048832</v>
      </c>
      <c r="O87">
        <v>16.478168487548832</v>
      </c>
      <c r="P87">
        <v>16.57349967956543</v>
      </c>
      <c r="Q87">
        <v>16.653957366943359</v>
      </c>
      <c r="R87">
        <v>16.7153205871582</v>
      </c>
      <c r="S87">
        <v>16.780923843383789</v>
      </c>
      <c r="T87">
        <v>16.876262664794918</v>
      </c>
      <c r="U87">
        <v>16.980440139770511</v>
      </c>
      <c r="V87">
        <v>17.084621429443359</v>
      </c>
      <c r="W87">
        <v>17.185068130493161</v>
      </c>
      <c r="X87">
        <v>17.271171569824219</v>
      </c>
      <c r="Y87">
        <v>17.344833374023441</v>
      </c>
      <c r="Z87">
        <v>17.406242370605469</v>
      </c>
      <c r="AA87">
        <v>17.439630508422852</v>
      </c>
      <c r="AB87">
        <v>17.487321853637699</v>
      </c>
      <c r="AC87">
        <v>1.6961449166039699E-3</v>
      </c>
    </row>
    <row r="88" spans="1:29" x14ac:dyDescent="0.45">
      <c r="A88" t="s">
        <v>1773</v>
      </c>
      <c r="B88" t="s">
        <v>1591</v>
      </c>
      <c r="C88">
        <v>7.5080201029777527E-2</v>
      </c>
      <c r="D88">
        <v>9.7619488835334778E-2</v>
      </c>
      <c r="E88">
        <v>0.11983262002468111</v>
      </c>
      <c r="F88">
        <v>0.14593172073364261</v>
      </c>
      <c r="G88">
        <v>0.173193484544754</v>
      </c>
      <c r="H88">
        <v>0.19940897822380069</v>
      </c>
      <c r="I88">
        <v>0.22114971280097959</v>
      </c>
      <c r="J88">
        <v>0.2424083948135376</v>
      </c>
      <c r="K88">
        <v>0.26448199152946472</v>
      </c>
      <c r="L88">
        <v>0.28556531667709351</v>
      </c>
      <c r="M88">
        <v>0.30770117044448853</v>
      </c>
      <c r="N88">
        <v>0.32978767156600952</v>
      </c>
      <c r="O88">
        <v>0.35306635499000549</v>
      </c>
      <c r="P88">
        <v>0.37676513195037842</v>
      </c>
      <c r="Q88">
        <v>0.39970400929450989</v>
      </c>
      <c r="R88">
        <v>0.42260909080505371</v>
      </c>
      <c r="S88">
        <v>0.44601410627365112</v>
      </c>
      <c r="T88">
        <v>0.47185853123664862</v>
      </c>
      <c r="U88">
        <v>0.49950778484344482</v>
      </c>
      <c r="V88">
        <v>0.52955609560012817</v>
      </c>
      <c r="W88">
        <v>0.56185066699981689</v>
      </c>
      <c r="X88">
        <v>0.59497666358947754</v>
      </c>
      <c r="Y88">
        <v>0.62894797325134277</v>
      </c>
      <c r="Z88">
        <v>0.66345506906509399</v>
      </c>
      <c r="AA88">
        <v>0.69707900285720825</v>
      </c>
      <c r="AB88">
        <v>0.73172849416732788</v>
      </c>
      <c r="AC88">
        <v>9.5350174108518759E-2</v>
      </c>
    </row>
    <row r="89" spans="1:29" x14ac:dyDescent="0.45">
      <c r="A89" t="s">
        <v>1774</v>
      </c>
      <c r="B89" t="s">
        <v>1593</v>
      </c>
      <c r="C89">
        <v>0.15950858592987061</v>
      </c>
      <c r="D89">
        <v>0.1786766201257706</v>
      </c>
      <c r="E89">
        <v>0.1948061287403107</v>
      </c>
      <c r="F89">
        <v>0.20256760716438291</v>
      </c>
      <c r="G89">
        <v>0.20727863907814029</v>
      </c>
      <c r="H89">
        <v>0.21264529228210449</v>
      </c>
      <c r="I89">
        <v>0.2167929410934448</v>
      </c>
      <c r="J89">
        <v>0.22007113695144651</v>
      </c>
      <c r="K89">
        <v>0.22375722229480741</v>
      </c>
      <c r="L89">
        <v>0.22935956716537481</v>
      </c>
      <c r="M89">
        <v>0.23388862609863281</v>
      </c>
      <c r="N89">
        <v>0.23771291971206671</v>
      </c>
      <c r="O89">
        <v>0.24440619349479681</v>
      </c>
      <c r="P89">
        <v>0.25092688202857971</v>
      </c>
      <c r="Q89">
        <v>0.25883272290229797</v>
      </c>
      <c r="R89">
        <v>0.26564681529998779</v>
      </c>
      <c r="S89">
        <v>0.26932963728904719</v>
      </c>
      <c r="T89">
        <v>0.27484393119812012</v>
      </c>
      <c r="U89">
        <v>0.27782019972801208</v>
      </c>
      <c r="V89">
        <v>0.28117102384567261</v>
      </c>
      <c r="W89">
        <v>0.28390690684318542</v>
      </c>
      <c r="X89">
        <v>0.28815773129463201</v>
      </c>
      <c r="Y89">
        <v>0.29341936111450201</v>
      </c>
      <c r="Z89">
        <v>0.29877597093582148</v>
      </c>
      <c r="AA89">
        <v>0.30282855033874512</v>
      </c>
      <c r="AB89">
        <v>0.30805617570877081</v>
      </c>
      <c r="AC89">
        <v>2.667700303508402E-2</v>
      </c>
    </row>
    <row r="90" spans="1:29" x14ac:dyDescent="0.45">
      <c r="A90" t="s">
        <v>1775</v>
      </c>
      <c r="B90" t="s">
        <v>1618</v>
      </c>
      <c r="C90">
        <v>16.677473068237301</v>
      </c>
      <c r="D90">
        <v>17.090768814086911</v>
      </c>
      <c r="E90">
        <v>16.687185287475589</v>
      </c>
      <c r="F90">
        <v>16.54409027099609</v>
      </c>
      <c r="G90">
        <v>16.516519546508789</v>
      </c>
      <c r="H90">
        <v>16.467483520507809</v>
      </c>
      <c r="I90">
        <v>16.339809417724609</v>
      </c>
      <c r="J90">
        <v>16.320241928100589</v>
      </c>
      <c r="K90">
        <v>16.36507415771484</v>
      </c>
      <c r="L90">
        <v>16.376827239990231</v>
      </c>
      <c r="M90">
        <v>16.426177978515621</v>
      </c>
      <c r="N90">
        <v>16.491142272949219</v>
      </c>
      <c r="O90">
        <v>16.58682823181152</v>
      </c>
      <c r="P90">
        <v>16.699337005615231</v>
      </c>
      <c r="Q90">
        <v>16.794828414916989</v>
      </c>
      <c r="R90">
        <v>16.872283935546879</v>
      </c>
      <c r="S90">
        <v>16.957609176635739</v>
      </c>
      <c r="T90">
        <v>17.07327842712402</v>
      </c>
      <c r="U90">
        <v>17.202127456665039</v>
      </c>
      <c r="V90">
        <v>17.333005905151371</v>
      </c>
      <c r="W90">
        <v>17.4630126953125</v>
      </c>
      <c r="X90">
        <v>17.57798957824707</v>
      </c>
      <c r="Y90">
        <v>17.680362701416019</v>
      </c>
      <c r="Z90">
        <v>17.77092170715332</v>
      </c>
      <c r="AA90">
        <v>17.833881378173832</v>
      </c>
      <c r="AB90">
        <v>17.910993576049801</v>
      </c>
      <c r="AC90">
        <v>2.858309191881236E-3</v>
      </c>
    </row>
    <row r="92" spans="1:29" x14ac:dyDescent="0.45">
      <c r="B92" t="s">
        <v>1776</v>
      </c>
    </row>
    <row r="93" spans="1:29" x14ac:dyDescent="0.45">
      <c r="A93" t="s">
        <v>1777</v>
      </c>
      <c r="B93" t="s">
        <v>1778</v>
      </c>
      <c r="C93">
        <v>6.5495342016220093E-2</v>
      </c>
      <c r="D93">
        <v>6.3335344195365906E-2</v>
      </c>
      <c r="E93">
        <v>6.3611052930355072E-2</v>
      </c>
      <c r="F93">
        <v>6.2601976096630096E-2</v>
      </c>
      <c r="G93">
        <v>6.1895396560430527E-2</v>
      </c>
      <c r="H93">
        <v>6.1555970460176468E-2</v>
      </c>
      <c r="I93">
        <v>6.1000552028417587E-2</v>
      </c>
      <c r="J93">
        <v>5.9719327837228782E-2</v>
      </c>
      <c r="K93">
        <v>5.9399869292974472E-2</v>
      </c>
      <c r="L93">
        <v>5.9208467602729797E-2</v>
      </c>
      <c r="M93">
        <v>5.8635268360376358E-2</v>
      </c>
      <c r="N93">
        <v>5.8118700981140137E-2</v>
      </c>
      <c r="O93">
        <v>5.7820618152618408E-2</v>
      </c>
      <c r="P93">
        <v>5.7596802711486823E-2</v>
      </c>
      <c r="Q93">
        <v>5.7361405342817313E-2</v>
      </c>
      <c r="R93">
        <v>5.7212363928556442E-2</v>
      </c>
      <c r="S93">
        <v>5.6903231889009483E-2</v>
      </c>
      <c r="T93">
        <v>5.6644070893526077E-2</v>
      </c>
      <c r="U93">
        <v>5.6243952363729477E-2</v>
      </c>
      <c r="V93">
        <v>5.5781196802854538E-2</v>
      </c>
      <c r="W93">
        <v>5.5393330752849579E-2</v>
      </c>
      <c r="X93">
        <v>5.4973375052213669E-2</v>
      </c>
      <c r="Y93">
        <v>5.4612774401903152E-2</v>
      </c>
      <c r="Z93">
        <v>5.4244145750999451E-2</v>
      </c>
      <c r="AA93">
        <v>5.3924702107906342E-2</v>
      </c>
      <c r="AB93">
        <v>5.3518615663051612E-2</v>
      </c>
      <c r="AC93">
        <v>-8.0454398495303225E-3</v>
      </c>
    </row>
    <row r="94" spans="1:29" x14ac:dyDescent="0.45">
      <c r="A94" t="s">
        <v>1779</v>
      </c>
      <c r="B94" t="s">
        <v>1780</v>
      </c>
      <c r="C94">
        <v>0.15757319331169131</v>
      </c>
      <c r="D94">
        <v>0.17653824388980871</v>
      </c>
      <c r="E94">
        <v>0.1926458477973938</v>
      </c>
      <c r="F94">
        <v>0.2003890722990036</v>
      </c>
      <c r="G94">
        <v>0.2050669938325882</v>
      </c>
      <c r="H94">
        <v>0.21039468050003049</v>
      </c>
      <c r="I94">
        <v>0.21450857818126681</v>
      </c>
      <c r="J94">
        <v>0.21774961054325101</v>
      </c>
      <c r="K94">
        <v>0.22139823436737061</v>
      </c>
      <c r="L94">
        <v>0.2269328981637955</v>
      </c>
      <c r="M94">
        <v>0.2314201295375824</v>
      </c>
      <c r="N94">
        <v>0.2351967841386795</v>
      </c>
      <c r="O94">
        <v>0.24181878566741941</v>
      </c>
      <c r="P94">
        <v>0.24828812479972839</v>
      </c>
      <c r="Q94">
        <v>0.25614160299301147</v>
      </c>
      <c r="R94">
        <v>0.26291728019714361</v>
      </c>
      <c r="S94">
        <v>0.26657092571258539</v>
      </c>
      <c r="T94">
        <v>0.27200782299041748</v>
      </c>
      <c r="U94">
        <v>0.27494531869888311</v>
      </c>
      <c r="V94">
        <v>0.27825099229812622</v>
      </c>
      <c r="W94">
        <v>0.28095689415931702</v>
      </c>
      <c r="X94">
        <v>0.28517109155654907</v>
      </c>
      <c r="Y94">
        <v>0.29038175940513611</v>
      </c>
      <c r="Z94">
        <v>0.29569143056869512</v>
      </c>
      <c r="AA94">
        <v>0.29971441626548773</v>
      </c>
      <c r="AB94">
        <v>0.30489730834960938</v>
      </c>
      <c r="AC94">
        <v>2.675505613431484E-2</v>
      </c>
    </row>
    <row r="95" spans="1:29" x14ac:dyDescent="0.45">
      <c r="A95" t="s">
        <v>1781</v>
      </c>
      <c r="B95" t="s">
        <v>1782</v>
      </c>
      <c r="C95">
        <v>2.5242581032216549E-3</v>
      </c>
      <c r="D95">
        <v>2.5274485815316439E-3</v>
      </c>
      <c r="E95">
        <v>2.5326085742563009E-3</v>
      </c>
      <c r="F95">
        <v>2.533233724534512E-3</v>
      </c>
      <c r="G95">
        <v>2.535882405936718E-3</v>
      </c>
      <c r="H95">
        <v>2.540368121117353E-3</v>
      </c>
      <c r="I95">
        <v>2.5422528851777319E-3</v>
      </c>
      <c r="J95">
        <v>2.5453937705606222E-3</v>
      </c>
      <c r="K95">
        <v>2.5490603875368829E-3</v>
      </c>
      <c r="L95">
        <v>2.551554469391704E-3</v>
      </c>
      <c r="M95">
        <v>2.5528869591653351E-3</v>
      </c>
      <c r="N95">
        <v>2.5536359753459692E-3</v>
      </c>
      <c r="O95">
        <v>2.5551239959895611E-3</v>
      </c>
      <c r="P95">
        <v>2.556521445512772E-3</v>
      </c>
      <c r="Q95">
        <v>2.5584092363715172E-3</v>
      </c>
      <c r="R95">
        <v>2.5603929534554482E-3</v>
      </c>
      <c r="S95">
        <v>2.5611117016524081E-3</v>
      </c>
      <c r="T95">
        <v>2.5649594608694311E-3</v>
      </c>
      <c r="U95">
        <v>2.566458890214562E-3</v>
      </c>
      <c r="V95">
        <v>2.567789051681757E-3</v>
      </c>
      <c r="W95">
        <v>2.5683694984763861E-3</v>
      </c>
      <c r="X95">
        <v>2.5692624039947991E-3</v>
      </c>
      <c r="Y95">
        <v>2.5717106182128191E-3</v>
      </c>
      <c r="Z95">
        <v>2.5733232032507658E-3</v>
      </c>
      <c r="AA95">
        <v>2.5739751290529971E-3</v>
      </c>
      <c r="AB95">
        <v>2.5747127365320921E-3</v>
      </c>
      <c r="AC95">
        <v>7.9194423104467226E-4</v>
      </c>
    </row>
    <row r="96" spans="1:29" x14ac:dyDescent="0.45">
      <c r="A96" t="s">
        <v>1783</v>
      </c>
      <c r="B96" t="s">
        <v>1627</v>
      </c>
      <c r="C96">
        <v>0.2255927920341492</v>
      </c>
      <c r="D96">
        <v>0.24240103363990781</v>
      </c>
      <c r="E96">
        <v>0.25878950953483582</v>
      </c>
      <c r="F96">
        <v>0.26552426815032959</v>
      </c>
      <c r="G96">
        <v>0.26949825882911682</v>
      </c>
      <c r="H96">
        <v>0.27449104189872742</v>
      </c>
      <c r="I96">
        <v>0.27805137634277338</v>
      </c>
      <c r="J96">
        <v>0.28001433610916138</v>
      </c>
      <c r="K96">
        <v>0.28334715962409968</v>
      </c>
      <c r="L96">
        <v>0.28869292140007019</v>
      </c>
      <c r="M96">
        <v>0.29260829091072083</v>
      </c>
      <c r="N96">
        <v>0.29586911201477051</v>
      </c>
      <c r="O96">
        <v>0.30219453573226929</v>
      </c>
      <c r="P96">
        <v>0.30844146013259888</v>
      </c>
      <c r="Q96">
        <v>0.31606140732765198</v>
      </c>
      <c r="R96">
        <v>0.32269003987312322</v>
      </c>
      <c r="S96">
        <v>0.32603529095649719</v>
      </c>
      <c r="T96">
        <v>0.33121687173843378</v>
      </c>
      <c r="U96">
        <v>0.3337557315826416</v>
      </c>
      <c r="V96">
        <v>0.33659997582435608</v>
      </c>
      <c r="W96">
        <v>0.33891859650611877</v>
      </c>
      <c r="X96">
        <v>0.34271371364593511</v>
      </c>
      <c r="Y96">
        <v>0.34756624698638922</v>
      </c>
      <c r="Z96">
        <v>0.35250890254974371</v>
      </c>
      <c r="AA96">
        <v>0.35621309280395508</v>
      </c>
      <c r="AB96">
        <v>0.36099064350128168</v>
      </c>
      <c r="AC96">
        <v>1.8982742965093061E-2</v>
      </c>
    </row>
    <row r="98" spans="1:29" x14ac:dyDescent="0.45">
      <c r="B98" t="s">
        <v>1628</v>
      </c>
    </row>
    <row r="99" spans="1:29" x14ac:dyDescent="0.45">
      <c r="A99" t="s">
        <v>1784</v>
      </c>
      <c r="B99" t="s">
        <v>1630</v>
      </c>
      <c r="C99">
        <v>6045</v>
      </c>
      <c r="D99">
        <v>5873</v>
      </c>
      <c r="E99">
        <v>5850</v>
      </c>
      <c r="F99">
        <v>5826</v>
      </c>
      <c r="G99">
        <v>5803</v>
      </c>
      <c r="H99">
        <v>5779</v>
      </c>
      <c r="I99">
        <v>5755</v>
      </c>
      <c r="J99">
        <v>5732</v>
      </c>
      <c r="K99">
        <v>5708</v>
      </c>
      <c r="L99">
        <v>5684</v>
      </c>
      <c r="M99">
        <v>5661</v>
      </c>
      <c r="N99">
        <v>5637</v>
      </c>
      <c r="O99">
        <v>5613</v>
      </c>
      <c r="P99">
        <v>5589</v>
      </c>
      <c r="Q99">
        <v>5566</v>
      </c>
      <c r="R99">
        <v>5542</v>
      </c>
      <c r="S99">
        <v>5518</v>
      </c>
      <c r="T99">
        <v>5495</v>
      </c>
      <c r="U99">
        <v>5471</v>
      </c>
      <c r="V99">
        <v>5447</v>
      </c>
      <c r="W99">
        <v>5423</v>
      </c>
      <c r="X99">
        <v>5400</v>
      </c>
      <c r="Y99">
        <v>5376</v>
      </c>
      <c r="Z99">
        <v>5352</v>
      </c>
      <c r="AA99">
        <v>5328</v>
      </c>
      <c r="AB99">
        <v>5305</v>
      </c>
      <c r="AC99">
        <v>-5.2096509329098151E-3</v>
      </c>
    </row>
    <row r="100" spans="1:29" x14ac:dyDescent="0.45">
      <c r="A100" t="s">
        <v>1785</v>
      </c>
      <c r="B100" t="s">
        <v>1632</v>
      </c>
      <c r="C100">
        <v>5404</v>
      </c>
      <c r="D100">
        <v>5271</v>
      </c>
      <c r="E100">
        <v>5249</v>
      </c>
      <c r="F100">
        <v>5228</v>
      </c>
      <c r="G100">
        <v>5207</v>
      </c>
      <c r="H100">
        <v>5185</v>
      </c>
      <c r="I100">
        <v>5164</v>
      </c>
      <c r="J100">
        <v>5142</v>
      </c>
      <c r="K100">
        <v>5121</v>
      </c>
      <c r="L100">
        <v>5100</v>
      </c>
      <c r="M100">
        <v>5078</v>
      </c>
      <c r="N100">
        <v>5057</v>
      </c>
      <c r="O100">
        <v>5035</v>
      </c>
      <c r="P100">
        <v>5014</v>
      </c>
      <c r="Q100">
        <v>4993</v>
      </c>
      <c r="R100">
        <v>4971</v>
      </c>
      <c r="S100">
        <v>4950</v>
      </c>
      <c r="T100">
        <v>4929</v>
      </c>
      <c r="U100">
        <v>4907</v>
      </c>
      <c r="V100">
        <v>4886</v>
      </c>
      <c r="W100">
        <v>4865</v>
      </c>
      <c r="X100">
        <v>4843</v>
      </c>
      <c r="Y100">
        <v>4822</v>
      </c>
      <c r="Z100">
        <v>4801</v>
      </c>
      <c r="AA100">
        <v>4780</v>
      </c>
      <c r="AB100">
        <v>4758</v>
      </c>
      <c r="AC100">
        <v>-5.0795356335953112E-3</v>
      </c>
    </row>
    <row r="101" spans="1:29" x14ac:dyDescent="0.45">
      <c r="A101" t="s">
        <v>1786</v>
      </c>
      <c r="B101" t="s">
        <v>1634</v>
      </c>
      <c r="C101">
        <v>5984</v>
      </c>
      <c r="D101">
        <v>5836</v>
      </c>
      <c r="E101">
        <v>5817</v>
      </c>
      <c r="F101">
        <v>5798</v>
      </c>
      <c r="G101">
        <v>5779</v>
      </c>
      <c r="H101">
        <v>5760</v>
      </c>
      <c r="I101">
        <v>5741</v>
      </c>
      <c r="J101">
        <v>5722</v>
      </c>
      <c r="K101">
        <v>5703</v>
      </c>
      <c r="L101">
        <v>5683</v>
      </c>
      <c r="M101">
        <v>5664</v>
      </c>
      <c r="N101">
        <v>5645</v>
      </c>
      <c r="O101">
        <v>5626</v>
      </c>
      <c r="P101">
        <v>5607</v>
      </c>
      <c r="Q101">
        <v>5588</v>
      </c>
      <c r="R101">
        <v>5569</v>
      </c>
      <c r="S101">
        <v>5549</v>
      </c>
      <c r="T101">
        <v>5530</v>
      </c>
      <c r="U101">
        <v>5511</v>
      </c>
      <c r="V101">
        <v>5492</v>
      </c>
      <c r="W101">
        <v>5473</v>
      </c>
      <c r="X101">
        <v>5453</v>
      </c>
      <c r="Y101">
        <v>5434</v>
      </c>
      <c r="Z101">
        <v>5415</v>
      </c>
      <c r="AA101">
        <v>5396</v>
      </c>
      <c r="AB101">
        <v>5377</v>
      </c>
      <c r="AC101">
        <v>-4.2692066307929988E-3</v>
      </c>
    </row>
    <row r="102" spans="1:29" x14ac:dyDescent="0.45">
      <c r="A102" t="s">
        <v>1787</v>
      </c>
      <c r="B102" t="s">
        <v>1636</v>
      </c>
      <c r="C102">
        <v>6267</v>
      </c>
      <c r="D102">
        <v>6263</v>
      </c>
      <c r="E102">
        <v>6251</v>
      </c>
      <c r="F102">
        <v>6239</v>
      </c>
      <c r="G102">
        <v>6227</v>
      </c>
      <c r="H102">
        <v>6215</v>
      </c>
      <c r="I102">
        <v>6203</v>
      </c>
      <c r="J102">
        <v>6191</v>
      </c>
      <c r="K102">
        <v>6178</v>
      </c>
      <c r="L102">
        <v>6166</v>
      </c>
      <c r="M102">
        <v>6153</v>
      </c>
      <c r="N102">
        <v>6141</v>
      </c>
      <c r="O102">
        <v>6128</v>
      </c>
      <c r="P102">
        <v>6116</v>
      </c>
      <c r="Q102">
        <v>6103</v>
      </c>
      <c r="R102">
        <v>6091</v>
      </c>
      <c r="S102">
        <v>6078</v>
      </c>
      <c r="T102">
        <v>6066</v>
      </c>
      <c r="U102">
        <v>6053</v>
      </c>
      <c r="V102">
        <v>6040</v>
      </c>
      <c r="W102">
        <v>6028</v>
      </c>
      <c r="X102">
        <v>6015</v>
      </c>
      <c r="Y102">
        <v>6002</v>
      </c>
      <c r="Z102">
        <v>5990</v>
      </c>
      <c r="AA102">
        <v>5977</v>
      </c>
      <c r="AB102">
        <v>5964</v>
      </c>
      <c r="AC102">
        <v>-1.980291603725814E-3</v>
      </c>
    </row>
    <row r="103" spans="1:29" x14ac:dyDescent="0.45">
      <c r="A103" t="s">
        <v>1788</v>
      </c>
      <c r="B103" t="s">
        <v>1638</v>
      </c>
      <c r="C103">
        <v>2431</v>
      </c>
      <c r="D103">
        <v>2296</v>
      </c>
      <c r="E103">
        <v>2280</v>
      </c>
      <c r="F103">
        <v>2263</v>
      </c>
      <c r="G103">
        <v>2245</v>
      </c>
      <c r="H103">
        <v>2228</v>
      </c>
      <c r="I103">
        <v>2210</v>
      </c>
      <c r="J103">
        <v>2192</v>
      </c>
      <c r="K103">
        <v>2175</v>
      </c>
      <c r="L103">
        <v>2157</v>
      </c>
      <c r="M103">
        <v>2139</v>
      </c>
      <c r="N103">
        <v>2122</v>
      </c>
      <c r="O103">
        <v>2104</v>
      </c>
      <c r="P103">
        <v>2087</v>
      </c>
      <c r="Q103">
        <v>2069</v>
      </c>
      <c r="R103">
        <v>2052</v>
      </c>
      <c r="S103">
        <v>2034</v>
      </c>
      <c r="T103">
        <v>2017</v>
      </c>
      <c r="U103">
        <v>2000</v>
      </c>
      <c r="V103">
        <v>1982</v>
      </c>
      <c r="W103">
        <v>1965</v>
      </c>
      <c r="X103">
        <v>1948</v>
      </c>
      <c r="Y103">
        <v>1930</v>
      </c>
      <c r="Z103">
        <v>1913</v>
      </c>
      <c r="AA103">
        <v>1896</v>
      </c>
      <c r="AB103">
        <v>1879</v>
      </c>
      <c r="AC103">
        <v>-1.024962983363786E-2</v>
      </c>
    </row>
    <row r="104" spans="1:29" x14ac:dyDescent="0.45">
      <c r="A104" t="s">
        <v>1789</v>
      </c>
      <c r="B104" t="s">
        <v>1640</v>
      </c>
      <c r="C104">
        <v>3231</v>
      </c>
      <c r="D104">
        <v>3099</v>
      </c>
      <c r="E104">
        <v>3084</v>
      </c>
      <c r="F104">
        <v>3069</v>
      </c>
      <c r="G104">
        <v>3053</v>
      </c>
      <c r="H104">
        <v>3038</v>
      </c>
      <c r="I104">
        <v>3023</v>
      </c>
      <c r="J104">
        <v>3008</v>
      </c>
      <c r="K104">
        <v>2992</v>
      </c>
      <c r="L104">
        <v>2977</v>
      </c>
      <c r="M104">
        <v>2961</v>
      </c>
      <c r="N104">
        <v>2946</v>
      </c>
      <c r="O104">
        <v>2930</v>
      </c>
      <c r="P104">
        <v>2915</v>
      </c>
      <c r="Q104">
        <v>2900</v>
      </c>
      <c r="R104">
        <v>2884</v>
      </c>
      <c r="S104">
        <v>2869</v>
      </c>
      <c r="T104">
        <v>2853</v>
      </c>
      <c r="U104">
        <v>2838</v>
      </c>
      <c r="V104">
        <v>2822</v>
      </c>
      <c r="W104">
        <v>2807</v>
      </c>
      <c r="X104">
        <v>2791</v>
      </c>
      <c r="Y104">
        <v>2776</v>
      </c>
      <c r="Z104">
        <v>2760</v>
      </c>
      <c r="AA104">
        <v>2745</v>
      </c>
      <c r="AB104">
        <v>2730</v>
      </c>
      <c r="AC104">
        <v>-6.7169429162804439E-3</v>
      </c>
    </row>
    <row r="105" spans="1:29" x14ac:dyDescent="0.45">
      <c r="A105" t="s">
        <v>1790</v>
      </c>
      <c r="B105" t="s">
        <v>1642</v>
      </c>
      <c r="C105">
        <v>1966</v>
      </c>
      <c r="D105">
        <v>1889</v>
      </c>
      <c r="E105">
        <v>1880</v>
      </c>
      <c r="F105">
        <v>1870</v>
      </c>
      <c r="G105">
        <v>1860</v>
      </c>
      <c r="H105">
        <v>1851</v>
      </c>
      <c r="I105">
        <v>1841</v>
      </c>
      <c r="J105">
        <v>1831</v>
      </c>
      <c r="K105">
        <v>1822</v>
      </c>
      <c r="L105">
        <v>1812</v>
      </c>
      <c r="M105">
        <v>1803</v>
      </c>
      <c r="N105">
        <v>1793</v>
      </c>
      <c r="O105">
        <v>1784</v>
      </c>
      <c r="P105">
        <v>1774</v>
      </c>
      <c r="Q105">
        <v>1765</v>
      </c>
      <c r="R105">
        <v>1756</v>
      </c>
      <c r="S105">
        <v>1746</v>
      </c>
      <c r="T105">
        <v>1737</v>
      </c>
      <c r="U105">
        <v>1728</v>
      </c>
      <c r="V105">
        <v>1718</v>
      </c>
      <c r="W105">
        <v>1709</v>
      </c>
      <c r="X105">
        <v>1700</v>
      </c>
      <c r="Y105">
        <v>1690</v>
      </c>
      <c r="Z105">
        <v>1681</v>
      </c>
      <c r="AA105">
        <v>1672</v>
      </c>
      <c r="AB105">
        <v>1663</v>
      </c>
      <c r="AC105">
        <v>-6.6727505264080333E-3</v>
      </c>
    </row>
    <row r="106" spans="1:29" x14ac:dyDescent="0.45">
      <c r="A106" t="s">
        <v>1791</v>
      </c>
      <c r="B106" t="s">
        <v>1644</v>
      </c>
      <c r="C106">
        <v>4734</v>
      </c>
      <c r="D106">
        <v>4833</v>
      </c>
      <c r="E106">
        <v>4825</v>
      </c>
      <c r="F106">
        <v>4816</v>
      </c>
      <c r="G106">
        <v>4807</v>
      </c>
      <c r="H106">
        <v>4799</v>
      </c>
      <c r="I106">
        <v>4790</v>
      </c>
      <c r="J106">
        <v>4782</v>
      </c>
      <c r="K106">
        <v>4774</v>
      </c>
      <c r="L106">
        <v>4766</v>
      </c>
      <c r="M106">
        <v>4758</v>
      </c>
      <c r="N106">
        <v>4750</v>
      </c>
      <c r="O106">
        <v>4742</v>
      </c>
      <c r="P106">
        <v>4734</v>
      </c>
      <c r="Q106">
        <v>4726</v>
      </c>
      <c r="R106">
        <v>4718</v>
      </c>
      <c r="S106">
        <v>4710</v>
      </c>
      <c r="T106">
        <v>4702</v>
      </c>
      <c r="U106">
        <v>4694</v>
      </c>
      <c r="V106">
        <v>4687</v>
      </c>
      <c r="W106">
        <v>4679</v>
      </c>
      <c r="X106">
        <v>4671</v>
      </c>
      <c r="Y106">
        <v>4664</v>
      </c>
      <c r="Z106">
        <v>4656</v>
      </c>
      <c r="AA106">
        <v>4648</v>
      </c>
      <c r="AB106">
        <v>4641</v>
      </c>
      <c r="AC106">
        <v>-7.9331119546310891E-4</v>
      </c>
    </row>
    <row r="107" spans="1:29" x14ac:dyDescent="0.45">
      <c r="A107" t="s">
        <v>1792</v>
      </c>
      <c r="B107" t="s">
        <v>1646</v>
      </c>
      <c r="C107">
        <v>3251</v>
      </c>
      <c r="D107">
        <v>3291</v>
      </c>
      <c r="E107">
        <v>3285</v>
      </c>
      <c r="F107">
        <v>3279</v>
      </c>
      <c r="G107">
        <v>3272</v>
      </c>
      <c r="H107">
        <v>3266</v>
      </c>
      <c r="I107">
        <v>3259</v>
      </c>
      <c r="J107">
        <v>3252</v>
      </c>
      <c r="K107">
        <v>3245</v>
      </c>
      <c r="L107">
        <v>3238</v>
      </c>
      <c r="M107">
        <v>3231</v>
      </c>
      <c r="N107">
        <v>3224</v>
      </c>
      <c r="O107">
        <v>3216</v>
      </c>
      <c r="P107">
        <v>3209</v>
      </c>
      <c r="Q107">
        <v>3202</v>
      </c>
      <c r="R107">
        <v>3195</v>
      </c>
      <c r="S107">
        <v>3187</v>
      </c>
      <c r="T107">
        <v>3180</v>
      </c>
      <c r="U107">
        <v>3173</v>
      </c>
      <c r="V107">
        <v>3165</v>
      </c>
      <c r="W107">
        <v>3158</v>
      </c>
      <c r="X107">
        <v>3151</v>
      </c>
      <c r="Y107">
        <v>3143</v>
      </c>
      <c r="Z107">
        <v>3136</v>
      </c>
      <c r="AA107">
        <v>3129</v>
      </c>
      <c r="AB107">
        <v>3122</v>
      </c>
      <c r="AC107">
        <v>-1.61824200126981E-3</v>
      </c>
    </row>
    <row r="108" spans="1:29" x14ac:dyDescent="0.45">
      <c r="A108" t="s">
        <v>1793</v>
      </c>
      <c r="B108" t="s">
        <v>1648</v>
      </c>
      <c r="C108">
        <v>3989.572265625</v>
      </c>
      <c r="D108">
        <v>3910.10595703125</v>
      </c>
      <c r="E108">
        <v>3891.6015625</v>
      </c>
      <c r="F108">
        <v>3872.8251953125</v>
      </c>
      <c r="G108">
        <v>3853.715576171875</v>
      </c>
      <c r="H108">
        <v>3835.1279296875</v>
      </c>
      <c r="I108">
        <v>3816.111328125</v>
      </c>
      <c r="J108">
        <v>3797.1376953125</v>
      </c>
      <c r="K108">
        <v>3778.5009765625</v>
      </c>
      <c r="L108">
        <v>3759.552734375</v>
      </c>
      <c r="M108">
        <v>3740.7109375</v>
      </c>
      <c r="N108">
        <v>3722.160888671875</v>
      </c>
      <c r="O108">
        <v>3703.157470703125</v>
      </c>
      <c r="P108">
        <v>3684.65234375</v>
      </c>
      <c r="Q108">
        <v>3666.06494140625</v>
      </c>
      <c r="R108">
        <v>3647.55615234375</v>
      </c>
      <c r="S108">
        <v>3628.5244140625</v>
      </c>
      <c r="T108">
        <v>3610.19921875</v>
      </c>
      <c r="U108">
        <v>3591.732177734375</v>
      </c>
      <c r="V108">
        <v>3572.9052734375</v>
      </c>
      <c r="W108">
        <v>3554.652587890625</v>
      </c>
      <c r="X108">
        <v>3536.15771484375</v>
      </c>
      <c r="Y108">
        <v>3517.5849609375</v>
      </c>
      <c r="Z108">
        <v>3499.5966796875</v>
      </c>
      <c r="AA108">
        <v>3481.78857421875</v>
      </c>
      <c r="AB108">
        <v>3464.1162109375</v>
      </c>
      <c r="AC108">
        <v>-5.6331334759734952E-3</v>
      </c>
    </row>
    <row r="110" spans="1:29" x14ac:dyDescent="0.45">
      <c r="B110" t="s">
        <v>1649</v>
      </c>
    </row>
    <row r="111" spans="1:29" x14ac:dyDescent="0.45">
      <c r="A111" t="s">
        <v>1794</v>
      </c>
      <c r="B111" t="s">
        <v>1630</v>
      </c>
      <c r="C111">
        <v>530</v>
      </c>
      <c r="D111">
        <v>626</v>
      </c>
      <c r="E111">
        <v>633</v>
      </c>
      <c r="F111">
        <v>640</v>
      </c>
      <c r="G111">
        <v>647</v>
      </c>
      <c r="H111">
        <v>654</v>
      </c>
      <c r="I111">
        <v>662</v>
      </c>
      <c r="J111">
        <v>669</v>
      </c>
      <c r="K111">
        <v>676</v>
      </c>
      <c r="L111">
        <v>683</v>
      </c>
      <c r="M111">
        <v>690</v>
      </c>
      <c r="N111">
        <v>697</v>
      </c>
      <c r="O111">
        <v>704</v>
      </c>
      <c r="P111">
        <v>712</v>
      </c>
      <c r="Q111">
        <v>719</v>
      </c>
      <c r="R111">
        <v>726</v>
      </c>
      <c r="S111">
        <v>733</v>
      </c>
      <c r="T111">
        <v>740</v>
      </c>
      <c r="U111">
        <v>747</v>
      </c>
      <c r="V111">
        <v>754</v>
      </c>
      <c r="W111">
        <v>761</v>
      </c>
      <c r="X111">
        <v>769</v>
      </c>
      <c r="Y111">
        <v>776</v>
      </c>
      <c r="Z111">
        <v>783</v>
      </c>
      <c r="AA111">
        <v>790</v>
      </c>
      <c r="AB111">
        <v>797</v>
      </c>
      <c r="AC111">
        <v>1.6452990811785199E-2</v>
      </c>
    </row>
    <row r="112" spans="1:29" x14ac:dyDescent="0.45">
      <c r="A112" t="s">
        <v>1795</v>
      </c>
      <c r="B112" t="s">
        <v>1632</v>
      </c>
      <c r="C112">
        <v>766</v>
      </c>
      <c r="D112">
        <v>858</v>
      </c>
      <c r="E112">
        <v>866</v>
      </c>
      <c r="F112">
        <v>874</v>
      </c>
      <c r="G112">
        <v>883</v>
      </c>
      <c r="H112">
        <v>891</v>
      </c>
      <c r="I112">
        <v>899</v>
      </c>
      <c r="J112">
        <v>907</v>
      </c>
      <c r="K112">
        <v>915</v>
      </c>
      <c r="L112">
        <v>923</v>
      </c>
      <c r="M112">
        <v>932</v>
      </c>
      <c r="N112">
        <v>940</v>
      </c>
      <c r="O112">
        <v>948</v>
      </c>
      <c r="P112">
        <v>956</v>
      </c>
      <c r="Q112">
        <v>964</v>
      </c>
      <c r="R112">
        <v>973</v>
      </c>
      <c r="S112">
        <v>981</v>
      </c>
      <c r="T112">
        <v>989</v>
      </c>
      <c r="U112">
        <v>997</v>
      </c>
      <c r="V112">
        <v>1005</v>
      </c>
      <c r="W112">
        <v>1014</v>
      </c>
      <c r="X112">
        <v>1022</v>
      </c>
      <c r="Y112">
        <v>1030</v>
      </c>
      <c r="Z112">
        <v>1038</v>
      </c>
      <c r="AA112">
        <v>1046</v>
      </c>
      <c r="AB112">
        <v>1055</v>
      </c>
      <c r="AC112">
        <v>1.2886884383320311E-2</v>
      </c>
    </row>
    <row r="113" spans="1:29" x14ac:dyDescent="0.45">
      <c r="A113" t="s">
        <v>1796</v>
      </c>
      <c r="B113" t="s">
        <v>1634</v>
      </c>
      <c r="C113">
        <v>873</v>
      </c>
      <c r="D113">
        <v>857</v>
      </c>
      <c r="E113">
        <v>862</v>
      </c>
      <c r="F113">
        <v>867</v>
      </c>
      <c r="G113">
        <v>871</v>
      </c>
      <c r="H113">
        <v>876</v>
      </c>
      <c r="I113">
        <v>881</v>
      </c>
      <c r="J113">
        <v>886</v>
      </c>
      <c r="K113">
        <v>890</v>
      </c>
      <c r="L113">
        <v>895</v>
      </c>
      <c r="M113">
        <v>900</v>
      </c>
      <c r="N113">
        <v>905</v>
      </c>
      <c r="O113">
        <v>909</v>
      </c>
      <c r="P113">
        <v>914</v>
      </c>
      <c r="Q113">
        <v>919</v>
      </c>
      <c r="R113">
        <v>924</v>
      </c>
      <c r="S113">
        <v>928</v>
      </c>
      <c r="T113">
        <v>933</v>
      </c>
      <c r="U113">
        <v>938</v>
      </c>
      <c r="V113">
        <v>943</v>
      </c>
      <c r="W113">
        <v>948</v>
      </c>
      <c r="X113">
        <v>952</v>
      </c>
      <c r="Y113">
        <v>957</v>
      </c>
      <c r="Z113">
        <v>962</v>
      </c>
      <c r="AA113">
        <v>967</v>
      </c>
      <c r="AB113">
        <v>972</v>
      </c>
      <c r="AC113">
        <v>4.3060544685959989E-3</v>
      </c>
    </row>
    <row r="114" spans="1:29" x14ac:dyDescent="0.45">
      <c r="A114" t="s">
        <v>1797</v>
      </c>
      <c r="B114" t="s">
        <v>1636</v>
      </c>
      <c r="C114">
        <v>1052</v>
      </c>
      <c r="D114">
        <v>1048</v>
      </c>
      <c r="E114">
        <v>1053</v>
      </c>
      <c r="F114">
        <v>1057</v>
      </c>
      <c r="G114">
        <v>1062</v>
      </c>
      <c r="H114">
        <v>1067</v>
      </c>
      <c r="I114">
        <v>1071</v>
      </c>
      <c r="J114">
        <v>1076</v>
      </c>
      <c r="K114">
        <v>1081</v>
      </c>
      <c r="L114">
        <v>1086</v>
      </c>
      <c r="M114">
        <v>1090</v>
      </c>
      <c r="N114">
        <v>1095</v>
      </c>
      <c r="O114">
        <v>1100</v>
      </c>
      <c r="P114">
        <v>1105</v>
      </c>
      <c r="Q114">
        <v>1109</v>
      </c>
      <c r="R114">
        <v>1114</v>
      </c>
      <c r="S114">
        <v>1119</v>
      </c>
      <c r="T114">
        <v>1124</v>
      </c>
      <c r="U114">
        <v>1129</v>
      </c>
      <c r="V114">
        <v>1133</v>
      </c>
      <c r="W114">
        <v>1138</v>
      </c>
      <c r="X114">
        <v>1143</v>
      </c>
      <c r="Y114">
        <v>1148</v>
      </c>
      <c r="Z114">
        <v>1153</v>
      </c>
      <c r="AA114">
        <v>1158</v>
      </c>
      <c r="AB114">
        <v>1162</v>
      </c>
      <c r="AC114">
        <v>3.9859044359582541E-3</v>
      </c>
    </row>
    <row r="115" spans="1:29" x14ac:dyDescent="0.45">
      <c r="A115" t="s">
        <v>1798</v>
      </c>
      <c r="B115" t="s">
        <v>1638</v>
      </c>
      <c r="C115">
        <v>2319</v>
      </c>
      <c r="D115">
        <v>2427</v>
      </c>
      <c r="E115">
        <v>2442</v>
      </c>
      <c r="F115">
        <v>2458</v>
      </c>
      <c r="G115">
        <v>2473</v>
      </c>
      <c r="H115">
        <v>2489</v>
      </c>
      <c r="I115">
        <v>2505</v>
      </c>
      <c r="J115">
        <v>2522</v>
      </c>
      <c r="K115">
        <v>2538</v>
      </c>
      <c r="L115">
        <v>2554</v>
      </c>
      <c r="M115">
        <v>2570</v>
      </c>
      <c r="N115">
        <v>2586</v>
      </c>
      <c r="O115">
        <v>2603</v>
      </c>
      <c r="P115">
        <v>2619</v>
      </c>
      <c r="Q115">
        <v>2635</v>
      </c>
      <c r="R115">
        <v>2652</v>
      </c>
      <c r="S115">
        <v>2668</v>
      </c>
      <c r="T115">
        <v>2684</v>
      </c>
      <c r="U115">
        <v>2701</v>
      </c>
      <c r="V115">
        <v>2717</v>
      </c>
      <c r="W115">
        <v>2734</v>
      </c>
      <c r="X115">
        <v>2750</v>
      </c>
      <c r="Y115">
        <v>2767</v>
      </c>
      <c r="Z115">
        <v>2783</v>
      </c>
      <c r="AA115">
        <v>2800</v>
      </c>
      <c r="AB115">
        <v>2816</v>
      </c>
      <c r="AC115">
        <v>7.7974985795448148E-3</v>
      </c>
    </row>
    <row r="116" spans="1:29" x14ac:dyDescent="0.45">
      <c r="A116" t="s">
        <v>1799</v>
      </c>
      <c r="B116" t="s">
        <v>1640</v>
      </c>
      <c r="C116">
        <v>1790</v>
      </c>
      <c r="D116">
        <v>1783</v>
      </c>
      <c r="E116">
        <v>1790</v>
      </c>
      <c r="F116">
        <v>1797</v>
      </c>
      <c r="G116">
        <v>1804</v>
      </c>
      <c r="H116">
        <v>1811</v>
      </c>
      <c r="I116">
        <v>1819</v>
      </c>
      <c r="J116">
        <v>1826</v>
      </c>
      <c r="K116">
        <v>1833</v>
      </c>
      <c r="L116">
        <v>1840</v>
      </c>
      <c r="M116">
        <v>1847</v>
      </c>
      <c r="N116">
        <v>1854</v>
      </c>
      <c r="O116">
        <v>1862</v>
      </c>
      <c r="P116">
        <v>1869</v>
      </c>
      <c r="Q116">
        <v>1876</v>
      </c>
      <c r="R116">
        <v>1883</v>
      </c>
      <c r="S116">
        <v>1890</v>
      </c>
      <c r="T116">
        <v>1898</v>
      </c>
      <c r="U116">
        <v>1905</v>
      </c>
      <c r="V116">
        <v>1912</v>
      </c>
      <c r="W116">
        <v>1919</v>
      </c>
      <c r="X116">
        <v>1926</v>
      </c>
      <c r="Y116">
        <v>1934</v>
      </c>
      <c r="Z116">
        <v>1941</v>
      </c>
      <c r="AA116">
        <v>1948</v>
      </c>
      <c r="AB116">
        <v>1955</v>
      </c>
      <c r="AC116">
        <v>3.533210066561487E-3</v>
      </c>
    </row>
    <row r="117" spans="1:29" x14ac:dyDescent="0.45">
      <c r="A117" t="s">
        <v>1800</v>
      </c>
      <c r="B117" t="s">
        <v>1642</v>
      </c>
      <c r="C117">
        <v>2916</v>
      </c>
      <c r="D117">
        <v>2946</v>
      </c>
      <c r="E117">
        <v>2961</v>
      </c>
      <c r="F117">
        <v>2976</v>
      </c>
      <c r="G117">
        <v>2990</v>
      </c>
      <c r="H117">
        <v>3005</v>
      </c>
      <c r="I117">
        <v>3020</v>
      </c>
      <c r="J117">
        <v>3035</v>
      </c>
      <c r="K117">
        <v>3049</v>
      </c>
      <c r="L117">
        <v>3064</v>
      </c>
      <c r="M117">
        <v>3079</v>
      </c>
      <c r="N117">
        <v>3093</v>
      </c>
      <c r="O117">
        <v>3108</v>
      </c>
      <c r="P117">
        <v>3123</v>
      </c>
      <c r="Q117">
        <v>3138</v>
      </c>
      <c r="R117">
        <v>3152</v>
      </c>
      <c r="S117">
        <v>3167</v>
      </c>
      <c r="T117">
        <v>3182</v>
      </c>
      <c r="U117">
        <v>3197</v>
      </c>
      <c r="V117">
        <v>3211</v>
      </c>
      <c r="W117">
        <v>3226</v>
      </c>
      <c r="X117">
        <v>3241</v>
      </c>
      <c r="Y117">
        <v>3255</v>
      </c>
      <c r="Z117">
        <v>3270</v>
      </c>
      <c r="AA117">
        <v>3285</v>
      </c>
      <c r="AB117">
        <v>3299</v>
      </c>
      <c r="AC117">
        <v>4.9484665423147334E-3</v>
      </c>
    </row>
    <row r="118" spans="1:29" x14ac:dyDescent="0.45">
      <c r="A118" t="s">
        <v>1801</v>
      </c>
      <c r="B118" t="s">
        <v>1644</v>
      </c>
      <c r="C118">
        <v>1515</v>
      </c>
      <c r="D118">
        <v>1608</v>
      </c>
      <c r="E118">
        <v>1617</v>
      </c>
      <c r="F118">
        <v>1627</v>
      </c>
      <c r="G118">
        <v>1636</v>
      </c>
      <c r="H118">
        <v>1645</v>
      </c>
      <c r="I118">
        <v>1655</v>
      </c>
      <c r="J118">
        <v>1664</v>
      </c>
      <c r="K118">
        <v>1673</v>
      </c>
      <c r="L118">
        <v>1682</v>
      </c>
      <c r="M118">
        <v>1691</v>
      </c>
      <c r="N118">
        <v>1701</v>
      </c>
      <c r="O118">
        <v>1710</v>
      </c>
      <c r="P118">
        <v>1719</v>
      </c>
      <c r="Q118">
        <v>1728</v>
      </c>
      <c r="R118">
        <v>1737</v>
      </c>
      <c r="S118">
        <v>1746</v>
      </c>
      <c r="T118">
        <v>1755</v>
      </c>
      <c r="U118">
        <v>1764</v>
      </c>
      <c r="V118">
        <v>1773</v>
      </c>
      <c r="W118">
        <v>1782</v>
      </c>
      <c r="X118">
        <v>1791</v>
      </c>
      <c r="Y118">
        <v>1800</v>
      </c>
      <c r="Z118">
        <v>1809</v>
      </c>
      <c r="AA118">
        <v>1818</v>
      </c>
      <c r="AB118">
        <v>1827</v>
      </c>
      <c r="AC118">
        <v>7.5185167090765503E-3</v>
      </c>
    </row>
    <row r="119" spans="1:29" x14ac:dyDescent="0.45">
      <c r="A119" t="s">
        <v>1802</v>
      </c>
      <c r="B119" t="s">
        <v>1646</v>
      </c>
      <c r="C119">
        <v>887</v>
      </c>
      <c r="D119">
        <v>1040</v>
      </c>
      <c r="E119">
        <v>1049</v>
      </c>
      <c r="F119">
        <v>1058</v>
      </c>
      <c r="G119">
        <v>1067</v>
      </c>
      <c r="H119">
        <v>1076</v>
      </c>
      <c r="I119">
        <v>1085</v>
      </c>
      <c r="J119">
        <v>1094</v>
      </c>
      <c r="K119">
        <v>1103</v>
      </c>
      <c r="L119">
        <v>1112</v>
      </c>
      <c r="M119">
        <v>1121</v>
      </c>
      <c r="N119">
        <v>1131</v>
      </c>
      <c r="O119">
        <v>1140</v>
      </c>
      <c r="P119">
        <v>1149</v>
      </c>
      <c r="Q119">
        <v>1158</v>
      </c>
      <c r="R119">
        <v>1167</v>
      </c>
      <c r="S119">
        <v>1177</v>
      </c>
      <c r="T119">
        <v>1186</v>
      </c>
      <c r="U119">
        <v>1195</v>
      </c>
      <c r="V119">
        <v>1204</v>
      </c>
      <c r="W119">
        <v>1213</v>
      </c>
      <c r="X119">
        <v>1223</v>
      </c>
      <c r="Y119">
        <v>1232</v>
      </c>
      <c r="Z119">
        <v>1241</v>
      </c>
      <c r="AA119">
        <v>1250</v>
      </c>
      <c r="AB119">
        <v>1259</v>
      </c>
      <c r="AC119">
        <v>1.4107709657196651E-2</v>
      </c>
    </row>
    <row r="120" spans="1:29" x14ac:dyDescent="0.45">
      <c r="A120" t="s">
        <v>1803</v>
      </c>
      <c r="B120" t="s">
        <v>1648</v>
      </c>
      <c r="C120">
        <v>1516.423583984375</v>
      </c>
      <c r="D120">
        <v>1589.852905273438</v>
      </c>
      <c r="E120">
        <v>1602.154052734375</v>
      </c>
      <c r="F120">
        <v>1614.68994140625</v>
      </c>
      <c r="G120">
        <v>1626.874267578125</v>
      </c>
      <c r="H120">
        <v>1639.42919921875</v>
      </c>
      <c r="I120">
        <v>1652.126586914062</v>
      </c>
      <c r="J120">
        <v>1664.94091796875</v>
      </c>
      <c r="K120">
        <v>1677.306884765625</v>
      </c>
      <c r="L120">
        <v>1689.963012695312</v>
      </c>
      <c r="M120">
        <v>1702.697631835938</v>
      </c>
      <c r="N120">
        <v>1715.52587890625</v>
      </c>
      <c r="O120">
        <v>1728.397705078125</v>
      </c>
      <c r="P120">
        <v>1741.199096679688</v>
      </c>
      <c r="Q120">
        <v>1753.922607421875</v>
      </c>
      <c r="R120">
        <v>1766.92138671875</v>
      </c>
      <c r="S120">
        <v>1779.796142578125</v>
      </c>
      <c r="T120">
        <v>1792.711669921875</v>
      </c>
      <c r="U120">
        <v>1805.81201171875</v>
      </c>
      <c r="V120">
        <v>1818.522705078125</v>
      </c>
      <c r="W120">
        <v>1831.7783203125</v>
      </c>
      <c r="X120">
        <v>1844.803100585938</v>
      </c>
      <c r="Y120">
        <v>1857.8740234375</v>
      </c>
      <c r="Z120">
        <v>1870.785278320312</v>
      </c>
      <c r="AA120">
        <v>1883.8203125</v>
      </c>
      <c r="AB120">
        <v>1896.469848632812</v>
      </c>
      <c r="AC120">
        <v>8.9857123444541109E-3</v>
      </c>
    </row>
    <row r="122" spans="1:29" x14ac:dyDescent="0.45">
      <c r="B122" t="s">
        <v>1660</v>
      </c>
    </row>
    <row r="123" spans="1:29" x14ac:dyDescent="0.45">
      <c r="B123" t="s">
        <v>1661</v>
      </c>
    </row>
    <row r="124" spans="1:29" x14ac:dyDescent="0.45">
      <c r="B124" t="s">
        <v>1662</v>
      </c>
    </row>
    <row r="125" spans="1:29" x14ac:dyDescent="0.45">
      <c r="B125" t="s">
        <v>1804</v>
      </c>
    </row>
    <row r="126" spans="1:29" x14ac:dyDescent="0.45">
      <c r="B126" t="s">
        <v>1805</v>
      </c>
    </row>
    <row r="127" spans="1:29" x14ac:dyDescent="0.45">
      <c r="B127" t="s">
        <v>1806</v>
      </c>
    </row>
    <row r="128" spans="1:29" x14ac:dyDescent="0.45">
      <c r="B128" t="s">
        <v>1807</v>
      </c>
    </row>
    <row r="129" spans="2:2" x14ac:dyDescent="0.45">
      <c r="B129" t="s">
        <v>1664</v>
      </c>
    </row>
    <row r="130" spans="2:2" x14ac:dyDescent="0.45">
      <c r="B130" t="s">
        <v>1808</v>
      </c>
    </row>
    <row r="131" spans="2:2" x14ac:dyDescent="0.45">
      <c r="B131" t="s">
        <v>1809</v>
      </c>
    </row>
    <row r="132" spans="2:2" x14ac:dyDescent="0.45">
      <c r="B132" t="s">
        <v>1810</v>
      </c>
    </row>
    <row r="133" spans="2:2" x14ac:dyDescent="0.45">
      <c r="B133" t="s">
        <v>1811</v>
      </c>
    </row>
    <row r="134" spans="2:2" x14ac:dyDescent="0.45">
      <c r="B134" t="s">
        <v>1812</v>
      </c>
    </row>
    <row r="135" spans="2:2" x14ac:dyDescent="0.45">
      <c r="B135" t="s">
        <v>1813</v>
      </c>
    </row>
    <row r="136" spans="2:2" x14ac:dyDescent="0.45">
      <c r="B136" t="s">
        <v>1814</v>
      </c>
    </row>
    <row r="137" spans="2:2" x14ac:dyDescent="0.45">
      <c r="B137" t="s">
        <v>1815</v>
      </c>
    </row>
    <row r="138" spans="2:2" x14ac:dyDescent="0.45">
      <c r="B138" t="s">
        <v>1816</v>
      </c>
    </row>
    <row r="139" spans="2:2" x14ac:dyDescent="0.45">
      <c r="B139" t="s">
        <v>1817</v>
      </c>
    </row>
    <row r="140" spans="2:2" x14ac:dyDescent="0.45">
      <c r="B140" t="s">
        <v>1673</v>
      </c>
    </row>
    <row r="141" spans="2:2" x14ac:dyDescent="0.45">
      <c r="B141" t="s">
        <v>1818</v>
      </c>
    </row>
    <row r="142" spans="2:2" x14ac:dyDescent="0.45">
      <c r="B142" t="s">
        <v>1819</v>
      </c>
    </row>
    <row r="143" spans="2:2" x14ac:dyDescent="0.45">
      <c r="B143" t="s">
        <v>1820</v>
      </c>
    </row>
    <row r="144" spans="2:2" x14ac:dyDescent="0.45">
      <c r="B144" t="s">
        <v>1821</v>
      </c>
    </row>
    <row r="145" spans="2:2" x14ac:dyDescent="0.45">
      <c r="B145" t="s">
        <v>1822</v>
      </c>
    </row>
    <row r="146" spans="2:2" x14ac:dyDescent="0.45">
      <c r="B146" t="s">
        <v>1823</v>
      </c>
    </row>
    <row r="147" spans="2:2" x14ac:dyDescent="0.45">
      <c r="B147" t="s">
        <v>1824</v>
      </c>
    </row>
    <row r="148" spans="2:2" x14ac:dyDescent="0.45">
      <c r="B148" t="s">
        <v>1825</v>
      </c>
    </row>
    <row r="149" spans="2:2" x14ac:dyDescent="0.45">
      <c r="B149" t="s">
        <v>1826</v>
      </c>
    </row>
    <row r="150" spans="2:2" x14ac:dyDescent="0.45">
      <c r="B150" t="s">
        <v>1827</v>
      </c>
    </row>
    <row r="151" spans="2:2" x14ac:dyDescent="0.45">
      <c r="B151" t="s">
        <v>1828</v>
      </c>
    </row>
    <row r="152" spans="2:2" x14ac:dyDescent="0.45">
      <c r="B152" t="s">
        <v>1686</v>
      </c>
    </row>
    <row r="153" spans="2:2" x14ac:dyDescent="0.45">
      <c r="B153" t="s">
        <v>1688</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45"/>
  <sheetViews>
    <sheetView workbookViewId="0">
      <pane ySplit="1" topLeftCell="A2" activePane="bottomLeft" state="frozen"/>
      <selection pane="bottomLeft"/>
    </sheetView>
  </sheetViews>
  <sheetFormatPr defaultRowHeight="14.25" x14ac:dyDescent="0.45"/>
  <cols>
    <col min="1" max="8" width="16" customWidth="1"/>
  </cols>
  <sheetData>
    <row r="1" spans="1:8" x14ac:dyDescent="0.45">
      <c r="A1" t="s">
        <v>1829</v>
      </c>
      <c r="B1" t="s">
        <v>1830</v>
      </c>
      <c r="C1" t="s">
        <v>1831</v>
      </c>
      <c r="D1" t="s">
        <v>1832</v>
      </c>
      <c r="E1" t="s">
        <v>1833</v>
      </c>
      <c r="F1" t="s">
        <v>1834</v>
      </c>
      <c r="G1" t="s">
        <v>1835</v>
      </c>
      <c r="H1" t="s">
        <v>1836</v>
      </c>
    </row>
    <row r="2" spans="1:8" x14ac:dyDescent="0.45">
      <c r="A2">
        <v>2024</v>
      </c>
      <c r="B2" t="s">
        <v>321</v>
      </c>
      <c r="C2" t="s">
        <v>1837</v>
      </c>
      <c r="D2">
        <v>8</v>
      </c>
      <c r="E2" t="s">
        <v>316</v>
      </c>
      <c r="F2" t="s">
        <v>1838</v>
      </c>
      <c r="G2">
        <v>13.97682</v>
      </c>
      <c r="H2" t="s">
        <v>1839</v>
      </c>
    </row>
    <row r="3" spans="1:8" x14ac:dyDescent="0.45">
      <c r="A3">
        <v>2024</v>
      </c>
      <c r="B3" t="s">
        <v>321</v>
      </c>
      <c r="C3" t="s">
        <v>1837</v>
      </c>
      <c r="D3">
        <v>96</v>
      </c>
      <c r="E3" t="s">
        <v>1840</v>
      </c>
      <c r="F3" t="s">
        <v>1838</v>
      </c>
      <c r="G3">
        <v>6.29941</v>
      </c>
      <c r="H3" t="s">
        <v>1839</v>
      </c>
    </row>
    <row r="4" spans="1:8" x14ac:dyDescent="0.45">
      <c r="A4">
        <v>2024</v>
      </c>
      <c r="B4" t="s">
        <v>321</v>
      </c>
      <c r="C4" t="s">
        <v>1837</v>
      </c>
      <c r="D4">
        <v>97</v>
      </c>
      <c r="E4" t="s">
        <v>1841</v>
      </c>
      <c r="F4" t="s">
        <v>1838</v>
      </c>
      <c r="G4">
        <v>0.18626999999999999</v>
      </c>
      <c r="H4" t="s">
        <v>1839</v>
      </c>
    </row>
    <row r="5" spans="1:8" x14ac:dyDescent="0.45">
      <c r="A5">
        <v>2024</v>
      </c>
      <c r="B5" t="s">
        <v>321</v>
      </c>
      <c r="C5" t="s">
        <v>1837</v>
      </c>
      <c r="D5">
        <v>99</v>
      </c>
      <c r="E5" t="s">
        <v>1842</v>
      </c>
      <c r="F5" t="s">
        <v>1838</v>
      </c>
      <c r="G5">
        <v>20.462520000000001</v>
      </c>
      <c r="H5" t="s">
        <v>1839</v>
      </c>
    </row>
    <row r="6" spans="1:8" x14ac:dyDescent="0.45">
      <c r="A6">
        <v>2024</v>
      </c>
      <c r="B6" t="s">
        <v>86</v>
      </c>
      <c r="C6" t="s">
        <v>87</v>
      </c>
      <c r="D6">
        <v>8</v>
      </c>
      <c r="E6" t="s">
        <v>316</v>
      </c>
      <c r="F6" t="s">
        <v>1838</v>
      </c>
      <c r="G6">
        <v>7.2033500000000004</v>
      </c>
      <c r="H6" t="s">
        <v>1839</v>
      </c>
    </row>
    <row r="7" spans="1:8" x14ac:dyDescent="0.45">
      <c r="A7">
        <v>2024</v>
      </c>
      <c r="B7" t="s">
        <v>86</v>
      </c>
      <c r="C7" t="s">
        <v>87</v>
      </c>
      <c r="D7">
        <v>96</v>
      </c>
      <c r="E7" t="s">
        <v>1840</v>
      </c>
      <c r="F7" t="s">
        <v>1838</v>
      </c>
      <c r="G7">
        <v>16.667950000000001</v>
      </c>
      <c r="H7" t="s">
        <v>1839</v>
      </c>
    </row>
    <row r="8" spans="1:8" x14ac:dyDescent="0.45">
      <c r="A8">
        <v>2024</v>
      </c>
      <c r="B8" t="s">
        <v>86</v>
      </c>
      <c r="C8" t="s">
        <v>87</v>
      </c>
      <c r="D8">
        <v>97</v>
      </c>
      <c r="E8" t="s">
        <v>1841</v>
      </c>
      <c r="F8" t="s">
        <v>1838</v>
      </c>
      <c r="G8">
        <v>3.2225100000000002</v>
      </c>
      <c r="H8" t="s">
        <v>1839</v>
      </c>
    </row>
    <row r="9" spans="1:8" x14ac:dyDescent="0.45">
      <c r="A9">
        <v>2024</v>
      </c>
      <c r="B9" t="s">
        <v>86</v>
      </c>
      <c r="C9" t="s">
        <v>87</v>
      </c>
      <c r="D9">
        <v>99</v>
      </c>
      <c r="E9" t="s">
        <v>1842</v>
      </c>
      <c r="F9" t="s">
        <v>1838</v>
      </c>
      <c r="G9">
        <v>27.093830000000001</v>
      </c>
      <c r="H9" t="s">
        <v>1839</v>
      </c>
    </row>
    <row r="10" spans="1:8" x14ac:dyDescent="0.45">
      <c r="A10">
        <v>2024</v>
      </c>
      <c r="B10" t="s">
        <v>94</v>
      </c>
      <c r="C10" t="s">
        <v>95</v>
      </c>
      <c r="D10">
        <v>8</v>
      </c>
      <c r="E10" t="s">
        <v>316</v>
      </c>
      <c r="F10" t="s">
        <v>1838</v>
      </c>
      <c r="G10">
        <v>259.36944</v>
      </c>
      <c r="H10" t="s">
        <v>1839</v>
      </c>
    </row>
    <row r="11" spans="1:8" x14ac:dyDescent="0.45">
      <c r="A11">
        <v>2024</v>
      </c>
      <c r="B11" t="s">
        <v>94</v>
      </c>
      <c r="C11" t="s">
        <v>95</v>
      </c>
      <c r="D11">
        <v>96</v>
      </c>
      <c r="E11" t="s">
        <v>1840</v>
      </c>
      <c r="F11" t="s">
        <v>1838</v>
      </c>
      <c r="G11">
        <v>171.03630999999999</v>
      </c>
      <c r="H11" t="s">
        <v>1839</v>
      </c>
    </row>
    <row r="12" spans="1:8" x14ac:dyDescent="0.45">
      <c r="A12">
        <v>2024</v>
      </c>
      <c r="B12" t="s">
        <v>94</v>
      </c>
      <c r="C12" t="s">
        <v>95</v>
      </c>
      <c r="D12">
        <v>97</v>
      </c>
      <c r="E12" t="s">
        <v>1841</v>
      </c>
      <c r="F12" t="s">
        <v>1838</v>
      </c>
      <c r="G12">
        <v>80.832170000000005</v>
      </c>
      <c r="H12" t="s">
        <v>1839</v>
      </c>
    </row>
    <row r="13" spans="1:8" x14ac:dyDescent="0.45">
      <c r="A13">
        <v>2024</v>
      </c>
      <c r="B13" t="s">
        <v>94</v>
      </c>
      <c r="C13" t="s">
        <v>95</v>
      </c>
      <c r="D13">
        <v>99</v>
      </c>
      <c r="E13" t="s">
        <v>1842</v>
      </c>
      <c r="F13" t="s">
        <v>1838</v>
      </c>
      <c r="G13">
        <v>511.23793000000001</v>
      </c>
      <c r="H13" t="s">
        <v>1839</v>
      </c>
    </row>
    <row r="14" spans="1:8" x14ac:dyDescent="0.45">
      <c r="A14">
        <v>2024</v>
      </c>
      <c r="B14" t="s">
        <v>90</v>
      </c>
      <c r="C14" t="s">
        <v>91</v>
      </c>
      <c r="D14">
        <v>8</v>
      </c>
      <c r="E14" t="s">
        <v>316</v>
      </c>
      <c r="F14" t="s">
        <v>1838</v>
      </c>
      <c r="G14">
        <v>4235.7532799999999</v>
      </c>
      <c r="H14" t="s">
        <v>1839</v>
      </c>
    </row>
    <row r="15" spans="1:8" x14ac:dyDescent="0.45">
      <c r="A15">
        <v>2024</v>
      </c>
      <c r="B15" t="s">
        <v>90</v>
      </c>
      <c r="C15" t="s">
        <v>91</v>
      </c>
      <c r="D15">
        <v>96</v>
      </c>
      <c r="E15" t="s">
        <v>1840</v>
      </c>
      <c r="F15" t="s">
        <v>1838</v>
      </c>
      <c r="G15">
        <v>1194.31801</v>
      </c>
      <c r="H15" t="s">
        <v>1839</v>
      </c>
    </row>
    <row r="16" spans="1:8" x14ac:dyDescent="0.45">
      <c r="A16">
        <v>2024</v>
      </c>
      <c r="B16" t="s">
        <v>90</v>
      </c>
      <c r="C16" t="s">
        <v>91</v>
      </c>
      <c r="D16">
        <v>97</v>
      </c>
      <c r="E16" t="s">
        <v>1841</v>
      </c>
      <c r="F16" t="s">
        <v>1838</v>
      </c>
      <c r="G16">
        <v>15.67924</v>
      </c>
      <c r="H16" t="s">
        <v>1839</v>
      </c>
    </row>
    <row r="17" spans="1:8" x14ac:dyDescent="0.45">
      <c r="A17">
        <v>2024</v>
      </c>
      <c r="B17" t="s">
        <v>90</v>
      </c>
      <c r="C17" t="s">
        <v>91</v>
      </c>
      <c r="D17">
        <v>99</v>
      </c>
      <c r="E17" t="s">
        <v>1842</v>
      </c>
      <c r="F17" t="s">
        <v>1838</v>
      </c>
      <c r="G17">
        <v>5445.7505099999998</v>
      </c>
      <c r="H17" t="s">
        <v>1839</v>
      </c>
    </row>
    <row r="18" spans="1:8" x14ac:dyDescent="0.45">
      <c r="A18">
        <v>2024</v>
      </c>
      <c r="B18" t="s">
        <v>98</v>
      </c>
      <c r="C18" t="s">
        <v>99</v>
      </c>
      <c r="D18">
        <v>8</v>
      </c>
      <c r="E18" t="s">
        <v>316</v>
      </c>
      <c r="F18" t="s">
        <v>1838</v>
      </c>
      <c r="G18">
        <v>21997.764469999998</v>
      </c>
      <c r="H18" t="s">
        <v>1839</v>
      </c>
    </row>
    <row r="19" spans="1:8" x14ac:dyDescent="0.45">
      <c r="A19">
        <v>2024</v>
      </c>
      <c r="B19" t="s">
        <v>98</v>
      </c>
      <c r="C19" t="s">
        <v>99</v>
      </c>
      <c r="D19">
        <v>96</v>
      </c>
      <c r="E19" t="s">
        <v>1840</v>
      </c>
      <c r="F19" t="s">
        <v>1838</v>
      </c>
      <c r="G19">
        <v>6452.3403200000002</v>
      </c>
      <c r="H19" t="s">
        <v>1839</v>
      </c>
    </row>
    <row r="20" spans="1:8" x14ac:dyDescent="0.45">
      <c r="A20">
        <v>2024</v>
      </c>
      <c r="B20" t="s">
        <v>98</v>
      </c>
      <c r="C20" t="s">
        <v>99</v>
      </c>
      <c r="D20">
        <v>97</v>
      </c>
      <c r="E20" t="s">
        <v>1841</v>
      </c>
      <c r="F20" t="s">
        <v>1838</v>
      </c>
      <c r="G20">
        <v>3274.1237299999998</v>
      </c>
      <c r="H20" t="s">
        <v>1839</v>
      </c>
    </row>
    <row r="21" spans="1:8" x14ac:dyDescent="0.45">
      <c r="A21">
        <v>2024</v>
      </c>
      <c r="B21" t="s">
        <v>98</v>
      </c>
      <c r="C21" t="s">
        <v>99</v>
      </c>
      <c r="D21">
        <v>99</v>
      </c>
      <c r="E21" t="s">
        <v>1842</v>
      </c>
      <c r="F21" t="s">
        <v>1838</v>
      </c>
      <c r="G21">
        <v>31724.228520000001</v>
      </c>
      <c r="H21" t="s">
        <v>1839</v>
      </c>
    </row>
    <row r="22" spans="1:8" x14ac:dyDescent="0.45">
      <c r="A22">
        <v>2024</v>
      </c>
      <c r="B22" t="s">
        <v>102</v>
      </c>
      <c r="C22" t="s">
        <v>103</v>
      </c>
      <c r="D22">
        <v>8</v>
      </c>
      <c r="E22" t="s">
        <v>316</v>
      </c>
      <c r="F22" t="s">
        <v>1838</v>
      </c>
      <c r="G22">
        <v>1565.6000200000001</v>
      </c>
      <c r="H22" t="s">
        <v>1839</v>
      </c>
    </row>
    <row r="23" spans="1:8" x14ac:dyDescent="0.45">
      <c r="A23">
        <v>2024</v>
      </c>
      <c r="B23" t="s">
        <v>102</v>
      </c>
      <c r="C23" t="s">
        <v>103</v>
      </c>
      <c r="D23">
        <v>96</v>
      </c>
      <c r="E23" t="s">
        <v>1840</v>
      </c>
      <c r="F23" t="s">
        <v>1838</v>
      </c>
      <c r="G23">
        <v>408.74997999999999</v>
      </c>
      <c r="H23" t="s">
        <v>1839</v>
      </c>
    </row>
    <row r="24" spans="1:8" x14ac:dyDescent="0.45">
      <c r="A24">
        <v>2024</v>
      </c>
      <c r="B24" t="s">
        <v>102</v>
      </c>
      <c r="C24" t="s">
        <v>103</v>
      </c>
      <c r="D24">
        <v>97</v>
      </c>
      <c r="E24" t="s">
        <v>1841</v>
      </c>
      <c r="F24" t="s">
        <v>1838</v>
      </c>
      <c r="G24">
        <v>61.134180000000001</v>
      </c>
      <c r="H24" t="s">
        <v>1839</v>
      </c>
    </row>
    <row r="25" spans="1:8" x14ac:dyDescent="0.45">
      <c r="A25">
        <v>2024</v>
      </c>
      <c r="B25" t="s">
        <v>102</v>
      </c>
      <c r="C25" t="s">
        <v>103</v>
      </c>
      <c r="D25">
        <v>99</v>
      </c>
      <c r="E25" t="s">
        <v>1842</v>
      </c>
      <c r="F25" t="s">
        <v>1838</v>
      </c>
      <c r="G25">
        <v>2035.4841899999999</v>
      </c>
      <c r="H25" t="s">
        <v>1839</v>
      </c>
    </row>
    <row r="26" spans="1:8" x14ac:dyDescent="0.45">
      <c r="A26">
        <v>2024</v>
      </c>
      <c r="B26" t="s">
        <v>106</v>
      </c>
      <c r="C26" t="s">
        <v>107</v>
      </c>
      <c r="D26">
        <v>8</v>
      </c>
      <c r="E26" t="s">
        <v>316</v>
      </c>
      <c r="F26" t="s">
        <v>1838</v>
      </c>
      <c r="G26">
        <v>969.94366000000002</v>
      </c>
      <c r="H26" t="s">
        <v>1839</v>
      </c>
    </row>
    <row r="27" spans="1:8" x14ac:dyDescent="0.45">
      <c r="A27">
        <v>2024</v>
      </c>
      <c r="B27" t="s">
        <v>106</v>
      </c>
      <c r="C27" t="s">
        <v>107</v>
      </c>
      <c r="D27">
        <v>96</v>
      </c>
      <c r="E27" t="s">
        <v>1840</v>
      </c>
      <c r="F27" t="s">
        <v>1838</v>
      </c>
      <c r="G27">
        <v>427.31743999999998</v>
      </c>
      <c r="H27" t="s">
        <v>1839</v>
      </c>
    </row>
    <row r="28" spans="1:8" x14ac:dyDescent="0.45">
      <c r="A28">
        <v>2024</v>
      </c>
      <c r="B28" t="s">
        <v>106</v>
      </c>
      <c r="C28" t="s">
        <v>107</v>
      </c>
      <c r="D28">
        <v>97</v>
      </c>
      <c r="E28" t="s">
        <v>1841</v>
      </c>
      <c r="F28" t="s">
        <v>1838</v>
      </c>
      <c r="G28">
        <v>60.973970000000001</v>
      </c>
      <c r="H28" t="s">
        <v>1839</v>
      </c>
    </row>
    <row r="29" spans="1:8" x14ac:dyDescent="0.45">
      <c r="A29">
        <v>2024</v>
      </c>
      <c r="B29" t="s">
        <v>106</v>
      </c>
      <c r="C29" t="s">
        <v>107</v>
      </c>
      <c r="D29">
        <v>99</v>
      </c>
      <c r="E29" t="s">
        <v>1842</v>
      </c>
      <c r="F29" t="s">
        <v>1838</v>
      </c>
      <c r="G29">
        <v>1458.23504</v>
      </c>
      <c r="H29" t="s">
        <v>1839</v>
      </c>
    </row>
    <row r="30" spans="1:8" x14ac:dyDescent="0.45">
      <c r="A30">
        <v>2024</v>
      </c>
      <c r="B30" t="s">
        <v>247</v>
      </c>
      <c r="C30" t="s">
        <v>1843</v>
      </c>
      <c r="D30">
        <v>8</v>
      </c>
      <c r="E30" t="s">
        <v>316</v>
      </c>
      <c r="F30" t="s">
        <v>1838</v>
      </c>
      <c r="G30">
        <v>166.93942999999999</v>
      </c>
      <c r="H30" t="s">
        <v>1839</v>
      </c>
    </row>
    <row r="31" spans="1:8" x14ac:dyDescent="0.45">
      <c r="A31">
        <v>2024</v>
      </c>
      <c r="B31" t="s">
        <v>247</v>
      </c>
      <c r="C31" t="s">
        <v>1843</v>
      </c>
      <c r="D31">
        <v>96</v>
      </c>
      <c r="E31" t="s">
        <v>1840</v>
      </c>
      <c r="F31" t="s">
        <v>1838</v>
      </c>
      <c r="G31">
        <v>89.978380000000001</v>
      </c>
      <c r="H31" t="s">
        <v>1839</v>
      </c>
    </row>
    <row r="32" spans="1:8" x14ac:dyDescent="0.45">
      <c r="A32">
        <v>2024</v>
      </c>
      <c r="B32" t="s">
        <v>247</v>
      </c>
      <c r="C32" t="s">
        <v>1843</v>
      </c>
      <c r="D32">
        <v>99</v>
      </c>
      <c r="E32" t="s">
        <v>1842</v>
      </c>
      <c r="F32" t="s">
        <v>1838</v>
      </c>
      <c r="G32">
        <v>256.91777000000002</v>
      </c>
      <c r="H32" t="s">
        <v>1839</v>
      </c>
    </row>
    <row r="33" spans="1:8" x14ac:dyDescent="0.45">
      <c r="A33">
        <v>2024</v>
      </c>
      <c r="B33" t="s">
        <v>110</v>
      </c>
      <c r="C33" t="s">
        <v>111</v>
      </c>
      <c r="D33">
        <v>8</v>
      </c>
      <c r="E33" t="s">
        <v>316</v>
      </c>
      <c r="F33" t="s">
        <v>1838</v>
      </c>
      <c r="G33">
        <v>154.19906</v>
      </c>
      <c r="H33" t="s">
        <v>1839</v>
      </c>
    </row>
    <row r="34" spans="1:8" x14ac:dyDescent="0.45">
      <c r="A34">
        <v>2024</v>
      </c>
      <c r="B34" t="s">
        <v>110</v>
      </c>
      <c r="C34" t="s">
        <v>111</v>
      </c>
      <c r="D34">
        <v>96</v>
      </c>
      <c r="E34" t="s">
        <v>1840</v>
      </c>
      <c r="F34" t="s">
        <v>1838</v>
      </c>
      <c r="G34">
        <v>39.163809999999998</v>
      </c>
      <c r="H34" t="s">
        <v>1839</v>
      </c>
    </row>
    <row r="35" spans="1:8" x14ac:dyDescent="0.45">
      <c r="A35">
        <v>2024</v>
      </c>
      <c r="B35" t="s">
        <v>110</v>
      </c>
      <c r="C35" t="s">
        <v>111</v>
      </c>
      <c r="D35">
        <v>97</v>
      </c>
      <c r="E35" t="s">
        <v>1841</v>
      </c>
      <c r="F35" t="s">
        <v>1838</v>
      </c>
      <c r="G35">
        <v>9.3901900000000005</v>
      </c>
      <c r="H35" t="s">
        <v>1839</v>
      </c>
    </row>
    <row r="36" spans="1:8" x14ac:dyDescent="0.45">
      <c r="A36">
        <v>2024</v>
      </c>
      <c r="B36" t="s">
        <v>110</v>
      </c>
      <c r="C36" t="s">
        <v>111</v>
      </c>
      <c r="D36">
        <v>99</v>
      </c>
      <c r="E36" t="s">
        <v>1842</v>
      </c>
      <c r="F36" t="s">
        <v>1838</v>
      </c>
      <c r="G36">
        <v>202.75305</v>
      </c>
      <c r="H36" t="s">
        <v>1839</v>
      </c>
    </row>
    <row r="37" spans="1:8" x14ac:dyDescent="0.45">
      <c r="A37">
        <v>2024</v>
      </c>
      <c r="B37" t="s">
        <v>1844</v>
      </c>
      <c r="C37" t="s">
        <v>125</v>
      </c>
      <c r="D37">
        <v>8</v>
      </c>
      <c r="E37" t="s">
        <v>316</v>
      </c>
      <c r="F37" t="s">
        <v>1838</v>
      </c>
      <c r="G37">
        <v>1809.58962</v>
      </c>
      <c r="H37" t="s">
        <v>1839</v>
      </c>
    </row>
    <row r="38" spans="1:8" x14ac:dyDescent="0.45">
      <c r="A38">
        <v>2024</v>
      </c>
      <c r="B38" t="s">
        <v>1844</v>
      </c>
      <c r="C38" t="s">
        <v>125</v>
      </c>
      <c r="D38">
        <v>96</v>
      </c>
      <c r="E38" t="s">
        <v>1840</v>
      </c>
      <c r="F38" t="s">
        <v>1838</v>
      </c>
      <c r="G38">
        <v>1404.5887600000001</v>
      </c>
      <c r="H38" t="s">
        <v>1839</v>
      </c>
    </row>
    <row r="39" spans="1:8" x14ac:dyDescent="0.45">
      <c r="A39">
        <v>2024</v>
      </c>
      <c r="B39" t="s">
        <v>1844</v>
      </c>
      <c r="C39" t="s">
        <v>125</v>
      </c>
      <c r="D39">
        <v>97</v>
      </c>
      <c r="E39" t="s">
        <v>1841</v>
      </c>
      <c r="F39" t="s">
        <v>1838</v>
      </c>
      <c r="G39">
        <v>125.77352999999999</v>
      </c>
      <c r="H39" t="s">
        <v>1839</v>
      </c>
    </row>
    <row r="40" spans="1:8" x14ac:dyDescent="0.45">
      <c r="A40">
        <v>2024</v>
      </c>
      <c r="B40" t="s">
        <v>1844</v>
      </c>
      <c r="C40" t="s">
        <v>125</v>
      </c>
      <c r="D40">
        <v>99</v>
      </c>
      <c r="E40" t="s">
        <v>1842</v>
      </c>
      <c r="F40" t="s">
        <v>1838</v>
      </c>
      <c r="G40">
        <v>3339.95192</v>
      </c>
      <c r="H40" t="s">
        <v>1839</v>
      </c>
    </row>
    <row r="41" spans="1:8" x14ac:dyDescent="0.45">
      <c r="A41">
        <v>2024</v>
      </c>
      <c r="B41" t="s">
        <v>1845</v>
      </c>
      <c r="C41" t="s">
        <v>88</v>
      </c>
      <c r="D41">
        <v>8</v>
      </c>
      <c r="E41" t="s">
        <v>316</v>
      </c>
      <c r="F41" t="s">
        <v>1838</v>
      </c>
      <c r="G41">
        <v>173.65334999999999</v>
      </c>
      <c r="H41" t="s">
        <v>1839</v>
      </c>
    </row>
    <row r="42" spans="1:8" x14ac:dyDescent="0.45">
      <c r="A42">
        <v>2024</v>
      </c>
      <c r="B42" t="s">
        <v>1845</v>
      </c>
      <c r="C42" t="s">
        <v>88</v>
      </c>
      <c r="D42">
        <v>96</v>
      </c>
      <c r="E42" t="s">
        <v>1840</v>
      </c>
      <c r="F42" t="s">
        <v>1838</v>
      </c>
      <c r="G42">
        <v>124.47177000000001</v>
      </c>
      <c r="H42" t="s">
        <v>1839</v>
      </c>
    </row>
    <row r="43" spans="1:8" x14ac:dyDescent="0.45">
      <c r="A43">
        <v>2024</v>
      </c>
      <c r="B43" t="s">
        <v>1845</v>
      </c>
      <c r="C43" t="s">
        <v>88</v>
      </c>
      <c r="D43">
        <v>97</v>
      </c>
      <c r="E43" t="s">
        <v>1841</v>
      </c>
      <c r="F43" t="s">
        <v>1838</v>
      </c>
      <c r="G43">
        <v>6.6007600000000002</v>
      </c>
      <c r="H43" t="s">
        <v>1839</v>
      </c>
    </row>
    <row r="44" spans="1:8" x14ac:dyDescent="0.45">
      <c r="A44">
        <v>2024</v>
      </c>
      <c r="B44" t="s">
        <v>1845</v>
      </c>
      <c r="C44" t="s">
        <v>88</v>
      </c>
      <c r="D44">
        <v>99</v>
      </c>
      <c r="E44" t="s">
        <v>1842</v>
      </c>
      <c r="F44" t="s">
        <v>1838</v>
      </c>
      <c r="G44">
        <v>304.72586999999999</v>
      </c>
      <c r="H44" t="s">
        <v>1839</v>
      </c>
    </row>
    <row r="45" spans="1:8" x14ac:dyDescent="0.45">
      <c r="A45">
        <v>2024</v>
      </c>
      <c r="B45" t="s">
        <v>114</v>
      </c>
      <c r="C45" t="s">
        <v>115</v>
      </c>
      <c r="D45">
        <v>8</v>
      </c>
      <c r="E45" t="s">
        <v>316</v>
      </c>
      <c r="F45" t="s">
        <v>1838</v>
      </c>
      <c r="G45">
        <v>4194.83428</v>
      </c>
      <c r="H45" t="s">
        <v>1839</v>
      </c>
    </row>
    <row r="46" spans="1:8" x14ac:dyDescent="0.45">
      <c r="A46">
        <v>2024</v>
      </c>
      <c r="B46" t="s">
        <v>114</v>
      </c>
      <c r="C46" t="s">
        <v>115</v>
      </c>
      <c r="D46">
        <v>96</v>
      </c>
      <c r="E46" t="s">
        <v>1840</v>
      </c>
      <c r="F46" t="s">
        <v>1838</v>
      </c>
      <c r="G46">
        <v>343.36401000000001</v>
      </c>
      <c r="H46" t="s">
        <v>1839</v>
      </c>
    </row>
    <row r="47" spans="1:8" x14ac:dyDescent="0.45">
      <c r="A47">
        <v>2024</v>
      </c>
      <c r="B47" t="s">
        <v>114</v>
      </c>
      <c r="C47" t="s">
        <v>115</v>
      </c>
      <c r="D47">
        <v>97</v>
      </c>
      <c r="E47" t="s">
        <v>1841</v>
      </c>
      <c r="F47" t="s">
        <v>1838</v>
      </c>
      <c r="G47">
        <v>73.181830000000005</v>
      </c>
      <c r="H47" t="s">
        <v>1839</v>
      </c>
    </row>
    <row r="48" spans="1:8" x14ac:dyDescent="0.45">
      <c r="A48">
        <v>2024</v>
      </c>
      <c r="B48" t="s">
        <v>114</v>
      </c>
      <c r="C48" t="s">
        <v>115</v>
      </c>
      <c r="D48">
        <v>99</v>
      </c>
      <c r="E48" t="s">
        <v>1842</v>
      </c>
      <c r="F48" t="s">
        <v>1838</v>
      </c>
      <c r="G48">
        <v>4611.3801100000001</v>
      </c>
      <c r="H48" t="s">
        <v>1839</v>
      </c>
    </row>
    <row r="49" spans="1:8" x14ac:dyDescent="0.45">
      <c r="A49">
        <v>2024</v>
      </c>
      <c r="B49" t="s">
        <v>117</v>
      </c>
      <c r="C49" t="s">
        <v>118</v>
      </c>
      <c r="D49">
        <v>8</v>
      </c>
      <c r="E49" t="s">
        <v>316</v>
      </c>
      <c r="F49" t="s">
        <v>1838</v>
      </c>
      <c r="G49">
        <v>214.78345999999999</v>
      </c>
      <c r="H49" t="s">
        <v>1839</v>
      </c>
    </row>
    <row r="50" spans="1:8" x14ac:dyDescent="0.45">
      <c r="A50">
        <v>2024</v>
      </c>
      <c r="B50" t="s">
        <v>117</v>
      </c>
      <c r="C50" t="s">
        <v>118</v>
      </c>
      <c r="D50">
        <v>96</v>
      </c>
      <c r="E50" t="s">
        <v>1840</v>
      </c>
      <c r="F50" t="s">
        <v>1838</v>
      </c>
      <c r="G50">
        <v>92.927890000000005</v>
      </c>
      <c r="H50" t="s">
        <v>1839</v>
      </c>
    </row>
    <row r="51" spans="1:8" x14ac:dyDescent="0.45">
      <c r="A51">
        <v>2024</v>
      </c>
      <c r="B51" t="s">
        <v>117</v>
      </c>
      <c r="C51" t="s">
        <v>118</v>
      </c>
      <c r="D51">
        <v>97</v>
      </c>
      <c r="E51" t="s">
        <v>1841</v>
      </c>
      <c r="F51" t="s">
        <v>1838</v>
      </c>
      <c r="G51">
        <v>260.44556</v>
      </c>
      <c r="H51" t="s">
        <v>1839</v>
      </c>
    </row>
    <row r="52" spans="1:8" x14ac:dyDescent="0.45">
      <c r="A52">
        <v>2024</v>
      </c>
      <c r="B52" t="s">
        <v>117</v>
      </c>
      <c r="C52" t="s">
        <v>118</v>
      </c>
      <c r="D52">
        <v>99</v>
      </c>
      <c r="E52" t="s">
        <v>1842</v>
      </c>
      <c r="F52" t="s">
        <v>1838</v>
      </c>
      <c r="G52">
        <v>568.15688</v>
      </c>
      <c r="H52" t="s">
        <v>1839</v>
      </c>
    </row>
    <row r="53" spans="1:8" x14ac:dyDescent="0.45">
      <c r="A53">
        <v>2024</v>
      </c>
      <c r="B53" t="s">
        <v>388</v>
      </c>
      <c r="C53" t="s">
        <v>1846</v>
      </c>
      <c r="D53">
        <v>8</v>
      </c>
      <c r="E53" t="s">
        <v>316</v>
      </c>
      <c r="F53" t="s">
        <v>1838</v>
      </c>
      <c r="G53">
        <v>1055.60914</v>
      </c>
      <c r="H53" t="s">
        <v>1839</v>
      </c>
    </row>
    <row r="54" spans="1:8" x14ac:dyDescent="0.45">
      <c r="A54">
        <v>2024</v>
      </c>
      <c r="B54" t="s">
        <v>388</v>
      </c>
      <c r="C54" t="s">
        <v>1846</v>
      </c>
      <c r="D54">
        <v>96</v>
      </c>
      <c r="E54" t="s">
        <v>1840</v>
      </c>
      <c r="F54" t="s">
        <v>1838</v>
      </c>
      <c r="G54">
        <v>513.55201</v>
      </c>
      <c r="H54" t="s">
        <v>1839</v>
      </c>
    </row>
    <row r="55" spans="1:8" x14ac:dyDescent="0.45">
      <c r="A55">
        <v>2024</v>
      </c>
      <c r="B55" t="s">
        <v>388</v>
      </c>
      <c r="C55" t="s">
        <v>1846</v>
      </c>
      <c r="D55">
        <v>97</v>
      </c>
      <c r="E55" t="s">
        <v>1841</v>
      </c>
      <c r="F55" t="s">
        <v>1838</v>
      </c>
      <c r="G55">
        <v>3.97803</v>
      </c>
      <c r="H55" t="s">
        <v>1839</v>
      </c>
    </row>
    <row r="56" spans="1:8" x14ac:dyDescent="0.45">
      <c r="A56">
        <v>2024</v>
      </c>
      <c r="B56" t="s">
        <v>388</v>
      </c>
      <c r="C56" t="s">
        <v>1846</v>
      </c>
      <c r="D56">
        <v>99</v>
      </c>
      <c r="E56" t="s">
        <v>1842</v>
      </c>
      <c r="F56" t="s">
        <v>1838</v>
      </c>
      <c r="G56">
        <v>1573.1391599999999</v>
      </c>
      <c r="H56" t="s">
        <v>1839</v>
      </c>
    </row>
    <row r="57" spans="1:8" x14ac:dyDescent="0.45">
      <c r="A57">
        <v>2024</v>
      </c>
      <c r="B57" t="s">
        <v>130</v>
      </c>
      <c r="C57" t="s">
        <v>131</v>
      </c>
      <c r="D57">
        <v>8</v>
      </c>
      <c r="E57" t="s">
        <v>316</v>
      </c>
      <c r="F57" t="s">
        <v>1838</v>
      </c>
      <c r="G57">
        <v>217.38932</v>
      </c>
      <c r="H57" t="s">
        <v>1839</v>
      </c>
    </row>
    <row r="58" spans="1:8" x14ac:dyDescent="0.45">
      <c r="A58">
        <v>2024</v>
      </c>
      <c r="B58" t="s">
        <v>130</v>
      </c>
      <c r="C58" t="s">
        <v>131</v>
      </c>
      <c r="D58">
        <v>96</v>
      </c>
      <c r="E58" t="s">
        <v>1840</v>
      </c>
      <c r="F58" t="s">
        <v>1838</v>
      </c>
      <c r="G58">
        <v>242.14930000000001</v>
      </c>
      <c r="H58" t="s">
        <v>1839</v>
      </c>
    </row>
    <row r="59" spans="1:8" x14ac:dyDescent="0.45">
      <c r="A59">
        <v>2024</v>
      </c>
      <c r="B59" t="s">
        <v>130</v>
      </c>
      <c r="C59" t="s">
        <v>131</v>
      </c>
      <c r="D59">
        <v>97</v>
      </c>
      <c r="E59" t="s">
        <v>1841</v>
      </c>
      <c r="F59" t="s">
        <v>1838</v>
      </c>
      <c r="G59">
        <v>18.544650000000001</v>
      </c>
      <c r="H59" t="s">
        <v>1839</v>
      </c>
    </row>
    <row r="60" spans="1:8" x14ac:dyDescent="0.45">
      <c r="A60">
        <v>2024</v>
      </c>
      <c r="B60" t="s">
        <v>130</v>
      </c>
      <c r="C60" t="s">
        <v>131</v>
      </c>
      <c r="D60">
        <v>99</v>
      </c>
      <c r="E60" t="s">
        <v>1842</v>
      </c>
      <c r="F60" t="s">
        <v>1838</v>
      </c>
      <c r="G60">
        <v>478.08330000000001</v>
      </c>
      <c r="H60" t="s">
        <v>1839</v>
      </c>
    </row>
    <row r="61" spans="1:8" x14ac:dyDescent="0.45">
      <c r="A61">
        <v>2024</v>
      </c>
      <c r="B61" t="s">
        <v>120</v>
      </c>
      <c r="C61" t="s">
        <v>121</v>
      </c>
      <c r="D61">
        <v>8</v>
      </c>
      <c r="E61" t="s">
        <v>316</v>
      </c>
      <c r="F61" t="s">
        <v>1838</v>
      </c>
      <c r="G61">
        <v>230.41292000000001</v>
      </c>
      <c r="H61" t="s">
        <v>1839</v>
      </c>
    </row>
    <row r="62" spans="1:8" x14ac:dyDescent="0.45">
      <c r="A62">
        <v>2024</v>
      </c>
      <c r="B62" t="s">
        <v>120</v>
      </c>
      <c r="C62" t="s">
        <v>121</v>
      </c>
      <c r="D62">
        <v>96</v>
      </c>
      <c r="E62" t="s">
        <v>1840</v>
      </c>
      <c r="F62" t="s">
        <v>1838</v>
      </c>
      <c r="G62">
        <v>15.72845</v>
      </c>
      <c r="H62" t="s">
        <v>1839</v>
      </c>
    </row>
    <row r="63" spans="1:8" x14ac:dyDescent="0.45">
      <c r="A63">
        <v>2024</v>
      </c>
      <c r="B63" t="s">
        <v>120</v>
      </c>
      <c r="C63" t="s">
        <v>121</v>
      </c>
      <c r="D63">
        <v>97</v>
      </c>
      <c r="E63" t="s">
        <v>1841</v>
      </c>
      <c r="F63" t="s">
        <v>1838</v>
      </c>
      <c r="G63">
        <v>30.165330000000001</v>
      </c>
      <c r="H63" t="s">
        <v>1839</v>
      </c>
    </row>
    <row r="64" spans="1:8" x14ac:dyDescent="0.45">
      <c r="A64">
        <v>2024</v>
      </c>
      <c r="B64" t="s">
        <v>120</v>
      </c>
      <c r="C64" t="s">
        <v>121</v>
      </c>
      <c r="D64">
        <v>99</v>
      </c>
      <c r="E64" t="s">
        <v>1842</v>
      </c>
      <c r="F64" t="s">
        <v>1838</v>
      </c>
      <c r="G64">
        <v>276.30671000000001</v>
      </c>
      <c r="H64" t="s">
        <v>1839</v>
      </c>
    </row>
    <row r="65" spans="1:8" x14ac:dyDescent="0.45">
      <c r="A65">
        <v>2024</v>
      </c>
      <c r="B65" t="s">
        <v>123</v>
      </c>
      <c r="C65" t="s">
        <v>124</v>
      </c>
      <c r="D65">
        <v>8</v>
      </c>
      <c r="E65" t="s">
        <v>316</v>
      </c>
      <c r="F65" t="s">
        <v>1838</v>
      </c>
      <c r="G65">
        <v>1013.84189</v>
      </c>
      <c r="H65" t="s">
        <v>1839</v>
      </c>
    </row>
    <row r="66" spans="1:8" x14ac:dyDescent="0.45">
      <c r="A66">
        <v>2024</v>
      </c>
      <c r="B66" t="s">
        <v>123</v>
      </c>
      <c r="C66" t="s">
        <v>124</v>
      </c>
      <c r="D66">
        <v>96</v>
      </c>
      <c r="E66" t="s">
        <v>1840</v>
      </c>
      <c r="F66" t="s">
        <v>1838</v>
      </c>
      <c r="G66">
        <v>699.07383000000004</v>
      </c>
      <c r="H66" t="s">
        <v>1839</v>
      </c>
    </row>
    <row r="67" spans="1:8" x14ac:dyDescent="0.45">
      <c r="A67">
        <v>2024</v>
      </c>
      <c r="B67" t="s">
        <v>123</v>
      </c>
      <c r="C67" t="s">
        <v>124</v>
      </c>
      <c r="D67">
        <v>97</v>
      </c>
      <c r="E67" t="s">
        <v>1841</v>
      </c>
      <c r="F67" t="s">
        <v>1838</v>
      </c>
      <c r="G67">
        <v>17.124759999999998</v>
      </c>
      <c r="H67" t="s">
        <v>1839</v>
      </c>
    </row>
    <row r="68" spans="1:8" x14ac:dyDescent="0.45">
      <c r="A68">
        <v>2024</v>
      </c>
      <c r="B68" t="s">
        <v>123</v>
      </c>
      <c r="C68" t="s">
        <v>124</v>
      </c>
      <c r="D68">
        <v>99</v>
      </c>
      <c r="E68" t="s">
        <v>1842</v>
      </c>
      <c r="F68" t="s">
        <v>1838</v>
      </c>
      <c r="G68">
        <v>1730.0404799999999</v>
      </c>
      <c r="H68" t="s">
        <v>1839</v>
      </c>
    </row>
    <row r="69" spans="1:8" x14ac:dyDescent="0.45">
      <c r="A69">
        <v>2024</v>
      </c>
      <c r="B69" t="s">
        <v>127</v>
      </c>
      <c r="C69" t="s">
        <v>128</v>
      </c>
      <c r="D69">
        <v>8</v>
      </c>
      <c r="E69" t="s">
        <v>316</v>
      </c>
      <c r="F69" t="s">
        <v>1838</v>
      </c>
      <c r="G69">
        <v>158.30356</v>
      </c>
      <c r="H69" t="s">
        <v>1839</v>
      </c>
    </row>
    <row r="70" spans="1:8" x14ac:dyDescent="0.45">
      <c r="A70">
        <v>2024</v>
      </c>
      <c r="B70" t="s">
        <v>127</v>
      </c>
      <c r="C70" t="s">
        <v>128</v>
      </c>
      <c r="D70">
        <v>96</v>
      </c>
      <c r="E70" t="s">
        <v>1840</v>
      </c>
      <c r="F70" t="s">
        <v>1838</v>
      </c>
      <c r="G70">
        <v>210.80934999999999</v>
      </c>
      <c r="H70" t="s">
        <v>1839</v>
      </c>
    </row>
    <row r="71" spans="1:8" x14ac:dyDescent="0.45">
      <c r="A71">
        <v>2024</v>
      </c>
      <c r="B71" t="s">
        <v>127</v>
      </c>
      <c r="C71" t="s">
        <v>128</v>
      </c>
      <c r="D71">
        <v>97</v>
      </c>
      <c r="E71" t="s">
        <v>1841</v>
      </c>
      <c r="F71" t="s">
        <v>1838</v>
      </c>
      <c r="G71">
        <v>17.562290000000001</v>
      </c>
      <c r="H71" t="s">
        <v>1839</v>
      </c>
    </row>
    <row r="72" spans="1:8" x14ac:dyDescent="0.45">
      <c r="A72">
        <v>2024</v>
      </c>
      <c r="B72" t="s">
        <v>127</v>
      </c>
      <c r="C72" t="s">
        <v>128</v>
      </c>
      <c r="D72">
        <v>99</v>
      </c>
      <c r="E72" t="s">
        <v>1842</v>
      </c>
      <c r="F72" t="s">
        <v>1838</v>
      </c>
      <c r="G72">
        <v>386.67522000000002</v>
      </c>
      <c r="H72" t="s">
        <v>1839</v>
      </c>
    </row>
    <row r="73" spans="1:8" x14ac:dyDescent="0.45">
      <c r="A73">
        <v>2024</v>
      </c>
      <c r="B73" t="s">
        <v>134</v>
      </c>
      <c r="C73" t="s">
        <v>135</v>
      </c>
      <c r="D73">
        <v>8</v>
      </c>
      <c r="E73" t="s">
        <v>316</v>
      </c>
      <c r="F73" t="s">
        <v>1838</v>
      </c>
      <c r="G73">
        <v>113.49925</v>
      </c>
      <c r="H73" t="s">
        <v>1839</v>
      </c>
    </row>
    <row r="74" spans="1:8" x14ac:dyDescent="0.45">
      <c r="A74">
        <v>2024</v>
      </c>
      <c r="B74" t="s">
        <v>134</v>
      </c>
      <c r="C74" t="s">
        <v>135</v>
      </c>
      <c r="D74">
        <v>96</v>
      </c>
      <c r="E74" t="s">
        <v>1840</v>
      </c>
      <c r="F74" t="s">
        <v>1838</v>
      </c>
      <c r="G74">
        <v>49.683810000000001</v>
      </c>
      <c r="H74" t="s">
        <v>1839</v>
      </c>
    </row>
    <row r="75" spans="1:8" x14ac:dyDescent="0.45">
      <c r="A75">
        <v>2024</v>
      </c>
      <c r="B75" t="s">
        <v>134</v>
      </c>
      <c r="C75" t="s">
        <v>135</v>
      </c>
      <c r="D75">
        <v>97</v>
      </c>
      <c r="E75" t="s">
        <v>1841</v>
      </c>
      <c r="F75" t="s">
        <v>1838</v>
      </c>
      <c r="G75">
        <v>3.25048</v>
      </c>
      <c r="H75" t="s">
        <v>1839</v>
      </c>
    </row>
    <row r="76" spans="1:8" x14ac:dyDescent="0.45">
      <c r="A76">
        <v>2024</v>
      </c>
      <c r="B76" t="s">
        <v>134</v>
      </c>
      <c r="C76" t="s">
        <v>135</v>
      </c>
      <c r="D76">
        <v>99</v>
      </c>
      <c r="E76" t="s">
        <v>1842</v>
      </c>
      <c r="F76" t="s">
        <v>1838</v>
      </c>
      <c r="G76">
        <v>166.43348</v>
      </c>
      <c r="H76" t="s">
        <v>1839</v>
      </c>
    </row>
    <row r="77" spans="1:8" x14ac:dyDescent="0.45">
      <c r="A77">
        <v>2024</v>
      </c>
      <c r="B77" t="s">
        <v>137</v>
      </c>
      <c r="C77" t="s">
        <v>138</v>
      </c>
      <c r="D77">
        <v>8</v>
      </c>
      <c r="E77" t="s">
        <v>316</v>
      </c>
      <c r="F77" t="s">
        <v>1838</v>
      </c>
      <c r="G77">
        <v>118.57615</v>
      </c>
      <c r="H77" t="s">
        <v>1839</v>
      </c>
    </row>
    <row r="78" spans="1:8" x14ac:dyDescent="0.45">
      <c r="A78">
        <v>2024</v>
      </c>
      <c r="B78" t="s">
        <v>137</v>
      </c>
      <c r="C78" t="s">
        <v>138</v>
      </c>
      <c r="D78">
        <v>96</v>
      </c>
      <c r="E78" t="s">
        <v>1840</v>
      </c>
      <c r="F78" t="s">
        <v>1838</v>
      </c>
      <c r="G78">
        <v>39.929580000000001</v>
      </c>
      <c r="H78" t="s">
        <v>1839</v>
      </c>
    </row>
    <row r="79" spans="1:8" x14ac:dyDescent="0.45">
      <c r="A79">
        <v>2024</v>
      </c>
      <c r="B79" t="s">
        <v>137</v>
      </c>
      <c r="C79" t="s">
        <v>138</v>
      </c>
      <c r="D79">
        <v>97</v>
      </c>
      <c r="E79" t="s">
        <v>1841</v>
      </c>
      <c r="F79" t="s">
        <v>1838</v>
      </c>
      <c r="G79">
        <v>2.6640299999999999</v>
      </c>
      <c r="H79" t="s">
        <v>1839</v>
      </c>
    </row>
    <row r="80" spans="1:8" x14ac:dyDescent="0.45">
      <c r="A80">
        <v>2024</v>
      </c>
      <c r="B80" t="s">
        <v>137</v>
      </c>
      <c r="C80" t="s">
        <v>138</v>
      </c>
      <c r="D80">
        <v>99</v>
      </c>
      <c r="E80" t="s">
        <v>1842</v>
      </c>
      <c r="F80" t="s">
        <v>1838</v>
      </c>
      <c r="G80">
        <v>161.16976</v>
      </c>
      <c r="H80" t="s">
        <v>1839</v>
      </c>
    </row>
    <row r="81" spans="1:8" x14ac:dyDescent="0.45">
      <c r="A81">
        <v>2024</v>
      </c>
      <c r="B81" t="s">
        <v>140</v>
      </c>
      <c r="C81" t="s">
        <v>141</v>
      </c>
      <c r="D81">
        <v>8</v>
      </c>
      <c r="E81" t="s">
        <v>316</v>
      </c>
      <c r="F81" t="s">
        <v>1838</v>
      </c>
      <c r="G81">
        <v>310.17701</v>
      </c>
      <c r="H81" t="s">
        <v>1839</v>
      </c>
    </row>
    <row r="82" spans="1:8" x14ac:dyDescent="0.45">
      <c r="A82">
        <v>2024</v>
      </c>
      <c r="B82" t="s">
        <v>140</v>
      </c>
      <c r="C82" t="s">
        <v>141</v>
      </c>
      <c r="D82">
        <v>96</v>
      </c>
      <c r="E82" t="s">
        <v>1840</v>
      </c>
      <c r="F82" t="s">
        <v>1838</v>
      </c>
      <c r="G82">
        <v>25.560310000000001</v>
      </c>
      <c r="H82" t="s">
        <v>1839</v>
      </c>
    </row>
    <row r="83" spans="1:8" x14ac:dyDescent="0.45">
      <c r="A83">
        <v>2024</v>
      </c>
      <c r="B83" t="s">
        <v>140</v>
      </c>
      <c r="C83" t="s">
        <v>141</v>
      </c>
      <c r="D83">
        <v>97</v>
      </c>
      <c r="E83" t="s">
        <v>1841</v>
      </c>
      <c r="F83" t="s">
        <v>1838</v>
      </c>
      <c r="G83">
        <v>0.15734999999999999</v>
      </c>
      <c r="H83" t="s">
        <v>1839</v>
      </c>
    </row>
    <row r="84" spans="1:8" x14ac:dyDescent="0.45">
      <c r="A84">
        <v>2024</v>
      </c>
      <c r="B84" t="s">
        <v>140</v>
      </c>
      <c r="C84" t="s">
        <v>141</v>
      </c>
      <c r="D84">
        <v>99</v>
      </c>
      <c r="E84" t="s">
        <v>1842</v>
      </c>
      <c r="F84" t="s">
        <v>1838</v>
      </c>
      <c r="G84">
        <v>335.89465000000001</v>
      </c>
      <c r="H84" t="s">
        <v>1839</v>
      </c>
    </row>
    <row r="85" spans="1:8" x14ac:dyDescent="0.45">
      <c r="A85">
        <v>2024</v>
      </c>
      <c r="B85" t="s">
        <v>149</v>
      </c>
      <c r="C85" t="s">
        <v>1</v>
      </c>
      <c r="D85">
        <v>8</v>
      </c>
      <c r="E85" t="s">
        <v>316</v>
      </c>
      <c r="F85" t="s">
        <v>1838</v>
      </c>
      <c r="G85">
        <v>1689.3783900000001</v>
      </c>
      <c r="H85" t="s">
        <v>1839</v>
      </c>
    </row>
    <row r="86" spans="1:8" x14ac:dyDescent="0.45">
      <c r="A86">
        <v>2024</v>
      </c>
      <c r="B86" t="s">
        <v>149</v>
      </c>
      <c r="C86" t="s">
        <v>1</v>
      </c>
      <c r="D86">
        <v>96</v>
      </c>
      <c r="E86" t="s">
        <v>1840</v>
      </c>
      <c r="F86" t="s">
        <v>1838</v>
      </c>
      <c r="G86">
        <v>2267.7457599999998</v>
      </c>
      <c r="H86" t="s">
        <v>1839</v>
      </c>
    </row>
    <row r="87" spans="1:8" x14ac:dyDescent="0.45">
      <c r="A87">
        <v>2024</v>
      </c>
      <c r="B87" t="s">
        <v>149</v>
      </c>
      <c r="C87" t="s">
        <v>1</v>
      </c>
      <c r="D87">
        <v>97</v>
      </c>
      <c r="E87" t="s">
        <v>1841</v>
      </c>
      <c r="F87" t="s">
        <v>1838</v>
      </c>
      <c r="G87">
        <v>100.99985</v>
      </c>
      <c r="H87" t="s">
        <v>1839</v>
      </c>
    </row>
    <row r="88" spans="1:8" x14ac:dyDescent="0.45">
      <c r="A88">
        <v>2024</v>
      </c>
      <c r="B88" t="s">
        <v>149</v>
      </c>
      <c r="C88" t="s">
        <v>1</v>
      </c>
      <c r="D88">
        <v>99</v>
      </c>
      <c r="E88" t="s">
        <v>1842</v>
      </c>
      <c r="F88" t="s">
        <v>1838</v>
      </c>
      <c r="G88">
        <v>4058.12399</v>
      </c>
      <c r="H88" t="s">
        <v>1839</v>
      </c>
    </row>
    <row r="89" spans="1:8" x14ac:dyDescent="0.45">
      <c r="A89">
        <v>2024</v>
      </c>
      <c r="B89" t="s">
        <v>1847</v>
      </c>
      <c r="C89" t="s">
        <v>177</v>
      </c>
      <c r="D89">
        <v>8</v>
      </c>
      <c r="E89" t="s">
        <v>316</v>
      </c>
      <c r="F89" t="s">
        <v>1838</v>
      </c>
      <c r="G89">
        <v>4459.8650200000002</v>
      </c>
      <c r="H89" t="s">
        <v>1839</v>
      </c>
    </row>
    <row r="90" spans="1:8" x14ac:dyDescent="0.45">
      <c r="A90">
        <v>2024</v>
      </c>
      <c r="B90" t="s">
        <v>1847</v>
      </c>
      <c r="C90" t="s">
        <v>177</v>
      </c>
      <c r="D90">
        <v>96</v>
      </c>
      <c r="E90" t="s">
        <v>1840</v>
      </c>
      <c r="F90" t="s">
        <v>1838</v>
      </c>
      <c r="G90">
        <v>4136.9849400000003</v>
      </c>
      <c r="H90" t="s">
        <v>1839</v>
      </c>
    </row>
    <row r="91" spans="1:8" x14ac:dyDescent="0.45">
      <c r="A91">
        <v>2024</v>
      </c>
      <c r="B91" t="s">
        <v>1847</v>
      </c>
      <c r="C91" t="s">
        <v>177</v>
      </c>
      <c r="D91">
        <v>97</v>
      </c>
      <c r="E91" t="s">
        <v>1841</v>
      </c>
      <c r="F91" t="s">
        <v>1838</v>
      </c>
      <c r="G91">
        <v>294.69855000000001</v>
      </c>
      <c r="H91" t="s">
        <v>1839</v>
      </c>
    </row>
    <row r="92" spans="1:8" x14ac:dyDescent="0.45">
      <c r="A92">
        <v>2024</v>
      </c>
      <c r="B92" t="s">
        <v>1847</v>
      </c>
      <c r="C92" t="s">
        <v>177</v>
      </c>
      <c r="D92">
        <v>99</v>
      </c>
      <c r="E92" t="s">
        <v>1842</v>
      </c>
      <c r="F92" t="s">
        <v>1838</v>
      </c>
      <c r="G92">
        <v>8891.5485200000003</v>
      </c>
      <c r="H92" t="s">
        <v>1839</v>
      </c>
    </row>
    <row r="93" spans="1:8" x14ac:dyDescent="0.45">
      <c r="A93">
        <v>2024</v>
      </c>
      <c r="B93" t="s">
        <v>146</v>
      </c>
      <c r="C93" t="s">
        <v>147</v>
      </c>
      <c r="D93">
        <v>8</v>
      </c>
      <c r="E93" t="s">
        <v>316</v>
      </c>
      <c r="F93" t="s">
        <v>1838</v>
      </c>
      <c r="G93">
        <v>1142.2452900000001</v>
      </c>
      <c r="H93" t="s">
        <v>1839</v>
      </c>
    </row>
    <row r="94" spans="1:8" x14ac:dyDescent="0.45">
      <c r="A94">
        <v>2024</v>
      </c>
      <c r="B94" t="s">
        <v>146</v>
      </c>
      <c r="C94" t="s">
        <v>147</v>
      </c>
      <c r="D94">
        <v>96</v>
      </c>
      <c r="E94" t="s">
        <v>1840</v>
      </c>
      <c r="F94" t="s">
        <v>1838</v>
      </c>
      <c r="G94">
        <v>305.88058000000001</v>
      </c>
      <c r="H94" t="s">
        <v>1839</v>
      </c>
    </row>
    <row r="95" spans="1:8" x14ac:dyDescent="0.45">
      <c r="A95">
        <v>2024</v>
      </c>
      <c r="B95" t="s">
        <v>146</v>
      </c>
      <c r="C95" t="s">
        <v>147</v>
      </c>
      <c r="D95">
        <v>97</v>
      </c>
      <c r="E95" t="s">
        <v>1841</v>
      </c>
      <c r="F95" t="s">
        <v>1838</v>
      </c>
      <c r="G95">
        <v>30.748999999999999</v>
      </c>
      <c r="H95" t="s">
        <v>1839</v>
      </c>
    </row>
    <row r="96" spans="1:8" x14ac:dyDescent="0.45">
      <c r="A96">
        <v>2024</v>
      </c>
      <c r="B96" t="s">
        <v>146</v>
      </c>
      <c r="C96" t="s">
        <v>147</v>
      </c>
      <c r="D96">
        <v>99</v>
      </c>
      <c r="E96" t="s">
        <v>1842</v>
      </c>
      <c r="F96" t="s">
        <v>1838</v>
      </c>
      <c r="G96">
        <v>1478.8748800000001</v>
      </c>
      <c r="H96" t="s">
        <v>1839</v>
      </c>
    </row>
    <row r="97" spans="1:8" x14ac:dyDescent="0.45">
      <c r="A97">
        <v>2024</v>
      </c>
      <c r="B97" t="s">
        <v>143</v>
      </c>
      <c r="C97" t="s">
        <v>144</v>
      </c>
      <c r="D97">
        <v>8</v>
      </c>
      <c r="E97" t="s">
        <v>316</v>
      </c>
      <c r="F97" t="s">
        <v>1838</v>
      </c>
      <c r="G97">
        <v>153.43172999999999</v>
      </c>
      <c r="H97" t="s">
        <v>1839</v>
      </c>
    </row>
    <row r="98" spans="1:8" x14ac:dyDescent="0.45">
      <c r="A98">
        <v>2024</v>
      </c>
      <c r="B98" t="s">
        <v>143</v>
      </c>
      <c r="C98" t="s">
        <v>144</v>
      </c>
      <c r="D98">
        <v>96</v>
      </c>
      <c r="E98" t="s">
        <v>1840</v>
      </c>
      <c r="F98" t="s">
        <v>1838</v>
      </c>
      <c r="G98">
        <v>861.43920000000003</v>
      </c>
      <c r="H98" t="s">
        <v>1839</v>
      </c>
    </row>
    <row r="99" spans="1:8" x14ac:dyDescent="0.45">
      <c r="A99">
        <v>2024</v>
      </c>
      <c r="B99" t="s">
        <v>143</v>
      </c>
      <c r="C99" t="s">
        <v>144</v>
      </c>
      <c r="D99">
        <v>97</v>
      </c>
      <c r="E99" t="s">
        <v>1841</v>
      </c>
      <c r="F99" t="s">
        <v>1838</v>
      </c>
      <c r="G99">
        <v>3.8399999999999997E-2</v>
      </c>
      <c r="H99" t="s">
        <v>1839</v>
      </c>
    </row>
    <row r="100" spans="1:8" x14ac:dyDescent="0.45">
      <c r="A100">
        <v>2024</v>
      </c>
      <c r="B100" t="s">
        <v>143</v>
      </c>
      <c r="C100" t="s">
        <v>144</v>
      </c>
      <c r="D100">
        <v>99</v>
      </c>
      <c r="E100" t="s">
        <v>1842</v>
      </c>
      <c r="F100" t="s">
        <v>1838</v>
      </c>
      <c r="G100">
        <v>1014.9092900000001</v>
      </c>
      <c r="H100" t="s">
        <v>1839</v>
      </c>
    </row>
    <row r="101" spans="1:8" x14ac:dyDescent="0.45">
      <c r="A101">
        <v>2024</v>
      </c>
      <c r="B101" t="s">
        <v>151</v>
      </c>
      <c r="C101" t="s">
        <v>152</v>
      </c>
      <c r="D101">
        <v>8</v>
      </c>
      <c r="E101" t="s">
        <v>316</v>
      </c>
      <c r="F101" t="s">
        <v>1838</v>
      </c>
      <c r="G101">
        <v>209.84844000000001</v>
      </c>
      <c r="H101" t="s">
        <v>1839</v>
      </c>
    </row>
    <row r="102" spans="1:8" x14ac:dyDescent="0.45">
      <c r="A102">
        <v>2024</v>
      </c>
      <c r="B102" t="s">
        <v>151</v>
      </c>
      <c r="C102" t="s">
        <v>152</v>
      </c>
      <c r="D102">
        <v>96</v>
      </c>
      <c r="E102" t="s">
        <v>1840</v>
      </c>
      <c r="F102" t="s">
        <v>1838</v>
      </c>
      <c r="G102">
        <v>129.71478999999999</v>
      </c>
      <c r="H102" t="s">
        <v>1839</v>
      </c>
    </row>
    <row r="103" spans="1:8" x14ac:dyDescent="0.45">
      <c r="A103">
        <v>2024</v>
      </c>
      <c r="B103" t="s">
        <v>151</v>
      </c>
      <c r="C103" t="s">
        <v>152</v>
      </c>
      <c r="D103">
        <v>97</v>
      </c>
      <c r="E103" t="s">
        <v>1841</v>
      </c>
      <c r="F103" t="s">
        <v>1838</v>
      </c>
      <c r="G103">
        <v>6.0328299999999997</v>
      </c>
      <c r="H103" t="s">
        <v>1839</v>
      </c>
    </row>
    <row r="104" spans="1:8" x14ac:dyDescent="0.45">
      <c r="A104">
        <v>2024</v>
      </c>
      <c r="B104" t="s">
        <v>151</v>
      </c>
      <c r="C104" t="s">
        <v>152</v>
      </c>
      <c r="D104">
        <v>99</v>
      </c>
      <c r="E104" t="s">
        <v>1842</v>
      </c>
      <c r="F104" t="s">
        <v>1838</v>
      </c>
      <c r="G104">
        <v>345.59607</v>
      </c>
      <c r="H104" t="s">
        <v>1839</v>
      </c>
    </row>
    <row r="105" spans="1:8" x14ac:dyDescent="0.45">
      <c r="A105">
        <v>2024</v>
      </c>
      <c r="B105" t="s">
        <v>154</v>
      </c>
      <c r="C105" t="s">
        <v>155</v>
      </c>
      <c r="D105">
        <v>8</v>
      </c>
      <c r="E105" t="s">
        <v>316</v>
      </c>
      <c r="F105" t="s">
        <v>1838</v>
      </c>
      <c r="G105">
        <v>267.40705000000003</v>
      </c>
      <c r="H105" t="s">
        <v>1839</v>
      </c>
    </row>
    <row r="106" spans="1:8" x14ac:dyDescent="0.45">
      <c r="A106">
        <v>2024</v>
      </c>
      <c r="B106" t="s">
        <v>154</v>
      </c>
      <c r="C106" t="s">
        <v>155</v>
      </c>
      <c r="D106">
        <v>96</v>
      </c>
      <c r="E106" t="s">
        <v>1840</v>
      </c>
      <c r="F106" t="s">
        <v>1838</v>
      </c>
      <c r="G106">
        <v>112.50899</v>
      </c>
      <c r="H106" t="s">
        <v>1839</v>
      </c>
    </row>
    <row r="107" spans="1:8" x14ac:dyDescent="0.45">
      <c r="A107">
        <v>2024</v>
      </c>
      <c r="B107" t="s">
        <v>154</v>
      </c>
      <c r="C107" t="s">
        <v>155</v>
      </c>
      <c r="D107">
        <v>97</v>
      </c>
      <c r="E107" t="s">
        <v>1841</v>
      </c>
      <c r="F107" t="s">
        <v>1838</v>
      </c>
      <c r="G107">
        <v>23.479510000000001</v>
      </c>
      <c r="H107" t="s">
        <v>1839</v>
      </c>
    </row>
    <row r="108" spans="1:8" x14ac:dyDescent="0.45">
      <c r="A108">
        <v>2024</v>
      </c>
      <c r="B108" t="s">
        <v>154</v>
      </c>
      <c r="C108" t="s">
        <v>155</v>
      </c>
      <c r="D108">
        <v>99</v>
      </c>
      <c r="E108" t="s">
        <v>1842</v>
      </c>
      <c r="F108" t="s">
        <v>1838</v>
      </c>
      <c r="G108">
        <v>403.39555000000001</v>
      </c>
      <c r="H108" t="s">
        <v>1839</v>
      </c>
    </row>
    <row r="109" spans="1:8" x14ac:dyDescent="0.45">
      <c r="A109">
        <v>2024</v>
      </c>
      <c r="B109" t="s">
        <v>160</v>
      </c>
      <c r="C109" t="s">
        <v>161</v>
      </c>
      <c r="D109">
        <v>8</v>
      </c>
      <c r="E109" t="s">
        <v>316</v>
      </c>
      <c r="F109" t="s">
        <v>1838</v>
      </c>
      <c r="G109">
        <v>467.83053000000001</v>
      </c>
      <c r="H109" t="s">
        <v>1839</v>
      </c>
    </row>
    <row r="110" spans="1:8" x14ac:dyDescent="0.45">
      <c r="A110">
        <v>2024</v>
      </c>
      <c r="B110" t="s">
        <v>160</v>
      </c>
      <c r="C110" t="s">
        <v>161</v>
      </c>
      <c r="D110">
        <v>96</v>
      </c>
      <c r="E110" t="s">
        <v>1840</v>
      </c>
      <c r="F110" t="s">
        <v>1838</v>
      </c>
      <c r="G110">
        <v>255.31734</v>
      </c>
      <c r="H110" t="s">
        <v>1839</v>
      </c>
    </row>
    <row r="111" spans="1:8" x14ac:dyDescent="0.45">
      <c r="A111">
        <v>2024</v>
      </c>
      <c r="B111" t="s">
        <v>160</v>
      </c>
      <c r="C111" t="s">
        <v>161</v>
      </c>
      <c r="D111">
        <v>97</v>
      </c>
      <c r="E111" t="s">
        <v>1841</v>
      </c>
      <c r="F111" t="s">
        <v>1838</v>
      </c>
      <c r="G111">
        <v>18.998460000000001</v>
      </c>
      <c r="H111" t="s">
        <v>1839</v>
      </c>
    </row>
    <row r="112" spans="1:8" x14ac:dyDescent="0.45">
      <c r="A112">
        <v>2024</v>
      </c>
      <c r="B112" t="s">
        <v>160</v>
      </c>
      <c r="C112" t="s">
        <v>161</v>
      </c>
      <c r="D112">
        <v>99</v>
      </c>
      <c r="E112" t="s">
        <v>1842</v>
      </c>
      <c r="F112" t="s">
        <v>1838</v>
      </c>
      <c r="G112">
        <v>742.14635999999996</v>
      </c>
      <c r="H112" t="s">
        <v>1839</v>
      </c>
    </row>
    <row r="113" spans="1:8" x14ac:dyDescent="0.45">
      <c r="A113">
        <v>2024</v>
      </c>
      <c r="B113" t="s">
        <v>157</v>
      </c>
      <c r="C113" t="s">
        <v>158</v>
      </c>
      <c r="D113">
        <v>8</v>
      </c>
      <c r="E113" t="s">
        <v>316</v>
      </c>
      <c r="F113" t="s">
        <v>1838</v>
      </c>
      <c r="G113">
        <v>19.847190000000001</v>
      </c>
      <c r="H113" t="s">
        <v>1839</v>
      </c>
    </row>
    <row r="114" spans="1:8" x14ac:dyDescent="0.45">
      <c r="A114">
        <v>2024</v>
      </c>
      <c r="B114" t="s">
        <v>157</v>
      </c>
      <c r="C114" t="s">
        <v>158</v>
      </c>
      <c r="D114">
        <v>96</v>
      </c>
      <c r="E114" t="s">
        <v>1840</v>
      </c>
      <c r="F114" t="s">
        <v>1838</v>
      </c>
      <c r="G114">
        <v>9.5574100000000008</v>
      </c>
      <c r="H114" t="s">
        <v>1839</v>
      </c>
    </row>
    <row r="115" spans="1:8" x14ac:dyDescent="0.45">
      <c r="A115">
        <v>2024</v>
      </c>
      <c r="B115" t="s">
        <v>157</v>
      </c>
      <c r="C115" t="s">
        <v>158</v>
      </c>
      <c r="D115">
        <v>97</v>
      </c>
      <c r="E115" t="s">
        <v>1841</v>
      </c>
      <c r="F115" t="s">
        <v>1838</v>
      </c>
      <c r="G115">
        <v>0.66576000000000002</v>
      </c>
      <c r="H115" t="s">
        <v>1839</v>
      </c>
    </row>
    <row r="116" spans="1:8" x14ac:dyDescent="0.45">
      <c r="A116">
        <v>2024</v>
      </c>
      <c r="B116" t="s">
        <v>157</v>
      </c>
      <c r="C116" t="s">
        <v>158</v>
      </c>
      <c r="D116">
        <v>99</v>
      </c>
      <c r="E116" t="s">
        <v>1842</v>
      </c>
      <c r="F116" t="s">
        <v>1838</v>
      </c>
      <c r="G116">
        <v>30.070350000000001</v>
      </c>
      <c r="H116" t="s">
        <v>1839</v>
      </c>
    </row>
    <row r="117" spans="1:8" x14ac:dyDescent="0.45">
      <c r="A117">
        <v>2024</v>
      </c>
      <c r="B117" t="s">
        <v>163</v>
      </c>
      <c r="C117" t="s">
        <v>164</v>
      </c>
      <c r="D117">
        <v>8</v>
      </c>
      <c r="E117" t="s">
        <v>316</v>
      </c>
      <c r="F117" t="s">
        <v>1838</v>
      </c>
      <c r="G117">
        <v>88.214320000000001</v>
      </c>
      <c r="H117" t="s">
        <v>1839</v>
      </c>
    </row>
    <row r="118" spans="1:8" x14ac:dyDescent="0.45">
      <c r="A118">
        <v>2024</v>
      </c>
      <c r="B118" t="s">
        <v>163</v>
      </c>
      <c r="C118" t="s">
        <v>164</v>
      </c>
      <c r="D118">
        <v>96</v>
      </c>
      <c r="E118" t="s">
        <v>1840</v>
      </c>
      <c r="F118" t="s">
        <v>1838</v>
      </c>
      <c r="G118">
        <v>18.909780000000001</v>
      </c>
      <c r="H118" t="s">
        <v>1839</v>
      </c>
    </row>
    <row r="119" spans="1:8" x14ac:dyDescent="0.45">
      <c r="A119">
        <v>2024</v>
      </c>
      <c r="B119" t="s">
        <v>163</v>
      </c>
      <c r="C119" t="s">
        <v>164</v>
      </c>
      <c r="D119">
        <v>99</v>
      </c>
      <c r="E119" t="s">
        <v>1842</v>
      </c>
      <c r="F119" t="s">
        <v>1838</v>
      </c>
      <c r="G119">
        <v>107.1241</v>
      </c>
      <c r="H119" t="s">
        <v>1839</v>
      </c>
    </row>
    <row r="120" spans="1:8" x14ac:dyDescent="0.45">
      <c r="A120">
        <v>2024</v>
      </c>
      <c r="B120" t="s">
        <v>1848</v>
      </c>
      <c r="C120" t="s">
        <v>1849</v>
      </c>
      <c r="D120">
        <v>8</v>
      </c>
      <c r="E120" t="s">
        <v>316</v>
      </c>
      <c r="F120" t="s">
        <v>1838</v>
      </c>
      <c r="G120">
        <v>9456.9451900000004</v>
      </c>
      <c r="H120" t="s">
        <v>1839</v>
      </c>
    </row>
    <row r="121" spans="1:8" x14ac:dyDescent="0.45">
      <c r="A121">
        <v>2024</v>
      </c>
      <c r="B121" t="s">
        <v>1848</v>
      </c>
      <c r="C121" t="s">
        <v>1849</v>
      </c>
      <c r="D121">
        <v>96</v>
      </c>
      <c r="E121" t="s">
        <v>1840</v>
      </c>
      <c r="F121" t="s">
        <v>1838</v>
      </c>
      <c r="G121">
        <v>2083.3997199999999</v>
      </c>
      <c r="H121" t="s">
        <v>1839</v>
      </c>
    </row>
    <row r="122" spans="1:8" x14ac:dyDescent="0.45">
      <c r="A122">
        <v>2024</v>
      </c>
      <c r="B122" t="s">
        <v>1848</v>
      </c>
      <c r="C122" t="s">
        <v>1849</v>
      </c>
      <c r="D122">
        <v>97</v>
      </c>
      <c r="E122" t="s">
        <v>1841</v>
      </c>
      <c r="F122" t="s">
        <v>1838</v>
      </c>
      <c r="G122">
        <v>194.32896</v>
      </c>
      <c r="H122" t="s">
        <v>1839</v>
      </c>
    </row>
    <row r="123" spans="1:8" x14ac:dyDescent="0.45">
      <c r="A123">
        <v>2024</v>
      </c>
      <c r="B123" t="s">
        <v>1848</v>
      </c>
      <c r="C123" t="s">
        <v>1849</v>
      </c>
      <c r="D123">
        <v>99</v>
      </c>
      <c r="E123" t="s">
        <v>1842</v>
      </c>
      <c r="F123" t="s">
        <v>1838</v>
      </c>
      <c r="G123">
        <v>11734.673849999999</v>
      </c>
      <c r="H123" t="s">
        <v>1839</v>
      </c>
    </row>
    <row r="124" spans="1:8" x14ac:dyDescent="0.45">
      <c r="A124">
        <v>2024</v>
      </c>
      <c r="B124" t="s">
        <v>185</v>
      </c>
      <c r="C124" t="s">
        <v>186</v>
      </c>
      <c r="D124">
        <v>8</v>
      </c>
      <c r="E124" t="s">
        <v>316</v>
      </c>
      <c r="F124" t="s">
        <v>1838</v>
      </c>
      <c r="G124">
        <v>678.78729999999996</v>
      </c>
      <c r="H124" t="s">
        <v>1839</v>
      </c>
    </row>
    <row r="125" spans="1:8" x14ac:dyDescent="0.45">
      <c r="A125">
        <v>2024</v>
      </c>
      <c r="B125" t="s">
        <v>185</v>
      </c>
      <c r="C125" t="s">
        <v>186</v>
      </c>
      <c r="D125">
        <v>96</v>
      </c>
      <c r="E125" t="s">
        <v>1840</v>
      </c>
      <c r="F125" t="s">
        <v>1838</v>
      </c>
      <c r="G125">
        <v>208.74682000000001</v>
      </c>
      <c r="H125" t="s">
        <v>1839</v>
      </c>
    </row>
    <row r="126" spans="1:8" x14ac:dyDescent="0.45">
      <c r="A126">
        <v>2024</v>
      </c>
      <c r="B126" t="s">
        <v>185</v>
      </c>
      <c r="C126" t="s">
        <v>186</v>
      </c>
      <c r="D126">
        <v>97</v>
      </c>
      <c r="E126" t="s">
        <v>1841</v>
      </c>
      <c r="F126" t="s">
        <v>1838</v>
      </c>
      <c r="G126">
        <v>20.12913</v>
      </c>
      <c r="H126" t="s">
        <v>1839</v>
      </c>
    </row>
    <row r="127" spans="1:8" x14ac:dyDescent="0.45">
      <c r="A127">
        <v>2024</v>
      </c>
      <c r="B127" t="s">
        <v>185</v>
      </c>
      <c r="C127" t="s">
        <v>186</v>
      </c>
      <c r="D127">
        <v>99</v>
      </c>
      <c r="E127" t="s">
        <v>1842</v>
      </c>
      <c r="F127" t="s">
        <v>1838</v>
      </c>
      <c r="G127">
        <v>907.66322000000002</v>
      </c>
      <c r="H127" t="s">
        <v>1839</v>
      </c>
    </row>
    <row r="128" spans="1:8" x14ac:dyDescent="0.45">
      <c r="A128">
        <v>2024</v>
      </c>
      <c r="B128" t="s">
        <v>188</v>
      </c>
      <c r="C128" t="s">
        <v>189</v>
      </c>
      <c r="D128">
        <v>8</v>
      </c>
      <c r="E128" t="s">
        <v>316</v>
      </c>
      <c r="F128" t="s">
        <v>1838</v>
      </c>
      <c r="G128">
        <v>1.56375</v>
      </c>
      <c r="H128" t="s">
        <v>1839</v>
      </c>
    </row>
    <row r="129" spans="1:8" x14ac:dyDescent="0.45">
      <c r="A129">
        <v>2024</v>
      </c>
      <c r="B129" t="s">
        <v>188</v>
      </c>
      <c r="C129" t="s">
        <v>189</v>
      </c>
      <c r="D129">
        <v>96</v>
      </c>
      <c r="E129" t="s">
        <v>1840</v>
      </c>
      <c r="F129" t="s">
        <v>1838</v>
      </c>
      <c r="G129">
        <v>1.4109</v>
      </c>
      <c r="H129" t="s">
        <v>1839</v>
      </c>
    </row>
    <row r="130" spans="1:8" x14ac:dyDescent="0.45">
      <c r="A130">
        <v>2024</v>
      </c>
      <c r="B130" t="s">
        <v>188</v>
      </c>
      <c r="C130" t="s">
        <v>189</v>
      </c>
      <c r="D130">
        <v>99</v>
      </c>
      <c r="E130" t="s">
        <v>1842</v>
      </c>
      <c r="F130" t="s">
        <v>1838</v>
      </c>
      <c r="G130">
        <v>2.97464</v>
      </c>
      <c r="H130" t="s">
        <v>1839</v>
      </c>
    </row>
    <row r="131" spans="1:8" x14ac:dyDescent="0.45">
      <c r="A131">
        <v>2024</v>
      </c>
      <c r="B131" t="s">
        <v>166</v>
      </c>
      <c r="C131" t="s">
        <v>167</v>
      </c>
      <c r="D131">
        <v>8</v>
      </c>
      <c r="E131" t="s">
        <v>316</v>
      </c>
      <c r="F131" t="s">
        <v>1838</v>
      </c>
      <c r="G131">
        <v>41.231760000000001</v>
      </c>
      <c r="H131" t="s">
        <v>1839</v>
      </c>
    </row>
    <row r="132" spans="1:8" x14ac:dyDescent="0.45">
      <c r="A132">
        <v>2024</v>
      </c>
      <c r="B132" t="s">
        <v>166</v>
      </c>
      <c r="C132" t="s">
        <v>167</v>
      </c>
      <c r="D132">
        <v>96</v>
      </c>
      <c r="E132" t="s">
        <v>1840</v>
      </c>
      <c r="F132" t="s">
        <v>1838</v>
      </c>
      <c r="G132">
        <v>12.665789999999999</v>
      </c>
      <c r="H132" t="s">
        <v>1839</v>
      </c>
    </row>
    <row r="133" spans="1:8" x14ac:dyDescent="0.45">
      <c r="A133">
        <v>2024</v>
      </c>
      <c r="B133" t="s">
        <v>166</v>
      </c>
      <c r="C133" t="s">
        <v>167</v>
      </c>
      <c r="D133">
        <v>97</v>
      </c>
      <c r="E133" t="s">
        <v>1841</v>
      </c>
      <c r="F133" t="s">
        <v>1838</v>
      </c>
      <c r="G133">
        <v>3.5876100000000002</v>
      </c>
      <c r="H133" t="s">
        <v>1839</v>
      </c>
    </row>
    <row r="134" spans="1:8" x14ac:dyDescent="0.45">
      <c r="A134">
        <v>2024</v>
      </c>
      <c r="B134" t="s">
        <v>166</v>
      </c>
      <c r="C134" t="s">
        <v>167</v>
      </c>
      <c r="D134">
        <v>99</v>
      </c>
      <c r="E134" t="s">
        <v>1842</v>
      </c>
      <c r="F134" t="s">
        <v>1838</v>
      </c>
      <c r="G134">
        <v>57.485149999999997</v>
      </c>
      <c r="H134" t="s">
        <v>1839</v>
      </c>
    </row>
    <row r="135" spans="1:8" x14ac:dyDescent="0.45">
      <c r="A135">
        <v>2024</v>
      </c>
      <c r="B135" t="s">
        <v>1850</v>
      </c>
      <c r="C135" t="s">
        <v>108</v>
      </c>
      <c r="D135">
        <v>8</v>
      </c>
      <c r="E135" t="s">
        <v>316</v>
      </c>
      <c r="F135" t="s">
        <v>1838</v>
      </c>
      <c r="G135">
        <v>3416.8293199999998</v>
      </c>
      <c r="H135" t="s">
        <v>1839</v>
      </c>
    </row>
    <row r="136" spans="1:8" x14ac:dyDescent="0.45">
      <c r="A136">
        <v>2024</v>
      </c>
      <c r="B136" t="s">
        <v>1850</v>
      </c>
      <c r="C136" t="s">
        <v>108</v>
      </c>
      <c r="D136">
        <v>96</v>
      </c>
      <c r="E136" t="s">
        <v>1840</v>
      </c>
      <c r="F136" t="s">
        <v>1838</v>
      </c>
      <c r="G136">
        <v>3817.9530800000002</v>
      </c>
      <c r="H136" t="s">
        <v>1839</v>
      </c>
    </row>
    <row r="137" spans="1:8" x14ac:dyDescent="0.45">
      <c r="A137">
        <v>2024</v>
      </c>
      <c r="B137" t="s">
        <v>1850</v>
      </c>
      <c r="C137" t="s">
        <v>108</v>
      </c>
      <c r="D137">
        <v>97</v>
      </c>
      <c r="E137" t="s">
        <v>1841</v>
      </c>
      <c r="F137" t="s">
        <v>1838</v>
      </c>
      <c r="G137">
        <v>184.80661000000001</v>
      </c>
      <c r="H137" t="s">
        <v>1839</v>
      </c>
    </row>
    <row r="138" spans="1:8" x14ac:dyDescent="0.45">
      <c r="A138">
        <v>2024</v>
      </c>
      <c r="B138" t="s">
        <v>1850</v>
      </c>
      <c r="C138" t="s">
        <v>108</v>
      </c>
      <c r="D138">
        <v>99</v>
      </c>
      <c r="E138" t="s">
        <v>1842</v>
      </c>
      <c r="F138" t="s">
        <v>1838</v>
      </c>
      <c r="G138">
        <v>7419.5889699999998</v>
      </c>
      <c r="H138" t="s">
        <v>1839</v>
      </c>
    </row>
    <row r="139" spans="1:8" x14ac:dyDescent="0.45">
      <c r="A139">
        <v>2024</v>
      </c>
      <c r="B139" t="s">
        <v>172</v>
      </c>
      <c r="C139" t="s">
        <v>173</v>
      </c>
      <c r="D139">
        <v>8</v>
      </c>
      <c r="E139" t="s">
        <v>316</v>
      </c>
      <c r="F139" t="s">
        <v>1838</v>
      </c>
      <c r="G139">
        <v>236.97621000000001</v>
      </c>
      <c r="H139" t="s">
        <v>1839</v>
      </c>
    </row>
    <row r="140" spans="1:8" x14ac:dyDescent="0.45">
      <c r="A140">
        <v>2024</v>
      </c>
      <c r="B140" t="s">
        <v>172</v>
      </c>
      <c r="C140" t="s">
        <v>173</v>
      </c>
      <c r="D140">
        <v>96</v>
      </c>
      <c r="E140" t="s">
        <v>1840</v>
      </c>
      <c r="F140" t="s">
        <v>1838</v>
      </c>
      <c r="G140">
        <v>112.37381999999999</v>
      </c>
      <c r="H140" t="s">
        <v>1839</v>
      </c>
    </row>
    <row r="141" spans="1:8" x14ac:dyDescent="0.45">
      <c r="A141">
        <v>2024</v>
      </c>
      <c r="B141" t="s">
        <v>172</v>
      </c>
      <c r="C141" t="s">
        <v>173</v>
      </c>
      <c r="D141">
        <v>97</v>
      </c>
      <c r="E141" t="s">
        <v>1841</v>
      </c>
      <c r="F141" t="s">
        <v>1838</v>
      </c>
      <c r="G141">
        <v>11.976649999999999</v>
      </c>
      <c r="H141" t="s">
        <v>1839</v>
      </c>
    </row>
    <row r="142" spans="1:8" x14ac:dyDescent="0.45">
      <c r="A142">
        <v>2024</v>
      </c>
      <c r="B142" t="s">
        <v>172</v>
      </c>
      <c r="C142" t="s">
        <v>173</v>
      </c>
      <c r="D142">
        <v>99</v>
      </c>
      <c r="E142" t="s">
        <v>1842</v>
      </c>
      <c r="F142" t="s">
        <v>1838</v>
      </c>
      <c r="G142">
        <v>361.32668000000001</v>
      </c>
      <c r="H142" t="s">
        <v>1839</v>
      </c>
    </row>
    <row r="143" spans="1:8" x14ac:dyDescent="0.45">
      <c r="A143">
        <v>2024</v>
      </c>
      <c r="B143" t="s">
        <v>175</v>
      </c>
      <c r="C143" t="s">
        <v>176</v>
      </c>
      <c r="D143">
        <v>8</v>
      </c>
      <c r="E143" t="s">
        <v>316</v>
      </c>
      <c r="F143" t="s">
        <v>1838</v>
      </c>
      <c r="G143">
        <v>1771.5714</v>
      </c>
      <c r="H143" t="s">
        <v>1839</v>
      </c>
    </row>
    <row r="144" spans="1:8" x14ac:dyDescent="0.45">
      <c r="A144">
        <v>2024</v>
      </c>
      <c r="B144" t="s">
        <v>175</v>
      </c>
      <c r="C144" t="s">
        <v>176</v>
      </c>
      <c r="D144">
        <v>96</v>
      </c>
      <c r="E144" t="s">
        <v>1840</v>
      </c>
      <c r="F144" t="s">
        <v>1838</v>
      </c>
      <c r="G144">
        <v>1415.1708599999999</v>
      </c>
      <c r="H144" t="s">
        <v>1839</v>
      </c>
    </row>
    <row r="145" spans="1:8" x14ac:dyDescent="0.45">
      <c r="A145">
        <v>2024</v>
      </c>
      <c r="B145" t="s">
        <v>175</v>
      </c>
      <c r="C145" t="s">
        <v>176</v>
      </c>
      <c r="D145">
        <v>97</v>
      </c>
      <c r="E145" t="s">
        <v>1841</v>
      </c>
      <c r="F145" t="s">
        <v>1838</v>
      </c>
      <c r="G145">
        <v>208.48989</v>
      </c>
      <c r="H145" t="s">
        <v>1839</v>
      </c>
    </row>
    <row r="146" spans="1:8" x14ac:dyDescent="0.45">
      <c r="A146">
        <v>2024</v>
      </c>
      <c r="B146" t="s">
        <v>175</v>
      </c>
      <c r="C146" t="s">
        <v>176</v>
      </c>
      <c r="D146">
        <v>99</v>
      </c>
      <c r="E146" t="s">
        <v>1842</v>
      </c>
      <c r="F146" t="s">
        <v>1838</v>
      </c>
      <c r="G146">
        <v>3395.2321900000002</v>
      </c>
      <c r="H146" t="s">
        <v>1839</v>
      </c>
    </row>
    <row r="147" spans="1:8" x14ac:dyDescent="0.45">
      <c r="A147">
        <v>2024</v>
      </c>
      <c r="B147" t="s">
        <v>179</v>
      </c>
      <c r="C147" t="s">
        <v>180</v>
      </c>
      <c r="D147">
        <v>8</v>
      </c>
      <c r="E147" t="s">
        <v>316</v>
      </c>
      <c r="F147" t="s">
        <v>1838</v>
      </c>
      <c r="G147">
        <v>643.27927</v>
      </c>
      <c r="H147" t="s">
        <v>1839</v>
      </c>
    </row>
    <row r="148" spans="1:8" x14ac:dyDescent="0.45">
      <c r="A148">
        <v>2024</v>
      </c>
      <c r="B148" t="s">
        <v>179</v>
      </c>
      <c r="C148" t="s">
        <v>180</v>
      </c>
      <c r="D148">
        <v>96</v>
      </c>
      <c r="E148" t="s">
        <v>1840</v>
      </c>
      <c r="F148" t="s">
        <v>1838</v>
      </c>
      <c r="G148">
        <v>155.55053000000001</v>
      </c>
      <c r="H148" t="s">
        <v>1839</v>
      </c>
    </row>
    <row r="149" spans="1:8" x14ac:dyDescent="0.45">
      <c r="A149">
        <v>2024</v>
      </c>
      <c r="B149" t="s">
        <v>179</v>
      </c>
      <c r="C149" t="s">
        <v>180</v>
      </c>
      <c r="D149">
        <v>97</v>
      </c>
      <c r="E149" t="s">
        <v>1841</v>
      </c>
      <c r="F149" t="s">
        <v>1838</v>
      </c>
      <c r="G149">
        <v>1.14171</v>
      </c>
      <c r="H149" t="s">
        <v>1839</v>
      </c>
    </row>
    <row r="150" spans="1:8" x14ac:dyDescent="0.45">
      <c r="A150">
        <v>2024</v>
      </c>
      <c r="B150" t="s">
        <v>179</v>
      </c>
      <c r="C150" t="s">
        <v>180</v>
      </c>
      <c r="D150">
        <v>99</v>
      </c>
      <c r="E150" t="s">
        <v>1842</v>
      </c>
      <c r="F150" t="s">
        <v>1838</v>
      </c>
      <c r="G150">
        <v>799.97146999999995</v>
      </c>
      <c r="H150" t="s">
        <v>1839</v>
      </c>
    </row>
    <row r="151" spans="1:8" x14ac:dyDescent="0.45">
      <c r="A151">
        <v>2024</v>
      </c>
      <c r="B151" t="s">
        <v>169</v>
      </c>
      <c r="C151" t="s">
        <v>170</v>
      </c>
      <c r="D151">
        <v>8</v>
      </c>
      <c r="E151" t="s">
        <v>316</v>
      </c>
      <c r="F151" t="s">
        <v>1838</v>
      </c>
      <c r="G151">
        <v>1837.81997</v>
      </c>
      <c r="H151" t="s">
        <v>1839</v>
      </c>
    </row>
    <row r="152" spans="1:8" x14ac:dyDescent="0.45">
      <c r="A152">
        <v>2024</v>
      </c>
      <c r="B152" t="s">
        <v>169</v>
      </c>
      <c r="C152" t="s">
        <v>170</v>
      </c>
      <c r="D152">
        <v>96</v>
      </c>
      <c r="E152" t="s">
        <v>1840</v>
      </c>
      <c r="F152" t="s">
        <v>1838</v>
      </c>
      <c r="G152">
        <v>133.29832999999999</v>
      </c>
      <c r="H152" t="s">
        <v>1839</v>
      </c>
    </row>
    <row r="153" spans="1:8" x14ac:dyDescent="0.45">
      <c r="A153">
        <v>2024</v>
      </c>
      <c r="B153" t="s">
        <v>169</v>
      </c>
      <c r="C153" t="s">
        <v>170</v>
      </c>
      <c r="D153">
        <v>97</v>
      </c>
      <c r="E153" t="s">
        <v>1841</v>
      </c>
      <c r="F153" t="s">
        <v>1838</v>
      </c>
      <c r="G153">
        <v>71.337540000000004</v>
      </c>
      <c r="H153" t="s">
        <v>1839</v>
      </c>
    </row>
    <row r="154" spans="1:8" x14ac:dyDescent="0.45">
      <c r="A154">
        <v>2024</v>
      </c>
      <c r="B154" t="s">
        <v>169</v>
      </c>
      <c r="C154" t="s">
        <v>170</v>
      </c>
      <c r="D154">
        <v>99</v>
      </c>
      <c r="E154" t="s">
        <v>1842</v>
      </c>
      <c r="F154" t="s">
        <v>1838</v>
      </c>
      <c r="G154">
        <v>2042.4558199999999</v>
      </c>
      <c r="H154" t="s">
        <v>1839</v>
      </c>
    </row>
    <row r="155" spans="1:8" x14ac:dyDescent="0.45">
      <c r="A155">
        <v>2024</v>
      </c>
      <c r="B155" t="s">
        <v>182</v>
      </c>
      <c r="C155" t="s">
        <v>183</v>
      </c>
      <c r="D155">
        <v>8</v>
      </c>
      <c r="E155" t="s">
        <v>316</v>
      </c>
      <c r="F155" t="s">
        <v>1838</v>
      </c>
      <c r="G155">
        <v>2032.6386199999999</v>
      </c>
      <c r="H155" t="s">
        <v>1839</v>
      </c>
    </row>
    <row r="156" spans="1:8" x14ac:dyDescent="0.45">
      <c r="A156">
        <v>2024</v>
      </c>
      <c r="B156" t="s">
        <v>182</v>
      </c>
      <c r="C156" t="s">
        <v>183</v>
      </c>
      <c r="D156">
        <v>96</v>
      </c>
      <c r="E156" t="s">
        <v>1840</v>
      </c>
      <c r="F156" t="s">
        <v>1838</v>
      </c>
      <c r="G156">
        <v>2467.1671299999998</v>
      </c>
      <c r="H156" t="s">
        <v>1839</v>
      </c>
    </row>
    <row r="157" spans="1:8" x14ac:dyDescent="0.45">
      <c r="A157">
        <v>2024</v>
      </c>
      <c r="B157" t="s">
        <v>182</v>
      </c>
      <c r="C157" t="s">
        <v>183</v>
      </c>
      <c r="D157">
        <v>97</v>
      </c>
      <c r="E157" t="s">
        <v>1841</v>
      </c>
      <c r="F157" t="s">
        <v>1838</v>
      </c>
      <c r="G157">
        <v>22.234220000000001</v>
      </c>
      <c r="H157" t="s">
        <v>1839</v>
      </c>
    </row>
    <row r="158" spans="1:8" x14ac:dyDescent="0.45">
      <c r="A158">
        <v>2024</v>
      </c>
      <c r="B158" t="s">
        <v>182</v>
      </c>
      <c r="C158" t="s">
        <v>183</v>
      </c>
      <c r="D158">
        <v>99</v>
      </c>
      <c r="E158" t="s">
        <v>1842</v>
      </c>
      <c r="F158" t="s">
        <v>1838</v>
      </c>
      <c r="G158">
        <v>4522.0399799999996</v>
      </c>
      <c r="H158" t="s">
        <v>1839</v>
      </c>
    </row>
    <row r="159" spans="1:8" x14ac:dyDescent="0.45">
      <c r="A159">
        <v>2024</v>
      </c>
      <c r="B159" t="s">
        <v>191</v>
      </c>
      <c r="C159" t="s">
        <v>192</v>
      </c>
      <c r="D159">
        <v>8</v>
      </c>
      <c r="E159" t="s">
        <v>316</v>
      </c>
      <c r="F159" t="s">
        <v>1838</v>
      </c>
      <c r="G159">
        <v>239.6482</v>
      </c>
      <c r="H159" t="s">
        <v>1839</v>
      </c>
    </row>
    <row r="160" spans="1:8" x14ac:dyDescent="0.45">
      <c r="A160">
        <v>2024</v>
      </c>
      <c r="B160" t="s">
        <v>191</v>
      </c>
      <c r="C160" t="s">
        <v>192</v>
      </c>
      <c r="D160">
        <v>96</v>
      </c>
      <c r="E160" t="s">
        <v>1840</v>
      </c>
      <c r="F160" t="s">
        <v>1838</v>
      </c>
      <c r="G160">
        <v>216.82056</v>
      </c>
      <c r="H160" t="s">
        <v>1839</v>
      </c>
    </row>
    <row r="161" spans="1:8" x14ac:dyDescent="0.45">
      <c r="A161">
        <v>2024</v>
      </c>
      <c r="B161" t="s">
        <v>191</v>
      </c>
      <c r="C161" t="s">
        <v>192</v>
      </c>
      <c r="D161">
        <v>97</v>
      </c>
      <c r="E161" t="s">
        <v>1841</v>
      </c>
      <c r="F161" t="s">
        <v>1838</v>
      </c>
      <c r="G161">
        <v>51.848100000000002</v>
      </c>
      <c r="H161" t="s">
        <v>1839</v>
      </c>
    </row>
    <row r="162" spans="1:8" x14ac:dyDescent="0.45">
      <c r="A162">
        <v>2024</v>
      </c>
      <c r="B162" t="s">
        <v>191</v>
      </c>
      <c r="C162" t="s">
        <v>192</v>
      </c>
      <c r="D162">
        <v>99</v>
      </c>
      <c r="E162" t="s">
        <v>1842</v>
      </c>
      <c r="F162" t="s">
        <v>1838</v>
      </c>
      <c r="G162">
        <v>508.31686999999999</v>
      </c>
      <c r="H162" t="s">
        <v>1839</v>
      </c>
    </row>
    <row r="163" spans="1:8" x14ac:dyDescent="0.45">
      <c r="A163">
        <v>2024</v>
      </c>
      <c r="B163" t="s">
        <v>194</v>
      </c>
      <c r="C163" t="s">
        <v>195</v>
      </c>
      <c r="D163">
        <v>8</v>
      </c>
      <c r="E163" t="s">
        <v>316</v>
      </c>
      <c r="F163" t="s">
        <v>1838</v>
      </c>
      <c r="G163">
        <v>195.93395000000001</v>
      </c>
      <c r="H163" t="s">
        <v>1839</v>
      </c>
    </row>
    <row r="164" spans="1:8" x14ac:dyDescent="0.45">
      <c r="A164">
        <v>2024</v>
      </c>
      <c r="B164" t="s">
        <v>194</v>
      </c>
      <c r="C164" t="s">
        <v>195</v>
      </c>
      <c r="D164">
        <v>96</v>
      </c>
      <c r="E164" t="s">
        <v>1840</v>
      </c>
      <c r="F164" t="s">
        <v>1838</v>
      </c>
      <c r="G164">
        <v>28.3277</v>
      </c>
      <c r="H164" t="s">
        <v>1839</v>
      </c>
    </row>
    <row r="165" spans="1:8" x14ac:dyDescent="0.45">
      <c r="A165">
        <v>2024</v>
      </c>
      <c r="B165" t="s">
        <v>194</v>
      </c>
      <c r="C165" t="s">
        <v>195</v>
      </c>
      <c r="D165">
        <v>97</v>
      </c>
      <c r="E165" t="s">
        <v>1841</v>
      </c>
      <c r="F165" t="s">
        <v>1838</v>
      </c>
      <c r="G165">
        <v>4.4401099999999998</v>
      </c>
      <c r="H165" t="s">
        <v>1839</v>
      </c>
    </row>
    <row r="166" spans="1:8" x14ac:dyDescent="0.45">
      <c r="A166">
        <v>2024</v>
      </c>
      <c r="B166" t="s">
        <v>194</v>
      </c>
      <c r="C166" t="s">
        <v>195</v>
      </c>
      <c r="D166">
        <v>99</v>
      </c>
      <c r="E166" t="s">
        <v>1842</v>
      </c>
      <c r="F166" t="s">
        <v>1838</v>
      </c>
      <c r="G166">
        <v>228.70176000000001</v>
      </c>
      <c r="H166" t="s">
        <v>1839</v>
      </c>
    </row>
    <row r="167" spans="1:8" x14ac:dyDescent="0.45">
      <c r="A167">
        <v>2024</v>
      </c>
      <c r="B167" t="s">
        <v>197</v>
      </c>
      <c r="C167" t="s">
        <v>198</v>
      </c>
      <c r="D167">
        <v>8</v>
      </c>
      <c r="E167" t="s">
        <v>316</v>
      </c>
      <c r="F167" t="s">
        <v>1838</v>
      </c>
      <c r="G167">
        <v>445.36126000000002</v>
      </c>
      <c r="H167" t="s">
        <v>1839</v>
      </c>
    </row>
    <row r="168" spans="1:8" x14ac:dyDescent="0.45">
      <c r="A168">
        <v>2024</v>
      </c>
      <c r="B168" t="s">
        <v>197</v>
      </c>
      <c r="C168" t="s">
        <v>198</v>
      </c>
      <c r="D168">
        <v>96</v>
      </c>
      <c r="E168" t="s">
        <v>1840</v>
      </c>
      <c r="F168" t="s">
        <v>1838</v>
      </c>
      <c r="G168">
        <v>148.83715000000001</v>
      </c>
      <c r="H168" t="s">
        <v>1839</v>
      </c>
    </row>
    <row r="169" spans="1:8" x14ac:dyDescent="0.45">
      <c r="A169">
        <v>2024</v>
      </c>
      <c r="B169" t="s">
        <v>197</v>
      </c>
      <c r="C169" t="s">
        <v>198</v>
      </c>
      <c r="D169">
        <v>97</v>
      </c>
      <c r="E169" t="s">
        <v>1841</v>
      </c>
      <c r="F169" t="s">
        <v>1838</v>
      </c>
      <c r="G169">
        <v>24.15006</v>
      </c>
      <c r="H169" t="s">
        <v>1839</v>
      </c>
    </row>
    <row r="170" spans="1:8" x14ac:dyDescent="0.45">
      <c r="A170">
        <v>2024</v>
      </c>
      <c r="B170" t="s">
        <v>197</v>
      </c>
      <c r="C170" t="s">
        <v>198</v>
      </c>
      <c r="D170">
        <v>99</v>
      </c>
      <c r="E170" t="s">
        <v>1842</v>
      </c>
      <c r="F170" t="s">
        <v>1838</v>
      </c>
      <c r="G170">
        <v>618.34844999999996</v>
      </c>
      <c r="H170" t="s">
        <v>1839</v>
      </c>
    </row>
    <row r="171" spans="1:8" x14ac:dyDescent="0.45">
      <c r="A171">
        <v>2024</v>
      </c>
      <c r="B171" t="s">
        <v>200</v>
      </c>
      <c r="C171" t="s">
        <v>201</v>
      </c>
      <c r="D171">
        <v>8</v>
      </c>
      <c r="E171" t="s">
        <v>316</v>
      </c>
      <c r="F171" t="s">
        <v>1838</v>
      </c>
      <c r="G171">
        <v>655.65499999999997</v>
      </c>
      <c r="H171" t="s">
        <v>1839</v>
      </c>
    </row>
    <row r="172" spans="1:8" x14ac:dyDescent="0.45">
      <c r="A172">
        <v>2024</v>
      </c>
      <c r="B172" t="s">
        <v>200</v>
      </c>
      <c r="C172" t="s">
        <v>201</v>
      </c>
      <c r="D172">
        <v>96</v>
      </c>
      <c r="E172" t="s">
        <v>1840</v>
      </c>
      <c r="F172" t="s">
        <v>1838</v>
      </c>
      <c r="G172">
        <v>254.64691999999999</v>
      </c>
      <c r="H172" t="s">
        <v>1839</v>
      </c>
    </row>
    <row r="173" spans="1:8" x14ac:dyDescent="0.45">
      <c r="A173">
        <v>2024</v>
      </c>
      <c r="B173" t="s">
        <v>200</v>
      </c>
      <c r="C173" t="s">
        <v>201</v>
      </c>
      <c r="D173">
        <v>97</v>
      </c>
      <c r="E173" t="s">
        <v>1841</v>
      </c>
      <c r="F173" t="s">
        <v>1838</v>
      </c>
      <c r="G173">
        <v>63.974449999999997</v>
      </c>
      <c r="H173" t="s">
        <v>1839</v>
      </c>
    </row>
    <row r="174" spans="1:8" x14ac:dyDescent="0.45">
      <c r="A174">
        <v>2024</v>
      </c>
      <c r="B174" t="s">
        <v>200</v>
      </c>
      <c r="C174" t="s">
        <v>201</v>
      </c>
      <c r="D174">
        <v>99</v>
      </c>
      <c r="E174" t="s">
        <v>1842</v>
      </c>
      <c r="F174" t="s">
        <v>1838</v>
      </c>
      <c r="G174">
        <v>974.27637000000004</v>
      </c>
      <c r="H174" t="s">
        <v>1839</v>
      </c>
    </row>
    <row r="175" spans="1:8" x14ac:dyDescent="0.45">
      <c r="A175">
        <v>2024</v>
      </c>
      <c r="B175" t="s">
        <v>1851</v>
      </c>
      <c r="C175" t="s">
        <v>1852</v>
      </c>
      <c r="D175">
        <v>8</v>
      </c>
      <c r="E175" t="s">
        <v>316</v>
      </c>
      <c r="F175" t="s">
        <v>1838</v>
      </c>
      <c r="G175">
        <v>22988.64446</v>
      </c>
      <c r="H175" t="s">
        <v>1839</v>
      </c>
    </row>
    <row r="176" spans="1:8" x14ac:dyDescent="0.45">
      <c r="A176">
        <v>2024</v>
      </c>
      <c r="B176" t="s">
        <v>1851</v>
      </c>
      <c r="C176" t="s">
        <v>1852</v>
      </c>
      <c r="D176">
        <v>96</v>
      </c>
      <c r="E176" t="s">
        <v>1840</v>
      </c>
      <c r="F176" t="s">
        <v>1838</v>
      </c>
      <c r="G176">
        <v>6687.9911400000001</v>
      </c>
      <c r="H176" t="s">
        <v>1839</v>
      </c>
    </row>
    <row r="177" spans="1:8" x14ac:dyDescent="0.45">
      <c r="A177">
        <v>2024</v>
      </c>
      <c r="B177" t="s">
        <v>1851</v>
      </c>
      <c r="C177" t="s">
        <v>1852</v>
      </c>
      <c r="D177">
        <v>97</v>
      </c>
      <c r="E177" t="s">
        <v>1841</v>
      </c>
      <c r="F177" t="s">
        <v>1838</v>
      </c>
      <c r="G177">
        <v>3300.0410900000002</v>
      </c>
      <c r="H177" t="s">
        <v>1839</v>
      </c>
    </row>
    <row r="178" spans="1:8" x14ac:dyDescent="0.45">
      <c r="A178">
        <v>2024</v>
      </c>
      <c r="B178" t="s">
        <v>1851</v>
      </c>
      <c r="C178" t="s">
        <v>1852</v>
      </c>
      <c r="D178">
        <v>99</v>
      </c>
      <c r="E178" t="s">
        <v>1842</v>
      </c>
      <c r="F178" t="s">
        <v>1838</v>
      </c>
      <c r="G178">
        <v>32976.676659999997</v>
      </c>
      <c r="H178" t="s">
        <v>1839</v>
      </c>
    </row>
    <row r="179" spans="1:8" x14ac:dyDescent="0.45">
      <c r="A179">
        <v>2024</v>
      </c>
      <c r="B179" t="s">
        <v>1853</v>
      </c>
      <c r="C179" t="s">
        <v>1854</v>
      </c>
      <c r="D179">
        <v>8</v>
      </c>
      <c r="E179" t="s">
        <v>316</v>
      </c>
      <c r="F179" t="s">
        <v>1838</v>
      </c>
      <c r="G179">
        <v>1069.5859700000001</v>
      </c>
      <c r="H179" t="s">
        <v>1839</v>
      </c>
    </row>
    <row r="180" spans="1:8" x14ac:dyDescent="0.45">
      <c r="A180">
        <v>2024</v>
      </c>
      <c r="B180" t="s">
        <v>1853</v>
      </c>
      <c r="C180" t="s">
        <v>1854</v>
      </c>
      <c r="D180">
        <v>96</v>
      </c>
      <c r="E180" t="s">
        <v>1840</v>
      </c>
      <c r="F180" t="s">
        <v>1838</v>
      </c>
      <c r="G180">
        <v>519.85140999999999</v>
      </c>
      <c r="H180" t="s">
        <v>1839</v>
      </c>
    </row>
    <row r="181" spans="1:8" x14ac:dyDescent="0.45">
      <c r="A181">
        <v>2024</v>
      </c>
      <c r="B181" t="s">
        <v>1853</v>
      </c>
      <c r="C181" t="s">
        <v>1854</v>
      </c>
      <c r="D181">
        <v>97</v>
      </c>
      <c r="E181" t="s">
        <v>1841</v>
      </c>
      <c r="F181" t="s">
        <v>1838</v>
      </c>
      <c r="G181">
        <v>4.1642999999999999</v>
      </c>
      <c r="H181" t="s">
        <v>1839</v>
      </c>
    </row>
    <row r="182" spans="1:8" x14ac:dyDescent="0.45">
      <c r="A182">
        <v>2024</v>
      </c>
      <c r="B182" t="s">
        <v>1853</v>
      </c>
      <c r="C182" t="s">
        <v>1854</v>
      </c>
      <c r="D182">
        <v>99</v>
      </c>
      <c r="E182" t="s">
        <v>1842</v>
      </c>
      <c r="F182" t="s">
        <v>1838</v>
      </c>
      <c r="G182">
        <v>1593.60166</v>
      </c>
      <c r="H182" t="s">
        <v>1839</v>
      </c>
    </row>
    <row r="183" spans="1:8" x14ac:dyDescent="0.45">
      <c r="A183">
        <v>2024</v>
      </c>
      <c r="B183" t="s">
        <v>203</v>
      </c>
      <c r="C183" t="s">
        <v>204</v>
      </c>
      <c r="D183">
        <v>8</v>
      </c>
      <c r="E183" t="s">
        <v>316</v>
      </c>
      <c r="F183" t="s">
        <v>1838</v>
      </c>
      <c r="G183">
        <v>217.27175</v>
      </c>
      <c r="H183" t="s">
        <v>1839</v>
      </c>
    </row>
    <row r="184" spans="1:8" x14ac:dyDescent="0.45">
      <c r="A184">
        <v>2024</v>
      </c>
      <c r="B184" t="s">
        <v>203</v>
      </c>
      <c r="C184" t="s">
        <v>204</v>
      </c>
      <c r="D184">
        <v>96</v>
      </c>
      <c r="E184" t="s">
        <v>1840</v>
      </c>
      <c r="F184" t="s">
        <v>1838</v>
      </c>
      <c r="G184">
        <v>55.378129999999999</v>
      </c>
      <c r="H184" t="s">
        <v>1839</v>
      </c>
    </row>
    <row r="185" spans="1:8" x14ac:dyDescent="0.45">
      <c r="A185">
        <v>2024</v>
      </c>
      <c r="B185" t="s">
        <v>203</v>
      </c>
      <c r="C185" t="s">
        <v>204</v>
      </c>
      <c r="D185">
        <v>97</v>
      </c>
      <c r="E185" t="s">
        <v>1841</v>
      </c>
      <c r="F185" t="s">
        <v>1838</v>
      </c>
      <c r="G185">
        <v>8.8761500000000009</v>
      </c>
      <c r="H185" t="s">
        <v>1839</v>
      </c>
    </row>
    <row r="186" spans="1:8" x14ac:dyDescent="0.45">
      <c r="A186">
        <v>2024</v>
      </c>
      <c r="B186" t="s">
        <v>203</v>
      </c>
      <c r="C186" t="s">
        <v>204</v>
      </c>
      <c r="D186">
        <v>99</v>
      </c>
      <c r="E186" t="s">
        <v>1842</v>
      </c>
      <c r="F186" t="s">
        <v>1838</v>
      </c>
      <c r="G186">
        <v>281.52602999999999</v>
      </c>
      <c r="H186" t="s">
        <v>1839</v>
      </c>
    </row>
    <row r="187" spans="1:8" x14ac:dyDescent="0.45">
      <c r="A187">
        <v>2024</v>
      </c>
      <c r="B187" t="s">
        <v>1855</v>
      </c>
      <c r="C187" t="s">
        <v>112</v>
      </c>
      <c r="D187">
        <v>8</v>
      </c>
      <c r="E187" t="s">
        <v>316</v>
      </c>
      <c r="F187" t="s">
        <v>1838</v>
      </c>
      <c r="G187">
        <v>7849.3007100000004</v>
      </c>
      <c r="H187" t="s">
        <v>1839</v>
      </c>
    </row>
    <row r="188" spans="1:8" x14ac:dyDescent="0.45">
      <c r="A188">
        <v>2024</v>
      </c>
      <c r="B188" t="s">
        <v>1855</v>
      </c>
      <c r="C188" t="s">
        <v>112</v>
      </c>
      <c r="D188">
        <v>96</v>
      </c>
      <c r="E188" t="s">
        <v>1840</v>
      </c>
      <c r="F188" t="s">
        <v>1838</v>
      </c>
      <c r="G188">
        <v>1472.43586</v>
      </c>
      <c r="H188" t="s">
        <v>1839</v>
      </c>
    </row>
    <row r="189" spans="1:8" x14ac:dyDescent="0.45">
      <c r="A189">
        <v>2024</v>
      </c>
      <c r="B189" t="s">
        <v>1855</v>
      </c>
      <c r="C189" t="s">
        <v>112</v>
      </c>
      <c r="D189">
        <v>97</v>
      </c>
      <c r="E189" t="s">
        <v>1841</v>
      </c>
      <c r="F189" t="s">
        <v>1838</v>
      </c>
      <c r="G189">
        <v>445.92295000000001</v>
      </c>
      <c r="H189" t="s">
        <v>1839</v>
      </c>
    </row>
    <row r="190" spans="1:8" x14ac:dyDescent="0.45">
      <c r="A190">
        <v>2024</v>
      </c>
      <c r="B190" t="s">
        <v>1855</v>
      </c>
      <c r="C190" t="s">
        <v>112</v>
      </c>
      <c r="D190">
        <v>99</v>
      </c>
      <c r="E190" t="s">
        <v>1842</v>
      </c>
      <c r="F190" t="s">
        <v>1838</v>
      </c>
      <c r="G190">
        <v>9767.6595600000001</v>
      </c>
      <c r="H190" t="s">
        <v>1839</v>
      </c>
    </row>
    <row r="191" spans="1:8" x14ac:dyDescent="0.45">
      <c r="A191">
        <v>2024</v>
      </c>
      <c r="B191" t="s">
        <v>206</v>
      </c>
      <c r="C191" t="s">
        <v>207</v>
      </c>
      <c r="D191">
        <v>8</v>
      </c>
      <c r="E191" t="s">
        <v>316</v>
      </c>
      <c r="F191" t="s">
        <v>1838</v>
      </c>
      <c r="G191">
        <v>473.35291000000001</v>
      </c>
      <c r="H191" t="s">
        <v>1839</v>
      </c>
    </row>
    <row r="192" spans="1:8" x14ac:dyDescent="0.45">
      <c r="A192">
        <v>2024</v>
      </c>
      <c r="B192" t="s">
        <v>206</v>
      </c>
      <c r="C192" t="s">
        <v>207</v>
      </c>
      <c r="D192">
        <v>96</v>
      </c>
      <c r="E192" t="s">
        <v>1840</v>
      </c>
      <c r="F192" t="s">
        <v>1838</v>
      </c>
      <c r="G192">
        <v>120.91052000000001</v>
      </c>
      <c r="H192" t="s">
        <v>1839</v>
      </c>
    </row>
    <row r="193" spans="1:8" x14ac:dyDescent="0.45">
      <c r="A193">
        <v>2024</v>
      </c>
      <c r="B193" t="s">
        <v>206</v>
      </c>
      <c r="C193" t="s">
        <v>207</v>
      </c>
      <c r="D193">
        <v>97</v>
      </c>
      <c r="E193" t="s">
        <v>1841</v>
      </c>
      <c r="F193" t="s">
        <v>1838</v>
      </c>
      <c r="G193">
        <v>42.637909999999998</v>
      </c>
      <c r="H193" t="s">
        <v>1839</v>
      </c>
    </row>
    <row r="194" spans="1:8" x14ac:dyDescent="0.45">
      <c r="A194">
        <v>2024</v>
      </c>
      <c r="B194" t="s">
        <v>206</v>
      </c>
      <c r="C194" t="s">
        <v>207</v>
      </c>
      <c r="D194">
        <v>99</v>
      </c>
      <c r="E194" t="s">
        <v>1842</v>
      </c>
      <c r="F194" t="s">
        <v>1838</v>
      </c>
      <c r="G194">
        <v>636.90130999999997</v>
      </c>
      <c r="H194" t="s">
        <v>1839</v>
      </c>
    </row>
    <row r="195" spans="1:8" x14ac:dyDescent="0.45">
      <c r="A195">
        <v>2024</v>
      </c>
      <c r="B195" t="s">
        <v>209</v>
      </c>
      <c r="C195" t="s">
        <v>210</v>
      </c>
      <c r="D195">
        <v>8</v>
      </c>
      <c r="E195" t="s">
        <v>316</v>
      </c>
      <c r="F195" t="s">
        <v>1838</v>
      </c>
      <c r="G195">
        <v>4.9170600000000002</v>
      </c>
      <c r="H195" t="s">
        <v>1839</v>
      </c>
    </row>
    <row r="196" spans="1:8" x14ac:dyDescent="0.45">
      <c r="A196">
        <v>2024</v>
      </c>
      <c r="B196" t="s">
        <v>209</v>
      </c>
      <c r="C196" t="s">
        <v>210</v>
      </c>
      <c r="D196">
        <v>96</v>
      </c>
      <c r="E196" t="s">
        <v>1840</v>
      </c>
      <c r="F196" t="s">
        <v>1838</v>
      </c>
      <c r="G196">
        <v>2.55837</v>
      </c>
      <c r="H196" t="s">
        <v>1839</v>
      </c>
    </row>
    <row r="197" spans="1:8" x14ac:dyDescent="0.45">
      <c r="A197">
        <v>2024</v>
      </c>
      <c r="B197" t="s">
        <v>209</v>
      </c>
      <c r="C197" t="s">
        <v>210</v>
      </c>
      <c r="D197">
        <v>99</v>
      </c>
      <c r="E197" t="s">
        <v>1842</v>
      </c>
      <c r="F197" t="s">
        <v>1838</v>
      </c>
      <c r="G197">
        <v>7.47546</v>
      </c>
      <c r="H197" t="s">
        <v>1839</v>
      </c>
    </row>
    <row r="198" spans="1:8" x14ac:dyDescent="0.45">
      <c r="A198">
        <v>2024</v>
      </c>
      <c r="B198" t="s">
        <v>212</v>
      </c>
      <c r="C198" t="s">
        <v>213</v>
      </c>
      <c r="D198">
        <v>8</v>
      </c>
      <c r="E198" t="s">
        <v>316</v>
      </c>
      <c r="F198" t="s">
        <v>1838</v>
      </c>
      <c r="G198">
        <v>28.026679999999999</v>
      </c>
      <c r="H198" t="s">
        <v>1839</v>
      </c>
    </row>
    <row r="199" spans="1:8" x14ac:dyDescent="0.45">
      <c r="A199">
        <v>2024</v>
      </c>
      <c r="B199" t="s">
        <v>212</v>
      </c>
      <c r="C199" t="s">
        <v>213</v>
      </c>
      <c r="D199">
        <v>96</v>
      </c>
      <c r="E199" t="s">
        <v>1840</v>
      </c>
      <c r="F199" t="s">
        <v>1838</v>
      </c>
      <c r="G199">
        <v>58.316839999999999</v>
      </c>
      <c r="H199" t="s">
        <v>1839</v>
      </c>
    </row>
    <row r="200" spans="1:8" x14ac:dyDescent="0.45">
      <c r="A200">
        <v>2024</v>
      </c>
      <c r="B200" t="s">
        <v>212</v>
      </c>
      <c r="C200" t="s">
        <v>213</v>
      </c>
      <c r="D200">
        <v>97</v>
      </c>
      <c r="E200" t="s">
        <v>1841</v>
      </c>
      <c r="F200" t="s">
        <v>1838</v>
      </c>
      <c r="G200">
        <v>4.8460000000000003E-2</v>
      </c>
      <c r="H200" t="s">
        <v>1839</v>
      </c>
    </row>
    <row r="201" spans="1:8" x14ac:dyDescent="0.45">
      <c r="A201">
        <v>2024</v>
      </c>
      <c r="B201" t="s">
        <v>212</v>
      </c>
      <c r="C201" t="s">
        <v>213</v>
      </c>
      <c r="D201">
        <v>99</v>
      </c>
      <c r="E201" t="s">
        <v>1842</v>
      </c>
      <c r="F201" t="s">
        <v>1838</v>
      </c>
      <c r="G201">
        <v>86.391959999999997</v>
      </c>
      <c r="H201" t="s">
        <v>1839</v>
      </c>
    </row>
    <row r="202" spans="1:8" x14ac:dyDescent="0.45">
      <c r="A202">
        <v>2024</v>
      </c>
      <c r="B202" t="s">
        <v>215</v>
      </c>
      <c r="C202" t="s">
        <v>216</v>
      </c>
      <c r="D202">
        <v>8</v>
      </c>
      <c r="E202" t="s">
        <v>316</v>
      </c>
      <c r="F202" t="s">
        <v>1838</v>
      </c>
      <c r="G202">
        <v>4442.8001299999996</v>
      </c>
      <c r="H202" t="s">
        <v>1839</v>
      </c>
    </row>
    <row r="203" spans="1:8" x14ac:dyDescent="0.45">
      <c r="A203">
        <v>2024</v>
      </c>
      <c r="B203" t="s">
        <v>215</v>
      </c>
      <c r="C203" t="s">
        <v>216</v>
      </c>
      <c r="D203">
        <v>96</v>
      </c>
      <c r="E203" t="s">
        <v>1840</v>
      </c>
      <c r="F203" t="s">
        <v>1838</v>
      </c>
      <c r="G203">
        <v>503.43466000000001</v>
      </c>
      <c r="H203" t="s">
        <v>1839</v>
      </c>
    </row>
    <row r="204" spans="1:8" x14ac:dyDescent="0.45">
      <c r="A204">
        <v>2024</v>
      </c>
      <c r="B204" t="s">
        <v>215</v>
      </c>
      <c r="C204" t="s">
        <v>216</v>
      </c>
      <c r="D204">
        <v>97</v>
      </c>
      <c r="E204" t="s">
        <v>1841</v>
      </c>
      <c r="F204" t="s">
        <v>1838</v>
      </c>
      <c r="G204">
        <v>9.5586599999999997</v>
      </c>
      <c r="H204" t="s">
        <v>1839</v>
      </c>
    </row>
    <row r="205" spans="1:8" x14ac:dyDescent="0.45">
      <c r="A205">
        <v>2024</v>
      </c>
      <c r="B205" t="s">
        <v>215</v>
      </c>
      <c r="C205" t="s">
        <v>216</v>
      </c>
      <c r="D205">
        <v>99</v>
      </c>
      <c r="E205" t="s">
        <v>1842</v>
      </c>
      <c r="F205" t="s">
        <v>1838</v>
      </c>
      <c r="G205">
        <v>4955.7934299999997</v>
      </c>
      <c r="H205" t="s">
        <v>1839</v>
      </c>
    </row>
    <row r="206" spans="1:8" x14ac:dyDescent="0.45">
      <c r="A206">
        <v>2024</v>
      </c>
      <c r="B206" t="s">
        <v>1856</v>
      </c>
      <c r="C206" t="s">
        <v>1857</v>
      </c>
      <c r="D206">
        <v>8</v>
      </c>
      <c r="E206" t="s">
        <v>316</v>
      </c>
      <c r="F206" t="s">
        <v>1838</v>
      </c>
      <c r="G206">
        <v>57546.53284</v>
      </c>
      <c r="H206" t="s">
        <v>1839</v>
      </c>
    </row>
    <row r="207" spans="1:8" x14ac:dyDescent="0.45">
      <c r="A207">
        <v>2024</v>
      </c>
      <c r="B207" t="s">
        <v>1856</v>
      </c>
      <c r="C207" t="s">
        <v>1857</v>
      </c>
      <c r="D207">
        <v>96</v>
      </c>
      <c r="E207" t="s">
        <v>1840</v>
      </c>
      <c r="F207" t="s">
        <v>1838</v>
      </c>
      <c r="G207">
        <v>21652.330089999999</v>
      </c>
      <c r="H207" t="s">
        <v>1839</v>
      </c>
    </row>
    <row r="208" spans="1:8" x14ac:dyDescent="0.45">
      <c r="A208">
        <v>2024</v>
      </c>
      <c r="B208" t="s">
        <v>1856</v>
      </c>
      <c r="C208" t="s">
        <v>1857</v>
      </c>
      <c r="D208">
        <v>97</v>
      </c>
      <c r="E208" t="s">
        <v>1841</v>
      </c>
      <c r="F208" t="s">
        <v>1838</v>
      </c>
      <c r="G208">
        <v>4719.1856900000002</v>
      </c>
      <c r="H208" t="s">
        <v>1839</v>
      </c>
    </row>
    <row r="209" spans="1:8" x14ac:dyDescent="0.45">
      <c r="A209">
        <v>2024</v>
      </c>
      <c r="B209" t="s">
        <v>1856</v>
      </c>
      <c r="C209" t="s">
        <v>1857</v>
      </c>
      <c r="D209">
        <v>99</v>
      </c>
      <c r="E209" t="s">
        <v>1842</v>
      </c>
      <c r="F209" t="s">
        <v>1838</v>
      </c>
      <c r="G209">
        <v>83918.048620000001</v>
      </c>
      <c r="H209" t="s">
        <v>1839</v>
      </c>
    </row>
    <row r="210" spans="1:8" x14ac:dyDescent="0.45">
      <c r="A210">
        <v>2024</v>
      </c>
      <c r="B210" t="s">
        <v>218</v>
      </c>
      <c r="C210" t="s">
        <v>219</v>
      </c>
      <c r="D210">
        <v>8</v>
      </c>
      <c r="E210" t="s">
        <v>316</v>
      </c>
      <c r="F210" t="s">
        <v>1838</v>
      </c>
      <c r="G210">
        <v>827.37325999999996</v>
      </c>
      <c r="H210" t="s">
        <v>1839</v>
      </c>
    </row>
    <row r="211" spans="1:8" x14ac:dyDescent="0.45">
      <c r="A211">
        <v>2024</v>
      </c>
      <c r="B211" t="s">
        <v>218</v>
      </c>
      <c r="C211" t="s">
        <v>219</v>
      </c>
      <c r="D211">
        <v>96</v>
      </c>
      <c r="E211" t="s">
        <v>1840</v>
      </c>
      <c r="F211" t="s">
        <v>1838</v>
      </c>
      <c r="G211">
        <v>153.39708999999999</v>
      </c>
      <c r="H211" t="s">
        <v>1839</v>
      </c>
    </row>
    <row r="212" spans="1:8" x14ac:dyDescent="0.45">
      <c r="A212">
        <v>2024</v>
      </c>
      <c r="B212" t="s">
        <v>218</v>
      </c>
      <c r="C212" t="s">
        <v>219</v>
      </c>
      <c r="D212">
        <v>97</v>
      </c>
      <c r="E212" t="s">
        <v>1841</v>
      </c>
      <c r="F212" t="s">
        <v>1838</v>
      </c>
      <c r="G212">
        <v>14.16957</v>
      </c>
      <c r="H212" t="s">
        <v>1839</v>
      </c>
    </row>
    <row r="213" spans="1:8" x14ac:dyDescent="0.45">
      <c r="A213">
        <v>2024</v>
      </c>
      <c r="B213" t="s">
        <v>218</v>
      </c>
      <c r="C213" t="s">
        <v>219</v>
      </c>
      <c r="D213">
        <v>99</v>
      </c>
      <c r="E213" t="s">
        <v>1842</v>
      </c>
      <c r="F213" t="s">
        <v>1838</v>
      </c>
      <c r="G213">
        <v>994.93992000000003</v>
      </c>
      <c r="H213" t="s">
        <v>1839</v>
      </c>
    </row>
    <row r="214" spans="1:8" x14ac:dyDescent="0.45">
      <c r="A214">
        <v>2024</v>
      </c>
      <c r="B214" t="s">
        <v>224</v>
      </c>
      <c r="C214" t="s">
        <v>225</v>
      </c>
      <c r="D214">
        <v>8</v>
      </c>
      <c r="E214" t="s">
        <v>316</v>
      </c>
      <c r="F214" t="s">
        <v>1838</v>
      </c>
      <c r="G214">
        <v>779.6277</v>
      </c>
      <c r="H214" t="s">
        <v>1839</v>
      </c>
    </row>
    <row r="215" spans="1:8" x14ac:dyDescent="0.45">
      <c r="A215">
        <v>2024</v>
      </c>
      <c r="B215" t="s">
        <v>224</v>
      </c>
      <c r="C215" t="s">
        <v>225</v>
      </c>
      <c r="D215">
        <v>96</v>
      </c>
      <c r="E215" t="s">
        <v>1840</v>
      </c>
      <c r="F215" t="s">
        <v>1838</v>
      </c>
      <c r="G215">
        <v>257.56806</v>
      </c>
      <c r="H215" t="s">
        <v>1839</v>
      </c>
    </row>
    <row r="216" spans="1:8" x14ac:dyDescent="0.45">
      <c r="A216">
        <v>2024</v>
      </c>
      <c r="B216" t="s">
        <v>224</v>
      </c>
      <c r="C216" t="s">
        <v>225</v>
      </c>
      <c r="D216">
        <v>97</v>
      </c>
      <c r="E216" t="s">
        <v>1841</v>
      </c>
      <c r="F216" t="s">
        <v>1838</v>
      </c>
      <c r="G216">
        <v>6.7782600000000004</v>
      </c>
      <c r="H216" t="s">
        <v>1839</v>
      </c>
    </row>
    <row r="217" spans="1:8" x14ac:dyDescent="0.45">
      <c r="A217">
        <v>2024</v>
      </c>
      <c r="B217" t="s">
        <v>224</v>
      </c>
      <c r="C217" t="s">
        <v>225</v>
      </c>
      <c r="D217">
        <v>99</v>
      </c>
      <c r="E217" t="s">
        <v>1842</v>
      </c>
      <c r="F217" t="s">
        <v>1838</v>
      </c>
      <c r="G217">
        <v>1043.9739999999999</v>
      </c>
      <c r="H217" t="s">
        <v>1839</v>
      </c>
    </row>
    <row r="218" spans="1:8" x14ac:dyDescent="0.45">
      <c r="A218">
        <v>2024</v>
      </c>
      <c r="B218" t="s">
        <v>221</v>
      </c>
      <c r="C218" t="s">
        <v>222</v>
      </c>
      <c r="D218">
        <v>8</v>
      </c>
      <c r="E218" t="s">
        <v>316</v>
      </c>
      <c r="F218" t="s">
        <v>1838</v>
      </c>
      <c r="G218">
        <v>149.82759999999999</v>
      </c>
      <c r="H218" t="s">
        <v>1839</v>
      </c>
    </row>
    <row r="219" spans="1:8" x14ac:dyDescent="0.45">
      <c r="A219">
        <v>2024</v>
      </c>
      <c r="B219" t="s">
        <v>221</v>
      </c>
      <c r="C219" t="s">
        <v>222</v>
      </c>
      <c r="D219">
        <v>96</v>
      </c>
      <c r="E219" t="s">
        <v>1840</v>
      </c>
      <c r="F219" t="s">
        <v>1838</v>
      </c>
      <c r="G219">
        <v>93.698790000000002</v>
      </c>
      <c r="H219" t="s">
        <v>1839</v>
      </c>
    </row>
    <row r="220" spans="1:8" x14ac:dyDescent="0.45">
      <c r="A220">
        <v>2024</v>
      </c>
      <c r="B220" t="s">
        <v>221</v>
      </c>
      <c r="C220" t="s">
        <v>222</v>
      </c>
      <c r="D220">
        <v>97</v>
      </c>
      <c r="E220" t="s">
        <v>1841</v>
      </c>
      <c r="F220" t="s">
        <v>1838</v>
      </c>
      <c r="G220">
        <v>1.94157</v>
      </c>
      <c r="H220" t="s">
        <v>1839</v>
      </c>
    </row>
    <row r="221" spans="1:8" x14ac:dyDescent="0.45">
      <c r="A221">
        <v>2024</v>
      </c>
      <c r="B221" t="s">
        <v>221</v>
      </c>
      <c r="C221" t="s">
        <v>222</v>
      </c>
      <c r="D221">
        <v>99</v>
      </c>
      <c r="E221" t="s">
        <v>1842</v>
      </c>
      <c r="F221" t="s">
        <v>1838</v>
      </c>
      <c r="G221">
        <v>245.46795</v>
      </c>
      <c r="H221" t="s">
        <v>1839</v>
      </c>
    </row>
    <row r="222" spans="1:8" x14ac:dyDescent="0.45">
      <c r="A222">
        <v>2024</v>
      </c>
      <c r="B222" t="s">
        <v>227</v>
      </c>
      <c r="C222" t="s">
        <v>228</v>
      </c>
      <c r="D222">
        <v>8</v>
      </c>
      <c r="E222" t="s">
        <v>316</v>
      </c>
      <c r="F222" t="s">
        <v>1838</v>
      </c>
      <c r="G222">
        <v>545.51876000000004</v>
      </c>
      <c r="H222" t="s">
        <v>1839</v>
      </c>
    </row>
    <row r="223" spans="1:8" x14ac:dyDescent="0.45">
      <c r="A223">
        <v>2024</v>
      </c>
      <c r="B223" t="s">
        <v>227</v>
      </c>
      <c r="C223" t="s">
        <v>228</v>
      </c>
      <c r="D223">
        <v>96</v>
      </c>
      <c r="E223" t="s">
        <v>1840</v>
      </c>
      <c r="F223" t="s">
        <v>1838</v>
      </c>
      <c r="G223">
        <v>86.813680000000005</v>
      </c>
      <c r="H223" t="s">
        <v>1839</v>
      </c>
    </row>
    <row r="224" spans="1:8" x14ac:dyDescent="0.45">
      <c r="A224">
        <v>2024</v>
      </c>
      <c r="B224" t="s">
        <v>227</v>
      </c>
      <c r="C224" t="s">
        <v>228</v>
      </c>
      <c r="D224">
        <v>97</v>
      </c>
      <c r="E224" t="s">
        <v>1841</v>
      </c>
      <c r="F224" t="s">
        <v>1838</v>
      </c>
      <c r="G224">
        <v>1.76732</v>
      </c>
      <c r="H224" t="s">
        <v>1839</v>
      </c>
    </row>
    <row r="225" spans="1:8" x14ac:dyDescent="0.45">
      <c r="A225">
        <v>2024</v>
      </c>
      <c r="B225" t="s">
        <v>227</v>
      </c>
      <c r="C225" t="s">
        <v>228</v>
      </c>
      <c r="D225">
        <v>99</v>
      </c>
      <c r="E225" t="s">
        <v>1842</v>
      </c>
      <c r="F225" t="s">
        <v>1838</v>
      </c>
      <c r="G225">
        <v>634.09972000000005</v>
      </c>
      <c r="H225" t="s">
        <v>1839</v>
      </c>
    </row>
    <row r="226" spans="1:8" x14ac:dyDescent="0.45">
      <c r="A226">
        <v>2024</v>
      </c>
      <c r="B226" t="s">
        <v>233</v>
      </c>
      <c r="C226" t="s">
        <v>234</v>
      </c>
      <c r="D226">
        <v>8</v>
      </c>
      <c r="E226" t="s">
        <v>316</v>
      </c>
      <c r="F226" t="s">
        <v>1838</v>
      </c>
      <c r="G226">
        <v>187.94753</v>
      </c>
      <c r="H226" t="s">
        <v>1839</v>
      </c>
    </row>
    <row r="227" spans="1:8" x14ac:dyDescent="0.45">
      <c r="A227">
        <v>2024</v>
      </c>
      <c r="B227" t="s">
        <v>233</v>
      </c>
      <c r="C227" t="s">
        <v>234</v>
      </c>
      <c r="D227">
        <v>96</v>
      </c>
      <c r="E227" t="s">
        <v>1840</v>
      </c>
      <c r="F227" t="s">
        <v>1838</v>
      </c>
      <c r="G227">
        <v>148.17027999999999</v>
      </c>
      <c r="H227" t="s">
        <v>1839</v>
      </c>
    </row>
    <row r="228" spans="1:8" x14ac:dyDescent="0.45">
      <c r="A228">
        <v>2024</v>
      </c>
      <c r="B228" t="s">
        <v>233</v>
      </c>
      <c r="C228" t="s">
        <v>234</v>
      </c>
      <c r="D228">
        <v>97</v>
      </c>
      <c r="E228" t="s">
        <v>1841</v>
      </c>
      <c r="F228" t="s">
        <v>1838</v>
      </c>
      <c r="G228">
        <v>33.205539999999999</v>
      </c>
      <c r="H228" t="s">
        <v>1839</v>
      </c>
    </row>
    <row r="229" spans="1:8" x14ac:dyDescent="0.45">
      <c r="A229">
        <v>2024</v>
      </c>
      <c r="B229" t="s">
        <v>233</v>
      </c>
      <c r="C229" t="s">
        <v>234</v>
      </c>
      <c r="D229">
        <v>99</v>
      </c>
      <c r="E229" t="s">
        <v>1842</v>
      </c>
      <c r="F229" t="s">
        <v>1838</v>
      </c>
      <c r="G229">
        <v>369.32335</v>
      </c>
      <c r="H229" t="s">
        <v>1839</v>
      </c>
    </row>
    <row r="230" spans="1:8" x14ac:dyDescent="0.45">
      <c r="A230">
        <v>2024</v>
      </c>
      <c r="B230" t="s">
        <v>1858</v>
      </c>
      <c r="C230" t="s">
        <v>132</v>
      </c>
      <c r="D230">
        <v>8</v>
      </c>
      <c r="E230" t="s">
        <v>316</v>
      </c>
      <c r="F230" t="s">
        <v>1838</v>
      </c>
      <c r="G230">
        <v>1113.83871</v>
      </c>
      <c r="H230" t="s">
        <v>1839</v>
      </c>
    </row>
    <row r="231" spans="1:8" x14ac:dyDescent="0.45">
      <c r="A231">
        <v>2024</v>
      </c>
      <c r="B231" t="s">
        <v>1858</v>
      </c>
      <c r="C231" t="s">
        <v>132</v>
      </c>
      <c r="D231">
        <v>96</v>
      </c>
      <c r="E231" t="s">
        <v>1840</v>
      </c>
      <c r="F231" t="s">
        <v>1838</v>
      </c>
      <c r="G231">
        <v>676.29448000000002</v>
      </c>
      <c r="H231" t="s">
        <v>1839</v>
      </c>
    </row>
    <row r="232" spans="1:8" x14ac:dyDescent="0.45">
      <c r="A232">
        <v>2024</v>
      </c>
      <c r="B232" t="s">
        <v>1858</v>
      </c>
      <c r="C232" t="s">
        <v>132</v>
      </c>
      <c r="D232">
        <v>97</v>
      </c>
      <c r="E232" t="s">
        <v>1841</v>
      </c>
      <c r="F232" t="s">
        <v>1838</v>
      </c>
      <c r="G232">
        <v>67.860690000000005</v>
      </c>
      <c r="H232" t="s">
        <v>1839</v>
      </c>
    </row>
    <row r="233" spans="1:8" x14ac:dyDescent="0.45">
      <c r="A233">
        <v>2024</v>
      </c>
      <c r="B233" t="s">
        <v>1858</v>
      </c>
      <c r="C233" t="s">
        <v>132</v>
      </c>
      <c r="D233">
        <v>99</v>
      </c>
      <c r="E233" t="s">
        <v>1842</v>
      </c>
      <c r="F233" t="s">
        <v>1838</v>
      </c>
      <c r="G233">
        <v>1857.99387</v>
      </c>
      <c r="H233" t="s">
        <v>1839</v>
      </c>
    </row>
    <row r="234" spans="1:8" x14ac:dyDescent="0.45">
      <c r="A234">
        <v>2024</v>
      </c>
      <c r="B234" t="s">
        <v>1859</v>
      </c>
      <c r="C234" t="s">
        <v>96</v>
      </c>
      <c r="D234">
        <v>8</v>
      </c>
      <c r="E234" t="s">
        <v>316</v>
      </c>
      <c r="F234" t="s">
        <v>1838</v>
      </c>
      <c r="G234">
        <v>5208.2804999999998</v>
      </c>
      <c r="H234" t="s">
        <v>1839</v>
      </c>
    </row>
    <row r="235" spans="1:8" x14ac:dyDescent="0.45">
      <c r="A235">
        <v>2024</v>
      </c>
      <c r="B235" t="s">
        <v>1859</v>
      </c>
      <c r="C235" t="s">
        <v>96</v>
      </c>
      <c r="D235">
        <v>96</v>
      </c>
      <c r="E235" t="s">
        <v>1840</v>
      </c>
      <c r="F235" t="s">
        <v>1838</v>
      </c>
      <c r="G235">
        <v>728.35896000000002</v>
      </c>
      <c r="H235" t="s">
        <v>1839</v>
      </c>
    </row>
    <row r="236" spans="1:8" x14ac:dyDescent="0.45">
      <c r="A236">
        <v>2024</v>
      </c>
      <c r="B236" t="s">
        <v>1859</v>
      </c>
      <c r="C236" t="s">
        <v>96</v>
      </c>
      <c r="D236">
        <v>97</v>
      </c>
      <c r="E236" t="s">
        <v>1841</v>
      </c>
      <c r="F236" t="s">
        <v>1838</v>
      </c>
      <c r="G236">
        <v>94.988290000000006</v>
      </c>
      <c r="H236" t="s">
        <v>1839</v>
      </c>
    </row>
    <row r="237" spans="1:8" x14ac:dyDescent="0.45">
      <c r="A237">
        <v>2024</v>
      </c>
      <c r="B237" t="s">
        <v>1859</v>
      </c>
      <c r="C237" t="s">
        <v>96</v>
      </c>
      <c r="D237">
        <v>99</v>
      </c>
      <c r="E237" t="s">
        <v>1842</v>
      </c>
      <c r="F237" t="s">
        <v>1838</v>
      </c>
      <c r="G237">
        <v>6031.6277700000001</v>
      </c>
      <c r="H237" t="s">
        <v>1839</v>
      </c>
    </row>
    <row r="238" spans="1:8" x14ac:dyDescent="0.45">
      <c r="A238">
        <v>2024</v>
      </c>
      <c r="B238" t="s">
        <v>230</v>
      </c>
      <c r="C238" t="s">
        <v>231</v>
      </c>
      <c r="D238">
        <v>8</v>
      </c>
      <c r="E238" t="s">
        <v>316</v>
      </c>
      <c r="F238" t="s">
        <v>1838</v>
      </c>
      <c r="G238">
        <v>44.531410000000001</v>
      </c>
      <c r="H238" t="s">
        <v>1839</v>
      </c>
    </row>
    <row r="239" spans="1:8" x14ac:dyDescent="0.45">
      <c r="A239">
        <v>2024</v>
      </c>
      <c r="B239" t="s">
        <v>230</v>
      </c>
      <c r="C239" t="s">
        <v>231</v>
      </c>
      <c r="D239">
        <v>96</v>
      </c>
      <c r="E239" t="s">
        <v>1840</v>
      </c>
      <c r="F239" t="s">
        <v>1838</v>
      </c>
      <c r="G239">
        <v>13.895849999999999</v>
      </c>
      <c r="H239" t="s">
        <v>1839</v>
      </c>
    </row>
    <row r="240" spans="1:8" x14ac:dyDescent="0.45">
      <c r="A240">
        <v>2024</v>
      </c>
      <c r="B240" t="s">
        <v>230</v>
      </c>
      <c r="C240" t="s">
        <v>231</v>
      </c>
      <c r="D240">
        <v>97</v>
      </c>
      <c r="E240" t="s">
        <v>1841</v>
      </c>
      <c r="F240" t="s">
        <v>1838</v>
      </c>
      <c r="G240">
        <v>2.61111</v>
      </c>
      <c r="H240" t="s">
        <v>1839</v>
      </c>
    </row>
    <row r="241" spans="1:8" x14ac:dyDescent="0.45">
      <c r="A241">
        <v>2024</v>
      </c>
      <c r="B241" t="s">
        <v>230</v>
      </c>
      <c r="C241" t="s">
        <v>231</v>
      </c>
      <c r="D241">
        <v>99</v>
      </c>
      <c r="E241" t="s">
        <v>1842</v>
      </c>
      <c r="F241" t="s">
        <v>1838</v>
      </c>
      <c r="G241">
        <v>61.03839</v>
      </c>
      <c r="H241" t="s">
        <v>1839</v>
      </c>
    </row>
    <row r="242" spans="1:8" x14ac:dyDescent="0.45">
      <c r="A242">
        <v>2024</v>
      </c>
      <c r="B242" t="s">
        <v>236</v>
      </c>
      <c r="C242" t="s">
        <v>237</v>
      </c>
      <c r="D242">
        <v>8</v>
      </c>
      <c r="E242" t="s">
        <v>316</v>
      </c>
      <c r="F242" t="s">
        <v>1838</v>
      </c>
      <c r="G242">
        <v>28.492190000000001</v>
      </c>
      <c r="H242" t="s">
        <v>1839</v>
      </c>
    </row>
    <row r="243" spans="1:8" x14ac:dyDescent="0.45">
      <c r="A243">
        <v>2024</v>
      </c>
      <c r="B243" t="s">
        <v>236</v>
      </c>
      <c r="C243" t="s">
        <v>237</v>
      </c>
      <c r="D243">
        <v>96</v>
      </c>
      <c r="E243" t="s">
        <v>1840</v>
      </c>
      <c r="F243" t="s">
        <v>1838</v>
      </c>
      <c r="G243">
        <v>3.4475699999999998</v>
      </c>
      <c r="H243" t="s">
        <v>1839</v>
      </c>
    </row>
    <row r="244" spans="1:8" x14ac:dyDescent="0.45">
      <c r="A244">
        <v>2024</v>
      </c>
      <c r="B244" t="s">
        <v>236</v>
      </c>
      <c r="C244" t="s">
        <v>237</v>
      </c>
      <c r="D244">
        <v>97</v>
      </c>
      <c r="E244" t="s">
        <v>1841</v>
      </c>
      <c r="F244" t="s">
        <v>1838</v>
      </c>
      <c r="G244">
        <v>0.70138999999999996</v>
      </c>
      <c r="H244" t="s">
        <v>1839</v>
      </c>
    </row>
    <row r="245" spans="1:8" x14ac:dyDescent="0.45">
      <c r="A245">
        <v>2024</v>
      </c>
      <c r="B245" t="s">
        <v>236</v>
      </c>
      <c r="C245" t="s">
        <v>237</v>
      </c>
      <c r="D245">
        <v>99</v>
      </c>
      <c r="E245" t="s">
        <v>1842</v>
      </c>
      <c r="F245" t="s">
        <v>1838</v>
      </c>
      <c r="G245">
        <v>32.641159999999999</v>
      </c>
      <c r="H245" t="s">
        <v>1839</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51"/>
  <sheetViews>
    <sheetView workbookViewId="0">
      <pane ySplit="2" topLeftCell="A3" activePane="bottomLeft" state="frozen"/>
      <selection pane="bottomLeft"/>
    </sheetView>
  </sheetViews>
  <sheetFormatPr defaultRowHeight="14.25" x14ac:dyDescent="0.45"/>
  <cols>
    <col min="1" max="1" width="10" customWidth="1"/>
    <col min="2" max="2" width="18" customWidth="1"/>
    <col min="3" max="4" width="24" customWidth="1"/>
    <col min="5" max="5" width="22" customWidth="1"/>
    <col min="6" max="6" width="24" customWidth="1"/>
  </cols>
  <sheetData>
    <row r="1" spans="1:6" x14ac:dyDescent="0.45">
      <c r="A1" s="3" t="s">
        <v>1860</v>
      </c>
    </row>
    <row r="2" spans="1:6" x14ac:dyDescent="0.45">
      <c r="A2" s="10" t="s">
        <v>81</v>
      </c>
      <c r="B2" s="10" t="s">
        <v>82</v>
      </c>
      <c r="C2" s="10" t="s">
        <v>1861</v>
      </c>
      <c r="D2" s="10" t="s">
        <v>1862</v>
      </c>
      <c r="E2" s="10" t="s">
        <v>1863</v>
      </c>
      <c r="F2" s="10" t="s">
        <v>1864</v>
      </c>
    </row>
    <row r="3" spans="1:6" x14ac:dyDescent="0.45">
      <c r="A3" t="s">
        <v>98</v>
      </c>
      <c r="B3" t="s">
        <v>99</v>
      </c>
      <c r="C3">
        <v>74.2</v>
      </c>
      <c r="D3">
        <v>128.9</v>
      </c>
      <c r="E3">
        <v>194</v>
      </c>
      <c r="F3">
        <v>961</v>
      </c>
    </row>
    <row r="4" spans="1:6" x14ac:dyDescent="0.45">
      <c r="A4" t="s">
        <v>143</v>
      </c>
      <c r="B4" t="s">
        <v>144</v>
      </c>
      <c r="C4">
        <v>60</v>
      </c>
      <c r="D4">
        <v>6.3</v>
      </c>
      <c r="E4">
        <v>7.1</v>
      </c>
      <c r="F4">
        <v>45</v>
      </c>
    </row>
    <row r="5" spans="1:6" x14ac:dyDescent="0.45">
      <c r="A5" t="s">
        <v>221</v>
      </c>
      <c r="B5" t="s">
        <v>222</v>
      </c>
      <c r="C5">
        <v>60</v>
      </c>
      <c r="D5">
        <v>3</v>
      </c>
      <c r="E5">
        <v>3.4</v>
      </c>
      <c r="F5">
        <v>21</v>
      </c>
    </row>
    <row r="6" spans="1:6" x14ac:dyDescent="0.45">
      <c r="A6" t="s">
        <v>203</v>
      </c>
      <c r="B6" t="s">
        <v>204</v>
      </c>
      <c r="C6">
        <v>56.6</v>
      </c>
      <c r="D6">
        <v>3.8</v>
      </c>
      <c r="E6">
        <v>4.4000000000000004</v>
      </c>
      <c r="F6">
        <v>28</v>
      </c>
    </row>
    <row r="7" spans="1:6" x14ac:dyDescent="0.45">
      <c r="A7" t="s">
        <v>172</v>
      </c>
      <c r="B7" t="s">
        <v>173</v>
      </c>
      <c r="C7">
        <v>53.4</v>
      </c>
      <c r="D7">
        <v>5.3</v>
      </c>
      <c r="E7">
        <v>5.9</v>
      </c>
      <c r="F7">
        <v>38</v>
      </c>
    </row>
    <row r="8" spans="1:6" x14ac:dyDescent="0.45">
      <c r="A8" t="s">
        <v>106</v>
      </c>
      <c r="B8" t="s">
        <v>107</v>
      </c>
      <c r="C8">
        <v>49.8</v>
      </c>
      <c r="D8">
        <v>12.8</v>
      </c>
      <c r="E8">
        <v>14.8</v>
      </c>
      <c r="F8">
        <v>95</v>
      </c>
    </row>
    <row r="9" spans="1:6" x14ac:dyDescent="0.45">
      <c r="A9" t="s">
        <v>149</v>
      </c>
      <c r="B9" t="s">
        <v>1</v>
      </c>
      <c r="C9">
        <v>47</v>
      </c>
      <c r="D9">
        <v>22.5</v>
      </c>
      <c r="E9">
        <v>26</v>
      </c>
      <c r="F9">
        <v>165</v>
      </c>
    </row>
    <row r="10" spans="1:6" x14ac:dyDescent="0.45">
      <c r="A10" t="s">
        <v>114</v>
      </c>
      <c r="B10" t="s">
        <v>115</v>
      </c>
      <c r="C10">
        <v>46.5</v>
      </c>
      <c r="D10">
        <v>76.2</v>
      </c>
      <c r="E10">
        <v>103.2</v>
      </c>
      <c r="F10">
        <v>557</v>
      </c>
    </row>
    <row r="11" spans="1:6" x14ac:dyDescent="0.45">
      <c r="A11" t="s">
        <v>151</v>
      </c>
      <c r="B11" t="s">
        <v>152</v>
      </c>
      <c r="C11">
        <v>45.9</v>
      </c>
      <c r="D11">
        <v>42.1</v>
      </c>
      <c r="E11">
        <v>47.3</v>
      </c>
      <c r="F11">
        <v>303</v>
      </c>
    </row>
    <row r="12" spans="1:6" x14ac:dyDescent="0.45">
      <c r="A12" t="s">
        <v>102</v>
      </c>
      <c r="B12" t="s">
        <v>103</v>
      </c>
      <c r="C12">
        <v>44</v>
      </c>
      <c r="D12">
        <v>16.2</v>
      </c>
      <c r="E12">
        <v>23.5</v>
      </c>
      <c r="F12">
        <v>119</v>
      </c>
    </row>
    <row r="13" spans="1:6" x14ac:dyDescent="0.45">
      <c r="A13" t="s">
        <v>194</v>
      </c>
      <c r="B13" t="s">
        <v>195</v>
      </c>
      <c r="C13">
        <v>44.1</v>
      </c>
      <c r="D13">
        <v>19.3</v>
      </c>
      <c r="E13">
        <v>26.4</v>
      </c>
      <c r="F13">
        <v>140</v>
      </c>
    </row>
    <row r="14" spans="1:6" x14ac:dyDescent="0.45">
      <c r="A14" t="s">
        <v>179</v>
      </c>
      <c r="B14" t="s">
        <v>180</v>
      </c>
      <c r="C14">
        <v>43.4</v>
      </c>
      <c r="D14">
        <v>6.1</v>
      </c>
      <c r="E14">
        <v>10</v>
      </c>
      <c r="F14">
        <v>45</v>
      </c>
    </row>
    <row r="15" spans="1:6" x14ac:dyDescent="0.45">
      <c r="A15" t="s">
        <v>160</v>
      </c>
      <c r="B15" t="s">
        <v>161</v>
      </c>
      <c r="C15">
        <v>42.7</v>
      </c>
      <c r="D15">
        <v>28.3</v>
      </c>
      <c r="E15">
        <v>35.6</v>
      </c>
      <c r="F15">
        <v>204</v>
      </c>
    </row>
    <row r="16" spans="1:6" x14ac:dyDescent="0.45">
      <c r="A16" t="s">
        <v>134</v>
      </c>
      <c r="B16" t="s">
        <v>135</v>
      </c>
      <c r="C16">
        <v>41.7</v>
      </c>
      <c r="D16">
        <v>12.5</v>
      </c>
      <c r="E16">
        <v>16.600000000000001</v>
      </c>
      <c r="F16">
        <v>90</v>
      </c>
    </row>
    <row r="17" spans="1:6" x14ac:dyDescent="0.45">
      <c r="A17" t="s">
        <v>169</v>
      </c>
      <c r="B17" t="s">
        <v>170</v>
      </c>
      <c r="C17">
        <v>39.6</v>
      </c>
      <c r="D17">
        <v>8.6999999999999993</v>
      </c>
      <c r="E17">
        <v>13.9</v>
      </c>
      <c r="F17">
        <v>67</v>
      </c>
    </row>
    <row r="18" spans="1:6" x14ac:dyDescent="0.45">
      <c r="A18" t="s">
        <v>175</v>
      </c>
      <c r="B18" t="s">
        <v>176</v>
      </c>
      <c r="C18">
        <v>40.4</v>
      </c>
      <c r="D18">
        <v>24.9</v>
      </c>
      <c r="E18">
        <v>30.1</v>
      </c>
      <c r="F18">
        <v>184</v>
      </c>
    </row>
    <row r="19" spans="1:6" x14ac:dyDescent="0.45">
      <c r="A19" t="s">
        <v>233</v>
      </c>
      <c r="B19" t="s">
        <v>234</v>
      </c>
      <c r="C19">
        <v>40.1</v>
      </c>
      <c r="D19">
        <v>23.6</v>
      </c>
      <c r="E19">
        <v>27.7</v>
      </c>
      <c r="F19">
        <v>169</v>
      </c>
    </row>
    <row r="20" spans="1:6" x14ac:dyDescent="0.45">
      <c r="A20" t="s">
        <v>146</v>
      </c>
      <c r="B20" t="s">
        <v>147</v>
      </c>
      <c r="C20">
        <v>38.700000000000003</v>
      </c>
      <c r="D20">
        <v>19.3</v>
      </c>
      <c r="E20">
        <v>23.9</v>
      </c>
      <c r="F20">
        <v>142</v>
      </c>
    </row>
    <row r="21" spans="1:6" x14ac:dyDescent="0.45">
      <c r="A21" t="s">
        <v>154</v>
      </c>
      <c r="B21" t="s">
        <v>155</v>
      </c>
      <c r="C21">
        <v>38.5</v>
      </c>
      <c r="D21">
        <v>23.1</v>
      </c>
      <c r="E21">
        <v>26.4</v>
      </c>
      <c r="F21">
        <v>168</v>
      </c>
    </row>
    <row r="22" spans="1:6" x14ac:dyDescent="0.45">
      <c r="A22" t="s">
        <v>209</v>
      </c>
      <c r="B22" t="s">
        <v>210</v>
      </c>
      <c r="C22">
        <v>38.700000000000003</v>
      </c>
      <c r="D22">
        <v>3.8</v>
      </c>
      <c r="E22">
        <v>4.7</v>
      </c>
      <c r="F22">
        <v>26</v>
      </c>
    </row>
    <row r="23" spans="1:6" x14ac:dyDescent="0.45">
      <c r="A23" t="s">
        <v>182</v>
      </c>
      <c r="B23" t="s">
        <v>183</v>
      </c>
      <c r="C23">
        <v>37.4</v>
      </c>
      <c r="D23">
        <v>46.6</v>
      </c>
      <c r="E23">
        <v>55.3</v>
      </c>
      <c r="F23">
        <v>340</v>
      </c>
    </row>
    <row r="24" spans="1:6" x14ac:dyDescent="0.45">
      <c r="A24" t="s">
        <v>123</v>
      </c>
      <c r="B24" t="s">
        <v>124</v>
      </c>
      <c r="C24">
        <v>37</v>
      </c>
      <c r="D24">
        <v>44.1</v>
      </c>
      <c r="E24">
        <v>52.5</v>
      </c>
      <c r="F24">
        <v>324</v>
      </c>
    </row>
    <row r="25" spans="1:6" x14ac:dyDescent="0.45">
      <c r="A25" t="s">
        <v>191</v>
      </c>
      <c r="B25" t="s">
        <v>192</v>
      </c>
      <c r="C25">
        <v>35.299999999999997</v>
      </c>
      <c r="D25">
        <v>46.8</v>
      </c>
      <c r="E25">
        <v>53</v>
      </c>
      <c r="F25">
        <v>338</v>
      </c>
    </row>
    <row r="26" spans="1:6" x14ac:dyDescent="0.45">
      <c r="A26" t="s">
        <v>130</v>
      </c>
      <c r="B26" t="s">
        <v>131</v>
      </c>
      <c r="C26">
        <v>35.5</v>
      </c>
      <c r="D26">
        <v>14</v>
      </c>
      <c r="E26">
        <v>16.600000000000001</v>
      </c>
      <c r="F26">
        <v>99</v>
      </c>
    </row>
    <row r="27" spans="1:6" x14ac:dyDescent="0.45">
      <c r="A27" t="s">
        <v>215</v>
      </c>
      <c r="B27" t="s">
        <v>216</v>
      </c>
      <c r="C27">
        <v>34.6</v>
      </c>
      <c r="D27">
        <v>97.8</v>
      </c>
      <c r="E27">
        <v>131.19999999999999</v>
      </c>
      <c r="F27">
        <v>715</v>
      </c>
    </row>
    <row r="28" spans="1:6" x14ac:dyDescent="0.45">
      <c r="A28" t="s">
        <v>185</v>
      </c>
      <c r="B28" t="s">
        <v>186</v>
      </c>
      <c r="C28">
        <v>34.9</v>
      </c>
      <c r="D28">
        <v>35</v>
      </c>
      <c r="E28">
        <v>45.3</v>
      </c>
      <c r="F28">
        <v>252</v>
      </c>
    </row>
    <row r="29" spans="1:6" x14ac:dyDescent="0.45">
      <c r="A29" t="s">
        <v>200</v>
      </c>
      <c r="B29" t="s">
        <v>201</v>
      </c>
      <c r="C29">
        <v>34.5</v>
      </c>
      <c r="D29">
        <v>43.6</v>
      </c>
      <c r="E29">
        <v>50.4</v>
      </c>
      <c r="F29">
        <v>316</v>
      </c>
    </row>
    <row r="30" spans="1:6" x14ac:dyDescent="0.45">
      <c r="A30" t="s">
        <v>166</v>
      </c>
      <c r="B30" t="s">
        <v>167</v>
      </c>
      <c r="C30">
        <v>34.1</v>
      </c>
      <c r="D30">
        <v>8.1999999999999993</v>
      </c>
      <c r="E30">
        <v>10.5</v>
      </c>
      <c r="F30">
        <v>60</v>
      </c>
    </row>
    <row r="31" spans="1:6" x14ac:dyDescent="0.45">
      <c r="A31" t="s">
        <v>218</v>
      </c>
      <c r="B31" t="s">
        <v>219</v>
      </c>
      <c r="C31">
        <v>34.299999999999997</v>
      </c>
      <c r="D31">
        <v>7.2</v>
      </c>
      <c r="E31">
        <v>10.4</v>
      </c>
      <c r="F31">
        <v>52</v>
      </c>
    </row>
    <row r="32" spans="1:6" x14ac:dyDescent="0.45">
      <c r="A32" t="s">
        <v>197</v>
      </c>
      <c r="B32" t="s">
        <v>198</v>
      </c>
      <c r="C32">
        <v>34.200000000000003</v>
      </c>
      <c r="D32">
        <v>14.1</v>
      </c>
      <c r="E32">
        <v>16.3</v>
      </c>
      <c r="F32">
        <v>101</v>
      </c>
    </row>
    <row r="33" spans="1:6" x14ac:dyDescent="0.45">
      <c r="A33" t="s">
        <v>117</v>
      </c>
      <c r="B33" t="s">
        <v>118</v>
      </c>
      <c r="C33">
        <v>33.799999999999997</v>
      </c>
      <c r="D33">
        <v>34.6</v>
      </c>
      <c r="E33">
        <v>44.1</v>
      </c>
      <c r="F33">
        <v>251</v>
      </c>
    </row>
    <row r="34" spans="1:6" x14ac:dyDescent="0.45">
      <c r="A34" t="s">
        <v>90</v>
      </c>
      <c r="B34" t="s">
        <v>91</v>
      </c>
      <c r="C34">
        <v>34.4</v>
      </c>
      <c r="D34">
        <v>16.3</v>
      </c>
      <c r="E34">
        <v>26.1</v>
      </c>
      <c r="F34">
        <v>114</v>
      </c>
    </row>
    <row r="35" spans="1:6" x14ac:dyDescent="0.45">
      <c r="A35" t="s">
        <v>94</v>
      </c>
      <c r="B35" t="s">
        <v>95</v>
      </c>
      <c r="C35">
        <v>33.299999999999997</v>
      </c>
      <c r="D35">
        <v>12.2</v>
      </c>
      <c r="E35">
        <v>15.5</v>
      </c>
      <c r="F35">
        <v>88</v>
      </c>
    </row>
    <row r="36" spans="1:6" x14ac:dyDescent="0.45">
      <c r="A36" t="s">
        <v>224</v>
      </c>
      <c r="B36" t="s">
        <v>225</v>
      </c>
      <c r="C36">
        <v>32.4</v>
      </c>
      <c r="D36">
        <v>28.5</v>
      </c>
      <c r="E36">
        <v>35.799999999999997</v>
      </c>
      <c r="F36">
        <v>205</v>
      </c>
    </row>
    <row r="37" spans="1:6" x14ac:dyDescent="0.45">
      <c r="A37" t="s">
        <v>212</v>
      </c>
      <c r="B37" t="s">
        <v>213</v>
      </c>
      <c r="C37">
        <v>31.9</v>
      </c>
      <c r="D37">
        <v>24.4</v>
      </c>
      <c r="E37">
        <v>30.9</v>
      </c>
      <c r="F37">
        <v>175</v>
      </c>
    </row>
    <row r="38" spans="1:6" x14ac:dyDescent="0.45">
      <c r="A38" t="s">
        <v>157</v>
      </c>
      <c r="B38" t="s">
        <v>158</v>
      </c>
      <c r="C38">
        <v>31.2</v>
      </c>
      <c r="D38">
        <v>11.7</v>
      </c>
      <c r="E38">
        <v>15.2</v>
      </c>
      <c r="F38">
        <v>84</v>
      </c>
    </row>
    <row r="39" spans="1:6" x14ac:dyDescent="0.45">
      <c r="A39" t="s">
        <v>110</v>
      </c>
      <c r="B39" t="s">
        <v>111</v>
      </c>
      <c r="C39">
        <v>31</v>
      </c>
      <c r="D39">
        <v>2.9</v>
      </c>
      <c r="E39">
        <v>3.5</v>
      </c>
      <c r="F39">
        <v>20</v>
      </c>
    </row>
    <row r="40" spans="1:6" x14ac:dyDescent="0.45">
      <c r="A40" t="s">
        <v>140</v>
      </c>
      <c r="B40" t="s">
        <v>141</v>
      </c>
      <c r="C40">
        <v>29.8</v>
      </c>
      <c r="D40">
        <v>20.100000000000001</v>
      </c>
      <c r="E40">
        <v>25.6</v>
      </c>
      <c r="F40">
        <v>146</v>
      </c>
    </row>
    <row r="41" spans="1:6" x14ac:dyDescent="0.45">
      <c r="A41" t="s">
        <v>86</v>
      </c>
      <c r="B41" t="s">
        <v>87</v>
      </c>
      <c r="C41">
        <v>29.8</v>
      </c>
      <c r="D41">
        <v>20.399999999999999</v>
      </c>
      <c r="E41">
        <v>26.2</v>
      </c>
      <c r="F41">
        <v>147</v>
      </c>
    </row>
    <row r="42" spans="1:6" x14ac:dyDescent="0.45">
      <c r="A42" t="s">
        <v>127</v>
      </c>
      <c r="B42" t="s">
        <v>128</v>
      </c>
      <c r="C42">
        <v>29.5</v>
      </c>
      <c r="D42">
        <v>26.3</v>
      </c>
      <c r="E42">
        <v>31.1</v>
      </c>
      <c r="F42">
        <v>188</v>
      </c>
    </row>
    <row r="43" spans="1:6" x14ac:dyDescent="0.45">
      <c r="A43" t="s">
        <v>163</v>
      </c>
      <c r="B43" t="s">
        <v>164</v>
      </c>
      <c r="C43">
        <v>28</v>
      </c>
      <c r="D43">
        <v>3.2</v>
      </c>
      <c r="E43">
        <v>3.9</v>
      </c>
      <c r="F43">
        <v>21</v>
      </c>
    </row>
    <row r="44" spans="1:6" x14ac:dyDescent="0.45">
      <c r="A44" t="s">
        <v>227</v>
      </c>
      <c r="B44" t="s">
        <v>228</v>
      </c>
      <c r="C44">
        <v>26.6</v>
      </c>
      <c r="D44">
        <v>22.8</v>
      </c>
      <c r="E44">
        <v>24.7</v>
      </c>
      <c r="F44">
        <v>164</v>
      </c>
    </row>
    <row r="45" spans="1:6" x14ac:dyDescent="0.45">
      <c r="A45" t="s">
        <v>120</v>
      </c>
      <c r="B45" t="s">
        <v>121</v>
      </c>
      <c r="C45">
        <v>26.4</v>
      </c>
      <c r="D45">
        <v>4.7</v>
      </c>
      <c r="E45">
        <v>6.4</v>
      </c>
      <c r="F45">
        <v>33</v>
      </c>
    </row>
    <row r="46" spans="1:6" x14ac:dyDescent="0.45">
      <c r="A46" t="s">
        <v>137</v>
      </c>
      <c r="B46" t="s">
        <v>138</v>
      </c>
      <c r="C46">
        <v>25.2</v>
      </c>
      <c r="D46">
        <v>18</v>
      </c>
      <c r="E46">
        <v>21.4</v>
      </c>
      <c r="F46">
        <v>131</v>
      </c>
    </row>
    <row r="47" spans="1:6" x14ac:dyDescent="0.45">
      <c r="A47" t="s">
        <v>206</v>
      </c>
      <c r="B47" t="s">
        <v>207</v>
      </c>
      <c r="C47">
        <v>25.5</v>
      </c>
      <c r="D47">
        <v>15.2</v>
      </c>
      <c r="E47">
        <v>20</v>
      </c>
      <c r="F47">
        <v>108</v>
      </c>
    </row>
    <row r="48" spans="1:6" x14ac:dyDescent="0.45">
      <c r="A48" t="s">
        <v>188</v>
      </c>
      <c r="B48" t="s">
        <v>189</v>
      </c>
      <c r="C48">
        <v>24.6</v>
      </c>
      <c r="D48">
        <v>3.3</v>
      </c>
      <c r="E48">
        <v>3.9</v>
      </c>
      <c r="F48">
        <v>23</v>
      </c>
    </row>
    <row r="49" spans="1:6" x14ac:dyDescent="0.45">
      <c r="A49" t="s">
        <v>230</v>
      </c>
      <c r="B49" t="s">
        <v>231</v>
      </c>
      <c r="C49">
        <v>22.9</v>
      </c>
      <c r="D49">
        <v>6.3</v>
      </c>
      <c r="E49">
        <v>7.2</v>
      </c>
      <c r="F49">
        <v>45</v>
      </c>
    </row>
    <row r="50" spans="1:6" x14ac:dyDescent="0.45">
      <c r="A50" t="s">
        <v>236</v>
      </c>
      <c r="B50" t="s">
        <v>237</v>
      </c>
      <c r="C50">
        <v>14.2</v>
      </c>
      <c r="D50">
        <v>1.7</v>
      </c>
      <c r="E50">
        <v>2.4</v>
      </c>
      <c r="F50">
        <v>12</v>
      </c>
    </row>
    <row r="51" spans="1:6" x14ac:dyDescent="0.45">
      <c r="A51" t="s">
        <v>247</v>
      </c>
      <c r="B51" t="s">
        <v>1865</v>
      </c>
      <c r="C51">
        <v>15.1</v>
      </c>
      <c r="D51">
        <v>1.3</v>
      </c>
      <c r="E51">
        <v>1.7</v>
      </c>
      <c r="F51">
        <v>11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57"/>
  <sheetViews>
    <sheetView workbookViewId="0">
      <pane ySplit="1" topLeftCell="A2" activePane="bottomLeft" state="frozen"/>
      <selection pane="bottomLeft"/>
    </sheetView>
  </sheetViews>
  <sheetFormatPr defaultRowHeight="14.25" x14ac:dyDescent="0.45"/>
  <cols>
    <col min="2" max="2" width="12" customWidth="1"/>
    <col min="3" max="3" width="22" customWidth="1"/>
  </cols>
  <sheetData>
    <row r="1" spans="1:13" x14ac:dyDescent="0.45">
      <c r="A1" s="4" t="s">
        <v>1866</v>
      </c>
      <c r="B1" s="4" t="s">
        <v>1867</v>
      </c>
      <c r="C1" s="4" t="s">
        <v>1868</v>
      </c>
      <c r="D1" s="4" t="s">
        <v>1869</v>
      </c>
      <c r="E1" s="4" t="s">
        <v>1870</v>
      </c>
      <c r="F1" s="4" t="s">
        <v>1871</v>
      </c>
      <c r="G1" s="4" t="s">
        <v>1872</v>
      </c>
      <c r="H1" s="4" t="s">
        <v>1873</v>
      </c>
      <c r="I1" s="4" t="s">
        <v>1874</v>
      </c>
      <c r="J1" s="4" t="s">
        <v>1875</v>
      </c>
      <c r="K1" s="4" t="s">
        <v>1876</v>
      </c>
      <c r="L1" s="4" t="s">
        <v>1877</v>
      </c>
      <c r="M1" s="4" t="s">
        <v>1878</v>
      </c>
    </row>
    <row r="2" spans="1:13" x14ac:dyDescent="0.45">
      <c r="A2" t="s">
        <v>85</v>
      </c>
      <c r="B2" t="s">
        <v>86</v>
      </c>
      <c r="C2" t="s">
        <v>87</v>
      </c>
      <c r="D2">
        <v>5024279</v>
      </c>
      <c r="E2">
        <v>2900880</v>
      </c>
      <c r="F2">
        <v>57.737239512375801</v>
      </c>
      <c r="G2">
        <v>2123399</v>
      </c>
      <c r="H2">
        <v>42.262760487624199</v>
      </c>
      <c r="I2">
        <v>4779736</v>
      </c>
      <c r="J2">
        <v>2821804</v>
      </c>
      <c r="K2">
        <v>59.04</v>
      </c>
      <c r="L2">
        <v>1957932</v>
      </c>
      <c r="M2">
        <v>40.96</v>
      </c>
    </row>
    <row r="3" spans="1:13" x14ac:dyDescent="0.45">
      <c r="A3" t="s">
        <v>1879</v>
      </c>
      <c r="B3" t="s">
        <v>321</v>
      </c>
      <c r="C3" t="s">
        <v>1837</v>
      </c>
      <c r="D3">
        <v>733391</v>
      </c>
      <c r="E3">
        <v>475967</v>
      </c>
      <c r="F3">
        <v>64.89948744939602</v>
      </c>
      <c r="G3">
        <v>257424</v>
      </c>
      <c r="H3">
        <v>35.100512550603973</v>
      </c>
      <c r="I3">
        <v>710231</v>
      </c>
      <c r="J3">
        <v>468893</v>
      </c>
      <c r="K3">
        <v>66.02</v>
      </c>
      <c r="L3">
        <v>241338</v>
      </c>
      <c r="M3">
        <v>33.979999999999997</v>
      </c>
    </row>
    <row r="4" spans="1:13" x14ac:dyDescent="0.45">
      <c r="A4" t="s">
        <v>89</v>
      </c>
      <c r="B4" t="s">
        <v>90</v>
      </c>
      <c r="C4" t="s">
        <v>91</v>
      </c>
      <c r="D4">
        <v>7151502</v>
      </c>
      <c r="E4">
        <v>6385230</v>
      </c>
      <c r="F4">
        <v>89.285159956607714</v>
      </c>
      <c r="G4">
        <v>766272</v>
      </c>
      <c r="H4">
        <v>10.714840043392281</v>
      </c>
      <c r="I4">
        <v>6392017</v>
      </c>
      <c r="J4">
        <v>5740659</v>
      </c>
      <c r="K4">
        <v>89.81</v>
      </c>
      <c r="L4">
        <v>651358</v>
      </c>
      <c r="M4">
        <v>10.19</v>
      </c>
    </row>
    <row r="5" spans="1:13" x14ac:dyDescent="0.45">
      <c r="A5" t="s">
        <v>93</v>
      </c>
      <c r="B5" t="s">
        <v>94</v>
      </c>
      <c r="C5" t="s">
        <v>95</v>
      </c>
      <c r="D5">
        <v>3011524</v>
      </c>
      <c r="E5">
        <v>1670677</v>
      </c>
      <c r="F5">
        <v>55.476131022034018</v>
      </c>
      <c r="G5">
        <v>1340847</v>
      </c>
      <c r="H5">
        <v>44.523868977965982</v>
      </c>
      <c r="I5">
        <v>2915918</v>
      </c>
      <c r="J5">
        <v>1637589</v>
      </c>
      <c r="K5">
        <v>56.16</v>
      </c>
      <c r="L5">
        <v>1278329</v>
      </c>
      <c r="M5">
        <v>43.84</v>
      </c>
    </row>
    <row r="6" spans="1:13" x14ac:dyDescent="0.45">
      <c r="A6" t="s">
        <v>97</v>
      </c>
      <c r="B6" t="s">
        <v>98</v>
      </c>
      <c r="C6" t="s">
        <v>99</v>
      </c>
      <c r="D6">
        <v>39538223</v>
      </c>
      <c r="E6">
        <v>37259490</v>
      </c>
      <c r="F6">
        <v>94.236632738906849</v>
      </c>
      <c r="G6">
        <v>2278733</v>
      </c>
      <c r="H6">
        <v>5.7633672610931459</v>
      </c>
      <c r="I6">
        <v>37253956</v>
      </c>
      <c r="J6">
        <v>35373606</v>
      </c>
      <c r="K6">
        <v>94.95</v>
      </c>
      <c r="L6">
        <v>1880350</v>
      </c>
      <c r="M6">
        <v>5.05</v>
      </c>
    </row>
    <row r="7" spans="1:13" x14ac:dyDescent="0.45">
      <c r="A7" t="s">
        <v>101</v>
      </c>
      <c r="B7" t="s">
        <v>102</v>
      </c>
      <c r="C7" t="s">
        <v>103</v>
      </c>
      <c r="D7">
        <v>5773714</v>
      </c>
      <c r="E7">
        <v>4966936</v>
      </c>
      <c r="F7">
        <v>86.026706553182237</v>
      </c>
      <c r="G7">
        <v>806778</v>
      </c>
      <c r="H7">
        <v>13.97329344681777</v>
      </c>
      <c r="I7">
        <v>5029196</v>
      </c>
      <c r="J7">
        <v>4332761</v>
      </c>
      <c r="K7">
        <v>86.15</v>
      </c>
      <c r="L7">
        <v>696435</v>
      </c>
      <c r="M7">
        <v>13.85</v>
      </c>
    </row>
    <row r="8" spans="1:13" x14ac:dyDescent="0.45">
      <c r="A8" t="s">
        <v>105</v>
      </c>
      <c r="B8" t="s">
        <v>106</v>
      </c>
      <c r="C8" t="s">
        <v>107</v>
      </c>
      <c r="D8">
        <v>3605944</v>
      </c>
      <c r="E8">
        <v>3110153</v>
      </c>
      <c r="F8">
        <v>86.250729351315485</v>
      </c>
      <c r="G8">
        <v>495791</v>
      </c>
      <c r="H8">
        <v>13.74927064868451</v>
      </c>
      <c r="I8">
        <v>3574097</v>
      </c>
      <c r="J8">
        <v>3144942</v>
      </c>
      <c r="K8">
        <v>87.99</v>
      </c>
      <c r="L8">
        <v>429155</v>
      </c>
      <c r="M8">
        <v>12.01</v>
      </c>
    </row>
    <row r="9" spans="1:13" x14ac:dyDescent="0.45">
      <c r="A9" t="s">
        <v>109</v>
      </c>
      <c r="B9" t="s">
        <v>110</v>
      </c>
      <c r="C9" t="s">
        <v>111</v>
      </c>
      <c r="D9">
        <v>989948</v>
      </c>
      <c r="E9">
        <v>817817</v>
      </c>
      <c r="F9">
        <v>82.612117000084851</v>
      </c>
      <c r="G9">
        <v>172131</v>
      </c>
      <c r="H9">
        <v>17.387882999915149</v>
      </c>
      <c r="I9">
        <v>897934</v>
      </c>
      <c r="J9">
        <v>747949</v>
      </c>
      <c r="K9">
        <v>83.3</v>
      </c>
      <c r="L9">
        <v>149985</v>
      </c>
      <c r="M9">
        <v>16.7</v>
      </c>
    </row>
    <row r="10" spans="1:13" x14ac:dyDescent="0.45">
      <c r="A10" t="s">
        <v>1880</v>
      </c>
      <c r="B10" t="s">
        <v>247</v>
      </c>
      <c r="C10" t="s">
        <v>1843</v>
      </c>
      <c r="D10">
        <v>689545</v>
      </c>
      <c r="E10">
        <v>689545</v>
      </c>
      <c r="F10">
        <v>100</v>
      </c>
      <c r="G10">
        <v>0</v>
      </c>
      <c r="H10">
        <v>0</v>
      </c>
      <c r="I10">
        <v>601723</v>
      </c>
      <c r="J10">
        <v>601723</v>
      </c>
      <c r="K10">
        <v>100</v>
      </c>
      <c r="L10">
        <v>0</v>
      </c>
      <c r="M10">
        <v>0</v>
      </c>
    </row>
    <row r="11" spans="1:13" x14ac:dyDescent="0.45">
      <c r="A11" t="s">
        <v>113</v>
      </c>
      <c r="B11" t="s">
        <v>114</v>
      </c>
      <c r="C11" t="s">
        <v>115</v>
      </c>
      <c r="D11">
        <v>21538187</v>
      </c>
      <c r="E11">
        <v>19714806</v>
      </c>
      <c r="F11">
        <v>91.53419459121605</v>
      </c>
      <c r="G11">
        <v>1823381</v>
      </c>
      <c r="H11">
        <v>8.4658054087839432</v>
      </c>
      <c r="I11">
        <v>18801310</v>
      </c>
      <c r="J11">
        <v>17139844</v>
      </c>
      <c r="K11">
        <v>91.16</v>
      </c>
      <c r="L11">
        <v>1661466</v>
      </c>
      <c r="M11">
        <v>8.84</v>
      </c>
    </row>
    <row r="12" spans="1:13" x14ac:dyDescent="0.45">
      <c r="A12" t="s">
        <v>116</v>
      </c>
      <c r="B12" t="s">
        <v>117</v>
      </c>
      <c r="C12" t="s">
        <v>118</v>
      </c>
      <c r="D12">
        <v>10711908</v>
      </c>
      <c r="E12">
        <v>7933986</v>
      </c>
      <c r="F12">
        <v>74.066972942635431</v>
      </c>
      <c r="G12">
        <v>2777922</v>
      </c>
      <c r="H12">
        <v>25.933027057364569</v>
      </c>
      <c r="I12">
        <v>9687653</v>
      </c>
      <c r="J12">
        <v>7272151</v>
      </c>
      <c r="K12">
        <v>75.069999999999993</v>
      </c>
      <c r="L12">
        <v>2415502</v>
      </c>
      <c r="M12">
        <v>24.93</v>
      </c>
    </row>
    <row r="13" spans="1:13" x14ac:dyDescent="0.45">
      <c r="A13" t="s">
        <v>1881</v>
      </c>
      <c r="B13" t="s">
        <v>388</v>
      </c>
      <c r="C13" t="s">
        <v>1846</v>
      </c>
      <c r="D13">
        <v>1455271</v>
      </c>
      <c r="E13">
        <v>1252450</v>
      </c>
      <c r="F13">
        <v>86.063008195724365</v>
      </c>
      <c r="G13">
        <v>202821</v>
      </c>
      <c r="H13">
        <v>13.93699180427563</v>
      </c>
      <c r="I13">
        <v>1360301</v>
      </c>
      <c r="J13">
        <v>1250489</v>
      </c>
      <c r="K13">
        <v>91.93</v>
      </c>
      <c r="L13">
        <v>109812</v>
      </c>
      <c r="M13">
        <v>8.07</v>
      </c>
    </row>
    <row r="14" spans="1:13" x14ac:dyDescent="0.45">
      <c r="A14" t="s">
        <v>119</v>
      </c>
      <c r="B14" t="s">
        <v>120</v>
      </c>
      <c r="C14" t="s">
        <v>121</v>
      </c>
      <c r="D14">
        <v>1839106</v>
      </c>
      <c r="E14">
        <v>1273437</v>
      </c>
      <c r="F14">
        <v>69.242175274290872</v>
      </c>
      <c r="G14">
        <v>565669</v>
      </c>
      <c r="H14">
        <v>30.757824725709121</v>
      </c>
      <c r="I14">
        <v>1567582</v>
      </c>
      <c r="J14">
        <v>1106370</v>
      </c>
      <c r="K14">
        <v>70.58</v>
      </c>
      <c r="L14">
        <v>461212</v>
      </c>
      <c r="M14">
        <v>29.42</v>
      </c>
    </row>
    <row r="15" spans="1:13" x14ac:dyDescent="0.45">
      <c r="A15" t="s">
        <v>122</v>
      </c>
      <c r="B15" t="s">
        <v>123</v>
      </c>
      <c r="C15" t="s">
        <v>124</v>
      </c>
      <c r="D15">
        <v>12812508</v>
      </c>
      <c r="E15">
        <v>11137590</v>
      </c>
      <c r="F15">
        <v>86.927477430648239</v>
      </c>
      <c r="G15">
        <v>1674918</v>
      </c>
      <c r="H15">
        <v>13.07252256935176</v>
      </c>
      <c r="I15">
        <v>12830632</v>
      </c>
      <c r="J15">
        <v>11353553</v>
      </c>
      <c r="K15">
        <v>88.49</v>
      </c>
      <c r="L15">
        <v>1477079</v>
      </c>
      <c r="M15">
        <v>11.51</v>
      </c>
    </row>
    <row r="16" spans="1:13" x14ac:dyDescent="0.45">
      <c r="A16" t="s">
        <v>126</v>
      </c>
      <c r="B16" t="s">
        <v>127</v>
      </c>
      <c r="C16" t="s">
        <v>128</v>
      </c>
      <c r="D16">
        <v>6785528</v>
      </c>
      <c r="E16">
        <v>4829686</v>
      </c>
      <c r="F16">
        <v>71.176273976026621</v>
      </c>
      <c r="G16">
        <v>1955842</v>
      </c>
      <c r="H16">
        <v>28.823726023973371</v>
      </c>
      <c r="I16">
        <v>6483802</v>
      </c>
      <c r="J16">
        <v>4697100</v>
      </c>
      <c r="K16">
        <v>72.44</v>
      </c>
      <c r="L16">
        <v>1786702</v>
      </c>
      <c r="M16">
        <v>27.56</v>
      </c>
    </row>
    <row r="17" spans="1:13" x14ac:dyDescent="0.45">
      <c r="A17" t="s">
        <v>129</v>
      </c>
      <c r="B17" t="s">
        <v>130</v>
      </c>
      <c r="C17" t="s">
        <v>131</v>
      </c>
      <c r="D17">
        <v>3190369</v>
      </c>
      <c r="E17">
        <v>2014831</v>
      </c>
      <c r="F17">
        <v>63.153541173450463</v>
      </c>
      <c r="G17">
        <v>1175538</v>
      </c>
      <c r="H17">
        <v>36.846458826549537</v>
      </c>
      <c r="I17">
        <v>3046355</v>
      </c>
      <c r="J17">
        <v>1950256</v>
      </c>
      <c r="K17">
        <v>64.02</v>
      </c>
      <c r="L17">
        <v>1096099</v>
      </c>
      <c r="M17">
        <v>35.979999999999997</v>
      </c>
    </row>
    <row r="18" spans="1:13" x14ac:dyDescent="0.45">
      <c r="A18" t="s">
        <v>133</v>
      </c>
      <c r="B18" t="s">
        <v>134</v>
      </c>
      <c r="C18" t="s">
        <v>135</v>
      </c>
      <c r="D18">
        <v>2937880</v>
      </c>
      <c r="E18">
        <v>2124059</v>
      </c>
      <c r="F18">
        <v>72.299038762645168</v>
      </c>
      <c r="G18">
        <v>813821</v>
      </c>
      <c r="H18">
        <v>27.700961237354829</v>
      </c>
      <c r="I18">
        <v>2853118</v>
      </c>
      <c r="J18">
        <v>2116961</v>
      </c>
      <c r="K18">
        <v>74.2</v>
      </c>
      <c r="L18">
        <v>736157</v>
      </c>
      <c r="M18">
        <v>25.8</v>
      </c>
    </row>
    <row r="19" spans="1:13" x14ac:dyDescent="0.45">
      <c r="A19" t="s">
        <v>136</v>
      </c>
      <c r="B19" t="s">
        <v>137</v>
      </c>
      <c r="C19" t="s">
        <v>138</v>
      </c>
      <c r="D19">
        <v>4505836</v>
      </c>
      <c r="E19">
        <v>2644856</v>
      </c>
      <c r="F19">
        <v>58.698452407056088</v>
      </c>
      <c r="G19">
        <v>1860980</v>
      </c>
      <c r="H19">
        <v>41.301547592943898</v>
      </c>
      <c r="I19">
        <v>4339367</v>
      </c>
      <c r="J19">
        <v>2533343</v>
      </c>
      <c r="K19">
        <v>58.38</v>
      </c>
      <c r="L19">
        <v>1806024</v>
      </c>
      <c r="M19">
        <v>41.62</v>
      </c>
    </row>
    <row r="20" spans="1:13" x14ac:dyDescent="0.45">
      <c r="A20" t="s">
        <v>139</v>
      </c>
      <c r="B20" t="s">
        <v>140</v>
      </c>
      <c r="C20" t="s">
        <v>141</v>
      </c>
      <c r="D20">
        <v>4657757</v>
      </c>
      <c r="E20">
        <v>3332237</v>
      </c>
      <c r="F20">
        <v>71.541666943981824</v>
      </c>
      <c r="G20">
        <v>1325520</v>
      </c>
      <c r="H20">
        <v>28.458333056018169</v>
      </c>
      <c r="I20">
        <v>4533372</v>
      </c>
      <c r="J20">
        <v>3317805</v>
      </c>
      <c r="K20">
        <v>73.19</v>
      </c>
      <c r="L20">
        <v>1215567</v>
      </c>
      <c r="M20">
        <v>26.81</v>
      </c>
    </row>
    <row r="21" spans="1:13" x14ac:dyDescent="0.45">
      <c r="A21" t="s">
        <v>142</v>
      </c>
      <c r="B21" t="s">
        <v>143</v>
      </c>
      <c r="C21" t="s">
        <v>144</v>
      </c>
      <c r="D21">
        <v>1362359</v>
      </c>
      <c r="E21">
        <v>526309</v>
      </c>
      <c r="F21">
        <v>38.632181385376398</v>
      </c>
      <c r="G21">
        <v>836050</v>
      </c>
      <c r="H21">
        <v>61.367818614623602</v>
      </c>
      <c r="I21">
        <v>1328361</v>
      </c>
      <c r="J21">
        <v>513542</v>
      </c>
      <c r="K21">
        <v>38.659999999999997</v>
      </c>
      <c r="L21">
        <v>814819</v>
      </c>
      <c r="M21">
        <v>61.34</v>
      </c>
    </row>
    <row r="22" spans="1:13" x14ac:dyDescent="0.45">
      <c r="A22" t="s">
        <v>145</v>
      </c>
      <c r="B22" t="s">
        <v>146</v>
      </c>
      <c r="C22" t="s">
        <v>147</v>
      </c>
      <c r="D22">
        <v>6177224</v>
      </c>
      <c r="E22">
        <v>5288760</v>
      </c>
      <c r="F22">
        <v>85.617099201842123</v>
      </c>
      <c r="G22">
        <v>888464</v>
      </c>
      <c r="H22">
        <v>14.38290079815788</v>
      </c>
      <c r="I22">
        <v>5773552</v>
      </c>
      <c r="J22">
        <v>5034331</v>
      </c>
      <c r="K22">
        <v>87.2</v>
      </c>
      <c r="L22">
        <v>739221</v>
      </c>
      <c r="M22">
        <v>12.8</v>
      </c>
    </row>
    <row r="23" spans="1:13" x14ac:dyDescent="0.45">
      <c r="A23" t="s">
        <v>148</v>
      </c>
      <c r="B23" t="s">
        <v>149</v>
      </c>
      <c r="C23" t="s">
        <v>1</v>
      </c>
      <c r="D23">
        <v>7029917</v>
      </c>
      <c r="E23">
        <v>6416895</v>
      </c>
      <c r="F23">
        <v>91.279811696212064</v>
      </c>
      <c r="G23">
        <v>613022</v>
      </c>
      <c r="H23">
        <v>8.7201883037879391</v>
      </c>
      <c r="I23">
        <v>6547629</v>
      </c>
      <c r="J23">
        <v>6021989</v>
      </c>
      <c r="K23">
        <v>91.97</v>
      </c>
      <c r="L23">
        <v>525640</v>
      </c>
      <c r="M23">
        <v>8.0299999999999994</v>
      </c>
    </row>
    <row r="24" spans="1:13" x14ac:dyDescent="0.45">
      <c r="A24" t="s">
        <v>150</v>
      </c>
      <c r="B24" t="s">
        <v>151</v>
      </c>
      <c r="C24" t="s">
        <v>152</v>
      </c>
      <c r="D24">
        <v>10077331</v>
      </c>
      <c r="E24">
        <v>7404258</v>
      </c>
      <c r="F24">
        <v>73.474395154828201</v>
      </c>
      <c r="G24">
        <v>2673073</v>
      </c>
      <c r="H24">
        <v>26.525604845171799</v>
      </c>
      <c r="I24">
        <v>9883640</v>
      </c>
      <c r="J24">
        <v>7369957</v>
      </c>
      <c r="K24">
        <v>74.569999999999993</v>
      </c>
      <c r="L24">
        <v>2513683</v>
      </c>
      <c r="M24">
        <v>25.43</v>
      </c>
    </row>
    <row r="25" spans="1:13" x14ac:dyDescent="0.45">
      <c r="A25" t="s">
        <v>153</v>
      </c>
      <c r="B25" t="s">
        <v>154</v>
      </c>
      <c r="C25" t="s">
        <v>155</v>
      </c>
      <c r="D25">
        <v>5706494</v>
      </c>
      <c r="E25">
        <v>4101754</v>
      </c>
      <c r="F25">
        <v>71.878705208487034</v>
      </c>
      <c r="G25">
        <v>1604740</v>
      </c>
      <c r="H25">
        <v>28.12129479151297</v>
      </c>
      <c r="I25">
        <v>5303925</v>
      </c>
      <c r="J25">
        <v>3886311</v>
      </c>
      <c r="K25">
        <v>73.27</v>
      </c>
      <c r="L25">
        <v>1417614</v>
      </c>
      <c r="M25">
        <v>26.73</v>
      </c>
    </row>
    <row r="26" spans="1:13" x14ac:dyDescent="0.45">
      <c r="A26" t="s">
        <v>156</v>
      </c>
      <c r="B26" t="s">
        <v>157</v>
      </c>
      <c r="C26" t="s">
        <v>158</v>
      </c>
      <c r="D26">
        <v>2961279</v>
      </c>
      <c r="E26">
        <v>1370790</v>
      </c>
      <c r="F26">
        <v>46.290471110624843</v>
      </c>
      <c r="G26">
        <v>1590489</v>
      </c>
      <c r="H26">
        <v>53.709528889375171</v>
      </c>
      <c r="I26">
        <v>2967297</v>
      </c>
      <c r="J26">
        <v>1464224</v>
      </c>
      <c r="K26">
        <v>49.35</v>
      </c>
      <c r="L26">
        <v>1503073</v>
      </c>
      <c r="M26">
        <v>50.65</v>
      </c>
    </row>
    <row r="27" spans="1:13" x14ac:dyDescent="0.45">
      <c r="A27" t="s">
        <v>159</v>
      </c>
      <c r="B27" t="s">
        <v>160</v>
      </c>
      <c r="C27" t="s">
        <v>161</v>
      </c>
      <c r="D27">
        <v>6154913</v>
      </c>
      <c r="E27">
        <v>4275663</v>
      </c>
      <c r="F27">
        <v>69.467480693878201</v>
      </c>
      <c r="G27">
        <v>1879250</v>
      </c>
      <c r="H27">
        <v>30.532519306121792</v>
      </c>
      <c r="I27">
        <v>5988927</v>
      </c>
      <c r="J27">
        <v>4218371</v>
      </c>
      <c r="K27">
        <v>70.44</v>
      </c>
      <c r="L27">
        <v>1770556</v>
      </c>
      <c r="M27">
        <v>29.56</v>
      </c>
    </row>
    <row r="28" spans="1:13" x14ac:dyDescent="0.45">
      <c r="A28" t="s">
        <v>162</v>
      </c>
      <c r="B28" t="s">
        <v>163</v>
      </c>
      <c r="C28" t="s">
        <v>164</v>
      </c>
      <c r="D28">
        <v>1084225</v>
      </c>
      <c r="E28">
        <v>579177</v>
      </c>
      <c r="F28">
        <v>53.418524752703547</v>
      </c>
      <c r="G28">
        <v>505048</v>
      </c>
      <c r="H28">
        <v>46.581475247296453</v>
      </c>
      <c r="I28">
        <v>989415</v>
      </c>
      <c r="J28">
        <v>553014</v>
      </c>
      <c r="K28">
        <v>55.89</v>
      </c>
      <c r="L28">
        <v>436401</v>
      </c>
      <c r="M28">
        <v>44.11</v>
      </c>
    </row>
    <row r="29" spans="1:13" x14ac:dyDescent="0.45">
      <c r="A29" t="s">
        <v>165</v>
      </c>
      <c r="B29" t="s">
        <v>166</v>
      </c>
      <c r="C29" t="s">
        <v>167</v>
      </c>
      <c r="D29">
        <v>1961504</v>
      </c>
      <c r="E29">
        <v>1432003</v>
      </c>
      <c r="F29">
        <v>73.005357113724983</v>
      </c>
      <c r="G29">
        <v>529501</v>
      </c>
      <c r="H29">
        <v>26.99464288627502</v>
      </c>
      <c r="I29">
        <v>1826341</v>
      </c>
      <c r="J29">
        <v>1335686</v>
      </c>
      <c r="K29">
        <v>73.13</v>
      </c>
      <c r="L29">
        <v>490655</v>
      </c>
      <c r="M29">
        <v>26.87</v>
      </c>
    </row>
    <row r="30" spans="1:13" x14ac:dyDescent="0.45">
      <c r="A30" t="s">
        <v>168</v>
      </c>
      <c r="B30" t="s">
        <v>169</v>
      </c>
      <c r="C30" t="s">
        <v>170</v>
      </c>
      <c r="D30">
        <v>3104614</v>
      </c>
      <c r="E30">
        <v>2921203</v>
      </c>
      <c r="F30">
        <v>94.092309059999081</v>
      </c>
      <c r="G30">
        <v>183411</v>
      </c>
      <c r="H30">
        <v>5.907690940000915</v>
      </c>
      <c r="I30">
        <v>2700551</v>
      </c>
      <c r="J30">
        <v>2543797</v>
      </c>
      <c r="K30">
        <v>94.2</v>
      </c>
      <c r="L30">
        <v>156754</v>
      </c>
      <c r="M30">
        <v>5.8</v>
      </c>
    </row>
    <row r="31" spans="1:13" x14ac:dyDescent="0.45">
      <c r="A31" t="s">
        <v>171</v>
      </c>
      <c r="B31" t="s">
        <v>172</v>
      </c>
      <c r="C31" t="s">
        <v>173</v>
      </c>
      <c r="D31">
        <v>1377529</v>
      </c>
      <c r="E31">
        <v>803420</v>
      </c>
      <c r="F31">
        <v>58.323273049061029</v>
      </c>
      <c r="G31">
        <v>574109</v>
      </c>
      <c r="H31">
        <v>41.676726950938964</v>
      </c>
      <c r="I31">
        <v>1316470</v>
      </c>
      <c r="J31">
        <v>793872</v>
      </c>
      <c r="K31">
        <v>60.3</v>
      </c>
      <c r="L31">
        <v>522598</v>
      </c>
      <c r="M31">
        <v>39.700000000000003</v>
      </c>
    </row>
    <row r="32" spans="1:13" x14ac:dyDescent="0.45">
      <c r="A32" t="s">
        <v>174</v>
      </c>
      <c r="B32" t="s">
        <v>175</v>
      </c>
      <c r="C32" t="s">
        <v>176</v>
      </c>
      <c r="D32">
        <v>9288994</v>
      </c>
      <c r="E32">
        <v>8708779</v>
      </c>
      <c r="F32">
        <v>93.753736949340265</v>
      </c>
      <c r="G32">
        <v>580215</v>
      </c>
      <c r="H32">
        <v>6.2462630506597376</v>
      </c>
      <c r="I32">
        <v>8791894</v>
      </c>
      <c r="J32">
        <v>8324126</v>
      </c>
      <c r="K32">
        <v>94.68</v>
      </c>
      <c r="L32">
        <v>467768</v>
      </c>
      <c r="M32">
        <v>5.32</v>
      </c>
    </row>
    <row r="33" spans="1:13" x14ac:dyDescent="0.45">
      <c r="A33" t="s">
        <v>178</v>
      </c>
      <c r="B33" t="s">
        <v>179</v>
      </c>
      <c r="C33" t="s">
        <v>180</v>
      </c>
      <c r="D33">
        <v>2117522</v>
      </c>
      <c r="E33">
        <v>1578552</v>
      </c>
      <c r="F33">
        <v>74.547135755850462</v>
      </c>
      <c r="G33">
        <v>538970</v>
      </c>
      <c r="H33">
        <v>25.452864244149531</v>
      </c>
      <c r="I33">
        <v>2059179</v>
      </c>
      <c r="J33">
        <v>1594361</v>
      </c>
      <c r="K33">
        <v>77.430000000000007</v>
      </c>
      <c r="L33">
        <v>464818</v>
      </c>
      <c r="M33">
        <v>22.57</v>
      </c>
    </row>
    <row r="34" spans="1:13" x14ac:dyDescent="0.45">
      <c r="A34" t="s">
        <v>181</v>
      </c>
      <c r="B34" t="s">
        <v>182</v>
      </c>
      <c r="C34" t="s">
        <v>183</v>
      </c>
      <c r="D34">
        <v>20201249</v>
      </c>
      <c r="E34">
        <v>17665166</v>
      </c>
      <c r="F34">
        <v>87.445909903887625</v>
      </c>
      <c r="G34">
        <v>2536083</v>
      </c>
      <c r="H34">
        <v>12.554090096112381</v>
      </c>
      <c r="I34">
        <v>19378102</v>
      </c>
      <c r="J34">
        <v>17028105</v>
      </c>
      <c r="K34">
        <v>87.87</v>
      </c>
      <c r="L34">
        <v>2349997</v>
      </c>
      <c r="M34">
        <v>12.13</v>
      </c>
    </row>
    <row r="35" spans="1:13" x14ac:dyDescent="0.45">
      <c r="A35" t="s">
        <v>184</v>
      </c>
      <c r="B35" t="s">
        <v>185</v>
      </c>
      <c r="C35" t="s">
        <v>186</v>
      </c>
      <c r="D35">
        <v>10439388</v>
      </c>
      <c r="E35">
        <v>6964727</v>
      </c>
      <c r="F35">
        <v>66.715855373897398</v>
      </c>
      <c r="G35">
        <v>3474661</v>
      </c>
      <c r="H35">
        <v>33.284144626102602</v>
      </c>
      <c r="I35">
        <v>9535483</v>
      </c>
      <c r="J35">
        <v>6301756</v>
      </c>
      <c r="K35">
        <v>66.09</v>
      </c>
      <c r="L35">
        <v>3233727</v>
      </c>
      <c r="M35">
        <v>33.909999999999997</v>
      </c>
    </row>
    <row r="36" spans="1:13" x14ac:dyDescent="0.45">
      <c r="A36" t="s">
        <v>187</v>
      </c>
      <c r="B36" t="s">
        <v>188</v>
      </c>
      <c r="C36" t="s">
        <v>189</v>
      </c>
      <c r="D36">
        <v>779094</v>
      </c>
      <c r="E36">
        <v>474989</v>
      </c>
      <c r="F36">
        <v>60.966840971692761</v>
      </c>
      <c r="G36">
        <v>304105</v>
      </c>
      <c r="H36">
        <v>39.033159028307239</v>
      </c>
      <c r="I36">
        <v>672591</v>
      </c>
      <c r="J36">
        <v>402872</v>
      </c>
      <c r="K36">
        <v>59.9</v>
      </c>
      <c r="L36">
        <v>269719</v>
      </c>
      <c r="M36">
        <v>40.1</v>
      </c>
    </row>
    <row r="37" spans="1:13" x14ac:dyDescent="0.45">
      <c r="A37" t="s">
        <v>190</v>
      </c>
      <c r="B37" t="s">
        <v>191</v>
      </c>
      <c r="C37" t="s">
        <v>192</v>
      </c>
      <c r="D37">
        <v>11799448</v>
      </c>
      <c r="E37">
        <v>9001099</v>
      </c>
      <c r="F37">
        <v>76.284068542867431</v>
      </c>
      <c r="G37">
        <v>2798349</v>
      </c>
      <c r="H37">
        <v>23.715931457132569</v>
      </c>
      <c r="I37">
        <v>11536504</v>
      </c>
      <c r="J37">
        <v>8989694</v>
      </c>
      <c r="K37">
        <v>77.92</v>
      </c>
      <c r="L37">
        <v>2546810</v>
      </c>
      <c r="M37">
        <v>22.08</v>
      </c>
    </row>
    <row r="38" spans="1:13" x14ac:dyDescent="0.45">
      <c r="A38" t="s">
        <v>193</v>
      </c>
      <c r="B38" t="s">
        <v>194</v>
      </c>
      <c r="C38" t="s">
        <v>195</v>
      </c>
      <c r="D38">
        <v>3959353</v>
      </c>
      <c r="E38">
        <v>2558611</v>
      </c>
      <c r="F38">
        <v>64.62194707064512</v>
      </c>
      <c r="G38">
        <v>1400742</v>
      </c>
      <c r="H38">
        <v>35.378052929354872</v>
      </c>
      <c r="I38">
        <v>3751351</v>
      </c>
      <c r="J38">
        <v>2485029</v>
      </c>
      <c r="K38">
        <v>66.239999999999995</v>
      </c>
      <c r="L38">
        <v>1266322</v>
      </c>
      <c r="M38">
        <v>33.76</v>
      </c>
    </row>
    <row r="39" spans="1:13" x14ac:dyDescent="0.45">
      <c r="A39" t="s">
        <v>196</v>
      </c>
      <c r="B39" t="s">
        <v>197</v>
      </c>
      <c r="C39" t="s">
        <v>198</v>
      </c>
      <c r="D39">
        <v>4237256</v>
      </c>
      <c r="E39">
        <v>3410984</v>
      </c>
      <c r="F39">
        <v>80.499832910732792</v>
      </c>
      <c r="G39">
        <v>826272</v>
      </c>
      <c r="H39">
        <v>19.500167089267212</v>
      </c>
      <c r="I39">
        <v>3831074</v>
      </c>
      <c r="J39">
        <v>3104382</v>
      </c>
      <c r="K39">
        <v>81.03</v>
      </c>
      <c r="L39">
        <v>726692</v>
      </c>
      <c r="M39">
        <v>18.97</v>
      </c>
    </row>
    <row r="40" spans="1:13" x14ac:dyDescent="0.45">
      <c r="A40" t="s">
        <v>199</v>
      </c>
      <c r="B40" t="s">
        <v>200</v>
      </c>
      <c r="C40" t="s">
        <v>201</v>
      </c>
      <c r="D40">
        <v>13002700</v>
      </c>
      <c r="E40">
        <v>9941070</v>
      </c>
      <c r="F40">
        <v>76.453890345851249</v>
      </c>
      <c r="G40">
        <v>3061630</v>
      </c>
      <c r="H40">
        <v>23.546109654148751</v>
      </c>
      <c r="I40">
        <v>12702379</v>
      </c>
      <c r="J40">
        <v>9991287</v>
      </c>
      <c r="K40">
        <v>78.66</v>
      </c>
      <c r="L40">
        <v>2711092</v>
      </c>
      <c r="M40">
        <v>21.34</v>
      </c>
    </row>
    <row r="41" spans="1:13" x14ac:dyDescent="0.45">
      <c r="A41" t="s">
        <v>202</v>
      </c>
      <c r="B41" t="s">
        <v>203</v>
      </c>
      <c r="C41" t="s">
        <v>204</v>
      </c>
      <c r="D41">
        <v>1097379</v>
      </c>
      <c r="E41">
        <v>999191</v>
      </c>
      <c r="F41">
        <v>91.052498726511075</v>
      </c>
      <c r="G41">
        <v>98188</v>
      </c>
      <c r="H41">
        <v>8.947501273488923</v>
      </c>
      <c r="I41">
        <v>1052567</v>
      </c>
      <c r="J41">
        <v>955043</v>
      </c>
      <c r="K41">
        <v>90.73</v>
      </c>
      <c r="L41">
        <v>97524</v>
      </c>
      <c r="M41">
        <v>9.27</v>
      </c>
    </row>
    <row r="42" spans="1:13" x14ac:dyDescent="0.45">
      <c r="A42" t="s">
        <v>205</v>
      </c>
      <c r="B42" t="s">
        <v>206</v>
      </c>
      <c r="C42" t="s">
        <v>207</v>
      </c>
      <c r="D42">
        <v>5118425</v>
      </c>
      <c r="E42">
        <v>3477869</v>
      </c>
      <c r="F42">
        <v>67.948030888408056</v>
      </c>
      <c r="G42">
        <v>1640556</v>
      </c>
      <c r="H42">
        <v>32.051969111591937</v>
      </c>
      <c r="I42">
        <v>4625364</v>
      </c>
      <c r="J42">
        <v>3067809</v>
      </c>
      <c r="K42">
        <v>66.33</v>
      </c>
      <c r="L42">
        <v>1557555</v>
      </c>
      <c r="M42">
        <v>33.67</v>
      </c>
    </row>
    <row r="43" spans="1:13" x14ac:dyDescent="0.45">
      <c r="A43" t="s">
        <v>208</v>
      </c>
      <c r="B43" t="s">
        <v>209</v>
      </c>
      <c r="C43" t="s">
        <v>210</v>
      </c>
      <c r="D43">
        <v>886667</v>
      </c>
      <c r="E43">
        <v>507347</v>
      </c>
      <c r="F43">
        <v>57.219564955050771</v>
      </c>
      <c r="G43">
        <v>379320</v>
      </c>
      <c r="H43">
        <v>42.780435044949243</v>
      </c>
      <c r="I43">
        <v>814180</v>
      </c>
      <c r="J43">
        <v>461247</v>
      </c>
      <c r="K43">
        <v>56.65</v>
      </c>
      <c r="L43">
        <v>352933</v>
      </c>
      <c r="M43">
        <v>43.35</v>
      </c>
    </row>
    <row r="44" spans="1:13" x14ac:dyDescent="0.45">
      <c r="A44" t="s">
        <v>211</v>
      </c>
      <c r="B44" t="s">
        <v>212</v>
      </c>
      <c r="C44" t="s">
        <v>213</v>
      </c>
      <c r="D44">
        <v>6910840</v>
      </c>
      <c r="E44">
        <v>4577282</v>
      </c>
      <c r="F44">
        <v>66.233366710848458</v>
      </c>
      <c r="G44">
        <v>2333558</v>
      </c>
      <c r="H44">
        <v>33.766633289151542</v>
      </c>
      <c r="I44">
        <v>6346105</v>
      </c>
      <c r="J44">
        <v>4213245</v>
      </c>
      <c r="K44">
        <v>66.39</v>
      </c>
      <c r="L44">
        <v>2132860</v>
      </c>
      <c r="M44">
        <v>33.61</v>
      </c>
    </row>
    <row r="45" spans="1:13" x14ac:dyDescent="0.45">
      <c r="A45" t="s">
        <v>214</v>
      </c>
      <c r="B45" t="s">
        <v>215</v>
      </c>
      <c r="C45" t="s">
        <v>216</v>
      </c>
      <c r="D45">
        <v>29145505</v>
      </c>
      <c r="E45">
        <v>24400697</v>
      </c>
      <c r="F45">
        <v>83.720275219111826</v>
      </c>
      <c r="G45">
        <v>4744808</v>
      </c>
      <c r="H45">
        <v>16.27972478088817</v>
      </c>
      <c r="I45">
        <v>25145561</v>
      </c>
      <c r="J45">
        <v>21298039</v>
      </c>
      <c r="K45">
        <v>84.7</v>
      </c>
      <c r="L45">
        <v>3847522</v>
      </c>
      <c r="M45">
        <v>15.3</v>
      </c>
    </row>
    <row r="46" spans="1:13" x14ac:dyDescent="0.45">
      <c r="A46" t="s">
        <v>217</v>
      </c>
      <c r="B46" t="s">
        <v>218</v>
      </c>
      <c r="C46" t="s">
        <v>219</v>
      </c>
      <c r="D46">
        <v>3271616</v>
      </c>
      <c r="E46">
        <v>2937303</v>
      </c>
      <c r="F46">
        <v>89.78141077681488</v>
      </c>
      <c r="G46">
        <v>334313</v>
      </c>
      <c r="H46">
        <v>10.21858922318512</v>
      </c>
      <c r="I46">
        <v>2763885</v>
      </c>
      <c r="J46">
        <v>2503595</v>
      </c>
      <c r="K46">
        <v>90.58</v>
      </c>
      <c r="L46">
        <v>260290</v>
      </c>
      <c r="M46">
        <v>9.42</v>
      </c>
    </row>
    <row r="47" spans="1:13" x14ac:dyDescent="0.45">
      <c r="A47" t="s">
        <v>220</v>
      </c>
      <c r="B47" t="s">
        <v>221</v>
      </c>
      <c r="C47" t="s">
        <v>222</v>
      </c>
      <c r="D47">
        <v>643077</v>
      </c>
      <c r="E47">
        <v>225850</v>
      </c>
      <c r="F47">
        <v>35.120211110022588</v>
      </c>
      <c r="G47">
        <v>417227</v>
      </c>
      <c r="H47">
        <v>64.879788889977405</v>
      </c>
      <c r="I47">
        <v>625741</v>
      </c>
      <c r="J47">
        <v>243385</v>
      </c>
      <c r="K47">
        <v>38.9</v>
      </c>
      <c r="L47">
        <v>382356</v>
      </c>
      <c r="M47">
        <v>61.1</v>
      </c>
    </row>
    <row r="48" spans="1:13" x14ac:dyDescent="0.45">
      <c r="A48" t="s">
        <v>223</v>
      </c>
      <c r="B48" t="s">
        <v>224</v>
      </c>
      <c r="C48" t="s">
        <v>225</v>
      </c>
      <c r="D48">
        <v>8631393</v>
      </c>
      <c r="E48">
        <v>6528313</v>
      </c>
      <c r="F48">
        <v>75.634523882761457</v>
      </c>
      <c r="G48">
        <v>2103080</v>
      </c>
      <c r="H48">
        <v>24.365476117238551</v>
      </c>
      <c r="I48">
        <v>8001024</v>
      </c>
      <c r="J48">
        <v>6037094</v>
      </c>
      <c r="K48">
        <v>75.45</v>
      </c>
      <c r="L48">
        <v>1963930</v>
      </c>
      <c r="M48">
        <v>24.55</v>
      </c>
    </row>
    <row r="49" spans="1:13" x14ac:dyDescent="0.45">
      <c r="A49" t="s">
        <v>226</v>
      </c>
      <c r="B49" t="s">
        <v>227</v>
      </c>
      <c r="C49" t="s">
        <v>228</v>
      </c>
      <c r="D49">
        <v>7705281</v>
      </c>
      <c r="E49">
        <v>6424035</v>
      </c>
      <c r="F49">
        <v>83.371845880766713</v>
      </c>
      <c r="G49">
        <v>1281246</v>
      </c>
      <c r="H49">
        <v>16.62815411923329</v>
      </c>
      <c r="I49">
        <v>6724540</v>
      </c>
      <c r="J49">
        <v>5651869</v>
      </c>
      <c r="K49">
        <v>84.05</v>
      </c>
      <c r="L49">
        <v>1072671</v>
      </c>
      <c r="M49">
        <v>15.95</v>
      </c>
    </row>
    <row r="50" spans="1:13" x14ac:dyDescent="0.45">
      <c r="A50" t="s">
        <v>229</v>
      </c>
      <c r="B50" t="s">
        <v>230</v>
      </c>
      <c r="C50" t="s">
        <v>231</v>
      </c>
      <c r="D50">
        <v>1793716</v>
      </c>
      <c r="E50">
        <v>800857</v>
      </c>
      <c r="F50">
        <v>44.647926427595003</v>
      </c>
      <c r="G50">
        <v>992859</v>
      </c>
      <c r="H50">
        <v>55.35207357240499</v>
      </c>
      <c r="I50">
        <v>1852994</v>
      </c>
      <c r="J50">
        <v>902810</v>
      </c>
      <c r="K50">
        <v>48.72</v>
      </c>
      <c r="L50">
        <v>950184</v>
      </c>
      <c r="M50">
        <v>51.28</v>
      </c>
    </row>
    <row r="51" spans="1:13" x14ac:dyDescent="0.45">
      <c r="A51" t="s">
        <v>232</v>
      </c>
      <c r="B51" t="s">
        <v>233</v>
      </c>
      <c r="C51" t="s">
        <v>234</v>
      </c>
      <c r="D51">
        <v>5893718</v>
      </c>
      <c r="E51">
        <v>3953691</v>
      </c>
      <c r="F51">
        <v>67.083138351716187</v>
      </c>
      <c r="G51">
        <v>1940027</v>
      </c>
      <c r="H51">
        <v>32.91686164828382</v>
      </c>
      <c r="I51">
        <v>5686986</v>
      </c>
      <c r="J51">
        <v>3989638</v>
      </c>
      <c r="K51">
        <v>70.150000000000006</v>
      </c>
      <c r="L51">
        <v>1697348</v>
      </c>
      <c r="M51">
        <v>29.85</v>
      </c>
    </row>
    <row r="52" spans="1:13" x14ac:dyDescent="0.45">
      <c r="A52" t="s">
        <v>235</v>
      </c>
      <c r="B52" t="s">
        <v>236</v>
      </c>
      <c r="C52" t="s">
        <v>237</v>
      </c>
      <c r="D52">
        <v>576851</v>
      </c>
      <c r="E52">
        <v>357750</v>
      </c>
      <c r="F52">
        <v>62.017748083993958</v>
      </c>
      <c r="G52">
        <v>219101</v>
      </c>
      <c r="H52">
        <v>37.982251916006042</v>
      </c>
      <c r="I52">
        <v>563626</v>
      </c>
      <c r="J52">
        <v>364993</v>
      </c>
      <c r="K52">
        <v>64.760000000000005</v>
      </c>
      <c r="L52">
        <v>198633</v>
      </c>
      <c r="M52">
        <v>35.24</v>
      </c>
    </row>
    <row r="53" spans="1:13" x14ac:dyDescent="0.45">
      <c r="A53" t="s">
        <v>1882</v>
      </c>
      <c r="B53" t="s">
        <v>1883</v>
      </c>
      <c r="C53" t="s">
        <v>1884</v>
      </c>
      <c r="D53">
        <v>49710</v>
      </c>
      <c r="E53">
        <v>37652</v>
      </c>
      <c r="F53">
        <v>75.743311204988942</v>
      </c>
      <c r="G53">
        <v>12058</v>
      </c>
      <c r="H53">
        <v>24.256688795011069</v>
      </c>
      <c r="I53">
        <v>55519</v>
      </c>
      <c r="J53">
        <v>47965</v>
      </c>
      <c r="K53">
        <v>86.393847151425646</v>
      </c>
      <c r="L53">
        <v>7554</v>
      </c>
      <c r="M53">
        <v>13.606152848574361</v>
      </c>
    </row>
    <row r="54" spans="1:13" x14ac:dyDescent="0.45">
      <c r="A54" t="s">
        <v>1885</v>
      </c>
      <c r="B54" t="s">
        <v>1886</v>
      </c>
      <c r="C54" t="s">
        <v>1887</v>
      </c>
      <c r="D54">
        <v>153836</v>
      </c>
      <c r="E54">
        <v>136876</v>
      </c>
      <c r="F54">
        <v>88.975272367976288</v>
      </c>
      <c r="G54">
        <v>16960</v>
      </c>
      <c r="H54">
        <v>11.02472763202371</v>
      </c>
      <c r="I54">
        <v>159358</v>
      </c>
      <c r="J54">
        <v>149918</v>
      </c>
      <c r="K54">
        <v>94.07623087639152</v>
      </c>
      <c r="L54">
        <v>9440</v>
      </c>
      <c r="M54">
        <v>5.9237691236084791</v>
      </c>
    </row>
    <row r="55" spans="1:13" x14ac:dyDescent="0.45">
      <c r="A55" t="s">
        <v>1888</v>
      </c>
      <c r="B55" t="s">
        <v>1889</v>
      </c>
      <c r="C55" t="s">
        <v>1890</v>
      </c>
      <c r="D55">
        <v>47329</v>
      </c>
      <c r="E55">
        <v>36921</v>
      </c>
      <c r="F55">
        <v>78.009254368357659</v>
      </c>
      <c r="G55">
        <v>10408</v>
      </c>
      <c r="H55">
        <v>21.99074563164233</v>
      </c>
      <c r="I55">
        <v>53883</v>
      </c>
      <c r="J55">
        <v>48997</v>
      </c>
      <c r="K55">
        <v>90.93220496260416</v>
      </c>
      <c r="L55">
        <v>4886</v>
      </c>
      <c r="M55">
        <v>9.0677950373958378</v>
      </c>
    </row>
    <row r="56" spans="1:13" x14ac:dyDescent="0.45">
      <c r="A56" t="s">
        <v>1891</v>
      </c>
      <c r="B56" t="s">
        <v>1892</v>
      </c>
      <c r="C56" t="s">
        <v>1893</v>
      </c>
      <c r="D56">
        <v>3285874</v>
      </c>
      <c r="E56">
        <v>3018908</v>
      </c>
      <c r="F56">
        <v>91.87534275507825</v>
      </c>
      <c r="G56">
        <v>266966</v>
      </c>
      <c r="H56">
        <v>8.1246572449217478</v>
      </c>
      <c r="I56">
        <v>3725789</v>
      </c>
      <c r="J56">
        <v>3493256</v>
      </c>
      <c r="K56">
        <v>93.76</v>
      </c>
      <c r="L56">
        <v>232533</v>
      </c>
      <c r="M56">
        <v>6.24</v>
      </c>
    </row>
    <row r="57" spans="1:13" x14ac:dyDescent="0.45">
      <c r="A57" t="s">
        <v>1894</v>
      </c>
      <c r="B57" t="s">
        <v>1895</v>
      </c>
      <c r="C57" t="s">
        <v>1896</v>
      </c>
      <c r="D57">
        <v>87146</v>
      </c>
      <c r="E57">
        <v>82870</v>
      </c>
      <c r="F57">
        <v>95.093291717347896</v>
      </c>
      <c r="G57">
        <v>4276</v>
      </c>
      <c r="H57">
        <v>4.9067082826521009</v>
      </c>
      <c r="I57">
        <v>106405</v>
      </c>
      <c r="J57">
        <v>100607</v>
      </c>
      <c r="K57">
        <v>94.551007941356133</v>
      </c>
      <c r="L57">
        <v>5798</v>
      </c>
      <c r="M57">
        <v>5.4489920586438609</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Q400"/>
  <sheetViews>
    <sheetView workbookViewId="0">
      <pane xSplit="2" ySplit="6" topLeftCell="C7" activePane="bottomRight" state="frozen"/>
      <selection pane="topRight"/>
      <selection pane="bottomLeft"/>
      <selection pane="bottomRight"/>
    </sheetView>
  </sheetViews>
  <sheetFormatPr defaultRowHeight="14.25" x14ac:dyDescent="0.45"/>
  <cols>
    <col min="1" max="1" width="10" customWidth="1"/>
    <col min="2" max="2" width="8" customWidth="1"/>
  </cols>
  <sheetData>
    <row r="1" spans="1:121" x14ac:dyDescent="0.45">
      <c r="A1" s="4" t="s">
        <v>1897</v>
      </c>
      <c r="B1" s="4" t="s">
        <v>1464</v>
      </c>
      <c r="C1" s="4" t="s">
        <v>1898</v>
      </c>
      <c r="D1" s="4" t="s">
        <v>1899</v>
      </c>
      <c r="E1" s="4" t="s">
        <v>1900</v>
      </c>
      <c r="F1" s="4" t="s">
        <v>1901</v>
      </c>
    </row>
    <row r="2" spans="1:121" x14ac:dyDescent="0.45">
      <c r="A2" t="s">
        <v>1902</v>
      </c>
      <c r="B2" t="s">
        <v>1903</v>
      </c>
      <c r="C2" t="s">
        <v>1904</v>
      </c>
      <c r="D2">
        <v>2012</v>
      </c>
      <c r="E2" t="s">
        <v>1905</v>
      </c>
      <c r="F2" t="s">
        <v>1906</v>
      </c>
    </row>
    <row r="3" spans="1:121" x14ac:dyDescent="0.45">
      <c r="A3" s="3" t="s">
        <v>1907</v>
      </c>
    </row>
    <row r="4" spans="1:121" x14ac:dyDescent="0.45">
      <c r="A4" t="s">
        <v>1908</v>
      </c>
      <c r="B4" t="s">
        <v>1909</v>
      </c>
      <c r="C4" t="s">
        <v>1910</v>
      </c>
      <c r="D4" t="s">
        <v>1910</v>
      </c>
      <c r="E4" t="s">
        <v>1910</v>
      </c>
      <c r="F4" t="s">
        <v>1910</v>
      </c>
      <c r="G4" t="s">
        <v>1910</v>
      </c>
      <c r="H4" t="s">
        <v>1910</v>
      </c>
      <c r="I4" t="s">
        <v>1910</v>
      </c>
      <c r="J4" t="s">
        <v>1911</v>
      </c>
      <c r="K4" t="s">
        <v>1911</v>
      </c>
      <c r="L4" t="s">
        <v>1912</v>
      </c>
      <c r="M4" t="s">
        <v>1912</v>
      </c>
      <c r="N4" t="s">
        <v>1912</v>
      </c>
      <c r="O4" t="s">
        <v>1912</v>
      </c>
      <c r="P4" t="s">
        <v>1912</v>
      </c>
      <c r="Q4" t="s">
        <v>1913</v>
      </c>
      <c r="R4" t="s">
        <v>1913</v>
      </c>
      <c r="S4" t="s">
        <v>1914</v>
      </c>
      <c r="T4" t="s">
        <v>1914</v>
      </c>
      <c r="U4" t="s">
        <v>1914</v>
      </c>
      <c r="V4" t="s">
        <v>1914</v>
      </c>
      <c r="W4" t="s">
        <v>1914</v>
      </c>
      <c r="X4" t="s">
        <v>1914</v>
      </c>
      <c r="Y4" t="s">
        <v>1914</v>
      </c>
      <c r="Z4" t="s">
        <v>1914</v>
      </c>
      <c r="AA4" t="s">
        <v>1914</v>
      </c>
      <c r="AB4" t="s">
        <v>1914</v>
      </c>
      <c r="AC4" t="s">
        <v>1914</v>
      </c>
      <c r="AD4" t="s">
        <v>1914</v>
      </c>
      <c r="AE4" t="s">
        <v>1914</v>
      </c>
      <c r="AF4" t="s">
        <v>1914</v>
      </c>
      <c r="AG4" t="s">
        <v>1914</v>
      </c>
      <c r="AH4" t="s">
        <v>1914</v>
      </c>
      <c r="AI4" t="s">
        <v>1914</v>
      </c>
      <c r="AJ4" t="s">
        <v>1914</v>
      </c>
      <c r="AK4" t="s">
        <v>1914</v>
      </c>
      <c r="AL4" t="s">
        <v>1914</v>
      </c>
      <c r="AM4" t="s">
        <v>1914</v>
      </c>
      <c r="AN4" t="s">
        <v>1914</v>
      </c>
      <c r="AO4" t="s">
        <v>1914</v>
      </c>
      <c r="AP4" t="s">
        <v>1914</v>
      </c>
      <c r="AQ4" t="s">
        <v>1914</v>
      </c>
      <c r="AR4" t="s">
        <v>1914</v>
      </c>
      <c r="AS4" t="s">
        <v>1914</v>
      </c>
      <c r="AT4" t="s">
        <v>1914</v>
      </c>
      <c r="AU4" t="s">
        <v>1914</v>
      </c>
      <c r="AV4" t="s">
        <v>1914</v>
      </c>
      <c r="AW4" t="s">
        <v>1914</v>
      </c>
      <c r="AX4" t="s">
        <v>1914</v>
      </c>
      <c r="AY4" t="s">
        <v>1914</v>
      </c>
      <c r="AZ4" t="s">
        <v>1914</v>
      </c>
      <c r="BA4" t="s">
        <v>1914</v>
      </c>
      <c r="BB4" t="s">
        <v>1914</v>
      </c>
      <c r="BC4" t="s">
        <v>1914</v>
      </c>
      <c r="BD4" t="s">
        <v>1914</v>
      </c>
      <c r="BE4" t="s">
        <v>1914</v>
      </c>
      <c r="BF4" t="s">
        <v>1914</v>
      </c>
      <c r="BG4" t="s">
        <v>1914</v>
      </c>
      <c r="BH4" t="s">
        <v>1914</v>
      </c>
      <c r="BI4" t="s">
        <v>1914</v>
      </c>
      <c r="BJ4" t="s">
        <v>1914</v>
      </c>
      <c r="BK4" t="s">
        <v>1914</v>
      </c>
      <c r="BL4" t="s">
        <v>1914</v>
      </c>
      <c r="BM4" t="s">
        <v>1915</v>
      </c>
      <c r="BN4" t="s">
        <v>1915</v>
      </c>
      <c r="BO4" t="s">
        <v>1915</v>
      </c>
      <c r="BP4" t="s">
        <v>1915</v>
      </c>
      <c r="BQ4" t="s">
        <v>1916</v>
      </c>
      <c r="BR4" t="s">
        <v>1916</v>
      </c>
      <c r="BS4" t="s">
        <v>1916</v>
      </c>
      <c r="BT4" t="s">
        <v>1916</v>
      </c>
      <c r="BU4" t="s">
        <v>1917</v>
      </c>
      <c r="BV4" t="s">
        <v>1917</v>
      </c>
      <c r="BW4" t="s">
        <v>1917</v>
      </c>
      <c r="BX4" t="s">
        <v>1917</v>
      </c>
      <c r="BY4" t="s">
        <v>1917</v>
      </c>
      <c r="BZ4" t="s">
        <v>1917</v>
      </c>
      <c r="CA4" t="s">
        <v>1917</v>
      </c>
      <c r="CB4" t="s">
        <v>1917</v>
      </c>
      <c r="CC4" t="s">
        <v>1917</v>
      </c>
      <c r="CD4" t="s">
        <v>1917</v>
      </c>
      <c r="CE4" t="s">
        <v>1917</v>
      </c>
      <c r="CF4" t="s">
        <v>1917</v>
      </c>
      <c r="CG4" t="s">
        <v>1917</v>
      </c>
      <c r="CH4" t="s">
        <v>1917</v>
      </c>
      <c r="CI4" t="s">
        <v>1917</v>
      </c>
      <c r="CJ4" t="s">
        <v>1917</v>
      </c>
      <c r="CK4" t="s">
        <v>1917</v>
      </c>
      <c r="CL4" t="s">
        <v>1917</v>
      </c>
      <c r="CM4" t="s">
        <v>1917</v>
      </c>
      <c r="CN4" t="s">
        <v>1917</v>
      </c>
      <c r="CO4" t="s">
        <v>1917</v>
      </c>
      <c r="CP4" t="s">
        <v>1917</v>
      </c>
      <c r="CQ4" t="s">
        <v>1918</v>
      </c>
      <c r="CR4" t="s">
        <v>1918</v>
      </c>
      <c r="CS4" t="s">
        <v>1918</v>
      </c>
      <c r="CT4" t="s">
        <v>1918</v>
      </c>
      <c r="CU4" t="s">
        <v>1918</v>
      </c>
      <c r="CV4" t="s">
        <v>1918</v>
      </c>
      <c r="CW4" t="s">
        <v>1918</v>
      </c>
      <c r="CX4" t="s">
        <v>1918</v>
      </c>
      <c r="CY4" t="s">
        <v>1918</v>
      </c>
      <c r="CZ4" t="s">
        <v>1918</v>
      </c>
      <c r="DA4" t="s">
        <v>1918</v>
      </c>
      <c r="DB4" t="s">
        <v>1918</v>
      </c>
      <c r="DC4" t="s">
        <v>1918</v>
      </c>
      <c r="DD4" t="s">
        <v>1918</v>
      </c>
      <c r="DE4" t="s">
        <v>1918</v>
      </c>
      <c r="DF4" t="s">
        <v>1918</v>
      </c>
      <c r="DG4" t="s">
        <v>1918</v>
      </c>
      <c r="DH4" t="s">
        <v>1918</v>
      </c>
      <c r="DI4" t="s">
        <v>1918</v>
      </c>
      <c r="DJ4" t="s">
        <v>1919</v>
      </c>
      <c r="DK4" t="s">
        <v>1919</v>
      </c>
      <c r="DL4" t="s">
        <v>1919</v>
      </c>
      <c r="DM4" t="s">
        <v>1920</v>
      </c>
      <c r="DN4" t="s">
        <v>1920</v>
      </c>
      <c r="DO4" t="s">
        <v>1920</v>
      </c>
      <c r="DP4" t="s">
        <v>1920</v>
      </c>
      <c r="DQ4" t="s">
        <v>1920</v>
      </c>
    </row>
    <row r="5" spans="1:121" x14ac:dyDescent="0.45">
      <c r="A5" s="3" t="s">
        <v>1921</v>
      </c>
      <c r="B5" s="3" t="s">
        <v>1921</v>
      </c>
      <c r="C5" s="3" t="s">
        <v>1922</v>
      </c>
      <c r="D5" s="3" t="s">
        <v>1922</v>
      </c>
      <c r="E5" s="3" t="s">
        <v>1922</v>
      </c>
      <c r="F5" s="3" t="s">
        <v>1922</v>
      </c>
      <c r="G5" s="3" t="s">
        <v>1922</v>
      </c>
      <c r="H5" s="3" t="s">
        <v>1922</v>
      </c>
      <c r="I5" s="3" t="s">
        <v>1922</v>
      </c>
      <c r="J5" s="3" t="s">
        <v>1922</v>
      </c>
      <c r="K5" s="3" t="s">
        <v>1922</v>
      </c>
      <c r="L5" s="3" t="s">
        <v>1923</v>
      </c>
      <c r="M5" s="3" t="s">
        <v>1923</v>
      </c>
      <c r="N5" s="3" t="s">
        <v>1924</v>
      </c>
      <c r="O5" s="3" t="s">
        <v>1925</v>
      </c>
      <c r="P5" s="3" t="s">
        <v>1926</v>
      </c>
      <c r="Q5" s="3" t="s">
        <v>1927</v>
      </c>
      <c r="R5" s="3" t="s">
        <v>1927</v>
      </c>
      <c r="S5" s="3" t="s">
        <v>1928</v>
      </c>
      <c r="T5" s="3" t="s">
        <v>1929</v>
      </c>
      <c r="U5" s="3" t="s">
        <v>1929</v>
      </c>
      <c r="V5" s="3" t="s">
        <v>1928</v>
      </c>
      <c r="W5" s="3" t="s">
        <v>1929</v>
      </c>
      <c r="X5" s="3" t="s">
        <v>1929</v>
      </c>
      <c r="Y5" s="3" t="s">
        <v>1928</v>
      </c>
      <c r="Z5" s="3" t="s">
        <v>1928</v>
      </c>
      <c r="AA5" s="3" t="s">
        <v>1928</v>
      </c>
      <c r="AB5" s="3" t="s">
        <v>1928</v>
      </c>
      <c r="AC5" s="3" t="s">
        <v>1929</v>
      </c>
      <c r="AD5" s="3" t="s">
        <v>1929</v>
      </c>
      <c r="AE5" s="3" t="s">
        <v>1928</v>
      </c>
      <c r="AF5" s="3" t="s">
        <v>1929</v>
      </c>
      <c r="AG5" s="3" t="s">
        <v>1929</v>
      </c>
      <c r="AH5" s="3" t="s">
        <v>1928</v>
      </c>
      <c r="AI5" s="3" t="s">
        <v>1928</v>
      </c>
      <c r="AJ5" s="3" t="s">
        <v>1928</v>
      </c>
      <c r="AK5" s="3" t="s">
        <v>1928</v>
      </c>
      <c r="AL5" s="3" t="s">
        <v>1929</v>
      </c>
      <c r="AM5" s="3" t="s">
        <v>1929</v>
      </c>
      <c r="AN5" s="3" t="s">
        <v>1928</v>
      </c>
      <c r="AO5" s="3" t="s">
        <v>1929</v>
      </c>
      <c r="AP5" s="3" t="s">
        <v>1929</v>
      </c>
      <c r="AQ5" s="3" t="s">
        <v>1928</v>
      </c>
      <c r="AR5" s="3" t="s">
        <v>1928</v>
      </c>
      <c r="AS5" s="3" t="s">
        <v>1928</v>
      </c>
      <c r="AT5" s="3" t="s">
        <v>1928</v>
      </c>
      <c r="AU5" s="3" t="s">
        <v>1929</v>
      </c>
      <c r="AV5" s="3" t="s">
        <v>1929</v>
      </c>
      <c r="AW5" s="3" t="s">
        <v>1928</v>
      </c>
      <c r="AX5" s="3" t="s">
        <v>1929</v>
      </c>
      <c r="AY5" s="3" t="s">
        <v>1929</v>
      </c>
      <c r="AZ5" s="3" t="s">
        <v>1928</v>
      </c>
      <c r="BA5" s="3" t="s">
        <v>1928</v>
      </c>
      <c r="BB5" s="3" t="s">
        <v>1928</v>
      </c>
      <c r="BC5" s="3" t="s">
        <v>1930</v>
      </c>
      <c r="BD5" s="3" t="s">
        <v>1930</v>
      </c>
      <c r="BE5" s="3" t="s">
        <v>1930</v>
      </c>
      <c r="BF5" s="3" t="s">
        <v>1930</v>
      </c>
      <c r="BG5" s="3" t="s">
        <v>1930</v>
      </c>
      <c r="BH5" s="3" t="s">
        <v>1930</v>
      </c>
      <c r="BI5" s="3" t="s">
        <v>1930</v>
      </c>
      <c r="BJ5" s="3" t="s">
        <v>1930</v>
      </c>
      <c r="BK5" s="3" t="s">
        <v>1930</v>
      </c>
      <c r="BL5" s="3" t="s">
        <v>1930</v>
      </c>
      <c r="BM5" s="3" t="s">
        <v>1931</v>
      </c>
      <c r="BN5" s="3" t="s">
        <v>1931</v>
      </c>
      <c r="BO5" s="3" t="s">
        <v>1931</v>
      </c>
      <c r="BP5" s="3" t="s">
        <v>1931</v>
      </c>
      <c r="BQ5" s="3" t="s">
        <v>1931</v>
      </c>
      <c r="BR5" s="3" t="s">
        <v>1931</v>
      </c>
      <c r="BS5" s="3" t="s">
        <v>1931</v>
      </c>
      <c r="BT5" s="3" t="s">
        <v>1931</v>
      </c>
      <c r="BU5" s="3" t="s">
        <v>1922</v>
      </c>
      <c r="BV5" s="3" t="s">
        <v>1922</v>
      </c>
      <c r="BW5" s="3" t="s">
        <v>1922</v>
      </c>
      <c r="BX5" s="3" t="s">
        <v>1922</v>
      </c>
      <c r="BY5" s="3" t="s">
        <v>1922</v>
      </c>
      <c r="BZ5" s="3" t="s">
        <v>1922</v>
      </c>
      <c r="CA5" s="3" t="s">
        <v>1922</v>
      </c>
      <c r="CB5" s="3" t="s">
        <v>1922</v>
      </c>
      <c r="CC5" s="3" t="s">
        <v>1922</v>
      </c>
      <c r="CD5" s="3" t="s">
        <v>1922</v>
      </c>
      <c r="CE5" s="3" t="s">
        <v>1922</v>
      </c>
      <c r="CF5" s="3" t="s">
        <v>1922</v>
      </c>
      <c r="CG5" s="3" t="s">
        <v>1922</v>
      </c>
      <c r="CH5" s="3" t="s">
        <v>1922</v>
      </c>
      <c r="CI5" s="3" t="s">
        <v>1922</v>
      </c>
      <c r="CJ5" s="3" t="s">
        <v>1922</v>
      </c>
      <c r="CK5" s="3" t="s">
        <v>1922</v>
      </c>
      <c r="CL5" s="3" t="s">
        <v>1922</v>
      </c>
      <c r="CM5" s="3" t="s">
        <v>1922</v>
      </c>
      <c r="CN5" s="3" t="s">
        <v>1922</v>
      </c>
      <c r="CO5" s="3" t="s">
        <v>1922</v>
      </c>
      <c r="CP5" s="3" t="s">
        <v>1922</v>
      </c>
      <c r="CQ5" s="3" t="s">
        <v>1926</v>
      </c>
      <c r="CR5" s="3" t="s">
        <v>1926</v>
      </c>
      <c r="CS5" s="3" t="s">
        <v>1926</v>
      </c>
      <c r="CT5" s="3" t="s">
        <v>1926</v>
      </c>
      <c r="CU5" s="3" t="s">
        <v>1926</v>
      </c>
      <c r="CV5" s="3" t="s">
        <v>1926</v>
      </c>
      <c r="CW5" s="3" t="s">
        <v>1926</v>
      </c>
      <c r="CX5" s="3" t="s">
        <v>1926</v>
      </c>
      <c r="CY5" s="3" t="s">
        <v>1926</v>
      </c>
      <c r="CZ5" s="3" t="s">
        <v>1926</v>
      </c>
      <c r="DA5" s="3" t="s">
        <v>1926</v>
      </c>
      <c r="DB5" s="3" t="s">
        <v>1926</v>
      </c>
      <c r="DC5" s="3" t="s">
        <v>1926</v>
      </c>
      <c r="DD5" s="3" t="s">
        <v>1926</v>
      </c>
      <c r="DE5" s="3" t="s">
        <v>1926</v>
      </c>
      <c r="DF5" s="3" t="s">
        <v>1926</v>
      </c>
      <c r="DG5" s="3" t="s">
        <v>1926</v>
      </c>
      <c r="DH5" s="3" t="s">
        <v>1926</v>
      </c>
      <c r="DI5" s="3" t="s">
        <v>1926</v>
      </c>
      <c r="DJ5" s="3" t="s">
        <v>1922</v>
      </c>
      <c r="DK5" s="3" t="s">
        <v>1922</v>
      </c>
      <c r="DL5" s="3" t="s">
        <v>1922</v>
      </c>
      <c r="DM5" s="3" t="s">
        <v>1932</v>
      </c>
      <c r="DN5" s="3" t="s">
        <v>1933</v>
      </c>
      <c r="DO5" s="3" t="s">
        <v>1932</v>
      </c>
      <c r="DP5" s="3" t="s">
        <v>1933</v>
      </c>
      <c r="DQ5" s="3" t="s">
        <v>1934</v>
      </c>
    </row>
    <row r="6" spans="1:121" x14ac:dyDescent="0.45">
      <c r="A6" s="10" t="s">
        <v>1935</v>
      </c>
      <c r="B6" s="10" t="s">
        <v>1936</v>
      </c>
      <c r="C6" s="10" t="s">
        <v>1937</v>
      </c>
      <c r="D6" s="10" t="s">
        <v>1938</v>
      </c>
      <c r="E6" s="10" t="s">
        <v>1939</v>
      </c>
      <c r="F6" s="10" t="s">
        <v>1940</v>
      </c>
      <c r="G6" s="10" t="s">
        <v>1941</v>
      </c>
      <c r="H6" s="10" t="s">
        <v>1942</v>
      </c>
      <c r="I6" s="10" t="s">
        <v>1943</v>
      </c>
      <c r="J6" s="10" t="s">
        <v>1944</v>
      </c>
      <c r="K6" s="10" t="s">
        <v>1945</v>
      </c>
      <c r="L6" s="10" t="s">
        <v>1946</v>
      </c>
      <c r="M6" s="10" t="s">
        <v>1947</v>
      </c>
      <c r="N6" s="10" t="s">
        <v>1948</v>
      </c>
      <c r="O6" s="10" t="s">
        <v>1949</v>
      </c>
      <c r="P6" s="10" t="s">
        <v>1950</v>
      </c>
      <c r="Q6" s="10" t="s">
        <v>1951</v>
      </c>
      <c r="R6" s="10" t="s">
        <v>1952</v>
      </c>
      <c r="S6" s="10" t="s">
        <v>1953</v>
      </c>
      <c r="T6" s="10" t="s">
        <v>1954</v>
      </c>
      <c r="U6" s="10" t="s">
        <v>1955</v>
      </c>
      <c r="V6" s="10" t="s">
        <v>1956</v>
      </c>
      <c r="W6" s="10" t="s">
        <v>1957</v>
      </c>
      <c r="X6" s="10" t="s">
        <v>1958</v>
      </c>
      <c r="Y6" s="10" t="s">
        <v>1959</v>
      </c>
      <c r="Z6" s="10" t="s">
        <v>1960</v>
      </c>
      <c r="AA6" s="10" t="s">
        <v>1961</v>
      </c>
      <c r="AB6" s="10" t="s">
        <v>1962</v>
      </c>
      <c r="AC6" s="10" t="s">
        <v>1963</v>
      </c>
      <c r="AD6" s="10" t="s">
        <v>1964</v>
      </c>
      <c r="AE6" s="10" t="s">
        <v>1965</v>
      </c>
      <c r="AF6" s="10" t="s">
        <v>1966</v>
      </c>
      <c r="AG6" s="10" t="s">
        <v>1967</v>
      </c>
      <c r="AH6" s="10" t="s">
        <v>1968</v>
      </c>
      <c r="AI6" s="10" t="s">
        <v>1969</v>
      </c>
      <c r="AJ6" s="10" t="s">
        <v>1970</v>
      </c>
      <c r="AK6" s="10" t="s">
        <v>1971</v>
      </c>
      <c r="AL6" s="10" t="s">
        <v>1972</v>
      </c>
      <c r="AM6" s="10" t="s">
        <v>1973</v>
      </c>
      <c r="AN6" s="10" t="s">
        <v>1974</v>
      </c>
      <c r="AO6" s="10" t="s">
        <v>1975</v>
      </c>
      <c r="AP6" s="10" t="s">
        <v>1976</v>
      </c>
      <c r="AQ6" s="10" t="s">
        <v>1977</v>
      </c>
      <c r="AR6" s="10" t="s">
        <v>1978</v>
      </c>
      <c r="AS6" s="10" t="s">
        <v>1979</v>
      </c>
      <c r="AT6" s="10" t="s">
        <v>1980</v>
      </c>
      <c r="AU6" s="10" t="s">
        <v>1981</v>
      </c>
      <c r="AV6" s="10" t="s">
        <v>1982</v>
      </c>
      <c r="AW6" s="10" t="s">
        <v>1983</v>
      </c>
      <c r="AX6" s="10" t="s">
        <v>1984</v>
      </c>
      <c r="AY6" s="10" t="s">
        <v>1985</v>
      </c>
      <c r="AZ6" s="10" t="s">
        <v>1986</v>
      </c>
      <c r="BA6" s="10" t="s">
        <v>1987</v>
      </c>
      <c r="BB6" s="10" t="s">
        <v>1988</v>
      </c>
      <c r="BC6" s="10" t="s">
        <v>1989</v>
      </c>
      <c r="BD6" s="10" t="s">
        <v>1990</v>
      </c>
      <c r="BE6" s="10" t="s">
        <v>1991</v>
      </c>
      <c r="BF6" s="10" t="s">
        <v>1992</v>
      </c>
      <c r="BG6" s="10" t="s">
        <v>1993</v>
      </c>
      <c r="BH6" s="10" t="s">
        <v>1994</v>
      </c>
      <c r="BI6" s="10" t="s">
        <v>1995</v>
      </c>
      <c r="BJ6" s="10" t="s">
        <v>1996</v>
      </c>
      <c r="BK6" s="10" t="s">
        <v>1997</v>
      </c>
      <c r="BL6" s="10" t="s">
        <v>1998</v>
      </c>
      <c r="BM6" s="10" t="s">
        <v>1999</v>
      </c>
      <c r="BN6" s="10" t="s">
        <v>2000</v>
      </c>
      <c r="BO6" s="10" t="s">
        <v>2001</v>
      </c>
      <c r="BP6" s="10" t="s">
        <v>2002</v>
      </c>
      <c r="BQ6" s="10" t="s">
        <v>2003</v>
      </c>
      <c r="BR6" s="10" t="s">
        <v>2004</v>
      </c>
      <c r="BS6" s="10" t="s">
        <v>2005</v>
      </c>
      <c r="BT6" s="10" t="s">
        <v>2006</v>
      </c>
      <c r="BU6" s="10" t="s">
        <v>1835</v>
      </c>
      <c r="BV6" s="10" t="s">
        <v>2007</v>
      </c>
      <c r="BW6" s="10" t="s">
        <v>2008</v>
      </c>
      <c r="BX6" s="10" t="s">
        <v>2009</v>
      </c>
      <c r="BY6" s="10" t="s">
        <v>2010</v>
      </c>
      <c r="BZ6" s="10" t="s">
        <v>2011</v>
      </c>
      <c r="CA6" s="10" t="s">
        <v>2012</v>
      </c>
      <c r="CB6" s="10" t="s">
        <v>2013</v>
      </c>
      <c r="CC6" s="10" t="s">
        <v>2014</v>
      </c>
      <c r="CD6" s="10" t="s">
        <v>2015</v>
      </c>
      <c r="CE6" s="10" t="s">
        <v>2016</v>
      </c>
      <c r="CF6" s="10" t="s">
        <v>2017</v>
      </c>
      <c r="CG6" s="10" t="s">
        <v>2018</v>
      </c>
      <c r="CH6" s="10" t="s">
        <v>2019</v>
      </c>
      <c r="CI6" s="10" t="s">
        <v>2020</v>
      </c>
      <c r="CJ6" s="10" t="s">
        <v>2021</v>
      </c>
      <c r="CK6" s="10" t="s">
        <v>2022</v>
      </c>
      <c r="CL6" s="10" t="s">
        <v>2023</v>
      </c>
      <c r="CM6" s="10" t="s">
        <v>2024</v>
      </c>
      <c r="CN6" s="10" t="s">
        <v>2025</v>
      </c>
      <c r="CO6" s="10" t="s">
        <v>2026</v>
      </c>
      <c r="CP6" s="10" t="s">
        <v>2027</v>
      </c>
      <c r="CQ6" s="10" t="s">
        <v>2028</v>
      </c>
      <c r="CR6" s="10" t="s">
        <v>2029</v>
      </c>
      <c r="CS6" s="10" t="s">
        <v>2030</v>
      </c>
      <c r="CT6" s="10" t="s">
        <v>2031</v>
      </c>
      <c r="CU6" s="10" t="s">
        <v>2032</v>
      </c>
      <c r="CV6" s="10" t="s">
        <v>2033</v>
      </c>
      <c r="CW6" s="10" t="s">
        <v>2034</v>
      </c>
      <c r="CX6" s="10" t="s">
        <v>2035</v>
      </c>
      <c r="CY6" s="10" t="s">
        <v>2036</v>
      </c>
      <c r="CZ6" s="10" t="s">
        <v>2037</v>
      </c>
      <c r="DA6" s="10" t="s">
        <v>2038</v>
      </c>
      <c r="DB6" s="10" t="s">
        <v>2039</v>
      </c>
      <c r="DC6" s="10" t="s">
        <v>2040</v>
      </c>
      <c r="DD6" s="10" t="s">
        <v>2041</v>
      </c>
      <c r="DE6" s="10" t="s">
        <v>2042</v>
      </c>
      <c r="DF6" s="10" t="s">
        <v>2043</v>
      </c>
      <c r="DG6" s="10" t="s">
        <v>2044</v>
      </c>
      <c r="DH6" s="10" t="s">
        <v>2045</v>
      </c>
      <c r="DI6" s="10" t="s">
        <v>2046</v>
      </c>
      <c r="DJ6" s="10" t="s">
        <v>2047</v>
      </c>
      <c r="DK6" s="10" t="s">
        <v>2048</v>
      </c>
      <c r="DL6" s="10" t="s">
        <v>2049</v>
      </c>
      <c r="DM6" s="10" t="s">
        <v>2050</v>
      </c>
      <c r="DN6" s="10" t="s">
        <v>2051</v>
      </c>
      <c r="DO6" s="10" t="s">
        <v>2052</v>
      </c>
      <c r="DP6" s="10" t="s">
        <v>2053</v>
      </c>
      <c r="DQ6" s="10" t="s">
        <v>2054</v>
      </c>
    </row>
    <row r="7" spans="1:121" x14ac:dyDescent="0.45">
      <c r="A7" t="s">
        <v>86</v>
      </c>
      <c r="B7">
        <v>2024</v>
      </c>
      <c r="C7">
        <v>98365120</v>
      </c>
      <c r="D7">
        <v>282863.7</v>
      </c>
      <c r="E7">
        <v>0</v>
      </c>
      <c r="F7">
        <v>722361.1</v>
      </c>
      <c r="G7">
        <v>99370341.5</v>
      </c>
      <c r="H7">
        <v>94828094.099999994</v>
      </c>
      <c r="I7">
        <v>97597021.799999997</v>
      </c>
      <c r="J7">
        <v>7001347</v>
      </c>
      <c r="K7">
        <v>57492184</v>
      </c>
      <c r="L7">
        <v>3.5900000000000001E-2</v>
      </c>
      <c r="M7">
        <v>5.3999999999999999E-2</v>
      </c>
      <c r="N7">
        <v>0.15</v>
      </c>
      <c r="O7">
        <v>4232.95</v>
      </c>
      <c r="P7">
        <v>20967.400000000001</v>
      </c>
      <c r="Q7">
        <v>0.37</v>
      </c>
      <c r="R7">
        <v>0.39</v>
      </c>
      <c r="S7">
        <v>380.2</v>
      </c>
      <c r="T7">
        <v>27.7</v>
      </c>
      <c r="U7">
        <v>3.89</v>
      </c>
      <c r="V7">
        <v>28.9</v>
      </c>
      <c r="W7">
        <v>1341.2</v>
      </c>
      <c r="X7">
        <v>0.24</v>
      </c>
      <c r="Y7">
        <v>382</v>
      </c>
      <c r="Z7">
        <v>68.900000000000006</v>
      </c>
      <c r="AA7">
        <v>450.9</v>
      </c>
      <c r="AB7">
        <v>398.8</v>
      </c>
      <c r="AC7">
        <v>30.6</v>
      </c>
      <c r="AD7">
        <v>4.32</v>
      </c>
      <c r="AE7">
        <v>29.1</v>
      </c>
      <c r="AF7">
        <v>1355.5</v>
      </c>
      <c r="AG7">
        <v>0.26</v>
      </c>
      <c r="AH7">
        <v>400.9</v>
      </c>
      <c r="AI7">
        <v>69.5</v>
      </c>
      <c r="AJ7">
        <v>470.4</v>
      </c>
      <c r="AK7">
        <v>315.39999999999998</v>
      </c>
      <c r="AL7">
        <v>19.899999999999999</v>
      </c>
      <c r="AM7">
        <v>2.79</v>
      </c>
      <c r="AN7">
        <v>25</v>
      </c>
      <c r="AO7">
        <v>1171.8</v>
      </c>
      <c r="AP7">
        <v>0.17</v>
      </c>
      <c r="AQ7">
        <v>316.7</v>
      </c>
      <c r="AR7">
        <v>60</v>
      </c>
      <c r="AS7">
        <v>376.7</v>
      </c>
      <c r="AT7">
        <v>760.7</v>
      </c>
      <c r="AU7">
        <v>58.2</v>
      </c>
      <c r="AV7">
        <v>8.3800000000000008</v>
      </c>
      <c r="AW7">
        <v>52.1</v>
      </c>
      <c r="AX7">
        <v>2436.5</v>
      </c>
      <c r="AY7">
        <v>0.47</v>
      </c>
      <c r="AZ7">
        <v>764.7</v>
      </c>
      <c r="BA7">
        <v>124.8</v>
      </c>
      <c r="BB7">
        <v>889.5</v>
      </c>
      <c r="BC7">
        <v>56726630.100000001</v>
      </c>
      <c r="BD7">
        <v>4138.6000000000004</v>
      </c>
      <c r="BE7">
        <v>581.1</v>
      </c>
      <c r="BF7">
        <v>4306529.5999999996</v>
      </c>
      <c r="BG7">
        <v>200104.5</v>
      </c>
      <c r="BH7">
        <v>35.700000000000003</v>
      </c>
      <c r="BI7">
        <v>57008588.799999997</v>
      </c>
      <c r="BJ7">
        <v>10279379.4</v>
      </c>
      <c r="BK7">
        <v>67287968.200000003</v>
      </c>
      <c r="BL7">
        <v>0</v>
      </c>
      <c r="BM7">
        <v>31.36</v>
      </c>
      <c r="BN7">
        <v>0.87</v>
      </c>
      <c r="BO7">
        <v>0</v>
      </c>
      <c r="BP7">
        <v>32.24</v>
      </c>
      <c r="BQ7">
        <v>33.21</v>
      </c>
      <c r="BR7">
        <v>0.95</v>
      </c>
      <c r="BS7">
        <v>0</v>
      </c>
      <c r="BT7">
        <v>34.159999999999997</v>
      </c>
      <c r="BU7">
        <v>150239070</v>
      </c>
      <c r="BV7">
        <v>1773319.6</v>
      </c>
      <c r="BW7">
        <v>257096.3</v>
      </c>
      <c r="BX7">
        <v>29293.4</v>
      </c>
      <c r="BY7">
        <v>0</v>
      </c>
      <c r="BZ7">
        <v>0</v>
      </c>
      <c r="CA7">
        <v>31141140</v>
      </c>
      <c r="CB7">
        <v>0</v>
      </c>
      <c r="CC7">
        <v>0</v>
      </c>
      <c r="CD7">
        <v>94340.6</v>
      </c>
      <c r="CE7">
        <v>62776980</v>
      </c>
      <c r="CF7">
        <v>0</v>
      </c>
      <c r="CG7">
        <v>137272.70000000001</v>
      </c>
      <c r="CH7">
        <v>0</v>
      </c>
      <c r="CI7">
        <v>9704665</v>
      </c>
      <c r="CJ7">
        <v>44282730</v>
      </c>
      <c r="CK7">
        <v>136585.29999999999</v>
      </c>
      <c r="CL7">
        <v>0</v>
      </c>
      <c r="CM7">
        <v>0</v>
      </c>
      <c r="CN7">
        <v>1678979</v>
      </c>
      <c r="CO7">
        <v>0</v>
      </c>
      <c r="CP7">
        <v>0</v>
      </c>
      <c r="CQ7">
        <v>78.8</v>
      </c>
      <c r="CR7">
        <v>6.4</v>
      </c>
      <c r="CS7">
        <v>0</v>
      </c>
      <c r="CT7">
        <v>5790.7</v>
      </c>
      <c r="CU7">
        <v>0</v>
      </c>
      <c r="CV7">
        <v>0</v>
      </c>
      <c r="CW7">
        <v>63.3</v>
      </c>
      <c r="CX7">
        <v>11043.4</v>
      </c>
      <c r="CY7">
        <v>0</v>
      </c>
      <c r="CZ7">
        <v>927.2</v>
      </c>
      <c r="DA7">
        <v>0</v>
      </c>
      <c r="DB7">
        <v>3334</v>
      </c>
      <c r="DC7">
        <v>5544.5</v>
      </c>
      <c r="DD7">
        <v>472.1</v>
      </c>
      <c r="DE7">
        <v>0</v>
      </c>
      <c r="DF7">
        <v>0</v>
      </c>
      <c r="DG7">
        <v>753.6</v>
      </c>
      <c r="DH7">
        <v>0</v>
      </c>
      <c r="DI7">
        <v>0</v>
      </c>
      <c r="DJ7">
        <v>1320</v>
      </c>
      <c r="DK7">
        <v>0</v>
      </c>
      <c r="DL7">
        <v>0</v>
      </c>
      <c r="DM7">
        <v>0</v>
      </c>
      <c r="DN7">
        <v>0</v>
      </c>
      <c r="DO7">
        <v>0</v>
      </c>
      <c r="DP7">
        <v>0</v>
      </c>
      <c r="DQ7">
        <v>0</v>
      </c>
    </row>
    <row r="8" spans="1:121" x14ac:dyDescent="0.45">
      <c r="A8" t="s">
        <v>86</v>
      </c>
      <c r="B8">
        <v>2026</v>
      </c>
      <c r="C8">
        <v>100522560</v>
      </c>
      <c r="D8">
        <v>345719.5</v>
      </c>
      <c r="E8">
        <v>0</v>
      </c>
      <c r="F8">
        <v>712541.6</v>
      </c>
      <c r="G8">
        <v>101580820.40000001</v>
      </c>
      <c r="H8">
        <v>96907976.299999997</v>
      </c>
      <c r="I8">
        <v>96713417.700000003</v>
      </c>
      <c r="J8">
        <v>11443183</v>
      </c>
      <c r="K8">
        <v>53759732</v>
      </c>
      <c r="L8">
        <v>3.5900000000000001E-2</v>
      </c>
      <c r="M8">
        <v>5.3999999999999999E-2</v>
      </c>
      <c r="N8">
        <v>0.15</v>
      </c>
      <c r="O8">
        <v>38517.83</v>
      </c>
      <c r="P8">
        <v>21446.6</v>
      </c>
      <c r="Q8">
        <v>0.41</v>
      </c>
      <c r="R8">
        <v>0.44</v>
      </c>
      <c r="S8">
        <v>356.4</v>
      </c>
      <c r="T8">
        <v>26.1</v>
      </c>
      <c r="U8">
        <v>3.67</v>
      </c>
      <c r="V8">
        <v>27.2</v>
      </c>
      <c r="W8">
        <v>1254.5</v>
      </c>
      <c r="X8">
        <v>0.23</v>
      </c>
      <c r="Y8">
        <v>358.2</v>
      </c>
      <c r="Z8">
        <v>64.599999999999994</v>
      </c>
      <c r="AA8">
        <v>422.8</v>
      </c>
      <c r="AB8">
        <v>364.4</v>
      </c>
      <c r="AC8">
        <v>27.7</v>
      </c>
      <c r="AD8">
        <v>3.9</v>
      </c>
      <c r="AE8">
        <v>27.1</v>
      </c>
      <c r="AF8">
        <v>1251.0999999999999</v>
      </c>
      <c r="AG8">
        <v>0.24</v>
      </c>
      <c r="AH8">
        <v>366.2</v>
      </c>
      <c r="AI8">
        <v>64.400000000000006</v>
      </c>
      <c r="AJ8">
        <v>430.7</v>
      </c>
      <c r="AK8">
        <v>245.9</v>
      </c>
      <c r="AL8">
        <v>13.1</v>
      </c>
      <c r="AM8">
        <v>1.8</v>
      </c>
      <c r="AN8">
        <v>21.7</v>
      </c>
      <c r="AO8">
        <v>994.5</v>
      </c>
      <c r="AP8">
        <v>0.13</v>
      </c>
      <c r="AQ8">
        <v>246.8</v>
      </c>
      <c r="AR8">
        <v>51.3</v>
      </c>
      <c r="AS8">
        <v>298.2</v>
      </c>
      <c r="AT8">
        <v>720.3</v>
      </c>
      <c r="AU8">
        <v>54.6</v>
      </c>
      <c r="AV8">
        <v>7.8</v>
      </c>
      <c r="AW8">
        <v>49.3</v>
      </c>
      <c r="AX8">
        <v>2367.5</v>
      </c>
      <c r="AY8">
        <v>0.41</v>
      </c>
      <c r="AZ8">
        <v>724.1</v>
      </c>
      <c r="BA8">
        <v>120</v>
      </c>
      <c r="BB8">
        <v>844.1</v>
      </c>
      <c r="BC8">
        <v>51042817.299999997</v>
      </c>
      <c r="BD8">
        <v>3743.9</v>
      </c>
      <c r="BE8">
        <v>525.79999999999995</v>
      </c>
      <c r="BF8">
        <v>3893648.5</v>
      </c>
      <c r="BG8">
        <v>179628.3</v>
      </c>
      <c r="BH8">
        <v>32.9</v>
      </c>
      <c r="BI8">
        <v>51297925.5</v>
      </c>
      <c r="BJ8">
        <v>9255553.8000000007</v>
      </c>
      <c r="BK8">
        <v>60553479.299999997</v>
      </c>
      <c r="BL8">
        <v>0</v>
      </c>
      <c r="BM8">
        <v>29.48</v>
      </c>
      <c r="BN8">
        <v>7.7</v>
      </c>
      <c r="BO8">
        <v>0</v>
      </c>
      <c r="BP8">
        <v>37.18</v>
      </c>
      <c r="BQ8">
        <v>31.22</v>
      </c>
      <c r="BR8">
        <v>8.32</v>
      </c>
      <c r="BS8">
        <v>0</v>
      </c>
      <c r="BT8">
        <v>39.549999999999997</v>
      </c>
      <c r="BU8">
        <v>144241070</v>
      </c>
      <c r="BV8">
        <v>4867402.5</v>
      </c>
      <c r="BW8">
        <v>310577.40000000002</v>
      </c>
      <c r="BX8">
        <v>29293.4</v>
      </c>
      <c r="BY8">
        <v>0</v>
      </c>
      <c r="BZ8">
        <v>0</v>
      </c>
      <c r="CA8">
        <v>28299364</v>
      </c>
      <c r="CB8">
        <v>0</v>
      </c>
      <c r="CC8">
        <v>0</v>
      </c>
      <c r="CD8">
        <v>232833.6</v>
      </c>
      <c r="CE8">
        <v>56293896</v>
      </c>
      <c r="CF8">
        <v>0</v>
      </c>
      <c r="CG8">
        <v>110345.1</v>
      </c>
      <c r="CH8">
        <v>0</v>
      </c>
      <c r="CI8">
        <v>10015572</v>
      </c>
      <c r="CJ8">
        <v>44239440</v>
      </c>
      <c r="CK8">
        <v>75182.899999999994</v>
      </c>
      <c r="CL8">
        <v>0</v>
      </c>
      <c r="CM8">
        <v>0</v>
      </c>
      <c r="CN8">
        <v>4634569</v>
      </c>
      <c r="CO8">
        <v>0</v>
      </c>
      <c r="CP8">
        <v>0</v>
      </c>
      <c r="CQ8">
        <v>95.9</v>
      </c>
      <c r="CR8">
        <v>6.4</v>
      </c>
      <c r="CS8">
        <v>0</v>
      </c>
      <c r="CT8">
        <v>5790.7</v>
      </c>
      <c r="CU8">
        <v>0</v>
      </c>
      <c r="CV8">
        <v>0</v>
      </c>
      <c r="CW8">
        <v>155.5</v>
      </c>
      <c r="CX8">
        <v>11043.4</v>
      </c>
      <c r="CY8">
        <v>0</v>
      </c>
      <c r="CZ8">
        <v>927.2</v>
      </c>
      <c r="DA8">
        <v>0</v>
      </c>
      <c r="DB8">
        <v>3419</v>
      </c>
      <c r="DC8">
        <v>5544.5</v>
      </c>
      <c r="DD8">
        <v>472.1</v>
      </c>
      <c r="DE8">
        <v>0</v>
      </c>
      <c r="DF8">
        <v>0</v>
      </c>
      <c r="DG8">
        <v>2045.6</v>
      </c>
      <c r="DH8">
        <v>0</v>
      </c>
      <c r="DI8">
        <v>0</v>
      </c>
      <c r="DJ8">
        <v>1388.7</v>
      </c>
      <c r="DK8">
        <v>0</v>
      </c>
      <c r="DL8">
        <v>0</v>
      </c>
      <c r="DM8">
        <v>0</v>
      </c>
      <c r="DN8">
        <v>0</v>
      </c>
      <c r="DO8">
        <v>0</v>
      </c>
      <c r="DP8">
        <v>0</v>
      </c>
      <c r="DQ8">
        <v>0</v>
      </c>
    </row>
    <row r="9" spans="1:121" x14ac:dyDescent="0.45">
      <c r="A9" t="s">
        <v>86</v>
      </c>
      <c r="B9">
        <v>2028</v>
      </c>
      <c r="C9">
        <v>103272024</v>
      </c>
      <c r="D9">
        <v>1870347.2</v>
      </c>
      <c r="E9">
        <v>0</v>
      </c>
      <c r="F9">
        <v>1209718.8999999999</v>
      </c>
      <c r="G9">
        <v>106352092.90000001</v>
      </c>
      <c r="H9">
        <v>99558616.200000003</v>
      </c>
      <c r="I9">
        <v>96293661.599999994</v>
      </c>
      <c r="J9">
        <v>44122060</v>
      </c>
      <c r="K9">
        <v>75094950</v>
      </c>
      <c r="L9">
        <v>3.5900000000000001E-2</v>
      </c>
      <c r="M9">
        <v>5.3999999999999999E-2</v>
      </c>
      <c r="N9">
        <v>0.15</v>
      </c>
      <c r="O9">
        <v>46111.08</v>
      </c>
      <c r="P9">
        <v>22072.2</v>
      </c>
      <c r="Q9">
        <v>0.47</v>
      </c>
      <c r="R9">
        <v>0.56000000000000005</v>
      </c>
      <c r="S9">
        <v>310.89999999999998</v>
      </c>
      <c r="T9">
        <v>22</v>
      </c>
      <c r="U9">
        <v>3.08</v>
      </c>
      <c r="V9">
        <v>24.9</v>
      </c>
      <c r="W9">
        <v>1120.5</v>
      </c>
      <c r="X9">
        <v>0.21</v>
      </c>
      <c r="Y9">
        <v>312.3</v>
      </c>
      <c r="Z9">
        <v>58.3</v>
      </c>
      <c r="AA9">
        <v>370.7</v>
      </c>
      <c r="AB9">
        <v>281</v>
      </c>
      <c r="AC9">
        <v>20.7</v>
      </c>
      <c r="AD9">
        <v>2.91</v>
      </c>
      <c r="AE9">
        <v>21.9</v>
      </c>
      <c r="AF9">
        <v>986.5</v>
      </c>
      <c r="AG9">
        <v>0.19</v>
      </c>
      <c r="AH9">
        <v>282.39999999999998</v>
      </c>
      <c r="AI9">
        <v>51.4</v>
      </c>
      <c r="AJ9">
        <v>333.8</v>
      </c>
      <c r="AK9">
        <v>196.4</v>
      </c>
      <c r="AL9">
        <v>5.0999999999999996</v>
      </c>
      <c r="AM9">
        <v>0.6</v>
      </c>
      <c r="AN9">
        <v>22</v>
      </c>
      <c r="AO9">
        <v>978.5</v>
      </c>
      <c r="AP9">
        <v>0.09</v>
      </c>
      <c r="AQ9">
        <v>196.8</v>
      </c>
      <c r="AR9">
        <v>51.1</v>
      </c>
      <c r="AS9">
        <v>247.9</v>
      </c>
      <c r="AT9">
        <v>605.29999999999995</v>
      </c>
      <c r="AU9">
        <v>41.2</v>
      </c>
      <c r="AV9">
        <v>5.83</v>
      </c>
      <c r="AW9">
        <v>46.2</v>
      </c>
      <c r="AX9">
        <v>2137.5</v>
      </c>
      <c r="AY9">
        <v>0.36</v>
      </c>
      <c r="AZ9">
        <v>608.1</v>
      </c>
      <c r="BA9">
        <v>110</v>
      </c>
      <c r="BB9">
        <v>718.1</v>
      </c>
      <c r="BC9">
        <v>42435523.399999999</v>
      </c>
      <c r="BD9">
        <v>3003.1</v>
      </c>
      <c r="BE9">
        <v>420.2</v>
      </c>
      <c r="BF9">
        <v>3394604.5</v>
      </c>
      <c r="BG9">
        <v>152959.9</v>
      </c>
      <c r="BH9">
        <v>28.6</v>
      </c>
      <c r="BI9">
        <v>42639735.5</v>
      </c>
      <c r="BJ9">
        <v>7960621.5</v>
      </c>
      <c r="BK9">
        <v>50600357</v>
      </c>
      <c r="BL9">
        <v>0</v>
      </c>
      <c r="BM9">
        <v>25.48</v>
      </c>
      <c r="BN9">
        <v>8.73</v>
      </c>
      <c r="BO9">
        <v>0</v>
      </c>
      <c r="BP9">
        <v>34.21</v>
      </c>
      <c r="BQ9">
        <v>27.15</v>
      </c>
      <c r="BR9">
        <v>9.6</v>
      </c>
      <c r="BS9">
        <v>0</v>
      </c>
      <c r="BT9">
        <v>36.75</v>
      </c>
      <c r="BU9">
        <v>137626510</v>
      </c>
      <c r="BV9">
        <v>10058431</v>
      </c>
      <c r="BW9">
        <v>1632526</v>
      </c>
      <c r="BX9">
        <v>28641.4</v>
      </c>
      <c r="BY9">
        <v>0</v>
      </c>
      <c r="BZ9">
        <v>0</v>
      </c>
      <c r="CA9">
        <v>22492916</v>
      </c>
      <c r="CB9">
        <v>0</v>
      </c>
      <c r="CC9">
        <v>0</v>
      </c>
      <c r="CD9">
        <v>569039.19999999995</v>
      </c>
      <c r="CE9">
        <v>49761716</v>
      </c>
      <c r="CF9">
        <v>0</v>
      </c>
      <c r="CG9">
        <v>91637.4</v>
      </c>
      <c r="CH9">
        <v>0</v>
      </c>
      <c r="CI9">
        <v>9983333</v>
      </c>
      <c r="CJ9">
        <v>43519844</v>
      </c>
      <c r="CK9">
        <v>57464</v>
      </c>
      <c r="CL9">
        <v>0</v>
      </c>
      <c r="CM9">
        <v>0</v>
      </c>
      <c r="CN9">
        <v>9489392</v>
      </c>
      <c r="CO9">
        <v>0</v>
      </c>
      <c r="CP9">
        <v>0</v>
      </c>
      <c r="CQ9">
        <v>722.5</v>
      </c>
      <c r="CR9">
        <v>6.4</v>
      </c>
      <c r="CS9">
        <v>0</v>
      </c>
      <c r="CT9">
        <v>5790.7</v>
      </c>
      <c r="CU9">
        <v>0</v>
      </c>
      <c r="CV9">
        <v>0</v>
      </c>
      <c r="CW9">
        <v>379.3</v>
      </c>
      <c r="CX9">
        <v>11043.4</v>
      </c>
      <c r="CY9">
        <v>0</v>
      </c>
      <c r="CZ9">
        <v>927.2</v>
      </c>
      <c r="DA9">
        <v>0</v>
      </c>
      <c r="DB9">
        <v>3449</v>
      </c>
      <c r="DC9">
        <v>5544.5</v>
      </c>
      <c r="DD9">
        <v>472.1</v>
      </c>
      <c r="DE9">
        <v>0</v>
      </c>
      <c r="DF9">
        <v>0</v>
      </c>
      <c r="DG9">
        <v>4141.5</v>
      </c>
      <c r="DH9">
        <v>0</v>
      </c>
      <c r="DI9">
        <v>0</v>
      </c>
      <c r="DJ9">
        <v>5100.8</v>
      </c>
      <c r="DK9">
        <v>0</v>
      </c>
      <c r="DL9">
        <v>0</v>
      </c>
      <c r="DM9">
        <v>0</v>
      </c>
      <c r="DN9">
        <v>0</v>
      </c>
      <c r="DO9">
        <v>0</v>
      </c>
      <c r="DP9">
        <v>0</v>
      </c>
      <c r="DQ9">
        <v>0</v>
      </c>
    </row>
    <row r="10" spans="1:121" x14ac:dyDescent="0.45">
      <c r="A10" t="s">
        <v>86</v>
      </c>
      <c r="B10">
        <v>2030</v>
      </c>
      <c r="C10">
        <v>106542120</v>
      </c>
      <c r="D10">
        <v>1956309.2</v>
      </c>
      <c r="E10">
        <v>0</v>
      </c>
      <c r="F10">
        <v>1257812.8999999999</v>
      </c>
      <c r="G10">
        <v>109756240.09999999</v>
      </c>
      <c r="H10">
        <v>102711178.40000001</v>
      </c>
      <c r="I10">
        <v>99098769</v>
      </c>
      <c r="J10">
        <v>51347360</v>
      </c>
      <c r="K10">
        <v>73082950</v>
      </c>
      <c r="L10">
        <v>3.5900000000000001E-2</v>
      </c>
      <c r="M10">
        <v>5.3999999999999999E-2</v>
      </c>
      <c r="N10">
        <v>0.15</v>
      </c>
      <c r="O10">
        <v>52177.23</v>
      </c>
      <c r="P10">
        <v>22748</v>
      </c>
      <c r="Q10">
        <v>0.49</v>
      </c>
      <c r="R10">
        <v>0.59</v>
      </c>
      <c r="S10">
        <v>302.39999999999998</v>
      </c>
      <c r="T10">
        <v>21.8</v>
      </c>
      <c r="U10">
        <v>3.05</v>
      </c>
      <c r="V10">
        <v>24</v>
      </c>
      <c r="W10">
        <v>1078.5999999999999</v>
      </c>
      <c r="X10">
        <v>0.21</v>
      </c>
      <c r="Y10">
        <v>303.89999999999998</v>
      </c>
      <c r="Z10">
        <v>56.2</v>
      </c>
      <c r="AA10">
        <v>360.1</v>
      </c>
      <c r="AB10">
        <v>260.3</v>
      </c>
      <c r="AC10">
        <v>19.399999999999999</v>
      </c>
      <c r="AD10">
        <v>2.74</v>
      </c>
      <c r="AE10">
        <v>20.3</v>
      </c>
      <c r="AF10">
        <v>906.1</v>
      </c>
      <c r="AG10">
        <v>0.18</v>
      </c>
      <c r="AH10">
        <v>261.60000000000002</v>
      </c>
      <c r="AI10">
        <v>47.3</v>
      </c>
      <c r="AJ10">
        <v>308.89999999999998</v>
      </c>
      <c r="AK10">
        <v>256.89999999999998</v>
      </c>
      <c r="AL10">
        <v>7.8</v>
      </c>
      <c r="AM10">
        <v>0.95</v>
      </c>
      <c r="AN10">
        <v>27.7</v>
      </c>
      <c r="AO10">
        <v>1246.3</v>
      </c>
      <c r="AP10">
        <v>0.12</v>
      </c>
      <c r="AQ10">
        <v>257.39999999999998</v>
      </c>
      <c r="AR10">
        <v>64.900000000000006</v>
      </c>
      <c r="AS10">
        <v>322.3</v>
      </c>
      <c r="AT10">
        <v>555.79999999999995</v>
      </c>
      <c r="AU10">
        <v>37.799999999999997</v>
      </c>
      <c r="AV10">
        <v>5.32</v>
      </c>
      <c r="AW10">
        <v>42.2</v>
      </c>
      <c r="AX10">
        <v>1994.2</v>
      </c>
      <c r="AY10">
        <v>0.31</v>
      </c>
      <c r="AZ10">
        <v>558.4</v>
      </c>
      <c r="BA10">
        <v>101.7</v>
      </c>
      <c r="BB10">
        <v>660.1</v>
      </c>
      <c r="BC10">
        <v>39498472.899999999</v>
      </c>
      <c r="BD10">
        <v>2844.3</v>
      </c>
      <c r="BE10">
        <v>398.7</v>
      </c>
      <c r="BF10">
        <v>3135326.2</v>
      </c>
      <c r="BG10">
        <v>140883.29999999999</v>
      </c>
      <c r="BH10">
        <v>27.1</v>
      </c>
      <c r="BI10">
        <v>39692076.799999997</v>
      </c>
      <c r="BJ10">
        <v>7341052.7999999998</v>
      </c>
      <c r="BK10">
        <v>47033129.700000003</v>
      </c>
      <c r="BL10">
        <v>0</v>
      </c>
      <c r="BM10">
        <v>24.13</v>
      </c>
      <c r="BN10">
        <v>9.9</v>
      </c>
      <c r="BO10">
        <v>0</v>
      </c>
      <c r="BP10">
        <v>34.03</v>
      </c>
      <c r="BQ10">
        <v>25.75</v>
      </c>
      <c r="BR10">
        <v>10.9</v>
      </c>
      <c r="BS10">
        <v>0</v>
      </c>
      <c r="BT10">
        <v>36.64</v>
      </c>
      <c r="BU10">
        <v>131782160</v>
      </c>
      <c r="BV10">
        <v>10657471</v>
      </c>
      <c r="BW10">
        <v>1692801.6</v>
      </c>
      <c r="BX10">
        <v>27437.5</v>
      </c>
      <c r="BY10">
        <v>0</v>
      </c>
      <c r="BZ10">
        <v>0</v>
      </c>
      <c r="CA10">
        <v>21444640</v>
      </c>
      <c r="CB10">
        <v>0</v>
      </c>
      <c r="CC10">
        <v>0</v>
      </c>
      <c r="CD10">
        <v>1172418.3999999999</v>
      </c>
      <c r="CE10">
        <v>45176060</v>
      </c>
      <c r="CF10">
        <v>0</v>
      </c>
      <c r="CG10">
        <v>90341.6</v>
      </c>
      <c r="CH10">
        <v>0</v>
      </c>
      <c r="CI10">
        <v>9791635</v>
      </c>
      <c r="CJ10">
        <v>42853636</v>
      </c>
      <c r="CK10">
        <v>48129.7</v>
      </c>
      <c r="CL10">
        <v>0</v>
      </c>
      <c r="CM10">
        <v>0</v>
      </c>
      <c r="CN10">
        <v>9485053</v>
      </c>
      <c r="CO10">
        <v>0</v>
      </c>
      <c r="CP10">
        <v>0</v>
      </c>
      <c r="CQ10">
        <v>743.5</v>
      </c>
      <c r="CR10">
        <v>6.4</v>
      </c>
      <c r="CS10">
        <v>0</v>
      </c>
      <c r="CT10">
        <v>5790.7</v>
      </c>
      <c r="CU10">
        <v>0</v>
      </c>
      <c r="CV10">
        <v>0</v>
      </c>
      <c r="CW10">
        <v>782.3</v>
      </c>
      <c r="CX10">
        <v>11003.4</v>
      </c>
      <c r="CY10">
        <v>0</v>
      </c>
      <c r="CZ10">
        <v>927.2</v>
      </c>
      <c r="DA10">
        <v>0</v>
      </c>
      <c r="DB10">
        <v>3449</v>
      </c>
      <c r="DC10">
        <v>5544.5</v>
      </c>
      <c r="DD10">
        <v>472.1</v>
      </c>
      <c r="DE10">
        <v>0</v>
      </c>
      <c r="DF10">
        <v>0</v>
      </c>
      <c r="DG10">
        <v>4194.3999999999996</v>
      </c>
      <c r="DH10">
        <v>0</v>
      </c>
      <c r="DI10">
        <v>0</v>
      </c>
      <c r="DJ10">
        <v>5184.8</v>
      </c>
      <c r="DK10">
        <v>0</v>
      </c>
      <c r="DL10">
        <v>0</v>
      </c>
      <c r="DM10">
        <v>0</v>
      </c>
      <c r="DN10">
        <v>0</v>
      </c>
      <c r="DO10">
        <v>0</v>
      </c>
      <c r="DP10">
        <v>0</v>
      </c>
      <c r="DQ10">
        <v>0</v>
      </c>
    </row>
    <row r="11" spans="1:121" x14ac:dyDescent="0.45">
      <c r="A11" t="s">
        <v>86</v>
      </c>
      <c r="B11">
        <v>2035</v>
      </c>
      <c r="C11">
        <v>115368856</v>
      </c>
      <c r="D11">
        <v>4808648</v>
      </c>
      <c r="E11">
        <v>0</v>
      </c>
      <c r="F11">
        <v>1129180.3</v>
      </c>
      <c r="G11">
        <v>121306689.3</v>
      </c>
      <c r="H11">
        <v>111220709.40000001</v>
      </c>
      <c r="I11">
        <v>101411917.8</v>
      </c>
      <c r="J11">
        <v>54878280</v>
      </c>
      <c r="K11">
        <v>60530550</v>
      </c>
      <c r="L11">
        <v>3.5900000000000001E-2</v>
      </c>
      <c r="M11">
        <v>5.3999999999999999E-2</v>
      </c>
      <c r="N11">
        <v>0.15</v>
      </c>
      <c r="O11">
        <v>81731.55</v>
      </c>
      <c r="P11">
        <v>25121.7</v>
      </c>
      <c r="Q11">
        <v>0.59</v>
      </c>
      <c r="R11">
        <v>0.68</v>
      </c>
      <c r="S11">
        <v>255.6</v>
      </c>
      <c r="T11">
        <v>20</v>
      </c>
      <c r="U11">
        <v>2.82</v>
      </c>
      <c r="V11">
        <v>19.3</v>
      </c>
      <c r="W11">
        <v>863.5</v>
      </c>
      <c r="X11">
        <v>0.19</v>
      </c>
      <c r="Y11">
        <v>257</v>
      </c>
      <c r="Z11">
        <v>45.1</v>
      </c>
      <c r="AA11">
        <v>302.10000000000002</v>
      </c>
      <c r="AB11">
        <v>215.1</v>
      </c>
      <c r="AC11">
        <v>17.2</v>
      </c>
      <c r="AD11">
        <v>2.44</v>
      </c>
      <c r="AE11">
        <v>16.2</v>
      </c>
      <c r="AF11">
        <v>714.8</v>
      </c>
      <c r="AG11">
        <v>0.16</v>
      </c>
      <c r="AH11">
        <v>216.3</v>
      </c>
      <c r="AI11">
        <v>37.5</v>
      </c>
      <c r="AJ11">
        <v>253.8</v>
      </c>
      <c r="AK11">
        <v>335.4</v>
      </c>
      <c r="AL11">
        <v>14.8</v>
      </c>
      <c r="AM11">
        <v>1.94</v>
      </c>
      <c r="AN11">
        <v>32</v>
      </c>
      <c r="AO11">
        <v>1484.4</v>
      </c>
      <c r="AP11">
        <v>0.15</v>
      </c>
      <c r="AQ11">
        <v>336.3</v>
      </c>
      <c r="AR11">
        <v>76.3</v>
      </c>
      <c r="AS11">
        <v>412.6</v>
      </c>
      <c r="AT11">
        <v>500.9</v>
      </c>
      <c r="AU11">
        <v>33.5</v>
      </c>
      <c r="AV11">
        <v>4.71</v>
      </c>
      <c r="AW11">
        <v>38.5</v>
      </c>
      <c r="AX11">
        <v>1818.8</v>
      </c>
      <c r="AY11">
        <v>0.28000000000000003</v>
      </c>
      <c r="AZ11">
        <v>503.1</v>
      </c>
      <c r="BA11">
        <v>92.7</v>
      </c>
      <c r="BB11">
        <v>595.9</v>
      </c>
      <c r="BC11">
        <v>32167415.899999999</v>
      </c>
      <c r="BD11">
        <v>2518.1</v>
      </c>
      <c r="BE11">
        <v>355.7</v>
      </c>
      <c r="BF11">
        <v>2432602.7000000002</v>
      </c>
      <c r="BG11">
        <v>108599.8</v>
      </c>
      <c r="BH11">
        <v>23.6</v>
      </c>
      <c r="BI11">
        <v>32339564.600000001</v>
      </c>
      <c r="BJ11">
        <v>5675321.5999999996</v>
      </c>
      <c r="BK11">
        <v>38014886.200000003</v>
      </c>
      <c r="BL11">
        <v>0</v>
      </c>
      <c r="BM11">
        <v>21.64</v>
      </c>
      <c r="BN11">
        <v>15.21</v>
      </c>
      <c r="BO11">
        <v>0</v>
      </c>
      <c r="BP11">
        <v>36.85</v>
      </c>
      <c r="BQ11">
        <v>23.38</v>
      </c>
      <c r="BR11">
        <v>17.09</v>
      </c>
      <c r="BS11">
        <v>0</v>
      </c>
      <c r="BT11">
        <v>40.479999999999997</v>
      </c>
      <c r="BU11">
        <v>127210410</v>
      </c>
      <c r="BV11">
        <v>19894772</v>
      </c>
      <c r="BW11">
        <v>4101713.5</v>
      </c>
      <c r="BX11">
        <v>25598.3</v>
      </c>
      <c r="BY11">
        <v>0</v>
      </c>
      <c r="BZ11">
        <v>0</v>
      </c>
      <c r="CA11">
        <v>19569620</v>
      </c>
      <c r="CB11">
        <v>0</v>
      </c>
      <c r="CC11">
        <v>0</v>
      </c>
      <c r="CD11">
        <v>2138763</v>
      </c>
      <c r="CE11">
        <v>31875878</v>
      </c>
      <c r="CF11">
        <v>0</v>
      </c>
      <c r="CG11">
        <v>89355.4</v>
      </c>
      <c r="CH11">
        <v>0</v>
      </c>
      <c r="CI11">
        <v>9464985</v>
      </c>
      <c r="CJ11">
        <v>42188480</v>
      </c>
      <c r="CK11">
        <v>0</v>
      </c>
      <c r="CL11">
        <v>0</v>
      </c>
      <c r="CM11">
        <v>0</v>
      </c>
      <c r="CN11">
        <v>17756008</v>
      </c>
      <c r="CO11">
        <v>0</v>
      </c>
      <c r="CP11">
        <v>0</v>
      </c>
      <c r="CQ11">
        <v>1804.2</v>
      </c>
      <c r="CR11">
        <v>6.4</v>
      </c>
      <c r="CS11">
        <v>0</v>
      </c>
      <c r="CT11">
        <v>5790.7</v>
      </c>
      <c r="CU11">
        <v>0</v>
      </c>
      <c r="CV11">
        <v>0</v>
      </c>
      <c r="CW11">
        <v>1445.5</v>
      </c>
      <c r="CX11">
        <v>11003.4</v>
      </c>
      <c r="CY11">
        <v>0</v>
      </c>
      <c r="CZ11">
        <v>927.2</v>
      </c>
      <c r="DA11">
        <v>0</v>
      </c>
      <c r="DB11">
        <v>3471</v>
      </c>
      <c r="DC11">
        <v>5544.5</v>
      </c>
      <c r="DD11">
        <v>218.1</v>
      </c>
      <c r="DE11">
        <v>0</v>
      </c>
      <c r="DF11">
        <v>0</v>
      </c>
      <c r="DG11">
        <v>7703.9</v>
      </c>
      <c r="DH11">
        <v>0</v>
      </c>
      <c r="DI11">
        <v>0</v>
      </c>
      <c r="DJ11">
        <v>12842.7</v>
      </c>
      <c r="DK11">
        <v>0</v>
      </c>
      <c r="DL11">
        <v>0</v>
      </c>
      <c r="DM11">
        <v>0</v>
      </c>
      <c r="DN11">
        <v>0</v>
      </c>
      <c r="DO11">
        <v>0</v>
      </c>
      <c r="DP11">
        <v>0</v>
      </c>
      <c r="DQ11">
        <v>0</v>
      </c>
    </row>
    <row r="12" spans="1:121" x14ac:dyDescent="0.45">
      <c r="A12" t="s">
        <v>86</v>
      </c>
      <c r="B12">
        <v>2040</v>
      </c>
      <c r="C12">
        <v>125247080</v>
      </c>
      <c r="D12">
        <v>8497508</v>
      </c>
      <c r="E12">
        <v>0</v>
      </c>
      <c r="F12">
        <v>1315638.3999999999</v>
      </c>
      <c r="G12">
        <v>135060220.40000001</v>
      </c>
      <c r="H12">
        <v>120743901.5</v>
      </c>
      <c r="I12">
        <v>98731442.200000003</v>
      </c>
      <c r="J12">
        <v>64435670</v>
      </c>
      <c r="K12">
        <v>69343050</v>
      </c>
      <c r="L12">
        <v>3.5900000000000001E-2</v>
      </c>
      <c r="M12">
        <v>5.3999999999999999E-2</v>
      </c>
      <c r="N12">
        <v>0.15</v>
      </c>
      <c r="O12">
        <v>81947.27</v>
      </c>
      <c r="P12">
        <v>28164.6</v>
      </c>
      <c r="Q12">
        <v>0.67</v>
      </c>
      <c r="R12">
        <v>0.75</v>
      </c>
      <c r="S12">
        <v>194</v>
      </c>
      <c r="T12">
        <v>14.1</v>
      </c>
      <c r="U12">
        <v>1.98</v>
      </c>
      <c r="V12">
        <v>16</v>
      </c>
      <c r="W12">
        <v>690.3</v>
      </c>
      <c r="X12">
        <v>0.15</v>
      </c>
      <c r="Y12">
        <v>195</v>
      </c>
      <c r="Z12">
        <v>36.700000000000003</v>
      </c>
      <c r="AA12">
        <v>231.6</v>
      </c>
      <c r="AB12">
        <v>157.6</v>
      </c>
      <c r="AC12">
        <v>11.7</v>
      </c>
      <c r="AD12">
        <v>1.64</v>
      </c>
      <c r="AE12">
        <v>13.1</v>
      </c>
      <c r="AF12">
        <v>554.4</v>
      </c>
      <c r="AG12">
        <v>0.13</v>
      </c>
      <c r="AH12">
        <v>158.4</v>
      </c>
      <c r="AI12">
        <v>29.6</v>
      </c>
      <c r="AJ12">
        <v>188.1</v>
      </c>
      <c r="AK12">
        <v>374.6</v>
      </c>
      <c r="AL12">
        <v>20</v>
      </c>
      <c r="AM12">
        <v>2.71</v>
      </c>
      <c r="AN12">
        <v>32.6</v>
      </c>
      <c r="AO12">
        <v>1547.3</v>
      </c>
      <c r="AP12">
        <v>0.17</v>
      </c>
      <c r="AQ12">
        <v>375.9</v>
      </c>
      <c r="AR12">
        <v>78.7</v>
      </c>
      <c r="AS12">
        <v>454.7</v>
      </c>
      <c r="AT12">
        <v>453.1</v>
      </c>
      <c r="AU12">
        <v>28.7</v>
      </c>
      <c r="AV12">
        <v>3.99</v>
      </c>
      <c r="AW12">
        <v>36.299999999999997</v>
      </c>
      <c r="AX12">
        <v>1707.2</v>
      </c>
      <c r="AY12">
        <v>0.24</v>
      </c>
      <c r="AZ12">
        <v>455.1</v>
      </c>
      <c r="BA12">
        <v>87.2</v>
      </c>
      <c r="BB12">
        <v>542.29999999999995</v>
      </c>
      <c r="BC12">
        <v>26844019.5</v>
      </c>
      <c r="BD12">
        <v>1951.4</v>
      </c>
      <c r="BE12">
        <v>273.7</v>
      </c>
      <c r="BF12">
        <v>2221479.6</v>
      </c>
      <c r="BG12">
        <v>95512.7</v>
      </c>
      <c r="BH12">
        <v>20.9</v>
      </c>
      <c r="BI12">
        <v>26976892.800000001</v>
      </c>
      <c r="BJ12">
        <v>5073456.0999999996</v>
      </c>
      <c r="BK12">
        <v>32050349</v>
      </c>
      <c r="BL12">
        <v>0</v>
      </c>
      <c r="BM12">
        <v>19.55</v>
      </c>
      <c r="BN12">
        <v>14.92</v>
      </c>
      <c r="BO12">
        <v>0</v>
      </c>
      <c r="BP12">
        <v>34.47</v>
      </c>
      <c r="BQ12">
        <v>21.46</v>
      </c>
      <c r="BR12">
        <v>17.190000000000001</v>
      </c>
      <c r="BS12">
        <v>0</v>
      </c>
      <c r="BT12">
        <v>38.65</v>
      </c>
      <c r="BU12">
        <v>140210400</v>
      </c>
      <c r="BV12">
        <v>36328780</v>
      </c>
      <c r="BW12">
        <v>7258634.5</v>
      </c>
      <c r="BX12">
        <v>24264.1</v>
      </c>
      <c r="BY12">
        <v>0</v>
      </c>
      <c r="BZ12">
        <v>0</v>
      </c>
      <c r="CA12">
        <v>14860813</v>
      </c>
      <c r="CB12">
        <v>0</v>
      </c>
      <c r="CC12">
        <v>0</v>
      </c>
      <c r="CD12">
        <v>2562441.5</v>
      </c>
      <c r="CE12">
        <v>30830694</v>
      </c>
      <c r="CF12">
        <v>0</v>
      </c>
      <c r="CG12">
        <v>74227.600000000006</v>
      </c>
      <c r="CH12">
        <v>0</v>
      </c>
      <c r="CI12">
        <v>9219771</v>
      </c>
      <c r="CJ12">
        <v>41613216</v>
      </c>
      <c r="CK12">
        <v>0</v>
      </c>
      <c r="CL12">
        <v>0</v>
      </c>
      <c r="CM12">
        <v>0</v>
      </c>
      <c r="CN12">
        <v>33766336</v>
      </c>
      <c r="CO12">
        <v>0</v>
      </c>
      <c r="CP12">
        <v>0</v>
      </c>
      <c r="CQ12">
        <v>3644.2</v>
      </c>
      <c r="CR12">
        <v>6.4</v>
      </c>
      <c r="CS12">
        <v>0</v>
      </c>
      <c r="CT12">
        <v>5790.7</v>
      </c>
      <c r="CU12">
        <v>0</v>
      </c>
      <c r="CV12">
        <v>0</v>
      </c>
      <c r="CW12">
        <v>1782.3</v>
      </c>
      <c r="CX12">
        <v>11003.4</v>
      </c>
      <c r="CY12">
        <v>0</v>
      </c>
      <c r="CZ12">
        <v>927.2</v>
      </c>
      <c r="DA12">
        <v>0</v>
      </c>
      <c r="DB12">
        <v>3471</v>
      </c>
      <c r="DC12">
        <v>5544.5</v>
      </c>
      <c r="DD12">
        <v>0</v>
      </c>
      <c r="DE12">
        <v>0</v>
      </c>
      <c r="DF12">
        <v>0</v>
      </c>
      <c r="DG12">
        <v>14426.3</v>
      </c>
      <c r="DH12">
        <v>0</v>
      </c>
      <c r="DI12">
        <v>0</v>
      </c>
      <c r="DJ12">
        <v>21738.1</v>
      </c>
      <c r="DK12">
        <v>0</v>
      </c>
      <c r="DL12">
        <v>0</v>
      </c>
      <c r="DM12">
        <v>0</v>
      </c>
      <c r="DN12">
        <v>0</v>
      </c>
      <c r="DO12">
        <v>0</v>
      </c>
      <c r="DP12">
        <v>0</v>
      </c>
      <c r="DQ12">
        <v>0</v>
      </c>
    </row>
    <row r="13" spans="1:121" x14ac:dyDescent="0.45">
      <c r="A13" t="s">
        <v>86</v>
      </c>
      <c r="B13">
        <v>2045</v>
      </c>
      <c r="C13">
        <v>133963030</v>
      </c>
      <c r="D13">
        <v>10188792</v>
      </c>
      <c r="E13">
        <v>0</v>
      </c>
      <c r="F13">
        <v>1176444.8</v>
      </c>
      <c r="G13">
        <v>145328266.40000001</v>
      </c>
      <c r="H13">
        <v>129146566.2</v>
      </c>
      <c r="I13">
        <v>100190084.09999999</v>
      </c>
      <c r="J13">
        <v>58108340</v>
      </c>
      <c r="K13">
        <v>62013812</v>
      </c>
      <c r="L13">
        <v>3.5900000000000001E-2</v>
      </c>
      <c r="M13">
        <v>5.3999999999999999E-2</v>
      </c>
      <c r="N13">
        <v>0.15</v>
      </c>
      <c r="O13">
        <v>82024.22</v>
      </c>
      <c r="P13">
        <v>30506.3</v>
      </c>
      <c r="Q13">
        <v>0.69</v>
      </c>
      <c r="R13">
        <v>0.76</v>
      </c>
      <c r="S13">
        <v>175.9</v>
      </c>
      <c r="T13">
        <v>11.9</v>
      </c>
      <c r="U13">
        <v>1.65</v>
      </c>
      <c r="V13">
        <v>15.4</v>
      </c>
      <c r="W13">
        <v>654.4</v>
      </c>
      <c r="X13">
        <v>0.14000000000000001</v>
      </c>
      <c r="Y13">
        <v>176.7</v>
      </c>
      <c r="Z13">
        <v>34.9</v>
      </c>
      <c r="AA13">
        <v>211.6</v>
      </c>
      <c r="AB13">
        <v>142.6</v>
      </c>
      <c r="AC13">
        <v>9.8000000000000007</v>
      </c>
      <c r="AD13">
        <v>1.37</v>
      </c>
      <c r="AE13">
        <v>12.6</v>
      </c>
      <c r="AF13">
        <v>524.79999999999995</v>
      </c>
      <c r="AG13">
        <v>0.12</v>
      </c>
      <c r="AH13">
        <v>143.30000000000001</v>
      </c>
      <c r="AI13">
        <v>28.3</v>
      </c>
      <c r="AJ13">
        <v>171.5</v>
      </c>
      <c r="AK13">
        <v>336.5</v>
      </c>
      <c r="AL13">
        <v>19.3</v>
      </c>
      <c r="AM13">
        <v>2.63</v>
      </c>
      <c r="AN13">
        <v>28.3</v>
      </c>
      <c r="AO13">
        <v>1349.7</v>
      </c>
      <c r="AP13">
        <v>0.16</v>
      </c>
      <c r="AQ13">
        <v>337.8</v>
      </c>
      <c r="AR13">
        <v>68.599999999999994</v>
      </c>
      <c r="AS13">
        <v>406.3</v>
      </c>
      <c r="AT13">
        <v>386.6</v>
      </c>
      <c r="AU13">
        <v>22.4</v>
      </c>
      <c r="AV13">
        <v>3.09</v>
      </c>
      <c r="AW13">
        <v>32.9</v>
      </c>
      <c r="AX13">
        <v>1526.1</v>
      </c>
      <c r="AY13">
        <v>0.2</v>
      </c>
      <c r="AZ13">
        <v>388.1</v>
      </c>
      <c r="BA13">
        <v>78.5</v>
      </c>
      <c r="BB13">
        <v>466.6</v>
      </c>
      <c r="BC13">
        <v>25926419.800000001</v>
      </c>
      <c r="BD13">
        <v>1750.6</v>
      </c>
      <c r="BE13">
        <v>243.7</v>
      </c>
      <c r="BF13">
        <v>2270694.5</v>
      </c>
      <c r="BG13">
        <v>96501.4</v>
      </c>
      <c r="BH13">
        <v>20.2</v>
      </c>
      <c r="BI13">
        <v>26045105</v>
      </c>
      <c r="BJ13">
        <v>5151940.3</v>
      </c>
      <c r="BK13">
        <v>31197045.300000001</v>
      </c>
      <c r="BL13">
        <v>0</v>
      </c>
      <c r="BM13">
        <v>17.07</v>
      </c>
      <c r="BN13">
        <v>14.86</v>
      </c>
      <c r="BO13">
        <v>0</v>
      </c>
      <c r="BP13">
        <v>31.93</v>
      </c>
      <c r="BQ13">
        <v>18.96</v>
      </c>
      <c r="BR13">
        <v>17.22</v>
      </c>
      <c r="BS13">
        <v>0</v>
      </c>
      <c r="BT13">
        <v>36.18</v>
      </c>
      <c r="BU13">
        <v>149469330</v>
      </c>
      <c r="BV13">
        <v>45138184</v>
      </c>
      <c r="BW13">
        <v>8749858</v>
      </c>
      <c r="BX13">
        <v>21792.799999999999</v>
      </c>
      <c r="BY13">
        <v>0</v>
      </c>
      <c r="BZ13">
        <v>0</v>
      </c>
      <c r="CA13">
        <v>13009146</v>
      </c>
      <c r="CB13">
        <v>0</v>
      </c>
      <c r="CC13">
        <v>0</v>
      </c>
      <c r="CD13">
        <v>2861001.8</v>
      </c>
      <c r="CE13">
        <v>33075174</v>
      </c>
      <c r="CF13">
        <v>0</v>
      </c>
      <c r="CG13">
        <v>57660.2</v>
      </c>
      <c r="CH13">
        <v>0</v>
      </c>
      <c r="CI13">
        <v>8805473</v>
      </c>
      <c r="CJ13">
        <v>40612040</v>
      </c>
      <c r="CK13">
        <v>0</v>
      </c>
      <c r="CL13">
        <v>0</v>
      </c>
      <c r="CM13">
        <v>0</v>
      </c>
      <c r="CN13">
        <v>42277180</v>
      </c>
      <c r="CO13">
        <v>0</v>
      </c>
      <c r="CP13">
        <v>0</v>
      </c>
      <c r="CQ13">
        <v>4284.3</v>
      </c>
      <c r="CR13">
        <v>6.4</v>
      </c>
      <c r="CS13">
        <v>0</v>
      </c>
      <c r="CT13">
        <v>5372.6</v>
      </c>
      <c r="CU13">
        <v>0</v>
      </c>
      <c r="CV13">
        <v>0</v>
      </c>
      <c r="CW13">
        <v>2185.6</v>
      </c>
      <c r="CX13">
        <v>11003.4</v>
      </c>
      <c r="CY13">
        <v>0</v>
      </c>
      <c r="CZ13">
        <v>927.2</v>
      </c>
      <c r="DA13">
        <v>0</v>
      </c>
      <c r="DB13">
        <v>3471</v>
      </c>
      <c r="DC13">
        <v>5544.5</v>
      </c>
      <c r="DD13">
        <v>0</v>
      </c>
      <c r="DE13">
        <v>0</v>
      </c>
      <c r="DF13">
        <v>0</v>
      </c>
      <c r="DG13">
        <v>18721.2</v>
      </c>
      <c r="DH13">
        <v>0</v>
      </c>
      <c r="DI13">
        <v>0</v>
      </c>
      <c r="DJ13">
        <v>25124.1</v>
      </c>
      <c r="DK13">
        <v>0</v>
      </c>
      <c r="DL13">
        <v>0</v>
      </c>
      <c r="DM13">
        <v>0</v>
      </c>
      <c r="DN13">
        <v>0</v>
      </c>
      <c r="DO13">
        <v>0</v>
      </c>
      <c r="DP13">
        <v>0</v>
      </c>
      <c r="DQ13">
        <v>0</v>
      </c>
    </row>
    <row r="14" spans="1:121" x14ac:dyDescent="0.45">
      <c r="A14" t="s">
        <v>86</v>
      </c>
      <c r="B14">
        <v>2050</v>
      </c>
      <c r="C14">
        <v>142183200</v>
      </c>
      <c r="D14">
        <v>8948993</v>
      </c>
      <c r="E14">
        <v>0</v>
      </c>
      <c r="F14">
        <v>1163472</v>
      </c>
      <c r="G14">
        <v>152295662.90000001</v>
      </c>
      <c r="H14">
        <v>137071196.19999999</v>
      </c>
      <c r="I14">
        <v>105556760.40000001</v>
      </c>
      <c r="J14">
        <v>60554230</v>
      </c>
      <c r="K14">
        <v>57778360</v>
      </c>
      <c r="L14">
        <v>3.5900000000000001E-2</v>
      </c>
      <c r="M14">
        <v>5.3999999999999999E-2</v>
      </c>
      <c r="N14">
        <v>0.15</v>
      </c>
      <c r="O14">
        <v>83085.5</v>
      </c>
      <c r="P14">
        <v>32533.599999999999</v>
      </c>
      <c r="Q14">
        <v>0.69</v>
      </c>
      <c r="R14">
        <v>0.76</v>
      </c>
      <c r="S14">
        <v>160.30000000000001</v>
      </c>
      <c r="T14">
        <v>9.1</v>
      </c>
      <c r="U14">
        <v>1.24</v>
      </c>
      <c r="V14">
        <v>15.8</v>
      </c>
      <c r="W14">
        <v>651.29999999999995</v>
      </c>
      <c r="X14">
        <v>0.13</v>
      </c>
      <c r="Y14">
        <v>160.9</v>
      </c>
      <c r="Z14">
        <v>35.200000000000003</v>
      </c>
      <c r="AA14">
        <v>196.1</v>
      </c>
      <c r="AB14">
        <v>131.6</v>
      </c>
      <c r="AC14">
        <v>7.7</v>
      </c>
      <c r="AD14">
        <v>1.05</v>
      </c>
      <c r="AE14">
        <v>12.9</v>
      </c>
      <c r="AF14">
        <v>528.5</v>
      </c>
      <c r="AG14">
        <v>0.11</v>
      </c>
      <c r="AH14">
        <v>132.1</v>
      </c>
      <c r="AI14">
        <v>28.6</v>
      </c>
      <c r="AJ14">
        <v>160.80000000000001</v>
      </c>
      <c r="AK14">
        <v>306.7</v>
      </c>
      <c r="AL14">
        <v>16.899999999999999</v>
      </c>
      <c r="AM14">
        <v>2.29</v>
      </c>
      <c r="AN14">
        <v>26.5</v>
      </c>
      <c r="AO14">
        <v>1252.3</v>
      </c>
      <c r="AP14">
        <v>0.15</v>
      </c>
      <c r="AQ14">
        <v>307.8</v>
      </c>
      <c r="AR14">
        <v>63.9</v>
      </c>
      <c r="AS14">
        <v>371.7</v>
      </c>
      <c r="AT14">
        <v>377.7</v>
      </c>
      <c r="AU14">
        <v>19.7</v>
      </c>
      <c r="AV14">
        <v>2.67</v>
      </c>
      <c r="AW14">
        <v>33.9</v>
      </c>
      <c r="AX14">
        <v>1565.3</v>
      </c>
      <c r="AY14">
        <v>0.19</v>
      </c>
      <c r="AZ14">
        <v>379</v>
      </c>
      <c r="BA14">
        <v>80.599999999999994</v>
      </c>
      <c r="BB14">
        <v>459.6</v>
      </c>
      <c r="BC14">
        <v>23683473.5</v>
      </c>
      <c r="BD14">
        <v>1344.4</v>
      </c>
      <c r="BE14">
        <v>183.3</v>
      </c>
      <c r="BF14">
        <v>2333136.2999999998</v>
      </c>
      <c r="BG14">
        <v>96286.3</v>
      </c>
      <c r="BH14">
        <v>18.899999999999999</v>
      </c>
      <c r="BI14">
        <v>23773565.899999999</v>
      </c>
      <c r="BJ14">
        <v>5207628</v>
      </c>
      <c r="BK14">
        <v>28981193.800000001</v>
      </c>
      <c r="BL14">
        <v>0</v>
      </c>
      <c r="BM14">
        <v>17.440000000000001</v>
      </c>
      <c r="BN14">
        <v>15.25</v>
      </c>
      <c r="BO14">
        <v>0</v>
      </c>
      <c r="BP14">
        <v>32.700000000000003</v>
      </c>
      <c r="BQ14">
        <v>19.27</v>
      </c>
      <c r="BR14">
        <v>17.47</v>
      </c>
      <c r="BS14">
        <v>0</v>
      </c>
      <c r="BT14">
        <v>36.74</v>
      </c>
      <c r="BU14">
        <v>149654580</v>
      </c>
      <c r="BV14">
        <v>46738904</v>
      </c>
      <c r="BW14">
        <v>7617783</v>
      </c>
      <c r="BX14">
        <v>21090.6</v>
      </c>
      <c r="BY14">
        <v>0</v>
      </c>
      <c r="BZ14">
        <v>0</v>
      </c>
      <c r="CA14">
        <v>9319278</v>
      </c>
      <c r="CB14">
        <v>0</v>
      </c>
      <c r="CC14">
        <v>0</v>
      </c>
      <c r="CD14">
        <v>3249568.2</v>
      </c>
      <c r="CE14">
        <v>36818680</v>
      </c>
      <c r="CF14">
        <v>0</v>
      </c>
      <c r="CG14">
        <v>121287.4</v>
      </c>
      <c r="CH14">
        <v>0</v>
      </c>
      <c r="CI14">
        <v>8695776</v>
      </c>
      <c r="CJ14">
        <v>40321770</v>
      </c>
      <c r="CK14">
        <v>0</v>
      </c>
      <c r="CL14">
        <v>0</v>
      </c>
      <c r="CM14">
        <v>0</v>
      </c>
      <c r="CN14">
        <v>43489336</v>
      </c>
      <c r="CO14">
        <v>0</v>
      </c>
      <c r="CP14">
        <v>0</v>
      </c>
      <c r="CQ14">
        <v>4001.4</v>
      </c>
      <c r="CR14">
        <v>6.4</v>
      </c>
      <c r="CS14">
        <v>0</v>
      </c>
      <c r="CT14">
        <v>3727.6</v>
      </c>
      <c r="CU14">
        <v>0</v>
      </c>
      <c r="CV14">
        <v>0</v>
      </c>
      <c r="CW14">
        <v>2540.3000000000002</v>
      </c>
      <c r="CX14">
        <v>11003.4</v>
      </c>
      <c r="CY14">
        <v>0</v>
      </c>
      <c r="CZ14">
        <v>2001.1</v>
      </c>
      <c r="DA14">
        <v>0</v>
      </c>
      <c r="DB14">
        <v>3471</v>
      </c>
      <c r="DC14">
        <v>5544.5</v>
      </c>
      <c r="DD14">
        <v>0</v>
      </c>
      <c r="DE14">
        <v>0</v>
      </c>
      <c r="DF14">
        <v>0</v>
      </c>
      <c r="DG14">
        <v>19799.2</v>
      </c>
      <c r="DH14">
        <v>0</v>
      </c>
      <c r="DI14">
        <v>0</v>
      </c>
      <c r="DJ14">
        <v>21748.2</v>
      </c>
      <c r="DK14">
        <v>0</v>
      </c>
      <c r="DL14">
        <v>0</v>
      </c>
      <c r="DM14">
        <v>0</v>
      </c>
      <c r="DN14">
        <v>0</v>
      </c>
      <c r="DO14">
        <v>0</v>
      </c>
      <c r="DP14">
        <v>0</v>
      </c>
      <c r="DQ14">
        <v>0</v>
      </c>
    </row>
    <row r="15" spans="1:121" x14ac:dyDescent="0.45">
      <c r="A15" t="s">
        <v>94</v>
      </c>
      <c r="B15">
        <v>2024</v>
      </c>
      <c r="C15">
        <v>51551216</v>
      </c>
      <c r="D15">
        <v>0</v>
      </c>
      <c r="E15">
        <v>26004.400000000001</v>
      </c>
      <c r="F15">
        <v>881987.5</v>
      </c>
      <c r="G15">
        <v>52459207.399999999</v>
      </c>
      <c r="H15">
        <v>49697857.200000003</v>
      </c>
      <c r="I15">
        <v>51361523.399999999</v>
      </c>
      <c r="J15">
        <v>48007376</v>
      </c>
      <c r="K15">
        <v>44824250</v>
      </c>
      <c r="L15">
        <v>3.5900000000000001E-2</v>
      </c>
      <c r="M15">
        <v>5.3999999999999999E-2</v>
      </c>
      <c r="N15">
        <v>0.17649999999999999</v>
      </c>
      <c r="O15">
        <v>4723.1499999999996</v>
      </c>
      <c r="P15">
        <v>11237.3</v>
      </c>
      <c r="Q15">
        <v>0.38</v>
      </c>
      <c r="R15">
        <v>0.52</v>
      </c>
      <c r="S15">
        <v>383.6</v>
      </c>
      <c r="T15">
        <v>28.2</v>
      </c>
      <c r="U15">
        <v>3.98</v>
      </c>
      <c r="V15">
        <v>29.2</v>
      </c>
      <c r="W15">
        <v>1338.1</v>
      </c>
      <c r="X15">
        <v>0.25</v>
      </c>
      <c r="Y15">
        <v>385.5</v>
      </c>
      <c r="Z15">
        <v>69.099999999999994</v>
      </c>
      <c r="AA15">
        <v>454.7</v>
      </c>
      <c r="AB15">
        <v>335.1</v>
      </c>
      <c r="AC15">
        <v>27.8</v>
      </c>
      <c r="AD15">
        <v>3.96</v>
      </c>
      <c r="AE15">
        <v>21.8</v>
      </c>
      <c r="AF15">
        <v>1069</v>
      </c>
      <c r="AG15">
        <v>0.2</v>
      </c>
      <c r="AH15">
        <v>337</v>
      </c>
      <c r="AI15">
        <v>53.7</v>
      </c>
      <c r="AJ15">
        <v>390.7</v>
      </c>
      <c r="AK15">
        <v>392.5</v>
      </c>
      <c r="AL15">
        <v>21</v>
      </c>
      <c r="AM15">
        <v>3.02</v>
      </c>
      <c r="AN15">
        <v>36.200000000000003</v>
      </c>
      <c r="AO15">
        <v>1459</v>
      </c>
      <c r="AP15">
        <v>0.28999999999999998</v>
      </c>
      <c r="AQ15">
        <v>393.9</v>
      </c>
      <c r="AR15">
        <v>79.7</v>
      </c>
      <c r="AS15">
        <v>473.7</v>
      </c>
      <c r="AT15">
        <v>773.6</v>
      </c>
      <c r="AU15">
        <v>61</v>
      </c>
      <c r="AV15">
        <v>8.83</v>
      </c>
      <c r="AW15">
        <v>51.7</v>
      </c>
      <c r="AX15">
        <v>2397.6999999999998</v>
      </c>
      <c r="AY15">
        <v>0.49</v>
      </c>
      <c r="AZ15">
        <v>777.9</v>
      </c>
      <c r="BA15">
        <v>123.3</v>
      </c>
      <c r="BB15">
        <v>901.1</v>
      </c>
      <c r="BC15">
        <v>18775177.800000001</v>
      </c>
      <c r="BD15">
        <v>1383.7</v>
      </c>
      <c r="BE15">
        <v>194.9</v>
      </c>
      <c r="BF15">
        <v>1426105.1</v>
      </c>
      <c r="BG15">
        <v>65442</v>
      </c>
      <c r="BH15">
        <v>12.1</v>
      </c>
      <c r="BI15">
        <v>18869609.800000001</v>
      </c>
      <c r="BJ15">
        <v>3379592.2</v>
      </c>
      <c r="BK15">
        <v>22249202</v>
      </c>
      <c r="BL15">
        <v>0</v>
      </c>
      <c r="BM15">
        <v>29.75</v>
      </c>
      <c r="BN15">
        <v>1.01</v>
      </c>
      <c r="BO15">
        <v>0</v>
      </c>
      <c r="BP15">
        <v>30.76</v>
      </c>
      <c r="BQ15">
        <v>31.53</v>
      </c>
      <c r="BR15">
        <v>1.1100000000000001</v>
      </c>
      <c r="BS15">
        <v>0</v>
      </c>
      <c r="BT15">
        <v>32.630000000000003</v>
      </c>
      <c r="BU15">
        <v>49328300</v>
      </c>
      <c r="BV15">
        <v>1097684</v>
      </c>
      <c r="BW15">
        <v>0</v>
      </c>
      <c r="BX15">
        <v>98117.6</v>
      </c>
      <c r="BY15">
        <v>0</v>
      </c>
      <c r="BZ15">
        <v>0</v>
      </c>
      <c r="CA15">
        <v>11215421</v>
      </c>
      <c r="CB15">
        <v>0</v>
      </c>
      <c r="CC15">
        <v>0</v>
      </c>
      <c r="CD15">
        <v>428917.4</v>
      </c>
      <c r="CE15">
        <v>19219532</v>
      </c>
      <c r="CF15">
        <v>0</v>
      </c>
      <c r="CG15">
        <v>64191.3</v>
      </c>
      <c r="CH15">
        <v>0</v>
      </c>
      <c r="CI15">
        <v>2896239.2</v>
      </c>
      <c r="CJ15">
        <v>14515110</v>
      </c>
      <c r="CK15">
        <v>200615.7</v>
      </c>
      <c r="CL15">
        <v>21389.1</v>
      </c>
      <c r="CM15">
        <v>0</v>
      </c>
      <c r="CN15">
        <v>668766.5</v>
      </c>
      <c r="CO15">
        <v>0</v>
      </c>
      <c r="CP15">
        <v>0</v>
      </c>
      <c r="CQ15">
        <v>0</v>
      </c>
      <c r="CR15">
        <v>16.8</v>
      </c>
      <c r="CS15">
        <v>0</v>
      </c>
      <c r="CT15">
        <v>5128.1000000000004</v>
      </c>
      <c r="CU15">
        <v>0</v>
      </c>
      <c r="CV15">
        <v>0</v>
      </c>
      <c r="CW15">
        <v>278.5</v>
      </c>
      <c r="CX15">
        <v>4597</v>
      </c>
      <c r="CY15">
        <v>0</v>
      </c>
      <c r="CZ15">
        <v>705.4</v>
      </c>
      <c r="DA15">
        <v>0</v>
      </c>
      <c r="DB15">
        <v>1265.8</v>
      </c>
      <c r="DC15">
        <v>1817.8</v>
      </c>
      <c r="DD15">
        <v>305.8</v>
      </c>
      <c r="DE15">
        <v>30</v>
      </c>
      <c r="DF15">
        <v>0</v>
      </c>
      <c r="DG15">
        <v>306.7</v>
      </c>
      <c r="DH15">
        <v>0</v>
      </c>
      <c r="DI15">
        <v>0</v>
      </c>
      <c r="DJ15">
        <v>0</v>
      </c>
      <c r="DK15">
        <v>300</v>
      </c>
      <c r="DL15">
        <v>0</v>
      </c>
      <c r="DM15">
        <v>0</v>
      </c>
      <c r="DN15">
        <v>0</v>
      </c>
      <c r="DO15">
        <v>0</v>
      </c>
      <c r="DP15">
        <v>0</v>
      </c>
      <c r="DQ15">
        <v>0</v>
      </c>
    </row>
    <row r="16" spans="1:121" x14ac:dyDescent="0.45">
      <c r="A16" t="s">
        <v>94</v>
      </c>
      <c r="B16">
        <v>2026</v>
      </c>
      <c r="C16">
        <v>52636924</v>
      </c>
      <c r="D16">
        <v>0</v>
      </c>
      <c r="E16">
        <v>28826.400000000001</v>
      </c>
      <c r="F16">
        <v>1122759.8999999999</v>
      </c>
      <c r="G16">
        <v>53788509.399999999</v>
      </c>
      <c r="H16">
        <v>50744535.600000001</v>
      </c>
      <c r="I16">
        <v>49437835.299999997</v>
      </c>
      <c r="J16">
        <v>59068532</v>
      </c>
      <c r="K16">
        <v>52468140</v>
      </c>
      <c r="L16">
        <v>3.5900000000000001E-2</v>
      </c>
      <c r="M16">
        <v>5.3999999999999999E-2</v>
      </c>
      <c r="N16">
        <v>0.17660000000000001</v>
      </c>
      <c r="O16">
        <v>41037.07</v>
      </c>
      <c r="P16">
        <v>11488.9</v>
      </c>
      <c r="Q16">
        <v>0.46</v>
      </c>
      <c r="R16">
        <v>0.64</v>
      </c>
      <c r="S16">
        <v>318</v>
      </c>
      <c r="T16">
        <v>22.3</v>
      </c>
      <c r="U16">
        <v>3.12</v>
      </c>
      <c r="V16">
        <v>25.7</v>
      </c>
      <c r="W16">
        <v>1153.8</v>
      </c>
      <c r="X16">
        <v>0.21</v>
      </c>
      <c r="Y16">
        <v>319.5</v>
      </c>
      <c r="Z16">
        <v>60.1</v>
      </c>
      <c r="AA16">
        <v>379.6</v>
      </c>
      <c r="AB16">
        <v>237.1</v>
      </c>
      <c r="AC16">
        <v>18.600000000000001</v>
      </c>
      <c r="AD16">
        <v>2.63</v>
      </c>
      <c r="AE16">
        <v>16.600000000000001</v>
      </c>
      <c r="AF16">
        <v>794.5</v>
      </c>
      <c r="AG16">
        <v>0.14000000000000001</v>
      </c>
      <c r="AH16">
        <v>238.3</v>
      </c>
      <c r="AI16">
        <v>40.299999999999997</v>
      </c>
      <c r="AJ16">
        <v>278.7</v>
      </c>
      <c r="AK16">
        <v>334.7</v>
      </c>
      <c r="AL16">
        <v>13.5</v>
      </c>
      <c r="AM16">
        <v>1.86</v>
      </c>
      <c r="AN16">
        <v>34.5</v>
      </c>
      <c r="AO16">
        <v>1415.3</v>
      </c>
      <c r="AP16">
        <v>0.23</v>
      </c>
      <c r="AQ16">
        <v>335.6</v>
      </c>
      <c r="AR16">
        <v>76.7</v>
      </c>
      <c r="AS16">
        <v>412.3</v>
      </c>
      <c r="AT16">
        <v>717.1</v>
      </c>
      <c r="AU16">
        <v>56.5</v>
      </c>
      <c r="AV16">
        <v>8.11</v>
      </c>
      <c r="AW16">
        <v>47.4</v>
      </c>
      <c r="AX16">
        <v>2278.9</v>
      </c>
      <c r="AY16">
        <v>0.42</v>
      </c>
      <c r="AZ16">
        <v>721</v>
      </c>
      <c r="BA16">
        <v>115.4</v>
      </c>
      <c r="BB16">
        <v>836.4</v>
      </c>
      <c r="BC16">
        <v>14888595.1</v>
      </c>
      <c r="BD16">
        <v>1045.5999999999999</v>
      </c>
      <c r="BE16">
        <v>146.1</v>
      </c>
      <c r="BF16">
        <v>1200721.7</v>
      </c>
      <c r="BG16">
        <v>53966.6</v>
      </c>
      <c r="BH16">
        <v>9.9</v>
      </c>
      <c r="BI16">
        <v>14959649.9</v>
      </c>
      <c r="BJ16">
        <v>2811641.4</v>
      </c>
      <c r="BK16">
        <v>17771291.300000001</v>
      </c>
      <c r="BL16">
        <v>0</v>
      </c>
      <c r="BM16">
        <v>27.17</v>
      </c>
      <c r="BN16">
        <v>8.7200000000000006</v>
      </c>
      <c r="BO16">
        <v>0</v>
      </c>
      <c r="BP16">
        <v>35.89</v>
      </c>
      <c r="BQ16">
        <v>28.81</v>
      </c>
      <c r="BR16">
        <v>9.52</v>
      </c>
      <c r="BS16">
        <v>0</v>
      </c>
      <c r="BT16">
        <v>38.32</v>
      </c>
      <c r="BU16">
        <v>47216810</v>
      </c>
      <c r="BV16">
        <v>4350674</v>
      </c>
      <c r="BW16">
        <v>0</v>
      </c>
      <c r="BX16">
        <v>96255.4</v>
      </c>
      <c r="BY16">
        <v>0</v>
      </c>
      <c r="BZ16">
        <v>0</v>
      </c>
      <c r="CA16">
        <v>8439922</v>
      </c>
      <c r="CB16">
        <v>0</v>
      </c>
      <c r="CC16">
        <v>0</v>
      </c>
      <c r="CD16">
        <v>1084511</v>
      </c>
      <c r="CE16">
        <v>16906450</v>
      </c>
      <c r="CF16">
        <v>0</v>
      </c>
      <c r="CG16">
        <v>33808.6</v>
      </c>
      <c r="CH16">
        <v>0</v>
      </c>
      <c r="CI16">
        <v>2875972.8</v>
      </c>
      <c r="CJ16">
        <v>14490571</v>
      </c>
      <c r="CK16">
        <v>0</v>
      </c>
      <c r="CL16">
        <v>23154.799999999999</v>
      </c>
      <c r="CM16">
        <v>0</v>
      </c>
      <c r="CN16">
        <v>3266163</v>
      </c>
      <c r="CO16">
        <v>0</v>
      </c>
      <c r="CP16">
        <v>0</v>
      </c>
      <c r="CQ16">
        <v>0</v>
      </c>
      <c r="CR16">
        <v>16.8</v>
      </c>
      <c r="CS16">
        <v>0</v>
      </c>
      <c r="CT16">
        <v>4310.3999999999996</v>
      </c>
      <c r="CU16">
        <v>0</v>
      </c>
      <c r="CV16">
        <v>0</v>
      </c>
      <c r="CW16">
        <v>705.1</v>
      </c>
      <c r="CX16">
        <v>4597</v>
      </c>
      <c r="CY16">
        <v>0</v>
      </c>
      <c r="CZ16">
        <v>705.4</v>
      </c>
      <c r="DA16">
        <v>0</v>
      </c>
      <c r="DB16">
        <v>1265.8</v>
      </c>
      <c r="DC16">
        <v>1817.8</v>
      </c>
      <c r="DD16">
        <v>3.1</v>
      </c>
      <c r="DE16">
        <v>30</v>
      </c>
      <c r="DF16">
        <v>0</v>
      </c>
      <c r="DG16">
        <v>1414</v>
      </c>
      <c r="DH16">
        <v>0</v>
      </c>
      <c r="DI16">
        <v>0</v>
      </c>
      <c r="DJ16">
        <v>0</v>
      </c>
      <c r="DK16">
        <v>300</v>
      </c>
      <c r="DL16">
        <v>0</v>
      </c>
      <c r="DM16">
        <v>0</v>
      </c>
      <c r="DN16">
        <v>0</v>
      </c>
      <c r="DO16">
        <v>0</v>
      </c>
      <c r="DP16">
        <v>0</v>
      </c>
      <c r="DQ16">
        <v>0</v>
      </c>
    </row>
    <row r="17" spans="1:121" x14ac:dyDescent="0.45">
      <c r="A17" t="s">
        <v>94</v>
      </c>
      <c r="B17">
        <v>2028</v>
      </c>
      <c r="C17">
        <v>53973292</v>
      </c>
      <c r="D17">
        <v>933185.1</v>
      </c>
      <c r="E17">
        <v>55774</v>
      </c>
      <c r="F17">
        <v>1712167.4</v>
      </c>
      <c r="G17">
        <v>56674417.399999999</v>
      </c>
      <c r="H17">
        <v>52032872.399999999</v>
      </c>
      <c r="I17">
        <v>46351061.100000001</v>
      </c>
      <c r="J17">
        <v>85612860</v>
      </c>
      <c r="K17">
        <v>70196000</v>
      </c>
      <c r="L17">
        <v>3.5900000000000001E-2</v>
      </c>
      <c r="M17">
        <v>5.3999999999999999E-2</v>
      </c>
      <c r="N17">
        <v>0.1767</v>
      </c>
      <c r="O17">
        <v>53764.72</v>
      </c>
      <c r="P17">
        <v>11869.8</v>
      </c>
      <c r="Q17">
        <v>0.68</v>
      </c>
      <c r="R17">
        <v>0.82</v>
      </c>
      <c r="S17">
        <v>175.6</v>
      </c>
      <c r="T17">
        <v>10.8</v>
      </c>
      <c r="U17">
        <v>1.48</v>
      </c>
      <c r="V17">
        <v>17.2</v>
      </c>
      <c r="W17">
        <v>689.7</v>
      </c>
      <c r="X17">
        <v>0.15</v>
      </c>
      <c r="Y17">
        <v>176.3</v>
      </c>
      <c r="Z17">
        <v>37.799999999999997</v>
      </c>
      <c r="AA17">
        <v>214.1</v>
      </c>
      <c r="AB17">
        <v>109.7</v>
      </c>
      <c r="AC17">
        <v>7.7</v>
      </c>
      <c r="AD17">
        <v>1.08</v>
      </c>
      <c r="AE17">
        <v>9</v>
      </c>
      <c r="AF17">
        <v>397.3</v>
      </c>
      <c r="AG17">
        <v>0.08</v>
      </c>
      <c r="AH17">
        <v>110.2</v>
      </c>
      <c r="AI17">
        <v>20.9</v>
      </c>
      <c r="AJ17">
        <v>131.1</v>
      </c>
      <c r="AK17">
        <v>268.3</v>
      </c>
      <c r="AL17">
        <v>5.9</v>
      </c>
      <c r="AM17">
        <v>0.65</v>
      </c>
      <c r="AN17">
        <v>31</v>
      </c>
      <c r="AO17">
        <v>1370.3</v>
      </c>
      <c r="AP17">
        <v>0.12</v>
      </c>
      <c r="AQ17">
        <v>268.60000000000002</v>
      </c>
      <c r="AR17">
        <v>71.900000000000006</v>
      </c>
      <c r="AS17">
        <v>340.5</v>
      </c>
      <c r="AT17">
        <v>559.20000000000005</v>
      </c>
      <c r="AU17">
        <v>41.1</v>
      </c>
      <c r="AV17">
        <v>5.87</v>
      </c>
      <c r="AW17">
        <v>40.5</v>
      </c>
      <c r="AX17">
        <v>1873.3</v>
      </c>
      <c r="AY17">
        <v>0.35</v>
      </c>
      <c r="AZ17">
        <v>562</v>
      </c>
      <c r="BA17">
        <v>96.4</v>
      </c>
      <c r="BB17">
        <v>658.4</v>
      </c>
      <c r="BC17">
        <v>7137750.2999999998</v>
      </c>
      <c r="BD17">
        <v>439</v>
      </c>
      <c r="BE17">
        <v>60.5</v>
      </c>
      <c r="BF17">
        <v>697474</v>
      </c>
      <c r="BG17">
        <v>28001.1</v>
      </c>
      <c r="BH17">
        <v>6.2</v>
      </c>
      <c r="BI17">
        <v>7167338.0999999996</v>
      </c>
      <c r="BJ17">
        <v>1533591.4</v>
      </c>
      <c r="BK17">
        <v>8700929.5</v>
      </c>
      <c r="BL17">
        <v>0</v>
      </c>
      <c r="BM17">
        <v>21.33</v>
      </c>
      <c r="BN17">
        <v>10.4</v>
      </c>
      <c r="BO17">
        <v>0</v>
      </c>
      <c r="BP17">
        <v>31.73</v>
      </c>
      <c r="BQ17">
        <v>22.82</v>
      </c>
      <c r="BR17">
        <v>11.53</v>
      </c>
      <c r="BS17">
        <v>0</v>
      </c>
      <c r="BT17">
        <v>34.35</v>
      </c>
      <c r="BU17">
        <v>41265600</v>
      </c>
      <c r="BV17">
        <v>10323356</v>
      </c>
      <c r="BW17">
        <v>794471.6</v>
      </c>
      <c r="BX17">
        <v>90797.1</v>
      </c>
      <c r="BY17">
        <v>0</v>
      </c>
      <c r="BZ17">
        <v>0</v>
      </c>
      <c r="CA17">
        <v>3418660.8</v>
      </c>
      <c r="CB17">
        <v>0</v>
      </c>
      <c r="CC17">
        <v>0</v>
      </c>
      <c r="CD17">
        <v>1824331</v>
      </c>
      <c r="CE17">
        <v>9799162</v>
      </c>
      <c r="CF17">
        <v>0</v>
      </c>
      <c r="CG17">
        <v>20933.5</v>
      </c>
      <c r="CH17">
        <v>0</v>
      </c>
      <c r="CI17">
        <v>2840304.8</v>
      </c>
      <c r="CJ17">
        <v>13933362</v>
      </c>
      <c r="CK17">
        <v>0</v>
      </c>
      <c r="CL17">
        <v>44553.2</v>
      </c>
      <c r="CM17">
        <v>0</v>
      </c>
      <c r="CN17">
        <v>8499025</v>
      </c>
      <c r="CO17">
        <v>0</v>
      </c>
      <c r="CP17">
        <v>0</v>
      </c>
      <c r="CQ17">
        <v>545.70000000000005</v>
      </c>
      <c r="CR17">
        <v>16.8</v>
      </c>
      <c r="CS17">
        <v>0</v>
      </c>
      <c r="CT17">
        <v>3487.7</v>
      </c>
      <c r="CU17">
        <v>0</v>
      </c>
      <c r="CV17">
        <v>0</v>
      </c>
      <c r="CW17">
        <v>1192.0999999999999</v>
      </c>
      <c r="CX17">
        <v>4597</v>
      </c>
      <c r="CY17">
        <v>0</v>
      </c>
      <c r="CZ17">
        <v>705.4</v>
      </c>
      <c r="DA17">
        <v>0</v>
      </c>
      <c r="DB17">
        <v>1292.8</v>
      </c>
      <c r="DC17">
        <v>1817.8</v>
      </c>
      <c r="DD17">
        <v>3.1</v>
      </c>
      <c r="DE17">
        <v>30</v>
      </c>
      <c r="DF17">
        <v>0</v>
      </c>
      <c r="DG17">
        <v>3598.6</v>
      </c>
      <c r="DH17">
        <v>0</v>
      </c>
      <c r="DI17">
        <v>0</v>
      </c>
      <c r="DJ17">
        <v>2182.6999999999998</v>
      </c>
      <c r="DK17">
        <v>300</v>
      </c>
      <c r="DL17">
        <v>0</v>
      </c>
      <c r="DM17">
        <v>0</v>
      </c>
      <c r="DN17">
        <v>0</v>
      </c>
      <c r="DO17">
        <v>0</v>
      </c>
      <c r="DP17">
        <v>0</v>
      </c>
      <c r="DQ17">
        <v>0</v>
      </c>
    </row>
    <row r="18" spans="1:121" x14ac:dyDescent="0.45">
      <c r="A18" t="s">
        <v>94</v>
      </c>
      <c r="B18">
        <v>2030</v>
      </c>
      <c r="C18">
        <v>55531144</v>
      </c>
      <c r="D18">
        <v>967235.3</v>
      </c>
      <c r="E18">
        <v>64602.9</v>
      </c>
      <c r="F18">
        <v>2025313.8</v>
      </c>
      <c r="G18">
        <v>58588294.100000001</v>
      </c>
      <c r="H18">
        <v>53534739.5</v>
      </c>
      <c r="I18">
        <v>38307759.200000003</v>
      </c>
      <c r="J18">
        <v>97806456</v>
      </c>
      <c r="K18">
        <v>84818210</v>
      </c>
      <c r="L18">
        <v>3.5900000000000001E-2</v>
      </c>
      <c r="M18">
        <v>5.3999999999999999E-2</v>
      </c>
      <c r="N18">
        <v>0.17680000000000001</v>
      </c>
      <c r="O18">
        <v>60688.73</v>
      </c>
      <c r="P18">
        <v>12294.7</v>
      </c>
      <c r="Q18">
        <v>0.82</v>
      </c>
      <c r="R18">
        <v>0.89</v>
      </c>
      <c r="S18">
        <v>102.8</v>
      </c>
      <c r="T18">
        <v>7.1</v>
      </c>
      <c r="U18">
        <v>0.99</v>
      </c>
      <c r="V18">
        <v>10.3</v>
      </c>
      <c r="W18">
        <v>382.2</v>
      </c>
      <c r="X18">
        <v>0.11</v>
      </c>
      <c r="Y18">
        <v>103.3</v>
      </c>
      <c r="Z18">
        <v>21.7</v>
      </c>
      <c r="AA18">
        <v>125</v>
      </c>
      <c r="AB18">
        <v>70.8</v>
      </c>
      <c r="AC18">
        <v>5.5</v>
      </c>
      <c r="AD18">
        <v>0.78</v>
      </c>
      <c r="AE18">
        <v>5.6</v>
      </c>
      <c r="AF18">
        <v>240.7</v>
      </c>
      <c r="AG18">
        <v>0.06</v>
      </c>
      <c r="AH18">
        <v>71.099999999999994</v>
      </c>
      <c r="AI18">
        <v>12.8</v>
      </c>
      <c r="AJ18">
        <v>83.9</v>
      </c>
      <c r="AK18">
        <v>254.8</v>
      </c>
      <c r="AL18">
        <v>8.4</v>
      </c>
      <c r="AM18">
        <v>1.04</v>
      </c>
      <c r="AN18">
        <v>27</v>
      </c>
      <c r="AO18">
        <v>1215.3</v>
      </c>
      <c r="AP18">
        <v>0.12</v>
      </c>
      <c r="AQ18">
        <v>255.4</v>
      </c>
      <c r="AR18">
        <v>63.3</v>
      </c>
      <c r="AS18">
        <v>318.60000000000002</v>
      </c>
      <c r="AT18">
        <v>487.3</v>
      </c>
      <c r="AU18">
        <v>35.9</v>
      </c>
      <c r="AV18">
        <v>5.1100000000000003</v>
      </c>
      <c r="AW18">
        <v>35.200000000000003</v>
      </c>
      <c r="AX18">
        <v>1649.1</v>
      </c>
      <c r="AY18">
        <v>0.28999999999999998</v>
      </c>
      <c r="AZ18">
        <v>489.8</v>
      </c>
      <c r="BA18">
        <v>84.4</v>
      </c>
      <c r="BB18">
        <v>574.20000000000005</v>
      </c>
      <c r="BC18">
        <v>4589347</v>
      </c>
      <c r="BD18">
        <v>316.60000000000002</v>
      </c>
      <c r="BE18">
        <v>44.2</v>
      </c>
      <c r="BF18">
        <v>459815.1</v>
      </c>
      <c r="BG18">
        <v>17021.099999999999</v>
      </c>
      <c r="BH18">
        <v>4.9000000000000004</v>
      </c>
      <c r="BI18">
        <v>4610838.8</v>
      </c>
      <c r="BJ18">
        <v>968386.8</v>
      </c>
      <c r="BK18">
        <v>5579225.7000000002</v>
      </c>
      <c r="BL18">
        <v>0</v>
      </c>
      <c r="BM18">
        <v>19.14</v>
      </c>
      <c r="BN18">
        <v>11.55</v>
      </c>
      <c r="BO18">
        <v>0</v>
      </c>
      <c r="BP18">
        <v>30.69</v>
      </c>
      <c r="BQ18">
        <v>20.52</v>
      </c>
      <c r="BR18">
        <v>12.81</v>
      </c>
      <c r="BS18">
        <v>0</v>
      </c>
      <c r="BT18">
        <v>33.33</v>
      </c>
      <c r="BU18">
        <v>45593364</v>
      </c>
      <c r="BV18">
        <v>20280534</v>
      </c>
      <c r="BW18">
        <v>821184.6</v>
      </c>
      <c r="BX18">
        <v>87505.4</v>
      </c>
      <c r="BY18">
        <v>0</v>
      </c>
      <c r="BZ18">
        <v>0</v>
      </c>
      <c r="CA18">
        <v>2619506.7999999998</v>
      </c>
      <c r="CB18">
        <v>0</v>
      </c>
      <c r="CC18">
        <v>0</v>
      </c>
      <c r="CD18">
        <v>2721206.5</v>
      </c>
      <c r="CE18">
        <v>5522905</v>
      </c>
      <c r="CF18">
        <v>0</v>
      </c>
      <c r="CG18">
        <v>5358.7</v>
      </c>
      <c r="CH18">
        <v>0</v>
      </c>
      <c r="CI18">
        <v>2720509.2</v>
      </c>
      <c r="CJ18">
        <v>13484443</v>
      </c>
      <c r="CK18">
        <v>0</v>
      </c>
      <c r="CL18">
        <v>51417.5</v>
      </c>
      <c r="CM18">
        <v>0</v>
      </c>
      <c r="CN18">
        <v>17559328</v>
      </c>
      <c r="CO18">
        <v>0</v>
      </c>
      <c r="CP18">
        <v>0</v>
      </c>
      <c r="CQ18">
        <v>556.29999999999995</v>
      </c>
      <c r="CR18">
        <v>16.8</v>
      </c>
      <c r="CS18">
        <v>0</v>
      </c>
      <c r="CT18">
        <v>3487.7</v>
      </c>
      <c r="CU18">
        <v>0</v>
      </c>
      <c r="CV18">
        <v>0</v>
      </c>
      <c r="CW18">
        <v>1786.5</v>
      </c>
      <c r="CX18">
        <v>4536</v>
      </c>
      <c r="CY18">
        <v>0</v>
      </c>
      <c r="CZ18">
        <v>705.4</v>
      </c>
      <c r="DA18">
        <v>0</v>
      </c>
      <c r="DB18">
        <v>1292.8</v>
      </c>
      <c r="DC18">
        <v>1817.8</v>
      </c>
      <c r="DD18">
        <v>1.8</v>
      </c>
      <c r="DE18">
        <v>30</v>
      </c>
      <c r="DF18">
        <v>0</v>
      </c>
      <c r="DG18">
        <v>7321.9</v>
      </c>
      <c r="DH18">
        <v>0</v>
      </c>
      <c r="DI18">
        <v>0</v>
      </c>
      <c r="DJ18">
        <v>2225.4</v>
      </c>
      <c r="DK18">
        <v>300</v>
      </c>
      <c r="DL18">
        <v>0</v>
      </c>
      <c r="DM18">
        <v>0</v>
      </c>
      <c r="DN18">
        <v>0</v>
      </c>
      <c r="DO18">
        <v>0</v>
      </c>
      <c r="DP18">
        <v>0</v>
      </c>
      <c r="DQ18">
        <v>0</v>
      </c>
    </row>
    <row r="19" spans="1:121" x14ac:dyDescent="0.45">
      <c r="A19" t="s">
        <v>94</v>
      </c>
      <c r="B19">
        <v>2035</v>
      </c>
      <c r="C19">
        <v>59632330</v>
      </c>
      <c r="D19">
        <v>963072.2</v>
      </c>
      <c r="E19">
        <v>69858.399999999994</v>
      </c>
      <c r="F19">
        <v>2203140.2999999998</v>
      </c>
      <c r="G19">
        <v>62868396.200000003</v>
      </c>
      <c r="H19">
        <v>57488556.5</v>
      </c>
      <c r="I19">
        <v>40256308.899999999</v>
      </c>
      <c r="J19">
        <v>108612100</v>
      </c>
      <c r="K19">
        <v>90997330</v>
      </c>
      <c r="L19">
        <v>3.5900000000000001E-2</v>
      </c>
      <c r="M19">
        <v>5.3900000000000003E-2</v>
      </c>
      <c r="N19">
        <v>0.17680000000000001</v>
      </c>
      <c r="O19">
        <v>85518.68</v>
      </c>
      <c r="P19">
        <v>13472.3</v>
      </c>
      <c r="Q19">
        <v>0.87</v>
      </c>
      <c r="R19">
        <v>0.92</v>
      </c>
      <c r="S19">
        <v>76.5</v>
      </c>
      <c r="T19">
        <v>5.9</v>
      </c>
      <c r="U19">
        <v>0.83</v>
      </c>
      <c r="V19">
        <v>7.8</v>
      </c>
      <c r="W19">
        <v>266.8</v>
      </c>
      <c r="X19">
        <v>0.1</v>
      </c>
      <c r="Y19">
        <v>76.900000000000006</v>
      </c>
      <c r="Z19">
        <v>15.8</v>
      </c>
      <c r="AA19">
        <v>92.7</v>
      </c>
      <c r="AB19">
        <v>54.7</v>
      </c>
      <c r="AC19">
        <v>4.7</v>
      </c>
      <c r="AD19">
        <v>0.66</v>
      </c>
      <c r="AE19">
        <v>4.0999999999999996</v>
      </c>
      <c r="AF19">
        <v>173.4</v>
      </c>
      <c r="AG19">
        <v>0.05</v>
      </c>
      <c r="AH19">
        <v>55</v>
      </c>
      <c r="AI19">
        <v>9.3000000000000007</v>
      </c>
      <c r="AJ19">
        <v>64.400000000000006</v>
      </c>
      <c r="AK19">
        <v>250.3</v>
      </c>
      <c r="AL19">
        <v>10.9</v>
      </c>
      <c r="AM19">
        <v>1.42</v>
      </c>
      <c r="AN19">
        <v>24.2</v>
      </c>
      <c r="AO19">
        <v>1110.3</v>
      </c>
      <c r="AP19">
        <v>0.12</v>
      </c>
      <c r="AQ19">
        <v>251</v>
      </c>
      <c r="AR19">
        <v>57.3</v>
      </c>
      <c r="AS19">
        <v>308.3</v>
      </c>
      <c r="AT19">
        <v>448.7</v>
      </c>
      <c r="AU19">
        <v>32.5</v>
      </c>
      <c r="AV19">
        <v>4.6100000000000003</v>
      </c>
      <c r="AW19">
        <v>32.799999999999997</v>
      </c>
      <c r="AX19">
        <v>1545.1</v>
      </c>
      <c r="AY19">
        <v>0.26</v>
      </c>
      <c r="AZ19">
        <v>450.9</v>
      </c>
      <c r="BA19">
        <v>78.900000000000006</v>
      </c>
      <c r="BB19">
        <v>529.9</v>
      </c>
      <c r="BC19">
        <v>3357546.8</v>
      </c>
      <c r="BD19">
        <v>259.10000000000002</v>
      </c>
      <c r="BE19">
        <v>36.6</v>
      </c>
      <c r="BF19">
        <v>344090.3</v>
      </c>
      <c r="BG19">
        <v>11662.1</v>
      </c>
      <c r="BH19">
        <v>4.3</v>
      </c>
      <c r="BI19">
        <v>3375246.5</v>
      </c>
      <c r="BJ19">
        <v>692804</v>
      </c>
      <c r="BK19">
        <v>4068050.5</v>
      </c>
      <c r="BL19">
        <v>0</v>
      </c>
      <c r="BM19">
        <v>17.78</v>
      </c>
      <c r="BN19">
        <v>16.37</v>
      </c>
      <c r="BO19">
        <v>0</v>
      </c>
      <c r="BP19">
        <v>34.159999999999997</v>
      </c>
      <c r="BQ19">
        <v>19.05</v>
      </c>
      <c r="BR19">
        <v>18.170000000000002</v>
      </c>
      <c r="BS19">
        <v>0</v>
      </c>
      <c r="BT19">
        <v>37.21</v>
      </c>
      <c r="BU19">
        <v>45229344</v>
      </c>
      <c r="BV19">
        <v>22612088</v>
      </c>
      <c r="BW19">
        <v>814675.8</v>
      </c>
      <c r="BX19">
        <v>86188.3</v>
      </c>
      <c r="BY19">
        <v>0</v>
      </c>
      <c r="BZ19">
        <v>0</v>
      </c>
      <c r="CA19">
        <v>2267566</v>
      </c>
      <c r="CB19">
        <v>0</v>
      </c>
      <c r="CC19">
        <v>0</v>
      </c>
      <c r="CD19">
        <v>3240508.2</v>
      </c>
      <c r="CE19">
        <v>3387965.5</v>
      </c>
      <c r="CF19">
        <v>0</v>
      </c>
      <c r="CG19">
        <v>2499.8000000000002</v>
      </c>
      <c r="CH19">
        <v>0</v>
      </c>
      <c r="CI19">
        <v>2659702.2000000002</v>
      </c>
      <c r="CJ19">
        <v>13342006</v>
      </c>
      <c r="CK19">
        <v>0</v>
      </c>
      <c r="CL19">
        <v>56652.9</v>
      </c>
      <c r="CM19">
        <v>0</v>
      </c>
      <c r="CN19">
        <v>19371578</v>
      </c>
      <c r="CO19">
        <v>0</v>
      </c>
      <c r="CP19">
        <v>0</v>
      </c>
      <c r="CQ19">
        <v>557</v>
      </c>
      <c r="CR19">
        <v>16.8</v>
      </c>
      <c r="CS19">
        <v>0</v>
      </c>
      <c r="CT19">
        <v>3487.7</v>
      </c>
      <c r="CU19">
        <v>0</v>
      </c>
      <c r="CV19">
        <v>0</v>
      </c>
      <c r="CW19">
        <v>2181.8000000000002</v>
      </c>
      <c r="CX19">
        <v>4536</v>
      </c>
      <c r="CY19">
        <v>0</v>
      </c>
      <c r="CZ19">
        <v>705.4</v>
      </c>
      <c r="DA19">
        <v>0</v>
      </c>
      <c r="DB19">
        <v>1300.8</v>
      </c>
      <c r="DC19">
        <v>1817.8</v>
      </c>
      <c r="DD19">
        <v>1.8</v>
      </c>
      <c r="DE19">
        <v>30</v>
      </c>
      <c r="DF19">
        <v>0</v>
      </c>
      <c r="DG19">
        <v>8287.7000000000007</v>
      </c>
      <c r="DH19">
        <v>0</v>
      </c>
      <c r="DI19">
        <v>0</v>
      </c>
      <c r="DJ19">
        <v>2228.1</v>
      </c>
      <c r="DK19">
        <v>300</v>
      </c>
      <c r="DL19">
        <v>0</v>
      </c>
      <c r="DM19">
        <v>0</v>
      </c>
      <c r="DN19">
        <v>0</v>
      </c>
      <c r="DO19">
        <v>0</v>
      </c>
      <c r="DP19">
        <v>0</v>
      </c>
      <c r="DQ19">
        <v>0</v>
      </c>
    </row>
    <row r="20" spans="1:121" x14ac:dyDescent="0.45">
      <c r="A20" t="s">
        <v>94</v>
      </c>
      <c r="B20">
        <v>2040</v>
      </c>
      <c r="C20">
        <v>64297656</v>
      </c>
      <c r="D20">
        <v>1011218.9</v>
      </c>
      <c r="E20">
        <v>71534.3</v>
      </c>
      <c r="F20">
        <v>2437417.6</v>
      </c>
      <c r="G20">
        <v>67817831.099999994</v>
      </c>
      <c r="H20">
        <v>61986243.700000003</v>
      </c>
      <c r="I20">
        <v>44941717.200000003</v>
      </c>
      <c r="J20">
        <v>120695850</v>
      </c>
      <c r="K20">
        <v>96259030</v>
      </c>
      <c r="L20">
        <v>3.5900000000000001E-2</v>
      </c>
      <c r="M20">
        <v>5.3900000000000003E-2</v>
      </c>
      <c r="N20">
        <v>0.1769</v>
      </c>
      <c r="O20">
        <v>85541.04</v>
      </c>
      <c r="P20">
        <v>14812</v>
      </c>
      <c r="Q20">
        <v>0.91</v>
      </c>
      <c r="R20">
        <v>0.95</v>
      </c>
      <c r="S20">
        <v>54.8</v>
      </c>
      <c r="T20">
        <v>4</v>
      </c>
      <c r="U20">
        <v>0.56000000000000005</v>
      </c>
      <c r="V20">
        <v>6.6</v>
      </c>
      <c r="W20">
        <v>199.4</v>
      </c>
      <c r="X20">
        <v>0.09</v>
      </c>
      <c r="Y20">
        <v>55.1</v>
      </c>
      <c r="Z20">
        <v>12.6</v>
      </c>
      <c r="AA20">
        <v>67.599999999999994</v>
      </c>
      <c r="AB20">
        <v>36.4</v>
      </c>
      <c r="AC20">
        <v>3</v>
      </c>
      <c r="AD20">
        <v>0.42</v>
      </c>
      <c r="AE20">
        <v>3.1</v>
      </c>
      <c r="AF20">
        <v>120.3</v>
      </c>
      <c r="AG20">
        <v>0.04</v>
      </c>
      <c r="AH20">
        <v>36.6</v>
      </c>
      <c r="AI20">
        <v>6.7</v>
      </c>
      <c r="AJ20">
        <v>43.3</v>
      </c>
      <c r="AK20">
        <v>242.8</v>
      </c>
      <c r="AL20">
        <v>12.8</v>
      </c>
      <c r="AM20">
        <v>1.73</v>
      </c>
      <c r="AN20">
        <v>21.5</v>
      </c>
      <c r="AO20">
        <v>1007.5</v>
      </c>
      <c r="AP20">
        <v>0.12</v>
      </c>
      <c r="AQ20">
        <v>243.6</v>
      </c>
      <c r="AR20">
        <v>51.6</v>
      </c>
      <c r="AS20">
        <v>295.2</v>
      </c>
      <c r="AT20">
        <v>378.3</v>
      </c>
      <c r="AU20">
        <v>24.8</v>
      </c>
      <c r="AV20">
        <v>3.48</v>
      </c>
      <c r="AW20">
        <v>30.1</v>
      </c>
      <c r="AX20">
        <v>1388.9</v>
      </c>
      <c r="AY20">
        <v>0.22</v>
      </c>
      <c r="AZ20">
        <v>380</v>
      </c>
      <c r="BA20">
        <v>71.5</v>
      </c>
      <c r="BB20">
        <v>451.5</v>
      </c>
      <c r="BC20">
        <v>2271563.2999999998</v>
      </c>
      <c r="BD20">
        <v>167.3</v>
      </c>
      <c r="BE20">
        <v>23.5</v>
      </c>
      <c r="BF20">
        <v>276537.2</v>
      </c>
      <c r="BG20">
        <v>8231.2000000000007</v>
      </c>
      <c r="BH20">
        <v>3.7</v>
      </c>
      <c r="BI20">
        <v>2282964.2000000002</v>
      </c>
      <c r="BJ20">
        <v>522844.3</v>
      </c>
      <c r="BK20">
        <v>2805808.5</v>
      </c>
      <c r="BL20">
        <v>0</v>
      </c>
      <c r="BM20">
        <v>15.53</v>
      </c>
      <c r="BN20">
        <v>16.45</v>
      </c>
      <c r="BO20">
        <v>0</v>
      </c>
      <c r="BP20">
        <v>31.98</v>
      </c>
      <c r="BQ20">
        <v>16.649999999999999</v>
      </c>
      <c r="BR20">
        <v>18.260000000000002</v>
      </c>
      <c r="BS20">
        <v>0</v>
      </c>
      <c r="BT20">
        <v>34.909999999999997</v>
      </c>
      <c r="BU20">
        <v>43332830</v>
      </c>
      <c r="BV20">
        <v>22876114</v>
      </c>
      <c r="BW20">
        <v>869793.6</v>
      </c>
      <c r="BX20">
        <v>83705.8</v>
      </c>
      <c r="BY20">
        <v>0</v>
      </c>
      <c r="BZ20">
        <v>0</v>
      </c>
      <c r="CA20">
        <v>1467005.5</v>
      </c>
      <c r="CB20">
        <v>0</v>
      </c>
      <c r="CC20">
        <v>0</v>
      </c>
      <c r="CD20">
        <v>3250494.5</v>
      </c>
      <c r="CE20">
        <v>2512392</v>
      </c>
      <c r="CF20">
        <v>0</v>
      </c>
      <c r="CG20">
        <v>20893.8</v>
      </c>
      <c r="CH20">
        <v>0</v>
      </c>
      <c r="CI20">
        <v>2533102.5</v>
      </c>
      <c r="CJ20">
        <v>12911475</v>
      </c>
      <c r="CK20">
        <v>0</v>
      </c>
      <c r="CL20">
        <v>58351.4</v>
      </c>
      <c r="CM20">
        <v>0</v>
      </c>
      <c r="CN20">
        <v>19625620</v>
      </c>
      <c r="CO20">
        <v>0</v>
      </c>
      <c r="CP20">
        <v>0</v>
      </c>
      <c r="CQ20">
        <v>558.4</v>
      </c>
      <c r="CR20">
        <v>16.8</v>
      </c>
      <c r="CS20">
        <v>0</v>
      </c>
      <c r="CT20">
        <v>3487.7</v>
      </c>
      <c r="CU20">
        <v>0</v>
      </c>
      <c r="CV20">
        <v>0</v>
      </c>
      <c r="CW20">
        <v>2281.3000000000002</v>
      </c>
      <c r="CX20">
        <v>4536</v>
      </c>
      <c r="CY20">
        <v>0</v>
      </c>
      <c r="CZ20">
        <v>1233.5</v>
      </c>
      <c r="DA20">
        <v>0</v>
      </c>
      <c r="DB20">
        <v>1300.8</v>
      </c>
      <c r="DC20">
        <v>1817.8</v>
      </c>
      <c r="DD20">
        <v>1.8</v>
      </c>
      <c r="DE20">
        <v>30</v>
      </c>
      <c r="DF20">
        <v>0</v>
      </c>
      <c r="DG20">
        <v>8713.7000000000007</v>
      </c>
      <c r="DH20">
        <v>0</v>
      </c>
      <c r="DI20">
        <v>0</v>
      </c>
      <c r="DJ20">
        <v>2230.9</v>
      </c>
      <c r="DK20">
        <v>300</v>
      </c>
      <c r="DL20">
        <v>0</v>
      </c>
      <c r="DM20">
        <v>0</v>
      </c>
      <c r="DN20">
        <v>0</v>
      </c>
      <c r="DO20">
        <v>0</v>
      </c>
      <c r="DP20">
        <v>0</v>
      </c>
      <c r="DQ20">
        <v>0</v>
      </c>
    </row>
    <row r="21" spans="1:121" x14ac:dyDescent="0.45">
      <c r="A21" t="s">
        <v>94</v>
      </c>
      <c r="B21">
        <v>2045</v>
      </c>
      <c r="C21">
        <v>68468440</v>
      </c>
      <c r="D21">
        <v>965684.2</v>
      </c>
      <c r="E21">
        <v>79707.899999999994</v>
      </c>
      <c r="F21">
        <v>2344694.1</v>
      </c>
      <c r="G21">
        <v>71858522.5</v>
      </c>
      <c r="H21">
        <v>66007115.700000003</v>
      </c>
      <c r="I21">
        <v>46680668</v>
      </c>
      <c r="J21">
        <v>117926480</v>
      </c>
      <c r="K21">
        <v>92128080</v>
      </c>
      <c r="L21">
        <v>3.5900000000000001E-2</v>
      </c>
      <c r="M21">
        <v>5.3900000000000003E-2</v>
      </c>
      <c r="N21">
        <v>0.1769</v>
      </c>
      <c r="O21">
        <v>85359.5</v>
      </c>
      <c r="P21">
        <v>15923.2</v>
      </c>
      <c r="Q21">
        <v>0.89</v>
      </c>
      <c r="R21">
        <v>0.95</v>
      </c>
      <c r="S21">
        <v>58</v>
      </c>
      <c r="T21">
        <v>3.6</v>
      </c>
      <c r="U21">
        <v>0.49</v>
      </c>
      <c r="V21">
        <v>7.1</v>
      </c>
      <c r="W21">
        <v>230.7</v>
      </c>
      <c r="X21">
        <v>0.08</v>
      </c>
      <c r="Y21">
        <v>58.3</v>
      </c>
      <c r="Z21">
        <v>14</v>
      </c>
      <c r="AA21">
        <v>72.2</v>
      </c>
      <c r="AB21">
        <v>32.6</v>
      </c>
      <c r="AC21">
        <v>2.2999999999999998</v>
      </c>
      <c r="AD21">
        <v>0.31</v>
      </c>
      <c r="AE21">
        <v>3.2</v>
      </c>
      <c r="AF21">
        <v>120.7</v>
      </c>
      <c r="AG21">
        <v>0.03</v>
      </c>
      <c r="AH21">
        <v>32.799999999999997</v>
      </c>
      <c r="AI21">
        <v>6.8</v>
      </c>
      <c r="AJ21">
        <v>39.6</v>
      </c>
      <c r="AK21">
        <v>205.4</v>
      </c>
      <c r="AL21">
        <v>9.9</v>
      </c>
      <c r="AM21">
        <v>1.33</v>
      </c>
      <c r="AN21">
        <v>20.3</v>
      </c>
      <c r="AO21">
        <v>883.5</v>
      </c>
      <c r="AP21">
        <v>0.13</v>
      </c>
      <c r="AQ21">
        <v>206.1</v>
      </c>
      <c r="AR21">
        <v>46.7</v>
      </c>
      <c r="AS21">
        <v>252.8</v>
      </c>
      <c r="AT21">
        <v>325.89999999999998</v>
      </c>
      <c r="AU21">
        <v>19.2</v>
      </c>
      <c r="AV21">
        <v>2.65</v>
      </c>
      <c r="AW21">
        <v>27.9</v>
      </c>
      <c r="AX21">
        <v>1271.9000000000001</v>
      </c>
      <c r="AY21">
        <v>0.18</v>
      </c>
      <c r="AZ21">
        <v>327.2</v>
      </c>
      <c r="BA21">
        <v>65.900000000000006</v>
      </c>
      <c r="BB21">
        <v>393</v>
      </c>
      <c r="BC21">
        <v>2545506.5</v>
      </c>
      <c r="BD21">
        <v>158</v>
      </c>
      <c r="BE21">
        <v>21.8</v>
      </c>
      <c r="BF21">
        <v>313995.59999999998</v>
      </c>
      <c r="BG21">
        <v>10109.299999999999</v>
      </c>
      <c r="BH21">
        <v>3.8</v>
      </c>
      <c r="BI21">
        <v>2556161.2000000002</v>
      </c>
      <c r="BJ21">
        <v>616279.80000000005</v>
      </c>
      <c r="BK21">
        <v>3172441</v>
      </c>
      <c r="BL21">
        <v>0</v>
      </c>
      <c r="BM21">
        <v>14.1</v>
      </c>
      <c r="BN21">
        <v>16.559999999999999</v>
      </c>
      <c r="BO21">
        <v>0</v>
      </c>
      <c r="BP21">
        <v>30.66</v>
      </c>
      <c r="BQ21">
        <v>15.08</v>
      </c>
      <c r="BR21">
        <v>18.28</v>
      </c>
      <c r="BS21">
        <v>0</v>
      </c>
      <c r="BT21">
        <v>33.36</v>
      </c>
      <c r="BU21">
        <v>46032852</v>
      </c>
      <c r="BV21">
        <v>25177854</v>
      </c>
      <c r="BW21">
        <v>807459.9</v>
      </c>
      <c r="BX21">
        <v>23189</v>
      </c>
      <c r="BY21">
        <v>0</v>
      </c>
      <c r="BZ21">
        <v>0</v>
      </c>
      <c r="CA21">
        <v>1286259.5</v>
      </c>
      <c r="CB21">
        <v>0</v>
      </c>
      <c r="CC21">
        <v>0</v>
      </c>
      <c r="CD21">
        <v>3244808.8</v>
      </c>
      <c r="CE21">
        <v>3413576.8</v>
      </c>
      <c r="CF21">
        <v>0</v>
      </c>
      <c r="CG21">
        <v>146845.9</v>
      </c>
      <c r="CH21">
        <v>0</v>
      </c>
      <c r="CI21">
        <v>2442495</v>
      </c>
      <c r="CJ21">
        <v>12671585</v>
      </c>
      <c r="CK21">
        <v>0</v>
      </c>
      <c r="CL21">
        <v>63586.9</v>
      </c>
      <c r="CM21">
        <v>0</v>
      </c>
      <c r="CN21">
        <v>21933046</v>
      </c>
      <c r="CO21">
        <v>0</v>
      </c>
      <c r="CP21">
        <v>0</v>
      </c>
      <c r="CQ21">
        <v>548.29999999999995</v>
      </c>
      <c r="CR21">
        <v>8.8000000000000007</v>
      </c>
      <c r="CS21">
        <v>0</v>
      </c>
      <c r="CT21">
        <v>3487.7</v>
      </c>
      <c r="CU21">
        <v>0</v>
      </c>
      <c r="CV21">
        <v>0</v>
      </c>
      <c r="CW21">
        <v>2403.6</v>
      </c>
      <c r="CX21">
        <v>4536</v>
      </c>
      <c r="CY21">
        <v>0</v>
      </c>
      <c r="CZ21">
        <v>3276.4</v>
      </c>
      <c r="DA21">
        <v>0</v>
      </c>
      <c r="DB21">
        <v>1300.8</v>
      </c>
      <c r="DC21">
        <v>1817.8</v>
      </c>
      <c r="DD21">
        <v>0</v>
      </c>
      <c r="DE21">
        <v>30</v>
      </c>
      <c r="DF21">
        <v>0</v>
      </c>
      <c r="DG21">
        <v>10006.4</v>
      </c>
      <c r="DH21">
        <v>0</v>
      </c>
      <c r="DI21">
        <v>0</v>
      </c>
      <c r="DJ21">
        <v>2190.4</v>
      </c>
      <c r="DK21">
        <v>300</v>
      </c>
      <c r="DL21">
        <v>0</v>
      </c>
      <c r="DM21">
        <v>0</v>
      </c>
      <c r="DN21">
        <v>0</v>
      </c>
      <c r="DO21">
        <v>0</v>
      </c>
      <c r="DP21">
        <v>0</v>
      </c>
      <c r="DQ21">
        <v>0</v>
      </c>
    </row>
    <row r="22" spans="1:121" x14ac:dyDescent="0.45">
      <c r="A22" t="s">
        <v>94</v>
      </c>
      <c r="B22">
        <v>2050</v>
      </c>
      <c r="C22">
        <v>72378056</v>
      </c>
      <c r="D22">
        <v>2362200.5</v>
      </c>
      <c r="E22">
        <v>80129.899999999994</v>
      </c>
      <c r="F22">
        <v>2616274.7000000002</v>
      </c>
      <c r="G22">
        <v>77436657.5</v>
      </c>
      <c r="H22">
        <v>69776169</v>
      </c>
      <c r="I22">
        <v>47253304</v>
      </c>
      <c r="J22">
        <v>131972430</v>
      </c>
      <c r="K22">
        <v>102231110</v>
      </c>
      <c r="L22">
        <v>3.5900000000000001E-2</v>
      </c>
      <c r="M22">
        <v>5.3900000000000003E-2</v>
      </c>
      <c r="N22">
        <v>0.17710000000000001</v>
      </c>
      <c r="O22">
        <v>84129.8</v>
      </c>
      <c r="P22">
        <v>16874.2</v>
      </c>
      <c r="Q22">
        <v>0.84</v>
      </c>
      <c r="R22">
        <v>0.93</v>
      </c>
      <c r="S22">
        <v>94.9</v>
      </c>
      <c r="T22">
        <v>6.6</v>
      </c>
      <c r="U22">
        <v>0.92</v>
      </c>
      <c r="V22">
        <v>7.9</v>
      </c>
      <c r="W22">
        <v>346.3</v>
      </c>
      <c r="X22">
        <v>7.0000000000000007E-2</v>
      </c>
      <c r="Y22">
        <v>95.3</v>
      </c>
      <c r="Z22">
        <v>18.2</v>
      </c>
      <c r="AA22">
        <v>113.5</v>
      </c>
      <c r="AB22">
        <v>43.4</v>
      </c>
      <c r="AC22">
        <v>3.2</v>
      </c>
      <c r="AD22">
        <v>0.44</v>
      </c>
      <c r="AE22">
        <v>3.3</v>
      </c>
      <c r="AF22">
        <v>153.80000000000001</v>
      </c>
      <c r="AG22">
        <v>0.03</v>
      </c>
      <c r="AH22">
        <v>43.6</v>
      </c>
      <c r="AI22">
        <v>7.9</v>
      </c>
      <c r="AJ22">
        <v>51.5</v>
      </c>
      <c r="AK22">
        <v>188.5</v>
      </c>
      <c r="AL22">
        <v>8.6999999999999993</v>
      </c>
      <c r="AM22">
        <v>1.1499999999999999</v>
      </c>
      <c r="AN22">
        <v>19.8</v>
      </c>
      <c r="AO22">
        <v>826.1</v>
      </c>
      <c r="AP22">
        <v>0.14000000000000001</v>
      </c>
      <c r="AQ22">
        <v>189.1</v>
      </c>
      <c r="AR22">
        <v>44.5</v>
      </c>
      <c r="AS22">
        <v>233.6</v>
      </c>
      <c r="AT22">
        <v>312.10000000000002</v>
      </c>
      <c r="AU22">
        <v>16.5</v>
      </c>
      <c r="AV22">
        <v>2.2400000000000002</v>
      </c>
      <c r="AW22">
        <v>28.1</v>
      </c>
      <c r="AX22">
        <v>1282.3</v>
      </c>
      <c r="AY22">
        <v>0.16</v>
      </c>
      <c r="AZ22">
        <v>313.2</v>
      </c>
      <c r="BA22">
        <v>66.3</v>
      </c>
      <c r="BB22">
        <v>379.6</v>
      </c>
      <c r="BC22">
        <v>4354157.3</v>
      </c>
      <c r="BD22">
        <v>306</v>
      </c>
      <c r="BE22">
        <v>42.8</v>
      </c>
      <c r="BF22">
        <v>360541</v>
      </c>
      <c r="BG22">
        <v>15801.5</v>
      </c>
      <c r="BH22">
        <v>3.2</v>
      </c>
      <c r="BI22">
        <v>4374952.5999999996</v>
      </c>
      <c r="BJ22">
        <v>832287.5</v>
      </c>
      <c r="BK22">
        <v>5207240.0999999996</v>
      </c>
      <c r="BL22">
        <v>0</v>
      </c>
      <c r="BM22">
        <v>13.61</v>
      </c>
      <c r="BN22">
        <v>15.87</v>
      </c>
      <c r="BO22">
        <v>0</v>
      </c>
      <c r="BP22">
        <v>29.48</v>
      </c>
      <c r="BQ22">
        <v>14.73</v>
      </c>
      <c r="BR22">
        <v>17.850000000000001</v>
      </c>
      <c r="BS22">
        <v>0</v>
      </c>
      <c r="BT22">
        <v>32.57</v>
      </c>
      <c r="BU22">
        <v>47677612</v>
      </c>
      <c r="BV22">
        <v>30183354</v>
      </c>
      <c r="BW22">
        <v>1999450</v>
      </c>
      <c r="BX22">
        <v>21706.7</v>
      </c>
      <c r="BY22">
        <v>0</v>
      </c>
      <c r="BZ22">
        <v>0</v>
      </c>
      <c r="CA22">
        <v>2562472.5</v>
      </c>
      <c r="CB22">
        <v>0</v>
      </c>
      <c r="CC22">
        <v>0</v>
      </c>
      <c r="CD22">
        <v>3329036.5</v>
      </c>
      <c r="CE22">
        <v>4460997</v>
      </c>
      <c r="CF22">
        <v>0</v>
      </c>
      <c r="CG22">
        <v>518505</v>
      </c>
      <c r="CH22">
        <v>0</v>
      </c>
      <c r="CI22">
        <v>2384909</v>
      </c>
      <c r="CJ22">
        <v>5481923.5</v>
      </c>
      <c r="CK22">
        <v>0</v>
      </c>
      <c r="CL22">
        <v>64295.9</v>
      </c>
      <c r="CM22">
        <v>0</v>
      </c>
      <c r="CN22">
        <v>26854316</v>
      </c>
      <c r="CO22">
        <v>0</v>
      </c>
      <c r="CP22">
        <v>0</v>
      </c>
      <c r="CQ22">
        <v>1332.1</v>
      </c>
      <c r="CR22">
        <v>8.8000000000000007</v>
      </c>
      <c r="CS22">
        <v>0</v>
      </c>
      <c r="CT22">
        <v>3328.6</v>
      </c>
      <c r="CU22">
        <v>0</v>
      </c>
      <c r="CV22">
        <v>0</v>
      </c>
      <c r="CW22">
        <v>2575.5</v>
      </c>
      <c r="CX22">
        <v>4536</v>
      </c>
      <c r="CY22">
        <v>0</v>
      </c>
      <c r="CZ22">
        <v>4654.7</v>
      </c>
      <c r="DA22">
        <v>0</v>
      </c>
      <c r="DB22">
        <v>1300.8</v>
      </c>
      <c r="DC22">
        <v>794.9</v>
      </c>
      <c r="DD22">
        <v>0</v>
      </c>
      <c r="DE22">
        <v>30</v>
      </c>
      <c r="DF22">
        <v>0</v>
      </c>
      <c r="DG22">
        <v>12178.4</v>
      </c>
      <c r="DH22">
        <v>0</v>
      </c>
      <c r="DI22">
        <v>0</v>
      </c>
      <c r="DJ22">
        <v>5325.5</v>
      </c>
      <c r="DK22">
        <v>300</v>
      </c>
      <c r="DL22">
        <v>0</v>
      </c>
      <c r="DM22">
        <v>0</v>
      </c>
      <c r="DN22">
        <v>0</v>
      </c>
      <c r="DO22">
        <v>0</v>
      </c>
      <c r="DP22">
        <v>0</v>
      </c>
      <c r="DQ22">
        <v>0</v>
      </c>
    </row>
    <row r="23" spans="1:121" x14ac:dyDescent="0.45">
      <c r="A23" t="s">
        <v>90</v>
      </c>
      <c r="B23">
        <v>2024</v>
      </c>
      <c r="C23">
        <v>89306130</v>
      </c>
      <c r="D23">
        <v>999207.8</v>
      </c>
      <c r="E23">
        <v>365621.2</v>
      </c>
      <c r="F23">
        <v>1452858.9</v>
      </c>
      <c r="G23">
        <v>92123814</v>
      </c>
      <c r="H23">
        <v>86096749.900000006</v>
      </c>
      <c r="I23">
        <v>37125873</v>
      </c>
      <c r="J23">
        <v>31149532</v>
      </c>
      <c r="K23">
        <v>72940160</v>
      </c>
      <c r="L23">
        <v>3.5900000000000001E-2</v>
      </c>
      <c r="M23">
        <v>5.3900000000000003E-2</v>
      </c>
      <c r="N23">
        <v>0.11550000000000001</v>
      </c>
      <c r="O23">
        <v>56704.78</v>
      </c>
      <c r="P23">
        <v>21622.5</v>
      </c>
      <c r="Q23">
        <v>0.7</v>
      </c>
      <c r="R23">
        <v>0.66</v>
      </c>
      <c r="S23">
        <v>194.3</v>
      </c>
      <c r="T23">
        <v>15.2</v>
      </c>
      <c r="U23">
        <v>2.15</v>
      </c>
      <c r="V23">
        <v>14.6</v>
      </c>
      <c r="W23">
        <v>655.20000000000005</v>
      </c>
      <c r="X23">
        <v>0.14000000000000001</v>
      </c>
      <c r="Y23">
        <v>195.4</v>
      </c>
      <c r="Z23">
        <v>34.200000000000003</v>
      </c>
      <c r="AA23">
        <v>229.5</v>
      </c>
      <c r="AB23">
        <v>233.1</v>
      </c>
      <c r="AC23">
        <v>18.399999999999999</v>
      </c>
      <c r="AD23">
        <v>2.6</v>
      </c>
      <c r="AE23">
        <v>17.100000000000001</v>
      </c>
      <c r="AF23">
        <v>781.1</v>
      </c>
      <c r="AG23">
        <v>0.16</v>
      </c>
      <c r="AH23">
        <v>234.4</v>
      </c>
      <c r="AI23">
        <v>40.4</v>
      </c>
      <c r="AJ23">
        <v>274.8</v>
      </c>
      <c r="AK23">
        <v>263.8</v>
      </c>
      <c r="AL23">
        <v>5.9</v>
      </c>
      <c r="AM23">
        <v>0.65</v>
      </c>
      <c r="AN23">
        <v>30.3</v>
      </c>
      <c r="AO23">
        <v>1346.8</v>
      </c>
      <c r="AP23">
        <v>0.12</v>
      </c>
      <c r="AQ23">
        <v>264.10000000000002</v>
      </c>
      <c r="AR23">
        <v>70.5</v>
      </c>
      <c r="AS23">
        <v>334.6</v>
      </c>
      <c r="AT23">
        <v>657.1</v>
      </c>
      <c r="AU23">
        <v>49.2</v>
      </c>
      <c r="AV23">
        <v>6.96</v>
      </c>
      <c r="AW23">
        <v>45</v>
      </c>
      <c r="AX23">
        <v>2236.3000000000002</v>
      </c>
      <c r="AY23">
        <v>0.34</v>
      </c>
      <c r="AZ23">
        <v>660.5</v>
      </c>
      <c r="BA23">
        <v>111.7</v>
      </c>
      <c r="BB23">
        <v>772.2</v>
      </c>
      <c r="BC23">
        <v>25886897.899999999</v>
      </c>
      <c r="BD23">
        <v>2025.1</v>
      </c>
      <c r="BE23">
        <v>286.2</v>
      </c>
      <c r="BF23">
        <v>1944474.5</v>
      </c>
      <c r="BG23">
        <v>87292.3</v>
      </c>
      <c r="BH23">
        <v>18.600000000000001</v>
      </c>
      <c r="BI23">
        <v>26025373.100000001</v>
      </c>
      <c r="BJ23">
        <v>4550849.8</v>
      </c>
      <c r="BK23">
        <v>30576222.800000001</v>
      </c>
      <c r="BL23">
        <v>0</v>
      </c>
      <c r="BM23">
        <v>27.73</v>
      </c>
      <c r="BN23">
        <v>11.56</v>
      </c>
      <c r="BO23">
        <v>0</v>
      </c>
      <c r="BP23">
        <v>39.29</v>
      </c>
      <c r="BQ23">
        <v>29.48</v>
      </c>
      <c r="BR23">
        <v>12.76</v>
      </c>
      <c r="BS23">
        <v>0</v>
      </c>
      <c r="BT23">
        <v>42.24</v>
      </c>
      <c r="BU23">
        <v>134211840</v>
      </c>
      <c r="BV23">
        <v>54997940</v>
      </c>
      <c r="BW23">
        <v>840538.8</v>
      </c>
      <c r="BX23">
        <v>208506.1</v>
      </c>
      <c r="BY23">
        <v>0</v>
      </c>
      <c r="BZ23">
        <v>0</v>
      </c>
      <c r="CA23">
        <v>14880445</v>
      </c>
      <c r="CB23">
        <v>0</v>
      </c>
      <c r="CC23">
        <v>610865.5</v>
      </c>
      <c r="CD23">
        <v>2766371</v>
      </c>
      <c r="CE23">
        <v>24586128</v>
      </c>
      <c r="CF23">
        <v>0</v>
      </c>
      <c r="CG23">
        <v>255905.6</v>
      </c>
      <c r="CH23">
        <v>0</v>
      </c>
      <c r="CI23">
        <v>7251561.5</v>
      </c>
      <c r="CJ23">
        <v>30865014</v>
      </c>
      <c r="CK23">
        <v>35759</v>
      </c>
      <c r="CL23">
        <v>290045.5</v>
      </c>
      <c r="CM23">
        <v>0</v>
      </c>
      <c r="CN23">
        <v>49970500</v>
      </c>
      <c r="CO23">
        <v>1650202.9</v>
      </c>
      <c r="CP23">
        <v>0</v>
      </c>
      <c r="CQ23">
        <v>713.2</v>
      </c>
      <c r="CR23">
        <v>30.7</v>
      </c>
      <c r="CS23">
        <v>0</v>
      </c>
      <c r="CT23">
        <v>2943</v>
      </c>
      <c r="CU23">
        <v>0</v>
      </c>
      <c r="CV23">
        <v>295.60000000000002</v>
      </c>
      <c r="CW23">
        <v>1611.8</v>
      </c>
      <c r="CX23">
        <v>10756.2</v>
      </c>
      <c r="CY23">
        <v>0</v>
      </c>
      <c r="CZ23">
        <v>3142</v>
      </c>
      <c r="DA23">
        <v>0</v>
      </c>
      <c r="DB23">
        <v>2840.9</v>
      </c>
      <c r="DC23">
        <v>3937</v>
      </c>
      <c r="DD23">
        <v>1118</v>
      </c>
      <c r="DE23">
        <v>216.3</v>
      </c>
      <c r="DF23">
        <v>0</v>
      </c>
      <c r="DG23">
        <v>18155.599999999999</v>
      </c>
      <c r="DH23">
        <v>0</v>
      </c>
      <c r="DI23">
        <v>617.29999999999995</v>
      </c>
      <c r="DJ23">
        <v>2362.6999999999998</v>
      </c>
      <c r="DK23">
        <v>2163</v>
      </c>
      <c r="DL23">
        <v>0</v>
      </c>
      <c r="DM23">
        <v>0</v>
      </c>
      <c r="DN23">
        <v>0.08</v>
      </c>
      <c r="DO23">
        <v>0</v>
      </c>
      <c r="DP23">
        <v>0</v>
      </c>
      <c r="DQ23">
        <v>0</v>
      </c>
    </row>
    <row r="24" spans="1:121" x14ac:dyDescent="0.45">
      <c r="A24" t="s">
        <v>90</v>
      </c>
      <c r="B24">
        <v>2026</v>
      </c>
      <c r="C24">
        <v>91575000</v>
      </c>
      <c r="D24">
        <v>2900199.5</v>
      </c>
      <c r="E24">
        <v>457150.2</v>
      </c>
      <c r="F24">
        <v>1867039.4</v>
      </c>
      <c r="G24">
        <v>96799391.099999994</v>
      </c>
      <c r="H24">
        <v>88284083.200000003</v>
      </c>
      <c r="I24">
        <v>35783624.899999999</v>
      </c>
      <c r="J24">
        <v>45487044</v>
      </c>
      <c r="K24">
        <v>86461624</v>
      </c>
      <c r="L24">
        <v>3.5900000000000001E-2</v>
      </c>
      <c r="M24">
        <v>5.3900000000000003E-2</v>
      </c>
      <c r="N24">
        <v>0.11550000000000001</v>
      </c>
      <c r="O24">
        <v>66638.070000000007</v>
      </c>
      <c r="P24">
        <v>22167.8</v>
      </c>
      <c r="Q24">
        <v>0.75</v>
      </c>
      <c r="R24">
        <v>0.71</v>
      </c>
      <c r="S24">
        <v>169.6</v>
      </c>
      <c r="T24">
        <v>13.6</v>
      </c>
      <c r="U24">
        <v>1.93</v>
      </c>
      <c r="V24">
        <v>12.6</v>
      </c>
      <c r="W24">
        <v>562.1</v>
      </c>
      <c r="X24">
        <v>0.13</v>
      </c>
      <c r="Y24">
        <v>170.5</v>
      </c>
      <c r="Z24">
        <v>29.4</v>
      </c>
      <c r="AA24">
        <v>199.9</v>
      </c>
      <c r="AB24">
        <v>204.8</v>
      </c>
      <c r="AC24">
        <v>16.8</v>
      </c>
      <c r="AD24">
        <v>2.38</v>
      </c>
      <c r="AE24">
        <v>14.5</v>
      </c>
      <c r="AF24">
        <v>667.1</v>
      </c>
      <c r="AG24">
        <v>0.14000000000000001</v>
      </c>
      <c r="AH24">
        <v>206</v>
      </c>
      <c r="AI24">
        <v>34.4</v>
      </c>
      <c r="AJ24">
        <v>240.4</v>
      </c>
      <c r="AK24">
        <v>154.5</v>
      </c>
      <c r="AL24">
        <v>4.4000000000000004</v>
      </c>
      <c r="AM24">
        <v>0.52</v>
      </c>
      <c r="AN24">
        <v>17</v>
      </c>
      <c r="AO24">
        <v>759.6</v>
      </c>
      <c r="AP24">
        <v>7.0000000000000007E-2</v>
      </c>
      <c r="AQ24">
        <v>154.80000000000001</v>
      </c>
      <c r="AR24">
        <v>39.6</v>
      </c>
      <c r="AS24">
        <v>194.4</v>
      </c>
      <c r="AT24">
        <v>595.79999999999995</v>
      </c>
      <c r="AU24">
        <v>42.5</v>
      </c>
      <c r="AV24">
        <v>5.97</v>
      </c>
      <c r="AW24">
        <v>42.7</v>
      </c>
      <c r="AX24">
        <v>2103.3000000000002</v>
      </c>
      <c r="AY24">
        <v>0.3</v>
      </c>
      <c r="AZ24">
        <v>598.70000000000005</v>
      </c>
      <c r="BA24">
        <v>105.4</v>
      </c>
      <c r="BB24">
        <v>704.1</v>
      </c>
      <c r="BC24">
        <v>23235756.199999999</v>
      </c>
      <c r="BD24">
        <v>1861.4</v>
      </c>
      <c r="BE24">
        <v>263.60000000000002</v>
      </c>
      <c r="BF24">
        <v>1729898.7</v>
      </c>
      <c r="BG24">
        <v>77044.800000000003</v>
      </c>
      <c r="BH24">
        <v>17.2</v>
      </c>
      <c r="BI24">
        <v>23363188.5</v>
      </c>
      <c r="BJ24">
        <v>4030533.9</v>
      </c>
      <c r="BK24">
        <v>27393722.399999999</v>
      </c>
      <c r="BL24">
        <v>0</v>
      </c>
      <c r="BM24">
        <v>25.82</v>
      </c>
      <c r="BN24">
        <v>13.29</v>
      </c>
      <c r="BO24">
        <v>0</v>
      </c>
      <c r="BP24">
        <v>39.11</v>
      </c>
      <c r="BQ24">
        <v>27.73</v>
      </c>
      <c r="BR24">
        <v>14.95</v>
      </c>
      <c r="BS24">
        <v>0</v>
      </c>
      <c r="BT24">
        <v>42.68</v>
      </c>
      <c r="BU24">
        <v>138025330</v>
      </c>
      <c r="BV24">
        <v>61015770</v>
      </c>
      <c r="BW24">
        <v>2477977</v>
      </c>
      <c r="BX24">
        <v>207198.8</v>
      </c>
      <c r="BY24">
        <v>0</v>
      </c>
      <c r="BZ24">
        <v>0</v>
      </c>
      <c r="CA24">
        <v>13788579</v>
      </c>
      <c r="CB24">
        <v>0</v>
      </c>
      <c r="CC24">
        <v>608656.19999999995</v>
      </c>
      <c r="CD24">
        <v>3245570.2</v>
      </c>
      <c r="CE24">
        <v>21040042</v>
      </c>
      <c r="CF24">
        <v>0</v>
      </c>
      <c r="CG24">
        <v>212040.4</v>
      </c>
      <c r="CH24">
        <v>0</v>
      </c>
      <c r="CI24">
        <v>8501812</v>
      </c>
      <c r="CJ24">
        <v>30392044</v>
      </c>
      <c r="CK24">
        <v>26155.8</v>
      </c>
      <c r="CL24">
        <v>363703.8</v>
      </c>
      <c r="CM24">
        <v>0</v>
      </c>
      <c r="CN24">
        <v>55519064</v>
      </c>
      <c r="CO24">
        <v>1642470.1</v>
      </c>
      <c r="CP24">
        <v>0</v>
      </c>
      <c r="CQ24">
        <v>1811</v>
      </c>
      <c r="CR24">
        <v>30.7</v>
      </c>
      <c r="CS24">
        <v>0</v>
      </c>
      <c r="CT24">
        <v>2943</v>
      </c>
      <c r="CU24">
        <v>0</v>
      </c>
      <c r="CV24">
        <v>295.60000000000002</v>
      </c>
      <c r="CW24">
        <v>1888.1</v>
      </c>
      <c r="CX24">
        <v>10756.2</v>
      </c>
      <c r="CY24">
        <v>0</v>
      </c>
      <c r="CZ24">
        <v>3047</v>
      </c>
      <c r="DA24">
        <v>0</v>
      </c>
      <c r="DB24">
        <v>3234.9</v>
      </c>
      <c r="DC24">
        <v>3937</v>
      </c>
      <c r="DD24">
        <v>1118</v>
      </c>
      <c r="DE24">
        <v>216.3</v>
      </c>
      <c r="DF24">
        <v>0</v>
      </c>
      <c r="DG24">
        <v>20061.599999999999</v>
      </c>
      <c r="DH24">
        <v>0</v>
      </c>
      <c r="DI24">
        <v>617.29999999999995</v>
      </c>
      <c r="DJ24">
        <v>6754</v>
      </c>
      <c r="DK24">
        <v>2163</v>
      </c>
      <c r="DL24">
        <v>0</v>
      </c>
      <c r="DM24">
        <v>0</v>
      </c>
      <c r="DN24">
        <v>0.09</v>
      </c>
      <c r="DO24">
        <v>0</v>
      </c>
      <c r="DP24">
        <v>0</v>
      </c>
      <c r="DQ24">
        <v>0</v>
      </c>
    </row>
    <row r="25" spans="1:121" x14ac:dyDescent="0.45">
      <c r="A25" t="s">
        <v>90</v>
      </c>
      <c r="B25">
        <v>2028</v>
      </c>
      <c r="C25">
        <v>94285340</v>
      </c>
      <c r="D25">
        <v>3493100.8</v>
      </c>
      <c r="E25">
        <v>522529.2</v>
      </c>
      <c r="F25">
        <v>2228372.2000000002</v>
      </c>
      <c r="G25">
        <v>100529344.5</v>
      </c>
      <c r="H25">
        <v>90897017.299999997</v>
      </c>
      <c r="I25">
        <v>31948868.600000001</v>
      </c>
      <c r="J25">
        <v>63320776</v>
      </c>
      <c r="K25">
        <v>97044936</v>
      </c>
      <c r="L25">
        <v>3.5900000000000001E-2</v>
      </c>
      <c r="M25">
        <v>5.3900000000000003E-2</v>
      </c>
      <c r="N25">
        <v>0.11550000000000001</v>
      </c>
      <c r="O25">
        <v>60539.89</v>
      </c>
      <c r="P25">
        <v>22830.400000000001</v>
      </c>
      <c r="Q25">
        <v>0.82</v>
      </c>
      <c r="R25">
        <v>0.8</v>
      </c>
      <c r="S25">
        <v>126</v>
      </c>
      <c r="T25">
        <v>10.5</v>
      </c>
      <c r="U25">
        <v>1.49</v>
      </c>
      <c r="V25">
        <v>9.5</v>
      </c>
      <c r="W25">
        <v>406.7</v>
      </c>
      <c r="X25">
        <v>0.1</v>
      </c>
      <c r="Y25">
        <v>126.7</v>
      </c>
      <c r="Z25">
        <v>21.7</v>
      </c>
      <c r="AA25">
        <v>148.4</v>
      </c>
      <c r="AB25">
        <v>141.9</v>
      </c>
      <c r="AC25">
        <v>11.9</v>
      </c>
      <c r="AD25">
        <v>1.69</v>
      </c>
      <c r="AE25">
        <v>10.199999999999999</v>
      </c>
      <c r="AF25">
        <v>454</v>
      </c>
      <c r="AG25">
        <v>0.11</v>
      </c>
      <c r="AH25">
        <v>142.69999999999999</v>
      </c>
      <c r="AI25">
        <v>23.7</v>
      </c>
      <c r="AJ25">
        <v>166.4</v>
      </c>
      <c r="AK25">
        <v>105.7</v>
      </c>
      <c r="AL25">
        <v>3.4</v>
      </c>
      <c r="AM25">
        <v>0.41</v>
      </c>
      <c r="AN25">
        <v>11.3</v>
      </c>
      <c r="AO25">
        <v>508</v>
      </c>
      <c r="AP25">
        <v>0.05</v>
      </c>
      <c r="AQ25">
        <v>105.9</v>
      </c>
      <c r="AR25">
        <v>26.4</v>
      </c>
      <c r="AS25">
        <v>132.4</v>
      </c>
      <c r="AT25">
        <v>480.1</v>
      </c>
      <c r="AU25">
        <v>31.3</v>
      </c>
      <c r="AV25">
        <v>4.37</v>
      </c>
      <c r="AW25">
        <v>37.4</v>
      </c>
      <c r="AX25">
        <v>1781.4</v>
      </c>
      <c r="AY25">
        <v>0.25</v>
      </c>
      <c r="AZ25">
        <v>482.3</v>
      </c>
      <c r="BA25">
        <v>90.6</v>
      </c>
      <c r="BB25">
        <v>572.79999999999995</v>
      </c>
      <c r="BC25">
        <v>16806969</v>
      </c>
      <c r="BD25">
        <v>1396.8</v>
      </c>
      <c r="BE25">
        <v>198.4</v>
      </c>
      <c r="BF25">
        <v>1272390.3999999999</v>
      </c>
      <c r="BG25">
        <v>54294.3</v>
      </c>
      <c r="BH25">
        <v>14</v>
      </c>
      <c r="BI25">
        <v>16902771.300000001</v>
      </c>
      <c r="BJ25">
        <v>2894175.3</v>
      </c>
      <c r="BK25">
        <v>19796946.600000001</v>
      </c>
      <c r="BL25">
        <v>0</v>
      </c>
      <c r="BM25">
        <v>21.46</v>
      </c>
      <c r="BN25">
        <v>11.99</v>
      </c>
      <c r="BO25">
        <v>0</v>
      </c>
      <c r="BP25">
        <v>33.450000000000003</v>
      </c>
      <c r="BQ25">
        <v>23.25</v>
      </c>
      <c r="BR25">
        <v>13.57</v>
      </c>
      <c r="BS25">
        <v>0</v>
      </c>
      <c r="BT25">
        <v>36.82</v>
      </c>
      <c r="BU25">
        <v>134449940</v>
      </c>
      <c r="BV25">
        <v>68580470</v>
      </c>
      <c r="BW25">
        <v>2983087.8</v>
      </c>
      <c r="BX25">
        <v>204129.6</v>
      </c>
      <c r="BY25">
        <v>0</v>
      </c>
      <c r="BZ25">
        <v>0</v>
      </c>
      <c r="CA25">
        <v>10460713</v>
      </c>
      <c r="CB25">
        <v>0</v>
      </c>
      <c r="CC25">
        <v>556958.6</v>
      </c>
      <c r="CD25">
        <v>3795764</v>
      </c>
      <c r="CE25">
        <v>13922306</v>
      </c>
      <c r="CF25">
        <v>0</v>
      </c>
      <c r="CG25">
        <v>131238.5</v>
      </c>
      <c r="CH25">
        <v>0</v>
      </c>
      <c r="CI25">
        <v>8379625.5</v>
      </c>
      <c r="CJ25">
        <v>29352388</v>
      </c>
      <c r="CK25">
        <v>19751.400000000001</v>
      </c>
      <c r="CL25">
        <v>416224.2</v>
      </c>
      <c r="CM25">
        <v>0</v>
      </c>
      <c r="CN25">
        <v>60863496</v>
      </c>
      <c r="CO25">
        <v>3364259.5</v>
      </c>
      <c r="CP25">
        <v>0</v>
      </c>
      <c r="CQ25">
        <v>2068.6</v>
      </c>
      <c r="CR25">
        <v>30.7</v>
      </c>
      <c r="CS25">
        <v>0</v>
      </c>
      <c r="CT25">
        <v>2943</v>
      </c>
      <c r="CU25">
        <v>0</v>
      </c>
      <c r="CV25">
        <v>295.60000000000002</v>
      </c>
      <c r="CW25">
        <v>2245.4</v>
      </c>
      <c r="CX25">
        <v>10756.2</v>
      </c>
      <c r="CY25">
        <v>0</v>
      </c>
      <c r="CZ25">
        <v>2447.5</v>
      </c>
      <c r="DA25">
        <v>0</v>
      </c>
      <c r="DB25">
        <v>3237.9</v>
      </c>
      <c r="DC25">
        <v>3937</v>
      </c>
      <c r="DD25">
        <v>1098</v>
      </c>
      <c r="DE25">
        <v>216.3</v>
      </c>
      <c r="DF25">
        <v>0</v>
      </c>
      <c r="DG25">
        <v>22360.5</v>
      </c>
      <c r="DH25">
        <v>0</v>
      </c>
      <c r="DI25">
        <v>1137.5</v>
      </c>
      <c r="DJ25">
        <v>8125.1</v>
      </c>
      <c r="DK25">
        <v>2163</v>
      </c>
      <c r="DL25">
        <v>0</v>
      </c>
      <c r="DM25">
        <v>0</v>
      </c>
      <c r="DN25">
        <v>0.09</v>
      </c>
      <c r="DO25">
        <v>0</v>
      </c>
      <c r="DP25">
        <v>0</v>
      </c>
      <c r="DQ25">
        <v>0</v>
      </c>
    </row>
    <row r="26" spans="1:121" x14ac:dyDescent="0.45">
      <c r="A26" t="s">
        <v>90</v>
      </c>
      <c r="B26">
        <v>2030</v>
      </c>
      <c r="C26">
        <v>97421370</v>
      </c>
      <c r="D26">
        <v>6004219</v>
      </c>
      <c r="E26">
        <v>580361.6</v>
      </c>
      <c r="F26">
        <v>2154697.2999999998</v>
      </c>
      <c r="G26">
        <v>106160642.59999999</v>
      </c>
      <c r="H26">
        <v>93920337</v>
      </c>
      <c r="I26">
        <v>38554592.600000001</v>
      </c>
      <c r="J26">
        <v>64772680</v>
      </c>
      <c r="K26">
        <v>89551340</v>
      </c>
      <c r="L26">
        <v>3.5900000000000001E-2</v>
      </c>
      <c r="M26">
        <v>5.3900000000000003E-2</v>
      </c>
      <c r="N26">
        <v>0.11550000000000001</v>
      </c>
      <c r="O26">
        <v>61513.4</v>
      </c>
      <c r="P26">
        <v>23661.3</v>
      </c>
      <c r="Q26">
        <v>0.84</v>
      </c>
      <c r="R26">
        <v>0.84</v>
      </c>
      <c r="S26">
        <v>117.1</v>
      </c>
      <c r="T26">
        <v>10.4</v>
      </c>
      <c r="U26">
        <v>1.49</v>
      </c>
      <c r="V26">
        <v>8.4</v>
      </c>
      <c r="W26">
        <v>356.5</v>
      </c>
      <c r="X26">
        <v>0.1</v>
      </c>
      <c r="Y26">
        <v>117.8</v>
      </c>
      <c r="Z26">
        <v>19</v>
      </c>
      <c r="AA26">
        <v>136.80000000000001</v>
      </c>
      <c r="AB26">
        <v>119.9</v>
      </c>
      <c r="AC26">
        <v>10.6</v>
      </c>
      <c r="AD26">
        <v>1.52</v>
      </c>
      <c r="AE26">
        <v>8.3000000000000007</v>
      </c>
      <c r="AF26">
        <v>366.8</v>
      </c>
      <c r="AG26">
        <v>0.1</v>
      </c>
      <c r="AH26">
        <v>120.7</v>
      </c>
      <c r="AI26">
        <v>19.3</v>
      </c>
      <c r="AJ26">
        <v>140</v>
      </c>
      <c r="AK26">
        <v>91.1</v>
      </c>
      <c r="AL26">
        <v>3</v>
      </c>
      <c r="AM26">
        <v>0.37</v>
      </c>
      <c r="AN26">
        <v>9.6</v>
      </c>
      <c r="AO26">
        <v>434.5</v>
      </c>
      <c r="AP26">
        <v>0.04</v>
      </c>
      <c r="AQ26">
        <v>91.2</v>
      </c>
      <c r="AR26">
        <v>22.6</v>
      </c>
      <c r="AS26">
        <v>113.9</v>
      </c>
      <c r="AT26">
        <v>414.5</v>
      </c>
      <c r="AU26">
        <v>28.1</v>
      </c>
      <c r="AV26">
        <v>3.93</v>
      </c>
      <c r="AW26">
        <v>31.8</v>
      </c>
      <c r="AX26">
        <v>1506.8</v>
      </c>
      <c r="AY26">
        <v>0.23</v>
      </c>
      <c r="AZ26">
        <v>416.4</v>
      </c>
      <c r="BA26">
        <v>76.8</v>
      </c>
      <c r="BB26">
        <v>493.2</v>
      </c>
      <c r="BC26">
        <v>15216782.5</v>
      </c>
      <c r="BD26">
        <v>1355.4</v>
      </c>
      <c r="BE26">
        <v>193.6</v>
      </c>
      <c r="BF26">
        <v>1087438.3</v>
      </c>
      <c r="BG26">
        <v>46370.1</v>
      </c>
      <c r="BH26">
        <v>13.1</v>
      </c>
      <c r="BI26">
        <v>15310033.6</v>
      </c>
      <c r="BJ26">
        <v>2472840.2000000002</v>
      </c>
      <c r="BK26">
        <v>17782873.800000001</v>
      </c>
      <c r="BL26">
        <v>0</v>
      </c>
      <c r="BM26">
        <v>19.7</v>
      </c>
      <c r="BN26">
        <v>11.89</v>
      </c>
      <c r="BO26">
        <v>0</v>
      </c>
      <c r="BP26">
        <v>31.59</v>
      </c>
      <c r="BQ26">
        <v>21.67</v>
      </c>
      <c r="BR26">
        <v>13.76</v>
      </c>
      <c r="BS26">
        <v>0</v>
      </c>
      <c r="BT26">
        <v>35.43</v>
      </c>
      <c r="BU26">
        <v>131117170</v>
      </c>
      <c r="BV26">
        <v>67606050</v>
      </c>
      <c r="BW26">
        <v>5120343</v>
      </c>
      <c r="BX26">
        <v>202019.8</v>
      </c>
      <c r="BY26">
        <v>0</v>
      </c>
      <c r="BZ26">
        <v>0</v>
      </c>
      <c r="CA26">
        <v>10362335</v>
      </c>
      <c r="CB26">
        <v>0</v>
      </c>
      <c r="CC26">
        <v>441317.3</v>
      </c>
      <c r="CD26">
        <v>4256599</v>
      </c>
      <c r="CE26">
        <v>10409221</v>
      </c>
      <c r="CF26">
        <v>0</v>
      </c>
      <c r="CG26">
        <v>91853.1</v>
      </c>
      <c r="CH26">
        <v>0</v>
      </c>
      <c r="CI26">
        <v>8280618.5</v>
      </c>
      <c r="CJ26">
        <v>28571094</v>
      </c>
      <c r="CK26">
        <v>2684.8</v>
      </c>
      <c r="CL26">
        <v>470947.8</v>
      </c>
      <c r="CM26">
        <v>0</v>
      </c>
      <c r="CN26">
        <v>59590956</v>
      </c>
      <c r="CO26">
        <v>3317177.8</v>
      </c>
      <c r="CP26">
        <v>0</v>
      </c>
      <c r="CQ26">
        <v>3265.1</v>
      </c>
      <c r="CR26">
        <v>30.7</v>
      </c>
      <c r="CS26">
        <v>0</v>
      </c>
      <c r="CT26">
        <v>2943</v>
      </c>
      <c r="CU26">
        <v>0</v>
      </c>
      <c r="CV26">
        <v>295.60000000000002</v>
      </c>
      <c r="CW26">
        <v>2657.1</v>
      </c>
      <c r="CX26">
        <v>10388.200000000001</v>
      </c>
      <c r="CY26">
        <v>0</v>
      </c>
      <c r="CZ26">
        <v>2158.5</v>
      </c>
      <c r="DA26">
        <v>0</v>
      </c>
      <c r="DB26">
        <v>3237.9</v>
      </c>
      <c r="DC26">
        <v>3937</v>
      </c>
      <c r="DD26">
        <v>585</v>
      </c>
      <c r="DE26">
        <v>216.3</v>
      </c>
      <c r="DF26">
        <v>0</v>
      </c>
      <c r="DG26">
        <v>24059.8</v>
      </c>
      <c r="DH26">
        <v>0</v>
      </c>
      <c r="DI26">
        <v>1137.5</v>
      </c>
      <c r="DJ26">
        <v>13652.7</v>
      </c>
      <c r="DK26">
        <v>2163</v>
      </c>
      <c r="DL26">
        <v>0</v>
      </c>
      <c r="DM26">
        <v>0</v>
      </c>
      <c r="DN26">
        <v>0.09</v>
      </c>
      <c r="DO26">
        <v>0</v>
      </c>
      <c r="DP26">
        <v>0</v>
      </c>
      <c r="DQ26">
        <v>0</v>
      </c>
    </row>
    <row r="27" spans="1:121" x14ac:dyDescent="0.45">
      <c r="A27" t="s">
        <v>90</v>
      </c>
      <c r="B27">
        <v>2035</v>
      </c>
      <c r="C27">
        <v>106160350</v>
      </c>
      <c r="D27">
        <v>11908474</v>
      </c>
      <c r="E27">
        <v>565303.80000000005</v>
      </c>
      <c r="F27">
        <v>1947776.1</v>
      </c>
      <c r="G27">
        <v>120581903.3</v>
      </c>
      <c r="H27">
        <v>102345252.3</v>
      </c>
      <c r="I27">
        <v>51154289.799999997</v>
      </c>
      <c r="J27">
        <v>64552460</v>
      </c>
      <c r="K27">
        <v>75652150</v>
      </c>
      <c r="L27">
        <v>3.5900000000000001E-2</v>
      </c>
      <c r="M27">
        <v>5.3900000000000003E-2</v>
      </c>
      <c r="N27">
        <v>0.11550000000000001</v>
      </c>
      <c r="O27">
        <v>84703.51</v>
      </c>
      <c r="P27">
        <v>25824</v>
      </c>
      <c r="Q27">
        <v>0.88</v>
      </c>
      <c r="R27">
        <v>0.89</v>
      </c>
      <c r="S27">
        <v>89.9</v>
      </c>
      <c r="T27">
        <v>8.1999999999999993</v>
      </c>
      <c r="U27">
        <v>1.17</v>
      </c>
      <c r="V27">
        <v>6.6</v>
      </c>
      <c r="W27">
        <v>269</v>
      </c>
      <c r="X27">
        <v>0.09</v>
      </c>
      <c r="Y27">
        <v>90.5</v>
      </c>
      <c r="Z27">
        <v>14.7</v>
      </c>
      <c r="AA27">
        <v>105.1</v>
      </c>
      <c r="AB27">
        <v>83.8</v>
      </c>
      <c r="AC27">
        <v>7.3</v>
      </c>
      <c r="AD27">
        <v>1.05</v>
      </c>
      <c r="AE27">
        <v>6.4</v>
      </c>
      <c r="AF27">
        <v>260</v>
      </c>
      <c r="AG27">
        <v>0.08</v>
      </c>
      <c r="AH27">
        <v>84.3</v>
      </c>
      <c r="AI27">
        <v>14.1</v>
      </c>
      <c r="AJ27">
        <v>98.5</v>
      </c>
      <c r="AK27">
        <v>132.80000000000001</v>
      </c>
      <c r="AL27">
        <v>4</v>
      </c>
      <c r="AM27">
        <v>0.48</v>
      </c>
      <c r="AN27">
        <v>14.4</v>
      </c>
      <c r="AO27">
        <v>646</v>
      </c>
      <c r="AP27">
        <v>0.06</v>
      </c>
      <c r="AQ27">
        <v>133</v>
      </c>
      <c r="AR27">
        <v>33.700000000000003</v>
      </c>
      <c r="AS27">
        <v>166.7</v>
      </c>
      <c r="AT27">
        <v>344.5</v>
      </c>
      <c r="AU27">
        <v>23.9</v>
      </c>
      <c r="AV27">
        <v>3.36</v>
      </c>
      <c r="AW27">
        <v>26.5</v>
      </c>
      <c r="AX27">
        <v>1237.8</v>
      </c>
      <c r="AY27">
        <v>0.2</v>
      </c>
      <c r="AZ27">
        <v>346.1</v>
      </c>
      <c r="BA27">
        <v>63.5</v>
      </c>
      <c r="BB27">
        <v>409.6</v>
      </c>
      <c r="BC27">
        <v>11732444.4</v>
      </c>
      <c r="BD27">
        <v>1069</v>
      </c>
      <c r="BE27">
        <v>153</v>
      </c>
      <c r="BF27">
        <v>866804.2</v>
      </c>
      <c r="BG27">
        <v>35109.1</v>
      </c>
      <c r="BH27">
        <v>11.2</v>
      </c>
      <c r="BI27">
        <v>11806071.1</v>
      </c>
      <c r="BJ27">
        <v>1916121.7</v>
      </c>
      <c r="BK27">
        <v>13722192.800000001</v>
      </c>
      <c r="BL27">
        <v>0</v>
      </c>
      <c r="BM27">
        <v>16.52</v>
      </c>
      <c r="BN27">
        <v>15.8</v>
      </c>
      <c r="BO27">
        <v>0</v>
      </c>
      <c r="BP27">
        <v>32.31</v>
      </c>
      <c r="BQ27">
        <v>18.559999999999999</v>
      </c>
      <c r="BR27">
        <v>19.13</v>
      </c>
      <c r="BS27">
        <v>0</v>
      </c>
      <c r="BT27">
        <v>37.700000000000003</v>
      </c>
      <c r="BU27">
        <v>131811480</v>
      </c>
      <c r="BV27">
        <v>69427620</v>
      </c>
      <c r="BW27">
        <v>10116651</v>
      </c>
      <c r="BX27">
        <v>199135.6</v>
      </c>
      <c r="BY27">
        <v>0</v>
      </c>
      <c r="BZ27">
        <v>0</v>
      </c>
      <c r="CA27">
        <v>8231337.5</v>
      </c>
      <c r="CB27">
        <v>0</v>
      </c>
      <c r="CC27">
        <v>378828.1</v>
      </c>
      <c r="CD27">
        <v>4894836.5</v>
      </c>
      <c r="CE27">
        <v>7537887</v>
      </c>
      <c r="CF27">
        <v>0</v>
      </c>
      <c r="CG27">
        <v>74339.199999999997</v>
      </c>
      <c r="CH27">
        <v>0</v>
      </c>
      <c r="CI27">
        <v>8235579</v>
      </c>
      <c r="CJ27">
        <v>27536908</v>
      </c>
      <c r="CK27">
        <v>4222.1000000000004</v>
      </c>
      <c r="CL27">
        <v>447807</v>
      </c>
      <c r="CM27">
        <v>0</v>
      </c>
      <c r="CN27">
        <v>60859916</v>
      </c>
      <c r="CO27">
        <v>3294032.2</v>
      </c>
      <c r="CP27">
        <v>0</v>
      </c>
      <c r="CQ27">
        <v>5358</v>
      </c>
      <c r="CR27">
        <v>30.7</v>
      </c>
      <c r="CS27">
        <v>0</v>
      </c>
      <c r="CT27">
        <v>2181</v>
      </c>
      <c r="CU27">
        <v>0</v>
      </c>
      <c r="CV27">
        <v>295.60000000000002</v>
      </c>
      <c r="CW27">
        <v>3238.4</v>
      </c>
      <c r="CX27">
        <v>10182.799999999999</v>
      </c>
      <c r="CY27">
        <v>0</v>
      </c>
      <c r="CZ27">
        <v>2158.5</v>
      </c>
      <c r="DA27">
        <v>0</v>
      </c>
      <c r="DB27">
        <v>3237.9</v>
      </c>
      <c r="DC27">
        <v>3937</v>
      </c>
      <c r="DD27">
        <v>359</v>
      </c>
      <c r="DE27">
        <v>216.3</v>
      </c>
      <c r="DF27">
        <v>0</v>
      </c>
      <c r="DG27">
        <v>26471.7</v>
      </c>
      <c r="DH27">
        <v>0</v>
      </c>
      <c r="DI27">
        <v>1137.5</v>
      </c>
      <c r="DJ27">
        <v>27578.3</v>
      </c>
      <c r="DK27">
        <v>2163</v>
      </c>
      <c r="DL27">
        <v>0</v>
      </c>
      <c r="DM27">
        <v>0</v>
      </c>
      <c r="DN27">
        <v>0.09</v>
      </c>
      <c r="DO27">
        <v>0</v>
      </c>
      <c r="DP27">
        <v>0</v>
      </c>
      <c r="DQ27">
        <v>0</v>
      </c>
    </row>
    <row r="28" spans="1:121" x14ac:dyDescent="0.45">
      <c r="A28" t="s">
        <v>90</v>
      </c>
      <c r="B28">
        <v>2040</v>
      </c>
      <c r="C28">
        <v>116630590</v>
      </c>
      <c r="D28">
        <v>19683132</v>
      </c>
      <c r="E28">
        <v>541825.80000000005</v>
      </c>
      <c r="F28">
        <v>2115477.7000000002</v>
      </c>
      <c r="G28">
        <v>138971029.5</v>
      </c>
      <c r="H28">
        <v>112439191.09999999</v>
      </c>
      <c r="I28">
        <v>60425494.200000003</v>
      </c>
      <c r="J28">
        <v>74734760</v>
      </c>
      <c r="K28">
        <v>77341690</v>
      </c>
      <c r="L28">
        <v>3.5900000000000001E-2</v>
      </c>
      <c r="M28">
        <v>5.3900000000000003E-2</v>
      </c>
      <c r="N28">
        <v>0.11550000000000001</v>
      </c>
      <c r="O28">
        <v>82519.16</v>
      </c>
      <c r="P28">
        <v>28376.3</v>
      </c>
      <c r="Q28">
        <v>0.92</v>
      </c>
      <c r="R28">
        <v>0.93</v>
      </c>
      <c r="S28">
        <v>59.1</v>
      </c>
      <c r="T28">
        <v>5.6</v>
      </c>
      <c r="U28">
        <v>0.8</v>
      </c>
      <c r="V28">
        <v>4.7</v>
      </c>
      <c r="W28">
        <v>172.4</v>
      </c>
      <c r="X28">
        <v>7.0000000000000007E-2</v>
      </c>
      <c r="Y28">
        <v>59.4</v>
      </c>
      <c r="Z28">
        <v>9.8000000000000007</v>
      </c>
      <c r="AA28">
        <v>69.3</v>
      </c>
      <c r="AB28">
        <v>54.3</v>
      </c>
      <c r="AC28">
        <v>4.9000000000000004</v>
      </c>
      <c r="AD28">
        <v>0.71</v>
      </c>
      <c r="AE28">
        <v>4.4000000000000004</v>
      </c>
      <c r="AF28">
        <v>163.6</v>
      </c>
      <c r="AG28">
        <v>0.06</v>
      </c>
      <c r="AH28">
        <v>54.6</v>
      </c>
      <c r="AI28">
        <v>9.3000000000000007</v>
      </c>
      <c r="AJ28">
        <v>63.9</v>
      </c>
      <c r="AK28">
        <v>173.7</v>
      </c>
      <c r="AL28">
        <v>6</v>
      </c>
      <c r="AM28">
        <v>0.75</v>
      </c>
      <c r="AN28">
        <v>18.2</v>
      </c>
      <c r="AO28">
        <v>822.7</v>
      </c>
      <c r="AP28">
        <v>0.08</v>
      </c>
      <c r="AQ28">
        <v>174.1</v>
      </c>
      <c r="AR28">
        <v>42.7</v>
      </c>
      <c r="AS28">
        <v>216.8</v>
      </c>
      <c r="AT28">
        <v>309.3</v>
      </c>
      <c r="AU28">
        <v>21.5</v>
      </c>
      <c r="AV28">
        <v>3.01</v>
      </c>
      <c r="AW28">
        <v>23.6</v>
      </c>
      <c r="AX28">
        <v>1117.2</v>
      </c>
      <c r="AY28">
        <v>0.18</v>
      </c>
      <c r="AZ28">
        <v>310.8</v>
      </c>
      <c r="BA28">
        <v>57</v>
      </c>
      <c r="BB28">
        <v>367.8</v>
      </c>
      <c r="BC28">
        <v>8263842.2000000002</v>
      </c>
      <c r="BD28">
        <v>778.1</v>
      </c>
      <c r="BE28">
        <v>111.6</v>
      </c>
      <c r="BF28">
        <v>656184.6</v>
      </c>
      <c r="BG28">
        <v>24109.7</v>
      </c>
      <c r="BH28">
        <v>9.4</v>
      </c>
      <c r="BI28">
        <v>8317505.7999999998</v>
      </c>
      <c r="BJ28">
        <v>1377233.5</v>
      </c>
      <c r="BK28">
        <v>9694739.3000000007</v>
      </c>
      <c r="BL28">
        <v>0</v>
      </c>
      <c r="BM28">
        <v>13.62</v>
      </c>
      <c r="BN28">
        <v>14.73</v>
      </c>
      <c r="BO28">
        <v>0</v>
      </c>
      <c r="BP28">
        <v>28.35</v>
      </c>
      <c r="BQ28">
        <v>15.65</v>
      </c>
      <c r="BR28">
        <v>18.75</v>
      </c>
      <c r="BS28">
        <v>0</v>
      </c>
      <c r="BT28">
        <v>34.4</v>
      </c>
      <c r="BU28">
        <v>141692290</v>
      </c>
      <c r="BV28">
        <v>78545540</v>
      </c>
      <c r="BW28">
        <v>16810782</v>
      </c>
      <c r="BX28">
        <v>196809.4</v>
      </c>
      <c r="BY28">
        <v>0</v>
      </c>
      <c r="BZ28">
        <v>0</v>
      </c>
      <c r="CA28">
        <v>6037824</v>
      </c>
      <c r="CB28">
        <v>0</v>
      </c>
      <c r="CC28">
        <v>368334.2</v>
      </c>
      <c r="CD28">
        <v>4918841</v>
      </c>
      <c r="CE28">
        <v>4675264.5</v>
      </c>
      <c r="CF28">
        <v>0</v>
      </c>
      <c r="CG28">
        <v>44319.3</v>
      </c>
      <c r="CH28">
        <v>0</v>
      </c>
      <c r="CI28">
        <v>8008262.5</v>
      </c>
      <c r="CJ28">
        <v>26945542</v>
      </c>
      <c r="CK28">
        <v>535.6</v>
      </c>
      <c r="CL28">
        <v>427417.8</v>
      </c>
      <c r="CM28">
        <v>0</v>
      </c>
      <c r="CN28">
        <v>70243260</v>
      </c>
      <c r="CO28">
        <v>3015092.8</v>
      </c>
      <c r="CP28">
        <v>0</v>
      </c>
      <c r="CQ28">
        <v>8490.9</v>
      </c>
      <c r="CR28">
        <v>30.7</v>
      </c>
      <c r="CS28">
        <v>0</v>
      </c>
      <c r="CT28">
        <v>2065</v>
      </c>
      <c r="CU28">
        <v>0</v>
      </c>
      <c r="CV28">
        <v>295.60000000000002</v>
      </c>
      <c r="CW28">
        <v>3341.8</v>
      </c>
      <c r="CX28">
        <v>10182.799999999999</v>
      </c>
      <c r="CY28">
        <v>0</v>
      </c>
      <c r="CZ28">
        <v>2158.5</v>
      </c>
      <c r="DA28">
        <v>0</v>
      </c>
      <c r="DB28">
        <v>3237.9</v>
      </c>
      <c r="DC28">
        <v>3937</v>
      </c>
      <c r="DD28">
        <v>175</v>
      </c>
      <c r="DE28">
        <v>216.3</v>
      </c>
      <c r="DF28">
        <v>0</v>
      </c>
      <c r="DG28">
        <v>30664.5</v>
      </c>
      <c r="DH28">
        <v>0</v>
      </c>
      <c r="DI28">
        <v>1009.4</v>
      </c>
      <c r="DJ28">
        <v>46738</v>
      </c>
      <c r="DK28">
        <v>2163</v>
      </c>
      <c r="DL28">
        <v>0</v>
      </c>
      <c r="DM28">
        <v>0</v>
      </c>
      <c r="DN28">
        <v>0.09</v>
      </c>
      <c r="DO28">
        <v>0</v>
      </c>
      <c r="DP28">
        <v>0</v>
      </c>
      <c r="DQ28">
        <v>0</v>
      </c>
    </row>
    <row r="29" spans="1:121" x14ac:dyDescent="0.45">
      <c r="A29" t="s">
        <v>90</v>
      </c>
      <c r="B29">
        <v>2045</v>
      </c>
      <c r="C29">
        <v>126716350</v>
      </c>
      <c r="D29">
        <v>27628330</v>
      </c>
      <c r="E29">
        <v>574055.19999999995</v>
      </c>
      <c r="F29">
        <v>1879364.9</v>
      </c>
      <c r="G29">
        <v>156798102.59999999</v>
      </c>
      <c r="H29">
        <v>122162424.40000001</v>
      </c>
      <c r="I29">
        <v>68026595.299999997</v>
      </c>
      <c r="J29">
        <v>68920200</v>
      </c>
      <c r="K29">
        <v>67068692</v>
      </c>
      <c r="L29">
        <v>3.5900000000000001E-2</v>
      </c>
      <c r="M29">
        <v>5.3900000000000003E-2</v>
      </c>
      <c r="N29">
        <v>0.11550000000000001</v>
      </c>
      <c r="O29">
        <v>83778.17</v>
      </c>
      <c r="P29">
        <v>30926.3</v>
      </c>
      <c r="Q29">
        <v>0.94</v>
      </c>
      <c r="R29">
        <v>0.95</v>
      </c>
      <c r="S29">
        <v>44.5</v>
      </c>
      <c r="T29">
        <v>4.3</v>
      </c>
      <c r="U29">
        <v>0.62</v>
      </c>
      <c r="V29">
        <v>3.7</v>
      </c>
      <c r="W29">
        <v>127.2</v>
      </c>
      <c r="X29">
        <v>0.06</v>
      </c>
      <c r="Y29">
        <v>44.7</v>
      </c>
      <c r="Z29">
        <v>7.5</v>
      </c>
      <c r="AA29">
        <v>52.2</v>
      </c>
      <c r="AB29">
        <v>41.8</v>
      </c>
      <c r="AC29">
        <v>3.9</v>
      </c>
      <c r="AD29">
        <v>0.56000000000000005</v>
      </c>
      <c r="AE29">
        <v>3.5</v>
      </c>
      <c r="AF29">
        <v>122.5</v>
      </c>
      <c r="AG29">
        <v>0.05</v>
      </c>
      <c r="AH29">
        <v>42.1</v>
      </c>
      <c r="AI29">
        <v>7.2</v>
      </c>
      <c r="AJ29">
        <v>49.3</v>
      </c>
      <c r="AK29">
        <v>178.5</v>
      </c>
      <c r="AL29">
        <v>6.7</v>
      </c>
      <c r="AM29">
        <v>0.86</v>
      </c>
      <c r="AN29">
        <v>18.2</v>
      </c>
      <c r="AO29">
        <v>826.5</v>
      </c>
      <c r="AP29">
        <v>0.08</v>
      </c>
      <c r="AQ29">
        <v>178.9</v>
      </c>
      <c r="AR29">
        <v>42.8</v>
      </c>
      <c r="AS29">
        <v>221.7</v>
      </c>
      <c r="AT29">
        <v>232.5</v>
      </c>
      <c r="AU29">
        <v>16.100000000000001</v>
      </c>
      <c r="AV29">
        <v>2.25</v>
      </c>
      <c r="AW29">
        <v>18.3</v>
      </c>
      <c r="AX29">
        <v>843.1</v>
      </c>
      <c r="AY29">
        <v>0.14000000000000001</v>
      </c>
      <c r="AZ29">
        <v>233.6</v>
      </c>
      <c r="BA29">
        <v>43.5</v>
      </c>
      <c r="BB29">
        <v>277.10000000000002</v>
      </c>
      <c r="BC29">
        <v>6788036.5999999996</v>
      </c>
      <c r="BD29">
        <v>655</v>
      </c>
      <c r="BE29">
        <v>94.2</v>
      </c>
      <c r="BF29">
        <v>560514.6</v>
      </c>
      <c r="BG29">
        <v>19389.900000000001</v>
      </c>
      <c r="BH29">
        <v>8.6</v>
      </c>
      <c r="BI29">
        <v>6833259.7999999998</v>
      </c>
      <c r="BJ29">
        <v>1140673.8</v>
      </c>
      <c r="BK29">
        <v>7973933.5999999996</v>
      </c>
      <c r="BL29">
        <v>0</v>
      </c>
      <c r="BM29">
        <v>10.66</v>
      </c>
      <c r="BN29">
        <v>14.35</v>
      </c>
      <c r="BO29">
        <v>0</v>
      </c>
      <c r="BP29">
        <v>25.01</v>
      </c>
      <c r="BQ29">
        <v>12.87</v>
      </c>
      <c r="BR29">
        <v>18.98</v>
      </c>
      <c r="BS29">
        <v>0</v>
      </c>
      <c r="BT29">
        <v>31.85</v>
      </c>
      <c r="BU29">
        <v>155071520</v>
      </c>
      <c r="BV29">
        <v>88771500</v>
      </c>
      <c r="BW29">
        <v>23459972</v>
      </c>
      <c r="BX29">
        <v>194260.6</v>
      </c>
      <c r="BY29">
        <v>0</v>
      </c>
      <c r="BZ29">
        <v>0</v>
      </c>
      <c r="CA29">
        <v>5122842.5</v>
      </c>
      <c r="CB29">
        <v>0</v>
      </c>
      <c r="CC29">
        <v>0</v>
      </c>
      <c r="CD29">
        <v>4398965</v>
      </c>
      <c r="CE29">
        <v>3466294.5</v>
      </c>
      <c r="CF29">
        <v>0</v>
      </c>
      <c r="CG29">
        <v>29516.799999999999</v>
      </c>
      <c r="CH29">
        <v>0</v>
      </c>
      <c r="CI29">
        <v>7504829</v>
      </c>
      <c r="CJ29">
        <v>26072742</v>
      </c>
      <c r="CK29">
        <v>107.1</v>
      </c>
      <c r="CL29">
        <v>449454</v>
      </c>
      <c r="CM29">
        <v>0</v>
      </c>
      <c r="CN29">
        <v>81705630</v>
      </c>
      <c r="CO29">
        <v>2666907.5</v>
      </c>
      <c r="CP29">
        <v>0</v>
      </c>
      <c r="CQ29">
        <v>11241.9</v>
      </c>
      <c r="CR29">
        <v>30.7</v>
      </c>
      <c r="CS29">
        <v>0</v>
      </c>
      <c r="CT29">
        <v>2065</v>
      </c>
      <c r="CU29">
        <v>0</v>
      </c>
      <c r="CV29">
        <v>0</v>
      </c>
      <c r="CW29">
        <v>3499.8</v>
      </c>
      <c r="CX29">
        <v>10182.799999999999</v>
      </c>
      <c r="CY29">
        <v>0</v>
      </c>
      <c r="CZ29">
        <v>2118</v>
      </c>
      <c r="DA29">
        <v>0</v>
      </c>
      <c r="DB29">
        <v>3237.9</v>
      </c>
      <c r="DC29">
        <v>3937</v>
      </c>
      <c r="DD29">
        <v>175</v>
      </c>
      <c r="DE29">
        <v>216.3</v>
      </c>
      <c r="DF29">
        <v>0</v>
      </c>
      <c r="DG29">
        <v>37626.1</v>
      </c>
      <c r="DH29">
        <v>0</v>
      </c>
      <c r="DI29">
        <v>900.2</v>
      </c>
      <c r="DJ29">
        <v>64923.7</v>
      </c>
      <c r="DK29">
        <v>2163</v>
      </c>
      <c r="DL29">
        <v>0</v>
      </c>
      <c r="DM29">
        <v>0</v>
      </c>
      <c r="DN29">
        <v>0.09</v>
      </c>
      <c r="DO29">
        <v>0</v>
      </c>
      <c r="DP29">
        <v>0</v>
      </c>
      <c r="DQ29">
        <v>0</v>
      </c>
    </row>
    <row r="30" spans="1:121" x14ac:dyDescent="0.45">
      <c r="A30" t="s">
        <v>90</v>
      </c>
      <c r="B30">
        <v>2050</v>
      </c>
      <c r="C30">
        <v>136535330</v>
      </c>
      <c r="D30">
        <v>28974214</v>
      </c>
      <c r="E30">
        <v>604198.19999999995</v>
      </c>
      <c r="F30">
        <v>1821736.1</v>
      </c>
      <c r="G30">
        <v>167935471.30000001</v>
      </c>
      <c r="H30">
        <v>131628416.90000001</v>
      </c>
      <c r="I30">
        <v>75646396.599999994</v>
      </c>
      <c r="J30">
        <v>69600490</v>
      </c>
      <c r="K30">
        <v>63491476</v>
      </c>
      <c r="L30">
        <v>3.5900000000000001E-2</v>
      </c>
      <c r="M30">
        <v>5.3900000000000003E-2</v>
      </c>
      <c r="N30">
        <v>0.11550000000000001</v>
      </c>
      <c r="O30">
        <v>85634.559999999998</v>
      </c>
      <c r="P30">
        <v>33062.5</v>
      </c>
      <c r="Q30">
        <v>0.93</v>
      </c>
      <c r="R30">
        <v>0.94</v>
      </c>
      <c r="S30">
        <v>49.3</v>
      </c>
      <c r="T30">
        <v>4.5</v>
      </c>
      <c r="U30">
        <v>0.64</v>
      </c>
      <c r="V30">
        <v>4</v>
      </c>
      <c r="W30">
        <v>148.1</v>
      </c>
      <c r="X30">
        <v>0.06</v>
      </c>
      <c r="Y30">
        <v>49.6</v>
      </c>
      <c r="Z30">
        <v>8.5</v>
      </c>
      <c r="AA30">
        <v>58.1</v>
      </c>
      <c r="AB30">
        <v>45.8</v>
      </c>
      <c r="AC30">
        <v>4.0999999999999996</v>
      </c>
      <c r="AD30">
        <v>0.57999999999999996</v>
      </c>
      <c r="AE30">
        <v>3.9</v>
      </c>
      <c r="AF30">
        <v>140.80000000000001</v>
      </c>
      <c r="AG30">
        <v>0.05</v>
      </c>
      <c r="AH30">
        <v>46.1</v>
      </c>
      <c r="AI30">
        <v>8.1</v>
      </c>
      <c r="AJ30">
        <v>54.2</v>
      </c>
      <c r="AK30">
        <v>185.9</v>
      </c>
      <c r="AL30">
        <v>7.5</v>
      </c>
      <c r="AM30">
        <v>0.96</v>
      </c>
      <c r="AN30">
        <v>18.5</v>
      </c>
      <c r="AO30">
        <v>846.7</v>
      </c>
      <c r="AP30">
        <v>0.09</v>
      </c>
      <c r="AQ30">
        <v>186.4</v>
      </c>
      <c r="AR30">
        <v>43.8</v>
      </c>
      <c r="AS30">
        <v>230.2</v>
      </c>
      <c r="AT30">
        <v>212.4</v>
      </c>
      <c r="AU30">
        <v>11.9</v>
      </c>
      <c r="AV30">
        <v>1.63</v>
      </c>
      <c r="AW30">
        <v>19.100000000000001</v>
      </c>
      <c r="AX30">
        <v>859.4</v>
      </c>
      <c r="AY30">
        <v>0.13</v>
      </c>
      <c r="AZ30">
        <v>213.2</v>
      </c>
      <c r="BA30">
        <v>44.8</v>
      </c>
      <c r="BB30">
        <v>258</v>
      </c>
      <c r="BC30">
        <v>7862906</v>
      </c>
      <c r="BD30">
        <v>720.3</v>
      </c>
      <c r="BE30">
        <v>103.1</v>
      </c>
      <c r="BF30">
        <v>645511.4</v>
      </c>
      <c r="BG30">
        <v>23584.9</v>
      </c>
      <c r="BH30">
        <v>9.1</v>
      </c>
      <c r="BI30">
        <v>7912521.0999999996</v>
      </c>
      <c r="BJ30">
        <v>1350814.4</v>
      </c>
      <c r="BK30">
        <v>9263335.5</v>
      </c>
      <c r="BL30">
        <v>0</v>
      </c>
      <c r="BM30">
        <v>11.19</v>
      </c>
      <c r="BN30">
        <v>14.63</v>
      </c>
      <c r="BO30">
        <v>0</v>
      </c>
      <c r="BP30">
        <v>25.82</v>
      </c>
      <c r="BQ30">
        <v>13.63</v>
      </c>
      <c r="BR30">
        <v>19.239999999999998</v>
      </c>
      <c r="BS30">
        <v>0</v>
      </c>
      <c r="BT30">
        <v>32.869999999999997</v>
      </c>
      <c r="BU30">
        <v>161981630</v>
      </c>
      <c r="BV30">
        <v>92289070</v>
      </c>
      <c r="BW30">
        <v>24633548</v>
      </c>
      <c r="BX30">
        <v>175780.4</v>
      </c>
      <c r="BY30">
        <v>0</v>
      </c>
      <c r="BZ30">
        <v>0</v>
      </c>
      <c r="CA30">
        <v>5555184</v>
      </c>
      <c r="CB30">
        <v>0</v>
      </c>
      <c r="CC30">
        <v>0</v>
      </c>
      <c r="CD30">
        <v>4463041</v>
      </c>
      <c r="CE30">
        <v>5072792.5</v>
      </c>
      <c r="CF30">
        <v>0</v>
      </c>
      <c r="CG30">
        <v>44330.1</v>
      </c>
      <c r="CH30">
        <v>0</v>
      </c>
      <c r="CI30">
        <v>7686961</v>
      </c>
      <c r="CJ30">
        <v>26040922</v>
      </c>
      <c r="CK30">
        <v>142.80000000000001</v>
      </c>
      <c r="CL30">
        <v>482890.2</v>
      </c>
      <c r="CM30">
        <v>0</v>
      </c>
      <c r="CN30">
        <v>86222570</v>
      </c>
      <c r="CO30">
        <v>1603463.2</v>
      </c>
      <c r="CP30">
        <v>0</v>
      </c>
      <c r="CQ30">
        <v>12270.5</v>
      </c>
      <c r="CR30">
        <v>28.2</v>
      </c>
      <c r="CS30">
        <v>0</v>
      </c>
      <c r="CT30">
        <v>2065</v>
      </c>
      <c r="CU30">
        <v>0</v>
      </c>
      <c r="CV30">
        <v>0</v>
      </c>
      <c r="CW30">
        <v>3767.2</v>
      </c>
      <c r="CX30">
        <v>10252.299999999999</v>
      </c>
      <c r="CY30">
        <v>0</v>
      </c>
      <c r="CZ30">
        <v>2510</v>
      </c>
      <c r="DA30">
        <v>0</v>
      </c>
      <c r="DB30">
        <v>3237.9</v>
      </c>
      <c r="DC30">
        <v>3937</v>
      </c>
      <c r="DD30">
        <v>175</v>
      </c>
      <c r="DE30">
        <v>216.3</v>
      </c>
      <c r="DF30">
        <v>0</v>
      </c>
      <c r="DG30">
        <v>41051</v>
      </c>
      <c r="DH30">
        <v>0</v>
      </c>
      <c r="DI30">
        <v>530.20000000000005</v>
      </c>
      <c r="DJ30">
        <v>66813.5</v>
      </c>
      <c r="DK30">
        <v>2163</v>
      </c>
      <c r="DL30">
        <v>0</v>
      </c>
      <c r="DM30">
        <v>0</v>
      </c>
      <c r="DN30">
        <v>0.09</v>
      </c>
      <c r="DO30">
        <v>0</v>
      </c>
      <c r="DP30">
        <v>0</v>
      </c>
      <c r="DQ30">
        <v>0</v>
      </c>
    </row>
    <row r="31" spans="1:121" x14ac:dyDescent="0.45">
      <c r="A31" t="s">
        <v>98</v>
      </c>
      <c r="B31">
        <v>2024</v>
      </c>
      <c r="C31">
        <v>297754660</v>
      </c>
      <c r="D31">
        <v>5056848.5</v>
      </c>
      <c r="E31">
        <v>6609243.5</v>
      </c>
      <c r="F31">
        <v>2989273.5</v>
      </c>
      <c r="G31">
        <v>312410020.60000002</v>
      </c>
      <c r="H31">
        <v>287052545.19999999</v>
      </c>
      <c r="I31">
        <v>219659269.80000001</v>
      </c>
      <c r="J31">
        <v>109195120</v>
      </c>
      <c r="K31">
        <v>45540468</v>
      </c>
      <c r="L31">
        <v>3.5900000000000001E-2</v>
      </c>
      <c r="M31">
        <v>5.3900000000000003E-2</v>
      </c>
      <c r="N31">
        <v>0.18179999999999999</v>
      </c>
      <c r="O31">
        <v>60436.32</v>
      </c>
      <c r="P31">
        <v>70679.5</v>
      </c>
      <c r="Q31">
        <v>0.71</v>
      </c>
      <c r="R31">
        <v>0.69</v>
      </c>
      <c r="S31">
        <v>111.6</v>
      </c>
      <c r="T31">
        <v>2.1</v>
      </c>
      <c r="U31">
        <v>0.21</v>
      </c>
      <c r="V31">
        <v>14.7</v>
      </c>
      <c r="W31">
        <v>586</v>
      </c>
      <c r="X31">
        <v>7.0000000000000007E-2</v>
      </c>
      <c r="Y31">
        <v>111.7</v>
      </c>
      <c r="Z31">
        <v>32.200000000000003</v>
      </c>
      <c r="AA31">
        <v>143.9</v>
      </c>
      <c r="AB31">
        <v>145.9</v>
      </c>
      <c r="AC31">
        <v>5.8</v>
      </c>
      <c r="AD31">
        <v>0.75</v>
      </c>
      <c r="AE31">
        <v>16</v>
      </c>
      <c r="AF31">
        <v>669.1</v>
      </c>
      <c r="AG31">
        <v>0.09</v>
      </c>
      <c r="AH31">
        <v>146.30000000000001</v>
      </c>
      <c r="AI31">
        <v>36</v>
      </c>
      <c r="AJ31">
        <v>182.3</v>
      </c>
      <c r="AK31">
        <v>164.5</v>
      </c>
      <c r="AL31">
        <v>4</v>
      </c>
      <c r="AM31">
        <v>0.45</v>
      </c>
      <c r="AN31">
        <v>18.7</v>
      </c>
      <c r="AO31">
        <v>830.6</v>
      </c>
      <c r="AP31">
        <v>7.0000000000000007E-2</v>
      </c>
      <c r="AQ31">
        <v>164.7</v>
      </c>
      <c r="AR31">
        <v>43.4</v>
      </c>
      <c r="AS31">
        <v>208.2</v>
      </c>
      <c r="AT31">
        <v>637.1</v>
      </c>
      <c r="AU31">
        <v>44.6</v>
      </c>
      <c r="AV31">
        <v>6.26</v>
      </c>
      <c r="AW31">
        <v>46.4</v>
      </c>
      <c r="AX31">
        <v>2270.4</v>
      </c>
      <c r="AY31">
        <v>0.33</v>
      </c>
      <c r="AZ31">
        <v>640.1</v>
      </c>
      <c r="BA31">
        <v>114.1</v>
      </c>
      <c r="BB31">
        <v>754.3</v>
      </c>
      <c r="BC31">
        <v>27604136.699999999</v>
      </c>
      <c r="BD31">
        <v>520.5</v>
      </c>
      <c r="BE31">
        <v>52.1</v>
      </c>
      <c r="BF31">
        <v>3632168.9</v>
      </c>
      <c r="BG31">
        <v>144950.70000000001</v>
      </c>
      <c r="BH31">
        <v>16.5</v>
      </c>
      <c r="BI31">
        <v>27633869.5</v>
      </c>
      <c r="BJ31">
        <v>7956213.7000000002</v>
      </c>
      <c r="BK31">
        <v>35590083.200000003</v>
      </c>
      <c r="BL31">
        <v>0</v>
      </c>
      <c r="BM31">
        <v>29.29</v>
      </c>
      <c r="BN31">
        <v>12.2</v>
      </c>
      <c r="BO31">
        <v>0.57999999999999996</v>
      </c>
      <c r="BP31">
        <v>42.07</v>
      </c>
      <c r="BQ31">
        <v>31.4</v>
      </c>
      <c r="BR31">
        <v>13.7</v>
      </c>
      <c r="BS31">
        <v>0.62</v>
      </c>
      <c r="BT31">
        <v>45.72</v>
      </c>
      <c r="BU31">
        <v>248110980</v>
      </c>
      <c r="BV31">
        <v>92750750</v>
      </c>
      <c r="BW31">
        <v>4280509.5</v>
      </c>
      <c r="BX31">
        <v>5587050.5</v>
      </c>
      <c r="BY31">
        <v>0</v>
      </c>
      <c r="BZ31">
        <v>0</v>
      </c>
      <c r="CA31">
        <v>0</v>
      </c>
      <c r="CB31">
        <v>0</v>
      </c>
      <c r="CC31">
        <v>1918365</v>
      </c>
      <c r="CD31">
        <v>21291766</v>
      </c>
      <c r="CE31">
        <v>70561864</v>
      </c>
      <c r="CF31">
        <v>0</v>
      </c>
      <c r="CG31">
        <v>417539.2</v>
      </c>
      <c r="CH31">
        <v>23130482</v>
      </c>
      <c r="CI31">
        <v>28333284</v>
      </c>
      <c r="CJ31">
        <v>17623994</v>
      </c>
      <c r="CK31">
        <v>9997.6</v>
      </c>
      <c r="CL31">
        <v>5415509</v>
      </c>
      <c r="CM31">
        <v>0</v>
      </c>
      <c r="CN31">
        <v>54788470</v>
      </c>
      <c r="CO31">
        <v>14752144</v>
      </c>
      <c r="CP31">
        <v>0</v>
      </c>
      <c r="CQ31">
        <v>3304.1</v>
      </c>
      <c r="CR31">
        <v>865.4</v>
      </c>
      <c r="CS31">
        <v>0</v>
      </c>
      <c r="CT31">
        <v>0</v>
      </c>
      <c r="CU31">
        <v>0</v>
      </c>
      <c r="CV31">
        <v>917.8</v>
      </c>
      <c r="CW31">
        <v>13052.4</v>
      </c>
      <c r="CX31">
        <v>19788.5</v>
      </c>
      <c r="CY31">
        <v>0</v>
      </c>
      <c r="CZ31">
        <v>10758.4</v>
      </c>
      <c r="DA31">
        <v>3106.1</v>
      </c>
      <c r="DB31">
        <v>10215.5</v>
      </c>
      <c r="DC31">
        <v>2240</v>
      </c>
      <c r="DD31">
        <v>994.6</v>
      </c>
      <c r="DE31">
        <v>3911.9</v>
      </c>
      <c r="DF31">
        <v>0</v>
      </c>
      <c r="DG31">
        <v>20194.2</v>
      </c>
      <c r="DH31">
        <v>0</v>
      </c>
      <c r="DI31">
        <v>6476</v>
      </c>
      <c r="DJ31">
        <v>12614.7</v>
      </c>
      <c r="DK31">
        <v>39119</v>
      </c>
      <c r="DL31">
        <v>0</v>
      </c>
      <c r="DM31">
        <v>1.9</v>
      </c>
      <c r="DN31">
        <v>0.42</v>
      </c>
      <c r="DO31">
        <v>0</v>
      </c>
      <c r="DP31">
        <v>0</v>
      </c>
      <c r="DQ31">
        <v>0</v>
      </c>
    </row>
    <row r="32" spans="1:121" x14ac:dyDescent="0.45">
      <c r="A32" t="s">
        <v>98</v>
      </c>
      <c r="B32">
        <v>2026</v>
      </c>
      <c r="C32">
        <v>300685220</v>
      </c>
      <c r="D32">
        <v>5604551</v>
      </c>
      <c r="E32">
        <v>7335229</v>
      </c>
      <c r="F32">
        <v>3370284.8</v>
      </c>
      <c r="G32">
        <v>316995290.39999998</v>
      </c>
      <c r="H32">
        <v>289877783.69999999</v>
      </c>
      <c r="I32">
        <v>220821089.30000001</v>
      </c>
      <c r="J32">
        <v>123635820</v>
      </c>
      <c r="K32">
        <v>51493140</v>
      </c>
      <c r="L32">
        <v>3.5900000000000001E-2</v>
      </c>
      <c r="M32">
        <v>5.3900000000000003E-2</v>
      </c>
      <c r="N32">
        <v>0.18179999999999999</v>
      </c>
      <c r="O32">
        <v>70540.95</v>
      </c>
      <c r="P32">
        <v>71722.5</v>
      </c>
      <c r="Q32">
        <v>0.74</v>
      </c>
      <c r="R32">
        <v>0.73</v>
      </c>
      <c r="S32">
        <v>99.4</v>
      </c>
      <c r="T32">
        <v>1.9</v>
      </c>
      <c r="U32">
        <v>0.19</v>
      </c>
      <c r="V32">
        <v>13.3</v>
      </c>
      <c r="W32">
        <v>522.29999999999995</v>
      </c>
      <c r="X32">
        <v>0.06</v>
      </c>
      <c r="Y32">
        <v>99.5</v>
      </c>
      <c r="Z32">
        <v>28.8</v>
      </c>
      <c r="AA32">
        <v>128.4</v>
      </c>
      <c r="AB32">
        <v>132.30000000000001</v>
      </c>
      <c r="AC32">
        <v>5.7</v>
      </c>
      <c r="AD32">
        <v>0.74</v>
      </c>
      <c r="AE32">
        <v>14.3</v>
      </c>
      <c r="AF32">
        <v>594.29999999999995</v>
      </c>
      <c r="AG32">
        <v>0.08</v>
      </c>
      <c r="AH32">
        <v>132.69999999999999</v>
      </c>
      <c r="AI32">
        <v>32</v>
      </c>
      <c r="AJ32">
        <v>164.7</v>
      </c>
      <c r="AK32">
        <v>95</v>
      </c>
      <c r="AL32">
        <v>2.7</v>
      </c>
      <c r="AM32">
        <v>0.32</v>
      </c>
      <c r="AN32">
        <v>10.4</v>
      </c>
      <c r="AO32">
        <v>467.9</v>
      </c>
      <c r="AP32">
        <v>0.04</v>
      </c>
      <c r="AQ32">
        <v>95.2</v>
      </c>
      <c r="AR32">
        <v>24.4</v>
      </c>
      <c r="AS32">
        <v>119.5</v>
      </c>
      <c r="AT32">
        <v>585.20000000000005</v>
      </c>
      <c r="AU32">
        <v>39.9</v>
      </c>
      <c r="AV32">
        <v>5.58</v>
      </c>
      <c r="AW32">
        <v>43.6</v>
      </c>
      <c r="AX32">
        <v>2127.8000000000002</v>
      </c>
      <c r="AY32">
        <v>0.28999999999999998</v>
      </c>
      <c r="AZ32">
        <v>587.9</v>
      </c>
      <c r="BA32">
        <v>107</v>
      </c>
      <c r="BB32">
        <v>695</v>
      </c>
      <c r="BC32">
        <v>24197310.100000001</v>
      </c>
      <c r="BD32">
        <v>456.2</v>
      </c>
      <c r="BE32">
        <v>45.7</v>
      </c>
      <c r="BF32">
        <v>3225307.5</v>
      </c>
      <c r="BG32">
        <v>127136.5</v>
      </c>
      <c r="BH32">
        <v>15</v>
      </c>
      <c r="BI32">
        <v>24223370.800000001</v>
      </c>
      <c r="BJ32">
        <v>7018066.5</v>
      </c>
      <c r="BK32">
        <v>31241437.300000001</v>
      </c>
      <c r="BL32">
        <v>0</v>
      </c>
      <c r="BM32">
        <v>27.45</v>
      </c>
      <c r="BN32">
        <v>14.23</v>
      </c>
      <c r="BO32">
        <v>0</v>
      </c>
      <c r="BP32">
        <v>41.68</v>
      </c>
      <c r="BQ32">
        <v>29.61</v>
      </c>
      <c r="BR32">
        <v>16.05</v>
      </c>
      <c r="BS32">
        <v>0</v>
      </c>
      <c r="BT32">
        <v>45.65</v>
      </c>
      <c r="BU32">
        <v>244193200</v>
      </c>
      <c r="BV32">
        <v>96174200</v>
      </c>
      <c r="BW32">
        <v>4771323</v>
      </c>
      <c r="BX32">
        <v>5510777</v>
      </c>
      <c r="BY32">
        <v>0</v>
      </c>
      <c r="BZ32">
        <v>0</v>
      </c>
      <c r="CA32">
        <v>0</v>
      </c>
      <c r="CB32">
        <v>0</v>
      </c>
      <c r="CC32">
        <v>1916708.4</v>
      </c>
      <c r="CD32">
        <v>24709658</v>
      </c>
      <c r="CE32">
        <v>62213364</v>
      </c>
      <c r="CF32">
        <v>0</v>
      </c>
      <c r="CG32">
        <v>396000.9</v>
      </c>
      <c r="CH32">
        <v>23130482</v>
      </c>
      <c r="CI32">
        <v>28720758</v>
      </c>
      <c r="CJ32">
        <v>17396206</v>
      </c>
      <c r="CK32">
        <v>7732.7</v>
      </c>
      <c r="CL32">
        <v>5872349</v>
      </c>
      <c r="CM32">
        <v>0</v>
      </c>
      <c r="CN32">
        <v>54858550</v>
      </c>
      <c r="CO32">
        <v>14689280</v>
      </c>
      <c r="CP32">
        <v>0</v>
      </c>
      <c r="CQ32">
        <v>3828.6</v>
      </c>
      <c r="CR32">
        <v>865.4</v>
      </c>
      <c r="CS32">
        <v>0</v>
      </c>
      <c r="CT32">
        <v>0</v>
      </c>
      <c r="CU32">
        <v>0</v>
      </c>
      <c r="CV32">
        <v>917.8</v>
      </c>
      <c r="CW32">
        <v>15234.3</v>
      </c>
      <c r="CX32">
        <v>19788.5</v>
      </c>
      <c r="CY32">
        <v>0</v>
      </c>
      <c r="CZ32">
        <v>10758.4</v>
      </c>
      <c r="DA32">
        <v>3106.1</v>
      </c>
      <c r="DB32">
        <v>10619.1</v>
      </c>
      <c r="DC32">
        <v>2240</v>
      </c>
      <c r="DD32">
        <v>993</v>
      </c>
      <c r="DE32">
        <v>3919.5</v>
      </c>
      <c r="DF32">
        <v>0</v>
      </c>
      <c r="DG32">
        <v>20477.400000000001</v>
      </c>
      <c r="DH32">
        <v>0</v>
      </c>
      <c r="DI32">
        <v>6436.5</v>
      </c>
      <c r="DJ32">
        <v>13710.7</v>
      </c>
      <c r="DK32">
        <v>39195</v>
      </c>
      <c r="DL32">
        <v>0</v>
      </c>
      <c r="DM32">
        <v>0</v>
      </c>
      <c r="DN32">
        <v>0.42</v>
      </c>
      <c r="DO32">
        <v>0</v>
      </c>
      <c r="DP32">
        <v>0</v>
      </c>
      <c r="DQ32">
        <v>0</v>
      </c>
    </row>
    <row r="33" spans="1:121" x14ac:dyDescent="0.45">
      <c r="A33" t="s">
        <v>98</v>
      </c>
      <c r="B33">
        <v>2028</v>
      </c>
      <c r="C33">
        <v>306406430</v>
      </c>
      <c r="D33">
        <v>10629478</v>
      </c>
      <c r="E33">
        <v>8734192</v>
      </c>
      <c r="F33">
        <v>3819746.8</v>
      </c>
      <c r="G33">
        <v>329589857.69999999</v>
      </c>
      <c r="H33">
        <v>295393377.10000002</v>
      </c>
      <c r="I33">
        <v>214117811.80000001</v>
      </c>
      <c r="J33">
        <v>138579280</v>
      </c>
      <c r="K33">
        <v>60275624</v>
      </c>
      <c r="L33">
        <v>3.5900000000000001E-2</v>
      </c>
      <c r="M33">
        <v>5.3900000000000003E-2</v>
      </c>
      <c r="N33">
        <v>0.18179999999999999</v>
      </c>
      <c r="O33">
        <v>65221.91</v>
      </c>
      <c r="P33">
        <v>73698.2</v>
      </c>
      <c r="Q33">
        <v>0.82</v>
      </c>
      <c r="R33">
        <v>0.81</v>
      </c>
      <c r="S33">
        <v>67.5</v>
      </c>
      <c r="T33">
        <v>1.3</v>
      </c>
      <c r="U33">
        <v>0.13</v>
      </c>
      <c r="V33">
        <v>9.4</v>
      </c>
      <c r="W33">
        <v>355.3</v>
      </c>
      <c r="X33">
        <v>0.05</v>
      </c>
      <c r="Y33">
        <v>67.599999999999994</v>
      </c>
      <c r="Z33">
        <v>20</v>
      </c>
      <c r="AA33">
        <v>87.6</v>
      </c>
      <c r="AB33">
        <v>94.8</v>
      </c>
      <c r="AC33">
        <v>4.4000000000000004</v>
      </c>
      <c r="AD33">
        <v>0.57999999999999996</v>
      </c>
      <c r="AE33">
        <v>10.3</v>
      </c>
      <c r="AF33">
        <v>415.8</v>
      </c>
      <c r="AG33">
        <v>0.06</v>
      </c>
      <c r="AH33">
        <v>95.1</v>
      </c>
      <c r="AI33">
        <v>22.7</v>
      </c>
      <c r="AJ33">
        <v>117.8</v>
      </c>
      <c r="AK33">
        <v>50.8</v>
      </c>
      <c r="AL33">
        <v>1.7</v>
      </c>
      <c r="AM33">
        <v>0.22</v>
      </c>
      <c r="AN33">
        <v>5.3</v>
      </c>
      <c r="AO33">
        <v>240.4</v>
      </c>
      <c r="AP33">
        <v>0.02</v>
      </c>
      <c r="AQ33">
        <v>50.9</v>
      </c>
      <c r="AR33">
        <v>12.5</v>
      </c>
      <c r="AS33">
        <v>63.4</v>
      </c>
      <c r="AT33">
        <v>493.7</v>
      </c>
      <c r="AU33">
        <v>31.4</v>
      </c>
      <c r="AV33">
        <v>4.3600000000000003</v>
      </c>
      <c r="AW33">
        <v>39.1</v>
      </c>
      <c r="AX33">
        <v>1860.8</v>
      </c>
      <c r="AY33">
        <v>0.26</v>
      </c>
      <c r="AZ33">
        <v>495.8</v>
      </c>
      <c r="BA33">
        <v>94.6</v>
      </c>
      <c r="BB33">
        <v>590.4</v>
      </c>
      <c r="BC33">
        <v>16864928</v>
      </c>
      <c r="BD33">
        <v>318</v>
      </c>
      <c r="BE33">
        <v>31.8</v>
      </c>
      <c r="BF33">
        <v>2350492.7000000002</v>
      </c>
      <c r="BG33">
        <v>88786.2</v>
      </c>
      <c r="BH33">
        <v>11.7</v>
      </c>
      <c r="BI33">
        <v>16883093</v>
      </c>
      <c r="BJ33">
        <v>4999510.5</v>
      </c>
      <c r="BK33">
        <v>21882603.5</v>
      </c>
      <c r="BL33">
        <v>0</v>
      </c>
      <c r="BM33">
        <v>23.22</v>
      </c>
      <c r="BN33">
        <v>12.95</v>
      </c>
      <c r="BO33">
        <v>0</v>
      </c>
      <c r="BP33">
        <v>36.18</v>
      </c>
      <c r="BQ33">
        <v>25.46</v>
      </c>
      <c r="BR33">
        <v>14.91</v>
      </c>
      <c r="BS33">
        <v>0</v>
      </c>
      <c r="BT33">
        <v>40.369999999999997</v>
      </c>
      <c r="BU33">
        <v>250582580</v>
      </c>
      <c r="BV33">
        <v>115472050</v>
      </c>
      <c r="BW33">
        <v>9075954</v>
      </c>
      <c r="BX33">
        <v>5359158.5</v>
      </c>
      <c r="BY33">
        <v>0</v>
      </c>
      <c r="BZ33">
        <v>0</v>
      </c>
      <c r="CA33">
        <v>0</v>
      </c>
      <c r="CB33">
        <v>0</v>
      </c>
      <c r="CC33">
        <v>1926788.4</v>
      </c>
      <c r="CD33">
        <v>28534132</v>
      </c>
      <c r="CE33">
        <v>43784080</v>
      </c>
      <c r="CF33">
        <v>0</v>
      </c>
      <c r="CG33">
        <v>423472</v>
      </c>
      <c r="CH33">
        <v>24502536</v>
      </c>
      <c r="CI33">
        <v>28044364</v>
      </c>
      <c r="CJ33">
        <v>16964816</v>
      </c>
      <c r="CK33">
        <v>5966.6</v>
      </c>
      <c r="CL33">
        <v>6950205</v>
      </c>
      <c r="CM33">
        <v>0</v>
      </c>
      <c r="CN33">
        <v>68615096</v>
      </c>
      <c r="CO33">
        <v>14606058</v>
      </c>
      <c r="CP33">
        <v>1789975.4</v>
      </c>
      <c r="CQ33">
        <v>6807.7</v>
      </c>
      <c r="CR33">
        <v>865.4</v>
      </c>
      <c r="CS33">
        <v>0</v>
      </c>
      <c r="CT33">
        <v>0</v>
      </c>
      <c r="CU33">
        <v>0</v>
      </c>
      <c r="CV33">
        <v>917.8</v>
      </c>
      <c r="CW33">
        <v>17685.400000000001</v>
      </c>
      <c r="CX33">
        <v>19788.5</v>
      </c>
      <c r="CY33">
        <v>0</v>
      </c>
      <c r="CZ33">
        <v>10667.1</v>
      </c>
      <c r="DA33">
        <v>3290.3</v>
      </c>
      <c r="DB33">
        <v>10908.2</v>
      </c>
      <c r="DC33">
        <v>2240</v>
      </c>
      <c r="DD33">
        <v>883</v>
      </c>
      <c r="DE33">
        <v>4063.4</v>
      </c>
      <c r="DF33">
        <v>0</v>
      </c>
      <c r="DG33">
        <v>25344</v>
      </c>
      <c r="DH33">
        <v>600</v>
      </c>
      <c r="DI33">
        <v>6422.9</v>
      </c>
      <c r="DJ33">
        <v>25625.4</v>
      </c>
      <c r="DK33">
        <v>40634.400000000001</v>
      </c>
      <c r="DL33">
        <v>0</v>
      </c>
      <c r="DM33">
        <v>0</v>
      </c>
      <c r="DN33">
        <v>0.5</v>
      </c>
      <c r="DO33">
        <v>0</v>
      </c>
      <c r="DP33">
        <v>0</v>
      </c>
      <c r="DQ33">
        <v>0</v>
      </c>
    </row>
    <row r="34" spans="1:121" x14ac:dyDescent="0.45">
      <c r="A34" t="s">
        <v>98</v>
      </c>
      <c r="B34">
        <v>2030</v>
      </c>
      <c r="C34">
        <v>314559460</v>
      </c>
      <c r="D34">
        <v>22693312</v>
      </c>
      <c r="E34">
        <v>15127707</v>
      </c>
      <c r="F34">
        <v>3847663.4</v>
      </c>
      <c r="G34">
        <v>356228130.10000002</v>
      </c>
      <c r="H34">
        <v>303253369.19999999</v>
      </c>
      <c r="I34">
        <v>186500836.80000001</v>
      </c>
      <c r="J34">
        <v>132483736</v>
      </c>
      <c r="K34">
        <v>67278110</v>
      </c>
      <c r="L34">
        <v>3.5900000000000001E-2</v>
      </c>
      <c r="M34">
        <v>5.3900000000000003E-2</v>
      </c>
      <c r="N34">
        <v>0.1817</v>
      </c>
      <c r="O34">
        <v>66259.990000000005</v>
      </c>
      <c r="P34">
        <v>76484.600000000006</v>
      </c>
      <c r="Q34">
        <v>0.89</v>
      </c>
      <c r="R34">
        <v>0.86</v>
      </c>
      <c r="S34">
        <v>42.7</v>
      </c>
      <c r="T34">
        <v>0.8</v>
      </c>
      <c r="U34">
        <v>0.08</v>
      </c>
      <c r="V34">
        <v>5.7</v>
      </c>
      <c r="W34">
        <v>224</v>
      </c>
      <c r="X34">
        <v>0.02</v>
      </c>
      <c r="Y34">
        <v>42.7</v>
      </c>
      <c r="Z34">
        <v>12.4</v>
      </c>
      <c r="AA34">
        <v>55.1</v>
      </c>
      <c r="AB34">
        <v>72.8</v>
      </c>
      <c r="AC34">
        <v>3.7</v>
      </c>
      <c r="AD34">
        <v>0.5</v>
      </c>
      <c r="AE34">
        <v>7.4</v>
      </c>
      <c r="AF34">
        <v>308.10000000000002</v>
      </c>
      <c r="AG34">
        <v>0.04</v>
      </c>
      <c r="AH34">
        <v>73.099999999999994</v>
      </c>
      <c r="AI34">
        <v>16.600000000000001</v>
      </c>
      <c r="AJ34">
        <v>89.7</v>
      </c>
      <c r="AK34">
        <v>31.6</v>
      </c>
      <c r="AL34">
        <v>0.8</v>
      </c>
      <c r="AM34">
        <v>0.08</v>
      </c>
      <c r="AN34">
        <v>3.6</v>
      </c>
      <c r="AO34">
        <v>160.1</v>
      </c>
      <c r="AP34">
        <v>0.01</v>
      </c>
      <c r="AQ34">
        <v>31.7</v>
      </c>
      <c r="AR34">
        <v>8.4</v>
      </c>
      <c r="AS34">
        <v>40</v>
      </c>
      <c r="AT34">
        <v>413.7</v>
      </c>
      <c r="AU34">
        <v>26.8</v>
      </c>
      <c r="AV34">
        <v>3.73</v>
      </c>
      <c r="AW34">
        <v>32.700000000000003</v>
      </c>
      <c r="AX34">
        <v>1548.4</v>
      </c>
      <c r="AY34">
        <v>0.22</v>
      </c>
      <c r="AZ34">
        <v>415.5</v>
      </c>
      <c r="BA34">
        <v>78.900000000000006</v>
      </c>
      <c r="BB34">
        <v>494.4</v>
      </c>
      <c r="BC34">
        <v>12347496.9</v>
      </c>
      <c r="BD34">
        <v>232.8</v>
      </c>
      <c r="BE34">
        <v>23.3</v>
      </c>
      <c r="BF34">
        <v>1658070.4</v>
      </c>
      <c r="BG34">
        <v>64788.1</v>
      </c>
      <c r="BH34">
        <v>6.3</v>
      </c>
      <c r="BI34">
        <v>12360796.9</v>
      </c>
      <c r="BJ34">
        <v>3590474.5</v>
      </c>
      <c r="BK34">
        <v>15951271.4</v>
      </c>
      <c r="BL34">
        <v>0</v>
      </c>
      <c r="BM34">
        <v>20.94</v>
      </c>
      <c r="BN34">
        <v>12.51</v>
      </c>
      <c r="BO34">
        <v>0.59</v>
      </c>
      <c r="BP34">
        <v>34.03</v>
      </c>
      <c r="BQ34">
        <v>23.82</v>
      </c>
      <c r="BR34">
        <v>15.16</v>
      </c>
      <c r="BS34">
        <v>0.66</v>
      </c>
      <c r="BT34">
        <v>39.630000000000003</v>
      </c>
      <c r="BU34">
        <v>290316580</v>
      </c>
      <c r="BV34">
        <v>169727300</v>
      </c>
      <c r="BW34">
        <v>19258454</v>
      </c>
      <c r="BX34">
        <v>5036885</v>
      </c>
      <c r="BY34">
        <v>0</v>
      </c>
      <c r="BZ34">
        <v>0</v>
      </c>
      <c r="CA34">
        <v>0</v>
      </c>
      <c r="CB34">
        <v>0</v>
      </c>
      <c r="CC34">
        <v>1859431.8</v>
      </c>
      <c r="CD34">
        <v>32398796</v>
      </c>
      <c r="CE34">
        <v>32232058</v>
      </c>
      <c r="CF34">
        <v>0</v>
      </c>
      <c r="CG34">
        <v>350414.2</v>
      </c>
      <c r="CH34">
        <v>24475000</v>
      </c>
      <c r="CI34">
        <v>27105958</v>
      </c>
      <c r="CJ34">
        <v>0</v>
      </c>
      <c r="CK34">
        <v>4614.1000000000004</v>
      </c>
      <c r="CL34">
        <v>12125892</v>
      </c>
      <c r="CM34">
        <v>0</v>
      </c>
      <c r="CN34">
        <v>113415950</v>
      </c>
      <c r="CO34">
        <v>14813338</v>
      </c>
      <c r="CP34">
        <v>7239773</v>
      </c>
      <c r="CQ34">
        <v>12014</v>
      </c>
      <c r="CR34">
        <v>842.4</v>
      </c>
      <c r="CS34">
        <v>0</v>
      </c>
      <c r="CT34">
        <v>0</v>
      </c>
      <c r="CU34">
        <v>0</v>
      </c>
      <c r="CV34">
        <v>917.8</v>
      </c>
      <c r="CW34">
        <v>20237.099999999999</v>
      </c>
      <c r="CX34">
        <v>19755.900000000001</v>
      </c>
      <c r="CY34">
        <v>0</v>
      </c>
      <c r="CZ34">
        <v>10646.8</v>
      </c>
      <c r="DA34">
        <v>3290.3</v>
      </c>
      <c r="DB34">
        <v>11024.9</v>
      </c>
      <c r="DC34">
        <v>0</v>
      </c>
      <c r="DD34">
        <v>592.9</v>
      </c>
      <c r="DE34">
        <v>6358.1</v>
      </c>
      <c r="DF34">
        <v>0</v>
      </c>
      <c r="DG34">
        <v>40410.1</v>
      </c>
      <c r="DH34">
        <v>2000</v>
      </c>
      <c r="DI34">
        <v>6451.7</v>
      </c>
      <c r="DJ34">
        <v>54043.7</v>
      </c>
      <c r="DK34">
        <v>63581.3</v>
      </c>
      <c r="DL34">
        <v>0</v>
      </c>
      <c r="DM34">
        <v>0</v>
      </c>
      <c r="DN34">
        <v>0.56999999999999995</v>
      </c>
      <c r="DO34">
        <v>1.2</v>
      </c>
      <c r="DP34">
        <v>0.85</v>
      </c>
      <c r="DQ34">
        <v>0</v>
      </c>
    </row>
    <row r="35" spans="1:121" x14ac:dyDescent="0.45">
      <c r="A35" t="s">
        <v>98</v>
      </c>
      <c r="B35">
        <v>2035</v>
      </c>
      <c r="C35">
        <v>339248960</v>
      </c>
      <c r="D35">
        <v>34225984</v>
      </c>
      <c r="E35">
        <v>25815206</v>
      </c>
      <c r="F35">
        <v>3670448.2</v>
      </c>
      <c r="G35">
        <v>402960582.89999998</v>
      </c>
      <c r="H35">
        <v>327055541</v>
      </c>
      <c r="I35">
        <v>174151632.30000001</v>
      </c>
      <c r="J35">
        <v>119150376</v>
      </c>
      <c r="K35">
        <v>72510050</v>
      </c>
      <c r="L35">
        <v>3.5900000000000001E-2</v>
      </c>
      <c r="M35">
        <v>5.3900000000000003E-2</v>
      </c>
      <c r="N35">
        <v>0.18179999999999999</v>
      </c>
      <c r="O35">
        <v>89657.56</v>
      </c>
      <c r="P35">
        <v>84998.9</v>
      </c>
      <c r="Q35">
        <v>0.93</v>
      </c>
      <c r="R35">
        <v>0.92</v>
      </c>
      <c r="S35">
        <v>25.8</v>
      </c>
      <c r="T35">
        <v>0.5</v>
      </c>
      <c r="U35">
        <v>0.05</v>
      </c>
      <c r="V35">
        <v>3.2</v>
      </c>
      <c r="W35">
        <v>135.19999999999999</v>
      </c>
      <c r="X35">
        <v>0.01</v>
      </c>
      <c r="Y35">
        <v>25.9</v>
      </c>
      <c r="Z35">
        <v>7.3</v>
      </c>
      <c r="AA35">
        <v>33.1</v>
      </c>
      <c r="AB35">
        <v>40.4</v>
      </c>
      <c r="AC35">
        <v>2.1</v>
      </c>
      <c r="AD35">
        <v>0.28000000000000003</v>
      </c>
      <c r="AE35">
        <v>3.9</v>
      </c>
      <c r="AF35">
        <v>170.8</v>
      </c>
      <c r="AG35">
        <v>0.02</v>
      </c>
      <c r="AH35">
        <v>40.5</v>
      </c>
      <c r="AI35">
        <v>9</v>
      </c>
      <c r="AJ35">
        <v>49.5</v>
      </c>
      <c r="AK35">
        <v>33.6</v>
      </c>
      <c r="AL35">
        <v>0.8</v>
      </c>
      <c r="AM35">
        <v>0.08</v>
      </c>
      <c r="AN35">
        <v>3.9</v>
      </c>
      <c r="AO35">
        <v>171.2</v>
      </c>
      <c r="AP35">
        <v>0.01</v>
      </c>
      <c r="AQ35">
        <v>33.6</v>
      </c>
      <c r="AR35">
        <v>9</v>
      </c>
      <c r="AS35">
        <v>42.6</v>
      </c>
      <c r="AT35">
        <v>340.4</v>
      </c>
      <c r="AU35">
        <v>21.1</v>
      </c>
      <c r="AV35">
        <v>2.93</v>
      </c>
      <c r="AW35">
        <v>28.3</v>
      </c>
      <c r="AX35">
        <v>1306.0999999999999</v>
      </c>
      <c r="AY35">
        <v>0.19</v>
      </c>
      <c r="AZ35">
        <v>341.8</v>
      </c>
      <c r="BA35">
        <v>67.3</v>
      </c>
      <c r="BB35">
        <v>409.1</v>
      </c>
      <c r="BC35">
        <v>9131833.0999999996</v>
      </c>
      <c r="BD35">
        <v>172.3</v>
      </c>
      <c r="BE35">
        <v>17.3</v>
      </c>
      <c r="BF35">
        <v>1144515.3</v>
      </c>
      <c r="BG35">
        <v>47802.400000000001</v>
      </c>
      <c r="BH35">
        <v>4.3</v>
      </c>
      <c r="BI35">
        <v>9141680.0999999996</v>
      </c>
      <c r="BJ35">
        <v>2570199</v>
      </c>
      <c r="BK35">
        <v>11711879.1</v>
      </c>
      <c r="BL35">
        <v>0</v>
      </c>
      <c r="BM35">
        <v>17.66</v>
      </c>
      <c r="BN35">
        <v>16.32</v>
      </c>
      <c r="BO35">
        <v>0</v>
      </c>
      <c r="BP35">
        <v>33.97</v>
      </c>
      <c r="BQ35">
        <v>20.58</v>
      </c>
      <c r="BR35">
        <v>20.78</v>
      </c>
      <c r="BS35">
        <v>0</v>
      </c>
      <c r="BT35">
        <v>41.36</v>
      </c>
      <c r="BU35">
        <v>355661470</v>
      </c>
      <c r="BV35">
        <v>228808930</v>
      </c>
      <c r="BW35">
        <v>29090714</v>
      </c>
      <c r="BX35">
        <v>1867576</v>
      </c>
      <c r="BY35">
        <v>0</v>
      </c>
      <c r="BZ35">
        <v>0</v>
      </c>
      <c r="CA35">
        <v>0</v>
      </c>
      <c r="CB35">
        <v>0</v>
      </c>
      <c r="CC35">
        <v>1660649.2</v>
      </c>
      <c r="CD35">
        <v>37693070</v>
      </c>
      <c r="CE35">
        <v>24006908</v>
      </c>
      <c r="CF35">
        <v>0</v>
      </c>
      <c r="CG35">
        <v>271456.09999999998</v>
      </c>
      <c r="CH35">
        <v>24288468</v>
      </c>
      <c r="CI35">
        <v>26779578</v>
      </c>
      <c r="CJ35">
        <v>0</v>
      </c>
      <c r="CK35">
        <v>7656.3</v>
      </c>
      <c r="CL35">
        <v>20540162</v>
      </c>
      <c r="CM35">
        <v>0</v>
      </c>
      <c r="CN35">
        <v>149230160</v>
      </c>
      <c r="CO35">
        <v>14493099</v>
      </c>
      <c r="CP35">
        <v>25731962</v>
      </c>
      <c r="CQ35">
        <v>17243.900000000001</v>
      </c>
      <c r="CR35">
        <v>435.9</v>
      </c>
      <c r="CS35">
        <v>0</v>
      </c>
      <c r="CT35">
        <v>0</v>
      </c>
      <c r="CU35">
        <v>0</v>
      </c>
      <c r="CV35">
        <v>917.8</v>
      </c>
      <c r="CW35">
        <v>24240.2</v>
      </c>
      <c r="CX35">
        <v>19646</v>
      </c>
      <c r="CY35">
        <v>0</v>
      </c>
      <c r="CZ35">
        <v>10235.799999999999</v>
      </c>
      <c r="DA35">
        <v>3290.3</v>
      </c>
      <c r="DB35">
        <v>11129.8</v>
      </c>
      <c r="DC35">
        <v>0</v>
      </c>
      <c r="DD35">
        <v>592.9</v>
      </c>
      <c r="DE35">
        <v>11429.5</v>
      </c>
      <c r="DF35">
        <v>0</v>
      </c>
      <c r="DG35">
        <v>53522.9</v>
      </c>
      <c r="DH35">
        <v>6000</v>
      </c>
      <c r="DI35">
        <v>5747.5</v>
      </c>
      <c r="DJ35">
        <v>81164.2</v>
      </c>
      <c r="DK35">
        <v>114294.8</v>
      </c>
      <c r="DL35">
        <v>0</v>
      </c>
      <c r="DM35">
        <v>0</v>
      </c>
      <c r="DN35">
        <v>0.56999999999999995</v>
      </c>
      <c r="DO35">
        <v>0</v>
      </c>
      <c r="DP35">
        <v>0.93</v>
      </c>
      <c r="DQ35">
        <v>0</v>
      </c>
    </row>
    <row r="36" spans="1:121" x14ac:dyDescent="0.45">
      <c r="A36" t="s">
        <v>98</v>
      </c>
      <c r="B36">
        <v>2040</v>
      </c>
      <c r="C36">
        <v>370525340</v>
      </c>
      <c r="D36">
        <v>47941970</v>
      </c>
      <c r="E36">
        <v>23324384</v>
      </c>
      <c r="F36">
        <v>3715843.1</v>
      </c>
      <c r="G36">
        <v>445507548.30000001</v>
      </c>
      <c r="H36">
        <v>357207844.80000001</v>
      </c>
      <c r="I36">
        <v>155789627.19999999</v>
      </c>
      <c r="J36">
        <v>115643540</v>
      </c>
      <c r="K36">
        <v>84776670</v>
      </c>
      <c r="L36">
        <v>3.5900000000000001E-2</v>
      </c>
      <c r="M36">
        <v>5.3900000000000003E-2</v>
      </c>
      <c r="N36">
        <v>0.1817</v>
      </c>
      <c r="O36">
        <v>86957.68</v>
      </c>
      <c r="P36">
        <v>95261.1</v>
      </c>
      <c r="Q36">
        <v>0.96</v>
      </c>
      <c r="R36">
        <v>0.95</v>
      </c>
      <c r="S36">
        <v>14.2</v>
      </c>
      <c r="T36">
        <v>0.3</v>
      </c>
      <c r="U36">
        <v>0.03</v>
      </c>
      <c r="V36">
        <v>1.8</v>
      </c>
      <c r="W36">
        <v>74.2</v>
      </c>
      <c r="X36">
        <v>0.01</v>
      </c>
      <c r="Y36">
        <v>14.2</v>
      </c>
      <c r="Z36">
        <v>4</v>
      </c>
      <c r="AA36">
        <v>18.2</v>
      </c>
      <c r="AB36">
        <v>23.8</v>
      </c>
      <c r="AC36">
        <v>1.3</v>
      </c>
      <c r="AD36">
        <v>0.17</v>
      </c>
      <c r="AE36">
        <v>2.2999999999999998</v>
      </c>
      <c r="AF36">
        <v>99.1</v>
      </c>
      <c r="AG36">
        <v>0.01</v>
      </c>
      <c r="AH36">
        <v>23.9</v>
      </c>
      <c r="AI36">
        <v>5.3</v>
      </c>
      <c r="AJ36">
        <v>29.1</v>
      </c>
      <c r="AK36">
        <v>16.399999999999999</v>
      </c>
      <c r="AL36">
        <v>0.4</v>
      </c>
      <c r="AM36">
        <v>0.04</v>
      </c>
      <c r="AN36">
        <v>1.9</v>
      </c>
      <c r="AO36">
        <v>83.9</v>
      </c>
      <c r="AP36">
        <v>0.01</v>
      </c>
      <c r="AQ36">
        <v>16.5</v>
      </c>
      <c r="AR36">
        <v>4.4000000000000004</v>
      </c>
      <c r="AS36">
        <v>20.9</v>
      </c>
      <c r="AT36">
        <v>312.3</v>
      </c>
      <c r="AU36">
        <v>18.8</v>
      </c>
      <c r="AV36">
        <v>2.58</v>
      </c>
      <c r="AW36">
        <v>26.1</v>
      </c>
      <c r="AX36">
        <v>1221</v>
      </c>
      <c r="AY36">
        <v>0.17</v>
      </c>
      <c r="AZ36">
        <v>313.5</v>
      </c>
      <c r="BA36">
        <v>62.6</v>
      </c>
      <c r="BB36">
        <v>376.1</v>
      </c>
      <c r="BC36">
        <v>5801570.2000000002</v>
      </c>
      <c r="BD36">
        <v>109.4</v>
      </c>
      <c r="BE36">
        <v>10.9</v>
      </c>
      <c r="BF36">
        <v>726549.7</v>
      </c>
      <c r="BG36">
        <v>30382.2</v>
      </c>
      <c r="BH36">
        <v>2.7</v>
      </c>
      <c r="BI36">
        <v>5807816.5999999996</v>
      </c>
      <c r="BJ36">
        <v>1632681.6</v>
      </c>
      <c r="BK36">
        <v>7440498.0999999996</v>
      </c>
      <c r="BL36">
        <v>0</v>
      </c>
      <c r="BM36">
        <v>15.2</v>
      </c>
      <c r="BN36">
        <v>15.44</v>
      </c>
      <c r="BO36">
        <v>0</v>
      </c>
      <c r="BP36">
        <v>30.63</v>
      </c>
      <c r="BQ36">
        <v>17.66</v>
      </c>
      <c r="BR36">
        <v>19.89</v>
      </c>
      <c r="BS36">
        <v>0</v>
      </c>
      <c r="BT36">
        <v>37.56</v>
      </c>
      <c r="BU36">
        <v>414002270</v>
      </c>
      <c r="BV36">
        <v>289717920</v>
      </c>
      <c r="BW36">
        <v>40750636</v>
      </c>
      <c r="BX36">
        <v>1220886.3999999999</v>
      </c>
      <c r="BY36">
        <v>0</v>
      </c>
      <c r="BZ36">
        <v>0</v>
      </c>
      <c r="CA36">
        <v>0</v>
      </c>
      <c r="CB36">
        <v>0</v>
      </c>
      <c r="CC36">
        <v>1437662.2</v>
      </c>
      <c r="CD36">
        <v>38840064</v>
      </c>
      <c r="CE36">
        <v>15447642</v>
      </c>
      <c r="CF36">
        <v>0</v>
      </c>
      <c r="CG36">
        <v>147047.5</v>
      </c>
      <c r="CH36">
        <v>23981804</v>
      </c>
      <c r="CI36">
        <v>24037372</v>
      </c>
      <c r="CJ36">
        <v>0</v>
      </c>
      <c r="CK36">
        <v>1152</v>
      </c>
      <c r="CL36">
        <v>18697804</v>
      </c>
      <c r="CM36">
        <v>0</v>
      </c>
      <c r="CN36">
        <v>161620930</v>
      </c>
      <c r="CO36">
        <v>15677990</v>
      </c>
      <c r="CP36">
        <v>72141270</v>
      </c>
      <c r="CQ36">
        <v>23776.799999999999</v>
      </c>
      <c r="CR36">
        <v>366.9</v>
      </c>
      <c r="CS36">
        <v>0</v>
      </c>
      <c r="CT36">
        <v>0</v>
      </c>
      <c r="CU36">
        <v>0</v>
      </c>
      <c r="CV36">
        <v>917.8</v>
      </c>
      <c r="CW36">
        <v>25964.7</v>
      </c>
      <c r="CX36">
        <v>19646</v>
      </c>
      <c r="CY36">
        <v>0</v>
      </c>
      <c r="CZ36">
        <v>9887.2999999999993</v>
      </c>
      <c r="DA36">
        <v>3290.3</v>
      </c>
      <c r="DB36">
        <v>11235.4</v>
      </c>
      <c r="DC36">
        <v>0</v>
      </c>
      <c r="DD36">
        <v>147.5</v>
      </c>
      <c r="DE36">
        <v>11429.5</v>
      </c>
      <c r="DF36">
        <v>0</v>
      </c>
      <c r="DG36">
        <v>59809.2</v>
      </c>
      <c r="DH36">
        <v>16000</v>
      </c>
      <c r="DI36">
        <v>5708.9</v>
      </c>
      <c r="DJ36">
        <v>116732.8</v>
      </c>
      <c r="DK36">
        <v>114294.8</v>
      </c>
      <c r="DL36">
        <v>0</v>
      </c>
      <c r="DM36">
        <v>0</v>
      </c>
      <c r="DN36">
        <v>0.56999999999999995</v>
      </c>
      <c r="DO36">
        <v>0</v>
      </c>
      <c r="DP36">
        <v>0.96</v>
      </c>
      <c r="DQ36">
        <v>0</v>
      </c>
    </row>
    <row r="37" spans="1:121" x14ac:dyDescent="0.45">
      <c r="A37" t="s">
        <v>98</v>
      </c>
      <c r="B37">
        <v>2045</v>
      </c>
      <c r="C37">
        <v>403348100</v>
      </c>
      <c r="D37">
        <v>55293504</v>
      </c>
      <c r="E37">
        <v>24325034</v>
      </c>
      <c r="F37">
        <v>4069441.5</v>
      </c>
      <c r="G37">
        <v>487036079.60000002</v>
      </c>
      <c r="H37">
        <v>388850829.60000002</v>
      </c>
      <c r="I37">
        <v>128159000</v>
      </c>
      <c r="J37">
        <v>113077270</v>
      </c>
      <c r="K37">
        <v>109627350</v>
      </c>
      <c r="L37">
        <v>3.5900000000000001E-2</v>
      </c>
      <c r="M37">
        <v>5.3900000000000003E-2</v>
      </c>
      <c r="N37">
        <v>0.1817</v>
      </c>
      <c r="O37">
        <v>97913.33</v>
      </c>
      <c r="P37">
        <v>104946.8</v>
      </c>
      <c r="Q37">
        <v>0.97</v>
      </c>
      <c r="R37">
        <v>1</v>
      </c>
      <c r="S37">
        <v>10.199999999999999</v>
      </c>
      <c r="T37">
        <v>0.2</v>
      </c>
      <c r="U37">
        <v>0.02</v>
      </c>
      <c r="V37">
        <v>1.3</v>
      </c>
      <c r="W37">
        <v>53.5</v>
      </c>
      <c r="X37">
        <v>0</v>
      </c>
      <c r="Y37">
        <v>10.199999999999999</v>
      </c>
      <c r="Z37">
        <v>2.9</v>
      </c>
      <c r="AA37">
        <v>13.1</v>
      </c>
      <c r="AB37">
        <v>0</v>
      </c>
      <c r="AC37">
        <v>0</v>
      </c>
      <c r="AD37">
        <v>0</v>
      </c>
      <c r="AE37">
        <v>0</v>
      </c>
      <c r="AF37">
        <v>0</v>
      </c>
      <c r="AG37">
        <v>0</v>
      </c>
      <c r="AH37">
        <v>0</v>
      </c>
      <c r="AI37">
        <v>0</v>
      </c>
      <c r="AJ37">
        <v>0</v>
      </c>
      <c r="AK37">
        <v>6.7</v>
      </c>
      <c r="AL37">
        <v>0.2</v>
      </c>
      <c r="AM37">
        <v>0.02</v>
      </c>
      <c r="AN37">
        <v>0.8</v>
      </c>
      <c r="AO37">
        <v>34.1</v>
      </c>
      <c r="AP37">
        <v>0</v>
      </c>
      <c r="AQ37">
        <v>6.7</v>
      </c>
      <c r="AR37">
        <v>1.8</v>
      </c>
      <c r="AS37">
        <v>8.5</v>
      </c>
      <c r="AT37">
        <v>231.8</v>
      </c>
      <c r="AU37">
        <v>13.7</v>
      </c>
      <c r="AV37">
        <v>1.89</v>
      </c>
      <c r="AW37">
        <v>20</v>
      </c>
      <c r="AX37">
        <v>911.6</v>
      </c>
      <c r="AY37">
        <v>0.13</v>
      </c>
      <c r="AZ37">
        <v>232.7</v>
      </c>
      <c r="BA37">
        <v>47.2</v>
      </c>
      <c r="BB37">
        <v>279.89999999999998</v>
      </c>
      <c r="BC37">
        <v>4866790</v>
      </c>
      <c r="BD37">
        <v>91.7</v>
      </c>
      <c r="BE37">
        <v>9.1999999999999993</v>
      </c>
      <c r="BF37">
        <v>611153.6</v>
      </c>
      <c r="BG37">
        <v>25488.6</v>
      </c>
      <c r="BH37">
        <v>2.2999999999999998</v>
      </c>
      <c r="BI37">
        <v>4872030.0999999996</v>
      </c>
      <c r="BJ37">
        <v>1371337.3</v>
      </c>
      <c r="BK37">
        <v>6243367.5</v>
      </c>
      <c r="BL37">
        <v>0</v>
      </c>
      <c r="BM37">
        <v>12.28</v>
      </c>
      <c r="BN37">
        <v>17.21</v>
      </c>
      <c r="BO37">
        <v>0</v>
      </c>
      <c r="BP37">
        <v>29.49</v>
      </c>
      <c r="BQ37">
        <v>14.57</v>
      </c>
      <c r="BR37">
        <v>22.25</v>
      </c>
      <c r="BS37">
        <v>0</v>
      </c>
      <c r="BT37">
        <v>36.82</v>
      </c>
      <c r="BU37">
        <v>483030880</v>
      </c>
      <c r="BV37">
        <v>358877100</v>
      </c>
      <c r="BW37">
        <v>46940268</v>
      </c>
      <c r="BX37">
        <v>1064288.8</v>
      </c>
      <c r="BY37">
        <v>0</v>
      </c>
      <c r="BZ37">
        <v>0</v>
      </c>
      <c r="CA37">
        <v>0</v>
      </c>
      <c r="CB37">
        <v>0</v>
      </c>
      <c r="CC37">
        <v>0</v>
      </c>
      <c r="CD37">
        <v>36905080</v>
      </c>
      <c r="CE37">
        <v>12914269</v>
      </c>
      <c r="CF37">
        <v>0</v>
      </c>
      <c r="CG37">
        <v>119528</v>
      </c>
      <c r="CH37">
        <v>23111560</v>
      </c>
      <c r="CI37">
        <v>20492180</v>
      </c>
      <c r="CJ37">
        <v>0</v>
      </c>
      <c r="CK37">
        <v>1064.3</v>
      </c>
      <c r="CL37">
        <v>19510634</v>
      </c>
      <c r="CM37">
        <v>0</v>
      </c>
      <c r="CN37">
        <v>186239870</v>
      </c>
      <c r="CO37">
        <v>23322760</v>
      </c>
      <c r="CP37">
        <v>112409370</v>
      </c>
      <c r="CQ37">
        <v>26075.599999999999</v>
      </c>
      <c r="CR37">
        <v>366.9</v>
      </c>
      <c r="CS37">
        <v>0</v>
      </c>
      <c r="CT37">
        <v>0</v>
      </c>
      <c r="CU37">
        <v>0</v>
      </c>
      <c r="CV37">
        <v>0</v>
      </c>
      <c r="CW37">
        <v>27450.5</v>
      </c>
      <c r="CX37">
        <v>18961.599999999999</v>
      </c>
      <c r="CY37">
        <v>0</v>
      </c>
      <c r="CZ37">
        <v>8702</v>
      </c>
      <c r="DA37">
        <v>3240.4</v>
      </c>
      <c r="DB37">
        <v>11341</v>
      </c>
      <c r="DC37">
        <v>0</v>
      </c>
      <c r="DD37">
        <v>144.69999999999999</v>
      </c>
      <c r="DE37">
        <v>11429.5</v>
      </c>
      <c r="DF37">
        <v>0</v>
      </c>
      <c r="DG37">
        <v>71382.5</v>
      </c>
      <c r="DH37">
        <v>25000</v>
      </c>
      <c r="DI37">
        <v>7281.9</v>
      </c>
      <c r="DJ37">
        <v>131470.20000000001</v>
      </c>
      <c r="DK37">
        <v>114294.8</v>
      </c>
      <c r="DL37">
        <v>0</v>
      </c>
      <c r="DM37">
        <v>0</v>
      </c>
      <c r="DN37">
        <v>0.56999999999999995</v>
      </c>
      <c r="DO37">
        <v>0</v>
      </c>
      <c r="DP37">
        <v>1</v>
      </c>
      <c r="DQ37">
        <v>0</v>
      </c>
    </row>
    <row r="38" spans="1:121" x14ac:dyDescent="0.45">
      <c r="A38" t="s">
        <v>98</v>
      </c>
      <c r="B38">
        <v>2050</v>
      </c>
      <c r="C38">
        <v>437613730</v>
      </c>
      <c r="D38">
        <v>68282010</v>
      </c>
      <c r="E38">
        <v>23934216</v>
      </c>
      <c r="F38">
        <v>4195604</v>
      </c>
      <c r="G38">
        <v>534025569.60000002</v>
      </c>
      <c r="H38">
        <v>421884795.10000002</v>
      </c>
      <c r="I38">
        <v>139158330.09999999</v>
      </c>
      <c r="J38">
        <v>117845070</v>
      </c>
      <c r="K38">
        <v>113808260</v>
      </c>
      <c r="L38">
        <v>3.5900000000000001E-2</v>
      </c>
      <c r="M38">
        <v>5.3900000000000003E-2</v>
      </c>
      <c r="N38">
        <v>0.18160000000000001</v>
      </c>
      <c r="O38">
        <v>108997.16</v>
      </c>
      <c r="P38">
        <v>114423.7</v>
      </c>
      <c r="Q38">
        <v>0.96</v>
      </c>
      <c r="R38">
        <v>1</v>
      </c>
      <c r="S38">
        <v>13.4</v>
      </c>
      <c r="T38">
        <v>0.3</v>
      </c>
      <c r="U38">
        <v>0.03</v>
      </c>
      <c r="V38">
        <v>1.6</v>
      </c>
      <c r="W38">
        <v>70</v>
      </c>
      <c r="X38">
        <v>0.01</v>
      </c>
      <c r="Y38">
        <v>13.4</v>
      </c>
      <c r="Z38">
        <v>3.7</v>
      </c>
      <c r="AA38">
        <v>17.100000000000001</v>
      </c>
      <c r="AB38">
        <v>0</v>
      </c>
      <c r="AC38">
        <v>0</v>
      </c>
      <c r="AD38">
        <v>0</v>
      </c>
      <c r="AE38">
        <v>0</v>
      </c>
      <c r="AF38">
        <v>0</v>
      </c>
      <c r="AG38">
        <v>0</v>
      </c>
      <c r="AH38">
        <v>0</v>
      </c>
      <c r="AI38">
        <v>0</v>
      </c>
      <c r="AJ38">
        <v>0</v>
      </c>
      <c r="AK38">
        <v>0</v>
      </c>
      <c r="AL38">
        <v>0</v>
      </c>
      <c r="AM38">
        <v>0</v>
      </c>
      <c r="AN38">
        <v>0</v>
      </c>
      <c r="AO38">
        <v>0</v>
      </c>
      <c r="AP38">
        <v>0</v>
      </c>
      <c r="AQ38">
        <v>0</v>
      </c>
      <c r="AR38">
        <v>0</v>
      </c>
      <c r="AS38">
        <v>0</v>
      </c>
      <c r="AT38">
        <v>234.6</v>
      </c>
      <c r="AU38">
        <v>11.6</v>
      </c>
      <c r="AV38">
        <v>1.55</v>
      </c>
      <c r="AW38">
        <v>22.1</v>
      </c>
      <c r="AX38">
        <v>998.8</v>
      </c>
      <c r="AY38">
        <v>0.13</v>
      </c>
      <c r="AZ38">
        <v>235.3</v>
      </c>
      <c r="BA38">
        <v>51.9</v>
      </c>
      <c r="BB38">
        <v>287.2</v>
      </c>
      <c r="BC38">
        <v>6969951.5999999996</v>
      </c>
      <c r="BD38">
        <v>131.4</v>
      </c>
      <c r="BE38">
        <v>13.1</v>
      </c>
      <c r="BF38">
        <v>860068.8</v>
      </c>
      <c r="BG38">
        <v>36486.5</v>
      </c>
      <c r="BH38">
        <v>3.2</v>
      </c>
      <c r="BI38">
        <v>6977455.2999999998</v>
      </c>
      <c r="BJ38">
        <v>1948240.8</v>
      </c>
      <c r="BK38">
        <v>8925696.0999999996</v>
      </c>
      <c r="BL38">
        <v>0</v>
      </c>
      <c r="BM38">
        <v>13</v>
      </c>
      <c r="BN38">
        <v>19.059999999999999</v>
      </c>
      <c r="BO38">
        <v>0</v>
      </c>
      <c r="BP38">
        <v>32.06</v>
      </c>
      <c r="BQ38">
        <v>15.64</v>
      </c>
      <c r="BR38">
        <v>24.91</v>
      </c>
      <c r="BS38">
        <v>0</v>
      </c>
      <c r="BT38">
        <v>40.549999999999997</v>
      </c>
      <c r="BU38">
        <v>529475500</v>
      </c>
      <c r="BV38">
        <v>394867230</v>
      </c>
      <c r="BW38">
        <v>58124640</v>
      </c>
      <c r="BX38">
        <v>1076869.8</v>
      </c>
      <c r="BY38">
        <v>0</v>
      </c>
      <c r="BZ38">
        <v>0</v>
      </c>
      <c r="CA38">
        <v>0</v>
      </c>
      <c r="CB38">
        <v>0</v>
      </c>
      <c r="CC38">
        <v>0</v>
      </c>
      <c r="CD38">
        <v>36855370</v>
      </c>
      <c r="CE38">
        <v>18417282</v>
      </c>
      <c r="CF38">
        <v>0</v>
      </c>
      <c r="CG38">
        <v>148676.20000000001</v>
      </c>
      <c r="CH38">
        <v>15939955</v>
      </c>
      <c r="CI38">
        <v>21816540</v>
      </c>
      <c r="CJ38">
        <v>0</v>
      </c>
      <c r="CK38">
        <v>1057.8</v>
      </c>
      <c r="CL38">
        <v>19083210</v>
      </c>
      <c r="CM38">
        <v>0</v>
      </c>
      <c r="CN38">
        <v>216776060</v>
      </c>
      <c r="CO38">
        <v>30003308</v>
      </c>
      <c r="CP38">
        <v>111232500</v>
      </c>
      <c r="CQ38">
        <v>31348.9</v>
      </c>
      <c r="CR38">
        <v>366.9</v>
      </c>
      <c r="CS38">
        <v>0</v>
      </c>
      <c r="CT38">
        <v>0</v>
      </c>
      <c r="CU38">
        <v>0</v>
      </c>
      <c r="CV38">
        <v>0</v>
      </c>
      <c r="CW38">
        <v>28500.9</v>
      </c>
      <c r="CX38">
        <v>18391.2</v>
      </c>
      <c r="CY38">
        <v>0</v>
      </c>
      <c r="CZ38">
        <v>8987.9</v>
      </c>
      <c r="DA38">
        <v>2225.1999999999998</v>
      </c>
      <c r="DB38">
        <v>11434.3</v>
      </c>
      <c r="DC38">
        <v>0</v>
      </c>
      <c r="DD38">
        <v>144.69999999999999</v>
      </c>
      <c r="DE38">
        <v>11429.5</v>
      </c>
      <c r="DF38">
        <v>0</v>
      </c>
      <c r="DG38">
        <v>83635.7</v>
      </c>
      <c r="DH38">
        <v>25000</v>
      </c>
      <c r="DI38">
        <v>9476.6</v>
      </c>
      <c r="DJ38">
        <v>160032.1</v>
      </c>
      <c r="DK38">
        <v>114294.8</v>
      </c>
      <c r="DL38">
        <v>0</v>
      </c>
      <c r="DM38">
        <v>0</v>
      </c>
      <c r="DN38">
        <v>0.56999999999999995</v>
      </c>
      <c r="DO38">
        <v>0</v>
      </c>
      <c r="DP38">
        <v>1</v>
      </c>
      <c r="DQ38">
        <v>0</v>
      </c>
    </row>
    <row r="39" spans="1:121" x14ac:dyDescent="0.45">
      <c r="A39" t="s">
        <v>102</v>
      </c>
      <c r="B39">
        <v>2024</v>
      </c>
      <c r="C39">
        <v>64974508</v>
      </c>
      <c r="D39">
        <v>2840.5</v>
      </c>
      <c r="E39">
        <v>488534.4</v>
      </c>
      <c r="F39">
        <v>459470.1</v>
      </c>
      <c r="G39">
        <v>65925353.899999999</v>
      </c>
      <c r="H39">
        <v>62637762.5</v>
      </c>
      <c r="I39">
        <v>44435914.399999999</v>
      </c>
      <c r="J39">
        <v>32434150</v>
      </c>
      <c r="K39">
        <v>19356276</v>
      </c>
      <c r="L39">
        <v>3.5999999999999997E-2</v>
      </c>
      <c r="M39">
        <v>5.3999999999999999E-2</v>
      </c>
      <c r="N39">
        <v>0.14349999999999999</v>
      </c>
      <c r="O39">
        <v>0</v>
      </c>
      <c r="P39">
        <v>11380</v>
      </c>
      <c r="Q39">
        <v>0.45</v>
      </c>
      <c r="R39">
        <v>0.47</v>
      </c>
      <c r="S39">
        <v>438.1</v>
      </c>
      <c r="T39">
        <v>42.6</v>
      </c>
      <c r="U39">
        <v>6.13</v>
      </c>
      <c r="V39">
        <v>20.7</v>
      </c>
      <c r="W39">
        <v>1203.8</v>
      </c>
      <c r="X39">
        <v>0.21</v>
      </c>
      <c r="Y39">
        <v>441.1</v>
      </c>
      <c r="Z39">
        <v>56.7</v>
      </c>
      <c r="AA39">
        <v>497.8</v>
      </c>
      <c r="AB39">
        <v>476.7</v>
      </c>
      <c r="AC39">
        <v>48.9</v>
      </c>
      <c r="AD39">
        <v>7.05</v>
      </c>
      <c r="AE39">
        <v>20.3</v>
      </c>
      <c r="AF39">
        <v>1230.4000000000001</v>
      </c>
      <c r="AG39">
        <v>0.23</v>
      </c>
      <c r="AH39">
        <v>480</v>
      </c>
      <c r="AI39">
        <v>57</v>
      </c>
      <c r="AJ39">
        <v>537</v>
      </c>
      <c r="AK39">
        <v>322</v>
      </c>
      <c r="AL39">
        <v>17</v>
      </c>
      <c r="AM39">
        <v>2.29</v>
      </c>
      <c r="AN39">
        <v>28.2</v>
      </c>
      <c r="AO39">
        <v>1337.3</v>
      </c>
      <c r="AP39">
        <v>0.15</v>
      </c>
      <c r="AQ39">
        <v>323.2</v>
      </c>
      <c r="AR39">
        <v>68.099999999999994</v>
      </c>
      <c r="AS39">
        <v>391.2</v>
      </c>
      <c r="AT39">
        <v>756.1</v>
      </c>
      <c r="AU39">
        <v>64.3</v>
      </c>
      <c r="AV39">
        <v>9.19</v>
      </c>
      <c r="AW39">
        <v>44.6</v>
      </c>
      <c r="AX39">
        <v>2339.1999999999998</v>
      </c>
      <c r="AY39">
        <v>0.39</v>
      </c>
      <c r="AZ39">
        <v>760.5</v>
      </c>
      <c r="BA39">
        <v>114.4</v>
      </c>
      <c r="BB39">
        <v>875</v>
      </c>
      <c r="BC39">
        <v>22954216.100000001</v>
      </c>
      <c r="BD39">
        <v>2233.1999999999998</v>
      </c>
      <c r="BE39">
        <v>321.2</v>
      </c>
      <c r="BF39">
        <v>1085558.3</v>
      </c>
      <c r="BG39">
        <v>63039.7</v>
      </c>
      <c r="BH39">
        <v>11.2</v>
      </c>
      <c r="BI39">
        <v>23108445</v>
      </c>
      <c r="BJ39">
        <v>2967186.6</v>
      </c>
      <c r="BK39">
        <v>26075631.600000001</v>
      </c>
      <c r="BL39">
        <v>0</v>
      </c>
      <c r="BM39">
        <v>27.77</v>
      </c>
      <c r="BN39">
        <v>0</v>
      </c>
      <c r="BO39">
        <v>0</v>
      </c>
      <c r="BP39">
        <v>27.77</v>
      </c>
      <c r="BQ39">
        <v>29.49</v>
      </c>
      <c r="BR39">
        <v>0</v>
      </c>
      <c r="BS39">
        <v>0</v>
      </c>
      <c r="BT39">
        <v>29.49</v>
      </c>
      <c r="BU39">
        <v>52781024</v>
      </c>
      <c r="BV39">
        <v>21489440</v>
      </c>
      <c r="BW39">
        <v>2403.9</v>
      </c>
      <c r="BX39">
        <v>190174</v>
      </c>
      <c r="BY39">
        <v>0</v>
      </c>
      <c r="BZ39">
        <v>0</v>
      </c>
      <c r="CA39">
        <v>18167850</v>
      </c>
      <c r="CB39">
        <v>0</v>
      </c>
      <c r="CC39">
        <v>0</v>
      </c>
      <c r="CD39">
        <v>1412359.1</v>
      </c>
      <c r="CE39">
        <v>10714119</v>
      </c>
      <c r="CF39">
        <v>0</v>
      </c>
      <c r="CG39">
        <v>1759.5</v>
      </c>
      <c r="CH39">
        <v>0</v>
      </c>
      <c r="CI39">
        <v>1821809.2</v>
      </c>
      <c r="CJ39">
        <v>0</v>
      </c>
      <c r="CK39">
        <v>0</v>
      </c>
      <c r="CL39">
        <v>393470.5</v>
      </c>
      <c r="CM39">
        <v>0</v>
      </c>
      <c r="CN39">
        <v>4150026.8</v>
      </c>
      <c r="CO39">
        <v>15927054</v>
      </c>
      <c r="CP39">
        <v>0</v>
      </c>
      <c r="CQ39">
        <v>4</v>
      </c>
      <c r="CR39">
        <v>28.7</v>
      </c>
      <c r="CS39">
        <v>0</v>
      </c>
      <c r="CT39">
        <v>3373.3</v>
      </c>
      <c r="CU39">
        <v>0</v>
      </c>
      <c r="CV39">
        <v>0</v>
      </c>
      <c r="CW39">
        <v>858.1</v>
      </c>
      <c r="CX39">
        <v>3221.6</v>
      </c>
      <c r="CY39">
        <v>0</v>
      </c>
      <c r="CZ39">
        <v>1344</v>
      </c>
      <c r="DA39">
        <v>0</v>
      </c>
      <c r="DB39">
        <v>694.6</v>
      </c>
      <c r="DC39">
        <v>0</v>
      </c>
      <c r="DD39">
        <v>0</v>
      </c>
      <c r="DE39">
        <v>580.79999999999995</v>
      </c>
      <c r="DF39">
        <v>0</v>
      </c>
      <c r="DG39">
        <v>1619.1</v>
      </c>
      <c r="DH39">
        <v>0</v>
      </c>
      <c r="DI39">
        <v>5139</v>
      </c>
      <c r="DJ39">
        <v>8</v>
      </c>
      <c r="DK39">
        <v>5808</v>
      </c>
      <c r="DL39">
        <v>0</v>
      </c>
      <c r="DM39">
        <v>0</v>
      </c>
      <c r="DN39">
        <v>0.2</v>
      </c>
      <c r="DO39">
        <v>0</v>
      </c>
      <c r="DP39">
        <v>0.28999999999999998</v>
      </c>
      <c r="DQ39">
        <v>0</v>
      </c>
    </row>
    <row r="40" spans="1:121" x14ac:dyDescent="0.45">
      <c r="A40" t="s">
        <v>102</v>
      </c>
      <c r="B40">
        <v>2026</v>
      </c>
      <c r="C40">
        <v>66678484</v>
      </c>
      <c r="D40">
        <v>2868.8</v>
      </c>
      <c r="E40">
        <v>716117.1</v>
      </c>
      <c r="F40">
        <v>637319.6</v>
      </c>
      <c r="G40">
        <v>68034789.700000003</v>
      </c>
      <c r="H40">
        <v>64280462.799999997</v>
      </c>
      <c r="I40">
        <v>45168330</v>
      </c>
      <c r="J40">
        <v>44082890</v>
      </c>
      <c r="K40">
        <v>26086048</v>
      </c>
      <c r="L40">
        <v>3.5999999999999997E-2</v>
      </c>
      <c r="M40">
        <v>5.3999999999999999E-2</v>
      </c>
      <c r="N40">
        <v>0.14349999999999999</v>
      </c>
      <c r="O40">
        <v>41793.17</v>
      </c>
      <c r="P40">
        <v>11704</v>
      </c>
      <c r="Q40">
        <v>0.51</v>
      </c>
      <c r="R40">
        <v>0.59</v>
      </c>
      <c r="S40">
        <v>382</v>
      </c>
      <c r="T40">
        <v>36.6</v>
      </c>
      <c r="U40">
        <v>5.25</v>
      </c>
      <c r="V40">
        <v>18.600000000000001</v>
      </c>
      <c r="W40">
        <v>1068.3</v>
      </c>
      <c r="X40">
        <v>0.19</v>
      </c>
      <c r="Y40">
        <v>384.5</v>
      </c>
      <c r="Z40">
        <v>50.5</v>
      </c>
      <c r="AA40">
        <v>435</v>
      </c>
      <c r="AB40">
        <v>355.6</v>
      </c>
      <c r="AC40">
        <v>36</v>
      </c>
      <c r="AD40">
        <v>5.19</v>
      </c>
      <c r="AE40">
        <v>15.6</v>
      </c>
      <c r="AF40">
        <v>932.8</v>
      </c>
      <c r="AG40">
        <v>0.17</v>
      </c>
      <c r="AH40">
        <v>358.1</v>
      </c>
      <c r="AI40">
        <v>43.4</v>
      </c>
      <c r="AJ40">
        <v>401.5</v>
      </c>
      <c r="AK40">
        <v>258.7</v>
      </c>
      <c r="AL40">
        <v>17.7</v>
      </c>
      <c r="AM40">
        <v>2.4700000000000002</v>
      </c>
      <c r="AN40">
        <v>19</v>
      </c>
      <c r="AO40">
        <v>946.8</v>
      </c>
      <c r="AP40">
        <v>0.12</v>
      </c>
      <c r="AQ40">
        <v>259.89999999999998</v>
      </c>
      <c r="AR40">
        <v>47.2</v>
      </c>
      <c r="AS40">
        <v>307.2</v>
      </c>
      <c r="AT40">
        <v>665.3</v>
      </c>
      <c r="AU40">
        <v>53.2</v>
      </c>
      <c r="AV40">
        <v>7.55</v>
      </c>
      <c r="AW40">
        <v>42.6</v>
      </c>
      <c r="AX40">
        <v>2172.8000000000002</v>
      </c>
      <c r="AY40">
        <v>0.34</v>
      </c>
      <c r="AZ40">
        <v>669</v>
      </c>
      <c r="BA40">
        <v>107.4</v>
      </c>
      <c r="BB40">
        <v>776.4</v>
      </c>
      <c r="BC40">
        <v>18923905.399999999</v>
      </c>
      <c r="BD40">
        <v>1811.6</v>
      </c>
      <c r="BE40">
        <v>260.2</v>
      </c>
      <c r="BF40">
        <v>922704.9</v>
      </c>
      <c r="BG40">
        <v>52903.9</v>
      </c>
      <c r="BH40">
        <v>9.1999999999999993</v>
      </c>
      <c r="BI40">
        <v>19048937.899999999</v>
      </c>
      <c r="BJ40">
        <v>2501749.5</v>
      </c>
      <c r="BK40">
        <v>21550687.300000001</v>
      </c>
      <c r="BL40">
        <v>0</v>
      </c>
      <c r="BM40">
        <v>25.69</v>
      </c>
      <c r="BN40">
        <v>7.13</v>
      </c>
      <c r="BO40">
        <v>0</v>
      </c>
      <c r="BP40">
        <v>32.82</v>
      </c>
      <c r="BQ40">
        <v>27.34</v>
      </c>
      <c r="BR40">
        <v>7.74</v>
      </c>
      <c r="BS40">
        <v>0</v>
      </c>
      <c r="BT40">
        <v>35.08</v>
      </c>
      <c r="BU40">
        <v>49953210</v>
      </c>
      <c r="BV40">
        <v>22866460</v>
      </c>
      <c r="BW40">
        <v>2410</v>
      </c>
      <c r="BX40">
        <v>185117.8</v>
      </c>
      <c r="BY40">
        <v>0</v>
      </c>
      <c r="BZ40">
        <v>0</v>
      </c>
      <c r="CA40">
        <v>14814910</v>
      </c>
      <c r="CB40">
        <v>0</v>
      </c>
      <c r="CC40">
        <v>0</v>
      </c>
      <c r="CD40">
        <v>1764708</v>
      </c>
      <c r="CE40">
        <v>9720782</v>
      </c>
      <c r="CF40">
        <v>0</v>
      </c>
      <c r="CG40">
        <v>538.79999999999995</v>
      </c>
      <c r="CH40">
        <v>0</v>
      </c>
      <c r="CI40">
        <v>1794330.8</v>
      </c>
      <c r="CJ40">
        <v>0</v>
      </c>
      <c r="CK40">
        <v>0</v>
      </c>
      <c r="CL40">
        <v>568656.4</v>
      </c>
      <c r="CM40">
        <v>0</v>
      </c>
      <c r="CN40">
        <v>4092130</v>
      </c>
      <c r="CO40">
        <v>17009622</v>
      </c>
      <c r="CP40">
        <v>0</v>
      </c>
      <c r="CQ40">
        <v>4</v>
      </c>
      <c r="CR40">
        <v>28.7</v>
      </c>
      <c r="CS40">
        <v>0</v>
      </c>
      <c r="CT40">
        <v>3038.2</v>
      </c>
      <c r="CU40">
        <v>0</v>
      </c>
      <c r="CV40">
        <v>0</v>
      </c>
      <c r="CW40">
        <v>1075.8</v>
      </c>
      <c r="CX40">
        <v>3221.6</v>
      </c>
      <c r="CY40">
        <v>0</v>
      </c>
      <c r="CZ40">
        <v>1344</v>
      </c>
      <c r="DA40">
        <v>0</v>
      </c>
      <c r="DB40">
        <v>694.6</v>
      </c>
      <c r="DC40">
        <v>0</v>
      </c>
      <c r="DD40">
        <v>0</v>
      </c>
      <c r="DE40">
        <v>580.79999999999995</v>
      </c>
      <c r="DF40">
        <v>0</v>
      </c>
      <c r="DG40">
        <v>1619.1</v>
      </c>
      <c r="DH40">
        <v>0</v>
      </c>
      <c r="DI40">
        <v>5428.7</v>
      </c>
      <c r="DJ40">
        <v>8</v>
      </c>
      <c r="DK40">
        <v>5808</v>
      </c>
      <c r="DL40">
        <v>0</v>
      </c>
      <c r="DM40">
        <v>0</v>
      </c>
      <c r="DN40">
        <v>0.2</v>
      </c>
      <c r="DO40">
        <v>0</v>
      </c>
      <c r="DP40">
        <v>0.34</v>
      </c>
      <c r="DQ40">
        <v>0</v>
      </c>
    </row>
    <row r="41" spans="1:121" x14ac:dyDescent="0.45">
      <c r="A41" t="s">
        <v>102</v>
      </c>
      <c r="B41">
        <v>2028</v>
      </c>
      <c r="C41">
        <v>68718216</v>
      </c>
      <c r="D41">
        <v>4958</v>
      </c>
      <c r="E41">
        <v>1072024.5</v>
      </c>
      <c r="F41">
        <v>1017317.6</v>
      </c>
      <c r="G41">
        <v>70812518.400000006</v>
      </c>
      <c r="H41">
        <v>66246862.200000003</v>
      </c>
      <c r="I41">
        <v>24217046.399999999</v>
      </c>
      <c r="J41">
        <v>69761304</v>
      </c>
      <c r="K41">
        <v>58825172</v>
      </c>
      <c r="L41">
        <v>3.5999999999999997E-2</v>
      </c>
      <c r="M41">
        <v>5.3999999999999999E-2</v>
      </c>
      <c r="N41">
        <v>0.14349999999999999</v>
      </c>
      <c r="O41">
        <v>56316.57</v>
      </c>
      <c r="P41">
        <v>12194.5</v>
      </c>
      <c r="Q41">
        <v>0.82</v>
      </c>
      <c r="R41">
        <v>0.84</v>
      </c>
      <c r="S41">
        <v>129</v>
      </c>
      <c r="T41">
        <v>11.9</v>
      </c>
      <c r="U41">
        <v>1.7</v>
      </c>
      <c r="V41">
        <v>6.8</v>
      </c>
      <c r="W41">
        <v>375.2</v>
      </c>
      <c r="X41">
        <v>0.06</v>
      </c>
      <c r="Y41">
        <v>129.80000000000001</v>
      </c>
      <c r="Z41">
        <v>18</v>
      </c>
      <c r="AA41">
        <v>147.69999999999999</v>
      </c>
      <c r="AB41">
        <v>131.1</v>
      </c>
      <c r="AC41">
        <v>13</v>
      </c>
      <c r="AD41">
        <v>1.87</v>
      </c>
      <c r="AE41">
        <v>6.1</v>
      </c>
      <c r="AF41">
        <v>353.4</v>
      </c>
      <c r="AG41">
        <v>0.06</v>
      </c>
      <c r="AH41">
        <v>132</v>
      </c>
      <c r="AI41">
        <v>16.600000000000001</v>
      </c>
      <c r="AJ41">
        <v>148.6</v>
      </c>
      <c r="AK41">
        <v>181.4</v>
      </c>
      <c r="AL41">
        <v>14.7</v>
      </c>
      <c r="AM41">
        <v>2.09</v>
      </c>
      <c r="AN41">
        <v>11.2</v>
      </c>
      <c r="AO41">
        <v>590.5</v>
      </c>
      <c r="AP41">
        <v>0.09</v>
      </c>
      <c r="AQ41">
        <v>182.4</v>
      </c>
      <c r="AR41">
        <v>28.8</v>
      </c>
      <c r="AS41">
        <v>211.2</v>
      </c>
      <c r="AT41">
        <v>584.9</v>
      </c>
      <c r="AU41">
        <v>50.7</v>
      </c>
      <c r="AV41">
        <v>7.26</v>
      </c>
      <c r="AW41">
        <v>33.9</v>
      </c>
      <c r="AX41">
        <v>1782.8</v>
      </c>
      <c r="AY41">
        <v>0.3</v>
      </c>
      <c r="AZ41">
        <v>588.4</v>
      </c>
      <c r="BA41">
        <v>87.1</v>
      </c>
      <c r="BB41">
        <v>675.4</v>
      </c>
      <c r="BC41">
        <v>7611519</v>
      </c>
      <c r="BD41">
        <v>702.4</v>
      </c>
      <c r="BE41">
        <v>100.6</v>
      </c>
      <c r="BF41">
        <v>398323.5</v>
      </c>
      <c r="BG41">
        <v>22115.3</v>
      </c>
      <c r="BH41">
        <v>3.7</v>
      </c>
      <c r="BI41">
        <v>7659917.4000000004</v>
      </c>
      <c r="BJ41">
        <v>1058368.6000000001</v>
      </c>
      <c r="BK41">
        <v>8718286</v>
      </c>
      <c r="BL41">
        <v>0</v>
      </c>
      <c r="BM41">
        <v>19.3</v>
      </c>
      <c r="BN41">
        <v>8.7899999999999991</v>
      </c>
      <c r="BO41">
        <v>0</v>
      </c>
      <c r="BP41">
        <v>28.09</v>
      </c>
      <c r="BQ41">
        <v>20.64</v>
      </c>
      <c r="BR41">
        <v>9.57</v>
      </c>
      <c r="BS41">
        <v>0</v>
      </c>
      <c r="BT41">
        <v>30.21</v>
      </c>
      <c r="BU41">
        <v>59819480</v>
      </c>
      <c r="BV41">
        <v>46595470</v>
      </c>
      <c r="BW41">
        <v>4255.8</v>
      </c>
      <c r="BX41">
        <v>172774.6</v>
      </c>
      <c r="BY41">
        <v>0</v>
      </c>
      <c r="BZ41">
        <v>0</v>
      </c>
      <c r="CA41">
        <v>5720040.5</v>
      </c>
      <c r="CB41">
        <v>0</v>
      </c>
      <c r="CC41">
        <v>0</v>
      </c>
      <c r="CD41">
        <v>2177039.2000000002</v>
      </c>
      <c r="CE41">
        <v>4809542.5</v>
      </c>
      <c r="CF41">
        <v>0</v>
      </c>
      <c r="CG41">
        <v>0</v>
      </c>
      <c r="CH41">
        <v>0</v>
      </c>
      <c r="CI41">
        <v>1643395.9</v>
      </c>
      <c r="CJ41">
        <v>0</v>
      </c>
      <c r="CK41">
        <v>0</v>
      </c>
      <c r="CL41">
        <v>873998.4</v>
      </c>
      <c r="CM41">
        <v>0</v>
      </c>
      <c r="CN41">
        <v>7087843</v>
      </c>
      <c r="CO41">
        <v>37330588</v>
      </c>
      <c r="CP41">
        <v>0</v>
      </c>
      <c r="CQ41">
        <v>4.9000000000000004</v>
      </c>
      <c r="CR41">
        <v>28.7</v>
      </c>
      <c r="CS41">
        <v>0</v>
      </c>
      <c r="CT41">
        <v>2187.1999999999998</v>
      </c>
      <c r="CU41">
        <v>0</v>
      </c>
      <c r="CV41">
        <v>0</v>
      </c>
      <c r="CW41">
        <v>1350</v>
      </c>
      <c r="CX41">
        <v>3221.6</v>
      </c>
      <c r="CY41">
        <v>0</v>
      </c>
      <c r="CZ41">
        <v>1344</v>
      </c>
      <c r="DA41">
        <v>0</v>
      </c>
      <c r="DB41">
        <v>694.6</v>
      </c>
      <c r="DC41">
        <v>0</v>
      </c>
      <c r="DD41">
        <v>0</v>
      </c>
      <c r="DE41">
        <v>580.79999999999995</v>
      </c>
      <c r="DF41">
        <v>0</v>
      </c>
      <c r="DG41">
        <v>2752.2</v>
      </c>
      <c r="DH41">
        <v>0</v>
      </c>
      <c r="DI41">
        <v>10550.4</v>
      </c>
      <c r="DJ41">
        <v>11.4</v>
      </c>
      <c r="DK41">
        <v>5808</v>
      </c>
      <c r="DL41">
        <v>0</v>
      </c>
      <c r="DM41">
        <v>0</v>
      </c>
      <c r="DN41">
        <v>0.2</v>
      </c>
      <c r="DO41">
        <v>0</v>
      </c>
      <c r="DP41">
        <v>0.39</v>
      </c>
      <c r="DQ41">
        <v>0</v>
      </c>
    </row>
    <row r="42" spans="1:121" x14ac:dyDescent="0.45">
      <c r="A42" t="s">
        <v>102</v>
      </c>
      <c r="B42">
        <v>2030</v>
      </c>
      <c r="C42">
        <v>71075750</v>
      </c>
      <c r="D42">
        <v>413475.3</v>
      </c>
      <c r="E42">
        <v>1249274.8</v>
      </c>
      <c r="F42">
        <v>1081664.6000000001</v>
      </c>
      <c r="G42">
        <v>73820163.700000003</v>
      </c>
      <c r="H42">
        <v>68519644.099999994</v>
      </c>
      <c r="I42">
        <v>1910605.6</v>
      </c>
      <c r="J42">
        <v>69615530</v>
      </c>
      <c r="K42">
        <v>74372920</v>
      </c>
      <c r="L42">
        <v>3.5999999999999997E-2</v>
      </c>
      <c r="M42">
        <v>5.3999999999999999E-2</v>
      </c>
      <c r="N42">
        <v>0.14349999999999999</v>
      </c>
      <c r="O42">
        <v>61460.79</v>
      </c>
      <c r="P42">
        <v>12808.3</v>
      </c>
      <c r="Q42">
        <v>0.95</v>
      </c>
      <c r="R42">
        <v>0.94</v>
      </c>
      <c r="S42">
        <v>30</v>
      </c>
      <c r="T42">
        <v>2.5</v>
      </c>
      <c r="U42">
        <v>0.36</v>
      </c>
      <c r="V42">
        <v>1.8</v>
      </c>
      <c r="W42">
        <v>95.4</v>
      </c>
      <c r="X42">
        <v>0.01</v>
      </c>
      <c r="Y42">
        <v>30.1</v>
      </c>
      <c r="Z42">
        <v>4.7</v>
      </c>
      <c r="AA42">
        <v>34.799999999999997</v>
      </c>
      <c r="AB42">
        <v>49.1</v>
      </c>
      <c r="AC42">
        <v>4.8</v>
      </c>
      <c r="AD42">
        <v>0.69</v>
      </c>
      <c r="AE42">
        <v>2.4</v>
      </c>
      <c r="AF42">
        <v>133.80000000000001</v>
      </c>
      <c r="AG42">
        <v>0.02</v>
      </c>
      <c r="AH42">
        <v>49.4</v>
      </c>
      <c r="AI42">
        <v>6.3</v>
      </c>
      <c r="AJ42">
        <v>55.7</v>
      </c>
      <c r="AK42">
        <v>124.7</v>
      </c>
      <c r="AL42">
        <v>8.9</v>
      </c>
      <c r="AM42">
        <v>1.25</v>
      </c>
      <c r="AN42">
        <v>8.8000000000000007</v>
      </c>
      <c r="AO42">
        <v>443.8</v>
      </c>
      <c r="AP42">
        <v>0.06</v>
      </c>
      <c r="AQ42">
        <v>125.3</v>
      </c>
      <c r="AR42">
        <v>22.1</v>
      </c>
      <c r="AS42">
        <v>147.30000000000001</v>
      </c>
      <c r="AT42">
        <v>434</v>
      </c>
      <c r="AU42">
        <v>38.799999999999997</v>
      </c>
      <c r="AV42">
        <v>5.55</v>
      </c>
      <c r="AW42">
        <v>24.4</v>
      </c>
      <c r="AX42">
        <v>1294.0999999999999</v>
      </c>
      <c r="AY42">
        <v>0.23</v>
      </c>
      <c r="AZ42">
        <v>436.7</v>
      </c>
      <c r="BA42">
        <v>63</v>
      </c>
      <c r="BB42">
        <v>499.7</v>
      </c>
      <c r="BC42">
        <v>2300934.7999999998</v>
      </c>
      <c r="BD42">
        <v>192.2</v>
      </c>
      <c r="BE42">
        <v>27.3</v>
      </c>
      <c r="BF42">
        <v>140480.4</v>
      </c>
      <c r="BG42">
        <v>7324.9</v>
      </c>
      <c r="BH42">
        <v>1.1000000000000001</v>
      </c>
      <c r="BI42">
        <v>2314117.1</v>
      </c>
      <c r="BJ42">
        <v>359066.4</v>
      </c>
      <c r="BK42">
        <v>2673183.5</v>
      </c>
      <c r="BL42">
        <v>0</v>
      </c>
      <c r="BM42">
        <v>14.12</v>
      </c>
      <c r="BN42">
        <v>8.7899999999999991</v>
      </c>
      <c r="BO42">
        <v>0</v>
      </c>
      <c r="BP42">
        <v>22.92</v>
      </c>
      <c r="BQ42">
        <v>15.2</v>
      </c>
      <c r="BR42">
        <v>9.61</v>
      </c>
      <c r="BS42">
        <v>0</v>
      </c>
      <c r="BT42">
        <v>24.81</v>
      </c>
      <c r="BU42">
        <v>78575940</v>
      </c>
      <c r="BV42">
        <v>71909560</v>
      </c>
      <c r="BW42">
        <v>353803.3</v>
      </c>
      <c r="BX42">
        <v>111322.8</v>
      </c>
      <c r="BY42">
        <v>0</v>
      </c>
      <c r="BZ42">
        <v>0</v>
      </c>
      <c r="CA42">
        <v>1641940.8</v>
      </c>
      <c r="CB42">
        <v>0</v>
      </c>
      <c r="CC42">
        <v>0</v>
      </c>
      <c r="CD42">
        <v>2690821.2</v>
      </c>
      <c r="CE42">
        <v>2067133.4</v>
      </c>
      <c r="CF42">
        <v>0</v>
      </c>
      <c r="CG42">
        <v>269.39999999999998</v>
      </c>
      <c r="CH42">
        <v>0</v>
      </c>
      <c r="CI42">
        <v>1483073</v>
      </c>
      <c r="CJ42">
        <v>0</v>
      </c>
      <c r="CK42">
        <v>0</v>
      </c>
      <c r="CL42">
        <v>1008831.9</v>
      </c>
      <c r="CM42">
        <v>0</v>
      </c>
      <c r="CN42">
        <v>12246147</v>
      </c>
      <c r="CO42">
        <v>56972588</v>
      </c>
      <c r="CP42">
        <v>0</v>
      </c>
      <c r="CQ42">
        <v>225</v>
      </c>
      <c r="CR42">
        <v>23.9</v>
      </c>
      <c r="CS42">
        <v>0</v>
      </c>
      <c r="CT42">
        <v>1251.2</v>
      </c>
      <c r="CU42">
        <v>0</v>
      </c>
      <c r="CV42">
        <v>0</v>
      </c>
      <c r="CW42">
        <v>1698.2</v>
      </c>
      <c r="CX42">
        <v>3221.6</v>
      </c>
      <c r="CY42">
        <v>0</v>
      </c>
      <c r="CZ42">
        <v>1344</v>
      </c>
      <c r="DA42">
        <v>0</v>
      </c>
      <c r="DB42">
        <v>694.6</v>
      </c>
      <c r="DC42">
        <v>0</v>
      </c>
      <c r="DD42">
        <v>0</v>
      </c>
      <c r="DE42">
        <v>580.79999999999995</v>
      </c>
      <c r="DF42">
        <v>0</v>
      </c>
      <c r="DG42">
        <v>4797</v>
      </c>
      <c r="DH42">
        <v>0</v>
      </c>
      <c r="DI42">
        <v>16370.9</v>
      </c>
      <c r="DJ42">
        <v>891.9</v>
      </c>
      <c r="DK42">
        <v>5808</v>
      </c>
      <c r="DL42">
        <v>0</v>
      </c>
      <c r="DM42">
        <v>0</v>
      </c>
      <c r="DN42">
        <v>0.2</v>
      </c>
      <c r="DO42">
        <v>0</v>
      </c>
      <c r="DP42">
        <v>0.44</v>
      </c>
      <c r="DQ42">
        <v>0</v>
      </c>
    </row>
    <row r="43" spans="1:121" x14ac:dyDescent="0.45">
      <c r="A43" t="s">
        <v>102</v>
      </c>
      <c r="B43">
        <v>2035</v>
      </c>
      <c r="C43">
        <v>77597500</v>
      </c>
      <c r="D43">
        <v>752958.6</v>
      </c>
      <c r="E43">
        <v>1149054.3999999999</v>
      </c>
      <c r="F43">
        <v>1002221.5</v>
      </c>
      <c r="G43">
        <v>80501736.400000006</v>
      </c>
      <c r="H43">
        <v>74806973.099999994</v>
      </c>
      <c r="I43">
        <v>-1061811.7</v>
      </c>
      <c r="J43">
        <v>60953076</v>
      </c>
      <c r="K43">
        <v>67753710</v>
      </c>
      <c r="L43">
        <v>3.5999999999999997E-2</v>
      </c>
      <c r="M43">
        <v>5.3999999999999999E-2</v>
      </c>
      <c r="N43">
        <v>0.14349999999999999</v>
      </c>
      <c r="O43">
        <v>87264.28</v>
      </c>
      <c r="P43">
        <v>14667.1</v>
      </c>
      <c r="Q43">
        <v>0.97</v>
      </c>
      <c r="R43">
        <v>0.96</v>
      </c>
      <c r="S43">
        <v>23.5</v>
      </c>
      <c r="T43">
        <v>2.2999999999999998</v>
      </c>
      <c r="U43">
        <v>0.33</v>
      </c>
      <c r="V43">
        <v>1.1000000000000001</v>
      </c>
      <c r="W43">
        <v>63.6</v>
      </c>
      <c r="X43">
        <v>0.01</v>
      </c>
      <c r="Y43">
        <v>23.6</v>
      </c>
      <c r="Z43">
        <v>3</v>
      </c>
      <c r="AA43">
        <v>26.6</v>
      </c>
      <c r="AB43">
        <v>39</v>
      </c>
      <c r="AC43">
        <v>4.0999999999999996</v>
      </c>
      <c r="AD43">
        <v>0.6</v>
      </c>
      <c r="AE43">
        <v>1.6</v>
      </c>
      <c r="AF43">
        <v>97.1</v>
      </c>
      <c r="AG43">
        <v>0.02</v>
      </c>
      <c r="AH43">
        <v>39.299999999999997</v>
      </c>
      <c r="AI43">
        <v>4.5</v>
      </c>
      <c r="AJ43">
        <v>43.8</v>
      </c>
      <c r="AK43">
        <v>110.4</v>
      </c>
      <c r="AL43">
        <v>6</v>
      </c>
      <c r="AM43">
        <v>0.82</v>
      </c>
      <c r="AN43">
        <v>9.5</v>
      </c>
      <c r="AO43">
        <v>452.5</v>
      </c>
      <c r="AP43">
        <v>0.05</v>
      </c>
      <c r="AQ43">
        <v>110.8</v>
      </c>
      <c r="AR43">
        <v>23</v>
      </c>
      <c r="AS43">
        <v>133.80000000000001</v>
      </c>
      <c r="AT43">
        <v>348</v>
      </c>
      <c r="AU43">
        <v>31.4</v>
      </c>
      <c r="AV43">
        <v>4.49</v>
      </c>
      <c r="AW43">
        <v>19.3</v>
      </c>
      <c r="AX43">
        <v>1029.4000000000001</v>
      </c>
      <c r="AY43">
        <v>0.18</v>
      </c>
      <c r="AZ43">
        <v>350.2</v>
      </c>
      <c r="BA43">
        <v>50</v>
      </c>
      <c r="BB43">
        <v>400.2</v>
      </c>
      <c r="BC43">
        <v>1992458.5</v>
      </c>
      <c r="BD43">
        <v>196.8</v>
      </c>
      <c r="BE43">
        <v>28.3</v>
      </c>
      <c r="BF43">
        <v>94082</v>
      </c>
      <c r="BG43">
        <v>5382.2</v>
      </c>
      <c r="BH43">
        <v>1</v>
      </c>
      <c r="BI43">
        <v>2006056.6</v>
      </c>
      <c r="BJ43">
        <v>254738.9</v>
      </c>
      <c r="BK43">
        <v>2260795.6</v>
      </c>
      <c r="BL43">
        <v>0</v>
      </c>
      <c r="BM43">
        <v>10.92</v>
      </c>
      <c r="BN43">
        <v>12.96</v>
      </c>
      <c r="BO43">
        <v>0</v>
      </c>
      <c r="BP43">
        <v>23.88</v>
      </c>
      <c r="BQ43">
        <v>11.76</v>
      </c>
      <c r="BR43">
        <v>14.17</v>
      </c>
      <c r="BS43">
        <v>0</v>
      </c>
      <c r="BT43">
        <v>25.92</v>
      </c>
      <c r="BU43">
        <v>87314930</v>
      </c>
      <c r="BV43">
        <v>81563550</v>
      </c>
      <c r="BW43">
        <v>646439</v>
      </c>
      <c r="BX43">
        <v>94662.2</v>
      </c>
      <c r="BY43">
        <v>0</v>
      </c>
      <c r="BZ43">
        <v>0</v>
      </c>
      <c r="CA43">
        <v>1733109.8</v>
      </c>
      <c r="CB43">
        <v>0</v>
      </c>
      <c r="CC43">
        <v>0</v>
      </c>
      <c r="CD43">
        <v>3521779.2</v>
      </c>
      <c r="CE43">
        <v>962608.6</v>
      </c>
      <c r="CF43">
        <v>0</v>
      </c>
      <c r="CG43">
        <v>808.2</v>
      </c>
      <c r="CH43">
        <v>0</v>
      </c>
      <c r="CI43">
        <v>1394428.5</v>
      </c>
      <c r="CJ43">
        <v>0</v>
      </c>
      <c r="CK43">
        <v>0</v>
      </c>
      <c r="CL43">
        <v>919324.1</v>
      </c>
      <c r="CM43">
        <v>0</v>
      </c>
      <c r="CN43">
        <v>13850741</v>
      </c>
      <c r="CO43">
        <v>64191028</v>
      </c>
      <c r="CP43">
        <v>0</v>
      </c>
      <c r="CQ43">
        <v>430.2</v>
      </c>
      <c r="CR43">
        <v>23.9</v>
      </c>
      <c r="CS43">
        <v>0</v>
      </c>
      <c r="CT43">
        <v>1251.2</v>
      </c>
      <c r="CU43">
        <v>0</v>
      </c>
      <c r="CV43">
        <v>0</v>
      </c>
      <c r="CW43">
        <v>2288.8000000000002</v>
      </c>
      <c r="CX43">
        <v>3221.6</v>
      </c>
      <c r="CY43">
        <v>0</v>
      </c>
      <c r="CZ43">
        <v>1344</v>
      </c>
      <c r="DA43">
        <v>0</v>
      </c>
      <c r="DB43">
        <v>694.6</v>
      </c>
      <c r="DC43">
        <v>0</v>
      </c>
      <c r="DD43">
        <v>0</v>
      </c>
      <c r="DE43">
        <v>580.79999999999995</v>
      </c>
      <c r="DF43">
        <v>0</v>
      </c>
      <c r="DG43">
        <v>5647.9</v>
      </c>
      <c r="DH43">
        <v>0</v>
      </c>
      <c r="DI43">
        <v>19160.599999999999</v>
      </c>
      <c r="DJ43">
        <v>1720.7</v>
      </c>
      <c r="DK43">
        <v>5808</v>
      </c>
      <c r="DL43">
        <v>0</v>
      </c>
      <c r="DM43">
        <v>0</v>
      </c>
      <c r="DN43">
        <v>0.2</v>
      </c>
      <c r="DO43">
        <v>0</v>
      </c>
      <c r="DP43">
        <v>0.47</v>
      </c>
      <c r="DQ43">
        <v>0</v>
      </c>
    </row>
    <row r="44" spans="1:121" x14ac:dyDescent="0.45">
      <c r="A44" t="s">
        <v>102</v>
      </c>
      <c r="B44">
        <v>2040</v>
      </c>
      <c r="C44">
        <v>85335464</v>
      </c>
      <c r="D44">
        <v>881122.9</v>
      </c>
      <c r="E44">
        <v>1014108.7</v>
      </c>
      <c r="F44">
        <v>1023389.8</v>
      </c>
      <c r="G44">
        <v>88254085.599999994</v>
      </c>
      <c r="H44">
        <v>82266762.900000006</v>
      </c>
      <c r="I44">
        <v>4768728.9000000004</v>
      </c>
      <c r="J44">
        <v>65447416</v>
      </c>
      <c r="K44">
        <v>65605996</v>
      </c>
      <c r="L44">
        <v>3.5900000000000001E-2</v>
      </c>
      <c r="M44">
        <v>5.3999999999999999E-2</v>
      </c>
      <c r="N44">
        <v>0.14349999999999999</v>
      </c>
      <c r="O44">
        <v>86110.45</v>
      </c>
      <c r="P44">
        <v>16883.2</v>
      </c>
      <c r="Q44">
        <v>0.98</v>
      </c>
      <c r="R44">
        <v>0.97</v>
      </c>
      <c r="S44">
        <v>16.5</v>
      </c>
      <c r="T44">
        <v>1.6</v>
      </c>
      <c r="U44">
        <v>0.23</v>
      </c>
      <c r="V44">
        <v>0.8</v>
      </c>
      <c r="W44">
        <v>45.8</v>
      </c>
      <c r="X44">
        <v>0.01</v>
      </c>
      <c r="Y44">
        <v>16.600000000000001</v>
      </c>
      <c r="Z44">
        <v>2.2000000000000002</v>
      </c>
      <c r="AA44">
        <v>18.8</v>
      </c>
      <c r="AB44">
        <v>26.4</v>
      </c>
      <c r="AC44">
        <v>2.8</v>
      </c>
      <c r="AD44">
        <v>0.4</v>
      </c>
      <c r="AE44">
        <v>1.1000000000000001</v>
      </c>
      <c r="AF44">
        <v>66.7</v>
      </c>
      <c r="AG44">
        <v>0.01</v>
      </c>
      <c r="AH44">
        <v>26.6</v>
      </c>
      <c r="AI44">
        <v>3.1</v>
      </c>
      <c r="AJ44">
        <v>29.7</v>
      </c>
      <c r="AK44">
        <v>119</v>
      </c>
      <c r="AL44">
        <v>5.9</v>
      </c>
      <c r="AM44">
        <v>0.8</v>
      </c>
      <c r="AN44">
        <v>10.8</v>
      </c>
      <c r="AO44">
        <v>504.9</v>
      </c>
      <c r="AP44">
        <v>0.06</v>
      </c>
      <c r="AQ44">
        <v>119.3</v>
      </c>
      <c r="AR44">
        <v>25.9</v>
      </c>
      <c r="AS44">
        <v>145.19999999999999</v>
      </c>
      <c r="AT44">
        <v>295.89999999999998</v>
      </c>
      <c r="AU44">
        <v>26.6</v>
      </c>
      <c r="AV44">
        <v>3.8</v>
      </c>
      <c r="AW44">
        <v>16.5</v>
      </c>
      <c r="AX44">
        <v>877.7</v>
      </c>
      <c r="AY44">
        <v>0.16</v>
      </c>
      <c r="AZ44">
        <v>297.8</v>
      </c>
      <c r="BA44">
        <v>42.7</v>
      </c>
      <c r="BB44">
        <v>340.5</v>
      </c>
      <c r="BC44">
        <v>1408514.3</v>
      </c>
      <c r="BD44">
        <v>136.30000000000001</v>
      </c>
      <c r="BE44">
        <v>19.600000000000001</v>
      </c>
      <c r="BF44">
        <v>69652.899999999994</v>
      </c>
      <c r="BG44">
        <v>3895.5</v>
      </c>
      <c r="BH44">
        <v>0.7</v>
      </c>
      <c r="BI44">
        <v>1417922.4</v>
      </c>
      <c r="BJ44">
        <v>185929.3</v>
      </c>
      <c r="BK44">
        <v>1603851.7</v>
      </c>
      <c r="BL44">
        <v>0</v>
      </c>
      <c r="BM44">
        <v>8.99</v>
      </c>
      <c r="BN44">
        <v>13.57</v>
      </c>
      <c r="BO44">
        <v>0</v>
      </c>
      <c r="BP44">
        <v>22.56</v>
      </c>
      <c r="BQ44">
        <v>9.66</v>
      </c>
      <c r="BR44">
        <v>14.82</v>
      </c>
      <c r="BS44">
        <v>0</v>
      </c>
      <c r="BT44">
        <v>24.48</v>
      </c>
      <c r="BU44">
        <v>88384940</v>
      </c>
      <c r="BV44">
        <v>83485360</v>
      </c>
      <c r="BW44">
        <v>753649.6</v>
      </c>
      <c r="BX44">
        <v>83933.4</v>
      </c>
      <c r="BY44">
        <v>0</v>
      </c>
      <c r="BZ44">
        <v>0</v>
      </c>
      <c r="CA44">
        <v>1221603.2</v>
      </c>
      <c r="CB44">
        <v>0</v>
      </c>
      <c r="CC44">
        <v>0</v>
      </c>
      <c r="CD44">
        <v>3742601.5</v>
      </c>
      <c r="CE44">
        <v>769025.9</v>
      </c>
      <c r="CF44">
        <v>0</v>
      </c>
      <c r="CG44">
        <v>1902.6</v>
      </c>
      <c r="CH44">
        <v>0</v>
      </c>
      <c r="CI44">
        <v>1256878.3999999999</v>
      </c>
      <c r="CJ44">
        <v>0</v>
      </c>
      <c r="CK44">
        <v>0</v>
      </c>
      <c r="CL44">
        <v>812592.7</v>
      </c>
      <c r="CM44">
        <v>0</v>
      </c>
      <c r="CN44">
        <v>13444189</v>
      </c>
      <c r="CO44">
        <v>66298570</v>
      </c>
      <c r="CP44">
        <v>0</v>
      </c>
      <c r="CQ44">
        <v>543.6</v>
      </c>
      <c r="CR44">
        <v>23.9</v>
      </c>
      <c r="CS44">
        <v>0</v>
      </c>
      <c r="CT44">
        <v>1251.2</v>
      </c>
      <c r="CU44">
        <v>0</v>
      </c>
      <c r="CV44">
        <v>0</v>
      </c>
      <c r="CW44">
        <v>2478.4</v>
      </c>
      <c r="CX44">
        <v>3221.6</v>
      </c>
      <c r="CY44">
        <v>0</v>
      </c>
      <c r="CZ44">
        <v>1344</v>
      </c>
      <c r="DA44">
        <v>0</v>
      </c>
      <c r="DB44">
        <v>694.6</v>
      </c>
      <c r="DC44">
        <v>0</v>
      </c>
      <c r="DD44">
        <v>0</v>
      </c>
      <c r="DE44">
        <v>580.79999999999995</v>
      </c>
      <c r="DF44">
        <v>0</v>
      </c>
      <c r="DG44">
        <v>5628</v>
      </c>
      <c r="DH44">
        <v>0</v>
      </c>
      <c r="DI44">
        <v>19666.599999999999</v>
      </c>
      <c r="DJ44">
        <v>2034.5</v>
      </c>
      <c r="DK44">
        <v>5808</v>
      </c>
      <c r="DL44">
        <v>0</v>
      </c>
      <c r="DM44">
        <v>0</v>
      </c>
      <c r="DN44">
        <v>0.2</v>
      </c>
      <c r="DO44">
        <v>0</v>
      </c>
      <c r="DP44">
        <v>0.5</v>
      </c>
      <c r="DQ44">
        <v>0</v>
      </c>
    </row>
    <row r="45" spans="1:121" x14ac:dyDescent="0.45">
      <c r="A45" t="s">
        <v>102</v>
      </c>
      <c r="B45">
        <v>2045</v>
      </c>
      <c r="C45">
        <v>92898710</v>
      </c>
      <c r="D45">
        <v>3029842.2</v>
      </c>
      <c r="E45">
        <v>752552.4</v>
      </c>
      <c r="F45">
        <v>1092115.6000000001</v>
      </c>
      <c r="G45">
        <v>97773225.700000003</v>
      </c>
      <c r="H45">
        <v>89558050.900000006</v>
      </c>
      <c r="I45">
        <v>6291051</v>
      </c>
      <c r="J45">
        <v>70803520</v>
      </c>
      <c r="K45">
        <v>69710920</v>
      </c>
      <c r="L45">
        <v>3.5900000000000001E-2</v>
      </c>
      <c r="M45">
        <v>5.3999999999999999E-2</v>
      </c>
      <c r="N45">
        <v>0.14349999999999999</v>
      </c>
      <c r="O45">
        <v>87211.64</v>
      </c>
      <c r="P45">
        <v>18746.099999999999</v>
      </c>
      <c r="Q45">
        <v>0.99</v>
      </c>
      <c r="R45">
        <v>0.99</v>
      </c>
      <c r="S45">
        <v>6.3</v>
      </c>
      <c r="T45">
        <v>0.6</v>
      </c>
      <c r="U45">
        <v>0.09</v>
      </c>
      <c r="V45">
        <v>0.3</v>
      </c>
      <c r="W45">
        <v>17.600000000000001</v>
      </c>
      <c r="X45">
        <v>0</v>
      </c>
      <c r="Y45">
        <v>6.3</v>
      </c>
      <c r="Z45">
        <v>0.8</v>
      </c>
      <c r="AA45">
        <v>7.2</v>
      </c>
      <c r="AB45">
        <v>11.2</v>
      </c>
      <c r="AC45">
        <v>1.2</v>
      </c>
      <c r="AD45">
        <v>0.17</v>
      </c>
      <c r="AE45">
        <v>0.5</v>
      </c>
      <c r="AF45">
        <v>27.9</v>
      </c>
      <c r="AG45">
        <v>0.01</v>
      </c>
      <c r="AH45">
        <v>11.3</v>
      </c>
      <c r="AI45">
        <v>1.3</v>
      </c>
      <c r="AJ45">
        <v>12.6</v>
      </c>
      <c r="AK45">
        <v>116.5</v>
      </c>
      <c r="AL45">
        <v>6.4</v>
      </c>
      <c r="AM45">
        <v>0.86</v>
      </c>
      <c r="AN45">
        <v>10.1</v>
      </c>
      <c r="AO45">
        <v>477.2</v>
      </c>
      <c r="AP45">
        <v>0.06</v>
      </c>
      <c r="AQ45">
        <v>116.9</v>
      </c>
      <c r="AR45">
        <v>24.4</v>
      </c>
      <c r="AS45">
        <v>141.19999999999999</v>
      </c>
      <c r="AT45">
        <v>183.8</v>
      </c>
      <c r="AU45">
        <v>16.3</v>
      </c>
      <c r="AV45">
        <v>2.33</v>
      </c>
      <c r="AW45">
        <v>10.6</v>
      </c>
      <c r="AX45">
        <v>550.6</v>
      </c>
      <c r="AY45">
        <v>0.1</v>
      </c>
      <c r="AZ45">
        <v>185</v>
      </c>
      <c r="BA45">
        <v>27</v>
      </c>
      <c r="BB45">
        <v>212</v>
      </c>
      <c r="BC45">
        <v>582624.5</v>
      </c>
      <c r="BD45">
        <v>55.8</v>
      </c>
      <c r="BE45">
        <v>8</v>
      </c>
      <c r="BF45">
        <v>29095.8</v>
      </c>
      <c r="BG45">
        <v>1629.4</v>
      </c>
      <c r="BH45">
        <v>0.3</v>
      </c>
      <c r="BI45">
        <v>586474.5</v>
      </c>
      <c r="BJ45">
        <v>77729.8</v>
      </c>
      <c r="BK45">
        <v>664204.30000000005</v>
      </c>
      <c r="BL45">
        <v>0</v>
      </c>
      <c r="BM45">
        <v>5.25</v>
      </c>
      <c r="BN45">
        <v>13.33</v>
      </c>
      <c r="BO45">
        <v>0</v>
      </c>
      <c r="BP45">
        <v>18.59</v>
      </c>
      <c r="BQ45">
        <v>5.71</v>
      </c>
      <c r="BR45">
        <v>14.79</v>
      </c>
      <c r="BS45">
        <v>0</v>
      </c>
      <c r="BT45">
        <v>20.5</v>
      </c>
      <c r="BU45">
        <v>96609560</v>
      </c>
      <c r="BV45">
        <v>91482180</v>
      </c>
      <c r="BW45">
        <v>2560421.7999999998</v>
      </c>
      <c r="BX45">
        <v>28235.1</v>
      </c>
      <c r="BY45">
        <v>0</v>
      </c>
      <c r="BZ45">
        <v>0</v>
      </c>
      <c r="CA45">
        <v>511635</v>
      </c>
      <c r="CB45">
        <v>0</v>
      </c>
      <c r="CC45">
        <v>0</v>
      </c>
      <c r="CD45">
        <v>3942192</v>
      </c>
      <c r="CE45">
        <v>328389.5</v>
      </c>
      <c r="CF45">
        <v>0</v>
      </c>
      <c r="CG45">
        <v>2062.6</v>
      </c>
      <c r="CH45">
        <v>0</v>
      </c>
      <c r="CI45">
        <v>1080541.5</v>
      </c>
      <c r="CJ45">
        <v>0</v>
      </c>
      <c r="CK45">
        <v>0</v>
      </c>
      <c r="CL45">
        <v>616102</v>
      </c>
      <c r="CM45">
        <v>0</v>
      </c>
      <c r="CN45">
        <v>16192922</v>
      </c>
      <c r="CO45">
        <v>71347064</v>
      </c>
      <c r="CP45">
        <v>0</v>
      </c>
      <c r="CQ45">
        <v>1751.9</v>
      </c>
      <c r="CR45">
        <v>18.899999999999999</v>
      </c>
      <c r="CS45">
        <v>0</v>
      </c>
      <c r="CT45">
        <v>1251.2</v>
      </c>
      <c r="CU45">
        <v>0</v>
      </c>
      <c r="CV45">
        <v>0</v>
      </c>
      <c r="CW45">
        <v>2689.6</v>
      </c>
      <c r="CX45">
        <v>3093.6</v>
      </c>
      <c r="CY45">
        <v>0</v>
      </c>
      <c r="CZ45">
        <v>1344</v>
      </c>
      <c r="DA45">
        <v>0</v>
      </c>
      <c r="DB45">
        <v>694.6</v>
      </c>
      <c r="DC45">
        <v>0</v>
      </c>
      <c r="DD45">
        <v>0</v>
      </c>
      <c r="DE45">
        <v>580.79999999999995</v>
      </c>
      <c r="DF45">
        <v>0</v>
      </c>
      <c r="DG45">
        <v>6901.4</v>
      </c>
      <c r="DH45">
        <v>0</v>
      </c>
      <c r="DI45">
        <v>21434.3</v>
      </c>
      <c r="DJ45">
        <v>6441.8</v>
      </c>
      <c r="DK45">
        <v>5808</v>
      </c>
      <c r="DL45">
        <v>0</v>
      </c>
      <c r="DM45">
        <v>0</v>
      </c>
      <c r="DN45">
        <v>0.2</v>
      </c>
      <c r="DO45">
        <v>0</v>
      </c>
      <c r="DP45">
        <v>0.52</v>
      </c>
      <c r="DQ45">
        <v>0</v>
      </c>
    </row>
    <row r="46" spans="1:121" x14ac:dyDescent="0.45">
      <c r="A46" t="s">
        <v>102</v>
      </c>
      <c r="B46">
        <v>2050</v>
      </c>
      <c r="C46">
        <v>100525410</v>
      </c>
      <c r="D46">
        <v>3047064.5</v>
      </c>
      <c r="E46">
        <v>859559.4</v>
      </c>
      <c r="F46">
        <v>1140203.6000000001</v>
      </c>
      <c r="G46">
        <v>105572233.40000001</v>
      </c>
      <c r="H46">
        <v>96910407.700000003</v>
      </c>
      <c r="I46">
        <v>14170015.199999999</v>
      </c>
      <c r="J46">
        <v>78400136</v>
      </c>
      <c r="K46">
        <v>70218050</v>
      </c>
      <c r="L46">
        <v>3.5900000000000001E-2</v>
      </c>
      <c r="M46">
        <v>5.3999999999999999E-2</v>
      </c>
      <c r="N46">
        <v>0.14349999999999999</v>
      </c>
      <c r="O46">
        <v>90092.28</v>
      </c>
      <c r="P46">
        <v>19880</v>
      </c>
      <c r="Q46">
        <v>0.99</v>
      </c>
      <c r="R46">
        <v>0.98</v>
      </c>
      <c r="S46">
        <v>10.9</v>
      </c>
      <c r="T46">
        <v>1.1000000000000001</v>
      </c>
      <c r="U46">
        <v>0.15</v>
      </c>
      <c r="V46">
        <v>0.5</v>
      </c>
      <c r="W46">
        <v>30</v>
      </c>
      <c r="X46">
        <v>0.01</v>
      </c>
      <c r="Y46">
        <v>11</v>
      </c>
      <c r="Z46">
        <v>1.4</v>
      </c>
      <c r="AA46">
        <v>12.4</v>
      </c>
      <c r="AB46">
        <v>13.3</v>
      </c>
      <c r="AC46">
        <v>1.4</v>
      </c>
      <c r="AD46">
        <v>0.2</v>
      </c>
      <c r="AE46">
        <v>0.6</v>
      </c>
      <c r="AF46">
        <v>34.299999999999997</v>
      </c>
      <c r="AG46">
        <v>0.01</v>
      </c>
      <c r="AH46">
        <v>13.4</v>
      </c>
      <c r="AI46">
        <v>1.6</v>
      </c>
      <c r="AJ46">
        <v>15</v>
      </c>
      <c r="AK46">
        <v>128.4</v>
      </c>
      <c r="AL46">
        <v>7.7</v>
      </c>
      <c r="AM46">
        <v>1.05</v>
      </c>
      <c r="AN46">
        <v>10.6</v>
      </c>
      <c r="AO46">
        <v>505.3</v>
      </c>
      <c r="AP46">
        <v>0.06</v>
      </c>
      <c r="AQ46">
        <v>128.9</v>
      </c>
      <c r="AR46">
        <v>25.7</v>
      </c>
      <c r="AS46">
        <v>154.6</v>
      </c>
      <c r="AT46">
        <v>184.7</v>
      </c>
      <c r="AU46">
        <v>14.6</v>
      </c>
      <c r="AV46">
        <v>2.0699999999999998</v>
      </c>
      <c r="AW46">
        <v>12.1</v>
      </c>
      <c r="AX46">
        <v>612.6</v>
      </c>
      <c r="AY46">
        <v>0.09</v>
      </c>
      <c r="AZ46">
        <v>185.7</v>
      </c>
      <c r="BA46">
        <v>30.4</v>
      </c>
      <c r="BB46">
        <v>216.1</v>
      </c>
      <c r="BC46">
        <v>1025929.1</v>
      </c>
      <c r="BD46">
        <v>99.8</v>
      </c>
      <c r="BE46">
        <v>14.4</v>
      </c>
      <c r="BF46">
        <v>49217.3</v>
      </c>
      <c r="BG46">
        <v>2819</v>
      </c>
      <c r="BH46">
        <v>0.5</v>
      </c>
      <c r="BI46">
        <v>1032820.9</v>
      </c>
      <c r="BJ46">
        <v>133359.79999999999</v>
      </c>
      <c r="BK46">
        <v>1166180.6000000001</v>
      </c>
      <c r="BL46">
        <v>0</v>
      </c>
      <c r="BM46">
        <v>6.05</v>
      </c>
      <c r="BN46">
        <v>14.21</v>
      </c>
      <c r="BO46">
        <v>0</v>
      </c>
      <c r="BP46">
        <v>20.260000000000002</v>
      </c>
      <c r="BQ46">
        <v>6.57</v>
      </c>
      <c r="BR46">
        <v>15.76</v>
      </c>
      <c r="BS46">
        <v>0</v>
      </c>
      <c r="BT46">
        <v>22.32</v>
      </c>
      <c r="BU46">
        <v>97256344</v>
      </c>
      <c r="BV46">
        <v>91402216</v>
      </c>
      <c r="BW46">
        <v>2598509.5</v>
      </c>
      <c r="BX46">
        <v>30917.3</v>
      </c>
      <c r="BY46">
        <v>0</v>
      </c>
      <c r="BZ46">
        <v>0</v>
      </c>
      <c r="CA46">
        <v>911896.2</v>
      </c>
      <c r="CB46">
        <v>0</v>
      </c>
      <c r="CC46">
        <v>0</v>
      </c>
      <c r="CD46">
        <v>4225092</v>
      </c>
      <c r="CE46">
        <v>522587.6</v>
      </c>
      <c r="CF46">
        <v>0</v>
      </c>
      <c r="CG46">
        <v>2062.6</v>
      </c>
      <c r="CH46">
        <v>0</v>
      </c>
      <c r="CI46">
        <v>1108938.8999999999</v>
      </c>
      <c r="CJ46">
        <v>0</v>
      </c>
      <c r="CK46">
        <v>0</v>
      </c>
      <c r="CL46">
        <v>679217</v>
      </c>
      <c r="CM46">
        <v>0</v>
      </c>
      <c r="CN46">
        <v>16531498</v>
      </c>
      <c r="CO46">
        <v>70645630</v>
      </c>
      <c r="CP46">
        <v>0</v>
      </c>
      <c r="CQ46">
        <v>1796.2</v>
      </c>
      <c r="CR46">
        <v>18.899999999999999</v>
      </c>
      <c r="CS46">
        <v>0</v>
      </c>
      <c r="CT46">
        <v>1251.2</v>
      </c>
      <c r="CU46">
        <v>0</v>
      </c>
      <c r="CV46">
        <v>0</v>
      </c>
      <c r="CW46">
        <v>2921.6</v>
      </c>
      <c r="CX46">
        <v>2749.5</v>
      </c>
      <c r="CY46">
        <v>0</v>
      </c>
      <c r="CZ46">
        <v>1344</v>
      </c>
      <c r="DA46">
        <v>0</v>
      </c>
      <c r="DB46">
        <v>694.6</v>
      </c>
      <c r="DC46">
        <v>0</v>
      </c>
      <c r="DD46">
        <v>0</v>
      </c>
      <c r="DE46">
        <v>580.79999999999995</v>
      </c>
      <c r="DF46">
        <v>0</v>
      </c>
      <c r="DG46">
        <v>6912.5</v>
      </c>
      <c r="DH46">
        <v>0</v>
      </c>
      <c r="DI46">
        <v>20381.3</v>
      </c>
      <c r="DJ46">
        <v>6508.2</v>
      </c>
      <c r="DK46">
        <v>5808</v>
      </c>
      <c r="DL46">
        <v>0</v>
      </c>
      <c r="DM46">
        <v>0</v>
      </c>
      <c r="DN46">
        <v>0.21</v>
      </c>
      <c r="DO46">
        <v>0</v>
      </c>
      <c r="DP46">
        <v>0.55000000000000004</v>
      </c>
      <c r="DQ46">
        <v>0</v>
      </c>
    </row>
    <row r="47" spans="1:121" x14ac:dyDescent="0.45">
      <c r="A47" t="s">
        <v>106</v>
      </c>
      <c r="B47">
        <v>2024</v>
      </c>
      <c r="C47">
        <v>29626202</v>
      </c>
      <c r="D47">
        <v>17819.3</v>
      </c>
      <c r="E47">
        <v>20414.599999999999</v>
      </c>
      <c r="F47">
        <v>81150.8</v>
      </c>
      <c r="G47">
        <v>29745587</v>
      </c>
      <c r="H47">
        <v>28561094.899999999</v>
      </c>
      <c r="I47">
        <v>26543898.699999999</v>
      </c>
      <c r="J47">
        <v>328162.59999999998</v>
      </c>
      <c r="K47">
        <v>11822086</v>
      </c>
      <c r="L47">
        <v>3.5900000000000001E-2</v>
      </c>
      <c r="M47">
        <v>5.3999999999999999E-2</v>
      </c>
      <c r="N47">
        <v>0.13500000000000001</v>
      </c>
      <c r="O47">
        <v>10056.75</v>
      </c>
      <c r="P47">
        <v>7285.9</v>
      </c>
      <c r="Q47">
        <v>0.51</v>
      </c>
      <c r="R47">
        <v>0.52</v>
      </c>
      <c r="S47">
        <v>183.6</v>
      </c>
      <c r="T47">
        <v>3.5</v>
      </c>
      <c r="U47">
        <v>0.35</v>
      </c>
      <c r="V47">
        <v>26.2</v>
      </c>
      <c r="W47">
        <v>968.4</v>
      </c>
      <c r="X47">
        <v>0.17</v>
      </c>
      <c r="Y47">
        <v>183.8</v>
      </c>
      <c r="Z47">
        <v>55.1</v>
      </c>
      <c r="AA47">
        <v>238.9</v>
      </c>
      <c r="AB47">
        <v>190.2</v>
      </c>
      <c r="AC47">
        <v>3.6</v>
      </c>
      <c r="AD47">
        <v>0.37</v>
      </c>
      <c r="AE47">
        <v>27.2</v>
      </c>
      <c r="AF47">
        <v>1002.1</v>
      </c>
      <c r="AG47">
        <v>0.17</v>
      </c>
      <c r="AH47">
        <v>190.4</v>
      </c>
      <c r="AI47">
        <v>57.1</v>
      </c>
      <c r="AJ47">
        <v>247.5</v>
      </c>
      <c r="AK47">
        <v>302.10000000000002</v>
      </c>
      <c r="AL47">
        <v>7.4</v>
      </c>
      <c r="AM47">
        <v>0.87</v>
      </c>
      <c r="AN47">
        <v>34.6</v>
      </c>
      <c r="AO47">
        <v>1491.3</v>
      </c>
      <c r="AP47">
        <v>0.16</v>
      </c>
      <c r="AQ47">
        <v>302.60000000000002</v>
      </c>
      <c r="AR47">
        <v>79</v>
      </c>
      <c r="AS47">
        <v>381.6</v>
      </c>
      <c r="AT47">
        <v>636.70000000000005</v>
      </c>
      <c r="AU47">
        <v>37.4</v>
      </c>
      <c r="AV47">
        <v>5.28</v>
      </c>
      <c r="AW47">
        <v>54</v>
      </c>
      <c r="AX47">
        <v>2386.4</v>
      </c>
      <c r="AY47">
        <v>0.39</v>
      </c>
      <c r="AZ47">
        <v>639.29999999999995</v>
      </c>
      <c r="BA47">
        <v>125.2</v>
      </c>
      <c r="BB47">
        <v>764.5</v>
      </c>
      <c r="BC47">
        <v>7535321.2000000002</v>
      </c>
      <c r="BD47">
        <v>142.4</v>
      </c>
      <c r="BE47">
        <v>14.3</v>
      </c>
      <c r="BF47">
        <v>1076184.2</v>
      </c>
      <c r="BG47">
        <v>39747.300000000003</v>
      </c>
      <c r="BH47">
        <v>6.8</v>
      </c>
      <c r="BI47">
        <v>7543476</v>
      </c>
      <c r="BJ47">
        <v>2262504.4</v>
      </c>
      <c r="BK47">
        <v>9805980.4000000004</v>
      </c>
      <c r="BL47">
        <v>0</v>
      </c>
      <c r="BM47">
        <v>31.54</v>
      </c>
      <c r="BN47">
        <v>2.2400000000000002</v>
      </c>
      <c r="BO47">
        <v>1.82</v>
      </c>
      <c r="BP47">
        <v>35.6</v>
      </c>
      <c r="BQ47">
        <v>33.409999999999997</v>
      </c>
      <c r="BR47">
        <v>2.4300000000000002</v>
      </c>
      <c r="BS47">
        <v>1.93</v>
      </c>
      <c r="BT47">
        <v>37.770000000000003</v>
      </c>
      <c r="BU47">
        <v>41302480</v>
      </c>
      <c r="BV47">
        <v>3201688.2</v>
      </c>
      <c r="BW47">
        <v>14905.1</v>
      </c>
      <c r="BX47">
        <v>1015875.3</v>
      </c>
      <c r="BY47">
        <v>0</v>
      </c>
      <c r="BZ47">
        <v>0</v>
      </c>
      <c r="CA47">
        <v>0</v>
      </c>
      <c r="CB47">
        <v>0</v>
      </c>
      <c r="CC47">
        <v>0</v>
      </c>
      <c r="CD47">
        <v>1082586.5</v>
      </c>
      <c r="CE47">
        <v>19993526</v>
      </c>
      <c r="CF47">
        <v>0</v>
      </c>
      <c r="CG47">
        <v>78847.8</v>
      </c>
      <c r="CH47">
        <v>0</v>
      </c>
      <c r="CI47">
        <v>409444.5</v>
      </c>
      <c r="CJ47">
        <v>16552286</v>
      </c>
      <c r="CK47">
        <v>19432.099999999999</v>
      </c>
      <c r="CL47">
        <v>16473.900000000001</v>
      </c>
      <c r="CM47">
        <v>0</v>
      </c>
      <c r="CN47">
        <v>1995343.2</v>
      </c>
      <c r="CO47">
        <v>123758.6</v>
      </c>
      <c r="CP47">
        <v>0</v>
      </c>
      <c r="CQ47">
        <v>11.5</v>
      </c>
      <c r="CR47">
        <v>199.1</v>
      </c>
      <c r="CS47">
        <v>0</v>
      </c>
      <c r="CT47">
        <v>0</v>
      </c>
      <c r="CU47">
        <v>0</v>
      </c>
      <c r="CV47">
        <v>0</v>
      </c>
      <c r="CW47">
        <v>805.7</v>
      </c>
      <c r="CX47">
        <v>3822.2</v>
      </c>
      <c r="CY47">
        <v>0</v>
      </c>
      <c r="CZ47">
        <v>1117.5</v>
      </c>
      <c r="DA47">
        <v>0</v>
      </c>
      <c r="DB47">
        <v>122.2</v>
      </c>
      <c r="DC47">
        <v>2073.1</v>
      </c>
      <c r="DD47">
        <v>627.4</v>
      </c>
      <c r="DE47">
        <v>29.4</v>
      </c>
      <c r="DF47">
        <v>0</v>
      </c>
      <c r="DG47">
        <v>1029.5999999999999</v>
      </c>
      <c r="DH47">
        <v>0</v>
      </c>
      <c r="DI47">
        <v>35.799999999999997</v>
      </c>
      <c r="DJ47">
        <v>46.1</v>
      </c>
      <c r="DK47">
        <v>294</v>
      </c>
      <c r="DL47">
        <v>0</v>
      </c>
      <c r="DM47">
        <v>6.2</v>
      </c>
      <c r="DN47">
        <v>0.32</v>
      </c>
      <c r="DO47">
        <v>0</v>
      </c>
      <c r="DP47">
        <v>0</v>
      </c>
      <c r="DQ47">
        <v>0</v>
      </c>
    </row>
    <row r="48" spans="1:121" x14ac:dyDescent="0.45">
      <c r="A48" t="s">
        <v>106</v>
      </c>
      <c r="B48">
        <v>2026</v>
      </c>
      <c r="C48">
        <v>29945994</v>
      </c>
      <c r="D48">
        <v>50726.5</v>
      </c>
      <c r="E48">
        <v>21830.2</v>
      </c>
      <c r="F48">
        <v>76433.399999999994</v>
      </c>
      <c r="G48">
        <v>30094983.5</v>
      </c>
      <c r="H48">
        <v>28869391.600000001</v>
      </c>
      <c r="I48">
        <v>26477749.300000001</v>
      </c>
      <c r="J48">
        <v>209854.9</v>
      </c>
      <c r="K48">
        <v>11261064</v>
      </c>
      <c r="L48">
        <v>3.5900000000000001E-2</v>
      </c>
      <c r="M48">
        <v>5.3999999999999999E-2</v>
      </c>
      <c r="N48">
        <v>0.13500000000000001</v>
      </c>
      <c r="O48">
        <v>40168.11</v>
      </c>
      <c r="P48">
        <v>7429.1</v>
      </c>
      <c r="Q48">
        <v>0.52</v>
      </c>
      <c r="R48">
        <v>0.53</v>
      </c>
      <c r="S48">
        <v>180.6</v>
      </c>
      <c r="T48">
        <v>3.4</v>
      </c>
      <c r="U48">
        <v>0.34</v>
      </c>
      <c r="V48">
        <v>25.9</v>
      </c>
      <c r="W48">
        <v>952.9</v>
      </c>
      <c r="X48">
        <v>0.16</v>
      </c>
      <c r="Y48">
        <v>180.8</v>
      </c>
      <c r="Z48">
        <v>54.3</v>
      </c>
      <c r="AA48">
        <v>235.1</v>
      </c>
      <c r="AB48">
        <v>187.2</v>
      </c>
      <c r="AC48">
        <v>3.6</v>
      </c>
      <c r="AD48">
        <v>0.36</v>
      </c>
      <c r="AE48">
        <v>26.8</v>
      </c>
      <c r="AF48">
        <v>987.3</v>
      </c>
      <c r="AG48">
        <v>0.17</v>
      </c>
      <c r="AH48">
        <v>187.4</v>
      </c>
      <c r="AI48">
        <v>56.3</v>
      </c>
      <c r="AJ48">
        <v>243.7</v>
      </c>
      <c r="AK48">
        <v>274.7</v>
      </c>
      <c r="AL48">
        <v>6.1</v>
      </c>
      <c r="AM48">
        <v>0.69</v>
      </c>
      <c r="AN48">
        <v>32</v>
      </c>
      <c r="AO48">
        <v>1382.6</v>
      </c>
      <c r="AP48">
        <v>0.14000000000000001</v>
      </c>
      <c r="AQ48">
        <v>275.10000000000002</v>
      </c>
      <c r="AR48">
        <v>73.2</v>
      </c>
      <c r="AS48">
        <v>348.3</v>
      </c>
      <c r="AT48">
        <v>587.20000000000005</v>
      </c>
      <c r="AU48">
        <v>32</v>
      </c>
      <c r="AV48">
        <v>4.45</v>
      </c>
      <c r="AW48">
        <v>51.6</v>
      </c>
      <c r="AX48">
        <v>2316.6</v>
      </c>
      <c r="AY48">
        <v>0.34</v>
      </c>
      <c r="AZ48">
        <v>589.4</v>
      </c>
      <c r="BA48">
        <v>120.8</v>
      </c>
      <c r="BB48">
        <v>710.2</v>
      </c>
      <c r="BC48">
        <v>7393895.7999999998</v>
      </c>
      <c r="BD48">
        <v>139.69999999999999</v>
      </c>
      <c r="BE48">
        <v>14</v>
      </c>
      <c r="BF48">
        <v>1059173.3</v>
      </c>
      <c r="BG48">
        <v>39015.599999999999</v>
      </c>
      <c r="BH48">
        <v>6.7</v>
      </c>
      <c r="BI48">
        <v>7401892.2999999998</v>
      </c>
      <c r="BJ48">
        <v>2223669.1</v>
      </c>
      <c r="BK48">
        <v>9625561.4000000004</v>
      </c>
      <c r="BL48">
        <v>0</v>
      </c>
      <c r="BM48">
        <v>28.64</v>
      </c>
      <c r="BN48">
        <v>8.7899999999999991</v>
      </c>
      <c r="BO48">
        <v>4.4800000000000004</v>
      </c>
      <c r="BP48">
        <v>41.91</v>
      </c>
      <c r="BQ48">
        <v>30.36</v>
      </c>
      <c r="BR48">
        <v>9.5500000000000007</v>
      </c>
      <c r="BS48">
        <v>4.74</v>
      </c>
      <c r="BT48">
        <v>44.64</v>
      </c>
      <c r="BU48">
        <v>41206220</v>
      </c>
      <c r="BV48">
        <v>3617234.5</v>
      </c>
      <c r="BW48">
        <v>42793.8</v>
      </c>
      <c r="BX48">
        <v>1015782.5</v>
      </c>
      <c r="BY48">
        <v>0</v>
      </c>
      <c r="BZ48">
        <v>0</v>
      </c>
      <c r="CA48">
        <v>0</v>
      </c>
      <c r="CB48">
        <v>0</v>
      </c>
      <c r="CC48">
        <v>0</v>
      </c>
      <c r="CD48">
        <v>1278438.6000000001</v>
      </c>
      <c r="CE48">
        <v>19489408</v>
      </c>
      <c r="CF48">
        <v>0</v>
      </c>
      <c r="CG48">
        <v>70011.899999999994</v>
      </c>
      <c r="CH48">
        <v>0</v>
      </c>
      <c r="CI48">
        <v>409617.8</v>
      </c>
      <c r="CJ48">
        <v>16527250</v>
      </c>
      <c r="CK48">
        <v>16891.7</v>
      </c>
      <c r="CL48">
        <v>17232.7</v>
      </c>
      <c r="CM48">
        <v>0</v>
      </c>
      <c r="CN48">
        <v>2215704.5</v>
      </c>
      <c r="CO48">
        <v>123091.2</v>
      </c>
      <c r="CP48">
        <v>0</v>
      </c>
      <c r="CQ48">
        <v>32.9</v>
      </c>
      <c r="CR48">
        <v>199.1</v>
      </c>
      <c r="CS48">
        <v>0</v>
      </c>
      <c r="CT48">
        <v>0</v>
      </c>
      <c r="CU48">
        <v>0</v>
      </c>
      <c r="CV48">
        <v>0</v>
      </c>
      <c r="CW48">
        <v>957.3</v>
      </c>
      <c r="CX48">
        <v>3822.2</v>
      </c>
      <c r="CY48">
        <v>0</v>
      </c>
      <c r="CZ48">
        <v>1117.5</v>
      </c>
      <c r="DA48">
        <v>0</v>
      </c>
      <c r="DB48">
        <v>122.2</v>
      </c>
      <c r="DC48">
        <v>2073.1</v>
      </c>
      <c r="DD48">
        <v>627.4</v>
      </c>
      <c r="DE48">
        <v>29.4</v>
      </c>
      <c r="DF48">
        <v>0</v>
      </c>
      <c r="DG48">
        <v>1150.0999999999999</v>
      </c>
      <c r="DH48">
        <v>0</v>
      </c>
      <c r="DI48">
        <v>35.799999999999997</v>
      </c>
      <c r="DJ48">
        <v>131.69999999999999</v>
      </c>
      <c r="DK48">
        <v>294</v>
      </c>
      <c r="DL48">
        <v>0</v>
      </c>
      <c r="DM48">
        <v>13.4</v>
      </c>
      <c r="DN48">
        <v>0.36</v>
      </c>
      <c r="DO48">
        <v>0</v>
      </c>
      <c r="DP48">
        <v>0</v>
      </c>
      <c r="DQ48">
        <v>0</v>
      </c>
    </row>
    <row r="49" spans="1:121" x14ac:dyDescent="0.45">
      <c r="A49" t="s">
        <v>106</v>
      </c>
      <c r="B49">
        <v>2028</v>
      </c>
      <c r="C49">
        <v>30493712</v>
      </c>
      <c r="D49">
        <v>104424.5</v>
      </c>
      <c r="E49">
        <v>2724</v>
      </c>
      <c r="F49">
        <v>73409.8</v>
      </c>
      <c r="G49">
        <v>30674270.300000001</v>
      </c>
      <c r="H49">
        <v>29397425.600000001</v>
      </c>
      <c r="I49">
        <v>26506253.100000001</v>
      </c>
      <c r="J49">
        <v>515814.8</v>
      </c>
      <c r="K49">
        <v>10470896</v>
      </c>
      <c r="L49">
        <v>3.5900000000000001E-2</v>
      </c>
      <c r="M49">
        <v>5.3999999999999999E-2</v>
      </c>
      <c r="N49">
        <v>0.13500000000000001</v>
      </c>
      <c r="O49">
        <v>47381.18</v>
      </c>
      <c r="P49">
        <v>7675.9</v>
      </c>
      <c r="Q49">
        <v>0.54</v>
      </c>
      <c r="R49">
        <v>0.55000000000000004</v>
      </c>
      <c r="S49">
        <v>173.2</v>
      </c>
      <c r="T49">
        <v>3.3</v>
      </c>
      <c r="U49">
        <v>0.33</v>
      </c>
      <c r="V49">
        <v>25</v>
      </c>
      <c r="W49">
        <v>914.3</v>
      </c>
      <c r="X49">
        <v>0.16</v>
      </c>
      <c r="Y49">
        <v>173.4</v>
      </c>
      <c r="Z49">
        <v>52.3</v>
      </c>
      <c r="AA49">
        <v>225.7</v>
      </c>
      <c r="AB49">
        <v>178.9</v>
      </c>
      <c r="AC49">
        <v>3.4</v>
      </c>
      <c r="AD49">
        <v>0.34</v>
      </c>
      <c r="AE49">
        <v>25.9</v>
      </c>
      <c r="AF49">
        <v>944.2</v>
      </c>
      <c r="AG49">
        <v>0.17</v>
      </c>
      <c r="AH49">
        <v>179.1</v>
      </c>
      <c r="AI49">
        <v>54</v>
      </c>
      <c r="AJ49">
        <v>233.2</v>
      </c>
      <c r="AK49">
        <v>250.5</v>
      </c>
      <c r="AL49">
        <v>4.9000000000000004</v>
      </c>
      <c r="AM49">
        <v>0.51</v>
      </c>
      <c r="AN49">
        <v>29.6</v>
      </c>
      <c r="AO49">
        <v>1294.4000000000001</v>
      </c>
      <c r="AP49">
        <v>0.12</v>
      </c>
      <c r="AQ49">
        <v>250.8</v>
      </c>
      <c r="AR49">
        <v>68.2</v>
      </c>
      <c r="AS49">
        <v>319</v>
      </c>
      <c r="AT49">
        <v>531.29999999999995</v>
      </c>
      <c r="AU49">
        <v>25.8</v>
      </c>
      <c r="AV49">
        <v>3.53</v>
      </c>
      <c r="AW49">
        <v>49.9</v>
      </c>
      <c r="AX49">
        <v>2194.1</v>
      </c>
      <c r="AY49">
        <v>0.31</v>
      </c>
      <c r="AZ49">
        <v>533</v>
      </c>
      <c r="BA49">
        <v>115.4</v>
      </c>
      <c r="BB49">
        <v>648.4</v>
      </c>
      <c r="BC49">
        <v>6999425.7999999998</v>
      </c>
      <c r="BD49">
        <v>132.30000000000001</v>
      </c>
      <c r="BE49">
        <v>13.3</v>
      </c>
      <c r="BF49">
        <v>1011358.8</v>
      </c>
      <c r="BG49">
        <v>36952.800000000003</v>
      </c>
      <c r="BH49">
        <v>6.5</v>
      </c>
      <c r="BI49">
        <v>7006996.2000000002</v>
      </c>
      <c r="BJ49">
        <v>2114330.7999999998</v>
      </c>
      <c r="BK49">
        <v>9121327</v>
      </c>
      <c r="BL49">
        <v>0</v>
      </c>
      <c r="BM49">
        <v>24.5</v>
      </c>
      <c r="BN49">
        <v>10.23</v>
      </c>
      <c r="BO49">
        <v>3.46</v>
      </c>
      <c r="BP49">
        <v>38.200000000000003</v>
      </c>
      <c r="BQ49">
        <v>25.99</v>
      </c>
      <c r="BR49">
        <v>11.12</v>
      </c>
      <c r="BS49">
        <v>3.66</v>
      </c>
      <c r="BT49">
        <v>40.76</v>
      </c>
      <c r="BU49">
        <v>40687820</v>
      </c>
      <c r="BV49">
        <v>4168017.2</v>
      </c>
      <c r="BW49">
        <v>88666.3</v>
      </c>
      <c r="BX49">
        <v>1008968.9</v>
      </c>
      <c r="BY49">
        <v>0</v>
      </c>
      <c r="BZ49">
        <v>0</v>
      </c>
      <c r="CA49">
        <v>0</v>
      </c>
      <c r="CB49">
        <v>0</v>
      </c>
      <c r="CC49">
        <v>0</v>
      </c>
      <c r="CD49">
        <v>1489699.8</v>
      </c>
      <c r="CE49">
        <v>18489134</v>
      </c>
      <c r="CF49">
        <v>0</v>
      </c>
      <c r="CG49">
        <v>60769.9</v>
      </c>
      <c r="CH49">
        <v>0</v>
      </c>
      <c r="CI49">
        <v>408025</v>
      </c>
      <c r="CJ49">
        <v>16445872</v>
      </c>
      <c r="CK49">
        <v>16172.1</v>
      </c>
      <c r="CL49">
        <v>2193.4</v>
      </c>
      <c r="CM49">
        <v>0</v>
      </c>
      <c r="CN49">
        <v>2555904.2000000002</v>
      </c>
      <c r="CO49">
        <v>122413.3</v>
      </c>
      <c r="CP49">
        <v>0</v>
      </c>
      <c r="CQ49">
        <v>66.7</v>
      </c>
      <c r="CR49">
        <v>199.1</v>
      </c>
      <c r="CS49">
        <v>0</v>
      </c>
      <c r="CT49">
        <v>0</v>
      </c>
      <c r="CU49">
        <v>0</v>
      </c>
      <c r="CV49">
        <v>0</v>
      </c>
      <c r="CW49">
        <v>1122.0999999999999</v>
      </c>
      <c r="CX49">
        <v>3822.2</v>
      </c>
      <c r="CY49">
        <v>0</v>
      </c>
      <c r="CZ49">
        <v>1117.5</v>
      </c>
      <c r="DA49">
        <v>0</v>
      </c>
      <c r="DB49">
        <v>122.2</v>
      </c>
      <c r="DC49">
        <v>2073.1</v>
      </c>
      <c r="DD49">
        <v>627.4</v>
      </c>
      <c r="DE49">
        <v>2</v>
      </c>
      <c r="DF49">
        <v>0</v>
      </c>
      <c r="DG49">
        <v>1327.1</v>
      </c>
      <c r="DH49">
        <v>0</v>
      </c>
      <c r="DI49">
        <v>35.799999999999997</v>
      </c>
      <c r="DJ49">
        <v>267</v>
      </c>
      <c r="DK49">
        <v>20</v>
      </c>
      <c r="DL49">
        <v>0</v>
      </c>
      <c r="DM49">
        <v>9.5</v>
      </c>
      <c r="DN49">
        <v>0.4</v>
      </c>
      <c r="DO49">
        <v>0</v>
      </c>
      <c r="DP49">
        <v>0</v>
      </c>
      <c r="DQ49">
        <v>0</v>
      </c>
    </row>
    <row r="50" spans="1:121" x14ac:dyDescent="0.45">
      <c r="A50" t="s">
        <v>106</v>
      </c>
      <c r="B50">
        <v>2030</v>
      </c>
      <c r="C50">
        <v>31208940</v>
      </c>
      <c r="D50">
        <v>222161.8</v>
      </c>
      <c r="E50">
        <v>0</v>
      </c>
      <c r="F50">
        <v>66464.2</v>
      </c>
      <c r="G50">
        <v>31497566.899999999</v>
      </c>
      <c r="H50">
        <v>30086951.199999999</v>
      </c>
      <c r="I50">
        <v>26787624.300000001</v>
      </c>
      <c r="J50">
        <v>1012360.9</v>
      </c>
      <c r="K50">
        <v>8819947</v>
      </c>
      <c r="L50">
        <v>3.5900000000000001E-2</v>
      </c>
      <c r="M50">
        <v>5.3900000000000003E-2</v>
      </c>
      <c r="N50">
        <v>0.13500000000000001</v>
      </c>
      <c r="O50">
        <v>67730.100000000006</v>
      </c>
      <c r="P50">
        <v>8005.3</v>
      </c>
      <c r="Q50">
        <v>0.56999999999999995</v>
      </c>
      <c r="R50">
        <v>0.57999999999999996</v>
      </c>
      <c r="S50">
        <v>161.9</v>
      </c>
      <c r="T50">
        <v>3.1</v>
      </c>
      <c r="U50">
        <v>0.31</v>
      </c>
      <c r="V50">
        <v>23.8</v>
      </c>
      <c r="W50">
        <v>855.8</v>
      </c>
      <c r="X50">
        <v>0.16</v>
      </c>
      <c r="Y50">
        <v>162.1</v>
      </c>
      <c r="Z50">
        <v>49.3</v>
      </c>
      <c r="AA50">
        <v>211.4</v>
      </c>
      <c r="AB50">
        <v>165</v>
      </c>
      <c r="AC50">
        <v>3.1</v>
      </c>
      <c r="AD50">
        <v>0.31</v>
      </c>
      <c r="AE50">
        <v>24.3</v>
      </c>
      <c r="AF50">
        <v>871.7</v>
      </c>
      <c r="AG50">
        <v>0.16</v>
      </c>
      <c r="AH50">
        <v>165.2</v>
      </c>
      <c r="AI50">
        <v>50.3</v>
      </c>
      <c r="AJ50">
        <v>215.5</v>
      </c>
      <c r="AK50">
        <v>246.9</v>
      </c>
      <c r="AL50">
        <v>4.9000000000000004</v>
      </c>
      <c r="AM50">
        <v>0.52</v>
      </c>
      <c r="AN50">
        <v>29.2</v>
      </c>
      <c r="AO50">
        <v>1271.7</v>
      </c>
      <c r="AP50">
        <v>0.12</v>
      </c>
      <c r="AQ50">
        <v>247.2</v>
      </c>
      <c r="AR50">
        <v>67.099999999999994</v>
      </c>
      <c r="AS50">
        <v>314.3</v>
      </c>
      <c r="AT50">
        <v>500.4</v>
      </c>
      <c r="AU50">
        <v>23.5</v>
      </c>
      <c r="AV50">
        <v>3.18</v>
      </c>
      <c r="AW50">
        <v>47.4</v>
      </c>
      <c r="AX50">
        <v>2120.5</v>
      </c>
      <c r="AY50">
        <v>0.27</v>
      </c>
      <c r="AZ50">
        <v>502</v>
      </c>
      <c r="BA50">
        <v>110.7</v>
      </c>
      <c r="BB50">
        <v>612.6</v>
      </c>
      <c r="BC50">
        <v>6325891.2999999998</v>
      </c>
      <c r="BD50">
        <v>119.5</v>
      </c>
      <c r="BE50">
        <v>12</v>
      </c>
      <c r="BF50">
        <v>929763.1</v>
      </c>
      <c r="BG50">
        <v>33438.6</v>
      </c>
      <c r="BH50">
        <v>6.2</v>
      </c>
      <c r="BI50">
        <v>6332728.2999999998</v>
      </c>
      <c r="BJ50">
        <v>1927920.5</v>
      </c>
      <c r="BK50">
        <v>8260648.7999999998</v>
      </c>
      <c r="BL50">
        <v>0</v>
      </c>
      <c r="BM50">
        <v>23.83</v>
      </c>
      <c r="BN50">
        <v>14.58</v>
      </c>
      <c r="BO50">
        <v>1.86</v>
      </c>
      <c r="BP50">
        <v>40.28</v>
      </c>
      <c r="BQ50">
        <v>25.3</v>
      </c>
      <c r="BR50">
        <v>15.89</v>
      </c>
      <c r="BS50">
        <v>1.97</v>
      </c>
      <c r="BT50">
        <v>43.16</v>
      </c>
      <c r="BU50">
        <v>39358404</v>
      </c>
      <c r="BV50">
        <v>4709942.5</v>
      </c>
      <c r="BW50">
        <v>190051.3</v>
      </c>
      <c r="BX50">
        <v>990371.5</v>
      </c>
      <c r="BY50">
        <v>0</v>
      </c>
      <c r="BZ50">
        <v>0</v>
      </c>
      <c r="CA50">
        <v>0</v>
      </c>
      <c r="CB50">
        <v>0</v>
      </c>
      <c r="CC50">
        <v>0</v>
      </c>
      <c r="CD50">
        <v>1753323.2</v>
      </c>
      <c r="CE50">
        <v>16696794</v>
      </c>
      <c r="CF50">
        <v>0</v>
      </c>
      <c r="CG50">
        <v>55092.9</v>
      </c>
      <c r="CH50">
        <v>0</v>
      </c>
      <c r="CI50">
        <v>405865.9</v>
      </c>
      <c r="CJ50">
        <v>16297747</v>
      </c>
      <c r="CK50">
        <v>12537</v>
      </c>
      <c r="CL50">
        <v>0</v>
      </c>
      <c r="CM50">
        <v>0</v>
      </c>
      <c r="CN50">
        <v>2834880.2</v>
      </c>
      <c r="CO50">
        <v>121739.4</v>
      </c>
      <c r="CP50">
        <v>0</v>
      </c>
      <c r="CQ50">
        <v>135.9</v>
      </c>
      <c r="CR50">
        <v>199.1</v>
      </c>
      <c r="CS50">
        <v>0</v>
      </c>
      <c r="CT50">
        <v>0</v>
      </c>
      <c r="CU50">
        <v>0</v>
      </c>
      <c r="CV50">
        <v>0</v>
      </c>
      <c r="CW50">
        <v>1326.1</v>
      </c>
      <c r="CX50">
        <v>3822.2</v>
      </c>
      <c r="CY50">
        <v>0</v>
      </c>
      <c r="CZ50">
        <v>1117.5</v>
      </c>
      <c r="DA50">
        <v>0</v>
      </c>
      <c r="DB50">
        <v>122.2</v>
      </c>
      <c r="DC50">
        <v>2073.1</v>
      </c>
      <c r="DD50">
        <v>537.4</v>
      </c>
      <c r="DE50">
        <v>0</v>
      </c>
      <c r="DF50">
        <v>0</v>
      </c>
      <c r="DG50">
        <v>1473.8</v>
      </c>
      <c r="DH50">
        <v>0</v>
      </c>
      <c r="DI50">
        <v>35.799999999999997</v>
      </c>
      <c r="DJ50">
        <v>542.79999999999995</v>
      </c>
      <c r="DK50">
        <v>0</v>
      </c>
      <c r="DL50">
        <v>0</v>
      </c>
      <c r="DM50">
        <v>4.7</v>
      </c>
      <c r="DN50">
        <v>0.44</v>
      </c>
      <c r="DO50">
        <v>0</v>
      </c>
      <c r="DP50">
        <v>0</v>
      </c>
      <c r="DQ50">
        <v>0</v>
      </c>
    </row>
    <row r="51" spans="1:121" x14ac:dyDescent="0.45">
      <c r="A51" t="s">
        <v>106</v>
      </c>
      <c r="B51">
        <v>2035</v>
      </c>
      <c r="C51">
        <v>33227140</v>
      </c>
      <c r="D51">
        <v>213910.1</v>
      </c>
      <c r="E51">
        <v>0</v>
      </c>
      <c r="F51">
        <v>73649.100000000006</v>
      </c>
      <c r="G51">
        <v>33514699.300000001</v>
      </c>
      <c r="H51">
        <v>32032622.399999999</v>
      </c>
      <c r="I51">
        <v>28538945.399999999</v>
      </c>
      <c r="J51">
        <v>3614615.2</v>
      </c>
      <c r="K51">
        <v>7150033</v>
      </c>
      <c r="L51">
        <v>3.5900000000000001E-2</v>
      </c>
      <c r="M51">
        <v>5.3900000000000003E-2</v>
      </c>
      <c r="N51">
        <v>0.13500000000000001</v>
      </c>
      <c r="O51">
        <v>101638.76</v>
      </c>
      <c r="P51">
        <v>8946.9</v>
      </c>
      <c r="Q51">
        <v>0.61</v>
      </c>
      <c r="R51">
        <v>0.64</v>
      </c>
      <c r="S51">
        <v>147</v>
      </c>
      <c r="T51">
        <v>2.8</v>
      </c>
      <c r="U51">
        <v>0.28000000000000003</v>
      </c>
      <c r="V51">
        <v>22.3</v>
      </c>
      <c r="W51">
        <v>778.7</v>
      </c>
      <c r="X51">
        <v>0.16</v>
      </c>
      <c r="Y51">
        <v>147.19999999999999</v>
      </c>
      <c r="Z51">
        <v>45.5</v>
      </c>
      <c r="AA51">
        <v>192.7</v>
      </c>
      <c r="AB51">
        <v>141.19999999999999</v>
      </c>
      <c r="AC51">
        <v>2.7</v>
      </c>
      <c r="AD51">
        <v>0.27</v>
      </c>
      <c r="AE51">
        <v>21.5</v>
      </c>
      <c r="AF51">
        <v>747.2</v>
      </c>
      <c r="AG51">
        <v>0.15</v>
      </c>
      <c r="AH51">
        <v>141.4</v>
      </c>
      <c r="AI51">
        <v>43.8</v>
      </c>
      <c r="AJ51">
        <v>185.2</v>
      </c>
      <c r="AK51">
        <v>251.1</v>
      </c>
      <c r="AL51">
        <v>5</v>
      </c>
      <c r="AM51">
        <v>0.53</v>
      </c>
      <c r="AN51">
        <v>29.6</v>
      </c>
      <c r="AO51">
        <v>1291.9000000000001</v>
      </c>
      <c r="AP51">
        <v>0.12</v>
      </c>
      <c r="AQ51">
        <v>251.4</v>
      </c>
      <c r="AR51">
        <v>68.2</v>
      </c>
      <c r="AS51">
        <v>319.60000000000002</v>
      </c>
      <c r="AT51">
        <v>456.9</v>
      </c>
      <c r="AU51">
        <v>19.5</v>
      </c>
      <c r="AV51">
        <v>2.6</v>
      </c>
      <c r="AW51">
        <v>45.5</v>
      </c>
      <c r="AX51">
        <v>1993.7</v>
      </c>
      <c r="AY51">
        <v>0.26</v>
      </c>
      <c r="AZ51">
        <v>458.2</v>
      </c>
      <c r="BA51">
        <v>105</v>
      </c>
      <c r="BB51">
        <v>563.1</v>
      </c>
      <c r="BC51">
        <v>5413933.0999999996</v>
      </c>
      <c r="BD51">
        <v>102.3</v>
      </c>
      <c r="BE51">
        <v>10.3</v>
      </c>
      <c r="BF51">
        <v>820325.6</v>
      </c>
      <c r="BG51">
        <v>28670.400000000001</v>
      </c>
      <c r="BH51">
        <v>5.8</v>
      </c>
      <c r="BI51">
        <v>5419785.7999999998</v>
      </c>
      <c r="BJ51">
        <v>1676275.9</v>
      </c>
      <c r="BK51">
        <v>7096061.7999999998</v>
      </c>
      <c r="BL51">
        <v>0</v>
      </c>
      <c r="BM51">
        <v>22.4</v>
      </c>
      <c r="BN51">
        <v>22.69</v>
      </c>
      <c r="BO51">
        <v>1.3</v>
      </c>
      <c r="BP51">
        <v>46.39</v>
      </c>
      <c r="BQ51">
        <v>23.79</v>
      </c>
      <c r="BR51">
        <v>24.74</v>
      </c>
      <c r="BS51">
        <v>1.38</v>
      </c>
      <c r="BT51">
        <v>49.9</v>
      </c>
      <c r="BU51">
        <v>37071456</v>
      </c>
      <c r="BV51">
        <v>4975754</v>
      </c>
      <c r="BW51">
        <v>179807.1</v>
      </c>
      <c r="BX51">
        <v>967406.2</v>
      </c>
      <c r="BY51">
        <v>0</v>
      </c>
      <c r="BZ51">
        <v>0</v>
      </c>
      <c r="CA51">
        <v>0</v>
      </c>
      <c r="CB51">
        <v>0</v>
      </c>
      <c r="CC51">
        <v>0</v>
      </c>
      <c r="CD51">
        <v>2028927.6</v>
      </c>
      <c r="CE51">
        <v>14283782</v>
      </c>
      <c r="CF51">
        <v>0</v>
      </c>
      <c r="CG51">
        <v>76328.2</v>
      </c>
      <c r="CH51">
        <v>0</v>
      </c>
      <c r="CI51">
        <v>402407.5</v>
      </c>
      <c r="CJ51">
        <v>16174653</v>
      </c>
      <c r="CK51">
        <v>11317.5</v>
      </c>
      <c r="CL51">
        <v>0</v>
      </c>
      <c r="CM51">
        <v>0</v>
      </c>
      <c r="CN51">
        <v>2826694.2</v>
      </c>
      <c r="CO51">
        <v>120132.2</v>
      </c>
      <c r="CP51">
        <v>0</v>
      </c>
      <c r="CQ51">
        <v>145.4</v>
      </c>
      <c r="CR51">
        <v>199.1</v>
      </c>
      <c r="CS51">
        <v>0</v>
      </c>
      <c r="CT51">
        <v>0</v>
      </c>
      <c r="CU51">
        <v>0</v>
      </c>
      <c r="CV51">
        <v>0</v>
      </c>
      <c r="CW51">
        <v>1567</v>
      </c>
      <c r="CX51">
        <v>3822.2</v>
      </c>
      <c r="CY51">
        <v>0</v>
      </c>
      <c r="CZ51">
        <v>1450.4</v>
      </c>
      <c r="DA51">
        <v>0</v>
      </c>
      <c r="DB51">
        <v>122.2</v>
      </c>
      <c r="DC51">
        <v>2073.1</v>
      </c>
      <c r="DD51">
        <v>537.4</v>
      </c>
      <c r="DE51">
        <v>0</v>
      </c>
      <c r="DF51">
        <v>0</v>
      </c>
      <c r="DG51">
        <v>1515.1</v>
      </c>
      <c r="DH51">
        <v>0</v>
      </c>
      <c r="DI51">
        <v>35.799999999999997</v>
      </c>
      <c r="DJ51">
        <v>581</v>
      </c>
      <c r="DK51">
        <v>0</v>
      </c>
      <c r="DL51">
        <v>0</v>
      </c>
      <c r="DM51">
        <v>3.5</v>
      </c>
      <c r="DN51">
        <v>0.44</v>
      </c>
      <c r="DO51">
        <v>0</v>
      </c>
      <c r="DP51">
        <v>0</v>
      </c>
      <c r="DQ51">
        <v>0</v>
      </c>
    </row>
    <row r="52" spans="1:121" x14ac:dyDescent="0.45">
      <c r="A52" t="s">
        <v>106</v>
      </c>
      <c r="B52">
        <v>2040</v>
      </c>
      <c r="C52">
        <v>35621852</v>
      </c>
      <c r="D52">
        <v>1170496.8</v>
      </c>
      <c r="E52">
        <v>0</v>
      </c>
      <c r="F52">
        <v>90221.1</v>
      </c>
      <c r="G52">
        <v>36882568.200000003</v>
      </c>
      <c r="H52">
        <v>34341257.100000001</v>
      </c>
      <c r="I52">
        <v>31511133.899999999</v>
      </c>
      <c r="J52">
        <v>5611761</v>
      </c>
      <c r="K52">
        <v>7505859</v>
      </c>
      <c r="L52">
        <v>3.5900000000000001E-2</v>
      </c>
      <c r="M52">
        <v>5.3900000000000003E-2</v>
      </c>
      <c r="N52">
        <v>0.13500000000000001</v>
      </c>
      <c r="O52">
        <v>100268.8</v>
      </c>
      <c r="P52">
        <v>9941</v>
      </c>
      <c r="Q52">
        <v>0.62</v>
      </c>
      <c r="R52">
        <v>0.65</v>
      </c>
      <c r="S52">
        <v>146</v>
      </c>
      <c r="T52">
        <v>2.8</v>
      </c>
      <c r="U52">
        <v>0.28000000000000003</v>
      </c>
      <c r="V52">
        <v>21.9</v>
      </c>
      <c r="W52">
        <v>772.8</v>
      </c>
      <c r="X52">
        <v>0.15</v>
      </c>
      <c r="Y52">
        <v>146.1</v>
      </c>
      <c r="Z52">
        <v>45</v>
      </c>
      <c r="AA52">
        <v>191.1</v>
      </c>
      <c r="AB52">
        <v>139.69999999999999</v>
      </c>
      <c r="AC52">
        <v>2.7</v>
      </c>
      <c r="AD52">
        <v>0.27</v>
      </c>
      <c r="AE52">
        <v>21.1</v>
      </c>
      <c r="AF52">
        <v>738.8</v>
      </c>
      <c r="AG52">
        <v>0.15</v>
      </c>
      <c r="AH52">
        <v>139.80000000000001</v>
      </c>
      <c r="AI52">
        <v>43.1</v>
      </c>
      <c r="AJ52">
        <v>183</v>
      </c>
      <c r="AK52">
        <v>244.7</v>
      </c>
      <c r="AL52">
        <v>5</v>
      </c>
      <c r="AM52">
        <v>0.53</v>
      </c>
      <c r="AN52">
        <v>28.8</v>
      </c>
      <c r="AO52">
        <v>1259.0999999999999</v>
      </c>
      <c r="AP52">
        <v>0.11</v>
      </c>
      <c r="AQ52">
        <v>245</v>
      </c>
      <c r="AR52">
        <v>66.3</v>
      </c>
      <c r="AS52">
        <v>311.3</v>
      </c>
      <c r="AT52">
        <v>434.6</v>
      </c>
      <c r="AU52">
        <v>14.6</v>
      </c>
      <c r="AV52">
        <v>1.86</v>
      </c>
      <c r="AW52">
        <v>46.8</v>
      </c>
      <c r="AX52">
        <v>2022.6</v>
      </c>
      <c r="AY52">
        <v>0.24</v>
      </c>
      <c r="AZ52">
        <v>435.6</v>
      </c>
      <c r="BA52">
        <v>107.1</v>
      </c>
      <c r="BB52">
        <v>542.70000000000005</v>
      </c>
      <c r="BC52">
        <v>5621776.0999999996</v>
      </c>
      <c r="BD52">
        <v>106.2</v>
      </c>
      <c r="BE52">
        <v>10.7</v>
      </c>
      <c r="BF52">
        <v>843822.6</v>
      </c>
      <c r="BG52">
        <v>29759.599999999999</v>
      </c>
      <c r="BH52">
        <v>5.8</v>
      </c>
      <c r="BI52">
        <v>5627849.7000000002</v>
      </c>
      <c r="BJ52">
        <v>1732252.4</v>
      </c>
      <c r="BK52">
        <v>7360102.0999999996</v>
      </c>
      <c r="BL52">
        <v>0</v>
      </c>
      <c r="BM52">
        <v>21.72</v>
      </c>
      <c r="BN52">
        <v>22.66</v>
      </c>
      <c r="BO52">
        <v>0.99</v>
      </c>
      <c r="BP52">
        <v>45.37</v>
      </c>
      <c r="BQ52">
        <v>23.27</v>
      </c>
      <c r="BR52">
        <v>25.4</v>
      </c>
      <c r="BS52">
        <v>1.05</v>
      </c>
      <c r="BT52">
        <v>49.72</v>
      </c>
      <c r="BU52">
        <v>38795604</v>
      </c>
      <c r="BV52">
        <v>5371434</v>
      </c>
      <c r="BW52">
        <v>984757.9</v>
      </c>
      <c r="BX52">
        <v>960976.9</v>
      </c>
      <c r="BY52">
        <v>0</v>
      </c>
      <c r="BZ52">
        <v>0</v>
      </c>
      <c r="CA52">
        <v>0</v>
      </c>
      <c r="CB52">
        <v>0</v>
      </c>
      <c r="CC52">
        <v>0</v>
      </c>
      <c r="CD52">
        <v>2021226.2</v>
      </c>
      <c r="CE52">
        <v>14833090</v>
      </c>
      <c r="CF52">
        <v>0</v>
      </c>
      <c r="CG52">
        <v>84012.7</v>
      </c>
      <c r="CH52">
        <v>0</v>
      </c>
      <c r="CI52">
        <v>401530.7</v>
      </c>
      <c r="CJ52">
        <v>16149667</v>
      </c>
      <c r="CK52">
        <v>10134.6</v>
      </c>
      <c r="CL52">
        <v>0</v>
      </c>
      <c r="CM52">
        <v>0</v>
      </c>
      <c r="CN52">
        <v>3231689</v>
      </c>
      <c r="CO52">
        <v>118519.2</v>
      </c>
      <c r="CP52">
        <v>0</v>
      </c>
      <c r="CQ52">
        <v>885.2</v>
      </c>
      <c r="CR52">
        <v>199.1</v>
      </c>
      <c r="CS52">
        <v>0</v>
      </c>
      <c r="CT52">
        <v>0</v>
      </c>
      <c r="CU52">
        <v>0</v>
      </c>
      <c r="CV52">
        <v>0</v>
      </c>
      <c r="CW52">
        <v>1611.5</v>
      </c>
      <c r="CX52">
        <v>3822.2</v>
      </c>
      <c r="CY52">
        <v>0</v>
      </c>
      <c r="CZ52">
        <v>1631.3</v>
      </c>
      <c r="DA52">
        <v>0</v>
      </c>
      <c r="DB52">
        <v>122.2</v>
      </c>
      <c r="DC52">
        <v>2073.1</v>
      </c>
      <c r="DD52">
        <v>537.4</v>
      </c>
      <c r="DE52">
        <v>0</v>
      </c>
      <c r="DF52">
        <v>0</v>
      </c>
      <c r="DG52">
        <v>1741.5</v>
      </c>
      <c r="DH52">
        <v>0</v>
      </c>
      <c r="DI52">
        <v>35.799999999999997</v>
      </c>
      <c r="DJ52">
        <v>3348.4</v>
      </c>
      <c r="DK52">
        <v>0</v>
      </c>
      <c r="DL52">
        <v>0</v>
      </c>
      <c r="DM52">
        <v>2.6</v>
      </c>
      <c r="DN52">
        <v>0.44</v>
      </c>
      <c r="DO52">
        <v>0</v>
      </c>
      <c r="DP52">
        <v>0</v>
      </c>
      <c r="DQ52">
        <v>0</v>
      </c>
    </row>
    <row r="53" spans="1:121" x14ac:dyDescent="0.45">
      <c r="A53" t="s">
        <v>106</v>
      </c>
      <c r="B53">
        <v>2045</v>
      </c>
      <c r="C53">
        <v>37856748</v>
      </c>
      <c r="D53">
        <v>1292872.5</v>
      </c>
      <c r="E53">
        <v>0</v>
      </c>
      <c r="F53">
        <v>97236.3</v>
      </c>
      <c r="G53">
        <v>39246858.100000001</v>
      </c>
      <c r="H53">
        <v>36495787.899999999</v>
      </c>
      <c r="I53">
        <v>33572309.299999997</v>
      </c>
      <c r="J53">
        <v>5987861</v>
      </c>
      <c r="K53">
        <v>8068211</v>
      </c>
      <c r="L53">
        <v>3.5900000000000001E-2</v>
      </c>
      <c r="M53">
        <v>5.3900000000000003E-2</v>
      </c>
      <c r="N53">
        <v>0.13500000000000001</v>
      </c>
      <c r="O53">
        <v>97995.199999999997</v>
      </c>
      <c r="P53">
        <v>10734.5</v>
      </c>
      <c r="Q53">
        <v>0.59</v>
      </c>
      <c r="R53">
        <v>0.62</v>
      </c>
      <c r="S53">
        <v>156.1</v>
      </c>
      <c r="T53">
        <v>2.9</v>
      </c>
      <c r="U53">
        <v>0.3</v>
      </c>
      <c r="V53">
        <v>22.9</v>
      </c>
      <c r="W53">
        <v>825.4</v>
      </c>
      <c r="X53">
        <v>0.15</v>
      </c>
      <c r="Y53">
        <v>156.30000000000001</v>
      </c>
      <c r="Z53">
        <v>47.5</v>
      </c>
      <c r="AA53">
        <v>203.7</v>
      </c>
      <c r="AB53">
        <v>151</v>
      </c>
      <c r="AC53">
        <v>2.9</v>
      </c>
      <c r="AD53">
        <v>0.28999999999999998</v>
      </c>
      <c r="AE53">
        <v>22.2</v>
      </c>
      <c r="AF53">
        <v>797.6</v>
      </c>
      <c r="AG53">
        <v>0.15</v>
      </c>
      <c r="AH53">
        <v>151.1</v>
      </c>
      <c r="AI53">
        <v>46</v>
      </c>
      <c r="AJ53">
        <v>197.1</v>
      </c>
      <c r="AK53">
        <v>230.6</v>
      </c>
      <c r="AL53">
        <v>4.7</v>
      </c>
      <c r="AM53">
        <v>0.49</v>
      </c>
      <c r="AN53">
        <v>27.1</v>
      </c>
      <c r="AO53">
        <v>1189.0999999999999</v>
      </c>
      <c r="AP53">
        <v>0.11</v>
      </c>
      <c r="AQ53">
        <v>230.9</v>
      </c>
      <c r="AR53">
        <v>62.6</v>
      </c>
      <c r="AS53">
        <v>293.5</v>
      </c>
      <c r="AT53">
        <v>452.6</v>
      </c>
      <c r="AU53">
        <v>14.1</v>
      </c>
      <c r="AV53">
        <v>1.76</v>
      </c>
      <c r="AW53">
        <v>49.5</v>
      </c>
      <c r="AX53">
        <v>2149.6999999999998</v>
      </c>
      <c r="AY53">
        <v>0.24</v>
      </c>
      <c r="AZ53">
        <v>453.5</v>
      </c>
      <c r="BA53">
        <v>113.6</v>
      </c>
      <c r="BB53">
        <v>567.20000000000005</v>
      </c>
      <c r="BC53">
        <v>6403977.7000000002</v>
      </c>
      <c r="BD53">
        <v>120.8</v>
      </c>
      <c r="BE53">
        <v>12.1</v>
      </c>
      <c r="BF53">
        <v>937959.1</v>
      </c>
      <c r="BG53">
        <v>33865.699999999997</v>
      </c>
      <c r="BH53">
        <v>6.2</v>
      </c>
      <c r="BI53">
        <v>6410884.0999999996</v>
      </c>
      <c r="BJ53">
        <v>1948847.5</v>
      </c>
      <c r="BK53">
        <v>8359731.5999999996</v>
      </c>
      <c r="BL53">
        <v>0</v>
      </c>
      <c r="BM53">
        <v>21.66</v>
      </c>
      <c r="BN53">
        <v>22.44</v>
      </c>
      <c r="BO53">
        <v>1.4</v>
      </c>
      <c r="BP53">
        <v>45.51</v>
      </c>
      <c r="BQ53">
        <v>23.17</v>
      </c>
      <c r="BR53">
        <v>25.21</v>
      </c>
      <c r="BS53">
        <v>1.49</v>
      </c>
      <c r="BT53">
        <v>49.86</v>
      </c>
      <c r="BU53">
        <v>41355068</v>
      </c>
      <c r="BV53">
        <v>5674549</v>
      </c>
      <c r="BW53">
        <v>1092607</v>
      </c>
      <c r="BX53">
        <v>977387.2</v>
      </c>
      <c r="BY53">
        <v>0</v>
      </c>
      <c r="BZ53">
        <v>0</v>
      </c>
      <c r="CA53">
        <v>0</v>
      </c>
      <c r="CB53">
        <v>0</v>
      </c>
      <c r="CC53">
        <v>0</v>
      </c>
      <c r="CD53">
        <v>2050201.8</v>
      </c>
      <c r="CE53">
        <v>16800952</v>
      </c>
      <c r="CF53">
        <v>0</v>
      </c>
      <c r="CG53">
        <v>141099.1</v>
      </c>
      <c r="CH53">
        <v>0</v>
      </c>
      <c r="CI53">
        <v>404211</v>
      </c>
      <c r="CJ53">
        <v>16257998</v>
      </c>
      <c r="CK53">
        <v>6263.7</v>
      </c>
      <c r="CL53">
        <v>0</v>
      </c>
      <c r="CM53">
        <v>0</v>
      </c>
      <c r="CN53">
        <v>3507419.2</v>
      </c>
      <c r="CO53">
        <v>116927.8</v>
      </c>
      <c r="CP53">
        <v>0</v>
      </c>
      <c r="CQ53">
        <v>865.7</v>
      </c>
      <c r="CR53">
        <v>199.1</v>
      </c>
      <c r="CS53">
        <v>0</v>
      </c>
      <c r="CT53">
        <v>0</v>
      </c>
      <c r="CU53">
        <v>0</v>
      </c>
      <c r="CV53">
        <v>0</v>
      </c>
      <c r="CW53">
        <v>1682.3</v>
      </c>
      <c r="CX53">
        <v>3771.2</v>
      </c>
      <c r="CY53">
        <v>0</v>
      </c>
      <c r="CZ53">
        <v>2465.8000000000002</v>
      </c>
      <c r="DA53">
        <v>0</v>
      </c>
      <c r="DB53">
        <v>122.2</v>
      </c>
      <c r="DC53">
        <v>2073.1</v>
      </c>
      <c r="DD53">
        <v>537.4</v>
      </c>
      <c r="DE53">
        <v>0</v>
      </c>
      <c r="DF53">
        <v>0</v>
      </c>
      <c r="DG53">
        <v>1909.5</v>
      </c>
      <c r="DH53">
        <v>0</v>
      </c>
      <c r="DI53">
        <v>35.799999999999997</v>
      </c>
      <c r="DJ53">
        <v>3467.7</v>
      </c>
      <c r="DK53">
        <v>0</v>
      </c>
      <c r="DL53">
        <v>0</v>
      </c>
      <c r="DM53">
        <v>3.7</v>
      </c>
      <c r="DN53">
        <v>0.44</v>
      </c>
      <c r="DO53">
        <v>0</v>
      </c>
      <c r="DP53">
        <v>0</v>
      </c>
      <c r="DQ53">
        <v>0</v>
      </c>
    </row>
    <row r="54" spans="1:121" x14ac:dyDescent="0.45">
      <c r="A54" t="s">
        <v>106</v>
      </c>
      <c r="B54">
        <v>2050</v>
      </c>
      <c r="C54">
        <v>40142380</v>
      </c>
      <c r="D54">
        <v>1586249.5</v>
      </c>
      <c r="E54">
        <v>0</v>
      </c>
      <c r="F54">
        <v>88782.7</v>
      </c>
      <c r="G54">
        <v>41817412.200000003</v>
      </c>
      <c r="H54">
        <v>38699176.200000003</v>
      </c>
      <c r="I54">
        <v>35814293</v>
      </c>
      <c r="J54">
        <v>5987797.5</v>
      </c>
      <c r="K54">
        <v>6982633</v>
      </c>
      <c r="L54">
        <v>3.5900000000000001E-2</v>
      </c>
      <c r="M54">
        <v>5.3900000000000003E-2</v>
      </c>
      <c r="N54">
        <v>0.13500000000000001</v>
      </c>
      <c r="O54">
        <v>96946.86</v>
      </c>
      <c r="P54">
        <v>11387.1</v>
      </c>
      <c r="Q54">
        <v>0.57999999999999996</v>
      </c>
      <c r="R54">
        <v>0.61</v>
      </c>
      <c r="S54">
        <v>160.80000000000001</v>
      </c>
      <c r="T54">
        <v>3</v>
      </c>
      <c r="U54">
        <v>0.3</v>
      </c>
      <c r="V54">
        <v>23.2</v>
      </c>
      <c r="W54">
        <v>850.1</v>
      </c>
      <c r="X54">
        <v>0.15</v>
      </c>
      <c r="Y54">
        <v>161</v>
      </c>
      <c r="Z54">
        <v>48.6</v>
      </c>
      <c r="AA54">
        <v>209.6</v>
      </c>
      <c r="AB54">
        <v>156.19999999999999</v>
      </c>
      <c r="AC54">
        <v>2.9</v>
      </c>
      <c r="AD54">
        <v>0.3</v>
      </c>
      <c r="AE54">
        <v>22.6</v>
      </c>
      <c r="AF54">
        <v>825.4</v>
      </c>
      <c r="AG54">
        <v>0.15</v>
      </c>
      <c r="AH54">
        <v>156.4</v>
      </c>
      <c r="AI54">
        <v>47.2</v>
      </c>
      <c r="AJ54">
        <v>203.6</v>
      </c>
      <c r="AK54">
        <v>216.6</v>
      </c>
      <c r="AL54">
        <v>4.4000000000000004</v>
      </c>
      <c r="AM54">
        <v>0.46</v>
      </c>
      <c r="AN54">
        <v>25.4</v>
      </c>
      <c r="AO54">
        <v>1116.9000000000001</v>
      </c>
      <c r="AP54">
        <v>0.1</v>
      </c>
      <c r="AQ54">
        <v>216.8</v>
      </c>
      <c r="AR54">
        <v>58.7</v>
      </c>
      <c r="AS54">
        <v>275.5</v>
      </c>
      <c r="AT54">
        <v>442.7</v>
      </c>
      <c r="AU54">
        <v>12.3</v>
      </c>
      <c r="AV54">
        <v>1.47</v>
      </c>
      <c r="AW54">
        <v>49.6</v>
      </c>
      <c r="AX54">
        <v>2164.8000000000002</v>
      </c>
      <c r="AY54">
        <v>0.23</v>
      </c>
      <c r="AZ54">
        <v>443.4</v>
      </c>
      <c r="BA54">
        <v>114.2</v>
      </c>
      <c r="BB54">
        <v>557.6</v>
      </c>
      <c r="BC54">
        <v>6838425.5999999996</v>
      </c>
      <c r="BD54">
        <v>128.9</v>
      </c>
      <c r="BE54">
        <v>12.9</v>
      </c>
      <c r="BF54">
        <v>987116.9</v>
      </c>
      <c r="BG54">
        <v>36146.6</v>
      </c>
      <c r="BH54">
        <v>6.3</v>
      </c>
      <c r="BI54">
        <v>6845789.9000000004</v>
      </c>
      <c r="BJ54">
        <v>2066018.1</v>
      </c>
      <c r="BK54">
        <v>8911807.9000000004</v>
      </c>
      <c r="BL54">
        <v>0</v>
      </c>
      <c r="BM54">
        <v>21.6</v>
      </c>
      <c r="BN54">
        <v>21.85</v>
      </c>
      <c r="BO54">
        <v>0.73</v>
      </c>
      <c r="BP54">
        <v>44.19</v>
      </c>
      <c r="BQ54">
        <v>23.17</v>
      </c>
      <c r="BR54">
        <v>24.65</v>
      </c>
      <c r="BS54">
        <v>0.78</v>
      </c>
      <c r="BT54">
        <v>48.6</v>
      </c>
      <c r="BU54">
        <v>42816184</v>
      </c>
      <c r="BV54">
        <v>6003119</v>
      </c>
      <c r="BW54">
        <v>1347300</v>
      </c>
      <c r="BX54">
        <v>947788</v>
      </c>
      <c r="BY54">
        <v>0</v>
      </c>
      <c r="BZ54">
        <v>0</v>
      </c>
      <c r="CA54">
        <v>0</v>
      </c>
      <c r="CB54">
        <v>0</v>
      </c>
      <c r="CC54">
        <v>0</v>
      </c>
      <c r="CD54">
        <v>2125100</v>
      </c>
      <c r="CE54">
        <v>17804106</v>
      </c>
      <c r="CF54">
        <v>0</v>
      </c>
      <c r="CG54">
        <v>208444</v>
      </c>
      <c r="CH54">
        <v>0</v>
      </c>
      <c r="CI54">
        <v>399107.7</v>
      </c>
      <c r="CJ54">
        <v>16104238</v>
      </c>
      <c r="CK54">
        <v>2080.6</v>
      </c>
      <c r="CL54">
        <v>0</v>
      </c>
      <c r="CM54">
        <v>0</v>
      </c>
      <c r="CN54">
        <v>3761746</v>
      </c>
      <c r="CO54">
        <v>116273.3</v>
      </c>
      <c r="CP54">
        <v>0</v>
      </c>
      <c r="CQ54">
        <v>1028.0999999999999</v>
      </c>
      <c r="CR54">
        <v>199.1</v>
      </c>
      <c r="CS54">
        <v>0</v>
      </c>
      <c r="CT54">
        <v>0</v>
      </c>
      <c r="CU54">
        <v>0</v>
      </c>
      <c r="CV54">
        <v>0</v>
      </c>
      <c r="CW54">
        <v>1792.6</v>
      </c>
      <c r="CX54">
        <v>3771.2</v>
      </c>
      <c r="CY54">
        <v>0</v>
      </c>
      <c r="CZ54">
        <v>3389.6</v>
      </c>
      <c r="DA54">
        <v>0</v>
      </c>
      <c r="DB54">
        <v>122.2</v>
      </c>
      <c r="DC54">
        <v>2073.1</v>
      </c>
      <c r="DD54">
        <v>135.19999999999999</v>
      </c>
      <c r="DE54">
        <v>0</v>
      </c>
      <c r="DF54">
        <v>0</v>
      </c>
      <c r="DG54">
        <v>2030.1</v>
      </c>
      <c r="DH54">
        <v>0</v>
      </c>
      <c r="DI54">
        <v>35.799999999999997</v>
      </c>
      <c r="DJ54">
        <v>4117.3999999999996</v>
      </c>
      <c r="DK54">
        <v>0</v>
      </c>
      <c r="DL54">
        <v>0</v>
      </c>
      <c r="DM54">
        <v>2</v>
      </c>
      <c r="DN54">
        <v>0.44</v>
      </c>
      <c r="DO54">
        <v>0</v>
      </c>
      <c r="DP54">
        <v>0</v>
      </c>
      <c r="DQ54">
        <v>0</v>
      </c>
    </row>
    <row r="55" spans="1:121" x14ac:dyDescent="0.45">
      <c r="A55" t="s">
        <v>110</v>
      </c>
      <c r="B55">
        <v>2024</v>
      </c>
      <c r="C55">
        <v>12103389</v>
      </c>
      <c r="D55">
        <v>0</v>
      </c>
      <c r="E55">
        <v>0</v>
      </c>
      <c r="F55">
        <v>90345.600000000006</v>
      </c>
      <c r="G55">
        <v>12193734.4</v>
      </c>
      <c r="H55">
        <v>11668195.699999999</v>
      </c>
      <c r="I55">
        <v>10837998.5</v>
      </c>
      <c r="J55">
        <v>10484592</v>
      </c>
      <c r="K55">
        <v>4323573</v>
      </c>
      <c r="L55">
        <v>3.5900000000000001E-2</v>
      </c>
      <c r="M55">
        <v>5.3999999999999999E-2</v>
      </c>
      <c r="N55">
        <v>0.14599999999999999</v>
      </c>
      <c r="O55">
        <v>11307.12</v>
      </c>
      <c r="P55">
        <v>2936.7</v>
      </c>
      <c r="Q55">
        <v>0.23</v>
      </c>
      <c r="R55">
        <v>0.4</v>
      </c>
      <c r="S55">
        <v>323.7</v>
      </c>
      <c r="T55">
        <v>6.2</v>
      </c>
      <c r="U55">
        <v>0.65</v>
      </c>
      <c r="V55">
        <v>38.5</v>
      </c>
      <c r="W55">
        <v>1672.7</v>
      </c>
      <c r="X55">
        <v>0.15</v>
      </c>
      <c r="Y55">
        <v>324</v>
      </c>
      <c r="Z55">
        <v>88.4</v>
      </c>
      <c r="AA55">
        <v>412.5</v>
      </c>
      <c r="AB55">
        <v>262.2</v>
      </c>
      <c r="AC55">
        <v>6.5</v>
      </c>
      <c r="AD55">
        <v>0.74</v>
      </c>
      <c r="AE55">
        <v>31.8</v>
      </c>
      <c r="AF55">
        <v>1320.6</v>
      </c>
      <c r="AG55">
        <v>0.16</v>
      </c>
      <c r="AH55">
        <v>262.60000000000002</v>
      </c>
      <c r="AI55">
        <v>71.2</v>
      </c>
      <c r="AJ55">
        <v>333.9</v>
      </c>
      <c r="AK55">
        <v>354</v>
      </c>
      <c r="AL55">
        <v>21.2</v>
      </c>
      <c r="AM55">
        <v>2.96</v>
      </c>
      <c r="AN55">
        <v>29.3</v>
      </c>
      <c r="AO55">
        <v>1342.8</v>
      </c>
      <c r="AP55">
        <v>0.2</v>
      </c>
      <c r="AQ55">
        <v>355.5</v>
      </c>
      <c r="AR55">
        <v>69.400000000000006</v>
      </c>
      <c r="AS55">
        <v>424.9</v>
      </c>
      <c r="AT55">
        <v>723.3</v>
      </c>
      <c r="AU55">
        <v>51.3</v>
      </c>
      <c r="AV55">
        <v>7.35</v>
      </c>
      <c r="AW55">
        <v>53.4</v>
      </c>
      <c r="AX55">
        <v>2432.5</v>
      </c>
      <c r="AY55">
        <v>0.45</v>
      </c>
      <c r="AZ55">
        <v>726.8</v>
      </c>
      <c r="BA55">
        <v>126</v>
      </c>
      <c r="BB55">
        <v>852.8</v>
      </c>
      <c r="BC55">
        <v>1921904.7</v>
      </c>
      <c r="BD55">
        <v>37</v>
      </c>
      <c r="BE55">
        <v>3.8</v>
      </c>
      <c r="BF55">
        <v>228876.7</v>
      </c>
      <c r="BG55">
        <v>9935.4</v>
      </c>
      <c r="BH55">
        <v>0.9</v>
      </c>
      <c r="BI55">
        <v>1924056.6</v>
      </c>
      <c r="BJ55">
        <v>525199.4</v>
      </c>
      <c r="BK55">
        <v>2449256</v>
      </c>
      <c r="BL55">
        <v>0</v>
      </c>
      <c r="BM55">
        <v>32.020000000000003</v>
      </c>
      <c r="BN55">
        <v>2.57</v>
      </c>
      <c r="BO55">
        <v>0.11</v>
      </c>
      <c r="BP55">
        <v>34.700000000000003</v>
      </c>
      <c r="BQ55">
        <v>33.909999999999997</v>
      </c>
      <c r="BR55">
        <v>2.79</v>
      </c>
      <c r="BS55">
        <v>0.12</v>
      </c>
      <c r="BT55">
        <v>36.82</v>
      </c>
      <c r="BU55">
        <v>6021532.5</v>
      </c>
      <c r="BV55">
        <v>1355735.9</v>
      </c>
      <c r="BW55">
        <v>0</v>
      </c>
      <c r="BX55">
        <v>45771</v>
      </c>
      <c r="BY55">
        <v>0</v>
      </c>
      <c r="BZ55">
        <v>0</v>
      </c>
      <c r="CA55">
        <v>0</v>
      </c>
      <c r="CB55">
        <v>0</v>
      </c>
      <c r="CC55">
        <v>0</v>
      </c>
      <c r="CD55">
        <v>259464.4</v>
      </c>
      <c r="CE55">
        <v>4565464.5</v>
      </c>
      <c r="CF55">
        <v>0</v>
      </c>
      <c r="CG55">
        <v>17449.3</v>
      </c>
      <c r="CH55">
        <v>0</v>
      </c>
      <c r="CI55">
        <v>0</v>
      </c>
      <c r="CJ55">
        <v>0</v>
      </c>
      <c r="CK55">
        <v>37111.699999999997</v>
      </c>
      <c r="CL55">
        <v>0</v>
      </c>
      <c r="CM55">
        <v>0</v>
      </c>
      <c r="CN55">
        <v>1096271.5</v>
      </c>
      <c r="CO55">
        <v>0</v>
      </c>
      <c r="CP55">
        <v>0</v>
      </c>
      <c r="CQ55">
        <v>0</v>
      </c>
      <c r="CR55">
        <v>10</v>
      </c>
      <c r="CS55">
        <v>0</v>
      </c>
      <c r="CT55">
        <v>0</v>
      </c>
      <c r="CU55">
        <v>0</v>
      </c>
      <c r="CV55">
        <v>0</v>
      </c>
      <c r="CW55">
        <v>181.1</v>
      </c>
      <c r="CX55">
        <v>1504</v>
      </c>
      <c r="CY55">
        <v>0</v>
      </c>
      <c r="CZ55">
        <v>186.4</v>
      </c>
      <c r="DA55">
        <v>0</v>
      </c>
      <c r="DB55">
        <v>0</v>
      </c>
      <c r="DC55">
        <v>0</v>
      </c>
      <c r="DD55">
        <v>803</v>
      </c>
      <c r="DE55">
        <v>0</v>
      </c>
      <c r="DF55">
        <v>0</v>
      </c>
      <c r="DG55">
        <v>521.20000000000005</v>
      </c>
      <c r="DH55">
        <v>0</v>
      </c>
      <c r="DI55">
        <v>0</v>
      </c>
      <c r="DJ55">
        <v>0</v>
      </c>
      <c r="DK55">
        <v>0</v>
      </c>
      <c r="DL55">
        <v>0</v>
      </c>
      <c r="DM55">
        <v>0.7</v>
      </c>
      <c r="DN55">
        <v>0.17</v>
      </c>
      <c r="DO55">
        <v>0</v>
      </c>
      <c r="DP55">
        <v>0</v>
      </c>
      <c r="DQ55">
        <v>0</v>
      </c>
    </row>
    <row r="56" spans="1:121" x14ac:dyDescent="0.45">
      <c r="A56" t="s">
        <v>110</v>
      </c>
      <c r="B56">
        <v>2026</v>
      </c>
      <c r="C56">
        <v>12130401</v>
      </c>
      <c r="D56">
        <v>0</v>
      </c>
      <c r="E56">
        <v>0</v>
      </c>
      <c r="F56">
        <v>103747.9</v>
      </c>
      <c r="G56">
        <v>12234149.199999999</v>
      </c>
      <c r="H56">
        <v>11694237</v>
      </c>
      <c r="I56">
        <v>10795236.800000001</v>
      </c>
      <c r="J56">
        <v>11678128</v>
      </c>
      <c r="K56">
        <v>5200920</v>
      </c>
      <c r="L56">
        <v>3.5900000000000001E-2</v>
      </c>
      <c r="M56">
        <v>5.3999999999999999E-2</v>
      </c>
      <c r="N56">
        <v>0.14599999999999999</v>
      </c>
      <c r="O56">
        <v>46083.92</v>
      </c>
      <c r="P56">
        <v>2952.9</v>
      </c>
      <c r="Q56">
        <v>0.26</v>
      </c>
      <c r="R56">
        <v>0.44</v>
      </c>
      <c r="S56">
        <v>316.3</v>
      </c>
      <c r="T56">
        <v>6.1</v>
      </c>
      <c r="U56">
        <v>0.64</v>
      </c>
      <c r="V56">
        <v>37.700000000000003</v>
      </c>
      <c r="W56">
        <v>1632.7</v>
      </c>
      <c r="X56">
        <v>0.15</v>
      </c>
      <c r="Y56">
        <v>316.7</v>
      </c>
      <c r="Z56">
        <v>86.4</v>
      </c>
      <c r="AA56">
        <v>403.1</v>
      </c>
      <c r="AB56">
        <v>243.1</v>
      </c>
      <c r="AC56">
        <v>5.7</v>
      </c>
      <c r="AD56">
        <v>0.63</v>
      </c>
      <c r="AE56">
        <v>30</v>
      </c>
      <c r="AF56">
        <v>1235.4000000000001</v>
      </c>
      <c r="AG56">
        <v>0.16</v>
      </c>
      <c r="AH56">
        <v>243.4</v>
      </c>
      <c r="AI56">
        <v>66.900000000000006</v>
      </c>
      <c r="AJ56">
        <v>310.3</v>
      </c>
      <c r="AK56">
        <v>315.39999999999998</v>
      </c>
      <c r="AL56">
        <v>14.5</v>
      </c>
      <c r="AM56">
        <v>1.95</v>
      </c>
      <c r="AN56">
        <v>29.9</v>
      </c>
      <c r="AO56">
        <v>1350.2</v>
      </c>
      <c r="AP56">
        <v>0.16</v>
      </c>
      <c r="AQ56">
        <v>316.3</v>
      </c>
      <c r="AR56">
        <v>70.2</v>
      </c>
      <c r="AS56">
        <v>386.5</v>
      </c>
      <c r="AT56">
        <v>671.5</v>
      </c>
      <c r="AU56">
        <v>45.4</v>
      </c>
      <c r="AV56">
        <v>6.44</v>
      </c>
      <c r="AW56">
        <v>51.1</v>
      </c>
      <c r="AX56">
        <v>2367.6999999999998</v>
      </c>
      <c r="AY56">
        <v>0.39</v>
      </c>
      <c r="AZ56">
        <v>674.6</v>
      </c>
      <c r="BA56">
        <v>121.7</v>
      </c>
      <c r="BB56">
        <v>796.4</v>
      </c>
      <c r="BC56">
        <v>1790587.5</v>
      </c>
      <c r="BD56">
        <v>34.5</v>
      </c>
      <c r="BE56">
        <v>3.6</v>
      </c>
      <c r="BF56">
        <v>213385.7</v>
      </c>
      <c r="BG56">
        <v>9243.7999999999993</v>
      </c>
      <c r="BH56">
        <v>0.9</v>
      </c>
      <c r="BI56">
        <v>1792601.6</v>
      </c>
      <c r="BJ56">
        <v>489083.1</v>
      </c>
      <c r="BK56">
        <v>2281684.7000000002</v>
      </c>
      <c r="BL56">
        <v>0</v>
      </c>
      <c r="BM56">
        <v>30.01</v>
      </c>
      <c r="BN56">
        <v>10.44</v>
      </c>
      <c r="BO56">
        <v>0.22</v>
      </c>
      <c r="BP56">
        <v>40.68</v>
      </c>
      <c r="BQ56">
        <v>31.78</v>
      </c>
      <c r="BR56">
        <v>11.33</v>
      </c>
      <c r="BS56">
        <v>0.23</v>
      </c>
      <c r="BT56">
        <v>43.35</v>
      </c>
      <c r="BU56">
        <v>5746073</v>
      </c>
      <c r="BV56">
        <v>1438912.4</v>
      </c>
      <c r="BW56">
        <v>0</v>
      </c>
      <c r="BX56">
        <v>45657.599999999999</v>
      </c>
      <c r="BY56">
        <v>0</v>
      </c>
      <c r="BZ56">
        <v>0</v>
      </c>
      <c r="CA56">
        <v>0</v>
      </c>
      <c r="CB56">
        <v>0</v>
      </c>
      <c r="CC56">
        <v>0</v>
      </c>
      <c r="CD56">
        <v>357935.3</v>
      </c>
      <c r="CE56">
        <v>4198847</v>
      </c>
      <c r="CF56">
        <v>0</v>
      </c>
      <c r="CG56">
        <v>24109.599999999999</v>
      </c>
      <c r="CH56">
        <v>0</v>
      </c>
      <c r="CI56">
        <v>0</v>
      </c>
      <c r="CJ56">
        <v>0</v>
      </c>
      <c r="CK56">
        <v>38546.300000000003</v>
      </c>
      <c r="CL56">
        <v>0</v>
      </c>
      <c r="CM56">
        <v>0</v>
      </c>
      <c r="CN56">
        <v>1080977</v>
      </c>
      <c r="CO56">
        <v>0</v>
      </c>
      <c r="CP56">
        <v>0</v>
      </c>
      <c r="CQ56">
        <v>0</v>
      </c>
      <c r="CR56">
        <v>10</v>
      </c>
      <c r="CS56">
        <v>0</v>
      </c>
      <c r="CT56">
        <v>0</v>
      </c>
      <c r="CU56">
        <v>0</v>
      </c>
      <c r="CV56">
        <v>0</v>
      </c>
      <c r="CW56">
        <v>250.1</v>
      </c>
      <c r="CX56">
        <v>1504</v>
      </c>
      <c r="CY56">
        <v>0</v>
      </c>
      <c r="CZ56">
        <v>186.4</v>
      </c>
      <c r="DA56">
        <v>0</v>
      </c>
      <c r="DB56">
        <v>0</v>
      </c>
      <c r="DC56">
        <v>0</v>
      </c>
      <c r="DD56">
        <v>803</v>
      </c>
      <c r="DE56">
        <v>0</v>
      </c>
      <c r="DF56">
        <v>0</v>
      </c>
      <c r="DG56">
        <v>521.20000000000005</v>
      </c>
      <c r="DH56">
        <v>0</v>
      </c>
      <c r="DI56">
        <v>0</v>
      </c>
      <c r="DJ56">
        <v>0</v>
      </c>
      <c r="DK56">
        <v>0</v>
      </c>
      <c r="DL56">
        <v>0</v>
      </c>
      <c r="DM56">
        <v>1.3</v>
      </c>
      <c r="DN56">
        <v>0.18</v>
      </c>
      <c r="DO56">
        <v>0</v>
      </c>
      <c r="DP56">
        <v>0</v>
      </c>
      <c r="DQ56">
        <v>0</v>
      </c>
    </row>
    <row r="57" spans="1:121" x14ac:dyDescent="0.45">
      <c r="A57" t="s">
        <v>110</v>
      </c>
      <c r="B57">
        <v>2028</v>
      </c>
      <c r="C57">
        <v>12209261</v>
      </c>
      <c r="D57">
        <v>207.5</v>
      </c>
      <c r="E57">
        <v>0</v>
      </c>
      <c r="F57">
        <v>128635.7</v>
      </c>
      <c r="G57">
        <v>12338104.6</v>
      </c>
      <c r="H57">
        <v>11770262.4</v>
      </c>
      <c r="I57">
        <v>10788649.800000001</v>
      </c>
      <c r="J57">
        <v>13738693</v>
      </c>
      <c r="K57">
        <v>6879700</v>
      </c>
      <c r="L57">
        <v>3.5900000000000001E-2</v>
      </c>
      <c r="M57">
        <v>5.3999999999999999E-2</v>
      </c>
      <c r="N57">
        <v>0.14599999999999999</v>
      </c>
      <c r="O57">
        <v>60445.59</v>
      </c>
      <c r="P57">
        <v>2989.4</v>
      </c>
      <c r="Q57">
        <v>0.28999999999999998</v>
      </c>
      <c r="R57">
        <v>0.51</v>
      </c>
      <c r="S57">
        <v>297.5</v>
      </c>
      <c r="T57">
        <v>5.7</v>
      </c>
      <c r="U57">
        <v>0.6</v>
      </c>
      <c r="V57">
        <v>35.5</v>
      </c>
      <c r="W57">
        <v>1537.9</v>
      </c>
      <c r="X57">
        <v>0.14000000000000001</v>
      </c>
      <c r="Y57">
        <v>297.89999999999998</v>
      </c>
      <c r="Z57">
        <v>81.3</v>
      </c>
      <c r="AA57">
        <v>379.2</v>
      </c>
      <c r="AB57">
        <v>210.8</v>
      </c>
      <c r="AC57">
        <v>4.5999999999999996</v>
      </c>
      <c r="AD57">
        <v>0.5</v>
      </c>
      <c r="AE57">
        <v>26.5</v>
      </c>
      <c r="AF57">
        <v>1082</v>
      </c>
      <c r="AG57">
        <v>0.14000000000000001</v>
      </c>
      <c r="AH57">
        <v>211.1</v>
      </c>
      <c r="AI57">
        <v>58.7</v>
      </c>
      <c r="AJ57">
        <v>269.8</v>
      </c>
      <c r="AK57">
        <v>266.39999999999998</v>
      </c>
      <c r="AL57">
        <v>6.3</v>
      </c>
      <c r="AM57">
        <v>0.71</v>
      </c>
      <c r="AN57">
        <v>30.5</v>
      </c>
      <c r="AO57">
        <v>1343.5</v>
      </c>
      <c r="AP57">
        <v>0.13</v>
      </c>
      <c r="AQ57">
        <v>266.8</v>
      </c>
      <c r="AR57">
        <v>70.599999999999994</v>
      </c>
      <c r="AS57">
        <v>337.4</v>
      </c>
      <c r="AT57">
        <v>605.20000000000005</v>
      </c>
      <c r="AU57">
        <v>37.1</v>
      </c>
      <c r="AV57">
        <v>5.22</v>
      </c>
      <c r="AW57">
        <v>49.9</v>
      </c>
      <c r="AX57">
        <v>2251.4</v>
      </c>
      <c r="AY57">
        <v>0.36</v>
      </c>
      <c r="AZ57">
        <v>607.70000000000005</v>
      </c>
      <c r="BA57">
        <v>117</v>
      </c>
      <c r="BB57">
        <v>724.8</v>
      </c>
      <c r="BC57">
        <v>1600805.1</v>
      </c>
      <c r="BD57">
        <v>30.8</v>
      </c>
      <c r="BE57">
        <v>3.2</v>
      </c>
      <c r="BF57">
        <v>190810</v>
      </c>
      <c r="BG57">
        <v>8277.5</v>
      </c>
      <c r="BH57">
        <v>0.8</v>
      </c>
      <c r="BI57">
        <v>1602596.1</v>
      </c>
      <c r="BJ57">
        <v>437684.7</v>
      </c>
      <c r="BK57">
        <v>2040280.8</v>
      </c>
      <c r="BL57">
        <v>0</v>
      </c>
      <c r="BM57">
        <v>26.48</v>
      </c>
      <c r="BN57">
        <v>13.66</v>
      </c>
      <c r="BO57">
        <v>0.14000000000000001</v>
      </c>
      <c r="BP57">
        <v>40.28</v>
      </c>
      <c r="BQ57">
        <v>28.04</v>
      </c>
      <c r="BR57">
        <v>14.84</v>
      </c>
      <c r="BS57">
        <v>0.15</v>
      </c>
      <c r="BT57">
        <v>43.03</v>
      </c>
      <c r="BU57">
        <v>5462097</v>
      </c>
      <c r="BV57">
        <v>1549454.8</v>
      </c>
      <c r="BW57">
        <v>177.2</v>
      </c>
      <c r="BX57">
        <v>44337.3</v>
      </c>
      <c r="BY57">
        <v>0</v>
      </c>
      <c r="BZ57">
        <v>0</v>
      </c>
      <c r="CA57">
        <v>0</v>
      </c>
      <c r="CB57">
        <v>0</v>
      </c>
      <c r="CC57">
        <v>0</v>
      </c>
      <c r="CD57">
        <v>483557.9</v>
      </c>
      <c r="CE57">
        <v>3818943.2</v>
      </c>
      <c r="CF57">
        <v>0</v>
      </c>
      <c r="CG57">
        <v>18669.099999999999</v>
      </c>
      <c r="CH57">
        <v>0</v>
      </c>
      <c r="CI57">
        <v>0</v>
      </c>
      <c r="CJ57">
        <v>0</v>
      </c>
      <c r="CK57">
        <v>30515.599999999999</v>
      </c>
      <c r="CL57">
        <v>0</v>
      </c>
      <c r="CM57">
        <v>0</v>
      </c>
      <c r="CN57">
        <v>1065896.8999999999</v>
      </c>
      <c r="CO57">
        <v>0</v>
      </c>
      <c r="CP57">
        <v>0</v>
      </c>
      <c r="CQ57">
        <v>0.1</v>
      </c>
      <c r="CR57">
        <v>10</v>
      </c>
      <c r="CS57">
        <v>0</v>
      </c>
      <c r="CT57">
        <v>0</v>
      </c>
      <c r="CU57">
        <v>0</v>
      </c>
      <c r="CV57">
        <v>0</v>
      </c>
      <c r="CW57">
        <v>338.4</v>
      </c>
      <c r="CX57">
        <v>1504</v>
      </c>
      <c r="CY57">
        <v>0</v>
      </c>
      <c r="CZ57">
        <v>186.4</v>
      </c>
      <c r="DA57">
        <v>0</v>
      </c>
      <c r="DB57">
        <v>0</v>
      </c>
      <c r="DC57">
        <v>0</v>
      </c>
      <c r="DD57">
        <v>803</v>
      </c>
      <c r="DE57">
        <v>0</v>
      </c>
      <c r="DF57">
        <v>0</v>
      </c>
      <c r="DG57">
        <v>521.20000000000005</v>
      </c>
      <c r="DH57">
        <v>0</v>
      </c>
      <c r="DI57">
        <v>0</v>
      </c>
      <c r="DJ57">
        <v>0.5</v>
      </c>
      <c r="DK57">
        <v>0</v>
      </c>
      <c r="DL57">
        <v>0</v>
      </c>
      <c r="DM57">
        <v>0.8</v>
      </c>
      <c r="DN57">
        <v>0.19</v>
      </c>
      <c r="DO57">
        <v>0</v>
      </c>
      <c r="DP57">
        <v>0</v>
      </c>
      <c r="DQ57">
        <v>0</v>
      </c>
    </row>
    <row r="58" spans="1:121" x14ac:dyDescent="0.45">
      <c r="A58" t="s">
        <v>110</v>
      </c>
      <c r="B58">
        <v>2030</v>
      </c>
      <c r="C58">
        <v>12334455</v>
      </c>
      <c r="D58">
        <v>835</v>
      </c>
      <c r="E58">
        <v>0</v>
      </c>
      <c r="F58">
        <v>126006.5</v>
      </c>
      <c r="G58">
        <v>12461296.9</v>
      </c>
      <c r="H58">
        <v>11890956.199999999</v>
      </c>
      <c r="I58">
        <v>10820858.9</v>
      </c>
      <c r="J58">
        <v>13698794</v>
      </c>
      <c r="K58">
        <v>6469589.5</v>
      </c>
      <c r="L58">
        <v>3.5900000000000001E-2</v>
      </c>
      <c r="M58">
        <v>5.3999999999999999E-2</v>
      </c>
      <c r="N58">
        <v>0.14599999999999999</v>
      </c>
      <c r="O58">
        <v>73237.03</v>
      </c>
      <c r="P58">
        <v>3043.7</v>
      </c>
      <c r="Q58">
        <v>0.32</v>
      </c>
      <c r="R58">
        <v>0.55000000000000004</v>
      </c>
      <c r="S58">
        <v>280.60000000000002</v>
      </c>
      <c r="T58">
        <v>5.3</v>
      </c>
      <c r="U58">
        <v>0.54</v>
      </c>
      <c r="V58">
        <v>33.4</v>
      </c>
      <c r="W58">
        <v>1460.3</v>
      </c>
      <c r="X58">
        <v>0.13</v>
      </c>
      <c r="Y58">
        <v>280.89999999999998</v>
      </c>
      <c r="Z58">
        <v>77</v>
      </c>
      <c r="AA58">
        <v>357.8</v>
      </c>
      <c r="AB58">
        <v>192.3</v>
      </c>
      <c r="AC58">
        <v>4.3</v>
      </c>
      <c r="AD58">
        <v>0.47</v>
      </c>
      <c r="AE58">
        <v>24.2</v>
      </c>
      <c r="AF58">
        <v>986.2</v>
      </c>
      <c r="AG58">
        <v>0.13</v>
      </c>
      <c r="AH58">
        <v>192.5</v>
      </c>
      <c r="AI58">
        <v>53.6</v>
      </c>
      <c r="AJ58">
        <v>246.2</v>
      </c>
      <c r="AK58">
        <v>287.60000000000002</v>
      </c>
      <c r="AL58">
        <v>9.6</v>
      </c>
      <c r="AM58">
        <v>1.2</v>
      </c>
      <c r="AN58">
        <v>30.3</v>
      </c>
      <c r="AO58">
        <v>1363.3</v>
      </c>
      <c r="AP58">
        <v>0.13</v>
      </c>
      <c r="AQ58">
        <v>288.3</v>
      </c>
      <c r="AR58">
        <v>71</v>
      </c>
      <c r="AS58">
        <v>359.3</v>
      </c>
      <c r="AT58">
        <v>565.70000000000005</v>
      </c>
      <c r="AU58">
        <v>34.4</v>
      </c>
      <c r="AV58">
        <v>4.78</v>
      </c>
      <c r="AW58">
        <v>46.5</v>
      </c>
      <c r="AX58">
        <v>2155.3000000000002</v>
      </c>
      <c r="AY58">
        <v>0.31</v>
      </c>
      <c r="AZ58">
        <v>568</v>
      </c>
      <c r="BA58">
        <v>110.8</v>
      </c>
      <c r="BB58">
        <v>678.8</v>
      </c>
      <c r="BC58">
        <v>1439387.1</v>
      </c>
      <c r="BD58">
        <v>27.4</v>
      </c>
      <c r="BE58">
        <v>2.8</v>
      </c>
      <c r="BF58">
        <v>171445.9</v>
      </c>
      <c r="BG58">
        <v>7493.4</v>
      </c>
      <c r="BH58">
        <v>0.7</v>
      </c>
      <c r="BI58">
        <v>1440961.2</v>
      </c>
      <c r="BJ58">
        <v>394926.6</v>
      </c>
      <c r="BK58">
        <v>1835887.7</v>
      </c>
      <c r="BL58">
        <v>0</v>
      </c>
      <c r="BM58">
        <v>25.55</v>
      </c>
      <c r="BN58">
        <v>16.55</v>
      </c>
      <c r="BO58">
        <v>0.22</v>
      </c>
      <c r="BP58">
        <v>42.32</v>
      </c>
      <c r="BQ58">
        <v>27.06</v>
      </c>
      <c r="BR58">
        <v>18</v>
      </c>
      <c r="BS58">
        <v>0.23</v>
      </c>
      <c r="BT58">
        <v>45.3</v>
      </c>
      <c r="BU58">
        <v>5213586.5</v>
      </c>
      <c r="BV58">
        <v>1640438.1</v>
      </c>
      <c r="BW58">
        <v>699.1</v>
      </c>
      <c r="BX58">
        <v>42928.1</v>
      </c>
      <c r="BY58">
        <v>0</v>
      </c>
      <c r="BZ58">
        <v>0</v>
      </c>
      <c r="CA58">
        <v>0</v>
      </c>
      <c r="CB58">
        <v>0</v>
      </c>
      <c r="CC58">
        <v>0</v>
      </c>
      <c r="CD58">
        <v>589412</v>
      </c>
      <c r="CE58">
        <v>3509624.8</v>
      </c>
      <c r="CF58">
        <v>0</v>
      </c>
      <c r="CG58">
        <v>8675.7999999999993</v>
      </c>
      <c r="CH58">
        <v>0</v>
      </c>
      <c r="CI58">
        <v>0</v>
      </c>
      <c r="CJ58">
        <v>0</v>
      </c>
      <c r="CK58">
        <v>11220.5</v>
      </c>
      <c r="CL58">
        <v>0</v>
      </c>
      <c r="CM58">
        <v>0</v>
      </c>
      <c r="CN58">
        <v>1051026.1000000001</v>
      </c>
      <c r="CO58">
        <v>0</v>
      </c>
      <c r="CP58">
        <v>0</v>
      </c>
      <c r="CQ58">
        <v>0.5</v>
      </c>
      <c r="CR58">
        <v>10</v>
      </c>
      <c r="CS58">
        <v>0</v>
      </c>
      <c r="CT58">
        <v>0</v>
      </c>
      <c r="CU58">
        <v>0</v>
      </c>
      <c r="CV58">
        <v>0</v>
      </c>
      <c r="CW58">
        <v>414.6</v>
      </c>
      <c r="CX58">
        <v>1504</v>
      </c>
      <c r="CY58">
        <v>0</v>
      </c>
      <c r="CZ58">
        <v>186.4</v>
      </c>
      <c r="DA58">
        <v>0</v>
      </c>
      <c r="DB58">
        <v>0</v>
      </c>
      <c r="DC58">
        <v>0</v>
      </c>
      <c r="DD58">
        <v>652.9</v>
      </c>
      <c r="DE58">
        <v>0</v>
      </c>
      <c r="DF58">
        <v>0</v>
      </c>
      <c r="DG58">
        <v>521.20000000000005</v>
      </c>
      <c r="DH58">
        <v>0</v>
      </c>
      <c r="DI58">
        <v>0</v>
      </c>
      <c r="DJ58">
        <v>2.1</v>
      </c>
      <c r="DK58">
        <v>0</v>
      </c>
      <c r="DL58">
        <v>0</v>
      </c>
      <c r="DM58">
        <v>1.2</v>
      </c>
      <c r="DN58">
        <v>0.2</v>
      </c>
      <c r="DO58">
        <v>0</v>
      </c>
      <c r="DP58">
        <v>0</v>
      </c>
      <c r="DQ58">
        <v>0</v>
      </c>
    </row>
    <row r="59" spans="1:121" x14ac:dyDescent="0.45">
      <c r="A59" t="s">
        <v>110</v>
      </c>
      <c r="B59">
        <v>2035</v>
      </c>
      <c r="C59">
        <v>12697445</v>
      </c>
      <c r="D59">
        <v>105906.5</v>
      </c>
      <c r="E59">
        <v>0</v>
      </c>
      <c r="F59">
        <v>121458</v>
      </c>
      <c r="G59">
        <v>12924810</v>
      </c>
      <c r="H59">
        <v>12240899.1</v>
      </c>
      <c r="I59">
        <v>11209349.1</v>
      </c>
      <c r="J59">
        <v>13691787</v>
      </c>
      <c r="K59">
        <v>5583642</v>
      </c>
      <c r="L59">
        <v>3.5900000000000001E-2</v>
      </c>
      <c r="M59">
        <v>5.3999999999999999E-2</v>
      </c>
      <c r="N59">
        <v>0.14599999999999999</v>
      </c>
      <c r="O59">
        <v>99747.63</v>
      </c>
      <c r="P59">
        <v>3201.6</v>
      </c>
      <c r="Q59">
        <v>0.39</v>
      </c>
      <c r="R59">
        <v>0.64</v>
      </c>
      <c r="S59">
        <v>255.1</v>
      </c>
      <c r="T59">
        <v>4.9000000000000004</v>
      </c>
      <c r="U59">
        <v>0.49</v>
      </c>
      <c r="V59">
        <v>30.4</v>
      </c>
      <c r="W59">
        <v>1327.5</v>
      </c>
      <c r="X59">
        <v>0.12</v>
      </c>
      <c r="Y59">
        <v>255.4</v>
      </c>
      <c r="Z59">
        <v>70</v>
      </c>
      <c r="AA59">
        <v>325.39999999999998</v>
      </c>
      <c r="AB59">
        <v>155.30000000000001</v>
      </c>
      <c r="AC59">
        <v>3.6</v>
      </c>
      <c r="AD59">
        <v>0.4</v>
      </c>
      <c r="AE59">
        <v>19.7</v>
      </c>
      <c r="AF59">
        <v>793.4</v>
      </c>
      <c r="AG59">
        <v>0.11</v>
      </c>
      <c r="AH59">
        <v>155.5</v>
      </c>
      <c r="AI59">
        <v>43.4</v>
      </c>
      <c r="AJ59">
        <v>198.9</v>
      </c>
      <c r="AK59">
        <v>320.2</v>
      </c>
      <c r="AL59">
        <v>14.2</v>
      </c>
      <c r="AM59">
        <v>1.87</v>
      </c>
      <c r="AN59">
        <v>30.6</v>
      </c>
      <c r="AO59">
        <v>1408.9</v>
      </c>
      <c r="AP59">
        <v>0.15</v>
      </c>
      <c r="AQ59">
        <v>321.10000000000002</v>
      </c>
      <c r="AR59">
        <v>72.599999999999994</v>
      </c>
      <c r="AS59">
        <v>393.8</v>
      </c>
      <c r="AT59">
        <v>530.9</v>
      </c>
      <c r="AU59">
        <v>31.2</v>
      </c>
      <c r="AV59">
        <v>4.34</v>
      </c>
      <c r="AW59">
        <v>44.8</v>
      </c>
      <c r="AX59">
        <v>2043.8</v>
      </c>
      <c r="AY59">
        <v>0.3</v>
      </c>
      <c r="AZ59">
        <v>533</v>
      </c>
      <c r="BA59">
        <v>105.7</v>
      </c>
      <c r="BB59">
        <v>638.70000000000005</v>
      </c>
      <c r="BC59">
        <v>1200778.3999999999</v>
      </c>
      <c r="BD59">
        <v>22.8</v>
      </c>
      <c r="BE59">
        <v>2.2999999999999998</v>
      </c>
      <c r="BF59">
        <v>143190</v>
      </c>
      <c r="BG59">
        <v>6250.1</v>
      </c>
      <c r="BH59">
        <v>0.5</v>
      </c>
      <c r="BI59">
        <v>1202092.5</v>
      </c>
      <c r="BJ59">
        <v>329592.3</v>
      </c>
      <c r="BK59">
        <v>1531684.8</v>
      </c>
      <c r="BL59">
        <v>0</v>
      </c>
      <c r="BM59">
        <v>23.53</v>
      </c>
      <c r="BN59">
        <v>22.43</v>
      </c>
      <c r="BO59">
        <v>0</v>
      </c>
      <c r="BP59">
        <v>45.96</v>
      </c>
      <c r="BQ59">
        <v>24.99</v>
      </c>
      <c r="BR59">
        <v>24.58</v>
      </c>
      <c r="BS59">
        <v>0</v>
      </c>
      <c r="BT59">
        <v>49.57</v>
      </c>
      <c r="BU59">
        <v>4792919</v>
      </c>
      <c r="BV59">
        <v>1715460.8</v>
      </c>
      <c r="BW59">
        <v>90879</v>
      </c>
      <c r="BX59">
        <v>41566.400000000001</v>
      </c>
      <c r="BY59">
        <v>0</v>
      </c>
      <c r="BZ59">
        <v>0</v>
      </c>
      <c r="CA59">
        <v>0</v>
      </c>
      <c r="CB59">
        <v>0</v>
      </c>
      <c r="CC59">
        <v>0</v>
      </c>
      <c r="CD59">
        <v>700709</v>
      </c>
      <c r="CE59">
        <v>2929082</v>
      </c>
      <c r="CF59">
        <v>0</v>
      </c>
      <c r="CG59">
        <v>5775.5</v>
      </c>
      <c r="CH59">
        <v>0</v>
      </c>
      <c r="CI59">
        <v>0</v>
      </c>
      <c r="CJ59">
        <v>0</v>
      </c>
      <c r="CK59">
        <v>10155.200000000001</v>
      </c>
      <c r="CL59">
        <v>0</v>
      </c>
      <c r="CM59">
        <v>0</v>
      </c>
      <c r="CN59">
        <v>1014751.9</v>
      </c>
      <c r="CO59">
        <v>0</v>
      </c>
      <c r="CP59">
        <v>0</v>
      </c>
      <c r="CQ59">
        <v>63</v>
      </c>
      <c r="CR59">
        <v>10</v>
      </c>
      <c r="CS59">
        <v>0</v>
      </c>
      <c r="CT59">
        <v>0</v>
      </c>
      <c r="CU59">
        <v>0</v>
      </c>
      <c r="CV59">
        <v>0</v>
      </c>
      <c r="CW59">
        <v>503.6</v>
      </c>
      <c r="CX59">
        <v>1504</v>
      </c>
      <c r="CY59">
        <v>0</v>
      </c>
      <c r="CZ59">
        <v>186.4</v>
      </c>
      <c r="DA59">
        <v>0</v>
      </c>
      <c r="DB59">
        <v>0</v>
      </c>
      <c r="DC59">
        <v>0</v>
      </c>
      <c r="DD59">
        <v>652.9</v>
      </c>
      <c r="DE59">
        <v>0</v>
      </c>
      <c r="DF59">
        <v>0</v>
      </c>
      <c r="DG59">
        <v>521.20000000000005</v>
      </c>
      <c r="DH59">
        <v>0</v>
      </c>
      <c r="DI59">
        <v>0</v>
      </c>
      <c r="DJ59">
        <v>251.9</v>
      </c>
      <c r="DK59">
        <v>0</v>
      </c>
      <c r="DL59">
        <v>0</v>
      </c>
      <c r="DM59">
        <v>0</v>
      </c>
      <c r="DN59">
        <v>0.28999999999999998</v>
      </c>
      <c r="DO59">
        <v>0</v>
      </c>
      <c r="DP59">
        <v>0</v>
      </c>
      <c r="DQ59">
        <v>0</v>
      </c>
    </row>
    <row r="60" spans="1:121" x14ac:dyDescent="0.45">
      <c r="A60" t="s">
        <v>110</v>
      </c>
      <c r="B60">
        <v>2040</v>
      </c>
      <c r="C60">
        <v>13213629</v>
      </c>
      <c r="D60">
        <v>1009724.7</v>
      </c>
      <c r="E60">
        <v>0</v>
      </c>
      <c r="F60">
        <v>120670.6</v>
      </c>
      <c r="G60">
        <v>14344023.800000001</v>
      </c>
      <c r="H60">
        <v>12738526.699999999</v>
      </c>
      <c r="I60">
        <v>12671228.1</v>
      </c>
      <c r="J60">
        <v>13931501</v>
      </c>
      <c r="K60">
        <v>5034496.5</v>
      </c>
      <c r="L60">
        <v>3.5900000000000001E-2</v>
      </c>
      <c r="M60">
        <v>5.3999999999999999E-2</v>
      </c>
      <c r="N60">
        <v>0.14599999999999999</v>
      </c>
      <c r="O60">
        <v>96875.47</v>
      </c>
      <c r="P60">
        <v>3390.9</v>
      </c>
      <c r="Q60">
        <v>0.47</v>
      </c>
      <c r="R60">
        <v>0.66</v>
      </c>
      <c r="S60">
        <v>216.6</v>
      </c>
      <c r="T60">
        <v>4.0999999999999996</v>
      </c>
      <c r="U60">
        <v>0.42</v>
      </c>
      <c r="V60">
        <v>25.8</v>
      </c>
      <c r="W60">
        <v>1127.4000000000001</v>
      </c>
      <c r="X60">
        <v>0.1</v>
      </c>
      <c r="Y60">
        <v>216.8</v>
      </c>
      <c r="Z60">
        <v>59.4</v>
      </c>
      <c r="AA60">
        <v>276.2</v>
      </c>
      <c r="AB60">
        <v>145.4</v>
      </c>
      <c r="AC60">
        <v>3.2</v>
      </c>
      <c r="AD60">
        <v>0.35</v>
      </c>
      <c r="AE60">
        <v>18.600000000000001</v>
      </c>
      <c r="AF60">
        <v>747.7</v>
      </c>
      <c r="AG60">
        <v>0.1</v>
      </c>
      <c r="AH60">
        <v>145.6</v>
      </c>
      <c r="AI60">
        <v>40.9</v>
      </c>
      <c r="AJ60">
        <v>186.5</v>
      </c>
      <c r="AK60">
        <v>345.5</v>
      </c>
      <c r="AL60">
        <v>16.2</v>
      </c>
      <c r="AM60">
        <v>2.16</v>
      </c>
      <c r="AN60">
        <v>32.200000000000003</v>
      </c>
      <c r="AO60">
        <v>1493.8</v>
      </c>
      <c r="AP60">
        <v>0.16</v>
      </c>
      <c r="AQ60">
        <v>346.6</v>
      </c>
      <c r="AR60">
        <v>76.7</v>
      </c>
      <c r="AS60">
        <v>423.3</v>
      </c>
      <c r="AT60">
        <v>488.2</v>
      </c>
      <c r="AU60">
        <v>24.9</v>
      </c>
      <c r="AV60">
        <v>3.39</v>
      </c>
      <c r="AW60">
        <v>44.6</v>
      </c>
      <c r="AX60">
        <v>2012.2</v>
      </c>
      <c r="AY60">
        <v>0.27</v>
      </c>
      <c r="AZ60">
        <v>489.9</v>
      </c>
      <c r="BA60">
        <v>104.7</v>
      </c>
      <c r="BB60">
        <v>594.6</v>
      </c>
      <c r="BC60">
        <v>1151910.5</v>
      </c>
      <c r="BD60">
        <v>21.9</v>
      </c>
      <c r="BE60">
        <v>2.2000000000000002</v>
      </c>
      <c r="BF60">
        <v>137375.5</v>
      </c>
      <c r="BG60">
        <v>5996.6</v>
      </c>
      <c r="BH60">
        <v>0.5</v>
      </c>
      <c r="BI60">
        <v>1153170.5</v>
      </c>
      <c r="BJ60">
        <v>316216.5</v>
      </c>
      <c r="BK60">
        <v>1469387</v>
      </c>
      <c r="BL60">
        <v>0</v>
      </c>
      <c r="BM60">
        <v>21.58</v>
      </c>
      <c r="BN60">
        <v>20.75</v>
      </c>
      <c r="BO60">
        <v>0</v>
      </c>
      <c r="BP60">
        <v>42.33</v>
      </c>
      <c r="BQ60">
        <v>23.56</v>
      </c>
      <c r="BR60">
        <v>24.31</v>
      </c>
      <c r="BS60">
        <v>0</v>
      </c>
      <c r="BT60">
        <v>47.86</v>
      </c>
      <c r="BU60">
        <v>5420320</v>
      </c>
      <c r="BV60">
        <v>1672795.8</v>
      </c>
      <c r="BW60">
        <v>856374.6</v>
      </c>
      <c r="BX60">
        <v>40288.400000000001</v>
      </c>
      <c r="BY60">
        <v>0</v>
      </c>
      <c r="BZ60">
        <v>0</v>
      </c>
      <c r="CA60">
        <v>0</v>
      </c>
      <c r="CB60">
        <v>0</v>
      </c>
      <c r="CC60">
        <v>0</v>
      </c>
      <c r="CD60">
        <v>691743.2</v>
      </c>
      <c r="CE60">
        <v>2834549.8</v>
      </c>
      <c r="CF60">
        <v>0</v>
      </c>
      <c r="CG60">
        <v>7438.3</v>
      </c>
      <c r="CH60">
        <v>0</v>
      </c>
      <c r="CI60">
        <v>0</v>
      </c>
      <c r="CJ60">
        <v>0</v>
      </c>
      <c r="CK60">
        <v>8873.5</v>
      </c>
      <c r="CL60">
        <v>0</v>
      </c>
      <c r="CM60">
        <v>0</v>
      </c>
      <c r="CN60">
        <v>981052.5</v>
      </c>
      <c r="CO60">
        <v>0</v>
      </c>
      <c r="CP60">
        <v>0</v>
      </c>
      <c r="CQ60">
        <v>907.8</v>
      </c>
      <c r="CR60">
        <v>10</v>
      </c>
      <c r="CS60">
        <v>0</v>
      </c>
      <c r="CT60">
        <v>0</v>
      </c>
      <c r="CU60">
        <v>0</v>
      </c>
      <c r="CV60">
        <v>0</v>
      </c>
      <c r="CW60">
        <v>513.9</v>
      </c>
      <c r="CX60">
        <v>1489</v>
      </c>
      <c r="CY60">
        <v>0</v>
      </c>
      <c r="CZ60">
        <v>186.4</v>
      </c>
      <c r="DA60">
        <v>0</v>
      </c>
      <c r="DB60">
        <v>0</v>
      </c>
      <c r="DC60">
        <v>0</v>
      </c>
      <c r="DD60">
        <v>652.9</v>
      </c>
      <c r="DE60">
        <v>0</v>
      </c>
      <c r="DF60">
        <v>0</v>
      </c>
      <c r="DG60">
        <v>521.79999999999995</v>
      </c>
      <c r="DH60">
        <v>0</v>
      </c>
      <c r="DI60">
        <v>0</v>
      </c>
      <c r="DJ60">
        <v>2544.9</v>
      </c>
      <c r="DK60">
        <v>0</v>
      </c>
      <c r="DL60">
        <v>0</v>
      </c>
      <c r="DM60">
        <v>0</v>
      </c>
      <c r="DN60">
        <v>0.32</v>
      </c>
      <c r="DO60">
        <v>0</v>
      </c>
      <c r="DP60">
        <v>0</v>
      </c>
      <c r="DQ60">
        <v>0</v>
      </c>
    </row>
    <row r="61" spans="1:121" x14ac:dyDescent="0.45">
      <c r="A61" t="s">
        <v>110</v>
      </c>
      <c r="B61">
        <v>2045</v>
      </c>
      <c r="C61">
        <v>13666422</v>
      </c>
      <c r="D61">
        <v>1088470.3999999999</v>
      </c>
      <c r="E61">
        <v>0</v>
      </c>
      <c r="F61">
        <v>125879.4</v>
      </c>
      <c r="G61">
        <v>14880771.6</v>
      </c>
      <c r="H61">
        <v>13175041.199999999</v>
      </c>
      <c r="I61">
        <v>13216890.4</v>
      </c>
      <c r="J61">
        <v>14519757</v>
      </c>
      <c r="K61">
        <v>5331825</v>
      </c>
      <c r="L61">
        <v>3.5900000000000001E-2</v>
      </c>
      <c r="M61">
        <v>5.3900000000000003E-2</v>
      </c>
      <c r="N61">
        <v>0.14599999999999999</v>
      </c>
      <c r="O61">
        <v>96897.05</v>
      </c>
      <c r="P61">
        <v>3541.6</v>
      </c>
      <c r="Q61">
        <v>0.46</v>
      </c>
      <c r="R61">
        <v>0.64</v>
      </c>
      <c r="S61">
        <v>227.1</v>
      </c>
      <c r="T61">
        <v>4.3</v>
      </c>
      <c r="U61">
        <v>0.43</v>
      </c>
      <c r="V61">
        <v>27</v>
      </c>
      <c r="W61">
        <v>1186.7</v>
      </c>
      <c r="X61">
        <v>0.1</v>
      </c>
      <c r="Y61">
        <v>227.4</v>
      </c>
      <c r="Z61">
        <v>62.4</v>
      </c>
      <c r="AA61">
        <v>289.8</v>
      </c>
      <c r="AB61">
        <v>154.4</v>
      </c>
      <c r="AC61">
        <v>3.3</v>
      </c>
      <c r="AD61">
        <v>0.35</v>
      </c>
      <c r="AE61">
        <v>19.7</v>
      </c>
      <c r="AF61">
        <v>798.1</v>
      </c>
      <c r="AG61">
        <v>0.1</v>
      </c>
      <c r="AH61">
        <v>154.6</v>
      </c>
      <c r="AI61">
        <v>43.5</v>
      </c>
      <c r="AJ61">
        <v>198.2</v>
      </c>
      <c r="AK61">
        <v>338.9</v>
      </c>
      <c r="AL61">
        <v>12.9</v>
      </c>
      <c r="AM61">
        <v>1.66</v>
      </c>
      <c r="AN61">
        <v>34.299999999999997</v>
      </c>
      <c r="AO61">
        <v>1560.1</v>
      </c>
      <c r="AP61">
        <v>0.16</v>
      </c>
      <c r="AQ61">
        <v>339.7</v>
      </c>
      <c r="AR61">
        <v>80.900000000000006</v>
      </c>
      <c r="AS61">
        <v>420.6</v>
      </c>
      <c r="AT61">
        <v>497.5</v>
      </c>
      <c r="AU61">
        <v>24.5</v>
      </c>
      <c r="AV61">
        <v>3.3</v>
      </c>
      <c r="AW61">
        <v>46.5</v>
      </c>
      <c r="AX61">
        <v>2092.3000000000002</v>
      </c>
      <c r="AY61">
        <v>0.26</v>
      </c>
      <c r="AZ61">
        <v>499.1</v>
      </c>
      <c r="BA61">
        <v>109</v>
      </c>
      <c r="BB61">
        <v>608.1</v>
      </c>
      <c r="BC61">
        <v>1260644.8</v>
      </c>
      <c r="BD61">
        <v>23.8</v>
      </c>
      <c r="BE61">
        <v>2.4</v>
      </c>
      <c r="BF61">
        <v>150134</v>
      </c>
      <c r="BG61">
        <v>6585.9</v>
      </c>
      <c r="BH61">
        <v>0.6</v>
      </c>
      <c r="BI61">
        <v>1262006.8999999999</v>
      </c>
      <c r="BJ61">
        <v>346547.5</v>
      </c>
      <c r="BK61">
        <v>1608554.4</v>
      </c>
      <c r="BL61">
        <v>0</v>
      </c>
      <c r="BM61">
        <v>21.48</v>
      </c>
      <c r="BN61">
        <v>20.6</v>
      </c>
      <c r="BO61">
        <v>0</v>
      </c>
      <c r="BP61">
        <v>42.08</v>
      </c>
      <c r="BQ61">
        <v>23.35</v>
      </c>
      <c r="BR61">
        <v>24.2</v>
      </c>
      <c r="BS61">
        <v>0</v>
      </c>
      <c r="BT61">
        <v>47.55</v>
      </c>
      <c r="BU61">
        <v>5672824</v>
      </c>
      <c r="BV61">
        <v>1663881.2</v>
      </c>
      <c r="BW61">
        <v>925339.8</v>
      </c>
      <c r="BX61">
        <v>41192.300000000003</v>
      </c>
      <c r="BY61">
        <v>0</v>
      </c>
      <c r="BZ61">
        <v>0</v>
      </c>
      <c r="CA61">
        <v>0</v>
      </c>
      <c r="CB61">
        <v>0</v>
      </c>
      <c r="CC61">
        <v>0</v>
      </c>
      <c r="CD61">
        <v>710656.8</v>
      </c>
      <c r="CE61">
        <v>2776520.2</v>
      </c>
      <c r="CF61">
        <v>0</v>
      </c>
      <c r="CG61">
        <v>263625</v>
      </c>
      <c r="CH61">
        <v>0</v>
      </c>
      <c r="CI61">
        <v>0</v>
      </c>
      <c r="CJ61">
        <v>0</v>
      </c>
      <c r="CK61">
        <v>2265.1</v>
      </c>
      <c r="CL61">
        <v>0</v>
      </c>
      <c r="CM61">
        <v>0</v>
      </c>
      <c r="CN61">
        <v>953224.5</v>
      </c>
      <c r="CO61">
        <v>0</v>
      </c>
      <c r="CP61">
        <v>0</v>
      </c>
      <c r="CQ61">
        <v>924.2</v>
      </c>
      <c r="CR61">
        <v>10</v>
      </c>
      <c r="CS61">
        <v>0</v>
      </c>
      <c r="CT61">
        <v>0</v>
      </c>
      <c r="CU61">
        <v>0</v>
      </c>
      <c r="CV61">
        <v>0</v>
      </c>
      <c r="CW61">
        <v>542.79999999999995</v>
      </c>
      <c r="CX61">
        <v>1237</v>
      </c>
      <c r="CY61">
        <v>0</v>
      </c>
      <c r="CZ61">
        <v>780.4</v>
      </c>
      <c r="DA61">
        <v>0</v>
      </c>
      <c r="DB61">
        <v>0</v>
      </c>
      <c r="DC61">
        <v>0</v>
      </c>
      <c r="DD61">
        <v>478.9</v>
      </c>
      <c r="DE61">
        <v>0</v>
      </c>
      <c r="DF61">
        <v>0</v>
      </c>
      <c r="DG61">
        <v>515.4</v>
      </c>
      <c r="DH61">
        <v>0</v>
      </c>
      <c r="DI61">
        <v>0</v>
      </c>
      <c r="DJ61">
        <v>2635.1</v>
      </c>
      <c r="DK61">
        <v>0</v>
      </c>
      <c r="DL61">
        <v>0</v>
      </c>
      <c r="DM61">
        <v>0</v>
      </c>
      <c r="DN61">
        <v>0.32</v>
      </c>
      <c r="DO61">
        <v>0</v>
      </c>
      <c r="DP61">
        <v>0</v>
      </c>
      <c r="DQ61">
        <v>0</v>
      </c>
    </row>
    <row r="62" spans="1:121" x14ac:dyDescent="0.45">
      <c r="A62" t="s">
        <v>110</v>
      </c>
      <c r="B62">
        <v>2050</v>
      </c>
      <c r="C62">
        <v>14120499</v>
      </c>
      <c r="D62">
        <v>1063701.8</v>
      </c>
      <c r="E62">
        <v>0</v>
      </c>
      <c r="F62">
        <v>121025.4</v>
      </c>
      <c r="G62">
        <v>15305226.4</v>
      </c>
      <c r="H62">
        <v>13612789.4</v>
      </c>
      <c r="I62">
        <v>13660993.300000001</v>
      </c>
      <c r="J62">
        <v>13680406</v>
      </c>
      <c r="K62">
        <v>5343098.5</v>
      </c>
      <c r="L62">
        <v>3.5900000000000001E-2</v>
      </c>
      <c r="M62">
        <v>5.3900000000000003E-2</v>
      </c>
      <c r="N62">
        <v>0.14599999999999999</v>
      </c>
      <c r="O62">
        <v>95290.07</v>
      </c>
      <c r="P62">
        <v>3674.1</v>
      </c>
      <c r="Q62">
        <v>0.37</v>
      </c>
      <c r="R62">
        <v>0.61</v>
      </c>
      <c r="S62">
        <v>302.2</v>
      </c>
      <c r="T62">
        <v>5.7</v>
      </c>
      <c r="U62">
        <v>0.56999999999999995</v>
      </c>
      <c r="V62">
        <v>35.9</v>
      </c>
      <c r="W62">
        <v>1580.1</v>
      </c>
      <c r="X62">
        <v>0.13</v>
      </c>
      <c r="Y62">
        <v>302.5</v>
      </c>
      <c r="Z62">
        <v>83</v>
      </c>
      <c r="AA62">
        <v>385.5</v>
      </c>
      <c r="AB62">
        <v>181</v>
      </c>
      <c r="AC62">
        <v>3.5</v>
      </c>
      <c r="AD62">
        <v>0.36</v>
      </c>
      <c r="AE62">
        <v>22.9</v>
      </c>
      <c r="AF62">
        <v>945.9</v>
      </c>
      <c r="AG62">
        <v>0.11</v>
      </c>
      <c r="AH62">
        <v>181.2</v>
      </c>
      <c r="AI62">
        <v>51.2</v>
      </c>
      <c r="AJ62">
        <v>232.4</v>
      </c>
      <c r="AK62">
        <v>327</v>
      </c>
      <c r="AL62">
        <v>9.9</v>
      </c>
      <c r="AM62">
        <v>1.2</v>
      </c>
      <c r="AN62">
        <v>35.5</v>
      </c>
      <c r="AO62">
        <v>1587.6</v>
      </c>
      <c r="AP62">
        <v>0.15</v>
      </c>
      <c r="AQ62">
        <v>327.60000000000002</v>
      </c>
      <c r="AR62">
        <v>82.9</v>
      </c>
      <c r="AS62">
        <v>410.5</v>
      </c>
      <c r="AT62">
        <v>487.7</v>
      </c>
      <c r="AU62">
        <v>19.3</v>
      </c>
      <c r="AV62">
        <v>2.5099999999999998</v>
      </c>
      <c r="AW62">
        <v>49.3</v>
      </c>
      <c r="AX62">
        <v>2209.4</v>
      </c>
      <c r="AY62">
        <v>0.25</v>
      </c>
      <c r="AZ62">
        <v>489</v>
      </c>
      <c r="BA62">
        <v>115.3</v>
      </c>
      <c r="BB62">
        <v>604.20000000000005</v>
      </c>
      <c r="BC62">
        <v>2059671.5</v>
      </c>
      <c r="BD62">
        <v>38.799999999999997</v>
      </c>
      <c r="BE62">
        <v>3.9</v>
      </c>
      <c r="BF62">
        <v>244498.2</v>
      </c>
      <c r="BG62">
        <v>10770.1</v>
      </c>
      <c r="BH62">
        <v>0.9</v>
      </c>
      <c r="BI62">
        <v>2061889.2</v>
      </c>
      <c r="BJ62">
        <v>565693.80000000005</v>
      </c>
      <c r="BK62">
        <v>2627583</v>
      </c>
      <c r="BL62">
        <v>0</v>
      </c>
      <c r="BM62">
        <v>22.24</v>
      </c>
      <c r="BN62">
        <v>20.420000000000002</v>
      </c>
      <c r="BO62">
        <v>0.52</v>
      </c>
      <c r="BP62">
        <v>43.18</v>
      </c>
      <c r="BQ62">
        <v>24.15</v>
      </c>
      <c r="BR62">
        <v>23.88</v>
      </c>
      <c r="BS62">
        <v>0.55000000000000004</v>
      </c>
      <c r="BT62">
        <v>48.58</v>
      </c>
      <c r="BU62">
        <v>6978242.5</v>
      </c>
      <c r="BV62">
        <v>1644233.1</v>
      </c>
      <c r="BW62">
        <v>912136.8</v>
      </c>
      <c r="BX62">
        <v>40484.9</v>
      </c>
      <c r="BY62">
        <v>0</v>
      </c>
      <c r="BZ62">
        <v>0</v>
      </c>
      <c r="CA62">
        <v>0</v>
      </c>
      <c r="CB62">
        <v>0</v>
      </c>
      <c r="CC62">
        <v>0</v>
      </c>
      <c r="CD62">
        <v>736697.2</v>
      </c>
      <c r="CE62">
        <v>2674117.2000000002</v>
      </c>
      <c r="CF62">
        <v>0</v>
      </c>
      <c r="CG62">
        <v>1706838.8</v>
      </c>
      <c r="CH62">
        <v>0</v>
      </c>
      <c r="CI62">
        <v>0</v>
      </c>
      <c r="CJ62">
        <v>0</v>
      </c>
      <c r="CK62">
        <v>431.6</v>
      </c>
      <c r="CL62">
        <v>0</v>
      </c>
      <c r="CM62">
        <v>0</v>
      </c>
      <c r="CN62">
        <v>907535.9</v>
      </c>
      <c r="CO62">
        <v>0</v>
      </c>
      <c r="CP62">
        <v>0</v>
      </c>
      <c r="CQ62">
        <v>862.7</v>
      </c>
      <c r="CR62">
        <v>10</v>
      </c>
      <c r="CS62">
        <v>0</v>
      </c>
      <c r="CT62">
        <v>0</v>
      </c>
      <c r="CU62">
        <v>0</v>
      </c>
      <c r="CV62">
        <v>0</v>
      </c>
      <c r="CW62">
        <v>577</v>
      </c>
      <c r="CX62">
        <v>924</v>
      </c>
      <c r="CY62">
        <v>0</v>
      </c>
      <c r="CZ62">
        <v>1729.7</v>
      </c>
      <c r="DA62">
        <v>0</v>
      </c>
      <c r="DB62">
        <v>0</v>
      </c>
      <c r="DC62">
        <v>0</v>
      </c>
      <c r="DD62">
        <v>28.9</v>
      </c>
      <c r="DE62">
        <v>0</v>
      </c>
      <c r="DF62">
        <v>0</v>
      </c>
      <c r="DG62">
        <v>507.8</v>
      </c>
      <c r="DH62">
        <v>0</v>
      </c>
      <c r="DI62">
        <v>0</v>
      </c>
      <c r="DJ62">
        <v>2389.1999999999998</v>
      </c>
      <c r="DK62">
        <v>0</v>
      </c>
      <c r="DL62">
        <v>0</v>
      </c>
      <c r="DM62">
        <v>1.8</v>
      </c>
      <c r="DN62">
        <v>0.32</v>
      </c>
      <c r="DO62">
        <v>0</v>
      </c>
      <c r="DP62">
        <v>0</v>
      </c>
      <c r="DQ62">
        <v>0</v>
      </c>
    </row>
    <row r="63" spans="1:121" x14ac:dyDescent="0.45">
      <c r="A63" t="s">
        <v>114</v>
      </c>
      <c r="B63">
        <v>2024</v>
      </c>
      <c r="C63">
        <v>249849980</v>
      </c>
      <c r="D63">
        <v>465445.9</v>
      </c>
      <c r="E63">
        <v>0</v>
      </c>
      <c r="F63">
        <v>1257940.3</v>
      </c>
      <c r="G63">
        <v>251573369.5</v>
      </c>
      <c r="H63">
        <v>240870792.69999999</v>
      </c>
      <c r="I63">
        <v>199603710.90000001</v>
      </c>
      <c r="J63">
        <v>48279480</v>
      </c>
      <c r="K63">
        <v>36302692</v>
      </c>
      <c r="L63">
        <v>3.5900000000000001E-2</v>
      </c>
      <c r="M63">
        <v>5.3900000000000003E-2</v>
      </c>
      <c r="N63">
        <v>0.15</v>
      </c>
      <c r="O63">
        <v>9059.0400000000009</v>
      </c>
      <c r="P63">
        <v>56445.9</v>
      </c>
      <c r="Q63">
        <v>0.36</v>
      </c>
      <c r="R63">
        <v>0.36</v>
      </c>
      <c r="S63">
        <v>286.89999999999998</v>
      </c>
      <c r="T63">
        <v>11.9</v>
      </c>
      <c r="U63">
        <v>1.54</v>
      </c>
      <c r="V63">
        <v>30</v>
      </c>
      <c r="W63">
        <v>1299.8</v>
      </c>
      <c r="X63">
        <v>0.16</v>
      </c>
      <c r="Y63">
        <v>287.7</v>
      </c>
      <c r="Z63">
        <v>68.8</v>
      </c>
      <c r="AA63">
        <v>356.5</v>
      </c>
      <c r="AB63">
        <v>300.2</v>
      </c>
      <c r="AC63">
        <v>12.6</v>
      </c>
      <c r="AD63">
        <v>1.64</v>
      </c>
      <c r="AE63">
        <v>31.4</v>
      </c>
      <c r="AF63">
        <v>1354.7</v>
      </c>
      <c r="AG63">
        <v>0.17</v>
      </c>
      <c r="AH63">
        <v>301.10000000000002</v>
      </c>
      <c r="AI63">
        <v>71.8</v>
      </c>
      <c r="AJ63">
        <v>372.8</v>
      </c>
      <c r="AK63">
        <v>238.1</v>
      </c>
      <c r="AL63">
        <v>11.3</v>
      </c>
      <c r="AM63">
        <v>1.54</v>
      </c>
      <c r="AN63">
        <v>22.3</v>
      </c>
      <c r="AO63">
        <v>997.8</v>
      </c>
      <c r="AP63">
        <v>0.13</v>
      </c>
      <c r="AQ63">
        <v>238.9</v>
      </c>
      <c r="AR63">
        <v>52.1</v>
      </c>
      <c r="AS63">
        <v>291</v>
      </c>
      <c r="AT63">
        <v>654</v>
      </c>
      <c r="AU63">
        <v>43</v>
      </c>
      <c r="AV63">
        <v>6.08</v>
      </c>
      <c r="AW63">
        <v>50.9</v>
      </c>
      <c r="AX63">
        <v>2343.4</v>
      </c>
      <c r="AY63">
        <v>0.38</v>
      </c>
      <c r="AZ63">
        <v>656.9</v>
      </c>
      <c r="BA63">
        <v>120.9</v>
      </c>
      <c r="BB63">
        <v>777.8</v>
      </c>
      <c r="BC63">
        <v>68354947.599999994</v>
      </c>
      <c r="BD63">
        <v>2821.7</v>
      </c>
      <c r="BE63">
        <v>365.5</v>
      </c>
      <c r="BF63">
        <v>7156729.4000000004</v>
      </c>
      <c r="BG63">
        <v>309789.2</v>
      </c>
      <c r="BH63">
        <v>37.6</v>
      </c>
      <c r="BI63">
        <v>68538821.799999997</v>
      </c>
      <c r="BJ63">
        <v>16398720</v>
      </c>
      <c r="BK63">
        <v>84937541.799999997</v>
      </c>
      <c r="BL63">
        <v>0</v>
      </c>
      <c r="BM63">
        <v>31.84</v>
      </c>
      <c r="BN63">
        <v>1.75</v>
      </c>
      <c r="BO63">
        <v>0</v>
      </c>
      <c r="BP63">
        <v>33.590000000000003</v>
      </c>
      <c r="BQ63">
        <v>33.71</v>
      </c>
      <c r="BR63">
        <v>1.89</v>
      </c>
      <c r="BS63">
        <v>0</v>
      </c>
      <c r="BT63">
        <v>35.6</v>
      </c>
      <c r="BU63">
        <v>239514340</v>
      </c>
      <c r="BV63">
        <v>51969660</v>
      </c>
      <c r="BW63">
        <v>395636.5</v>
      </c>
      <c r="BX63">
        <v>4058194.5</v>
      </c>
      <c r="BY63">
        <v>0</v>
      </c>
      <c r="BZ63">
        <v>0</v>
      </c>
      <c r="CA63">
        <v>15368901</v>
      </c>
      <c r="CB63">
        <v>0</v>
      </c>
      <c r="CC63">
        <v>0</v>
      </c>
      <c r="CD63">
        <v>2992187</v>
      </c>
      <c r="CE63">
        <v>137555170</v>
      </c>
      <c r="CF63">
        <v>0</v>
      </c>
      <c r="CG63">
        <v>722766.8</v>
      </c>
      <c r="CH63">
        <v>0</v>
      </c>
      <c r="CI63">
        <v>216461.9</v>
      </c>
      <c r="CJ63">
        <v>29227546</v>
      </c>
      <c r="CK63">
        <v>0</v>
      </c>
      <c r="CL63">
        <v>0</v>
      </c>
      <c r="CM63">
        <v>0</v>
      </c>
      <c r="CN63">
        <v>48977470</v>
      </c>
      <c r="CO63">
        <v>0</v>
      </c>
      <c r="CP63">
        <v>0</v>
      </c>
      <c r="CQ63">
        <v>498</v>
      </c>
      <c r="CR63">
        <v>760.3</v>
      </c>
      <c r="CS63">
        <v>0</v>
      </c>
      <c r="CT63">
        <v>5892</v>
      </c>
      <c r="CU63">
        <v>0</v>
      </c>
      <c r="CV63">
        <v>0</v>
      </c>
      <c r="CW63">
        <v>1957.3</v>
      </c>
      <c r="CX63">
        <v>33466</v>
      </c>
      <c r="CY63">
        <v>0</v>
      </c>
      <c r="CZ63">
        <v>6009.2</v>
      </c>
      <c r="DA63">
        <v>0</v>
      </c>
      <c r="DB63">
        <v>54.5</v>
      </c>
      <c r="DC63">
        <v>3666</v>
      </c>
      <c r="DD63">
        <v>0</v>
      </c>
      <c r="DE63">
        <v>0</v>
      </c>
      <c r="DF63">
        <v>0</v>
      </c>
      <c r="DG63">
        <v>20461.2</v>
      </c>
      <c r="DH63">
        <v>0</v>
      </c>
      <c r="DI63">
        <v>0</v>
      </c>
      <c r="DJ63">
        <v>1093.3</v>
      </c>
      <c r="DK63">
        <v>0</v>
      </c>
      <c r="DL63">
        <v>0</v>
      </c>
      <c r="DM63">
        <v>0</v>
      </c>
      <c r="DN63">
        <v>0</v>
      </c>
      <c r="DO63">
        <v>0</v>
      </c>
      <c r="DP63">
        <v>0</v>
      </c>
      <c r="DQ63">
        <v>0</v>
      </c>
    </row>
    <row r="64" spans="1:121" x14ac:dyDescent="0.45">
      <c r="A64" t="s">
        <v>114</v>
      </c>
      <c r="B64">
        <v>2026</v>
      </c>
      <c r="C64">
        <v>255161220</v>
      </c>
      <c r="D64">
        <v>4208060.5</v>
      </c>
      <c r="E64">
        <v>0</v>
      </c>
      <c r="F64">
        <v>1301744.5</v>
      </c>
      <c r="G64">
        <v>260671017.90000001</v>
      </c>
      <c r="H64">
        <v>245991156.30000001</v>
      </c>
      <c r="I64">
        <v>169785728.5</v>
      </c>
      <c r="J64">
        <v>38605410</v>
      </c>
      <c r="K64">
        <v>38340540</v>
      </c>
      <c r="L64">
        <v>3.5900000000000001E-2</v>
      </c>
      <c r="M64">
        <v>5.3900000000000003E-2</v>
      </c>
      <c r="N64">
        <v>0.15</v>
      </c>
      <c r="O64">
        <v>38784.410000000003</v>
      </c>
      <c r="P64">
        <v>57714.5</v>
      </c>
      <c r="Q64">
        <v>0.49</v>
      </c>
      <c r="R64">
        <v>0.46</v>
      </c>
      <c r="S64">
        <v>226.9</v>
      </c>
      <c r="T64">
        <v>9.1999999999999993</v>
      </c>
      <c r="U64">
        <v>1.19</v>
      </c>
      <c r="V64">
        <v>24.1</v>
      </c>
      <c r="W64">
        <v>1033.5</v>
      </c>
      <c r="X64">
        <v>0.13</v>
      </c>
      <c r="Y64">
        <v>227.5</v>
      </c>
      <c r="Z64">
        <v>54.9</v>
      </c>
      <c r="AA64">
        <v>282.39999999999998</v>
      </c>
      <c r="AB64">
        <v>250.5</v>
      </c>
      <c r="AC64">
        <v>10.3</v>
      </c>
      <c r="AD64">
        <v>1.34</v>
      </c>
      <c r="AE64">
        <v>26.6</v>
      </c>
      <c r="AF64">
        <v>1136.5999999999999</v>
      </c>
      <c r="AG64">
        <v>0.15</v>
      </c>
      <c r="AH64">
        <v>251.2</v>
      </c>
      <c r="AI64">
        <v>60.5</v>
      </c>
      <c r="AJ64">
        <v>311.7</v>
      </c>
      <c r="AK64">
        <v>188.4</v>
      </c>
      <c r="AL64">
        <v>8.4</v>
      </c>
      <c r="AM64">
        <v>1.1200000000000001</v>
      </c>
      <c r="AN64">
        <v>18.100000000000001</v>
      </c>
      <c r="AO64">
        <v>813.9</v>
      </c>
      <c r="AP64">
        <v>0.1</v>
      </c>
      <c r="AQ64">
        <v>188.9</v>
      </c>
      <c r="AR64">
        <v>42.4</v>
      </c>
      <c r="AS64">
        <v>231.3</v>
      </c>
      <c r="AT64">
        <v>537.9</v>
      </c>
      <c r="AU64">
        <v>34</v>
      </c>
      <c r="AV64">
        <v>4.7699999999999996</v>
      </c>
      <c r="AW64">
        <v>43</v>
      </c>
      <c r="AX64">
        <v>1999.1</v>
      </c>
      <c r="AY64">
        <v>0.3</v>
      </c>
      <c r="AZ64">
        <v>540.20000000000005</v>
      </c>
      <c r="BA64">
        <v>102.6</v>
      </c>
      <c r="BB64">
        <v>642.79999999999995</v>
      </c>
      <c r="BC64">
        <v>58760397.600000001</v>
      </c>
      <c r="BD64">
        <v>2381.9</v>
      </c>
      <c r="BE64">
        <v>307.5</v>
      </c>
      <c r="BF64">
        <v>6240202.5999999996</v>
      </c>
      <c r="BG64">
        <v>267782.3</v>
      </c>
      <c r="BH64">
        <v>33</v>
      </c>
      <c r="BI64">
        <v>58915318.899999999</v>
      </c>
      <c r="BJ64">
        <v>14229133.199999999</v>
      </c>
      <c r="BK64">
        <v>73144452.099999994</v>
      </c>
      <c r="BL64">
        <v>0</v>
      </c>
      <c r="BM64">
        <v>26.46</v>
      </c>
      <c r="BN64">
        <v>7.38</v>
      </c>
      <c r="BO64">
        <v>0</v>
      </c>
      <c r="BP64">
        <v>33.840000000000003</v>
      </c>
      <c r="BQ64">
        <v>28.25</v>
      </c>
      <c r="BR64">
        <v>8.08</v>
      </c>
      <c r="BS64">
        <v>0</v>
      </c>
      <c r="BT64">
        <v>36.33</v>
      </c>
      <c r="BU64">
        <v>260335310</v>
      </c>
      <c r="BV64">
        <v>90885290</v>
      </c>
      <c r="BW64">
        <v>3596230.5</v>
      </c>
      <c r="BX64">
        <v>3856104.8</v>
      </c>
      <c r="BY64">
        <v>0</v>
      </c>
      <c r="BZ64">
        <v>0</v>
      </c>
      <c r="CA64">
        <v>12840486</v>
      </c>
      <c r="CB64">
        <v>0</v>
      </c>
      <c r="CC64">
        <v>0</v>
      </c>
      <c r="CD64">
        <v>4692662</v>
      </c>
      <c r="CE64">
        <v>120071660</v>
      </c>
      <c r="CF64">
        <v>0</v>
      </c>
      <c r="CG64">
        <v>705822.4</v>
      </c>
      <c r="CH64">
        <v>0</v>
      </c>
      <c r="CI64">
        <v>213767.2</v>
      </c>
      <c r="CJ64">
        <v>28165948</v>
      </c>
      <c r="CK64">
        <v>0</v>
      </c>
      <c r="CL64">
        <v>0</v>
      </c>
      <c r="CM64">
        <v>0</v>
      </c>
      <c r="CN64">
        <v>86192620</v>
      </c>
      <c r="CO64">
        <v>0</v>
      </c>
      <c r="CP64">
        <v>0</v>
      </c>
      <c r="CQ64">
        <v>2542.1</v>
      </c>
      <c r="CR64">
        <v>760.3</v>
      </c>
      <c r="CS64">
        <v>0</v>
      </c>
      <c r="CT64">
        <v>5817</v>
      </c>
      <c r="CU64">
        <v>0</v>
      </c>
      <c r="CV64">
        <v>0</v>
      </c>
      <c r="CW64">
        <v>3408.5</v>
      </c>
      <c r="CX64">
        <v>33466</v>
      </c>
      <c r="CY64">
        <v>0</v>
      </c>
      <c r="CZ64">
        <v>6009.2</v>
      </c>
      <c r="DA64">
        <v>0</v>
      </c>
      <c r="DB64">
        <v>54.5</v>
      </c>
      <c r="DC64">
        <v>3666</v>
      </c>
      <c r="DD64">
        <v>0</v>
      </c>
      <c r="DE64">
        <v>0</v>
      </c>
      <c r="DF64">
        <v>0</v>
      </c>
      <c r="DG64">
        <v>36526.1</v>
      </c>
      <c r="DH64">
        <v>0</v>
      </c>
      <c r="DI64">
        <v>0</v>
      </c>
      <c r="DJ64">
        <v>9589.1</v>
      </c>
      <c r="DK64">
        <v>0</v>
      </c>
      <c r="DL64">
        <v>0</v>
      </c>
      <c r="DM64">
        <v>0</v>
      </c>
      <c r="DN64">
        <v>0</v>
      </c>
      <c r="DO64">
        <v>0</v>
      </c>
      <c r="DP64">
        <v>0</v>
      </c>
      <c r="DQ64">
        <v>0</v>
      </c>
    </row>
    <row r="65" spans="1:121" x14ac:dyDescent="0.45">
      <c r="A65" t="s">
        <v>114</v>
      </c>
      <c r="B65">
        <v>2028</v>
      </c>
      <c r="C65">
        <v>261894880</v>
      </c>
      <c r="D65">
        <v>8509912</v>
      </c>
      <c r="E65">
        <v>0</v>
      </c>
      <c r="F65">
        <v>1669482.1</v>
      </c>
      <c r="G65">
        <v>272074285.19999999</v>
      </c>
      <c r="H65">
        <v>252482851.19999999</v>
      </c>
      <c r="I65">
        <v>139690358</v>
      </c>
      <c r="J65">
        <v>49486264</v>
      </c>
      <c r="K65">
        <v>67733300</v>
      </c>
      <c r="L65">
        <v>3.5900000000000001E-2</v>
      </c>
      <c r="M65">
        <v>5.3900000000000003E-2</v>
      </c>
      <c r="N65">
        <v>0.15</v>
      </c>
      <c r="O65">
        <v>48614.97</v>
      </c>
      <c r="P65">
        <v>59360.7</v>
      </c>
      <c r="Q65">
        <v>0.59</v>
      </c>
      <c r="R65">
        <v>0.52</v>
      </c>
      <c r="S65">
        <v>172.1</v>
      </c>
      <c r="T65">
        <v>5.9</v>
      </c>
      <c r="U65">
        <v>0.73</v>
      </c>
      <c r="V65">
        <v>19.5</v>
      </c>
      <c r="W65">
        <v>820</v>
      </c>
      <c r="X65">
        <v>0.1</v>
      </c>
      <c r="Y65">
        <v>172.4</v>
      </c>
      <c r="Z65">
        <v>43.9</v>
      </c>
      <c r="AA65">
        <v>216.4</v>
      </c>
      <c r="AB65">
        <v>208.3</v>
      </c>
      <c r="AC65">
        <v>7.2</v>
      </c>
      <c r="AD65">
        <v>0.9</v>
      </c>
      <c r="AE65">
        <v>23.7</v>
      </c>
      <c r="AF65">
        <v>989.5</v>
      </c>
      <c r="AG65">
        <v>0.13</v>
      </c>
      <c r="AH65">
        <v>208.7</v>
      </c>
      <c r="AI65">
        <v>53.2</v>
      </c>
      <c r="AJ65">
        <v>261.89999999999998</v>
      </c>
      <c r="AK65">
        <v>141.4</v>
      </c>
      <c r="AL65">
        <v>4.5</v>
      </c>
      <c r="AM65">
        <v>0.55000000000000004</v>
      </c>
      <c r="AN65">
        <v>15.1</v>
      </c>
      <c r="AO65">
        <v>677.9</v>
      </c>
      <c r="AP65">
        <v>7.0000000000000007E-2</v>
      </c>
      <c r="AQ65">
        <v>141.69999999999999</v>
      </c>
      <c r="AR65">
        <v>35.4</v>
      </c>
      <c r="AS65">
        <v>177</v>
      </c>
      <c r="AT65">
        <v>460.3</v>
      </c>
      <c r="AU65">
        <v>27</v>
      </c>
      <c r="AV65">
        <v>3.76</v>
      </c>
      <c r="AW65">
        <v>39.1</v>
      </c>
      <c r="AX65">
        <v>1768.7</v>
      </c>
      <c r="AY65">
        <v>0.27</v>
      </c>
      <c r="AZ65">
        <v>462.1</v>
      </c>
      <c r="BA65">
        <v>91.9</v>
      </c>
      <c r="BB65">
        <v>554</v>
      </c>
      <c r="BC65">
        <v>49665396.5</v>
      </c>
      <c r="BD65">
        <v>1685.1</v>
      </c>
      <c r="BE65">
        <v>209.2</v>
      </c>
      <c r="BF65">
        <v>5625098.2999999998</v>
      </c>
      <c r="BG65">
        <v>236828.7</v>
      </c>
      <c r="BH65">
        <v>28.6</v>
      </c>
      <c r="BI65">
        <v>49772732.200000003</v>
      </c>
      <c r="BJ65">
        <v>12690390.9</v>
      </c>
      <c r="BK65">
        <v>62463123.100000001</v>
      </c>
      <c r="BL65">
        <v>0</v>
      </c>
      <c r="BM65">
        <v>22.43</v>
      </c>
      <c r="BN65">
        <v>9.14</v>
      </c>
      <c r="BO65">
        <v>0</v>
      </c>
      <c r="BP65">
        <v>31.57</v>
      </c>
      <c r="BQ65">
        <v>24.24</v>
      </c>
      <c r="BR65">
        <v>10.17</v>
      </c>
      <c r="BS65">
        <v>0</v>
      </c>
      <c r="BT65">
        <v>34.4</v>
      </c>
      <c r="BU65">
        <v>290353300</v>
      </c>
      <c r="BV65">
        <v>132383920</v>
      </c>
      <c r="BW65">
        <v>7292401.5</v>
      </c>
      <c r="BX65">
        <v>3607492.8</v>
      </c>
      <c r="BY65">
        <v>0</v>
      </c>
      <c r="BZ65">
        <v>0</v>
      </c>
      <c r="CA65">
        <v>7667393.5</v>
      </c>
      <c r="CB65">
        <v>0</v>
      </c>
      <c r="CC65">
        <v>0</v>
      </c>
      <c r="CD65">
        <v>7655811</v>
      </c>
      <c r="CE65">
        <v>110991630</v>
      </c>
      <c r="CF65">
        <v>0</v>
      </c>
      <c r="CG65">
        <v>675506</v>
      </c>
      <c r="CH65">
        <v>0</v>
      </c>
      <c r="CI65">
        <v>224774.9</v>
      </c>
      <c r="CJ65">
        <v>27510182</v>
      </c>
      <c r="CK65">
        <v>0</v>
      </c>
      <c r="CL65">
        <v>0</v>
      </c>
      <c r="CM65">
        <v>0</v>
      </c>
      <c r="CN65">
        <v>124728110</v>
      </c>
      <c r="CO65">
        <v>0</v>
      </c>
      <c r="CP65">
        <v>0</v>
      </c>
      <c r="CQ65">
        <v>4992.5</v>
      </c>
      <c r="CR65">
        <v>760.3</v>
      </c>
      <c r="CS65">
        <v>0</v>
      </c>
      <c r="CT65">
        <v>5817</v>
      </c>
      <c r="CU65">
        <v>0</v>
      </c>
      <c r="CV65">
        <v>0</v>
      </c>
      <c r="CW65">
        <v>5604.1</v>
      </c>
      <c r="CX65">
        <v>33466</v>
      </c>
      <c r="CY65">
        <v>0</v>
      </c>
      <c r="CZ65">
        <v>6009.2</v>
      </c>
      <c r="DA65">
        <v>0</v>
      </c>
      <c r="DB65">
        <v>57.5</v>
      </c>
      <c r="DC65">
        <v>3666</v>
      </c>
      <c r="DD65">
        <v>0</v>
      </c>
      <c r="DE65">
        <v>0</v>
      </c>
      <c r="DF65">
        <v>0</v>
      </c>
      <c r="DG65">
        <v>54310</v>
      </c>
      <c r="DH65">
        <v>0</v>
      </c>
      <c r="DI65">
        <v>0</v>
      </c>
      <c r="DJ65">
        <v>18900.099999999999</v>
      </c>
      <c r="DK65">
        <v>0</v>
      </c>
      <c r="DL65">
        <v>0</v>
      </c>
      <c r="DM65">
        <v>0</v>
      </c>
      <c r="DN65">
        <v>0</v>
      </c>
      <c r="DO65">
        <v>0</v>
      </c>
      <c r="DP65">
        <v>0</v>
      </c>
      <c r="DQ65">
        <v>0</v>
      </c>
    </row>
    <row r="66" spans="1:121" x14ac:dyDescent="0.45">
      <c r="A66" t="s">
        <v>114</v>
      </c>
      <c r="B66">
        <v>2030</v>
      </c>
      <c r="C66">
        <v>269876500</v>
      </c>
      <c r="D66">
        <v>15309517</v>
      </c>
      <c r="E66">
        <v>0</v>
      </c>
      <c r="F66">
        <v>1787591.1</v>
      </c>
      <c r="G66">
        <v>286973633.19999999</v>
      </c>
      <c r="H66">
        <v>260177654.40000001</v>
      </c>
      <c r="I66">
        <v>135098271.59999999</v>
      </c>
      <c r="J66">
        <v>54439064</v>
      </c>
      <c r="K66">
        <v>69225350</v>
      </c>
      <c r="L66">
        <v>3.5900000000000001E-2</v>
      </c>
      <c r="M66">
        <v>5.3900000000000003E-2</v>
      </c>
      <c r="N66">
        <v>0.15</v>
      </c>
      <c r="O66">
        <v>51640.639999999999</v>
      </c>
      <c r="P66">
        <v>61058.2</v>
      </c>
      <c r="Q66">
        <v>0.65</v>
      </c>
      <c r="R66">
        <v>0.57999999999999996</v>
      </c>
      <c r="S66">
        <v>145.30000000000001</v>
      </c>
      <c r="T66">
        <v>4.8</v>
      </c>
      <c r="U66">
        <v>0.59</v>
      </c>
      <c r="V66">
        <v>16.8</v>
      </c>
      <c r="W66">
        <v>698.4</v>
      </c>
      <c r="X66">
        <v>0.09</v>
      </c>
      <c r="Y66">
        <v>145.6</v>
      </c>
      <c r="Z66">
        <v>37.6</v>
      </c>
      <c r="AA66">
        <v>183.2</v>
      </c>
      <c r="AB66">
        <v>181.6</v>
      </c>
      <c r="AC66">
        <v>6.1</v>
      </c>
      <c r="AD66">
        <v>0.76</v>
      </c>
      <c r="AE66">
        <v>21</v>
      </c>
      <c r="AF66">
        <v>867.3</v>
      </c>
      <c r="AG66">
        <v>0.11</v>
      </c>
      <c r="AH66">
        <v>182</v>
      </c>
      <c r="AI66">
        <v>46.9</v>
      </c>
      <c r="AJ66">
        <v>228.9</v>
      </c>
      <c r="AK66">
        <v>162.19999999999999</v>
      </c>
      <c r="AL66">
        <v>5.5</v>
      </c>
      <c r="AM66">
        <v>0.7</v>
      </c>
      <c r="AN66">
        <v>17</v>
      </c>
      <c r="AO66">
        <v>764.6</v>
      </c>
      <c r="AP66">
        <v>0.08</v>
      </c>
      <c r="AQ66">
        <v>162.5</v>
      </c>
      <c r="AR66">
        <v>39.799999999999997</v>
      </c>
      <c r="AS66">
        <v>202.3</v>
      </c>
      <c r="AT66">
        <v>425.3</v>
      </c>
      <c r="AU66">
        <v>25.6</v>
      </c>
      <c r="AV66">
        <v>3.56</v>
      </c>
      <c r="AW66">
        <v>35.299999999999997</v>
      </c>
      <c r="AX66">
        <v>1633.1</v>
      </c>
      <c r="AY66">
        <v>0.23</v>
      </c>
      <c r="AZ66">
        <v>427</v>
      </c>
      <c r="BA66">
        <v>84</v>
      </c>
      <c r="BB66">
        <v>511.1</v>
      </c>
      <c r="BC66">
        <v>43563041.600000001</v>
      </c>
      <c r="BD66">
        <v>1422.8</v>
      </c>
      <c r="BE66">
        <v>175</v>
      </c>
      <c r="BF66">
        <v>5027810.9000000004</v>
      </c>
      <c r="BG66">
        <v>209564.9</v>
      </c>
      <c r="BH66">
        <v>25.7</v>
      </c>
      <c r="BI66">
        <v>43653215.399999999</v>
      </c>
      <c r="BJ66">
        <v>11279861.9</v>
      </c>
      <c r="BK66">
        <v>54933077.299999997</v>
      </c>
      <c r="BL66">
        <v>0</v>
      </c>
      <c r="BM66">
        <v>20.77</v>
      </c>
      <c r="BN66">
        <v>9.57</v>
      </c>
      <c r="BO66">
        <v>0</v>
      </c>
      <c r="BP66">
        <v>30.34</v>
      </c>
      <c r="BQ66">
        <v>22.86</v>
      </c>
      <c r="BR66">
        <v>10.88</v>
      </c>
      <c r="BS66">
        <v>0</v>
      </c>
      <c r="BT66">
        <v>33.74</v>
      </c>
      <c r="BU66">
        <v>301807940</v>
      </c>
      <c r="BV66">
        <v>151875360</v>
      </c>
      <c r="BW66">
        <v>13047875</v>
      </c>
      <c r="BX66">
        <v>3434471.2</v>
      </c>
      <c r="BY66">
        <v>0</v>
      </c>
      <c r="BZ66">
        <v>0</v>
      </c>
      <c r="CA66">
        <v>6207236.5</v>
      </c>
      <c r="CB66">
        <v>0</v>
      </c>
      <c r="CC66">
        <v>0</v>
      </c>
      <c r="CD66">
        <v>11795187</v>
      </c>
      <c r="CE66">
        <v>99247130</v>
      </c>
      <c r="CF66">
        <v>0</v>
      </c>
      <c r="CG66">
        <v>661493.30000000005</v>
      </c>
      <c r="CH66">
        <v>0</v>
      </c>
      <c r="CI66">
        <v>223900.6</v>
      </c>
      <c r="CJ66">
        <v>27110458</v>
      </c>
      <c r="CK66">
        <v>0</v>
      </c>
      <c r="CL66">
        <v>0</v>
      </c>
      <c r="CM66">
        <v>0</v>
      </c>
      <c r="CN66">
        <v>140080180</v>
      </c>
      <c r="CO66">
        <v>0</v>
      </c>
      <c r="CP66">
        <v>0</v>
      </c>
      <c r="CQ66">
        <v>8286.7999999999993</v>
      </c>
      <c r="CR66">
        <v>760.3</v>
      </c>
      <c r="CS66">
        <v>0</v>
      </c>
      <c r="CT66">
        <v>5817</v>
      </c>
      <c r="CU66">
        <v>0</v>
      </c>
      <c r="CV66">
        <v>0</v>
      </c>
      <c r="CW66">
        <v>8804</v>
      </c>
      <c r="CX66">
        <v>32654.2</v>
      </c>
      <c r="CY66">
        <v>0</v>
      </c>
      <c r="CZ66">
        <v>6009.2</v>
      </c>
      <c r="DA66">
        <v>0</v>
      </c>
      <c r="DB66">
        <v>57.5</v>
      </c>
      <c r="DC66">
        <v>3666</v>
      </c>
      <c r="DD66">
        <v>0</v>
      </c>
      <c r="DE66">
        <v>0</v>
      </c>
      <c r="DF66">
        <v>0</v>
      </c>
      <c r="DG66">
        <v>61649</v>
      </c>
      <c r="DH66">
        <v>0</v>
      </c>
      <c r="DI66">
        <v>0</v>
      </c>
      <c r="DJ66">
        <v>34441.1</v>
      </c>
      <c r="DK66">
        <v>0</v>
      </c>
      <c r="DL66">
        <v>0</v>
      </c>
      <c r="DM66">
        <v>0</v>
      </c>
      <c r="DN66">
        <v>0</v>
      </c>
      <c r="DO66">
        <v>0</v>
      </c>
      <c r="DP66">
        <v>0</v>
      </c>
      <c r="DQ66">
        <v>0</v>
      </c>
    </row>
    <row r="67" spans="1:121" x14ac:dyDescent="0.45">
      <c r="A67" t="s">
        <v>114</v>
      </c>
      <c r="B67">
        <v>2035</v>
      </c>
      <c r="C67">
        <v>291435620</v>
      </c>
      <c r="D67">
        <v>39155470</v>
      </c>
      <c r="E67">
        <v>0</v>
      </c>
      <c r="F67">
        <v>1553729.1</v>
      </c>
      <c r="G67">
        <v>332144806.10000002</v>
      </c>
      <c r="H67">
        <v>280961959.60000002</v>
      </c>
      <c r="I67">
        <v>139529976.09999999</v>
      </c>
      <c r="J67">
        <v>45453932</v>
      </c>
      <c r="K67">
        <v>57362988</v>
      </c>
      <c r="L67">
        <v>3.5900000000000001E-2</v>
      </c>
      <c r="M67">
        <v>5.3900000000000003E-2</v>
      </c>
      <c r="N67">
        <v>0.15</v>
      </c>
      <c r="O67">
        <v>78470.12</v>
      </c>
      <c r="P67">
        <v>67270.5</v>
      </c>
      <c r="Q67">
        <v>0.74</v>
      </c>
      <c r="R67">
        <v>0.68</v>
      </c>
      <c r="S67">
        <v>98.1</v>
      </c>
      <c r="T67">
        <v>2.4</v>
      </c>
      <c r="U67">
        <v>0.26</v>
      </c>
      <c r="V67">
        <v>12.3</v>
      </c>
      <c r="W67">
        <v>499.1</v>
      </c>
      <c r="X67">
        <v>0.06</v>
      </c>
      <c r="Y67">
        <v>98.2</v>
      </c>
      <c r="Z67">
        <v>27.2</v>
      </c>
      <c r="AA67">
        <v>125.5</v>
      </c>
      <c r="AB67">
        <v>131.5</v>
      </c>
      <c r="AC67">
        <v>3.5</v>
      </c>
      <c r="AD67">
        <v>0.41</v>
      </c>
      <c r="AE67">
        <v>16.399999999999999</v>
      </c>
      <c r="AF67">
        <v>658.3</v>
      </c>
      <c r="AG67">
        <v>0.09</v>
      </c>
      <c r="AH67">
        <v>131.69999999999999</v>
      </c>
      <c r="AI67">
        <v>36.1</v>
      </c>
      <c r="AJ67">
        <v>167.8</v>
      </c>
      <c r="AK67">
        <v>204.7</v>
      </c>
      <c r="AL67">
        <v>8.3000000000000007</v>
      </c>
      <c r="AM67">
        <v>1.08</v>
      </c>
      <c r="AN67">
        <v>20.2</v>
      </c>
      <c r="AO67">
        <v>924.7</v>
      </c>
      <c r="AP67">
        <v>0.1</v>
      </c>
      <c r="AQ67">
        <v>205.2</v>
      </c>
      <c r="AR67">
        <v>47.8</v>
      </c>
      <c r="AS67">
        <v>253</v>
      </c>
      <c r="AT67">
        <v>368.9</v>
      </c>
      <c r="AU67">
        <v>20.100000000000001</v>
      </c>
      <c r="AV67">
        <v>2.77</v>
      </c>
      <c r="AW67">
        <v>32.4</v>
      </c>
      <c r="AX67">
        <v>1476.6</v>
      </c>
      <c r="AY67">
        <v>0.2</v>
      </c>
      <c r="AZ67">
        <v>370.2</v>
      </c>
      <c r="BA67">
        <v>76.5</v>
      </c>
      <c r="BB67">
        <v>446.7</v>
      </c>
      <c r="BC67">
        <v>33507529.5</v>
      </c>
      <c r="BD67">
        <v>802</v>
      </c>
      <c r="BE67">
        <v>89.5</v>
      </c>
      <c r="BF67">
        <v>4216838.5999999996</v>
      </c>
      <c r="BG67">
        <v>170615.1</v>
      </c>
      <c r="BH67">
        <v>20.9</v>
      </c>
      <c r="BI67">
        <v>33555856.600000001</v>
      </c>
      <c r="BJ67">
        <v>9306878.4000000004</v>
      </c>
      <c r="BK67">
        <v>42862735</v>
      </c>
      <c r="BL67">
        <v>0</v>
      </c>
      <c r="BM67">
        <v>17.8</v>
      </c>
      <c r="BN67">
        <v>13.85</v>
      </c>
      <c r="BO67">
        <v>0</v>
      </c>
      <c r="BP67">
        <v>31.64</v>
      </c>
      <c r="BQ67">
        <v>20.69</v>
      </c>
      <c r="BR67">
        <v>16.91</v>
      </c>
      <c r="BS67">
        <v>0</v>
      </c>
      <c r="BT67">
        <v>37.6</v>
      </c>
      <c r="BU67">
        <v>344100350</v>
      </c>
      <c r="BV67">
        <v>192614830</v>
      </c>
      <c r="BW67">
        <v>33462204</v>
      </c>
      <c r="BX67">
        <v>3191141</v>
      </c>
      <c r="BY67">
        <v>0</v>
      </c>
      <c r="BZ67">
        <v>0</v>
      </c>
      <c r="CA67">
        <v>1852603.2</v>
      </c>
      <c r="CB67">
        <v>0</v>
      </c>
      <c r="CC67">
        <v>0</v>
      </c>
      <c r="CD67">
        <v>12942960</v>
      </c>
      <c r="CE67">
        <v>85425270</v>
      </c>
      <c r="CF67">
        <v>0</v>
      </c>
      <c r="CG67">
        <v>634947.30000000005</v>
      </c>
      <c r="CH67">
        <v>0</v>
      </c>
      <c r="CI67">
        <v>221980.4</v>
      </c>
      <c r="CJ67">
        <v>26697360</v>
      </c>
      <c r="CK67">
        <v>0</v>
      </c>
      <c r="CL67">
        <v>0</v>
      </c>
      <c r="CM67">
        <v>0</v>
      </c>
      <c r="CN67">
        <v>179671870</v>
      </c>
      <c r="CO67">
        <v>0</v>
      </c>
      <c r="CP67">
        <v>0</v>
      </c>
      <c r="CQ67">
        <v>16554.599999999999</v>
      </c>
      <c r="CR67">
        <v>760.3</v>
      </c>
      <c r="CS67">
        <v>0</v>
      </c>
      <c r="CT67">
        <v>5585</v>
      </c>
      <c r="CU67">
        <v>0</v>
      </c>
      <c r="CV67">
        <v>0</v>
      </c>
      <c r="CW67">
        <v>11735.1</v>
      </c>
      <c r="CX67">
        <v>32482.2</v>
      </c>
      <c r="CY67">
        <v>0</v>
      </c>
      <c r="CZ67">
        <v>5912.2</v>
      </c>
      <c r="DA67">
        <v>0</v>
      </c>
      <c r="DB67">
        <v>57.5</v>
      </c>
      <c r="DC67">
        <v>3666</v>
      </c>
      <c r="DD67">
        <v>0</v>
      </c>
      <c r="DE67">
        <v>0</v>
      </c>
      <c r="DF67">
        <v>0</v>
      </c>
      <c r="DG67">
        <v>84200.8</v>
      </c>
      <c r="DH67">
        <v>0</v>
      </c>
      <c r="DI67">
        <v>0</v>
      </c>
      <c r="DJ67">
        <v>94303.5</v>
      </c>
      <c r="DK67">
        <v>0</v>
      </c>
      <c r="DL67">
        <v>0</v>
      </c>
      <c r="DM67">
        <v>0</v>
      </c>
      <c r="DN67">
        <v>0</v>
      </c>
      <c r="DO67">
        <v>0</v>
      </c>
      <c r="DP67">
        <v>0</v>
      </c>
      <c r="DQ67">
        <v>0</v>
      </c>
    </row>
    <row r="68" spans="1:121" x14ac:dyDescent="0.45">
      <c r="A68" t="s">
        <v>114</v>
      </c>
      <c r="B68">
        <v>2040</v>
      </c>
      <c r="C68">
        <v>315902460</v>
      </c>
      <c r="D68">
        <v>53469870</v>
      </c>
      <c r="E68">
        <v>0</v>
      </c>
      <c r="F68">
        <v>1584455.6</v>
      </c>
      <c r="G68">
        <v>370956787.89999998</v>
      </c>
      <c r="H68">
        <v>304549525</v>
      </c>
      <c r="I68">
        <v>162758173.30000001</v>
      </c>
      <c r="J68">
        <v>51597736</v>
      </c>
      <c r="K68">
        <v>50457348</v>
      </c>
      <c r="L68">
        <v>3.5900000000000001E-2</v>
      </c>
      <c r="M68">
        <v>5.3900000000000003E-2</v>
      </c>
      <c r="N68">
        <v>0.15</v>
      </c>
      <c r="O68">
        <v>72909.960000000006</v>
      </c>
      <c r="P68">
        <v>73379.3</v>
      </c>
      <c r="Q68">
        <v>0.77</v>
      </c>
      <c r="R68">
        <v>0.71</v>
      </c>
      <c r="S68">
        <v>88.3</v>
      </c>
      <c r="T68">
        <v>2</v>
      </c>
      <c r="U68">
        <v>0.22</v>
      </c>
      <c r="V68">
        <v>11.2</v>
      </c>
      <c r="W68">
        <v>452.9</v>
      </c>
      <c r="X68">
        <v>0.06</v>
      </c>
      <c r="Y68">
        <v>88.4</v>
      </c>
      <c r="Z68">
        <v>24.8</v>
      </c>
      <c r="AA68">
        <v>113.1</v>
      </c>
      <c r="AB68">
        <v>116.7</v>
      </c>
      <c r="AC68">
        <v>2.9</v>
      </c>
      <c r="AD68">
        <v>0.33</v>
      </c>
      <c r="AE68">
        <v>14.9</v>
      </c>
      <c r="AF68">
        <v>591.6</v>
      </c>
      <c r="AG68">
        <v>0.08</v>
      </c>
      <c r="AH68">
        <v>116.9</v>
      </c>
      <c r="AI68">
        <v>32.5</v>
      </c>
      <c r="AJ68">
        <v>149.4</v>
      </c>
      <c r="AK68">
        <v>246</v>
      </c>
      <c r="AL68">
        <v>10.6</v>
      </c>
      <c r="AM68">
        <v>1.38</v>
      </c>
      <c r="AN68">
        <v>23.8</v>
      </c>
      <c r="AO68">
        <v>1097</v>
      </c>
      <c r="AP68">
        <v>0.11</v>
      </c>
      <c r="AQ68">
        <v>246.7</v>
      </c>
      <c r="AR68">
        <v>56.5</v>
      </c>
      <c r="AS68">
        <v>303.2</v>
      </c>
      <c r="AT68">
        <v>351.5</v>
      </c>
      <c r="AU68">
        <v>16.8</v>
      </c>
      <c r="AV68">
        <v>2.2599999999999998</v>
      </c>
      <c r="AW68">
        <v>32.9</v>
      </c>
      <c r="AX68">
        <v>1494</v>
      </c>
      <c r="AY68">
        <v>0.18</v>
      </c>
      <c r="AZ68">
        <v>352.6</v>
      </c>
      <c r="BA68">
        <v>77.5</v>
      </c>
      <c r="BB68">
        <v>430.1</v>
      </c>
      <c r="BC68">
        <v>32380299</v>
      </c>
      <c r="BD68">
        <v>731.7</v>
      </c>
      <c r="BE68">
        <v>79.8</v>
      </c>
      <c r="BF68">
        <v>4131204.1</v>
      </c>
      <c r="BG68">
        <v>166280.4</v>
      </c>
      <c r="BH68">
        <v>20.399999999999999</v>
      </c>
      <c r="BI68">
        <v>32423880.899999999</v>
      </c>
      <c r="BJ68">
        <v>9091939.3000000007</v>
      </c>
      <c r="BK68">
        <v>41515820.100000001</v>
      </c>
      <c r="BL68">
        <v>0</v>
      </c>
      <c r="BM68">
        <v>17.61</v>
      </c>
      <c r="BN68">
        <v>12.76</v>
      </c>
      <c r="BO68">
        <v>0</v>
      </c>
      <c r="BP68">
        <v>30.37</v>
      </c>
      <c r="BQ68">
        <v>20.8</v>
      </c>
      <c r="BR68">
        <v>16.059999999999999</v>
      </c>
      <c r="BS68">
        <v>0</v>
      </c>
      <c r="BT68">
        <v>36.869999999999997</v>
      </c>
      <c r="BU68">
        <v>369867460</v>
      </c>
      <c r="BV68">
        <v>208198610</v>
      </c>
      <c r="BW68">
        <v>45495710</v>
      </c>
      <c r="BX68">
        <v>3253302.8</v>
      </c>
      <c r="BY68">
        <v>0</v>
      </c>
      <c r="BZ68">
        <v>0</v>
      </c>
      <c r="CA68">
        <v>1368786.4</v>
      </c>
      <c r="CB68">
        <v>0</v>
      </c>
      <c r="CC68">
        <v>0</v>
      </c>
      <c r="CD68">
        <v>13906299</v>
      </c>
      <c r="CE68">
        <v>83874024</v>
      </c>
      <c r="CF68">
        <v>0</v>
      </c>
      <c r="CG68">
        <v>602483</v>
      </c>
      <c r="CH68">
        <v>0</v>
      </c>
      <c r="CI68">
        <v>222336.6</v>
      </c>
      <c r="CJ68">
        <v>26852204</v>
      </c>
      <c r="CK68">
        <v>0</v>
      </c>
      <c r="CL68">
        <v>0</v>
      </c>
      <c r="CM68">
        <v>0</v>
      </c>
      <c r="CN68">
        <v>194292320</v>
      </c>
      <c r="CO68">
        <v>0</v>
      </c>
      <c r="CP68">
        <v>0</v>
      </c>
      <c r="CQ68">
        <v>23032.6</v>
      </c>
      <c r="CR68">
        <v>760.3</v>
      </c>
      <c r="CS68">
        <v>0</v>
      </c>
      <c r="CT68">
        <v>5585</v>
      </c>
      <c r="CU68">
        <v>0</v>
      </c>
      <c r="CV68">
        <v>0</v>
      </c>
      <c r="CW68">
        <v>12044.1</v>
      </c>
      <c r="CX68">
        <v>32482.2</v>
      </c>
      <c r="CY68">
        <v>0</v>
      </c>
      <c r="CZ68">
        <v>5912.2</v>
      </c>
      <c r="DA68">
        <v>0</v>
      </c>
      <c r="DB68">
        <v>57.5</v>
      </c>
      <c r="DC68">
        <v>3666</v>
      </c>
      <c r="DD68">
        <v>0</v>
      </c>
      <c r="DE68">
        <v>0</v>
      </c>
      <c r="DF68">
        <v>0</v>
      </c>
      <c r="DG68">
        <v>91926</v>
      </c>
      <c r="DH68">
        <v>0</v>
      </c>
      <c r="DI68">
        <v>0</v>
      </c>
      <c r="DJ68">
        <v>130379.7</v>
      </c>
      <c r="DK68">
        <v>0</v>
      </c>
      <c r="DL68">
        <v>0</v>
      </c>
      <c r="DM68">
        <v>0</v>
      </c>
      <c r="DN68">
        <v>0</v>
      </c>
      <c r="DO68">
        <v>0</v>
      </c>
      <c r="DP68">
        <v>0</v>
      </c>
      <c r="DQ68">
        <v>0</v>
      </c>
    </row>
    <row r="69" spans="1:121" x14ac:dyDescent="0.45">
      <c r="A69" t="s">
        <v>114</v>
      </c>
      <c r="B69">
        <v>2045</v>
      </c>
      <c r="C69">
        <v>337651800</v>
      </c>
      <c r="D69">
        <v>71493970</v>
      </c>
      <c r="E69">
        <v>0</v>
      </c>
      <c r="F69">
        <v>1312429.1000000001</v>
      </c>
      <c r="G69">
        <v>410458205.80000001</v>
      </c>
      <c r="H69">
        <v>325517244.19999999</v>
      </c>
      <c r="I69">
        <v>183018992.80000001</v>
      </c>
      <c r="J69">
        <v>45477756</v>
      </c>
      <c r="K69">
        <v>35863492</v>
      </c>
      <c r="L69">
        <v>3.5900000000000001E-2</v>
      </c>
      <c r="M69">
        <v>5.3900000000000003E-2</v>
      </c>
      <c r="N69">
        <v>0.15</v>
      </c>
      <c r="O69">
        <v>78920.86</v>
      </c>
      <c r="P69">
        <v>79512</v>
      </c>
      <c r="Q69">
        <v>0.79</v>
      </c>
      <c r="R69">
        <v>0.74</v>
      </c>
      <c r="S69">
        <v>78.099999999999994</v>
      </c>
      <c r="T69">
        <v>1.7</v>
      </c>
      <c r="U69">
        <v>0.18</v>
      </c>
      <c r="V69">
        <v>9.9</v>
      </c>
      <c r="W69">
        <v>404</v>
      </c>
      <c r="X69">
        <v>0.05</v>
      </c>
      <c r="Y69">
        <v>78.2</v>
      </c>
      <c r="Z69">
        <v>22</v>
      </c>
      <c r="AA69">
        <v>100.2</v>
      </c>
      <c r="AB69">
        <v>104.2</v>
      </c>
      <c r="AC69">
        <v>2.4</v>
      </c>
      <c r="AD69">
        <v>0.26</v>
      </c>
      <c r="AE69">
        <v>13.3</v>
      </c>
      <c r="AF69">
        <v>534.70000000000005</v>
      </c>
      <c r="AG69">
        <v>7.0000000000000007E-2</v>
      </c>
      <c r="AH69">
        <v>104.3</v>
      </c>
      <c r="AI69">
        <v>29.3</v>
      </c>
      <c r="AJ69">
        <v>133.6</v>
      </c>
      <c r="AK69">
        <v>277.8</v>
      </c>
      <c r="AL69">
        <v>11.7</v>
      </c>
      <c r="AM69">
        <v>1.52</v>
      </c>
      <c r="AN69">
        <v>27.1</v>
      </c>
      <c r="AO69">
        <v>1248</v>
      </c>
      <c r="AP69">
        <v>0.13</v>
      </c>
      <c r="AQ69">
        <v>278.5</v>
      </c>
      <c r="AR69">
        <v>64.3</v>
      </c>
      <c r="AS69">
        <v>342.9</v>
      </c>
      <c r="AT69">
        <v>312.7</v>
      </c>
      <c r="AU69">
        <v>13.2</v>
      </c>
      <c r="AV69">
        <v>1.74</v>
      </c>
      <c r="AW69">
        <v>30.9</v>
      </c>
      <c r="AX69">
        <v>1389.5</v>
      </c>
      <c r="AY69">
        <v>0.16</v>
      </c>
      <c r="AZ69">
        <v>313.60000000000002</v>
      </c>
      <c r="BA69">
        <v>72.400000000000006</v>
      </c>
      <c r="BB69">
        <v>385.9</v>
      </c>
      <c r="BC69">
        <v>31052386.300000001</v>
      </c>
      <c r="BD69">
        <v>658.7</v>
      </c>
      <c r="BE69">
        <v>69.900000000000006</v>
      </c>
      <c r="BF69">
        <v>3956092.2</v>
      </c>
      <c r="BG69">
        <v>160777.70000000001</v>
      </c>
      <c r="BH69">
        <v>19.5</v>
      </c>
      <c r="BI69">
        <v>31091090.100000001</v>
      </c>
      <c r="BJ69">
        <v>8752593.3000000007</v>
      </c>
      <c r="BK69">
        <v>39843683.5</v>
      </c>
      <c r="BL69">
        <v>0</v>
      </c>
      <c r="BM69">
        <v>15.71</v>
      </c>
      <c r="BN69">
        <v>13.45</v>
      </c>
      <c r="BO69">
        <v>0</v>
      </c>
      <c r="BP69">
        <v>29.16</v>
      </c>
      <c r="BQ69">
        <v>19.170000000000002</v>
      </c>
      <c r="BR69">
        <v>17.55</v>
      </c>
      <c r="BS69">
        <v>0</v>
      </c>
      <c r="BT69">
        <v>36.72</v>
      </c>
      <c r="BU69">
        <v>400904350</v>
      </c>
      <c r="BV69">
        <v>227439200</v>
      </c>
      <c r="BW69">
        <v>60756268</v>
      </c>
      <c r="BX69">
        <v>2575368.2000000002</v>
      </c>
      <c r="BY69">
        <v>0</v>
      </c>
      <c r="BZ69">
        <v>0</v>
      </c>
      <c r="CA69">
        <v>876720.5</v>
      </c>
      <c r="CB69">
        <v>0</v>
      </c>
      <c r="CC69">
        <v>0</v>
      </c>
      <c r="CD69">
        <v>13040659</v>
      </c>
      <c r="CE69">
        <v>81891656</v>
      </c>
      <c r="CF69">
        <v>0</v>
      </c>
      <c r="CG69">
        <v>529765.80000000005</v>
      </c>
      <c r="CH69">
        <v>0</v>
      </c>
      <c r="CI69">
        <v>221678.3</v>
      </c>
      <c r="CJ69">
        <v>26613694</v>
      </c>
      <c r="CK69">
        <v>0</v>
      </c>
      <c r="CL69">
        <v>0</v>
      </c>
      <c r="CM69">
        <v>0</v>
      </c>
      <c r="CN69">
        <v>214398560</v>
      </c>
      <c r="CO69">
        <v>0</v>
      </c>
      <c r="CP69">
        <v>0</v>
      </c>
      <c r="CQ69">
        <v>29514.9</v>
      </c>
      <c r="CR69">
        <v>685.4</v>
      </c>
      <c r="CS69">
        <v>0</v>
      </c>
      <c r="CT69">
        <v>4993</v>
      </c>
      <c r="CU69">
        <v>0</v>
      </c>
      <c r="CV69">
        <v>0</v>
      </c>
      <c r="CW69">
        <v>12486.7</v>
      </c>
      <c r="CX69">
        <v>31915.1</v>
      </c>
      <c r="CY69">
        <v>0</v>
      </c>
      <c r="CZ69">
        <v>5912.2</v>
      </c>
      <c r="DA69">
        <v>0</v>
      </c>
      <c r="DB69">
        <v>57.5</v>
      </c>
      <c r="DC69">
        <v>3666</v>
      </c>
      <c r="DD69">
        <v>0</v>
      </c>
      <c r="DE69">
        <v>0</v>
      </c>
      <c r="DF69">
        <v>0</v>
      </c>
      <c r="DG69">
        <v>108715.9</v>
      </c>
      <c r="DH69">
        <v>0</v>
      </c>
      <c r="DI69">
        <v>0</v>
      </c>
      <c r="DJ69">
        <v>174757.8</v>
      </c>
      <c r="DK69">
        <v>0</v>
      </c>
      <c r="DL69">
        <v>0</v>
      </c>
      <c r="DM69">
        <v>0</v>
      </c>
      <c r="DN69">
        <v>0</v>
      </c>
      <c r="DO69">
        <v>0</v>
      </c>
      <c r="DP69">
        <v>0</v>
      </c>
      <c r="DQ69">
        <v>0</v>
      </c>
    </row>
    <row r="70" spans="1:121" x14ac:dyDescent="0.45">
      <c r="A70" t="s">
        <v>114</v>
      </c>
      <c r="B70">
        <v>2050</v>
      </c>
      <c r="C70">
        <v>357943170</v>
      </c>
      <c r="D70">
        <v>68726420</v>
      </c>
      <c r="E70">
        <v>0</v>
      </c>
      <c r="F70">
        <v>1256503.1000000001</v>
      </c>
      <c r="G70">
        <v>427926078.5</v>
      </c>
      <c r="H70">
        <v>345079373</v>
      </c>
      <c r="I70">
        <v>202354070.90000001</v>
      </c>
      <c r="J70">
        <v>45346320</v>
      </c>
      <c r="K70">
        <v>31223994</v>
      </c>
      <c r="L70">
        <v>3.5900000000000001E-2</v>
      </c>
      <c r="M70">
        <v>5.3900000000000003E-2</v>
      </c>
      <c r="N70">
        <v>0.15</v>
      </c>
      <c r="O70">
        <v>82331.47</v>
      </c>
      <c r="P70">
        <v>84776.4</v>
      </c>
      <c r="Q70">
        <v>0.76</v>
      </c>
      <c r="R70">
        <v>0.71</v>
      </c>
      <c r="S70">
        <v>92.6</v>
      </c>
      <c r="T70">
        <v>2</v>
      </c>
      <c r="U70">
        <v>0.22</v>
      </c>
      <c r="V70">
        <v>11.5</v>
      </c>
      <c r="W70">
        <v>477</v>
      </c>
      <c r="X70">
        <v>0.05</v>
      </c>
      <c r="Y70">
        <v>92.7</v>
      </c>
      <c r="Z70">
        <v>25.8</v>
      </c>
      <c r="AA70">
        <v>118.5</v>
      </c>
      <c r="AB70">
        <v>117.5</v>
      </c>
      <c r="AC70">
        <v>2.6</v>
      </c>
      <c r="AD70">
        <v>0.28000000000000003</v>
      </c>
      <c r="AE70">
        <v>14.8</v>
      </c>
      <c r="AF70">
        <v>605.29999999999995</v>
      </c>
      <c r="AG70">
        <v>7.0000000000000007E-2</v>
      </c>
      <c r="AH70">
        <v>117.7</v>
      </c>
      <c r="AI70">
        <v>32.9</v>
      </c>
      <c r="AJ70">
        <v>150.6</v>
      </c>
      <c r="AK70">
        <v>288.60000000000002</v>
      </c>
      <c r="AL70">
        <v>11.5</v>
      </c>
      <c r="AM70">
        <v>1.49</v>
      </c>
      <c r="AN70">
        <v>28.7</v>
      </c>
      <c r="AO70">
        <v>1315.8</v>
      </c>
      <c r="AP70">
        <v>0.13</v>
      </c>
      <c r="AQ70">
        <v>289.3</v>
      </c>
      <c r="AR70">
        <v>68</v>
      </c>
      <c r="AS70">
        <v>357.3</v>
      </c>
      <c r="AT70">
        <v>319.5</v>
      </c>
      <c r="AU70">
        <v>12.4</v>
      </c>
      <c r="AV70">
        <v>1.59</v>
      </c>
      <c r="AW70">
        <v>32.5</v>
      </c>
      <c r="AX70">
        <v>1461.3</v>
      </c>
      <c r="AY70">
        <v>0.16</v>
      </c>
      <c r="AZ70">
        <v>320.3</v>
      </c>
      <c r="BA70">
        <v>76.099999999999994</v>
      </c>
      <c r="BB70">
        <v>396.5</v>
      </c>
      <c r="BC70">
        <v>38009729.899999999</v>
      </c>
      <c r="BD70">
        <v>825.5</v>
      </c>
      <c r="BE70">
        <v>88.5</v>
      </c>
      <c r="BF70">
        <v>4745096.7</v>
      </c>
      <c r="BG70">
        <v>196025.1</v>
      </c>
      <c r="BH70">
        <v>22.6</v>
      </c>
      <c r="BI70">
        <v>38058492.700000003</v>
      </c>
      <c r="BJ70">
        <v>10592799.9</v>
      </c>
      <c r="BK70">
        <v>48651292.600000001</v>
      </c>
      <c r="BL70">
        <v>0</v>
      </c>
      <c r="BM70">
        <v>16.43</v>
      </c>
      <c r="BN70">
        <v>14.35</v>
      </c>
      <c r="BO70">
        <v>0</v>
      </c>
      <c r="BP70">
        <v>30.78</v>
      </c>
      <c r="BQ70">
        <v>19.850000000000001</v>
      </c>
      <c r="BR70">
        <v>18.41</v>
      </c>
      <c r="BS70">
        <v>0</v>
      </c>
      <c r="BT70">
        <v>38.25</v>
      </c>
      <c r="BU70">
        <v>413861950</v>
      </c>
      <c r="BV70">
        <v>225572000</v>
      </c>
      <c r="BW70">
        <v>58440576</v>
      </c>
      <c r="BX70">
        <v>2559045.2000000002</v>
      </c>
      <c r="BY70">
        <v>0</v>
      </c>
      <c r="BZ70">
        <v>0</v>
      </c>
      <c r="CA70">
        <v>1245260.6000000001</v>
      </c>
      <c r="CB70">
        <v>0</v>
      </c>
      <c r="CC70">
        <v>0</v>
      </c>
      <c r="CD70">
        <v>14097426</v>
      </c>
      <c r="CE70">
        <v>98341740</v>
      </c>
      <c r="CF70">
        <v>0</v>
      </c>
      <c r="CG70">
        <v>910027.2</v>
      </c>
      <c r="CH70">
        <v>0</v>
      </c>
      <c r="CI70">
        <v>221651.4</v>
      </c>
      <c r="CJ70">
        <v>26571642</v>
      </c>
      <c r="CK70">
        <v>0</v>
      </c>
      <c r="CL70">
        <v>0</v>
      </c>
      <c r="CM70">
        <v>0</v>
      </c>
      <c r="CN70">
        <v>211474580</v>
      </c>
      <c r="CO70">
        <v>0</v>
      </c>
      <c r="CP70">
        <v>0</v>
      </c>
      <c r="CQ70">
        <v>30079.599999999999</v>
      </c>
      <c r="CR70">
        <v>685.4</v>
      </c>
      <c r="CS70">
        <v>0</v>
      </c>
      <c r="CT70">
        <v>4225</v>
      </c>
      <c r="CU70">
        <v>0</v>
      </c>
      <c r="CV70">
        <v>0</v>
      </c>
      <c r="CW70">
        <v>13476.3</v>
      </c>
      <c r="CX70">
        <v>30189.5</v>
      </c>
      <c r="CY70">
        <v>0</v>
      </c>
      <c r="CZ70">
        <v>8728.9</v>
      </c>
      <c r="DA70">
        <v>0</v>
      </c>
      <c r="DB70">
        <v>57.5</v>
      </c>
      <c r="DC70">
        <v>3666</v>
      </c>
      <c r="DD70">
        <v>0</v>
      </c>
      <c r="DE70">
        <v>0</v>
      </c>
      <c r="DF70">
        <v>0</v>
      </c>
      <c r="DG70">
        <v>108742.5</v>
      </c>
      <c r="DH70">
        <v>0</v>
      </c>
      <c r="DI70">
        <v>0</v>
      </c>
      <c r="DJ70">
        <v>164063.20000000001</v>
      </c>
      <c r="DK70">
        <v>0</v>
      </c>
      <c r="DL70">
        <v>0</v>
      </c>
      <c r="DM70">
        <v>0</v>
      </c>
      <c r="DN70">
        <v>0</v>
      </c>
      <c r="DO70">
        <v>0</v>
      </c>
      <c r="DP70">
        <v>0</v>
      </c>
      <c r="DQ70">
        <v>0</v>
      </c>
    </row>
    <row r="71" spans="1:121" x14ac:dyDescent="0.45">
      <c r="A71" t="s">
        <v>117</v>
      </c>
      <c r="B71">
        <v>2024</v>
      </c>
      <c r="C71">
        <v>152256940</v>
      </c>
      <c r="D71">
        <v>2431</v>
      </c>
      <c r="E71">
        <v>2242758</v>
      </c>
      <c r="F71">
        <v>1333986.1000000001</v>
      </c>
      <c r="G71">
        <v>155836115.30000001</v>
      </c>
      <c r="H71">
        <v>146782784.30000001</v>
      </c>
      <c r="I71">
        <v>148248556</v>
      </c>
      <c r="J71">
        <v>60218696</v>
      </c>
      <c r="K71">
        <v>23211710</v>
      </c>
      <c r="L71">
        <v>3.5900000000000001E-2</v>
      </c>
      <c r="M71">
        <v>5.3999999999999999E-2</v>
      </c>
      <c r="N71">
        <v>0.15</v>
      </c>
      <c r="O71">
        <v>9872.36</v>
      </c>
      <c r="P71">
        <v>35793.300000000003</v>
      </c>
      <c r="Q71">
        <v>0.55000000000000004</v>
      </c>
      <c r="R71">
        <v>0.5</v>
      </c>
      <c r="S71">
        <v>250</v>
      </c>
      <c r="T71">
        <v>16.3</v>
      </c>
      <c r="U71">
        <v>2.2599999999999998</v>
      </c>
      <c r="V71">
        <v>23.3</v>
      </c>
      <c r="W71">
        <v>949.8</v>
      </c>
      <c r="X71">
        <v>0.2</v>
      </c>
      <c r="Y71">
        <v>251.1</v>
      </c>
      <c r="Z71">
        <v>51.6</v>
      </c>
      <c r="AA71">
        <v>302.7</v>
      </c>
      <c r="AB71">
        <v>289.5</v>
      </c>
      <c r="AC71">
        <v>18.8</v>
      </c>
      <c r="AD71">
        <v>2.61</v>
      </c>
      <c r="AE71">
        <v>25.9</v>
      </c>
      <c r="AF71">
        <v>1098.9000000000001</v>
      </c>
      <c r="AG71">
        <v>0.22</v>
      </c>
      <c r="AH71">
        <v>290.7</v>
      </c>
      <c r="AI71">
        <v>58.7</v>
      </c>
      <c r="AJ71">
        <v>349.5</v>
      </c>
      <c r="AK71">
        <v>311.3</v>
      </c>
      <c r="AL71">
        <v>19.600000000000001</v>
      </c>
      <c r="AM71">
        <v>2.75</v>
      </c>
      <c r="AN71">
        <v>24.8</v>
      </c>
      <c r="AO71">
        <v>1156.8</v>
      </c>
      <c r="AP71">
        <v>0.17</v>
      </c>
      <c r="AQ71">
        <v>312.60000000000002</v>
      </c>
      <c r="AR71">
        <v>59.3</v>
      </c>
      <c r="AS71">
        <v>371.9</v>
      </c>
      <c r="AT71">
        <v>736.4</v>
      </c>
      <c r="AU71">
        <v>54.4</v>
      </c>
      <c r="AV71">
        <v>7.79</v>
      </c>
      <c r="AW71">
        <v>52.1</v>
      </c>
      <c r="AX71">
        <v>2430.4</v>
      </c>
      <c r="AY71">
        <v>0.44</v>
      </c>
      <c r="AZ71">
        <v>740.2</v>
      </c>
      <c r="BA71">
        <v>124.7</v>
      </c>
      <c r="BB71">
        <v>864.9</v>
      </c>
      <c r="BC71">
        <v>29458240.100000001</v>
      </c>
      <c r="BD71">
        <v>1919.7</v>
      </c>
      <c r="BE71">
        <v>266.2</v>
      </c>
      <c r="BF71">
        <v>2745342.3</v>
      </c>
      <c r="BG71">
        <v>112000.3</v>
      </c>
      <c r="BH71">
        <v>24.1</v>
      </c>
      <c r="BI71">
        <v>29588109.399999999</v>
      </c>
      <c r="BJ71">
        <v>6089520.7999999998</v>
      </c>
      <c r="BK71">
        <v>35677630.100000001</v>
      </c>
      <c r="BL71">
        <v>0</v>
      </c>
      <c r="BM71">
        <v>32.49</v>
      </c>
      <c r="BN71">
        <v>2.19</v>
      </c>
      <c r="BO71">
        <v>0</v>
      </c>
      <c r="BP71">
        <v>34.68</v>
      </c>
      <c r="BQ71">
        <v>34.49</v>
      </c>
      <c r="BR71">
        <v>2.41</v>
      </c>
      <c r="BS71">
        <v>0</v>
      </c>
      <c r="BT71">
        <v>36.909999999999997</v>
      </c>
      <c r="BU71">
        <v>118548504</v>
      </c>
      <c r="BV71">
        <v>7587559</v>
      </c>
      <c r="BW71">
        <v>2088.1999999999998</v>
      </c>
      <c r="BX71">
        <v>1991651.8</v>
      </c>
      <c r="BY71">
        <v>0</v>
      </c>
      <c r="BZ71">
        <v>0</v>
      </c>
      <c r="CA71">
        <v>13761973</v>
      </c>
      <c r="CB71">
        <v>0</v>
      </c>
      <c r="CC71">
        <v>0</v>
      </c>
      <c r="CD71">
        <v>123485.6</v>
      </c>
      <c r="CE71">
        <v>39119670</v>
      </c>
      <c r="CF71">
        <v>0</v>
      </c>
      <c r="CG71">
        <v>537384.30000000005</v>
      </c>
      <c r="CH71">
        <v>0</v>
      </c>
      <c r="CI71">
        <v>3488212.5</v>
      </c>
      <c r="CJ71">
        <v>50221936</v>
      </c>
      <c r="CK71">
        <v>5672.3</v>
      </c>
      <c r="CL71">
        <v>1832352.4</v>
      </c>
      <c r="CM71">
        <v>0</v>
      </c>
      <c r="CN71">
        <v>7464073.5</v>
      </c>
      <c r="CO71">
        <v>0</v>
      </c>
      <c r="CP71">
        <v>0</v>
      </c>
      <c r="CQ71">
        <v>2.7</v>
      </c>
      <c r="CR71">
        <v>288.7</v>
      </c>
      <c r="CS71">
        <v>0</v>
      </c>
      <c r="CT71">
        <v>8416</v>
      </c>
      <c r="CU71">
        <v>0</v>
      </c>
      <c r="CV71">
        <v>0</v>
      </c>
      <c r="CW71">
        <v>84.6</v>
      </c>
      <c r="CX71">
        <v>7998.3</v>
      </c>
      <c r="CY71">
        <v>0</v>
      </c>
      <c r="CZ71">
        <v>7721.8</v>
      </c>
      <c r="DA71">
        <v>0</v>
      </c>
      <c r="DB71">
        <v>1983.1</v>
      </c>
      <c r="DC71">
        <v>6289</v>
      </c>
      <c r="DD71">
        <v>830.2</v>
      </c>
      <c r="DE71">
        <v>1897.4</v>
      </c>
      <c r="DF71">
        <v>0</v>
      </c>
      <c r="DG71">
        <v>3396.7</v>
      </c>
      <c r="DH71">
        <v>0</v>
      </c>
      <c r="DI71">
        <v>0</v>
      </c>
      <c r="DJ71">
        <v>5.4</v>
      </c>
      <c r="DK71">
        <v>18974</v>
      </c>
      <c r="DL71">
        <v>0</v>
      </c>
      <c r="DM71">
        <v>0</v>
      </c>
      <c r="DN71">
        <v>0</v>
      </c>
      <c r="DO71">
        <v>0</v>
      </c>
      <c r="DP71">
        <v>0</v>
      </c>
      <c r="DQ71">
        <v>0</v>
      </c>
    </row>
    <row r="72" spans="1:121" x14ac:dyDescent="0.45">
      <c r="A72" t="s">
        <v>117</v>
      </c>
      <c r="B72">
        <v>2026</v>
      </c>
      <c r="C72">
        <v>155578930</v>
      </c>
      <c r="D72">
        <v>20977.200000000001</v>
      </c>
      <c r="E72">
        <v>2648586.2000000002</v>
      </c>
      <c r="F72">
        <v>1448278.6</v>
      </c>
      <c r="G72">
        <v>159696767.30000001</v>
      </c>
      <c r="H72">
        <v>149985359</v>
      </c>
      <c r="I72">
        <v>140112676.09999999</v>
      </c>
      <c r="J72">
        <v>59094356</v>
      </c>
      <c r="K72">
        <v>27421068</v>
      </c>
      <c r="L72">
        <v>3.5900000000000001E-2</v>
      </c>
      <c r="M72">
        <v>5.3999999999999999E-2</v>
      </c>
      <c r="N72">
        <v>0.15</v>
      </c>
      <c r="O72">
        <v>40362.17</v>
      </c>
      <c r="P72">
        <v>36601.300000000003</v>
      </c>
      <c r="Q72">
        <v>0.61</v>
      </c>
      <c r="R72">
        <v>0.56999999999999995</v>
      </c>
      <c r="S72">
        <v>220.3</v>
      </c>
      <c r="T72">
        <v>14.5</v>
      </c>
      <c r="U72">
        <v>2.0099999999999998</v>
      </c>
      <c r="V72">
        <v>20.6</v>
      </c>
      <c r="W72">
        <v>832.9</v>
      </c>
      <c r="X72">
        <v>0.18</v>
      </c>
      <c r="Y72">
        <v>221.2</v>
      </c>
      <c r="Z72">
        <v>45.4</v>
      </c>
      <c r="AA72">
        <v>266.7</v>
      </c>
      <c r="AB72">
        <v>244.8</v>
      </c>
      <c r="AC72">
        <v>15.9</v>
      </c>
      <c r="AD72">
        <v>2.2000000000000002</v>
      </c>
      <c r="AE72">
        <v>22.2</v>
      </c>
      <c r="AF72">
        <v>930.7</v>
      </c>
      <c r="AG72">
        <v>0.19</v>
      </c>
      <c r="AH72">
        <v>245.9</v>
      </c>
      <c r="AI72">
        <v>50</v>
      </c>
      <c r="AJ72">
        <v>295.89999999999998</v>
      </c>
      <c r="AK72">
        <v>242.6</v>
      </c>
      <c r="AL72">
        <v>12.9</v>
      </c>
      <c r="AM72">
        <v>1.77</v>
      </c>
      <c r="AN72">
        <v>21.4</v>
      </c>
      <c r="AO72">
        <v>980.8</v>
      </c>
      <c r="AP72">
        <v>0.13</v>
      </c>
      <c r="AQ72">
        <v>243.4</v>
      </c>
      <c r="AR72">
        <v>50.7</v>
      </c>
      <c r="AS72">
        <v>294.10000000000002</v>
      </c>
      <c r="AT72">
        <v>700.1</v>
      </c>
      <c r="AU72">
        <v>51.3</v>
      </c>
      <c r="AV72">
        <v>7.31</v>
      </c>
      <c r="AW72">
        <v>49.4</v>
      </c>
      <c r="AX72">
        <v>2364.8000000000002</v>
      </c>
      <c r="AY72">
        <v>0.39</v>
      </c>
      <c r="AZ72">
        <v>703.6</v>
      </c>
      <c r="BA72">
        <v>119.9</v>
      </c>
      <c r="BB72">
        <v>823.6</v>
      </c>
      <c r="BC72">
        <v>27938447</v>
      </c>
      <c r="BD72">
        <v>1836.8</v>
      </c>
      <c r="BE72">
        <v>254.9</v>
      </c>
      <c r="BF72">
        <v>2611238.1</v>
      </c>
      <c r="BG72">
        <v>105766.6</v>
      </c>
      <c r="BH72">
        <v>23.3</v>
      </c>
      <c r="BI72">
        <v>28062772.199999999</v>
      </c>
      <c r="BJ72">
        <v>5769439.7000000002</v>
      </c>
      <c r="BK72">
        <v>33832211.899999999</v>
      </c>
      <c r="BL72">
        <v>0</v>
      </c>
      <c r="BM72">
        <v>30.31</v>
      </c>
      <c r="BN72">
        <v>8.5</v>
      </c>
      <c r="BO72">
        <v>0</v>
      </c>
      <c r="BP72">
        <v>38.81</v>
      </c>
      <c r="BQ72">
        <v>32.229999999999997</v>
      </c>
      <c r="BR72">
        <v>9.3699999999999992</v>
      </c>
      <c r="BS72">
        <v>0</v>
      </c>
      <c r="BT72">
        <v>41.6</v>
      </c>
      <c r="BU72">
        <v>127785880</v>
      </c>
      <c r="BV72">
        <v>19584092</v>
      </c>
      <c r="BW72">
        <v>17802.2</v>
      </c>
      <c r="BX72">
        <v>1990504.4</v>
      </c>
      <c r="BY72">
        <v>0</v>
      </c>
      <c r="BZ72">
        <v>0</v>
      </c>
      <c r="CA72">
        <v>13267157</v>
      </c>
      <c r="CB72">
        <v>0</v>
      </c>
      <c r="CC72">
        <v>0</v>
      </c>
      <c r="CD72">
        <v>169086.5</v>
      </c>
      <c r="CE72">
        <v>36718676</v>
      </c>
      <c r="CF72">
        <v>0</v>
      </c>
      <c r="CG72">
        <v>456956.8</v>
      </c>
      <c r="CH72">
        <v>0</v>
      </c>
      <c r="CI72">
        <v>3494360</v>
      </c>
      <c r="CJ72">
        <v>50121572</v>
      </c>
      <c r="CK72">
        <v>4506.6000000000004</v>
      </c>
      <c r="CL72">
        <v>2130256</v>
      </c>
      <c r="CM72">
        <v>0</v>
      </c>
      <c r="CN72">
        <v>19415004</v>
      </c>
      <c r="CO72">
        <v>0</v>
      </c>
      <c r="CP72">
        <v>0</v>
      </c>
      <c r="CQ72">
        <v>13.7</v>
      </c>
      <c r="CR72">
        <v>288.7</v>
      </c>
      <c r="CS72">
        <v>0</v>
      </c>
      <c r="CT72">
        <v>8416</v>
      </c>
      <c r="CU72">
        <v>0</v>
      </c>
      <c r="CV72">
        <v>0</v>
      </c>
      <c r="CW72">
        <v>115.8</v>
      </c>
      <c r="CX72">
        <v>7998.3</v>
      </c>
      <c r="CY72">
        <v>0</v>
      </c>
      <c r="CZ72">
        <v>7643.8</v>
      </c>
      <c r="DA72">
        <v>0</v>
      </c>
      <c r="DB72">
        <v>1983.1</v>
      </c>
      <c r="DC72">
        <v>6289</v>
      </c>
      <c r="DD72">
        <v>830.2</v>
      </c>
      <c r="DE72">
        <v>1897.4</v>
      </c>
      <c r="DF72">
        <v>0</v>
      </c>
      <c r="DG72">
        <v>8583.2999999999993</v>
      </c>
      <c r="DH72">
        <v>0</v>
      </c>
      <c r="DI72">
        <v>0</v>
      </c>
      <c r="DJ72">
        <v>49.5</v>
      </c>
      <c r="DK72">
        <v>18974</v>
      </c>
      <c r="DL72">
        <v>0</v>
      </c>
      <c r="DM72">
        <v>0</v>
      </c>
      <c r="DN72">
        <v>0</v>
      </c>
      <c r="DO72">
        <v>0</v>
      </c>
      <c r="DP72">
        <v>0</v>
      </c>
      <c r="DQ72">
        <v>0</v>
      </c>
    </row>
    <row r="73" spans="1:121" x14ac:dyDescent="0.45">
      <c r="A73" t="s">
        <v>117</v>
      </c>
      <c r="B73">
        <v>2028</v>
      </c>
      <c r="C73">
        <v>159790720</v>
      </c>
      <c r="D73">
        <v>40687.5</v>
      </c>
      <c r="E73">
        <v>3757729.2</v>
      </c>
      <c r="F73">
        <v>1836080.9</v>
      </c>
      <c r="G73">
        <v>165425215.40000001</v>
      </c>
      <c r="H73">
        <v>154045779.09999999</v>
      </c>
      <c r="I73">
        <v>145970177</v>
      </c>
      <c r="J73">
        <v>79494984</v>
      </c>
      <c r="K73">
        <v>31801812</v>
      </c>
      <c r="L73">
        <v>3.5900000000000001E-2</v>
      </c>
      <c r="M73">
        <v>5.3999999999999999E-2</v>
      </c>
      <c r="N73">
        <v>0.15</v>
      </c>
      <c r="O73">
        <v>51615.6</v>
      </c>
      <c r="P73">
        <v>37647.699999999997</v>
      </c>
      <c r="Q73">
        <v>0.66</v>
      </c>
      <c r="R73">
        <v>0.64</v>
      </c>
      <c r="S73">
        <v>170.5</v>
      </c>
      <c r="T73">
        <v>9</v>
      </c>
      <c r="U73">
        <v>1.22</v>
      </c>
      <c r="V73">
        <v>19.100000000000001</v>
      </c>
      <c r="W73">
        <v>716.9</v>
      </c>
      <c r="X73">
        <v>0.17</v>
      </c>
      <c r="Y73">
        <v>171.1</v>
      </c>
      <c r="Z73">
        <v>40.5</v>
      </c>
      <c r="AA73">
        <v>211.6</v>
      </c>
      <c r="AB73">
        <v>187.9</v>
      </c>
      <c r="AC73">
        <v>10.1</v>
      </c>
      <c r="AD73">
        <v>1.37</v>
      </c>
      <c r="AE73">
        <v>19.8</v>
      </c>
      <c r="AF73">
        <v>782</v>
      </c>
      <c r="AG73">
        <v>0.16</v>
      </c>
      <c r="AH73">
        <v>188.6</v>
      </c>
      <c r="AI73">
        <v>43.1</v>
      </c>
      <c r="AJ73">
        <v>231.7</v>
      </c>
      <c r="AK73">
        <v>194.1</v>
      </c>
      <c r="AL73">
        <v>5.0999999999999996</v>
      </c>
      <c r="AM73">
        <v>0.59</v>
      </c>
      <c r="AN73">
        <v>21.7</v>
      </c>
      <c r="AO73">
        <v>967.1</v>
      </c>
      <c r="AP73">
        <v>0.09</v>
      </c>
      <c r="AQ73">
        <v>194.4</v>
      </c>
      <c r="AR73">
        <v>50.6</v>
      </c>
      <c r="AS73">
        <v>245</v>
      </c>
      <c r="AT73">
        <v>588.20000000000005</v>
      </c>
      <c r="AU73">
        <v>38.799999999999997</v>
      </c>
      <c r="AV73">
        <v>5.47</v>
      </c>
      <c r="AW73">
        <v>46</v>
      </c>
      <c r="AX73">
        <v>2125.4</v>
      </c>
      <c r="AY73">
        <v>0.34</v>
      </c>
      <c r="AZ73">
        <v>590.79999999999995</v>
      </c>
      <c r="BA73">
        <v>109.4</v>
      </c>
      <c r="BB73">
        <v>700.2</v>
      </c>
      <c r="BC73">
        <v>19860047.600000001</v>
      </c>
      <c r="BD73">
        <v>1049.7</v>
      </c>
      <c r="BE73">
        <v>141.69999999999999</v>
      </c>
      <c r="BF73">
        <v>2227695.7000000002</v>
      </c>
      <c r="BG73">
        <v>83611.399999999994</v>
      </c>
      <c r="BH73">
        <v>19.3</v>
      </c>
      <c r="BI73">
        <v>19930014.199999999</v>
      </c>
      <c r="BJ73">
        <v>4724578.2</v>
      </c>
      <c r="BK73">
        <v>24654592.300000001</v>
      </c>
      <c r="BL73">
        <v>0</v>
      </c>
      <c r="BM73">
        <v>26.25</v>
      </c>
      <c r="BN73">
        <v>10.52</v>
      </c>
      <c r="BO73">
        <v>0</v>
      </c>
      <c r="BP73">
        <v>36.770000000000003</v>
      </c>
      <c r="BQ73">
        <v>28.07</v>
      </c>
      <c r="BR73">
        <v>11.68</v>
      </c>
      <c r="BS73">
        <v>0</v>
      </c>
      <c r="BT73">
        <v>39.75</v>
      </c>
      <c r="BU73">
        <v>117434640</v>
      </c>
      <c r="BV73">
        <v>19455038</v>
      </c>
      <c r="BW73">
        <v>34950.400000000001</v>
      </c>
      <c r="BX73">
        <v>1946866.4</v>
      </c>
      <c r="BY73">
        <v>0</v>
      </c>
      <c r="BZ73">
        <v>0</v>
      </c>
      <c r="CA73">
        <v>6850555</v>
      </c>
      <c r="CB73">
        <v>0</v>
      </c>
      <c r="CC73">
        <v>0</v>
      </c>
      <c r="CD73">
        <v>234772.8</v>
      </c>
      <c r="CE73">
        <v>33015820</v>
      </c>
      <c r="CF73">
        <v>0</v>
      </c>
      <c r="CG73">
        <v>416911.4</v>
      </c>
      <c r="CH73">
        <v>0</v>
      </c>
      <c r="CI73">
        <v>3541747.2</v>
      </c>
      <c r="CJ73">
        <v>49113164</v>
      </c>
      <c r="CK73">
        <v>3372.5</v>
      </c>
      <c r="CL73">
        <v>3056207</v>
      </c>
      <c r="CM73">
        <v>0</v>
      </c>
      <c r="CN73">
        <v>19220266</v>
      </c>
      <c r="CO73">
        <v>0</v>
      </c>
      <c r="CP73">
        <v>0</v>
      </c>
      <c r="CQ73">
        <v>21.3</v>
      </c>
      <c r="CR73">
        <v>288.7</v>
      </c>
      <c r="CS73">
        <v>0</v>
      </c>
      <c r="CT73">
        <v>8416</v>
      </c>
      <c r="CU73">
        <v>0</v>
      </c>
      <c r="CV73">
        <v>0</v>
      </c>
      <c r="CW73">
        <v>160.69999999999999</v>
      </c>
      <c r="CX73">
        <v>7998.3</v>
      </c>
      <c r="CY73">
        <v>0</v>
      </c>
      <c r="CZ73">
        <v>7643.8</v>
      </c>
      <c r="DA73">
        <v>0</v>
      </c>
      <c r="DB73">
        <v>2017.1</v>
      </c>
      <c r="DC73">
        <v>6289</v>
      </c>
      <c r="DD73">
        <v>830.2</v>
      </c>
      <c r="DE73">
        <v>1897.4</v>
      </c>
      <c r="DF73">
        <v>0</v>
      </c>
      <c r="DG73">
        <v>8615.4</v>
      </c>
      <c r="DH73">
        <v>0</v>
      </c>
      <c r="DI73">
        <v>0</v>
      </c>
      <c r="DJ73">
        <v>94.9</v>
      </c>
      <c r="DK73">
        <v>18974</v>
      </c>
      <c r="DL73">
        <v>0</v>
      </c>
      <c r="DM73">
        <v>0</v>
      </c>
      <c r="DN73">
        <v>0</v>
      </c>
      <c r="DO73">
        <v>0</v>
      </c>
      <c r="DP73">
        <v>0</v>
      </c>
      <c r="DQ73">
        <v>0</v>
      </c>
    </row>
    <row r="74" spans="1:121" x14ac:dyDescent="0.45">
      <c r="A74" t="s">
        <v>117</v>
      </c>
      <c r="B74">
        <v>2030</v>
      </c>
      <c r="C74">
        <v>164782980</v>
      </c>
      <c r="D74">
        <v>99051.5</v>
      </c>
      <c r="E74">
        <v>4142918.5</v>
      </c>
      <c r="F74">
        <v>2047153.5</v>
      </c>
      <c r="G74">
        <v>171072105</v>
      </c>
      <c r="H74">
        <v>158858636.5</v>
      </c>
      <c r="I74">
        <v>151638191.90000001</v>
      </c>
      <c r="J74">
        <v>92456696</v>
      </c>
      <c r="K74">
        <v>33085380</v>
      </c>
      <c r="L74">
        <v>3.5900000000000001E-2</v>
      </c>
      <c r="M74">
        <v>5.3999999999999999E-2</v>
      </c>
      <c r="N74">
        <v>0.15</v>
      </c>
      <c r="O74">
        <v>54678.2</v>
      </c>
      <c r="P74">
        <v>38973</v>
      </c>
      <c r="Q74">
        <v>0.69</v>
      </c>
      <c r="R74">
        <v>0.69</v>
      </c>
      <c r="S74">
        <v>151.1</v>
      </c>
      <c r="T74">
        <v>7.7</v>
      </c>
      <c r="U74">
        <v>1.03</v>
      </c>
      <c r="V74">
        <v>17.8</v>
      </c>
      <c r="W74">
        <v>646.4</v>
      </c>
      <c r="X74">
        <v>0.16</v>
      </c>
      <c r="Y74">
        <v>151.6</v>
      </c>
      <c r="Z74">
        <v>37.1</v>
      </c>
      <c r="AA74">
        <v>188.7</v>
      </c>
      <c r="AB74">
        <v>161.4</v>
      </c>
      <c r="AC74">
        <v>8.6</v>
      </c>
      <c r="AD74">
        <v>1.17</v>
      </c>
      <c r="AE74">
        <v>17.5</v>
      </c>
      <c r="AF74">
        <v>675.5</v>
      </c>
      <c r="AG74">
        <v>0.15</v>
      </c>
      <c r="AH74">
        <v>162</v>
      </c>
      <c r="AI74">
        <v>37.700000000000003</v>
      </c>
      <c r="AJ74">
        <v>199.7</v>
      </c>
      <c r="AK74">
        <v>255.5</v>
      </c>
      <c r="AL74">
        <v>7.8</v>
      </c>
      <c r="AM74">
        <v>0.95</v>
      </c>
      <c r="AN74">
        <v>27.5</v>
      </c>
      <c r="AO74">
        <v>1239.0999999999999</v>
      </c>
      <c r="AP74">
        <v>0.12</v>
      </c>
      <c r="AQ74">
        <v>256</v>
      </c>
      <c r="AR74">
        <v>64.5</v>
      </c>
      <c r="AS74">
        <v>320.5</v>
      </c>
      <c r="AT74">
        <v>542.4</v>
      </c>
      <c r="AU74">
        <v>36</v>
      </c>
      <c r="AV74">
        <v>5.04</v>
      </c>
      <c r="AW74">
        <v>42</v>
      </c>
      <c r="AX74">
        <v>1983.5</v>
      </c>
      <c r="AY74">
        <v>0.3</v>
      </c>
      <c r="AZ74">
        <v>544.9</v>
      </c>
      <c r="BA74">
        <v>101.2</v>
      </c>
      <c r="BB74">
        <v>646.1</v>
      </c>
      <c r="BC74">
        <v>16671208.1</v>
      </c>
      <c r="BD74">
        <v>846</v>
      </c>
      <c r="BE74">
        <v>113.5</v>
      </c>
      <c r="BF74">
        <v>1968119.7</v>
      </c>
      <c r="BG74">
        <v>71454.899999999994</v>
      </c>
      <c r="BH74">
        <v>17.5</v>
      </c>
      <c r="BI74">
        <v>16727409.9</v>
      </c>
      <c r="BJ74">
        <v>4102261.4</v>
      </c>
      <c r="BK74">
        <v>20829671.300000001</v>
      </c>
      <c r="BL74">
        <v>0</v>
      </c>
      <c r="BM74">
        <v>24.95</v>
      </c>
      <c r="BN74">
        <v>11.21</v>
      </c>
      <c r="BO74">
        <v>0</v>
      </c>
      <c r="BP74">
        <v>36.159999999999997</v>
      </c>
      <c r="BQ74">
        <v>26.75</v>
      </c>
      <c r="BR74">
        <v>12.48</v>
      </c>
      <c r="BS74">
        <v>0</v>
      </c>
      <c r="BT74">
        <v>39.229999999999997</v>
      </c>
      <c r="BU74">
        <v>111344370</v>
      </c>
      <c r="BV74">
        <v>19433914</v>
      </c>
      <c r="BW74">
        <v>84006.9</v>
      </c>
      <c r="BX74">
        <v>1870210.8</v>
      </c>
      <c r="BY74">
        <v>0</v>
      </c>
      <c r="BZ74">
        <v>0</v>
      </c>
      <c r="CA74">
        <v>5439701.5</v>
      </c>
      <c r="CB74">
        <v>0</v>
      </c>
      <c r="CC74">
        <v>0</v>
      </c>
      <c r="CD74">
        <v>328525</v>
      </c>
      <c r="CE74">
        <v>28821860</v>
      </c>
      <c r="CF74">
        <v>0</v>
      </c>
      <c r="CG74">
        <v>391380.5</v>
      </c>
      <c r="CH74">
        <v>0</v>
      </c>
      <c r="CI74">
        <v>3529761.5</v>
      </c>
      <c r="CJ74">
        <v>48408650</v>
      </c>
      <c r="CK74">
        <v>2779.8</v>
      </c>
      <c r="CL74">
        <v>3362107.5</v>
      </c>
      <c r="CM74">
        <v>0</v>
      </c>
      <c r="CN74">
        <v>19105388</v>
      </c>
      <c r="CO74">
        <v>0</v>
      </c>
      <c r="CP74">
        <v>0</v>
      </c>
      <c r="CQ74">
        <v>55</v>
      </c>
      <c r="CR74">
        <v>288.7</v>
      </c>
      <c r="CS74">
        <v>0</v>
      </c>
      <c r="CT74">
        <v>8416</v>
      </c>
      <c r="CU74">
        <v>0</v>
      </c>
      <c r="CV74">
        <v>0</v>
      </c>
      <c r="CW74">
        <v>224.6</v>
      </c>
      <c r="CX74">
        <v>7998.3</v>
      </c>
      <c r="CY74">
        <v>0</v>
      </c>
      <c r="CZ74">
        <v>7639.8</v>
      </c>
      <c r="DA74">
        <v>0</v>
      </c>
      <c r="DB74">
        <v>2017.1</v>
      </c>
      <c r="DC74">
        <v>6289</v>
      </c>
      <c r="DD74">
        <v>790.3</v>
      </c>
      <c r="DE74">
        <v>1897.4</v>
      </c>
      <c r="DF74">
        <v>0</v>
      </c>
      <c r="DG74">
        <v>8678.7999999999993</v>
      </c>
      <c r="DH74">
        <v>0</v>
      </c>
      <c r="DI74">
        <v>0</v>
      </c>
      <c r="DJ74">
        <v>229.6</v>
      </c>
      <c r="DK74">
        <v>18974</v>
      </c>
      <c r="DL74">
        <v>0</v>
      </c>
      <c r="DM74">
        <v>0</v>
      </c>
      <c r="DN74">
        <v>0</v>
      </c>
      <c r="DO74">
        <v>0</v>
      </c>
      <c r="DP74">
        <v>0</v>
      </c>
      <c r="DQ74">
        <v>0</v>
      </c>
    </row>
    <row r="75" spans="1:121" x14ac:dyDescent="0.45">
      <c r="A75" t="s">
        <v>117</v>
      </c>
      <c r="B75">
        <v>2035</v>
      </c>
      <c r="C75">
        <v>178240340</v>
      </c>
      <c r="D75">
        <v>6208418.5</v>
      </c>
      <c r="E75">
        <v>4113475.2</v>
      </c>
      <c r="F75">
        <v>2008140.1</v>
      </c>
      <c r="G75">
        <v>190570361.80000001</v>
      </c>
      <c r="H75">
        <v>171832401.40000001</v>
      </c>
      <c r="I75">
        <v>157697617.69999999</v>
      </c>
      <c r="J75">
        <v>97786830</v>
      </c>
      <c r="K75">
        <v>29830406</v>
      </c>
      <c r="L75">
        <v>3.5900000000000001E-2</v>
      </c>
      <c r="M75">
        <v>5.3900000000000003E-2</v>
      </c>
      <c r="N75">
        <v>0.15</v>
      </c>
      <c r="O75">
        <v>83748.53</v>
      </c>
      <c r="P75">
        <v>42932.5</v>
      </c>
      <c r="Q75">
        <v>0.77</v>
      </c>
      <c r="R75">
        <v>0.77</v>
      </c>
      <c r="S75">
        <v>103.8</v>
      </c>
      <c r="T75">
        <v>4.4000000000000004</v>
      </c>
      <c r="U75">
        <v>0.57999999999999996</v>
      </c>
      <c r="V75">
        <v>13.9</v>
      </c>
      <c r="W75">
        <v>473</v>
      </c>
      <c r="X75">
        <v>0.13</v>
      </c>
      <c r="Y75">
        <v>104.1</v>
      </c>
      <c r="Z75">
        <v>28</v>
      </c>
      <c r="AA75">
        <v>132.1</v>
      </c>
      <c r="AB75">
        <v>114.8</v>
      </c>
      <c r="AC75">
        <v>5.8</v>
      </c>
      <c r="AD75">
        <v>0.77</v>
      </c>
      <c r="AE75">
        <v>13.7</v>
      </c>
      <c r="AF75">
        <v>494.2</v>
      </c>
      <c r="AG75">
        <v>0.12</v>
      </c>
      <c r="AH75">
        <v>115.2</v>
      </c>
      <c r="AI75">
        <v>28.4</v>
      </c>
      <c r="AJ75">
        <v>143.6</v>
      </c>
      <c r="AK75">
        <v>334.4</v>
      </c>
      <c r="AL75">
        <v>14.8</v>
      </c>
      <c r="AM75">
        <v>1.94</v>
      </c>
      <c r="AN75">
        <v>31.9</v>
      </c>
      <c r="AO75">
        <v>1479.5</v>
      </c>
      <c r="AP75">
        <v>0.15</v>
      </c>
      <c r="AQ75">
        <v>335.3</v>
      </c>
      <c r="AR75">
        <v>76</v>
      </c>
      <c r="AS75">
        <v>411.4</v>
      </c>
      <c r="AT75">
        <v>482.3</v>
      </c>
      <c r="AU75">
        <v>31</v>
      </c>
      <c r="AV75">
        <v>4.34</v>
      </c>
      <c r="AW75">
        <v>38.299999999999997</v>
      </c>
      <c r="AX75">
        <v>1791.8</v>
      </c>
      <c r="AY75">
        <v>0.27</v>
      </c>
      <c r="AZ75">
        <v>484.4</v>
      </c>
      <c r="BA75">
        <v>91.7</v>
      </c>
      <c r="BB75">
        <v>576.1</v>
      </c>
      <c r="BC75">
        <v>12530897.800000001</v>
      </c>
      <c r="BD75">
        <v>531.20000000000005</v>
      </c>
      <c r="BE75">
        <v>69.2</v>
      </c>
      <c r="BF75">
        <v>1682600.3</v>
      </c>
      <c r="BG75">
        <v>57279.1</v>
      </c>
      <c r="BH75">
        <v>15.4</v>
      </c>
      <c r="BI75">
        <v>12565607.800000001</v>
      </c>
      <c r="BJ75">
        <v>3393726.2</v>
      </c>
      <c r="BK75">
        <v>15959334.1</v>
      </c>
      <c r="BL75">
        <v>0</v>
      </c>
      <c r="BM75">
        <v>22.08</v>
      </c>
      <c r="BN75">
        <v>16.8</v>
      </c>
      <c r="BO75">
        <v>0</v>
      </c>
      <c r="BP75">
        <v>38.880000000000003</v>
      </c>
      <c r="BQ75">
        <v>24.11</v>
      </c>
      <c r="BR75">
        <v>19.28</v>
      </c>
      <c r="BS75">
        <v>0</v>
      </c>
      <c r="BT75">
        <v>43.39</v>
      </c>
      <c r="BU75">
        <v>122221650</v>
      </c>
      <c r="BV75">
        <v>32872742</v>
      </c>
      <c r="BW75">
        <v>5269495.5</v>
      </c>
      <c r="BX75">
        <v>1734129.4</v>
      </c>
      <c r="BY75">
        <v>0</v>
      </c>
      <c r="BZ75">
        <v>0</v>
      </c>
      <c r="CA75">
        <v>3087584.8</v>
      </c>
      <c r="CB75">
        <v>0</v>
      </c>
      <c r="CC75">
        <v>0</v>
      </c>
      <c r="CD75">
        <v>662033.19999999995</v>
      </c>
      <c r="CE75">
        <v>24408472</v>
      </c>
      <c r="CF75">
        <v>0</v>
      </c>
      <c r="CG75">
        <v>402373.5</v>
      </c>
      <c r="CH75">
        <v>0</v>
      </c>
      <c r="CI75">
        <v>3548506.5</v>
      </c>
      <c r="CJ75">
        <v>47570120</v>
      </c>
      <c r="CK75">
        <v>3382.8</v>
      </c>
      <c r="CL75">
        <v>3324832</v>
      </c>
      <c r="CM75">
        <v>0</v>
      </c>
      <c r="CN75">
        <v>32210710</v>
      </c>
      <c r="CO75">
        <v>0</v>
      </c>
      <c r="CP75">
        <v>0</v>
      </c>
      <c r="CQ75">
        <v>2318.6</v>
      </c>
      <c r="CR75">
        <v>288.7</v>
      </c>
      <c r="CS75">
        <v>0</v>
      </c>
      <c r="CT75">
        <v>8416</v>
      </c>
      <c r="CU75">
        <v>0</v>
      </c>
      <c r="CV75">
        <v>0</v>
      </c>
      <c r="CW75">
        <v>452</v>
      </c>
      <c r="CX75">
        <v>7998.3</v>
      </c>
      <c r="CY75">
        <v>0</v>
      </c>
      <c r="CZ75">
        <v>7639.8</v>
      </c>
      <c r="DA75">
        <v>0</v>
      </c>
      <c r="DB75">
        <v>2055.1</v>
      </c>
      <c r="DC75">
        <v>6289</v>
      </c>
      <c r="DD75">
        <v>790</v>
      </c>
      <c r="DE75">
        <v>1897.4</v>
      </c>
      <c r="DF75">
        <v>0</v>
      </c>
      <c r="DG75">
        <v>14269.8</v>
      </c>
      <c r="DH75">
        <v>0</v>
      </c>
      <c r="DI75">
        <v>0</v>
      </c>
      <c r="DJ75">
        <v>16103.3</v>
      </c>
      <c r="DK75">
        <v>18974</v>
      </c>
      <c r="DL75">
        <v>0</v>
      </c>
      <c r="DM75">
        <v>0</v>
      </c>
      <c r="DN75">
        <v>0</v>
      </c>
      <c r="DO75">
        <v>0</v>
      </c>
      <c r="DP75">
        <v>0</v>
      </c>
      <c r="DQ75">
        <v>0</v>
      </c>
    </row>
    <row r="76" spans="1:121" x14ac:dyDescent="0.45">
      <c r="A76" t="s">
        <v>117</v>
      </c>
      <c r="B76">
        <v>2040</v>
      </c>
      <c r="C76">
        <v>193386320</v>
      </c>
      <c r="D76">
        <v>15104934</v>
      </c>
      <c r="E76">
        <v>4083260</v>
      </c>
      <c r="F76">
        <v>2092617.3</v>
      </c>
      <c r="G76">
        <v>214667136.69999999</v>
      </c>
      <c r="H76">
        <v>186434097.80000001</v>
      </c>
      <c r="I76">
        <v>161946120.69999999</v>
      </c>
      <c r="J76">
        <v>102421730</v>
      </c>
      <c r="K76">
        <v>32742780</v>
      </c>
      <c r="L76">
        <v>3.5900000000000001E-2</v>
      </c>
      <c r="M76">
        <v>5.3900000000000003E-2</v>
      </c>
      <c r="N76">
        <v>0.15</v>
      </c>
      <c r="O76">
        <v>84256.89</v>
      </c>
      <c r="P76">
        <v>47680.800000000003</v>
      </c>
      <c r="Q76">
        <v>0.84</v>
      </c>
      <c r="R76">
        <v>0.81</v>
      </c>
      <c r="S76">
        <v>67.400000000000006</v>
      </c>
      <c r="T76">
        <v>2.1</v>
      </c>
      <c r="U76">
        <v>0.26</v>
      </c>
      <c r="V76">
        <v>10.4</v>
      </c>
      <c r="W76">
        <v>332.2</v>
      </c>
      <c r="X76">
        <v>0.1</v>
      </c>
      <c r="Y76">
        <v>67.5</v>
      </c>
      <c r="Z76">
        <v>20.3</v>
      </c>
      <c r="AA76">
        <v>87.8</v>
      </c>
      <c r="AB76">
        <v>89.3</v>
      </c>
      <c r="AC76">
        <v>4</v>
      </c>
      <c r="AD76">
        <v>0.52</v>
      </c>
      <c r="AE76">
        <v>11.6</v>
      </c>
      <c r="AF76">
        <v>401.2</v>
      </c>
      <c r="AG76">
        <v>0.11</v>
      </c>
      <c r="AH76">
        <v>89.5</v>
      </c>
      <c r="AI76">
        <v>23.6</v>
      </c>
      <c r="AJ76">
        <v>113.1</v>
      </c>
      <c r="AK76">
        <v>373.6</v>
      </c>
      <c r="AL76">
        <v>20</v>
      </c>
      <c r="AM76">
        <v>2.71</v>
      </c>
      <c r="AN76">
        <v>32.5</v>
      </c>
      <c r="AO76">
        <v>1542.6</v>
      </c>
      <c r="AP76">
        <v>0.17</v>
      </c>
      <c r="AQ76">
        <v>374.9</v>
      </c>
      <c r="AR76">
        <v>78.5</v>
      </c>
      <c r="AS76">
        <v>453.4</v>
      </c>
      <c r="AT76">
        <v>432.3</v>
      </c>
      <c r="AU76">
        <v>25.1</v>
      </c>
      <c r="AV76">
        <v>3.46</v>
      </c>
      <c r="AW76">
        <v>36.700000000000003</v>
      </c>
      <c r="AX76">
        <v>1701.4</v>
      </c>
      <c r="AY76">
        <v>0.23</v>
      </c>
      <c r="AZ76">
        <v>434</v>
      </c>
      <c r="BA76">
        <v>87.5</v>
      </c>
      <c r="BB76">
        <v>521.5</v>
      </c>
      <c r="BC76">
        <v>9583346.8000000007</v>
      </c>
      <c r="BD76">
        <v>297.8</v>
      </c>
      <c r="BE76">
        <v>36.200000000000003</v>
      </c>
      <c r="BF76">
        <v>1493028.9</v>
      </c>
      <c r="BG76">
        <v>47492.6</v>
      </c>
      <c r="BH76">
        <v>14</v>
      </c>
      <c r="BI76">
        <v>9602091.1999999993</v>
      </c>
      <c r="BJ76">
        <v>2912129</v>
      </c>
      <c r="BK76">
        <v>12514220.199999999</v>
      </c>
      <c r="BL76">
        <v>0</v>
      </c>
      <c r="BM76">
        <v>20.190000000000001</v>
      </c>
      <c r="BN76">
        <v>16.39</v>
      </c>
      <c r="BO76">
        <v>0</v>
      </c>
      <c r="BP76">
        <v>36.58</v>
      </c>
      <c r="BQ76">
        <v>22.54</v>
      </c>
      <c r="BR76">
        <v>19.53</v>
      </c>
      <c r="BS76">
        <v>0</v>
      </c>
      <c r="BT76">
        <v>42.07</v>
      </c>
      <c r="BU76">
        <v>144574400</v>
      </c>
      <c r="BV76">
        <v>52721016</v>
      </c>
      <c r="BW76">
        <v>12859616</v>
      </c>
      <c r="BX76">
        <v>1664959</v>
      </c>
      <c r="BY76">
        <v>0</v>
      </c>
      <c r="BZ76">
        <v>0</v>
      </c>
      <c r="CA76">
        <v>1296820</v>
      </c>
      <c r="CB76">
        <v>0</v>
      </c>
      <c r="CC76">
        <v>0</v>
      </c>
      <c r="CD76">
        <v>1171098.8999999999</v>
      </c>
      <c r="CE76">
        <v>21682986</v>
      </c>
      <c r="CF76">
        <v>0</v>
      </c>
      <c r="CG76">
        <v>379956</v>
      </c>
      <c r="CH76">
        <v>0</v>
      </c>
      <c r="CI76">
        <v>3527203.5</v>
      </c>
      <c r="CJ76">
        <v>47161384</v>
      </c>
      <c r="CK76">
        <v>3141.5</v>
      </c>
      <c r="CL76">
        <v>3277313.8</v>
      </c>
      <c r="CM76">
        <v>0</v>
      </c>
      <c r="CN76">
        <v>51549916</v>
      </c>
      <c r="CO76">
        <v>0</v>
      </c>
      <c r="CP76">
        <v>0</v>
      </c>
      <c r="CQ76">
        <v>5414</v>
      </c>
      <c r="CR76">
        <v>288.7</v>
      </c>
      <c r="CS76">
        <v>0</v>
      </c>
      <c r="CT76">
        <v>8416</v>
      </c>
      <c r="CU76">
        <v>0</v>
      </c>
      <c r="CV76">
        <v>0</v>
      </c>
      <c r="CW76">
        <v>804.1</v>
      </c>
      <c r="CX76">
        <v>7998.3</v>
      </c>
      <c r="CY76">
        <v>0</v>
      </c>
      <c r="CZ76">
        <v>7639.8</v>
      </c>
      <c r="DA76">
        <v>0</v>
      </c>
      <c r="DB76">
        <v>2055.1</v>
      </c>
      <c r="DC76">
        <v>6289</v>
      </c>
      <c r="DD76">
        <v>789.8</v>
      </c>
      <c r="DE76">
        <v>1897.4</v>
      </c>
      <c r="DF76">
        <v>0</v>
      </c>
      <c r="DG76">
        <v>22437.4</v>
      </c>
      <c r="DH76">
        <v>0</v>
      </c>
      <c r="DI76">
        <v>0</v>
      </c>
      <c r="DJ76">
        <v>38928.1</v>
      </c>
      <c r="DK76">
        <v>18974</v>
      </c>
      <c r="DL76">
        <v>0</v>
      </c>
      <c r="DM76">
        <v>0</v>
      </c>
      <c r="DN76">
        <v>0</v>
      </c>
      <c r="DO76">
        <v>0</v>
      </c>
      <c r="DP76">
        <v>0</v>
      </c>
      <c r="DQ76">
        <v>0</v>
      </c>
    </row>
    <row r="77" spans="1:121" x14ac:dyDescent="0.45">
      <c r="A77" t="s">
        <v>117</v>
      </c>
      <c r="B77">
        <v>2045</v>
      </c>
      <c r="C77">
        <v>206852540</v>
      </c>
      <c r="D77">
        <v>29669024</v>
      </c>
      <c r="E77">
        <v>4524593.5</v>
      </c>
      <c r="F77">
        <v>1853655.6</v>
      </c>
      <c r="G77">
        <v>242899815.40000001</v>
      </c>
      <c r="H77">
        <v>199416323.09999999</v>
      </c>
      <c r="I77">
        <v>155433152.09999999</v>
      </c>
      <c r="J77">
        <v>86415500</v>
      </c>
      <c r="K77">
        <v>34660028</v>
      </c>
      <c r="L77">
        <v>3.5900000000000001E-2</v>
      </c>
      <c r="M77">
        <v>5.3900000000000003E-2</v>
      </c>
      <c r="N77">
        <v>0.15</v>
      </c>
      <c r="O77">
        <v>83407.09</v>
      </c>
      <c r="P77">
        <v>51624.7</v>
      </c>
      <c r="Q77">
        <v>0.88</v>
      </c>
      <c r="R77">
        <v>0.84</v>
      </c>
      <c r="S77">
        <v>48.4</v>
      </c>
      <c r="T77">
        <v>1.2</v>
      </c>
      <c r="U77">
        <v>0.14000000000000001</v>
      </c>
      <c r="V77">
        <v>7.8</v>
      </c>
      <c r="W77">
        <v>249.3</v>
      </c>
      <c r="X77">
        <v>7.0000000000000007E-2</v>
      </c>
      <c r="Y77">
        <v>48.4</v>
      </c>
      <c r="Z77">
        <v>15.3</v>
      </c>
      <c r="AA77">
        <v>63.7</v>
      </c>
      <c r="AB77">
        <v>74.8</v>
      </c>
      <c r="AC77">
        <v>2.9</v>
      </c>
      <c r="AD77">
        <v>0.37</v>
      </c>
      <c r="AE77">
        <v>10.1</v>
      </c>
      <c r="AF77">
        <v>350.8</v>
      </c>
      <c r="AG77">
        <v>0.09</v>
      </c>
      <c r="AH77">
        <v>74.900000000000006</v>
      </c>
      <c r="AI77">
        <v>20.6</v>
      </c>
      <c r="AJ77">
        <v>95.5</v>
      </c>
      <c r="AK77">
        <v>334.8</v>
      </c>
      <c r="AL77">
        <v>19.2</v>
      </c>
      <c r="AM77">
        <v>2.62</v>
      </c>
      <c r="AN77">
        <v>28.1</v>
      </c>
      <c r="AO77">
        <v>1342.4</v>
      </c>
      <c r="AP77">
        <v>0.16</v>
      </c>
      <c r="AQ77">
        <v>336.1</v>
      </c>
      <c r="AR77">
        <v>68.2</v>
      </c>
      <c r="AS77">
        <v>404.2</v>
      </c>
      <c r="AT77">
        <v>371.9</v>
      </c>
      <c r="AU77">
        <v>19.399999999999999</v>
      </c>
      <c r="AV77">
        <v>2.63</v>
      </c>
      <c r="AW77">
        <v>33.700000000000003</v>
      </c>
      <c r="AX77">
        <v>1534.1</v>
      </c>
      <c r="AY77">
        <v>0.2</v>
      </c>
      <c r="AZ77">
        <v>373.2</v>
      </c>
      <c r="BA77">
        <v>79.5</v>
      </c>
      <c r="BB77">
        <v>452.7</v>
      </c>
      <c r="BC77">
        <v>9043041.5</v>
      </c>
      <c r="BD77">
        <v>216.8</v>
      </c>
      <c r="BE77">
        <v>24.2</v>
      </c>
      <c r="BF77">
        <v>1475918.9</v>
      </c>
      <c r="BG77">
        <v>46878</v>
      </c>
      <c r="BH77">
        <v>13.4</v>
      </c>
      <c r="BI77">
        <v>9056107.5999999996</v>
      </c>
      <c r="BJ77">
        <v>2876544.7</v>
      </c>
      <c r="BK77">
        <v>11932652.300000001</v>
      </c>
      <c r="BL77">
        <v>0</v>
      </c>
      <c r="BM77">
        <v>17.23</v>
      </c>
      <c r="BN77">
        <v>15.21</v>
      </c>
      <c r="BO77">
        <v>0</v>
      </c>
      <c r="BP77">
        <v>32.450000000000003</v>
      </c>
      <c r="BQ77">
        <v>20.149999999999999</v>
      </c>
      <c r="BR77">
        <v>19.170000000000002</v>
      </c>
      <c r="BS77">
        <v>0</v>
      </c>
      <c r="BT77">
        <v>39.32</v>
      </c>
      <c r="BU77">
        <v>190842030</v>
      </c>
      <c r="BV77">
        <v>87466664</v>
      </c>
      <c r="BW77">
        <v>25242202</v>
      </c>
      <c r="BX77">
        <v>1517303.5</v>
      </c>
      <c r="BY77">
        <v>0</v>
      </c>
      <c r="BZ77">
        <v>0</v>
      </c>
      <c r="CA77">
        <v>573789.5</v>
      </c>
      <c r="CB77">
        <v>0</v>
      </c>
      <c r="CC77">
        <v>0</v>
      </c>
      <c r="CD77">
        <v>1821458.4</v>
      </c>
      <c r="CE77">
        <v>22517558</v>
      </c>
      <c r="CF77">
        <v>0</v>
      </c>
      <c r="CG77">
        <v>169873</v>
      </c>
      <c r="CH77">
        <v>0</v>
      </c>
      <c r="CI77">
        <v>3499625.5</v>
      </c>
      <c r="CJ77">
        <v>46258896</v>
      </c>
      <c r="CK77">
        <v>984.8</v>
      </c>
      <c r="CL77">
        <v>3595134</v>
      </c>
      <c r="CM77">
        <v>0</v>
      </c>
      <c r="CN77">
        <v>85645210</v>
      </c>
      <c r="CO77">
        <v>0</v>
      </c>
      <c r="CP77">
        <v>0</v>
      </c>
      <c r="CQ77">
        <v>11808.6</v>
      </c>
      <c r="CR77">
        <v>288.7</v>
      </c>
      <c r="CS77">
        <v>0</v>
      </c>
      <c r="CT77">
        <v>8391.6</v>
      </c>
      <c r="CU77">
        <v>0</v>
      </c>
      <c r="CV77">
        <v>0</v>
      </c>
      <c r="CW77">
        <v>1367.7</v>
      </c>
      <c r="CX77">
        <v>7998.3</v>
      </c>
      <c r="CY77">
        <v>0</v>
      </c>
      <c r="CZ77">
        <v>7639.8</v>
      </c>
      <c r="DA77">
        <v>0</v>
      </c>
      <c r="DB77">
        <v>2055.1</v>
      </c>
      <c r="DC77">
        <v>6289</v>
      </c>
      <c r="DD77">
        <v>788.6</v>
      </c>
      <c r="DE77">
        <v>1897.4</v>
      </c>
      <c r="DF77">
        <v>0</v>
      </c>
      <c r="DG77">
        <v>37238.699999999997</v>
      </c>
      <c r="DH77">
        <v>0</v>
      </c>
      <c r="DI77">
        <v>0</v>
      </c>
      <c r="DJ77">
        <v>73994.899999999994</v>
      </c>
      <c r="DK77">
        <v>18974</v>
      </c>
      <c r="DL77">
        <v>0</v>
      </c>
      <c r="DM77">
        <v>0</v>
      </c>
      <c r="DN77">
        <v>0</v>
      </c>
      <c r="DO77">
        <v>0</v>
      </c>
      <c r="DP77">
        <v>0</v>
      </c>
      <c r="DQ77">
        <v>0</v>
      </c>
    </row>
    <row r="78" spans="1:121" x14ac:dyDescent="0.45">
      <c r="A78" t="s">
        <v>117</v>
      </c>
      <c r="B78">
        <v>2050</v>
      </c>
      <c r="C78">
        <v>219575460</v>
      </c>
      <c r="D78">
        <v>43776520</v>
      </c>
      <c r="E78">
        <v>4871027.5</v>
      </c>
      <c r="F78">
        <v>1790491.2</v>
      </c>
      <c r="G78">
        <v>270013473.5</v>
      </c>
      <c r="H78">
        <v>211681851.90000001</v>
      </c>
      <c r="I78">
        <v>147014983.09999999</v>
      </c>
      <c r="J78">
        <v>72208710</v>
      </c>
      <c r="K78">
        <v>44805296</v>
      </c>
      <c r="L78">
        <v>3.5900000000000001E-2</v>
      </c>
      <c r="M78">
        <v>5.3900000000000003E-2</v>
      </c>
      <c r="N78">
        <v>0.15</v>
      </c>
      <c r="O78">
        <v>85134.66</v>
      </c>
      <c r="P78">
        <v>55073.9</v>
      </c>
      <c r="Q78">
        <v>0.89</v>
      </c>
      <c r="R78">
        <v>0.84</v>
      </c>
      <c r="S78">
        <v>43.7</v>
      </c>
      <c r="T78">
        <v>0.9</v>
      </c>
      <c r="U78">
        <v>0.09</v>
      </c>
      <c r="V78">
        <v>6.9</v>
      </c>
      <c r="W78">
        <v>230.7</v>
      </c>
      <c r="X78">
        <v>0.06</v>
      </c>
      <c r="Y78">
        <v>43.7</v>
      </c>
      <c r="Z78">
        <v>13.8</v>
      </c>
      <c r="AA78">
        <v>57.6</v>
      </c>
      <c r="AB78">
        <v>69.099999999999994</v>
      </c>
      <c r="AC78">
        <v>2.1</v>
      </c>
      <c r="AD78">
        <v>0.25</v>
      </c>
      <c r="AE78">
        <v>9.6999999999999993</v>
      </c>
      <c r="AF78">
        <v>342.1</v>
      </c>
      <c r="AG78">
        <v>0.08</v>
      </c>
      <c r="AH78">
        <v>69.2</v>
      </c>
      <c r="AI78">
        <v>19.899999999999999</v>
      </c>
      <c r="AJ78">
        <v>89.1</v>
      </c>
      <c r="AK78">
        <v>304.7</v>
      </c>
      <c r="AL78">
        <v>16.8</v>
      </c>
      <c r="AM78">
        <v>2.2799999999999998</v>
      </c>
      <c r="AN78">
        <v>26.3</v>
      </c>
      <c r="AO78">
        <v>1243.5999999999999</v>
      </c>
      <c r="AP78">
        <v>0.15</v>
      </c>
      <c r="AQ78">
        <v>305.8</v>
      </c>
      <c r="AR78">
        <v>63.4</v>
      </c>
      <c r="AS78">
        <v>369.3</v>
      </c>
      <c r="AT78">
        <v>364.6</v>
      </c>
      <c r="AU78">
        <v>17.100000000000001</v>
      </c>
      <c r="AV78">
        <v>2.2799999999999998</v>
      </c>
      <c r="AW78">
        <v>34.700000000000003</v>
      </c>
      <c r="AX78">
        <v>1570.6</v>
      </c>
      <c r="AY78">
        <v>0.19</v>
      </c>
      <c r="AZ78">
        <v>365.7</v>
      </c>
      <c r="BA78">
        <v>81.5</v>
      </c>
      <c r="BB78">
        <v>447.2</v>
      </c>
      <c r="BC78">
        <v>10472938.699999999</v>
      </c>
      <c r="BD78">
        <v>212.4</v>
      </c>
      <c r="BE78">
        <v>22.1</v>
      </c>
      <c r="BF78">
        <v>1667682.2</v>
      </c>
      <c r="BG78">
        <v>55337</v>
      </c>
      <c r="BH78">
        <v>13.9</v>
      </c>
      <c r="BI78">
        <v>10485291</v>
      </c>
      <c r="BJ78">
        <v>3320521.7</v>
      </c>
      <c r="BK78">
        <v>13805812.699999999</v>
      </c>
      <c r="BL78">
        <v>0</v>
      </c>
      <c r="BM78">
        <v>16.61</v>
      </c>
      <c r="BN78">
        <v>14.73</v>
      </c>
      <c r="BO78">
        <v>0</v>
      </c>
      <c r="BP78">
        <v>31.34</v>
      </c>
      <c r="BQ78">
        <v>20.239999999999998</v>
      </c>
      <c r="BR78">
        <v>19.45</v>
      </c>
      <c r="BS78">
        <v>0</v>
      </c>
      <c r="BT78">
        <v>39.69</v>
      </c>
      <c r="BU78">
        <v>242324690</v>
      </c>
      <c r="BV78">
        <v>122998490</v>
      </c>
      <c r="BW78">
        <v>37216010</v>
      </c>
      <c r="BX78">
        <v>1463558.9</v>
      </c>
      <c r="BY78">
        <v>0</v>
      </c>
      <c r="BZ78">
        <v>0</v>
      </c>
      <c r="CA78">
        <v>164478.70000000001</v>
      </c>
      <c r="CB78">
        <v>0</v>
      </c>
      <c r="CC78">
        <v>0</v>
      </c>
      <c r="CD78">
        <v>2678270.5</v>
      </c>
      <c r="CE78">
        <v>27003286</v>
      </c>
      <c r="CF78">
        <v>0</v>
      </c>
      <c r="CG78">
        <v>219376.9</v>
      </c>
      <c r="CH78">
        <v>0</v>
      </c>
      <c r="CI78">
        <v>3486943.2</v>
      </c>
      <c r="CJ78">
        <v>45809148</v>
      </c>
      <c r="CK78">
        <v>12.8</v>
      </c>
      <c r="CL78">
        <v>3963375.2</v>
      </c>
      <c r="CM78">
        <v>0</v>
      </c>
      <c r="CN78">
        <v>120320216</v>
      </c>
      <c r="CO78">
        <v>0</v>
      </c>
      <c r="CP78">
        <v>0</v>
      </c>
      <c r="CQ78">
        <v>18070.2</v>
      </c>
      <c r="CR78">
        <v>288.7</v>
      </c>
      <c r="CS78">
        <v>0</v>
      </c>
      <c r="CT78">
        <v>4991</v>
      </c>
      <c r="CU78">
        <v>0</v>
      </c>
      <c r="CV78">
        <v>0</v>
      </c>
      <c r="CW78">
        <v>2232</v>
      </c>
      <c r="CX78">
        <v>7998.3</v>
      </c>
      <c r="CY78">
        <v>0</v>
      </c>
      <c r="CZ78">
        <v>9386</v>
      </c>
      <c r="DA78">
        <v>0</v>
      </c>
      <c r="DB78">
        <v>2055.1</v>
      </c>
      <c r="DC78">
        <v>6289</v>
      </c>
      <c r="DD78">
        <v>0.6</v>
      </c>
      <c r="DE78">
        <v>1897.4</v>
      </c>
      <c r="DF78">
        <v>0</v>
      </c>
      <c r="DG78">
        <v>54153.599999999999</v>
      </c>
      <c r="DH78">
        <v>0</v>
      </c>
      <c r="DI78">
        <v>0</v>
      </c>
      <c r="DJ78">
        <v>105994.6</v>
      </c>
      <c r="DK78">
        <v>18974</v>
      </c>
      <c r="DL78">
        <v>0</v>
      </c>
      <c r="DM78">
        <v>0</v>
      </c>
      <c r="DN78">
        <v>0</v>
      </c>
      <c r="DO78">
        <v>0</v>
      </c>
      <c r="DP78">
        <v>0</v>
      </c>
      <c r="DQ78">
        <v>0</v>
      </c>
    </row>
    <row r="79" spans="1:121" x14ac:dyDescent="0.45">
      <c r="A79" t="s">
        <v>130</v>
      </c>
      <c r="B79">
        <v>2024</v>
      </c>
      <c r="C79">
        <v>50589820</v>
      </c>
      <c r="D79">
        <v>2491.8000000000002</v>
      </c>
      <c r="E79">
        <v>0</v>
      </c>
      <c r="F79">
        <v>1172794.8999999999</v>
      </c>
      <c r="G79">
        <v>51765106.100000001</v>
      </c>
      <c r="H79">
        <v>48770941.799999997</v>
      </c>
      <c r="I79">
        <v>8524997</v>
      </c>
      <c r="J79">
        <v>75812840</v>
      </c>
      <c r="K79">
        <v>102469016</v>
      </c>
      <c r="L79">
        <v>3.5900000000000001E-2</v>
      </c>
      <c r="M79">
        <v>5.3999999999999999E-2</v>
      </c>
      <c r="N79">
        <v>0.183</v>
      </c>
      <c r="O79">
        <v>16503.439999999999</v>
      </c>
      <c r="P79">
        <v>11513</v>
      </c>
      <c r="Q79">
        <v>0.56999999999999995</v>
      </c>
      <c r="R79">
        <v>0.59</v>
      </c>
      <c r="S79">
        <v>385.6</v>
      </c>
      <c r="T79">
        <v>40.799999999999997</v>
      </c>
      <c r="U79">
        <v>5.9</v>
      </c>
      <c r="V79">
        <v>15.3</v>
      </c>
      <c r="W79">
        <v>950</v>
      </c>
      <c r="X79">
        <v>0.19</v>
      </c>
      <c r="Y79">
        <v>388.5</v>
      </c>
      <c r="Z79">
        <v>43.7</v>
      </c>
      <c r="AA79">
        <v>432.1</v>
      </c>
      <c r="AB79">
        <v>388.1</v>
      </c>
      <c r="AC79">
        <v>41.1</v>
      </c>
      <c r="AD79">
        <v>5.95</v>
      </c>
      <c r="AE79">
        <v>15.4</v>
      </c>
      <c r="AF79">
        <v>953.7</v>
      </c>
      <c r="AG79">
        <v>0.2</v>
      </c>
      <c r="AH79">
        <v>390.9</v>
      </c>
      <c r="AI79">
        <v>43.9</v>
      </c>
      <c r="AJ79">
        <v>434.8</v>
      </c>
      <c r="AK79">
        <v>247.5</v>
      </c>
      <c r="AL79">
        <v>20.6</v>
      </c>
      <c r="AM79">
        <v>2.95</v>
      </c>
      <c r="AN79">
        <v>15</v>
      </c>
      <c r="AO79">
        <v>774.4</v>
      </c>
      <c r="AP79">
        <v>0.13</v>
      </c>
      <c r="AQ79">
        <v>248.9</v>
      </c>
      <c r="AR79">
        <v>38.1</v>
      </c>
      <c r="AS79">
        <v>287</v>
      </c>
      <c r="AT79">
        <v>791.2</v>
      </c>
      <c r="AU79">
        <v>67.599999999999994</v>
      </c>
      <c r="AV79">
        <v>9.7799999999999994</v>
      </c>
      <c r="AW79">
        <v>47.8</v>
      </c>
      <c r="AX79">
        <v>2323.1999999999998</v>
      </c>
      <c r="AY79">
        <v>0.48</v>
      </c>
      <c r="AZ79">
        <v>795.8</v>
      </c>
      <c r="BA79">
        <v>117.1</v>
      </c>
      <c r="BB79">
        <v>913</v>
      </c>
      <c r="BC79">
        <v>30061441.5</v>
      </c>
      <c r="BD79">
        <v>3176.7</v>
      </c>
      <c r="BE79">
        <v>460.1</v>
      </c>
      <c r="BF79">
        <v>1193474.6000000001</v>
      </c>
      <c r="BG79">
        <v>74059.5</v>
      </c>
      <c r="BH79">
        <v>15.1</v>
      </c>
      <c r="BI79">
        <v>30281719.300000001</v>
      </c>
      <c r="BJ79">
        <v>3404568.6</v>
      </c>
      <c r="BK79">
        <v>33686287.799999997</v>
      </c>
      <c r="BL79">
        <v>0</v>
      </c>
      <c r="BM79">
        <v>27.67</v>
      </c>
      <c r="BN79">
        <v>3.59</v>
      </c>
      <c r="BO79">
        <v>0</v>
      </c>
      <c r="BP79">
        <v>31.26</v>
      </c>
      <c r="BQ79">
        <v>29.38</v>
      </c>
      <c r="BR79">
        <v>3.92</v>
      </c>
      <c r="BS79">
        <v>0</v>
      </c>
      <c r="BT79">
        <v>33.299999999999997</v>
      </c>
      <c r="BU79">
        <v>78467340</v>
      </c>
      <c r="BV79">
        <v>43240108</v>
      </c>
      <c r="BW79">
        <v>2122.4</v>
      </c>
      <c r="BX79">
        <v>72558.7</v>
      </c>
      <c r="BY79">
        <v>0</v>
      </c>
      <c r="BZ79">
        <v>0</v>
      </c>
      <c r="CA79">
        <v>26221872</v>
      </c>
      <c r="CB79">
        <v>0</v>
      </c>
      <c r="CC79">
        <v>0</v>
      </c>
      <c r="CD79">
        <v>163475.5</v>
      </c>
      <c r="CE79">
        <v>7178947</v>
      </c>
      <c r="CF79">
        <v>0</v>
      </c>
      <c r="CG79">
        <v>74744</v>
      </c>
      <c r="CH79">
        <v>0</v>
      </c>
      <c r="CI79">
        <v>1398507</v>
      </c>
      <c r="CJ79">
        <v>0</v>
      </c>
      <c r="CK79">
        <v>278485.5</v>
      </c>
      <c r="CL79">
        <v>0</v>
      </c>
      <c r="CM79">
        <v>0</v>
      </c>
      <c r="CN79">
        <v>519598.2</v>
      </c>
      <c r="CO79">
        <v>42557036</v>
      </c>
      <c r="CP79">
        <v>0</v>
      </c>
      <c r="CQ79">
        <v>3.6</v>
      </c>
      <c r="CR79">
        <v>16.2</v>
      </c>
      <c r="CS79">
        <v>0</v>
      </c>
      <c r="CT79">
        <v>4573.3</v>
      </c>
      <c r="CU79">
        <v>0</v>
      </c>
      <c r="CV79">
        <v>0</v>
      </c>
      <c r="CW79">
        <v>112</v>
      </c>
      <c r="CX79">
        <v>1748.2</v>
      </c>
      <c r="CY79">
        <v>0</v>
      </c>
      <c r="CZ79">
        <v>1045.5999999999999</v>
      </c>
      <c r="DA79">
        <v>0</v>
      </c>
      <c r="DB79">
        <v>207.5</v>
      </c>
      <c r="DC79">
        <v>0</v>
      </c>
      <c r="DD79">
        <v>960.1</v>
      </c>
      <c r="DE79">
        <v>0</v>
      </c>
      <c r="DF79">
        <v>0</v>
      </c>
      <c r="DG79">
        <v>239.4</v>
      </c>
      <c r="DH79">
        <v>0</v>
      </c>
      <c r="DI79">
        <v>12131.7</v>
      </c>
      <c r="DJ79">
        <v>7.2</v>
      </c>
      <c r="DK79">
        <v>0</v>
      </c>
      <c r="DL79">
        <v>0</v>
      </c>
      <c r="DM79">
        <v>0</v>
      </c>
      <c r="DN79">
        <v>0.01</v>
      </c>
      <c r="DO79">
        <v>0</v>
      </c>
      <c r="DP79">
        <v>0</v>
      </c>
      <c r="DQ79">
        <v>0</v>
      </c>
    </row>
    <row r="80" spans="1:121" x14ac:dyDescent="0.45">
      <c r="A80" t="s">
        <v>130</v>
      </c>
      <c r="B80">
        <v>2026</v>
      </c>
      <c r="C80">
        <v>51551344</v>
      </c>
      <c r="D80">
        <v>113382</v>
      </c>
      <c r="E80">
        <v>0</v>
      </c>
      <c r="F80">
        <v>1388643.5</v>
      </c>
      <c r="G80">
        <v>53053369.100000001</v>
      </c>
      <c r="H80">
        <v>49697900.399999999</v>
      </c>
      <c r="I80">
        <v>1641829.9</v>
      </c>
      <c r="J80">
        <v>92835320</v>
      </c>
      <c r="K80">
        <v>120588660</v>
      </c>
      <c r="L80">
        <v>3.5900000000000001E-2</v>
      </c>
      <c r="M80">
        <v>5.3999999999999999E-2</v>
      </c>
      <c r="N80">
        <v>0.183</v>
      </c>
      <c r="O80">
        <v>46866.78</v>
      </c>
      <c r="P80">
        <v>11750.6</v>
      </c>
      <c r="Q80">
        <v>0.66</v>
      </c>
      <c r="R80">
        <v>0.7</v>
      </c>
      <c r="S80">
        <v>304.7</v>
      </c>
      <c r="T80">
        <v>32</v>
      </c>
      <c r="U80">
        <v>4.63</v>
      </c>
      <c r="V80">
        <v>12.3</v>
      </c>
      <c r="W80">
        <v>757.4</v>
      </c>
      <c r="X80">
        <v>0.15</v>
      </c>
      <c r="Y80">
        <v>306.89999999999998</v>
      </c>
      <c r="Z80">
        <v>34.9</v>
      </c>
      <c r="AA80">
        <v>341.8</v>
      </c>
      <c r="AB80">
        <v>280.3</v>
      </c>
      <c r="AC80">
        <v>29.6</v>
      </c>
      <c r="AD80">
        <v>4.28</v>
      </c>
      <c r="AE80">
        <v>11.3</v>
      </c>
      <c r="AF80">
        <v>692.9</v>
      </c>
      <c r="AG80">
        <v>0.14000000000000001</v>
      </c>
      <c r="AH80">
        <v>282.3</v>
      </c>
      <c r="AI80">
        <v>32</v>
      </c>
      <c r="AJ80">
        <v>314.3</v>
      </c>
      <c r="AK80">
        <v>144.19999999999999</v>
      </c>
      <c r="AL80">
        <v>10.4</v>
      </c>
      <c r="AM80">
        <v>1.46</v>
      </c>
      <c r="AN80">
        <v>10.3</v>
      </c>
      <c r="AO80">
        <v>502.7</v>
      </c>
      <c r="AP80">
        <v>0.08</v>
      </c>
      <c r="AQ80">
        <v>144.9</v>
      </c>
      <c r="AR80">
        <v>25.3</v>
      </c>
      <c r="AS80">
        <v>170.2</v>
      </c>
      <c r="AT80">
        <v>692.4</v>
      </c>
      <c r="AU80">
        <v>58.9</v>
      </c>
      <c r="AV80">
        <v>8.49</v>
      </c>
      <c r="AW80">
        <v>41.7</v>
      </c>
      <c r="AX80">
        <v>2072.1999999999998</v>
      </c>
      <c r="AY80">
        <v>0.4</v>
      </c>
      <c r="AZ80">
        <v>696.5</v>
      </c>
      <c r="BA80">
        <v>103.6</v>
      </c>
      <c r="BB80">
        <v>800.1</v>
      </c>
      <c r="BC80">
        <v>24440065.800000001</v>
      </c>
      <c r="BD80">
        <v>2565.1999999999998</v>
      </c>
      <c r="BE80">
        <v>371.4</v>
      </c>
      <c r="BF80">
        <v>986446.5</v>
      </c>
      <c r="BG80">
        <v>60757.7</v>
      </c>
      <c r="BH80">
        <v>12.3</v>
      </c>
      <c r="BI80">
        <v>24617895.300000001</v>
      </c>
      <c r="BJ80">
        <v>2800374.8</v>
      </c>
      <c r="BK80">
        <v>27418270</v>
      </c>
      <c r="BL80">
        <v>0</v>
      </c>
      <c r="BM80">
        <v>23.9</v>
      </c>
      <c r="BN80">
        <v>10.029999999999999</v>
      </c>
      <c r="BO80">
        <v>0</v>
      </c>
      <c r="BP80">
        <v>33.94</v>
      </c>
      <c r="BQ80">
        <v>25.44</v>
      </c>
      <c r="BR80">
        <v>10.95</v>
      </c>
      <c r="BS80">
        <v>0</v>
      </c>
      <c r="BT80">
        <v>36.39</v>
      </c>
      <c r="BU80">
        <v>80856420</v>
      </c>
      <c r="BV80">
        <v>51411540</v>
      </c>
      <c r="BW80">
        <v>97456.2</v>
      </c>
      <c r="BX80">
        <v>66415.600000000006</v>
      </c>
      <c r="BY80">
        <v>0</v>
      </c>
      <c r="BZ80">
        <v>0</v>
      </c>
      <c r="CA80">
        <v>21191318</v>
      </c>
      <c r="CB80">
        <v>0</v>
      </c>
      <c r="CC80">
        <v>0</v>
      </c>
      <c r="CD80">
        <v>208339.1</v>
      </c>
      <c r="CE80">
        <v>6405407</v>
      </c>
      <c r="CF80">
        <v>0</v>
      </c>
      <c r="CG80">
        <v>46095.4</v>
      </c>
      <c r="CH80">
        <v>0</v>
      </c>
      <c r="CI80">
        <v>1404755.9</v>
      </c>
      <c r="CJ80">
        <v>0</v>
      </c>
      <c r="CK80">
        <v>233428</v>
      </c>
      <c r="CL80">
        <v>0</v>
      </c>
      <c r="CM80">
        <v>0</v>
      </c>
      <c r="CN80">
        <v>7637742.5</v>
      </c>
      <c r="CO80">
        <v>43565456</v>
      </c>
      <c r="CP80">
        <v>0</v>
      </c>
      <c r="CQ80">
        <v>77</v>
      </c>
      <c r="CR80">
        <v>16.2</v>
      </c>
      <c r="CS80">
        <v>0</v>
      </c>
      <c r="CT80">
        <v>4573.3</v>
      </c>
      <c r="CU80">
        <v>0</v>
      </c>
      <c r="CV80">
        <v>0</v>
      </c>
      <c r="CW80">
        <v>143.19999999999999</v>
      </c>
      <c r="CX80">
        <v>1748.2</v>
      </c>
      <c r="CY80">
        <v>0</v>
      </c>
      <c r="CZ80">
        <v>964.4</v>
      </c>
      <c r="DA80">
        <v>0</v>
      </c>
      <c r="DB80">
        <v>219.5</v>
      </c>
      <c r="DC80">
        <v>0</v>
      </c>
      <c r="DD80">
        <v>951.2</v>
      </c>
      <c r="DE80">
        <v>0</v>
      </c>
      <c r="DF80">
        <v>0</v>
      </c>
      <c r="DG80">
        <v>3355.4</v>
      </c>
      <c r="DH80">
        <v>0</v>
      </c>
      <c r="DI80">
        <v>12439.5</v>
      </c>
      <c r="DJ80">
        <v>300.7</v>
      </c>
      <c r="DK80">
        <v>0</v>
      </c>
      <c r="DL80">
        <v>0</v>
      </c>
      <c r="DM80">
        <v>0</v>
      </c>
      <c r="DN80">
        <v>0.01</v>
      </c>
      <c r="DO80">
        <v>0</v>
      </c>
      <c r="DP80">
        <v>0</v>
      </c>
      <c r="DQ80">
        <v>0</v>
      </c>
    </row>
    <row r="81" spans="1:121" x14ac:dyDescent="0.45">
      <c r="A81" t="s">
        <v>130</v>
      </c>
      <c r="B81">
        <v>2028</v>
      </c>
      <c r="C81">
        <v>52725452</v>
      </c>
      <c r="D81">
        <v>2585917.2000000002</v>
      </c>
      <c r="E81">
        <v>0</v>
      </c>
      <c r="F81">
        <v>1402083.6</v>
      </c>
      <c r="G81">
        <v>56713453.299999997</v>
      </c>
      <c r="H81">
        <v>50829806.100000001</v>
      </c>
      <c r="I81">
        <v>-25686447</v>
      </c>
      <c r="J81">
        <v>83633250</v>
      </c>
      <c r="K81">
        <v>130002264</v>
      </c>
      <c r="L81">
        <v>3.5900000000000001E-2</v>
      </c>
      <c r="M81">
        <v>5.3999999999999999E-2</v>
      </c>
      <c r="N81">
        <v>0.183</v>
      </c>
      <c r="O81">
        <v>59037.32</v>
      </c>
      <c r="P81">
        <v>12358.7</v>
      </c>
      <c r="Q81">
        <v>0.83</v>
      </c>
      <c r="R81">
        <v>0.82</v>
      </c>
      <c r="S81">
        <v>147</v>
      </c>
      <c r="T81">
        <v>15.4</v>
      </c>
      <c r="U81">
        <v>2.23</v>
      </c>
      <c r="V81">
        <v>6</v>
      </c>
      <c r="W81">
        <v>366.7</v>
      </c>
      <c r="X81">
        <v>7.0000000000000007E-2</v>
      </c>
      <c r="Y81">
        <v>148</v>
      </c>
      <c r="Z81">
        <v>16.899999999999999</v>
      </c>
      <c r="AA81">
        <v>164.9</v>
      </c>
      <c r="AB81">
        <v>162.1</v>
      </c>
      <c r="AC81">
        <v>17.100000000000001</v>
      </c>
      <c r="AD81">
        <v>2.4700000000000002</v>
      </c>
      <c r="AE81">
        <v>6.6</v>
      </c>
      <c r="AF81">
        <v>402.9</v>
      </c>
      <c r="AG81">
        <v>0.08</v>
      </c>
      <c r="AH81">
        <v>163.30000000000001</v>
      </c>
      <c r="AI81">
        <v>18.600000000000001</v>
      </c>
      <c r="AJ81">
        <v>181.9</v>
      </c>
      <c r="AK81">
        <v>85.6</v>
      </c>
      <c r="AL81">
        <v>3.2</v>
      </c>
      <c r="AM81">
        <v>0.41</v>
      </c>
      <c r="AN81">
        <v>8.8000000000000007</v>
      </c>
      <c r="AO81">
        <v>392.1</v>
      </c>
      <c r="AP81">
        <v>0.04</v>
      </c>
      <c r="AQ81">
        <v>85.8</v>
      </c>
      <c r="AR81">
        <v>20.5</v>
      </c>
      <c r="AS81">
        <v>106.3</v>
      </c>
      <c r="AT81">
        <v>511.1</v>
      </c>
      <c r="AU81">
        <v>42.1</v>
      </c>
      <c r="AV81">
        <v>6.04</v>
      </c>
      <c r="AW81">
        <v>32.4</v>
      </c>
      <c r="AX81">
        <v>1583.5</v>
      </c>
      <c r="AY81">
        <v>0.3</v>
      </c>
      <c r="AZ81">
        <v>514</v>
      </c>
      <c r="BA81">
        <v>79.7</v>
      </c>
      <c r="BB81">
        <v>593.70000000000005</v>
      </c>
      <c r="BC81">
        <v>14975162.4</v>
      </c>
      <c r="BD81">
        <v>1568.3</v>
      </c>
      <c r="BE81">
        <v>227</v>
      </c>
      <c r="BF81">
        <v>607394.9</v>
      </c>
      <c r="BG81">
        <v>37375</v>
      </c>
      <c r="BH81">
        <v>7.5</v>
      </c>
      <c r="BI81">
        <v>15083865.6</v>
      </c>
      <c r="BJ81">
        <v>1723216.1</v>
      </c>
      <c r="BK81">
        <v>16807081.600000001</v>
      </c>
      <c r="BL81">
        <v>0</v>
      </c>
      <c r="BM81">
        <v>16.86</v>
      </c>
      <c r="BN81">
        <v>11.83</v>
      </c>
      <c r="BO81">
        <v>0</v>
      </c>
      <c r="BP81">
        <v>28.69</v>
      </c>
      <c r="BQ81">
        <v>18.39</v>
      </c>
      <c r="BR81">
        <v>13.43</v>
      </c>
      <c r="BS81">
        <v>0</v>
      </c>
      <c r="BT81">
        <v>31.81</v>
      </c>
      <c r="BU81">
        <v>103215890</v>
      </c>
      <c r="BV81">
        <v>82399900</v>
      </c>
      <c r="BW81">
        <v>2208612.5</v>
      </c>
      <c r="BX81">
        <v>52106.1</v>
      </c>
      <c r="BY81">
        <v>0</v>
      </c>
      <c r="BZ81">
        <v>0</v>
      </c>
      <c r="CA81">
        <v>13083545</v>
      </c>
      <c r="CB81">
        <v>0</v>
      </c>
      <c r="CC81">
        <v>0</v>
      </c>
      <c r="CD81">
        <v>283409.40000000002</v>
      </c>
      <c r="CE81">
        <v>4126521.5</v>
      </c>
      <c r="CF81">
        <v>0</v>
      </c>
      <c r="CG81">
        <v>14635.9</v>
      </c>
      <c r="CH81">
        <v>0</v>
      </c>
      <c r="CI81">
        <v>1206162</v>
      </c>
      <c r="CJ81">
        <v>0</v>
      </c>
      <c r="CK81">
        <v>124400.8</v>
      </c>
      <c r="CL81">
        <v>0</v>
      </c>
      <c r="CM81">
        <v>0</v>
      </c>
      <c r="CN81">
        <v>7405606.5</v>
      </c>
      <c r="CO81">
        <v>74710890</v>
      </c>
      <c r="CP81">
        <v>0</v>
      </c>
      <c r="CQ81">
        <v>1755.1</v>
      </c>
      <c r="CR81">
        <v>16.2</v>
      </c>
      <c r="CS81">
        <v>0</v>
      </c>
      <c r="CT81">
        <v>4573.3</v>
      </c>
      <c r="CU81">
        <v>0</v>
      </c>
      <c r="CV81">
        <v>0</v>
      </c>
      <c r="CW81">
        <v>196.8</v>
      </c>
      <c r="CX81">
        <v>1719</v>
      </c>
      <c r="CY81">
        <v>0</v>
      </c>
      <c r="CZ81">
        <v>929.7</v>
      </c>
      <c r="DA81">
        <v>0</v>
      </c>
      <c r="DB81">
        <v>219.5</v>
      </c>
      <c r="DC81">
        <v>0</v>
      </c>
      <c r="DD81">
        <v>926.6</v>
      </c>
      <c r="DE81">
        <v>0</v>
      </c>
      <c r="DF81">
        <v>0</v>
      </c>
      <c r="DG81">
        <v>3419.7</v>
      </c>
      <c r="DH81">
        <v>0</v>
      </c>
      <c r="DI81">
        <v>20419.099999999999</v>
      </c>
      <c r="DJ81">
        <v>6996.6</v>
      </c>
      <c r="DK81">
        <v>0</v>
      </c>
      <c r="DL81">
        <v>0</v>
      </c>
      <c r="DM81">
        <v>0</v>
      </c>
      <c r="DN81">
        <v>0.01</v>
      </c>
      <c r="DO81">
        <v>0</v>
      </c>
      <c r="DP81">
        <v>0</v>
      </c>
      <c r="DQ81">
        <v>0</v>
      </c>
    </row>
    <row r="82" spans="1:121" x14ac:dyDescent="0.45">
      <c r="A82" t="s">
        <v>130</v>
      </c>
      <c r="B82">
        <v>2030</v>
      </c>
      <c r="C82">
        <v>54047636</v>
      </c>
      <c r="D82">
        <v>5192720.5</v>
      </c>
      <c r="E82">
        <v>0</v>
      </c>
      <c r="F82">
        <v>1525895.3</v>
      </c>
      <c r="G82">
        <v>60766253.399999999</v>
      </c>
      <c r="H82">
        <v>52104469.299999997</v>
      </c>
      <c r="I82">
        <v>-38646353.100000001</v>
      </c>
      <c r="J82">
        <v>84867820</v>
      </c>
      <c r="K82">
        <v>141640160</v>
      </c>
      <c r="L82">
        <v>3.5900000000000001E-2</v>
      </c>
      <c r="M82">
        <v>5.3999999999999999E-2</v>
      </c>
      <c r="N82">
        <v>0.183</v>
      </c>
      <c r="O82">
        <v>66492.27</v>
      </c>
      <c r="P82">
        <v>12770.2</v>
      </c>
      <c r="Q82">
        <v>0.89</v>
      </c>
      <c r="R82">
        <v>0.88</v>
      </c>
      <c r="S82">
        <v>97.5</v>
      </c>
      <c r="T82">
        <v>10.4</v>
      </c>
      <c r="U82">
        <v>1.51</v>
      </c>
      <c r="V82">
        <v>3.8</v>
      </c>
      <c r="W82">
        <v>237.4</v>
      </c>
      <c r="X82">
        <v>0.05</v>
      </c>
      <c r="Y82">
        <v>98.3</v>
      </c>
      <c r="Z82">
        <v>10.8</v>
      </c>
      <c r="AA82">
        <v>109.1</v>
      </c>
      <c r="AB82">
        <v>109</v>
      </c>
      <c r="AC82">
        <v>11.7</v>
      </c>
      <c r="AD82">
        <v>1.7</v>
      </c>
      <c r="AE82">
        <v>4.2</v>
      </c>
      <c r="AF82">
        <v>264</v>
      </c>
      <c r="AG82">
        <v>0.06</v>
      </c>
      <c r="AH82">
        <v>109.9</v>
      </c>
      <c r="AI82">
        <v>12.1</v>
      </c>
      <c r="AJ82">
        <v>121.9</v>
      </c>
      <c r="AK82">
        <v>103.8</v>
      </c>
      <c r="AL82">
        <v>5</v>
      </c>
      <c r="AM82">
        <v>0.68</v>
      </c>
      <c r="AN82">
        <v>9.6</v>
      </c>
      <c r="AO82">
        <v>437.9</v>
      </c>
      <c r="AP82">
        <v>0.05</v>
      </c>
      <c r="AQ82">
        <v>104.1</v>
      </c>
      <c r="AR82">
        <v>22.7</v>
      </c>
      <c r="AS82">
        <v>126.8</v>
      </c>
      <c r="AT82">
        <v>444.7</v>
      </c>
      <c r="AU82">
        <v>37.5</v>
      </c>
      <c r="AV82">
        <v>5.37</v>
      </c>
      <c r="AW82">
        <v>27.2</v>
      </c>
      <c r="AX82">
        <v>1372.2</v>
      </c>
      <c r="AY82">
        <v>0.25</v>
      </c>
      <c r="AZ82">
        <v>447.3</v>
      </c>
      <c r="BA82">
        <v>68.2</v>
      </c>
      <c r="BB82">
        <v>515.5</v>
      </c>
      <c r="BC82">
        <v>11298367</v>
      </c>
      <c r="BD82">
        <v>1206.7</v>
      </c>
      <c r="BE82">
        <v>174.8</v>
      </c>
      <c r="BF82">
        <v>436182.8</v>
      </c>
      <c r="BG82">
        <v>27530.9</v>
      </c>
      <c r="BH82">
        <v>5.6</v>
      </c>
      <c r="BI82">
        <v>11382045.6</v>
      </c>
      <c r="BJ82">
        <v>1258137.3</v>
      </c>
      <c r="BK82">
        <v>12640182.9</v>
      </c>
      <c r="BL82">
        <v>0</v>
      </c>
      <c r="BM82">
        <v>14.21</v>
      </c>
      <c r="BN82">
        <v>12.33</v>
      </c>
      <c r="BO82">
        <v>0</v>
      </c>
      <c r="BP82">
        <v>26.54</v>
      </c>
      <c r="BQ82">
        <v>15.89</v>
      </c>
      <c r="BR82">
        <v>14.55</v>
      </c>
      <c r="BS82">
        <v>0</v>
      </c>
      <c r="BT82">
        <v>30.45</v>
      </c>
      <c r="BU82">
        <v>117701740</v>
      </c>
      <c r="BV82">
        <v>99412610</v>
      </c>
      <c r="BW82">
        <v>4402349.5</v>
      </c>
      <c r="BX82">
        <v>45791</v>
      </c>
      <c r="BY82">
        <v>0</v>
      </c>
      <c r="BZ82">
        <v>0</v>
      </c>
      <c r="CA82">
        <v>10159719</v>
      </c>
      <c r="CB82">
        <v>0</v>
      </c>
      <c r="CC82">
        <v>0</v>
      </c>
      <c r="CD82">
        <v>405510.5</v>
      </c>
      <c r="CE82">
        <v>2527608.2000000002</v>
      </c>
      <c r="CF82">
        <v>0</v>
      </c>
      <c r="CG82">
        <v>5194.3999999999996</v>
      </c>
      <c r="CH82">
        <v>0</v>
      </c>
      <c r="CI82">
        <v>1095493.8</v>
      </c>
      <c r="CJ82">
        <v>0</v>
      </c>
      <c r="CK82">
        <v>52991.3</v>
      </c>
      <c r="CL82">
        <v>0</v>
      </c>
      <c r="CM82">
        <v>0</v>
      </c>
      <c r="CN82">
        <v>13189005</v>
      </c>
      <c r="CO82">
        <v>85818090</v>
      </c>
      <c r="CP82">
        <v>0</v>
      </c>
      <c r="CQ82">
        <v>3507.1</v>
      </c>
      <c r="CR82">
        <v>16.2</v>
      </c>
      <c r="CS82">
        <v>0</v>
      </c>
      <c r="CT82">
        <v>4573.3</v>
      </c>
      <c r="CU82">
        <v>0</v>
      </c>
      <c r="CV82">
        <v>0</v>
      </c>
      <c r="CW82">
        <v>285.89999999999998</v>
      </c>
      <c r="CX82">
        <v>1691.6</v>
      </c>
      <c r="CY82">
        <v>0</v>
      </c>
      <c r="CZ82">
        <v>622.70000000000005</v>
      </c>
      <c r="DA82">
        <v>0</v>
      </c>
      <c r="DB82">
        <v>219.5</v>
      </c>
      <c r="DC82">
        <v>0</v>
      </c>
      <c r="DD82">
        <v>777.1</v>
      </c>
      <c r="DE82">
        <v>0</v>
      </c>
      <c r="DF82">
        <v>0</v>
      </c>
      <c r="DG82">
        <v>6284.3</v>
      </c>
      <c r="DH82">
        <v>0</v>
      </c>
      <c r="DI82">
        <v>24619</v>
      </c>
      <c r="DJ82">
        <v>14004.7</v>
      </c>
      <c r="DK82">
        <v>0</v>
      </c>
      <c r="DL82">
        <v>0</v>
      </c>
      <c r="DM82">
        <v>0</v>
      </c>
      <c r="DN82">
        <v>0.01</v>
      </c>
      <c r="DO82">
        <v>0</v>
      </c>
      <c r="DP82">
        <v>0</v>
      </c>
      <c r="DQ82">
        <v>0</v>
      </c>
    </row>
    <row r="83" spans="1:121" x14ac:dyDescent="0.45">
      <c r="A83" t="s">
        <v>130</v>
      </c>
      <c r="B83">
        <v>2035</v>
      </c>
      <c r="C83">
        <v>57395980</v>
      </c>
      <c r="D83">
        <v>7308910.5</v>
      </c>
      <c r="E83">
        <v>0</v>
      </c>
      <c r="F83">
        <v>1484050</v>
      </c>
      <c r="G83">
        <v>66188945.600000001</v>
      </c>
      <c r="H83">
        <v>55332479.399999999</v>
      </c>
      <c r="I83">
        <v>-39530476.399999999</v>
      </c>
      <c r="J83">
        <v>80660150</v>
      </c>
      <c r="K83">
        <v>138926910</v>
      </c>
      <c r="L83">
        <v>3.5900000000000001E-2</v>
      </c>
      <c r="M83">
        <v>5.3999999999999999E-2</v>
      </c>
      <c r="N83">
        <v>0.183</v>
      </c>
      <c r="O83">
        <v>86347.39</v>
      </c>
      <c r="P83">
        <v>13852.8</v>
      </c>
      <c r="Q83">
        <v>0.91</v>
      </c>
      <c r="R83">
        <v>0.9</v>
      </c>
      <c r="S83">
        <v>85.4</v>
      </c>
      <c r="T83">
        <v>9.3000000000000007</v>
      </c>
      <c r="U83">
        <v>1.34</v>
      </c>
      <c r="V83">
        <v>3.2</v>
      </c>
      <c r="W83">
        <v>203.7</v>
      </c>
      <c r="X83">
        <v>0.04</v>
      </c>
      <c r="Y83">
        <v>86</v>
      </c>
      <c r="Z83">
        <v>9.1999999999999993</v>
      </c>
      <c r="AA83">
        <v>95.3</v>
      </c>
      <c r="AB83">
        <v>94.8</v>
      </c>
      <c r="AC83">
        <v>10.3</v>
      </c>
      <c r="AD83">
        <v>1.49</v>
      </c>
      <c r="AE83">
        <v>3.5</v>
      </c>
      <c r="AF83">
        <v>225.9</v>
      </c>
      <c r="AG83">
        <v>0.05</v>
      </c>
      <c r="AH83">
        <v>95.6</v>
      </c>
      <c r="AI83">
        <v>10.3</v>
      </c>
      <c r="AJ83">
        <v>105.8</v>
      </c>
      <c r="AK83">
        <v>135</v>
      </c>
      <c r="AL83">
        <v>7.7</v>
      </c>
      <c r="AM83">
        <v>1.05</v>
      </c>
      <c r="AN83">
        <v>11.5</v>
      </c>
      <c r="AO83">
        <v>538.1</v>
      </c>
      <c r="AP83">
        <v>7.0000000000000007E-2</v>
      </c>
      <c r="AQ83">
        <v>135.6</v>
      </c>
      <c r="AR83">
        <v>27.5</v>
      </c>
      <c r="AS83">
        <v>163.1</v>
      </c>
      <c r="AT83">
        <v>422</v>
      </c>
      <c r="AU83">
        <v>35.4</v>
      </c>
      <c r="AV83">
        <v>5.08</v>
      </c>
      <c r="AW83">
        <v>26</v>
      </c>
      <c r="AX83">
        <v>1299.0999999999999</v>
      </c>
      <c r="AY83">
        <v>0.24</v>
      </c>
      <c r="AZ83">
        <v>424.4</v>
      </c>
      <c r="BA83">
        <v>64.8</v>
      </c>
      <c r="BB83">
        <v>489.3</v>
      </c>
      <c r="BC83">
        <v>10454975.1</v>
      </c>
      <c r="BD83">
        <v>1134.3</v>
      </c>
      <c r="BE83">
        <v>164.4</v>
      </c>
      <c r="BF83">
        <v>387199</v>
      </c>
      <c r="BG83">
        <v>24958.3</v>
      </c>
      <c r="BH83">
        <v>5.2</v>
      </c>
      <c r="BI83">
        <v>10533663.1</v>
      </c>
      <c r="BJ83">
        <v>1132370.6000000001</v>
      </c>
      <c r="BK83">
        <v>11666033.800000001</v>
      </c>
      <c r="BL83">
        <v>0</v>
      </c>
      <c r="BM83">
        <v>13.07</v>
      </c>
      <c r="BN83">
        <v>15.55</v>
      </c>
      <c r="BO83">
        <v>0</v>
      </c>
      <c r="BP83">
        <v>28.62</v>
      </c>
      <c r="BQ83">
        <v>14.76</v>
      </c>
      <c r="BR83">
        <v>18.89</v>
      </c>
      <c r="BS83">
        <v>0</v>
      </c>
      <c r="BT83">
        <v>33.65</v>
      </c>
      <c r="BU83">
        <v>124619920</v>
      </c>
      <c r="BV83">
        <v>105719420</v>
      </c>
      <c r="BW83">
        <v>6242489.5</v>
      </c>
      <c r="BX83">
        <v>45006.2</v>
      </c>
      <c r="BY83">
        <v>0</v>
      </c>
      <c r="BZ83">
        <v>0</v>
      </c>
      <c r="CA83">
        <v>9603939</v>
      </c>
      <c r="CB83">
        <v>0</v>
      </c>
      <c r="CC83">
        <v>0</v>
      </c>
      <c r="CD83">
        <v>777404.8</v>
      </c>
      <c r="CE83">
        <v>1929167.2</v>
      </c>
      <c r="CF83">
        <v>0</v>
      </c>
      <c r="CG83">
        <v>2690.5</v>
      </c>
      <c r="CH83">
        <v>0</v>
      </c>
      <c r="CI83">
        <v>1051714.1000000001</v>
      </c>
      <c r="CJ83">
        <v>0</v>
      </c>
      <c r="CK83">
        <v>25490.2</v>
      </c>
      <c r="CL83">
        <v>0</v>
      </c>
      <c r="CM83">
        <v>0</v>
      </c>
      <c r="CN83">
        <v>19517860</v>
      </c>
      <c r="CO83">
        <v>85424160</v>
      </c>
      <c r="CP83">
        <v>0</v>
      </c>
      <c r="CQ83">
        <v>4664.8999999999996</v>
      </c>
      <c r="CR83">
        <v>16.2</v>
      </c>
      <c r="CS83">
        <v>0</v>
      </c>
      <c r="CT83">
        <v>4548.2</v>
      </c>
      <c r="CU83">
        <v>0</v>
      </c>
      <c r="CV83">
        <v>0</v>
      </c>
      <c r="CW83">
        <v>562.9</v>
      </c>
      <c r="CX83">
        <v>1691.6</v>
      </c>
      <c r="CY83">
        <v>0</v>
      </c>
      <c r="CZ83">
        <v>488.4</v>
      </c>
      <c r="DA83">
        <v>0</v>
      </c>
      <c r="DB83">
        <v>219.5</v>
      </c>
      <c r="DC83">
        <v>0</v>
      </c>
      <c r="DD83">
        <v>713.7</v>
      </c>
      <c r="DE83">
        <v>0</v>
      </c>
      <c r="DF83">
        <v>0</v>
      </c>
      <c r="DG83">
        <v>9330.7999999999993</v>
      </c>
      <c r="DH83">
        <v>0</v>
      </c>
      <c r="DI83">
        <v>25038.3</v>
      </c>
      <c r="DJ83">
        <v>20521.7</v>
      </c>
      <c r="DK83">
        <v>0</v>
      </c>
      <c r="DL83">
        <v>0</v>
      </c>
      <c r="DM83">
        <v>0</v>
      </c>
      <c r="DN83">
        <v>0.01</v>
      </c>
      <c r="DO83">
        <v>0</v>
      </c>
      <c r="DP83">
        <v>0</v>
      </c>
      <c r="DQ83">
        <v>0</v>
      </c>
    </row>
    <row r="84" spans="1:121" x14ac:dyDescent="0.45">
      <c r="A84" t="s">
        <v>130</v>
      </c>
      <c r="B84">
        <v>2040</v>
      </c>
      <c r="C84">
        <v>61229704</v>
      </c>
      <c r="D84">
        <v>9384814</v>
      </c>
      <c r="E84">
        <v>0</v>
      </c>
      <c r="F84">
        <v>1623904.9</v>
      </c>
      <c r="G84">
        <v>72238418.900000006</v>
      </c>
      <c r="H84">
        <v>59028398.5</v>
      </c>
      <c r="I84">
        <v>-33422264.699999999</v>
      </c>
      <c r="J84">
        <v>94205270</v>
      </c>
      <c r="K84">
        <v>145238940</v>
      </c>
      <c r="L84">
        <v>3.5900000000000001E-2</v>
      </c>
      <c r="M84">
        <v>5.3999999999999999E-2</v>
      </c>
      <c r="N84">
        <v>0.183</v>
      </c>
      <c r="O84">
        <v>84840.63</v>
      </c>
      <c r="P84">
        <v>15017.7</v>
      </c>
      <c r="Q84">
        <v>0.93</v>
      </c>
      <c r="R84">
        <v>0.93</v>
      </c>
      <c r="S84">
        <v>65.3</v>
      </c>
      <c r="T84">
        <v>7.1</v>
      </c>
      <c r="U84">
        <v>1.03</v>
      </c>
      <c r="V84">
        <v>2.4</v>
      </c>
      <c r="W84">
        <v>155</v>
      </c>
      <c r="X84">
        <v>0.03</v>
      </c>
      <c r="Y84">
        <v>65.8</v>
      </c>
      <c r="Z84">
        <v>7</v>
      </c>
      <c r="AA84">
        <v>72.8</v>
      </c>
      <c r="AB84">
        <v>65.099999999999994</v>
      </c>
      <c r="AC84">
        <v>7.1</v>
      </c>
      <c r="AD84">
        <v>1.03</v>
      </c>
      <c r="AE84">
        <v>2.4</v>
      </c>
      <c r="AF84">
        <v>154.5</v>
      </c>
      <c r="AG84">
        <v>0.03</v>
      </c>
      <c r="AH84">
        <v>65.599999999999994</v>
      </c>
      <c r="AI84">
        <v>7</v>
      </c>
      <c r="AJ84">
        <v>72.599999999999994</v>
      </c>
      <c r="AK84">
        <v>156.4</v>
      </c>
      <c r="AL84">
        <v>9.3000000000000007</v>
      </c>
      <c r="AM84">
        <v>1.29</v>
      </c>
      <c r="AN84">
        <v>13.7</v>
      </c>
      <c r="AO84">
        <v>614.70000000000005</v>
      </c>
      <c r="AP84">
        <v>0.1</v>
      </c>
      <c r="AQ84">
        <v>157</v>
      </c>
      <c r="AR84">
        <v>32.1</v>
      </c>
      <c r="AS84">
        <v>189.1</v>
      </c>
      <c r="AT84">
        <v>366.8</v>
      </c>
      <c r="AU84">
        <v>29.6</v>
      </c>
      <c r="AV84">
        <v>4.2300000000000004</v>
      </c>
      <c r="AW84">
        <v>23.6</v>
      </c>
      <c r="AX84">
        <v>1177.4000000000001</v>
      </c>
      <c r="AY84">
        <v>0.2</v>
      </c>
      <c r="AZ84">
        <v>368.8</v>
      </c>
      <c r="BA84">
        <v>58.8</v>
      </c>
      <c r="BB84">
        <v>427.6</v>
      </c>
      <c r="BC84">
        <v>7879877.5999999996</v>
      </c>
      <c r="BD84">
        <v>858</v>
      </c>
      <c r="BE84">
        <v>124.4</v>
      </c>
      <c r="BF84">
        <v>289168.2</v>
      </c>
      <c r="BG84">
        <v>18719.2</v>
      </c>
      <c r="BH84">
        <v>3.9</v>
      </c>
      <c r="BI84">
        <v>7939405</v>
      </c>
      <c r="BJ84">
        <v>848066.4</v>
      </c>
      <c r="BK84">
        <v>8787471.4000000004</v>
      </c>
      <c r="BL84">
        <v>0</v>
      </c>
      <c r="BM84">
        <v>11.25</v>
      </c>
      <c r="BN84">
        <v>15.05</v>
      </c>
      <c r="BO84">
        <v>0</v>
      </c>
      <c r="BP84">
        <v>26.3</v>
      </c>
      <c r="BQ84">
        <v>12.84</v>
      </c>
      <c r="BR84">
        <v>18.66</v>
      </c>
      <c r="BS84">
        <v>0</v>
      </c>
      <c r="BT84">
        <v>31.5</v>
      </c>
      <c r="BU84">
        <v>123421976</v>
      </c>
      <c r="BV84">
        <v>105660680</v>
      </c>
      <c r="BW84">
        <v>8051477</v>
      </c>
      <c r="BX84">
        <v>41197.300000000003</v>
      </c>
      <c r="BY84">
        <v>0</v>
      </c>
      <c r="BZ84">
        <v>0</v>
      </c>
      <c r="CA84">
        <v>7310103</v>
      </c>
      <c r="CB84">
        <v>0</v>
      </c>
      <c r="CC84">
        <v>0</v>
      </c>
      <c r="CD84">
        <v>1142986.2</v>
      </c>
      <c r="CE84">
        <v>1362861.2</v>
      </c>
      <c r="CF84">
        <v>0</v>
      </c>
      <c r="CG84">
        <v>2202.9</v>
      </c>
      <c r="CH84">
        <v>0</v>
      </c>
      <c r="CI84">
        <v>977469.6</v>
      </c>
      <c r="CJ84">
        <v>0</v>
      </c>
      <c r="CK84">
        <v>15982.3</v>
      </c>
      <c r="CL84">
        <v>0</v>
      </c>
      <c r="CM84">
        <v>0</v>
      </c>
      <c r="CN84">
        <v>19504644</v>
      </c>
      <c r="CO84">
        <v>85013060</v>
      </c>
      <c r="CP84">
        <v>0</v>
      </c>
      <c r="CQ84">
        <v>5452</v>
      </c>
      <c r="CR84">
        <v>16.2</v>
      </c>
      <c r="CS84">
        <v>0</v>
      </c>
      <c r="CT84">
        <v>4548.2</v>
      </c>
      <c r="CU84">
        <v>0</v>
      </c>
      <c r="CV84">
        <v>0</v>
      </c>
      <c r="CW84">
        <v>848.5</v>
      </c>
      <c r="CX84">
        <v>1691.6</v>
      </c>
      <c r="CY84">
        <v>0</v>
      </c>
      <c r="CZ84">
        <v>479.7</v>
      </c>
      <c r="DA84">
        <v>0</v>
      </c>
      <c r="DB84">
        <v>219.5</v>
      </c>
      <c r="DC84">
        <v>0</v>
      </c>
      <c r="DD84">
        <v>698.2</v>
      </c>
      <c r="DE84">
        <v>0</v>
      </c>
      <c r="DF84">
        <v>0</v>
      </c>
      <c r="DG84">
        <v>10066.4</v>
      </c>
      <c r="DH84">
        <v>0</v>
      </c>
      <c r="DI84">
        <v>25295.599999999999</v>
      </c>
      <c r="DJ84">
        <v>24799.200000000001</v>
      </c>
      <c r="DK84">
        <v>0</v>
      </c>
      <c r="DL84">
        <v>0</v>
      </c>
      <c r="DM84">
        <v>0</v>
      </c>
      <c r="DN84">
        <v>0.01</v>
      </c>
      <c r="DO84">
        <v>0</v>
      </c>
      <c r="DP84">
        <v>0</v>
      </c>
      <c r="DQ84">
        <v>0</v>
      </c>
    </row>
    <row r="85" spans="1:121" x14ac:dyDescent="0.45">
      <c r="A85" t="s">
        <v>130</v>
      </c>
      <c r="B85">
        <v>2045</v>
      </c>
      <c r="C85">
        <v>64713350</v>
      </c>
      <c r="D85">
        <v>8794313</v>
      </c>
      <c r="E85">
        <v>0</v>
      </c>
      <c r="F85">
        <v>1706587</v>
      </c>
      <c r="G85">
        <v>75214247.900000006</v>
      </c>
      <c r="H85">
        <v>62386804.399999999</v>
      </c>
      <c r="I85">
        <v>-37169738</v>
      </c>
      <c r="J85">
        <v>97213260</v>
      </c>
      <c r="K85">
        <v>150679730</v>
      </c>
      <c r="L85">
        <v>3.5900000000000001E-2</v>
      </c>
      <c r="M85">
        <v>5.3999999999999999E-2</v>
      </c>
      <c r="N85">
        <v>0.183</v>
      </c>
      <c r="O85">
        <v>86364.56</v>
      </c>
      <c r="P85">
        <v>15993.5</v>
      </c>
      <c r="Q85">
        <v>0.94</v>
      </c>
      <c r="R85">
        <v>0.94</v>
      </c>
      <c r="S85">
        <v>55.6</v>
      </c>
      <c r="T85">
        <v>5.9</v>
      </c>
      <c r="U85">
        <v>0.86</v>
      </c>
      <c r="V85">
        <v>2.2000000000000002</v>
      </c>
      <c r="W85">
        <v>136.19999999999999</v>
      </c>
      <c r="X85">
        <v>0.03</v>
      </c>
      <c r="Y85">
        <v>56</v>
      </c>
      <c r="Z85">
        <v>6.2</v>
      </c>
      <c r="AA85">
        <v>62.2</v>
      </c>
      <c r="AB85">
        <v>53.8</v>
      </c>
      <c r="AC85">
        <v>5.7</v>
      </c>
      <c r="AD85">
        <v>0.83</v>
      </c>
      <c r="AE85">
        <v>2.1</v>
      </c>
      <c r="AF85">
        <v>132</v>
      </c>
      <c r="AG85">
        <v>0.03</v>
      </c>
      <c r="AH85">
        <v>54.2</v>
      </c>
      <c r="AI85">
        <v>6</v>
      </c>
      <c r="AJ85">
        <v>60.2</v>
      </c>
      <c r="AK85">
        <v>159.30000000000001</v>
      </c>
      <c r="AL85">
        <v>8.3000000000000007</v>
      </c>
      <c r="AM85">
        <v>1.1100000000000001</v>
      </c>
      <c r="AN85">
        <v>15.3</v>
      </c>
      <c r="AO85">
        <v>667.7</v>
      </c>
      <c r="AP85">
        <v>0.1</v>
      </c>
      <c r="AQ85">
        <v>159.80000000000001</v>
      </c>
      <c r="AR85">
        <v>35.200000000000003</v>
      </c>
      <c r="AS85">
        <v>195</v>
      </c>
      <c r="AT85">
        <v>341.1</v>
      </c>
      <c r="AU85">
        <v>25.9</v>
      </c>
      <c r="AV85">
        <v>3.67</v>
      </c>
      <c r="AW85">
        <v>23.5</v>
      </c>
      <c r="AX85">
        <v>1150.9000000000001</v>
      </c>
      <c r="AY85">
        <v>0.18</v>
      </c>
      <c r="AZ85">
        <v>342.9</v>
      </c>
      <c r="BA85">
        <v>57.9</v>
      </c>
      <c r="BB85">
        <v>400.8</v>
      </c>
      <c r="BC85">
        <v>6991141.5</v>
      </c>
      <c r="BD85">
        <v>744.7</v>
      </c>
      <c r="BE85">
        <v>107.8</v>
      </c>
      <c r="BF85">
        <v>271271.59999999998</v>
      </c>
      <c r="BG85">
        <v>17154.400000000001</v>
      </c>
      <c r="BH85">
        <v>3.4</v>
      </c>
      <c r="BI85">
        <v>7042761.2000000002</v>
      </c>
      <c r="BJ85">
        <v>783410.6</v>
      </c>
      <c r="BK85">
        <v>7826171.7999999998</v>
      </c>
      <c r="BL85">
        <v>0</v>
      </c>
      <c r="BM85">
        <v>10.78</v>
      </c>
      <c r="BN85">
        <v>15.65</v>
      </c>
      <c r="BO85">
        <v>0</v>
      </c>
      <c r="BP85">
        <v>26.43</v>
      </c>
      <c r="BQ85">
        <v>12.26</v>
      </c>
      <c r="BR85">
        <v>19.13</v>
      </c>
      <c r="BS85">
        <v>0</v>
      </c>
      <c r="BT85">
        <v>31.39</v>
      </c>
      <c r="BU85">
        <v>128817240</v>
      </c>
      <c r="BV85">
        <v>112383980</v>
      </c>
      <c r="BW85">
        <v>7513309</v>
      </c>
      <c r="BX85">
        <v>39717.800000000003</v>
      </c>
      <c r="BY85">
        <v>0</v>
      </c>
      <c r="BZ85">
        <v>0</v>
      </c>
      <c r="CA85">
        <v>6279702</v>
      </c>
      <c r="CB85">
        <v>0</v>
      </c>
      <c r="CC85">
        <v>0</v>
      </c>
      <c r="CD85">
        <v>1502413</v>
      </c>
      <c r="CE85">
        <v>1660944.1</v>
      </c>
      <c r="CF85">
        <v>0</v>
      </c>
      <c r="CG85">
        <v>12866.6</v>
      </c>
      <c r="CH85">
        <v>0</v>
      </c>
      <c r="CI85">
        <v>926711.9</v>
      </c>
      <c r="CJ85">
        <v>0</v>
      </c>
      <c r="CK85">
        <v>0</v>
      </c>
      <c r="CL85">
        <v>0</v>
      </c>
      <c r="CM85">
        <v>0</v>
      </c>
      <c r="CN85">
        <v>24108854</v>
      </c>
      <c r="CO85">
        <v>86772720</v>
      </c>
      <c r="CP85">
        <v>0</v>
      </c>
      <c r="CQ85">
        <v>4777.8</v>
      </c>
      <c r="CR85">
        <v>16.2</v>
      </c>
      <c r="CS85">
        <v>0</v>
      </c>
      <c r="CT85">
        <v>3991</v>
      </c>
      <c r="CU85">
        <v>0</v>
      </c>
      <c r="CV85">
        <v>0</v>
      </c>
      <c r="CW85">
        <v>1154.5999999999999</v>
      </c>
      <c r="CX85">
        <v>1691.6</v>
      </c>
      <c r="CY85">
        <v>0</v>
      </c>
      <c r="CZ85">
        <v>1356.5</v>
      </c>
      <c r="DA85">
        <v>0</v>
      </c>
      <c r="DB85">
        <v>219.5</v>
      </c>
      <c r="DC85">
        <v>0</v>
      </c>
      <c r="DD85">
        <v>438.3</v>
      </c>
      <c r="DE85">
        <v>0</v>
      </c>
      <c r="DF85">
        <v>0</v>
      </c>
      <c r="DG85">
        <v>12930.9</v>
      </c>
      <c r="DH85">
        <v>0</v>
      </c>
      <c r="DI85">
        <v>26116.6</v>
      </c>
      <c r="DJ85">
        <v>22690.7</v>
      </c>
      <c r="DK85">
        <v>0</v>
      </c>
      <c r="DL85">
        <v>0</v>
      </c>
      <c r="DM85">
        <v>0</v>
      </c>
      <c r="DN85">
        <v>0</v>
      </c>
      <c r="DO85">
        <v>0</v>
      </c>
      <c r="DP85">
        <v>0</v>
      </c>
      <c r="DQ85">
        <v>0</v>
      </c>
    </row>
    <row r="86" spans="1:121" x14ac:dyDescent="0.45">
      <c r="A86" t="s">
        <v>130</v>
      </c>
      <c r="B86">
        <v>2050</v>
      </c>
      <c r="C86">
        <v>67925784</v>
      </c>
      <c r="D86">
        <v>10098692</v>
      </c>
      <c r="E86">
        <v>0</v>
      </c>
      <c r="F86">
        <v>1830172.1</v>
      </c>
      <c r="G86">
        <v>79854648.799999997</v>
      </c>
      <c r="H86">
        <v>65483713</v>
      </c>
      <c r="I86">
        <v>-32158837.600000001</v>
      </c>
      <c r="J86">
        <v>107944536</v>
      </c>
      <c r="K86">
        <v>156780560</v>
      </c>
      <c r="L86">
        <v>3.5900000000000001E-2</v>
      </c>
      <c r="M86">
        <v>5.3999999999999999E-2</v>
      </c>
      <c r="N86">
        <v>0.183</v>
      </c>
      <c r="O86">
        <v>85281.600000000006</v>
      </c>
      <c r="P86">
        <v>16811.8</v>
      </c>
      <c r="Q86">
        <v>0.94</v>
      </c>
      <c r="R86">
        <v>0.95</v>
      </c>
      <c r="S86">
        <v>47.7</v>
      </c>
      <c r="T86">
        <v>4.9000000000000004</v>
      </c>
      <c r="U86">
        <v>0.71</v>
      </c>
      <c r="V86">
        <v>2</v>
      </c>
      <c r="W86">
        <v>122.6</v>
      </c>
      <c r="X86">
        <v>0.02</v>
      </c>
      <c r="Y86">
        <v>48</v>
      </c>
      <c r="Z86">
        <v>5.7</v>
      </c>
      <c r="AA86">
        <v>53.7</v>
      </c>
      <c r="AB86">
        <v>43.2</v>
      </c>
      <c r="AC86">
        <v>4.4000000000000004</v>
      </c>
      <c r="AD86">
        <v>0.64</v>
      </c>
      <c r="AE86">
        <v>1.8</v>
      </c>
      <c r="AF86">
        <v>111.1</v>
      </c>
      <c r="AG86">
        <v>0.02</v>
      </c>
      <c r="AH86">
        <v>43.5</v>
      </c>
      <c r="AI86">
        <v>5.0999999999999996</v>
      </c>
      <c r="AJ86">
        <v>48.7</v>
      </c>
      <c r="AK86">
        <v>161.4</v>
      </c>
      <c r="AL86">
        <v>7.6</v>
      </c>
      <c r="AM86">
        <v>1.01</v>
      </c>
      <c r="AN86">
        <v>16.7</v>
      </c>
      <c r="AO86">
        <v>701.6</v>
      </c>
      <c r="AP86">
        <v>0.11</v>
      </c>
      <c r="AQ86">
        <v>161.9</v>
      </c>
      <c r="AR86">
        <v>37.6</v>
      </c>
      <c r="AS86">
        <v>199.5</v>
      </c>
      <c r="AT86">
        <v>322.39999999999998</v>
      </c>
      <c r="AU86">
        <v>21.9</v>
      </c>
      <c r="AV86">
        <v>3.07</v>
      </c>
      <c r="AW86">
        <v>24.3</v>
      </c>
      <c r="AX86">
        <v>1168.5</v>
      </c>
      <c r="AY86">
        <v>0.17</v>
      </c>
      <c r="AZ86">
        <v>323.89999999999998</v>
      </c>
      <c r="BA86">
        <v>59.2</v>
      </c>
      <c r="BB86">
        <v>383.1</v>
      </c>
      <c r="BC86">
        <v>5998356.2000000002</v>
      </c>
      <c r="BD86">
        <v>616.20000000000005</v>
      </c>
      <c r="BE86">
        <v>89</v>
      </c>
      <c r="BF86">
        <v>253499.8</v>
      </c>
      <c r="BG86">
        <v>15439.3</v>
      </c>
      <c r="BH86">
        <v>2.9</v>
      </c>
      <c r="BI86">
        <v>6041007.5999999996</v>
      </c>
      <c r="BJ86">
        <v>714391.6</v>
      </c>
      <c r="BK86">
        <v>6755399.0999999996</v>
      </c>
      <c r="BL86">
        <v>0</v>
      </c>
      <c r="BM86">
        <v>10.54</v>
      </c>
      <c r="BN86">
        <v>15.29</v>
      </c>
      <c r="BO86">
        <v>0</v>
      </c>
      <c r="BP86">
        <v>25.82</v>
      </c>
      <c r="BQ86">
        <v>12.12</v>
      </c>
      <c r="BR86">
        <v>18.87</v>
      </c>
      <c r="BS86">
        <v>0</v>
      </c>
      <c r="BT86">
        <v>30.99</v>
      </c>
      <c r="BU86">
        <v>128780330</v>
      </c>
      <c r="BV86">
        <v>112013490</v>
      </c>
      <c r="BW86">
        <v>8610481</v>
      </c>
      <c r="BX86">
        <v>37913.800000000003</v>
      </c>
      <c r="BY86">
        <v>0</v>
      </c>
      <c r="BZ86">
        <v>0</v>
      </c>
      <c r="CA86">
        <v>5140604.5</v>
      </c>
      <c r="CB86">
        <v>0</v>
      </c>
      <c r="CC86">
        <v>0</v>
      </c>
      <c r="CD86">
        <v>1720379.4</v>
      </c>
      <c r="CE86">
        <v>2066320.6</v>
      </c>
      <c r="CF86">
        <v>0</v>
      </c>
      <c r="CG86">
        <v>4913.3</v>
      </c>
      <c r="CH86">
        <v>0</v>
      </c>
      <c r="CI86">
        <v>906610.8</v>
      </c>
      <c r="CJ86">
        <v>0</v>
      </c>
      <c r="CK86">
        <v>0</v>
      </c>
      <c r="CL86">
        <v>0</v>
      </c>
      <c r="CM86">
        <v>0</v>
      </c>
      <c r="CN86">
        <v>28408188</v>
      </c>
      <c r="CO86">
        <v>81884920</v>
      </c>
      <c r="CP86">
        <v>0</v>
      </c>
      <c r="CQ86">
        <v>5795.9</v>
      </c>
      <c r="CR86">
        <v>16.2</v>
      </c>
      <c r="CS86">
        <v>0</v>
      </c>
      <c r="CT86">
        <v>3395.9</v>
      </c>
      <c r="CU86">
        <v>0</v>
      </c>
      <c r="CV86">
        <v>0</v>
      </c>
      <c r="CW86">
        <v>1360.2</v>
      </c>
      <c r="CX86">
        <v>1691.6</v>
      </c>
      <c r="CY86">
        <v>0</v>
      </c>
      <c r="CZ86">
        <v>1295</v>
      </c>
      <c r="DA86">
        <v>0</v>
      </c>
      <c r="DB86">
        <v>219.5</v>
      </c>
      <c r="DC86">
        <v>0</v>
      </c>
      <c r="DD86">
        <v>275.60000000000002</v>
      </c>
      <c r="DE86">
        <v>0</v>
      </c>
      <c r="DF86">
        <v>0</v>
      </c>
      <c r="DG86">
        <v>15618.8</v>
      </c>
      <c r="DH86">
        <v>0</v>
      </c>
      <c r="DI86">
        <v>23666.799999999999</v>
      </c>
      <c r="DJ86">
        <v>24879.7</v>
      </c>
      <c r="DK86">
        <v>0</v>
      </c>
      <c r="DL86">
        <v>0</v>
      </c>
      <c r="DM86">
        <v>0</v>
      </c>
      <c r="DN86">
        <v>0</v>
      </c>
      <c r="DO86">
        <v>0</v>
      </c>
      <c r="DP86">
        <v>0</v>
      </c>
      <c r="DQ86">
        <v>0</v>
      </c>
    </row>
    <row r="87" spans="1:121" x14ac:dyDescent="0.45">
      <c r="A87" t="s">
        <v>120</v>
      </c>
      <c r="B87">
        <v>2024</v>
      </c>
      <c r="C87">
        <v>27967546</v>
      </c>
      <c r="D87">
        <v>0</v>
      </c>
      <c r="E87">
        <v>0</v>
      </c>
      <c r="F87">
        <v>777313.7</v>
      </c>
      <c r="G87">
        <v>28744858.199999999</v>
      </c>
      <c r="H87">
        <v>26962088.300000001</v>
      </c>
      <c r="I87">
        <v>25553412.199999999</v>
      </c>
      <c r="J87">
        <v>34077976</v>
      </c>
      <c r="K87">
        <v>23304760</v>
      </c>
      <c r="L87">
        <v>3.5900000000000001E-2</v>
      </c>
      <c r="M87">
        <v>5.3999999999999999E-2</v>
      </c>
      <c r="N87">
        <v>0.14349999999999999</v>
      </c>
      <c r="O87">
        <v>57734.96</v>
      </c>
      <c r="P87">
        <v>5950.1</v>
      </c>
      <c r="Q87">
        <v>0.86</v>
      </c>
      <c r="R87">
        <v>0.75</v>
      </c>
      <c r="S87">
        <v>52.2</v>
      </c>
      <c r="T87">
        <v>1</v>
      </c>
      <c r="U87">
        <v>0.1</v>
      </c>
      <c r="V87">
        <v>6.8</v>
      </c>
      <c r="W87">
        <v>273.7</v>
      </c>
      <c r="X87">
        <v>0.03</v>
      </c>
      <c r="Y87">
        <v>52.2</v>
      </c>
      <c r="Z87">
        <v>15</v>
      </c>
      <c r="AA87">
        <v>67.2</v>
      </c>
      <c r="AB87">
        <v>214.2</v>
      </c>
      <c r="AC87">
        <v>21.2</v>
      </c>
      <c r="AD87">
        <v>3.05</v>
      </c>
      <c r="AE87">
        <v>10.199999999999999</v>
      </c>
      <c r="AF87">
        <v>577.79999999999995</v>
      </c>
      <c r="AG87">
        <v>0.11</v>
      </c>
      <c r="AH87">
        <v>215.6</v>
      </c>
      <c r="AI87">
        <v>27.4</v>
      </c>
      <c r="AJ87">
        <v>243</v>
      </c>
      <c r="AK87">
        <v>295.39999999999998</v>
      </c>
      <c r="AL87">
        <v>8.6</v>
      </c>
      <c r="AM87">
        <v>1.03</v>
      </c>
      <c r="AN87">
        <v>32.200000000000003</v>
      </c>
      <c r="AO87">
        <v>1448</v>
      </c>
      <c r="AP87">
        <v>0.13</v>
      </c>
      <c r="AQ87">
        <v>296</v>
      </c>
      <c r="AR87">
        <v>75.3</v>
      </c>
      <c r="AS87">
        <v>371.3</v>
      </c>
      <c r="AT87">
        <v>734</v>
      </c>
      <c r="AU87">
        <v>60.7</v>
      </c>
      <c r="AV87">
        <v>8.64</v>
      </c>
      <c r="AW87">
        <v>44.9</v>
      </c>
      <c r="AX87">
        <v>2331.5</v>
      </c>
      <c r="AY87">
        <v>0.37</v>
      </c>
      <c r="AZ87">
        <v>738.2</v>
      </c>
      <c r="BA87">
        <v>114.5</v>
      </c>
      <c r="BB87">
        <v>852.6</v>
      </c>
      <c r="BC87">
        <v>927532.1</v>
      </c>
      <c r="BD87">
        <v>17.5</v>
      </c>
      <c r="BE87">
        <v>1.7</v>
      </c>
      <c r="BF87">
        <v>120973.8</v>
      </c>
      <c r="BG87">
        <v>4863.6000000000004</v>
      </c>
      <c r="BH87">
        <v>0.5</v>
      </c>
      <c r="BI87">
        <v>928530.4</v>
      </c>
      <c r="BJ87">
        <v>266034</v>
      </c>
      <c r="BK87">
        <v>1194564.5</v>
      </c>
      <c r="BL87">
        <v>0</v>
      </c>
      <c r="BM87">
        <v>28.43</v>
      </c>
      <c r="BN87">
        <v>11.31</v>
      </c>
      <c r="BO87">
        <v>0</v>
      </c>
      <c r="BP87">
        <v>39.74</v>
      </c>
      <c r="BQ87">
        <v>30.08</v>
      </c>
      <c r="BR87">
        <v>12.26</v>
      </c>
      <c r="BS87">
        <v>0</v>
      </c>
      <c r="BT87">
        <v>42.34</v>
      </c>
      <c r="BU87">
        <v>17910794</v>
      </c>
      <c r="BV87">
        <v>3191446</v>
      </c>
      <c r="BW87">
        <v>0</v>
      </c>
      <c r="BX87">
        <v>292541.59999999998</v>
      </c>
      <c r="BY87">
        <v>0</v>
      </c>
      <c r="BZ87">
        <v>0</v>
      </c>
      <c r="CA87">
        <v>0</v>
      </c>
      <c r="CB87">
        <v>0</v>
      </c>
      <c r="CC87">
        <v>0</v>
      </c>
      <c r="CD87">
        <v>321849.8</v>
      </c>
      <c r="CE87">
        <v>2574825.5</v>
      </c>
      <c r="CF87">
        <v>0</v>
      </c>
      <c r="CG87">
        <v>307.10000000000002</v>
      </c>
      <c r="CH87">
        <v>89362.5</v>
      </c>
      <c r="CI87">
        <v>11762283</v>
      </c>
      <c r="CJ87">
        <v>0</v>
      </c>
      <c r="CK87">
        <v>26.8</v>
      </c>
      <c r="CL87">
        <v>0</v>
      </c>
      <c r="CM87">
        <v>0</v>
      </c>
      <c r="CN87">
        <v>507448.4</v>
      </c>
      <c r="CO87">
        <v>2362147.7999999998</v>
      </c>
      <c r="CP87">
        <v>0</v>
      </c>
      <c r="CQ87">
        <v>0</v>
      </c>
      <c r="CR87">
        <v>42.7</v>
      </c>
      <c r="CS87">
        <v>0</v>
      </c>
      <c r="CT87">
        <v>0</v>
      </c>
      <c r="CU87">
        <v>0</v>
      </c>
      <c r="CV87">
        <v>0</v>
      </c>
      <c r="CW87">
        <v>210.9</v>
      </c>
      <c r="CX87">
        <v>547.70000000000005</v>
      </c>
      <c r="CY87">
        <v>0</v>
      </c>
      <c r="CZ87">
        <v>547.4</v>
      </c>
      <c r="DA87">
        <v>12</v>
      </c>
      <c r="DB87">
        <v>2773.8</v>
      </c>
      <c r="DC87">
        <v>0</v>
      </c>
      <c r="DD87">
        <v>5.4</v>
      </c>
      <c r="DE87">
        <v>0</v>
      </c>
      <c r="DF87">
        <v>0</v>
      </c>
      <c r="DG87">
        <v>240</v>
      </c>
      <c r="DH87">
        <v>0</v>
      </c>
      <c r="DI87">
        <v>915.8</v>
      </c>
      <c r="DJ87">
        <v>0</v>
      </c>
      <c r="DK87">
        <v>0</v>
      </c>
      <c r="DL87">
        <v>0</v>
      </c>
      <c r="DM87">
        <v>0</v>
      </c>
      <c r="DN87">
        <v>0</v>
      </c>
      <c r="DO87">
        <v>0</v>
      </c>
      <c r="DP87">
        <v>0</v>
      </c>
      <c r="DQ87">
        <v>0</v>
      </c>
    </row>
    <row r="88" spans="1:121" x14ac:dyDescent="0.45">
      <c r="A88" t="s">
        <v>120</v>
      </c>
      <c r="B88">
        <v>2026</v>
      </c>
      <c r="C88">
        <v>28688244</v>
      </c>
      <c r="D88">
        <v>0</v>
      </c>
      <c r="E88">
        <v>0</v>
      </c>
      <c r="F88">
        <v>992137.5</v>
      </c>
      <c r="G88">
        <v>29680381.600000001</v>
      </c>
      <c r="H88">
        <v>27656877.699999999</v>
      </c>
      <c r="I88">
        <v>26325329.699999999</v>
      </c>
      <c r="J88">
        <v>44505656</v>
      </c>
      <c r="K88">
        <v>32986060</v>
      </c>
      <c r="L88">
        <v>3.5900000000000001E-2</v>
      </c>
      <c r="M88">
        <v>5.3999999999999999E-2</v>
      </c>
      <c r="N88">
        <v>0.14349999999999999</v>
      </c>
      <c r="O88">
        <v>66832.33</v>
      </c>
      <c r="P88">
        <v>6146.6</v>
      </c>
      <c r="Q88">
        <v>0.87</v>
      </c>
      <c r="R88">
        <v>0.77</v>
      </c>
      <c r="S88">
        <v>46.1</v>
      </c>
      <c r="T88">
        <v>0.9</v>
      </c>
      <c r="U88">
        <v>0.09</v>
      </c>
      <c r="V88">
        <v>6.1</v>
      </c>
      <c r="W88">
        <v>241.9</v>
      </c>
      <c r="X88">
        <v>0.02</v>
      </c>
      <c r="Y88">
        <v>46.2</v>
      </c>
      <c r="Z88">
        <v>13.3</v>
      </c>
      <c r="AA88">
        <v>59.5</v>
      </c>
      <c r="AB88">
        <v>194.9</v>
      </c>
      <c r="AC88">
        <v>19.5</v>
      </c>
      <c r="AD88">
        <v>2.81</v>
      </c>
      <c r="AE88">
        <v>9</v>
      </c>
      <c r="AF88">
        <v>518.29999999999995</v>
      </c>
      <c r="AG88">
        <v>0.1</v>
      </c>
      <c r="AH88">
        <v>196.2</v>
      </c>
      <c r="AI88">
        <v>24.5</v>
      </c>
      <c r="AJ88">
        <v>220.7</v>
      </c>
      <c r="AK88">
        <v>215.9</v>
      </c>
      <c r="AL88">
        <v>7.7</v>
      </c>
      <c r="AM88">
        <v>0.97</v>
      </c>
      <c r="AN88">
        <v>22.2</v>
      </c>
      <c r="AO88">
        <v>1014.1</v>
      </c>
      <c r="AP88">
        <v>0.1</v>
      </c>
      <c r="AQ88">
        <v>216.4</v>
      </c>
      <c r="AR88">
        <v>52.5</v>
      </c>
      <c r="AS88">
        <v>268.89999999999998</v>
      </c>
      <c r="AT88">
        <v>633.6</v>
      </c>
      <c r="AU88">
        <v>47.7</v>
      </c>
      <c r="AV88">
        <v>6.74</v>
      </c>
      <c r="AW88">
        <v>43.1</v>
      </c>
      <c r="AX88">
        <v>2161.8000000000002</v>
      </c>
      <c r="AY88">
        <v>0.32</v>
      </c>
      <c r="AZ88">
        <v>636.9</v>
      </c>
      <c r="BA88">
        <v>107.6</v>
      </c>
      <c r="BB88">
        <v>744.5</v>
      </c>
      <c r="BC88">
        <v>827420.9</v>
      </c>
      <c r="BD88">
        <v>15.6</v>
      </c>
      <c r="BE88">
        <v>1.6</v>
      </c>
      <c r="BF88">
        <v>108924.1</v>
      </c>
      <c r="BG88">
        <v>4339.8999999999996</v>
      </c>
      <c r="BH88">
        <v>0.4</v>
      </c>
      <c r="BI88">
        <v>828311.5</v>
      </c>
      <c r="BJ88">
        <v>238365.4</v>
      </c>
      <c r="BK88">
        <v>1066676.8999999999</v>
      </c>
      <c r="BL88">
        <v>0</v>
      </c>
      <c r="BM88">
        <v>26.76</v>
      </c>
      <c r="BN88">
        <v>12.97</v>
      </c>
      <c r="BO88">
        <v>0</v>
      </c>
      <c r="BP88">
        <v>39.72</v>
      </c>
      <c r="BQ88">
        <v>28.33</v>
      </c>
      <c r="BR88">
        <v>14.2</v>
      </c>
      <c r="BS88">
        <v>0</v>
      </c>
      <c r="BT88">
        <v>42.54</v>
      </c>
      <c r="BU88">
        <v>18096594</v>
      </c>
      <c r="BV88">
        <v>3355051.8</v>
      </c>
      <c r="BW88">
        <v>0</v>
      </c>
      <c r="BX88">
        <v>284941.2</v>
      </c>
      <c r="BY88">
        <v>0</v>
      </c>
      <c r="BZ88">
        <v>0</v>
      </c>
      <c r="CA88">
        <v>0</v>
      </c>
      <c r="CB88">
        <v>0</v>
      </c>
      <c r="CC88">
        <v>0</v>
      </c>
      <c r="CD88">
        <v>505273</v>
      </c>
      <c r="CE88">
        <v>2287954.2000000002</v>
      </c>
      <c r="CF88">
        <v>0</v>
      </c>
      <c r="CG88">
        <v>133.30000000000001</v>
      </c>
      <c r="CH88">
        <v>89362.5</v>
      </c>
      <c r="CI88">
        <v>12079133</v>
      </c>
      <c r="CJ88">
        <v>0</v>
      </c>
      <c r="CK88">
        <v>17.399999999999999</v>
      </c>
      <c r="CL88">
        <v>0</v>
      </c>
      <c r="CM88">
        <v>0</v>
      </c>
      <c r="CN88">
        <v>500369</v>
      </c>
      <c r="CO88">
        <v>2349409.7999999998</v>
      </c>
      <c r="CP88">
        <v>0</v>
      </c>
      <c r="CQ88">
        <v>0</v>
      </c>
      <c r="CR88">
        <v>42.7</v>
      </c>
      <c r="CS88">
        <v>0</v>
      </c>
      <c r="CT88">
        <v>0</v>
      </c>
      <c r="CU88">
        <v>0</v>
      </c>
      <c r="CV88">
        <v>0</v>
      </c>
      <c r="CW88">
        <v>334.2</v>
      </c>
      <c r="CX88">
        <v>547.70000000000005</v>
      </c>
      <c r="CY88">
        <v>0</v>
      </c>
      <c r="CZ88">
        <v>547.4</v>
      </c>
      <c r="DA88">
        <v>12</v>
      </c>
      <c r="DB88">
        <v>2857.8</v>
      </c>
      <c r="DC88">
        <v>0</v>
      </c>
      <c r="DD88">
        <v>5.4</v>
      </c>
      <c r="DE88">
        <v>0</v>
      </c>
      <c r="DF88">
        <v>0</v>
      </c>
      <c r="DG88">
        <v>240</v>
      </c>
      <c r="DH88">
        <v>0</v>
      </c>
      <c r="DI88">
        <v>915.8</v>
      </c>
      <c r="DJ88">
        <v>0</v>
      </c>
      <c r="DK88">
        <v>0</v>
      </c>
      <c r="DL88">
        <v>0</v>
      </c>
      <c r="DM88">
        <v>0</v>
      </c>
      <c r="DN88">
        <v>0</v>
      </c>
      <c r="DO88">
        <v>0</v>
      </c>
      <c r="DP88">
        <v>0</v>
      </c>
      <c r="DQ88">
        <v>0</v>
      </c>
    </row>
    <row r="89" spans="1:121" x14ac:dyDescent="0.45">
      <c r="A89" t="s">
        <v>120</v>
      </c>
      <c r="B89">
        <v>2028</v>
      </c>
      <c r="C89">
        <v>29544884</v>
      </c>
      <c r="D89">
        <v>232.5</v>
      </c>
      <c r="E89">
        <v>0</v>
      </c>
      <c r="F89">
        <v>1342736.4</v>
      </c>
      <c r="G89">
        <v>30887851.399999999</v>
      </c>
      <c r="H89">
        <v>28482720.600000001</v>
      </c>
      <c r="I89">
        <v>27338311.899999999</v>
      </c>
      <c r="J89">
        <v>60084830</v>
      </c>
      <c r="K89">
        <v>46533850</v>
      </c>
      <c r="L89">
        <v>3.5900000000000001E-2</v>
      </c>
      <c r="M89">
        <v>5.3999999999999999E-2</v>
      </c>
      <c r="N89">
        <v>0.14349999999999999</v>
      </c>
      <c r="O89">
        <v>62149.98</v>
      </c>
      <c r="P89">
        <v>6397.7</v>
      </c>
      <c r="Q89">
        <v>0.91</v>
      </c>
      <c r="R89">
        <v>0.82</v>
      </c>
      <c r="S89">
        <v>32.6</v>
      </c>
      <c r="T89">
        <v>0.6</v>
      </c>
      <c r="U89">
        <v>0.06</v>
      </c>
      <c r="V89">
        <v>4.2</v>
      </c>
      <c r="W89">
        <v>170.8</v>
      </c>
      <c r="X89">
        <v>0.02</v>
      </c>
      <c r="Y89">
        <v>32.6</v>
      </c>
      <c r="Z89">
        <v>9.3000000000000007</v>
      </c>
      <c r="AA89">
        <v>41.9</v>
      </c>
      <c r="AB89">
        <v>161.80000000000001</v>
      </c>
      <c r="AC89">
        <v>16.899999999999999</v>
      </c>
      <c r="AD89">
        <v>2.44</v>
      </c>
      <c r="AE89">
        <v>6.8</v>
      </c>
      <c r="AF89">
        <v>409.1</v>
      </c>
      <c r="AG89">
        <v>0.08</v>
      </c>
      <c r="AH89">
        <v>163</v>
      </c>
      <c r="AI89">
        <v>19</v>
      </c>
      <c r="AJ89">
        <v>182</v>
      </c>
      <c r="AK89">
        <v>151.30000000000001</v>
      </c>
      <c r="AL89">
        <v>6.6</v>
      </c>
      <c r="AM89">
        <v>0.86</v>
      </c>
      <c r="AN89">
        <v>14.5</v>
      </c>
      <c r="AO89">
        <v>672.5</v>
      </c>
      <c r="AP89">
        <v>7.0000000000000007E-2</v>
      </c>
      <c r="AQ89">
        <v>151.69999999999999</v>
      </c>
      <c r="AR89">
        <v>34.6</v>
      </c>
      <c r="AS89">
        <v>186.3</v>
      </c>
      <c r="AT89">
        <v>553.4</v>
      </c>
      <c r="AU89">
        <v>41.5</v>
      </c>
      <c r="AV89">
        <v>5.87</v>
      </c>
      <c r="AW89">
        <v>38.1</v>
      </c>
      <c r="AX89">
        <v>1890.8</v>
      </c>
      <c r="AY89">
        <v>0.28000000000000003</v>
      </c>
      <c r="AZ89">
        <v>556.20000000000005</v>
      </c>
      <c r="BA89">
        <v>94.5</v>
      </c>
      <c r="BB89">
        <v>650.79999999999995</v>
      </c>
      <c r="BC89">
        <v>557533.1</v>
      </c>
      <c r="BD89">
        <v>10.5</v>
      </c>
      <c r="BE89">
        <v>1.1000000000000001</v>
      </c>
      <c r="BF89">
        <v>71888</v>
      </c>
      <c r="BG89">
        <v>2922.5</v>
      </c>
      <c r="BH89">
        <v>0.3</v>
      </c>
      <c r="BI89">
        <v>558133.19999999995</v>
      </c>
      <c r="BJ89">
        <v>159053.70000000001</v>
      </c>
      <c r="BK89">
        <v>717186.9</v>
      </c>
      <c r="BL89">
        <v>0</v>
      </c>
      <c r="BM89">
        <v>22.84</v>
      </c>
      <c r="BN89">
        <v>12.02</v>
      </c>
      <c r="BO89">
        <v>0</v>
      </c>
      <c r="BP89">
        <v>34.86</v>
      </c>
      <c r="BQ89">
        <v>24.21</v>
      </c>
      <c r="BR89">
        <v>13.26</v>
      </c>
      <c r="BS89">
        <v>0</v>
      </c>
      <c r="BT89">
        <v>37.47</v>
      </c>
      <c r="BU89">
        <v>17257892</v>
      </c>
      <c r="BV89">
        <v>3549539.5</v>
      </c>
      <c r="BW89">
        <v>195.3</v>
      </c>
      <c r="BX89">
        <v>185856.6</v>
      </c>
      <c r="BY89">
        <v>0</v>
      </c>
      <c r="BZ89">
        <v>0</v>
      </c>
      <c r="CA89">
        <v>0</v>
      </c>
      <c r="CB89">
        <v>0</v>
      </c>
      <c r="CC89">
        <v>0</v>
      </c>
      <c r="CD89">
        <v>719411.1</v>
      </c>
      <c r="CE89">
        <v>1550437.8</v>
      </c>
      <c r="CF89">
        <v>0</v>
      </c>
      <c r="CG89">
        <v>0</v>
      </c>
      <c r="CH89">
        <v>89362.5</v>
      </c>
      <c r="CI89">
        <v>11882500</v>
      </c>
      <c r="CJ89">
        <v>0</v>
      </c>
      <c r="CK89">
        <v>0</v>
      </c>
      <c r="CL89">
        <v>0</v>
      </c>
      <c r="CM89">
        <v>0</v>
      </c>
      <c r="CN89">
        <v>493388.3</v>
      </c>
      <c r="CO89">
        <v>2336740.2000000002</v>
      </c>
      <c r="CP89">
        <v>0</v>
      </c>
      <c r="CQ89">
        <v>0.2</v>
      </c>
      <c r="CR89">
        <v>31.1</v>
      </c>
      <c r="CS89">
        <v>0</v>
      </c>
      <c r="CT89">
        <v>0</v>
      </c>
      <c r="CU89">
        <v>0</v>
      </c>
      <c r="CV89">
        <v>0</v>
      </c>
      <c r="CW89">
        <v>480.4</v>
      </c>
      <c r="CX89">
        <v>547.70000000000005</v>
      </c>
      <c r="CY89">
        <v>0</v>
      </c>
      <c r="CZ89">
        <v>547.4</v>
      </c>
      <c r="DA89">
        <v>12</v>
      </c>
      <c r="DB89">
        <v>2870.8</v>
      </c>
      <c r="DC89">
        <v>0</v>
      </c>
      <c r="DD89">
        <v>5.4</v>
      </c>
      <c r="DE89">
        <v>0</v>
      </c>
      <c r="DF89">
        <v>0</v>
      </c>
      <c r="DG89">
        <v>240</v>
      </c>
      <c r="DH89">
        <v>0</v>
      </c>
      <c r="DI89">
        <v>915.8</v>
      </c>
      <c r="DJ89">
        <v>0.8</v>
      </c>
      <c r="DK89">
        <v>0</v>
      </c>
      <c r="DL89">
        <v>0</v>
      </c>
      <c r="DM89">
        <v>0</v>
      </c>
      <c r="DN89">
        <v>0</v>
      </c>
      <c r="DO89">
        <v>0</v>
      </c>
      <c r="DP89">
        <v>0</v>
      </c>
      <c r="DQ89">
        <v>0</v>
      </c>
    </row>
    <row r="90" spans="1:121" x14ac:dyDescent="0.45">
      <c r="A90" t="s">
        <v>120</v>
      </c>
      <c r="B90">
        <v>2030</v>
      </c>
      <c r="C90">
        <v>30533236</v>
      </c>
      <c r="D90">
        <v>257.39999999999998</v>
      </c>
      <c r="E90">
        <v>0</v>
      </c>
      <c r="F90">
        <v>1623458</v>
      </c>
      <c r="G90">
        <v>32156948.699999999</v>
      </c>
      <c r="H90">
        <v>29435542.5</v>
      </c>
      <c r="I90">
        <v>28385682.699999999</v>
      </c>
      <c r="J90">
        <v>74091690</v>
      </c>
      <c r="K90">
        <v>58897110</v>
      </c>
      <c r="L90">
        <v>3.5900000000000001E-2</v>
      </c>
      <c r="M90">
        <v>5.3999999999999999E-2</v>
      </c>
      <c r="N90">
        <v>0.14349999999999999</v>
      </c>
      <c r="O90">
        <v>64787.21</v>
      </c>
      <c r="P90">
        <v>6703.3</v>
      </c>
      <c r="Q90">
        <v>0.93</v>
      </c>
      <c r="R90">
        <v>0.87</v>
      </c>
      <c r="S90">
        <v>26</v>
      </c>
      <c r="T90">
        <v>0.5</v>
      </c>
      <c r="U90">
        <v>0.05</v>
      </c>
      <c r="V90">
        <v>3.4</v>
      </c>
      <c r="W90">
        <v>136.6</v>
      </c>
      <c r="X90">
        <v>0.01</v>
      </c>
      <c r="Y90">
        <v>26.1</v>
      </c>
      <c r="Z90">
        <v>7.5</v>
      </c>
      <c r="AA90">
        <v>33.5</v>
      </c>
      <c r="AB90">
        <v>125.1</v>
      </c>
      <c r="AC90">
        <v>13.2</v>
      </c>
      <c r="AD90">
        <v>1.91</v>
      </c>
      <c r="AE90">
        <v>5.0999999999999996</v>
      </c>
      <c r="AF90">
        <v>311.2</v>
      </c>
      <c r="AG90">
        <v>0.06</v>
      </c>
      <c r="AH90">
        <v>126</v>
      </c>
      <c r="AI90">
        <v>14.4</v>
      </c>
      <c r="AJ90">
        <v>140.4</v>
      </c>
      <c r="AK90">
        <v>125.1</v>
      </c>
      <c r="AL90">
        <v>4.3</v>
      </c>
      <c r="AM90">
        <v>0.54</v>
      </c>
      <c r="AN90">
        <v>13.1</v>
      </c>
      <c r="AO90">
        <v>592.5</v>
      </c>
      <c r="AP90">
        <v>0.06</v>
      </c>
      <c r="AQ90">
        <v>125.3</v>
      </c>
      <c r="AR90">
        <v>30.8</v>
      </c>
      <c r="AS90">
        <v>156.1</v>
      </c>
      <c r="AT90">
        <v>461.7</v>
      </c>
      <c r="AU90">
        <v>34.299999999999997</v>
      </c>
      <c r="AV90">
        <v>4.82</v>
      </c>
      <c r="AW90">
        <v>32.6</v>
      </c>
      <c r="AX90">
        <v>1599.5</v>
      </c>
      <c r="AY90">
        <v>0.24</v>
      </c>
      <c r="AZ90">
        <v>464</v>
      </c>
      <c r="BA90">
        <v>80.400000000000006</v>
      </c>
      <c r="BB90">
        <v>544.4</v>
      </c>
      <c r="BC90">
        <v>434562.8</v>
      </c>
      <c r="BD90">
        <v>8.1999999999999993</v>
      </c>
      <c r="BE90">
        <v>0.8</v>
      </c>
      <c r="BF90">
        <v>56745.1</v>
      </c>
      <c r="BG90">
        <v>2278.8000000000002</v>
      </c>
      <c r="BH90">
        <v>0.2</v>
      </c>
      <c r="BI90">
        <v>435030.5</v>
      </c>
      <c r="BJ90">
        <v>124711.7</v>
      </c>
      <c r="BK90">
        <v>559742.19999999995</v>
      </c>
      <c r="BL90">
        <v>0</v>
      </c>
      <c r="BM90">
        <v>21.33</v>
      </c>
      <c r="BN90">
        <v>12.56</v>
      </c>
      <c r="BO90">
        <v>0</v>
      </c>
      <c r="BP90">
        <v>33.89</v>
      </c>
      <c r="BQ90">
        <v>22.68</v>
      </c>
      <c r="BR90">
        <v>13.93</v>
      </c>
      <c r="BS90">
        <v>0</v>
      </c>
      <c r="BT90">
        <v>36.61</v>
      </c>
      <c r="BU90">
        <v>16878020</v>
      </c>
      <c r="BV90">
        <v>3771266</v>
      </c>
      <c r="BW90">
        <v>213.9</v>
      </c>
      <c r="BX90">
        <v>169306.2</v>
      </c>
      <c r="BY90">
        <v>0</v>
      </c>
      <c r="BZ90">
        <v>0</v>
      </c>
      <c r="CA90">
        <v>0</v>
      </c>
      <c r="CB90">
        <v>0</v>
      </c>
      <c r="CC90">
        <v>0</v>
      </c>
      <c r="CD90">
        <v>960622.2</v>
      </c>
      <c r="CE90">
        <v>1186733.8999999999</v>
      </c>
      <c r="CF90">
        <v>0</v>
      </c>
      <c r="CG90">
        <v>0</v>
      </c>
      <c r="CH90">
        <v>89362.5</v>
      </c>
      <c r="CI90">
        <v>11661138</v>
      </c>
      <c r="CJ90">
        <v>0</v>
      </c>
      <c r="CK90">
        <v>0</v>
      </c>
      <c r="CL90">
        <v>0</v>
      </c>
      <c r="CM90">
        <v>0</v>
      </c>
      <c r="CN90">
        <v>486505.2</v>
      </c>
      <c r="CO90">
        <v>2324138.5</v>
      </c>
      <c r="CP90">
        <v>0</v>
      </c>
      <c r="CQ90">
        <v>0.2</v>
      </c>
      <c r="CR90">
        <v>31.1</v>
      </c>
      <c r="CS90">
        <v>0</v>
      </c>
      <c r="CT90">
        <v>0</v>
      </c>
      <c r="CU90">
        <v>0</v>
      </c>
      <c r="CV90">
        <v>0</v>
      </c>
      <c r="CW90">
        <v>645.79999999999995</v>
      </c>
      <c r="CX90">
        <v>547.70000000000005</v>
      </c>
      <c r="CY90">
        <v>0</v>
      </c>
      <c r="CZ90">
        <v>547.4</v>
      </c>
      <c r="DA90">
        <v>12</v>
      </c>
      <c r="DB90">
        <v>2870.8</v>
      </c>
      <c r="DC90">
        <v>0</v>
      </c>
      <c r="DD90">
        <v>0</v>
      </c>
      <c r="DE90">
        <v>0</v>
      </c>
      <c r="DF90">
        <v>0</v>
      </c>
      <c r="DG90">
        <v>240</v>
      </c>
      <c r="DH90">
        <v>0</v>
      </c>
      <c r="DI90">
        <v>915.8</v>
      </c>
      <c r="DJ90">
        <v>0.8</v>
      </c>
      <c r="DK90">
        <v>0</v>
      </c>
      <c r="DL90">
        <v>0</v>
      </c>
      <c r="DM90">
        <v>0</v>
      </c>
      <c r="DN90">
        <v>0</v>
      </c>
      <c r="DO90">
        <v>0</v>
      </c>
      <c r="DP90">
        <v>0</v>
      </c>
      <c r="DQ90">
        <v>0</v>
      </c>
    </row>
    <row r="91" spans="1:121" x14ac:dyDescent="0.45">
      <c r="A91" t="s">
        <v>120</v>
      </c>
      <c r="B91">
        <v>2035</v>
      </c>
      <c r="C91">
        <v>33298272</v>
      </c>
      <c r="D91">
        <v>656.6</v>
      </c>
      <c r="E91">
        <v>0</v>
      </c>
      <c r="F91">
        <v>1878084.3</v>
      </c>
      <c r="G91">
        <v>35177013.299999997</v>
      </c>
      <c r="H91">
        <v>32101188.300000001</v>
      </c>
      <c r="I91">
        <v>31297876.100000001</v>
      </c>
      <c r="J91">
        <v>87708960</v>
      </c>
      <c r="K91">
        <v>69304536</v>
      </c>
      <c r="L91">
        <v>3.5900000000000001E-2</v>
      </c>
      <c r="M91">
        <v>5.3999999999999999E-2</v>
      </c>
      <c r="N91">
        <v>0.14349999999999999</v>
      </c>
      <c r="O91">
        <v>91965.28</v>
      </c>
      <c r="P91">
        <v>7574.2</v>
      </c>
      <c r="Q91">
        <v>0.93</v>
      </c>
      <c r="R91">
        <v>0.9</v>
      </c>
      <c r="S91">
        <v>26.6</v>
      </c>
      <c r="T91">
        <v>0.5</v>
      </c>
      <c r="U91">
        <v>0.05</v>
      </c>
      <c r="V91">
        <v>3.4</v>
      </c>
      <c r="W91">
        <v>139.5</v>
      </c>
      <c r="X91">
        <v>0.01</v>
      </c>
      <c r="Y91">
        <v>26.6</v>
      </c>
      <c r="Z91">
        <v>7.6</v>
      </c>
      <c r="AA91">
        <v>34.200000000000003</v>
      </c>
      <c r="AB91">
        <v>95.4</v>
      </c>
      <c r="AC91">
        <v>10</v>
      </c>
      <c r="AD91">
        <v>1.44</v>
      </c>
      <c r="AE91">
        <v>3.9</v>
      </c>
      <c r="AF91">
        <v>239.4</v>
      </c>
      <c r="AG91">
        <v>0.05</v>
      </c>
      <c r="AH91">
        <v>96.1</v>
      </c>
      <c r="AI91">
        <v>11.1</v>
      </c>
      <c r="AJ91">
        <v>107.1</v>
      </c>
      <c r="AK91">
        <v>157.80000000000001</v>
      </c>
      <c r="AL91">
        <v>4.8</v>
      </c>
      <c r="AM91">
        <v>0.57999999999999996</v>
      </c>
      <c r="AN91">
        <v>17.100000000000001</v>
      </c>
      <c r="AO91">
        <v>767.8</v>
      </c>
      <c r="AP91">
        <v>7.0000000000000007E-2</v>
      </c>
      <c r="AQ91">
        <v>158.1</v>
      </c>
      <c r="AR91">
        <v>40</v>
      </c>
      <c r="AS91">
        <v>198.1</v>
      </c>
      <c r="AT91">
        <v>388.1</v>
      </c>
      <c r="AU91">
        <v>26.9</v>
      </c>
      <c r="AV91">
        <v>3.76</v>
      </c>
      <c r="AW91">
        <v>29.3</v>
      </c>
      <c r="AX91">
        <v>1405</v>
      </c>
      <c r="AY91">
        <v>0.2</v>
      </c>
      <c r="AZ91">
        <v>390</v>
      </c>
      <c r="BA91">
        <v>71.2</v>
      </c>
      <c r="BB91">
        <v>461.2</v>
      </c>
      <c r="BC91">
        <v>435914.7</v>
      </c>
      <c r="BD91">
        <v>8.1999999999999993</v>
      </c>
      <c r="BE91">
        <v>0.8</v>
      </c>
      <c r="BF91">
        <v>56467.9</v>
      </c>
      <c r="BG91">
        <v>2285.3000000000002</v>
      </c>
      <c r="BH91">
        <v>0.2</v>
      </c>
      <c r="BI91">
        <v>436383.8</v>
      </c>
      <c r="BJ91">
        <v>124629.2</v>
      </c>
      <c r="BK91">
        <v>561013</v>
      </c>
      <c r="BL91">
        <v>0</v>
      </c>
      <c r="BM91">
        <v>19.079999999999998</v>
      </c>
      <c r="BN91">
        <v>18.11</v>
      </c>
      <c r="BO91">
        <v>0</v>
      </c>
      <c r="BP91">
        <v>37.19</v>
      </c>
      <c r="BQ91">
        <v>20.260000000000002</v>
      </c>
      <c r="BR91">
        <v>20.239999999999998</v>
      </c>
      <c r="BS91">
        <v>0</v>
      </c>
      <c r="BT91">
        <v>40.5</v>
      </c>
      <c r="BU91">
        <v>16674022</v>
      </c>
      <c r="BV91">
        <v>3879137.2</v>
      </c>
      <c r="BW91">
        <v>559.6</v>
      </c>
      <c r="BX91">
        <v>154228</v>
      </c>
      <c r="BY91">
        <v>0</v>
      </c>
      <c r="BZ91">
        <v>0</v>
      </c>
      <c r="CA91">
        <v>0</v>
      </c>
      <c r="CB91">
        <v>0</v>
      </c>
      <c r="CC91">
        <v>0</v>
      </c>
      <c r="CD91">
        <v>1116492.1000000001</v>
      </c>
      <c r="CE91">
        <v>1145230.3999999999</v>
      </c>
      <c r="CF91">
        <v>0</v>
      </c>
      <c r="CG91">
        <v>39104.300000000003</v>
      </c>
      <c r="CH91">
        <v>89362.5</v>
      </c>
      <c r="CI91">
        <v>11366400</v>
      </c>
      <c r="CJ91">
        <v>0</v>
      </c>
      <c r="CK91">
        <v>0</v>
      </c>
      <c r="CL91">
        <v>0</v>
      </c>
      <c r="CM91">
        <v>0</v>
      </c>
      <c r="CN91">
        <v>469713.9</v>
      </c>
      <c r="CO91">
        <v>2292931.2000000002</v>
      </c>
      <c r="CP91">
        <v>0</v>
      </c>
      <c r="CQ91">
        <v>0.6</v>
      </c>
      <c r="CR91">
        <v>31.1</v>
      </c>
      <c r="CS91">
        <v>0</v>
      </c>
      <c r="CT91">
        <v>0</v>
      </c>
      <c r="CU91">
        <v>0</v>
      </c>
      <c r="CV91">
        <v>0</v>
      </c>
      <c r="CW91">
        <v>768.5</v>
      </c>
      <c r="CX91">
        <v>547.70000000000005</v>
      </c>
      <c r="CY91">
        <v>0</v>
      </c>
      <c r="CZ91">
        <v>2342.4</v>
      </c>
      <c r="DA91">
        <v>12</v>
      </c>
      <c r="DB91">
        <v>2872</v>
      </c>
      <c r="DC91">
        <v>0</v>
      </c>
      <c r="DD91">
        <v>0</v>
      </c>
      <c r="DE91">
        <v>0</v>
      </c>
      <c r="DF91">
        <v>0</v>
      </c>
      <c r="DG91">
        <v>240</v>
      </c>
      <c r="DH91">
        <v>0</v>
      </c>
      <c r="DI91">
        <v>915.8</v>
      </c>
      <c r="DJ91">
        <v>2.4</v>
      </c>
      <c r="DK91">
        <v>0</v>
      </c>
      <c r="DL91">
        <v>0</v>
      </c>
      <c r="DM91">
        <v>0</v>
      </c>
      <c r="DN91">
        <v>0</v>
      </c>
      <c r="DO91">
        <v>0</v>
      </c>
      <c r="DP91">
        <v>0</v>
      </c>
      <c r="DQ91">
        <v>0</v>
      </c>
    </row>
    <row r="92" spans="1:121" x14ac:dyDescent="0.45">
      <c r="A92" t="s">
        <v>120</v>
      </c>
      <c r="B92">
        <v>2040</v>
      </c>
      <c r="C92">
        <v>36643384</v>
      </c>
      <c r="D92">
        <v>495.9</v>
      </c>
      <c r="E92">
        <v>0</v>
      </c>
      <c r="F92">
        <v>1881744.1</v>
      </c>
      <c r="G92">
        <v>38525625</v>
      </c>
      <c r="H92">
        <v>35326052.399999999</v>
      </c>
      <c r="I92">
        <v>35525021.799999997</v>
      </c>
      <c r="J92">
        <v>90464216</v>
      </c>
      <c r="K92">
        <v>67890296</v>
      </c>
      <c r="L92">
        <v>3.5900000000000001E-2</v>
      </c>
      <c r="M92">
        <v>5.3999999999999999E-2</v>
      </c>
      <c r="N92">
        <v>0.14349999999999999</v>
      </c>
      <c r="O92">
        <v>90468.29</v>
      </c>
      <c r="P92">
        <v>8523.2999999999993</v>
      </c>
      <c r="Q92">
        <v>0.86</v>
      </c>
      <c r="R92">
        <v>0.91</v>
      </c>
      <c r="S92">
        <v>49.8</v>
      </c>
      <c r="T92">
        <v>0.9</v>
      </c>
      <c r="U92">
        <v>0.09</v>
      </c>
      <c r="V92">
        <v>6.2</v>
      </c>
      <c r="W92">
        <v>260.60000000000002</v>
      </c>
      <c r="X92">
        <v>0.02</v>
      </c>
      <c r="Y92">
        <v>49.8</v>
      </c>
      <c r="Z92">
        <v>13.9</v>
      </c>
      <c r="AA92">
        <v>63.8</v>
      </c>
      <c r="AB92">
        <v>71.599999999999994</v>
      </c>
      <c r="AC92">
        <v>6.8</v>
      </c>
      <c r="AD92">
        <v>0.98</v>
      </c>
      <c r="AE92">
        <v>3.6</v>
      </c>
      <c r="AF92">
        <v>200.4</v>
      </c>
      <c r="AG92">
        <v>0.04</v>
      </c>
      <c r="AH92">
        <v>72</v>
      </c>
      <c r="AI92">
        <v>9.5</v>
      </c>
      <c r="AJ92">
        <v>81.599999999999994</v>
      </c>
      <c r="AK92">
        <v>192.3</v>
      </c>
      <c r="AL92">
        <v>6.6</v>
      </c>
      <c r="AM92">
        <v>0.83</v>
      </c>
      <c r="AN92">
        <v>20.100000000000001</v>
      </c>
      <c r="AO92">
        <v>910.3</v>
      </c>
      <c r="AP92">
        <v>0.09</v>
      </c>
      <c r="AQ92">
        <v>192.7</v>
      </c>
      <c r="AR92">
        <v>47.3</v>
      </c>
      <c r="AS92">
        <v>240</v>
      </c>
      <c r="AT92">
        <v>362.8</v>
      </c>
      <c r="AU92">
        <v>24.1</v>
      </c>
      <c r="AV92">
        <v>3.36</v>
      </c>
      <c r="AW92">
        <v>27.9</v>
      </c>
      <c r="AX92">
        <v>1344.8</v>
      </c>
      <c r="AY92">
        <v>0.18</v>
      </c>
      <c r="AZ92">
        <v>364.4</v>
      </c>
      <c r="BA92">
        <v>68</v>
      </c>
      <c r="BB92">
        <v>432.5</v>
      </c>
      <c r="BC92">
        <v>775576.7</v>
      </c>
      <c r="BD92">
        <v>14.6</v>
      </c>
      <c r="BE92">
        <v>1.5</v>
      </c>
      <c r="BF92">
        <v>96113.600000000006</v>
      </c>
      <c r="BG92">
        <v>4060.9</v>
      </c>
      <c r="BH92">
        <v>0.4</v>
      </c>
      <c r="BI92">
        <v>776411.4</v>
      </c>
      <c r="BJ92">
        <v>217225</v>
      </c>
      <c r="BK92">
        <v>993636.4</v>
      </c>
      <c r="BL92">
        <v>0</v>
      </c>
      <c r="BM92">
        <v>17.190000000000001</v>
      </c>
      <c r="BN92">
        <v>18.12</v>
      </c>
      <c r="BO92">
        <v>0</v>
      </c>
      <c r="BP92">
        <v>35.31</v>
      </c>
      <c r="BQ92">
        <v>18.190000000000001</v>
      </c>
      <c r="BR92">
        <v>20.22</v>
      </c>
      <c r="BS92">
        <v>0</v>
      </c>
      <c r="BT92">
        <v>38.409999999999997</v>
      </c>
      <c r="BU92">
        <v>15850627</v>
      </c>
      <c r="BV92">
        <v>3000603.2</v>
      </c>
      <c r="BW92">
        <v>413.2</v>
      </c>
      <c r="BX92">
        <v>140691.29999999999</v>
      </c>
      <c r="BY92">
        <v>0</v>
      </c>
      <c r="BZ92">
        <v>0</v>
      </c>
      <c r="CA92">
        <v>0</v>
      </c>
      <c r="CB92">
        <v>0</v>
      </c>
      <c r="CC92">
        <v>0</v>
      </c>
      <c r="CD92">
        <v>1091069.1000000001</v>
      </c>
      <c r="CE92">
        <v>2132657</v>
      </c>
      <c r="CF92">
        <v>0</v>
      </c>
      <c r="CG92">
        <v>46571.6</v>
      </c>
      <c r="CH92">
        <v>89362.5</v>
      </c>
      <c r="CI92">
        <v>10440329</v>
      </c>
      <c r="CJ92">
        <v>0</v>
      </c>
      <c r="CK92">
        <v>0</v>
      </c>
      <c r="CL92">
        <v>0</v>
      </c>
      <c r="CM92">
        <v>0</v>
      </c>
      <c r="CN92">
        <v>453502.7</v>
      </c>
      <c r="CO92">
        <v>1456031.4</v>
      </c>
      <c r="CP92">
        <v>0</v>
      </c>
      <c r="CQ92">
        <v>0.7</v>
      </c>
      <c r="CR92">
        <v>31.1</v>
      </c>
      <c r="CS92">
        <v>0</v>
      </c>
      <c r="CT92">
        <v>0</v>
      </c>
      <c r="CU92">
        <v>0</v>
      </c>
      <c r="CV92">
        <v>0</v>
      </c>
      <c r="CW92">
        <v>777.3</v>
      </c>
      <c r="CX92">
        <v>913.7</v>
      </c>
      <c r="CY92">
        <v>0</v>
      </c>
      <c r="CZ92">
        <v>3450.9</v>
      </c>
      <c r="DA92">
        <v>12</v>
      </c>
      <c r="DB92">
        <v>2873.3</v>
      </c>
      <c r="DC92">
        <v>0</v>
      </c>
      <c r="DD92">
        <v>0</v>
      </c>
      <c r="DE92">
        <v>0</v>
      </c>
      <c r="DF92">
        <v>0</v>
      </c>
      <c r="DG92">
        <v>240</v>
      </c>
      <c r="DH92">
        <v>0</v>
      </c>
      <c r="DI92">
        <v>563.6</v>
      </c>
      <c r="DJ92">
        <v>2.6</v>
      </c>
      <c r="DK92">
        <v>0</v>
      </c>
      <c r="DL92">
        <v>0</v>
      </c>
      <c r="DM92">
        <v>0</v>
      </c>
      <c r="DN92">
        <v>0</v>
      </c>
      <c r="DO92">
        <v>0</v>
      </c>
      <c r="DP92">
        <v>0</v>
      </c>
      <c r="DQ92">
        <v>0</v>
      </c>
    </row>
    <row r="93" spans="1:121" x14ac:dyDescent="0.45">
      <c r="A93" t="s">
        <v>120</v>
      </c>
      <c r="B93">
        <v>2045</v>
      </c>
      <c r="C93">
        <v>39933170</v>
      </c>
      <c r="D93">
        <v>481.5</v>
      </c>
      <c r="E93">
        <v>0</v>
      </c>
      <c r="F93">
        <v>2051727.2</v>
      </c>
      <c r="G93">
        <v>41985377.399999999</v>
      </c>
      <c r="H93">
        <v>38497565.200000003</v>
      </c>
      <c r="I93">
        <v>40472666.100000001</v>
      </c>
      <c r="J93">
        <v>99265450</v>
      </c>
      <c r="K93">
        <v>70902170</v>
      </c>
      <c r="L93">
        <v>3.5900000000000001E-2</v>
      </c>
      <c r="M93">
        <v>5.3900000000000003E-2</v>
      </c>
      <c r="N93">
        <v>0.14349999999999999</v>
      </c>
      <c r="O93">
        <v>89961.46</v>
      </c>
      <c r="P93">
        <v>9406.2000000000007</v>
      </c>
      <c r="Q93">
        <v>0.86</v>
      </c>
      <c r="R93">
        <v>0.94</v>
      </c>
      <c r="S93">
        <v>53.4</v>
      </c>
      <c r="T93">
        <v>1</v>
      </c>
      <c r="U93">
        <v>0.1</v>
      </c>
      <c r="V93">
        <v>6.6</v>
      </c>
      <c r="W93">
        <v>279.60000000000002</v>
      </c>
      <c r="X93">
        <v>0.02</v>
      </c>
      <c r="Y93">
        <v>53.5</v>
      </c>
      <c r="Z93">
        <v>15</v>
      </c>
      <c r="AA93">
        <v>68.400000000000006</v>
      </c>
      <c r="AB93">
        <v>48.5</v>
      </c>
      <c r="AC93">
        <v>4.4000000000000004</v>
      </c>
      <c r="AD93">
        <v>0.64</v>
      </c>
      <c r="AE93">
        <v>2.6</v>
      </c>
      <c r="AF93">
        <v>141.9</v>
      </c>
      <c r="AG93">
        <v>0.02</v>
      </c>
      <c r="AH93">
        <v>48.8</v>
      </c>
      <c r="AI93">
        <v>6.8</v>
      </c>
      <c r="AJ93">
        <v>55.6</v>
      </c>
      <c r="AK93">
        <v>189.3</v>
      </c>
      <c r="AL93">
        <v>7.1</v>
      </c>
      <c r="AM93">
        <v>0.91</v>
      </c>
      <c r="AN93">
        <v>19.3</v>
      </c>
      <c r="AO93">
        <v>877</v>
      </c>
      <c r="AP93">
        <v>0.09</v>
      </c>
      <c r="AQ93">
        <v>189.8</v>
      </c>
      <c r="AR93">
        <v>45.4</v>
      </c>
      <c r="AS93">
        <v>235.2</v>
      </c>
      <c r="AT93">
        <v>306.7</v>
      </c>
      <c r="AU93">
        <v>19.600000000000001</v>
      </c>
      <c r="AV93">
        <v>2.71</v>
      </c>
      <c r="AW93">
        <v>24.7</v>
      </c>
      <c r="AX93">
        <v>1164.5</v>
      </c>
      <c r="AY93">
        <v>0.16</v>
      </c>
      <c r="AZ93">
        <v>308.10000000000002</v>
      </c>
      <c r="BA93">
        <v>59.5</v>
      </c>
      <c r="BB93">
        <v>367.5</v>
      </c>
      <c r="BC93">
        <v>706716.2</v>
      </c>
      <c r="BD93">
        <v>13.3</v>
      </c>
      <c r="BE93">
        <v>1.3</v>
      </c>
      <c r="BF93">
        <v>87596.6</v>
      </c>
      <c r="BG93">
        <v>3700.3</v>
      </c>
      <c r="BH93">
        <v>0.3</v>
      </c>
      <c r="BI93">
        <v>707476.8</v>
      </c>
      <c r="BJ93">
        <v>197955.6</v>
      </c>
      <c r="BK93">
        <v>905432.3</v>
      </c>
      <c r="BL93">
        <v>0</v>
      </c>
      <c r="BM93">
        <v>15.22</v>
      </c>
      <c r="BN93">
        <v>18.2</v>
      </c>
      <c r="BO93">
        <v>0</v>
      </c>
      <c r="BP93">
        <v>33.42</v>
      </c>
      <c r="BQ93">
        <v>16.11</v>
      </c>
      <c r="BR93">
        <v>20.260000000000002</v>
      </c>
      <c r="BS93">
        <v>0</v>
      </c>
      <c r="BT93">
        <v>36.36</v>
      </c>
      <c r="BU93">
        <v>13490690</v>
      </c>
      <c r="BV93">
        <v>1512711.4</v>
      </c>
      <c r="BW93">
        <v>412.3</v>
      </c>
      <c r="BX93">
        <v>128939.4</v>
      </c>
      <c r="BY93">
        <v>0</v>
      </c>
      <c r="BZ93">
        <v>0</v>
      </c>
      <c r="CA93">
        <v>0</v>
      </c>
      <c r="CB93">
        <v>0</v>
      </c>
      <c r="CC93">
        <v>0</v>
      </c>
      <c r="CD93">
        <v>1074860.5</v>
      </c>
      <c r="CE93">
        <v>1879720.8</v>
      </c>
      <c r="CF93">
        <v>0</v>
      </c>
      <c r="CG93">
        <v>72464.5</v>
      </c>
      <c r="CH93">
        <v>89362.5</v>
      </c>
      <c r="CI93">
        <v>9807078</v>
      </c>
      <c r="CJ93">
        <v>0</v>
      </c>
      <c r="CK93">
        <v>0</v>
      </c>
      <c r="CL93">
        <v>0</v>
      </c>
      <c r="CM93">
        <v>0</v>
      </c>
      <c r="CN93">
        <v>437850.8</v>
      </c>
      <c r="CO93">
        <v>0</v>
      </c>
      <c r="CP93">
        <v>0</v>
      </c>
      <c r="CQ93">
        <v>0.5</v>
      </c>
      <c r="CR93">
        <v>31.1</v>
      </c>
      <c r="CS93">
        <v>0</v>
      </c>
      <c r="CT93">
        <v>0</v>
      </c>
      <c r="CU93">
        <v>0</v>
      </c>
      <c r="CV93">
        <v>0</v>
      </c>
      <c r="CW93">
        <v>791.5</v>
      </c>
      <c r="CX93">
        <v>913.7</v>
      </c>
      <c r="CY93">
        <v>0</v>
      </c>
      <c r="CZ93">
        <v>5153.2</v>
      </c>
      <c r="DA93">
        <v>12</v>
      </c>
      <c r="DB93">
        <v>2874.5</v>
      </c>
      <c r="DC93">
        <v>0</v>
      </c>
      <c r="DD93">
        <v>0</v>
      </c>
      <c r="DE93">
        <v>0</v>
      </c>
      <c r="DF93">
        <v>0</v>
      </c>
      <c r="DG93">
        <v>240</v>
      </c>
      <c r="DH93">
        <v>0</v>
      </c>
      <c r="DI93">
        <v>0</v>
      </c>
      <c r="DJ93">
        <v>1.9</v>
      </c>
      <c r="DK93">
        <v>0</v>
      </c>
      <c r="DL93">
        <v>0</v>
      </c>
      <c r="DM93">
        <v>0</v>
      </c>
      <c r="DN93">
        <v>0</v>
      </c>
      <c r="DO93">
        <v>0</v>
      </c>
      <c r="DP93">
        <v>0</v>
      </c>
      <c r="DQ93">
        <v>0</v>
      </c>
    </row>
    <row r="94" spans="1:121" x14ac:dyDescent="0.45">
      <c r="A94" t="s">
        <v>120</v>
      </c>
      <c r="B94">
        <v>2050</v>
      </c>
      <c r="C94">
        <v>43242196</v>
      </c>
      <c r="D94">
        <v>120703.8</v>
      </c>
      <c r="E94">
        <v>0</v>
      </c>
      <c r="F94">
        <v>2105176.6</v>
      </c>
      <c r="G94">
        <v>45468075.799999997</v>
      </c>
      <c r="H94">
        <v>41687613.700000003</v>
      </c>
      <c r="I94">
        <v>43739045.100000001</v>
      </c>
      <c r="J94">
        <v>101788264</v>
      </c>
      <c r="K94">
        <v>70892824</v>
      </c>
      <c r="L94">
        <v>3.5900000000000001E-2</v>
      </c>
      <c r="M94">
        <v>5.3999999999999999E-2</v>
      </c>
      <c r="N94">
        <v>0.14349999999999999</v>
      </c>
      <c r="O94">
        <v>89775.01</v>
      </c>
      <c r="P94">
        <v>10219.799999999999</v>
      </c>
      <c r="Q94">
        <v>0.84</v>
      </c>
      <c r="R94">
        <v>0.94</v>
      </c>
      <c r="S94">
        <v>61.5</v>
      </c>
      <c r="T94">
        <v>1.2</v>
      </c>
      <c r="U94">
        <v>0.12</v>
      </c>
      <c r="V94">
        <v>7.6</v>
      </c>
      <c r="W94">
        <v>322.2</v>
      </c>
      <c r="X94">
        <v>0.03</v>
      </c>
      <c r="Y94">
        <v>61.6</v>
      </c>
      <c r="Z94">
        <v>17.2</v>
      </c>
      <c r="AA94">
        <v>78.8</v>
      </c>
      <c r="AB94">
        <v>38</v>
      </c>
      <c r="AC94">
        <v>3</v>
      </c>
      <c r="AD94">
        <v>0.43</v>
      </c>
      <c r="AE94">
        <v>2.5</v>
      </c>
      <c r="AF94">
        <v>125.5</v>
      </c>
      <c r="AG94">
        <v>0.02</v>
      </c>
      <c r="AH94">
        <v>38.299999999999997</v>
      </c>
      <c r="AI94">
        <v>6.2</v>
      </c>
      <c r="AJ94">
        <v>44.5</v>
      </c>
      <c r="AK94">
        <v>199.2</v>
      </c>
      <c r="AL94">
        <v>8.1</v>
      </c>
      <c r="AM94">
        <v>1.05</v>
      </c>
      <c r="AN94">
        <v>19.8</v>
      </c>
      <c r="AO94">
        <v>904.1</v>
      </c>
      <c r="AP94">
        <v>0.09</v>
      </c>
      <c r="AQ94">
        <v>199.7</v>
      </c>
      <c r="AR94">
        <v>46.7</v>
      </c>
      <c r="AS94">
        <v>246.5</v>
      </c>
      <c r="AT94">
        <v>308.2</v>
      </c>
      <c r="AU94">
        <v>17.5</v>
      </c>
      <c r="AV94">
        <v>2.39</v>
      </c>
      <c r="AW94">
        <v>26.5</v>
      </c>
      <c r="AX94">
        <v>1240.4000000000001</v>
      </c>
      <c r="AY94">
        <v>0.16</v>
      </c>
      <c r="AZ94">
        <v>309.39999999999998</v>
      </c>
      <c r="BA94">
        <v>63.5</v>
      </c>
      <c r="BB94">
        <v>372.9</v>
      </c>
      <c r="BC94">
        <v>872324.5</v>
      </c>
      <c r="BD94">
        <v>16.399999999999999</v>
      </c>
      <c r="BE94">
        <v>1.6</v>
      </c>
      <c r="BF94">
        <v>107272.7</v>
      </c>
      <c r="BG94">
        <v>4566.3999999999996</v>
      </c>
      <c r="BH94">
        <v>0.4</v>
      </c>
      <c r="BI94">
        <v>873263.4</v>
      </c>
      <c r="BJ94">
        <v>243461.1</v>
      </c>
      <c r="BK94">
        <v>1116724.5</v>
      </c>
      <c r="BL94">
        <v>0</v>
      </c>
      <c r="BM94">
        <v>16.29</v>
      </c>
      <c r="BN94">
        <v>18.13</v>
      </c>
      <c r="BO94">
        <v>0</v>
      </c>
      <c r="BP94">
        <v>34.42</v>
      </c>
      <c r="BQ94">
        <v>17.260000000000002</v>
      </c>
      <c r="BR94">
        <v>20.12</v>
      </c>
      <c r="BS94">
        <v>0</v>
      </c>
      <c r="BT94">
        <v>37.380000000000003</v>
      </c>
      <c r="BU94">
        <v>14423574</v>
      </c>
      <c r="BV94">
        <v>1729030.6</v>
      </c>
      <c r="BW94">
        <v>103306.5</v>
      </c>
      <c r="BX94">
        <v>131044.3</v>
      </c>
      <c r="BY94">
        <v>0</v>
      </c>
      <c r="BZ94">
        <v>0</v>
      </c>
      <c r="CA94">
        <v>0</v>
      </c>
      <c r="CB94">
        <v>0</v>
      </c>
      <c r="CC94">
        <v>0</v>
      </c>
      <c r="CD94">
        <v>1092952.6000000001</v>
      </c>
      <c r="CE94">
        <v>2170604.5</v>
      </c>
      <c r="CF94">
        <v>0</v>
      </c>
      <c r="CG94">
        <v>175872.4</v>
      </c>
      <c r="CH94">
        <v>89362.5</v>
      </c>
      <c r="CI94">
        <v>10024353</v>
      </c>
      <c r="CJ94">
        <v>0</v>
      </c>
      <c r="CK94">
        <v>0</v>
      </c>
      <c r="CL94">
        <v>0</v>
      </c>
      <c r="CM94">
        <v>0</v>
      </c>
      <c r="CN94">
        <v>632688</v>
      </c>
      <c r="CO94">
        <v>3390</v>
      </c>
      <c r="CP94">
        <v>0</v>
      </c>
      <c r="CQ94">
        <v>65.3</v>
      </c>
      <c r="CR94">
        <v>31.1</v>
      </c>
      <c r="CS94">
        <v>0</v>
      </c>
      <c r="CT94">
        <v>0</v>
      </c>
      <c r="CU94">
        <v>0</v>
      </c>
      <c r="CV94">
        <v>0</v>
      </c>
      <c r="CW94">
        <v>827.3</v>
      </c>
      <c r="CX94">
        <v>913.7</v>
      </c>
      <c r="CY94">
        <v>0</v>
      </c>
      <c r="CZ94">
        <v>5707</v>
      </c>
      <c r="DA94">
        <v>12</v>
      </c>
      <c r="DB94">
        <v>2874.5</v>
      </c>
      <c r="DC94">
        <v>0</v>
      </c>
      <c r="DD94">
        <v>0</v>
      </c>
      <c r="DE94">
        <v>0</v>
      </c>
      <c r="DF94">
        <v>0</v>
      </c>
      <c r="DG94">
        <v>240</v>
      </c>
      <c r="DH94">
        <v>0</v>
      </c>
      <c r="DI94">
        <v>0.9</v>
      </c>
      <c r="DJ94">
        <v>390.2</v>
      </c>
      <c r="DK94">
        <v>0</v>
      </c>
      <c r="DL94">
        <v>0</v>
      </c>
      <c r="DM94">
        <v>0</v>
      </c>
      <c r="DN94">
        <v>0</v>
      </c>
      <c r="DO94">
        <v>0</v>
      </c>
      <c r="DP94">
        <v>0</v>
      </c>
      <c r="DQ94">
        <v>0</v>
      </c>
    </row>
    <row r="95" spans="1:121" x14ac:dyDescent="0.45">
      <c r="A95" t="s">
        <v>123</v>
      </c>
      <c r="B95">
        <v>2024</v>
      </c>
      <c r="C95">
        <v>151660080</v>
      </c>
      <c r="D95">
        <v>112014.2</v>
      </c>
      <c r="E95">
        <v>0</v>
      </c>
      <c r="F95">
        <v>2141126.2999999998</v>
      </c>
      <c r="G95">
        <v>153913224.90000001</v>
      </c>
      <c r="H95">
        <v>146208393.90000001</v>
      </c>
      <c r="I95">
        <v>120735415.8</v>
      </c>
      <c r="J95">
        <v>117136620</v>
      </c>
      <c r="K95">
        <v>147799410</v>
      </c>
      <c r="L95">
        <v>3.5900000000000001E-2</v>
      </c>
      <c r="M95">
        <v>5.3900000000000003E-2</v>
      </c>
      <c r="N95">
        <v>0.15859999999999999</v>
      </c>
      <c r="O95">
        <v>19812.11</v>
      </c>
      <c r="P95">
        <v>38122.1</v>
      </c>
      <c r="Q95">
        <v>0.68</v>
      </c>
      <c r="R95">
        <v>0.65</v>
      </c>
      <c r="S95">
        <v>199.9</v>
      </c>
      <c r="T95">
        <v>15.5</v>
      </c>
      <c r="U95">
        <v>2.2000000000000002</v>
      </c>
      <c r="V95">
        <v>17.5</v>
      </c>
      <c r="W95">
        <v>681</v>
      </c>
      <c r="X95">
        <v>0.2</v>
      </c>
      <c r="Y95">
        <v>201</v>
      </c>
      <c r="Z95">
        <v>37.799999999999997</v>
      </c>
      <c r="AA95">
        <v>238.8</v>
      </c>
      <c r="AB95">
        <v>248.8</v>
      </c>
      <c r="AC95">
        <v>20.9</v>
      </c>
      <c r="AD95">
        <v>2.98</v>
      </c>
      <c r="AE95">
        <v>18.5</v>
      </c>
      <c r="AF95">
        <v>791.8</v>
      </c>
      <c r="AG95">
        <v>0.21</v>
      </c>
      <c r="AH95">
        <v>250.2</v>
      </c>
      <c r="AI95">
        <v>42.1</v>
      </c>
      <c r="AJ95">
        <v>292.39999999999998</v>
      </c>
      <c r="AK95">
        <v>369.4</v>
      </c>
      <c r="AL95">
        <v>26.1</v>
      </c>
      <c r="AM95">
        <v>3.67</v>
      </c>
      <c r="AN95">
        <v>26.5</v>
      </c>
      <c r="AO95">
        <v>1305.9000000000001</v>
      </c>
      <c r="AP95">
        <v>0.19</v>
      </c>
      <c r="AQ95">
        <v>371.2</v>
      </c>
      <c r="AR95">
        <v>65.5</v>
      </c>
      <c r="AS95">
        <v>436.7</v>
      </c>
      <c r="AT95">
        <v>813.3</v>
      </c>
      <c r="AU95">
        <v>67.2</v>
      </c>
      <c r="AV95">
        <v>9.73</v>
      </c>
      <c r="AW95">
        <v>51.2</v>
      </c>
      <c r="AX95">
        <v>2447.6999999999998</v>
      </c>
      <c r="AY95">
        <v>0.5</v>
      </c>
      <c r="AZ95">
        <v>817.9</v>
      </c>
      <c r="BA95">
        <v>124.3</v>
      </c>
      <c r="BB95">
        <v>942.3</v>
      </c>
      <c r="BC95">
        <v>36649278.600000001</v>
      </c>
      <c r="BD95">
        <v>2845.2</v>
      </c>
      <c r="BE95">
        <v>402.2</v>
      </c>
      <c r="BF95">
        <v>3208346.1</v>
      </c>
      <c r="BG95">
        <v>124940.2</v>
      </c>
      <c r="BH95">
        <v>36.4</v>
      </c>
      <c r="BI95">
        <v>36843878</v>
      </c>
      <c r="BJ95">
        <v>6941505.2000000002</v>
      </c>
      <c r="BK95">
        <v>43785383.200000003</v>
      </c>
      <c r="BL95">
        <v>0</v>
      </c>
      <c r="BM95">
        <v>30.56</v>
      </c>
      <c r="BN95">
        <v>4.71</v>
      </c>
      <c r="BO95">
        <v>0</v>
      </c>
      <c r="BP95">
        <v>35.270000000000003</v>
      </c>
      <c r="BQ95">
        <v>32.409999999999997</v>
      </c>
      <c r="BR95">
        <v>5.17</v>
      </c>
      <c r="BS95">
        <v>0</v>
      </c>
      <c r="BT95">
        <v>37.57</v>
      </c>
      <c r="BU95">
        <v>184686110</v>
      </c>
      <c r="BV95">
        <v>33177812</v>
      </c>
      <c r="BW95">
        <v>97435</v>
      </c>
      <c r="BX95">
        <v>398558.7</v>
      </c>
      <c r="BY95">
        <v>0</v>
      </c>
      <c r="BZ95">
        <v>0</v>
      </c>
      <c r="CA95">
        <v>22212044</v>
      </c>
      <c r="CB95">
        <v>0</v>
      </c>
      <c r="CC95">
        <v>0</v>
      </c>
      <c r="CD95">
        <v>610316.69999999995</v>
      </c>
      <c r="CE95">
        <v>34168050</v>
      </c>
      <c r="CF95">
        <v>0</v>
      </c>
      <c r="CG95">
        <v>1799735.4</v>
      </c>
      <c r="CH95">
        <v>0</v>
      </c>
      <c r="CI95">
        <v>141606</v>
      </c>
      <c r="CJ95">
        <v>92463944</v>
      </c>
      <c r="CK95">
        <v>226935.8</v>
      </c>
      <c r="CL95">
        <v>0</v>
      </c>
      <c r="CM95">
        <v>0</v>
      </c>
      <c r="CN95">
        <v>8549983</v>
      </c>
      <c r="CO95">
        <v>24017510</v>
      </c>
      <c r="CP95">
        <v>0</v>
      </c>
      <c r="CQ95">
        <v>132.4</v>
      </c>
      <c r="CR95">
        <v>85.3</v>
      </c>
      <c r="CS95">
        <v>0</v>
      </c>
      <c r="CT95">
        <v>7650</v>
      </c>
      <c r="CU95">
        <v>0</v>
      </c>
      <c r="CV95">
        <v>0</v>
      </c>
      <c r="CW95">
        <v>426.8</v>
      </c>
      <c r="CX95">
        <v>5988</v>
      </c>
      <c r="CY95">
        <v>0</v>
      </c>
      <c r="CZ95">
        <v>10332.700000000001</v>
      </c>
      <c r="DA95">
        <v>0</v>
      </c>
      <c r="DB95">
        <v>43.3</v>
      </c>
      <c r="DC95">
        <v>11582.4</v>
      </c>
      <c r="DD95">
        <v>914.7</v>
      </c>
      <c r="DE95">
        <v>0</v>
      </c>
      <c r="DF95">
        <v>0</v>
      </c>
      <c r="DG95">
        <v>3811.3</v>
      </c>
      <c r="DH95">
        <v>0</v>
      </c>
      <c r="DI95">
        <v>7638.9</v>
      </c>
      <c r="DJ95">
        <v>264.8</v>
      </c>
      <c r="DK95">
        <v>0</v>
      </c>
      <c r="DL95">
        <v>0</v>
      </c>
      <c r="DM95">
        <v>0</v>
      </c>
      <c r="DN95">
        <v>0.2</v>
      </c>
      <c r="DO95">
        <v>0</v>
      </c>
      <c r="DP95">
        <v>0.2</v>
      </c>
      <c r="DQ95">
        <v>0</v>
      </c>
    </row>
    <row r="96" spans="1:121" x14ac:dyDescent="0.45">
      <c r="A96" t="s">
        <v>123</v>
      </c>
      <c r="B96">
        <v>2026</v>
      </c>
      <c r="C96">
        <v>154092640</v>
      </c>
      <c r="D96">
        <v>517699.1</v>
      </c>
      <c r="E96">
        <v>0</v>
      </c>
      <c r="F96">
        <v>2305988.2000000002</v>
      </c>
      <c r="G96">
        <v>156916334.40000001</v>
      </c>
      <c r="H96">
        <v>148553500.30000001</v>
      </c>
      <c r="I96">
        <v>121564085.3</v>
      </c>
      <c r="J96">
        <v>134464370</v>
      </c>
      <c r="K96">
        <v>152879500</v>
      </c>
      <c r="L96">
        <v>3.5900000000000001E-2</v>
      </c>
      <c r="M96">
        <v>5.3900000000000003E-2</v>
      </c>
      <c r="N96">
        <v>0.15859999999999999</v>
      </c>
      <c r="O96">
        <v>50211.46</v>
      </c>
      <c r="P96">
        <v>38852.400000000001</v>
      </c>
      <c r="Q96">
        <v>0.73</v>
      </c>
      <c r="R96">
        <v>0.7</v>
      </c>
      <c r="S96">
        <v>149.6</v>
      </c>
      <c r="T96">
        <v>10.1</v>
      </c>
      <c r="U96">
        <v>1.41</v>
      </c>
      <c r="V96">
        <v>15.8</v>
      </c>
      <c r="W96">
        <v>561.5</v>
      </c>
      <c r="X96">
        <v>0.18</v>
      </c>
      <c r="Y96">
        <v>150.30000000000001</v>
      </c>
      <c r="Z96">
        <v>32.6</v>
      </c>
      <c r="AA96">
        <v>182.9</v>
      </c>
      <c r="AB96">
        <v>202.3</v>
      </c>
      <c r="AC96">
        <v>16.2</v>
      </c>
      <c r="AD96">
        <v>2.2999999999999998</v>
      </c>
      <c r="AE96">
        <v>16.399999999999999</v>
      </c>
      <c r="AF96">
        <v>671</v>
      </c>
      <c r="AG96">
        <v>0.18</v>
      </c>
      <c r="AH96">
        <v>203.4</v>
      </c>
      <c r="AI96">
        <v>36.5</v>
      </c>
      <c r="AJ96">
        <v>239.9</v>
      </c>
      <c r="AK96">
        <v>310.2</v>
      </c>
      <c r="AL96">
        <v>17.100000000000001</v>
      </c>
      <c r="AM96">
        <v>2.34</v>
      </c>
      <c r="AN96">
        <v>26.6</v>
      </c>
      <c r="AO96">
        <v>1253.5999999999999</v>
      </c>
      <c r="AP96">
        <v>0.15</v>
      </c>
      <c r="AQ96">
        <v>311.39999999999998</v>
      </c>
      <c r="AR96">
        <v>64</v>
      </c>
      <c r="AS96">
        <v>375.4</v>
      </c>
      <c r="AT96">
        <v>775.4</v>
      </c>
      <c r="AU96">
        <v>63.5</v>
      </c>
      <c r="AV96">
        <v>9.1300000000000008</v>
      </c>
      <c r="AW96">
        <v>48.9</v>
      </c>
      <c r="AX96">
        <v>2393.9</v>
      </c>
      <c r="AY96">
        <v>0.45</v>
      </c>
      <c r="AZ96">
        <v>779.8</v>
      </c>
      <c r="BA96">
        <v>120.4</v>
      </c>
      <c r="BB96">
        <v>900.2</v>
      </c>
      <c r="BC96">
        <v>26026256.399999999</v>
      </c>
      <c r="BD96">
        <v>1755.3</v>
      </c>
      <c r="BE96">
        <v>244.6</v>
      </c>
      <c r="BF96">
        <v>2756275.1</v>
      </c>
      <c r="BG96">
        <v>97778.5</v>
      </c>
      <c r="BH96">
        <v>31.1</v>
      </c>
      <c r="BI96">
        <v>26145350</v>
      </c>
      <c r="BJ96">
        <v>5678553.9000000004</v>
      </c>
      <c r="BK96">
        <v>31823903.899999999</v>
      </c>
      <c r="BL96">
        <v>0</v>
      </c>
      <c r="BM96">
        <v>28.97</v>
      </c>
      <c r="BN96">
        <v>11.75</v>
      </c>
      <c r="BO96">
        <v>0</v>
      </c>
      <c r="BP96">
        <v>40.72</v>
      </c>
      <c r="BQ96">
        <v>30.74</v>
      </c>
      <c r="BR96">
        <v>12.89</v>
      </c>
      <c r="BS96">
        <v>0</v>
      </c>
      <c r="BT96">
        <v>43.63</v>
      </c>
      <c r="BU96">
        <v>175363120</v>
      </c>
      <c r="BV96">
        <v>35352250</v>
      </c>
      <c r="BW96">
        <v>439623.9</v>
      </c>
      <c r="BX96">
        <v>398090.5</v>
      </c>
      <c r="BY96">
        <v>0</v>
      </c>
      <c r="BZ96">
        <v>0</v>
      </c>
      <c r="CA96">
        <v>13293049</v>
      </c>
      <c r="CB96">
        <v>0</v>
      </c>
      <c r="CC96">
        <v>0</v>
      </c>
      <c r="CD96">
        <v>1318507.8999999999</v>
      </c>
      <c r="CE96">
        <v>32238928</v>
      </c>
      <c r="CF96">
        <v>0</v>
      </c>
      <c r="CG96">
        <v>1000642.2</v>
      </c>
      <c r="CH96">
        <v>0</v>
      </c>
      <c r="CI96">
        <v>141537.9</v>
      </c>
      <c r="CJ96">
        <v>92365336</v>
      </c>
      <c r="CK96">
        <v>133657.5</v>
      </c>
      <c r="CL96">
        <v>0</v>
      </c>
      <c r="CM96">
        <v>0</v>
      </c>
      <c r="CN96">
        <v>9435142</v>
      </c>
      <c r="CO96">
        <v>24598600</v>
      </c>
      <c r="CP96">
        <v>0</v>
      </c>
      <c r="CQ96">
        <v>540.4</v>
      </c>
      <c r="CR96">
        <v>85.3</v>
      </c>
      <c r="CS96">
        <v>0</v>
      </c>
      <c r="CT96">
        <v>6493</v>
      </c>
      <c r="CU96">
        <v>0</v>
      </c>
      <c r="CV96">
        <v>0</v>
      </c>
      <c r="CW96">
        <v>921.6</v>
      </c>
      <c r="CX96">
        <v>5988</v>
      </c>
      <c r="CY96">
        <v>0</v>
      </c>
      <c r="CZ96">
        <v>10248.1</v>
      </c>
      <c r="DA96">
        <v>0</v>
      </c>
      <c r="DB96">
        <v>43.3</v>
      </c>
      <c r="DC96">
        <v>11582.4</v>
      </c>
      <c r="DD96">
        <v>914.7</v>
      </c>
      <c r="DE96">
        <v>0</v>
      </c>
      <c r="DF96">
        <v>0</v>
      </c>
      <c r="DG96">
        <v>4242.8999999999996</v>
      </c>
      <c r="DH96">
        <v>0</v>
      </c>
      <c r="DI96">
        <v>7823.9</v>
      </c>
      <c r="DJ96">
        <v>1325.3</v>
      </c>
      <c r="DK96">
        <v>0</v>
      </c>
      <c r="DL96">
        <v>0</v>
      </c>
      <c r="DM96">
        <v>0</v>
      </c>
      <c r="DN96">
        <v>0.23</v>
      </c>
      <c r="DO96">
        <v>0</v>
      </c>
      <c r="DP96">
        <v>0.27</v>
      </c>
      <c r="DQ96">
        <v>0</v>
      </c>
    </row>
    <row r="97" spans="1:121" x14ac:dyDescent="0.45">
      <c r="A97" t="s">
        <v>123</v>
      </c>
      <c r="B97">
        <v>2028</v>
      </c>
      <c r="C97">
        <v>157243340</v>
      </c>
      <c r="D97">
        <v>2496693</v>
      </c>
      <c r="E97">
        <v>0</v>
      </c>
      <c r="F97">
        <v>3105966.3</v>
      </c>
      <c r="G97">
        <v>162846002.59999999</v>
      </c>
      <c r="H97">
        <v>151590933.80000001</v>
      </c>
      <c r="I97">
        <v>57478463.700000003</v>
      </c>
      <c r="J97">
        <v>164406160</v>
      </c>
      <c r="K97">
        <v>226138110</v>
      </c>
      <c r="L97">
        <v>3.5900000000000001E-2</v>
      </c>
      <c r="M97">
        <v>5.3900000000000003E-2</v>
      </c>
      <c r="N97">
        <v>0.159</v>
      </c>
      <c r="O97">
        <v>61286.11</v>
      </c>
      <c r="P97">
        <v>40425.199999999997</v>
      </c>
      <c r="Q97">
        <v>0.87</v>
      </c>
      <c r="R97">
        <v>0.81</v>
      </c>
      <c r="S97">
        <v>58.9</v>
      </c>
      <c r="T97">
        <v>2.6</v>
      </c>
      <c r="U97">
        <v>0.35</v>
      </c>
      <c r="V97">
        <v>9.1</v>
      </c>
      <c r="W97">
        <v>267.60000000000002</v>
      </c>
      <c r="X97">
        <v>0.11</v>
      </c>
      <c r="Y97">
        <v>59.1</v>
      </c>
      <c r="Z97">
        <v>17.100000000000001</v>
      </c>
      <c r="AA97">
        <v>76.2</v>
      </c>
      <c r="AB97">
        <v>114.6</v>
      </c>
      <c r="AC97">
        <v>8.3000000000000007</v>
      </c>
      <c r="AD97">
        <v>1.1599999999999999</v>
      </c>
      <c r="AE97">
        <v>11.4</v>
      </c>
      <c r="AF97">
        <v>412.7</v>
      </c>
      <c r="AG97">
        <v>0.13</v>
      </c>
      <c r="AH97">
        <v>115.2</v>
      </c>
      <c r="AI97">
        <v>23.7</v>
      </c>
      <c r="AJ97">
        <v>138.9</v>
      </c>
      <c r="AK97">
        <v>237.1</v>
      </c>
      <c r="AL97">
        <v>5.8</v>
      </c>
      <c r="AM97">
        <v>0.65</v>
      </c>
      <c r="AN97">
        <v>26.9</v>
      </c>
      <c r="AO97">
        <v>1197</v>
      </c>
      <c r="AP97">
        <v>0.11</v>
      </c>
      <c r="AQ97">
        <v>237.4</v>
      </c>
      <c r="AR97">
        <v>62.6</v>
      </c>
      <c r="AS97">
        <v>300</v>
      </c>
      <c r="AT97">
        <v>589.79999999999995</v>
      </c>
      <c r="AU97">
        <v>46.2</v>
      </c>
      <c r="AV97">
        <v>6.62</v>
      </c>
      <c r="AW97">
        <v>40</v>
      </c>
      <c r="AX97">
        <v>1895.1</v>
      </c>
      <c r="AY97">
        <v>0.36</v>
      </c>
      <c r="AZ97">
        <v>593</v>
      </c>
      <c r="BA97">
        <v>96.6</v>
      </c>
      <c r="BB97">
        <v>689.6</v>
      </c>
      <c r="BC97">
        <v>13091169.9</v>
      </c>
      <c r="BD97">
        <v>581.9</v>
      </c>
      <c r="BE97">
        <v>76.7</v>
      </c>
      <c r="BF97">
        <v>2027988.2</v>
      </c>
      <c r="BG97">
        <v>59554.6</v>
      </c>
      <c r="BH97">
        <v>23.8</v>
      </c>
      <c r="BI97">
        <v>13129441.699999999</v>
      </c>
      <c r="BJ97">
        <v>3809226.8</v>
      </c>
      <c r="BK97">
        <v>16938668.399999999</v>
      </c>
      <c r="BL97">
        <v>0</v>
      </c>
      <c r="BM97">
        <v>22.02</v>
      </c>
      <c r="BN97">
        <v>13.66</v>
      </c>
      <c r="BO97">
        <v>0</v>
      </c>
      <c r="BP97">
        <v>35.68</v>
      </c>
      <c r="BQ97">
        <v>23.56</v>
      </c>
      <c r="BR97">
        <v>15.18</v>
      </c>
      <c r="BS97">
        <v>0</v>
      </c>
      <c r="BT97">
        <v>38.74</v>
      </c>
      <c r="BU97">
        <v>224639180</v>
      </c>
      <c r="BV97">
        <v>105367540</v>
      </c>
      <c r="BW97">
        <v>2134154.5</v>
      </c>
      <c r="BX97">
        <v>342375.8</v>
      </c>
      <c r="BY97">
        <v>0</v>
      </c>
      <c r="BZ97">
        <v>0</v>
      </c>
      <c r="CA97">
        <v>3736444.8</v>
      </c>
      <c r="CB97">
        <v>0</v>
      </c>
      <c r="CC97">
        <v>0</v>
      </c>
      <c r="CD97">
        <v>2326447.2000000002</v>
      </c>
      <c r="CE97">
        <v>24313186</v>
      </c>
      <c r="CF97">
        <v>0</v>
      </c>
      <c r="CG97">
        <v>687366.4</v>
      </c>
      <c r="CH97">
        <v>0</v>
      </c>
      <c r="CI97">
        <v>129446.8</v>
      </c>
      <c r="CJ97">
        <v>87832070</v>
      </c>
      <c r="CK97">
        <v>96572.6</v>
      </c>
      <c r="CL97">
        <v>0</v>
      </c>
      <c r="CM97">
        <v>0</v>
      </c>
      <c r="CN97">
        <v>24035700</v>
      </c>
      <c r="CO97">
        <v>79005390</v>
      </c>
      <c r="CP97">
        <v>0</v>
      </c>
      <c r="CQ97">
        <v>1967.9</v>
      </c>
      <c r="CR97">
        <v>85.3</v>
      </c>
      <c r="CS97">
        <v>0</v>
      </c>
      <c r="CT97">
        <v>4670</v>
      </c>
      <c r="CU97">
        <v>0</v>
      </c>
      <c r="CV97">
        <v>0</v>
      </c>
      <c r="CW97">
        <v>1628.7</v>
      </c>
      <c r="CX97">
        <v>5988</v>
      </c>
      <c r="CY97">
        <v>0</v>
      </c>
      <c r="CZ97">
        <v>10243.799999999999</v>
      </c>
      <c r="DA97">
        <v>0</v>
      </c>
      <c r="DB97">
        <v>43.3</v>
      </c>
      <c r="DC97">
        <v>11582.4</v>
      </c>
      <c r="DD97">
        <v>914.7</v>
      </c>
      <c r="DE97">
        <v>0</v>
      </c>
      <c r="DF97">
        <v>0</v>
      </c>
      <c r="DG97">
        <v>10479.200000000001</v>
      </c>
      <c r="DH97">
        <v>0</v>
      </c>
      <c r="DI97">
        <v>22476.799999999999</v>
      </c>
      <c r="DJ97">
        <v>5770.7</v>
      </c>
      <c r="DK97">
        <v>0</v>
      </c>
      <c r="DL97">
        <v>0</v>
      </c>
      <c r="DM97">
        <v>0</v>
      </c>
      <c r="DN97">
        <v>0.28999999999999998</v>
      </c>
      <c r="DO97">
        <v>0</v>
      </c>
      <c r="DP97">
        <v>0.33</v>
      </c>
      <c r="DQ97">
        <v>0</v>
      </c>
    </row>
    <row r="98" spans="1:121" x14ac:dyDescent="0.45">
      <c r="A98" t="s">
        <v>123</v>
      </c>
      <c r="B98">
        <v>2030</v>
      </c>
      <c r="C98">
        <v>160860590</v>
      </c>
      <c r="D98">
        <v>7208061.5</v>
      </c>
      <c r="E98">
        <v>0</v>
      </c>
      <c r="F98">
        <v>3723651.3</v>
      </c>
      <c r="G98">
        <v>171792309</v>
      </c>
      <c r="H98">
        <v>155078160.80000001</v>
      </c>
      <c r="I98">
        <v>7821975.2999999998</v>
      </c>
      <c r="J98">
        <v>181558560</v>
      </c>
      <c r="K98">
        <v>284831550</v>
      </c>
      <c r="L98">
        <v>3.5900000000000001E-2</v>
      </c>
      <c r="M98">
        <v>5.3900000000000003E-2</v>
      </c>
      <c r="N98">
        <v>0.159</v>
      </c>
      <c r="O98">
        <v>69753.89</v>
      </c>
      <c r="P98">
        <v>41719.1</v>
      </c>
      <c r="Q98">
        <v>0.93</v>
      </c>
      <c r="R98">
        <v>0.87</v>
      </c>
      <c r="S98">
        <v>34</v>
      </c>
      <c r="T98">
        <v>1.5</v>
      </c>
      <c r="U98">
        <v>0.2</v>
      </c>
      <c r="V98">
        <v>5.9</v>
      </c>
      <c r="W98">
        <v>155.69999999999999</v>
      </c>
      <c r="X98">
        <v>0.08</v>
      </c>
      <c r="Y98">
        <v>34.1</v>
      </c>
      <c r="Z98">
        <v>10.6</v>
      </c>
      <c r="AA98">
        <v>44.7</v>
      </c>
      <c r="AB98">
        <v>77.8</v>
      </c>
      <c r="AC98">
        <v>5.8</v>
      </c>
      <c r="AD98">
        <v>0.82</v>
      </c>
      <c r="AE98">
        <v>8.1</v>
      </c>
      <c r="AF98">
        <v>275.5</v>
      </c>
      <c r="AG98">
        <v>0.1</v>
      </c>
      <c r="AH98">
        <v>78.2</v>
      </c>
      <c r="AI98">
        <v>16.3</v>
      </c>
      <c r="AJ98">
        <v>94.5</v>
      </c>
      <c r="AK98">
        <v>226.9</v>
      </c>
      <c r="AL98">
        <v>8.5</v>
      </c>
      <c r="AM98">
        <v>1.08</v>
      </c>
      <c r="AN98">
        <v>23</v>
      </c>
      <c r="AO98">
        <v>1051.3</v>
      </c>
      <c r="AP98">
        <v>0.1</v>
      </c>
      <c r="AQ98">
        <v>227.4</v>
      </c>
      <c r="AR98">
        <v>54.4</v>
      </c>
      <c r="AS98">
        <v>281.8</v>
      </c>
      <c r="AT98">
        <v>496.2</v>
      </c>
      <c r="AU98">
        <v>39.1</v>
      </c>
      <c r="AV98">
        <v>5.57</v>
      </c>
      <c r="AW98">
        <v>33.200000000000003</v>
      </c>
      <c r="AX98">
        <v>1615.9</v>
      </c>
      <c r="AY98">
        <v>0.28999999999999998</v>
      </c>
      <c r="AZ98">
        <v>498.9</v>
      </c>
      <c r="BA98">
        <v>81.400000000000006</v>
      </c>
      <c r="BB98">
        <v>580.4</v>
      </c>
      <c r="BC98">
        <v>9239376</v>
      </c>
      <c r="BD98">
        <v>418.1</v>
      </c>
      <c r="BE98">
        <v>55.1</v>
      </c>
      <c r="BF98">
        <v>1618729.9</v>
      </c>
      <c r="BG98">
        <v>42396.800000000003</v>
      </c>
      <c r="BH98">
        <v>21.2</v>
      </c>
      <c r="BI98">
        <v>9266884.5999999996</v>
      </c>
      <c r="BJ98">
        <v>2887946.2</v>
      </c>
      <c r="BK98">
        <v>12154830.800000001</v>
      </c>
      <c r="BL98">
        <v>0</v>
      </c>
      <c r="BM98">
        <v>18.440000000000001</v>
      </c>
      <c r="BN98">
        <v>14.36</v>
      </c>
      <c r="BO98">
        <v>0</v>
      </c>
      <c r="BP98">
        <v>32.81</v>
      </c>
      <c r="BQ98">
        <v>20.02</v>
      </c>
      <c r="BR98">
        <v>16.39</v>
      </c>
      <c r="BS98">
        <v>0</v>
      </c>
      <c r="BT98">
        <v>36.409999999999997</v>
      </c>
      <c r="BU98">
        <v>275177180</v>
      </c>
      <c r="BV98">
        <v>163970340</v>
      </c>
      <c r="BW98">
        <v>6139821</v>
      </c>
      <c r="BX98">
        <v>295367.40000000002</v>
      </c>
      <c r="BY98">
        <v>0</v>
      </c>
      <c r="BZ98">
        <v>0</v>
      </c>
      <c r="CA98">
        <v>2769091.2</v>
      </c>
      <c r="CB98">
        <v>0</v>
      </c>
      <c r="CC98">
        <v>0</v>
      </c>
      <c r="CD98">
        <v>3685683.2000000002</v>
      </c>
      <c r="CE98">
        <v>17434580</v>
      </c>
      <c r="CF98">
        <v>0</v>
      </c>
      <c r="CG98">
        <v>354447</v>
      </c>
      <c r="CH98">
        <v>0</v>
      </c>
      <c r="CI98">
        <v>111488.3</v>
      </c>
      <c r="CJ98">
        <v>84080570</v>
      </c>
      <c r="CK98">
        <v>21481.5</v>
      </c>
      <c r="CL98">
        <v>0</v>
      </c>
      <c r="CM98">
        <v>0</v>
      </c>
      <c r="CN98">
        <v>36760504</v>
      </c>
      <c r="CO98">
        <v>123524140</v>
      </c>
      <c r="CP98">
        <v>0</v>
      </c>
      <c r="CQ98">
        <v>5219.7</v>
      </c>
      <c r="CR98">
        <v>85.3</v>
      </c>
      <c r="CS98">
        <v>0</v>
      </c>
      <c r="CT98">
        <v>3132</v>
      </c>
      <c r="CU98">
        <v>0</v>
      </c>
      <c r="CV98">
        <v>0</v>
      </c>
      <c r="CW98">
        <v>2589.9</v>
      </c>
      <c r="CX98">
        <v>5797</v>
      </c>
      <c r="CY98">
        <v>0</v>
      </c>
      <c r="CZ98">
        <v>10204.200000000001</v>
      </c>
      <c r="DA98">
        <v>0</v>
      </c>
      <c r="DB98">
        <v>43.3</v>
      </c>
      <c r="DC98">
        <v>11582.4</v>
      </c>
      <c r="DD98">
        <v>516.20000000000005</v>
      </c>
      <c r="DE98">
        <v>0</v>
      </c>
      <c r="DF98">
        <v>0</v>
      </c>
      <c r="DG98">
        <v>16100.6</v>
      </c>
      <c r="DH98">
        <v>0</v>
      </c>
      <c r="DI98">
        <v>34457.599999999999</v>
      </c>
      <c r="DJ98">
        <v>18820.3</v>
      </c>
      <c r="DK98">
        <v>0</v>
      </c>
      <c r="DL98">
        <v>0</v>
      </c>
      <c r="DM98">
        <v>0</v>
      </c>
      <c r="DN98">
        <v>0.35</v>
      </c>
      <c r="DO98">
        <v>0</v>
      </c>
      <c r="DP98">
        <v>0.4</v>
      </c>
      <c r="DQ98">
        <v>0</v>
      </c>
    </row>
    <row r="99" spans="1:121" x14ac:dyDescent="0.45">
      <c r="A99" t="s">
        <v>123</v>
      </c>
      <c r="B99">
        <v>2035</v>
      </c>
      <c r="C99">
        <v>170329980</v>
      </c>
      <c r="D99">
        <v>9124739</v>
      </c>
      <c r="E99">
        <v>0</v>
      </c>
      <c r="F99">
        <v>3638767.2</v>
      </c>
      <c r="G99">
        <v>183093493.19999999</v>
      </c>
      <c r="H99">
        <v>164207180.90000001</v>
      </c>
      <c r="I99">
        <v>-12502176</v>
      </c>
      <c r="J99">
        <v>165206560</v>
      </c>
      <c r="K99">
        <v>286536640</v>
      </c>
      <c r="L99">
        <v>3.5900000000000001E-2</v>
      </c>
      <c r="M99">
        <v>5.3900000000000003E-2</v>
      </c>
      <c r="N99">
        <v>0.15890000000000001</v>
      </c>
      <c r="O99">
        <v>88645.75</v>
      </c>
      <c r="P99">
        <v>45229.3</v>
      </c>
      <c r="Q99">
        <v>0.94</v>
      </c>
      <c r="R99">
        <v>0.9</v>
      </c>
      <c r="S99">
        <v>25.9</v>
      </c>
      <c r="T99">
        <v>1.1000000000000001</v>
      </c>
      <c r="U99">
        <v>0.14000000000000001</v>
      </c>
      <c r="V99">
        <v>4.9000000000000004</v>
      </c>
      <c r="W99">
        <v>122.3</v>
      </c>
      <c r="X99">
        <v>7.0000000000000007E-2</v>
      </c>
      <c r="Y99">
        <v>25.9</v>
      </c>
      <c r="Z99">
        <v>8.6</v>
      </c>
      <c r="AA99">
        <v>34.6</v>
      </c>
      <c r="AB99">
        <v>58.3</v>
      </c>
      <c r="AC99">
        <v>4.0999999999999996</v>
      </c>
      <c r="AD99">
        <v>0.56999999999999995</v>
      </c>
      <c r="AE99">
        <v>6.8</v>
      </c>
      <c r="AF99">
        <v>216.6</v>
      </c>
      <c r="AG99">
        <v>0.09</v>
      </c>
      <c r="AH99">
        <v>58.6</v>
      </c>
      <c r="AI99">
        <v>13.3</v>
      </c>
      <c r="AJ99">
        <v>71.900000000000006</v>
      </c>
      <c r="AK99">
        <v>249.4</v>
      </c>
      <c r="AL99">
        <v>14</v>
      </c>
      <c r="AM99">
        <v>1.9</v>
      </c>
      <c r="AN99">
        <v>21.2</v>
      </c>
      <c r="AO99">
        <v>1009.6</v>
      </c>
      <c r="AP99">
        <v>0.12</v>
      </c>
      <c r="AQ99">
        <v>250.3</v>
      </c>
      <c r="AR99">
        <v>51.3</v>
      </c>
      <c r="AS99">
        <v>301.60000000000002</v>
      </c>
      <c r="AT99">
        <v>454.1</v>
      </c>
      <c r="AU99">
        <v>34.9</v>
      </c>
      <c r="AV99">
        <v>4.9800000000000004</v>
      </c>
      <c r="AW99">
        <v>31.2</v>
      </c>
      <c r="AX99">
        <v>1496.7</v>
      </c>
      <c r="AY99">
        <v>0.27</v>
      </c>
      <c r="AZ99">
        <v>456.5</v>
      </c>
      <c r="BA99">
        <v>75.900000000000006</v>
      </c>
      <c r="BB99">
        <v>532.4</v>
      </c>
      <c r="BC99">
        <v>7757606.0999999996</v>
      </c>
      <c r="BD99">
        <v>324</v>
      </c>
      <c r="BE99">
        <v>42.1</v>
      </c>
      <c r="BF99">
        <v>1492536.5</v>
      </c>
      <c r="BG99">
        <v>36764.800000000003</v>
      </c>
      <c r="BH99">
        <v>20.3</v>
      </c>
      <c r="BI99">
        <v>7778744.5999999996</v>
      </c>
      <c r="BJ99">
        <v>2593661.2000000002</v>
      </c>
      <c r="BK99">
        <v>10372405.800000001</v>
      </c>
      <c r="BL99">
        <v>0</v>
      </c>
      <c r="BM99">
        <v>16.55</v>
      </c>
      <c r="BN99">
        <v>17.71</v>
      </c>
      <c r="BO99">
        <v>0</v>
      </c>
      <c r="BP99">
        <v>34.26</v>
      </c>
      <c r="BQ99">
        <v>18.02</v>
      </c>
      <c r="BR99">
        <v>20.36</v>
      </c>
      <c r="BS99">
        <v>0</v>
      </c>
      <c r="BT99">
        <v>38.39</v>
      </c>
      <c r="BU99">
        <v>304567600</v>
      </c>
      <c r="BV99">
        <v>195595660</v>
      </c>
      <c r="BW99">
        <v>7809649.5</v>
      </c>
      <c r="BX99">
        <v>278795.5</v>
      </c>
      <c r="BY99">
        <v>0</v>
      </c>
      <c r="BZ99">
        <v>0</v>
      </c>
      <c r="CA99">
        <v>2057940.2</v>
      </c>
      <c r="CB99">
        <v>0</v>
      </c>
      <c r="CC99">
        <v>0</v>
      </c>
      <c r="CD99">
        <v>4311810</v>
      </c>
      <c r="CE99">
        <v>15484010</v>
      </c>
      <c r="CF99">
        <v>0</v>
      </c>
      <c r="CG99">
        <v>295306.59999999998</v>
      </c>
      <c r="CH99">
        <v>0</v>
      </c>
      <c r="CI99">
        <v>103171.9</v>
      </c>
      <c r="CJ99">
        <v>82941280</v>
      </c>
      <c r="CK99">
        <v>1800.4</v>
      </c>
      <c r="CL99">
        <v>0</v>
      </c>
      <c r="CM99">
        <v>0</v>
      </c>
      <c r="CN99">
        <v>42841296</v>
      </c>
      <c r="CO99">
        <v>148442560</v>
      </c>
      <c r="CP99">
        <v>0</v>
      </c>
      <c r="CQ99">
        <v>6281.5</v>
      </c>
      <c r="CR99">
        <v>85.3</v>
      </c>
      <c r="CS99">
        <v>0</v>
      </c>
      <c r="CT99">
        <v>3132</v>
      </c>
      <c r="CU99">
        <v>0</v>
      </c>
      <c r="CV99">
        <v>0</v>
      </c>
      <c r="CW99">
        <v>3112</v>
      </c>
      <c r="CX99">
        <v>5797</v>
      </c>
      <c r="CY99">
        <v>0</v>
      </c>
      <c r="CZ99">
        <v>11388.7</v>
      </c>
      <c r="DA99">
        <v>0</v>
      </c>
      <c r="DB99">
        <v>43.3</v>
      </c>
      <c r="DC99">
        <v>11582.4</v>
      </c>
      <c r="DD99">
        <v>199.2</v>
      </c>
      <c r="DE99">
        <v>0</v>
      </c>
      <c r="DF99">
        <v>0</v>
      </c>
      <c r="DG99">
        <v>19242</v>
      </c>
      <c r="DH99">
        <v>0</v>
      </c>
      <c r="DI99">
        <v>41416.800000000003</v>
      </c>
      <c r="DJ99">
        <v>24004</v>
      </c>
      <c r="DK99">
        <v>0</v>
      </c>
      <c r="DL99">
        <v>0</v>
      </c>
      <c r="DM99">
        <v>0</v>
      </c>
      <c r="DN99">
        <v>0.38</v>
      </c>
      <c r="DO99">
        <v>0</v>
      </c>
      <c r="DP99">
        <v>0.45</v>
      </c>
      <c r="DQ99">
        <v>0</v>
      </c>
    </row>
    <row r="100" spans="1:121" x14ac:dyDescent="0.45">
      <c r="A100" t="s">
        <v>123</v>
      </c>
      <c r="B100">
        <v>2040</v>
      </c>
      <c r="C100">
        <v>181397840</v>
      </c>
      <c r="D100">
        <v>12928652</v>
      </c>
      <c r="E100">
        <v>0</v>
      </c>
      <c r="F100">
        <v>3684077.4</v>
      </c>
      <c r="G100">
        <v>198010576.09999999</v>
      </c>
      <c r="H100">
        <v>174877194.19999999</v>
      </c>
      <c r="I100">
        <v>-23115171.899999999</v>
      </c>
      <c r="J100">
        <v>158359950</v>
      </c>
      <c r="K100">
        <v>290891970</v>
      </c>
      <c r="L100">
        <v>3.5900000000000001E-2</v>
      </c>
      <c r="M100">
        <v>5.3900000000000003E-2</v>
      </c>
      <c r="N100">
        <v>0.15870000000000001</v>
      </c>
      <c r="O100">
        <v>87036.68</v>
      </c>
      <c r="P100">
        <v>49032.3</v>
      </c>
      <c r="Q100">
        <v>0.95</v>
      </c>
      <c r="R100">
        <v>0.92</v>
      </c>
      <c r="S100">
        <v>21.4</v>
      </c>
      <c r="T100">
        <v>0.7</v>
      </c>
      <c r="U100">
        <v>0.09</v>
      </c>
      <c r="V100">
        <v>4.4000000000000004</v>
      </c>
      <c r="W100">
        <v>106.6</v>
      </c>
      <c r="X100">
        <v>0.06</v>
      </c>
      <c r="Y100">
        <v>21.5</v>
      </c>
      <c r="Z100">
        <v>7.6</v>
      </c>
      <c r="AA100">
        <v>29.1</v>
      </c>
      <c r="AB100">
        <v>43.3</v>
      </c>
      <c r="AC100">
        <v>2.7</v>
      </c>
      <c r="AD100">
        <v>0.37</v>
      </c>
      <c r="AE100">
        <v>5.8</v>
      </c>
      <c r="AF100">
        <v>173.8</v>
      </c>
      <c r="AG100">
        <v>7.0000000000000007E-2</v>
      </c>
      <c r="AH100">
        <v>43.5</v>
      </c>
      <c r="AI100">
        <v>11</v>
      </c>
      <c r="AJ100">
        <v>54.5</v>
      </c>
      <c r="AK100">
        <v>215.1</v>
      </c>
      <c r="AL100">
        <v>13.7</v>
      </c>
      <c r="AM100">
        <v>1.9</v>
      </c>
      <c r="AN100">
        <v>17</v>
      </c>
      <c r="AO100">
        <v>818.7</v>
      </c>
      <c r="AP100">
        <v>0.11</v>
      </c>
      <c r="AQ100">
        <v>216</v>
      </c>
      <c r="AR100">
        <v>41.4</v>
      </c>
      <c r="AS100">
        <v>257.39999999999998</v>
      </c>
      <c r="AT100">
        <v>393.9</v>
      </c>
      <c r="AU100">
        <v>27.9</v>
      </c>
      <c r="AV100">
        <v>3.93</v>
      </c>
      <c r="AW100">
        <v>29.3</v>
      </c>
      <c r="AX100">
        <v>1384.9</v>
      </c>
      <c r="AY100">
        <v>0.22</v>
      </c>
      <c r="AZ100">
        <v>395.8</v>
      </c>
      <c r="BA100">
        <v>70.599999999999994</v>
      </c>
      <c r="BB100">
        <v>466.4</v>
      </c>
      <c r="BC100">
        <v>6948366.2000000002</v>
      </c>
      <c r="BD100">
        <v>238.9</v>
      </c>
      <c r="BE100">
        <v>29.8</v>
      </c>
      <c r="BF100">
        <v>1445991.4</v>
      </c>
      <c r="BG100">
        <v>34710.699999999997</v>
      </c>
      <c r="BH100">
        <v>19.600000000000001</v>
      </c>
      <c r="BI100">
        <v>6963608.4000000004</v>
      </c>
      <c r="BJ100">
        <v>2485707.9</v>
      </c>
      <c r="BK100">
        <v>9449316.3000000007</v>
      </c>
      <c r="BL100">
        <v>0</v>
      </c>
      <c r="BM100">
        <v>14.46</v>
      </c>
      <c r="BN100">
        <v>16.93</v>
      </c>
      <c r="BO100">
        <v>0</v>
      </c>
      <c r="BP100">
        <v>31.4</v>
      </c>
      <c r="BQ100">
        <v>15.9</v>
      </c>
      <c r="BR100">
        <v>19.760000000000002</v>
      </c>
      <c r="BS100">
        <v>0</v>
      </c>
      <c r="BT100">
        <v>35.67</v>
      </c>
      <c r="BU100">
        <v>330681380</v>
      </c>
      <c r="BV100">
        <v>221125730</v>
      </c>
      <c r="BW100">
        <v>11003364</v>
      </c>
      <c r="BX100">
        <v>257437.6</v>
      </c>
      <c r="BY100">
        <v>0</v>
      </c>
      <c r="BZ100">
        <v>0</v>
      </c>
      <c r="CA100">
        <v>1279951.2</v>
      </c>
      <c r="CB100">
        <v>0</v>
      </c>
      <c r="CC100">
        <v>0</v>
      </c>
      <c r="CD100">
        <v>4192065.5</v>
      </c>
      <c r="CE100">
        <v>15118070</v>
      </c>
      <c r="CF100">
        <v>0</v>
      </c>
      <c r="CG100">
        <v>397356.5</v>
      </c>
      <c r="CH100">
        <v>0</v>
      </c>
      <c r="CI100">
        <v>93736.5</v>
      </c>
      <c r="CJ100">
        <v>81404340</v>
      </c>
      <c r="CK100">
        <v>1381.4</v>
      </c>
      <c r="CL100">
        <v>0</v>
      </c>
      <c r="CM100">
        <v>0</v>
      </c>
      <c r="CN100">
        <v>57983016</v>
      </c>
      <c r="CO100">
        <v>158950670</v>
      </c>
      <c r="CP100">
        <v>0</v>
      </c>
      <c r="CQ100">
        <v>8923.2999999999993</v>
      </c>
      <c r="CR100">
        <v>85.3</v>
      </c>
      <c r="CS100">
        <v>0</v>
      </c>
      <c r="CT100">
        <v>3132</v>
      </c>
      <c r="CU100">
        <v>0</v>
      </c>
      <c r="CV100">
        <v>0</v>
      </c>
      <c r="CW100">
        <v>3151.5</v>
      </c>
      <c r="CX100">
        <v>5797</v>
      </c>
      <c r="CY100">
        <v>0</v>
      </c>
      <c r="CZ100">
        <v>11420.6</v>
      </c>
      <c r="DA100">
        <v>0</v>
      </c>
      <c r="DB100">
        <v>43.3</v>
      </c>
      <c r="DC100">
        <v>11582.4</v>
      </c>
      <c r="DD100">
        <v>196.6</v>
      </c>
      <c r="DE100">
        <v>0</v>
      </c>
      <c r="DF100">
        <v>0</v>
      </c>
      <c r="DG100">
        <v>26641.9</v>
      </c>
      <c r="DH100">
        <v>0</v>
      </c>
      <c r="DI100">
        <v>44386.9</v>
      </c>
      <c r="DJ100">
        <v>33247.699999999997</v>
      </c>
      <c r="DK100">
        <v>0</v>
      </c>
      <c r="DL100">
        <v>0</v>
      </c>
      <c r="DM100">
        <v>0</v>
      </c>
      <c r="DN100">
        <v>0.38</v>
      </c>
      <c r="DO100">
        <v>0</v>
      </c>
      <c r="DP100">
        <v>0.5</v>
      </c>
      <c r="DQ100">
        <v>0</v>
      </c>
    </row>
    <row r="101" spans="1:121" x14ac:dyDescent="0.45">
      <c r="A101" t="s">
        <v>123</v>
      </c>
      <c r="B101">
        <v>2045</v>
      </c>
      <c r="C101">
        <v>191385200</v>
      </c>
      <c r="D101">
        <v>18727112</v>
      </c>
      <c r="E101">
        <v>0</v>
      </c>
      <c r="F101">
        <v>3723849.3</v>
      </c>
      <c r="G101">
        <v>213836163.19999999</v>
      </c>
      <c r="H101">
        <v>184505466.80000001</v>
      </c>
      <c r="I101">
        <v>-31769898.199999999</v>
      </c>
      <c r="J101">
        <v>166857810</v>
      </c>
      <c r="K101">
        <v>290967400</v>
      </c>
      <c r="L101">
        <v>3.5900000000000001E-2</v>
      </c>
      <c r="M101">
        <v>5.3900000000000003E-2</v>
      </c>
      <c r="N101">
        <v>0.15909999999999999</v>
      </c>
      <c r="O101">
        <v>88708.15</v>
      </c>
      <c r="P101">
        <v>52137.9</v>
      </c>
      <c r="Q101">
        <v>0.99</v>
      </c>
      <c r="R101">
        <v>0.97</v>
      </c>
      <c r="S101">
        <v>3</v>
      </c>
      <c r="T101">
        <v>0.1</v>
      </c>
      <c r="U101">
        <v>0.01</v>
      </c>
      <c r="V101">
        <v>2.2999999999999998</v>
      </c>
      <c r="W101">
        <v>20.6</v>
      </c>
      <c r="X101">
        <v>0.05</v>
      </c>
      <c r="Y101">
        <v>3</v>
      </c>
      <c r="Z101">
        <v>2.9</v>
      </c>
      <c r="AA101">
        <v>5.9</v>
      </c>
      <c r="AB101">
        <v>20.2</v>
      </c>
      <c r="AC101">
        <v>1.7</v>
      </c>
      <c r="AD101">
        <v>0.24</v>
      </c>
      <c r="AE101">
        <v>3.5</v>
      </c>
      <c r="AF101">
        <v>71</v>
      </c>
      <c r="AG101">
        <v>0.06</v>
      </c>
      <c r="AH101">
        <v>20.399999999999999</v>
      </c>
      <c r="AI101">
        <v>5.6</v>
      </c>
      <c r="AJ101">
        <v>26</v>
      </c>
      <c r="AK101">
        <v>132.69999999999999</v>
      </c>
      <c r="AL101">
        <v>8.6</v>
      </c>
      <c r="AM101">
        <v>1.19</v>
      </c>
      <c r="AN101">
        <v>10.5</v>
      </c>
      <c r="AO101">
        <v>500.5</v>
      </c>
      <c r="AP101">
        <v>7.0000000000000007E-2</v>
      </c>
      <c r="AQ101">
        <v>133.30000000000001</v>
      </c>
      <c r="AR101">
        <v>25.4</v>
      </c>
      <c r="AS101">
        <v>158.69999999999999</v>
      </c>
      <c r="AT101">
        <v>383.2</v>
      </c>
      <c r="AU101">
        <v>25.9</v>
      </c>
      <c r="AV101">
        <v>3.63</v>
      </c>
      <c r="AW101">
        <v>29.7</v>
      </c>
      <c r="AX101">
        <v>1388.8</v>
      </c>
      <c r="AY101">
        <v>0.21</v>
      </c>
      <c r="AZ101">
        <v>385</v>
      </c>
      <c r="BA101">
        <v>71.099999999999994</v>
      </c>
      <c r="BB101">
        <v>456.1</v>
      </c>
      <c r="BC101">
        <v>1004348.6</v>
      </c>
      <c r="BD101">
        <v>19.5</v>
      </c>
      <c r="BE101">
        <v>2</v>
      </c>
      <c r="BF101">
        <v>772022.2</v>
      </c>
      <c r="BG101">
        <v>6858.5</v>
      </c>
      <c r="BH101">
        <v>15.3</v>
      </c>
      <c r="BI101">
        <v>1005470.1</v>
      </c>
      <c r="BJ101">
        <v>980584.6</v>
      </c>
      <c r="BK101">
        <v>1986054.7</v>
      </c>
      <c r="BL101">
        <v>0</v>
      </c>
      <c r="BM101">
        <v>14</v>
      </c>
      <c r="BN101">
        <v>16.8</v>
      </c>
      <c r="BO101">
        <v>0</v>
      </c>
      <c r="BP101">
        <v>30.8</v>
      </c>
      <c r="BQ101">
        <v>15.59</v>
      </c>
      <c r="BR101">
        <v>20.07</v>
      </c>
      <c r="BS101">
        <v>0</v>
      </c>
      <c r="BT101">
        <v>35.65</v>
      </c>
      <c r="BU101">
        <v>337816930</v>
      </c>
      <c r="BV101">
        <v>245606060</v>
      </c>
      <c r="BW101">
        <v>15986682</v>
      </c>
      <c r="BX101">
        <v>253166.6</v>
      </c>
      <c r="BY101">
        <v>0</v>
      </c>
      <c r="BZ101">
        <v>0</v>
      </c>
      <c r="CA101">
        <v>5014.3</v>
      </c>
      <c r="CB101">
        <v>0</v>
      </c>
      <c r="CC101">
        <v>0</v>
      </c>
      <c r="CD101">
        <v>4093762.8</v>
      </c>
      <c r="CE101">
        <v>1867050.2</v>
      </c>
      <c r="CF101">
        <v>0</v>
      </c>
      <c r="CG101">
        <v>401794</v>
      </c>
      <c r="CH101">
        <v>0</v>
      </c>
      <c r="CI101">
        <v>89778</v>
      </c>
      <c r="CJ101">
        <v>73607384</v>
      </c>
      <c r="CK101">
        <v>0</v>
      </c>
      <c r="CL101">
        <v>0</v>
      </c>
      <c r="CM101">
        <v>0</v>
      </c>
      <c r="CN101">
        <v>64686024</v>
      </c>
      <c r="CO101">
        <v>176826270</v>
      </c>
      <c r="CP101">
        <v>0</v>
      </c>
      <c r="CQ101">
        <v>11482.6</v>
      </c>
      <c r="CR101">
        <v>85.3</v>
      </c>
      <c r="CS101">
        <v>0</v>
      </c>
      <c r="CT101">
        <v>196</v>
      </c>
      <c r="CU101">
        <v>0</v>
      </c>
      <c r="CV101">
        <v>0</v>
      </c>
      <c r="CW101">
        <v>3216.4</v>
      </c>
      <c r="CX101">
        <v>1463</v>
      </c>
      <c r="CY101">
        <v>0</v>
      </c>
      <c r="CZ101">
        <v>2345.3000000000002</v>
      </c>
      <c r="DA101">
        <v>0</v>
      </c>
      <c r="DB101">
        <v>43.3</v>
      </c>
      <c r="DC101">
        <v>10517.4</v>
      </c>
      <c r="DD101">
        <v>5.0999999999999996</v>
      </c>
      <c r="DE101">
        <v>0</v>
      </c>
      <c r="DF101">
        <v>0</v>
      </c>
      <c r="DG101">
        <v>30367.8</v>
      </c>
      <c r="DH101">
        <v>0</v>
      </c>
      <c r="DI101">
        <v>49587.8</v>
      </c>
      <c r="DJ101">
        <v>48416.9</v>
      </c>
      <c r="DK101">
        <v>0</v>
      </c>
      <c r="DL101">
        <v>0</v>
      </c>
      <c r="DM101">
        <v>0</v>
      </c>
      <c r="DN101">
        <v>0.47</v>
      </c>
      <c r="DO101">
        <v>0</v>
      </c>
      <c r="DP101">
        <v>0.75</v>
      </c>
      <c r="DQ101">
        <v>0</v>
      </c>
    </row>
    <row r="102" spans="1:121" x14ac:dyDescent="0.45">
      <c r="A102" t="s">
        <v>123</v>
      </c>
      <c r="B102">
        <v>2050</v>
      </c>
      <c r="C102">
        <v>200805900</v>
      </c>
      <c r="D102">
        <v>24575966</v>
      </c>
      <c r="E102">
        <v>0</v>
      </c>
      <c r="F102">
        <v>3780670.4</v>
      </c>
      <c r="G102">
        <v>229162536.19999999</v>
      </c>
      <c r="H102">
        <v>193587360.5</v>
      </c>
      <c r="I102">
        <v>-37650968.299999997</v>
      </c>
      <c r="J102">
        <v>172365840</v>
      </c>
      <c r="K102">
        <v>288993000</v>
      </c>
      <c r="L102">
        <v>3.5900000000000001E-2</v>
      </c>
      <c r="M102">
        <v>5.3900000000000003E-2</v>
      </c>
      <c r="N102">
        <v>0.15909999999999999</v>
      </c>
      <c r="O102">
        <v>87351.23</v>
      </c>
      <c r="P102">
        <v>54728.9</v>
      </c>
      <c r="Q102">
        <v>0.99</v>
      </c>
      <c r="R102">
        <v>1</v>
      </c>
      <c r="S102">
        <v>3.9</v>
      </c>
      <c r="T102">
        <v>0.1</v>
      </c>
      <c r="U102">
        <v>0.01</v>
      </c>
      <c r="V102">
        <v>1.9</v>
      </c>
      <c r="W102">
        <v>23.9</v>
      </c>
      <c r="X102">
        <v>0.03</v>
      </c>
      <c r="Y102">
        <v>3.9</v>
      </c>
      <c r="Z102">
        <v>2.6</v>
      </c>
      <c r="AA102">
        <v>6.5</v>
      </c>
      <c r="AB102">
        <v>0</v>
      </c>
      <c r="AC102">
        <v>0</v>
      </c>
      <c r="AD102">
        <v>0</v>
      </c>
      <c r="AE102">
        <v>0</v>
      </c>
      <c r="AF102">
        <v>0</v>
      </c>
      <c r="AG102">
        <v>0</v>
      </c>
      <c r="AH102">
        <v>0</v>
      </c>
      <c r="AI102">
        <v>0</v>
      </c>
      <c r="AJ102">
        <v>0</v>
      </c>
      <c r="AK102">
        <v>56</v>
      </c>
      <c r="AL102">
        <v>2.5</v>
      </c>
      <c r="AM102">
        <v>0.33</v>
      </c>
      <c r="AN102">
        <v>5.7</v>
      </c>
      <c r="AO102">
        <v>246.8</v>
      </c>
      <c r="AP102">
        <v>0.04</v>
      </c>
      <c r="AQ102">
        <v>56.2</v>
      </c>
      <c r="AR102">
        <v>13.1</v>
      </c>
      <c r="AS102">
        <v>69.2</v>
      </c>
      <c r="AT102">
        <v>373.7</v>
      </c>
      <c r="AU102">
        <v>22.1</v>
      </c>
      <c r="AV102">
        <v>3.05</v>
      </c>
      <c r="AW102">
        <v>31.5</v>
      </c>
      <c r="AX102">
        <v>1453.9</v>
      </c>
      <c r="AY102">
        <v>0.2</v>
      </c>
      <c r="AZ102">
        <v>375.2</v>
      </c>
      <c r="BA102">
        <v>74.900000000000006</v>
      </c>
      <c r="BB102">
        <v>450.1</v>
      </c>
      <c r="BC102">
        <v>1340215.8</v>
      </c>
      <c r="BD102">
        <v>27.3</v>
      </c>
      <c r="BE102">
        <v>2.8</v>
      </c>
      <c r="BF102">
        <v>643209.6</v>
      </c>
      <c r="BG102">
        <v>8150.9</v>
      </c>
      <c r="BH102">
        <v>11.6</v>
      </c>
      <c r="BI102">
        <v>1341803.3</v>
      </c>
      <c r="BJ102">
        <v>889278.2</v>
      </c>
      <c r="BK102">
        <v>2231081.5</v>
      </c>
      <c r="BL102">
        <v>0</v>
      </c>
      <c r="BM102">
        <v>14.02</v>
      </c>
      <c r="BN102">
        <v>16.059999999999999</v>
      </c>
      <c r="BO102">
        <v>0</v>
      </c>
      <c r="BP102">
        <v>30.08</v>
      </c>
      <c r="BQ102">
        <v>15.84</v>
      </c>
      <c r="BR102">
        <v>19.579999999999998</v>
      </c>
      <c r="BS102">
        <v>0</v>
      </c>
      <c r="BT102">
        <v>35.42</v>
      </c>
      <c r="BU102">
        <v>345529470</v>
      </c>
      <c r="BV102">
        <v>266813490</v>
      </c>
      <c r="BW102">
        <v>20973120</v>
      </c>
      <c r="BX102">
        <v>250722.2</v>
      </c>
      <c r="BY102">
        <v>0</v>
      </c>
      <c r="BZ102">
        <v>0</v>
      </c>
      <c r="CA102">
        <v>17931</v>
      </c>
      <c r="CB102">
        <v>0</v>
      </c>
      <c r="CC102">
        <v>0</v>
      </c>
      <c r="CD102">
        <v>4082856.5</v>
      </c>
      <c r="CE102">
        <v>2270536</v>
      </c>
      <c r="CF102">
        <v>0</v>
      </c>
      <c r="CG102">
        <v>664589.4</v>
      </c>
      <c r="CH102">
        <v>0</v>
      </c>
      <c r="CI102">
        <v>90152.3</v>
      </c>
      <c r="CJ102">
        <v>54448908</v>
      </c>
      <c r="CK102">
        <v>0</v>
      </c>
      <c r="CL102">
        <v>0</v>
      </c>
      <c r="CM102">
        <v>0</v>
      </c>
      <c r="CN102">
        <v>79363860</v>
      </c>
      <c r="CO102">
        <v>183366780</v>
      </c>
      <c r="CP102">
        <v>0</v>
      </c>
      <c r="CQ102">
        <v>15232.1</v>
      </c>
      <c r="CR102">
        <v>85.3</v>
      </c>
      <c r="CS102">
        <v>0</v>
      </c>
      <c r="CT102">
        <v>196</v>
      </c>
      <c r="CU102">
        <v>0</v>
      </c>
      <c r="CV102">
        <v>0</v>
      </c>
      <c r="CW102">
        <v>3351.9</v>
      </c>
      <c r="CX102">
        <v>1463</v>
      </c>
      <c r="CY102">
        <v>0</v>
      </c>
      <c r="CZ102">
        <v>2345.3000000000002</v>
      </c>
      <c r="DA102">
        <v>0</v>
      </c>
      <c r="DB102">
        <v>43.3</v>
      </c>
      <c r="DC102">
        <v>7796.4</v>
      </c>
      <c r="DD102">
        <v>5.0999999999999996</v>
      </c>
      <c r="DE102">
        <v>0</v>
      </c>
      <c r="DF102">
        <v>0</v>
      </c>
      <c r="DG102">
        <v>37604.400000000001</v>
      </c>
      <c r="DH102">
        <v>0</v>
      </c>
      <c r="DI102">
        <v>51509.599999999999</v>
      </c>
      <c r="DJ102">
        <v>62701</v>
      </c>
      <c r="DK102">
        <v>0</v>
      </c>
      <c r="DL102">
        <v>0</v>
      </c>
      <c r="DM102">
        <v>0</v>
      </c>
      <c r="DN102">
        <v>0.46</v>
      </c>
      <c r="DO102">
        <v>0</v>
      </c>
      <c r="DP102">
        <v>1</v>
      </c>
      <c r="DQ102">
        <v>0</v>
      </c>
    </row>
    <row r="103" spans="1:121" x14ac:dyDescent="0.45">
      <c r="A103" t="s">
        <v>127</v>
      </c>
      <c r="B103">
        <v>2024</v>
      </c>
      <c r="C103">
        <v>111410856</v>
      </c>
      <c r="D103">
        <v>19995.400000000001</v>
      </c>
      <c r="E103">
        <v>0</v>
      </c>
      <c r="F103">
        <v>1229498</v>
      </c>
      <c r="G103">
        <v>112660351.8</v>
      </c>
      <c r="H103">
        <v>107405297.90000001</v>
      </c>
      <c r="I103">
        <v>99531486.799999997</v>
      </c>
      <c r="J103">
        <v>103704470</v>
      </c>
      <c r="K103">
        <v>68331784</v>
      </c>
      <c r="L103">
        <v>3.5900000000000001E-2</v>
      </c>
      <c r="M103">
        <v>5.3999999999999999E-2</v>
      </c>
      <c r="N103">
        <v>0.183</v>
      </c>
      <c r="O103">
        <v>19828.16</v>
      </c>
      <c r="P103">
        <v>22367.4</v>
      </c>
      <c r="Q103">
        <v>0.18</v>
      </c>
      <c r="R103">
        <v>0.46</v>
      </c>
      <c r="S103">
        <v>669.6</v>
      </c>
      <c r="T103">
        <v>65.2</v>
      </c>
      <c r="U103">
        <v>9.3800000000000008</v>
      </c>
      <c r="V103">
        <v>31.6</v>
      </c>
      <c r="W103">
        <v>1834.5</v>
      </c>
      <c r="X103">
        <v>0.33</v>
      </c>
      <c r="Y103">
        <v>674.1</v>
      </c>
      <c r="Z103">
        <v>86.3</v>
      </c>
      <c r="AA103">
        <v>760.5</v>
      </c>
      <c r="AB103">
        <v>410.5</v>
      </c>
      <c r="AC103">
        <v>36.700000000000003</v>
      </c>
      <c r="AD103">
        <v>5.25</v>
      </c>
      <c r="AE103">
        <v>24.5</v>
      </c>
      <c r="AF103">
        <v>1232</v>
      </c>
      <c r="AG103">
        <v>0.25</v>
      </c>
      <c r="AH103">
        <v>413</v>
      </c>
      <c r="AI103">
        <v>61.3</v>
      </c>
      <c r="AJ103">
        <v>474.3</v>
      </c>
      <c r="AK103">
        <v>381.4</v>
      </c>
      <c r="AL103">
        <v>25.5</v>
      </c>
      <c r="AM103">
        <v>3.56</v>
      </c>
      <c r="AN103">
        <v>28.7</v>
      </c>
      <c r="AO103">
        <v>1400.8</v>
      </c>
      <c r="AP103">
        <v>0.19</v>
      </c>
      <c r="AQ103">
        <v>383.1</v>
      </c>
      <c r="AR103">
        <v>70.5</v>
      </c>
      <c r="AS103">
        <v>453.6</v>
      </c>
      <c r="AT103">
        <v>793.9</v>
      </c>
      <c r="AU103">
        <v>63.9</v>
      </c>
      <c r="AV103">
        <v>9.2200000000000006</v>
      </c>
      <c r="AW103">
        <v>51.3</v>
      </c>
      <c r="AX103">
        <v>2453.3000000000002</v>
      </c>
      <c r="AY103">
        <v>0.48</v>
      </c>
      <c r="AZ103">
        <v>798.3</v>
      </c>
      <c r="BA103">
        <v>124.6</v>
      </c>
      <c r="BB103">
        <v>922.9</v>
      </c>
      <c r="BC103">
        <v>51248454.399999999</v>
      </c>
      <c r="BD103">
        <v>4987.8999999999996</v>
      </c>
      <c r="BE103">
        <v>717.6</v>
      </c>
      <c r="BF103">
        <v>2417327.2000000002</v>
      </c>
      <c r="BG103">
        <v>140451.29999999999</v>
      </c>
      <c r="BH103">
        <v>25</v>
      </c>
      <c r="BI103">
        <v>51593008.700000003</v>
      </c>
      <c r="BJ103">
        <v>6609609.5999999996</v>
      </c>
      <c r="BK103">
        <v>58202618.399999999</v>
      </c>
      <c r="BL103">
        <v>0</v>
      </c>
      <c r="BM103">
        <v>31.36</v>
      </c>
      <c r="BN103">
        <v>3.89</v>
      </c>
      <c r="BO103">
        <v>0</v>
      </c>
      <c r="BP103">
        <v>35.25</v>
      </c>
      <c r="BQ103">
        <v>33.19</v>
      </c>
      <c r="BR103">
        <v>4.2</v>
      </c>
      <c r="BS103">
        <v>0</v>
      </c>
      <c r="BT103">
        <v>37.4</v>
      </c>
      <c r="BU103">
        <v>77143450</v>
      </c>
      <c r="BV103">
        <v>13128865</v>
      </c>
      <c r="BW103">
        <v>17061.400000000001</v>
      </c>
      <c r="BX103">
        <v>259979.3</v>
      </c>
      <c r="BY103">
        <v>0</v>
      </c>
      <c r="BZ103">
        <v>0</v>
      </c>
      <c r="CA103">
        <v>39113828</v>
      </c>
      <c r="CB103">
        <v>0</v>
      </c>
      <c r="CC103">
        <v>0</v>
      </c>
      <c r="CD103">
        <v>365040.8</v>
      </c>
      <c r="CE103">
        <v>24050744</v>
      </c>
      <c r="CF103">
        <v>0</v>
      </c>
      <c r="CG103">
        <v>210203.5</v>
      </c>
      <c r="CH103">
        <v>0</v>
      </c>
      <c r="CI103">
        <v>277865</v>
      </c>
      <c r="CJ103">
        <v>0</v>
      </c>
      <c r="CK103">
        <v>84900.3</v>
      </c>
      <c r="CL103">
        <v>0</v>
      </c>
      <c r="CM103">
        <v>0</v>
      </c>
      <c r="CN103">
        <v>2256482.5</v>
      </c>
      <c r="CO103">
        <v>10507342</v>
      </c>
      <c r="CP103">
        <v>0</v>
      </c>
      <c r="CQ103">
        <v>30.3</v>
      </c>
      <c r="CR103">
        <v>56.8</v>
      </c>
      <c r="CS103">
        <v>0</v>
      </c>
      <c r="CT103">
        <v>11259.6</v>
      </c>
      <c r="CU103">
        <v>0</v>
      </c>
      <c r="CV103">
        <v>0</v>
      </c>
      <c r="CW103">
        <v>255.2</v>
      </c>
      <c r="CX103">
        <v>3875</v>
      </c>
      <c r="CY103">
        <v>0</v>
      </c>
      <c r="CZ103">
        <v>3044.2</v>
      </c>
      <c r="DA103">
        <v>0</v>
      </c>
      <c r="DB103">
        <v>66.2</v>
      </c>
      <c r="DC103">
        <v>0</v>
      </c>
      <c r="DD103">
        <v>668.1</v>
      </c>
      <c r="DE103">
        <v>0</v>
      </c>
      <c r="DF103">
        <v>0</v>
      </c>
      <c r="DG103">
        <v>1048.9000000000001</v>
      </c>
      <c r="DH103">
        <v>0</v>
      </c>
      <c r="DI103">
        <v>3591.8</v>
      </c>
      <c r="DJ103">
        <v>61.2</v>
      </c>
      <c r="DK103">
        <v>0</v>
      </c>
      <c r="DL103">
        <v>0</v>
      </c>
      <c r="DM103">
        <v>0</v>
      </c>
      <c r="DN103">
        <v>0</v>
      </c>
      <c r="DO103">
        <v>0</v>
      </c>
      <c r="DP103">
        <v>0</v>
      </c>
      <c r="DQ103">
        <v>0</v>
      </c>
    </row>
    <row r="104" spans="1:121" x14ac:dyDescent="0.45">
      <c r="A104" t="s">
        <v>127</v>
      </c>
      <c r="B104">
        <v>2026</v>
      </c>
      <c r="C104">
        <v>113426920</v>
      </c>
      <c r="D104">
        <v>132636.20000000001</v>
      </c>
      <c r="E104">
        <v>0</v>
      </c>
      <c r="F104">
        <v>1216458.3</v>
      </c>
      <c r="G104">
        <v>114776009.59999999</v>
      </c>
      <c r="H104">
        <v>109348864.8</v>
      </c>
      <c r="I104">
        <v>100763637.59999999</v>
      </c>
      <c r="J104">
        <v>104499450</v>
      </c>
      <c r="K104">
        <v>63701290</v>
      </c>
      <c r="L104">
        <v>3.5900000000000001E-2</v>
      </c>
      <c r="M104">
        <v>5.3999999999999999E-2</v>
      </c>
      <c r="N104">
        <v>0.183</v>
      </c>
      <c r="O104">
        <v>50251.839999999997</v>
      </c>
      <c r="P104">
        <v>22843.599999999999</v>
      </c>
      <c r="Q104">
        <v>0.2</v>
      </c>
      <c r="R104">
        <v>0.49</v>
      </c>
      <c r="S104">
        <v>611.5</v>
      </c>
      <c r="T104">
        <v>57</v>
      </c>
      <c r="U104">
        <v>8.17</v>
      </c>
      <c r="V104">
        <v>31.1</v>
      </c>
      <c r="W104">
        <v>1757.6</v>
      </c>
      <c r="X104">
        <v>0.3</v>
      </c>
      <c r="Y104">
        <v>615.4</v>
      </c>
      <c r="Z104">
        <v>83.6</v>
      </c>
      <c r="AA104">
        <v>699</v>
      </c>
      <c r="AB104">
        <v>361.2</v>
      </c>
      <c r="AC104">
        <v>30.4</v>
      </c>
      <c r="AD104">
        <v>4.33</v>
      </c>
      <c r="AE104">
        <v>23.5</v>
      </c>
      <c r="AF104">
        <v>1145.3</v>
      </c>
      <c r="AG104">
        <v>0.22</v>
      </c>
      <c r="AH104">
        <v>363.3</v>
      </c>
      <c r="AI104">
        <v>57.7</v>
      </c>
      <c r="AJ104">
        <v>421</v>
      </c>
      <c r="AK104">
        <v>353.6</v>
      </c>
      <c r="AL104">
        <v>17.5</v>
      </c>
      <c r="AM104">
        <v>2.35</v>
      </c>
      <c r="AN104">
        <v>32.1</v>
      </c>
      <c r="AO104">
        <v>1497.2</v>
      </c>
      <c r="AP104">
        <v>0.17</v>
      </c>
      <c r="AQ104">
        <v>354.7</v>
      </c>
      <c r="AR104">
        <v>76.8</v>
      </c>
      <c r="AS104">
        <v>431.5</v>
      </c>
      <c r="AT104">
        <v>752.2</v>
      </c>
      <c r="AU104">
        <v>60</v>
      </c>
      <c r="AV104">
        <v>8.6</v>
      </c>
      <c r="AW104">
        <v>48.8</v>
      </c>
      <c r="AX104">
        <v>2382.8000000000002</v>
      </c>
      <c r="AY104">
        <v>0.43</v>
      </c>
      <c r="AZ104">
        <v>756.3</v>
      </c>
      <c r="BA104">
        <v>119.9</v>
      </c>
      <c r="BB104">
        <v>876.2</v>
      </c>
      <c r="BC104">
        <v>44761406.5</v>
      </c>
      <c r="BD104">
        <v>4169.6000000000004</v>
      </c>
      <c r="BE104">
        <v>597.79999999999995</v>
      </c>
      <c r="BF104">
        <v>2280133</v>
      </c>
      <c r="BG104">
        <v>128712.5</v>
      </c>
      <c r="BH104">
        <v>21.7</v>
      </c>
      <c r="BI104">
        <v>45048862.5</v>
      </c>
      <c r="BJ104">
        <v>6121678.5999999996</v>
      </c>
      <c r="BK104">
        <v>51170541.100000001</v>
      </c>
      <c r="BL104">
        <v>0</v>
      </c>
      <c r="BM104">
        <v>29.63</v>
      </c>
      <c r="BN104">
        <v>9.8699999999999992</v>
      </c>
      <c r="BO104">
        <v>0</v>
      </c>
      <c r="BP104">
        <v>39.5</v>
      </c>
      <c r="BQ104">
        <v>31.38</v>
      </c>
      <c r="BR104">
        <v>10.66</v>
      </c>
      <c r="BS104">
        <v>0</v>
      </c>
      <c r="BT104">
        <v>42.04</v>
      </c>
      <c r="BU104">
        <v>73792470</v>
      </c>
      <c r="BV104">
        <v>14012371</v>
      </c>
      <c r="BW104">
        <v>111788.7</v>
      </c>
      <c r="BX104">
        <v>258880.8</v>
      </c>
      <c r="BY104">
        <v>0</v>
      </c>
      <c r="BZ104">
        <v>0</v>
      </c>
      <c r="CA104">
        <v>32384860</v>
      </c>
      <c r="CB104">
        <v>0</v>
      </c>
      <c r="CC104">
        <v>0</v>
      </c>
      <c r="CD104">
        <v>568709.6</v>
      </c>
      <c r="CE104">
        <v>26593488</v>
      </c>
      <c r="CF104">
        <v>0</v>
      </c>
      <c r="CG104">
        <v>126262.39999999999</v>
      </c>
      <c r="CH104">
        <v>0</v>
      </c>
      <c r="CI104">
        <v>277767</v>
      </c>
      <c r="CJ104">
        <v>0</v>
      </c>
      <c r="CK104">
        <v>27054.400000000001</v>
      </c>
      <c r="CL104">
        <v>0</v>
      </c>
      <c r="CM104">
        <v>0</v>
      </c>
      <c r="CN104">
        <v>2992986.2</v>
      </c>
      <c r="CO104">
        <v>10450676</v>
      </c>
      <c r="CP104">
        <v>0</v>
      </c>
      <c r="CQ104">
        <v>119.5</v>
      </c>
      <c r="CR104">
        <v>56.8</v>
      </c>
      <c r="CS104">
        <v>0</v>
      </c>
      <c r="CT104">
        <v>11259.6</v>
      </c>
      <c r="CU104">
        <v>0</v>
      </c>
      <c r="CV104">
        <v>0</v>
      </c>
      <c r="CW104">
        <v>398.1</v>
      </c>
      <c r="CX104">
        <v>4449.6000000000004</v>
      </c>
      <c r="CY104">
        <v>0</v>
      </c>
      <c r="CZ104">
        <v>3044.2</v>
      </c>
      <c r="DA104">
        <v>0</v>
      </c>
      <c r="DB104">
        <v>66.2</v>
      </c>
      <c r="DC104">
        <v>0</v>
      </c>
      <c r="DD104">
        <v>668.1</v>
      </c>
      <c r="DE104">
        <v>0</v>
      </c>
      <c r="DF104">
        <v>0</v>
      </c>
      <c r="DG104">
        <v>1386.3</v>
      </c>
      <c r="DH104">
        <v>0</v>
      </c>
      <c r="DI104">
        <v>3591.8</v>
      </c>
      <c r="DJ104">
        <v>418.1</v>
      </c>
      <c r="DK104">
        <v>0</v>
      </c>
      <c r="DL104">
        <v>0</v>
      </c>
      <c r="DM104">
        <v>0</v>
      </c>
      <c r="DN104">
        <v>0</v>
      </c>
      <c r="DO104">
        <v>0</v>
      </c>
      <c r="DP104">
        <v>0</v>
      </c>
      <c r="DQ104">
        <v>0</v>
      </c>
    </row>
    <row r="105" spans="1:121" x14ac:dyDescent="0.45">
      <c r="A105" t="s">
        <v>127</v>
      </c>
      <c r="B105">
        <v>2028</v>
      </c>
      <c r="C105">
        <v>116129770</v>
      </c>
      <c r="D105">
        <v>297276.79999999999</v>
      </c>
      <c r="E105">
        <v>0</v>
      </c>
      <c r="F105">
        <v>1725671.9</v>
      </c>
      <c r="G105">
        <v>118152709.90000001</v>
      </c>
      <c r="H105">
        <v>111954541.5</v>
      </c>
      <c r="I105">
        <v>103312998.2</v>
      </c>
      <c r="J105">
        <v>139201810</v>
      </c>
      <c r="K105">
        <v>87086590</v>
      </c>
      <c r="L105">
        <v>3.5900000000000001E-2</v>
      </c>
      <c r="M105">
        <v>5.3999999999999999E-2</v>
      </c>
      <c r="N105">
        <v>0.183</v>
      </c>
      <c r="O105">
        <v>61846.65</v>
      </c>
      <c r="P105">
        <v>23873.5</v>
      </c>
      <c r="Q105">
        <v>0.24</v>
      </c>
      <c r="R105">
        <v>0.62</v>
      </c>
      <c r="S105">
        <v>457.3</v>
      </c>
      <c r="T105">
        <v>33.799999999999997</v>
      </c>
      <c r="U105">
        <v>4.75</v>
      </c>
      <c r="V105">
        <v>31.3</v>
      </c>
      <c r="W105">
        <v>1592.7</v>
      </c>
      <c r="X105">
        <v>0.22</v>
      </c>
      <c r="Y105">
        <v>459.6</v>
      </c>
      <c r="Z105">
        <v>78.8</v>
      </c>
      <c r="AA105">
        <v>538.4</v>
      </c>
      <c r="AB105">
        <v>208.2</v>
      </c>
      <c r="AC105">
        <v>13</v>
      </c>
      <c r="AD105">
        <v>1.8</v>
      </c>
      <c r="AE105">
        <v>18.100000000000001</v>
      </c>
      <c r="AF105">
        <v>804.3</v>
      </c>
      <c r="AG105">
        <v>0.14000000000000001</v>
      </c>
      <c r="AH105">
        <v>209</v>
      </c>
      <c r="AI105">
        <v>42.1</v>
      </c>
      <c r="AJ105">
        <v>251.2</v>
      </c>
      <c r="AK105">
        <v>304.60000000000002</v>
      </c>
      <c r="AL105">
        <v>6</v>
      </c>
      <c r="AM105">
        <v>0.62</v>
      </c>
      <c r="AN105">
        <v>35.799999999999997</v>
      </c>
      <c r="AO105">
        <v>1583.1</v>
      </c>
      <c r="AP105">
        <v>0.13</v>
      </c>
      <c r="AQ105">
        <v>304.89999999999998</v>
      </c>
      <c r="AR105">
        <v>83</v>
      </c>
      <c r="AS105">
        <v>387.9</v>
      </c>
      <c r="AT105">
        <v>670.5</v>
      </c>
      <c r="AU105">
        <v>49.4</v>
      </c>
      <c r="AV105">
        <v>7.03</v>
      </c>
      <c r="AW105">
        <v>47.3</v>
      </c>
      <c r="AX105">
        <v>2258.1</v>
      </c>
      <c r="AY105">
        <v>0.38</v>
      </c>
      <c r="AZ105">
        <v>673.9</v>
      </c>
      <c r="BA105">
        <v>114.7</v>
      </c>
      <c r="BB105">
        <v>788.6</v>
      </c>
      <c r="BC105">
        <v>29809954.100000001</v>
      </c>
      <c r="BD105">
        <v>2202.1</v>
      </c>
      <c r="BE105">
        <v>309.39999999999998</v>
      </c>
      <c r="BF105">
        <v>2041523.3</v>
      </c>
      <c r="BG105">
        <v>103930.9</v>
      </c>
      <c r="BH105">
        <v>14.1</v>
      </c>
      <c r="BI105">
        <v>29960040.399999999</v>
      </c>
      <c r="BJ105">
        <v>5142503.3</v>
      </c>
      <c r="BK105">
        <v>35102543.600000001</v>
      </c>
      <c r="BL105">
        <v>0</v>
      </c>
      <c r="BM105">
        <v>26.19</v>
      </c>
      <c r="BN105">
        <v>11.97</v>
      </c>
      <c r="BO105">
        <v>0</v>
      </c>
      <c r="BP105">
        <v>38.159999999999997</v>
      </c>
      <c r="BQ105">
        <v>27.76</v>
      </c>
      <c r="BR105">
        <v>12.97</v>
      </c>
      <c r="BS105">
        <v>0</v>
      </c>
      <c r="BT105">
        <v>40.729999999999997</v>
      </c>
      <c r="BU105">
        <v>65790040</v>
      </c>
      <c r="BV105">
        <v>14839712</v>
      </c>
      <c r="BW105">
        <v>255337.2</v>
      </c>
      <c r="BX105">
        <v>251614.7</v>
      </c>
      <c r="BY105">
        <v>0</v>
      </c>
      <c r="BZ105">
        <v>0</v>
      </c>
      <c r="CA105">
        <v>15933525</v>
      </c>
      <c r="CB105">
        <v>0</v>
      </c>
      <c r="CC105">
        <v>0</v>
      </c>
      <c r="CD105">
        <v>945171.2</v>
      </c>
      <c r="CE105">
        <v>34103264</v>
      </c>
      <c r="CF105">
        <v>0</v>
      </c>
      <c r="CG105">
        <v>118371.6</v>
      </c>
      <c r="CH105">
        <v>0</v>
      </c>
      <c r="CI105">
        <v>276070.40000000002</v>
      </c>
      <c r="CJ105">
        <v>0</v>
      </c>
      <c r="CK105">
        <v>12149.9</v>
      </c>
      <c r="CL105">
        <v>0</v>
      </c>
      <c r="CM105">
        <v>0</v>
      </c>
      <c r="CN105">
        <v>3500221.2</v>
      </c>
      <c r="CO105">
        <v>10394319</v>
      </c>
      <c r="CP105">
        <v>0</v>
      </c>
      <c r="CQ105">
        <v>200.2</v>
      </c>
      <c r="CR105">
        <v>56.8</v>
      </c>
      <c r="CS105">
        <v>0</v>
      </c>
      <c r="CT105">
        <v>8204.6</v>
      </c>
      <c r="CU105">
        <v>0</v>
      </c>
      <c r="CV105">
        <v>0</v>
      </c>
      <c r="CW105">
        <v>661.1</v>
      </c>
      <c r="CX105">
        <v>5754.2</v>
      </c>
      <c r="CY105">
        <v>0</v>
      </c>
      <c r="CZ105">
        <v>3044.2</v>
      </c>
      <c r="DA105">
        <v>0</v>
      </c>
      <c r="DB105">
        <v>66.2</v>
      </c>
      <c r="DC105">
        <v>0</v>
      </c>
      <c r="DD105">
        <v>668.1</v>
      </c>
      <c r="DE105">
        <v>0</v>
      </c>
      <c r="DF105">
        <v>0</v>
      </c>
      <c r="DG105">
        <v>1622.7</v>
      </c>
      <c r="DH105">
        <v>0</v>
      </c>
      <c r="DI105">
        <v>3591.8</v>
      </c>
      <c r="DJ105">
        <v>740.9</v>
      </c>
      <c r="DK105">
        <v>0</v>
      </c>
      <c r="DL105">
        <v>0</v>
      </c>
      <c r="DM105">
        <v>0</v>
      </c>
      <c r="DN105">
        <v>0</v>
      </c>
      <c r="DO105">
        <v>0</v>
      </c>
      <c r="DP105">
        <v>0</v>
      </c>
      <c r="DQ105">
        <v>0</v>
      </c>
    </row>
    <row r="106" spans="1:121" x14ac:dyDescent="0.45">
      <c r="A106" t="s">
        <v>127</v>
      </c>
      <c r="B106">
        <v>2030</v>
      </c>
      <c r="C106">
        <v>119316300</v>
      </c>
      <c r="D106">
        <v>1514454.2</v>
      </c>
      <c r="E106">
        <v>0</v>
      </c>
      <c r="F106">
        <v>2249785.9</v>
      </c>
      <c r="G106">
        <v>123080542.3</v>
      </c>
      <c r="H106">
        <v>115026535.09999999</v>
      </c>
      <c r="I106">
        <v>104796223.5</v>
      </c>
      <c r="J106">
        <v>176404260</v>
      </c>
      <c r="K106">
        <v>115791220</v>
      </c>
      <c r="L106">
        <v>3.5900000000000001E-2</v>
      </c>
      <c r="M106">
        <v>5.3999999999999999E-2</v>
      </c>
      <c r="N106">
        <v>0.183</v>
      </c>
      <c r="O106">
        <v>70883.94</v>
      </c>
      <c r="P106">
        <v>24854.7</v>
      </c>
      <c r="Q106">
        <v>0.32</v>
      </c>
      <c r="R106">
        <v>0.71</v>
      </c>
      <c r="S106">
        <v>373.4</v>
      </c>
      <c r="T106">
        <v>24.9</v>
      </c>
      <c r="U106">
        <v>3.45</v>
      </c>
      <c r="V106">
        <v>28.1</v>
      </c>
      <c r="W106">
        <v>1388.2</v>
      </c>
      <c r="X106">
        <v>0.17</v>
      </c>
      <c r="Y106">
        <v>375</v>
      </c>
      <c r="Z106">
        <v>69.5</v>
      </c>
      <c r="AA106">
        <v>444.5</v>
      </c>
      <c r="AB106">
        <v>152.1</v>
      </c>
      <c r="AC106">
        <v>8.6999999999999993</v>
      </c>
      <c r="AD106">
        <v>1.19</v>
      </c>
      <c r="AE106">
        <v>14.3</v>
      </c>
      <c r="AF106">
        <v>614.20000000000005</v>
      </c>
      <c r="AG106">
        <v>0.11</v>
      </c>
      <c r="AH106">
        <v>152.69999999999999</v>
      </c>
      <c r="AI106">
        <v>32.6</v>
      </c>
      <c r="AJ106">
        <v>185.3</v>
      </c>
      <c r="AK106">
        <v>307.7</v>
      </c>
      <c r="AL106">
        <v>9.9</v>
      </c>
      <c r="AM106">
        <v>1.21</v>
      </c>
      <c r="AN106">
        <v>32.700000000000003</v>
      </c>
      <c r="AO106">
        <v>1478</v>
      </c>
      <c r="AP106">
        <v>0.14000000000000001</v>
      </c>
      <c r="AQ106">
        <v>308.3</v>
      </c>
      <c r="AR106">
        <v>76.8</v>
      </c>
      <c r="AS106">
        <v>385.1</v>
      </c>
      <c r="AT106">
        <v>629</v>
      </c>
      <c r="AU106">
        <v>46.2</v>
      </c>
      <c r="AV106">
        <v>6.53</v>
      </c>
      <c r="AW106">
        <v>44.2</v>
      </c>
      <c r="AX106">
        <v>2159.8000000000002</v>
      </c>
      <c r="AY106">
        <v>0.34</v>
      </c>
      <c r="AZ106">
        <v>632.20000000000005</v>
      </c>
      <c r="BA106">
        <v>108.6</v>
      </c>
      <c r="BB106">
        <v>740.8</v>
      </c>
      <c r="BC106">
        <v>22964234.5</v>
      </c>
      <c r="BD106">
        <v>1524.5</v>
      </c>
      <c r="BE106">
        <v>211.8</v>
      </c>
      <c r="BF106">
        <v>1729776.4</v>
      </c>
      <c r="BG106">
        <v>85523.3</v>
      </c>
      <c r="BH106">
        <v>10.7</v>
      </c>
      <c r="BI106">
        <v>23067484.5</v>
      </c>
      <c r="BJ106">
        <v>4281297.2</v>
      </c>
      <c r="BK106">
        <v>27348781.699999999</v>
      </c>
      <c r="BL106">
        <v>0</v>
      </c>
      <c r="BM106">
        <v>24.78</v>
      </c>
      <c r="BN106">
        <v>13.33</v>
      </c>
      <c r="BO106">
        <v>0</v>
      </c>
      <c r="BP106">
        <v>38.11</v>
      </c>
      <c r="BQ106">
        <v>26.35</v>
      </c>
      <c r="BR106">
        <v>14.59</v>
      </c>
      <c r="BS106">
        <v>0</v>
      </c>
      <c r="BT106">
        <v>40.94</v>
      </c>
      <c r="BU106">
        <v>62188330</v>
      </c>
      <c r="BV106">
        <v>18284318</v>
      </c>
      <c r="BW106">
        <v>1292566.1000000001</v>
      </c>
      <c r="BX106">
        <v>243577.7</v>
      </c>
      <c r="BY106">
        <v>0</v>
      </c>
      <c r="BZ106">
        <v>0</v>
      </c>
      <c r="CA106">
        <v>10598764</v>
      </c>
      <c r="CB106">
        <v>0</v>
      </c>
      <c r="CC106">
        <v>0</v>
      </c>
      <c r="CD106">
        <v>1619910.6</v>
      </c>
      <c r="CE106">
        <v>31426406</v>
      </c>
      <c r="CF106">
        <v>0</v>
      </c>
      <c r="CG106">
        <v>68008.2</v>
      </c>
      <c r="CH106">
        <v>0</v>
      </c>
      <c r="CI106">
        <v>271943.5</v>
      </c>
      <c r="CJ106">
        <v>0</v>
      </c>
      <c r="CK106">
        <v>2740.6</v>
      </c>
      <c r="CL106">
        <v>0</v>
      </c>
      <c r="CM106">
        <v>0</v>
      </c>
      <c r="CN106">
        <v>6326146</v>
      </c>
      <c r="CO106">
        <v>10338262</v>
      </c>
      <c r="CP106">
        <v>0</v>
      </c>
      <c r="CQ106">
        <v>974.7</v>
      </c>
      <c r="CR106">
        <v>56.8</v>
      </c>
      <c r="CS106">
        <v>0</v>
      </c>
      <c r="CT106">
        <v>6574.2</v>
      </c>
      <c r="CU106">
        <v>0</v>
      </c>
      <c r="CV106">
        <v>0</v>
      </c>
      <c r="CW106">
        <v>1131.8</v>
      </c>
      <c r="CX106">
        <v>5667.2</v>
      </c>
      <c r="CY106">
        <v>0</v>
      </c>
      <c r="CZ106">
        <v>3044.2</v>
      </c>
      <c r="DA106">
        <v>0</v>
      </c>
      <c r="DB106">
        <v>66.2</v>
      </c>
      <c r="DC106">
        <v>0</v>
      </c>
      <c r="DD106">
        <v>546.1</v>
      </c>
      <c r="DE106">
        <v>0</v>
      </c>
      <c r="DF106">
        <v>0</v>
      </c>
      <c r="DG106">
        <v>2836.4</v>
      </c>
      <c r="DH106">
        <v>0</v>
      </c>
      <c r="DI106">
        <v>3591.8</v>
      </c>
      <c r="DJ106">
        <v>3838.7</v>
      </c>
      <c r="DK106">
        <v>0</v>
      </c>
      <c r="DL106">
        <v>0</v>
      </c>
      <c r="DM106">
        <v>0</v>
      </c>
      <c r="DN106">
        <v>0</v>
      </c>
      <c r="DO106">
        <v>0</v>
      </c>
      <c r="DP106">
        <v>0</v>
      </c>
      <c r="DQ106">
        <v>0</v>
      </c>
    </row>
    <row r="107" spans="1:121" x14ac:dyDescent="0.45">
      <c r="A107" t="s">
        <v>127</v>
      </c>
      <c r="B107">
        <v>2035</v>
      </c>
      <c r="C107">
        <v>127833130</v>
      </c>
      <c r="D107">
        <v>3738196</v>
      </c>
      <c r="E107">
        <v>0</v>
      </c>
      <c r="F107">
        <v>2585020.7000000002</v>
      </c>
      <c r="G107">
        <v>134156341.59999999</v>
      </c>
      <c r="H107">
        <v>123237227.09999999</v>
      </c>
      <c r="I107">
        <v>107118105.7</v>
      </c>
      <c r="J107">
        <v>194655170</v>
      </c>
      <c r="K107">
        <v>131127830</v>
      </c>
      <c r="L107">
        <v>3.5900000000000001E-2</v>
      </c>
      <c r="M107">
        <v>5.3999999999999999E-2</v>
      </c>
      <c r="N107">
        <v>0.183</v>
      </c>
      <c r="O107">
        <v>87722.91</v>
      </c>
      <c r="P107">
        <v>27559.4</v>
      </c>
      <c r="Q107">
        <v>0.44</v>
      </c>
      <c r="R107">
        <v>0.7</v>
      </c>
      <c r="S107">
        <v>267.10000000000002</v>
      </c>
      <c r="T107">
        <v>13.5</v>
      </c>
      <c r="U107">
        <v>1.82</v>
      </c>
      <c r="V107">
        <v>23.9</v>
      </c>
      <c r="W107">
        <v>1127.7</v>
      </c>
      <c r="X107">
        <v>0.12</v>
      </c>
      <c r="Y107">
        <v>268</v>
      </c>
      <c r="Z107">
        <v>57.6</v>
      </c>
      <c r="AA107">
        <v>325.60000000000002</v>
      </c>
      <c r="AB107">
        <v>137.5</v>
      </c>
      <c r="AC107">
        <v>5.9</v>
      </c>
      <c r="AD107">
        <v>0.78</v>
      </c>
      <c r="AE107">
        <v>14.7</v>
      </c>
      <c r="AF107">
        <v>616</v>
      </c>
      <c r="AG107">
        <v>0.1</v>
      </c>
      <c r="AH107">
        <v>137.80000000000001</v>
      </c>
      <c r="AI107">
        <v>33.1</v>
      </c>
      <c r="AJ107">
        <v>171</v>
      </c>
      <c r="AK107">
        <v>323.2</v>
      </c>
      <c r="AL107">
        <v>15.6</v>
      </c>
      <c r="AM107">
        <v>2.09</v>
      </c>
      <c r="AN107">
        <v>29.6</v>
      </c>
      <c r="AO107">
        <v>1386.2</v>
      </c>
      <c r="AP107">
        <v>0.15</v>
      </c>
      <c r="AQ107">
        <v>324.3</v>
      </c>
      <c r="AR107">
        <v>71</v>
      </c>
      <c r="AS107">
        <v>395.2</v>
      </c>
      <c r="AT107">
        <v>570.29999999999995</v>
      </c>
      <c r="AU107">
        <v>39.4</v>
      </c>
      <c r="AV107">
        <v>5.54</v>
      </c>
      <c r="AW107">
        <v>42.4</v>
      </c>
      <c r="AX107">
        <v>2031.7</v>
      </c>
      <c r="AY107">
        <v>0.31</v>
      </c>
      <c r="AZ107">
        <v>573</v>
      </c>
      <c r="BA107">
        <v>103.1</v>
      </c>
      <c r="BB107">
        <v>676</v>
      </c>
      <c r="BC107">
        <v>18548536.5</v>
      </c>
      <c r="BD107">
        <v>933.5</v>
      </c>
      <c r="BE107">
        <v>125.1</v>
      </c>
      <c r="BF107">
        <v>1668114.7</v>
      </c>
      <c r="BG107">
        <v>78510.3</v>
      </c>
      <c r="BH107">
        <v>8.5</v>
      </c>
      <c r="BI107">
        <v>18610508.300000001</v>
      </c>
      <c r="BJ107">
        <v>4010036.2</v>
      </c>
      <c r="BK107">
        <v>22620544.5</v>
      </c>
      <c r="BL107">
        <v>0</v>
      </c>
      <c r="BM107">
        <v>22.39</v>
      </c>
      <c r="BN107">
        <v>16.23</v>
      </c>
      <c r="BO107">
        <v>0</v>
      </c>
      <c r="BP107">
        <v>38.61</v>
      </c>
      <c r="BQ107">
        <v>23.94</v>
      </c>
      <c r="BR107">
        <v>18.100000000000001</v>
      </c>
      <c r="BS107">
        <v>0</v>
      </c>
      <c r="BT107">
        <v>42.05</v>
      </c>
      <c r="BU107">
        <v>70324664</v>
      </c>
      <c r="BV107">
        <v>27038236</v>
      </c>
      <c r="BW107">
        <v>3201563.8</v>
      </c>
      <c r="BX107">
        <v>235507.20000000001</v>
      </c>
      <c r="BY107">
        <v>0</v>
      </c>
      <c r="BZ107">
        <v>0</v>
      </c>
      <c r="CA107">
        <v>5714142</v>
      </c>
      <c r="CB107">
        <v>0</v>
      </c>
      <c r="CC107">
        <v>0</v>
      </c>
      <c r="CD107">
        <v>3354636.8</v>
      </c>
      <c r="CE107">
        <v>33375364</v>
      </c>
      <c r="CF107">
        <v>0</v>
      </c>
      <c r="CG107">
        <v>495497.8</v>
      </c>
      <c r="CH107">
        <v>0</v>
      </c>
      <c r="CI107">
        <v>263531.59999999998</v>
      </c>
      <c r="CJ107">
        <v>0</v>
      </c>
      <c r="CK107">
        <v>823.7</v>
      </c>
      <c r="CL107">
        <v>0</v>
      </c>
      <c r="CM107">
        <v>0</v>
      </c>
      <c r="CN107">
        <v>13484150</v>
      </c>
      <c r="CO107">
        <v>10199449</v>
      </c>
      <c r="CP107">
        <v>0</v>
      </c>
      <c r="CQ107">
        <v>1957.4</v>
      </c>
      <c r="CR107">
        <v>56.8</v>
      </c>
      <c r="CS107">
        <v>0</v>
      </c>
      <c r="CT107">
        <v>6224.5</v>
      </c>
      <c r="CU107">
        <v>0</v>
      </c>
      <c r="CV107">
        <v>0</v>
      </c>
      <c r="CW107">
        <v>2356.8000000000002</v>
      </c>
      <c r="CX107">
        <v>6520</v>
      </c>
      <c r="CY107">
        <v>0</v>
      </c>
      <c r="CZ107">
        <v>6290.7</v>
      </c>
      <c r="DA107">
        <v>0</v>
      </c>
      <c r="DB107">
        <v>66.2</v>
      </c>
      <c r="DC107">
        <v>0</v>
      </c>
      <c r="DD107">
        <v>445.1</v>
      </c>
      <c r="DE107">
        <v>0</v>
      </c>
      <c r="DF107">
        <v>0</v>
      </c>
      <c r="DG107">
        <v>5895.2</v>
      </c>
      <c r="DH107">
        <v>0</v>
      </c>
      <c r="DI107">
        <v>3591.8</v>
      </c>
      <c r="DJ107">
        <v>9837.6</v>
      </c>
      <c r="DK107">
        <v>0</v>
      </c>
      <c r="DL107">
        <v>0</v>
      </c>
      <c r="DM107">
        <v>0</v>
      </c>
      <c r="DN107">
        <v>0</v>
      </c>
      <c r="DO107">
        <v>0</v>
      </c>
      <c r="DP107">
        <v>0</v>
      </c>
      <c r="DQ107">
        <v>0</v>
      </c>
    </row>
    <row r="108" spans="1:121" x14ac:dyDescent="0.45">
      <c r="A108" t="s">
        <v>127</v>
      </c>
      <c r="B108">
        <v>2040</v>
      </c>
      <c r="C108">
        <v>137431630</v>
      </c>
      <c r="D108">
        <v>4001748</v>
      </c>
      <c r="E108">
        <v>0</v>
      </c>
      <c r="F108">
        <v>2793130.7</v>
      </c>
      <c r="G108">
        <v>144226516.19999999</v>
      </c>
      <c r="H108">
        <v>132490708.7</v>
      </c>
      <c r="I108">
        <v>115736641.5</v>
      </c>
      <c r="J108">
        <v>209475490</v>
      </c>
      <c r="K108">
        <v>134639300</v>
      </c>
      <c r="L108">
        <v>3.5900000000000001E-2</v>
      </c>
      <c r="M108">
        <v>5.3999999999999999E-2</v>
      </c>
      <c r="N108">
        <v>0.183</v>
      </c>
      <c r="O108">
        <v>85383.16</v>
      </c>
      <c r="P108">
        <v>30380.2</v>
      </c>
      <c r="Q108">
        <v>0.47</v>
      </c>
      <c r="R108">
        <v>0.73</v>
      </c>
      <c r="S108">
        <v>232.5</v>
      </c>
      <c r="T108">
        <v>9.6</v>
      </c>
      <c r="U108">
        <v>1.25</v>
      </c>
      <c r="V108">
        <v>22.8</v>
      </c>
      <c r="W108">
        <v>1050.3</v>
      </c>
      <c r="X108">
        <v>0.1</v>
      </c>
      <c r="Y108">
        <v>233.2</v>
      </c>
      <c r="Z108">
        <v>54.1</v>
      </c>
      <c r="AA108">
        <v>287.3</v>
      </c>
      <c r="AB108">
        <v>118.9</v>
      </c>
      <c r="AC108">
        <v>4.5</v>
      </c>
      <c r="AD108">
        <v>0.56999999999999995</v>
      </c>
      <c r="AE108">
        <v>13.4</v>
      </c>
      <c r="AF108">
        <v>554.5</v>
      </c>
      <c r="AG108">
        <v>0.08</v>
      </c>
      <c r="AH108">
        <v>119.2</v>
      </c>
      <c r="AI108">
        <v>30</v>
      </c>
      <c r="AJ108">
        <v>149.19999999999999</v>
      </c>
      <c r="AK108">
        <v>338.7</v>
      </c>
      <c r="AL108">
        <v>18.5</v>
      </c>
      <c r="AM108">
        <v>2.5</v>
      </c>
      <c r="AN108">
        <v>29.2</v>
      </c>
      <c r="AO108">
        <v>1386.8</v>
      </c>
      <c r="AP108">
        <v>0.16</v>
      </c>
      <c r="AQ108">
        <v>339.9</v>
      </c>
      <c r="AR108">
        <v>70.599999999999994</v>
      </c>
      <c r="AS108">
        <v>410.5</v>
      </c>
      <c r="AT108">
        <v>498.9</v>
      </c>
      <c r="AU108">
        <v>31</v>
      </c>
      <c r="AV108">
        <v>4.32</v>
      </c>
      <c r="AW108">
        <v>40.200000000000003</v>
      </c>
      <c r="AX108">
        <v>1891.2</v>
      </c>
      <c r="AY108">
        <v>0.26</v>
      </c>
      <c r="AZ108">
        <v>501.1</v>
      </c>
      <c r="BA108">
        <v>96.6</v>
      </c>
      <c r="BB108">
        <v>597.70000000000005</v>
      </c>
      <c r="BC108">
        <v>15820172.1</v>
      </c>
      <c r="BD108">
        <v>646.6</v>
      </c>
      <c r="BE108">
        <v>83.6</v>
      </c>
      <c r="BF108">
        <v>1558787.1</v>
      </c>
      <c r="BG108">
        <v>71697.5</v>
      </c>
      <c r="BH108">
        <v>7.1</v>
      </c>
      <c r="BI108">
        <v>15862264.6</v>
      </c>
      <c r="BJ108">
        <v>3697322.4</v>
      </c>
      <c r="BK108">
        <v>19559587</v>
      </c>
      <c r="BL108">
        <v>0</v>
      </c>
      <c r="BM108">
        <v>19.89</v>
      </c>
      <c r="BN108">
        <v>15.49</v>
      </c>
      <c r="BO108">
        <v>0</v>
      </c>
      <c r="BP108">
        <v>35.380000000000003</v>
      </c>
      <c r="BQ108">
        <v>21.34</v>
      </c>
      <c r="BR108">
        <v>17.27</v>
      </c>
      <c r="BS108">
        <v>0</v>
      </c>
      <c r="BT108">
        <v>38.61</v>
      </c>
      <c r="BU108">
        <v>69042520</v>
      </c>
      <c r="BV108">
        <v>28489876</v>
      </c>
      <c r="BW108">
        <v>3421567.2</v>
      </c>
      <c r="BX108">
        <v>215790.6</v>
      </c>
      <c r="BY108">
        <v>0</v>
      </c>
      <c r="BZ108">
        <v>0</v>
      </c>
      <c r="CA108">
        <v>3466137.2</v>
      </c>
      <c r="CB108">
        <v>0</v>
      </c>
      <c r="CC108">
        <v>0</v>
      </c>
      <c r="CD108">
        <v>3934607.2</v>
      </c>
      <c r="CE108">
        <v>32610310</v>
      </c>
      <c r="CF108">
        <v>0</v>
      </c>
      <c r="CG108">
        <v>592124.19999999995</v>
      </c>
      <c r="CH108">
        <v>0</v>
      </c>
      <c r="CI108">
        <v>245483.2</v>
      </c>
      <c r="CJ108">
        <v>0</v>
      </c>
      <c r="CK108">
        <v>1232</v>
      </c>
      <c r="CL108">
        <v>0</v>
      </c>
      <c r="CM108">
        <v>0</v>
      </c>
      <c r="CN108">
        <v>13736026</v>
      </c>
      <c r="CO108">
        <v>10819242</v>
      </c>
      <c r="CP108">
        <v>0</v>
      </c>
      <c r="CQ108">
        <v>2126.5</v>
      </c>
      <c r="CR108">
        <v>56.8</v>
      </c>
      <c r="CS108">
        <v>0</v>
      </c>
      <c r="CT108">
        <v>5902</v>
      </c>
      <c r="CU108">
        <v>0</v>
      </c>
      <c r="CV108">
        <v>0</v>
      </c>
      <c r="CW108">
        <v>2833.2</v>
      </c>
      <c r="CX108">
        <v>6520</v>
      </c>
      <c r="CY108">
        <v>0</v>
      </c>
      <c r="CZ108">
        <v>6290.7</v>
      </c>
      <c r="DA108">
        <v>0</v>
      </c>
      <c r="DB108">
        <v>66.2</v>
      </c>
      <c r="DC108">
        <v>0</v>
      </c>
      <c r="DD108">
        <v>445.1</v>
      </c>
      <c r="DE108">
        <v>0</v>
      </c>
      <c r="DF108">
        <v>0</v>
      </c>
      <c r="DG108">
        <v>6187.6</v>
      </c>
      <c r="DH108">
        <v>0</v>
      </c>
      <c r="DI108">
        <v>3289.6</v>
      </c>
      <c r="DJ108">
        <v>10493.2</v>
      </c>
      <c r="DK108">
        <v>0</v>
      </c>
      <c r="DL108">
        <v>0</v>
      </c>
      <c r="DM108">
        <v>0</v>
      </c>
      <c r="DN108">
        <v>0</v>
      </c>
      <c r="DO108">
        <v>0</v>
      </c>
      <c r="DP108">
        <v>0</v>
      </c>
      <c r="DQ108">
        <v>0</v>
      </c>
    </row>
    <row r="109" spans="1:121" x14ac:dyDescent="0.45">
      <c r="A109" t="s">
        <v>127</v>
      </c>
      <c r="B109">
        <v>2045</v>
      </c>
      <c r="C109">
        <v>145659630</v>
      </c>
      <c r="D109">
        <v>4798605.5</v>
      </c>
      <c r="E109">
        <v>0</v>
      </c>
      <c r="F109">
        <v>2960941.6</v>
      </c>
      <c r="G109">
        <v>153419186.5</v>
      </c>
      <c r="H109">
        <v>140422872.09999999</v>
      </c>
      <c r="I109">
        <v>118115209.8</v>
      </c>
      <c r="J109">
        <v>215202400</v>
      </c>
      <c r="K109">
        <v>141452780</v>
      </c>
      <c r="L109">
        <v>3.5900000000000001E-2</v>
      </c>
      <c r="M109">
        <v>5.3999999999999999E-2</v>
      </c>
      <c r="N109">
        <v>0.183</v>
      </c>
      <c r="O109">
        <v>86873.1</v>
      </c>
      <c r="P109">
        <v>32569.1</v>
      </c>
      <c r="Q109">
        <v>0.5</v>
      </c>
      <c r="R109">
        <v>0.73</v>
      </c>
      <c r="S109">
        <v>224</v>
      </c>
      <c r="T109">
        <v>8.8000000000000007</v>
      </c>
      <c r="U109">
        <v>1.1299999999999999</v>
      </c>
      <c r="V109">
        <v>22.4</v>
      </c>
      <c r="W109">
        <v>1026.4000000000001</v>
      </c>
      <c r="X109">
        <v>0.1</v>
      </c>
      <c r="Y109">
        <v>224.5</v>
      </c>
      <c r="Z109">
        <v>53</v>
      </c>
      <c r="AA109">
        <v>277.5</v>
      </c>
      <c r="AB109">
        <v>121.5</v>
      </c>
      <c r="AC109">
        <v>4.3</v>
      </c>
      <c r="AD109">
        <v>0.55000000000000004</v>
      </c>
      <c r="AE109">
        <v>13.6</v>
      </c>
      <c r="AF109">
        <v>572.5</v>
      </c>
      <c r="AG109">
        <v>0.08</v>
      </c>
      <c r="AH109">
        <v>121.8</v>
      </c>
      <c r="AI109">
        <v>30.7</v>
      </c>
      <c r="AJ109">
        <v>152.5</v>
      </c>
      <c r="AK109">
        <v>332.2</v>
      </c>
      <c r="AL109">
        <v>15.5</v>
      </c>
      <c r="AM109">
        <v>2.0499999999999998</v>
      </c>
      <c r="AN109">
        <v>31.5</v>
      </c>
      <c r="AO109">
        <v>1443.8</v>
      </c>
      <c r="AP109">
        <v>0.17</v>
      </c>
      <c r="AQ109">
        <v>333.2</v>
      </c>
      <c r="AR109">
        <v>74.599999999999994</v>
      </c>
      <c r="AS109">
        <v>407.7</v>
      </c>
      <c r="AT109">
        <v>491.7</v>
      </c>
      <c r="AU109">
        <v>30.3</v>
      </c>
      <c r="AV109">
        <v>4.21</v>
      </c>
      <c r="AW109">
        <v>40</v>
      </c>
      <c r="AX109">
        <v>1876.5</v>
      </c>
      <c r="AY109">
        <v>0.26</v>
      </c>
      <c r="AZ109">
        <v>493.8</v>
      </c>
      <c r="BA109">
        <v>96</v>
      </c>
      <c r="BB109">
        <v>589.79999999999995</v>
      </c>
      <c r="BC109">
        <v>17462485.399999999</v>
      </c>
      <c r="BD109">
        <v>679.7</v>
      </c>
      <c r="BE109">
        <v>87</v>
      </c>
      <c r="BF109">
        <v>1750535</v>
      </c>
      <c r="BG109">
        <v>80219.8</v>
      </c>
      <c r="BH109">
        <v>7.9</v>
      </c>
      <c r="BI109">
        <v>17506497.100000001</v>
      </c>
      <c r="BJ109">
        <v>4143228.3</v>
      </c>
      <c r="BK109">
        <v>21649725.399999999</v>
      </c>
      <c r="BL109">
        <v>0</v>
      </c>
      <c r="BM109">
        <v>19.03</v>
      </c>
      <c r="BN109">
        <v>15.83</v>
      </c>
      <c r="BO109">
        <v>0</v>
      </c>
      <c r="BP109">
        <v>34.86</v>
      </c>
      <c r="BQ109">
        <v>20.440000000000001</v>
      </c>
      <c r="BR109">
        <v>17.739999999999998</v>
      </c>
      <c r="BS109">
        <v>0</v>
      </c>
      <c r="BT109">
        <v>38.18</v>
      </c>
      <c r="BU109">
        <v>79457460</v>
      </c>
      <c r="BV109">
        <v>35303976</v>
      </c>
      <c r="BW109">
        <v>4107543.5</v>
      </c>
      <c r="BX109">
        <v>207165.8</v>
      </c>
      <c r="BY109">
        <v>0</v>
      </c>
      <c r="BZ109">
        <v>0</v>
      </c>
      <c r="CA109">
        <v>3493597.2</v>
      </c>
      <c r="CB109">
        <v>0</v>
      </c>
      <c r="CC109">
        <v>0</v>
      </c>
      <c r="CD109">
        <v>4357140.5</v>
      </c>
      <c r="CE109">
        <v>33218122</v>
      </c>
      <c r="CF109">
        <v>0</v>
      </c>
      <c r="CG109">
        <v>2887594.8</v>
      </c>
      <c r="CH109">
        <v>0</v>
      </c>
      <c r="CI109">
        <v>239002.5</v>
      </c>
      <c r="CJ109">
        <v>0</v>
      </c>
      <c r="CK109">
        <v>454.3</v>
      </c>
      <c r="CL109">
        <v>0</v>
      </c>
      <c r="CM109">
        <v>0</v>
      </c>
      <c r="CN109">
        <v>14906427</v>
      </c>
      <c r="CO109">
        <v>16040410</v>
      </c>
      <c r="CP109">
        <v>0</v>
      </c>
      <c r="CQ109">
        <v>2298.8000000000002</v>
      </c>
      <c r="CR109">
        <v>56.8</v>
      </c>
      <c r="CS109">
        <v>0</v>
      </c>
      <c r="CT109">
        <v>5105.8</v>
      </c>
      <c r="CU109">
        <v>0</v>
      </c>
      <c r="CV109">
        <v>0</v>
      </c>
      <c r="CW109">
        <v>3218.7</v>
      </c>
      <c r="CX109">
        <v>6520</v>
      </c>
      <c r="CY109">
        <v>0</v>
      </c>
      <c r="CZ109">
        <v>16016</v>
      </c>
      <c r="DA109">
        <v>0</v>
      </c>
      <c r="DB109">
        <v>66.2</v>
      </c>
      <c r="DC109">
        <v>0</v>
      </c>
      <c r="DD109">
        <v>444.2</v>
      </c>
      <c r="DE109">
        <v>0</v>
      </c>
      <c r="DF109">
        <v>0</v>
      </c>
      <c r="DG109">
        <v>6820</v>
      </c>
      <c r="DH109">
        <v>0</v>
      </c>
      <c r="DI109">
        <v>4636.3</v>
      </c>
      <c r="DJ109">
        <v>12267.5</v>
      </c>
      <c r="DK109">
        <v>0</v>
      </c>
      <c r="DL109">
        <v>0</v>
      </c>
      <c r="DM109">
        <v>0</v>
      </c>
      <c r="DN109">
        <v>0</v>
      </c>
      <c r="DO109">
        <v>0</v>
      </c>
      <c r="DP109">
        <v>0</v>
      </c>
      <c r="DQ109">
        <v>0</v>
      </c>
    </row>
    <row r="110" spans="1:121" x14ac:dyDescent="0.45">
      <c r="A110" t="s">
        <v>127</v>
      </c>
      <c r="B110">
        <v>2050</v>
      </c>
      <c r="C110">
        <v>153002270</v>
      </c>
      <c r="D110">
        <v>5945469.5</v>
      </c>
      <c r="E110">
        <v>0</v>
      </c>
      <c r="F110">
        <v>3232195</v>
      </c>
      <c r="G110">
        <v>162179938.40000001</v>
      </c>
      <c r="H110">
        <v>147501407.30000001</v>
      </c>
      <c r="I110">
        <v>116459832.8</v>
      </c>
      <c r="J110">
        <v>224144050</v>
      </c>
      <c r="K110">
        <v>159935630</v>
      </c>
      <c r="L110">
        <v>3.5900000000000001E-2</v>
      </c>
      <c r="M110">
        <v>5.3999999999999999E-2</v>
      </c>
      <c r="N110">
        <v>0.183</v>
      </c>
      <c r="O110">
        <v>85535.85</v>
      </c>
      <c r="P110">
        <v>34274.5</v>
      </c>
      <c r="Q110">
        <v>0.52</v>
      </c>
      <c r="R110">
        <v>0.73</v>
      </c>
      <c r="S110">
        <v>236.6</v>
      </c>
      <c r="T110">
        <v>10.7</v>
      </c>
      <c r="U110">
        <v>1.41</v>
      </c>
      <c r="V110">
        <v>22.3</v>
      </c>
      <c r="W110">
        <v>1039.8</v>
      </c>
      <c r="X110">
        <v>0.11</v>
      </c>
      <c r="Y110">
        <v>237.3</v>
      </c>
      <c r="Z110">
        <v>53.4</v>
      </c>
      <c r="AA110">
        <v>290.7</v>
      </c>
      <c r="AB110">
        <v>129.30000000000001</v>
      </c>
      <c r="AC110">
        <v>4.5</v>
      </c>
      <c r="AD110">
        <v>0.56999999999999995</v>
      </c>
      <c r="AE110">
        <v>14.2</v>
      </c>
      <c r="AF110">
        <v>611.29999999999995</v>
      </c>
      <c r="AG110">
        <v>0.08</v>
      </c>
      <c r="AH110">
        <v>129.6</v>
      </c>
      <c r="AI110">
        <v>32.5</v>
      </c>
      <c r="AJ110">
        <v>162.1</v>
      </c>
      <c r="AK110">
        <v>322.89999999999998</v>
      </c>
      <c r="AL110">
        <v>11.8</v>
      </c>
      <c r="AM110">
        <v>1.49</v>
      </c>
      <c r="AN110">
        <v>33.9</v>
      </c>
      <c r="AO110">
        <v>1508.5</v>
      </c>
      <c r="AP110">
        <v>0.16</v>
      </c>
      <c r="AQ110">
        <v>323.60000000000002</v>
      </c>
      <c r="AR110">
        <v>78.900000000000006</v>
      </c>
      <c r="AS110">
        <v>402.5</v>
      </c>
      <c r="AT110">
        <v>466.7</v>
      </c>
      <c r="AU110">
        <v>23.9</v>
      </c>
      <c r="AV110">
        <v>3.25</v>
      </c>
      <c r="AW110">
        <v>42.2</v>
      </c>
      <c r="AX110">
        <v>1932.7</v>
      </c>
      <c r="AY110">
        <v>0.24</v>
      </c>
      <c r="AZ110">
        <v>468.3</v>
      </c>
      <c r="BA110">
        <v>99.8</v>
      </c>
      <c r="BB110">
        <v>568.1</v>
      </c>
      <c r="BC110">
        <v>22724699.5</v>
      </c>
      <c r="BD110">
        <v>1027.5</v>
      </c>
      <c r="BE110">
        <v>135.30000000000001</v>
      </c>
      <c r="BF110">
        <v>2146504.2999999998</v>
      </c>
      <c r="BG110">
        <v>99864.4</v>
      </c>
      <c r="BH110">
        <v>10.3</v>
      </c>
      <c r="BI110">
        <v>22792264.699999999</v>
      </c>
      <c r="BJ110">
        <v>5125274.7</v>
      </c>
      <c r="BK110">
        <v>27917539.399999999</v>
      </c>
      <c r="BL110">
        <v>0</v>
      </c>
      <c r="BM110">
        <v>18.899999999999999</v>
      </c>
      <c r="BN110">
        <v>15.61</v>
      </c>
      <c r="BO110">
        <v>0</v>
      </c>
      <c r="BP110">
        <v>34.51</v>
      </c>
      <c r="BQ110">
        <v>20.39</v>
      </c>
      <c r="BR110">
        <v>17.579999999999998</v>
      </c>
      <c r="BS110">
        <v>0</v>
      </c>
      <c r="BT110">
        <v>37.97</v>
      </c>
      <c r="BU110">
        <v>97927140</v>
      </c>
      <c r="BV110">
        <v>45720104</v>
      </c>
      <c r="BW110">
        <v>5077578</v>
      </c>
      <c r="BX110">
        <v>200102.1</v>
      </c>
      <c r="BY110">
        <v>0</v>
      </c>
      <c r="BZ110">
        <v>0</v>
      </c>
      <c r="CA110">
        <v>5828723</v>
      </c>
      <c r="CB110">
        <v>0</v>
      </c>
      <c r="CC110">
        <v>0</v>
      </c>
      <c r="CD110">
        <v>4879024</v>
      </c>
      <c r="CE110">
        <v>33559308</v>
      </c>
      <c r="CF110">
        <v>0</v>
      </c>
      <c r="CG110">
        <v>7306243</v>
      </c>
      <c r="CH110">
        <v>0</v>
      </c>
      <c r="CI110">
        <v>235060.9</v>
      </c>
      <c r="CJ110">
        <v>0</v>
      </c>
      <c r="CK110">
        <v>17.899999999999999</v>
      </c>
      <c r="CL110">
        <v>0</v>
      </c>
      <c r="CM110">
        <v>0</v>
      </c>
      <c r="CN110">
        <v>14140566</v>
      </c>
      <c r="CO110">
        <v>26700516</v>
      </c>
      <c r="CP110">
        <v>0</v>
      </c>
      <c r="CQ110">
        <v>3459.3</v>
      </c>
      <c r="CR110">
        <v>56.8</v>
      </c>
      <c r="CS110">
        <v>0</v>
      </c>
      <c r="CT110">
        <v>3710.8</v>
      </c>
      <c r="CU110">
        <v>0</v>
      </c>
      <c r="CV110">
        <v>0</v>
      </c>
      <c r="CW110">
        <v>3691.1</v>
      </c>
      <c r="CX110">
        <v>6520</v>
      </c>
      <c r="CY110">
        <v>0</v>
      </c>
      <c r="CZ110">
        <v>18117.599999999999</v>
      </c>
      <c r="DA110">
        <v>0</v>
      </c>
      <c r="DB110">
        <v>66.2</v>
      </c>
      <c r="DC110">
        <v>0</v>
      </c>
      <c r="DD110">
        <v>7.2</v>
      </c>
      <c r="DE110">
        <v>0</v>
      </c>
      <c r="DF110">
        <v>0</v>
      </c>
      <c r="DG110">
        <v>6675.6</v>
      </c>
      <c r="DH110">
        <v>0</v>
      </c>
      <c r="DI110">
        <v>7215.8</v>
      </c>
      <c r="DJ110">
        <v>14901.9</v>
      </c>
      <c r="DK110">
        <v>0</v>
      </c>
      <c r="DL110">
        <v>0</v>
      </c>
      <c r="DM110">
        <v>0</v>
      </c>
      <c r="DN110">
        <v>0</v>
      </c>
      <c r="DO110">
        <v>0</v>
      </c>
      <c r="DP110">
        <v>0</v>
      </c>
      <c r="DQ110">
        <v>0</v>
      </c>
    </row>
    <row r="111" spans="1:121" x14ac:dyDescent="0.45">
      <c r="A111" t="s">
        <v>134</v>
      </c>
      <c r="B111">
        <v>2024</v>
      </c>
      <c r="C111">
        <v>42180296</v>
      </c>
      <c r="D111">
        <v>0</v>
      </c>
      <c r="E111">
        <v>0</v>
      </c>
      <c r="F111">
        <v>575969.9</v>
      </c>
      <c r="G111">
        <v>42756267.399999999</v>
      </c>
      <c r="H111">
        <v>40664052.700000003</v>
      </c>
      <c r="I111">
        <v>9466965.1999999993</v>
      </c>
      <c r="J111">
        <v>22417458</v>
      </c>
      <c r="K111">
        <v>35497240</v>
      </c>
      <c r="L111">
        <v>3.5900000000000001E-2</v>
      </c>
      <c r="M111">
        <v>5.3900000000000003E-2</v>
      </c>
      <c r="N111">
        <v>0.16</v>
      </c>
      <c r="O111">
        <v>6088.96</v>
      </c>
      <c r="P111">
        <v>10414.200000000001</v>
      </c>
      <c r="Q111">
        <v>0.76</v>
      </c>
      <c r="R111">
        <v>0.77</v>
      </c>
      <c r="S111">
        <v>261.10000000000002</v>
      </c>
      <c r="T111">
        <v>29.4</v>
      </c>
      <c r="U111">
        <v>4.2699999999999996</v>
      </c>
      <c r="V111">
        <v>10.1</v>
      </c>
      <c r="W111">
        <v>593.70000000000005</v>
      </c>
      <c r="X111">
        <v>0.16</v>
      </c>
      <c r="Y111">
        <v>263.2</v>
      </c>
      <c r="Z111">
        <v>27.8</v>
      </c>
      <c r="AA111">
        <v>291</v>
      </c>
      <c r="AB111">
        <v>249</v>
      </c>
      <c r="AC111">
        <v>27.4</v>
      </c>
      <c r="AD111">
        <v>3.97</v>
      </c>
      <c r="AE111">
        <v>10.1</v>
      </c>
      <c r="AF111">
        <v>586.4</v>
      </c>
      <c r="AG111">
        <v>0.15</v>
      </c>
      <c r="AH111">
        <v>250.9</v>
      </c>
      <c r="AI111">
        <v>27.6</v>
      </c>
      <c r="AJ111">
        <v>278.39999999999998</v>
      </c>
      <c r="AK111">
        <v>306.8</v>
      </c>
      <c r="AL111">
        <v>26.5</v>
      </c>
      <c r="AM111">
        <v>3.81</v>
      </c>
      <c r="AN111">
        <v>17.899999999999999</v>
      </c>
      <c r="AO111">
        <v>920.8</v>
      </c>
      <c r="AP111">
        <v>0.17</v>
      </c>
      <c r="AQ111">
        <v>308.60000000000002</v>
      </c>
      <c r="AR111">
        <v>45.4</v>
      </c>
      <c r="AS111">
        <v>354</v>
      </c>
      <c r="AT111">
        <v>661.2</v>
      </c>
      <c r="AU111">
        <v>55.4</v>
      </c>
      <c r="AV111">
        <v>8.02</v>
      </c>
      <c r="AW111">
        <v>41.1</v>
      </c>
      <c r="AX111">
        <v>1967.6</v>
      </c>
      <c r="AY111">
        <v>0.41</v>
      </c>
      <c r="AZ111">
        <v>665</v>
      </c>
      <c r="BA111">
        <v>99.9</v>
      </c>
      <c r="BB111">
        <v>764.9</v>
      </c>
      <c r="BC111">
        <v>14447318.5</v>
      </c>
      <c r="BD111">
        <v>1627.5</v>
      </c>
      <c r="BE111">
        <v>236.4</v>
      </c>
      <c r="BF111">
        <v>559029.5</v>
      </c>
      <c r="BG111">
        <v>32846.800000000003</v>
      </c>
      <c r="BH111">
        <v>9</v>
      </c>
      <c r="BI111">
        <v>14560359.6</v>
      </c>
      <c r="BJ111">
        <v>1540318.9</v>
      </c>
      <c r="BK111">
        <v>16100678.4</v>
      </c>
      <c r="BL111">
        <v>0</v>
      </c>
      <c r="BM111">
        <v>23.16</v>
      </c>
      <c r="BN111">
        <v>1.31</v>
      </c>
      <c r="BO111">
        <v>0</v>
      </c>
      <c r="BP111">
        <v>24.47</v>
      </c>
      <c r="BQ111">
        <v>24.6</v>
      </c>
      <c r="BR111">
        <v>1.42</v>
      </c>
      <c r="BS111">
        <v>0</v>
      </c>
      <c r="BT111">
        <v>26.02</v>
      </c>
      <c r="BU111">
        <v>55981990</v>
      </c>
      <c r="BV111">
        <v>33289302</v>
      </c>
      <c r="BW111">
        <v>0</v>
      </c>
      <c r="BX111">
        <v>33021</v>
      </c>
      <c r="BY111">
        <v>0</v>
      </c>
      <c r="BZ111">
        <v>0</v>
      </c>
      <c r="CA111">
        <v>12569419</v>
      </c>
      <c r="CB111">
        <v>0</v>
      </c>
      <c r="CC111">
        <v>0</v>
      </c>
      <c r="CD111">
        <v>141555.20000000001</v>
      </c>
      <c r="CE111">
        <v>940845.7</v>
      </c>
      <c r="CF111">
        <v>0</v>
      </c>
      <c r="CG111">
        <v>26041.5</v>
      </c>
      <c r="CH111">
        <v>0</v>
      </c>
      <c r="CI111">
        <v>17770.8</v>
      </c>
      <c r="CJ111">
        <v>9105591</v>
      </c>
      <c r="CK111">
        <v>0</v>
      </c>
      <c r="CL111">
        <v>0</v>
      </c>
      <c r="CM111">
        <v>0</v>
      </c>
      <c r="CN111">
        <v>3528483.5</v>
      </c>
      <c r="CO111">
        <v>29619264</v>
      </c>
      <c r="CP111">
        <v>0</v>
      </c>
      <c r="CQ111">
        <v>0</v>
      </c>
      <c r="CR111">
        <v>9</v>
      </c>
      <c r="CS111">
        <v>0</v>
      </c>
      <c r="CT111">
        <v>4521.6000000000004</v>
      </c>
      <c r="CU111">
        <v>0</v>
      </c>
      <c r="CV111">
        <v>0</v>
      </c>
      <c r="CW111">
        <v>92.2</v>
      </c>
      <c r="CX111">
        <v>266</v>
      </c>
      <c r="CY111">
        <v>0</v>
      </c>
      <c r="CZ111">
        <v>2011.5</v>
      </c>
      <c r="DA111">
        <v>0</v>
      </c>
      <c r="DB111">
        <v>7</v>
      </c>
      <c r="DC111">
        <v>1225</v>
      </c>
      <c r="DD111">
        <v>0</v>
      </c>
      <c r="DE111">
        <v>0</v>
      </c>
      <c r="DF111">
        <v>0</v>
      </c>
      <c r="DG111">
        <v>1340.9</v>
      </c>
      <c r="DH111">
        <v>0</v>
      </c>
      <c r="DI111">
        <v>8040.6</v>
      </c>
      <c r="DJ111">
        <v>0</v>
      </c>
      <c r="DK111">
        <v>0</v>
      </c>
      <c r="DL111">
        <v>0</v>
      </c>
      <c r="DM111">
        <v>0</v>
      </c>
      <c r="DN111">
        <v>0</v>
      </c>
      <c r="DO111">
        <v>0</v>
      </c>
      <c r="DP111">
        <v>0</v>
      </c>
      <c r="DQ111">
        <v>0</v>
      </c>
    </row>
    <row r="112" spans="1:121" x14ac:dyDescent="0.45">
      <c r="A112" t="s">
        <v>134</v>
      </c>
      <c r="B112">
        <v>2026</v>
      </c>
      <c r="C112">
        <v>43100584</v>
      </c>
      <c r="D112">
        <v>2333.1</v>
      </c>
      <c r="E112">
        <v>0</v>
      </c>
      <c r="F112">
        <v>727433.4</v>
      </c>
      <c r="G112">
        <v>43830349.899999999</v>
      </c>
      <c r="H112">
        <v>41551245.299999997</v>
      </c>
      <c r="I112">
        <v>-19558584.800000001</v>
      </c>
      <c r="J112">
        <v>17599056</v>
      </c>
      <c r="K112">
        <v>53767270</v>
      </c>
      <c r="L112">
        <v>3.5900000000000001E-2</v>
      </c>
      <c r="M112">
        <v>5.3900000000000003E-2</v>
      </c>
      <c r="N112">
        <v>0.16</v>
      </c>
      <c r="O112">
        <v>41740.370000000003</v>
      </c>
      <c r="P112">
        <v>10635.2</v>
      </c>
      <c r="Q112">
        <v>0.9</v>
      </c>
      <c r="R112">
        <v>0.87</v>
      </c>
      <c r="S112">
        <v>107.6</v>
      </c>
      <c r="T112">
        <v>12</v>
      </c>
      <c r="U112">
        <v>1.75</v>
      </c>
      <c r="V112">
        <v>4.5999999999999996</v>
      </c>
      <c r="W112">
        <v>248.6</v>
      </c>
      <c r="X112">
        <v>0.08</v>
      </c>
      <c r="Y112">
        <v>108.4</v>
      </c>
      <c r="Z112">
        <v>12</v>
      </c>
      <c r="AA112">
        <v>120.5</v>
      </c>
      <c r="AB112">
        <v>132.9</v>
      </c>
      <c r="AC112">
        <v>14.6</v>
      </c>
      <c r="AD112">
        <v>2.11</v>
      </c>
      <c r="AE112">
        <v>5.8</v>
      </c>
      <c r="AF112">
        <v>315.60000000000002</v>
      </c>
      <c r="AG112">
        <v>0.09</v>
      </c>
      <c r="AH112">
        <v>133.9</v>
      </c>
      <c r="AI112">
        <v>15.2</v>
      </c>
      <c r="AJ112">
        <v>149.1</v>
      </c>
      <c r="AK112">
        <v>189</v>
      </c>
      <c r="AL112">
        <v>15.3</v>
      </c>
      <c r="AM112">
        <v>2.19</v>
      </c>
      <c r="AN112">
        <v>11.9</v>
      </c>
      <c r="AO112">
        <v>600.70000000000005</v>
      </c>
      <c r="AP112">
        <v>0.1</v>
      </c>
      <c r="AQ112">
        <v>190.1</v>
      </c>
      <c r="AR112">
        <v>29.8</v>
      </c>
      <c r="AS112">
        <v>219.9</v>
      </c>
      <c r="AT112">
        <v>528.29999999999995</v>
      </c>
      <c r="AU112">
        <v>43.7</v>
      </c>
      <c r="AV112">
        <v>6.29</v>
      </c>
      <c r="AW112">
        <v>33</v>
      </c>
      <c r="AX112">
        <v>1624.8</v>
      </c>
      <c r="AY112">
        <v>0.31</v>
      </c>
      <c r="AZ112">
        <v>531.29999999999995</v>
      </c>
      <c r="BA112">
        <v>81.5</v>
      </c>
      <c r="BB112">
        <v>612.79999999999995</v>
      </c>
      <c r="BC112">
        <v>8488589.5</v>
      </c>
      <c r="BD112">
        <v>948.4</v>
      </c>
      <c r="BE112">
        <v>137.69999999999999</v>
      </c>
      <c r="BF112">
        <v>365445.5</v>
      </c>
      <c r="BG112">
        <v>19622.099999999999</v>
      </c>
      <c r="BH112">
        <v>6</v>
      </c>
      <c r="BI112">
        <v>8554442.6999999993</v>
      </c>
      <c r="BJ112">
        <v>951812.3</v>
      </c>
      <c r="BK112">
        <v>9506255</v>
      </c>
      <c r="BL112">
        <v>0</v>
      </c>
      <c r="BM112">
        <v>18.36</v>
      </c>
      <c r="BN112">
        <v>8.56</v>
      </c>
      <c r="BO112">
        <v>0</v>
      </c>
      <c r="BP112">
        <v>26.92</v>
      </c>
      <c r="BQ112">
        <v>19.52</v>
      </c>
      <c r="BR112">
        <v>9.2899999999999991</v>
      </c>
      <c r="BS112">
        <v>0</v>
      </c>
      <c r="BT112">
        <v>28.81</v>
      </c>
      <c r="BU112">
        <v>80284550</v>
      </c>
      <c r="BV112">
        <v>63388936</v>
      </c>
      <c r="BW112">
        <v>1963.1</v>
      </c>
      <c r="BX112">
        <v>27885.8</v>
      </c>
      <c r="BY112">
        <v>0</v>
      </c>
      <c r="BZ112">
        <v>0</v>
      </c>
      <c r="CA112">
        <v>7346504</v>
      </c>
      <c r="CB112">
        <v>0</v>
      </c>
      <c r="CC112">
        <v>0</v>
      </c>
      <c r="CD112">
        <v>183938.5</v>
      </c>
      <c r="CE112">
        <v>782389.5</v>
      </c>
      <c r="CF112">
        <v>0</v>
      </c>
      <c r="CG112">
        <v>11122</v>
      </c>
      <c r="CH112">
        <v>0</v>
      </c>
      <c r="CI112">
        <v>14944.9</v>
      </c>
      <c r="CJ112">
        <v>8710807</v>
      </c>
      <c r="CK112">
        <v>0</v>
      </c>
      <c r="CL112">
        <v>0</v>
      </c>
      <c r="CM112">
        <v>0</v>
      </c>
      <c r="CN112">
        <v>10898486</v>
      </c>
      <c r="CO112">
        <v>52306508</v>
      </c>
      <c r="CP112">
        <v>0</v>
      </c>
      <c r="CQ112">
        <v>1.4</v>
      </c>
      <c r="CR112">
        <v>9</v>
      </c>
      <c r="CS112">
        <v>0</v>
      </c>
      <c r="CT112">
        <v>4521.6000000000004</v>
      </c>
      <c r="CU112">
        <v>0</v>
      </c>
      <c r="CV112">
        <v>0</v>
      </c>
      <c r="CW112">
        <v>130</v>
      </c>
      <c r="CX112">
        <v>266</v>
      </c>
      <c r="CY112">
        <v>0</v>
      </c>
      <c r="CZ112">
        <v>2000.7</v>
      </c>
      <c r="DA112">
        <v>0</v>
      </c>
      <c r="DB112">
        <v>7</v>
      </c>
      <c r="DC112">
        <v>1225</v>
      </c>
      <c r="DD112">
        <v>0</v>
      </c>
      <c r="DE112">
        <v>0</v>
      </c>
      <c r="DF112">
        <v>0</v>
      </c>
      <c r="DG112">
        <v>4225.8</v>
      </c>
      <c r="DH112">
        <v>0</v>
      </c>
      <c r="DI112">
        <v>14264.5</v>
      </c>
      <c r="DJ112">
        <v>5.6</v>
      </c>
      <c r="DK112">
        <v>0</v>
      </c>
      <c r="DL112">
        <v>0</v>
      </c>
      <c r="DM112">
        <v>0</v>
      </c>
      <c r="DN112">
        <v>0</v>
      </c>
      <c r="DO112">
        <v>0</v>
      </c>
      <c r="DP112">
        <v>0</v>
      </c>
      <c r="DQ112">
        <v>0</v>
      </c>
    </row>
    <row r="113" spans="1:121" x14ac:dyDescent="0.45">
      <c r="A113" t="s">
        <v>134</v>
      </c>
      <c r="B113">
        <v>2028</v>
      </c>
      <c r="C113">
        <v>44178930</v>
      </c>
      <c r="D113">
        <v>189398.1</v>
      </c>
      <c r="E113">
        <v>0</v>
      </c>
      <c r="F113">
        <v>947664.6</v>
      </c>
      <c r="G113">
        <v>45315988.899999999</v>
      </c>
      <c r="H113">
        <v>42590817.5</v>
      </c>
      <c r="I113">
        <v>-37735350</v>
      </c>
      <c r="J113">
        <v>20498662</v>
      </c>
      <c r="K113">
        <v>71340584</v>
      </c>
      <c r="L113">
        <v>3.5900000000000001E-2</v>
      </c>
      <c r="M113">
        <v>5.3900000000000003E-2</v>
      </c>
      <c r="N113">
        <v>0.16</v>
      </c>
      <c r="O113">
        <v>55610.42</v>
      </c>
      <c r="P113">
        <v>10488.7</v>
      </c>
      <c r="Q113">
        <v>0.95</v>
      </c>
      <c r="R113">
        <v>0.93</v>
      </c>
      <c r="S113">
        <v>51.8</v>
      </c>
      <c r="T113">
        <v>5.7</v>
      </c>
      <c r="U113">
        <v>0.83</v>
      </c>
      <c r="V113">
        <v>2.6</v>
      </c>
      <c r="W113">
        <v>122.1</v>
      </c>
      <c r="X113">
        <v>0.04</v>
      </c>
      <c r="Y113">
        <v>52.2</v>
      </c>
      <c r="Z113">
        <v>6.2</v>
      </c>
      <c r="AA113">
        <v>58.4</v>
      </c>
      <c r="AB113">
        <v>69.599999999999994</v>
      </c>
      <c r="AC113">
        <v>7.6</v>
      </c>
      <c r="AD113">
        <v>1.1000000000000001</v>
      </c>
      <c r="AE113">
        <v>3.4</v>
      </c>
      <c r="AF113">
        <v>167.9</v>
      </c>
      <c r="AG113">
        <v>0.05</v>
      </c>
      <c r="AH113">
        <v>70.099999999999994</v>
      </c>
      <c r="AI113">
        <v>8.5</v>
      </c>
      <c r="AJ113">
        <v>78.5</v>
      </c>
      <c r="AK113">
        <v>81.900000000000006</v>
      </c>
      <c r="AL113">
        <v>3.6</v>
      </c>
      <c r="AM113">
        <v>0.49</v>
      </c>
      <c r="AN113">
        <v>7.9</v>
      </c>
      <c r="AO113">
        <v>354.9</v>
      </c>
      <c r="AP113">
        <v>0.04</v>
      </c>
      <c r="AQ113">
        <v>82.1</v>
      </c>
      <c r="AR113">
        <v>18.5</v>
      </c>
      <c r="AS113">
        <v>100.6</v>
      </c>
      <c r="AT113">
        <v>426.9</v>
      </c>
      <c r="AU113">
        <v>33.4</v>
      </c>
      <c r="AV113">
        <v>4.79</v>
      </c>
      <c r="AW113">
        <v>28.6</v>
      </c>
      <c r="AX113">
        <v>1373.3</v>
      </c>
      <c r="AY113">
        <v>0.25</v>
      </c>
      <c r="AZ113">
        <v>429.2</v>
      </c>
      <c r="BA113">
        <v>69.599999999999994</v>
      </c>
      <c r="BB113">
        <v>498.8</v>
      </c>
      <c r="BC113">
        <v>4901464.5</v>
      </c>
      <c r="BD113">
        <v>542.5</v>
      </c>
      <c r="BE113">
        <v>78.7</v>
      </c>
      <c r="BF113">
        <v>246061</v>
      </c>
      <c r="BG113">
        <v>11567.7</v>
      </c>
      <c r="BH113">
        <v>4.0999999999999996</v>
      </c>
      <c r="BI113">
        <v>4939121.8</v>
      </c>
      <c r="BJ113">
        <v>591908</v>
      </c>
      <c r="BK113">
        <v>5531029.7999999998</v>
      </c>
      <c r="BL113">
        <v>0</v>
      </c>
      <c r="BM113">
        <v>14.71</v>
      </c>
      <c r="BN113">
        <v>9.36</v>
      </c>
      <c r="BO113">
        <v>0</v>
      </c>
      <c r="BP113">
        <v>24.07</v>
      </c>
      <c r="BQ113">
        <v>15.68</v>
      </c>
      <c r="BR113">
        <v>10.130000000000001</v>
      </c>
      <c r="BS113">
        <v>0</v>
      </c>
      <c r="BT113">
        <v>25.81</v>
      </c>
      <c r="BU113">
        <v>96505016</v>
      </c>
      <c r="BV113">
        <v>83051336</v>
      </c>
      <c r="BW113">
        <v>161449.4</v>
      </c>
      <c r="BX113">
        <v>24645.8</v>
      </c>
      <c r="BY113">
        <v>0</v>
      </c>
      <c r="BZ113">
        <v>0</v>
      </c>
      <c r="CA113">
        <v>4202923</v>
      </c>
      <c r="CB113">
        <v>0</v>
      </c>
      <c r="CC113">
        <v>0</v>
      </c>
      <c r="CD113">
        <v>269793</v>
      </c>
      <c r="CE113">
        <v>591056.69999999995</v>
      </c>
      <c r="CF113">
        <v>0</v>
      </c>
      <c r="CG113">
        <v>4651.6000000000004</v>
      </c>
      <c r="CH113">
        <v>0</v>
      </c>
      <c r="CI113">
        <v>13454.9</v>
      </c>
      <c r="CJ113">
        <v>8455493</v>
      </c>
      <c r="CK113">
        <v>0</v>
      </c>
      <c r="CL113">
        <v>0</v>
      </c>
      <c r="CM113">
        <v>0</v>
      </c>
      <c r="CN113">
        <v>22862896</v>
      </c>
      <c r="CO113">
        <v>59918650</v>
      </c>
      <c r="CP113">
        <v>0</v>
      </c>
      <c r="CQ113">
        <v>100.1</v>
      </c>
      <c r="CR113">
        <v>9</v>
      </c>
      <c r="CS113">
        <v>0</v>
      </c>
      <c r="CT113">
        <v>4521.6000000000004</v>
      </c>
      <c r="CU113">
        <v>0</v>
      </c>
      <c r="CV113">
        <v>0</v>
      </c>
      <c r="CW113">
        <v>196.1</v>
      </c>
      <c r="CX113">
        <v>266</v>
      </c>
      <c r="CY113">
        <v>0</v>
      </c>
      <c r="CZ113">
        <v>1950.4</v>
      </c>
      <c r="DA113">
        <v>0</v>
      </c>
      <c r="DB113">
        <v>7</v>
      </c>
      <c r="DC113">
        <v>1225</v>
      </c>
      <c r="DD113">
        <v>0</v>
      </c>
      <c r="DE113">
        <v>0</v>
      </c>
      <c r="DF113">
        <v>0</v>
      </c>
      <c r="DG113">
        <v>9418.7000000000007</v>
      </c>
      <c r="DH113">
        <v>0</v>
      </c>
      <c r="DI113">
        <v>17861.099999999999</v>
      </c>
      <c r="DJ113">
        <v>400.3</v>
      </c>
      <c r="DK113">
        <v>0</v>
      </c>
      <c r="DL113">
        <v>0</v>
      </c>
      <c r="DM113">
        <v>0</v>
      </c>
      <c r="DN113">
        <v>0</v>
      </c>
      <c r="DO113">
        <v>0</v>
      </c>
      <c r="DP113">
        <v>0</v>
      </c>
      <c r="DQ113">
        <v>0</v>
      </c>
    </row>
    <row r="114" spans="1:121" x14ac:dyDescent="0.45">
      <c r="A114" t="s">
        <v>134</v>
      </c>
      <c r="B114">
        <v>2030</v>
      </c>
      <c r="C114">
        <v>45396876</v>
      </c>
      <c r="D114">
        <v>2508318</v>
      </c>
      <c r="E114">
        <v>0</v>
      </c>
      <c r="F114">
        <v>944269.4</v>
      </c>
      <c r="G114">
        <v>48849464.5</v>
      </c>
      <c r="H114">
        <v>43764984.100000001</v>
      </c>
      <c r="I114">
        <v>-32010165.100000001</v>
      </c>
      <c r="J114">
        <v>23457588</v>
      </c>
      <c r="K114">
        <v>69545864</v>
      </c>
      <c r="L114">
        <v>3.5900000000000001E-2</v>
      </c>
      <c r="M114">
        <v>5.3900000000000003E-2</v>
      </c>
      <c r="N114">
        <v>0.16</v>
      </c>
      <c r="O114">
        <v>61056.92</v>
      </c>
      <c r="P114">
        <v>10834.5</v>
      </c>
      <c r="Q114">
        <v>0.96</v>
      </c>
      <c r="R114">
        <v>0.95</v>
      </c>
      <c r="S114">
        <v>44.2</v>
      </c>
      <c r="T114">
        <v>4.9000000000000004</v>
      </c>
      <c r="U114">
        <v>0.72</v>
      </c>
      <c r="V114">
        <v>2.2999999999999998</v>
      </c>
      <c r="W114">
        <v>103.4</v>
      </c>
      <c r="X114">
        <v>0.04</v>
      </c>
      <c r="Y114">
        <v>44.6</v>
      </c>
      <c r="Z114">
        <v>5.4</v>
      </c>
      <c r="AA114">
        <v>50</v>
      </c>
      <c r="AB114">
        <v>54.2</v>
      </c>
      <c r="AC114">
        <v>6</v>
      </c>
      <c r="AD114">
        <v>0.87</v>
      </c>
      <c r="AE114">
        <v>2.8</v>
      </c>
      <c r="AF114">
        <v>128.30000000000001</v>
      </c>
      <c r="AG114">
        <v>0.05</v>
      </c>
      <c r="AH114">
        <v>54.6</v>
      </c>
      <c r="AI114">
        <v>6.6</v>
      </c>
      <c r="AJ114">
        <v>61.2</v>
      </c>
      <c r="AK114">
        <v>88.7</v>
      </c>
      <c r="AL114">
        <v>4.3</v>
      </c>
      <c r="AM114">
        <v>0.57999999999999996</v>
      </c>
      <c r="AN114">
        <v>8.1999999999999993</v>
      </c>
      <c r="AO114">
        <v>373.3</v>
      </c>
      <c r="AP114">
        <v>0.05</v>
      </c>
      <c r="AQ114">
        <v>89</v>
      </c>
      <c r="AR114">
        <v>19.3</v>
      </c>
      <c r="AS114">
        <v>108.3</v>
      </c>
      <c r="AT114">
        <v>381.8</v>
      </c>
      <c r="AU114">
        <v>31</v>
      </c>
      <c r="AV114">
        <v>4.43</v>
      </c>
      <c r="AW114">
        <v>24.5</v>
      </c>
      <c r="AX114">
        <v>1210.3</v>
      </c>
      <c r="AY114">
        <v>0.22</v>
      </c>
      <c r="AZ114">
        <v>383.9</v>
      </c>
      <c r="BA114">
        <v>60.6</v>
      </c>
      <c r="BB114">
        <v>444.5</v>
      </c>
      <c r="BC114">
        <v>4129505.9</v>
      </c>
      <c r="BD114">
        <v>460.8</v>
      </c>
      <c r="BE114">
        <v>66.900000000000006</v>
      </c>
      <c r="BF114">
        <v>214136.9</v>
      </c>
      <c r="BG114">
        <v>9652.7999999999993</v>
      </c>
      <c r="BH114">
        <v>3.7</v>
      </c>
      <c r="BI114">
        <v>4161501.9</v>
      </c>
      <c r="BJ114">
        <v>502805</v>
      </c>
      <c r="BK114">
        <v>4664306.9000000004</v>
      </c>
      <c r="BL114">
        <v>0</v>
      </c>
      <c r="BM114">
        <v>12.81</v>
      </c>
      <c r="BN114">
        <v>9.75</v>
      </c>
      <c r="BO114">
        <v>0</v>
      </c>
      <c r="BP114">
        <v>22.56</v>
      </c>
      <c r="BQ114">
        <v>14.08</v>
      </c>
      <c r="BR114">
        <v>11.02</v>
      </c>
      <c r="BS114">
        <v>0</v>
      </c>
      <c r="BT114">
        <v>25.1</v>
      </c>
      <c r="BU114">
        <v>95284540</v>
      </c>
      <c r="BV114">
        <v>80859630</v>
      </c>
      <c r="BW114">
        <v>2126852.2000000002</v>
      </c>
      <c r="BX114">
        <v>22336.9</v>
      </c>
      <c r="BY114">
        <v>0</v>
      </c>
      <c r="BZ114">
        <v>0</v>
      </c>
      <c r="CA114">
        <v>3576681.2</v>
      </c>
      <c r="CB114">
        <v>0</v>
      </c>
      <c r="CC114">
        <v>0</v>
      </c>
      <c r="CD114">
        <v>408604</v>
      </c>
      <c r="CE114">
        <v>403302.2</v>
      </c>
      <c r="CF114">
        <v>0</v>
      </c>
      <c r="CG114">
        <v>2189</v>
      </c>
      <c r="CH114">
        <v>0</v>
      </c>
      <c r="CI114">
        <v>12399.6</v>
      </c>
      <c r="CJ114">
        <v>8281153</v>
      </c>
      <c r="CK114">
        <v>0</v>
      </c>
      <c r="CL114">
        <v>0</v>
      </c>
      <c r="CM114">
        <v>0</v>
      </c>
      <c r="CN114">
        <v>26452238</v>
      </c>
      <c r="CO114">
        <v>53998790</v>
      </c>
      <c r="CP114">
        <v>0</v>
      </c>
      <c r="CQ114">
        <v>1410.1</v>
      </c>
      <c r="CR114">
        <v>9</v>
      </c>
      <c r="CS114">
        <v>0</v>
      </c>
      <c r="CT114">
        <v>4521.6000000000004</v>
      </c>
      <c r="CU114">
        <v>0</v>
      </c>
      <c r="CV114">
        <v>0</v>
      </c>
      <c r="CW114">
        <v>301.8</v>
      </c>
      <c r="CX114">
        <v>266</v>
      </c>
      <c r="CY114">
        <v>0</v>
      </c>
      <c r="CZ114">
        <v>1933.1</v>
      </c>
      <c r="DA114">
        <v>0</v>
      </c>
      <c r="DB114">
        <v>7</v>
      </c>
      <c r="DC114">
        <v>1225</v>
      </c>
      <c r="DD114">
        <v>0</v>
      </c>
      <c r="DE114">
        <v>0</v>
      </c>
      <c r="DF114">
        <v>0</v>
      </c>
      <c r="DG114">
        <v>11447.9</v>
      </c>
      <c r="DH114">
        <v>0</v>
      </c>
      <c r="DI114">
        <v>17861.099999999999</v>
      </c>
      <c r="DJ114">
        <v>5640.7</v>
      </c>
      <c r="DK114">
        <v>0</v>
      </c>
      <c r="DL114">
        <v>0</v>
      </c>
      <c r="DM114">
        <v>0</v>
      </c>
      <c r="DN114">
        <v>0</v>
      </c>
      <c r="DO114">
        <v>0</v>
      </c>
      <c r="DP114">
        <v>0</v>
      </c>
      <c r="DQ114">
        <v>0</v>
      </c>
    </row>
    <row r="115" spans="1:121" x14ac:dyDescent="0.45">
      <c r="A115" t="s">
        <v>134</v>
      </c>
      <c r="B115">
        <v>2035</v>
      </c>
      <c r="C115">
        <v>48413668</v>
      </c>
      <c r="D115">
        <v>5258950.5</v>
      </c>
      <c r="E115">
        <v>0</v>
      </c>
      <c r="F115">
        <v>1045780.6</v>
      </c>
      <c r="G115">
        <v>54718400.700000003</v>
      </c>
      <c r="H115">
        <v>46673340.700000003</v>
      </c>
      <c r="I115">
        <v>-34670944.299999997</v>
      </c>
      <c r="J115">
        <v>26573934</v>
      </c>
      <c r="K115">
        <v>76852616</v>
      </c>
      <c r="L115">
        <v>3.5900000000000001E-2</v>
      </c>
      <c r="M115">
        <v>5.3900000000000003E-2</v>
      </c>
      <c r="N115">
        <v>0.16</v>
      </c>
      <c r="O115">
        <v>86044.54</v>
      </c>
      <c r="P115">
        <v>11787.4</v>
      </c>
      <c r="Q115">
        <v>0.97</v>
      </c>
      <c r="R115">
        <v>0.96</v>
      </c>
      <c r="S115">
        <v>33</v>
      </c>
      <c r="T115">
        <v>3.7</v>
      </c>
      <c r="U115">
        <v>0.54</v>
      </c>
      <c r="V115">
        <v>1.8</v>
      </c>
      <c r="W115">
        <v>77.400000000000006</v>
      </c>
      <c r="X115">
        <v>0.03</v>
      </c>
      <c r="Y115">
        <v>33.299999999999997</v>
      </c>
      <c r="Z115">
        <v>4.0999999999999996</v>
      </c>
      <c r="AA115">
        <v>37.4</v>
      </c>
      <c r="AB115">
        <v>41.2</v>
      </c>
      <c r="AC115">
        <v>4.5999999999999996</v>
      </c>
      <c r="AD115">
        <v>0.67</v>
      </c>
      <c r="AE115">
        <v>2.2000000000000002</v>
      </c>
      <c r="AF115">
        <v>97.1</v>
      </c>
      <c r="AG115">
        <v>0.04</v>
      </c>
      <c r="AH115">
        <v>41.6</v>
      </c>
      <c r="AI115">
        <v>5.0999999999999996</v>
      </c>
      <c r="AJ115">
        <v>46.6</v>
      </c>
      <c r="AK115">
        <v>121.6</v>
      </c>
      <c r="AL115">
        <v>6.9</v>
      </c>
      <c r="AM115">
        <v>0.96</v>
      </c>
      <c r="AN115">
        <v>10.3</v>
      </c>
      <c r="AO115">
        <v>482</v>
      </c>
      <c r="AP115">
        <v>0.06</v>
      </c>
      <c r="AQ115">
        <v>122.1</v>
      </c>
      <c r="AR115">
        <v>24.6</v>
      </c>
      <c r="AS115">
        <v>146.69999999999999</v>
      </c>
      <c r="AT115">
        <v>350</v>
      </c>
      <c r="AU115">
        <v>28.6</v>
      </c>
      <c r="AV115">
        <v>4.09</v>
      </c>
      <c r="AW115">
        <v>22.4</v>
      </c>
      <c r="AX115">
        <v>1104.0999999999999</v>
      </c>
      <c r="AY115">
        <v>0.2</v>
      </c>
      <c r="AZ115">
        <v>352</v>
      </c>
      <c r="BA115">
        <v>55.3</v>
      </c>
      <c r="BB115">
        <v>407.3</v>
      </c>
      <c r="BC115">
        <v>3404919</v>
      </c>
      <c r="BD115">
        <v>380.6</v>
      </c>
      <c r="BE115">
        <v>55.3</v>
      </c>
      <c r="BF115">
        <v>188049.8</v>
      </c>
      <c r="BG115">
        <v>7970.1</v>
      </c>
      <c r="BH115">
        <v>3.3</v>
      </c>
      <c r="BI115">
        <v>3431343.8</v>
      </c>
      <c r="BJ115">
        <v>426471.6</v>
      </c>
      <c r="BK115">
        <v>3857815.4</v>
      </c>
      <c r="BL115">
        <v>0</v>
      </c>
      <c r="BM115">
        <v>11.22</v>
      </c>
      <c r="BN115">
        <v>13.21</v>
      </c>
      <c r="BO115">
        <v>0</v>
      </c>
      <c r="BP115">
        <v>24.42</v>
      </c>
      <c r="BQ115">
        <v>12.64</v>
      </c>
      <c r="BR115">
        <v>15.63</v>
      </c>
      <c r="BS115">
        <v>0</v>
      </c>
      <c r="BT115">
        <v>28.28</v>
      </c>
      <c r="BU115">
        <v>105381590</v>
      </c>
      <c r="BV115">
        <v>89389340</v>
      </c>
      <c r="BW115">
        <v>4492511.5</v>
      </c>
      <c r="BX115">
        <v>20874.400000000001</v>
      </c>
      <c r="BY115">
        <v>0</v>
      </c>
      <c r="BZ115">
        <v>0</v>
      </c>
      <c r="CA115">
        <v>2955038.2</v>
      </c>
      <c r="CB115">
        <v>0</v>
      </c>
      <c r="CC115">
        <v>0</v>
      </c>
      <c r="CD115">
        <v>730427.2</v>
      </c>
      <c r="CE115">
        <v>326421.40000000002</v>
      </c>
      <c r="CF115">
        <v>0</v>
      </c>
      <c r="CG115">
        <v>545.4</v>
      </c>
      <c r="CH115">
        <v>0</v>
      </c>
      <c r="CI115">
        <v>11552.9</v>
      </c>
      <c r="CJ115">
        <v>8185299</v>
      </c>
      <c r="CK115">
        <v>0</v>
      </c>
      <c r="CL115">
        <v>0</v>
      </c>
      <c r="CM115">
        <v>0</v>
      </c>
      <c r="CN115">
        <v>29589948</v>
      </c>
      <c r="CO115">
        <v>59068970</v>
      </c>
      <c r="CP115">
        <v>0</v>
      </c>
      <c r="CQ115">
        <v>2612.1999999999998</v>
      </c>
      <c r="CR115">
        <v>9</v>
      </c>
      <c r="CS115">
        <v>0</v>
      </c>
      <c r="CT115">
        <v>4410.3</v>
      </c>
      <c r="CU115">
        <v>0</v>
      </c>
      <c r="CV115">
        <v>0</v>
      </c>
      <c r="CW115">
        <v>571.4</v>
      </c>
      <c r="CX115">
        <v>266</v>
      </c>
      <c r="CY115">
        <v>0</v>
      </c>
      <c r="CZ115">
        <v>1877.4</v>
      </c>
      <c r="DA115">
        <v>0</v>
      </c>
      <c r="DB115">
        <v>7</v>
      </c>
      <c r="DC115">
        <v>1225</v>
      </c>
      <c r="DD115">
        <v>0</v>
      </c>
      <c r="DE115">
        <v>0</v>
      </c>
      <c r="DF115">
        <v>0</v>
      </c>
      <c r="DG115">
        <v>13456.7</v>
      </c>
      <c r="DH115">
        <v>0</v>
      </c>
      <c r="DI115">
        <v>19452.400000000001</v>
      </c>
      <c r="DJ115">
        <v>13131.3</v>
      </c>
      <c r="DK115">
        <v>0</v>
      </c>
      <c r="DL115">
        <v>0</v>
      </c>
      <c r="DM115">
        <v>0</v>
      </c>
      <c r="DN115">
        <v>0</v>
      </c>
      <c r="DO115">
        <v>0</v>
      </c>
      <c r="DP115">
        <v>0</v>
      </c>
      <c r="DQ115">
        <v>0</v>
      </c>
    </row>
    <row r="116" spans="1:121" x14ac:dyDescent="0.45">
      <c r="A116" t="s">
        <v>134</v>
      </c>
      <c r="B116">
        <v>2040</v>
      </c>
      <c r="C116">
        <v>51806170</v>
      </c>
      <c r="D116">
        <v>5983274</v>
      </c>
      <c r="E116">
        <v>0</v>
      </c>
      <c r="F116">
        <v>1140166.6000000001</v>
      </c>
      <c r="G116">
        <v>58929606.5</v>
      </c>
      <c r="H116">
        <v>49943896.399999999</v>
      </c>
      <c r="I116">
        <v>-34547618.799999997</v>
      </c>
      <c r="J116">
        <v>30705756</v>
      </c>
      <c r="K116">
        <v>80296010</v>
      </c>
      <c r="L116">
        <v>3.5900000000000001E-2</v>
      </c>
      <c r="M116">
        <v>5.3900000000000003E-2</v>
      </c>
      <c r="N116">
        <v>0.16</v>
      </c>
      <c r="O116">
        <v>85030.09</v>
      </c>
      <c r="P116">
        <v>12831.6</v>
      </c>
      <c r="Q116">
        <v>0.98</v>
      </c>
      <c r="R116">
        <v>0.97</v>
      </c>
      <c r="S116">
        <v>22.2</v>
      </c>
      <c r="T116">
        <v>2.5</v>
      </c>
      <c r="U116">
        <v>0.36</v>
      </c>
      <c r="V116">
        <v>1.4</v>
      </c>
      <c r="W116">
        <v>52.8</v>
      </c>
      <c r="X116">
        <v>0.03</v>
      </c>
      <c r="Y116">
        <v>22.3</v>
      </c>
      <c r="Z116">
        <v>3</v>
      </c>
      <c r="AA116">
        <v>25.3</v>
      </c>
      <c r="AB116">
        <v>27.5</v>
      </c>
      <c r="AC116">
        <v>3</v>
      </c>
      <c r="AD116">
        <v>0.44</v>
      </c>
      <c r="AE116">
        <v>1.7</v>
      </c>
      <c r="AF116">
        <v>65.7</v>
      </c>
      <c r="AG116">
        <v>0.03</v>
      </c>
      <c r="AH116">
        <v>27.7</v>
      </c>
      <c r="AI116">
        <v>3.7</v>
      </c>
      <c r="AJ116">
        <v>31.4</v>
      </c>
      <c r="AK116">
        <v>149.6</v>
      </c>
      <c r="AL116">
        <v>9.1999999999999993</v>
      </c>
      <c r="AM116">
        <v>1.26</v>
      </c>
      <c r="AN116">
        <v>12.2</v>
      </c>
      <c r="AO116">
        <v>579</v>
      </c>
      <c r="AP116">
        <v>0.08</v>
      </c>
      <c r="AQ116">
        <v>150.19999999999999</v>
      </c>
      <c r="AR116">
        <v>29.4</v>
      </c>
      <c r="AS116">
        <v>179.7</v>
      </c>
      <c r="AT116">
        <v>304.89999999999998</v>
      </c>
      <c r="AU116">
        <v>24.2</v>
      </c>
      <c r="AV116">
        <v>3.44</v>
      </c>
      <c r="AW116">
        <v>20.2</v>
      </c>
      <c r="AX116">
        <v>991.4</v>
      </c>
      <c r="AY116">
        <v>0.17</v>
      </c>
      <c r="AZ116">
        <v>306.60000000000002</v>
      </c>
      <c r="BA116">
        <v>49.8</v>
      </c>
      <c r="BB116">
        <v>356.4</v>
      </c>
      <c r="BC116">
        <v>2353143.4</v>
      </c>
      <c r="BD116">
        <v>261.8</v>
      </c>
      <c r="BE116">
        <v>38</v>
      </c>
      <c r="BF116">
        <v>152106</v>
      </c>
      <c r="BG116">
        <v>5599.4</v>
      </c>
      <c r="BH116">
        <v>2.8</v>
      </c>
      <c r="BI116">
        <v>2371317.4</v>
      </c>
      <c r="BJ116">
        <v>319730.09999999998</v>
      </c>
      <c r="BK116">
        <v>2691047.5</v>
      </c>
      <c r="BL116">
        <v>0</v>
      </c>
      <c r="BM116">
        <v>9.74</v>
      </c>
      <c r="BN116">
        <v>12.74</v>
      </c>
      <c r="BO116">
        <v>0</v>
      </c>
      <c r="BP116">
        <v>22.48</v>
      </c>
      <c r="BQ116">
        <v>11.05</v>
      </c>
      <c r="BR116">
        <v>15.12</v>
      </c>
      <c r="BS116">
        <v>0</v>
      </c>
      <c r="BT116">
        <v>26.17</v>
      </c>
      <c r="BU116">
        <v>108923670</v>
      </c>
      <c r="BV116">
        <v>93477224</v>
      </c>
      <c r="BW116">
        <v>5093412</v>
      </c>
      <c r="BX116">
        <v>18753.599999999999</v>
      </c>
      <c r="BY116">
        <v>0</v>
      </c>
      <c r="BZ116">
        <v>0</v>
      </c>
      <c r="CA116">
        <v>2030755.6</v>
      </c>
      <c r="CB116">
        <v>0</v>
      </c>
      <c r="CC116">
        <v>0</v>
      </c>
      <c r="CD116">
        <v>1115218.6000000001</v>
      </c>
      <c r="CE116">
        <v>262340.40000000002</v>
      </c>
      <c r="CF116">
        <v>0</v>
      </c>
      <c r="CG116">
        <v>419.6</v>
      </c>
      <c r="CH116">
        <v>0</v>
      </c>
      <c r="CI116">
        <v>10441</v>
      </c>
      <c r="CJ116">
        <v>8030335</v>
      </c>
      <c r="CK116">
        <v>0</v>
      </c>
      <c r="CL116">
        <v>0</v>
      </c>
      <c r="CM116">
        <v>0</v>
      </c>
      <c r="CN116">
        <v>30045148</v>
      </c>
      <c r="CO116">
        <v>62316856</v>
      </c>
      <c r="CP116">
        <v>0</v>
      </c>
      <c r="CQ116">
        <v>2862.7</v>
      </c>
      <c r="CR116">
        <v>9</v>
      </c>
      <c r="CS116">
        <v>0</v>
      </c>
      <c r="CT116">
        <v>4410.3</v>
      </c>
      <c r="CU116">
        <v>0</v>
      </c>
      <c r="CV116">
        <v>0</v>
      </c>
      <c r="CW116">
        <v>846.7</v>
      </c>
      <c r="CX116">
        <v>266</v>
      </c>
      <c r="CY116">
        <v>0</v>
      </c>
      <c r="CZ116">
        <v>1862.1</v>
      </c>
      <c r="DA116">
        <v>0</v>
      </c>
      <c r="DB116">
        <v>7</v>
      </c>
      <c r="DC116">
        <v>1225</v>
      </c>
      <c r="DD116">
        <v>0</v>
      </c>
      <c r="DE116">
        <v>0</v>
      </c>
      <c r="DF116">
        <v>0</v>
      </c>
      <c r="DG116">
        <v>14412.1</v>
      </c>
      <c r="DH116">
        <v>0</v>
      </c>
      <c r="DI116">
        <v>21690.9</v>
      </c>
      <c r="DJ116">
        <v>14519.7</v>
      </c>
      <c r="DK116">
        <v>0</v>
      </c>
      <c r="DL116">
        <v>0</v>
      </c>
      <c r="DM116">
        <v>0</v>
      </c>
      <c r="DN116">
        <v>0</v>
      </c>
      <c r="DO116">
        <v>0</v>
      </c>
      <c r="DP116">
        <v>0</v>
      </c>
      <c r="DQ116">
        <v>0</v>
      </c>
    </row>
    <row r="117" spans="1:121" x14ac:dyDescent="0.45">
      <c r="A117" t="s">
        <v>134</v>
      </c>
      <c r="B117">
        <v>2045</v>
      </c>
      <c r="C117">
        <v>54736970</v>
      </c>
      <c r="D117">
        <v>13550648</v>
      </c>
      <c r="E117">
        <v>0</v>
      </c>
      <c r="F117">
        <v>1287326.8</v>
      </c>
      <c r="G117">
        <v>69574939.799999997</v>
      </c>
      <c r="H117">
        <v>52769320.299999997</v>
      </c>
      <c r="I117">
        <v>-43369610.799999997</v>
      </c>
      <c r="J117">
        <v>35113452</v>
      </c>
      <c r="K117">
        <v>91190770</v>
      </c>
      <c r="L117">
        <v>3.5900000000000001E-2</v>
      </c>
      <c r="M117">
        <v>5.3900000000000003E-2</v>
      </c>
      <c r="N117">
        <v>0.16</v>
      </c>
      <c r="O117">
        <v>85363.93</v>
      </c>
      <c r="P117">
        <v>13657.4</v>
      </c>
      <c r="Q117">
        <v>0.99</v>
      </c>
      <c r="R117">
        <v>0.99</v>
      </c>
      <c r="S117">
        <v>12.3</v>
      </c>
      <c r="T117">
        <v>1.3</v>
      </c>
      <c r="U117">
        <v>0.19</v>
      </c>
      <c r="V117">
        <v>0.4</v>
      </c>
      <c r="W117">
        <v>29.2</v>
      </c>
      <c r="X117">
        <v>0.01</v>
      </c>
      <c r="Y117">
        <v>12.4</v>
      </c>
      <c r="Z117">
        <v>1.3</v>
      </c>
      <c r="AA117">
        <v>13.7</v>
      </c>
      <c r="AB117">
        <v>14.9</v>
      </c>
      <c r="AC117">
        <v>1.6</v>
      </c>
      <c r="AD117">
        <v>0.23</v>
      </c>
      <c r="AE117">
        <v>0.6</v>
      </c>
      <c r="AF117">
        <v>36</v>
      </c>
      <c r="AG117">
        <v>0.01</v>
      </c>
      <c r="AH117">
        <v>15.1</v>
      </c>
      <c r="AI117">
        <v>1.6</v>
      </c>
      <c r="AJ117">
        <v>16.7</v>
      </c>
      <c r="AK117">
        <v>160.19999999999999</v>
      </c>
      <c r="AL117">
        <v>8.9</v>
      </c>
      <c r="AM117">
        <v>1.22</v>
      </c>
      <c r="AN117">
        <v>14</v>
      </c>
      <c r="AO117">
        <v>649.20000000000005</v>
      </c>
      <c r="AP117">
        <v>0.08</v>
      </c>
      <c r="AQ117">
        <v>160.80000000000001</v>
      </c>
      <c r="AR117">
        <v>33.299999999999997</v>
      </c>
      <c r="AS117">
        <v>194.2</v>
      </c>
      <c r="AT117">
        <v>239.8</v>
      </c>
      <c r="AU117">
        <v>17.8</v>
      </c>
      <c r="AV117">
        <v>2.5099999999999998</v>
      </c>
      <c r="AW117">
        <v>16.899999999999999</v>
      </c>
      <c r="AX117">
        <v>824.5</v>
      </c>
      <c r="AY117">
        <v>0.13</v>
      </c>
      <c r="AZ117">
        <v>241.1</v>
      </c>
      <c r="BA117">
        <v>41.5</v>
      </c>
      <c r="BB117">
        <v>282.60000000000002</v>
      </c>
      <c r="BC117">
        <v>1495147.3</v>
      </c>
      <c r="BD117">
        <v>163.1</v>
      </c>
      <c r="BE117">
        <v>23.6</v>
      </c>
      <c r="BF117">
        <v>54643.199999999997</v>
      </c>
      <c r="BG117">
        <v>3548.1</v>
      </c>
      <c r="BH117">
        <v>0.7</v>
      </c>
      <c r="BI117">
        <v>1506461.1</v>
      </c>
      <c r="BJ117">
        <v>160578</v>
      </c>
      <c r="BK117">
        <v>1667039.1</v>
      </c>
      <c r="BL117">
        <v>0</v>
      </c>
      <c r="BM117">
        <v>7.43</v>
      </c>
      <c r="BN117">
        <v>11.42</v>
      </c>
      <c r="BO117">
        <v>0</v>
      </c>
      <c r="BP117">
        <v>18.850000000000001</v>
      </c>
      <c r="BQ117">
        <v>9.0299999999999994</v>
      </c>
      <c r="BR117">
        <v>15.04</v>
      </c>
      <c r="BS117">
        <v>0</v>
      </c>
      <c r="BT117">
        <v>24.06</v>
      </c>
      <c r="BU117">
        <v>126085550</v>
      </c>
      <c r="BV117">
        <v>112944550</v>
      </c>
      <c r="BW117">
        <v>11588955</v>
      </c>
      <c r="BX117">
        <v>16237.7</v>
      </c>
      <c r="BY117">
        <v>0</v>
      </c>
      <c r="BZ117">
        <v>0</v>
      </c>
      <c r="CA117">
        <v>1269205.8999999999</v>
      </c>
      <c r="CB117">
        <v>0</v>
      </c>
      <c r="CC117">
        <v>0</v>
      </c>
      <c r="CD117">
        <v>1406583.9</v>
      </c>
      <c r="CE117">
        <v>257426.1</v>
      </c>
      <c r="CF117">
        <v>0</v>
      </c>
      <c r="CG117">
        <v>428.7</v>
      </c>
      <c r="CH117">
        <v>0</v>
      </c>
      <c r="CI117">
        <v>8748.4</v>
      </c>
      <c r="CJ117">
        <v>0</v>
      </c>
      <c r="CK117">
        <v>0</v>
      </c>
      <c r="CL117">
        <v>0</v>
      </c>
      <c r="CM117">
        <v>0</v>
      </c>
      <c r="CN117">
        <v>44813956</v>
      </c>
      <c r="CO117">
        <v>66724012</v>
      </c>
      <c r="CP117">
        <v>0</v>
      </c>
      <c r="CQ117">
        <v>6159.6</v>
      </c>
      <c r="CR117">
        <v>9</v>
      </c>
      <c r="CS117">
        <v>0</v>
      </c>
      <c r="CT117">
        <v>4303</v>
      </c>
      <c r="CU117">
        <v>0</v>
      </c>
      <c r="CV117">
        <v>0</v>
      </c>
      <c r="CW117">
        <v>1156.2</v>
      </c>
      <c r="CX117">
        <v>266</v>
      </c>
      <c r="CY117">
        <v>0</v>
      </c>
      <c r="CZ117">
        <v>1800.3</v>
      </c>
      <c r="DA117">
        <v>0</v>
      </c>
      <c r="DB117">
        <v>7</v>
      </c>
      <c r="DC117">
        <v>0</v>
      </c>
      <c r="DD117">
        <v>0</v>
      </c>
      <c r="DE117">
        <v>0</v>
      </c>
      <c r="DF117">
        <v>0</v>
      </c>
      <c r="DG117">
        <v>22022.2</v>
      </c>
      <c r="DH117">
        <v>0</v>
      </c>
      <c r="DI117">
        <v>23749.9</v>
      </c>
      <c r="DJ117">
        <v>33025.599999999999</v>
      </c>
      <c r="DK117">
        <v>0</v>
      </c>
      <c r="DL117">
        <v>0</v>
      </c>
      <c r="DM117">
        <v>0</v>
      </c>
      <c r="DN117">
        <v>0</v>
      </c>
      <c r="DO117">
        <v>0</v>
      </c>
      <c r="DP117">
        <v>0</v>
      </c>
      <c r="DQ117">
        <v>0</v>
      </c>
    </row>
    <row r="118" spans="1:121" x14ac:dyDescent="0.45">
      <c r="A118" t="s">
        <v>134</v>
      </c>
      <c r="B118">
        <v>2050</v>
      </c>
      <c r="C118">
        <v>57314056</v>
      </c>
      <c r="D118">
        <v>14140022</v>
      </c>
      <c r="E118">
        <v>0</v>
      </c>
      <c r="F118">
        <v>1302959.5</v>
      </c>
      <c r="G118">
        <v>72757038.5</v>
      </c>
      <c r="H118">
        <v>55253711.100000001</v>
      </c>
      <c r="I118">
        <v>-43925342.899999999</v>
      </c>
      <c r="J118">
        <v>35434870</v>
      </c>
      <c r="K118">
        <v>92198320</v>
      </c>
      <c r="L118">
        <v>3.5900000000000001E-2</v>
      </c>
      <c r="M118">
        <v>5.3900000000000003E-2</v>
      </c>
      <c r="N118">
        <v>0.16</v>
      </c>
      <c r="O118">
        <v>85687.17</v>
      </c>
      <c r="P118">
        <v>14297.9</v>
      </c>
      <c r="Q118">
        <v>0.99</v>
      </c>
      <c r="R118">
        <v>0.99</v>
      </c>
      <c r="S118">
        <v>8.3000000000000007</v>
      </c>
      <c r="T118">
        <v>0.9</v>
      </c>
      <c r="U118">
        <v>0.13</v>
      </c>
      <c r="V118">
        <v>0.3</v>
      </c>
      <c r="W118">
        <v>20.9</v>
      </c>
      <c r="X118">
        <v>0</v>
      </c>
      <c r="Y118">
        <v>8.4</v>
      </c>
      <c r="Z118">
        <v>1</v>
      </c>
      <c r="AA118">
        <v>9.3000000000000007</v>
      </c>
      <c r="AB118">
        <v>11.2</v>
      </c>
      <c r="AC118">
        <v>1.1000000000000001</v>
      </c>
      <c r="AD118">
        <v>0.17</v>
      </c>
      <c r="AE118">
        <v>0.5</v>
      </c>
      <c r="AF118">
        <v>28.9</v>
      </c>
      <c r="AG118">
        <v>0.01</v>
      </c>
      <c r="AH118">
        <v>11.3</v>
      </c>
      <c r="AI118">
        <v>1.3</v>
      </c>
      <c r="AJ118">
        <v>12.6</v>
      </c>
      <c r="AK118">
        <v>165.2</v>
      </c>
      <c r="AL118">
        <v>8.6999999999999993</v>
      </c>
      <c r="AM118">
        <v>1.18</v>
      </c>
      <c r="AN118">
        <v>15</v>
      </c>
      <c r="AO118">
        <v>685.8</v>
      </c>
      <c r="AP118">
        <v>0.09</v>
      </c>
      <c r="AQ118">
        <v>165.8</v>
      </c>
      <c r="AR118">
        <v>35.5</v>
      </c>
      <c r="AS118">
        <v>201.2</v>
      </c>
      <c r="AT118">
        <v>224.7</v>
      </c>
      <c r="AU118">
        <v>14.4</v>
      </c>
      <c r="AV118">
        <v>2.0099999999999998</v>
      </c>
      <c r="AW118">
        <v>17.7</v>
      </c>
      <c r="AX118">
        <v>843.9</v>
      </c>
      <c r="AY118">
        <v>0.12</v>
      </c>
      <c r="AZ118">
        <v>225.7</v>
      </c>
      <c r="BA118">
        <v>42.9</v>
      </c>
      <c r="BB118">
        <v>268.60000000000002</v>
      </c>
      <c r="BC118">
        <v>1056042.8999999999</v>
      </c>
      <c r="BD118">
        <v>110.5</v>
      </c>
      <c r="BE118">
        <v>16</v>
      </c>
      <c r="BF118">
        <v>42959.5</v>
      </c>
      <c r="BG118">
        <v>2655.3</v>
      </c>
      <c r="BH118">
        <v>0.5</v>
      </c>
      <c r="BI118">
        <v>1063695.1000000001</v>
      </c>
      <c r="BJ118">
        <v>122229.3</v>
      </c>
      <c r="BK118">
        <v>1185924.3999999999</v>
      </c>
      <c r="BL118">
        <v>0</v>
      </c>
      <c r="BM118">
        <v>7.34</v>
      </c>
      <c r="BN118">
        <v>11.26</v>
      </c>
      <c r="BO118">
        <v>0</v>
      </c>
      <c r="BP118">
        <v>18.600000000000001</v>
      </c>
      <c r="BQ118">
        <v>9.0299999999999994</v>
      </c>
      <c r="BR118">
        <v>14.79</v>
      </c>
      <c r="BS118">
        <v>0</v>
      </c>
      <c r="BT118">
        <v>23.83</v>
      </c>
      <c r="BU118">
        <v>129948520</v>
      </c>
      <c r="BV118">
        <v>116682380</v>
      </c>
      <c r="BW118">
        <v>12079235</v>
      </c>
      <c r="BX118">
        <v>15701.6</v>
      </c>
      <c r="BY118">
        <v>0</v>
      </c>
      <c r="BZ118">
        <v>0</v>
      </c>
      <c r="CA118">
        <v>847201.2</v>
      </c>
      <c r="CB118">
        <v>0</v>
      </c>
      <c r="CC118">
        <v>0</v>
      </c>
      <c r="CD118">
        <v>1736633.8</v>
      </c>
      <c r="CE118">
        <v>315442.5</v>
      </c>
      <c r="CF118">
        <v>0</v>
      </c>
      <c r="CG118">
        <v>59.9</v>
      </c>
      <c r="CH118">
        <v>0</v>
      </c>
      <c r="CI118">
        <v>8489.7999999999993</v>
      </c>
      <c r="CJ118">
        <v>0</v>
      </c>
      <c r="CK118">
        <v>0</v>
      </c>
      <c r="CL118">
        <v>0</v>
      </c>
      <c r="CM118">
        <v>0</v>
      </c>
      <c r="CN118">
        <v>49393492</v>
      </c>
      <c r="CO118">
        <v>65552256</v>
      </c>
      <c r="CP118">
        <v>0</v>
      </c>
      <c r="CQ118">
        <v>6533.8</v>
      </c>
      <c r="CR118">
        <v>9</v>
      </c>
      <c r="CS118">
        <v>0</v>
      </c>
      <c r="CT118">
        <v>3117.7</v>
      </c>
      <c r="CU118">
        <v>0</v>
      </c>
      <c r="CV118">
        <v>0</v>
      </c>
      <c r="CW118">
        <v>1497.8</v>
      </c>
      <c r="CX118">
        <v>266</v>
      </c>
      <c r="CY118">
        <v>0</v>
      </c>
      <c r="CZ118">
        <v>1787.6</v>
      </c>
      <c r="DA118">
        <v>0</v>
      </c>
      <c r="DB118">
        <v>7</v>
      </c>
      <c r="DC118">
        <v>0</v>
      </c>
      <c r="DD118">
        <v>0</v>
      </c>
      <c r="DE118">
        <v>0</v>
      </c>
      <c r="DF118">
        <v>0</v>
      </c>
      <c r="DG118">
        <v>26159</v>
      </c>
      <c r="DH118">
        <v>0</v>
      </c>
      <c r="DI118">
        <v>23312</v>
      </c>
      <c r="DJ118">
        <v>31567.8</v>
      </c>
      <c r="DK118">
        <v>0</v>
      </c>
      <c r="DL118">
        <v>0</v>
      </c>
      <c r="DM118">
        <v>0</v>
      </c>
      <c r="DN118">
        <v>0</v>
      </c>
      <c r="DO118">
        <v>0</v>
      </c>
      <c r="DP118">
        <v>0</v>
      </c>
      <c r="DQ118">
        <v>0</v>
      </c>
    </row>
    <row r="119" spans="1:121" x14ac:dyDescent="0.45">
      <c r="A119" t="s">
        <v>137</v>
      </c>
      <c r="B119">
        <v>2024</v>
      </c>
      <c r="C119">
        <v>98324136</v>
      </c>
      <c r="D119">
        <v>458.6</v>
      </c>
      <c r="E119">
        <v>0</v>
      </c>
      <c r="F119">
        <v>714814.4</v>
      </c>
      <c r="G119">
        <v>99039407</v>
      </c>
      <c r="H119">
        <v>94788318.799999997</v>
      </c>
      <c r="I119">
        <v>98101952.200000003</v>
      </c>
      <c r="J119">
        <v>63268000</v>
      </c>
      <c r="K119">
        <v>30659604</v>
      </c>
      <c r="L119">
        <v>3.5900000000000001E-2</v>
      </c>
      <c r="M119">
        <v>5.3999999999999999E-2</v>
      </c>
      <c r="N119">
        <v>0.1507</v>
      </c>
      <c r="O119">
        <v>19642.39</v>
      </c>
      <c r="P119">
        <v>20466.400000000001</v>
      </c>
      <c r="Q119">
        <v>0.08</v>
      </c>
      <c r="R119">
        <v>0.17</v>
      </c>
      <c r="S119">
        <v>843.9</v>
      </c>
      <c r="T119">
        <v>89.9</v>
      </c>
      <c r="U119">
        <v>13.01</v>
      </c>
      <c r="V119">
        <v>32.700000000000003</v>
      </c>
      <c r="W119">
        <v>2071.1999999999998</v>
      </c>
      <c r="X119">
        <v>0.41</v>
      </c>
      <c r="Y119">
        <v>850.1</v>
      </c>
      <c r="Z119">
        <v>94.5</v>
      </c>
      <c r="AA119">
        <v>944.6</v>
      </c>
      <c r="AB119">
        <v>773.7</v>
      </c>
      <c r="AC119">
        <v>81.3</v>
      </c>
      <c r="AD119">
        <v>11.75</v>
      </c>
      <c r="AE119">
        <v>31.4</v>
      </c>
      <c r="AF119">
        <v>1936.1</v>
      </c>
      <c r="AG119">
        <v>0.39</v>
      </c>
      <c r="AH119">
        <v>779.4</v>
      </c>
      <c r="AI119">
        <v>89.2</v>
      </c>
      <c r="AJ119">
        <v>868.6</v>
      </c>
      <c r="AK119">
        <v>314.5</v>
      </c>
      <c r="AL119">
        <v>21.9</v>
      </c>
      <c r="AM119">
        <v>3.08</v>
      </c>
      <c r="AN119">
        <v>22.9</v>
      </c>
      <c r="AO119">
        <v>1122.4000000000001</v>
      </c>
      <c r="AP119">
        <v>0.16</v>
      </c>
      <c r="AQ119">
        <v>316</v>
      </c>
      <c r="AR119">
        <v>56.4</v>
      </c>
      <c r="AS119">
        <v>372.4</v>
      </c>
      <c r="AT119">
        <v>796</v>
      </c>
      <c r="AU119">
        <v>64</v>
      </c>
      <c r="AV119">
        <v>9.23</v>
      </c>
      <c r="AW119">
        <v>51.7</v>
      </c>
      <c r="AX119">
        <v>2459.5</v>
      </c>
      <c r="AY119">
        <v>0.49</v>
      </c>
      <c r="AZ119">
        <v>800.4</v>
      </c>
      <c r="BA119">
        <v>125.1</v>
      </c>
      <c r="BB119">
        <v>925.5</v>
      </c>
      <c r="BC119">
        <v>55525667.100000001</v>
      </c>
      <c r="BD119">
        <v>5912.7</v>
      </c>
      <c r="BE119">
        <v>855.8</v>
      </c>
      <c r="BF119">
        <v>2150194</v>
      </c>
      <c r="BG119">
        <v>136306.5</v>
      </c>
      <c r="BH119">
        <v>27.2</v>
      </c>
      <c r="BI119">
        <v>55935487.700000003</v>
      </c>
      <c r="BJ119">
        <v>6219565.7999999998</v>
      </c>
      <c r="BK119">
        <v>62155053.5</v>
      </c>
      <c r="BL119">
        <v>0</v>
      </c>
      <c r="BM119">
        <v>31.88</v>
      </c>
      <c r="BN119">
        <v>4.04</v>
      </c>
      <c r="BO119">
        <v>0</v>
      </c>
      <c r="BP119">
        <v>35.92</v>
      </c>
      <c r="BQ119">
        <v>33.75</v>
      </c>
      <c r="BR119">
        <v>4.37</v>
      </c>
      <c r="BS119">
        <v>0</v>
      </c>
      <c r="BT119">
        <v>38.119999999999997</v>
      </c>
      <c r="BU119">
        <v>66250868</v>
      </c>
      <c r="BV119">
        <v>937454.8</v>
      </c>
      <c r="BW119">
        <v>396.1</v>
      </c>
      <c r="BX119">
        <v>101532.2</v>
      </c>
      <c r="BY119">
        <v>0</v>
      </c>
      <c r="BZ119">
        <v>0</v>
      </c>
      <c r="CA119">
        <v>47638332</v>
      </c>
      <c r="CB119">
        <v>0</v>
      </c>
      <c r="CC119">
        <v>0</v>
      </c>
      <c r="CD119">
        <v>77406.3</v>
      </c>
      <c r="CE119">
        <v>12848420</v>
      </c>
      <c r="CF119">
        <v>0</v>
      </c>
      <c r="CG119">
        <v>483292.1</v>
      </c>
      <c r="CH119">
        <v>0</v>
      </c>
      <c r="CI119">
        <v>4241067</v>
      </c>
      <c r="CJ119">
        <v>0</v>
      </c>
      <c r="CK119">
        <v>374.5</v>
      </c>
      <c r="CL119">
        <v>0</v>
      </c>
      <c r="CM119">
        <v>0</v>
      </c>
      <c r="CN119">
        <v>860048.5</v>
      </c>
      <c r="CO119">
        <v>0</v>
      </c>
      <c r="CP119">
        <v>0</v>
      </c>
      <c r="CQ119">
        <v>0.4</v>
      </c>
      <c r="CR119">
        <v>22.2</v>
      </c>
      <c r="CS119">
        <v>0</v>
      </c>
      <c r="CT119">
        <v>9493</v>
      </c>
      <c r="CU119">
        <v>0</v>
      </c>
      <c r="CV119">
        <v>0</v>
      </c>
      <c r="CW119">
        <v>52.1</v>
      </c>
      <c r="CX119">
        <v>1763</v>
      </c>
      <c r="CY119">
        <v>0</v>
      </c>
      <c r="CZ119">
        <v>4853.6000000000004</v>
      </c>
      <c r="DA119">
        <v>0</v>
      </c>
      <c r="DB119">
        <v>1141.4000000000001</v>
      </c>
      <c r="DC119">
        <v>0</v>
      </c>
      <c r="DD119">
        <v>5.9</v>
      </c>
      <c r="DE119">
        <v>0</v>
      </c>
      <c r="DF119">
        <v>0</v>
      </c>
      <c r="DG119">
        <v>398.7</v>
      </c>
      <c r="DH119">
        <v>0</v>
      </c>
      <c r="DI119">
        <v>0</v>
      </c>
      <c r="DJ119">
        <v>1.5</v>
      </c>
      <c r="DK119">
        <v>0</v>
      </c>
      <c r="DL119">
        <v>0</v>
      </c>
      <c r="DM119">
        <v>0</v>
      </c>
      <c r="DN119">
        <v>0</v>
      </c>
      <c r="DO119">
        <v>0</v>
      </c>
      <c r="DP119">
        <v>0</v>
      </c>
      <c r="DQ119">
        <v>0</v>
      </c>
    </row>
    <row r="120" spans="1:121" x14ac:dyDescent="0.45">
      <c r="A120" t="s">
        <v>137</v>
      </c>
      <c r="B120">
        <v>2026</v>
      </c>
      <c r="C120">
        <v>99911080</v>
      </c>
      <c r="D120">
        <v>29508.6</v>
      </c>
      <c r="E120">
        <v>0</v>
      </c>
      <c r="F120">
        <v>720415</v>
      </c>
      <c r="G120">
        <v>100661005.09999999</v>
      </c>
      <c r="H120">
        <v>96318204.900000006</v>
      </c>
      <c r="I120">
        <v>99552912.900000006</v>
      </c>
      <c r="J120">
        <v>69200936</v>
      </c>
      <c r="K120">
        <v>30384822</v>
      </c>
      <c r="L120">
        <v>3.5900000000000001E-2</v>
      </c>
      <c r="M120">
        <v>5.3999999999999999E-2</v>
      </c>
      <c r="N120">
        <v>0.1507</v>
      </c>
      <c r="O120">
        <v>49781.25</v>
      </c>
      <c r="P120">
        <v>20870.3</v>
      </c>
      <c r="Q120">
        <v>0.09</v>
      </c>
      <c r="R120">
        <v>0.23</v>
      </c>
      <c r="S120">
        <v>827.2</v>
      </c>
      <c r="T120">
        <v>87.8</v>
      </c>
      <c r="U120">
        <v>12.71</v>
      </c>
      <c r="V120">
        <v>32.299999999999997</v>
      </c>
      <c r="W120">
        <v>2038.1</v>
      </c>
      <c r="X120">
        <v>0.41</v>
      </c>
      <c r="Y120">
        <v>833.3</v>
      </c>
      <c r="Z120">
        <v>93.1</v>
      </c>
      <c r="AA120">
        <v>926.3</v>
      </c>
      <c r="AB120">
        <v>697.5</v>
      </c>
      <c r="AC120">
        <v>72.400000000000006</v>
      </c>
      <c r="AD120">
        <v>10.47</v>
      </c>
      <c r="AE120">
        <v>29.3</v>
      </c>
      <c r="AF120">
        <v>1771.8</v>
      </c>
      <c r="AG120">
        <v>0.35</v>
      </c>
      <c r="AH120">
        <v>702.5</v>
      </c>
      <c r="AI120">
        <v>82.2</v>
      </c>
      <c r="AJ120">
        <v>784.7</v>
      </c>
      <c r="AK120">
        <v>298.5</v>
      </c>
      <c r="AL120">
        <v>15</v>
      </c>
      <c r="AM120">
        <v>2.0299999999999998</v>
      </c>
      <c r="AN120">
        <v>26.9</v>
      </c>
      <c r="AO120">
        <v>1254.2</v>
      </c>
      <c r="AP120">
        <v>0.14000000000000001</v>
      </c>
      <c r="AQ120">
        <v>299.5</v>
      </c>
      <c r="AR120">
        <v>64.3</v>
      </c>
      <c r="AS120">
        <v>363.8</v>
      </c>
      <c r="AT120">
        <v>754.1</v>
      </c>
      <c r="AU120">
        <v>60.1</v>
      </c>
      <c r="AV120">
        <v>8.6300000000000008</v>
      </c>
      <c r="AW120">
        <v>48.9</v>
      </c>
      <c r="AX120">
        <v>2385</v>
      </c>
      <c r="AY120">
        <v>0.43</v>
      </c>
      <c r="AZ120">
        <v>758.2</v>
      </c>
      <c r="BA120">
        <v>120.1</v>
      </c>
      <c r="BB120">
        <v>878.3</v>
      </c>
      <c r="BC120">
        <v>50617775.700000003</v>
      </c>
      <c r="BD120">
        <v>5374.7</v>
      </c>
      <c r="BE120">
        <v>777.7</v>
      </c>
      <c r="BF120">
        <v>1974316.3</v>
      </c>
      <c r="BG120">
        <v>124746</v>
      </c>
      <c r="BH120">
        <v>24.8</v>
      </c>
      <c r="BI120">
        <v>50990265.600000001</v>
      </c>
      <c r="BJ120">
        <v>5698527.5</v>
      </c>
      <c r="BK120">
        <v>56688793.100000001</v>
      </c>
      <c r="BL120">
        <v>0</v>
      </c>
      <c r="BM120">
        <v>30.15</v>
      </c>
      <c r="BN120">
        <v>9.9600000000000009</v>
      </c>
      <c r="BO120">
        <v>0</v>
      </c>
      <c r="BP120">
        <v>40.11</v>
      </c>
      <c r="BQ120">
        <v>31.93</v>
      </c>
      <c r="BR120">
        <v>10.75</v>
      </c>
      <c r="BS120">
        <v>0</v>
      </c>
      <c r="BT120">
        <v>42.68</v>
      </c>
      <c r="BU120">
        <v>61647456</v>
      </c>
      <c r="BV120">
        <v>1108092.1000000001</v>
      </c>
      <c r="BW120">
        <v>25072.5</v>
      </c>
      <c r="BX120">
        <v>100626.8</v>
      </c>
      <c r="BY120">
        <v>0</v>
      </c>
      <c r="BZ120">
        <v>0</v>
      </c>
      <c r="CA120">
        <v>43249624</v>
      </c>
      <c r="CB120">
        <v>0</v>
      </c>
      <c r="CC120">
        <v>0</v>
      </c>
      <c r="CD120">
        <v>123365.9</v>
      </c>
      <c r="CE120">
        <v>12534247</v>
      </c>
      <c r="CF120">
        <v>0</v>
      </c>
      <c r="CG120">
        <v>299121.2</v>
      </c>
      <c r="CH120">
        <v>0</v>
      </c>
      <c r="CI120">
        <v>4330474</v>
      </c>
      <c r="CJ120">
        <v>0</v>
      </c>
      <c r="CK120">
        <v>198.7</v>
      </c>
      <c r="CL120">
        <v>0</v>
      </c>
      <c r="CM120">
        <v>0</v>
      </c>
      <c r="CN120">
        <v>984726.2</v>
      </c>
      <c r="CO120">
        <v>0</v>
      </c>
      <c r="CP120">
        <v>0</v>
      </c>
      <c r="CQ120">
        <v>22.2</v>
      </c>
      <c r="CR120">
        <v>22.2</v>
      </c>
      <c r="CS120">
        <v>0</v>
      </c>
      <c r="CT120">
        <v>9493</v>
      </c>
      <c r="CU120">
        <v>0</v>
      </c>
      <c r="CV120">
        <v>0</v>
      </c>
      <c r="CW120">
        <v>83.2</v>
      </c>
      <c r="CX120">
        <v>1763</v>
      </c>
      <c r="CY120">
        <v>0</v>
      </c>
      <c r="CZ120">
        <v>4829.6000000000004</v>
      </c>
      <c r="DA120">
        <v>0</v>
      </c>
      <c r="DB120">
        <v>1158.4000000000001</v>
      </c>
      <c r="DC120">
        <v>0</v>
      </c>
      <c r="DD120">
        <v>5.9</v>
      </c>
      <c r="DE120">
        <v>0</v>
      </c>
      <c r="DF120">
        <v>0</v>
      </c>
      <c r="DG120">
        <v>457.5</v>
      </c>
      <c r="DH120">
        <v>0</v>
      </c>
      <c r="DI120">
        <v>0</v>
      </c>
      <c r="DJ120">
        <v>78.400000000000006</v>
      </c>
      <c r="DK120">
        <v>0</v>
      </c>
      <c r="DL120">
        <v>0</v>
      </c>
      <c r="DM120">
        <v>0</v>
      </c>
      <c r="DN120">
        <v>0</v>
      </c>
      <c r="DO120">
        <v>0</v>
      </c>
      <c r="DP120">
        <v>0</v>
      </c>
      <c r="DQ120">
        <v>0</v>
      </c>
    </row>
    <row r="121" spans="1:121" x14ac:dyDescent="0.45">
      <c r="A121" t="s">
        <v>137</v>
      </c>
      <c r="B121">
        <v>2028</v>
      </c>
      <c r="C121">
        <v>101957690</v>
      </c>
      <c r="D121">
        <v>932196.5</v>
      </c>
      <c r="E121">
        <v>0</v>
      </c>
      <c r="F121">
        <v>925629.3</v>
      </c>
      <c r="G121">
        <v>103815515.3</v>
      </c>
      <c r="H121">
        <v>98291235.5</v>
      </c>
      <c r="I121">
        <v>100349311.59999999</v>
      </c>
      <c r="J121">
        <v>93760936</v>
      </c>
      <c r="K121">
        <v>44253170</v>
      </c>
      <c r="L121">
        <v>3.5900000000000001E-2</v>
      </c>
      <c r="M121">
        <v>5.3999999999999999E-2</v>
      </c>
      <c r="N121">
        <v>0.1507</v>
      </c>
      <c r="O121">
        <v>61433.2</v>
      </c>
      <c r="P121">
        <v>21458.9</v>
      </c>
      <c r="Q121">
        <v>0.16</v>
      </c>
      <c r="R121">
        <v>0.44</v>
      </c>
      <c r="S121">
        <v>740.7</v>
      </c>
      <c r="T121">
        <v>77.599999999999994</v>
      </c>
      <c r="U121">
        <v>11.22</v>
      </c>
      <c r="V121">
        <v>29.8</v>
      </c>
      <c r="W121">
        <v>1858.3</v>
      </c>
      <c r="X121">
        <v>0.36</v>
      </c>
      <c r="Y121">
        <v>746.1</v>
      </c>
      <c r="Z121">
        <v>85.3</v>
      </c>
      <c r="AA121">
        <v>831.4</v>
      </c>
      <c r="AB121">
        <v>481.3</v>
      </c>
      <c r="AC121">
        <v>48.5</v>
      </c>
      <c r="AD121">
        <v>6.99</v>
      </c>
      <c r="AE121">
        <v>21.9</v>
      </c>
      <c r="AF121">
        <v>1270.7</v>
      </c>
      <c r="AG121">
        <v>0.25</v>
      </c>
      <c r="AH121">
        <v>484.6</v>
      </c>
      <c r="AI121">
        <v>59.8</v>
      </c>
      <c r="AJ121">
        <v>544.4</v>
      </c>
      <c r="AK121">
        <v>289.5</v>
      </c>
      <c r="AL121">
        <v>5.9</v>
      </c>
      <c r="AM121">
        <v>0.61</v>
      </c>
      <c r="AN121">
        <v>33.799999999999997</v>
      </c>
      <c r="AO121">
        <v>1500</v>
      </c>
      <c r="AP121">
        <v>0.13</v>
      </c>
      <c r="AQ121">
        <v>289.8</v>
      </c>
      <c r="AR121">
        <v>78.599999999999994</v>
      </c>
      <c r="AS121">
        <v>368.4</v>
      </c>
      <c r="AT121">
        <v>669.7</v>
      </c>
      <c r="AU121">
        <v>49.4</v>
      </c>
      <c r="AV121">
        <v>7.04</v>
      </c>
      <c r="AW121">
        <v>47.2</v>
      </c>
      <c r="AX121">
        <v>2251</v>
      </c>
      <c r="AY121">
        <v>0.38</v>
      </c>
      <c r="AZ121">
        <v>673.1</v>
      </c>
      <c r="BA121">
        <v>114.4</v>
      </c>
      <c r="BB121">
        <v>787.4</v>
      </c>
      <c r="BC121">
        <v>39708159.200000003</v>
      </c>
      <c r="BD121">
        <v>4159.6000000000004</v>
      </c>
      <c r="BE121">
        <v>601.4</v>
      </c>
      <c r="BF121">
        <v>1600740.7</v>
      </c>
      <c r="BG121">
        <v>99656.2</v>
      </c>
      <c r="BH121">
        <v>19.399999999999999</v>
      </c>
      <c r="BI121">
        <v>39996285.299999997</v>
      </c>
      <c r="BJ121">
        <v>4575805.2</v>
      </c>
      <c r="BK121">
        <v>44572090.600000001</v>
      </c>
      <c r="BL121">
        <v>0</v>
      </c>
      <c r="BM121">
        <v>26.61</v>
      </c>
      <c r="BN121">
        <v>11.62</v>
      </c>
      <c r="BO121">
        <v>0</v>
      </c>
      <c r="BP121">
        <v>38.24</v>
      </c>
      <c r="BQ121">
        <v>28.25</v>
      </c>
      <c r="BR121">
        <v>12.62</v>
      </c>
      <c r="BS121">
        <v>0</v>
      </c>
      <c r="BT121">
        <v>40.869999999999997</v>
      </c>
      <c r="BU121">
        <v>54070388</v>
      </c>
      <c r="BV121">
        <v>3466203.5</v>
      </c>
      <c r="BW121">
        <v>794002.5</v>
      </c>
      <c r="BX121">
        <v>95675.3</v>
      </c>
      <c r="BY121">
        <v>0</v>
      </c>
      <c r="BZ121">
        <v>0</v>
      </c>
      <c r="CA121">
        <v>33657172</v>
      </c>
      <c r="CB121">
        <v>0</v>
      </c>
      <c r="CC121">
        <v>0</v>
      </c>
      <c r="CD121">
        <v>198972</v>
      </c>
      <c r="CE121">
        <v>11576212</v>
      </c>
      <c r="CF121">
        <v>0</v>
      </c>
      <c r="CG121">
        <v>186865.8</v>
      </c>
      <c r="CH121">
        <v>0</v>
      </c>
      <c r="CI121">
        <v>4294138</v>
      </c>
      <c r="CJ121">
        <v>0</v>
      </c>
      <c r="CK121">
        <v>118.5</v>
      </c>
      <c r="CL121">
        <v>0</v>
      </c>
      <c r="CM121">
        <v>0</v>
      </c>
      <c r="CN121">
        <v>3267231.8</v>
      </c>
      <c r="CO121">
        <v>0</v>
      </c>
      <c r="CP121">
        <v>0</v>
      </c>
      <c r="CQ121">
        <v>588.29999999999995</v>
      </c>
      <c r="CR121">
        <v>22.2</v>
      </c>
      <c r="CS121">
        <v>0</v>
      </c>
      <c r="CT121">
        <v>9359</v>
      </c>
      <c r="CU121">
        <v>0</v>
      </c>
      <c r="CV121">
        <v>0</v>
      </c>
      <c r="CW121">
        <v>134.4</v>
      </c>
      <c r="CX121">
        <v>1763</v>
      </c>
      <c r="CY121">
        <v>0</v>
      </c>
      <c r="CZ121">
        <v>4829.6000000000004</v>
      </c>
      <c r="DA121">
        <v>0</v>
      </c>
      <c r="DB121">
        <v>1158.4000000000001</v>
      </c>
      <c r="DC121">
        <v>0</v>
      </c>
      <c r="DD121">
        <v>5.9</v>
      </c>
      <c r="DE121">
        <v>0</v>
      </c>
      <c r="DF121">
        <v>0</v>
      </c>
      <c r="DG121">
        <v>1463.9</v>
      </c>
      <c r="DH121">
        <v>0</v>
      </c>
      <c r="DI121">
        <v>0</v>
      </c>
      <c r="DJ121">
        <v>2305.3000000000002</v>
      </c>
      <c r="DK121">
        <v>0</v>
      </c>
      <c r="DL121">
        <v>0</v>
      </c>
      <c r="DM121">
        <v>0</v>
      </c>
      <c r="DN121">
        <v>0</v>
      </c>
      <c r="DO121">
        <v>0</v>
      </c>
      <c r="DP121">
        <v>0</v>
      </c>
      <c r="DQ121">
        <v>0</v>
      </c>
    </row>
    <row r="122" spans="1:121" x14ac:dyDescent="0.45">
      <c r="A122" t="s">
        <v>137</v>
      </c>
      <c r="B122">
        <v>2030</v>
      </c>
      <c r="C122">
        <v>104318510</v>
      </c>
      <c r="D122">
        <v>2386805</v>
      </c>
      <c r="E122">
        <v>0</v>
      </c>
      <c r="F122">
        <v>1103184.2</v>
      </c>
      <c r="G122">
        <v>107808499.5</v>
      </c>
      <c r="H122">
        <v>100567192.3</v>
      </c>
      <c r="I122">
        <v>102253988.90000001</v>
      </c>
      <c r="J122">
        <v>108079896</v>
      </c>
      <c r="K122">
        <v>53404910</v>
      </c>
      <c r="L122">
        <v>3.5900000000000001E-2</v>
      </c>
      <c r="M122">
        <v>5.3999999999999999E-2</v>
      </c>
      <c r="N122">
        <v>0.1507</v>
      </c>
      <c r="O122">
        <v>70416.22</v>
      </c>
      <c r="P122">
        <v>22173.1</v>
      </c>
      <c r="Q122">
        <v>0.22</v>
      </c>
      <c r="R122">
        <v>0.56000000000000005</v>
      </c>
      <c r="S122">
        <v>677.7</v>
      </c>
      <c r="T122">
        <v>70.599999999999994</v>
      </c>
      <c r="U122">
        <v>10.210000000000001</v>
      </c>
      <c r="V122">
        <v>27.6</v>
      </c>
      <c r="W122">
        <v>1711.6</v>
      </c>
      <c r="X122">
        <v>0.33</v>
      </c>
      <c r="Y122">
        <v>682.6</v>
      </c>
      <c r="Z122">
        <v>78.7</v>
      </c>
      <c r="AA122">
        <v>761.3</v>
      </c>
      <c r="AB122">
        <v>381.6</v>
      </c>
      <c r="AC122">
        <v>38.299999999999997</v>
      </c>
      <c r="AD122">
        <v>5.51</v>
      </c>
      <c r="AE122">
        <v>17.600000000000001</v>
      </c>
      <c r="AF122">
        <v>1013.6</v>
      </c>
      <c r="AG122">
        <v>0.2</v>
      </c>
      <c r="AH122">
        <v>384.3</v>
      </c>
      <c r="AI122">
        <v>47.8</v>
      </c>
      <c r="AJ122">
        <v>432.1</v>
      </c>
      <c r="AK122">
        <v>346.7</v>
      </c>
      <c r="AL122">
        <v>12.8</v>
      </c>
      <c r="AM122">
        <v>1.62</v>
      </c>
      <c r="AN122">
        <v>35.299999999999997</v>
      </c>
      <c r="AO122">
        <v>1613.8</v>
      </c>
      <c r="AP122">
        <v>0.16</v>
      </c>
      <c r="AQ122">
        <v>347.5</v>
      </c>
      <c r="AR122">
        <v>83.4</v>
      </c>
      <c r="AS122">
        <v>430.9</v>
      </c>
      <c r="AT122">
        <v>633.6</v>
      </c>
      <c r="AU122">
        <v>47.1</v>
      </c>
      <c r="AV122">
        <v>6.68</v>
      </c>
      <c r="AW122">
        <v>43.9</v>
      </c>
      <c r="AX122">
        <v>2154.9</v>
      </c>
      <c r="AY122">
        <v>0.34</v>
      </c>
      <c r="AZ122">
        <v>636.79999999999995</v>
      </c>
      <c r="BA122">
        <v>108.2</v>
      </c>
      <c r="BB122">
        <v>745.1</v>
      </c>
      <c r="BC122">
        <v>35495954.399999999</v>
      </c>
      <c r="BD122">
        <v>3699.2</v>
      </c>
      <c r="BE122">
        <v>534.6</v>
      </c>
      <c r="BF122">
        <v>1448482.5</v>
      </c>
      <c r="BG122">
        <v>89691.5</v>
      </c>
      <c r="BH122">
        <v>17.399999999999999</v>
      </c>
      <c r="BI122">
        <v>35752138.5</v>
      </c>
      <c r="BJ122">
        <v>4126032.5</v>
      </c>
      <c r="BK122">
        <v>39878171</v>
      </c>
      <c r="BL122">
        <v>0</v>
      </c>
      <c r="BM122">
        <v>25.13</v>
      </c>
      <c r="BN122">
        <v>13.14</v>
      </c>
      <c r="BO122">
        <v>0</v>
      </c>
      <c r="BP122">
        <v>38.270000000000003</v>
      </c>
      <c r="BQ122">
        <v>26.81</v>
      </c>
      <c r="BR122">
        <v>14.47</v>
      </c>
      <c r="BS122">
        <v>0</v>
      </c>
      <c r="BT122">
        <v>41.27</v>
      </c>
      <c r="BU122">
        <v>52889444</v>
      </c>
      <c r="BV122">
        <v>5554510.5</v>
      </c>
      <c r="BW122">
        <v>2029706.4</v>
      </c>
      <c r="BX122">
        <v>92533.7</v>
      </c>
      <c r="BY122">
        <v>0</v>
      </c>
      <c r="BZ122">
        <v>0</v>
      </c>
      <c r="CA122">
        <v>29884892</v>
      </c>
      <c r="CB122">
        <v>0</v>
      </c>
      <c r="CC122">
        <v>0</v>
      </c>
      <c r="CD122">
        <v>322353</v>
      </c>
      <c r="CE122">
        <v>10936325</v>
      </c>
      <c r="CF122">
        <v>0</v>
      </c>
      <c r="CG122">
        <v>169979.5</v>
      </c>
      <c r="CH122">
        <v>0</v>
      </c>
      <c r="CI122">
        <v>4221495.5</v>
      </c>
      <c r="CJ122">
        <v>0</v>
      </c>
      <c r="CK122">
        <v>0</v>
      </c>
      <c r="CL122">
        <v>0</v>
      </c>
      <c r="CM122">
        <v>0</v>
      </c>
      <c r="CN122">
        <v>5232157.5</v>
      </c>
      <c r="CO122">
        <v>0</v>
      </c>
      <c r="CP122">
        <v>0</v>
      </c>
      <c r="CQ122">
        <v>1770.3</v>
      </c>
      <c r="CR122">
        <v>22.2</v>
      </c>
      <c r="CS122">
        <v>0</v>
      </c>
      <c r="CT122">
        <v>9359</v>
      </c>
      <c r="CU122">
        <v>0</v>
      </c>
      <c r="CV122">
        <v>0</v>
      </c>
      <c r="CW122">
        <v>217.9</v>
      </c>
      <c r="CX122">
        <v>1763</v>
      </c>
      <c r="CY122">
        <v>0</v>
      </c>
      <c r="CZ122">
        <v>4917.1000000000004</v>
      </c>
      <c r="DA122">
        <v>0</v>
      </c>
      <c r="DB122">
        <v>1158.4000000000001</v>
      </c>
      <c r="DC122">
        <v>0</v>
      </c>
      <c r="DD122">
        <v>0</v>
      </c>
      <c r="DE122">
        <v>0</v>
      </c>
      <c r="DF122">
        <v>0</v>
      </c>
      <c r="DG122">
        <v>2327</v>
      </c>
      <c r="DH122">
        <v>0</v>
      </c>
      <c r="DI122">
        <v>0</v>
      </c>
      <c r="DJ122">
        <v>5743.2</v>
      </c>
      <c r="DK122">
        <v>0</v>
      </c>
      <c r="DL122">
        <v>0</v>
      </c>
      <c r="DM122">
        <v>0</v>
      </c>
      <c r="DN122">
        <v>0</v>
      </c>
      <c r="DO122">
        <v>0</v>
      </c>
      <c r="DP122">
        <v>0</v>
      </c>
      <c r="DQ122">
        <v>0</v>
      </c>
    </row>
    <row r="123" spans="1:121" x14ac:dyDescent="0.45">
      <c r="A123" t="s">
        <v>137</v>
      </c>
      <c r="B123">
        <v>2035</v>
      </c>
      <c r="C123">
        <v>110454770</v>
      </c>
      <c r="D123">
        <v>4380916</v>
      </c>
      <c r="E123">
        <v>0</v>
      </c>
      <c r="F123">
        <v>1167652.8</v>
      </c>
      <c r="G123">
        <v>116003339.8</v>
      </c>
      <c r="H123">
        <v>106482897.09999999</v>
      </c>
      <c r="I123">
        <v>104962696.3</v>
      </c>
      <c r="J123">
        <v>120720360</v>
      </c>
      <c r="K123">
        <v>56116140</v>
      </c>
      <c r="L123">
        <v>3.5900000000000001E-2</v>
      </c>
      <c r="M123">
        <v>5.3999999999999999E-2</v>
      </c>
      <c r="N123">
        <v>0.15060000000000001</v>
      </c>
      <c r="O123">
        <v>87096.13</v>
      </c>
      <c r="P123">
        <v>24086.5</v>
      </c>
      <c r="Q123">
        <v>0.37</v>
      </c>
      <c r="R123">
        <v>0.66</v>
      </c>
      <c r="S123">
        <v>537.5</v>
      </c>
      <c r="T123">
        <v>55.1</v>
      </c>
      <c r="U123">
        <v>7.95</v>
      </c>
      <c r="V123">
        <v>22.8</v>
      </c>
      <c r="W123">
        <v>1387.1</v>
      </c>
      <c r="X123">
        <v>0.26</v>
      </c>
      <c r="Y123">
        <v>541.29999999999995</v>
      </c>
      <c r="Z123">
        <v>64.2</v>
      </c>
      <c r="AA123">
        <v>605.5</v>
      </c>
      <c r="AB123">
        <v>279.60000000000002</v>
      </c>
      <c r="AC123">
        <v>27</v>
      </c>
      <c r="AD123">
        <v>3.88</v>
      </c>
      <c r="AE123">
        <v>14</v>
      </c>
      <c r="AF123">
        <v>776</v>
      </c>
      <c r="AG123">
        <v>0.15</v>
      </c>
      <c r="AH123">
        <v>281.39999999999998</v>
      </c>
      <c r="AI123">
        <v>37.1</v>
      </c>
      <c r="AJ123">
        <v>318.5</v>
      </c>
      <c r="AK123">
        <v>395.8</v>
      </c>
      <c r="AL123">
        <v>21.6</v>
      </c>
      <c r="AM123">
        <v>2.94</v>
      </c>
      <c r="AN123">
        <v>34</v>
      </c>
      <c r="AO123">
        <v>1620.3</v>
      </c>
      <c r="AP123">
        <v>0.18</v>
      </c>
      <c r="AQ123">
        <v>397.3</v>
      </c>
      <c r="AR123">
        <v>82.3</v>
      </c>
      <c r="AS123">
        <v>479.6</v>
      </c>
      <c r="AT123">
        <v>583.9</v>
      </c>
      <c r="AU123">
        <v>42.2</v>
      </c>
      <c r="AV123">
        <v>5.96</v>
      </c>
      <c r="AW123">
        <v>41.7</v>
      </c>
      <c r="AX123">
        <v>2025.1</v>
      </c>
      <c r="AY123">
        <v>0.31</v>
      </c>
      <c r="AZ123">
        <v>586.79999999999995</v>
      </c>
      <c r="BA123">
        <v>102.1</v>
      </c>
      <c r="BB123">
        <v>688.9</v>
      </c>
      <c r="BC123">
        <v>27153452.600000001</v>
      </c>
      <c r="BD123">
        <v>2782</v>
      </c>
      <c r="BE123">
        <v>401.6</v>
      </c>
      <c r="BF123">
        <v>1151919.3999999999</v>
      </c>
      <c r="BG123">
        <v>70125.2</v>
      </c>
      <c r="BH123">
        <v>13.3</v>
      </c>
      <c r="BI123">
        <v>27345988.399999999</v>
      </c>
      <c r="BJ123">
        <v>3245270.9</v>
      </c>
      <c r="BK123">
        <v>30591259.300000001</v>
      </c>
      <c r="BL123">
        <v>0</v>
      </c>
      <c r="BM123">
        <v>22.8</v>
      </c>
      <c r="BN123">
        <v>16.03</v>
      </c>
      <c r="BO123">
        <v>0</v>
      </c>
      <c r="BP123">
        <v>38.83</v>
      </c>
      <c r="BQ123">
        <v>24.48</v>
      </c>
      <c r="BR123">
        <v>17.940000000000001</v>
      </c>
      <c r="BS123">
        <v>0</v>
      </c>
      <c r="BT123">
        <v>42.42</v>
      </c>
      <c r="BU123">
        <v>51105380</v>
      </c>
      <c r="BV123">
        <v>11040644</v>
      </c>
      <c r="BW123">
        <v>3738334.5</v>
      </c>
      <c r="BX123">
        <v>89096.9</v>
      </c>
      <c r="BY123">
        <v>0</v>
      </c>
      <c r="BZ123">
        <v>0</v>
      </c>
      <c r="CA123">
        <v>22471350</v>
      </c>
      <c r="CB123">
        <v>0</v>
      </c>
      <c r="CC123">
        <v>0</v>
      </c>
      <c r="CD123">
        <v>788874.6</v>
      </c>
      <c r="CE123">
        <v>9140319</v>
      </c>
      <c r="CF123">
        <v>0</v>
      </c>
      <c r="CG123">
        <v>531401.1</v>
      </c>
      <c r="CH123">
        <v>0</v>
      </c>
      <c r="CI123">
        <v>4094235.5</v>
      </c>
      <c r="CJ123">
        <v>0</v>
      </c>
      <c r="CK123">
        <v>0</v>
      </c>
      <c r="CL123">
        <v>0</v>
      </c>
      <c r="CM123">
        <v>0</v>
      </c>
      <c r="CN123">
        <v>10251769</v>
      </c>
      <c r="CO123">
        <v>0</v>
      </c>
      <c r="CP123">
        <v>0</v>
      </c>
      <c r="CQ123">
        <v>2714.2</v>
      </c>
      <c r="CR123">
        <v>22.2</v>
      </c>
      <c r="CS123">
        <v>0</v>
      </c>
      <c r="CT123">
        <v>8287</v>
      </c>
      <c r="CU123">
        <v>0</v>
      </c>
      <c r="CV123">
        <v>0</v>
      </c>
      <c r="CW123">
        <v>534.1</v>
      </c>
      <c r="CX123">
        <v>1763</v>
      </c>
      <c r="CY123">
        <v>0</v>
      </c>
      <c r="CZ123">
        <v>8310.4</v>
      </c>
      <c r="DA123">
        <v>0</v>
      </c>
      <c r="DB123">
        <v>1158.4000000000001</v>
      </c>
      <c r="DC123">
        <v>0</v>
      </c>
      <c r="DD123">
        <v>0</v>
      </c>
      <c r="DE123">
        <v>0</v>
      </c>
      <c r="DF123">
        <v>0</v>
      </c>
      <c r="DG123">
        <v>4526.8999999999996</v>
      </c>
      <c r="DH123">
        <v>0</v>
      </c>
      <c r="DI123">
        <v>0</v>
      </c>
      <c r="DJ123">
        <v>11391.9</v>
      </c>
      <c r="DK123">
        <v>0</v>
      </c>
      <c r="DL123">
        <v>0</v>
      </c>
      <c r="DM123">
        <v>0</v>
      </c>
      <c r="DN123">
        <v>0</v>
      </c>
      <c r="DO123">
        <v>0</v>
      </c>
      <c r="DP123">
        <v>0</v>
      </c>
      <c r="DQ123">
        <v>0</v>
      </c>
    </row>
    <row r="124" spans="1:121" x14ac:dyDescent="0.45">
      <c r="A124" t="s">
        <v>137</v>
      </c>
      <c r="B124">
        <v>2040</v>
      </c>
      <c r="C124">
        <v>117403800</v>
      </c>
      <c r="D124">
        <v>8324238.5</v>
      </c>
      <c r="E124">
        <v>0</v>
      </c>
      <c r="F124">
        <v>1253361.3</v>
      </c>
      <c r="G124">
        <v>126981406</v>
      </c>
      <c r="H124">
        <v>113182146.8</v>
      </c>
      <c r="I124">
        <v>100064029</v>
      </c>
      <c r="J124">
        <v>123849300</v>
      </c>
      <c r="K124">
        <v>61128268</v>
      </c>
      <c r="L124">
        <v>3.5900000000000001E-2</v>
      </c>
      <c r="M124">
        <v>5.3999999999999999E-2</v>
      </c>
      <c r="N124">
        <v>0.15060000000000001</v>
      </c>
      <c r="O124">
        <v>82869.929999999993</v>
      </c>
      <c r="P124">
        <v>26153.3</v>
      </c>
      <c r="Q124">
        <v>0.6</v>
      </c>
      <c r="R124">
        <v>0.74</v>
      </c>
      <c r="S124">
        <v>334.3</v>
      </c>
      <c r="T124">
        <v>33.5</v>
      </c>
      <c r="U124">
        <v>4.83</v>
      </c>
      <c r="V124">
        <v>14.8</v>
      </c>
      <c r="W124">
        <v>886.1</v>
      </c>
      <c r="X124">
        <v>0.16</v>
      </c>
      <c r="Y124">
        <v>336.6</v>
      </c>
      <c r="Z124">
        <v>41.3</v>
      </c>
      <c r="AA124">
        <v>377.9</v>
      </c>
      <c r="AB124">
        <v>202.2</v>
      </c>
      <c r="AC124">
        <v>18.7</v>
      </c>
      <c r="AD124">
        <v>2.69</v>
      </c>
      <c r="AE124">
        <v>10.9</v>
      </c>
      <c r="AF124">
        <v>585.5</v>
      </c>
      <c r="AG124">
        <v>0.11</v>
      </c>
      <c r="AH124">
        <v>203.5</v>
      </c>
      <c r="AI124">
        <v>28.3</v>
      </c>
      <c r="AJ124">
        <v>231.8</v>
      </c>
      <c r="AK124">
        <v>399.6</v>
      </c>
      <c r="AL124">
        <v>26.7</v>
      </c>
      <c r="AM124">
        <v>3.71</v>
      </c>
      <c r="AN124">
        <v>30</v>
      </c>
      <c r="AO124">
        <v>1481.4</v>
      </c>
      <c r="AP124">
        <v>0.19</v>
      </c>
      <c r="AQ124">
        <v>401.4</v>
      </c>
      <c r="AR124">
        <v>74.2</v>
      </c>
      <c r="AS124">
        <v>475.5</v>
      </c>
      <c r="AT124">
        <v>515.70000000000005</v>
      </c>
      <c r="AU124">
        <v>34.5</v>
      </c>
      <c r="AV124">
        <v>4.83</v>
      </c>
      <c r="AW124">
        <v>39.4</v>
      </c>
      <c r="AX124">
        <v>1883</v>
      </c>
      <c r="AY124">
        <v>0.27</v>
      </c>
      <c r="AZ124">
        <v>518.1</v>
      </c>
      <c r="BA124">
        <v>95.6</v>
      </c>
      <c r="BB124">
        <v>613.6</v>
      </c>
      <c r="BC124">
        <v>21067869.699999999</v>
      </c>
      <c r="BD124">
        <v>2111.1999999999998</v>
      </c>
      <c r="BE124">
        <v>304.3</v>
      </c>
      <c r="BF124">
        <v>936974.3</v>
      </c>
      <c r="BG124">
        <v>55907.7</v>
      </c>
      <c r="BH124">
        <v>10.3</v>
      </c>
      <c r="BI124">
        <v>21213849.199999999</v>
      </c>
      <c r="BJ124">
        <v>2605826</v>
      </c>
      <c r="BK124">
        <v>23819675.300000001</v>
      </c>
      <c r="BL124">
        <v>0</v>
      </c>
      <c r="BM124">
        <v>20.07</v>
      </c>
      <c r="BN124">
        <v>14.85</v>
      </c>
      <c r="BO124">
        <v>0</v>
      </c>
      <c r="BP124">
        <v>34.92</v>
      </c>
      <c r="BQ124">
        <v>21.92</v>
      </c>
      <c r="BR124">
        <v>17.12</v>
      </c>
      <c r="BS124">
        <v>0</v>
      </c>
      <c r="BT124">
        <v>39.04</v>
      </c>
      <c r="BU124">
        <v>63957704</v>
      </c>
      <c r="BV124">
        <v>26917380</v>
      </c>
      <c r="BW124">
        <v>7144313</v>
      </c>
      <c r="BX124">
        <v>80366.100000000006</v>
      </c>
      <c r="BY124">
        <v>0</v>
      </c>
      <c r="BZ124">
        <v>0</v>
      </c>
      <c r="CA124">
        <v>17127970</v>
      </c>
      <c r="CB124">
        <v>0</v>
      </c>
      <c r="CC124">
        <v>0</v>
      </c>
      <c r="CD124">
        <v>1394613.2</v>
      </c>
      <c r="CE124">
        <v>8220433</v>
      </c>
      <c r="CF124">
        <v>0</v>
      </c>
      <c r="CG124">
        <v>535889.5</v>
      </c>
      <c r="CH124">
        <v>0</v>
      </c>
      <c r="CI124">
        <v>3931351.5</v>
      </c>
      <c r="CJ124">
        <v>0</v>
      </c>
      <c r="CK124">
        <v>0</v>
      </c>
      <c r="CL124">
        <v>0</v>
      </c>
      <c r="CM124">
        <v>0</v>
      </c>
      <c r="CN124">
        <v>25522764</v>
      </c>
      <c r="CO124">
        <v>0</v>
      </c>
      <c r="CP124">
        <v>0</v>
      </c>
      <c r="CQ124">
        <v>4065.4</v>
      </c>
      <c r="CR124">
        <v>22.2</v>
      </c>
      <c r="CS124">
        <v>0</v>
      </c>
      <c r="CT124">
        <v>8171</v>
      </c>
      <c r="CU124">
        <v>0</v>
      </c>
      <c r="CV124">
        <v>0</v>
      </c>
      <c r="CW124">
        <v>953.2</v>
      </c>
      <c r="CX124">
        <v>1763</v>
      </c>
      <c r="CY124">
        <v>0</v>
      </c>
      <c r="CZ124">
        <v>8310.4</v>
      </c>
      <c r="DA124">
        <v>0</v>
      </c>
      <c r="DB124">
        <v>1158.4000000000001</v>
      </c>
      <c r="DC124">
        <v>0</v>
      </c>
      <c r="DD124">
        <v>0</v>
      </c>
      <c r="DE124">
        <v>0</v>
      </c>
      <c r="DF124">
        <v>0</v>
      </c>
      <c r="DG124">
        <v>11012.6</v>
      </c>
      <c r="DH124">
        <v>0</v>
      </c>
      <c r="DI124">
        <v>0</v>
      </c>
      <c r="DJ124">
        <v>21926.3</v>
      </c>
      <c r="DK124">
        <v>0</v>
      </c>
      <c r="DL124">
        <v>0</v>
      </c>
      <c r="DM124">
        <v>0</v>
      </c>
      <c r="DN124">
        <v>0</v>
      </c>
      <c r="DO124">
        <v>0</v>
      </c>
      <c r="DP124">
        <v>0</v>
      </c>
      <c r="DQ124">
        <v>0</v>
      </c>
    </row>
    <row r="125" spans="1:121" x14ac:dyDescent="0.45">
      <c r="A125" t="s">
        <v>137</v>
      </c>
      <c r="B125">
        <v>2045</v>
      </c>
      <c r="C125">
        <v>123356980</v>
      </c>
      <c r="D125">
        <v>6325693.5</v>
      </c>
      <c r="E125">
        <v>0</v>
      </c>
      <c r="F125">
        <v>1213802.7</v>
      </c>
      <c r="G125">
        <v>130896468.5</v>
      </c>
      <c r="H125">
        <v>118921284.7</v>
      </c>
      <c r="I125">
        <v>102064179.09999999</v>
      </c>
      <c r="J125">
        <v>125166616</v>
      </c>
      <c r="K125">
        <v>60150490</v>
      </c>
      <c r="L125">
        <v>3.5900000000000001E-2</v>
      </c>
      <c r="M125">
        <v>5.3999999999999999E-2</v>
      </c>
      <c r="N125">
        <v>0.15060000000000001</v>
      </c>
      <c r="O125">
        <v>84813.28</v>
      </c>
      <c r="P125">
        <v>27781.3</v>
      </c>
      <c r="Q125">
        <v>0.57999999999999996</v>
      </c>
      <c r="R125">
        <v>0.74</v>
      </c>
      <c r="S125">
        <v>343.5</v>
      </c>
      <c r="T125">
        <v>34.200000000000003</v>
      </c>
      <c r="U125">
        <v>4.93</v>
      </c>
      <c r="V125">
        <v>15.5</v>
      </c>
      <c r="W125">
        <v>918.5</v>
      </c>
      <c r="X125">
        <v>0.17</v>
      </c>
      <c r="Y125">
        <v>345.8</v>
      </c>
      <c r="Z125">
        <v>42.9</v>
      </c>
      <c r="AA125">
        <v>388.7</v>
      </c>
      <c r="AB125">
        <v>200.5</v>
      </c>
      <c r="AC125">
        <v>18.399999999999999</v>
      </c>
      <c r="AD125">
        <v>2.63</v>
      </c>
      <c r="AE125">
        <v>10.8</v>
      </c>
      <c r="AF125">
        <v>587.20000000000005</v>
      </c>
      <c r="AG125">
        <v>0.1</v>
      </c>
      <c r="AH125">
        <v>201.8</v>
      </c>
      <c r="AI125">
        <v>28.3</v>
      </c>
      <c r="AJ125">
        <v>230.1</v>
      </c>
      <c r="AK125">
        <v>371.4</v>
      </c>
      <c r="AL125">
        <v>23.3</v>
      </c>
      <c r="AM125">
        <v>3.22</v>
      </c>
      <c r="AN125">
        <v>29.7</v>
      </c>
      <c r="AO125">
        <v>1426.2</v>
      </c>
      <c r="AP125">
        <v>0.19</v>
      </c>
      <c r="AQ125">
        <v>373</v>
      </c>
      <c r="AR125">
        <v>72.2</v>
      </c>
      <c r="AS125">
        <v>445.2</v>
      </c>
      <c r="AT125">
        <v>508.1</v>
      </c>
      <c r="AU125">
        <v>34.200000000000003</v>
      </c>
      <c r="AV125">
        <v>4.78</v>
      </c>
      <c r="AW125">
        <v>38.9</v>
      </c>
      <c r="AX125">
        <v>1855.4</v>
      </c>
      <c r="AY125">
        <v>0.26</v>
      </c>
      <c r="AZ125">
        <v>510.4</v>
      </c>
      <c r="BA125">
        <v>94.3</v>
      </c>
      <c r="BB125">
        <v>604.70000000000005</v>
      </c>
      <c r="BC125">
        <v>22182773.899999999</v>
      </c>
      <c r="BD125">
        <v>2205.8000000000002</v>
      </c>
      <c r="BE125">
        <v>317.7</v>
      </c>
      <c r="BF125">
        <v>1001901.2</v>
      </c>
      <c r="BG125">
        <v>59408</v>
      </c>
      <c r="BH125">
        <v>10.8</v>
      </c>
      <c r="BI125">
        <v>22335247.100000001</v>
      </c>
      <c r="BJ125">
        <v>2775206.7</v>
      </c>
      <c r="BK125">
        <v>25110453.899999999</v>
      </c>
      <c r="BL125">
        <v>0</v>
      </c>
      <c r="BM125">
        <v>19.46</v>
      </c>
      <c r="BN125">
        <v>15.61</v>
      </c>
      <c r="BO125">
        <v>0</v>
      </c>
      <c r="BP125">
        <v>35.07</v>
      </c>
      <c r="BQ125">
        <v>21.1</v>
      </c>
      <c r="BR125">
        <v>17.66</v>
      </c>
      <c r="BS125">
        <v>0</v>
      </c>
      <c r="BT125">
        <v>38.76</v>
      </c>
      <c r="BU125">
        <v>65567540</v>
      </c>
      <c r="BV125">
        <v>28832292</v>
      </c>
      <c r="BW125">
        <v>5354158.5</v>
      </c>
      <c r="BX125">
        <v>77955.3</v>
      </c>
      <c r="BY125">
        <v>0</v>
      </c>
      <c r="BZ125">
        <v>0</v>
      </c>
      <c r="CA125">
        <v>17830432</v>
      </c>
      <c r="CB125">
        <v>0</v>
      </c>
      <c r="CC125">
        <v>0</v>
      </c>
      <c r="CD125">
        <v>2121439</v>
      </c>
      <c r="CE125">
        <v>8959122</v>
      </c>
      <c r="CF125">
        <v>0</v>
      </c>
      <c r="CG125">
        <v>696350.4</v>
      </c>
      <c r="CH125">
        <v>0</v>
      </c>
      <c r="CI125">
        <v>3817232.8</v>
      </c>
      <c r="CJ125">
        <v>0</v>
      </c>
      <c r="CK125">
        <v>0</v>
      </c>
      <c r="CL125">
        <v>0</v>
      </c>
      <c r="CM125">
        <v>0</v>
      </c>
      <c r="CN125">
        <v>26699524</v>
      </c>
      <c r="CO125">
        <v>11326.4</v>
      </c>
      <c r="CP125">
        <v>0</v>
      </c>
      <c r="CQ125">
        <v>2535.9</v>
      </c>
      <c r="CR125">
        <v>22.2</v>
      </c>
      <c r="CS125">
        <v>0</v>
      </c>
      <c r="CT125">
        <v>7946</v>
      </c>
      <c r="CU125">
        <v>0</v>
      </c>
      <c r="CV125">
        <v>0</v>
      </c>
      <c r="CW125">
        <v>1470.5</v>
      </c>
      <c r="CX125">
        <v>1763</v>
      </c>
      <c r="CY125">
        <v>0</v>
      </c>
      <c r="CZ125">
        <v>10845.5</v>
      </c>
      <c r="DA125">
        <v>0</v>
      </c>
      <c r="DB125">
        <v>1158.4000000000001</v>
      </c>
      <c r="DC125">
        <v>0</v>
      </c>
      <c r="DD125">
        <v>0</v>
      </c>
      <c r="DE125">
        <v>0</v>
      </c>
      <c r="DF125">
        <v>0</v>
      </c>
      <c r="DG125">
        <v>11819.1</v>
      </c>
      <c r="DH125">
        <v>0</v>
      </c>
      <c r="DI125">
        <v>3.2</v>
      </c>
      <c r="DJ125">
        <v>17395</v>
      </c>
      <c r="DK125">
        <v>0</v>
      </c>
      <c r="DL125">
        <v>0</v>
      </c>
      <c r="DM125">
        <v>0</v>
      </c>
      <c r="DN125">
        <v>0</v>
      </c>
      <c r="DO125">
        <v>0</v>
      </c>
      <c r="DP125">
        <v>0</v>
      </c>
      <c r="DQ125">
        <v>0</v>
      </c>
    </row>
    <row r="126" spans="1:121" x14ac:dyDescent="0.45">
      <c r="A126" t="s">
        <v>137</v>
      </c>
      <c r="B126">
        <v>2050</v>
      </c>
      <c r="C126">
        <v>128869140</v>
      </c>
      <c r="D126">
        <v>5120868</v>
      </c>
      <c r="E126">
        <v>0</v>
      </c>
      <c r="F126">
        <v>1248624.3</v>
      </c>
      <c r="G126">
        <v>135238629.90000001</v>
      </c>
      <c r="H126">
        <v>124235209</v>
      </c>
      <c r="I126">
        <v>105322419.8</v>
      </c>
      <c r="J126">
        <v>131823830</v>
      </c>
      <c r="K126">
        <v>60594680</v>
      </c>
      <c r="L126">
        <v>3.5900000000000001E-2</v>
      </c>
      <c r="M126">
        <v>5.3999999999999999E-2</v>
      </c>
      <c r="N126">
        <v>0.15079999999999999</v>
      </c>
      <c r="O126">
        <v>83874.850000000006</v>
      </c>
      <c r="P126">
        <v>29117.1</v>
      </c>
      <c r="Q126">
        <v>0.6</v>
      </c>
      <c r="R126">
        <v>0.74</v>
      </c>
      <c r="S126">
        <v>316.60000000000002</v>
      </c>
      <c r="T126">
        <v>30.5</v>
      </c>
      <c r="U126">
        <v>4.38</v>
      </c>
      <c r="V126">
        <v>15.2</v>
      </c>
      <c r="W126">
        <v>880.6</v>
      </c>
      <c r="X126">
        <v>0.15</v>
      </c>
      <c r="Y126">
        <v>318.7</v>
      </c>
      <c r="Z126">
        <v>41.5</v>
      </c>
      <c r="AA126">
        <v>360.3</v>
      </c>
      <c r="AB126">
        <v>189.4</v>
      </c>
      <c r="AC126">
        <v>16.5</v>
      </c>
      <c r="AD126">
        <v>2.36</v>
      </c>
      <c r="AE126">
        <v>10.9</v>
      </c>
      <c r="AF126">
        <v>580.29999999999995</v>
      </c>
      <c r="AG126">
        <v>0.1</v>
      </c>
      <c r="AH126">
        <v>190.5</v>
      </c>
      <c r="AI126">
        <v>28.2</v>
      </c>
      <c r="AJ126">
        <v>218.7</v>
      </c>
      <c r="AK126">
        <v>339.6</v>
      </c>
      <c r="AL126">
        <v>19</v>
      </c>
      <c r="AM126">
        <v>2.59</v>
      </c>
      <c r="AN126">
        <v>29.5</v>
      </c>
      <c r="AO126">
        <v>1377.6</v>
      </c>
      <c r="AP126">
        <v>0.17</v>
      </c>
      <c r="AQ126">
        <v>340.8</v>
      </c>
      <c r="AR126">
        <v>70.599999999999994</v>
      </c>
      <c r="AS126">
        <v>411.4</v>
      </c>
      <c r="AT126">
        <v>493.9</v>
      </c>
      <c r="AU126">
        <v>29</v>
      </c>
      <c r="AV126">
        <v>4</v>
      </c>
      <c r="AW126">
        <v>41.2</v>
      </c>
      <c r="AX126">
        <v>1939.4</v>
      </c>
      <c r="AY126">
        <v>0.25</v>
      </c>
      <c r="AZ126">
        <v>495.9</v>
      </c>
      <c r="BA126">
        <v>99.1</v>
      </c>
      <c r="BB126">
        <v>594.9</v>
      </c>
      <c r="BC126">
        <v>19859564</v>
      </c>
      <c r="BD126">
        <v>1907.3</v>
      </c>
      <c r="BE126">
        <v>274.10000000000002</v>
      </c>
      <c r="BF126">
        <v>958272.1</v>
      </c>
      <c r="BG126">
        <v>55320.4</v>
      </c>
      <c r="BH126">
        <v>9.6</v>
      </c>
      <c r="BI126">
        <v>19991219.100000001</v>
      </c>
      <c r="BJ126">
        <v>2609447.1</v>
      </c>
      <c r="BK126">
        <v>22600666.199999999</v>
      </c>
      <c r="BL126">
        <v>0</v>
      </c>
      <c r="BM126">
        <v>20.05</v>
      </c>
      <c r="BN126">
        <v>15.73</v>
      </c>
      <c r="BO126">
        <v>0</v>
      </c>
      <c r="BP126">
        <v>35.78</v>
      </c>
      <c r="BQ126">
        <v>21.64</v>
      </c>
      <c r="BR126">
        <v>17.600000000000001</v>
      </c>
      <c r="BS126">
        <v>0</v>
      </c>
      <c r="BT126">
        <v>39.24</v>
      </c>
      <c r="BU126">
        <v>63597140</v>
      </c>
      <c r="BV126">
        <v>29916212</v>
      </c>
      <c r="BW126">
        <v>4354493.5</v>
      </c>
      <c r="BX126">
        <v>77097</v>
      </c>
      <c r="BY126">
        <v>0</v>
      </c>
      <c r="BZ126">
        <v>0</v>
      </c>
      <c r="CA126">
        <v>15167854</v>
      </c>
      <c r="CB126">
        <v>0</v>
      </c>
      <c r="CC126">
        <v>0</v>
      </c>
      <c r="CD126">
        <v>2825049.8</v>
      </c>
      <c r="CE126">
        <v>9279344</v>
      </c>
      <c r="CF126">
        <v>0</v>
      </c>
      <c r="CG126">
        <v>1023570.8</v>
      </c>
      <c r="CH126">
        <v>0</v>
      </c>
      <c r="CI126">
        <v>3778568.5</v>
      </c>
      <c r="CJ126">
        <v>0</v>
      </c>
      <c r="CK126">
        <v>0</v>
      </c>
      <c r="CL126">
        <v>0</v>
      </c>
      <c r="CM126">
        <v>0</v>
      </c>
      <c r="CN126">
        <v>27079988</v>
      </c>
      <c r="CO126">
        <v>11174</v>
      </c>
      <c r="CP126">
        <v>0</v>
      </c>
      <c r="CQ126">
        <v>2016.2</v>
      </c>
      <c r="CR126">
        <v>22.2</v>
      </c>
      <c r="CS126">
        <v>0</v>
      </c>
      <c r="CT126">
        <v>6463</v>
      </c>
      <c r="CU126">
        <v>0</v>
      </c>
      <c r="CV126">
        <v>0</v>
      </c>
      <c r="CW126">
        <v>1989.7</v>
      </c>
      <c r="CX126">
        <v>1763</v>
      </c>
      <c r="CY126">
        <v>0</v>
      </c>
      <c r="CZ126">
        <v>14182.2</v>
      </c>
      <c r="DA126">
        <v>0</v>
      </c>
      <c r="DB126">
        <v>1158.4000000000001</v>
      </c>
      <c r="DC126">
        <v>0</v>
      </c>
      <c r="DD126">
        <v>0</v>
      </c>
      <c r="DE126">
        <v>0</v>
      </c>
      <c r="DF126">
        <v>0</v>
      </c>
      <c r="DG126">
        <v>12318.3</v>
      </c>
      <c r="DH126">
        <v>0</v>
      </c>
      <c r="DI126">
        <v>3.2</v>
      </c>
      <c r="DJ126">
        <v>13450.2</v>
      </c>
      <c r="DK126">
        <v>0</v>
      </c>
      <c r="DL126">
        <v>0</v>
      </c>
      <c r="DM126">
        <v>0</v>
      </c>
      <c r="DN126">
        <v>0</v>
      </c>
      <c r="DO126">
        <v>0</v>
      </c>
      <c r="DP126">
        <v>0</v>
      </c>
      <c r="DQ126">
        <v>0</v>
      </c>
    </row>
    <row r="127" spans="1:121" x14ac:dyDescent="0.45">
      <c r="A127" t="s">
        <v>140</v>
      </c>
      <c r="B127">
        <v>2024</v>
      </c>
      <c r="C127">
        <v>91894180</v>
      </c>
      <c r="D127">
        <v>0</v>
      </c>
      <c r="E127">
        <v>0</v>
      </c>
      <c r="F127">
        <v>520107</v>
      </c>
      <c r="G127">
        <v>92414282.099999994</v>
      </c>
      <c r="H127">
        <v>88590572.099999994</v>
      </c>
      <c r="I127">
        <v>89266296.599999994</v>
      </c>
      <c r="J127">
        <v>29459098</v>
      </c>
      <c r="K127">
        <v>16557002</v>
      </c>
      <c r="L127">
        <v>3.5900000000000001E-2</v>
      </c>
      <c r="M127">
        <v>5.3999999999999999E-2</v>
      </c>
      <c r="N127">
        <v>0.183</v>
      </c>
      <c r="O127">
        <v>4395.4399999999996</v>
      </c>
      <c r="P127">
        <v>19532.599999999999</v>
      </c>
      <c r="Q127">
        <v>0.27</v>
      </c>
      <c r="R127">
        <v>0.33</v>
      </c>
      <c r="S127">
        <v>373.8</v>
      </c>
      <c r="T127">
        <v>15</v>
      </c>
      <c r="U127">
        <v>2.16</v>
      </c>
      <c r="V127">
        <v>41.5</v>
      </c>
      <c r="W127">
        <v>1506.9</v>
      </c>
      <c r="X127">
        <v>0.35</v>
      </c>
      <c r="Y127">
        <v>374.8</v>
      </c>
      <c r="Z127">
        <v>86.5</v>
      </c>
      <c r="AA127">
        <v>461.3</v>
      </c>
      <c r="AB127">
        <v>369.8</v>
      </c>
      <c r="AC127">
        <v>17.600000000000001</v>
      </c>
      <c r="AD127">
        <v>2.5099999999999998</v>
      </c>
      <c r="AE127">
        <v>37.9</v>
      </c>
      <c r="AF127">
        <v>1449.7</v>
      </c>
      <c r="AG127">
        <v>0.32</v>
      </c>
      <c r="AH127">
        <v>371</v>
      </c>
      <c r="AI127">
        <v>81.2</v>
      </c>
      <c r="AJ127">
        <v>452.2</v>
      </c>
      <c r="AK127">
        <v>414.5</v>
      </c>
      <c r="AL127">
        <v>20.8</v>
      </c>
      <c r="AM127">
        <v>3.01</v>
      </c>
      <c r="AN127">
        <v>39.799999999999997</v>
      </c>
      <c r="AO127">
        <v>1558.3</v>
      </c>
      <c r="AP127">
        <v>0.33</v>
      </c>
      <c r="AQ127">
        <v>416</v>
      </c>
      <c r="AR127">
        <v>86.3</v>
      </c>
      <c r="AS127">
        <v>502.3</v>
      </c>
      <c r="AT127">
        <v>770.5</v>
      </c>
      <c r="AU127">
        <v>58.6</v>
      </c>
      <c r="AV127">
        <v>8.48</v>
      </c>
      <c r="AW127">
        <v>53.8</v>
      </c>
      <c r="AX127">
        <v>2433.4</v>
      </c>
      <c r="AY127">
        <v>0.51</v>
      </c>
      <c r="AZ127">
        <v>774.6</v>
      </c>
      <c r="BA127">
        <v>126.4</v>
      </c>
      <c r="BB127">
        <v>901</v>
      </c>
      <c r="BC127">
        <v>29535310.399999999</v>
      </c>
      <c r="BD127">
        <v>1182.3</v>
      </c>
      <c r="BE127">
        <v>170.3</v>
      </c>
      <c r="BF127">
        <v>3280509</v>
      </c>
      <c r="BG127">
        <v>119029.1</v>
      </c>
      <c r="BH127">
        <v>27.9</v>
      </c>
      <c r="BI127">
        <v>29617037.600000001</v>
      </c>
      <c r="BJ127">
        <v>6835192.9000000004</v>
      </c>
      <c r="BK127">
        <v>36452230.5</v>
      </c>
      <c r="BL127">
        <v>0</v>
      </c>
      <c r="BM127">
        <v>30.94</v>
      </c>
      <c r="BN127">
        <v>0.97</v>
      </c>
      <c r="BO127">
        <v>0</v>
      </c>
      <c r="BP127">
        <v>31.9</v>
      </c>
      <c r="BQ127">
        <v>32.75</v>
      </c>
      <c r="BR127">
        <v>1.04</v>
      </c>
      <c r="BS127">
        <v>0</v>
      </c>
      <c r="BT127">
        <v>33.799999999999997</v>
      </c>
      <c r="BU127">
        <v>79368104</v>
      </c>
      <c r="BV127">
        <v>3147985.5</v>
      </c>
      <c r="BW127">
        <v>0</v>
      </c>
      <c r="BX127">
        <v>81759.7</v>
      </c>
      <c r="BY127">
        <v>0</v>
      </c>
      <c r="BZ127">
        <v>0</v>
      </c>
      <c r="CA127">
        <v>4917280.5</v>
      </c>
      <c r="CB127">
        <v>0</v>
      </c>
      <c r="CC127">
        <v>0</v>
      </c>
      <c r="CD127">
        <v>1489377.4</v>
      </c>
      <c r="CE127">
        <v>45619748</v>
      </c>
      <c r="CF127">
        <v>0</v>
      </c>
      <c r="CG127">
        <v>962107.1</v>
      </c>
      <c r="CH127">
        <v>0</v>
      </c>
      <c r="CI127">
        <v>1016717.2</v>
      </c>
      <c r="CJ127">
        <v>17034924</v>
      </c>
      <c r="CK127">
        <v>6587580</v>
      </c>
      <c r="CL127">
        <v>0</v>
      </c>
      <c r="CM127">
        <v>0</v>
      </c>
      <c r="CN127">
        <v>1658608.1</v>
      </c>
      <c r="CO127">
        <v>0</v>
      </c>
      <c r="CP127">
        <v>0</v>
      </c>
      <c r="CQ127">
        <v>0</v>
      </c>
      <c r="CR127">
        <v>11.1</v>
      </c>
      <c r="CS127">
        <v>0</v>
      </c>
      <c r="CT127">
        <v>2137.1999999999998</v>
      </c>
      <c r="CU127">
        <v>0</v>
      </c>
      <c r="CV127">
        <v>0</v>
      </c>
      <c r="CW127">
        <v>1018.1</v>
      </c>
      <c r="CX127">
        <v>7368.6</v>
      </c>
      <c r="CY127">
        <v>0</v>
      </c>
      <c r="CZ127">
        <v>779.3</v>
      </c>
      <c r="DA127">
        <v>0</v>
      </c>
      <c r="DB127">
        <v>192</v>
      </c>
      <c r="DC127">
        <v>2132.9</v>
      </c>
      <c r="DD127">
        <v>4681.3</v>
      </c>
      <c r="DE127">
        <v>0</v>
      </c>
      <c r="DF127">
        <v>0</v>
      </c>
      <c r="DG127">
        <v>710.3</v>
      </c>
      <c r="DH127">
        <v>0</v>
      </c>
      <c r="DI127">
        <v>0</v>
      </c>
      <c r="DJ127">
        <v>0</v>
      </c>
      <c r="DK127">
        <v>0</v>
      </c>
      <c r="DL127">
        <v>0</v>
      </c>
      <c r="DM127">
        <v>0</v>
      </c>
      <c r="DN127">
        <v>0</v>
      </c>
      <c r="DO127">
        <v>0</v>
      </c>
      <c r="DP127">
        <v>0</v>
      </c>
      <c r="DQ127">
        <v>0</v>
      </c>
    </row>
    <row r="128" spans="1:121" x14ac:dyDescent="0.45">
      <c r="A128" t="s">
        <v>140</v>
      </c>
      <c r="B128">
        <v>2026</v>
      </c>
      <c r="C128">
        <v>93768800</v>
      </c>
      <c r="D128">
        <v>98669.8</v>
      </c>
      <c r="E128">
        <v>0</v>
      </c>
      <c r="F128">
        <v>558541.4</v>
      </c>
      <c r="G128">
        <v>94426014.200000003</v>
      </c>
      <c r="H128">
        <v>90397815</v>
      </c>
      <c r="I128">
        <v>89782182.400000006</v>
      </c>
      <c r="J128">
        <v>34145040</v>
      </c>
      <c r="K128">
        <v>16133110</v>
      </c>
      <c r="L128">
        <v>3.5900000000000001E-2</v>
      </c>
      <c r="M128">
        <v>5.3999999999999999E-2</v>
      </c>
      <c r="N128">
        <v>0.183</v>
      </c>
      <c r="O128">
        <v>41108.559999999998</v>
      </c>
      <c r="P128">
        <v>19959.5</v>
      </c>
      <c r="Q128">
        <v>0.3</v>
      </c>
      <c r="R128">
        <v>0.39</v>
      </c>
      <c r="S128">
        <v>347</v>
      </c>
      <c r="T128">
        <v>13.7</v>
      </c>
      <c r="U128">
        <v>1.93</v>
      </c>
      <c r="V128">
        <v>38.5</v>
      </c>
      <c r="W128">
        <v>1439.7</v>
      </c>
      <c r="X128">
        <v>0.31</v>
      </c>
      <c r="Y128">
        <v>347.9</v>
      </c>
      <c r="Z128">
        <v>81.5</v>
      </c>
      <c r="AA128">
        <v>429.4</v>
      </c>
      <c r="AB128">
        <v>323.89999999999998</v>
      </c>
      <c r="AC128">
        <v>14.8</v>
      </c>
      <c r="AD128">
        <v>2.0699999999999998</v>
      </c>
      <c r="AE128">
        <v>33.700000000000003</v>
      </c>
      <c r="AF128">
        <v>1313.6</v>
      </c>
      <c r="AG128">
        <v>0.27</v>
      </c>
      <c r="AH128">
        <v>324.89999999999998</v>
      </c>
      <c r="AI128">
        <v>72.900000000000006</v>
      </c>
      <c r="AJ128">
        <v>397.8</v>
      </c>
      <c r="AK128">
        <v>374.7</v>
      </c>
      <c r="AL128">
        <v>14</v>
      </c>
      <c r="AM128">
        <v>1.93</v>
      </c>
      <c r="AN128">
        <v>39.799999999999997</v>
      </c>
      <c r="AO128">
        <v>1606</v>
      </c>
      <c r="AP128">
        <v>0.26</v>
      </c>
      <c r="AQ128">
        <v>375.7</v>
      </c>
      <c r="AR128">
        <v>87.7</v>
      </c>
      <c r="AS128">
        <v>463.4</v>
      </c>
      <c r="AT128">
        <v>725.5</v>
      </c>
      <c r="AU128">
        <v>54.3</v>
      </c>
      <c r="AV128">
        <v>7.79</v>
      </c>
      <c r="AW128">
        <v>50.7</v>
      </c>
      <c r="AX128">
        <v>2374.9</v>
      </c>
      <c r="AY128">
        <v>0.44</v>
      </c>
      <c r="AZ128">
        <v>729.2</v>
      </c>
      <c r="BA128">
        <v>121.6</v>
      </c>
      <c r="BB128">
        <v>850.8</v>
      </c>
      <c r="BC128">
        <v>26338429.699999999</v>
      </c>
      <c r="BD128">
        <v>1037.7</v>
      </c>
      <c r="BE128">
        <v>146.4</v>
      </c>
      <c r="BF128">
        <v>2923321.1</v>
      </c>
      <c r="BG128">
        <v>109249.2</v>
      </c>
      <c r="BH128">
        <v>23.4</v>
      </c>
      <c r="BI128">
        <v>26409330.399999999</v>
      </c>
      <c r="BJ128">
        <v>6185347</v>
      </c>
      <c r="BK128">
        <v>32594677.399999999</v>
      </c>
      <c r="BL128">
        <v>0</v>
      </c>
      <c r="BM128">
        <v>29.14</v>
      </c>
      <c r="BN128">
        <v>8.9700000000000006</v>
      </c>
      <c r="BO128">
        <v>0</v>
      </c>
      <c r="BP128">
        <v>38.11</v>
      </c>
      <c r="BQ128">
        <v>30.86</v>
      </c>
      <c r="BR128">
        <v>9.7200000000000006</v>
      </c>
      <c r="BS128">
        <v>0</v>
      </c>
      <c r="BT128">
        <v>40.57</v>
      </c>
      <c r="BU128">
        <v>76242660</v>
      </c>
      <c r="BV128">
        <v>4643832</v>
      </c>
      <c r="BW128">
        <v>84749</v>
      </c>
      <c r="BX128">
        <v>81759.7</v>
      </c>
      <c r="BY128">
        <v>0</v>
      </c>
      <c r="BZ128">
        <v>0</v>
      </c>
      <c r="CA128">
        <v>4551921.5</v>
      </c>
      <c r="CB128">
        <v>0</v>
      </c>
      <c r="CC128">
        <v>0</v>
      </c>
      <c r="CD128">
        <v>2124190.7999999998</v>
      </c>
      <c r="CE128">
        <v>43070132</v>
      </c>
      <c r="CF128">
        <v>0</v>
      </c>
      <c r="CG128">
        <v>954131.5</v>
      </c>
      <c r="CH128">
        <v>0</v>
      </c>
      <c r="CI128">
        <v>1016235.1</v>
      </c>
      <c r="CJ128">
        <v>17022696</v>
      </c>
      <c r="CK128">
        <v>4817201.5</v>
      </c>
      <c r="CL128">
        <v>0</v>
      </c>
      <c r="CM128">
        <v>0</v>
      </c>
      <c r="CN128">
        <v>2519641.2000000002</v>
      </c>
      <c r="CO128">
        <v>0</v>
      </c>
      <c r="CP128">
        <v>0</v>
      </c>
      <c r="CQ128">
        <v>63.6</v>
      </c>
      <c r="CR128">
        <v>11.1</v>
      </c>
      <c r="CS128">
        <v>0</v>
      </c>
      <c r="CT128">
        <v>2137.1999999999998</v>
      </c>
      <c r="CU128">
        <v>0</v>
      </c>
      <c r="CV128">
        <v>0</v>
      </c>
      <c r="CW128">
        <v>1460.8</v>
      </c>
      <c r="CX128">
        <v>7368.6</v>
      </c>
      <c r="CY128">
        <v>0</v>
      </c>
      <c r="CZ128">
        <v>779.3</v>
      </c>
      <c r="DA128">
        <v>0</v>
      </c>
      <c r="DB128">
        <v>192</v>
      </c>
      <c r="DC128">
        <v>2132.9</v>
      </c>
      <c r="DD128">
        <v>4268.8</v>
      </c>
      <c r="DE128">
        <v>0</v>
      </c>
      <c r="DF128">
        <v>0</v>
      </c>
      <c r="DG128">
        <v>1077.3</v>
      </c>
      <c r="DH128">
        <v>0</v>
      </c>
      <c r="DI128">
        <v>0</v>
      </c>
      <c r="DJ128">
        <v>254.4</v>
      </c>
      <c r="DK128">
        <v>0</v>
      </c>
      <c r="DL128">
        <v>0</v>
      </c>
      <c r="DM128">
        <v>0</v>
      </c>
      <c r="DN128">
        <v>0</v>
      </c>
      <c r="DO128">
        <v>0</v>
      </c>
      <c r="DP128">
        <v>0</v>
      </c>
      <c r="DQ128">
        <v>0</v>
      </c>
    </row>
    <row r="129" spans="1:121" x14ac:dyDescent="0.45">
      <c r="A129" t="s">
        <v>140</v>
      </c>
      <c r="B129">
        <v>2028</v>
      </c>
      <c r="C129">
        <v>96098780</v>
      </c>
      <c r="D129">
        <v>104849.5</v>
      </c>
      <c r="E129">
        <v>0</v>
      </c>
      <c r="F129">
        <v>887264.2</v>
      </c>
      <c r="G129">
        <v>97090900.099999994</v>
      </c>
      <c r="H129">
        <v>92644052.900000006</v>
      </c>
      <c r="I129">
        <v>89033862</v>
      </c>
      <c r="J129">
        <v>53475990</v>
      </c>
      <c r="K129">
        <v>26948196</v>
      </c>
      <c r="L129">
        <v>3.5900000000000001E-2</v>
      </c>
      <c r="M129">
        <v>5.3999999999999999E-2</v>
      </c>
      <c r="N129">
        <v>0.183</v>
      </c>
      <c r="O129">
        <v>49928.78</v>
      </c>
      <c r="P129">
        <v>20342.400000000001</v>
      </c>
      <c r="Q129">
        <v>0.37</v>
      </c>
      <c r="R129">
        <v>0.52</v>
      </c>
      <c r="S129">
        <v>287</v>
      </c>
      <c r="T129">
        <v>9.3000000000000007</v>
      </c>
      <c r="U129">
        <v>1.26</v>
      </c>
      <c r="V129">
        <v>33.9</v>
      </c>
      <c r="W129">
        <v>1278.2</v>
      </c>
      <c r="X129">
        <v>0.25</v>
      </c>
      <c r="Y129">
        <v>287.7</v>
      </c>
      <c r="Z129">
        <v>72</v>
      </c>
      <c r="AA129">
        <v>359.7</v>
      </c>
      <c r="AB129">
        <v>228.9</v>
      </c>
      <c r="AC129">
        <v>8.1999999999999993</v>
      </c>
      <c r="AD129">
        <v>1.1000000000000001</v>
      </c>
      <c r="AE129">
        <v>26.3</v>
      </c>
      <c r="AF129">
        <v>1010.3</v>
      </c>
      <c r="AG129">
        <v>0.19</v>
      </c>
      <c r="AH129">
        <v>229.4</v>
      </c>
      <c r="AI129">
        <v>56.4</v>
      </c>
      <c r="AJ129">
        <v>285.89999999999998</v>
      </c>
      <c r="AK129">
        <v>317.10000000000002</v>
      </c>
      <c r="AL129">
        <v>6.3</v>
      </c>
      <c r="AM129">
        <v>0.65</v>
      </c>
      <c r="AN129">
        <v>37.299999999999997</v>
      </c>
      <c r="AO129">
        <v>1644.4</v>
      </c>
      <c r="AP129">
        <v>0.14000000000000001</v>
      </c>
      <c r="AQ129">
        <v>317.5</v>
      </c>
      <c r="AR129">
        <v>86.3</v>
      </c>
      <c r="AS129">
        <v>403.8</v>
      </c>
      <c r="AT129">
        <v>605.6</v>
      </c>
      <c r="AU129">
        <v>40.1</v>
      </c>
      <c r="AV129">
        <v>5.69</v>
      </c>
      <c r="AW129">
        <v>47.4</v>
      </c>
      <c r="AX129">
        <v>2157.3000000000002</v>
      </c>
      <c r="AY129">
        <v>0.37</v>
      </c>
      <c r="AZ129">
        <v>608.4</v>
      </c>
      <c r="BA129">
        <v>111.8</v>
      </c>
      <c r="BB129">
        <v>720.1</v>
      </c>
      <c r="BC129">
        <v>20089462.300000001</v>
      </c>
      <c r="BD129">
        <v>648.29999999999995</v>
      </c>
      <c r="BE129">
        <v>87.9</v>
      </c>
      <c r="BF129">
        <v>2373018.2999999998</v>
      </c>
      <c r="BG129">
        <v>89455.2</v>
      </c>
      <c r="BH129">
        <v>17.5</v>
      </c>
      <c r="BI129">
        <v>20132771.899999999</v>
      </c>
      <c r="BJ129">
        <v>5043552</v>
      </c>
      <c r="BK129">
        <v>25176323.899999999</v>
      </c>
      <c r="BL129">
        <v>0</v>
      </c>
      <c r="BM129">
        <v>25.18</v>
      </c>
      <c r="BN129">
        <v>10.54</v>
      </c>
      <c r="BO129">
        <v>0</v>
      </c>
      <c r="BP129">
        <v>35.72</v>
      </c>
      <c r="BQ129">
        <v>26.68</v>
      </c>
      <c r="BR129">
        <v>11.41</v>
      </c>
      <c r="BS129">
        <v>0</v>
      </c>
      <c r="BT129">
        <v>38.090000000000003</v>
      </c>
      <c r="BU129">
        <v>70376740</v>
      </c>
      <c r="BV129">
        <v>8057038.5</v>
      </c>
      <c r="BW129">
        <v>88057.2</v>
      </c>
      <c r="BX129">
        <v>81759.7</v>
      </c>
      <c r="BY129">
        <v>0</v>
      </c>
      <c r="BZ129">
        <v>0</v>
      </c>
      <c r="CA129">
        <v>2110459.5</v>
      </c>
      <c r="CB129">
        <v>0</v>
      </c>
      <c r="CC129">
        <v>0</v>
      </c>
      <c r="CD129">
        <v>2818966.5</v>
      </c>
      <c r="CE129">
        <v>38743692</v>
      </c>
      <c r="CF129">
        <v>0</v>
      </c>
      <c r="CG129">
        <v>478950.7</v>
      </c>
      <c r="CH129">
        <v>0</v>
      </c>
      <c r="CI129">
        <v>995179.4</v>
      </c>
      <c r="CJ129">
        <v>16767443</v>
      </c>
      <c r="CK129">
        <v>3054154.5</v>
      </c>
      <c r="CL129">
        <v>0</v>
      </c>
      <c r="CM129">
        <v>0</v>
      </c>
      <c r="CN129">
        <v>5238071.5</v>
      </c>
      <c r="CO129">
        <v>0</v>
      </c>
      <c r="CP129">
        <v>0</v>
      </c>
      <c r="CQ129">
        <v>63.8</v>
      </c>
      <c r="CR129">
        <v>11.1</v>
      </c>
      <c r="CS129">
        <v>0</v>
      </c>
      <c r="CT129">
        <v>2137.1999999999998</v>
      </c>
      <c r="CU129">
        <v>0</v>
      </c>
      <c r="CV129">
        <v>0</v>
      </c>
      <c r="CW129">
        <v>1950.6</v>
      </c>
      <c r="CX129">
        <v>7368.6</v>
      </c>
      <c r="CY129">
        <v>0</v>
      </c>
      <c r="CZ129">
        <v>779.3</v>
      </c>
      <c r="DA129">
        <v>0</v>
      </c>
      <c r="DB129">
        <v>192</v>
      </c>
      <c r="DC129">
        <v>2132.9</v>
      </c>
      <c r="DD129">
        <v>4234.8</v>
      </c>
      <c r="DE129">
        <v>0</v>
      </c>
      <c r="DF129">
        <v>0</v>
      </c>
      <c r="DG129">
        <v>2230.6</v>
      </c>
      <c r="DH129">
        <v>0</v>
      </c>
      <c r="DI129">
        <v>0</v>
      </c>
      <c r="DJ129">
        <v>255.3</v>
      </c>
      <c r="DK129">
        <v>0</v>
      </c>
      <c r="DL129">
        <v>0</v>
      </c>
      <c r="DM129">
        <v>0</v>
      </c>
      <c r="DN129">
        <v>0</v>
      </c>
      <c r="DO129">
        <v>0</v>
      </c>
      <c r="DP129">
        <v>0</v>
      </c>
      <c r="DQ129">
        <v>0</v>
      </c>
    </row>
    <row r="130" spans="1:121" x14ac:dyDescent="0.45">
      <c r="A130" t="s">
        <v>140</v>
      </c>
      <c r="B130">
        <v>2030</v>
      </c>
      <c r="C130">
        <v>98828510</v>
      </c>
      <c r="D130">
        <v>346543.5</v>
      </c>
      <c r="E130">
        <v>0</v>
      </c>
      <c r="F130">
        <v>1297391.6000000001</v>
      </c>
      <c r="G130">
        <v>100472445</v>
      </c>
      <c r="H130">
        <v>95275668.599999994</v>
      </c>
      <c r="I130">
        <v>87687749.900000006</v>
      </c>
      <c r="J130">
        <v>74881870</v>
      </c>
      <c r="K130">
        <v>39268070</v>
      </c>
      <c r="L130">
        <v>3.5900000000000001E-2</v>
      </c>
      <c r="M130">
        <v>5.3999999999999999E-2</v>
      </c>
      <c r="N130">
        <v>0.183</v>
      </c>
      <c r="O130">
        <v>60301.97</v>
      </c>
      <c r="P130">
        <v>21038.400000000001</v>
      </c>
      <c r="Q130">
        <v>0.47</v>
      </c>
      <c r="R130">
        <v>0.64</v>
      </c>
      <c r="S130">
        <v>227</v>
      </c>
      <c r="T130">
        <v>7.2</v>
      </c>
      <c r="U130">
        <v>0.93</v>
      </c>
      <c r="V130">
        <v>26.8</v>
      </c>
      <c r="W130">
        <v>1062</v>
      </c>
      <c r="X130">
        <v>0.18</v>
      </c>
      <c r="Y130">
        <v>227.4</v>
      </c>
      <c r="Z130">
        <v>58.5</v>
      </c>
      <c r="AA130">
        <v>285.89999999999998</v>
      </c>
      <c r="AB130">
        <v>163.30000000000001</v>
      </c>
      <c r="AC130">
        <v>5.9</v>
      </c>
      <c r="AD130">
        <v>0.76</v>
      </c>
      <c r="AE130">
        <v>18.8</v>
      </c>
      <c r="AF130">
        <v>747.7</v>
      </c>
      <c r="AG130">
        <v>0.13</v>
      </c>
      <c r="AH130">
        <v>163.69999999999999</v>
      </c>
      <c r="AI130">
        <v>41.1</v>
      </c>
      <c r="AJ130">
        <v>204.8</v>
      </c>
      <c r="AK130">
        <v>315.7</v>
      </c>
      <c r="AL130">
        <v>10.3</v>
      </c>
      <c r="AM130">
        <v>1.27</v>
      </c>
      <c r="AN130">
        <v>33.5</v>
      </c>
      <c r="AO130">
        <v>1509.7</v>
      </c>
      <c r="AP130">
        <v>0.14000000000000001</v>
      </c>
      <c r="AQ130">
        <v>316.39999999999998</v>
      </c>
      <c r="AR130">
        <v>78.5</v>
      </c>
      <c r="AS130">
        <v>394.9</v>
      </c>
      <c r="AT130">
        <v>553.20000000000005</v>
      </c>
      <c r="AU130">
        <v>37.1</v>
      </c>
      <c r="AV130">
        <v>5.23</v>
      </c>
      <c r="AW130">
        <v>42.6</v>
      </c>
      <c r="AX130">
        <v>1987.7</v>
      </c>
      <c r="AY130">
        <v>0.32</v>
      </c>
      <c r="AZ130">
        <v>555.70000000000005</v>
      </c>
      <c r="BA130">
        <v>102</v>
      </c>
      <c r="BB130">
        <v>657.7</v>
      </c>
      <c r="BC130">
        <v>14573847.4</v>
      </c>
      <c r="BD130">
        <v>463.1</v>
      </c>
      <c r="BE130">
        <v>59.2</v>
      </c>
      <c r="BF130">
        <v>1722632.8</v>
      </c>
      <c r="BG130">
        <v>68228.7</v>
      </c>
      <c r="BH130">
        <v>11.4</v>
      </c>
      <c r="BI130">
        <v>14603818</v>
      </c>
      <c r="BJ130">
        <v>3758952.2</v>
      </c>
      <c r="BK130">
        <v>18362770.199999999</v>
      </c>
      <c r="BL130">
        <v>0</v>
      </c>
      <c r="BM130">
        <v>23.37</v>
      </c>
      <c r="BN130">
        <v>12.41</v>
      </c>
      <c r="BO130">
        <v>0</v>
      </c>
      <c r="BP130">
        <v>35.78</v>
      </c>
      <c r="BQ130">
        <v>24.8</v>
      </c>
      <c r="BR130">
        <v>13.49</v>
      </c>
      <c r="BS130">
        <v>0</v>
      </c>
      <c r="BT130">
        <v>38.29</v>
      </c>
      <c r="BU130">
        <v>64613428</v>
      </c>
      <c r="BV130">
        <v>12784695</v>
      </c>
      <c r="BW130">
        <v>292930.40000000002</v>
      </c>
      <c r="BX130">
        <v>0</v>
      </c>
      <c r="BY130">
        <v>0</v>
      </c>
      <c r="BZ130">
        <v>0</v>
      </c>
      <c r="CA130">
        <v>1741541.2</v>
      </c>
      <c r="CB130">
        <v>0</v>
      </c>
      <c r="CC130">
        <v>0</v>
      </c>
      <c r="CD130">
        <v>3977545.5</v>
      </c>
      <c r="CE130">
        <v>31228700</v>
      </c>
      <c r="CF130">
        <v>0</v>
      </c>
      <c r="CG130">
        <v>207791.6</v>
      </c>
      <c r="CH130">
        <v>0</v>
      </c>
      <c r="CI130">
        <v>953448.1</v>
      </c>
      <c r="CJ130">
        <v>16429134</v>
      </c>
      <c r="CK130">
        <v>975181.4</v>
      </c>
      <c r="CL130">
        <v>0</v>
      </c>
      <c r="CM130">
        <v>0</v>
      </c>
      <c r="CN130">
        <v>8807149</v>
      </c>
      <c r="CO130">
        <v>0</v>
      </c>
      <c r="CP130">
        <v>0</v>
      </c>
      <c r="CQ130">
        <v>203.5</v>
      </c>
      <c r="CR130">
        <v>0</v>
      </c>
      <c r="CS130">
        <v>0</v>
      </c>
      <c r="CT130">
        <v>2137.1999999999998</v>
      </c>
      <c r="CU130">
        <v>0</v>
      </c>
      <c r="CV130">
        <v>0</v>
      </c>
      <c r="CW130">
        <v>2761.5</v>
      </c>
      <c r="CX130">
        <v>7095.3</v>
      </c>
      <c r="CY130">
        <v>0</v>
      </c>
      <c r="CZ130">
        <v>779.3</v>
      </c>
      <c r="DA130">
        <v>0</v>
      </c>
      <c r="DB130">
        <v>192</v>
      </c>
      <c r="DC130">
        <v>2132.9</v>
      </c>
      <c r="DD130">
        <v>3653.3</v>
      </c>
      <c r="DE130">
        <v>0</v>
      </c>
      <c r="DF130">
        <v>0</v>
      </c>
      <c r="DG130">
        <v>3723.9</v>
      </c>
      <c r="DH130">
        <v>0</v>
      </c>
      <c r="DI130">
        <v>0</v>
      </c>
      <c r="DJ130">
        <v>814.1</v>
      </c>
      <c r="DK130">
        <v>0</v>
      </c>
      <c r="DL130">
        <v>0</v>
      </c>
      <c r="DM130">
        <v>0</v>
      </c>
      <c r="DN130">
        <v>0</v>
      </c>
      <c r="DO130">
        <v>0</v>
      </c>
      <c r="DP130">
        <v>0</v>
      </c>
      <c r="DQ130">
        <v>0</v>
      </c>
    </row>
    <row r="131" spans="1:121" x14ac:dyDescent="0.45">
      <c r="A131" t="s">
        <v>140</v>
      </c>
      <c r="B131">
        <v>2035</v>
      </c>
      <c r="C131">
        <v>106158770</v>
      </c>
      <c r="D131">
        <v>6742717</v>
      </c>
      <c r="E131">
        <v>0</v>
      </c>
      <c r="F131">
        <v>1247353.2</v>
      </c>
      <c r="G131">
        <v>114148840.09999999</v>
      </c>
      <c r="H131">
        <v>102342488</v>
      </c>
      <c r="I131">
        <v>88622733.5</v>
      </c>
      <c r="J131">
        <v>73924790</v>
      </c>
      <c r="K131">
        <v>34621820</v>
      </c>
      <c r="L131">
        <v>3.5900000000000001E-2</v>
      </c>
      <c r="M131">
        <v>5.3900000000000003E-2</v>
      </c>
      <c r="N131">
        <v>0.183</v>
      </c>
      <c r="O131">
        <v>86960.34</v>
      </c>
      <c r="P131">
        <v>22984.799999999999</v>
      </c>
      <c r="Q131">
        <v>0.65</v>
      </c>
      <c r="R131">
        <v>0.74</v>
      </c>
      <c r="S131">
        <v>147.19999999999999</v>
      </c>
      <c r="T131">
        <v>4.7</v>
      </c>
      <c r="U131">
        <v>0.57999999999999996</v>
      </c>
      <c r="V131">
        <v>17.7</v>
      </c>
      <c r="W131">
        <v>704.7</v>
      </c>
      <c r="X131">
        <v>0.12</v>
      </c>
      <c r="Y131">
        <v>147.5</v>
      </c>
      <c r="Z131">
        <v>38.700000000000003</v>
      </c>
      <c r="AA131">
        <v>186.2</v>
      </c>
      <c r="AB131">
        <v>117</v>
      </c>
      <c r="AC131">
        <v>4.3</v>
      </c>
      <c r="AD131">
        <v>0.55000000000000004</v>
      </c>
      <c r="AE131">
        <v>13.6</v>
      </c>
      <c r="AF131">
        <v>542.70000000000005</v>
      </c>
      <c r="AG131">
        <v>0.09</v>
      </c>
      <c r="AH131">
        <v>117.2</v>
      </c>
      <c r="AI131">
        <v>29.8</v>
      </c>
      <c r="AJ131">
        <v>147</v>
      </c>
      <c r="AK131">
        <v>299</v>
      </c>
      <c r="AL131">
        <v>12.9</v>
      </c>
      <c r="AM131">
        <v>1.68</v>
      </c>
      <c r="AN131">
        <v>29</v>
      </c>
      <c r="AO131">
        <v>1331.9</v>
      </c>
      <c r="AP131">
        <v>0.14000000000000001</v>
      </c>
      <c r="AQ131">
        <v>299.89999999999998</v>
      </c>
      <c r="AR131">
        <v>68.7</v>
      </c>
      <c r="AS131">
        <v>368.6</v>
      </c>
      <c r="AT131">
        <v>496.5</v>
      </c>
      <c r="AU131">
        <v>32.5</v>
      </c>
      <c r="AV131">
        <v>4.5599999999999996</v>
      </c>
      <c r="AW131">
        <v>38.9</v>
      </c>
      <c r="AX131">
        <v>1818.6</v>
      </c>
      <c r="AY131">
        <v>0.28000000000000003</v>
      </c>
      <c r="AZ131">
        <v>498.7</v>
      </c>
      <c r="BA131">
        <v>93.2</v>
      </c>
      <c r="BB131">
        <v>591.9</v>
      </c>
      <c r="BC131">
        <v>10888996.199999999</v>
      </c>
      <c r="BD131">
        <v>343.2</v>
      </c>
      <c r="BE131">
        <v>42.6</v>
      </c>
      <c r="BF131">
        <v>1309479.6000000001</v>
      </c>
      <c r="BG131">
        <v>52192.7</v>
      </c>
      <c r="BH131">
        <v>8.5</v>
      </c>
      <c r="BI131">
        <v>10910863.5</v>
      </c>
      <c r="BJ131">
        <v>2867149.9</v>
      </c>
      <c r="BK131">
        <v>13778013.4</v>
      </c>
      <c r="BL131">
        <v>0</v>
      </c>
      <c r="BM131">
        <v>20.65</v>
      </c>
      <c r="BN131">
        <v>16.97</v>
      </c>
      <c r="BO131">
        <v>0</v>
      </c>
      <c r="BP131">
        <v>37.630000000000003</v>
      </c>
      <c r="BQ131">
        <v>22.57</v>
      </c>
      <c r="BR131">
        <v>19.52</v>
      </c>
      <c r="BS131">
        <v>0</v>
      </c>
      <c r="BT131">
        <v>42.09</v>
      </c>
      <c r="BU131">
        <v>74568420</v>
      </c>
      <c r="BV131">
        <v>25526106</v>
      </c>
      <c r="BW131">
        <v>5753831</v>
      </c>
      <c r="BX131">
        <v>0</v>
      </c>
      <c r="BY131">
        <v>0</v>
      </c>
      <c r="BZ131">
        <v>0</v>
      </c>
      <c r="CA131">
        <v>1368673.6</v>
      </c>
      <c r="CB131">
        <v>0</v>
      </c>
      <c r="CC131">
        <v>0</v>
      </c>
      <c r="CD131">
        <v>4730348.5</v>
      </c>
      <c r="CE131">
        <v>24449646</v>
      </c>
      <c r="CF131">
        <v>0</v>
      </c>
      <c r="CG131">
        <v>105931.6</v>
      </c>
      <c r="CH131">
        <v>0</v>
      </c>
      <c r="CI131">
        <v>882993.1</v>
      </c>
      <c r="CJ131">
        <v>16180358</v>
      </c>
      <c r="CK131">
        <v>300874.3</v>
      </c>
      <c r="CL131">
        <v>0</v>
      </c>
      <c r="CM131">
        <v>0</v>
      </c>
      <c r="CN131">
        <v>20795758</v>
      </c>
      <c r="CO131">
        <v>0</v>
      </c>
      <c r="CP131">
        <v>0</v>
      </c>
      <c r="CQ131">
        <v>3172.6</v>
      </c>
      <c r="CR131">
        <v>0</v>
      </c>
      <c r="CS131">
        <v>0</v>
      </c>
      <c r="CT131">
        <v>2137.1999999999998</v>
      </c>
      <c r="CU131">
        <v>0</v>
      </c>
      <c r="CV131">
        <v>0</v>
      </c>
      <c r="CW131">
        <v>3363.4</v>
      </c>
      <c r="CX131">
        <v>7095.3</v>
      </c>
      <c r="CY131">
        <v>0</v>
      </c>
      <c r="CZ131">
        <v>779.3</v>
      </c>
      <c r="DA131">
        <v>0</v>
      </c>
      <c r="DB131">
        <v>192</v>
      </c>
      <c r="DC131">
        <v>2132.9</v>
      </c>
      <c r="DD131">
        <v>2173.1999999999998</v>
      </c>
      <c r="DE131">
        <v>0</v>
      </c>
      <c r="DF131">
        <v>0</v>
      </c>
      <c r="DG131">
        <v>8723.7999999999993</v>
      </c>
      <c r="DH131">
        <v>0</v>
      </c>
      <c r="DI131">
        <v>0</v>
      </c>
      <c r="DJ131">
        <v>16574.8</v>
      </c>
      <c r="DK131">
        <v>0</v>
      </c>
      <c r="DL131">
        <v>0</v>
      </c>
      <c r="DM131">
        <v>0</v>
      </c>
      <c r="DN131">
        <v>0</v>
      </c>
      <c r="DO131">
        <v>0</v>
      </c>
      <c r="DP131">
        <v>0</v>
      </c>
      <c r="DQ131">
        <v>0</v>
      </c>
    </row>
    <row r="132" spans="1:121" x14ac:dyDescent="0.45">
      <c r="A132" t="s">
        <v>140</v>
      </c>
      <c r="B132">
        <v>2040</v>
      </c>
      <c r="C132">
        <v>114637850</v>
      </c>
      <c r="D132">
        <v>8066641</v>
      </c>
      <c r="E132">
        <v>0</v>
      </c>
      <c r="F132">
        <v>1272252.7</v>
      </c>
      <c r="G132">
        <v>123976745.5</v>
      </c>
      <c r="H132">
        <v>110516832.09999999</v>
      </c>
      <c r="I132">
        <v>91352723.599999994</v>
      </c>
      <c r="J132">
        <v>81673336</v>
      </c>
      <c r="K132">
        <v>33946148</v>
      </c>
      <c r="L132">
        <v>3.5900000000000001E-2</v>
      </c>
      <c r="M132">
        <v>5.3900000000000003E-2</v>
      </c>
      <c r="N132">
        <v>0.183</v>
      </c>
      <c r="O132">
        <v>85557.69</v>
      </c>
      <c r="P132">
        <v>25262.3</v>
      </c>
      <c r="Q132">
        <v>0.73</v>
      </c>
      <c r="R132">
        <v>0.8</v>
      </c>
      <c r="S132">
        <v>111.9</v>
      </c>
      <c r="T132">
        <v>3.5</v>
      </c>
      <c r="U132">
        <v>0.43</v>
      </c>
      <c r="V132">
        <v>13.8</v>
      </c>
      <c r="W132">
        <v>538.6</v>
      </c>
      <c r="X132">
        <v>0.09</v>
      </c>
      <c r="Y132">
        <v>112.2</v>
      </c>
      <c r="Z132">
        <v>29.9</v>
      </c>
      <c r="AA132">
        <v>142</v>
      </c>
      <c r="AB132">
        <v>88.4</v>
      </c>
      <c r="AC132">
        <v>3</v>
      </c>
      <c r="AD132">
        <v>0.38</v>
      </c>
      <c r="AE132">
        <v>10.8</v>
      </c>
      <c r="AF132">
        <v>418.2</v>
      </c>
      <c r="AG132">
        <v>0.08</v>
      </c>
      <c r="AH132">
        <v>88.6</v>
      </c>
      <c r="AI132">
        <v>23.3</v>
      </c>
      <c r="AJ132">
        <v>112</v>
      </c>
      <c r="AK132">
        <v>275.89999999999998</v>
      </c>
      <c r="AL132">
        <v>14.6</v>
      </c>
      <c r="AM132">
        <v>1.97</v>
      </c>
      <c r="AN132">
        <v>24.4</v>
      </c>
      <c r="AO132">
        <v>1143.7</v>
      </c>
      <c r="AP132">
        <v>0.13</v>
      </c>
      <c r="AQ132">
        <v>276.89999999999998</v>
      </c>
      <c r="AR132">
        <v>58.5</v>
      </c>
      <c r="AS132">
        <v>335.4</v>
      </c>
      <c r="AT132">
        <v>392.7</v>
      </c>
      <c r="AU132">
        <v>23.6</v>
      </c>
      <c r="AV132">
        <v>3.28</v>
      </c>
      <c r="AW132">
        <v>33.1</v>
      </c>
      <c r="AX132">
        <v>1508.7</v>
      </c>
      <c r="AY132">
        <v>0.23</v>
      </c>
      <c r="AZ132">
        <v>394.3</v>
      </c>
      <c r="BA132">
        <v>78.2</v>
      </c>
      <c r="BB132">
        <v>472.4</v>
      </c>
      <c r="BC132">
        <v>8418466.4000000004</v>
      </c>
      <c r="BD132">
        <v>262.3</v>
      </c>
      <c r="BE132">
        <v>32.5</v>
      </c>
      <c r="BF132">
        <v>1040344.2</v>
      </c>
      <c r="BG132">
        <v>40552.199999999997</v>
      </c>
      <c r="BH132">
        <v>7.2</v>
      </c>
      <c r="BI132">
        <v>8435141.6999999993</v>
      </c>
      <c r="BJ132">
        <v>2250753.7000000002</v>
      </c>
      <c r="BK132">
        <v>10685895.4</v>
      </c>
      <c r="BL132">
        <v>0</v>
      </c>
      <c r="BM132">
        <v>16.86</v>
      </c>
      <c r="BN132">
        <v>16.72</v>
      </c>
      <c r="BO132">
        <v>0</v>
      </c>
      <c r="BP132">
        <v>33.58</v>
      </c>
      <c r="BQ132">
        <v>18.600000000000001</v>
      </c>
      <c r="BR132">
        <v>19.36</v>
      </c>
      <c r="BS132">
        <v>0</v>
      </c>
      <c r="BT132">
        <v>37.96</v>
      </c>
      <c r="BU132">
        <v>75953350</v>
      </c>
      <c r="BV132">
        <v>32624022</v>
      </c>
      <c r="BW132">
        <v>6844645</v>
      </c>
      <c r="BX132">
        <v>0</v>
      </c>
      <c r="BY132">
        <v>0</v>
      </c>
      <c r="BZ132">
        <v>0</v>
      </c>
      <c r="CA132">
        <v>1044745.3</v>
      </c>
      <c r="CB132">
        <v>0</v>
      </c>
      <c r="CC132">
        <v>0</v>
      </c>
      <c r="CD132">
        <v>4872535.5</v>
      </c>
      <c r="CE132">
        <v>18390226</v>
      </c>
      <c r="CF132">
        <v>0</v>
      </c>
      <c r="CG132">
        <v>559158.4</v>
      </c>
      <c r="CH132">
        <v>0</v>
      </c>
      <c r="CI132">
        <v>759654.2</v>
      </c>
      <c r="CJ132">
        <v>15515888</v>
      </c>
      <c r="CK132">
        <v>215016.1</v>
      </c>
      <c r="CL132">
        <v>0</v>
      </c>
      <c r="CM132">
        <v>0</v>
      </c>
      <c r="CN132">
        <v>24265302</v>
      </c>
      <c r="CO132">
        <v>3486184.5</v>
      </c>
      <c r="CP132">
        <v>0</v>
      </c>
      <c r="CQ132">
        <v>3705.8</v>
      </c>
      <c r="CR132">
        <v>0</v>
      </c>
      <c r="CS132">
        <v>0</v>
      </c>
      <c r="CT132">
        <v>2137.1999999999998</v>
      </c>
      <c r="CU132">
        <v>0</v>
      </c>
      <c r="CV132">
        <v>0</v>
      </c>
      <c r="CW132">
        <v>3570.3</v>
      </c>
      <c r="CX132">
        <v>7095.3</v>
      </c>
      <c r="CY132">
        <v>0</v>
      </c>
      <c r="CZ132">
        <v>3860.8</v>
      </c>
      <c r="DA132">
        <v>0</v>
      </c>
      <c r="DB132">
        <v>192</v>
      </c>
      <c r="DC132">
        <v>2132.9</v>
      </c>
      <c r="DD132">
        <v>2173.1999999999998</v>
      </c>
      <c r="DE132">
        <v>0</v>
      </c>
      <c r="DF132">
        <v>0</v>
      </c>
      <c r="DG132">
        <v>10390.9</v>
      </c>
      <c r="DH132">
        <v>0</v>
      </c>
      <c r="DI132">
        <v>1082.4000000000001</v>
      </c>
      <c r="DJ132">
        <v>19642.3</v>
      </c>
      <c r="DK132">
        <v>0</v>
      </c>
      <c r="DL132">
        <v>0</v>
      </c>
      <c r="DM132">
        <v>0</v>
      </c>
      <c r="DN132">
        <v>0</v>
      </c>
      <c r="DO132">
        <v>0</v>
      </c>
      <c r="DP132">
        <v>0</v>
      </c>
      <c r="DQ132">
        <v>0</v>
      </c>
    </row>
    <row r="133" spans="1:121" x14ac:dyDescent="0.45">
      <c r="A133" t="s">
        <v>140</v>
      </c>
      <c r="B133">
        <v>2045</v>
      </c>
      <c r="C133">
        <v>122390770</v>
      </c>
      <c r="D133">
        <v>10679664</v>
      </c>
      <c r="E133">
        <v>0</v>
      </c>
      <c r="F133">
        <v>1228397.1000000001</v>
      </c>
      <c r="G133">
        <v>134298829.90000001</v>
      </c>
      <c r="H133">
        <v>117991090.40000001</v>
      </c>
      <c r="I133">
        <v>97768190.099999994</v>
      </c>
      <c r="J133">
        <v>80619016</v>
      </c>
      <c r="K133">
        <v>29898100</v>
      </c>
      <c r="L133">
        <v>3.5900000000000001E-2</v>
      </c>
      <c r="M133">
        <v>5.3900000000000003E-2</v>
      </c>
      <c r="N133">
        <v>0.183</v>
      </c>
      <c r="O133">
        <v>83695.66</v>
      </c>
      <c r="P133">
        <v>27203</v>
      </c>
      <c r="Q133">
        <v>0.74</v>
      </c>
      <c r="R133">
        <v>0.8</v>
      </c>
      <c r="S133">
        <v>105.7</v>
      </c>
      <c r="T133">
        <v>2.8</v>
      </c>
      <c r="U133">
        <v>0.33</v>
      </c>
      <c r="V133">
        <v>13.4</v>
      </c>
      <c r="W133">
        <v>526.79999999999995</v>
      </c>
      <c r="X133">
        <v>0.09</v>
      </c>
      <c r="Y133">
        <v>105.8</v>
      </c>
      <c r="Z133">
        <v>29.1</v>
      </c>
      <c r="AA133">
        <v>135</v>
      </c>
      <c r="AB133">
        <v>85.4</v>
      </c>
      <c r="AC133">
        <v>2.4</v>
      </c>
      <c r="AD133">
        <v>0.28999999999999998</v>
      </c>
      <c r="AE133">
        <v>10.8</v>
      </c>
      <c r="AF133">
        <v>420.5</v>
      </c>
      <c r="AG133">
        <v>7.0000000000000007E-2</v>
      </c>
      <c r="AH133">
        <v>85.5</v>
      </c>
      <c r="AI133">
        <v>23.4</v>
      </c>
      <c r="AJ133">
        <v>108.9</v>
      </c>
      <c r="AK133">
        <v>219</v>
      </c>
      <c r="AL133">
        <v>10.6</v>
      </c>
      <c r="AM133">
        <v>1.41</v>
      </c>
      <c r="AN133">
        <v>22</v>
      </c>
      <c r="AO133">
        <v>943.6</v>
      </c>
      <c r="AP133">
        <v>0.14000000000000001</v>
      </c>
      <c r="AQ133">
        <v>219.7</v>
      </c>
      <c r="AR133">
        <v>50.1</v>
      </c>
      <c r="AS133">
        <v>269.8</v>
      </c>
      <c r="AT133">
        <v>343.2</v>
      </c>
      <c r="AU133">
        <v>18.100000000000001</v>
      </c>
      <c r="AV133">
        <v>2.4700000000000002</v>
      </c>
      <c r="AW133">
        <v>31.2</v>
      </c>
      <c r="AX133">
        <v>1404.3</v>
      </c>
      <c r="AY133">
        <v>0.19</v>
      </c>
      <c r="AZ133">
        <v>344.4</v>
      </c>
      <c r="BA133">
        <v>73.099999999999994</v>
      </c>
      <c r="BB133">
        <v>417.5</v>
      </c>
      <c r="BC133">
        <v>8696496.6999999993</v>
      </c>
      <c r="BD133">
        <v>226.1</v>
      </c>
      <c r="BE133">
        <v>26.5</v>
      </c>
      <c r="BF133">
        <v>1107453.3</v>
      </c>
      <c r="BG133">
        <v>43426.8</v>
      </c>
      <c r="BH133">
        <v>7.1</v>
      </c>
      <c r="BI133">
        <v>8710455.4000000004</v>
      </c>
      <c r="BJ133">
        <v>2403515.7999999998</v>
      </c>
      <c r="BK133">
        <v>11113971.199999999</v>
      </c>
      <c r="BL133">
        <v>0</v>
      </c>
      <c r="BM133">
        <v>15.19</v>
      </c>
      <c r="BN133">
        <v>16.21</v>
      </c>
      <c r="BO133">
        <v>0</v>
      </c>
      <c r="BP133">
        <v>31.4</v>
      </c>
      <c r="BQ133">
        <v>17.02</v>
      </c>
      <c r="BR133">
        <v>19.04</v>
      </c>
      <c r="BS133">
        <v>0</v>
      </c>
      <c r="BT133">
        <v>36.06</v>
      </c>
      <c r="BU133">
        <v>83294980</v>
      </c>
      <c r="BV133">
        <v>36530640</v>
      </c>
      <c r="BW133">
        <v>9089299</v>
      </c>
      <c r="BX133">
        <v>0</v>
      </c>
      <c r="BY133">
        <v>0</v>
      </c>
      <c r="BZ133">
        <v>0</v>
      </c>
      <c r="CA133">
        <v>628185</v>
      </c>
      <c r="CB133">
        <v>0</v>
      </c>
      <c r="CC133">
        <v>0</v>
      </c>
      <c r="CD133">
        <v>4980213</v>
      </c>
      <c r="CE133">
        <v>20187700</v>
      </c>
      <c r="CF133">
        <v>0</v>
      </c>
      <c r="CG133">
        <v>684099.6</v>
      </c>
      <c r="CH133">
        <v>0</v>
      </c>
      <c r="CI133">
        <v>701575.5</v>
      </c>
      <c r="CJ133">
        <v>15305821</v>
      </c>
      <c r="CK133">
        <v>167657.5</v>
      </c>
      <c r="CL133">
        <v>0</v>
      </c>
      <c r="CM133">
        <v>0</v>
      </c>
      <c r="CN133">
        <v>28110724</v>
      </c>
      <c r="CO133">
        <v>3439704</v>
      </c>
      <c r="CP133">
        <v>0</v>
      </c>
      <c r="CQ133">
        <v>4710.6000000000004</v>
      </c>
      <c r="CR133">
        <v>0</v>
      </c>
      <c r="CS133">
        <v>0</v>
      </c>
      <c r="CT133">
        <v>2137.1999999999998</v>
      </c>
      <c r="CU133">
        <v>0</v>
      </c>
      <c r="CV133">
        <v>0</v>
      </c>
      <c r="CW133">
        <v>3758.8</v>
      </c>
      <c r="CX133">
        <v>7095.3</v>
      </c>
      <c r="CY133">
        <v>0</v>
      </c>
      <c r="CZ133">
        <v>5177.7</v>
      </c>
      <c r="DA133">
        <v>0</v>
      </c>
      <c r="DB133">
        <v>192</v>
      </c>
      <c r="DC133">
        <v>2132.9</v>
      </c>
      <c r="DD133">
        <v>2028.9</v>
      </c>
      <c r="DE133">
        <v>0</v>
      </c>
      <c r="DF133">
        <v>0</v>
      </c>
      <c r="DG133">
        <v>12245.6</v>
      </c>
      <c r="DH133">
        <v>0</v>
      </c>
      <c r="DI133">
        <v>1084.5</v>
      </c>
      <c r="DJ133">
        <v>26012.1</v>
      </c>
      <c r="DK133">
        <v>0</v>
      </c>
      <c r="DL133">
        <v>0</v>
      </c>
      <c r="DM133">
        <v>0</v>
      </c>
      <c r="DN133">
        <v>0</v>
      </c>
      <c r="DO133">
        <v>0</v>
      </c>
      <c r="DP133">
        <v>0</v>
      </c>
      <c r="DQ133">
        <v>0</v>
      </c>
    </row>
    <row r="134" spans="1:121" x14ac:dyDescent="0.45">
      <c r="A134" t="s">
        <v>140</v>
      </c>
      <c r="B134">
        <v>2050</v>
      </c>
      <c r="C134">
        <v>129841940</v>
      </c>
      <c r="D134">
        <v>7471657.5</v>
      </c>
      <c r="E134">
        <v>0</v>
      </c>
      <c r="F134">
        <v>1505518.9</v>
      </c>
      <c r="G134">
        <v>138819105</v>
      </c>
      <c r="H134">
        <v>125174407.5</v>
      </c>
      <c r="I134">
        <v>93699348.5</v>
      </c>
      <c r="J134">
        <v>97214504</v>
      </c>
      <c r="K134">
        <v>38324972</v>
      </c>
      <c r="L134">
        <v>3.5900000000000001E-2</v>
      </c>
      <c r="M134">
        <v>5.3900000000000003E-2</v>
      </c>
      <c r="N134">
        <v>0.183</v>
      </c>
      <c r="O134">
        <v>82500.61</v>
      </c>
      <c r="P134">
        <v>28935.7</v>
      </c>
      <c r="Q134">
        <v>0.66</v>
      </c>
      <c r="R134">
        <v>0.75</v>
      </c>
      <c r="S134">
        <v>153.30000000000001</v>
      </c>
      <c r="T134">
        <v>5.5</v>
      </c>
      <c r="U134">
        <v>0.7</v>
      </c>
      <c r="V134">
        <v>15.7</v>
      </c>
      <c r="W134">
        <v>717.2</v>
      </c>
      <c r="X134">
        <v>7.0000000000000007E-2</v>
      </c>
      <c r="Y134">
        <v>153.6</v>
      </c>
      <c r="Z134">
        <v>37.1</v>
      </c>
      <c r="AA134">
        <v>190.7</v>
      </c>
      <c r="AB134">
        <v>114.2</v>
      </c>
      <c r="AC134">
        <v>4.2</v>
      </c>
      <c r="AD134">
        <v>0.54</v>
      </c>
      <c r="AE134">
        <v>11.8</v>
      </c>
      <c r="AF134">
        <v>531.4</v>
      </c>
      <c r="AG134">
        <v>0.05</v>
      </c>
      <c r="AH134">
        <v>114.4</v>
      </c>
      <c r="AI134">
        <v>27.6</v>
      </c>
      <c r="AJ134">
        <v>142</v>
      </c>
      <c r="AK134">
        <v>196.1</v>
      </c>
      <c r="AL134">
        <v>9.1</v>
      </c>
      <c r="AM134">
        <v>1.2</v>
      </c>
      <c r="AN134">
        <v>21.1</v>
      </c>
      <c r="AO134">
        <v>860.9</v>
      </c>
      <c r="AP134">
        <v>0.15</v>
      </c>
      <c r="AQ134">
        <v>196.7</v>
      </c>
      <c r="AR134">
        <v>46.8</v>
      </c>
      <c r="AS134">
        <v>243.5</v>
      </c>
      <c r="AT134">
        <v>349.3</v>
      </c>
      <c r="AU134">
        <v>17.399999999999999</v>
      </c>
      <c r="AV134">
        <v>2.34</v>
      </c>
      <c r="AW134">
        <v>32.1</v>
      </c>
      <c r="AX134">
        <v>1470.4</v>
      </c>
      <c r="AY134">
        <v>0.18</v>
      </c>
      <c r="AZ134">
        <v>350.4</v>
      </c>
      <c r="BA134">
        <v>76</v>
      </c>
      <c r="BB134">
        <v>426.4</v>
      </c>
      <c r="BC134">
        <v>12071723.699999999</v>
      </c>
      <c r="BD134">
        <v>434.2</v>
      </c>
      <c r="BE134">
        <v>54.7</v>
      </c>
      <c r="BF134">
        <v>1239065.8</v>
      </c>
      <c r="BG134">
        <v>56540.800000000003</v>
      </c>
      <c r="BH134">
        <v>5.4</v>
      </c>
      <c r="BI134">
        <v>12099599.300000001</v>
      </c>
      <c r="BJ134">
        <v>2925460.3</v>
      </c>
      <c r="BK134">
        <v>15025059.5</v>
      </c>
      <c r="BL134">
        <v>0</v>
      </c>
      <c r="BM134">
        <v>15.51</v>
      </c>
      <c r="BN134">
        <v>16.239999999999998</v>
      </c>
      <c r="BO134">
        <v>0</v>
      </c>
      <c r="BP134">
        <v>31.75</v>
      </c>
      <c r="BQ134">
        <v>17.11</v>
      </c>
      <c r="BR134">
        <v>18.59</v>
      </c>
      <c r="BS134">
        <v>0</v>
      </c>
      <c r="BT134">
        <v>35.700000000000003</v>
      </c>
      <c r="BU134">
        <v>79567620</v>
      </c>
      <c r="BV134">
        <v>45119756</v>
      </c>
      <c r="BW134">
        <v>6354202</v>
      </c>
      <c r="BX134">
        <v>0</v>
      </c>
      <c r="BY134">
        <v>0</v>
      </c>
      <c r="BZ134">
        <v>0</v>
      </c>
      <c r="CA134">
        <v>2156211.5</v>
      </c>
      <c r="CB134">
        <v>0</v>
      </c>
      <c r="CC134">
        <v>0</v>
      </c>
      <c r="CD134">
        <v>5195300.5</v>
      </c>
      <c r="CE134">
        <v>23233900</v>
      </c>
      <c r="CF134">
        <v>0</v>
      </c>
      <c r="CG134">
        <v>2029281.2</v>
      </c>
      <c r="CH134">
        <v>0</v>
      </c>
      <c r="CI134">
        <v>658497.6</v>
      </c>
      <c r="CJ134">
        <v>0</v>
      </c>
      <c r="CK134">
        <v>15765</v>
      </c>
      <c r="CL134">
        <v>0</v>
      </c>
      <c r="CM134">
        <v>0</v>
      </c>
      <c r="CN134">
        <v>32858720</v>
      </c>
      <c r="CO134">
        <v>7065736</v>
      </c>
      <c r="CP134">
        <v>0</v>
      </c>
      <c r="CQ134">
        <v>3607.5</v>
      </c>
      <c r="CR134">
        <v>0</v>
      </c>
      <c r="CS134">
        <v>0</v>
      </c>
      <c r="CT134">
        <v>1881</v>
      </c>
      <c r="CU134">
        <v>0</v>
      </c>
      <c r="CV134">
        <v>0</v>
      </c>
      <c r="CW134">
        <v>4026.7</v>
      </c>
      <c r="CX134">
        <v>7095.3</v>
      </c>
      <c r="CY134">
        <v>0</v>
      </c>
      <c r="CZ134">
        <v>12663.6</v>
      </c>
      <c r="DA134">
        <v>0</v>
      </c>
      <c r="DB134">
        <v>192</v>
      </c>
      <c r="DC134">
        <v>0</v>
      </c>
      <c r="DD134">
        <v>654.70000000000005</v>
      </c>
      <c r="DE134">
        <v>0</v>
      </c>
      <c r="DF134">
        <v>0</v>
      </c>
      <c r="DG134">
        <v>14477.5</v>
      </c>
      <c r="DH134">
        <v>0</v>
      </c>
      <c r="DI134">
        <v>2203.9</v>
      </c>
      <c r="DJ134">
        <v>17715</v>
      </c>
      <c r="DK134">
        <v>0</v>
      </c>
      <c r="DL134">
        <v>0</v>
      </c>
      <c r="DM134">
        <v>0</v>
      </c>
      <c r="DN134">
        <v>0</v>
      </c>
      <c r="DO134">
        <v>0</v>
      </c>
      <c r="DP134">
        <v>0</v>
      </c>
      <c r="DQ134">
        <v>0</v>
      </c>
    </row>
    <row r="135" spans="1:121" x14ac:dyDescent="0.45">
      <c r="A135" t="s">
        <v>149</v>
      </c>
      <c r="B135">
        <v>2024</v>
      </c>
      <c r="C135">
        <v>55693416</v>
      </c>
      <c r="D135">
        <v>46046.8</v>
      </c>
      <c r="E135">
        <v>2070882.8</v>
      </c>
      <c r="F135">
        <v>226476.9</v>
      </c>
      <c r="G135">
        <v>58036816.600000001</v>
      </c>
      <c r="H135">
        <v>53691158.299999997</v>
      </c>
      <c r="I135">
        <v>49044277.799999997</v>
      </c>
      <c r="J135">
        <v>32382604</v>
      </c>
      <c r="K135">
        <v>1813008.4</v>
      </c>
      <c r="L135">
        <v>3.5900000000000001E-2</v>
      </c>
      <c r="M135">
        <v>5.3999999999999999E-2</v>
      </c>
      <c r="N135">
        <v>0.13500000000000001</v>
      </c>
      <c r="O135">
        <v>10231.709999999999</v>
      </c>
      <c r="P135">
        <v>13505.7</v>
      </c>
      <c r="Q135">
        <v>0.48</v>
      </c>
      <c r="R135">
        <v>0.67</v>
      </c>
      <c r="S135">
        <v>212.8</v>
      </c>
      <c r="T135">
        <v>4</v>
      </c>
      <c r="U135">
        <v>0.4</v>
      </c>
      <c r="V135">
        <v>27.3</v>
      </c>
      <c r="W135">
        <v>1114</v>
      </c>
      <c r="X135">
        <v>0.1</v>
      </c>
      <c r="Y135">
        <v>213</v>
      </c>
      <c r="Z135">
        <v>60.5</v>
      </c>
      <c r="AA135">
        <v>273.5</v>
      </c>
      <c r="AB135">
        <v>143.30000000000001</v>
      </c>
      <c r="AC135">
        <v>3.2</v>
      </c>
      <c r="AD135">
        <v>0.35</v>
      </c>
      <c r="AE135">
        <v>19.399999999999999</v>
      </c>
      <c r="AF135">
        <v>737</v>
      </c>
      <c r="AG135">
        <v>0.1</v>
      </c>
      <c r="AH135">
        <v>143.5</v>
      </c>
      <c r="AI135">
        <v>41.4</v>
      </c>
      <c r="AJ135">
        <v>184.9</v>
      </c>
      <c r="AK135">
        <v>306.8</v>
      </c>
      <c r="AL135">
        <v>7.6</v>
      </c>
      <c r="AM135">
        <v>0.89</v>
      </c>
      <c r="AN135">
        <v>35.1</v>
      </c>
      <c r="AO135">
        <v>1515.1</v>
      </c>
      <c r="AP135">
        <v>0.16</v>
      </c>
      <c r="AQ135">
        <v>307.3</v>
      </c>
      <c r="AR135">
        <v>80.3</v>
      </c>
      <c r="AS135">
        <v>387.6</v>
      </c>
      <c r="AT135">
        <v>631.79999999999995</v>
      </c>
      <c r="AU135">
        <v>36.799999999999997</v>
      </c>
      <c r="AV135">
        <v>5.18</v>
      </c>
      <c r="AW135">
        <v>53.9</v>
      </c>
      <c r="AX135">
        <v>2384.1</v>
      </c>
      <c r="AY135">
        <v>0.39</v>
      </c>
      <c r="AZ135">
        <v>634.4</v>
      </c>
      <c r="BA135">
        <v>125</v>
      </c>
      <c r="BB135">
        <v>759.4</v>
      </c>
      <c r="BC135">
        <v>5766022.2999999998</v>
      </c>
      <c r="BD135">
        <v>108.9</v>
      </c>
      <c r="BE135">
        <v>10.9</v>
      </c>
      <c r="BF135">
        <v>739093.8</v>
      </c>
      <c r="BG135">
        <v>30190.1</v>
      </c>
      <c r="BH135">
        <v>2.8</v>
      </c>
      <c r="BI135">
        <v>5772249.2000000002</v>
      </c>
      <c r="BJ135">
        <v>1639519.7</v>
      </c>
      <c r="BK135">
        <v>7411768.9000000004</v>
      </c>
      <c r="BL135">
        <v>0</v>
      </c>
      <c r="BM135">
        <v>31.72</v>
      </c>
      <c r="BN135">
        <v>2.14</v>
      </c>
      <c r="BO135">
        <v>0</v>
      </c>
      <c r="BP135">
        <v>33.85</v>
      </c>
      <c r="BQ135">
        <v>33.78</v>
      </c>
      <c r="BR135">
        <v>2.4</v>
      </c>
      <c r="BS135">
        <v>0</v>
      </c>
      <c r="BT135">
        <v>36.18</v>
      </c>
      <c r="BU135">
        <v>27333878</v>
      </c>
      <c r="BV135">
        <v>8992539</v>
      </c>
      <c r="BW135">
        <v>39734.800000000003</v>
      </c>
      <c r="BX135">
        <v>1301168.5</v>
      </c>
      <c r="BY135">
        <v>0</v>
      </c>
      <c r="BZ135">
        <v>0</v>
      </c>
      <c r="CA135">
        <v>0</v>
      </c>
      <c r="CB135">
        <v>0</v>
      </c>
      <c r="CC135">
        <v>0</v>
      </c>
      <c r="CD135">
        <v>3778043.2</v>
      </c>
      <c r="CE135">
        <v>14313766</v>
      </c>
      <c r="CF135">
        <v>0</v>
      </c>
      <c r="CG135">
        <v>17753.599999999999</v>
      </c>
      <c r="CH135">
        <v>0</v>
      </c>
      <c r="CI135">
        <v>965337.5</v>
      </c>
      <c r="CJ135">
        <v>0</v>
      </c>
      <c r="CK135">
        <v>9691.6</v>
      </c>
      <c r="CL135">
        <v>1693887</v>
      </c>
      <c r="CM135">
        <v>0</v>
      </c>
      <c r="CN135">
        <v>1761658.8</v>
      </c>
      <c r="CO135">
        <v>376101.1</v>
      </c>
      <c r="CP135">
        <v>3076736</v>
      </c>
      <c r="CQ135">
        <v>54.8</v>
      </c>
      <c r="CR135">
        <v>275.2</v>
      </c>
      <c r="CS135">
        <v>0</v>
      </c>
      <c r="CT135">
        <v>0</v>
      </c>
      <c r="CU135">
        <v>0</v>
      </c>
      <c r="CV135">
        <v>0</v>
      </c>
      <c r="CW135">
        <v>2860.9</v>
      </c>
      <c r="CX135">
        <v>4826.5</v>
      </c>
      <c r="CY135">
        <v>0</v>
      </c>
      <c r="CZ135">
        <v>961.6</v>
      </c>
      <c r="DA135">
        <v>0</v>
      </c>
      <c r="DB135">
        <v>266.8</v>
      </c>
      <c r="DC135">
        <v>0</v>
      </c>
      <c r="DD135">
        <v>1693.2</v>
      </c>
      <c r="DE135">
        <v>1768</v>
      </c>
      <c r="DF135">
        <v>0</v>
      </c>
      <c r="DG135">
        <v>941.3</v>
      </c>
      <c r="DH135">
        <v>800</v>
      </c>
      <c r="DI135">
        <v>122</v>
      </c>
      <c r="DJ135">
        <v>109.6</v>
      </c>
      <c r="DK135">
        <v>17680</v>
      </c>
      <c r="DL135">
        <v>0</v>
      </c>
      <c r="DM135">
        <v>0</v>
      </c>
      <c r="DN135">
        <v>0.24</v>
      </c>
      <c r="DO135">
        <v>0</v>
      </c>
      <c r="DP135">
        <v>0.28000000000000003</v>
      </c>
      <c r="DQ135">
        <v>0</v>
      </c>
    </row>
    <row r="136" spans="1:121" x14ac:dyDescent="0.45">
      <c r="A136" t="s">
        <v>149</v>
      </c>
      <c r="B136">
        <v>2026</v>
      </c>
      <c r="C136">
        <v>56295692</v>
      </c>
      <c r="D136">
        <v>46884.3</v>
      </c>
      <c r="E136">
        <v>2090334.4</v>
      </c>
      <c r="F136">
        <v>233246.6</v>
      </c>
      <c r="G136">
        <v>58666157.399999999</v>
      </c>
      <c r="H136">
        <v>54271790.899999999</v>
      </c>
      <c r="I136">
        <v>46268015.100000001</v>
      </c>
      <c r="J136">
        <v>31193274</v>
      </c>
      <c r="K136">
        <v>4602044.5</v>
      </c>
      <c r="L136">
        <v>3.5900000000000001E-2</v>
      </c>
      <c r="M136">
        <v>5.3999999999999999E-2</v>
      </c>
      <c r="N136">
        <v>0.13500000000000001</v>
      </c>
      <c r="O136">
        <v>40866.94</v>
      </c>
      <c r="P136">
        <v>13766</v>
      </c>
      <c r="Q136">
        <v>0.51</v>
      </c>
      <c r="R136">
        <v>0.68</v>
      </c>
      <c r="S136">
        <v>198.2</v>
      </c>
      <c r="T136">
        <v>3.7</v>
      </c>
      <c r="U136">
        <v>0.38</v>
      </c>
      <c r="V136">
        <v>25.2</v>
      </c>
      <c r="W136">
        <v>1037.2</v>
      </c>
      <c r="X136">
        <v>0.1</v>
      </c>
      <c r="Y136">
        <v>198.4</v>
      </c>
      <c r="Z136">
        <v>56.2</v>
      </c>
      <c r="AA136">
        <v>254.5</v>
      </c>
      <c r="AB136">
        <v>136.4</v>
      </c>
      <c r="AC136">
        <v>2.8</v>
      </c>
      <c r="AD136">
        <v>0.3</v>
      </c>
      <c r="AE136">
        <v>18.5</v>
      </c>
      <c r="AF136">
        <v>708.8</v>
      </c>
      <c r="AG136">
        <v>0.09</v>
      </c>
      <c r="AH136">
        <v>136.5</v>
      </c>
      <c r="AI136">
        <v>39.700000000000003</v>
      </c>
      <c r="AJ136">
        <v>176.2</v>
      </c>
      <c r="AK136">
        <v>262.5</v>
      </c>
      <c r="AL136">
        <v>5.8</v>
      </c>
      <c r="AM136">
        <v>0.66</v>
      </c>
      <c r="AN136">
        <v>30.5</v>
      </c>
      <c r="AO136">
        <v>1320</v>
      </c>
      <c r="AP136">
        <v>0.13</v>
      </c>
      <c r="AQ136">
        <v>262.8</v>
      </c>
      <c r="AR136">
        <v>69.900000000000006</v>
      </c>
      <c r="AS136">
        <v>332.7</v>
      </c>
      <c r="AT136">
        <v>586.6</v>
      </c>
      <c r="AU136">
        <v>32</v>
      </c>
      <c r="AV136">
        <v>4.43</v>
      </c>
      <c r="AW136">
        <v>51.6</v>
      </c>
      <c r="AX136">
        <v>2317.3000000000002</v>
      </c>
      <c r="AY136">
        <v>0.33</v>
      </c>
      <c r="AZ136">
        <v>588.79999999999995</v>
      </c>
      <c r="BA136">
        <v>120.7</v>
      </c>
      <c r="BB136">
        <v>709.5</v>
      </c>
      <c r="BC136">
        <v>6284935.7999999998</v>
      </c>
      <c r="BD136">
        <v>118.7</v>
      </c>
      <c r="BE136">
        <v>11.9</v>
      </c>
      <c r="BF136">
        <v>799988.2</v>
      </c>
      <c r="BG136">
        <v>32895.199999999997</v>
      </c>
      <c r="BH136">
        <v>3</v>
      </c>
      <c r="BI136">
        <v>6291726.7999999998</v>
      </c>
      <c r="BJ136">
        <v>1781088</v>
      </c>
      <c r="BK136">
        <v>8072814.7999999998</v>
      </c>
      <c r="BL136">
        <v>0</v>
      </c>
      <c r="BM136">
        <v>28.68</v>
      </c>
      <c r="BN136">
        <v>8.3699999999999992</v>
      </c>
      <c r="BO136">
        <v>0</v>
      </c>
      <c r="BP136">
        <v>37.06</v>
      </c>
      <c r="BQ136">
        <v>30.61</v>
      </c>
      <c r="BR136">
        <v>9.4</v>
      </c>
      <c r="BS136">
        <v>0</v>
      </c>
      <c r="BT136">
        <v>40</v>
      </c>
      <c r="BU136">
        <v>31965600</v>
      </c>
      <c r="BV136">
        <v>12398142</v>
      </c>
      <c r="BW136">
        <v>40556.9</v>
      </c>
      <c r="BX136">
        <v>1301168.5</v>
      </c>
      <c r="BY136">
        <v>0</v>
      </c>
      <c r="BZ136">
        <v>0</v>
      </c>
      <c r="CA136">
        <v>0</v>
      </c>
      <c r="CB136">
        <v>0</v>
      </c>
      <c r="CC136">
        <v>0</v>
      </c>
      <c r="CD136">
        <v>4069996.8</v>
      </c>
      <c r="CE136">
        <v>15515520</v>
      </c>
      <c r="CF136">
        <v>0</v>
      </c>
      <c r="CG136">
        <v>36236.1</v>
      </c>
      <c r="CH136">
        <v>0</v>
      </c>
      <c r="CI136">
        <v>964492.1</v>
      </c>
      <c r="CJ136">
        <v>0</v>
      </c>
      <c r="CK136">
        <v>12244.3</v>
      </c>
      <c r="CL136">
        <v>1697240.2</v>
      </c>
      <c r="CM136">
        <v>0</v>
      </c>
      <c r="CN136">
        <v>1737082.4</v>
      </c>
      <c r="CO136">
        <v>374072.7</v>
      </c>
      <c r="CP136">
        <v>6216990.5</v>
      </c>
      <c r="CQ136">
        <v>55.8</v>
      </c>
      <c r="CR136">
        <v>275.2</v>
      </c>
      <c r="CS136">
        <v>0</v>
      </c>
      <c r="CT136">
        <v>0</v>
      </c>
      <c r="CU136">
        <v>0</v>
      </c>
      <c r="CV136">
        <v>0</v>
      </c>
      <c r="CW136">
        <v>3110.3</v>
      </c>
      <c r="CX136">
        <v>4826.5</v>
      </c>
      <c r="CY136">
        <v>0</v>
      </c>
      <c r="CZ136">
        <v>945.6</v>
      </c>
      <c r="DA136">
        <v>0</v>
      </c>
      <c r="DB136">
        <v>266.8</v>
      </c>
      <c r="DC136">
        <v>0</v>
      </c>
      <c r="DD136">
        <v>1677</v>
      </c>
      <c r="DE136">
        <v>1768</v>
      </c>
      <c r="DF136">
        <v>0</v>
      </c>
      <c r="DG136">
        <v>941.3</v>
      </c>
      <c r="DH136">
        <v>1604</v>
      </c>
      <c r="DI136">
        <v>122</v>
      </c>
      <c r="DJ136">
        <v>113.4</v>
      </c>
      <c r="DK136">
        <v>17680</v>
      </c>
      <c r="DL136">
        <v>0</v>
      </c>
      <c r="DM136">
        <v>0</v>
      </c>
      <c r="DN136">
        <v>0.28999999999999998</v>
      </c>
      <c r="DO136">
        <v>0</v>
      </c>
      <c r="DP136">
        <v>0.36</v>
      </c>
      <c r="DQ136">
        <v>0</v>
      </c>
    </row>
    <row r="137" spans="1:121" x14ac:dyDescent="0.45">
      <c r="A137" t="s">
        <v>149</v>
      </c>
      <c r="B137">
        <v>2028</v>
      </c>
      <c r="C137">
        <v>57324704</v>
      </c>
      <c r="D137">
        <v>858267.9</v>
      </c>
      <c r="E137">
        <v>2450431.5</v>
      </c>
      <c r="F137">
        <v>244066.8</v>
      </c>
      <c r="G137">
        <v>60877469.799999997</v>
      </c>
      <c r="H137">
        <v>55263818</v>
      </c>
      <c r="I137">
        <v>41689994.299999997</v>
      </c>
      <c r="J137">
        <v>28720410</v>
      </c>
      <c r="K137">
        <v>7221357</v>
      </c>
      <c r="L137">
        <v>3.5900000000000001E-2</v>
      </c>
      <c r="M137">
        <v>5.3999999999999999E-2</v>
      </c>
      <c r="N137">
        <v>0.13500000000000001</v>
      </c>
      <c r="O137">
        <v>48205.5</v>
      </c>
      <c r="P137">
        <v>14214.8</v>
      </c>
      <c r="Q137">
        <v>0.61</v>
      </c>
      <c r="R137">
        <v>0.72</v>
      </c>
      <c r="S137">
        <v>156.6</v>
      </c>
      <c r="T137">
        <v>3</v>
      </c>
      <c r="U137">
        <v>0.3</v>
      </c>
      <c r="V137">
        <v>20</v>
      </c>
      <c r="W137">
        <v>819.2</v>
      </c>
      <c r="X137">
        <v>0.08</v>
      </c>
      <c r="Y137">
        <v>156.80000000000001</v>
      </c>
      <c r="Z137">
        <v>44.4</v>
      </c>
      <c r="AA137">
        <v>201.2</v>
      </c>
      <c r="AB137">
        <v>119.9</v>
      </c>
      <c r="AC137">
        <v>2.2999999999999998</v>
      </c>
      <c r="AD137">
        <v>0.23</v>
      </c>
      <c r="AE137">
        <v>16.5</v>
      </c>
      <c r="AF137">
        <v>628.5</v>
      </c>
      <c r="AG137">
        <v>0.08</v>
      </c>
      <c r="AH137">
        <v>120</v>
      </c>
      <c r="AI137">
        <v>35.200000000000003</v>
      </c>
      <c r="AJ137">
        <v>155.30000000000001</v>
      </c>
      <c r="AK137">
        <v>214.8</v>
      </c>
      <c r="AL137">
        <v>4.2</v>
      </c>
      <c r="AM137">
        <v>0.44</v>
      </c>
      <c r="AN137">
        <v>25.4</v>
      </c>
      <c r="AO137">
        <v>1110.9000000000001</v>
      </c>
      <c r="AP137">
        <v>0.1</v>
      </c>
      <c r="AQ137">
        <v>215</v>
      </c>
      <c r="AR137">
        <v>58.5</v>
      </c>
      <c r="AS137">
        <v>273.5</v>
      </c>
      <c r="AT137">
        <v>530.1</v>
      </c>
      <c r="AU137">
        <v>25.6</v>
      </c>
      <c r="AV137">
        <v>3.5</v>
      </c>
      <c r="AW137">
        <v>49.9</v>
      </c>
      <c r="AX137">
        <v>2195.8000000000002</v>
      </c>
      <c r="AY137">
        <v>0.31</v>
      </c>
      <c r="AZ137">
        <v>531.79999999999995</v>
      </c>
      <c r="BA137">
        <v>115.4</v>
      </c>
      <c r="BB137">
        <v>647.20000000000005</v>
      </c>
      <c r="BC137">
        <v>6112689.2999999998</v>
      </c>
      <c r="BD137">
        <v>115.6</v>
      </c>
      <c r="BE137">
        <v>11.6</v>
      </c>
      <c r="BF137">
        <v>780244</v>
      </c>
      <c r="BG137">
        <v>31966.3</v>
      </c>
      <c r="BH137">
        <v>3</v>
      </c>
      <c r="BI137">
        <v>6119315.7000000002</v>
      </c>
      <c r="BJ137">
        <v>1733647.5</v>
      </c>
      <c r="BK137">
        <v>7852963.0999999996</v>
      </c>
      <c r="BL137">
        <v>0</v>
      </c>
      <c r="BM137">
        <v>24.24</v>
      </c>
      <c r="BN137">
        <v>9.56</v>
      </c>
      <c r="BO137">
        <v>0</v>
      </c>
      <c r="BP137">
        <v>33.799999999999997</v>
      </c>
      <c r="BQ137">
        <v>26.1</v>
      </c>
      <c r="BR137">
        <v>10.92</v>
      </c>
      <c r="BS137">
        <v>0</v>
      </c>
      <c r="BT137">
        <v>37.020000000000003</v>
      </c>
      <c r="BU137">
        <v>39316330</v>
      </c>
      <c r="BV137">
        <v>19187476</v>
      </c>
      <c r="BW137">
        <v>740294</v>
      </c>
      <c r="BX137">
        <v>1293466.6000000001</v>
      </c>
      <c r="BY137">
        <v>0</v>
      </c>
      <c r="BZ137">
        <v>0</v>
      </c>
      <c r="CA137">
        <v>0</v>
      </c>
      <c r="CB137">
        <v>0</v>
      </c>
      <c r="CC137">
        <v>0</v>
      </c>
      <c r="CD137">
        <v>4350095</v>
      </c>
      <c r="CE137">
        <v>15101877</v>
      </c>
      <c r="CF137">
        <v>0</v>
      </c>
      <c r="CG137">
        <v>24533.599999999999</v>
      </c>
      <c r="CH137">
        <v>0</v>
      </c>
      <c r="CI137">
        <v>959618.8</v>
      </c>
      <c r="CJ137">
        <v>0</v>
      </c>
      <c r="CK137">
        <v>21638.6</v>
      </c>
      <c r="CL137">
        <v>1987423.2</v>
      </c>
      <c r="CM137">
        <v>0</v>
      </c>
      <c r="CN137">
        <v>1712848</v>
      </c>
      <c r="CO137">
        <v>372055.6</v>
      </c>
      <c r="CP137">
        <v>12752477</v>
      </c>
      <c r="CQ137">
        <v>573.20000000000005</v>
      </c>
      <c r="CR137">
        <v>275.2</v>
      </c>
      <c r="CS137">
        <v>0</v>
      </c>
      <c r="CT137">
        <v>0</v>
      </c>
      <c r="CU137">
        <v>0</v>
      </c>
      <c r="CV137">
        <v>0</v>
      </c>
      <c r="CW137">
        <v>3354</v>
      </c>
      <c r="CX137">
        <v>4826.5</v>
      </c>
      <c r="CY137">
        <v>0</v>
      </c>
      <c r="CZ137">
        <v>940.7</v>
      </c>
      <c r="DA137">
        <v>0</v>
      </c>
      <c r="DB137">
        <v>266.8</v>
      </c>
      <c r="DC137">
        <v>0</v>
      </c>
      <c r="DD137">
        <v>1665.8</v>
      </c>
      <c r="DE137">
        <v>1768</v>
      </c>
      <c r="DF137">
        <v>0</v>
      </c>
      <c r="DG137">
        <v>941.3</v>
      </c>
      <c r="DH137">
        <v>3246</v>
      </c>
      <c r="DI137">
        <v>122</v>
      </c>
      <c r="DJ137">
        <v>2183.3000000000002</v>
      </c>
      <c r="DK137">
        <v>17680</v>
      </c>
      <c r="DL137">
        <v>0</v>
      </c>
      <c r="DM137">
        <v>0</v>
      </c>
      <c r="DN137">
        <v>0.34</v>
      </c>
      <c r="DO137">
        <v>0</v>
      </c>
      <c r="DP137">
        <v>0.48</v>
      </c>
      <c r="DQ137">
        <v>0</v>
      </c>
    </row>
    <row r="138" spans="1:121" x14ac:dyDescent="0.45">
      <c r="A138" t="s">
        <v>149</v>
      </c>
      <c r="B138">
        <v>2030</v>
      </c>
      <c r="C138">
        <v>58667456</v>
      </c>
      <c r="D138">
        <v>1544172.4</v>
      </c>
      <c r="E138">
        <v>2677282.2000000002</v>
      </c>
      <c r="F138">
        <v>200454.1</v>
      </c>
      <c r="G138">
        <v>63089363.299999997</v>
      </c>
      <c r="H138">
        <v>56558310</v>
      </c>
      <c r="I138">
        <v>40193715.299999997</v>
      </c>
      <c r="J138">
        <v>25980602</v>
      </c>
      <c r="K138">
        <v>4781245</v>
      </c>
      <c r="L138">
        <v>3.5900000000000001E-2</v>
      </c>
      <c r="M138">
        <v>5.3999999999999999E-2</v>
      </c>
      <c r="N138">
        <v>0.13500000000000001</v>
      </c>
      <c r="O138">
        <v>68908.429999999993</v>
      </c>
      <c r="P138">
        <v>14813.7</v>
      </c>
      <c r="Q138">
        <v>0.68</v>
      </c>
      <c r="R138">
        <v>0.74</v>
      </c>
      <c r="S138">
        <v>128.1</v>
      </c>
      <c r="T138">
        <v>2.4</v>
      </c>
      <c r="U138">
        <v>0.24</v>
      </c>
      <c r="V138">
        <v>16.5</v>
      </c>
      <c r="W138">
        <v>670.6</v>
      </c>
      <c r="X138">
        <v>0.06</v>
      </c>
      <c r="Y138">
        <v>128.30000000000001</v>
      </c>
      <c r="Z138">
        <v>36.5</v>
      </c>
      <c r="AA138">
        <v>164.8</v>
      </c>
      <c r="AB138">
        <v>108.8</v>
      </c>
      <c r="AC138">
        <v>2.1</v>
      </c>
      <c r="AD138">
        <v>0.21</v>
      </c>
      <c r="AE138">
        <v>14.9</v>
      </c>
      <c r="AF138">
        <v>569.9</v>
      </c>
      <c r="AG138">
        <v>7.0000000000000007E-2</v>
      </c>
      <c r="AH138">
        <v>108.9</v>
      </c>
      <c r="AI138">
        <v>31.9</v>
      </c>
      <c r="AJ138">
        <v>140.80000000000001</v>
      </c>
      <c r="AK138">
        <v>179.9</v>
      </c>
      <c r="AL138">
        <v>3.6</v>
      </c>
      <c r="AM138">
        <v>0.37</v>
      </c>
      <c r="AN138">
        <v>21.3</v>
      </c>
      <c r="AO138">
        <v>926.9</v>
      </c>
      <c r="AP138">
        <v>0.09</v>
      </c>
      <c r="AQ138">
        <v>180.1</v>
      </c>
      <c r="AR138">
        <v>48.9</v>
      </c>
      <c r="AS138">
        <v>229</v>
      </c>
      <c r="AT138">
        <v>498.1</v>
      </c>
      <c r="AU138">
        <v>23.1</v>
      </c>
      <c r="AV138">
        <v>3.11</v>
      </c>
      <c r="AW138">
        <v>47.5</v>
      </c>
      <c r="AX138">
        <v>2121.5</v>
      </c>
      <c r="AY138">
        <v>0.27</v>
      </c>
      <c r="AZ138">
        <v>499.7</v>
      </c>
      <c r="BA138">
        <v>110.8</v>
      </c>
      <c r="BB138">
        <v>610.5</v>
      </c>
      <c r="BC138">
        <v>5317457.3</v>
      </c>
      <c r="BD138">
        <v>100.5</v>
      </c>
      <c r="BE138">
        <v>10.1</v>
      </c>
      <c r="BF138">
        <v>684757.9</v>
      </c>
      <c r="BG138">
        <v>27824.5</v>
      </c>
      <c r="BH138">
        <v>2.6</v>
      </c>
      <c r="BI138">
        <v>5323214.7</v>
      </c>
      <c r="BJ138">
        <v>1514638.5</v>
      </c>
      <c r="BK138">
        <v>6837853.2000000002</v>
      </c>
      <c r="BL138">
        <v>0</v>
      </c>
      <c r="BM138">
        <v>23.41</v>
      </c>
      <c r="BN138">
        <v>13.48</v>
      </c>
      <c r="BO138">
        <v>0</v>
      </c>
      <c r="BP138">
        <v>36.89</v>
      </c>
      <c r="BQ138">
        <v>25.4</v>
      </c>
      <c r="BR138">
        <v>15.6</v>
      </c>
      <c r="BS138">
        <v>0</v>
      </c>
      <c r="BT138">
        <v>41</v>
      </c>
      <c r="BU138">
        <v>41851416</v>
      </c>
      <c r="BV138">
        <v>22895648</v>
      </c>
      <c r="BW138">
        <v>1305935.5</v>
      </c>
      <c r="BX138">
        <v>1272729</v>
      </c>
      <c r="BY138">
        <v>0</v>
      </c>
      <c r="BZ138">
        <v>0</v>
      </c>
      <c r="CA138">
        <v>0</v>
      </c>
      <c r="CB138">
        <v>0</v>
      </c>
      <c r="CC138">
        <v>0</v>
      </c>
      <c r="CD138">
        <v>4709198.5</v>
      </c>
      <c r="CE138">
        <v>13219668</v>
      </c>
      <c r="CF138">
        <v>0</v>
      </c>
      <c r="CG138">
        <v>29033.7</v>
      </c>
      <c r="CH138">
        <v>0</v>
      </c>
      <c r="CI138">
        <v>950731.3</v>
      </c>
      <c r="CJ138">
        <v>0</v>
      </c>
      <c r="CK138">
        <v>15681.6</v>
      </c>
      <c r="CL138">
        <v>2161989.7999999998</v>
      </c>
      <c r="CM138">
        <v>0</v>
      </c>
      <c r="CN138">
        <v>1688952.2</v>
      </c>
      <c r="CO138">
        <v>370049.2</v>
      </c>
      <c r="CP138">
        <v>16127448</v>
      </c>
      <c r="CQ138">
        <v>1051.8</v>
      </c>
      <c r="CR138">
        <v>275.2</v>
      </c>
      <c r="CS138">
        <v>0</v>
      </c>
      <c r="CT138">
        <v>0</v>
      </c>
      <c r="CU138">
        <v>0</v>
      </c>
      <c r="CV138">
        <v>0</v>
      </c>
      <c r="CW138">
        <v>3657.8</v>
      </c>
      <c r="CX138">
        <v>4718.6000000000004</v>
      </c>
      <c r="CY138">
        <v>0</v>
      </c>
      <c r="CZ138">
        <v>933.1</v>
      </c>
      <c r="DA138">
        <v>0</v>
      </c>
      <c r="DB138">
        <v>266.8</v>
      </c>
      <c r="DC138">
        <v>0</v>
      </c>
      <c r="DD138">
        <v>1277.9000000000001</v>
      </c>
      <c r="DE138">
        <v>1768</v>
      </c>
      <c r="DF138">
        <v>0</v>
      </c>
      <c r="DG138">
        <v>941.3</v>
      </c>
      <c r="DH138">
        <v>4092</v>
      </c>
      <c r="DI138">
        <v>122</v>
      </c>
      <c r="DJ138">
        <v>4097.8</v>
      </c>
      <c r="DK138">
        <v>17680</v>
      </c>
      <c r="DL138">
        <v>0</v>
      </c>
      <c r="DM138">
        <v>0</v>
      </c>
      <c r="DN138">
        <v>0.38</v>
      </c>
      <c r="DO138">
        <v>0</v>
      </c>
      <c r="DP138">
        <v>0.6</v>
      </c>
      <c r="DQ138">
        <v>0</v>
      </c>
    </row>
    <row r="139" spans="1:121" x14ac:dyDescent="0.45">
      <c r="A139" t="s">
        <v>149</v>
      </c>
      <c r="B139">
        <v>2035</v>
      </c>
      <c r="C139">
        <v>62468396</v>
      </c>
      <c r="D139">
        <v>3208805.5</v>
      </c>
      <c r="E139">
        <v>2609243.2000000002</v>
      </c>
      <c r="F139">
        <v>178664.6</v>
      </c>
      <c r="G139">
        <v>68465108.5</v>
      </c>
      <c r="H139">
        <v>60222644.700000003</v>
      </c>
      <c r="I139">
        <v>35529462.899999999</v>
      </c>
      <c r="J139">
        <v>22194702</v>
      </c>
      <c r="K139">
        <v>4045424.5</v>
      </c>
      <c r="L139">
        <v>3.5900000000000001E-2</v>
      </c>
      <c r="M139">
        <v>5.3900000000000003E-2</v>
      </c>
      <c r="N139">
        <v>0.13500000000000001</v>
      </c>
      <c r="O139">
        <v>100931.19</v>
      </c>
      <c r="P139">
        <v>16528.599999999999</v>
      </c>
      <c r="Q139">
        <v>0.79</v>
      </c>
      <c r="R139">
        <v>0.8</v>
      </c>
      <c r="S139">
        <v>82.9</v>
      </c>
      <c r="T139">
        <v>1.6</v>
      </c>
      <c r="U139">
        <v>0.16</v>
      </c>
      <c r="V139">
        <v>10.9</v>
      </c>
      <c r="W139">
        <v>434</v>
      </c>
      <c r="X139">
        <v>0.04</v>
      </c>
      <c r="Y139">
        <v>83</v>
      </c>
      <c r="Z139">
        <v>23.9</v>
      </c>
      <c r="AA139">
        <v>106.9</v>
      </c>
      <c r="AB139">
        <v>85.5</v>
      </c>
      <c r="AC139">
        <v>1.7</v>
      </c>
      <c r="AD139">
        <v>0.17</v>
      </c>
      <c r="AE139">
        <v>11.8</v>
      </c>
      <c r="AF139">
        <v>447.1</v>
      </c>
      <c r="AG139">
        <v>0.06</v>
      </c>
      <c r="AH139">
        <v>85.6</v>
      </c>
      <c r="AI139">
        <v>25.1</v>
      </c>
      <c r="AJ139">
        <v>110.7</v>
      </c>
      <c r="AK139">
        <v>155.1</v>
      </c>
      <c r="AL139">
        <v>3.1</v>
      </c>
      <c r="AM139">
        <v>0.33</v>
      </c>
      <c r="AN139">
        <v>18.3</v>
      </c>
      <c r="AO139">
        <v>798.1</v>
      </c>
      <c r="AP139">
        <v>7.0000000000000007E-2</v>
      </c>
      <c r="AQ139">
        <v>155.30000000000001</v>
      </c>
      <c r="AR139">
        <v>42.1</v>
      </c>
      <c r="AS139">
        <v>197.4</v>
      </c>
      <c r="AT139">
        <v>453.3</v>
      </c>
      <c r="AU139">
        <v>18.899999999999999</v>
      </c>
      <c r="AV139">
        <v>2.5099999999999998</v>
      </c>
      <c r="AW139">
        <v>45.6</v>
      </c>
      <c r="AX139">
        <v>1991</v>
      </c>
      <c r="AY139">
        <v>0.26</v>
      </c>
      <c r="AZ139">
        <v>454.6</v>
      </c>
      <c r="BA139">
        <v>105</v>
      </c>
      <c r="BB139">
        <v>559.5</v>
      </c>
      <c r="BC139">
        <v>4132331.7</v>
      </c>
      <c r="BD139">
        <v>78.2</v>
      </c>
      <c r="BE139">
        <v>7.9</v>
      </c>
      <c r="BF139">
        <v>543983.9</v>
      </c>
      <c r="BG139">
        <v>21623.1</v>
      </c>
      <c r="BH139">
        <v>2.1</v>
      </c>
      <c r="BI139">
        <v>4136816.1</v>
      </c>
      <c r="BJ139">
        <v>1188919.7</v>
      </c>
      <c r="BK139">
        <v>5325735.8</v>
      </c>
      <c r="BL139">
        <v>0</v>
      </c>
      <c r="BM139">
        <v>21.79</v>
      </c>
      <c r="BN139">
        <v>19.989999999999998</v>
      </c>
      <c r="BO139">
        <v>0</v>
      </c>
      <c r="BP139">
        <v>41.78</v>
      </c>
      <c r="BQ139">
        <v>23.84</v>
      </c>
      <c r="BR139">
        <v>23.61</v>
      </c>
      <c r="BS139">
        <v>0</v>
      </c>
      <c r="BT139">
        <v>47.45</v>
      </c>
      <c r="BU139">
        <v>50339124</v>
      </c>
      <c r="BV139">
        <v>32935644</v>
      </c>
      <c r="BW139">
        <v>2724942.8</v>
      </c>
      <c r="BX139">
        <v>1244882.6000000001</v>
      </c>
      <c r="BY139">
        <v>0</v>
      </c>
      <c r="BZ139">
        <v>0</v>
      </c>
      <c r="CA139">
        <v>0</v>
      </c>
      <c r="CB139">
        <v>0</v>
      </c>
      <c r="CC139">
        <v>0</v>
      </c>
      <c r="CD139">
        <v>5063979.5</v>
      </c>
      <c r="CE139">
        <v>10362648</v>
      </c>
      <c r="CF139">
        <v>0</v>
      </c>
      <c r="CG139">
        <v>33989.300000000003</v>
      </c>
      <c r="CH139">
        <v>0</v>
      </c>
      <c r="CI139">
        <v>931575.2</v>
      </c>
      <c r="CJ139">
        <v>0</v>
      </c>
      <c r="CK139">
        <v>16826</v>
      </c>
      <c r="CL139">
        <v>2088614.4</v>
      </c>
      <c r="CM139">
        <v>0</v>
      </c>
      <c r="CN139">
        <v>1630660.5</v>
      </c>
      <c r="CO139">
        <v>364976.1</v>
      </c>
      <c r="CP139">
        <v>25876030</v>
      </c>
      <c r="CQ139">
        <v>2242</v>
      </c>
      <c r="CR139">
        <v>275.2</v>
      </c>
      <c r="CS139">
        <v>0</v>
      </c>
      <c r="CT139">
        <v>0</v>
      </c>
      <c r="CU139">
        <v>0</v>
      </c>
      <c r="CV139">
        <v>0</v>
      </c>
      <c r="CW139">
        <v>4032.1</v>
      </c>
      <c r="CX139">
        <v>4622.5</v>
      </c>
      <c r="CY139">
        <v>0</v>
      </c>
      <c r="CZ139">
        <v>933.1</v>
      </c>
      <c r="DA139">
        <v>0</v>
      </c>
      <c r="DB139">
        <v>266.8</v>
      </c>
      <c r="DC139">
        <v>0</v>
      </c>
      <c r="DD139">
        <v>1147.3</v>
      </c>
      <c r="DE139">
        <v>1768</v>
      </c>
      <c r="DF139">
        <v>0</v>
      </c>
      <c r="DG139">
        <v>941.3</v>
      </c>
      <c r="DH139">
        <v>6492</v>
      </c>
      <c r="DI139">
        <v>122</v>
      </c>
      <c r="DJ139">
        <v>8906.4</v>
      </c>
      <c r="DK139">
        <v>17680</v>
      </c>
      <c r="DL139">
        <v>0</v>
      </c>
      <c r="DM139">
        <v>0</v>
      </c>
      <c r="DN139">
        <v>0.42</v>
      </c>
      <c r="DO139">
        <v>0</v>
      </c>
      <c r="DP139">
        <v>0.65</v>
      </c>
      <c r="DQ139">
        <v>0</v>
      </c>
    </row>
    <row r="140" spans="1:121" x14ac:dyDescent="0.45">
      <c r="A140" t="s">
        <v>149</v>
      </c>
      <c r="B140">
        <v>2040</v>
      </c>
      <c r="C140">
        <v>67011670</v>
      </c>
      <c r="D140">
        <v>3636462.8</v>
      </c>
      <c r="E140">
        <v>2551997.2000000002</v>
      </c>
      <c r="F140">
        <v>203210.3</v>
      </c>
      <c r="G140">
        <v>73403342.799999997</v>
      </c>
      <c r="H140">
        <v>64602610</v>
      </c>
      <c r="I140">
        <v>40491566.799999997</v>
      </c>
      <c r="J140">
        <v>25801892</v>
      </c>
      <c r="K140">
        <v>2689815.5</v>
      </c>
      <c r="L140">
        <v>3.5900000000000001E-2</v>
      </c>
      <c r="M140">
        <v>5.3900000000000003E-2</v>
      </c>
      <c r="N140">
        <v>0.13500000000000001</v>
      </c>
      <c r="O140">
        <v>99520.33</v>
      </c>
      <c r="P140">
        <v>18350.2</v>
      </c>
      <c r="Q140">
        <v>0.8</v>
      </c>
      <c r="R140">
        <v>0.8</v>
      </c>
      <c r="S140">
        <v>81.3</v>
      </c>
      <c r="T140">
        <v>1.5</v>
      </c>
      <c r="U140">
        <v>0.15</v>
      </c>
      <c r="V140">
        <v>10.6</v>
      </c>
      <c r="W140">
        <v>425.5</v>
      </c>
      <c r="X140">
        <v>0.04</v>
      </c>
      <c r="Y140">
        <v>81.400000000000006</v>
      </c>
      <c r="Z140">
        <v>23.3</v>
      </c>
      <c r="AA140">
        <v>104.7</v>
      </c>
      <c r="AB140">
        <v>85.1</v>
      </c>
      <c r="AC140">
        <v>1.6</v>
      </c>
      <c r="AD140">
        <v>0.17</v>
      </c>
      <c r="AE140">
        <v>11.6</v>
      </c>
      <c r="AF140">
        <v>445.4</v>
      </c>
      <c r="AG140">
        <v>0.06</v>
      </c>
      <c r="AH140">
        <v>85.2</v>
      </c>
      <c r="AI140">
        <v>24.8</v>
      </c>
      <c r="AJ140">
        <v>110</v>
      </c>
      <c r="AK140">
        <v>138.9</v>
      </c>
      <c r="AL140">
        <v>2.8</v>
      </c>
      <c r="AM140">
        <v>0.28999999999999998</v>
      </c>
      <c r="AN140">
        <v>16.399999999999999</v>
      </c>
      <c r="AO140">
        <v>716.3</v>
      </c>
      <c r="AP140">
        <v>0.06</v>
      </c>
      <c r="AQ140">
        <v>139.1</v>
      </c>
      <c r="AR140">
        <v>37.700000000000003</v>
      </c>
      <c r="AS140">
        <v>176.8</v>
      </c>
      <c r="AT140">
        <v>434.1</v>
      </c>
      <c r="AU140">
        <v>14.4</v>
      </c>
      <c r="AV140">
        <v>1.83</v>
      </c>
      <c r="AW140">
        <v>46.9</v>
      </c>
      <c r="AX140">
        <v>2028.2</v>
      </c>
      <c r="AY140">
        <v>0.24</v>
      </c>
      <c r="AZ140">
        <v>435.1</v>
      </c>
      <c r="BA140">
        <v>107.4</v>
      </c>
      <c r="BB140">
        <v>542.4</v>
      </c>
      <c r="BC140">
        <v>4045610.5</v>
      </c>
      <c r="BD140">
        <v>76.5</v>
      </c>
      <c r="BE140">
        <v>7.7</v>
      </c>
      <c r="BF140">
        <v>526953.30000000005</v>
      </c>
      <c r="BG140">
        <v>21171.599999999999</v>
      </c>
      <c r="BH140">
        <v>2</v>
      </c>
      <c r="BI140">
        <v>4049994.4</v>
      </c>
      <c r="BJ140">
        <v>1158415</v>
      </c>
      <c r="BK140">
        <v>5208409.4000000004</v>
      </c>
      <c r="BL140">
        <v>0</v>
      </c>
      <c r="BM140">
        <v>21.36</v>
      </c>
      <c r="BN140">
        <v>20.49</v>
      </c>
      <c r="BO140">
        <v>0</v>
      </c>
      <c r="BP140">
        <v>41.85</v>
      </c>
      <c r="BQ140">
        <v>23.37</v>
      </c>
      <c r="BR140">
        <v>24.22</v>
      </c>
      <c r="BS140">
        <v>0</v>
      </c>
      <c r="BT140">
        <v>47.59</v>
      </c>
      <c r="BU140">
        <v>50292668</v>
      </c>
      <c r="BV140">
        <v>32911776</v>
      </c>
      <c r="BW140">
        <v>3106327.5</v>
      </c>
      <c r="BX140">
        <v>1127495.6000000001</v>
      </c>
      <c r="BY140">
        <v>0</v>
      </c>
      <c r="BZ140">
        <v>0</v>
      </c>
      <c r="CA140">
        <v>0</v>
      </c>
      <c r="CB140">
        <v>0</v>
      </c>
      <c r="CC140">
        <v>0</v>
      </c>
      <c r="CD140">
        <v>4953881.5</v>
      </c>
      <c r="CE140">
        <v>10123081</v>
      </c>
      <c r="CF140">
        <v>0</v>
      </c>
      <c r="CG140">
        <v>33247.199999999997</v>
      </c>
      <c r="CH140">
        <v>0</v>
      </c>
      <c r="CI140">
        <v>930661.6</v>
      </c>
      <c r="CJ140">
        <v>0</v>
      </c>
      <c r="CK140">
        <v>13524.4</v>
      </c>
      <c r="CL140">
        <v>2046555.6</v>
      </c>
      <c r="CM140">
        <v>0</v>
      </c>
      <c r="CN140">
        <v>2066638.2</v>
      </c>
      <c r="CO140">
        <v>363092.9</v>
      </c>
      <c r="CP140">
        <v>25528164</v>
      </c>
      <c r="CQ140">
        <v>2416.3000000000002</v>
      </c>
      <c r="CR140">
        <v>260.3</v>
      </c>
      <c r="CS140">
        <v>0</v>
      </c>
      <c r="CT140">
        <v>0</v>
      </c>
      <c r="CU140">
        <v>0</v>
      </c>
      <c r="CV140">
        <v>0</v>
      </c>
      <c r="CW140">
        <v>4079.1</v>
      </c>
      <c r="CX140">
        <v>4317.3999999999996</v>
      </c>
      <c r="CY140">
        <v>0</v>
      </c>
      <c r="CZ140">
        <v>929.5</v>
      </c>
      <c r="DA140">
        <v>0</v>
      </c>
      <c r="DB140">
        <v>266.8</v>
      </c>
      <c r="DC140">
        <v>0</v>
      </c>
      <c r="DD140">
        <v>1147.3</v>
      </c>
      <c r="DE140">
        <v>1768</v>
      </c>
      <c r="DF140">
        <v>0</v>
      </c>
      <c r="DG140">
        <v>1161.7</v>
      </c>
      <c r="DH140">
        <v>6492</v>
      </c>
      <c r="DI140">
        <v>119.7</v>
      </c>
      <c r="DJ140">
        <v>10003.4</v>
      </c>
      <c r="DK140">
        <v>17680</v>
      </c>
      <c r="DL140">
        <v>0</v>
      </c>
      <c r="DM140">
        <v>0</v>
      </c>
      <c r="DN140">
        <v>0.47</v>
      </c>
      <c r="DO140">
        <v>0</v>
      </c>
      <c r="DP140">
        <v>0.7</v>
      </c>
      <c r="DQ140">
        <v>0</v>
      </c>
    </row>
    <row r="141" spans="1:121" x14ac:dyDescent="0.45">
      <c r="A141" t="s">
        <v>149</v>
      </c>
      <c r="B141">
        <v>2045</v>
      </c>
      <c r="C141">
        <v>71292030</v>
      </c>
      <c r="D141">
        <v>6142094.5</v>
      </c>
      <c r="E141">
        <v>2332117</v>
      </c>
      <c r="F141">
        <v>209449.2</v>
      </c>
      <c r="G141">
        <v>79975690.5</v>
      </c>
      <c r="H141">
        <v>68729047.900000006</v>
      </c>
      <c r="I141">
        <v>46654250.899999999</v>
      </c>
      <c r="J141">
        <v>27307792</v>
      </c>
      <c r="K141">
        <v>2461053.2000000002</v>
      </c>
      <c r="L141">
        <v>3.5900000000000001E-2</v>
      </c>
      <c r="M141">
        <v>5.3900000000000003E-2</v>
      </c>
      <c r="N141">
        <v>0.13500000000000001</v>
      </c>
      <c r="O141">
        <v>97858.58</v>
      </c>
      <c r="P141">
        <v>19814</v>
      </c>
      <c r="Q141">
        <v>0.77</v>
      </c>
      <c r="R141">
        <v>0.77</v>
      </c>
      <c r="S141">
        <v>92.2</v>
      </c>
      <c r="T141">
        <v>1.7</v>
      </c>
      <c r="U141">
        <v>0.17</v>
      </c>
      <c r="V141">
        <v>11.8</v>
      </c>
      <c r="W141">
        <v>483</v>
      </c>
      <c r="X141">
        <v>0.04</v>
      </c>
      <c r="Y141">
        <v>92.3</v>
      </c>
      <c r="Z141">
        <v>26.2</v>
      </c>
      <c r="AA141">
        <v>118.5</v>
      </c>
      <c r="AB141">
        <v>97.3</v>
      </c>
      <c r="AC141">
        <v>1.9</v>
      </c>
      <c r="AD141">
        <v>0.19</v>
      </c>
      <c r="AE141">
        <v>13</v>
      </c>
      <c r="AF141">
        <v>509.8</v>
      </c>
      <c r="AG141">
        <v>0.06</v>
      </c>
      <c r="AH141">
        <v>97.4</v>
      </c>
      <c r="AI141">
        <v>28.2</v>
      </c>
      <c r="AJ141">
        <v>125.6</v>
      </c>
      <c r="AK141">
        <v>119.7</v>
      </c>
      <c r="AL141">
        <v>2.4</v>
      </c>
      <c r="AM141">
        <v>0.24</v>
      </c>
      <c r="AN141">
        <v>14.1</v>
      </c>
      <c r="AO141">
        <v>619.6</v>
      </c>
      <c r="AP141">
        <v>0.06</v>
      </c>
      <c r="AQ141">
        <v>119.9</v>
      </c>
      <c r="AR141">
        <v>32.6</v>
      </c>
      <c r="AS141">
        <v>152.5</v>
      </c>
      <c r="AT141">
        <v>446.7</v>
      </c>
      <c r="AU141">
        <v>13.5</v>
      </c>
      <c r="AV141">
        <v>1.67</v>
      </c>
      <c r="AW141">
        <v>49.3</v>
      </c>
      <c r="AX141">
        <v>2135.6999999999998</v>
      </c>
      <c r="AY141">
        <v>0.24</v>
      </c>
      <c r="AZ141">
        <v>447.5</v>
      </c>
      <c r="BA141">
        <v>113</v>
      </c>
      <c r="BB141">
        <v>560.5</v>
      </c>
      <c r="BC141">
        <v>5030037.9000000004</v>
      </c>
      <c r="BD141">
        <v>94.9</v>
      </c>
      <c r="BE141">
        <v>9.5</v>
      </c>
      <c r="BF141">
        <v>643863</v>
      </c>
      <c r="BG141">
        <v>26346.9</v>
      </c>
      <c r="BH141">
        <v>2.4</v>
      </c>
      <c r="BI141">
        <v>5035461.9000000004</v>
      </c>
      <c r="BJ141">
        <v>1429663.5</v>
      </c>
      <c r="BK141">
        <v>6465125.4000000004</v>
      </c>
      <c r="BL141">
        <v>0</v>
      </c>
      <c r="BM141">
        <v>21.22</v>
      </c>
      <c r="BN141">
        <v>19.96</v>
      </c>
      <c r="BO141">
        <v>0</v>
      </c>
      <c r="BP141">
        <v>41.18</v>
      </c>
      <c r="BQ141">
        <v>23.25</v>
      </c>
      <c r="BR141">
        <v>24.19</v>
      </c>
      <c r="BS141">
        <v>0</v>
      </c>
      <c r="BT141">
        <v>47.44</v>
      </c>
      <c r="BU141">
        <v>55123916</v>
      </c>
      <c r="BV141">
        <v>33321440</v>
      </c>
      <c r="BW141">
        <v>5231727.5</v>
      </c>
      <c r="BX141">
        <v>1146800.5</v>
      </c>
      <c r="BY141">
        <v>0</v>
      </c>
      <c r="BZ141">
        <v>0</v>
      </c>
      <c r="CA141">
        <v>0</v>
      </c>
      <c r="CB141">
        <v>0</v>
      </c>
      <c r="CC141">
        <v>0</v>
      </c>
      <c r="CD141">
        <v>4924939.5</v>
      </c>
      <c r="CE141">
        <v>12584382</v>
      </c>
      <c r="CF141">
        <v>0</v>
      </c>
      <c r="CG141">
        <v>13587</v>
      </c>
      <c r="CH141">
        <v>0</v>
      </c>
      <c r="CI141">
        <v>942161.2</v>
      </c>
      <c r="CJ141">
        <v>0</v>
      </c>
      <c r="CK141">
        <v>4738.2</v>
      </c>
      <c r="CL141">
        <v>1879080.4</v>
      </c>
      <c r="CM141">
        <v>0</v>
      </c>
      <c r="CN141">
        <v>2763527.5</v>
      </c>
      <c r="CO141">
        <v>447107.9</v>
      </c>
      <c r="CP141">
        <v>25185864</v>
      </c>
      <c r="CQ141">
        <v>4096.6000000000004</v>
      </c>
      <c r="CR141">
        <v>260.3</v>
      </c>
      <c r="CS141">
        <v>0</v>
      </c>
      <c r="CT141">
        <v>0</v>
      </c>
      <c r="CU141">
        <v>0</v>
      </c>
      <c r="CV141">
        <v>0</v>
      </c>
      <c r="CW141">
        <v>4181.8</v>
      </c>
      <c r="CX141">
        <v>4166</v>
      </c>
      <c r="CY141">
        <v>0</v>
      </c>
      <c r="CZ141">
        <v>1172.8</v>
      </c>
      <c r="DA141">
        <v>0</v>
      </c>
      <c r="DB141">
        <v>266.8</v>
      </c>
      <c r="DC141">
        <v>0</v>
      </c>
      <c r="DD141">
        <v>587.29999999999995</v>
      </c>
      <c r="DE141">
        <v>1768</v>
      </c>
      <c r="DF141">
        <v>0</v>
      </c>
      <c r="DG141">
        <v>1404.8</v>
      </c>
      <c r="DH141">
        <v>6492</v>
      </c>
      <c r="DI141">
        <v>124.4</v>
      </c>
      <c r="DJ141">
        <v>17260</v>
      </c>
      <c r="DK141">
        <v>17680</v>
      </c>
      <c r="DL141">
        <v>0</v>
      </c>
      <c r="DM141">
        <v>0</v>
      </c>
      <c r="DN141">
        <v>0.51</v>
      </c>
      <c r="DO141">
        <v>0</v>
      </c>
      <c r="DP141">
        <v>0.75</v>
      </c>
      <c r="DQ141">
        <v>0</v>
      </c>
    </row>
    <row r="142" spans="1:121" x14ac:dyDescent="0.45">
      <c r="A142" t="s">
        <v>149</v>
      </c>
      <c r="B142">
        <v>2050</v>
      </c>
      <c r="C142">
        <v>75696776</v>
      </c>
      <c r="D142">
        <v>6567896.5</v>
      </c>
      <c r="E142">
        <v>2688919.5</v>
      </c>
      <c r="F142">
        <v>213170.1</v>
      </c>
      <c r="G142">
        <v>85166762</v>
      </c>
      <c r="H142">
        <v>72975322.799999997</v>
      </c>
      <c r="I142">
        <v>49157792</v>
      </c>
      <c r="J142">
        <v>30061574</v>
      </c>
      <c r="K142">
        <v>2816350.8</v>
      </c>
      <c r="L142">
        <v>3.5900000000000001E-2</v>
      </c>
      <c r="M142">
        <v>5.3900000000000003E-2</v>
      </c>
      <c r="N142">
        <v>0.13500000000000001</v>
      </c>
      <c r="O142">
        <v>96499.54</v>
      </c>
      <c r="P142">
        <v>21024</v>
      </c>
      <c r="Q142">
        <v>0.79</v>
      </c>
      <c r="R142">
        <v>0.79</v>
      </c>
      <c r="S142">
        <v>84.5</v>
      </c>
      <c r="T142">
        <v>1.6</v>
      </c>
      <c r="U142">
        <v>0.16</v>
      </c>
      <c r="V142">
        <v>10.8</v>
      </c>
      <c r="W142">
        <v>442.5</v>
      </c>
      <c r="X142">
        <v>0.04</v>
      </c>
      <c r="Y142">
        <v>84.6</v>
      </c>
      <c r="Z142">
        <v>24</v>
      </c>
      <c r="AA142">
        <v>108.6</v>
      </c>
      <c r="AB142">
        <v>91.9</v>
      </c>
      <c r="AC142">
        <v>1.7</v>
      </c>
      <c r="AD142">
        <v>0.17</v>
      </c>
      <c r="AE142">
        <v>12.2</v>
      </c>
      <c r="AF142">
        <v>482.2</v>
      </c>
      <c r="AG142">
        <v>0.06</v>
      </c>
      <c r="AH142">
        <v>92</v>
      </c>
      <c r="AI142">
        <v>26.6</v>
      </c>
      <c r="AJ142">
        <v>118.6</v>
      </c>
      <c r="AK142">
        <v>110.9</v>
      </c>
      <c r="AL142">
        <v>2.1</v>
      </c>
      <c r="AM142">
        <v>0.22</v>
      </c>
      <c r="AN142">
        <v>13.1</v>
      </c>
      <c r="AO142">
        <v>575.20000000000005</v>
      </c>
      <c r="AP142">
        <v>0.05</v>
      </c>
      <c r="AQ142">
        <v>111</v>
      </c>
      <c r="AR142">
        <v>30.3</v>
      </c>
      <c r="AS142">
        <v>141.30000000000001</v>
      </c>
      <c r="AT142">
        <v>440.4</v>
      </c>
      <c r="AU142">
        <v>12</v>
      </c>
      <c r="AV142">
        <v>1.42</v>
      </c>
      <c r="AW142">
        <v>49.5</v>
      </c>
      <c r="AX142">
        <v>2166.8000000000002</v>
      </c>
      <c r="AY142">
        <v>0.22</v>
      </c>
      <c r="AZ142">
        <v>441.1</v>
      </c>
      <c r="BA142">
        <v>114.1</v>
      </c>
      <c r="BB142">
        <v>555.20000000000005</v>
      </c>
      <c r="BC142">
        <v>4844875.4000000004</v>
      </c>
      <c r="BD142">
        <v>91.4</v>
      </c>
      <c r="BE142">
        <v>9.1999999999999993</v>
      </c>
      <c r="BF142">
        <v>620991.1</v>
      </c>
      <c r="BG142">
        <v>25376.9</v>
      </c>
      <c r="BH142">
        <v>2.2999999999999998</v>
      </c>
      <c r="BI142">
        <v>4850100.5</v>
      </c>
      <c r="BJ142">
        <v>1377860.6</v>
      </c>
      <c r="BK142">
        <v>6227961</v>
      </c>
      <c r="BL142">
        <v>0</v>
      </c>
      <c r="BM142">
        <v>21.07</v>
      </c>
      <c r="BN142">
        <v>19.43</v>
      </c>
      <c r="BO142">
        <v>0</v>
      </c>
      <c r="BP142">
        <v>40.49</v>
      </c>
      <c r="BQ142">
        <v>23.22</v>
      </c>
      <c r="BR142">
        <v>23.6</v>
      </c>
      <c r="BS142">
        <v>0</v>
      </c>
      <c r="BT142">
        <v>46.82</v>
      </c>
      <c r="BU142">
        <v>57853930</v>
      </c>
      <c r="BV142">
        <v>36008970</v>
      </c>
      <c r="BW142">
        <v>5603826.5</v>
      </c>
      <c r="BX142">
        <v>1114652.8</v>
      </c>
      <c r="BY142">
        <v>0</v>
      </c>
      <c r="BZ142">
        <v>0</v>
      </c>
      <c r="CA142">
        <v>0</v>
      </c>
      <c r="CB142">
        <v>0</v>
      </c>
      <c r="CC142">
        <v>0</v>
      </c>
      <c r="CD142">
        <v>4957492.5</v>
      </c>
      <c r="CE142">
        <v>12007853</v>
      </c>
      <c r="CF142">
        <v>0</v>
      </c>
      <c r="CG142">
        <v>54746.1</v>
      </c>
      <c r="CH142">
        <v>0</v>
      </c>
      <c r="CI142">
        <v>918092.7</v>
      </c>
      <c r="CJ142">
        <v>0</v>
      </c>
      <c r="CK142">
        <v>4970.6000000000004</v>
      </c>
      <c r="CL142">
        <v>2140811.2000000002</v>
      </c>
      <c r="CM142">
        <v>0</v>
      </c>
      <c r="CN142">
        <v>5778862</v>
      </c>
      <c r="CO142">
        <v>425219.9</v>
      </c>
      <c r="CP142">
        <v>24847396</v>
      </c>
      <c r="CQ142">
        <v>4165.3999999999996</v>
      </c>
      <c r="CR142">
        <v>260.3</v>
      </c>
      <c r="CS142">
        <v>0</v>
      </c>
      <c r="CT142">
        <v>0</v>
      </c>
      <c r="CU142">
        <v>0</v>
      </c>
      <c r="CV142">
        <v>0</v>
      </c>
      <c r="CW142">
        <v>4328.3999999999996</v>
      </c>
      <c r="CX142">
        <v>3373.1</v>
      </c>
      <c r="CY142">
        <v>0</v>
      </c>
      <c r="CZ142">
        <v>2430</v>
      </c>
      <c r="DA142">
        <v>0</v>
      </c>
      <c r="DB142">
        <v>266.8</v>
      </c>
      <c r="DC142">
        <v>0</v>
      </c>
      <c r="DD142">
        <v>587.29999999999995</v>
      </c>
      <c r="DE142">
        <v>1768</v>
      </c>
      <c r="DF142">
        <v>0</v>
      </c>
      <c r="DG142">
        <v>2572.8000000000002</v>
      </c>
      <c r="DH142">
        <v>6492</v>
      </c>
      <c r="DI142">
        <v>117.1</v>
      </c>
      <c r="DJ142">
        <v>17534.8</v>
      </c>
      <c r="DK142">
        <v>17680</v>
      </c>
      <c r="DL142">
        <v>0</v>
      </c>
      <c r="DM142">
        <v>0</v>
      </c>
      <c r="DN142">
        <v>0.56000000000000005</v>
      </c>
      <c r="DO142">
        <v>0</v>
      </c>
      <c r="DP142">
        <v>0.8</v>
      </c>
      <c r="DQ142">
        <v>0</v>
      </c>
    </row>
    <row r="143" spans="1:121" x14ac:dyDescent="0.45">
      <c r="A143" t="s">
        <v>146</v>
      </c>
      <c r="B143">
        <v>2024</v>
      </c>
      <c r="C143">
        <v>80840400</v>
      </c>
      <c r="D143">
        <v>6402.4</v>
      </c>
      <c r="E143">
        <v>0</v>
      </c>
      <c r="F143">
        <v>554215</v>
      </c>
      <c r="G143">
        <v>81401019.299999997</v>
      </c>
      <c r="H143">
        <v>77934001.700000003</v>
      </c>
      <c r="I143">
        <v>62045318.100000001</v>
      </c>
      <c r="J143">
        <v>46904550</v>
      </c>
      <c r="K143">
        <v>18292702</v>
      </c>
      <c r="L143">
        <v>3.5900000000000001E-2</v>
      </c>
      <c r="M143">
        <v>5.3999999999999999E-2</v>
      </c>
      <c r="N143">
        <v>0.14599999999999999</v>
      </c>
      <c r="O143">
        <v>11127.8</v>
      </c>
      <c r="P143">
        <v>19077.900000000001</v>
      </c>
      <c r="Q143">
        <v>0.68</v>
      </c>
      <c r="R143">
        <v>0.56000000000000005</v>
      </c>
      <c r="S143">
        <v>131.69999999999999</v>
      </c>
      <c r="T143">
        <v>4.7</v>
      </c>
      <c r="U143">
        <v>0.59</v>
      </c>
      <c r="V143">
        <v>16.399999999999999</v>
      </c>
      <c r="W143">
        <v>623.20000000000005</v>
      </c>
      <c r="X143">
        <v>0.12</v>
      </c>
      <c r="Y143">
        <v>132</v>
      </c>
      <c r="Z143">
        <v>35</v>
      </c>
      <c r="AA143">
        <v>167</v>
      </c>
      <c r="AB143">
        <v>226.1</v>
      </c>
      <c r="AC143">
        <v>12.3</v>
      </c>
      <c r="AD143">
        <v>1.67</v>
      </c>
      <c r="AE143">
        <v>22.2</v>
      </c>
      <c r="AF143">
        <v>930.6</v>
      </c>
      <c r="AG143">
        <v>0.16</v>
      </c>
      <c r="AH143">
        <v>226.9</v>
      </c>
      <c r="AI143">
        <v>50</v>
      </c>
      <c r="AJ143">
        <v>276.89999999999998</v>
      </c>
      <c r="AK143">
        <v>342.2</v>
      </c>
      <c r="AL143">
        <v>21.1</v>
      </c>
      <c r="AM143">
        <v>2.96</v>
      </c>
      <c r="AN143">
        <v>27.7</v>
      </c>
      <c r="AO143">
        <v>1280.0999999999999</v>
      </c>
      <c r="AP143">
        <v>0.19</v>
      </c>
      <c r="AQ143">
        <v>343.7</v>
      </c>
      <c r="AR143">
        <v>65.900000000000006</v>
      </c>
      <c r="AS143">
        <v>409.6</v>
      </c>
      <c r="AT143">
        <v>743.9</v>
      </c>
      <c r="AU143">
        <v>55.2</v>
      </c>
      <c r="AV143">
        <v>7.93</v>
      </c>
      <c r="AW143">
        <v>52.6</v>
      </c>
      <c r="AX143">
        <v>2433.1999999999998</v>
      </c>
      <c r="AY143">
        <v>0.46</v>
      </c>
      <c r="AZ143">
        <v>747.7</v>
      </c>
      <c r="BA143">
        <v>125.3</v>
      </c>
      <c r="BB143">
        <v>873</v>
      </c>
      <c r="BC143">
        <v>6885815.5999999996</v>
      </c>
      <c r="BD143">
        <v>246.4</v>
      </c>
      <c r="BE143">
        <v>31.1</v>
      </c>
      <c r="BF143">
        <v>858851.4</v>
      </c>
      <c r="BG143">
        <v>32561.1</v>
      </c>
      <c r="BH143">
        <v>6.1</v>
      </c>
      <c r="BI143">
        <v>6901643.7000000002</v>
      </c>
      <c r="BJ143">
        <v>1830824.7</v>
      </c>
      <c r="BK143">
        <v>8732468.4000000004</v>
      </c>
      <c r="BL143">
        <v>0</v>
      </c>
      <c r="BM143">
        <v>32.44</v>
      </c>
      <c r="BN143">
        <v>2.42</v>
      </c>
      <c r="BO143">
        <v>0.25</v>
      </c>
      <c r="BP143">
        <v>35.11</v>
      </c>
      <c r="BQ143">
        <v>34.36</v>
      </c>
      <c r="BR143">
        <v>2.62</v>
      </c>
      <c r="BS143">
        <v>0.26</v>
      </c>
      <c r="BT143">
        <v>37.229999999999997</v>
      </c>
      <c r="BU143">
        <v>52560800</v>
      </c>
      <c r="BV143">
        <v>19355702</v>
      </c>
      <c r="BW143">
        <v>5521.7</v>
      </c>
      <c r="BX143">
        <v>585713</v>
      </c>
      <c r="BY143">
        <v>0</v>
      </c>
      <c r="BZ143">
        <v>0</v>
      </c>
      <c r="CA143">
        <v>988518.2</v>
      </c>
      <c r="CB143">
        <v>0</v>
      </c>
      <c r="CC143">
        <v>0</v>
      </c>
      <c r="CD143">
        <v>1980430.2</v>
      </c>
      <c r="CE143">
        <v>15714440</v>
      </c>
      <c r="CF143">
        <v>0</v>
      </c>
      <c r="CG143">
        <v>22570.400000000001</v>
      </c>
      <c r="CH143">
        <v>0</v>
      </c>
      <c r="CI143">
        <v>2073820</v>
      </c>
      <c r="CJ143">
        <v>13780397</v>
      </c>
      <c r="CK143">
        <v>34118.9</v>
      </c>
      <c r="CL143">
        <v>0</v>
      </c>
      <c r="CM143">
        <v>0</v>
      </c>
      <c r="CN143">
        <v>15886600</v>
      </c>
      <c r="CO143">
        <v>612234.9</v>
      </c>
      <c r="CP143">
        <v>876435.8</v>
      </c>
      <c r="CQ143">
        <v>7</v>
      </c>
      <c r="CR143">
        <v>130.80000000000001</v>
      </c>
      <c r="CS143">
        <v>0</v>
      </c>
      <c r="CT143">
        <v>1758</v>
      </c>
      <c r="CU143">
        <v>0</v>
      </c>
      <c r="CV143">
        <v>0</v>
      </c>
      <c r="CW143">
        <v>1394.7</v>
      </c>
      <c r="CX143">
        <v>2696.4</v>
      </c>
      <c r="CY143">
        <v>0</v>
      </c>
      <c r="CZ143">
        <v>1720.9</v>
      </c>
      <c r="DA143">
        <v>0</v>
      </c>
      <c r="DB143">
        <v>590</v>
      </c>
      <c r="DC143">
        <v>1725.8</v>
      </c>
      <c r="DD143">
        <v>1903.8</v>
      </c>
      <c r="DE143">
        <v>0</v>
      </c>
      <c r="DF143">
        <v>0</v>
      </c>
      <c r="DG143">
        <v>7620.5</v>
      </c>
      <c r="DH143">
        <v>248</v>
      </c>
      <c r="DI143">
        <v>190</v>
      </c>
      <c r="DJ143">
        <v>14</v>
      </c>
      <c r="DK143">
        <v>0</v>
      </c>
      <c r="DL143">
        <v>0</v>
      </c>
      <c r="DM143">
        <v>0.7</v>
      </c>
      <c r="DN143">
        <v>0.36</v>
      </c>
      <c r="DO143">
        <v>0</v>
      </c>
      <c r="DP143">
        <v>0</v>
      </c>
      <c r="DQ143">
        <v>0</v>
      </c>
    </row>
    <row r="144" spans="1:121" x14ac:dyDescent="0.45">
      <c r="A144" t="s">
        <v>146</v>
      </c>
      <c r="B144">
        <v>2026</v>
      </c>
      <c r="C144">
        <v>81311260</v>
      </c>
      <c r="D144">
        <v>344407</v>
      </c>
      <c r="E144">
        <v>0</v>
      </c>
      <c r="F144">
        <v>586228.19999999995</v>
      </c>
      <c r="G144">
        <v>82241901.799999997</v>
      </c>
      <c r="H144">
        <v>78387936</v>
      </c>
      <c r="I144">
        <v>56261742.700000003</v>
      </c>
      <c r="J144">
        <v>45728120</v>
      </c>
      <c r="K144">
        <v>22488208</v>
      </c>
      <c r="L144">
        <v>3.5900000000000001E-2</v>
      </c>
      <c r="M144">
        <v>5.3999999999999999E-2</v>
      </c>
      <c r="N144">
        <v>0.14599999999999999</v>
      </c>
      <c r="O144">
        <v>45352.81</v>
      </c>
      <c r="P144">
        <v>19260.5</v>
      </c>
      <c r="Q144">
        <v>0.73</v>
      </c>
      <c r="R144">
        <v>0.61</v>
      </c>
      <c r="S144">
        <v>109.9</v>
      </c>
      <c r="T144">
        <v>3.6</v>
      </c>
      <c r="U144">
        <v>0.45</v>
      </c>
      <c r="V144">
        <v>14.1</v>
      </c>
      <c r="W144">
        <v>529.5</v>
      </c>
      <c r="X144">
        <v>0.1</v>
      </c>
      <c r="Y144">
        <v>110.1</v>
      </c>
      <c r="Z144">
        <v>29.9</v>
      </c>
      <c r="AA144">
        <v>140.1</v>
      </c>
      <c r="AB144">
        <v>190.8</v>
      </c>
      <c r="AC144">
        <v>9.4</v>
      </c>
      <c r="AD144">
        <v>1.25</v>
      </c>
      <c r="AE144">
        <v>19.899999999999999</v>
      </c>
      <c r="AF144">
        <v>818</v>
      </c>
      <c r="AG144">
        <v>0.14000000000000001</v>
      </c>
      <c r="AH144">
        <v>191.4</v>
      </c>
      <c r="AI144">
        <v>44.4</v>
      </c>
      <c r="AJ144">
        <v>235.7</v>
      </c>
      <c r="AK144">
        <v>284.39999999999998</v>
      </c>
      <c r="AL144">
        <v>13.9</v>
      </c>
      <c r="AM144">
        <v>1.89</v>
      </c>
      <c r="AN144">
        <v>26.2</v>
      </c>
      <c r="AO144">
        <v>1190.2</v>
      </c>
      <c r="AP144">
        <v>0.15</v>
      </c>
      <c r="AQ144">
        <v>285.3</v>
      </c>
      <c r="AR144">
        <v>61.7</v>
      </c>
      <c r="AS144">
        <v>347</v>
      </c>
      <c r="AT144">
        <v>700.6</v>
      </c>
      <c r="AU144">
        <v>51</v>
      </c>
      <c r="AV144">
        <v>7.27</v>
      </c>
      <c r="AW144">
        <v>49.8</v>
      </c>
      <c r="AX144">
        <v>2368.1</v>
      </c>
      <c r="AY144">
        <v>0.4</v>
      </c>
      <c r="AZ144">
        <v>704.1</v>
      </c>
      <c r="BA144">
        <v>120.5</v>
      </c>
      <c r="BB144">
        <v>824.6</v>
      </c>
      <c r="BC144">
        <v>6428436.4000000004</v>
      </c>
      <c r="BD144">
        <v>213.5</v>
      </c>
      <c r="BE144">
        <v>26.5</v>
      </c>
      <c r="BF144">
        <v>825981.3</v>
      </c>
      <c r="BG144">
        <v>30957.4</v>
      </c>
      <c r="BH144">
        <v>5.8</v>
      </c>
      <c r="BI144">
        <v>6442022.7999999998</v>
      </c>
      <c r="BJ144">
        <v>1750101.6</v>
      </c>
      <c r="BK144">
        <v>8192124.4000000004</v>
      </c>
      <c r="BL144">
        <v>0</v>
      </c>
      <c r="BM144">
        <v>30.45</v>
      </c>
      <c r="BN144">
        <v>9.81</v>
      </c>
      <c r="BO144">
        <v>0.5</v>
      </c>
      <c r="BP144">
        <v>40.76</v>
      </c>
      <c r="BQ144">
        <v>32.29</v>
      </c>
      <c r="BR144">
        <v>10.65</v>
      </c>
      <c r="BS144">
        <v>0.52</v>
      </c>
      <c r="BT144">
        <v>43.46</v>
      </c>
      <c r="BU144">
        <v>58829336</v>
      </c>
      <c r="BV144">
        <v>25980160</v>
      </c>
      <c r="BW144">
        <v>295042.8</v>
      </c>
      <c r="BX144">
        <v>583290.19999999995</v>
      </c>
      <c r="BY144">
        <v>0</v>
      </c>
      <c r="BZ144">
        <v>0</v>
      </c>
      <c r="CA144">
        <v>783281.1</v>
      </c>
      <c r="CB144">
        <v>0</v>
      </c>
      <c r="CC144">
        <v>0</v>
      </c>
      <c r="CD144">
        <v>2430506</v>
      </c>
      <c r="CE144">
        <v>15109373</v>
      </c>
      <c r="CF144">
        <v>0</v>
      </c>
      <c r="CG144">
        <v>23657.8</v>
      </c>
      <c r="CH144">
        <v>0</v>
      </c>
      <c r="CI144">
        <v>2262881.7999999998</v>
      </c>
      <c r="CJ144">
        <v>13765885</v>
      </c>
      <c r="CK144">
        <v>25770.799999999999</v>
      </c>
      <c r="CL144">
        <v>0</v>
      </c>
      <c r="CM144">
        <v>0</v>
      </c>
      <c r="CN144">
        <v>15664958</v>
      </c>
      <c r="CO144">
        <v>608933.30000000005</v>
      </c>
      <c r="CP144">
        <v>7275761.5</v>
      </c>
      <c r="CQ144">
        <v>366.8</v>
      </c>
      <c r="CR144">
        <v>130.80000000000001</v>
      </c>
      <c r="CS144">
        <v>0</v>
      </c>
      <c r="CT144">
        <v>1758</v>
      </c>
      <c r="CU144">
        <v>0</v>
      </c>
      <c r="CV144">
        <v>0</v>
      </c>
      <c r="CW144">
        <v>1718.6</v>
      </c>
      <c r="CX144">
        <v>2696.4</v>
      </c>
      <c r="CY144">
        <v>0</v>
      </c>
      <c r="CZ144">
        <v>1720.9</v>
      </c>
      <c r="DA144">
        <v>0</v>
      </c>
      <c r="DB144">
        <v>643</v>
      </c>
      <c r="DC144">
        <v>1725.8</v>
      </c>
      <c r="DD144">
        <v>1903.8</v>
      </c>
      <c r="DE144">
        <v>0</v>
      </c>
      <c r="DF144">
        <v>0</v>
      </c>
      <c r="DG144">
        <v>7620.5</v>
      </c>
      <c r="DH144">
        <v>2022</v>
      </c>
      <c r="DI144">
        <v>190</v>
      </c>
      <c r="DJ144">
        <v>733.6</v>
      </c>
      <c r="DK144">
        <v>0</v>
      </c>
      <c r="DL144">
        <v>0</v>
      </c>
      <c r="DM144">
        <v>1.3</v>
      </c>
      <c r="DN144">
        <v>0.42</v>
      </c>
      <c r="DO144">
        <v>0</v>
      </c>
      <c r="DP144">
        <v>0</v>
      </c>
      <c r="DQ144">
        <v>0</v>
      </c>
    </row>
    <row r="145" spans="1:121" x14ac:dyDescent="0.45">
      <c r="A145" t="s">
        <v>146</v>
      </c>
      <c r="B145">
        <v>2028</v>
      </c>
      <c r="C145">
        <v>82242330</v>
      </c>
      <c r="D145">
        <v>357298.4</v>
      </c>
      <c r="E145">
        <v>0</v>
      </c>
      <c r="F145">
        <v>632794</v>
      </c>
      <c r="G145">
        <v>83232421.700000003</v>
      </c>
      <c r="H145">
        <v>79285528.700000003</v>
      </c>
      <c r="I145">
        <v>57219715</v>
      </c>
      <c r="J145">
        <v>48883710</v>
      </c>
      <c r="K145">
        <v>23166238</v>
      </c>
      <c r="L145">
        <v>3.5900000000000001E-2</v>
      </c>
      <c r="M145">
        <v>5.3999999999999999E-2</v>
      </c>
      <c r="N145">
        <v>0.14599999999999999</v>
      </c>
      <c r="O145">
        <v>59486.31</v>
      </c>
      <c r="P145">
        <v>19613.3</v>
      </c>
      <c r="Q145">
        <v>0.75</v>
      </c>
      <c r="R145">
        <v>0.63</v>
      </c>
      <c r="S145">
        <v>95.4</v>
      </c>
      <c r="T145">
        <v>2.2999999999999998</v>
      </c>
      <c r="U145">
        <v>0.26</v>
      </c>
      <c r="V145">
        <v>13.4</v>
      </c>
      <c r="W145">
        <v>487</v>
      </c>
      <c r="X145">
        <v>0.09</v>
      </c>
      <c r="Y145">
        <v>95.5</v>
      </c>
      <c r="Z145">
        <v>27.9</v>
      </c>
      <c r="AA145">
        <v>123.5</v>
      </c>
      <c r="AB145">
        <v>168.7</v>
      </c>
      <c r="AC145">
        <v>7</v>
      </c>
      <c r="AD145">
        <v>0.91</v>
      </c>
      <c r="AE145">
        <v>19.100000000000001</v>
      </c>
      <c r="AF145">
        <v>763.4</v>
      </c>
      <c r="AG145">
        <v>0.13</v>
      </c>
      <c r="AH145">
        <v>169.1</v>
      </c>
      <c r="AI145">
        <v>41.9</v>
      </c>
      <c r="AJ145">
        <v>211</v>
      </c>
      <c r="AK145">
        <v>213.2</v>
      </c>
      <c r="AL145">
        <v>5</v>
      </c>
      <c r="AM145">
        <v>0.56000000000000005</v>
      </c>
      <c r="AN145">
        <v>24.5</v>
      </c>
      <c r="AO145">
        <v>1077.7</v>
      </c>
      <c r="AP145">
        <v>0.1</v>
      </c>
      <c r="AQ145">
        <v>213.5</v>
      </c>
      <c r="AR145">
        <v>56.6</v>
      </c>
      <c r="AS145">
        <v>270.10000000000002</v>
      </c>
      <c r="AT145">
        <v>634.1</v>
      </c>
      <c r="AU145">
        <v>42.9</v>
      </c>
      <c r="AV145">
        <v>6.07</v>
      </c>
      <c r="AW145">
        <v>48.4</v>
      </c>
      <c r="AX145">
        <v>2245.3000000000002</v>
      </c>
      <c r="AY145">
        <v>0.37</v>
      </c>
      <c r="AZ145">
        <v>637</v>
      </c>
      <c r="BA145">
        <v>115.4</v>
      </c>
      <c r="BB145">
        <v>752.4</v>
      </c>
      <c r="BC145">
        <v>5432607</v>
      </c>
      <c r="BD145">
        <v>132.6</v>
      </c>
      <c r="BE145">
        <v>15</v>
      </c>
      <c r="BF145">
        <v>763404.2</v>
      </c>
      <c r="BG145">
        <v>27730.1</v>
      </c>
      <c r="BH145">
        <v>5.3</v>
      </c>
      <c r="BI145">
        <v>5440643.2999999998</v>
      </c>
      <c r="BJ145">
        <v>1591214.7</v>
      </c>
      <c r="BK145">
        <v>7031858</v>
      </c>
      <c r="BL145">
        <v>0</v>
      </c>
      <c r="BM145">
        <v>27.21</v>
      </c>
      <c r="BN145">
        <v>12.87</v>
      </c>
      <c r="BO145">
        <v>0.33</v>
      </c>
      <c r="BP145">
        <v>40.409999999999997</v>
      </c>
      <c r="BQ145">
        <v>28.85</v>
      </c>
      <c r="BR145">
        <v>13.95</v>
      </c>
      <c r="BS145">
        <v>0.35</v>
      </c>
      <c r="BT145">
        <v>43.15</v>
      </c>
      <c r="BU145">
        <v>57336556</v>
      </c>
      <c r="BV145">
        <v>26012706</v>
      </c>
      <c r="BW145">
        <v>307171.40000000002</v>
      </c>
      <c r="BX145">
        <v>575516.19999999995</v>
      </c>
      <c r="BY145">
        <v>0</v>
      </c>
      <c r="BZ145">
        <v>0</v>
      </c>
      <c r="CA145">
        <v>253568</v>
      </c>
      <c r="CB145">
        <v>0</v>
      </c>
      <c r="CC145">
        <v>0</v>
      </c>
      <c r="CD145">
        <v>2724103</v>
      </c>
      <c r="CE145">
        <v>14226957</v>
      </c>
      <c r="CF145">
        <v>0</v>
      </c>
      <c r="CG145">
        <v>15448.6</v>
      </c>
      <c r="CH145">
        <v>0</v>
      </c>
      <c r="CI145">
        <v>2243431.7999999998</v>
      </c>
      <c r="CJ145">
        <v>13680773</v>
      </c>
      <c r="CK145">
        <v>20982.799999999999</v>
      </c>
      <c r="CL145">
        <v>0</v>
      </c>
      <c r="CM145">
        <v>0</v>
      </c>
      <c r="CN145">
        <v>15446426</v>
      </c>
      <c r="CO145">
        <v>605649.6</v>
      </c>
      <c r="CP145">
        <v>7236528</v>
      </c>
      <c r="CQ145">
        <v>367.3</v>
      </c>
      <c r="CR145">
        <v>130.80000000000001</v>
      </c>
      <c r="CS145">
        <v>0</v>
      </c>
      <c r="CT145">
        <v>1758</v>
      </c>
      <c r="CU145">
        <v>0</v>
      </c>
      <c r="CV145">
        <v>0</v>
      </c>
      <c r="CW145">
        <v>1940.6</v>
      </c>
      <c r="CX145">
        <v>2696.4</v>
      </c>
      <c r="CY145">
        <v>0</v>
      </c>
      <c r="CZ145">
        <v>1720.9</v>
      </c>
      <c r="DA145">
        <v>0</v>
      </c>
      <c r="DB145">
        <v>643</v>
      </c>
      <c r="DC145">
        <v>1725.8</v>
      </c>
      <c r="DD145">
        <v>1891.4</v>
      </c>
      <c r="DE145">
        <v>0</v>
      </c>
      <c r="DF145">
        <v>0</v>
      </c>
      <c r="DG145">
        <v>7620.5</v>
      </c>
      <c r="DH145">
        <v>2022</v>
      </c>
      <c r="DI145">
        <v>190</v>
      </c>
      <c r="DJ145">
        <v>735.1</v>
      </c>
      <c r="DK145">
        <v>0</v>
      </c>
      <c r="DL145">
        <v>0</v>
      </c>
      <c r="DM145">
        <v>0.8</v>
      </c>
      <c r="DN145">
        <v>0.48</v>
      </c>
      <c r="DO145">
        <v>0</v>
      </c>
      <c r="DP145">
        <v>0</v>
      </c>
      <c r="DQ145">
        <v>0</v>
      </c>
    </row>
    <row r="146" spans="1:121" x14ac:dyDescent="0.45">
      <c r="A146" t="s">
        <v>146</v>
      </c>
      <c r="B146">
        <v>2030</v>
      </c>
      <c r="C146">
        <v>83572790</v>
      </c>
      <c r="D146">
        <v>357284.4</v>
      </c>
      <c r="E146">
        <v>0</v>
      </c>
      <c r="F146">
        <v>650556.80000000005</v>
      </c>
      <c r="G146">
        <v>84580629.5</v>
      </c>
      <c r="H146">
        <v>80568163.799999997</v>
      </c>
      <c r="I146">
        <v>58315343.799999997</v>
      </c>
      <c r="J146">
        <v>50758416</v>
      </c>
      <c r="K146">
        <v>22868572</v>
      </c>
      <c r="L146">
        <v>3.5900000000000001E-2</v>
      </c>
      <c r="M146">
        <v>5.3999999999999999E-2</v>
      </c>
      <c r="N146">
        <v>0.14599999999999999</v>
      </c>
      <c r="O146">
        <v>72074.429999999993</v>
      </c>
      <c r="P146">
        <v>20114.5</v>
      </c>
      <c r="Q146">
        <v>0.76</v>
      </c>
      <c r="R146">
        <v>0.65</v>
      </c>
      <c r="S146">
        <v>88.8</v>
      </c>
      <c r="T146">
        <v>1.9</v>
      </c>
      <c r="U146">
        <v>0.21</v>
      </c>
      <c r="V146">
        <v>12.9</v>
      </c>
      <c r="W146">
        <v>461</v>
      </c>
      <c r="X146">
        <v>0.09</v>
      </c>
      <c r="Y146">
        <v>89</v>
      </c>
      <c r="Z146">
        <v>26.6</v>
      </c>
      <c r="AA146">
        <v>115.6</v>
      </c>
      <c r="AB146">
        <v>159.80000000000001</v>
      </c>
      <c r="AC146">
        <v>6.7</v>
      </c>
      <c r="AD146">
        <v>0.87</v>
      </c>
      <c r="AE146">
        <v>18.2</v>
      </c>
      <c r="AF146">
        <v>724.1</v>
      </c>
      <c r="AG146">
        <v>0.13</v>
      </c>
      <c r="AH146">
        <v>160.19999999999999</v>
      </c>
      <c r="AI146">
        <v>39.799999999999997</v>
      </c>
      <c r="AJ146">
        <v>200</v>
      </c>
      <c r="AK146">
        <v>205.1</v>
      </c>
      <c r="AL146">
        <v>6.6</v>
      </c>
      <c r="AM146">
        <v>0.82</v>
      </c>
      <c r="AN146">
        <v>21.8</v>
      </c>
      <c r="AO146">
        <v>980.2</v>
      </c>
      <c r="AP146">
        <v>0.1</v>
      </c>
      <c r="AQ146">
        <v>205.5</v>
      </c>
      <c r="AR146">
        <v>51.1</v>
      </c>
      <c r="AS146">
        <v>256.60000000000002</v>
      </c>
      <c r="AT146">
        <v>588.4</v>
      </c>
      <c r="AU146">
        <v>39.1</v>
      </c>
      <c r="AV146">
        <v>5.49</v>
      </c>
      <c r="AW146">
        <v>45.3</v>
      </c>
      <c r="AX146">
        <v>2141.5</v>
      </c>
      <c r="AY146">
        <v>0.32</v>
      </c>
      <c r="AZ146">
        <v>591.1</v>
      </c>
      <c r="BA146">
        <v>109.2</v>
      </c>
      <c r="BB146">
        <v>700.2</v>
      </c>
      <c r="BC146">
        <v>4983443.7</v>
      </c>
      <c r="BD146">
        <v>109.4</v>
      </c>
      <c r="BE146">
        <v>11.8</v>
      </c>
      <c r="BF146">
        <v>722023.4</v>
      </c>
      <c r="BG146">
        <v>25858.1</v>
      </c>
      <c r="BH146">
        <v>5.0999999999999996</v>
      </c>
      <c r="BI146">
        <v>4989931.0999999996</v>
      </c>
      <c r="BJ146">
        <v>1493980.4</v>
      </c>
      <c r="BK146">
        <v>6483911.5</v>
      </c>
      <c r="BL146">
        <v>0</v>
      </c>
      <c r="BM146">
        <v>26.13</v>
      </c>
      <c r="BN146">
        <v>15.64</v>
      </c>
      <c r="BO146">
        <v>0.57999999999999996</v>
      </c>
      <c r="BP146">
        <v>42.35</v>
      </c>
      <c r="BQ146">
        <v>27.71</v>
      </c>
      <c r="BR146">
        <v>16.93</v>
      </c>
      <c r="BS146">
        <v>0.61</v>
      </c>
      <c r="BT146">
        <v>45.25</v>
      </c>
      <c r="BU146">
        <v>56505740</v>
      </c>
      <c r="BV146">
        <v>26265286</v>
      </c>
      <c r="BW146">
        <v>306872.40000000002</v>
      </c>
      <c r="BX146">
        <v>565183</v>
      </c>
      <c r="BY146">
        <v>0</v>
      </c>
      <c r="BZ146">
        <v>0</v>
      </c>
      <c r="CA146">
        <v>129408.3</v>
      </c>
      <c r="CB146">
        <v>0</v>
      </c>
      <c r="CC146">
        <v>0</v>
      </c>
      <c r="CD146">
        <v>3233408</v>
      </c>
      <c r="CE146">
        <v>13459074</v>
      </c>
      <c r="CF146">
        <v>0</v>
      </c>
      <c r="CG146">
        <v>15098.6</v>
      </c>
      <c r="CH146">
        <v>0</v>
      </c>
      <c r="CI146">
        <v>2202277</v>
      </c>
      <c r="CJ146">
        <v>13546498</v>
      </c>
      <c r="CK146">
        <v>16047.5</v>
      </c>
      <c r="CL146">
        <v>0</v>
      </c>
      <c r="CM146">
        <v>0</v>
      </c>
      <c r="CN146">
        <v>15231994</v>
      </c>
      <c r="CO146">
        <v>602383.4</v>
      </c>
      <c r="CP146">
        <v>7197501.5</v>
      </c>
      <c r="CQ146">
        <v>368.7</v>
      </c>
      <c r="CR146">
        <v>130.80000000000001</v>
      </c>
      <c r="CS146">
        <v>0</v>
      </c>
      <c r="CT146">
        <v>1758</v>
      </c>
      <c r="CU146">
        <v>0</v>
      </c>
      <c r="CV146">
        <v>0</v>
      </c>
      <c r="CW146">
        <v>2311.6999999999998</v>
      </c>
      <c r="CX146">
        <v>2696.4</v>
      </c>
      <c r="CY146">
        <v>0</v>
      </c>
      <c r="CZ146">
        <v>1720.9</v>
      </c>
      <c r="DA146">
        <v>0</v>
      </c>
      <c r="DB146">
        <v>643</v>
      </c>
      <c r="DC146">
        <v>1725.8</v>
      </c>
      <c r="DD146">
        <v>1772.9</v>
      </c>
      <c r="DE146">
        <v>0</v>
      </c>
      <c r="DF146">
        <v>0</v>
      </c>
      <c r="DG146">
        <v>7621</v>
      </c>
      <c r="DH146">
        <v>2022</v>
      </c>
      <c r="DI146">
        <v>190</v>
      </c>
      <c r="DJ146">
        <v>740.9</v>
      </c>
      <c r="DK146">
        <v>0</v>
      </c>
      <c r="DL146">
        <v>0</v>
      </c>
      <c r="DM146">
        <v>1.2</v>
      </c>
      <c r="DN146">
        <v>0.55000000000000004</v>
      </c>
      <c r="DO146">
        <v>0</v>
      </c>
      <c r="DP146">
        <v>0</v>
      </c>
      <c r="DQ146">
        <v>0</v>
      </c>
    </row>
    <row r="147" spans="1:121" x14ac:dyDescent="0.45">
      <c r="A147" t="s">
        <v>146</v>
      </c>
      <c r="B147">
        <v>2035</v>
      </c>
      <c r="C147">
        <v>87390250</v>
      </c>
      <c r="D147">
        <v>672534.8</v>
      </c>
      <c r="E147">
        <v>0</v>
      </c>
      <c r="F147">
        <v>837878.6</v>
      </c>
      <c r="G147">
        <v>88900660.200000003</v>
      </c>
      <c r="H147">
        <v>84248407.799999997</v>
      </c>
      <c r="I147">
        <v>62138412.299999997</v>
      </c>
      <c r="J147">
        <v>61291510</v>
      </c>
      <c r="K147">
        <v>28021876</v>
      </c>
      <c r="L147">
        <v>3.5900000000000001E-2</v>
      </c>
      <c r="M147">
        <v>5.3999999999999999E-2</v>
      </c>
      <c r="N147">
        <v>0.14599999999999999</v>
      </c>
      <c r="O147">
        <v>96991.79</v>
      </c>
      <c r="P147">
        <v>21566.5</v>
      </c>
      <c r="Q147">
        <v>0.78</v>
      </c>
      <c r="R147">
        <v>0.71</v>
      </c>
      <c r="S147">
        <v>78.7</v>
      </c>
      <c r="T147">
        <v>1.6</v>
      </c>
      <c r="U147">
        <v>0.16</v>
      </c>
      <c r="V147">
        <v>11.9</v>
      </c>
      <c r="W147">
        <v>414.5</v>
      </c>
      <c r="X147">
        <v>0.09</v>
      </c>
      <c r="Y147">
        <v>78.8</v>
      </c>
      <c r="Z147">
        <v>24.2</v>
      </c>
      <c r="AA147">
        <v>103</v>
      </c>
      <c r="AB147">
        <v>127.9</v>
      </c>
      <c r="AC147">
        <v>5</v>
      </c>
      <c r="AD147">
        <v>0.64</v>
      </c>
      <c r="AE147">
        <v>15.2</v>
      </c>
      <c r="AF147">
        <v>592.29999999999995</v>
      </c>
      <c r="AG147">
        <v>0.11</v>
      </c>
      <c r="AH147">
        <v>128.19999999999999</v>
      </c>
      <c r="AI147">
        <v>32.799999999999997</v>
      </c>
      <c r="AJ147">
        <v>161.1</v>
      </c>
      <c r="AK147">
        <v>213.1</v>
      </c>
      <c r="AL147">
        <v>9.4</v>
      </c>
      <c r="AM147">
        <v>1.23</v>
      </c>
      <c r="AN147">
        <v>20.399999999999999</v>
      </c>
      <c r="AO147">
        <v>940.4</v>
      </c>
      <c r="AP147">
        <v>0.1</v>
      </c>
      <c r="AQ147">
        <v>213.7</v>
      </c>
      <c r="AR147">
        <v>48.5</v>
      </c>
      <c r="AS147">
        <v>262.2</v>
      </c>
      <c r="AT147">
        <v>543.70000000000005</v>
      </c>
      <c r="AU147">
        <v>34.5</v>
      </c>
      <c r="AV147">
        <v>4.84</v>
      </c>
      <c r="AW147">
        <v>43.5</v>
      </c>
      <c r="AX147">
        <v>2021.2</v>
      </c>
      <c r="AY147">
        <v>0.3</v>
      </c>
      <c r="AZ147">
        <v>546.1</v>
      </c>
      <c r="BA147">
        <v>103.8</v>
      </c>
      <c r="BB147">
        <v>649.9</v>
      </c>
      <c r="BC147">
        <v>4323603.0999999996</v>
      </c>
      <c r="BD147">
        <v>85.5</v>
      </c>
      <c r="BE147">
        <v>8.8000000000000007</v>
      </c>
      <c r="BF147">
        <v>652435.9</v>
      </c>
      <c r="BG147">
        <v>22779.9</v>
      </c>
      <c r="BH147">
        <v>4.7</v>
      </c>
      <c r="BI147">
        <v>4328553.5999999996</v>
      </c>
      <c r="BJ147">
        <v>1332573.5</v>
      </c>
      <c r="BK147">
        <v>5661127.0999999996</v>
      </c>
      <c r="BL147">
        <v>0</v>
      </c>
      <c r="BM147">
        <v>23.95</v>
      </c>
      <c r="BN147">
        <v>21.17</v>
      </c>
      <c r="BO147">
        <v>0</v>
      </c>
      <c r="BP147">
        <v>45.12</v>
      </c>
      <c r="BQ147">
        <v>25.43</v>
      </c>
      <c r="BR147">
        <v>23.02</v>
      </c>
      <c r="BS147">
        <v>0</v>
      </c>
      <c r="BT147">
        <v>48.45</v>
      </c>
      <c r="BU147">
        <v>55424744</v>
      </c>
      <c r="BV147">
        <v>26762248</v>
      </c>
      <c r="BW147">
        <v>566296.30000000005</v>
      </c>
      <c r="BX147">
        <v>546741</v>
      </c>
      <c r="BY147">
        <v>0</v>
      </c>
      <c r="BZ147">
        <v>0</v>
      </c>
      <c r="CA147">
        <v>32523.5</v>
      </c>
      <c r="CB147">
        <v>0</v>
      </c>
      <c r="CC147">
        <v>0</v>
      </c>
      <c r="CD147">
        <v>3742359.2</v>
      </c>
      <c r="CE147">
        <v>11933199</v>
      </c>
      <c r="CF147">
        <v>0</v>
      </c>
      <c r="CG147">
        <v>12071.1</v>
      </c>
      <c r="CH147">
        <v>0</v>
      </c>
      <c r="CI147">
        <v>2123020.7999999998</v>
      </c>
      <c r="CJ147">
        <v>13437373</v>
      </c>
      <c r="CK147">
        <v>11267.8</v>
      </c>
      <c r="CL147">
        <v>0</v>
      </c>
      <c r="CM147">
        <v>0</v>
      </c>
      <c r="CN147">
        <v>15324733</v>
      </c>
      <c r="CO147">
        <v>594294.80000000005</v>
      </c>
      <c r="CP147">
        <v>7100861</v>
      </c>
      <c r="CQ147">
        <v>571.5</v>
      </c>
      <c r="CR147">
        <v>130.80000000000001</v>
      </c>
      <c r="CS147">
        <v>0</v>
      </c>
      <c r="CT147">
        <v>1758</v>
      </c>
      <c r="CU147">
        <v>0</v>
      </c>
      <c r="CV147">
        <v>0</v>
      </c>
      <c r="CW147">
        <v>2732.3</v>
      </c>
      <c r="CX147">
        <v>2696.4</v>
      </c>
      <c r="CY147">
        <v>0</v>
      </c>
      <c r="CZ147">
        <v>1720.9</v>
      </c>
      <c r="DA147">
        <v>0</v>
      </c>
      <c r="DB147">
        <v>643</v>
      </c>
      <c r="DC147">
        <v>1725.8</v>
      </c>
      <c r="DD147">
        <v>1765.3</v>
      </c>
      <c r="DE147">
        <v>0</v>
      </c>
      <c r="DF147">
        <v>0</v>
      </c>
      <c r="DG147">
        <v>7885.3</v>
      </c>
      <c r="DH147">
        <v>2022</v>
      </c>
      <c r="DI147">
        <v>190</v>
      </c>
      <c r="DJ147">
        <v>1566</v>
      </c>
      <c r="DK147">
        <v>0</v>
      </c>
      <c r="DL147">
        <v>0</v>
      </c>
      <c r="DM147">
        <v>0</v>
      </c>
      <c r="DN147">
        <v>0.56999999999999995</v>
      </c>
      <c r="DO147">
        <v>0</v>
      </c>
      <c r="DP147">
        <v>0</v>
      </c>
      <c r="DQ147">
        <v>0</v>
      </c>
    </row>
    <row r="148" spans="1:121" x14ac:dyDescent="0.45">
      <c r="A148" t="s">
        <v>146</v>
      </c>
      <c r="B148">
        <v>2040</v>
      </c>
      <c r="C148">
        <v>92185690</v>
      </c>
      <c r="D148">
        <v>1836419.2</v>
      </c>
      <c r="E148">
        <v>0</v>
      </c>
      <c r="F148">
        <v>966324.6</v>
      </c>
      <c r="G148">
        <v>94988431.700000003</v>
      </c>
      <c r="H148">
        <v>88871472</v>
      </c>
      <c r="I148">
        <v>69138531.599999994</v>
      </c>
      <c r="J148">
        <v>73221500</v>
      </c>
      <c r="K148">
        <v>32376294</v>
      </c>
      <c r="L148">
        <v>3.5900000000000001E-2</v>
      </c>
      <c r="M148">
        <v>5.3900000000000003E-2</v>
      </c>
      <c r="N148">
        <v>0.14599999999999999</v>
      </c>
      <c r="O148">
        <v>96008.48</v>
      </c>
      <c r="P148">
        <v>23206</v>
      </c>
      <c r="Q148">
        <v>0.8</v>
      </c>
      <c r="R148">
        <v>0.74</v>
      </c>
      <c r="S148">
        <v>71.599999999999994</v>
      </c>
      <c r="T148">
        <v>1.4</v>
      </c>
      <c r="U148">
        <v>0.14000000000000001</v>
      </c>
      <c r="V148">
        <v>11.1</v>
      </c>
      <c r="W148">
        <v>379.2</v>
      </c>
      <c r="X148">
        <v>0.08</v>
      </c>
      <c r="Y148">
        <v>71.7</v>
      </c>
      <c r="Z148">
        <v>22.4</v>
      </c>
      <c r="AA148">
        <v>94.1</v>
      </c>
      <c r="AB148">
        <v>110.8</v>
      </c>
      <c r="AC148">
        <v>3.5</v>
      </c>
      <c r="AD148">
        <v>0.43</v>
      </c>
      <c r="AE148">
        <v>14</v>
      </c>
      <c r="AF148">
        <v>537.79999999999995</v>
      </c>
      <c r="AG148">
        <v>0.09</v>
      </c>
      <c r="AH148">
        <v>111.1</v>
      </c>
      <c r="AI148">
        <v>30.1</v>
      </c>
      <c r="AJ148">
        <v>141.1</v>
      </c>
      <c r="AK148">
        <v>222.6</v>
      </c>
      <c r="AL148">
        <v>10.6</v>
      </c>
      <c r="AM148">
        <v>1.41</v>
      </c>
      <c r="AN148">
        <v>20.6</v>
      </c>
      <c r="AO148">
        <v>958.9</v>
      </c>
      <c r="AP148">
        <v>0.1</v>
      </c>
      <c r="AQ148">
        <v>223.3</v>
      </c>
      <c r="AR148">
        <v>49.2</v>
      </c>
      <c r="AS148">
        <v>272.5</v>
      </c>
      <c r="AT148">
        <v>491.9</v>
      </c>
      <c r="AU148">
        <v>28.1</v>
      </c>
      <c r="AV148">
        <v>3.88</v>
      </c>
      <c r="AW148">
        <v>42.3</v>
      </c>
      <c r="AX148">
        <v>1937.4</v>
      </c>
      <c r="AY148">
        <v>0.27</v>
      </c>
      <c r="AZ148">
        <v>493.8</v>
      </c>
      <c r="BA148">
        <v>100.1</v>
      </c>
      <c r="BB148">
        <v>593.9</v>
      </c>
      <c r="BC148">
        <v>3824770.9</v>
      </c>
      <c r="BD148">
        <v>73.099999999999994</v>
      </c>
      <c r="BE148">
        <v>7.4</v>
      </c>
      <c r="BF148">
        <v>593401.1</v>
      </c>
      <c r="BG148">
        <v>20250.099999999999</v>
      </c>
      <c r="BH148">
        <v>4.5</v>
      </c>
      <c r="BI148">
        <v>3828973.9</v>
      </c>
      <c r="BJ148">
        <v>1198080.5</v>
      </c>
      <c r="BK148">
        <v>5027054.4000000004</v>
      </c>
      <c r="BL148">
        <v>0</v>
      </c>
      <c r="BM148">
        <v>22</v>
      </c>
      <c r="BN148">
        <v>21.18</v>
      </c>
      <c r="BO148">
        <v>0</v>
      </c>
      <c r="BP148">
        <v>43.18</v>
      </c>
      <c r="BQ148">
        <v>23.5</v>
      </c>
      <c r="BR148">
        <v>23.35</v>
      </c>
      <c r="BS148">
        <v>0</v>
      </c>
      <c r="BT148">
        <v>46.85</v>
      </c>
      <c r="BU148">
        <v>53906260</v>
      </c>
      <c r="BV148">
        <v>25849900</v>
      </c>
      <c r="BW148">
        <v>1578568.1</v>
      </c>
      <c r="BX148">
        <v>520447.6</v>
      </c>
      <c r="BY148">
        <v>0</v>
      </c>
      <c r="BZ148">
        <v>0</v>
      </c>
      <c r="CA148">
        <v>6208</v>
      </c>
      <c r="CB148">
        <v>0</v>
      </c>
      <c r="CC148">
        <v>0</v>
      </c>
      <c r="CD148">
        <v>3626082</v>
      </c>
      <c r="CE148">
        <v>10649776</v>
      </c>
      <c r="CF148">
        <v>0</v>
      </c>
      <c r="CG148">
        <v>8170</v>
      </c>
      <c r="CH148">
        <v>0</v>
      </c>
      <c r="CI148">
        <v>2018448.4</v>
      </c>
      <c r="CJ148">
        <v>13259903</v>
      </c>
      <c r="CK148">
        <v>14838.2</v>
      </c>
      <c r="CL148">
        <v>0</v>
      </c>
      <c r="CM148">
        <v>0</v>
      </c>
      <c r="CN148">
        <v>14849310</v>
      </c>
      <c r="CO148">
        <v>368995.7</v>
      </c>
      <c r="CP148">
        <v>7005512</v>
      </c>
      <c r="CQ148">
        <v>1247.5</v>
      </c>
      <c r="CR148">
        <v>130.80000000000001</v>
      </c>
      <c r="CS148">
        <v>0</v>
      </c>
      <c r="CT148">
        <v>1758</v>
      </c>
      <c r="CU148">
        <v>0</v>
      </c>
      <c r="CV148">
        <v>0</v>
      </c>
      <c r="CW148">
        <v>2741.1</v>
      </c>
      <c r="CX148">
        <v>2696.4</v>
      </c>
      <c r="CY148">
        <v>0</v>
      </c>
      <c r="CZ148">
        <v>1720.9</v>
      </c>
      <c r="DA148">
        <v>0</v>
      </c>
      <c r="DB148">
        <v>643</v>
      </c>
      <c r="DC148">
        <v>1725.8</v>
      </c>
      <c r="DD148">
        <v>1752.7</v>
      </c>
      <c r="DE148">
        <v>0</v>
      </c>
      <c r="DF148">
        <v>0</v>
      </c>
      <c r="DG148">
        <v>7907.4</v>
      </c>
      <c r="DH148">
        <v>2022</v>
      </c>
      <c r="DI148">
        <v>120</v>
      </c>
      <c r="DJ148">
        <v>4269.8999999999996</v>
      </c>
      <c r="DK148">
        <v>0</v>
      </c>
      <c r="DL148">
        <v>0</v>
      </c>
      <c r="DM148">
        <v>0</v>
      </c>
      <c r="DN148">
        <v>0.56999999999999995</v>
      </c>
      <c r="DO148">
        <v>0</v>
      </c>
      <c r="DP148">
        <v>0</v>
      </c>
      <c r="DQ148">
        <v>0</v>
      </c>
    </row>
    <row r="149" spans="1:121" x14ac:dyDescent="0.45">
      <c r="A149" t="s">
        <v>146</v>
      </c>
      <c r="B149">
        <v>2045</v>
      </c>
      <c r="C149">
        <v>96246904</v>
      </c>
      <c r="D149">
        <v>5093209</v>
      </c>
      <c r="E149">
        <v>0</v>
      </c>
      <c r="F149">
        <v>1039948.2</v>
      </c>
      <c r="G149">
        <v>102380063.3</v>
      </c>
      <c r="H149">
        <v>92786686.299999997</v>
      </c>
      <c r="I149">
        <v>77462337.400000006</v>
      </c>
      <c r="J149">
        <v>79892056</v>
      </c>
      <c r="K149">
        <v>34197470</v>
      </c>
      <c r="L149">
        <v>3.5900000000000001E-2</v>
      </c>
      <c r="M149">
        <v>5.3900000000000003E-2</v>
      </c>
      <c r="N149">
        <v>0.14599999999999999</v>
      </c>
      <c r="O149">
        <v>96420.43</v>
      </c>
      <c r="P149">
        <v>24483.4</v>
      </c>
      <c r="Q149">
        <v>0.8</v>
      </c>
      <c r="R149">
        <v>0.74</v>
      </c>
      <c r="S149">
        <v>73.7</v>
      </c>
      <c r="T149">
        <v>1.4</v>
      </c>
      <c r="U149">
        <v>0.14000000000000001</v>
      </c>
      <c r="V149">
        <v>11.2</v>
      </c>
      <c r="W149">
        <v>390.8</v>
      </c>
      <c r="X149">
        <v>0.08</v>
      </c>
      <c r="Y149">
        <v>73.8</v>
      </c>
      <c r="Z149">
        <v>22.9</v>
      </c>
      <c r="AA149">
        <v>96.7</v>
      </c>
      <c r="AB149">
        <v>108.5</v>
      </c>
      <c r="AC149">
        <v>3.1</v>
      </c>
      <c r="AD149">
        <v>0.37</v>
      </c>
      <c r="AE149">
        <v>13.9</v>
      </c>
      <c r="AF149">
        <v>537</v>
      </c>
      <c r="AG149">
        <v>0.09</v>
      </c>
      <c r="AH149">
        <v>108.7</v>
      </c>
      <c r="AI149">
        <v>30</v>
      </c>
      <c r="AJ149">
        <v>138.69999999999999</v>
      </c>
      <c r="AK149">
        <v>221.4</v>
      </c>
      <c r="AL149">
        <v>8.5</v>
      </c>
      <c r="AM149">
        <v>1.0900000000000001</v>
      </c>
      <c r="AN149">
        <v>22.4</v>
      </c>
      <c r="AO149">
        <v>1017.5</v>
      </c>
      <c r="AP149">
        <v>0.1</v>
      </c>
      <c r="AQ149">
        <v>222</v>
      </c>
      <c r="AR149">
        <v>52.7</v>
      </c>
      <c r="AS149">
        <v>274.7</v>
      </c>
      <c r="AT149">
        <v>481.6</v>
      </c>
      <c r="AU149">
        <v>26.3</v>
      </c>
      <c r="AV149">
        <v>3.6</v>
      </c>
      <c r="AW149">
        <v>44.2</v>
      </c>
      <c r="AX149">
        <v>1943.8</v>
      </c>
      <c r="AY149">
        <v>0.26</v>
      </c>
      <c r="AZ149">
        <v>483.3</v>
      </c>
      <c r="BA149">
        <v>102.2</v>
      </c>
      <c r="BB149">
        <v>585.5</v>
      </c>
      <c r="BC149">
        <v>4114661.6</v>
      </c>
      <c r="BD149">
        <v>78.099999999999994</v>
      </c>
      <c r="BE149">
        <v>7.9</v>
      </c>
      <c r="BF149">
        <v>628090.1</v>
      </c>
      <c r="BG149">
        <v>21813.599999999999</v>
      </c>
      <c r="BH149">
        <v>4.5999999999999996</v>
      </c>
      <c r="BI149">
        <v>4119133.3</v>
      </c>
      <c r="BJ149">
        <v>1279392.6000000001</v>
      </c>
      <c r="BK149">
        <v>5398525.9000000004</v>
      </c>
      <c r="BL149">
        <v>0</v>
      </c>
      <c r="BM149">
        <v>21.72</v>
      </c>
      <c r="BN149">
        <v>20.52</v>
      </c>
      <c r="BO149">
        <v>0</v>
      </c>
      <c r="BP149">
        <v>42.25</v>
      </c>
      <c r="BQ149">
        <v>23.46</v>
      </c>
      <c r="BR149">
        <v>23.38</v>
      </c>
      <c r="BS149">
        <v>0</v>
      </c>
      <c r="BT149">
        <v>46.84</v>
      </c>
      <c r="BU149">
        <v>56436620</v>
      </c>
      <c r="BV149">
        <v>24917726</v>
      </c>
      <c r="BW149">
        <v>4358557.5</v>
      </c>
      <c r="BX149">
        <v>525072</v>
      </c>
      <c r="BY149">
        <v>0</v>
      </c>
      <c r="BZ149">
        <v>0</v>
      </c>
      <c r="CA149">
        <v>4459.3</v>
      </c>
      <c r="CB149">
        <v>0</v>
      </c>
      <c r="CC149">
        <v>0</v>
      </c>
      <c r="CD149">
        <v>3539628.8</v>
      </c>
      <c r="CE149">
        <v>11021201</v>
      </c>
      <c r="CF149">
        <v>0</v>
      </c>
      <c r="CG149">
        <v>244122.6</v>
      </c>
      <c r="CH149">
        <v>0</v>
      </c>
      <c r="CI149">
        <v>2040296</v>
      </c>
      <c r="CJ149">
        <v>13322346</v>
      </c>
      <c r="CK149">
        <v>2840.8</v>
      </c>
      <c r="CL149">
        <v>0</v>
      </c>
      <c r="CM149">
        <v>0</v>
      </c>
      <c r="CN149">
        <v>14264893</v>
      </c>
      <c r="CO149">
        <v>201759.6</v>
      </c>
      <c r="CP149">
        <v>6911445.5</v>
      </c>
      <c r="CQ149">
        <v>3104.8</v>
      </c>
      <c r="CR149">
        <v>130.80000000000001</v>
      </c>
      <c r="CS149">
        <v>0</v>
      </c>
      <c r="CT149">
        <v>1453</v>
      </c>
      <c r="CU149">
        <v>0</v>
      </c>
      <c r="CV149">
        <v>0</v>
      </c>
      <c r="CW149">
        <v>2767.4</v>
      </c>
      <c r="CX149">
        <v>2696.4</v>
      </c>
      <c r="CY149">
        <v>0</v>
      </c>
      <c r="CZ149">
        <v>3660.3</v>
      </c>
      <c r="DA149">
        <v>0</v>
      </c>
      <c r="DB149">
        <v>643</v>
      </c>
      <c r="DC149">
        <v>1725.8</v>
      </c>
      <c r="DD149">
        <v>1748.1</v>
      </c>
      <c r="DE149">
        <v>0</v>
      </c>
      <c r="DF149">
        <v>0</v>
      </c>
      <c r="DG149">
        <v>7858.2</v>
      </c>
      <c r="DH149">
        <v>2022</v>
      </c>
      <c r="DI149">
        <v>58.5</v>
      </c>
      <c r="DJ149">
        <v>12419</v>
      </c>
      <c r="DK149">
        <v>0</v>
      </c>
      <c r="DL149">
        <v>0</v>
      </c>
      <c r="DM149">
        <v>0</v>
      </c>
      <c r="DN149">
        <v>0.56999999999999995</v>
      </c>
      <c r="DO149">
        <v>0</v>
      </c>
      <c r="DP149">
        <v>0</v>
      </c>
      <c r="DQ149">
        <v>0</v>
      </c>
    </row>
    <row r="150" spans="1:121" x14ac:dyDescent="0.45">
      <c r="A150" t="s">
        <v>146</v>
      </c>
      <c r="B150">
        <v>2050</v>
      </c>
      <c r="C150">
        <v>100064280</v>
      </c>
      <c r="D150">
        <v>5583132</v>
      </c>
      <c r="E150">
        <v>0</v>
      </c>
      <c r="F150">
        <v>1043610.7</v>
      </c>
      <c r="G150">
        <v>106691022.2</v>
      </c>
      <c r="H150">
        <v>96466788</v>
      </c>
      <c r="I150">
        <v>81479210.599999994</v>
      </c>
      <c r="J150">
        <v>81173710</v>
      </c>
      <c r="K150">
        <v>33555164</v>
      </c>
      <c r="L150">
        <v>3.5900000000000001E-2</v>
      </c>
      <c r="M150">
        <v>5.3900000000000003E-2</v>
      </c>
      <c r="N150">
        <v>0.14599999999999999</v>
      </c>
      <c r="O150">
        <v>94822.5</v>
      </c>
      <c r="P150">
        <v>25546.3</v>
      </c>
      <c r="Q150">
        <v>0.78</v>
      </c>
      <c r="R150">
        <v>0.72</v>
      </c>
      <c r="S150">
        <v>83.1</v>
      </c>
      <c r="T150">
        <v>1.6</v>
      </c>
      <c r="U150">
        <v>0.16</v>
      </c>
      <c r="V150">
        <v>12.2</v>
      </c>
      <c r="W150">
        <v>439.5</v>
      </c>
      <c r="X150">
        <v>0.08</v>
      </c>
      <c r="Y150">
        <v>83.2</v>
      </c>
      <c r="Z150">
        <v>25.4</v>
      </c>
      <c r="AA150">
        <v>108.5</v>
      </c>
      <c r="AB150">
        <v>117.2</v>
      </c>
      <c r="AC150">
        <v>2.6</v>
      </c>
      <c r="AD150">
        <v>0.28999999999999998</v>
      </c>
      <c r="AE150">
        <v>15.4</v>
      </c>
      <c r="AF150">
        <v>603.29999999999995</v>
      </c>
      <c r="AG150">
        <v>0.09</v>
      </c>
      <c r="AH150">
        <v>117.4</v>
      </c>
      <c r="AI150">
        <v>33.4</v>
      </c>
      <c r="AJ150">
        <v>150.80000000000001</v>
      </c>
      <c r="AK150">
        <v>217</v>
      </c>
      <c r="AL150">
        <v>6.6</v>
      </c>
      <c r="AM150">
        <v>0.8</v>
      </c>
      <c r="AN150">
        <v>23.6</v>
      </c>
      <c r="AO150">
        <v>1052.5</v>
      </c>
      <c r="AP150">
        <v>0.1</v>
      </c>
      <c r="AQ150">
        <v>217.4</v>
      </c>
      <c r="AR150">
        <v>55</v>
      </c>
      <c r="AS150">
        <v>272.39999999999998</v>
      </c>
      <c r="AT150">
        <v>487.5</v>
      </c>
      <c r="AU150">
        <v>22.6</v>
      </c>
      <c r="AV150">
        <v>3.02</v>
      </c>
      <c r="AW150">
        <v>46.9</v>
      </c>
      <c r="AX150">
        <v>2105.1</v>
      </c>
      <c r="AY150">
        <v>0.25</v>
      </c>
      <c r="AZ150">
        <v>489</v>
      </c>
      <c r="BA150">
        <v>109.7</v>
      </c>
      <c r="BB150">
        <v>598.70000000000005</v>
      </c>
      <c r="BC150">
        <v>4832925.5</v>
      </c>
      <c r="BD150">
        <v>91.9</v>
      </c>
      <c r="BE150">
        <v>9.1999999999999993</v>
      </c>
      <c r="BF150">
        <v>712275.9</v>
      </c>
      <c r="BG150">
        <v>25566.799999999999</v>
      </c>
      <c r="BH150">
        <v>4.9000000000000004</v>
      </c>
      <c r="BI150">
        <v>4838188.2</v>
      </c>
      <c r="BJ150">
        <v>1475506</v>
      </c>
      <c r="BK150">
        <v>6313694.2999999998</v>
      </c>
      <c r="BL150">
        <v>0</v>
      </c>
      <c r="BM150">
        <v>22.5</v>
      </c>
      <c r="BN150">
        <v>20.2</v>
      </c>
      <c r="BO150">
        <v>0.74</v>
      </c>
      <c r="BP150">
        <v>43.45</v>
      </c>
      <c r="BQ150">
        <v>24.37</v>
      </c>
      <c r="BR150">
        <v>23.09</v>
      </c>
      <c r="BS150">
        <v>0.8</v>
      </c>
      <c r="BT150">
        <v>48.26</v>
      </c>
      <c r="BU150">
        <v>58813644</v>
      </c>
      <c r="BV150">
        <v>25211812</v>
      </c>
      <c r="BW150">
        <v>4735272.5</v>
      </c>
      <c r="BX150">
        <v>522660.1</v>
      </c>
      <c r="BY150">
        <v>0</v>
      </c>
      <c r="BZ150">
        <v>0</v>
      </c>
      <c r="CA150">
        <v>7461.3</v>
      </c>
      <c r="CB150">
        <v>0</v>
      </c>
      <c r="CC150">
        <v>0</v>
      </c>
      <c r="CD150">
        <v>3529763.2</v>
      </c>
      <c r="CE150">
        <v>12349960</v>
      </c>
      <c r="CF150">
        <v>0</v>
      </c>
      <c r="CG150">
        <v>688968.6</v>
      </c>
      <c r="CH150">
        <v>0</v>
      </c>
      <c r="CI150">
        <v>2030279</v>
      </c>
      <c r="CJ150">
        <v>13267221</v>
      </c>
      <c r="CK150">
        <v>8.5</v>
      </c>
      <c r="CL150">
        <v>0</v>
      </c>
      <c r="CM150">
        <v>0</v>
      </c>
      <c r="CN150">
        <v>14754336</v>
      </c>
      <c r="CO150">
        <v>109066.2</v>
      </c>
      <c r="CP150">
        <v>6818646.5</v>
      </c>
      <c r="CQ150">
        <v>3415.7</v>
      </c>
      <c r="CR150">
        <v>130.80000000000001</v>
      </c>
      <c r="CS150">
        <v>0</v>
      </c>
      <c r="CT150">
        <v>1453</v>
      </c>
      <c r="CU150">
        <v>0</v>
      </c>
      <c r="CV150">
        <v>0</v>
      </c>
      <c r="CW150">
        <v>2843.6</v>
      </c>
      <c r="CX150">
        <v>2696.4</v>
      </c>
      <c r="CY150">
        <v>0</v>
      </c>
      <c r="CZ150">
        <v>4877.8999999999996</v>
      </c>
      <c r="DA150">
        <v>0</v>
      </c>
      <c r="DB150">
        <v>643</v>
      </c>
      <c r="DC150">
        <v>1725.8</v>
      </c>
      <c r="DD150">
        <v>600.9</v>
      </c>
      <c r="DE150">
        <v>0</v>
      </c>
      <c r="DF150">
        <v>0</v>
      </c>
      <c r="DG150">
        <v>8164.3</v>
      </c>
      <c r="DH150">
        <v>2022</v>
      </c>
      <c r="DI150">
        <v>28.5</v>
      </c>
      <c r="DJ150">
        <v>13781.6</v>
      </c>
      <c r="DK150">
        <v>0</v>
      </c>
      <c r="DL150">
        <v>0</v>
      </c>
      <c r="DM150">
        <v>1.8</v>
      </c>
      <c r="DN150">
        <v>0.56999999999999995</v>
      </c>
      <c r="DO150">
        <v>0</v>
      </c>
      <c r="DP150">
        <v>0</v>
      </c>
      <c r="DQ150">
        <v>0</v>
      </c>
    </row>
    <row r="151" spans="1:121" x14ac:dyDescent="0.45">
      <c r="A151" t="s">
        <v>143</v>
      </c>
      <c r="B151">
        <v>2024</v>
      </c>
      <c r="C151">
        <v>13774682</v>
      </c>
      <c r="D151">
        <v>51443.9</v>
      </c>
      <c r="E151">
        <v>0</v>
      </c>
      <c r="F151">
        <v>17850.8</v>
      </c>
      <c r="G151">
        <v>13843976.1</v>
      </c>
      <c r="H151">
        <v>13279382.9</v>
      </c>
      <c r="I151">
        <v>9689891.4000000004</v>
      </c>
      <c r="J151">
        <v>2606175.5</v>
      </c>
      <c r="K151">
        <v>291928.40000000002</v>
      </c>
      <c r="L151">
        <v>3.5999999999999997E-2</v>
      </c>
      <c r="M151">
        <v>5.3999999999999999E-2</v>
      </c>
      <c r="N151">
        <v>0.13500000000000001</v>
      </c>
      <c r="O151">
        <v>9933.0499999999993</v>
      </c>
      <c r="P151">
        <v>1976.4</v>
      </c>
      <c r="Q151">
        <v>0.92</v>
      </c>
      <c r="R151">
        <v>0.93</v>
      </c>
      <c r="S151">
        <v>34.1</v>
      </c>
      <c r="T151">
        <v>0.6</v>
      </c>
      <c r="U151">
        <v>0.06</v>
      </c>
      <c r="V151">
        <v>10.9</v>
      </c>
      <c r="W151">
        <v>186.4</v>
      </c>
      <c r="X151">
        <v>0.05</v>
      </c>
      <c r="Y151">
        <v>34.1</v>
      </c>
      <c r="Z151">
        <v>16.399999999999999</v>
      </c>
      <c r="AA151">
        <v>50.6</v>
      </c>
      <c r="AB151">
        <v>32</v>
      </c>
      <c r="AC151">
        <v>0.9</v>
      </c>
      <c r="AD151">
        <v>0.1</v>
      </c>
      <c r="AE151">
        <v>10.7</v>
      </c>
      <c r="AF151">
        <v>169.2</v>
      </c>
      <c r="AG151">
        <v>0.06</v>
      </c>
      <c r="AH151">
        <v>32.1</v>
      </c>
      <c r="AI151">
        <v>15.8</v>
      </c>
      <c r="AJ151">
        <v>47.8</v>
      </c>
      <c r="AK151">
        <v>223.7</v>
      </c>
      <c r="AL151">
        <v>5.5</v>
      </c>
      <c r="AM151">
        <v>0.65</v>
      </c>
      <c r="AN151">
        <v>25.5</v>
      </c>
      <c r="AO151">
        <v>1104.5</v>
      </c>
      <c r="AP151">
        <v>0.11</v>
      </c>
      <c r="AQ151">
        <v>224</v>
      </c>
      <c r="AR151">
        <v>58.5</v>
      </c>
      <c r="AS151">
        <v>282.5</v>
      </c>
      <c r="AT151">
        <v>615.5</v>
      </c>
      <c r="AU151">
        <v>35.4</v>
      </c>
      <c r="AV151">
        <v>4.97</v>
      </c>
      <c r="AW151">
        <v>52.8</v>
      </c>
      <c r="AX151">
        <v>2353</v>
      </c>
      <c r="AY151">
        <v>0.36</v>
      </c>
      <c r="AZ151">
        <v>618</v>
      </c>
      <c r="BA151">
        <v>123</v>
      </c>
      <c r="BB151">
        <v>740.9</v>
      </c>
      <c r="BC151">
        <v>392938.3</v>
      </c>
      <c r="BD151">
        <v>7.4</v>
      </c>
      <c r="BE151">
        <v>0.7</v>
      </c>
      <c r="BF151">
        <v>124781.8</v>
      </c>
      <c r="BG151">
        <v>2148.4</v>
      </c>
      <c r="BH151">
        <v>0.5</v>
      </c>
      <c r="BI151">
        <v>393361.2</v>
      </c>
      <c r="BJ151">
        <v>188949.5</v>
      </c>
      <c r="BK151">
        <v>582310.80000000005</v>
      </c>
      <c r="BL151">
        <v>0</v>
      </c>
      <c r="BM151">
        <v>31.33</v>
      </c>
      <c r="BN151">
        <v>1.6</v>
      </c>
      <c r="BO151">
        <v>0</v>
      </c>
      <c r="BP151">
        <v>32.93</v>
      </c>
      <c r="BQ151">
        <v>33.17</v>
      </c>
      <c r="BR151">
        <v>1.71</v>
      </c>
      <c r="BS151">
        <v>0</v>
      </c>
      <c r="BT151">
        <v>34.880000000000003</v>
      </c>
      <c r="BU151">
        <v>11526879</v>
      </c>
      <c r="BV151">
        <v>4154084.8</v>
      </c>
      <c r="BW151">
        <v>44138.2</v>
      </c>
      <c r="BX151">
        <v>1726818.2</v>
      </c>
      <c r="BY151">
        <v>0</v>
      </c>
      <c r="BZ151">
        <v>1209990.5</v>
      </c>
      <c r="CA151">
        <v>0</v>
      </c>
      <c r="CB151">
        <v>0</v>
      </c>
      <c r="CC151">
        <v>0</v>
      </c>
      <c r="CD151">
        <v>154339.20000000001</v>
      </c>
      <c r="CE151">
        <v>935841.9</v>
      </c>
      <c r="CF151">
        <v>0</v>
      </c>
      <c r="CG151">
        <v>0</v>
      </c>
      <c r="CH151">
        <v>0</v>
      </c>
      <c r="CI151">
        <v>3455981.5</v>
      </c>
      <c r="CJ151">
        <v>0</v>
      </c>
      <c r="CK151">
        <v>23.8</v>
      </c>
      <c r="CL151">
        <v>0</v>
      </c>
      <c r="CM151">
        <v>0</v>
      </c>
      <c r="CN151">
        <v>724163.6</v>
      </c>
      <c r="CO151">
        <v>3229017</v>
      </c>
      <c r="CP151">
        <v>46564.7</v>
      </c>
      <c r="CQ151">
        <v>61.3</v>
      </c>
      <c r="CR151">
        <v>240</v>
      </c>
      <c r="CS151">
        <v>0</v>
      </c>
      <c r="CT151">
        <v>0</v>
      </c>
      <c r="CU151">
        <v>0</v>
      </c>
      <c r="CV151">
        <v>0</v>
      </c>
      <c r="CW151">
        <v>116.4</v>
      </c>
      <c r="CX151">
        <v>1282.8</v>
      </c>
      <c r="CY151">
        <v>0</v>
      </c>
      <c r="CZ151">
        <v>178</v>
      </c>
      <c r="DA151">
        <v>0</v>
      </c>
      <c r="DB151">
        <v>728</v>
      </c>
      <c r="DC151">
        <v>0</v>
      </c>
      <c r="DD151">
        <v>24</v>
      </c>
      <c r="DE151">
        <v>0</v>
      </c>
      <c r="DF151">
        <v>0</v>
      </c>
      <c r="DG151">
        <v>391.5</v>
      </c>
      <c r="DH151">
        <v>12</v>
      </c>
      <c r="DI151">
        <v>1009.5</v>
      </c>
      <c r="DJ151">
        <v>122.6</v>
      </c>
      <c r="DK151">
        <v>0</v>
      </c>
      <c r="DL151">
        <v>0</v>
      </c>
      <c r="DM151">
        <v>0</v>
      </c>
      <c r="DN151">
        <v>0.49</v>
      </c>
      <c r="DO151">
        <v>0</v>
      </c>
      <c r="DP151">
        <v>0</v>
      </c>
      <c r="DQ151">
        <v>0</v>
      </c>
    </row>
    <row r="152" spans="1:121" x14ac:dyDescent="0.45">
      <c r="A152" t="s">
        <v>143</v>
      </c>
      <c r="B152">
        <v>2026</v>
      </c>
      <c r="C152">
        <v>13873704</v>
      </c>
      <c r="D152">
        <v>49912.4</v>
      </c>
      <c r="E152">
        <v>0</v>
      </c>
      <c r="F152">
        <v>17074.900000000001</v>
      </c>
      <c r="G152">
        <v>13940691.5</v>
      </c>
      <c r="H152">
        <v>13374845.699999999</v>
      </c>
      <c r="I152">
        <v>9762203.5999999996</v>
      </c>
      <c r="J152">
        <v>2416579.2000000002</v>
      </c>
      <c r="K152">
        <v>354452</v>
      </c>
      <c r="L152">
        <v>3.5999999999999997E-2</v>
      </c>
      <c r="M152">
        <v>5.3999999999999999E-2</v>
      </c>
      <c r="N152">
        <v>0.13500000000000001</v>
      </c>
      <c r="O152">
        <v>40126.129999999997</v>
      </c>
      <c r="P152">
        <v>2010.2</v>
      </c>
      <c r="Q152">
        <v>0.9</v>
      </c>
      <c r="R152">
        <v>0.91</v>
      </c>
      <c r="S152">
        <v>42.7</v>
      </c>
      <c r="T152">
        <v>0.8</v>
      </c>
      <c r="U152">
        <v>0.08</v>
      </c>
      <c r="V152">
        <v>11.7</v>
      </c>
      <c r="W152">
        <v>231</v>
      </c>
      <c r="X152">
        <v>0.05</v>
      </c>
      <c r="Y152">
        <v>42.7</v>
      </c>
      <c r="Z152">
        <v>18.600000000000001</v>
      </c>
      <c r="AA152">
        <v>61.3</v>
      </c>
      <c r="AB152">
        <v>38.4</v>
      </c>
      <c r="AC152">
        <v>0.8</v>
      </c>
      <c r="AD152">
        <v>0.09</v>
      </c>
      <c r="AE152">
        <v>11.4</v>
      </c>
      <c r="AF152">
        <v>206.9</v>
      </c>
      <c r="AG152">
        <v>0.06</v>
      </c>
      <c r="AH152">
        <v>38.4</v>
      </c>
      <c r="AI152">
        <v>17.600000000000001</v>
      </c>
      <c r="AJ152">
        <v>56.1</v>
      </c>
      <c r="AK152">
        <v>185.6</v>
      </c>
      <c r="AL152">
        <v>4.0999999999999996</v>
      </c>
      <c r="AM152">
        <v>0.47</v>
      </c>
      <c r="AN152">
        <v>21.6</v>
      </c>
      <c r="AO152">
        <v>933</v>
      </c>
      <c r="AP152">
        <v>0.09</v>
      </c>
      <c r="AQ152">
        <v>185.9</v>
      </c>
      <c r="AR152">
        <v>49.4</v>
      </c>
      <c r="AS152">
        <v>235.3</v>
      </c>
      <c r="AT152">
        <v>570.5</v>
      </c>
      <c r="AU152">
        <v>30.5</v>
      </c>
      <c r="AV152">
        <v>4.2</v>
      </c>
      <c r="AW152">
        <v>50.7</v>
      </c>
      <c r="AX152">
        <v>2288.3000000000002</v>
      </c>
      <c r="AY152">
        <v>0.31</v>
      </c>
      <c r="AZ152">
        <v>572.5</v>
      </c>
      <c r="BA152">
        <v>118.9</v>
      </c>
      <c r="BB152">
        <v>691.5</v>
      </c>
      <c r="BC152">
        <v>506552</v>
      </c>
      <c r="BD152">
        <v>9.5</v>
      </c>
      <c r="BE152">
        <v>1</v>
      </c>
      <c r="BF152">
        <v>138203.79999999999</v>
      </c>
      <c r="BG152">
        <v>2742.6</v>
      </c>
      <c r="BH152">
        <v>0.6</v>
      </c>
      <c r="BI152">
        <v>507097.2</v>
      </c>
      <c r="BJ152">
        <v>220089.9</v>
      </c>
      <c r="BK152">
        <v>727187.1</v>
      </c>
      <c r="BL152">
        <v>0</v>
      </c>
      <c r="BM152">
        <v>28.34</v>
      </c>
      <c r="BN152">
        <v>6.48</v>
      </c>
      <c r="BO152">
        <v>0</v>
      </c>
      <c r="BP152">
        <v>34.82</v>
      </c>
      <c r="BQ152">
        <v>30.01</v>
      </c>
      <c r="BR152">
        <v>6.94</v>
      </c>
      <c r="BS152">
        <v>0</v>
      </c>
      <c r="BT152">
        <v>36.950000000000003</v>
      </c>
      <c r="BU152">
        <v>11873902</v>
      </c>
      <c r="BV152">
        <v>4178487.5</v>
      </c>
      <c r="BW152">
        <v>42667.5</v>
      </c>
      <c r="BX152">
        <v>1726818.2</v>
      </c>
      <c r="BY152">
        <v>0</v>
      </c>
      <c r="BZ152">
        <v>1266710.1000000001</v>
      </c>
      <c r="CA152">
        <v>0</v>
      </c>
      <c r="CB152">
        <v>0</v>
      </c>
      <c r="CC152">
        <v>0</v>
      </c>
      <c r="CD152">
        <v>206525.6</v>
      </c>
      <c r="CE152">
        <v>1205355.8</v>
      </c>
      <c r="CF152">
        <v>0</v>
      </c>
      <c r="CG152">
        <v>0</v>
      </c>
      <c r="CH152">
        <v>0</v>
      </c>
      <c r="CI152">
        <v>3453850.8</v>
      </c>
      <c r="CJ152">
        <v>0</v>
      </c>
      <c r="CK152">
        <v>11.9</v>
      </c>
      <c r="CL152">
        <v>0</v>
      </c>
      <c r="CM152">
        <v>0</v>
      </c>
      <c r="CN152">
        <v>714060.80000000005</v>
      </c>
      <c r="CO152">
        <v>3211588</v>
      </c>
      <c r="CP152">
        <v>46313.599999999999</v>
      </c>
      <c r="CQ152">
        <v>61.3</v>
      </c>
      <c r="CR152">
        <v>240</v>
      </c>
      <c r="CS152">
        <v>0</v>
      </c>
      <c r="CT152">
        <v>0</v>
      </c>
      <c r="CU152">
        <v>0</v>
      </c>
      <c r="CV152">
        <v>0</v>
      </c>
      <c r="CW152">
        <v>156.1</v>
      </c>
      <c r="CX152">
        <v>1282.8</v>
      </c>
      <c r="CY152">
        <v>0</v>
      </c>
      <c r="CZ152">
        <v>178</v>
      </c>
      <c r="DA152">
        <v>0</v>
      </c>
      <c r="DB152">
        <v>728</v>
      </c>
      <c r="DC152">
        <v>0</v>
      </c>
      <c r="DD152">
        <v>24</v>
      </c>
      <c r="DE152">
        <v>0</v>
      </c>
      <c r="DF152">
        <v>0</v>
      </c>
      <c r="DG152">
        <v>391.5</v>
      </c>
      <c r="DH152">
        <v>12</v>
      </c>
      <c r="DI152">
        <v>1009.5</v>
      </c>
      <c r="DJ152">
        <v>122.6</v>
      </c>
      <c r="DK152">
        <v>0</v>
      </c>
      <c r="DL152">
        <v>0</v>
      </c>
      <c r="DM152">
        <v>0</v>
      </c>
      <c r="DN152">
        <v>0.57999999999999996</v>
      </c>
      <c r="DO152">
        <v>0</v>
      </c>
      <c r="DP152">
        <v>0</v>
      </c>
      <c r="DQ152">
        <v>0</v>
      </c>
    </row>
    <row r="153" spans="1:121" x14ac:dyDescent="0.45">
      <c r="A153" t="s">
        <v>143</v>
      </c>
      <c r="B153">
        <v>2028</v>
      </c>
      <c r="C153">
        <v>14396341</v>
      </c>
      <c r="D153">
        <v>47447.1</v>
      </c>
      <c r="E153">
        <v>0</v>
      </c>
      <c r="F153">
        <v>18815.3</v>
      </c>
      <c r="G153">
        <v>14462602.9</v>
      </c>
      <c r="H153">
        <v>13878693.300000001</v>
      </c>
      <c r="I153">
        <v>10246270.4</v>
      </c>
      <c r="J153">
        <v>2794423.8</v>
      </c>
      <c r="K153">
        <v>256544.9</v>
      </c>
      <c r="L153">
        <v>3.5999999999999997E-2</v>
      </c>
      <c r="M153">
        <v>5.3999999999999999E-2</v>
      </c>
      <c r="N153">
        <v>0.13500000000000001</v>
      </c>
      <c r="O153">
        <v>47331.65</v>
      </c>
      <c r="P153">
        <v>2066</v>
      </c>
      <c r="Q153">
        <v>0.89</v>
      </c>
      <c r="R153">
        <v>0.91</v>
      </c>
      <c r="S153">
        <v>46</v>
      </c>
      <c r="T153">
        <v>0.9</v>
      </c>
      <c r="U153">
        <v>0.09</v>
      </c>
      <c r="V153">
        <v>12</v>
      </c>
      <c r="W153">
        <v>248.2</v>
      </c>
      <c r="X153">
        <v>0.05</v>
      </c>
      <c r="Y153">
        <v>46</v>
      </c>
      <c r="Z153">
        <v>19.399999999999999</v>
      </c>
      <c r="AA153">
        <v>65.5</v>
      </c>
      <c r="AB153">
        <v>40.1</v>
      </c>
      <c r="AC153">
        <v>0.8</v>
      </c>
      <c r="AD153">
        <v>0.08</v>
      </c>
      <c r="AE153">
        <v>11.7</v>
      </c>
      <c r="AF153">
        <v>219.1</v>
      </c>
      <c r="AG153">
        <v>0.06</v>
      </c>
      <c r="AH153">
        <v>40.200000000000003</v>
      </c>
      <c r="AI153">
        <v>18.2</v>
      </c>
      <c r="AJ153">
        <v>58.4</v>
      </c>
      <c r="AK153">
        <v>145.30000000000001</v>
      </c>
      <c r="AL153">
        <v>2.8</v>
      </c>
      <c r="AM153">
        <v>0.28999999999999998</v>
      </c>
      <c r="AN153">
        <v>17.2</v>
      </c>
      <c r="AO153">
        <v>752.1</v>
      </c>
      <c r="AP153">
        <v>7.0000000000000007E-2</v>
      </c>
      <c r="AQ153">
        <v>145.5</v>
      </c>
      <c r="AR153">
        <v>39.6</v>
      </c>
      <c r="AS153">
        <v>185.1</v>
      </c>
      <c r="AT153">
        <v>510.9</v>
      </c>
      <c r="AU153">
        <v>23.6</v>
      </c>
      <c r="AV153">
        <v>3.19</v>
      </c>
      <c r="AW153">
        <v>49</v>
      </c>
      <c r="AX153">
        <v>2165.6</v>
      </c>
      <c r="AY153">
        <v>0.28999999999999998</v>
      </c>
      <c r="AZ153">
        <v>512.5</v>
      </c>
      <c r="BA153">
        <v>113.7</v>
      </c>
      <c r="BB153">
        <v>626.20000000000005</v>
      </c>
      <c r="BC153">
        <v>547654.19999999995</v>
      </c>
      <c r="BD153">
        <v>10.3</v>
      </c>
      <c r="BE153">
        <v>1</v>
      </c>
      <c r="BF153">
        <v>142967.9</v>
      </c>
      <c r="BG153">
        <v>2957.3</v>
      </c>
      <c r="BH153">
        <v>0.6</v>
      </c>
      <c r="BI153">
        <v>548243.6</v>
      </c>
      <c r="BJ153">
        <v>231259.1</v>
      </c>
      <c r="BK153">
        <v>779502.7</v>
      </c>
      <c r="BL153">
        <v>0</v>
      </c>
      <c r="BM153">
        <v>24.11</v>
      </c>
      <c r="BN153">
        <v>7.65</v>
      </c>
      <c r="BO153">
        <v>0</v>
      </c>
      <c r="BP153">
        <v>31.76</v>
      </c>
      <c r="BQ153">
        <v>25.53</v>
      </c>
      <c r="BR153">
        <v>8.19</v>
      </c>
      <c r="BS153">
        <v>0</v>
      </c>
      <c r="BT153">
        <v>33.72</v>
      </c>
      <c r="BU153">
        <v>11916413</v>
      </c>
      <c r="BV153">
        <v>4216332.5</v>
      </c>
      <c r="BW153">
        <v>40123.5</v>
      </c>
      <c r="BX153">
        <v>1725303.4</v>
      </c>
      <c r="BY153">
        <v>0</v>
      </c>
      <c r="BZ153">
        <v>1190421</v>
      </c>
      <c r="CA153">
        <v>0</v>
      </c>
      <c r="CB153">
        <v>0</v>
      </c>
      <c r="CC153">
        <v>0</v>
      </c>
      <c r="CD153">
        <v>271884.7</v>
      </c>
      <c r="CE153">
        <v>1302798.3999999999</v>
      </c>
      <c r="CF153">
        <v>0</v>
      </c>
      <c r="CG153">
        <v>0</v>
      </c>
      <c r="CH153">
        <v>0</v>
      </c>
      <c r="CI153">
        <v>3441410.5</v>
      </c>
      <c r="CJ153">
        <v>0</v>
      </c>
      <c r="CK153">
        <v>23.8</v>
      </c>
      <c r="CL153">
        <v>0</v>
      </c>
      <c r="CM153">
        <v>0</v>
      </c>
      <c r="CN153">
        <v>704099</v>
      </c>
      <c r="CO153">
        <v>3194285</v>
      </c>
      <c r="CP153">
        <v>46063.9</v>
      </c>
      <c r="CQ153">
        <v>61.4</v>
      </c>
      <c r="CR153">
        <v>240</v>
      </c>
      <c r="CS153">
        <v>0</v>
      </c>
      <c r="CT153">
        <v>0</v>
      </c>
      <c r="CU153">
        <v>0</v>
      </c>
      <c r="CV153">
        <v>0</v>
      </c>
      <c r="CW153">
        <v>205.9</v>
      </c>
      <c r="CX153">
        <v>1282.8</v>
      </c>
      <c r="CY153">
        <v>0</v>
      </c>
      <c r="CZ153">
        <v>178</v>
      </c>
      <c r="DA153">
        <v>0</v>
      </c>
      <c r="DB153">
        <v>728</v>
      </c>
      <c r="DC153">
        <v>0</v>
      </c>
      <c r="DD153">
        <v>24</v>
      </c>
      <c r="DE153">
        <v>0</v>
      </c>
      <c r="DF153">
        <v>0</v>
      </c>
      <c r="DG153">
        <v>391.5</v>
      </c>
      <c r="DH153">
        <v>12</v>
      </c>
      <c r="DI153">
        <v>1009.5</v>
      </c>
      <c r="DJ153">
        <v>123.2</v>
      </c>
      <c r="DK153">
        <v>0</v>
      </c>
      <c r="DL153">
        <v>0</v>
      </c>
      <c r="DM153">
        <v>0</v>
      </c>
      <c r="DN153">
        <v>0.64</v>
      </c>
      <c r="DO153">
        <v>0</v>
      </c>
      <c r="DP153">
        <v>0</v>
      </c>
      <c r="DQ153">
        <v>0</v>
      </c>
    </row>
    <row r="154" spans="1:121" x14ac:dyDescent="0.45">
      <c r="A154" t="s">
        <v>143</v>
      </c>
      <c r="B154">
        <v>2030</v>
      </c>
      <c r="C154">
        <v>14451133</v>
      </c>
      <c r="D154">
        <v>428720.8</v>
      </c>
      <c r="E154">
        <v>0</v>
      </c>
      <c r="F154">
        <v>17776.900000000001</v>
      </c>
      <c r="G154">
        <v>14897629.6</v>
      </c>
      <c r="H154">
        <v>13931516.800000001</v>
      </c>
      <c r="I154">
        <v>9980654.4000000004</v>
      </c>
      <c r="J154">
        <v>2500781.5</v>
      </c>
      <c r="K154">
        <v>386443.6</v>
      </c>
      <c r="L154">
        <v>3.5999999999999997E-2</v>
      </c>
      <c r="M154">
        <v>5.3999999999999999E-2</v>
      </c>
      <c r="N154">
        <v>0.13500000000000001</v>
      </c>
      <c r="O154">
        <v>67659.3</v>
      </c>
      <c r="P154">
        <v>2163.9</v>
      </c>
      <c r="Q154">
        <v>0.93</v>
      </c>
      <c r="R154">
        <v>0.94</v>
      </c>
      <c r="S154">
        <v>28.3</v>
      </c>
      <c r="T154">
        <v>0.5</v>
      </c>
      <c r="U154">
        <v>0.05</v>
      </c>
      <c r="V154">
        <v>9.5</v>
      </c>
      <c r="W154">
        <v>155.6</v>
      </c>
      <c r="X154">
        <v>0.04</v>
      </c>
      <c r="Y154">
        <v>28.4</v>
      </c>
      <c r="Z154">
        <v>14.1</v>
      </c>
      <c r="AA154">
        <v>42.5</v>
      </c>
      <c r="AB154">
        <v>26.1</v>
      </c>
      <c r="AC154">
        <v>0.5</v>
      </c>
      <c r="AD154">
        <v>0.05</v>
      </c>
      <c r="AE154">
        <v>9.6999999999999993</v>
      </c>
      <c r="AF154">
        <v>145.19999999999999</v>
      </c>
      <c r="AG154">
        <v>0.05</v>
      </c>
      <c r="AH154">
        <v>26.1</v>
      </c>
      <c r="AI154">
        <v>14.1</v>
      </c>
      <c r="AJ154">
        <v>40.200000000000003</v>
      </c>
      <c r="AK154">
        <v>128.4</v>
      </c>
      <c r="AL154">
        <v>2.5</v>
      </c>
      <c r="AM154">
        <v>0.27</v>
      </c>
      <c r="AN154">
        <v>15.2</v>
      </c>
      <c r="AO154">
        <v>662</v>
      </c>
      <c r="AP154">
        <v>0.06</v>
      </c>
      <c r="AQ154">
        <v>128.6</v>
      </c>
      <c r="AR154">
        <v>34.9</v>
      </c>
      <c r="AS154">
        <v>163.5</v>
      </c>
      <c r="AT154">
        <v>470.2</v>
      </c>
      <c r="AU154">
        <v>20.5</v>
      </c>
      <c r="AV154">
        <v>2.72</v>
      </c>
      <c r="AW154">
        <v>46.6</v>
      </c>
      <c r="AX154">
        <v>2055.1</v>
      </c>
      <c r="AY154">
        <v>0.25</v>
      </c>
      <c r="AZ154">
        <v>471.6</v>
      </c>
      <c r="BA154">
        <v>107.9</v>
      </c>
      <c r="BB154">
        <v>579.5</v>
      </c>
      <c r="BC154">
        <v>362313.7</v>
      </c>
      <c r="BD154">
        <v>6.8</v>
      </c>
      <c r="BE154">
        <v>0.7</v>
      </c>
      <c r="BF154">
        <v>120967.7</v>
      </c>
      <c r="BG154">
        <v>1987.7</v>
      </c>
      <c r="BH154">
        <v>0.5</v>
      </c>
      <c r="BI154">
        <v>362704</v>
      </c>
      <c r="BJ154">
        <v>180342.9</v>
      </c>
      <c r="BK154">
        <v>543046.80000000005</v>
      </c>
      <c r="BL154">
        <v>0</v>
      </c>
      <c r="BM154">
        <v>23.21</v>
      </c>
      <c r="BN154">
        <v>10.86</v>
      </c>
      <c r="BO154">
        <v>0</v>
      </c>
      <c r="BP154">
        <v>34.07</v>
      </c>
      <c r="BQ154">
        <v>24.77</v>
      </c>
      <c r="BR154">
        <v>11.94</v>
      </c>
      <c r="BS154">
        <v>0</v>
      </c>
      <c r="BT154">
        <v>36.71</v>
      </c>
      <c r="BU154">
        <v>12780864</v>
      </c>
      <c r="BV154">
        <v>4916975</v>
      </c>
      <c r="BW154">
        <v>362029.4</v>
      </c>
      <c r="BX154">
        <v>1721537.2</v>
      </c>
      <c r="BY154">
        <v>0</v>
      </c>
      <c r="BZ154">
        <v>1436342.8</v>
      </c>
      <c r="CA154">
        <v>0</v>
      </c>
      <c r="CB154">
        <v>0</v>
      </c>
      <c r="CC154">
        <v>0</v>
      </c>
      <c r="CD154">
        <v>351875.6</v>
      </c>
      <c r="CE154">
        <v>861901</v>
      </c>
      <c r="CF154">
        <v>0</v>
      </c>
      <c r="CG154">
        <v>0</v>
      </c>
      <c r="CH154">
        <v>0</v>
      </c>
      <c r="CI154">
        <v>3481947.2</v>
      </c>
      <c r="CJ154">
        <v>0</v>
      </c>
      <c r="CK154">
        <v>130.9</v>
      </c>
      <c r="CL154">
        <v>0</v>
      </c>
      <c r="CM154">
        <v>0</v>
      </c>
      <c r="CN154">
        <v>750802.8</v>
      </c>
      <c r="CO154">
        <v>3177058</v>
      </c>
      <c r="CP154">
        <v>637238.69999999995</v>
      </c>
      <c r="CQ154">
        <v>361.1</v>
      </c>
      <c r="CR154">
        <v>240</v>
      </c>
      <c r="CS154">
        <v>0</v>
      </c>
      <c r="CT154">
        <v>0</v>
      </c>
      <c r="CU154">
        <v>0</v>
      </c>
      <c r="CV154">
        <v>0</v>
      </c>
      <c r="CW154">
        <v>267.10000000000002</v>
      </c>
      <c r="CX154">
        <v>1282.8</v>
      </c>
      <c r="CY154">
        <v>0</v>
      </c>
      <c r="CZ154">
        <v>178</v>
      </c>
      <c r="DA154">
        <v>0</v>
      </c>
      <c r="DB154">
        <v>743</v>
      </c>
      <c r="DC154">
        <v>0</v>
      </c>
      <c r="DD154">
        <v>24</v>
      </c>
      <c r="DE154">
        <v>0</v>
      </c>
      <c r="DF154">
        <v>0</v>
      </c>
      <c r="DG154">
        <v>419.7</v>
      </c>
      <c r="DH154">
        <v>156</v>
      </c>
      <c r="DI154">
        <v>1009.5</v>
      </c>
      <c r="DJ154">
        <v>1160.2</v>
      </c>
      <c r="DK154">
        <v>0</v>
      </c>
      <c r="DL154">
        <v>0</v>
      </c>
      <c r="DM154">
        <v>0</v>
      </c>
      <c r="DN154">
        <v>0.72</v>
      </c>
      <c r="DO154">
        <v>0</v>
      </c>
      <c r="DP154">
        <v>0</v>
      </c>
      <c r="DQ154">
        <v>0</v>
      </c>
    </row>
    <row r="155" spans="1:121" x14ac:dyDescent="0.45">
      <c r="A155" t="s">
        <v>143</v>
      </c>
      <c r="B155">
        <v>2035</v>
      </c>
      <c r="C155">
        <v>15151562</v>
      </c>
      <c r="D155">
        <v>417628.4</v>
      </c>
      <c r="E155">
        <v>0</v>
      </c>
      <c r="F155">
        <v>27433.5</v>
      </c>
      <c r="G155">
        <v>15596623.1</v>
      </c>
      <c r="H155">
        <v>14606770</v>
      </c>
      <c r="I155">
        <v>10583127.699999999</v>
      </c>
      <c r="J155">
        <v>4351537</v>
      </c>
      <c r="K155">
        <v>95002.6</v>
      </c>
      <c r="L155">
        <v>3.5900000000000001E-2</v>
      </c>
      <c r="M155">
        <v>5.3999999999999999E-2</v>
      </c>
      <c r="N155">
        <v>0.13500000000000001</v>
      </c>
      <c r="O155">
        <v>93525.82</v>
      </c>
      <c r="P155">
        <v>2462.1999999999998</v>
      </c>
      <c r="Q155">
        <v>0.95</v>
      </c>
      <c r="R155">
        <v>0.95</v>
      </c>
      <c r="S155">
        <v>22</v>
      </c>
      <c r="T155">
        <v>0.4</v>
      </c>
      <c r="U155">
        <v>0.04</v>
      </c>
      <c r="V155">
        <v>4.0999999999999996</v>
      </c>
      <c r="W155">
        <v>116.7</v>
      </c>
      <c r="X155">
        <v>0.02</v>
      </c>
      <c r="Y155">
        <v>22</v>
      </c>
      <c r="Z155">
        <v>7.6</v>
      </c>
      <c r="AA155">
        <v>29.6</v>
      </c>
      <c r="AB155">
        <v>20.100000000000001</v>
      </c>
      <c r="AC155">
        <v>0.4</v>
      </c>
      <c r="AD155">
        <v>0.04</v>
      </c>
      <c r="AE155">
        <v>5.0999999999999996</v>
      </c>
      <c r="AF155">
        <v>109.8</v>
      </c>
      <c r="AG155">
        <v>0.04</v>
      </c>
      <c r="AH155">
        <v>20.100000000000001</v>
      </c>
      <c r="AI155">
        <v>8.3000000000000007</v>
      </c>
      <c r="AJ155">
        <v>28.5</v>
      </c>
      <c r="AK155">
        <v>122.5</v>
      </c>
      <c r="AL155">
        <v>2.5</v>
      </c>
      <c r="AM155">
        <v>0.26</v>
      </c>
      <c r="AN155">
        <v>14.5</v>
      </c>
      <c r="AO155">
        <v>630.79999999999995</v>
      </c>
      <c r="AP155">
        <v>0.06</v>
      </c>
      <c r="AQ155">
        <v>122.7</v>
      </c>
      <c r="AR155">
        <v>33.299999999999997</v>
      </c>
      <c r="AS155">
        <v>156</v>
      </c>
      <c r="AT155">
        <v>439.9</v>
      </c>
      <c r="AU155">
        <v>17.899999999999999</v>
      </c>
      <c r="AV155">
        <v>2.36</v>
      </c>
      <c r="AW155">
        <v>44.7</v>
      </c>
      <c r="AX155">
        <v>1953</v>
      </c>
      <c r="AY155">
        <v>0.25</v>
      </c>
      <c r="AZ155">
        <v>441.1</v>
      </c>
      <c r="BA155">
        <v>103</v>
      </c>
      <c r="BB155">
        <v>544.1</v>
      </c>
      <c r="BC155">
        <v>249124.7</v>
      </c>
      <c r="BD155">
        <v>4.7</v>
      </c>
      <c r="BE155">
        <v>0.5</v>
      </c>
      <c r="BF155">
        <v>46496.7</v>
      </c>
      <c r="BG155">
        <v>1322</v>
      </c>
      <c r="BH155">
        <v>0.2</v>
      </c>
      <c r="BI155">
        <v>249393.6</v>
      </c>
      <c r="BJ155">
        <v>85944.3</v>
      </c>
      <c r="BK155">
        <v>335337.90000000002</v>
      </c>
      <c r="BL155">
        <v>0</v>
      </c>
      <c r="BM155">
        <v>21.91</v>
      </c>
      <c r="BN155">
        <v>15.86</v>
      </c>
      <c r="BO155">
        <v>0</v>
      </c>
      <c r="BP155">
        <v>37.770000000000003</v>
      </c>
      <c r="BQ155">
        <v>23.36</v>
      </c>
      <c r="BR155">
        <v>17.440000000000001</v>
      </c>
      <c r="BS155">
        <v>0</v>
      </c>
      <c r="BT155">
        <v>40.799999999999997</v>
      </c>
      <c r="BU155">
        <v>11325909</v>
      </c>
      <c r="BV155">
        <v>5013495.5</v>
      </c>
      <c r="BW155">
        <v>357696</v>
      </c>
      <c r="BX155">
        <v>452692.6</v>
      </c>
      <c r="BY155">
        <v>0</v>
      </c>
      <c r="BZ155">
        <v>1471432.9</v>
      </c>
      <c r="CA155">
        <v>0</v>
      </c>
      <c r="CB155">
        <v>0</v>
      </c>
      <c r="CC155">
        <v>0</v>
      </c>
      <c r="CD155">
        <v>525666</v>
      </c>
      <c r="CE155">
        <v>587090.69999999995</v>
      </c>
      <c r="CF155">
        <v>0</v>
      </c>
      <c r="CG155">
        <v>3554.5</v>
      </c>
      <c r="CH155">
        <v>0</v>
      </c>
      <c r="CI155">
        <v>3439589.5</v>
      </c>
      <c r="CJ155">
        <v>0</v>
      </c>
      <c r="CK155">
        <v>357</v>
      </c>
      <c r="CL155">
        <v>0</v>
      </c>
      <c r="CM155">
        <v>0</v>
      </c>
      <c r="CN155">
        <v>724852.5</v>
      </c>
      <c r="CO155">
        <v>3134389.5</v>
      </c>
      <c r="CP155">
        <v>628587.19999999995</v>
      </c>
      <c r="CQ155">
        <v>320.39999999999998</v>
      </c>
      <c r="CR155">
        <v>68.3</v>
      </c>
      <c r="CS155">
        <v>0</v>
      </c>
      <c r="CT155">
        <v>0</v>
      </c>
      <c r="CU155">
        <v>0</v>
      </c>
      <c r="CV155">
        <v>0</v>
      </c>
      <c r="CW155">
        <v>402.9</v>
      </c>
      <c r="CX155">
        <v>1282.8</v>
      </c>
      <c r="CY155">
        <v>0</v>
      </c>
      <c r="CZ155">
        <v>278.60000000000002</v>
      </c>
      <c r="DA155">
        <v>0</v>
      </c>
      <c r="DB155">
        <v>743</v>
      </c>
      <c r="DC155">
        <v>0</v>
      </c>
      <c r="DD155">
        <v>24</v>
      </c>
      <c r="DE155">
        <v>0</v>
      </c>
      <c r="DF155">
        <v>0</v>
      </c>
      <c r="DG155">
        <v>419.7</v>
      </c>
      <c r="DH155">
        <v>156</v>
      </c>
      <c r="DI155">
        <v>1009.5</v>
      </c>
      <c r="DJ155">
        <v>1080.3</v>
      </c>
      <c r="DK155">
        <v>0</v>
      </c>
      <c r="DL155">
        <v>0</v>
      </c>
      <c r="DM155">
        <v>0</v>
      </c>
      <c r="DN155">
        <v>0.72</v>
      </c>
      <c r="DO155">
        <v>0</v>
      </c>
      <c r="DP155">
        <v>0</v>
      </c>
      <c r="DQ155">
        <v>0</v>
      </c>
    </row>
    <row r="156" spans="1:121" x14ac:dyDescent="0.45">
      <c r="A156" t="s">
        <v>143</v>
      </c>
      <c r="B156">
        <v>2040</v>
      </c>
      <c r="C156">
        <v>16152814</v>
      </c>
      <c r="D156">
        <v>587062.1</v>
      </c>
      <c r="E156">
        <v>0</v>
      </c>
      <c r="F156">
        <v>34159.9</v>
      </c>
      <c r="G156">
        <v>16774035.699999999</v>
      </c>
      <c r="H156">
        <v>15572024.800000001</v>
      </c>
      <c r="I156">
        <v>11729607.9</v>
      </c>
      <c r="J156">
        <v>5463635</v>
      </c>
      <c r="K156">
        <v>69284.7</v>
      </c>
      <c r="L156">
        <v>3.5900000000000001E-2</v>
      </c>
      <c r="M156">
        <v>5.3999999999999999E-2</v>
      </c>
      <c r="N156">
        <v>0.13500000000000001</v>
      </c>
      <c r="O156">
        <v>92246.33</v>
      </c>
      <c r="P156">
        <v>2773</v>
      </c>
      <c r="Q156">
        <v>0.94</v>
      </c>
      <c r="R156">
        <v>0.95</v>
      </c>
      <c r="S156">
        <v>25.2</v>
      </c>
      <c r="T156">
        <v>0.5</v>
      </c>
      <c r="U156">
        <v>0.05</v>
      </c>
      <c r="V156">
        <v>3.6</v>
      </c>
      <c r="W156">
        <v>132.30000000000001</v>
      </c>
      <c r="X156">
        <v>0.01</v>
      </c>
      <c r="Y156">
        <v>25.2</v>
      </c>
      <c r="Z156">
        <v>7.5</v>
      </c>
      <c r="AA156">
        <v>32.700000000000003</v>
      </c>
      <c r="AB156">
        <v>24.1</v>
      </c>
      <c r="AC156">
        <v>0.5</v>
      </c>
      <c r="AD156">
        <v>0.05</v>
      </c>
      <c r="AE156">
        <v>4.9000000000000004</v>
      </c>
      <c r="AF156">
        <v>130.1</v>
      </c>
      <c r="AG156">
        <v>0.04</v>
      </c>
      <c r="AH156">
        <v>24.1</v>
      </c>
      <c r="AI156">
        <v>8.8000000000000007</v>
      </c>
      <c r="AJ156">
        <v>32.9</v>
      </c>
      <c r="AK156">
        <v>128.19999999999999</v>
      </c>
      <c r="AL156">
        <v>2.6</v>
      </c>
      <c r="AM156">
        <v>0.27</v>
      </c>
      <c r="AN156">
        <v>15.1</v>
      </c>
      <c r="AO156">
        <v>661.3</v>
      </c>
      <c r="AP156">
        <v>0.06</v>
      </c>
      <c r="AQ156">
        <v>128.4</v>
      </c>
      <c r="AR156">
        <v>34.9</v>
      </c>
      <c r="AS156">
        <v>163.19999999999999</v>
      </c>
      <c r="AT156">
        <v>423.3</v>
      </c>
      <c r="AU156">
        <v>13.7</v>
      </c>
      <c r="AV156">
        <v>1.72</v>
      </c>
      <c r="AW156">
        <v>46.2</v>
      </c>
      <c r="AX156">
        <v>1993.7</v>
      </c>
      <c r="AY156">
        <v>0.23</v>
      </c>
      <c r="AZ156">
        <v>424.1</v>
      </c>
      <c r="BA156">
        <v>105.6</v>
      </c>
      <c r="BB156">
        <v>529.79999999999995</v>
      </c>
      <c r="BC156">
        <v>286006.09999999998</v>
      </c>
      <c r="BD156">
        <v>5.4</v>
      </c>
      <c r="BE156">
        <v>0.5</v>
      </c>
      <c r="BF156">
        <v>40318.5</v>
      </c>
      <c r="BG156">
        <v>1503.2</v>
      </c>
      <c r="BH156">
        <v>0.2</v>
      </c>
      <c r="BI156">
        <v>286314</v>
      </c>
      <c r="BJ156">
        <v>85156</v>
      </c>
      <c r="BK156">
        <v>371470</v>
      </c>
      <c r="BL156">
        <v>0</v>
      </c>
      <c r="BM156">
        <v>21.47</v>
      </c>
      <c r="BN156">
        <v>16.23</v>
      </c>
      <c r="BO156">
        <v>0</v>
      </c>
      <c r="BP156">
        <v>37.700000000000003</v>
      </c>
      <c r="BQ156">
        <v>22.96</v>
      </c>
      <c r="BR156">
        <v>18.03</v>
      </c>
      <c r="BS156">
        <v>0</v>
      </c>
      <c r="BT156">
        <v>40.99</v>
      </c>
      <c r="BU156">
        <v>11358144</v>
      </c>
      <c r="BV156">
        <v>5044428</v>
      </c>
      <c r="BW156">
        <v>502247.2</v>
      </c>
      <c r="BX156">
        <v>171290.1</v>
      </c>
      <c r="BY156">
        <v>0</v>
      </c>
      <c r="BZ156">
        <v>1529960.1</v>
      </c>
      <c r="CA156">
        <v>0</v>
      </c>
      <c r="CB156">
        <v>0</v>
      </c>
      <c r="CC156">
        <v>0</v>
      </c>
      <c r="CD156">
        <v>636389.6</v>
      </c>
      <c r="CE156">
        <v>671375.7</v>
      </c>
      <c r="CF156">
        <v>0</v>
      </c>
      <c r="CG156">
        <v>6614.8</v>
      </c>
      <c r="CH156">
        <v>0</v>
      </c>
      <c r="CI156">
        <v>3432180.5</v>
      </c>
      <c r="CJ156">
        <v>0</v>
      </c>
      <c r="CK156">
        <v>47.6</v>
      </c>
      <c r="CL156">
        <v>0</v>
      </c>
      <c r="CM156">
        <v>0</v>
      </c>
      <c r="CN156">
        <v>699835.2</v>
      </c>
      <c r="CO156">
        <v>3087962.2</v>
      </c>
      <c r="CP156">
        <v>620240.80000000005</v>
      </c>
      <c r="CQ156">
        <v>383.6</v>
      </c>
      <c r="CR156">
        <v>30.3</v>
      </c>
      <c r="CS156">
        <v>0</v>
      </c>
      <c r="CT156">
        <v>0</v>
      </c>
      <c r="CU156">
        <v>0</v>
      </c>
      <c r="CV156">
        <v>0</v>
      </c>
      <c r="CW156">
        <v>497.1</v>
      </c>
      <c r="CX156">
        <v>1282.8</v>
      </c>
      <c r="CY156">
        <v>0</v>
      </c>
      <c r="CZ156">
        <v>278.60000000000002</v>
      </c>
      <c r="DA156">
        <v>0</v>
      </c>
      <c r="DB156">
        <v>743</v>
      </c>
      <c r="DC156">
        <v>0</v>
      </c>
      <c r="DD156">
        <v>24</v>
      </c>
      <c r="DE156">
        <v>0</v>
      </c>
      <c r="DF156">
        <v>0</v>
      </c>
      <c r="DG156">
        <v>419.7</v>
      </c>
      <c r="DH156">
        <v>156</v>
      </c>
      <c r="DI156">
        <v>918</v>
      </c>
      <c r="DJ156">
        <v>1539.1</v>
      </c>
      <c r="DK156">
        <v>0</v>
      </c>
      <c r="DL156">
        <v>0</v>
      </c>
      <c r="DM156">
        <v>0</v>
      </c>
      <c r="DN156">
        <v>0.72</v>
      </c>
      <c r="DO156">
        <v>0</v>
      </c>
      <c r="DP156">
        <v>0</v>
      </c>
      <c r="DQ156">
        <v>0</v>
      </c>
    </row>
    <row r="157" spans="1:121" x14ac:dyDescent="0.45">
      <c r="A157" t="s">
        <v>143</v>
      </c>
      <c r="B157">
        <v>2045</v>
      </c>
      <c r="C157">
        <v>17108314</v>
      </c>
      <c r="D157">
        <v>424831.8</v>
      </c>
      <c r="E157">
        <v>0</v>
      </c>
      <c r="F157">
        <v>31061.7</v>
      </c>
      <c r="G157">
        <v>17564207.199999999</v>
      </c>
      <c r="H157">
        <v>16493155.199999999</v>
      </c>
      <c r="I157">
        <v>11435730.699999999</v>
      </c>
      <c r="J157">
        <v>4837995</v>
      </c>
      <c r="K157">
        <v>192413.4</v>
      </c>
      <c r="L157">
        <v>3.5900000000000001E-2</v>
      </c>
      <c r="M157">
        <v>5.3999999999999999E-2</v>
      </c>
      <c r="N157">
        <v>0.13500000000000001</v>
      </c>
      <c r="O157">
        <v>91899.26</v>
      </c>
      <c r="P157">
        <v>3018.2</v>
      </c>
      <c r="Q157">
        <v>0.9</v>
      </c>
      <c r="R157">
        <v>0.92</v>
      </c>
      <c r="S157">
        <v>40.6</v>
      </c>
      <c r="T157">
        <v>0.8</v>
      </c>
      <c r="U157">
        <v>0.08</v>
      </c>
      <c r="V157">
        <v>5.3</v>
      </c>
      <c r="W157">
        <v>212.9</v>
      </c>
      <c r="X157">
        <v>0.02</v>
      </c>
      <c r="Y157">
        <v>40.6</v>
      </c>
      <c r="Z157">
        <v>11.7</v>
      </c>
      <c r="AA157">
        <v>52.3</v>
      </c>
      <c r="AB157">
        <v>37.299999999999997</v>
      </c>
      <c r="AC157">
        <v>0.7</v>
      </c>
      <c r="AD157">
        <v>7.0000000000000007E-2</v>
      </c>
      <c r="AE157">
        <v>6.1</v>
      </c>
      <c r="AF157">
        <v>198.5</v>
      </c>
      <c r="AG157">
        <v>0.04</v>
      </c>
      <c r="AH157">
        <v>37.4</v>
      </c>
      <c r="AI157">
        <v>12</v>
      </c>
      <c r="AJ157">
        <v>49.4</v>
      </c>
      <c r="AK157">
        <v>132.19999999999999</v>
      </c>
      <c r="AL157">
        <v>2.6</v>
      </c>
      <c r="AM157">
        <v>0.27</v>
      </c>
      <c r="AN157">
        <v>15.6</v>
      </c>
      <c r="AO157">
        <v>684.4</v>
      </c>
      <c r="AP157">
        <v>0.06</v>
      </c>
      <c r="AQ157">
        <v>132.30000000000001</v>
      </c>
      <c r="AR157">
        <v>36</v>
      </c>
      <c r="AS157">
        <v>168.3</v>
      </c>
      <c r="AT157">
        <v>437.4</v>
      </c>
      <c r="AU157">
        <v>13</v>
      </c>
      <c r="AV157">
        <v>1.61</v>
      </c>
      <c r="AW157">
        <v>48.6</v>
      </c>
      <c r="AX157">
        <v>2099.1999999999998</v>
      </c>
      <c r="AY157">
        <v>0.23</v>
      </c>
      <c r="AZ157">
        <v>438.2</v>
      </c>
      <c r="BA157">
        <v>111.2</v>
      </c>
      <c r="BB157">
        <v>549.5</v>
      </c>
      <c r="BC157">
        <v>523652.9</v>
      </c>
      <c r="BD157">
        <v>9.9</v>
      </c>
      <c r="BE157">
        <v>1</v>
      </c>
      <c r="BF157">
        <v>68454.399999999994</v>
      </c>
      <c r="BG157">
        <v>2746</v>
      </c>
      <c r="BH157">
        <v>0.3</v>
      </c>
      <c r="BI157">
        <v>524216.5</v>
      </c>
      <c r="BJ157">
        <v>150355.5</v>
      </c>
      <c r="BK157">
        <v>674572</v>
      </c>
      <c r="BL157">
        <v>0</v>
      </c>
      <c r="BM157">
        <v>21.47</v>
      </c>
      <c r="BN157">
        <v>16.690000000000001</v>
      </c>
      <c r="BO157">
        <v>0</v>
      </c>
      <c r="BP157">
        <v>38.159999999999997</v>
      </c>
      <c r="BQ157">
        <v>22.87</v>
      </c>
      <c r="BR157">
        <v>18.34</v>
      </c>
      <c r="BS157">
        <v>0</v>
      </c>
      <c r="BT157">
        <v>41.21</v>
      </c>
      <c r="BU157">
        <v>12898346</v>
      </c>
      <c r="BV157">
        <v>6128476.5</v>
      </c>
      <c r="BW157">
        <v>358483.20000000001</v>
      </c>
      <c r="BX157">
        <v>174383.6</v>
      </c>
      <c r="BY157">
        <v>0</v>
      </c>
      <c r="BZ157">
        <v>1533334.5</v>
      </c>
      <c r="CA157">
        <v>0</v>
      </c>
      <c r="CB157">
        <v>0</v>
      </c>
      <c r="CC157">
        <v>0</v>
      </c>
      <c r="CD157">
        <v>736040</v>
      </c>
      <c r="CE157">
        <v>1241244.5</v>
      </c>
      <c r="CF157">
        <v>0</v>
      </c>
      <c r="CG157">
        <v>2272.6</v>
      </c>
      <c r="CH157">
        <v>0</v>
      </c>
      <c r="CI157">
        <v>3460127.5</v>
      </c>
      <c r="CJ157">
        <v>0</v>
      </c>
      <c r="CK157">
        <v>23.8</v>
      </c>
      <c r="CL157">
        <v>0</v>
      </c>
      <c r="CM157">
        <v>0</v>
      </c>
      <c r="CN157">
        <v>1178978.8999999999</v>
      </c>
      <c r="CO157">
        <v>3601544.8</v>
      </c>
      <c r="CP157">
        <v>611912.69999999995</v>
      </c>
      <c r="CQ157">
        <v>216.9</v>
      </c>
      <c r="CR157">
        <v>30.3</v>
      </c>
      <c r="CS157">
        <v>0</v>
      </c>
      <c r="CT157">
        <v>0</v>
      </c>
      <c r="CU157">
        <v>0</v>
      </c>
      <c r="CV157">
        <v>0</v>
      </c>
      <c r="CW157">
        <v>585.9</v>
      </c>
      <c r="CX157">
        <v>1282.8</v>
      </c>
      <c r="CY157">
        <v>0</v>
      </c>
      <c r="CZ157">
        <v>362.5</v>
      </c>
      <c r="DA157">
        <v>0</v>
      </c>
      <c r="DB157">
        <v>743</v>
      </c>
      <c r="DC157">
        <v>0</v>
      </c>
      <c r="DD157">
        <v>24</v>
      </c>
      <c r="DE157">
        <v>0</v>
      </c>
      <c r="DF157">
        <v>0</v>
      </c>
      <c r="DG157">
        <v>657.8</v>
      </c>
      <c r="DH157">
        <v>156</v>
      </c>
      <c r="DI157">
        <v>1009.5</v>
      </c>
      <c r="DJ157">
        <v>1381.8</v>
      </c>
      <c r="DK157">
        <v>0</v>
      </c>
      <c r="DL157">
        <v>0</v>
      </c>
      <c r="DM157">
        <v>0</v>
      </c>
      <c r="DN157">
        <v>0.72</v>
      </c>
      <c r="DO157">
        <v>0</v>
      </c>
      <c r="DP157">
        <v>0</v>
      </c>
      <c r="DQ157">
        <v>0</v>
      </c>
    </row>
    <row r="158" spans="1:121" x14ac:dyDescent="0.45">
      <c r="A158" t="s">
        <v>143</v>
      </c>
      <c r="B158">
        <v>2050</v>
      </c>
      <c r="C158">
        <v>18096518</v>
      </c>
      <c r="D158">
        <v>1089293.1000000001</v>
      </c>
      <c r="E158">
        <v>0</v>
      </c>
      <c r="F158">
        <v>23686.799999999999</v>
      </c>
      <c r="G158">
        <v>19209498.899999999</v>
      </c>
      <c r="H158">
        <v>17445791.5</v>
      </c>
      <c r="I158">
        <v>9860587.3000000007</v>
      </c>
      <c r="J158">
        <v>2967681</v>
      </c>
      <c r="K158">
        <v>875567.1</v>
      </c>
      <c r="L158">
        <v>3.5900000000000001E-2</v>
      </c>
      <c r="M158">
        <v>5.3999999999999999E-2</v>
      </c>
      <c r="N158">
        <v>0.13500000000000001</v>
      </c>
      <c r="O158">
        <v>88873.77</v>
      </c>
      <c r="P158">
        <v>3215.6</v>
      </c>
      <c r="Q158">
        <v>0.9</v>
      </c>
      <c r="R158">
        <v>0.9</v>
      </c>
      <c r="S158">
        <v>42.8</v>
      </c>
      <c r="T158">
        <v>0.8</v>
      </c>
      <c r="U158">
        <v>0.08</v>
      </c>
      <c r="V158">
        <v>5.4</v>
      </c>
      <c r="W158">
        <v>224</v>
      </c>
      <c r="X158">
        <v>0.02</v>
      </c>
      <c r="Y158">
        <v>42.8</v>
      </c>
      <c r="Z158">
        <v>12.1</v>
      </c>
      <c r="AA158">
        <v>54.9</v>
      </c>
      <c r="AB158">
        <v>42.3</v>
      </c>
      <c r="AC158">
        <v>0.8</v>
      </c>
      <c r="AD158">
        <v>0.08</v>
      </c>
      <c r="AE158">
        <v>6</v>
      </c>
      <c r="AF158">
        <v>222.9</v>
      </c>
      <c r="AG158">
        <v>0.03</v>
      </c>
      <c r="AH158">
        <v>42.3</v>
      </c>
      <c r="AI158">
        <v>12.7</v>
      </c>
      <c r="AJ158">
        <v>55</v>
      </c>
      <c r="AK158">
        <v>135.1</v>
      </c>
      <c r="AL158">
        <v>2.6</v>
      </c>
      <c r="AM158">
        <v>0.27</v>
      </c>
      <c r="AN158">
        <v>16</v>
      </c>
      <c r="AO158">
        <v>701.2</v>
      </c>
      <c r="AP158">
        <v>0.06</v>
      </c>
      <c r="AQ158">
        <v>135.19999999999999</v>
      </c>
      <c r="AR158">
        <v>36.9</v>
      </c>
      <c r="AS158">
        <v>172.1</v>
      </c>
      <c r="AT158">
        <v>422.5</v>
      </c>
      <c r="AU158">
        <v>11.2</v>
      </c>
      <c r="AV158">
        <v>1.31</v>
      </c>
      <c r="AW158">
        <v>48.3</v>
      </c>
      <c r="AX158">
        <v>2091.5</v>
      </c>
      <c r="AY158">
        <v>0.21</v>
      </c>
      <c r="AZ158">
        <v>423.2</v>
      </c>
      <c r="BA158">
        <v>110.7</v>
      </c>
      <c r="BB158">
        <v>533.9</v>
      </c>
      <c r="BC158">
        <v>731662.7</v>
      </c>
      <c r="BD158">
        <v>13.8</v>
      </c>
      <c r="BE158">
        <v>1.4</v>
      </c>
      <c r="BF158">
        <v>92839.3</v>
      </c>
      <c r="BG158">
        <v>3833.5</v>
      </c>
      <c r="BH158">
        <v>0.3</v>
      </c>
      <c r="BI158">
        <v>732450.1</v>
      </c>
      <c r="BJ158">
        <v>207173.3</v>
      </c>
      <c r="BK158">
        <v>939623.4</v>
      </c>
      <c r="BL158">
        <v>0</v>
      </c>
      <c r="BM158">
        <v>21.07</v>
      </c>
      <c r="BN158">
        <v>15.58</v>
      </c>
      <c r="BO158">
        <v>0</v>
      </c>
      <c r="BP158">
        <v>36.65</v>
      </c>
      <c r="BQ158">
        <v>22.71</v>
      </c>
      <c r="BR158">
        <v>17.71</v>
      </c>
      <c r="BS158">
        <v>0</v>
      </c>
      <c r="BT158">
        <v>40.43</v>
      </c>
      <c r="BU158">
        <v>17113828</v>
      </c>
      <c r="BV158">
        <v>9348912</v>
      </c>
      <c r="BW158">
        <v>924341.2</v>
      </c>
      <c r="BX158">
        <v>168993.1</v>
      </c>
      <c r="BY158">
        <v>0</v>
      </c>
      <c r="BZ158">
        <v>1532456.4</v>
      </c>
      <c r="CA158">
        <v>0</v>
      </c>
      <c r="CB158">
        <v>0</v>
      </c>
      <c r="CC158">
        <v>0</v>
      </c>
      <c r="CD158">
        <v>815297.6</v>
      </c>
      <c r="CE158">
        <v>1731983.6</v>
      </c>
      <c r="CF158">
        <v>0</v>
      </c>
      <c r="CG158">
        <v>4907.2</v>
      </c>
      <c r="CH158">
        <v>0</v>
      </c>
      <c r="CI158">
        <v>3402234.5</v>
      </c>
      <c r="CJ158">
        <v>0</v>
      </c>
      <c r="CK158">
        <v>0</v>
      </c>
      <c r="CL158">
        <v>0</v>
      </c>
      <c r="CM158">
        <v>0</v>
      </c>
      <c r="CN158">
        <v>2249455</v>
      </c>
      <c r="CO158">
        <v>5681699</v>
      </c>
      <c r="CP158">
        <v>602460.19999999995</v>
      </c>
      <c r="CQ158">
        <v>651.4</v>
      </c>
      <c r="CR158">
        <v>30.3</v>
      </c>
      <c r="CS158">
        <v>0</v>
      </c>
      <c r="CT158">
        <v>0</v>
      </c>
      <c r="CU158">
        <v>0</v>
      </c>
      <c r="CV158">
        <v>0</v>
      </c>
      <c r="CW158">
        <v>665.6</v>
      </c>
      <c r="CX158">
        <v>1282.8</v>
      </c>
      <c r="CY158">
        <v>0</v>
      </c>
      <c r="CZ158">
        <v>362.5</v>
      </c>
      <c r="DA158">
        <v>0</v>
      </c>
      <c r="DB158">
        <v>743</v>
      </c>
      <c r="DC158">
        <v>0</v>
      </c>
      <c r="DD158">
        <v>24</v>
      </c>
      <c r="DE158">
        <v>0</v>
      </c>
      <c r="DF158">
        <v>0</v>
      </c>
      <c r="DG158">
        <v>1157</v>
      </c>
      <c r="DH158">
        <v>156</v>
      </c>
      <c r="DI158">
        <v>1418.6</v>
      </c>
      <c r="DJ158">
        <v>3119.7</v>
      </c>
      <c r="DK158">
        <v>0</v>
      </c>
      <c r="DL158">
        <v>0</v>
      </c>
      <c r="DM158">
        <v>0</v>
      </c>
      <c r="DN158">
        <v>0.72</v>
      </c>
      <c r="DO158">
        <v>0</v>
      </c>
      <c r="DP158">
        <v>0</v>
      </c>
      <c r="DQ158">
        <v>0</v>
      </c>
    </row>
    <row r="159" spans="1:121" x14ac:dyDescent="0.45">
      <c r="A159" t="s">
        <v>151</v>
      </c>
      <c r="B159">
        <v>2024</v>
      </c>
      <c r="C159">
        <v>108993980</v>
      </c>
      <c r="D159">
        <v>806.2</v>
      </c>
      <c r="E159">
        <v>1502663</v>
      </c>
      <c r="F159">
        <v>334070.59999999998</v>
      </c>
      <c r="G159">
        <v>110831522.40000001</v>
      </c>
      <c r="H159">
        <v>105076180.90000001</v>
      </c>
      <c r="I159">
        <v>97610462.900000006</v>
      </c>
      <c r="J159">
        <v>21746790</v>
      </c>
      <c r="K159">
        <v>26307906</v>
      </c>
      <c r="L159">
        <v>3.5900000000000001E-2</v>
      </c>
      <c r="M159">
        <v>5.3900000000000003E-2</v>
      </c>
      <c r="N159">
        <v>0.1797</v>
      </c>
      <c r="O159">
        <v>24592.92</v>
      </c>
      <c r="P159">
        <v>26791.7</v>
      </c>
      <c r="Q159">
        <v>0.4</v>
      </c>
      <c r="R159">
        <v>0.39</v>
      </c>
      <c r="S159">
        <v>442.1</v>
      </c>
      <c r="T159">
        <v>38.1</v>
      </c>
      <c r="U159">
        <v>5.48</v>
      </c>
      <c r="V159">
        <v>28.3</v>
      </c>
      <c r="W159">
        <v>1338.3</v>
      </c>
      <c r="X159">
        <v>0.28999999999999998</v>
      </c>
      <c r="Y159">
        <v>444.8</v>
      </c>
      <c r="Z159">
        <v>68.3</v>
      </c>
      <c r="AA159">
        <v>513</v>
      </c>
      <c r="AB159">
        <v>470.2</v>
      </c>
      <c r="AC159">
        <v>41.1</v>
      </c>
      <c r="AD159">
        <v>5.9</v>
      </c>
      <c r="AE159">
        <v>29.5</v>
      </c>
      <c r="AF159">
        <v>1407.3</v>
      </c>
      <c r="AG159">
        <v>0.3</v>
      </c>
      <c r="AH159">
        <v>473.1</v>
      </c>
      <c r="AI159">
        <v>71.599999999999994</v>
      </c>
      <c r="AJ159">
        <v>544.6</v>
      </c>
      <c r="AK159">
        <v>343.9</v>
      </c>
      <c r="AL159">
        <v>8.8000000000000007</v>
      </c>
      <c r="AM159">
        <v>1.02</v>
      </c>
      <c r="AN159">
        <v>38.799999999999997</v>
      </c>
      <c r="AO159">
        <v>1711.3</v>
      </c>
      <c r="AP159">
        <v>0.16</v>
      </c>
      <c r="AQ159">
        <v>344.4</v>
      </c>
      <c r="AR159">
        <v>89.8</v>
      </c>
      <c r="AS159">
        <v>434.2</v>
      </c>
      <c r="AT159">
        <v>793.5</v>
      </c>
      <c r="AU159">
        <v>63</v>
      </c>
      <c r="AV159">
        <v>9.1</v>
      </c>
      <c r="AW159">
        <v>52.3</v>
      </c>
      <c r="AX159">
        <v>2463.1</v>
      </c>
      <c r="AY159">
        <v>0.49</v>
      </c>
      <c r="AZ159">
        <v>797.9</v>
      </c>
      <c r="BA159">
        <v>125.8</v>
      </c>
      <c r="BB159">
        <v>923.8</v>
      </c>
      <c r="BC159">
        <v>50731005.100000001</v>
      </c>
      <c r="BD159">
        <v>4375.6000000000004</v>
      </c>
      <c r="BE159">
        <v>628</v>
      </c>
      <c r="BF159">
        <v>3250612.2</v>
      </c>
      <c r="BG159">
        <v>153592.79999999999</v>
      </c>
      <c r="BH159">
        <v>32.799999999999997</v>
      </c>
      <c r="BI159">
        <v>51032853.100000001</v>
      </c>
      <c r="BJ159">
        <v>7836623.0999999996</v>
      </c>
      <c r="BK159">
        <v>58869476.200000003</v>
      </c>
      <c r="BL159">
        <v>0</v>
      </c>
      <c r="BM159">
        <v>31.56</v>
      </c>
      <c r="BN159">
        <v>5.53</v>
      </c>
      <c r="BO159">
        <v>0</v>
      </c>
      <c r="BP159">
        <v>37.090000000000003</v>
      </c>
      <c r="BQ159">
        <v>33.5</v>
      </c>
      <c r="BR159">
        <v>6.08</v>
      </c>
      <c r="BS159">
        <v>0</v>
      </c>
      <c r="BT159">
        <v>39.57</v>
      </c>
      <c r="BU159">
        <v>115437270</v>
      </c>
      <c r="BV159">
        <v>13221059</v>
      </c>
      <c r="BW159">
        <v>678.8</v>
      </c>
      <c r="BX159">
        <v>2048942.8</v>
      </c>
      <c r="BY159">
        <v>0</v>
      </c>
      <c r="BZ159">
        <v>1680363.8</v>
      </c>
      <c r="CA159">
        <v>33172444</v>
      </c>
      <c r="CB159">
        <v>0</v>
      </c>
      <c r="CC159">
        <v>0</v>
      </c>
      <c r="CD159">
        <v>297623</v>
      </c>
      <c r="CE159">
        <v>32590598</v>
      </c>
      <c r="CF159">
        <v>0</v>
      </c>
      <c r="CG159">
        <v>2175620.7999999998</v>
      </c>
      <c r="CH159">
        <v>0</v>
      </c>
      <c r="CI159">
        <v>1116696.8</v>
      </c>
      <c r="CJ159">
        <v>26501848</v>
      </c>
      <c r="CK159">
        <v>1714965.2</v>
      </c>
      <c r="CL159">
        <v>1214052.8999999999</v>
      </c>
      <c r="CM159">
        <v>0</v>
      </c>
      <c r="CN159">
        <v>2450471</v>
      </c>
      <c r="CO159">
        <v>10472965</v>
      </c>
      <c r="CP159">
        <v>0</v>
      </c>
      <c r="CQ159">
        <v>1</v>
      </c>
      <c r="CR159">
        <v>333.3</v>
      </c>
      <c r="CS159">
        <v>0</v>
      </c>
      <c r="CT159">
        <v>5982.5</v>
      </c>
      <c r="CU159">
        <v>0</v>
      </c>
      <c r="CV159">
        <v>0</v>
      </c>
      <c r="CW159">
        <v>218.6</v>
      </c>
      <c r="CX159">
        <v>6810.4</v>
      </c>
      <c r="CY159">
        <v>0</v>
      </c>
      <c r="CZ159">
        <v>4145</v>
      </c>
      <c r="DA159">
        <v>0</v>
      </c>
      <c r="DB159">
        <v>279.60000000000002</v>
      </c>
      <c r="DC159">
        <v>3318</v>
      </c>
      <c r="DD159">
        <v>2411.4</v>
      </c>
      <c r="DE159">
        <v>2235</v>
      </c>
      <c r="DF159">
        <v>0</v>
      </c>
      <c r="DG159">
        <v>1165.5</v>
      </c>
      <c r="DH159">
        <v>0</v>
      </c>
      <c r="DI159">
        <v>3240.6</v>
      </c>
      <c r="DJ159">
        <v>2</v>
      </c>
      <c r="DK159">
        <v>22350</v>
      </c>
      <c r="DL159">
        <v>0</v>
      </c>
      <c r="DM159">
        <v>0</v>
      </c>
      <c r="DN159">
        <v>0.13</v>
      </c>
      <c r="DO159">
        <v>0</v>
      </c>
      <c r="DP159">
        <v>0</v>
      </c>
      <c r="DQ159">
        <v>0</v>
      </c>
    </row>
    <row r="160" spans="1:121" x14ac:dyDescent="0.45">
      <c r="A160" t="s">
        <v>151</v>
      </c>
      <c r="B160">
        <v>2026</v>
      </c>
      <c r="C160">
        <v>110893464</v>
      </c>
      <c r="D160">
        <v>34114.699999999997</v>
      </c>
      <c r="E160">
        <v>2116488</v>
      </c>
      <c r="F160">
        <v>311525.09999999998</v>
      </c>
      <c r="G160">
        <v>113355603.8</v>
      </c>
      <c r="H160">
        <v>106907396.8</v>
      </c>
      <c r="I160">
        <v>99946553.799999997</v>
      </c>
      <c r="J160">
        <v>18634148</v>
      </c>
      <c r="K160">
        <v>26340080</v>
      </c>
      <c r="L160">
        <v>3.5900000000000001E-2</v>
      </c>
      <c r="M160">
        <v>5.3900000000000003E-2</v>
      </c>
      <c r="N160">
        <v>0.1797</v>
      </c>
      <c r="O160">
        <v>50241.84</v>
      </c>
      <c r="P160">
        <v>27353.5</v>
      </c>
      <c r="Q160">
        <v>0.37</v>
      </c>
      <c r="R160">
        <v>0.37</v>
      </c>
      <c r="S160">
        <v>365.7</v>
      </c>
      <c r="T160">
        <v>25.4</v>
      </c>
      <c r="U160">
        <v>3.58</v>
      </c>
      <c r="V160">
        <v>29.3</v>
      </c>
      <c r="W160">
        <v>1304.4000000000001</v>
      </c>
      <c r="X160">
        <v>0.24</v>
      </c>
      <c r="Y160">
        <v>367.5</v>
      </c>
      <c r="Z160">
        <v>68.2</v>
      </c>
      <c r="AA160">
        <v>435.7</v>
      </c>
      <c r="AB160">
        <v>392.5</v>
      </c>
      <c r="AC160">
        <v>27.9</v>
      </c>
      <c r="AD160">
        <v>3.94</v>
      </c>
      <c r="AE160">
        <v>30.7</v>
      </c>
      <c r="AF160">
        <v>1380.2</v>
      </c>
      <c r="AG160">
        <v>0.25</v>
      </c>
      <c r="AH160">
        <v>394.4</v>
      </c>
      <c r="AI160">
        <v>71.900000000000006</v>
      </c>
      <c r="AJ160">
        <v>466.3</v>
      </c>
      <c r="AK160">
        <v>332.8</v>
      </c>
      <c r="AL160">
        <v>8</v>
      </c>
      <c r="AM160">
        <v>0.9</v>
      </c>
      <c r="AN160">
        <v>37.9</v>
      </c>
      <c r="AO160">
        <v>1675.7</v>
      </c>
      <c r="AP160">
        <v>0.15</v>
      </c>
      <c r="AQ160">
        <v>333.3</v>
      </c>
      <c r="AR160">
        <v>87.9</v>
      </c>
      <c r="AS160">
        <v>421.2</v>
      </c>
      <c r="AT160">
        <v>749.7</v>
      </c>
      <c r="AU160">
        <v>59</v>
      </c>
      <c r="AV160">
        <v>8.4600000000000009</v>
      </c>
      <c r="AW160">
        <v>49.4</v>
      </c>
      <c r="AX160">
        <v>2389.6</v>
      </c>
      <c r="AY160">
        <v>0.43</v>
      </c>
      <c r="AZ160">
        <v>753.8</v>
      </c>
      <c r="BA160">
        <v>120.7</v>
      </c>
      <c r="BB160">
        <v>874.5</v>
      </c>
      <c r="BC160">
        <v>44027173.100000001</v>
      </c>
      <c r="BD160">
        <v>3060.4</v>
      </c>
      <c r="BE160">
        <v>430.9</v>
      </c>
      <c r="BF160">
        <v>3524972.7</v>
      </c>
      <c r="BG160">
        <v>157073.60000000001</v>
      </c>
      <c r="BH160">
        <v>28.5</v>
      </c>
      <c r="BI160">
        <v>44236009.200000003</v>
      </c>
      <c r="BJ160">
        <v>8213535.9000000004</v>
      </c>
      <c r="BK160">
        <v>52449545.100000001</v>
      </c>
      <c r="BL160">
        <v>0</v>
      </c>
      <c r="BM160">
        <v>29.7</v>
      </c>
      <c r="BN160">
        <v>11.27</v>
      </c>
      <c r="BO160">
        <v>0</v>
      </c>
      <c r="BP160">
        <v>40.97</v>
      </c>
      <c r="BQ160">
        <v>31.57</v>
      </c>
      <c r="BR160">
        <v>12.45</v>
      </c>
      <c r="BS160">
        <v>0</v>
      </c>
      <c r="BT160">
        <v>44.02</v>
      </c>
      <c r="BU160">
        <v>121144936</v>
      </c>
      <c r="BV160">
        <v>13409050</v>
      </c>
      <c r="BW160">
        <v>28712.3</v>
      </c>
      <c r="BX160">
        <v>2048806.4</v>
      </c>
      <c r="BY160">
        <v>0</v>
      </c>
      <c r="BZ160">
        <v>586552.69999999995</v>
      </c>
      <c r="CA160">
        <v>21679692</v>
      </c>
      <c r="CB160">
        <v>0</v>
      </c>
      <c r="CC160">
        <v>0</v>
      </c>
      <c r="CD160">
        <v>574810.30000000005</v>
      </c>
      <c r="CE160">
        <v>51384716</v>
      </c>
      <c r="CF160">
        <v>0</v>
      </c>
      <c r="CG160">
        <v>1310463.8</v>
      </c>
      <c r="CH160">
        <v>0</v>
      </c>
      <c r="CI160">
        <v>1116342.1000000001</v>
      </c>
      <c r="CJ160">
        <v>26494382</v>
      </c>
      <c r="CK160">
        <v>1349593.2</v>
      </c>
      <c r="CL160">
        <v>1736614.4</v>
      </c>
      <c r="CM160">
        <v>0</v>
      </c>
      <c r="CN160">
        <v>2417753</v>
      </c>
      <c r="CO160">
        <v>10416487</v>
      </c>
      <c r="CP160">
        <v>0</v>
      </c>
      <c r="CQ160">
        <v>43</v>
      </c>
      <c r="CR160">
        <v>333.3</v>
      </c>
      <c r="CS160">
        <v>0</v>
      </c>
      <c r="CT160">
        <v>4437</v>
      </c>
      <c r="CU160">
        <v>0</v>
      </c>
      <c r="CV160">
        <v>0</v>
      </c>
      <c r="CW160">
        <v>421.7</v>
      </c>
      <c r="CX160">
        <v>9690.7999999999993</v>
      </c>
      <c r="CY160">
        <v>0</v>
      </c>
      <c r="CZ160">
        <v>4090</v>
      </c>
      <c r="DA160">
        <v>0</v>
      </c>
      <c r="DB160">
        <v>279.60000000000002</v>
      </c>
      <c r="DC160">
        <v>3318</v>
      </c>
      <c r="DD160">
        <v>2391.9</v>
      </c>
      <c r="DE160">
        <v>2235</v>
      </c>
      <c r="DF160">
        <v>0</v>
      </c>
      <c r="DG160">
        <v>1166.2</v>
      </c>
      <c r="DH160">
        <v>0</v>
      </c>
      <c r="DI160">
        <v>3240.6</v>
      </c>
      <c r="DJ160">
        <v>86.7</v>
      </c>
      <c r="DK160">
        <v>22350</v>
      </c>
      <c r="DL160">
        <v>0</v>
      </c>
      <c r="DM160">
        <v>0</v>
      </c>
      <c r="DN160">
        <v>0.13</v>
      </c>
      <c r="DO160">
        <v>0</v>
      </c>
      <c r="DP160">
        <v>0</v>
      </c>
      <c r="DQ160">
        <v>0</v>
      </c>
    </row>
    <row r="161" spans="1:121" x14ac:dyDescent="0.45">
      <c r="A161" t="s">
        <v>151</v>
      </c>
      <c r="B161">
        <v>2028</v>
      </c>
      <c r="C161">
        <v>113399100</v>
      </c>
      <c r="D161">
        <v>178639.7</v>
      </c>
      <c r="E161">
        <v>2928642.8</v>
      </c>
      <c r="F161">
        <v>403293.6</v>
      </c>
      <c r="G161">
        <v>116909679.59999999</v>
      </c>
      <c r="H161">
        <v>109322968.09999999</v>
      </c>
      <c r="I161">
        <v>102577502.3</v>
      </c>
      <c r="J161">
        <v>23330534</v>
      </c>
      <c r="K161">
        <v>30576224</v>
      </c>
      <c r="L161">
        <v>3.5900000000000001E-2</v>
      </c>
      <c r="M161">
        <v>5.3900000000000003E-2</v>
      </c>
      <c r="N161">
        <v>0.1797</v>
      </c>
      <c r="O161">
        <v>61113.1</v>
      </c>
      <c r="P161">
        <v>27739.9</v>
      </c>
      <c r="Q161">
        <v>0.4</v>
      </c>
      <c r="R161">
        <v>0.41</v>
      </c>
      <c r="S161">
        <v>320.8</v>
      </c>
      <c r="T161">
        <v>19.600000000000001</v>
      </c>
      <c r="U161">
        <v>2.72</v>
      </c>
      <c r="V161">
        <v>28.4</v>
      </c>
      <c r="W161">
        <v>1230.5999999999999</v>
      </c>
      <c r="X161">
        <v>0.21</v>
      </c>
      <c r="Y161">
        <v>322.10000000000002</v>
      </c>
      <c r="Z161">
        <v>65.099999999999994</v>
      </c>
      <c r="AA161">
        <v>387.3</v>
      </c>
      <c r="AB161">
        <v>333.5</v>
      </c>
      <c r="AC161">
        <v>20.7</v>
      </c>
      <c r="AD161">
        <v>2.88</v>
      </c>
      <c r="AE161">
        <v>29.2</v>
      </c>
      <c r="AF161">
        <v>1268.5</v>
      </c>
      <c r="AG161">
        <v>0.22</v>
      </c>
      <c r="AH161">
        <v>334.9</v>
      </c>
      <c r="AI161">
        <v>67.099999999999994</v>
      </c>
      <c r="AJ161">
        <v>401.9</v>
      </c>
      <c r="AK161">
        <v>325.39999999999998</v>
      </c>
      <c r="AL161">
        <v>6.2</v>
      </c>
      <c r="AM161">
        <v>0.62</v>
      </c>
      <c r="AN161">
        <v>38.4</v>
      </c>
      <c r="AO161">
        <v>1699.1</v>
      </c>
      <c r="AP161">
        <v>0.14000000000000001</v>
      </c>
      <c r="AQ161">
        <v>325.8</v>
      </c>
      <c r="AR161">
        <v>89.1</v>
      </c>
      <c r="AS161">
        <v>414.9</v>
      </c>
      <c r="AT161">
        <v>667.4</v>
      </c>
      <c r="AU161">
        <v>48.6</v>
      </c>
      <c r="AV161">
        <v>6.93</v>
      </c>
      <c r="AW161">
        <v>47.8</v>
      </c>
      <c r="AX161">
        <v>2252.1</v>
      </c>
      <c r="AY161">
        <v>0.39</v>
      </c>
      <c r="AZ161">
        <v>670.8</v>
      </c>
      <c r="BA161">
        <v>115</v>
      </c>
      <c r="BB161">
        <v>785.8</v>
      </c>
      <c r="BC161">
        <v>39590182.200000003</v>
      </c>
      <c r="BD161">
        <v>2412.1</v>
      </c>
      <c r="BE161">
        <v>335.2</v>
      </c>
      <c r="BF161">
        <v>3508981.2</v>
      </c>
      <c r="BG161">
        <v>151945.20000000001</v>
      </c>
      <c r="BH161">
        <v>26</v>
      </c>
      <c r="BI161">
        <v>39753559.600000001</v>
      </c>
      <c r="BJ161">
        <v>8044050.5</v>
      </c>
      <c r="BK161">
        <v>47797610.100000001</v>
      </c>
      <c r="BL161">
        <v>0</v>
      </c>
      <c r="BM161">
        <v>26.05</v>
      </c>
      <c r="BN161">
        <v>13.29</v>
      </c>
      <c r="BO161">
        <v>0</v>
      </c>
      <c r="BP161">
        <v>39.35</v>
      </c>
      <c r="BQ161">
        <v>27.83</v>
      </c>
      <c r="BR161">
        <v>14.79</v>
      </c>
      <c r="BS161">
        <v>0</v>
      </c>
      <c r="BT161">
        <v>42.62</v>
      </c>
      <c r="BU161">
        <v>124276660</v>
      </c>
      <c r="BV161">
        <v>14332178</v>
      </c>
      <c r="BW161">
        <v>151853.9</v>
      </c>
      <c r="BX161">
        <v>2040278.4</v>
      </c>
      <c r="BY161">
        <v>0</v>
      </c>
      <c r="BZ161">
        <v>3221663.8</v>
      </c>
      <c r="CA161">
        <v>16185565</v>
      </c>
      <c r="CB161">
        <v>0</v>
      </c>
      <c r="CC161">
        <v>0</v>
      </c>
      <c r="CD161">
        <v>1137355.2</v>
      </c>
      <c r="CE161">
        <v>56054056</v>
      </c>
      <c r="CF161">
        <v>0</v>
      </c>
      <c r="CG161">
        <v>1140650.5</v>
      </c>
      <c r="CH161">
        <v>0</v>
      </c>
      <c r="CI161">
        <v>1073474.8</v>
      </c>
      <c r="CJ161">
        <v>26386752</v>
      </c>
      <c r="CK161">
        <v>1268740.6000000001</v>
      </c>
      <c r="CL161">
        <v>2421449.7999999998</v>
      </c>
      <c r="CM161">
        <v>0</v>
      </c>
      <c r="CN161">
        <v>2524978</v>
      </c>
      <c r="CO161">
        <v>10669844</v>
      </c>
      <c r="CP161">
        <v>0</v>
      </c>
      <c r="CQ161">
        <v>135.1</v>
      </c>
      <c r="CR161">
        <v>333.3</v>
      </c>
      <c r="CS161">
        <v>0</v>
      </c>
      <c r="CT161">
        <v>4437</v>
      </c>
      <c r="CU161">
        <v>0</v>
      </c>
      <c r="CV161">
        <v>0</v>
      </c>
      <c r="CW161">
        <v>833.7</v>
      </c>
      <c r="CX161">
        <v>10672.9</v>
      </c>
      <c r="CY161">
        <v>0</v>
      </c>
      <c r="CZ161">
        <v>4064</v>
      </c>
      <c r="DA161">
        <v>0</v>
      </c>
      <c r="DB161">
        <v>279.60000000000002</v>
      </c>
      <c r="DC161">
        <v>3318</v>
      </c>
      <c r="DD161">
        <v>2391.9</v>
      </c>
      <c r="DE161">
        <v>2235</v>
      </c>
      <c r="DF161">
        <v>0</v>
      </c>
      <c r="DG161">
        <v>1229.7</v>
      </c>
      <c r="DH161">
        <v>0</v>
      </c>
      <c r="DI161">
        <v>3316.1</v>
      </c>
      <c r="DJ161">
        <v>436.3</v>
      </c>
      <c r="DK161">
        <v>22350</v>
      </c>
      <c r="DL161">
        <v>0</v>
      </c>
      <c r="DM161">
        <v>0</v>
      </c>
      <c r="DN161">
        <v>0.13</v>
      </c>
      <c r="DO161">
        <v>0</v>
      </c>
      <c r="DP161">
        <v>0</v>
      </c>
      <c r="DQ161">
        <v>0</v>
      </c>
    </row>
    <row r="162" spans="1:121" x14ac:dyDescent="0.45">
      <c r="A162" t="s">
        <v>151</v>
      </c>
      <c r="B162">
        <v>2030</v>
      </c>
      <c r="C162">
        <v>116321940</v>
      </c>
      <c r="D162">
        <v>975566.8</v>
      </c>
      <c r="E162">
        <v>2779089</v>
      </c>
      <c r="F162">
        <v>484254.3</v>
      </c>
      <c r="G162">
        <v>120560840.2</v>
      </c>
      <c r="H162">
        <v>112140750</v>
      </c>
      <c r="I162">
        <v>102188002.2</v>
      </c>
      <c r="J162">
        <v>31273004</v>
      </c>
      <c r="K162">
        <v>32337540</v>
      </c>
      <c r="L162">
        <v>3.5900000000000001E-2</v>
      </c>
      <c r="M162">
        <v>5.3900000000000003E-2</v>
      </c>
      <c r="N162">
        <v>0.1797</v>
      </c>
      <c r="O162">
        <v>74695.41</v>
      </c>
      <c r="P162">
        <v>28848.9</v>
      </c>
      <c r="Q162">
        <v>0.44</v>
      </c>
      <c r="R162">
        <v>0.46</v>
      </c>
      <c r="S162">
        <v>269</v>
      </c>
      <c r="T162">
        <v>14</v>
      </c>
      <c r="U162">
        <v>1.9</v>
      </c>
      <c r="V162">
        <v>26.3</v>
      </c>
      <c r="W162">
        <v>1116.7</v>
      </c>
      <c r="X162">
        <v>0.18</v>
      </c>
      <c r="Y162">
        <v>270</v>
      </c>
      <c r="Z162">
        <v>59.6</v>
      </c>
      <c r="AA162">
        <v>329.6</v>
      </c>
      <c r="AB162">
        <v>269.8</v>
      </c>
      <c r="AC162">
        <v>14.2</v>
      </c>
      <c r="AD162">
        <v>1.94</v>
      </c>
      <c r="AE162">
        <v>26.3</v>
      </c>
      <c r="AF162">
        <v>1113.4000000000001</v>
      </c>
      <c r="AG162">
        <v>0.18</v>
      </c>
      <c r="AH162">
        <v>270.8</v>
      </c>
      <c r="AI162">
        <v>59.5</v>
      </c>
      <c r="AJ162">
        <v>330.3</v>
      </c>
      <c r="AK162">
        <v>328.7</v>
      </c>
      <c r="AL162">
        <v>9</v>
      </c>
      <c r="AM162">
        <v>1.05</v>
      </c>
      <c r="AN162">
        <v>36.4</v>
      </c>
      <c r="AO162">
        <v>1624.9</v>
      </c>
      <c r="AP162">
        <v>0.15</v>
      </c>
      <c r="AQ162">
        <v>329.2</v>
      </c>
      <c r="AR162">
        <v>84.9</v>
      </c>
      <c r="AS162">
        <v>414.1</v>
      </c>
      <c r="AT162">
        <v>620.5</v>
      </c>
      <c r="AU162">
        <v>44.6</v>
      </c>
      <c r="AV162">
        <v>6.31</v>
      </c>
      <c r="AW162">
        <v>44.6</v>
      </c>
      <c r="AX162">
        <v>2148</v>
      </c>
      <c r="AY162">
        <v>0.34</v>
      </c>
      <c r="AZ162">
        <v>623.6</v>
      </c>
      <c r="BA162">
        <v>108.7</v>
      </c>
      <c r="BB162">
        <v>732.3</v>
      </c>
      <c r="BC162">
        <v>32505390.300000001</v>
      </c>
      <c r="BD162">
        <v>1688.3</v>
      </c>
      <c r="BE162">
        <v>229.1</v>
      </c>
      <c r="BF162">
        <v>3180435.5</v>
      </c>
      <c r="BG162">
        <v>134986.79999999999</v>
      </c>
      <c r="BH162">
        <v>21.5</v>
      </c>
      <c r="BI162">
        <v>32618240.5</v>
      </c>
      <c r="BJ162">
        <v>7208907.2000000002</v>
      </c>
      <c r="BK162">
        <v>39827147.600000001</v>
      </c>
      <c r="BL162">
        <v>0</v>
      </c>
      <c r="BM162">
        <v>24.67</v>
      </c>
      <c r="BN162">
        <v>15.64</v>
      </c>
      <c r="BO162">
        <v>0</v>
      </c>
      <c r="BP162">
        <v>40.31</v>
      </c>
      <c r="BQ162">
        <v>26.48</v>
      </c>
      <c r="BR162">
        <v>17.46</v>
      </c>
      <c r="BS162">
        <v>0</v>
      </c>
      <c r="BT162">
        <v>43.94</v>
      </c>
      <c r="BU162">
        <v>121723816</v>
      </c>
      <c r="BV162">
        <v>18372838</v>
      </c>
      <c r="BW162">
        <v>829467.1</v>
      </c>
      <c r="BX162">
        <v>1889525.2</v>
      </c>
      <c r="BY162">
        <v>0</v>
      </c>
      <c r="BZ162">
        <v>3146304.5</v>
      </c>
      <c r="CA162">
        <v>10532470</v>
      </c>
      <c r="CB162">
        <v>0</v>
      </c>
      <c r="CC162">
        <v>0</v>
      </c>
      <c r="CD162">
        <v>2081830.2</v>
      </c>
      <c r="CE162">
        <v>56346636</v>
      </c>
      <c r="CF162">
        <v>0</v>
      </c>
      <c r="CG162">
        <v>574796.6</v>
      </c>
      <c r="CH162">
        <v>0</v>
      </c>
      <c r="CI162">
        <v>1006980.9</v>
      </c>
      <c r="CJ162">
        <v>26133804</v>
      </c>
      <c r="CK162">
        <v>667409.30000000005</v>
      </c>
      <c r="CL162">
        <v>2223583.5</v>
      </c>
      <c r="CM162">
        <v>0</v>
      </c>
      <c r="CN162">
        <v>2909568</v>
      </c>
      <c r="CO162">
        <v>13381440</v>
      </c>
      <c r="CP162">
        <v>0</v>
      </c>
      <c r="CQ162">
        <v>738.5</v>
      </c>
      <c r="CR162">
        <v>315.60000000000002</v>
      </c>
      <c r="CS162">
        <v>0</v>
      </c>
      <c r="CT162">
        <v>3167</v>
      </c>
      <c r="CU162">
        <v>0</v>
      </c>
      <c r="CV162">
        <v>0</v>
      </c>
      <c r="CW162">
        <v>1527.2</v>
      </c>
      <c r="CX162">
        <v>11322.3</v>
      </c>
      <c r="CY162">
        <v>0</v>
      </c>
      <c r="CZ162">
        <v>3971.8</v>
      </c>
      <c r="DA162">
        <v>0</v>
      </c>
      <c r="DB162">
        <v>279.60000000000002</v>
      </c>
      <c r="DC162">
        <v>3318</v>
      </c>
      <c r="DD162">
        <v>2063.1</v>
      </c>
      <c r="DE162">
        <v>2235</v>
      </c>
      <c r="DF162">
        <v>0</v>
      </c>
      <c r="DG162">
        <v>1414.8</v>
      </c>
      <c r="DH162">
        <v>0</v>
      </c>
      <c r="DI162">
        <v>4009.4</v>
      </c>
      <c r="DJ162">
        <v>2455.1999999999998</v>
      </c>
      <c r="DK162">
        <v>22350</v>
      </c>
      <c r="DL162">
        <v>0</v>
      </c>
      <c r="DM162">
        <v>0</v>
      </c>
      <c r="DN162">
        <v>0.13</v>
      </c>
      <c r="DO162">
        <v>0</v>
      </c>
      <c r="DP162">
        <v>0</v>
      </c>
      <c r="DQ162">
        <v>0</v>
      </c>
    </row>
    <row r="163" spans="1:121" x14ac:dyDescent="0.45">
      <c r="A163" t="s">
        <v>151</v>
      </c>
      <c r="B163">
        <v>2035</v>
      </c>
      <c r="C163">
        <v>124043920</v>
      </c>
      <c r="D163">
        <v>1889351.4</v>
      </c>
      <c r="E163">
        <v>3037061</v>
      </c>
      <c r="F163">
        <v>499562.9</v>
      </c>
      <c r="G163">
        <v>129469888.5</v>
      </c>
      <c r="H163">
        <v>119585221.90000001</v>
      </c>
      <c r="I163">
        <v>102772114.40000001</v>
      </c>
      <c r="J163">
        <v>19441198</v>
      </c>
      <c r="K163">
        <v>45738736</v>
      </c>
      <c r="L163">
        <v>3.5900000000000001E-2</v>
      </c>
      <c r="M163">
        <v>5.3900000000000003E-2</v>
      </c>
      <c r="N163">
        <v>0.1797</v>
      </c>
      <c r="O163">
        <v>86717.4</v>
      </c>
      <c r="P163">
        <v>31883.7</v>
      </c>
      <c r="Q163">
        <v>0.4</v>
      </c>
      <c r="R163">
        <v>0.41</v>
      </c>
      <c r="S163">
        <v>245.6</v>
      </c>
      <c r="T163">
        <v>8.6999999999999993</v>
      </c>
      <c r="U163">
        <v>1.1000000000000001</v>
      </c>
      <c r="V163">
        <v>27.2</v>
      </c>
      <c r="W163">
        <v>1152.4000000000001</v>
      </c>
      <c r="X163">
        <v>0.15</v>
      </c>
      <c r="Y163">
        <v>246.1</v>
      </c>
      <c r="Z163">
        <v>61.5</v>
      </c>
      <c r="AA163">
        <v>307.7</v>
      </c>
      <c r="AB163">
        <v>252.3</v>
      </c>
      <c r="AC163">
        <v>9.1999999999999993</v>
      </c>
      <c r="AD163">
        <v>1.17</v>
      </c>
      <c r="AE163">
        <v>27.6</v>
      </c>
      <c r="AF163">
        <v>1176.3</v>
      </c>
      <c r="AG163">
        <v>0.15</v>
      </c>
      <c r="AH163">
        <v>252.9</v>
      </c>
      <c r="AI163">
        <v>62.7</v>
      </c>
      <c r="AJ163">
        <v>315.60000000000002</v>
      </c>
      <c r="AK163">
        <v>343.2</v>
      </c>
      <c r="AL163">
        <v>10.9</v>
      </c>
      <c r="AM163">
        <v>1.34</v>
      </c>
      <c r="AN163">
        <v>36.700000000000003</v>
      </c>
      <c r="AO163">
        <v>1643.7</v>
      </c>
      <c r="AP163">
        <v>0.16</v>
      </c>
      <c r="AQ163">
        <v>343.8</v>
      </c>
      <c r="AR163">
        <v>85.7</v>
      </c>
      <c r="AS163">
        <v>429.5</v>
      </c>
      <c r="AT163">
        <v>564.70000000000005</v>
      </c>
      <c r="AU163">
        <v>38.5</v>
      </c>
      <c r="AV163">
        <v>5.43</v>
      </c>
      <c r="AW163">
        <v>42.6</v>
      </c>
      <c r="AX163">
        <v>2017</v>
      </c>
      <c r="AY163">
        <v>0.31</v>
      </c>
      <c r="AZ163">
        <v>567.29999999999995</v>
      </c>
      <c r="BA163">
        <v>102.8</v>
      </c>
      <c r="BB163">
        <v>670.1</v>
      </c>
      <c r="BC163">
        <v>38013308</v>
      </c>
      <c r="BD163">
        <v>1346.9</v>
      </c>
      <c r="BE163">
        <v>170</v>
      </c>
      <c r="BF163">
        <v>4209273.2</v>
      </c>
      <c r="BG163">
        <v>178510.8</v>
      </c>
      <c r="BH163">
        <v>23</v>
      </c>
      <c r="BI163">
        <v>38099858.299999997</v>
      </c>
      <c r="BJ163">
        <v>9535178</v>
      </c>
      <c r="BK163">
        <v>47635036.200000003</v>
      </c>
      <c r="BL163">
        <v>0</v>
      </c>
      <c r="BM163">
        <v>22.05</v>
      </c>
      <c r="BN163">
        <v>17.87</v>
      </c>
      <c r="BO163">
        <v>0</v>
      </c>
      <c r="BP163">
        <v>39.92</v>
      </c>
      <c r="BQ163">
        <v>23.77</v>
      </c>
      <c r="BR163">
        <v>20.07</v>
      </c>
      <c r="BS163">
        <v>0</v>
      </c>
      <c r="BT163">
        <v>43.84</v>
      </c>
      <c r="BU163">
        <v>156059260</v>
      </c>
      <c r="BV163">
        <v>26697774</v>
      </c>
      <c r="BW163">
        <v>1612166.8</v>
      </c>
      <c r="BX163">
        <v>1489418.5</v>
      </c>
      <c r="BY163">
        <v>0</v>
      </c>
      <c r="BZ163">
        <v>3549533.5</v>
      </c>
      <c r="CA163">
        <v>6210839.5</v>
      </c>
      <c r="CB163">
        <v>0</v>
      </c>
      <c r="CC163">
        <v>0</v>
      </c>
      <c r="CD163">
        <v>4446880.5</v>
      </c>
      <c r="CE163">
        <v>86450456</v>
      </c>
      <c r="CF163">
        <v>0</v>
      </c>
      <c r="CG163">
        <v>370455.6</v>
      </c>
      <c r="CH163">
        <v>0</v>
      </c>
      <c r="CI163">
        <v>953812.8</v>
      </c>
      <c r="CJ163">
        <v>25852374</v>
      </c>
      <c r="CK163">
        <v>391363</v>
      </c>
      <c r="CL163">
        <v>2481067.2000000002</v>
      </c>
      <c r="CM163">
        <v>0</v>
      </c>
      <c r="CN163">
        <v>3223064.2</v>
      </c>
      <c r="CO163">
        <v>19027830</v>
      </c>
      <c r="CP163">
        <v>0</v>
      </c>
      <c r="CQ163">
        <v>1312.8</v>
      </c>
      <c r="CR163">
        <v>265.3</v>
      </c>
      <c r="CS163">
        <v>0</v>
      </c>
      <c r="CT163">
        <v>3167</v>
      </c>
      <c r="CU163">
        <v>0</v>
      </c>
      <c r="CV163">
        <v>0</v>
      </c>
      <c r="CW163">
        <v>3287</v>
      </c>
      <c r="CX163">
        <v>16794.599999999999</v>
      </c>
      <c r="CY163">
        <v>0</v>
      </c>
      <c r="CZ163">
        <v>4102.8</v>
      </c>
      <c r="DA163">
        <v>0</v>
      </c>
      <c r="DB163">
        <v>279.60000000000002</v>
      </c>
      <c r="DC163">
        <v>3318</v>
      </c>
      <c r="DD163">
        <v>2046.3</v>
      </c>
      <c r="DE163">
        <v>2235</v>
      </c>
      <c r="DF163">
        <v>0</v>
      </c>
      <c r="DG163">
        <v>1594.2</v>
      </c>
      <c r="DH163">
        <v>0</v>
      </c>
      <c r="DI163">
        <v>5532.5</v>
      </c>
      <c r="DJ163">
        <v>5068.8</v>
      </c>
      <c r="DK163">
        <v>22350</v>
      </c>
      <c r="DL163">
        <v>0</v>
      </c>
      <c r="DM163">
        <v>0</v>
      </c>
      <c r="DN163">
        <v>0.13</v>
      </c>
      <c r="DO163">
        <v>0</v>
      </c>
      <c r="DP163">
        <v>0</v>
      </c>
      <c r="DQ163">
        <v>0</v>
      </c>
    </row>
    <row r="164" spans="1:121" x14ac:dyDescent="0.45">
      <c r="A164" t="s">
        <v>151</v>
      </c>
      <c r="B164">
        <v>2040</v>
      </c>
      <c r="C164">
        <v>132716184</v>
      </c>
      <c r="D164">
        <v>3373350.5</v>
      </c>
      <c r="E164">
        <v>3780289.2</v>
      </c>
      <c r="F164">
        <v>570505.30000000005</v>
      </c>
      <c r="G164">
        <v>140440337.59999999</v>
      </c>
      <c r="H164">
        <v>127945815.3</v>
      </c>
      <c r="I164">
        <v>105313816</v>
      </c>
      <c r="J164">
        <v>26327130</v>
      </c>
      <c r="K164">
        <v>48345280</v>
      </c>
      <c r="L164">
        <v>3.5900000000000001E-2</v>
      </c>
      <c r="M164">
        <v>5.3900000000000003E-2</v>
      </c>
      <c r="N164">
        <v>0.17960000000000001</v>
      </c>
      <c r="O164">
        <v>85125.27</v>
      </c>
      <c r="P164">
        <v>35028.699999999997</v>
      </c>
      <c r="Q164">
        <v>0.44</v>
      </c>
      <c r="R164">
        <v>0.46</v>
      </c>
      <c r="S164">
        <v>226.2</v>
      </c>
      <c r="T164">
        <v>7.4</v>
      </c>
      <c r="U164">
        <v>0.92</v>
      </c>
      <c r="V164">
        <v>25.5</v>
      </c>
      <c r="W164">
        <v>1080.7</v>
      </c>
      <c r="X164">
        <v>0.14000000000000001</v>
      </c>
      <c r="Y164">
        <v>226.7</v>
      </c>
      <c r="Z164">
        <v>57.8</v>
      </c>
      <c r="AA164">
        <v>284.5</v>
      </c>
      <c r="AB164">
        <v>229.2</v>
      </c>
      <c r="AC164">
        <v>7.7</v>
      </c>
      <c r="AD164">
        <v>0.96</v>
      </c>
      <c r="AE164">
        <v>25.7</v>
      </c>
      <c r="AF164">
        <v>1088.8</v>
      </c>
      <c r="AG164">
        <v>0.14000000000000001</v>
      </c>
      <c r="AH164">
        <v>229.7</v>
      </c>
      <c r="AI164">
        <v>58.1</v>
      </c>
      <c r="AJ164">
        <v>287.8</v>
      </c>
      <c r="AK164">
        <v>350.8</v>
      </c>
      <c r="AL164">
        <v>14.8</v>
      </c>
      <c r="AM164">
        <v>1.96</v>
      </c>
      <c r="AN164">
        <v>34.4</v>
      </c>
      <c r="AO164">
        <v>1551.2</v>
      </c>
      <c r="AP164">
        <v>0.18</v>
      </c>
      <c r="AQ164">
        <v>351.8</v>
      </c>
      <c r="AR164">
        <v>80.599999999999994</v>
      </c>
      <c r="AS164">
        <v>432.4</v>
      </c>
      <c r="AT164">
        <v>494.4</v>
      </c>
      <c r="AU164">
        <v>29.7</v>
      </c>
      <c r="AV164">
        <v>4.1399999999999997</v>
      </c>
      <c r="AW164">
        <v>41</v>
      </c>
      <c r="AX164">
        <v>1892</v>
      </c>
      <c r="AY164">
        <v>0.27</v>
      </c>
      <c r="AZ164">
        <v>496.4</v>
      </c>
      <c r="BA164">
        <v>97.4</v>
      </c>
      <c r="BB164">
        <v>593.79999999999995</v>
      </c>
      <c r="BC164">
        <v>36495404.799999997</v>
      </c>
      <c r="BD164">
        <v>1186</v>
      </c>
      <c r="BE164">
        <v>147</v>
      </c>
      <c r="BF164">
        <v>4123139.5</v>
      </c>
      <c r="BG164">
        <v>174501.1</v>
      </c>
      <c r="BH164">
        <v>22.2</v>
      </c>
      <c r="BI164">
        <v>36570875</v>
      </c>
      <c r="BJ164">
        <v>9329334</v>
      </c>
      <c r="BK164">
        <v>45900209</v>
      </c>
      <c r="BL164">
        <v>0</v>
      </c>
      <c r="BM164">
        <v>19.53</v>
      </c>
      <c r="BN164">
        <v>16.73</v>
      </c>
      <c r="BO164">
        <v>0</v>
      </c>
      <c r="BP164">
        <v>36.26</v>
      </c>
      <c r="BQ164">
        <v>21.29</v>
      </c>
      <c r="BR164">
        <v>19.010000000000002</v>
      </c>
      <c r="BS164">
        <v>0</v>
      </c>
      <c r="BT164">
        <v>40.299999999999997</v>
      </c>
      <c r="BU164">
        <v>162747490</v>
      </c>
      <c r="BV164">
        <v>35126520</v>
      </c>
      <c r="BW164">
        <v>2889457</v>
      </c>
      <c r="BX164">
        <v>890805.8</v>
      </c>
      <c r="BY164">
        <v>0</v>
      </c>
      <c r="BZ164">
        <v>3187669.2</v>
      </c>
      <c r="CA164">
        <v>4898216.5</v>
      </c>
      <c r="CB164">
        <v>0</v>
      </c>
      <c r="CC164">
        <v>0</v>
      </c>
      <c r="CD164">
        <v>4937220</v>
      </c>
      <c r="CE164">
        <v>85309980</v>
      </c>
      <c r="CF164">
        <v>0</v>
      </c>
      <c r="CG164">
        <v>670355.80000000005</v>
      </c>
      <c r="CH164">
        <v>0</v>
      </c>
      <c r="CI164">
        <v>888074.1</v>
      </c>
      <c r="CJ164">
        <v>25337036</v>
      </c>
      <c r="CK164">
        <v>485925.2</v>
      </c>
      <c r="CL164">
        <v>3063443.5</v>
      </c>
      <c r="CM164">
        <v>0</v>
      </c>
      <c r="CN164">
        <v>4725876.5</v>
      </c>
      <c r="CO164">
        <v>25463426</v>
      </c>
      <c r="CP164">
        <v>0</v>
      </c>
      <c r="CQ164">
        <v>2084.4</v>
      </c>
      <c r="CR164">
        <v>192.3</v>
      </c>
      <c r="CS164">
        <v>0</v>
      </c>
      <c r="CT164">
        <v>3167</v>
      </c>
      <c r="CU164">
        <v>0</v>
      </c>
      <c r="CV164">
        <v>0</v>
      </c>
      <c r="CW164">
        <v>3752.2</v>
      </c>
      <c r="CX164">
        <v>16794.599999999999</v>
      </c>
      <c r="CY164">
        <v>0</v>
      </c>
      <c r="CZ164">
        <v>4826</v>
      </c>
      <c r="DA164">
        <v>0</v>
      </c>
      <c r="DB164">
        <v>279.60000000000002</v>
      </c>
      <c r="DC164">
        <v>3318</v>
      </c>
      <c r="DD164">
        <v>2003.6</v>
      </c>
      <c r="DE164">
        <v>2235</v>
      </c>
      <c r="DF164">
        <v>0</v>
      </c>
      <c r="DG164">
        <v>2281.1999999999998</v>
      </c>
      <c r="DH164">
        <v>0</v>
      </c>
      <c r="DI164">
        <v>7180.5</v>
      </c>
      <c r="DJ164">
        <v>9005.2000000000007</v>
      </c>
      <c r="DK164">
        <v>22350</v>
      </c>
      <c r="DL164">
        <v>0</v>
      </c>
      <c r="DM164">
        <v>0</v>
      </c>
      <c r="DN164">
        <v>0.12</v>
      </c>
      <c r="DO164">
        <v>0</v>
      </c>
      <c r="DP164">
        <v>0</v>
      </c>
      <c r="DQ164">
        <v>0</v>
      </c>
    </row>
    <row r="165" spans="1:121" x14ac:dyDescent="0.45">
      <c r="A165" t="s">
        <v>151</v>
      </c>
      <c r="B165">
        <v>2045</v>
      </c>
      <c r="C165">
        <v>140120160</v>
      </c>
      <c r="D165">
        <v>6074031.5</v>
      </c>
      <c r="E165">
        <v>4010700.5</v>
      </c>
      <c r="F165">
        <v>656398.4</v>
      </c>
      <c r="G165">
        <v>150861292.09999999</v>
      </c>
      <c r="H165">
        <v>135083627.90000001</v>
      </c>
      <c r="I165">
        <v>99116346.400000006</v>
      </c>
      <c r="J165">
        <v>27112816</v>
      </c>
      <c r="K165">
        <v>60515104</v>
      </c>
      <c r="L165">
        <v>3.5900000000000001E-2</v>
      </c>
      <c r="M165">
        <v>5.3900000000000003E-2</v>
      </c>
      <c r="N165">
        <v>0.1797</v>
      </c>
      <c r="O165">
        <v>85971.95</v>
      </c>
      <c r="P165">
        <v>37473.199999999997</v>
      </c>
      <c r="Q165">
        <v>0.49</v>
      </c>
      <c r="R165">
        <v>0.49</v>
      </c>
      <c r="S165">
        <v>211.7</v>
      </c>
      <c r="T165">
        <v>7</v>
      </c>
      <c r="U165">
        <v>0.88</v>
      </c>
      <c r="V165">
        <v>23.8</v>
      </c>
      <c r="W165">
        <v>1002</v>
      </c>
      <c r="X165">
        <v>0.13</v>
      </c>
      <c r="Y165">
        <v>212.1</v>
      </c>
      <c r="Z165">
        <v>53.7</v>
      </c>
      <c r="AA165">
        <v>265.8</v>
      </c>
      <c r="AB165">
        <v>220.8</v>
      </c>
      <c r="AC165">
        <v>7.4</v>
      </c>
      <c r="AD165">
        <v>0.94</v>
      </c>
      <c r="AE165">
        <v>24.6</v>
      </c>
      <c r="AF165">
        <v>1040</v>
      </c>
      <c r="AG165">
        <v>0.13</v>
      </c>
      <c r="AH165">
        <v>221.2</v>
      </c>
      <c r="AI165">
        <v>55.6</v>
      </c>
      <c r="AJ165">
        <v>276.89999999999998</v>
      </c>
      <c r="AK165">
        <v>345.5</v>
      </c>
      <c r="AL165">
        <v>12.5</v>
      </c>
      <c r="AM165">
        <v>1.6</v>
      </c>
      <c r="AN165">
        <v>35.9</v>
      </c>
      <c r="AO165">
        <v>1591.2</v>
      </c>
      <c r="AP165">
        <v>0.18</v>
      </c>
      <c r="AQ165">
        <v>346.3</v>
      </c>
      <c r="AR165">
        <v>83.4</v>
      </c>
      <c r="AS165">
        <v>429.7</v>
      </c>
      <c r="AT165">
        <v>501.4</v>
      </c>
      <c r="AU165">
        <v>30.1</v>
      </c>
      <c r="AV165">
        <v>4.1900000000000004</v>
      </c>
      <c r="AW165">
        <v>41.8</v>
      </c>
      <c r="AX165">
        <v>1922</v>
      </c>
      <c r="AY165">
        <v>0.27</v>
      </c>
      <c r="AZ165">
        <v>503.5</v>
      </c>
      <c r="BA165">
        <v>99.1</v>
      </c>
      <c r="BB165">
        <v>602.6</v>
      </c>
      <c r="BC165">
        <v>38670806.299999997</v>
      </c>
      <c r="BD165">
        <v>1274.4000000000001</v>
      </c>
      <c r="BE165">
        <v>159.6</v>
      </c>
      <c r="BF165">
        <v>4350839.5999999996</v>
      </c>
      <c r="BG165">
        <v>183286.2</v>
      </c>
      <c r="BH165">
        <v>23.9</v>
      </c>
      <c r="BI165">
        <v>38752363.700000003</v>
      </c>
      <c r="BJ165">
        <v>9819303.0999999996</v>
      </c>
      <c r="BK165">
        <v>48571666.799999997</v>
      </c>
      <c r="BL165">
        <v>0</v>
      </c>
      <c r="BM165">
        <v>18.66</v>
      </c>
      <c r="BN165">
        <v>16.670000000000002</v>
      </c>
      <c r="BO165">
        <v>0</v>
      </c>
      <c r="BP165">
        <v>35.340000000000003</v>
      </c>
      <c r="BQ165">
        <v>20.47</v>
      </c>
      <c r="BR165">
        <v>19.260000000000002</v>
      </c>
      <c r="BS165">
        <v>0</v>
      </c>
      <c r="BT165">
        <v>39.729999999999997</v>
      </c>
      <c r="BU165">
        <v>184686640</v>
      </c>
      <c r="BV165">
        <v>51744944</v>
      </c>
      <c r="BW165">
        <v>5174420.5</v>
      </c>
      <c r="BX165">
        <v>889429.2</v>
      </c>
      <c r="BY165">
        <v>0</v>
      </c>
      <c r="BZ165">
        <v>3191491.8</v>
      </c>
      <c r="CA165">
        <v>5282825</v>
      </c>
      <c r="CB165">
        <v>0</v>
      </c>
      <c r="CC165">
        <v>0</v>
      </c>
      <c r="CD165">
        <v>5463229.5</v>
      </c>
      <c r="CE165">
        <v>84250136</v>
      </c>
      <c r="CF165">
        <v>0</v>
      </c>
      <c r="CG165">
        <v>3834504.8</v>
      </c>
      <c r="CH165">
        <v>0</v>
      </c>
      <c r="CI165">
        <v>873448.6</v>
      </c>
      <c r="CJ165">
        <v>25266572</v>
      </c>
      <c r="CK165">
        <v>981656.8</v>
      </c>
      <c r="CL165">
        <v>3197202.8</v>
      </c>
      <c r="CM165">
        <v>0</v>
      </c>
      <c r="CN165">
        <v>7693211</v>
      </c>
      <c r="CO165">
        <v>38588504</v>
      </c>
      <c r="CP165">
        <v>0</v>
      </c>
      <c r="CQ165">
        <v>3472.7</v>
      </c>
      <c r="CR165">
        <v>192.3</v>
      </c>
      <c r="CS165">
        <v>0</v>
      </c>
      <c r="CT165">
        <v>3167</v>
      </c>
      <c r="CU165">
        <v>0</v>
      </c>
      <c r="CV165">
        <v>0</v>
      </c>
      <c r="CW165">
        <v>4256.6000000000004</v>
      </c>
      <c r="CX165">
        <v>14918.6</v>
      </c>
      <c r="CY165">
        <v>0</v>
      </c>
      <c r="CZ165">
        <v>8650.4</v>
      </c>
      <c r="DA165">
        <v>0</v>
      </c>
      <c r="DB165">
        <v>279.60000000000002</v>
      </c>
      <c r="DC165">
        <v>3318</v>
      </c>
      <c r="DD165">
        <v>2002.6</v>
      </c>
      <c r="DE165">
        <v>2235</v>
      </c>
      <c r="DF165">
        <v>0</v>
      </c>
      <c r="DG165">
        <v>3590.9</v>
      </c>
      <c r="DH165">
        <v>0</v>
      </c>
      <c r="DI165">
        <v>10214.799999999999</v>
      </c>
      <c r="DJ165">
        <v>16641.8</v>
      </c>
      <c r="DK165">
        <v>22350</v>
      </c>
      <c r="DL165">
        <v>0</v>
      </c>
      <c r="DM165">
        <v>0</v>
      </c>
      <c r="DN165">
        <v>0.12</v>
      </c>
      <c r="DO165">
        <v>0</v>
      </c>
      <c r="DP165">
        <v>0</v>
      </c>
      <c r="DQ165">
        <v>0</v>
      </c>
    </row>
    <row r="166" spans="1:121" x14ac:dyDescent="0.45">
      <c r="A166" t="s">
        <v>151</v>
      </c>
      <c r="B166">
        <v>2050</v>
      </c>
      <c r="C166">
        <v>146848980</v>
      </c>
      <c r="D166">
        <v>6303967</v>
      </c>
      <c r="E166">
        <v>4631043.5</v>
      </c>
      <c r="F166">
        <v>710127.7</v>
      </c>
      <c r="G166">
        <v>158494109.40000001</v>
      </c>
      <c r="H166">
        <v>141570481.59999999</v>
      </c>
      <c r="I166">
        <v>98967614</v>
      </c>
      <c r="J166">
        <v>28975062</v>
      </c>
      <c r="K166">
        <v>64986924</v>
      </c>
      <c r="L166">
        <v>3.5900000000000001E-2</v>
      </c>
      <c r="M166">
        <v>5.3900000000000003E-2</v>
      </c>
      <c r="N166">
        <v>0.17960000000000001</v>
      </c>
      <c r="O166">
        <v>84759.84</v>
      </c>
      <c r="P166">
        <v>39405.800000000003</v>
      </c>
      <c r="Q166">
        <v>0.51</v>
      </c>
      <c r="R166">
        <v>0.5</v>
      </c>
      <c r="S166">
        <v>195.3</v>
      </c>
      <c r="T166">
        <v>3.8</v>
      </c>
      <c r="U166">
        <v>0.39</v>
      </c>
      <c r="V166">
        <v>24.4</v>
      </c>
      <c r="W166">
        <v>1013</v>
      </c>
      <c r="X166">
        <v>0.12</v>
      </c>
      <c r="Y166">
        <v>195.5</v>
      </c>
      <c r="Z166">
        <v>54.6</v>
      </c>
      <c r="AA166">
        <v>250.1</v>
      </c>
      <c r="AB166">
        <v>206</v>
      </c>
      <c r="AC166">
        <v>4</v>
      </c>
      <c r="AD166">
        <v>0.42</v>
      </c>
      <c r="AE166">
        <v>25.6</v>
      </c>
      <c r="AF166">
        <v>1067.5</v>
      </c>
      <c r="AG166">
        <v>0.12</v>
      </c>
      <c r="AH166">
        <v>206.2</v>
      </c>
      <c r="AI166">
        <v>57.4</v>
      </c>
      <c r="AJ166">
        <v>263.7</v>
      </c>
      <c r="AK166">
        <v>334.7</v>
      </c>
      <c r="AL166">
        <v>12.8</v>
      </c>
      <c r="AM166">
        <v>1.67</v>
      </c>
      <c r="AN166">
        <v>34.4</v>
      </c>
      <c r="AO166">
        <v>1512.6</v>
      </c>
      <c r="AP166">
        <v>0.18</v>
      </c>
      <c r="AQ166">
        <v>335.5</v>
      </c>
      <c r="AR166">
        <v>79.5</v>
      </c>
      <c r="AS166">
        <v>415</v>
      </c>
      <c r="AT166">
        <v>463.9</v>
      </c>
      <c r="AU166">
        <v>21.1</v>
      </c>
      <c r="AV166">
        <v>2.84</v>
      </c>
      <c r="AW166">
        <v>44.9</v>
      </c>
      <c r="AX166">
        <v>1977.8</v>
      </c>
      <c r="AY166">
        <v>0.26</v>
      </c>
      <c r="AZ166">
        <v>465.3</v>
      </c>
      <c r="BA166">
        <v>103.9</v>
      </c>
      <c r="BB166">
        <v>569.20000000000005</v>
      </c>
      <c r="BC166">
        <v>37659776.100000001</v>
      </c>
      <c r="BD166">
        <v>725</v>
      </c>
      <c r="BE166">
        <v>75.2</v>
      </c>
      <c r="BF166">
        <v>4702929.5999999996</v>
      </c>
      <c r="BG166">
        <v>195353.3</v>
      </c>
      <c r="BH166">
        <v>22.7</v>
      </c>
      <c r="BI166">
        <v>37701920.600000001</v>
      </c>
      <c r="BJ166">
        <v>10530662.6</v>
      </c>
      <c r="BK166">
        <v>48232583.299999997</v>
      </c>
      <c r="BL166">
        <v>0</v>
      </c>
      <c r="BM166">
        <v>18.52</v>
      </c>
      <c r="BN166">
        <v>16.37</v>
      </c>
      <c r="BO166">
        <v>0</v>
      </c>
      <c r="BP166">
        <v>34.89</v>
      </c>
      <c r="BQ166">
        <v>20.38</v>
      </c>
      <c r="BR166">
        <v>18.940000000000001</v>
      </c>
      <c r="BS166">
        <v>0</v>
      </c>
      <c r="BT166">
        <v>39.33</v>
      </c>
      <c r="BU166">
        <v>194990460</v>
      </c>
      <c r="BV166">
        <v>59526496</v>
      </c>
      <c r="BW166">
        <v>5381576.5</v>
      </c>
      <c r="BX166">
        <v>871743.7</v>
      </c>
      <c r="BY166">
        <v>0</v>
      </c>
      <c r="BZ166">
        <v>3191438</v>
      </c>
      <c r="CA166">
        <v>10763.3</v>
      </c>
      <c r="CB166">
        <v>0</v>
      </c>
      <c r="CC166">
        <v>0</v>
      </c>
      <c r="CD166">
        <v>6102177</v>
      </c>
      <c r="CE166">
        <v>83381530</v>
      </c>
      <c r="CF166">
        <v>0</v>
      </c>
      <c r="CG166">
        <v>12264457</v>
      </c>
      <c r="CH166">
        <v>0</v>
      </c>
      <c r="CI166">
        <v>857351.2</v>
      </c>
      <c r="CJ166">
        <v>25096020</v>
      </c>
      <c r="CK166">
        <v>708516</v>
      </c>
      <c r="CL166">
        <v>3700586.8</v>
      </c>
      <c r="CM166">
        <v>0</v>
      </c>
      <c r="CN166">
        <v>14104614</v>
      </c>
      <c r="CO166">
        <v>39319704</v>
      </c>
      <c r="CP166">
        <v>0</v>
      </c>
      <c r="CQ166">
        <v>3517.7</v>
      </c>
      <c r="CR166">
        <v>192.3</v>
      </c>
      <c r="CS166">
        <v>0</v>
      </c>
      <c r="CT166">
        <v>101</v>
      </c>
      <c r="CU166">
        <v>0</v>
      </c>
      <c r="CV166">
        <v>0</v>
      </c>
      <c r="CW166">
        <v>4856.8999999999996</v>
      </c>
      <c r="CX166">
        <v>14790.6</v>
      </c>
      <c r="CY166">
        <v>0</v>
      </c>
      <c r="CZ166">
        <v>13767.5</v>
      </c>
      <c r="DA166">
        <v>0</v>
      </c>
      <c r="DB166">
        <v>279.60000000000002</v>
      </c>
      <c r="DC166">
        <v>3318</v>
      </c>
      <c r="DD166">
        <v>1424.8</v>
      </c>
      <c r="DE166">
        <v>2235</v>
      </c>
      <c r="DF166">
        <v>0</v>
      </c>
      <c r="DG166">
        <v>6271.3</v>
      </c>
      <c r="DH166">
        <v>0</v>
      </c>
      <c r="DI166">
        <v>10373.4</v>
      </c>
      <c r="DJ166">
        <v>16507.400000000001</v>
      </c>
      <c r="DK166">
        <v>22350</v>
      </c>
      <c r="DL166">
        <v>0</v>
      </c>
      <c r="DM166">
        <v>0</v>
      </c>
      <c r="DN166">
        <v>0.11</v>
      </c>
      <c r="DO166">
        <v>0</v>
      </c>
      <c r="DP166">
        <v>0</v>
      </c>
      <c r="DQ166">
        <v>0</v>
      </c>
    </row>
    <row r="167" spans="1:121" x14ac:dyDescent="0.45">
      <c r="A167" t="s">
        <v>154</v>
      </c>
      <c r="B167">
        <v>2024</v>
      </c>
      <c r="C167">
        <v>76382800</v>
      </c>
      <c r="D167">
        <v>13434.6</v>
      </c>
      <c r="E167">
        <v>0</v>
      </c>
      <c r="F167">
        <v>857947.9</v>
      </c>
      <c r="G167">
        <v>77254178.700000003</v>
      </c>
      <c r="H167">
        <v>73636217.900000006</v>
      </c>
      <c r="I167">
        <v>37793689.700000003</v>
      </c>
      <c r="J167">
        <v>62358764</v>
      </c>
      <c r="K167">
        <v>68735260</v>
      </c>
      <c r="L167">
        <v>3.5900000000000001E-2</v>
      </c>
      <c r="M167">
        <v>5.3999999999999999E-2</v>
      </c>
      <c r="N167">
        <v>0.183</v>
      </c>
      <c r="O167">
        <v>7769.17</v>
      </c>
      <c r="P167">
        <v>15918.4</v>
      </c>
      <c r="Q167">
        <v>0.73</v>
      </c>
      <c r="R167">
        <v>0.73</v>
      </c>
      <c r="S167">
        <v>234.7</v>
      </c>
      <c r="T167">
        <v>23.9</v>
      </c>
      <c r="U167">
        <v>3.45</v>
      </c>
      <c r="V167">
        <v>11.9</v>
      </c>
      <c r="W167">
        <v>615</v>
      </c>
      <c r="X167">
        <v>0.15</v>
      </c>
      <c r="Y167">
        <v>236.4</v>
      </c>
      <c r="Z167">
        <v>30.2</v>
      </c>
      <c r="AA167">
        <v>266.60000000000002</v>
      </c>
      <c r="AB167">
        <v>253.3</v>
      </c>
      <c r="AC167">
        <v>26.3</v>
      </c>
      <c r="AD167">
        <v>3.8</v>
      </c>
      <c r="AE167">
        <v>11.9</v>
      </c>
      <c r="AF167">
        <v>647.1</v>
      </c>
      <c r="AG167">
        <v>0.15</v>
      </c>
      <c r="AH167">
        <v>255.2</v>
      </c>
      <c r="AI167">
        <v>31.3</v>
      </c>
      <c r="AJ167">
        <v>286.39999999999998</v>
      </c>
      <c r="AK167">
        <v>246.5</v>
      </c>
      <c r="AL167">
        <v>20.8</v>
      </c>
      <c r="AM167">
        <v>2.98</v>
      </c>
      <c r="AN167">
        <v>14.7</v>
      </c>
      <c r="AO167">
        <v>763.4</v>
      </c>
      <c r="AP167">
        <v>0.13</v>
      </c>
      <c r="AQ167">
        <v>247.9</v>
      </c>
      <c r="AR167">
        <v>37.5</v>
      </c>
      <c r="AS167">
        <v>285.39999999999998</v>
      </c>
      <c r="AT167">
        <v>761</v>
      </c>
      <c r="AU167">
        <v>66.900000000000006</v>
      </c>
      <c r="AV167">
        <v>9.69</v>
      </c>
      <c r="AW167">
        <v>44.1</v>
      </c>
      <c r="AX167">
        <v>2196.9</v>
      </c>
      <c r="AY167">
        <v>0.46</v>
      </c>
      <c r="AZ167">
        <v>765.6</v>
      </c>
      <c r="BA167">
        <v>109.7</v>
      </c>
      <c r="BB167">
        <v>875.3</v>
      </c>
      <c r="BC167">
        <v>19460647.800000001</v>
      </c>
      <c r="BD167">
        <v>1980.2</v>
      </c>
      <c r="BE167">
        <v>285.7</v>
      </c>
      <c r="BF167">
        <v>983228.7</v>
      </c>
      <c r="BG167">
        <v>50990.2</v>
      </c>
      <c r="BH167">
        <v>12.2</v>
      </c>
      <c r="BI167">
        <v>19597662.899999999</v>
      </c>
      <c r="BJ167">
        <v>2506074.9</v>
      </c>
      <c r="BK167">
        <v>22103737.800000001</v>
      </c>
      <c r="BL167">
        <v>0</v>
      </c>
      <c r="BM167">
        <v>26</v>
      </c>
      <c r="BN167">
        <v>1.5</v>
      </c>
      <c r="BO167">
        <v>0</v>
      </c>
      <c r="BP167">
        <v>27.5</v>
      </c>
      <c r="BQ167">
        <v>27.57</v>
      </c>
      <c r="BR167">
        <v>1.62</v>
      </c>
      <c r="BS167">
        <v>0</v>
      </c>
      <c r="BT167">
        <v>29.19</v>
      </c>
      <c r="BU167">
        <v>83532030</v>
      </c>
      <c r="BV167">
        <v>39460490</v>
      </c>
      <c r="BW167">
        <v>11640.1</v>
      </c>
      <c r="BX167">
        <v>787338.9</v>
      </c>
      <c r="BY167">
        <v>0</v>
      </c>
      <c r="BZ167">
        <v>7320781</v>
      </c>
      <c r="CA167">
        <v>15749248</v>
      </c>
      <c r="CB167">
        <v>0</v>
      </c>
      <c r="CC167">
        <v>0</v>
      </c>
      <c r="CD167">
        <v>1152611.1000000001</v>
      </c>
      <c r="CE167">
        <v>6412385</v>
      </c>
      <c r="CF167">
        <v>0</v>
      </c>
      <c r="CG167">
        <v>225274.4</v>
      </c>
      <c r="CH167">
        <v>0</v>
      </c>
      <c r="CI167">
        <v>776217.8</v>
      </c>
      <c r="CJ167">
        <v>12780772</v>
      </c>
      <c r="CK167">
        <v>7884.7</v>
      </c>
      <c r="CL167">
        <v>0</v>
      </c>
      <c r="CM167">
        <v>0</v>
      </c>
      <c r="CN167">
        <v>6864640</v>
      </c>
      <c r="CO167">
        <v>31443238</v>
      </c>
      <c r="CP167">
        <v>0</v>
      </c>
      <c r="CQ167">
        <v>16.8</v>
      </c>
      <c r="CR167">
        <v>143</v>
      </c>
      <c r="CS167">
        <v>0</v>
      </c>
      <c r="CT167">
        <v>3033.9</v>
      </c>
      <c r="CU167">
        <v>0</v>
      </c>
      <c r="CV167">
        <v>0</v>
      </c>
      <c r="CW167">
        <v>859</v>
      </c>
      <c r="CX167">
        <v>2483</v>
      </c>
      <c r="CY167">
        <v>0</v>
      </c>
      <c r="CZ167">
        <v>2348.1</v>
      </c>
      <c r="DA167">
        <v>0</v>
      </c>
      <c r="DB167">
        <v>197</v>
      </c>
      <c r="DC167">
        <v>1657</v>
      </c>
      <c r="DD167">
        <v>475.6</v>
      </c>
      <c r="DE167">
        <v>0</v>
      </c>
      <c r="DF167">
        <v>0</v>
      </c>
      <c r="DG167">
        <v>3273</v>
      </c>
      <c r="DH167">
        <v>0</v>
      </c>
      <c r="DI167">
        <v>8392.9</v>
      </c>
      <c r="DJ167">
        <v>33.6</v>
      </c>
      <c r="DK167">
        <v>0</v>
      </c>
      <c r="DL167">
        <v>0</v>
      </c>
      <c r="DM167">
        <v>0</v>
      </c>
      <c r="DN167">
        <v>0.25</v>
      </c>
      <c r="DO167">
        <v>0</v>
      </c>
      <c r="DP167">
        <v>0</v>
      </c>
      <c r="DQ167">
        <v>0</v>
      </c>
    </row>
    <row r="168" spans="1:121" x14ac:dyDescent="0.45">
      <c r="A168" t="s">
        <v>154</v>
      </c>
      <c r="B168">
        <v>2026</v>
      </c>
      <c r="C168">
        <v>77362680</v>
      </c>
      <c r="D168">
        <v>17431</v>
      </c>
      <c r="E168">
        <v>0</v>
      </c>
      <c r="F168">
        <v>1005714.6</v>
      </c>
      <c r="G168">
        <v>78385827.200000003</v>
      </c>
      <c r="H168">
        <v>74580878.599999994</v>
      </c>
      <c r="I168">
        <v>17551215.399999999</v>
      </c>
      <c r="J168">
        <v>73733360</v>
      </c>
      <c r="K168">
        <v>90277670</v>
      </c>
      <c r="L168">
        <v>3.5900000000000001E-2</v>
      </c>
      <c r="M168">
        <v>5.3999999999999999E-2</v>
      </c>
      <c r="N168">
        <v>0.183</v>
      </c>
      <c r="O168">
        <v>40918.04</v>
      </c>
      <c r="P168">
        <v>16285.6</v>
      </c>
      <c r="Q168">
        <v>0.86</v>
      </c>
      <c r="R168">
        <v>0.84</v>
      </c>
      <c r="S168">
        <v>118.9</v>
      </c>
      <c r="T168">
        <v>11.6</v>
      </c>
      <c r="U168">
        <v>1.67</v>
      </c>
      <c r="V168">
        <v>7</v>
      </c>
      <c r="W168">
        <v>327.8</v>
      </c>
      <c r="X168">
        <v>0.09</v>
      </c>
      <c r="Y168">
        <v>119.7</v>
      </c>
      <c r="Z168">
        <v>16.8</v>
      </c>
      <c r="AA168">
        <v>136.5</v>
      </c>
      <c r="AB168">
        <v>142.30000000000001</v>
      </c>
      <c r="AC168">
        <v>14.3</v>
      </c>
      <c r="AD168">
        <v>2.0699999999999998</v>
      </c>
      <c r="AE168">
        <v>7.6</v>
      </c>
      <c r="AF168">
        <v>377.9</v>
      </c>
      <c r="AG168">
        <v>0.1</v>
      </c>
      <c r="AH168">
        <v>143.19999999999999</v>
      </c>
      <c r="AI168">
        <v>18.899999999999999</v>
      </c>
      <c r="AJ168">
        <v>162.1</v>
      </c>
      <c r="AK168">
        <v>139.19999999999999</v>
      </c>
      <c r="AL168">
        <v>10.3</v>
      </c>
      <c r="AM168">
        <v>1.46</v>
      </c>
      <c r="AN168">
        <v>9.6</v>
      </c>
      <c r="AO168">
        <v>475.4</v>
      </c>
      <c r="AP168">
        <v>7.0000000000000007E-2</v>
      </c>
      <c r="AQ168">
        <v>139.9</v>
      </c>
      <c r="AR168">
        <v>23.8</v>
      </c>
      <c r="AS168">
        <v>163.69999999999999</v>
      </c>
      <c r="AT168">
        <v>612.9</v>
      </c>
      <c r="AU168">
        <v>53.5</v>
      </c>
      <c r="AV168">
        <v>7.7</v>
      </c>
      <c r="AW168">
        <v>35.6</v>
      </c>
      <c r="AX168">
        <v>1813.2</v>
      </c>
      <c r="AY168">
        <v>0.35</v>
      </c>
      <c r="AZ168">
        <v>616.6</v>
      </c>
      <c r="BA168">
        <v>89.8</v>
      </c>
      <c r="BB168">
        <v>706.4</v>
      </c>
      <c r="BC168">
        <v>11151630.9</v>
      </c>
      <c r="BD168">
        <v>1090.3</v>
      </c>
      <c r="BE168">
        <v>156.9</v>
      </c>
      <c r="BF168">
        <v>658411.1</v>
      </c>
      <c r="BG168">
        <v>30748.799999999999</v>
      </c>
      <c r="BH168">
        <v>8</v>
      </c>
      <c r="BI168">
        <v>11226948.9</v>
      </c>
      <c r="BJ168">
        <v>1576911.5</v>
      </c>
      <c r="BK168">
        <v>12803860.4</v>
      </c>
      <c r="BL168">
        <v>0</v>
      </c>
      <c r="BM168">
        <v>20.67</v>
      </c>
      <c r="BN168">
        <v>7.79</v>
      </c>
      <c r="BO168">
        <v>0</v>
      </c>
      <c r="BP168">
        <v>28.45</v>
      </c>
      <c r="BQ168">
        <v>21.93</v>
      </c>
      <c r="BR168">
        <v>8.35</v>
      </c>
      <c r="BS168">
        <v>0</v>
      </c>
      <c r="BT168">
        <v>30.27</v>
      </c>
      <c r="BU168">
        <v>94828390</v>
      </c>
      <c r="BV168">
        <v>60834612</v>
      </c>
      <c r="BW168">
        <v>14727.7</v>
      </c>
      <c r="BX168">
        <v>728523.2</v>
      </c>
      <c r="BY168">
        <v>0</v>
      </c>
      <c r="BZ168">
        <v>6822323</v>
      </c>
      <c r="CA168">
        <v>8528061</v>
      </c>
      <c r="CB168">
        <v>0</v>
      </c>
      <c r="CC168">
        <v>0</v>
      </c>
      <c r="CD168">
        <v>1438927</v>
      </c>
      <c r="CE168">
        <v>4904454</v>
      </c>
      <c r="CF168">
        <v>0</v>
      </c>
      <c r="CG168">
        <v>98243</v>
      </c>
      <c r="CH168">
        <v>0</v>
      </c>
      <c r="CI168">
        <v>711072.8</v>
      </c>
      <c r="CJ168">
        <v>12182773</v>
      </c>
      <c r="CK168">
        <v>3603.3</v>
      </c>
      <c r="CL168">
        <v>0</v>
      </c>
      <c r="CM168">
        <v>0</v>
      </c>
      <c r="CN168">
        <v>22908200</v>
      </c>
      <c r="CO168">
        <v>36487484</v>
      </c>
      <c r="CP168">
        <v>0</v>
      </c>
      <c r="CQ168">
        <v>16.8</v>
      </c>
      <c r="CR168">
        <v>143</v>
      </c>
      <c r="CS168">
        <v>0</v>
      </c>
      <c r="CT168">
        <v>2353.9</v>
      </c>
      <c r="CU168">
        <v>0</v>
      </c>
      <c r="CV168">
        <v>0</v>
      </c>
      <c r="CW168">
        <v>1090.8</v>
      </c>
      <c r="CX168">
        <v>2483</v>
      </c>
      <c r="CY168">
        <v>0</v>
      </c>
      <c r="CZ168">
        <v>2066.1</v>
      </c>
      <c r="DA168">
        <v>0</v>
      </c>
      <c r="DB168">
        <v>197</v>
      </c>
      <c r="DC168">
        <v>1657</v>
      </c>
      <c r="DD168">
        <v>449.4</v>
      </c>
      <c r="DE168">
        <v>0</v>
      </c>
      <c r="DF168">
        <v>0</v>
      </c>
      <c r="DG168">
        <v>10960.8</v>
      </c>
      <c r="DH168">
        <v>0</v>
      </c>
      <c r="DI168">
        <v>9881.6</v>
      </c>
      <c r="DJ168">
        <v>33.6</v>
      </c>
      <c r="DK168">
        <v>0</v>
      </c>
      <c r="DL168">
        <v>0</v>
      </c>
      <c r="DM168">
        <v>0</v>
      </c>
      <c r="DN168">
        <v>0.28000000000000003</v>
      </c>
      <c r="DO168">
        <v>0</v>
      </c>
      <c r="DP168">
        <v>0</v>
      </c>
      <c r="DQ168">
        <v>0</v>
      </c>
    </row>
    <row r="169" spans="1:121" x14ac:dyDescent="0.45">
      <c r="A169" t="s">
        <v>154</v>
      </c>
      <c r="B169">
        <v>2028</v>
      </c>
      <c r="C169">
        <v>79655740</v>
      </c>
      <c r="D169">
        <v>60637.599999999999</v>
      </c>
      <c r="E169">
        <v>0</v>
      </c>
      <c r="F169">
        <v>1033324.3</v>
      </c>
      <c r="G169">
        <v>80749708.200000003</v>
      </c>
      <c r="H169">
        <v>76791513.299999997</v>
      </c>
      <c r="I169">
        <v>16444468.5</v>
      </c>
      <c r="J169">
        <v>76448270</v>
      </c>
      <c r="K169">
        <v>90643200</v>
      </c>
      <c r="L169">
        <v>3.5900000000000001E-2</v>
      </c>
      <c r="M169">
        <v>5.3999999999999999E-2</v>
      </c>
      <c r="N169">
        <v>0.183</v>
      </c>
      <c r="O169">
        <v>56414.559999999998</v>
      </c>
      <c r="P169">
        <v>16713.5</v>
      </c>
      <c r="Q169">
        <v>0.9</v>
      </c>
      <c r="R169">
        <v>0.9</v>
      </c>
      <c r="S169">
        <v>77.5</v>
      </c>
      <c r="T169">
        <v>7.5</v>
      </c>
      <c r="U169">
        <v>1.07</v>
      </c>
      <c r="V169">
        <v>5.0999999999999996</v>
      </c>
      <c r="W169">
        <v>217.9</v>
      </c>
      <c r="X169">
        <v>0.06</v>
      </c>
      <c r="Y169">
        <v>78</v>
      </c>
      <c r="Z169">
        <v>11.6</v>
      </c>
      <c r="AA169">
        <v>89.6</v>
      </c>
      <c r="AB169">
        <v>91.1</v>
      </c>
      <c r="AC169">
        <v>9.1</v>
      </c>
      <c r="AD169">
        <v>1.31</v>
      </c>
      <c r="AE169">
        <v>5.4</v>
      </c>
      <c r="AF169">
        <v>246.3</v>
      </c>
      <c r="AG169">
        <v>7.0000000000000007E-2</v>
      </c>
      <c r="AH169">
        <v>91.8</v>
      </c>
      <c r="AI169">
        <v>12.7</v>
      </c>
      <c r="AJ169">
        <v>104.5</v>
      </c>
      <c r="AK169">
        <v>74.8</v>
      </c>
      <c r="AL169">
        <v>2.9</v>
      </c>
      <c r="AM169">
        <v>0.38</v>
      </c>
      <c r="AN169">
        <v>7.6</v>
      </c>
      <c r="AO169">
        <v>338.8</v>
      </c>
      <c r="AP169">
        <v>0.04</v>
      </c>
      <c r="AQ169">
        <v>75</v>
      </c>
      <c r="AR169">
        <v>17.7</v>
      </c>
      <c r="AS169">
        <v>92.7</v>
      </c>
      <c r="AT169">
        <v>482.1</v>
      </c>
      <c r="AU169">
        <v>40.200000000000003</v>
      </c>
      <c r="AV169">
        <v>5.78</v>
      </c>
      <c r="AW169">
        <v>30.2</v>
      </c>
      <c r="AX169">
        <v>1481.5</v>
      </c>
      <c r="AY169">
        <v>0.28000000000000003</v>
      </c>
      <c r="AZ169">
        <v>484.9</v>
      </c>
      <c r="BA169">
        <v>74.400000000000006</v>
      </c>
      <c r="BB169">
        <v>559.29999999999995</v>
      </c>
      <c r="BC169">
        <v>7231646.2999999998</v>
      </c>
      <c r="BD169">
        <v>697</v>
      </c>
      <c r="BE169">
        <v>100.2</v>
      </c>
      <c r="BF169">
        <v>473201.7</v>
      </c>
      <c r="BG169">
        <v>20348.8</v>
      </c>
      <c r="BH169">
        <v>6</v>
      </c>
      <c r="BI169">
        <v>7279763.2999999998</v>
      </c>
      <c r="BJ169">
        <v>1081224.8999999999</v>
      </c>
      <c r="BK169">
        <v>8360988.2000000002</v>
      </c>
      <c r="BL169">
        <v>0</v>
      </c>
      <c r="BM169">
        <v>16.11</v>
      </c>
      <c r="BN169">
        <v>10.95</v>
      </c>
      <c r="BO169">
        <v>0</v>
      </c>
      <c r="BP169">
        <v>27.06</v>
      </c>
      <c r="BQ169">
        <v>17.11</v>
      </c>
      <c r="BR169">
        <v>11.73</v>
      </c>
      <c r="BS169">
        <v>0</v>
      </c>
      <c r="BT169">
        <v>28.84</v>
      </c>
      <c r="BU169">
        <v>94838780</v>
      </c>
      <c r="BV169">
        <v>64305240</v>
      </c>
      <c r="BW169">
        <v>51556.7</v>
      </c>
      <c r="BX169">
        <v>573412.6</v>
      </c>
      <c r="BY169">
        <v>0</v>
      </c>
      <c r="BZ169">
        <v>8541137</v>
      </c>
      <c r="CA169">
        <v>5464217</v>
      </c>
      <c r="CB169">
        <v>0</v>
      </c>
      <c r="CC169">
        <v>0</v>
      </c>
      <c r="CD169">
        <v>1916492.8</v>
      </c>
      <c r="CE169">
        <v>3507885.5</v>
      </c>
      <c r="CF169">
        <v>0</v>
      </c>
      <c r="CG169">
        <v>49460.3</v>
      </c>
      <c r="CH169">
        <v>0</v>
      </c>
      <c r="CI169">
        <v>665375.19999999995</v>
      </c>
      <c r="CJ169">
        <v>11679099</v>
      </c>
      <c r="CK169">
        <v>1404.1</v>
      </c>
      <c r="CL169">
        <v>0</v>
      </c>
      <c r="CM169">
        <v>0</v>
      </c>
      <c r="CN169">
        <v>22545440</v>
      </c>
      <c r="CO169">
        <v>39843308</v>
      </c>
      <c r="CP169">
        <v>0</v>
      </c>
      <c r="CQ169">
        <v>40.299999999999997</v>
      </c>
      <c r="CR169">
        <v>107</v>
      </c>
      <c r="CS169">
        <v>0</v>
      </c>
      <c r="CT169">
        <v>2353.9</v>
      </c>
      <c r="CU169">
        <v>0</v>
      </c>
      <c r="CV169">
        <v>0</v>
      </c>
      <c r="CW169">
        <v>1456</v>
      </c>
      <c r="CX169">
        <v>2483</v>
      </c>
      <c r="CY169">
        <v>0</v>
      </c>
      <c r="CZ169">
        <v>2042.1</v>
      </c>
      <c r="DA169">
        <v>0</v>
      </c>
      <c r="DB169">
        <v>197</v>
      </c>
      <c r="DC169">
        <v>1657</v>
      </c>
      <c r="DD169">
        <v>324.5</v>
      </c>
      <c r="DE169">
        <v>0</v>
      </c>
      <c r="DF169">
        <v>0</v>
      </c>
      <c r="DG169">
        <v>10960.8</v>
      </c>
      <c r="DH169">
        <v>0</v>
      </c>
      <c r="DI169">
        <v>10922.5</v>
      </c>
      <c r="DJ169">
        <v>127.5</v>
      </c>
      <c r="DK169">
        <v>0</v>
      </c>
      <c r="DL169">
        <v>0</v>
      </c>
      <c r="DM169">
        <v>0</v>
      </c>
      <c r="DN169">
        <v>0.28000000000000003</v>
      </c>
      <c r="DO169">
        <v>0</v>
      </c>
      <c r="DP169">
        <v>0</v>
      </c>
      <c r="DQ169">
        <v>0</v>
      </c>
    </row>
    <row r="170" spans="1:121" x14ac:dyDescent="0.45">
      <c r="A170" t="s">
        <v>154</v>
      </c>
      <c r="B170">
        <v>2030</v>
      </c>
      <c r="C170">
        <v>81373496</v>
      </c>
      <c r="D170">
        <v>490612.8</v>
      </c>
      <c r="E170">
        <v>0</v>
      </c>
      <c r="F170">
        <v>1096234</v>
      </c>
      <c r="G170">
        <v>82960344.400000006</v>
      </c>
      <c r="H170">
        <v>78447530.799999997</v>
      </c>
      <c r="I170">
        <v>18774661.199999999</v>
      </c>
      <c r="J170">
        <v>82118400</v>
      </c>
      <c r="K170">
        <v>92471070</v>
      </c>
      <c r="L170">
        <v>3.5900000000000001E-2</v>
      </c>
      <c r="M170">
        <v>5.3999999999999999E-2</v>
      </c>
      <c r="N170">
        <v>0.183</v>
      </c>
      <c r="O170">
        <v>65747.259999999995</v>
      </c>
      <c r="P170">
        <v>17378.3</v>
      </c>
      <c r="Q170">
        <v>0.94</v>
      </c>
      <c r="R170">
        <v>0.93</v>
      </c>
      <c r="S170">
        <v>53</v>
      </c>
      <c r="T170">
        <v>5.3</v>
      </c>
      <c r="U170">
        <v>0.76</v>
      </c>
      <c r="V170">
        <v>3.7</v>
      </c>
      <c r="W170">
        <v>145.19999999999999</v>
      </c>
      <c r="X170">
        <v>0.05</v>
      </c>
      <c r="Y170">
        <v>53.4</v>
      </c>
      <c r="Z170">
        <v>8.1</v>
      </c>
      <c r="AA170">
        <v>61.4</v>
      </c>
      <c r="AB170">
        <v>60.1</v>
      </c>
      <c r="AC170">
        <v>6.1</v>
      </c>
      <c r="AD170">
        <v>0.89</v>
      </c>
      <c r="AE170">
        <v>3.8</v>
      </c>
      <c r="AF170">
        <v>158.5</v>
      </c>
      <c r="AG170">
        <v>0.05</v>
      </c>
      <c r="AH170">
        <v>60.5</v>
      </c>
      <c r="AI170">
        <v>8.5</v>
      </c>
      <c r="AJ170">
        <v>69</v>
      </c>
      <c r="AK170">
        <v>90</v>
      </c>
      <c r="AL170">
        <v>4.7</v>
      </c>
      <c r="AM170">
        <v>0.63</v>
      </c>
      <c r="AN170">
        <v>8.1</v>
      </c>
      <c r="AO170">
        <v>371.8</v>
      </c>
      <c r="AP170">
        <v>0.05</v>
      </c>
      <c r="AQ170">
        <v>90.4</v>
      </c>
      <c r="AR170">
        <v>19.2</v>
      </c>
      <c r="AS170">
        <v>109.5</v>
      </c>
      <c r="AT170">
        <v>412.7</v>
      </c>
      <c r="AU170">
        <v>34.700000000000003</v>
      </c>
      <c r="AV170">
        <v>4.97</v>
      </c>
      <c r="AW170">
        <v>25.4</v>
      </c>
      <c r="AX170">
        <v>1276.5999999999999</v>
      </c>
      <c r="AY170">
        <v>0.23</v>
      </c>
      <c r="AZ170">
        <v>415.1</v>
      </c>
      <c r="BA170">
        <v>63.5</v>
      </c>
      <c r="BB170">
        <v>478.6</v>
      </c>
      <c r="BC170">
        <v>4844097.5999999996</v>
      </c>
      <c r="BD170">
        <v>480.6</v>
      </c>
      <c r="BE170">
        <v>69.2</v>
      </c>
      <c r="BF170">
        <v>342692.1</v>
      </c>
      <c r="BG170">
        <v>13282.6</v>
      </c>
      <c r="BH170">
        <v>4.7</v>
      </c>
      <c r="BI170">
        <v>4877316</v>
      </c>
      <c r="BJ170">
        <v>739809.3</v>
      </c>
      <c r="BK170">
        <v>5617125.2000000002</v>
      </c>
      <c r="BL170">
        <v>0</v>
      </c>
      <c r="BM170">
        <v>13.89</v>
      </c>
      <c r="BN170">
        <v>13.4</v>
      </c>
      <c r="BO170">
        <v>0</v>
      </c>
      <c r="BP170">
        <v>27.29</v>
      </c>
      <c r="BQ170">
        <v>14.8</v>
      </c>
      <c r="BR170">
        <v>14.42</v>
      </c>
      <c r="BS170">
        <v>0</v>
      </c>
      <c r="BT170">
        <v>29.22</v>
      </c>
      <c r="BU170">
        <v>93178630</v>
      </c>
      <c r="BV170">
        <v>64185684</v>
      </c>
      <c r="BW170">
        <v>417714.5</v>
      </c>
      <c r="BX170">
        <v>549730.4</v>
      </c>
      <c r="BY170">
        <v>0</v>
      </c>
      <c r="BZ170">
        <v>10198027</v>
      </c>
      <c r="CA170">
        <v>3784666.5</v>
      </c>
      <c r="CB170">
        <v>0</v>
      </c>
      <c r="CC170">
        <v>0</v>
      </c>
      <c r="CD170">
        <v>2649116.5</v>
      </c>
      <c r="CE170">
        <v>2031160.6</v>
      </c>
      <c r="CF170">
        <v>0</v>
      </c>
      <c r="CG170">
        <v>26591.5</v>
      </c>
      <c r="CH170">
        <v>0</v>
      </c>
      <c r="CI170">
        <v>625861.6</v>
      </c>
      <c r="CJ170">
        <v>11358508</v>
      </c>
      <c r="CK170">
        <v>684.6</v>
      </c>
      <c r="CL170">
        <v>0</v>
      </c>
      <c r="CM170">
        <v>0</v>
      </c>
      <c r="CN170">
        <v>21493692</v>
      </c>
      <c r="CO170">
        <v>40042876</v>
      </c>
      <c r="CP170">
        <v>0</v>
      </c>
      <c r="CQ170">
        <v>277.3</v>
      </c>
      <c r="CR170">
        <v>107</v>
      </c>
      <c r="CS170">
        <v>0</v>
      </c>
      <c r="CT170">
        <v>1991.9</v>
      </c>
      <c r="CU170">
        <v>0</v>
      </c>
      <c r="CV170">
        <v>0</v>
      </c>
      <c r="CW170">
        <v>2024.2</v>
      </c>
      <c r="CX170">
        <v>2366</v>
      </c>
      <c r="CY170">
        <v>0</v>
      </c>
      <c r="CZ170">
        <v>1962.3</v>
      </c>
      <c r="DA170">
        <v>0</v>
      </c>
      <c r="DB170">
        <v>197</v>
      </c>
      <c r="DC170">
        <v>1657</v>
      </c>
      <c r="DD170">
        <v>146.30000000000001</v>
      </c>
      <c r="DE170">
        <v>0</v>
      </c>
      <c r="DF170">
        <v>0</v>
      </c>
      <c r="DG170">
        <v>11006.4</v>
      </c>
      <c r="DH170">
        <v>0</v>
      </c>
      <c r="DI170">
        <v>11029.6</v>
      </c>
      <c r="DJ170">
        <v>1077.5</v>
      </c>
      <c r="DK170">
        <v>0</v>
      </c>
      <c r="DL170">
        <v>0</v>
      </c>
      <c r="DM170">
        <v>0</v>
      </c>
      <c r="DN170">
        <v>0.28000000000000003</v>
      </c>
      <c r="DO170">
        <v>0</v>
      </c>
      <c r="DP170">
        <v>0</v>
      </c>
      <c r="DQ170">
        <v>0</v>
      </c>
    </row>
    <row r="171" spans="1:121" x14ac:dyDescent="0.45">
      <c r="A171" t="s">
        <v>154</v>
      </c>
      <c r="B171">
        <v>2035</v>
      </c>
      <c r="C171">
        <v>86894880</v>
      </c>
      <c r="D171">
        <v>2385764</v>
      </c>
      <c r="E171">
        <v>0</v>
      </c>
      <c r="F171">
        <v>1106926.7</v>
      </c>
      <c r="G171">
        <v>90387573.799999997</v>
      </c>
      <c r="H171">
        <v>83770481.099999994</v>
      </c>
      <c r="I171">
        <v>23874488.899999999</v>
      </c>
      <c r="J171">
        <v>86924820</v>
      </c>
      <c r="K171">
        <v>90462260</v>
      </c>
      <c r="L171">
        <v>3.5900000000000001E-2</v>
      </c>
      <c r="M171">
        <v>5.3999999999999999E-2</v>
      </c>
      <c r="N171">
        <v>0.183</v>
      </c>
      <c r="O171">
        <v>89334.78</v>
      </c>
      <c r="P171">
        <v>19154.7</v>
      </c>
      <c r="Q171">
        <v>0.97</v>
      </c>
      <c r="R171">
        <v>0.97</v>
      </c>
      <c r="S171">
        <v>17.600000000000001</v>
      </c>
      <c r="T171">
        <v>1.4</v>
      </c>
      <c r="U171">
        <v>0.19</v>
      </c>
      <c r="V171">
        <v>2.5</v>
      </c>
      <c r="W171">
        <v>62.2</v>
      </c>
      <c r="X171">
        <v>0.03</v>
      </c>
      <c r="Y171">
        <v>17.7</v>
      </c>
      <c r="Z171">
        <v>4.3</v>
      </c>
      <c r="AA171">
        <v>22</v>
      </c>
      <c r="AB171">
        <v>27.1</v>
      </c>
      <c r="AC171">
        <v>2.5</v>
      </c>
      <c r="AD171">
        <v>0.36</v>
      </c>
      <c r="AE171">
        <v>2.6</v>
      </c>
      <c r="AF171">
        <v>81.599999999999994</v>
      </c>
      <c r="AG171">
        <v>0.04</v>
      </c>
      <c r="AH171">
        <v>27.2</v>
      </c>
      <c r="AI171">
        <v>5.0999999999999996</v>
      </c>
      <c r="AJ171">
        <v>32.299999999999997</v>
      </c>
      <c r="AK171">
        <v>115</v>
      </c>
      <c r="AL171">
        <v>6.9</v>
      </c>
      <c r="AM171">
        <v>0.96</v>
      </c>
      <c r="AN171">
        <v>9.4</v>
      </c>
      <c r="AO171">
        <v>446.5</v>
      </c>
      <c r="AP171">
        <v>0.06</v>
      </c>
      <c r="AQ171">
        <v>115.5</v>
      </c>
      <c r="AR171">
        <v>22.7</v>
      </c>
      <c r="AS171">
        <v>138.19999999999999</v>
      </c>
      <c r="AT171">
        <v>396.2</v>
      </c>
      <c r="AU171">
        <v>33</v>
      </c>
      <c r="AV171">
        <v>4.72</v>
      </c>
      <c r="AW171">
        <v>24.8</v>
      </c>
      <c r="AX171">
        <v>1231.4000000000001</v>
      </c>
      <c r="AY171">
        <v>0.23</v>
      </c>
      <c r="AZ171">
        <v>398.5</v>
      </c>
      <c r="BA171">
        <v>61.5</v>
      </c>
      <c r="BB171">
        <v>460</v>
      </c>
      <c r="BC171">
        <v>1610926</v>
      </c>
      <c r="BD171">
        <v>125</v>
      </c>
      <c r="BE171">
        <v>17.600000000000001</v>
      </c>
      <c r="BF171">
        <v>227792</v>
      </c>
      <c r="BG171">
        <v>5703.8</v>
      </c>
      <c r="BH171">
        <v>3.1</v>
      </c>
      <c r="BI171">
        <v>1619468.6</v>
      </c>
      <c r="BJ171">
        <v>398625.2</v>
      </c>
      <c r="BK171">
        <v>2018093.8</v>
      </c>
      <c r="BL171">
        <v>0</v>
      </c>
      <c r="BM171">
        <v>13.2</v>
      </c>
      <c r="BN171">
        <v>18.02</v>
      </c>
      <c r="BO171">
        <v>0</v>
      </c>
      <c r="BP171">
        <v>31.21</v>
      </c>
      <c r="BQ171">
        <v>14.22</v>
      </c>
      <c r="BR171">
        <v>19.79</v>
      </c>
      <c r="BS171">
        <v>0</v>
      </c>
      <c r="BT171">
        <v>34.01</v>
      </c>
      <c r="BU171">
        <v>93714600</v>
      </c>
      <c r="BV171">
        <v>66513080</v>
      </c>
      <c r="BW171">
        <v>2024988.2</v>
      </c>
      <c r="BX171">
        <v>549317</v>
      </c>
      <c r="BY171">
        <v>0</v>
      </c>
      <c r="BZ171">
        <v>10154327</v>
      </c>
      <c r="CA171">
        <v>890360.4</v>
      </c>
      <c r="CB171">
        <v>0</v>
      </c>
      <c r="CC171">
        <v>0</v>
      </c>
      <c r="CD171">
        <v>3669969.5</v>
      </c>
      <c r="CE171">
        <v>1619938.2</v>
      </c>
      <c r="CF171">
        <v>0</v>
      </c>
      <c r="CG171">
        <v>7074.6</v>
      </c>
      <c r="CH171">
        <v>0</v>
      </c>
      <c r="CI171">
        <v>614825.4</v>
      </c>
      <c r="CJ171">
        <v>11340396</v>
      </c>
      <c r="CK171">
        <v>289.7</v>
      </c>
      <c r="CL171">
        <v>0</v>
      </c>
      <c r="CM171">
        <v>0</v>
      </c>
      <c r="CN171">
        <v>21374248</v>
      </c>
      <c r="CO171">
        <v>41468868</v>
      </c>
      <c r="CP171">
        <v>0</v>
      </c>
      <c r="CQ171">
        <v>1369</v>
      </c>
      <c r="CR171">
        <v>107</v>
      </c>
      <c r="CS171">
        <v>0</v>
      </c>
      <c r="CT171">
        <v>604.9</v>
      </c>
      <c r="CU171">
        <v>0</v>
      </c>
      <c r="CV171">
        <v>0</v>
      </c>
      <c r="CW171">
        <v>2845.4</v>
      </c>
      <c r="CX171">
        <v>2366</v>
      </c>
      <c r="CY171">
        <v>0</v>
      </c>
      <c r="CZ171">
        <v>1962.3</v>
      </c>
      <c r="DA171">
        <v>0</v>
      </c>
      <c r="DB171">
        <v>197</v>
      </c>
      <c r="DC171">
        <v>1657</v>
      </c>
      <c r="DD171">
        <v>140.69999999999999</v>
      </c>
      <c r="DE171">
        <v>0</v>
      </c>
      <c r="DF171">
        <v>0</v>
      </c>
      <c r="DG171">
        <v>11308.6</v>
      </c>
      <c r="DH171">
        <v>0</v>
      </c>
      <c r="DI171">
        <v>11484.8</v>
      </c>
      <c r="DJ171">
        <v>6275.9</v>
      </c>
      <c r="DK171">
        <v>0</v>
      </c>
      <c r="DL171">
        <v>0</v>
      </c>
      <c r="DM171">
        <v>0</v>
      </c>
      <c r="DN171">
        <v>0.28000000000000003</v>
      </c>
      <c r="DO171">
        <v>0</v>
      </c>
      <c r="DP171">
        <v>0</v>
      </c>
      <c r="DQ171">
        <v>0</v>
      </c>
    </row>
    <row r="172" spans="1:121" x14ac:dyDescent="0.45">
      <c r="A172" t="s">
        <v>154</v>
      </c>
      <c r="B172">
        <v>2040</v>
      </c>
      <c r="C172">
        <v>93076930</v>
      </c>
      <c r="D172">
        <v>4226895.5</v>
      </c>
      <c r="E172">
        <v>0</v>
      </c>
      <c r="F172">
        <v>1107362.3</v>
      </c>
      <c r="G172">
        <v>98411187</v>
      </c>
      <c r="H172">
        <v>89730320.5</v>
      </c>
      <c r="I172">
        <v>24393058.699999999</v>
      </c>
      <c r="J172">
        <v>85362500</v>
      </c>
      <c r="K172">
        <v>89054376</v>
      </c>
      <c r="L172">
        <v>3.5900000000000001E-2</v>
      </c>
      <c r="M172">
        <v>5.3999999999999999E-2</v>
      </c>
      <c r="N172">
        <v>0.183</v>
      </c>
      <c r="O172">
        <v>86560.1</v>
      </c>
      <c r="P172">
        <v>21016.5</v>
      </c>
      <c r="Q172">
        <v>0.98</v>
      </c>
      <c r="R172">
        <v>0.98</v>
      </c>
      <c r="S172">
        <v>11.9</v>
      </c>
      <c r="T172">
        <v>0.9</v>
      </c>
      <c r="U172">
        <v>0.13</v>
      </c>
      <c r="V172">
        <v>2</v>
      </c>
      <c r="W172">
        <v>43</v>
      </c>
      <c r="X172">
        <v>0.03</v>
      </c>
      <c r="Y172">
        <v>11.9</v>
      </c>
      <c r="Z172">
        <v>3.3</v>
      </c>
      <c r="AA172">
        <v>15.2</v>
      </c>
      <c r="AB172">
        <v>17.3</v>
      </c>
      <c r="AC172">
        <v>1.6</v>
      </c>
      <c r="AD172">
        <v>0.22</v>
      </c>
      <c r="AE172">
        <v>2</v>
      </c>
      <c r="AF172">
        <v>53.9</v>
      </c>
      <c r="AG172">
        <v>0.03</v>
      </c>
      <c r="AH172">
        <v>17.399999999999999</v>
      </c>
      <c r="AI172">
        <v>3.6</v>
      </c>
      <c r="AJ172">
        <v>21.1</v>
      </c>
      <c r="AK172">
        <v>130.1</v>
      </c>
      <c r="AL172">
        <v>8.1999999999999993</v>
      </c>
      <c r="AM172">
        <v>1.1299999999999999</v>
      </c>
      <c r="AN172">
        <v>11.2</v>
      </c>
      <c r="AO172">
        <v>498.4</v>
      </c>
      <c r="AP172">
        <v>0.08</v>
      </c>
      <c r="AQ172">
        <v>130.6</v>
      </c>
      <c r="AR172">
        <v>26</v>
      </c>
      <c r="AS172">
        <v>156.69999999999999</v>
      </c>
      <c r="AT172">
        <v>327</v>
      </c>
      <c r="AU172">
        <v>25.8</v>
      </c>
      <c r="AV172">
        <v>3.67</v>
      </c>
      <c r="AW172">
        <v>21.9</v>
      </c>
      <c r="AX172">
        <v>1069.4000000000001</v>
      </c>
      <c r="AY172">
        <v>0.18</v>
      </c>
      <c r="AZ172">
        <v>328.8</v>
      </c>
      <c r="BA172">
        <v>53.8</v>
      </c>
      <c r="BB172">
        <v>382.5</v>
      </c>
      <c r="BC172">
        <v>1170846.6000000001</v>
      </c>
      <c r="BD172">
        <v>89.8</v>
      </c>
      <c r="BE172">
        <v>12.7</v>
      </c>
      <c r="BF172">
        <v>197003.4</v>
      </c>
      <c r="BG172">
        <v>4247.3999999999996</v>
      </c>
      <c r="BH172">
        <v>2.9</v>
      </c>
      <c r="BI172">
        <v>1176981.2</v>
      </c>
      <c r="BJ172">
        <v>324362.40000000002</v>
      </c>
      <c r="BK172">
        <v>1501343.6</v>
      </c>
      <c r="BL172">
        <v>0</v>
      </c>
      <c r="BM172">
        <v>11.03</v>
      </c>
      <c r="BN172">
        <v>16.649999999999999</v>
      </c>
      <c r="BO172">
        <v>0</v>
      </c>
      <c r="BP172">
        <v>27.68</v>
      </c>
      <c r="BQ172">
        <v>12</v>
      </c>
      <c r="BR172">
        <v>18.59</v>
      </c>
      <c r="BS172">
        <v>0</v>
      </c>
      <c r="BT172">
        <v>30.59</v>
      </c>
      <c r="BU172">
        <v>101877880</v>
      </c>
      <c r="BV172">
        <v>74018130</v>
      </c>
      <c r="BW172">
        <v>3589109.5</v>
      </c>
      <c r="BX172">
        <v>529483</v>
      </c>
      <c r="BY172">
        <v>0</v>
      </c>
      <c r="BZ172">
        <v>10215908</v>
      </c>
      <c r="CA172">
        <v>643109.4</v>
      </c>
      <c r="CB172">
        <v>0</v>
      </c>
      <c r="CC172">
        <v>0</v>
      </c>
      <c r="CD172">
        <v>3595998</v>
      </c>
      <c r="CE172">
        <v>1224802.8</v>
      </c>
      <c r="CF172">
        <v>0</v>
      </c>
      <c r="CG172">
        <v>6581.7</v>
      </c>
      <c r="CH172">
        <v>0</v>
      </c>
      <c r="CI172">
        <v>568105.4</v>
      </c>
      <c r="CJ172">
        <v>11082539</v>
      </c>
      <c r="CK172">
        <v>112.1</v>
      </c>
      <c r="CL172">
        <v>0</v>
      </c>
      <c r="CM172">
        <v>0</v>
      </c>
      <c r="CN172">
        <v>24937406</v>
      </c>
      <c r="CO172">
        <v>45484724</v>
      </c>
      <c r="CP172">
        <v>0</v>
      </c>
      <c r="CQ172">
        <v>2781.2</v>
      </c>
      <c r="CR172">
        <v>107</v>
      </c>
      <c r="CS172">
        <v>0</v>
      </c>
      <c r="CT172">
        <v>604.9</v>
      </c>
      <c r="CU172">
        <v>0</v>
      </c>
      <c r="CV172">
        <v>0</v>
      </c>
      <c r="CW172">
        <v>2903.5</v>
      </c>
      <c r="CX172">
        <v>2366</v>
      </c>
      <c r="CY172">
        <v>0</v>
      </c>
      <c r="CZ172">
        <v>1939.8</v>
      </c>
      <c r="DA172">
        <v>0</v>
      </c>
      <c r="DB172">
        <v>197</v>
      </c>
      <c r="DC172">
        <v>1657</v>
      </c>
      <c r="DD172">
        <v>139.5</v>
      </c>
      <c r="DE172">
        <v>0</v>
      </c>
      <c r="DF172">
        <v>0</v>
      </c>
      <c r="DG172">
        <v>13989.8</v>
      </c>
      <c r="DH172">
        <v>0</v>
      </c>
      <c r="DI172">
        <v>12390.1</v>
      </c>
      <c r="DJ172">
        <v>10785.5</v>
      </c>
      <c r="DK172">
        <v>0</v>
      </c>
      <c r="DL172">
        <v>0</v>
      </c>
      <c r="DM172">
        <v>0</v>
      </c>
      <c r="DN172">
        <v>0.28000000000000003</v>
      </c>
      <c r="DO172">
        <v>0</v>
      </c>
      <c r="DP172">
        <v>0</v>
      </c>
      <c r="DQ172">
        <v>0</v>
      </c>
    </row>
    <row r="173" spans="1:121" x14ac:dyDescent="0.45">
      <c r="A173" t="s">
        <v>154</v>
      </c>
      <c r="B173">
        <v>2045</v>
      </c>
      <c r="C173">
        <v>98639810</v>
      </c>
      <c r="D173">
        <v>6882839</v>
      </c>
      <c r="E173">
        <v>0</v>
      </c>
      <c r="F173">
        <v>1203463.8999999999</v>
      </c>
      <c r="G173">
        <v>106726114.59999999</v>
      </c>
      <c r="H173">
        <v>95093198.5</v>
      </c>
      <c r="I173">
        <v>25344523</v>
      </c>
      <c r="J173">
        <v>99620240</v>
      </c>
      <c r="K173">
        <v>95378040</v>
      </c>
      <c r="L173">
        <v>3.5900000000000001E-2</v>
      </c>
      <c r="M173">
        <v>5.3999999999999999E-2</v>
      </c>
      <c r="N173">
        <v>0.183</v>
      </c>
      <c r="O173">
        <v>87251.8</v>
      </c>
      <c r="P173">
        <v>22541.5</v>
      </c>
      <c r="Q173">
        <v>0.97</v>
      </c>
      <c r="R173">
        <v>0.97</v>
      </c>
      <c r="S173">
        <v>15.8</v>
      </c>
      <c r="T173">
        <v>1.1000000000000001</v>
      </c>
      <c r="U173">
        <v>0.16</v>
      </c>
      <c r="V173">
        <v>1.4</v>
      </c>
      <c r="W173">
        <v>56.4</v>
      </c>
      <c r="X173">
        <v>0.01</v>
      </c>
      <c r="Y173">
        <v>15.8</v>
      </c>
      <c r="Z173">
        <v>3.1</v>
      </c>
      <c r="AA173">
        <v>18.899999999999999</v>
      </c>
      <c r="AB173">
        <v>21.6</v>
      </c>
      <c r="AC173">
        <v>1.8</v>
      </c>
      <c r="AD173">
        <v>0.26</v>
      </c>
      <c r="AE173">
        <v>1.5</v>
      </c>
      <c r="AF173">
        <v>68</v>
      </c>
      <c r="AG173">
        <v>0.01</v>
      </c>
      <c r="AH173">
        <v>21.7</v>
      </c>
      <c r="AI173">
        <v>3.6</v>
      </c>
      <c r="AJ173">
        <v>25.3</v>
      </c>
      <c r="AK173">
        <v>128.1</v>
      </c>
      <c r="AL173">
        <v>6.9</v>
      </c>
      <c r="AM173">
        <v>0.94</v>
      </c>
      <c r="AN173">
        <v>12.2</v>
      </c>
      <c r="AO173">
        <v>528.79999999999995</v>
      </c>
      <c r="AP173">
        <v>0.09</v>
      </c>
      <c r="AQ173">
        <v>128.6</v>
      </c>
      <c r="AR173">
        <v>28</v>
      </c>
      <c r="AS173">
        <v>156.6</v>
      </c>
      <c r="AT173">
        <v>315</v>
      </c>
      <c r="AU173">
        <v>22.2</v>
      </c>
      <c r="AV173">
        <v>3.13</v>
      </c>
      <c r="AW173">
        <v>23.4</v>
      </c>
      <c r="AX173">
        <v>1115.3</v>
      </c>
      <c r="AY173">
        <v>0.17</v>
      </c>
      <c r="AZ173">
        <v>316.60000000000002</v>
      </c>
      <c r="BA173">
        <v>56.7</v>
      </c>
      <c r="BB173">
        <v>373.3</v>
      </c>
      <c r="BC173">
        <v>1563850.3</v>
      </c>
      <c r="BD173">
        <v>112.8</v>
      </c>
      <c r="BE173">
        <v>15.8</v>
      </c>
      <c r="BF173">
        <v>140924.9</v>
      </c>
      <c r="BG173">
        <v>5588.2</v>
      </c>
      <c r="BH173">
        <v>1</v>
      </c>
      <c r="BI173">
        <v>1571528.5</v>
      </c>
      <c r="BJ173">
        <v>307734.59999999998</v>
      </c>
      <c r="BK173">
        <v>1879263</v>
      </c>
      <c r="BL173">
        <v>0</v>
      </c>
      <c r="BM173">
        <v>11.1</v>
      </c>
      <c r="BN173">
        <v>16.47</v>
      </c>
      <c r="BO173">
        <v>0</v>
      </c>
      <c r="BP173">
        <v>27.58</v>
      </c>
      <c r="BQ173">
        <v>12.25</v>
      </c>
      <c r="BR173">
        <v>18.82</v>
      </c>
      <c r="BS173">
        <v>0</v>
      </c>
      <c r="BT173">
        <v>31.07</v>
      </c>
      <c r="BU173">
        <v>102193650</v>
      </c>
      <c r="BV173">
        <v>81381590</v>
      </c>
      <c r="BW173">
        <v>5851305</v>
      </c>
      <c r="BX173">
        <v>531693.30000000005</v>
      </c>
      <c r="BY173">
        <v>0</v>
      </c>
      <c r="BZ173">
        <v>10295806</v>
      </c>
      <c r="CA173">
        <v>786025.2</v>
      </c>
      <c r="CB173">
        <v>0</v>
      </c>
      <c r="CC173">
        <v>0</v>
      </c>
      <c r="CD173">
        <v>3549225.5</v>
      </c>
      <c r="CE173">
        <v>1823980.2</v>
      </c>
      <c r="CF173">
        <v>0</v>
      </c>
      <c r="CG173">
        <v>96.5</v>
      </c>
      <c r="CH173">
        <v>0</v>
      </c>
      <c r="CI173">
        <v>568956.80000000005</v>
      </c>
      <c r="CJ173">
        <v>954196.8</v>
      </c>
      <c r="CK173">
        <v>0</v>
      </c>
      <c r="CL173">
        <v>0</v>
      </c>
      <c r="CM173">
        <v>0</v>
      </c>
      <c r="CN173">
        <v>29477020</v>
      </c>
      <c r="CO173">
        <v>48355344</v>
      </c>
      <c r="CP173">
        <v>0</v>
      </c>
      <c r="CQ173">
        <v>4419.8</v>
      </c>
      <c r="CR173">
        <v>107</v>
      </c>
      <c r="CS173">
        <v>0</v>
      </c>
      <c r="CT173">
        <v>604.9</v>
      </c>
      <c r="CU173">
        <v>0</v>
      </c>
      <c r="CV173">
        <v>0</v>
      </c>
      <c r="CW173">
        <v>2961.7</v>
      </c>
      <c r="CX173">
        <v>2206</v>
      </c>
      <c r="CY173">
        <v>0</v>
      </c>
      <c r="CZ173">
        <v>1939.8</v>
      </c>
      <c r="DA173">
        <v>0</v>
      </c>
      <c r="DB173">
        <v>197</v>
      </c>
      <c r="DC173">
        <v>142.19999999999999</v>
      </c>
      <c r="DD173">
        <v>134.5</v>
      </c>
      <c r="DE173">
        <v>0</v>
      </c>
      <c r="DF173">
        <v>0</v>
      </c>
      <c r="DG173">
        <v>16307.7</v>
      </c>
      <c r="DH173">
        <v>0</v>
      </c>
      <c r="DI173">
        <v>12903.1</v>
      </c>
      <c r="DJ173">
        <v>18080.099999999999</v>
      </c>
      <c r="DK173">
        <v>0</v>
      </c>
      <c r="DL173">
        <v>0</v>
      </c>
      <c r="DM173">
        <v>0</v>
      </c>
      <c r="DN173">
        <v>0.28000000000000003</v>
      </c>
      <c r="DO173">
        <v>0</v>
      </c>
      <c r="DP173">
        <v>0</v>
      </c>
      <c r="DQ173">
        <v>0</v>
      </c>
    </row>
    <row r="174" spans="1:121" x14ac:dyDescent="0.45">
      <c r="A174" t="s">
        <v>154</v>
      </c>
      <c r="B174">
        <v>2050</v>
      </c>
      <c r="C174">
        <v>103736824</v>
      </c>
      <c r="D174">
        <v>7220572</v>
      </c>
      <c r="E174">
        <v>0</v>
      </c>
      <c r="F174">
        <v>1229364.8</v>
      </c>
      <c r="G174">
        <v>112186757.8</v>
      </c>
      <c r="H174">
        <v>100006888</v>
      </c>
      <c r="I174">
        <v>20059683.800000001</v>
      </c>
      <c r="J174">
        <v>96601290</v>
      </c>
      <c r="K174">
        <v>96853960</v>
      </c>
      <c r="L174">
        <v>3.5900000000000001E-2</v>
      </c>
      <c r="M174">
        <v>5.3999999999999999E-2</v>
      </c>
      <c r="N174">
        <v>0.183</v>
      </c>
      <c r="O174">
        <v>86468.76</v>
      </c>
      <c r="P174">
        <v>23787.200000000001</v>
      </c>
      <c r="Q174">
        <v>0.97</v>
      </c>
      <c r="R174">
        <v>0.97</v>
      </c>
      <c r="S174">
        <v>14.4</v>
      </c>
      <c r="T174">
        <v>0.9</v>
      </c>
      <c r="U174">
        <v>0.13</v>
      </c>
      <c r="V174">
        <v>1.2</v>
      </c>
      <c r="W174">
        <v>55.5</v>
      </c>
      <c r="X174">
        <v>0.01</v>
      </c>
      <c r="Y174">
        <v>14.5</v>
      </c>
      <c r="Z174">
        <v>2.9</v>
      </c>
      <c r="AA174">
        <v>17.399999999999999</v>
      </c>
      <c r="AB174">
        <v>17.600000000000001</v>
      </c>
      <c r="AC174">
        <v>1.3</v>
      </c>
      <c r="AD174">
        <v>0.18</v>
      </c>
      <c r="AE174">
        <v>1.3</v>
      </c>
      <c r="AF174">
        <v>62.1</v>
      </c>
      <c r="AG174">
        <v>0.01</v>
      </c>
      <c r="AH174">
        <v>17.7</v>
      </c>
      <c r="AI174">
        <v>3.2</v>
      </c>
      <c r="AJ174">
        <v>20.9</v>
      </c>
      <c r="AK174">
        <v>128.30000000000001</v>
      </c>
      <c r="AL174">
        <v>6.3</v>
      </c>
      <c r="AM174">
        <v>0.84</v>
      </c>
      <c r="AN174">
        <v>13.4</v>
      </c>
      <c r="AO174">
        <v>552.70000000000005</v>
      </c>
      <c r="AP174">
        <v>0.1</v>
      </c>
      <c r="AQ174">
        <v>128.69999999999999</v>
      </c>
      <c r="AR174">
        <v>29.9</v>
      </c>
      <c r="AS174">
        <v>158.6</v>
      </c>
      <c r="AT174">
        <v>291.2</v>
      </c>
      <c r="AU174">
        <v>18.7</v>
      </c>
      <c r="AV174">
        <v>2.6</v>
      </c>
      <c r="AW174">
        <v>23</v>
      </c>
      <c r="AX174">
        <v>1090.9000000000001</v>
      </c>
      <c r="AY174">
        <v>0.15</v>
      </c>
      <c r="AZ174">
        <v>292.39999999999998</v>
      </c>
      <c r="BA174">
        <v>55.5</v>
      </c>
      <c r="BB174">
        <v>347.9</v>
      </c>
      <c r="BC174">
        <v>1572688.5</v>
      </c>
      <c r="BD174">
        <v>99</v>
      </c>
      <c r="BE174">
        <v>13.7</v>
      </c>
      <c r="BF174">
        <v>135985.60000000001</v>
      </c>
      <c r="BG174">
        <v>6043.7</v>
      </c>
      <c r="BH174">
        <v>0.8</v>
      </c>
      <c r="BI174">
        <v>1579370.7</v>
      </c>
      <c r="BJ174">
        <v>316302.2</v>
      </c>
      <c r="BK174">
        <v>1895672.9</v>
      </c>
      <c r="BL174">
        <v>0</v>
      </c>
      <c r="BM174">
        <v>10.38</v>
      </c>
      <c r="BN174">
        <v>16.399999999999999</v>
      </c>
      <c r="BO174">
        <v>0</v>
      </c>
      <c r="BP174">
        <v>26.77</v>
      </c>
      <c r="BQ174">
        <v>11.47</v>
      </c>
      <c r="BR174">
        <v>18.72</v>
      </c>
      <c r="BS174">
        <v>0</v>
      </c>
      <c r="BT174">
        <v>30.19</v>
      </c>
      <c r="BU174">
        <v>112131220</v>
      </c>
      <c r="BV174">
        <v>92127070</v>
      </c>
      <c r="BW174">
        <v>6162285</v>
      </c>
      <c r="BX174">
        <v>277507.59999999998</v>
      </c>
      <c r="BY174">
        <v>0</v>
      </c>
      <c r="BZ174">
        <v>10151417</v>
      </c>
      <c r="CA174">
        <v>658653.30000000005</v>
      </c>
      <c r="CB174">
        <v>0</v>
      </c>
      <c r="CC174">
        <v>0</v>
      </c>
      <c r="CD174">
        <v>3538222</v>
      </c>
      <c r="CE174">
        <v>2207880.2000000002</v>
      </c>
      <c r="CF174">
        <v>0</v>
      </c>
      <c r="CG174">
        <v>59.5</v>
      </c>
      <c r="CH174">
        <v>0</v>
      </c>
      <c r="CI174">
        <v>546330.19999999995</v>
      </c>
      <c r="CJ174">
        <v>0</v>
      </c>
      <c r="CK174">
        <v>0</v>
      </c>
      <c r="CL174">
        <v>0</v>
      </c>
      <c r="CM174">
        <v>0</v>
      </c>
      <c r="CN174">
        <v>33866484</v>
      </c>
      <c r="CO174">
        <v>54722370</v>
      </c>
      <c r="CP174">
        <v>0</v>
      </c>
      <c r="CQ174">
        <v>4523.7</v>
      </c>
      <c r="CR174">
        <v>74</v>
      </c>
      <c r="CS174">
        <v>0</v>
      </c>
      <c r="CT174">
        <v>585.4</v>
      </c>
      <c r="CU174">
        <v>0</v>
      </c>
      <c r="CV174">
        <v>0</v>
      </c>
      <c r="CW174">
        <v>3056.6</v>
      </c>
      <c r="CX174">
        <v>2155</v>
      </c>
      <c r="CY174">
        <v>0</v>
      </c>
      <c r="CZ174">
        <v>2838.1</v>
      </c>
      <c r="DA174">
        <v>0</v>
      </c>
      <c r="DB174">
        <v>197</v>
      </c>
      <c r="DC174">
        <v>0</v>
      </c>
      <c r="DD174">
        <v>95.9</v>
      </c>
      <c r="DE174">
        <v>0</v>
      </c>
      <c r="DF174">
        <v>0</v>
      </c>
      <c r="DG174">
        <v>19262.900000000001</v>
      </c>
      <c r="DH174">
        <v>0</v>
      </c>
      <c r="DI174">
        <v>14795.6</v>
      </c>
      <c r="DJ174">
        <v>17693.900000000001</v>
      </c>
      <c r="DK174">
        <v>0</v>
      </c>
      <c r="DL174">
        <v>0</v>
      </c>
      <c r="DM174">
        <v>0</v>
      </c>
      <c r="DN174">
        <v>0.28000000000000003</v>
      </c>
      <c r="DO174">
        <v>0</v>
      </c>
      <c r="DP174">
        <v>0</v>
      </c>
      <c r="DQ174">
        <v>0</v>
      </c>
    </row>
    <row r="175" spans="1:121" x14ac:dyDescent="0.45">
      <c r="A175" t="s">
        <v>160</v>
      </c>
      <c r="B175">
        <v>2024</v>
      </c>
      <c r="C175">
        <v>90564100</v>
      </c>
      <c r="D175">
        <v>1577.8</v>
      </c>
      <c r="E175">
        <v>678276.8</v>
      </c>
      <c r="F175">
        <v>1519974</v>
      </c>
      <c r="G175">
        <v>92763928.200000003</v>
      </c>
      <c r="H175">
        <v>87307471.5</v>
      </c>
      <c r="I175">
        <v>84421170.299999997</v>
      </c>
      <c r="J175">
        <v>88500260</v>
      </c>
      <c r="K175">
        <v>82016380</v>
      </c>
      <c r="L175">
        <v>3.5900000000000001E-2</v>
      </c>
      <c r="M175">
        <v>5.3999999999999999E-2</v>
      </c>
      <c r="N175">
        <v>0.1739</v>
      </c>
      <c r="O175">
        <v>13569.53</v>
      </c>
      <c r="P175">
        <v>21983.599999999999</v>
      </c>
      <c r="Q175">
        <v>0.24</v>
      </c>
      <c r="R175">
        <v>0.42</v>
      </c>
      <c r="S175">
        <v>758.4</v>
      </c>
      <c r="T175">
        <v>85.3</v>
      </c>
      <c r="U175">
        <v>12.39</v>
      </c>
      <c r="V175">
        <v>26.2</v>
      </c>
      <c r="W175">
        <v>1720.2</v>
      </c>
      <c r="X175">
        <v>0.4</v>
      </c>
      <c r="Y175">
        <v>764.3</v>
      </c>
      <c r="Z175">
        <v>77.599999999999994</v>
      </c>
      <c r="AA175">
        <v>841.9</v>
      </c>
      <c r="AB175">
        <v>597.4</v>
      </c>
      <c r="AC175">
        <v>66.7</v>
      </c>
      <c r="AD175">
        <v>9.69</v>
      </c>
      <c r="AE175">
        <v>21.3</v>
      </c>
      <c r="AF175">
        <v>1369.6</v>
      </c>
      <c r="AG175">
        <v>0.32</v>
      </c>
      <c r="AH175">
        <v>602</v>
      </c>
      <c r="AI175">
        <v>62.2</v>
      </c>
      <c r="AJ175">
        <v>664.2</v>
      </c>
      <c r="AK175">
        <v>343.7</v>
      </c>
      <c r="AL175">
        <v>27.7</v>
      </c>
      <c r="AM175">
        <v>3.96</v>
      </c>
      <c r="AN175">
        <v>21.7</v>
      </c>
      <c r="AO175">
        <v>1097.3</v>
      </c>
      <c r="AP175">
        <v>0.18</v>
      </c>
      <c r="AQ175">
        <v>345.6</v>
      </c>
      <c r="AR175">
        <v>54.5</v>
      </c>
      <c r="AS175">
        <v>400</v>
      </c>
      <c r="AT175">
        <v>800.3</v>
      </c>
      <c r="AU175">
        <v>67.3</v>
      </c>
      <c r="AV175">
        <v>9.74</v>
      </c>
      <c r="AW175">
        <v>49.4</v>
      </c>
      <c r="AX175">
        <v>2376.4</v>
      </c>
      <c r="AY175">
        <v>0.49</v>
      </c>
      <c r="AZ175">
        <v>804.9</v>
      </c>
      <c r="BA175">
        <v>120.3</v>
      </c>
      <c r="BB175">
        <v>925.3</v>
      </c>
      <c r="BC175">
        <v>64984705.600000001</v>
      </c>
      <c r="BD175">
        <v>7311</v>
      </c>
      <c r="BE175">
        <v>1061.9000000000001</v>
      </c>
      <c r="BF175">
        <v>2247755.4</v>
      </c>
      <c r="BG175">
        <v>147355.9</v>
      </c>
      <c r="BH175">
        <v>34.1</v>
      </c>
      <c r="BI175">
        <v>65492469.600000001</v>
      </c>
      <c r="BJ175">
        <v>6648280.7000000002</v>
      </c>
      <c r="BK175">
        <v>72140750.299999997</v>
      </c>
      <c r="BL175">
        <v>0</v>
      </c>
      <c r="BM175">
        <v>28.51</v>
      </c>
      <c r="BN175">
        <v>3.07</v>
      </c>
      <c r="BO175">
        <v>0</v>
      </c>
      <c r="BP175">
        <v>31.58</v>
      </c>
      <c r="BQ175">
        <v>30.35</v>
      </c>
      <c r="BR175">
        <v>3.37</v>
      </c>
      <c r="BS175">
        <v>0</v>
      </c>
      <c r="BT175">
        <v>33.72</v>
      </c>
      <c r="BU175">
        <v>86253656</v>
      </c>
      <c r="BV175">
        <v>8342758.5</v>
      </c>
      <c r="BW175">
        <v>1355.5</v>
      </c>
      <c r="BX175">
        <v>61790.7</v>
      </c>
      <c r="BY175">
        <v>0</v>
      </c>
      <c r="BZ175">
        <v>0</v>
      </c>
      <c r="CA175">
        <v>61732136</v>
      </c>
      <c r="CB175">
        <v>0</v>
      </c>
      <c r="CC175">
        <v>0</v>
      </c>
      <c r="CD175">
        <v>323801.8</v>
      </c>
      <c r="CE175">
        <v>4171185.2</v>
      </c>
      <c r="CF175">
        <v>0</v>
      </c>
      <c r="CG175">
        <v>65555.600000000006</v>
      </c>
      <c r="CH175">
        <v>0</v>
      </c>
      <c r="CI175">
        <v>1391479.4</v>
      </c>
      <c r="CJ175">
        <v>9936318</v>
      </c>
      <c r="CK175">
        <v>4764.7</v>
      </c>
      <c r="CL175">
        <v>546320.69999999995</v>
      </c>
      <c r="CM175">
        <v>0</v>
      </c>
      <c r="CN175">
        <v>173294.9</v>
      </c>
      <c r="CO175">
        <v>7845661.5</v>
      </c>
      <c r="CP175">
        <v>0</v>
      </c>
      <c r="CQ175">
        <v>2.2000000000000002</v>
      </c>
      <c r="CR175">
        <v>14.1</v>
      </c>
      <c r="CS175">
        <v>0</v>
      </c>
      <c r="CT175">
        <v>10129.200000000001</v>
      </c>
      <c r="CU175">
        <v>0</v>
      </c>
      <c r="CV175">
        <v>0</v>
      </c>
      <c r="CW175">
        <v>217.8</v>
      </c>
      <c r="CX175">
        <v>1812.2</v>
      </c>
      <c r="CY175">
        <v>0</v>
      </c>
      <c r="CZ175">
        <v>3491.5</v>
      </c>
      <c r="DA175">
        <v>0</v>
      </c>
      <c r="DB175">
        <v>548.5</v>
      </c>
      <c r="DC175">
        <v>1247</v>
      </c>
      <c r="DD175">
        <v>928.2</v>
      </c>
      <c r="DE175">
        <v>657</v>
      </c>
      <c r="DF175">
        <v>0</v>
      </c>
      <c r="DG175">
        <v>78</v>
      </c>
      <c r="DH175">
        <v>0</v>
      </c>
      <c r="DI175">
        <v>2227.8000000000002</v>
      </c>
      <c r="DJ175">
        <v>4.4000000000000004</v>
      </c>
      <c r="DK175">
        <v>6570</v>
      </c>
      <c r="DL175">
        <v>0</v>
      </c>
      <c r="DM175">
        <v>0</v>
      </c>
      <c r="DN175">
        <v>0.1</v>
      </c>
      <c r="DO175">
        <v>0</v>
      </c>
      <c r="DP175">
        <v>0</v>
      </c>
      <c r="DQ175">
        <v>0</v>
      </c>
    </row>
    <row r="176" spans="1:121" x14ac:dyDescent="0.45">
      <c r="A176" t="s">
        <v>160</v>
      </c>
      <c r="B176">
        <v>2026</v>
      </c>
      <c r="C176">
        <v>92354790</v>
      </c>
      <c r="D176">
        <v>7191.3</v>
      </c>
      <c r="E176">
        <v>682359.2</v>
      </c>
      <c r="F176">
        <v>1692944.2</v>
      </c>
      <c r="G176">
        <v>94737287.099999994</v>
      </c>
      <c r="H176">
        <v>89033739.5</v>
      </c>
      <c r="I176">
        <v>84623777</v>
      </c>
      <c r="J176">
        <v>100320910</v>
      </c>
      <c r="K176">
        <v>86843430</v>
      </c>
      <c r="L176">
        <v>3.5900000000000001E-2</v>
      </c>
      <c r="M176">
        <v>5.3999999999999999E-2</v>
      </c>
      <c r="N176">
        <v>0.17380000000000001</v>
      </c>
      <c r="O176">
        <v>45824.57</v>
      </c>
      <c r="P176">
        <v>22412.3</v>
      </c>
      <c r="Q176">
        <v>0.27</v>
      </c>
      <c r="R176">
        <v>0.5</v>
      </c>
      <c r="S176">
        <v>725.5</v>
      </c>
      <c r="T176">
        <v>81.7</v>
      </c>
      <c r="U176">
        <v>11.86</v>
      </c>
      <c r="V176">
        <v>25.1</v>
      </c>
      <c r="W176">
        <v>1643.6</v>
      </c>
      <c r="X176">
        <v>0.38</v>
      </c>
      <c r="Y176">
        <v>731.2</v>
      </c>
      <c r="Z176">
        <v>74.2</v>
      </c>
      <c r="AA176">
        <v>805.4</v>
      </c>
      <c r="AB176">
        <v>513.29999999999995</v>
      </c>
      <c r="AC176">
        <v>57.5</v>
      </c>
      <c r="AD176">
        <v>8.34</v>
      </c>
      <c r="AE176">
        <v>18.399999999999999</v>
      </c>
      <c r="AF176">
        <v>1174.0999999999999</v>
      </c>
      <c r="AG176">
        <v>0.28000000000000003</v>
      </c>
      <c r="AH176">
        <v>517.29999999999995</v>
      </c>
      <c r="AI176">
        <v>53.4</v>
      </c>
      <c r="AJ176">
        <v>570.70000000000005</v>
      </c>
      <c r="AK176">
        <v>243.2</v>
      </c>
      <c r="AL176">
        <v>16.899999999999999</v>
      </c>
      <c r="AM176">
        <v>2.37</v>
      </c>
      <c r="AN176">
        <v>17.8</v>
      </c>
      <c r="AO176">
        <v>867.1</v>
      </c>
      <c r="AP176">
        <v>0.13</v>
      </c>
      <c r="AQ176">
        <v>244.4</v>
      </c>
      <c r="AR176">
        <v>43.7</v>
      </c>
      <c r="AS176">
        <v>288.10000000000002</v>
      </c>
      <c r="AT176">
        <v>734.8</v>
      </c>
      <c r="AU176">
        <v>61.6</v>
      </c>
      <c r="AV176">
        <v>8.86</v>
      </c>
      <c r="AW176">
        <v>45</v>
      </c>
      <c r="AX176">
        <v>2232.6</v>
      </c>
      <c r="AY176">
        <v>0.42</v>
      </c>
      <c r="AZ176">
        <v>739.1</v>
      </c>
      <c r="BA176">
        <v>111.7</v>
      </c>
      <c r="BB176">
        <v>850.8</v>
      </c>
      <c r="BC176">
        <v>58504782.200000003</v>
      </c>
      <c r="BD176">
        <v>6588.4</v>
      </c>
      <c r="BE176">
        <v>957</v>
      </c>
      <c r="BF176">
        <v>2026561.5</v>
      </c>
      <c r="BG176">
        <v>132482.70000000001</v>
      </c>
      <c r="BH176">
        <v>30.9</v>
      </c>
      <c r="BI176">
        <v>58962374.799999997</v>
      </c>
      <c r="BJ176">
        <v>5982992.4000000004</v>
      </c>
      <c r="BK176">
        <v>64945367.200000003</v>
      </c>
      <c r="BL176">
        <v>0</v>
      </c>
      <c r="BM176">
        <v>25.86</v>
      </c>
      <c r="BN176">
        <v>9.81</v>
      </c>
      <c r="BO176">
        <v>0</v>
      </c>
      <c r="BP176">
        <v>35.68</v>
      </c>
      <c r="BQ176">
        <v>27.56</v>
      </c>
      <c r="BR176">
        <v>10.77</v>
      </c>
      <c r="BS176">
        <v>0</v>
      </c>
      <c r="BT176">
        <v>38.340000000000003</v>
      </c>
      <c r="BU176">
        <v>81221304</v>
      </c>
      <c r="BV176">
        <v>10113510</v>
      </c>
      <c r="BW176">
        <v>6091.6</v>
      </c>
      <c r="BX176">
        <v>58696.4</v>
      </c>
      <c r="BY176">
        <v>0</v>
      </c>
      <c r="BZ176">
        <v>0</v>
      </c>
      <c r="CA176">
        <v>55548628</v>
      </c>
      <c r="CB176">
        <v>0</v>
      </c>
      <c r="CC176">
        <v>0</v>
      </c>
      <c r="CD176">
        <v>407650.4</v>
      </c>
      <c r="CE176">
        <v>3622262</v>
      </c>
      <c r="CF176">
        <v>0</v>
      </c>
      <c r="CG176">
        <v>51738.5</v>
      </c>
      <c r="CH176">
        <v>0</v>
      </c>
      <c r="CI176">
        <v>1340362.8</v>
      </c>
      <c r="CJ176">
        <v>9933224</v>
      </c>
      <c r="CK176">
        <v>4279</v>
      </c>
      <c r="CL176">
        <v>542513.19999999995</v>
      </c>
      <c r="CM176">
        <v>0</v>
      </c>
      <c r="CN176">
        <v>180408.6</v>
      </c>
      <c r="CO176">
        <v>9525451</v>
      </c>
      <c r="CP176">
        <v>0</v>
      </c>
      <c r="CQ176">
        <v>5.9</v>
      </c>
      <c r="CR176">
        <v>14.1</v>
      </c>
      <c r="CS176">
        <v>0</v>
      </c>
      <c r="CT176">
        <v>10129.200000000001</v>
      </c>
      <c r="CU176">
        <v>0</v>
      </c>
      <c r="CV176">
        <v>0</v>
      </c>
      <c r="CW176">
        <v>274.60000000000002</v>
      </c>
      <c r="CX176">
        <v>1812.2</v>
      </c>
      <c r="CY176">
        <v>0</v>
      </c>
      <c r="CZ176">
        <v>3296.2</v>
      </c>
      <c r="DA176">
        <v>0</v>
      </c>
      <c r="DB176">
        <v>548.5</v>
      </c>
      <c r="DC176">
        <v>1247</v>
      </c>
      <c r="DD176">
        <v>694.4</v>
      </c>
      <c r="DE176">
        <v>657</v>
      </c>
      <c r="DF176">
        <v>0</v>
      </c>
      <c r="DG176">
        <v>82.1</v>
      </c>
      <c r="DH176">
        <v>0</v>
      </c>
      <c r="DI176">
        <v>2660.1</v>
      </c>
      <c r="DJ176">
        <v>19.100000000000001</v>
      </c>
      <c r="DK176">
        <v>6570</v>
      </c>
      <c r="DL176">
        <v>0</v>
      </c>
      <c r="DM176">
        <v>0</v>
      </c>
      <c r="DN176">
        <v>0.1</v>
      </c>
      <c r="DO176">
        <v>0</v>
      </c>
      <c r="DP176">
        <v>0</v>
      </c>
      <c r="DQ176">
        <v>0</v>
      </c>
    </row>
    <row r="177" spans="1:121" x14ac:dyDescent="0.45">
      <c r="A177" t="s">
        <v>160</v>
      </c>
      <c r="B177">
        <v>2028</v>
      </c>
      <c r="C177">
        <v>94582500</v>
      </c>
      <c r="D177">
        <v>358175</v>
      </c>
      <c r="E177">
        <v>1144145</v>
      </c>
      <c r="F177">
        <v>2279023.4</v>
      </c>
      <c r="G177">
        <v>98363841.400000006</v>
      </c>
      <c r="H177">
        <v>91181322.599999994</v>
      </c>
      <c r="I177">
        <v>64095925.600000001</v>
      </c>
      <c r="J177">
        <v>134138060</v>
      </c>
      <c r="K177">
        <v>119228010</v>
      </c>
      <c r="L177">
        <v>3.5900000000000001E-2</v>
      </c>
      <c r="M177">
        <v>5.3999999999999999E-2</v>
      </c>
      <c r="N177">
        <v>0.17380000000000001</v>
      </c>
      <c r="O177">
        <v>57808.84</v>
      </c>
      <c r="P177">
        <v>22851.1</v>
      </c>
      <c r="Q177">
        <v>0.55000000000000004</v>
      </c>
      <c r="R177">
        <v>0.69</v>
      </c>
      <c r="S177">
        <v>438.9</v>
      </c>
      <c r="T177">
        <v>49.4</v>
      </c>
      <c r="U177">
        <v>7.17</v>
      </c>
      <c r="V177">
        <v>15.6</v>
      </c>
      <c r="W177">
        <v>996.3</v>
      </c>
      <c r="X177">
        <v>0.24</v>
      </c>
      <c r="Y177">
        <v>442.4</v>
      </c>
      <c r="Z177">
        <v>45.3</v>
      </c>
      <c r="AA177">
        <v>487.7</v>
      </c>
      <c r="AB177">
        <v>309.39999999999998</v>
      </c>
      <c r="AC177">
        <v>34.5</v>
      </c>
      <c r="AD177">
        <v>5.01</v>
      </c>
      <c r="AE177">
        <v>11.5</v>
      </c>
      <c r="AF177">
        <v>711.6</v>
      </c>
      <c r="AG177">
        <v>0.18</v>
      </c>
      <c r="AH177">
        <v>311.8</v>
      </c>
      <c r="AI177">
        <v>32.799999999999997</v>
      </c>
      <c r="AJ177">
        <v>344.6</v>
      </c>
      <c r="AK177">
        <v>152.5</v>
      </c>
      <c r="AL177">
        <v>5.8</v>
      </c>
      <c r="AM177">
        <v>0.74</v>
      </c>
      <c r="AN177">
        <v>15.5</v>
      </c>
      <c r="AO177">
        <v>700.7</v>
      </c>
      <c r="AP177">
        <v>7.0000000000000007E-2</v>
      </c>
      <c r="AQ177">
        <v>152.9</v>
      </c>
      <c r="AR177">
        <v>36.4</v>
      </c>
      <c r="AS177">
        <v>189.3</v>
      </c>
      <c r="AT177">
        <v>560.4</v>
      </c>
      <c r="AU177">
        <v>44.7</v>
      </c>
      <c r="AV177">
        <v>6.41</v>
      </c>
      <c r="AW177">
        <v>37.1</v>
      </c>
      <c r="AX177">
        <v>1774.9</v>
      </c>
      <c r="AY177">
        <v>0.34</v>
      </c>
      <c r="AZ177">
        <v>563.5</v>
      </c>
      <c r="BA177">
        <v>90.1</v>
      </c>
      <c r="BB177">
        <v>653.6</v>
      </c>
      <c r="BC177">
        <v>36258298.600000001</v>
      </c>
      <c r="BD177">
        <v>4080.8</v>
      </c>
      <c r="BE177">
        <v>592.70000000000005</v>
      </c>
      <c r="BF177">
        <v>1286359.8999999999</v>
      </c>
      <c r="BG177">
        <v>82253.5</v>
      </c>
      <c r="BH177">
        <v>19.8</v>
      </c>
      <c r="BI177">
        <v>36541725</v>
      </c>
      <c r="BJ177">
        <v>3742922.5</v>
      </c>
      <c r="BK177">
        <v>40284647.600000001</v>
      </c>
      <c r="BL177">
        <v>0</v>
      </c>
      <c r="BM177">
        <v>19.72</v>
      </c>
      <c r="BN177">
        <v>11.11</v>
      </c>
      <c r="BO177">
        <v>0</v>
      </c>
      <c r="BP177">
        <v>30.83</v>
      </c>
      <c r="BQ177">
        <v>21.21</v>
      </c>
      <c r="BR177">
        <v>12.29</v>
      </c>
      <c r="BS177">
        <v>0</v>
      </c>
      <c r="BT177">
        <v>33.5</v>
      </c>
      <c r="BU177">
        <v>83437420</v>
      </c>
      <c r="BV177">
        <v>34267916</v>
      </c>
      <c r="BW177">
        <v>309752.40000000002</v>
      </c>
      <c r="BX177">
        <v>49165.599999999999</v>
      </c>
      <c r="BY177">
        <v>0</v>
      </c>
      <c r="BZ177">
        <v>0</v>
      </c>
      <c r="CA177">
        <v>34871484</v>
      </c>
      <c r="CB177">
        <v>0</v>
      </c>
      <c r="CC177">
        <v>0</v>
      </c>
      <c r="CD177">
        <v>571742.30000000005</v>
      </c>
      <c r="CE177">
        <v>2339616.5</v>
      </c>
      <c r="CF177">
        <v>0</v>
      </c>
      <c r="CG177">
        <v>23478.9</v>
      </c>
      <c r="CH177">
        <v>0</v>
      </c>
      <c r="CI177">
        <v>1310984.5</v>
      </c>
      <c r="CJ177">
        <v>9351641</v>
      </c>
      <c r="CK177">
        <v>803.6</v>
      </c>
      <c r="CL177">
        <v>912583.6</v>
      </c>
      <c r="CM177">
        <v>0</v>
      </c>
      <c r="CN177">
        <v>881216.1</v>
      </c>
      <c r="CO177">
        <v>32814956</v>
      </c>
      <c r="CP177">
        <v>0</v>
      </c>
      <c r="CQ177">
        <v>239.9</v>
      </c>
      <c r="CR177">
        <v>14.1</v>
      </c>
      <c r="CS177">
        <v>0</v>
      </c>
      <c r="CT177">
        <v>9085.2000000000007</v>
      </c>
      <c r="CU177">
        <v>0</v>
      </c>
      <c r="CV177">
        <v>0</v>
      </c>
      <c r="CW177">
        <v>383.8</v>
      </c>
      <c r="CX177">
        <v>1812.2</v>
      </c>
      <c r="CY177">
        <v>0</v>
      </c>
      <c r="CZ177">
        <v>3227.3</v>
      </c>
      <c r="DA177">
        <v>0</v>
      </c>
      <c r="DB177">
        <v>569.5</v>
      </c>
      <c r="DC177">
        <v>1247</v>
      </c>
      <c r="DD177">
        <v>427.3</v>
      </c>
      <c r="DE177">
        <v>657</v>
      </c>
      <c r="DF177">
        <v>0</v>
      </c>
      <c r="DG177">
        <v>364</v>
      </c>
      <c r="DH177">
        <v>0</v>
      </c>
      <c r="DI177">
        <v>8501.4</v>
      </c>
      <c r="DJ177">
        <v>957.1</v>
      </c>
      <c r="DK177">
        <v>6570</v>
      </c>
      <c r="DL177">
        <v>0</v>
      </c>
      <c r="DM177">
        <v>0</v>
      </c>
      <c r="DN177">
        <v>0.1</v>
      </c>
      <c r="DO177">
        <v>0</v>
      </c>
      <c r="DP177">
        <v>0</v>
      </c>
      <c r="DQ177">
        <v>0</v>
      </c>
    </row>
    <row r="178" spans="1:121" x14ac:dyDescent="0.45">
      <c r="A178" t="s">
        <v>160</v>
      </c>
      <c r="B178">
        <v>2030</v>
      </c>
      <c r="C178">
        <v>97140216</v>
      </c>
      <c r="D178">
        <v>367183</v>
      </c>
      <c r="E178">
        <v>1145012.8</v>
      </c>
      <c r="F178">
        <v>2530261.1</v>
      </c>
      <c r="G178">
        <v>101182673.40000001</v>
      </c>
      <c r="H178">
        <v>93647068.599999994</v>
      </c>
      <c r="I178">
        <v>49158741.799999997</v>
      </c>
      <c r="J178">
        <v>144363100</v>
      </c>
      <c r="K178">
        <v>134865550</v>
      </c>
      <c r="L178">
        <v>3.5900000000000001E-2</v>
      </c>
      <c r="M178">
        <v>5.3999999999999999E-2</v>
      </c>
      <c r="N178">
        <v>0.17380000000000001</v>
      </c>
      <c r="O178">
        <v>64879.49</v>
      </c>
      <c r="P178">
        <v>23611.3</v>
      </c>
      <c r="Q178">
        <v>0.69</v>
      </c>
      <c r="R178">
        <v>0.78</v>
      </c>
      <c r="S178">
        <v>306.2</v>
      </c>
      <c r="T178">
        <v>34.700000000000003</v>
      </c>
      <c r="U178">
        <v>5.04</v>
      </c>
      <c r="V178">
        <v>10.8</v>
      </c>
      <c r="W178">
        <v>687.6</v>
      </c>
      <c r="X178">
        <v>0.17</v>
      </c>
      <c r="Y178">
        <v>308.60000000000002</v>
      </c>
      <c r="Z178">
        <v>31.4</v>
      </c>
      <c r="AA178">
        <v>339.9</v>
      </c>
      <c r="AB178">
        <v>226.1</v>
      </c>
      <c r="AC178">
        <v>25.5</v>
      </c>
      <c r="AD178">
        <v>3.7</v>
      </c>
      <c r="AE178">
        <v>8.4</v>
      </c>
      <c r="AF178">
        <v>512.5</v>
      </c>
      <c r="AG178">
        <v>0.13</v>
      </c>
      <c r="AH178">
        <v>227.9</v>
      </c>
      <c r="AI178">
        <v>23.7</v>
      </c>
      <c r="AJ178">
        <v>251.6</v>
      </c>
      <c r="AK178">
        <v>137.19999999999999</v>
      </c>
      <c r="AL178">
        <v>6.7</v>
      </c>
      <c r="AM178">
        <v>0.9</v>
      </c>
      <c r="AN178">
        <v>12.6</v>
      </c>
      <c r="AO178">
        <v>582.29999999999995</v>
      </c>
      <c r="AP178">
        <v>7.0000000000000007E-2</v>
      </c>
      <c r="AQ178">
        <v>137.6</v>
      </c>
      <c r="AR178">
        <v>30</v>
      </c>
      <c r="AS178">
        <v>167.6</v>
      </c>
      <c r="AT178">
        <v>478.3</v>
      </c>
      <c r="AU178">
        <v>39.299999999999997</v>
      </c>
      <c r="AV178">
        <v>5.62</v>
      </c>
      <c r="AW178">
        <v>30.4</v>
      </c>
      <c r="AX178">
        <v>1505.1</v>
      </c>
      <c r="AY178">
        <v>0.27</v>
      </c>
      <c r="AZ178">
        <v>481</v>
      </c>
      <c r="BA178">
        <v>75.3</v>
      </c>
      <c r="BB178">
        <v>556.29999999999995</v>
      </c>
      <c r="BC178">
        <v>27718132.699999999</v>
      </c>
      <c r="BD178">
        <v>3142.1</v>
      </c>
      <c r="BE178">
        <v>456.6</v>
      </c>
      <c r="BF178">
        <v>978756.6</v>
      </c>
      <c r="BG178">
        <v>62208.3</v>
      </c>
      <c r="BH178">
        <v>15.5</v>
      </c>
      <c r="BI178">
        <v>27936418.399999999</v>
      </c>
      <c r="BJ178">
        <v>2836800.1</v>
      </c>
      <c r="BK178">
        <v>30773218.5</v>
      </c>
      <c r="BL178">
        <v>0</v>
      </c>
      <c r="BM178">
        <v>16.66</v>
      </c>
      <c r="BN178">
        <v>12.14</v>
      </c>
      <c r="BO178">
        <v>0</v>
      </c>
      <c r="BP178">
        <v>28.8</v>
      </c>
      <c r="BQ178">
        <v>17.93</v>
      </c>
      <c r="BR178">
        <v>13.4</v>
      </c>
      <c r="BS178">
        <v>0</v>
      </c>
      <c r="BT178">
        <v>31.33</v>
      </c>
      <c r="BU178">
        <v>91710830</v>
      </c>
      <c r="BV178">
        <v>52023932</v>
      </c>
      <c r="BW178">
        <v>313680.5</v>
      </c>
      <c r="BX178">
        <v>41316.800000000003</v>
      </c>
      <c r="BY178">
        <v>0</v>
      </c>
      <c r="BZ178">
        <v>0</v>
      </c>
      <c r="CA178">
        <v>26967340</v>
      </c>
      <c r="CB178">
        <v>0</v>
      </c>
      <c r="CC178">
        <v>0</v>
      </c>
      <c r="CD178">
        <v>846113.2</v>
      </c>
      <c r="CE178">
        <v>1265707.3999999999</v>
      </c>
      <c r="CF178">
        <v>0</v>
      </c>
      <c r="CG178">
        <v>7237.4</v>
      </c>
      <c r="CH178">
        <v>0</v>
      </c>
      <c r="CI178">
        <v>1233059.8999999999</v>
      </c>
      <c r="CJ178">
        <v>8936489</v>
      </c>
      <c r="CK178">
        <v>330.3</v>
      </c>
      <c r="CL178">
        <v>921733.8</v>
      </c>
      <c r="CM178">
        <v>0</v>
      </c>
      <c r="CN178">
        <v>1552283.4</v>
      </c>
      <c r="CO178">
        <v>49625536</v>
      </c>
      <c r="CP178">
        <v>0</v>
      </c>
      <c r="CQ178">
        <v>248.2</v>
      </c>
      <c r="CR178">
        <v>14.1</v>
      </c>
      <c r="CS178">
        <v>0</v>
      </c>
      <c r="CT178">
        <v>8901.2000000000007</v>
      </c>
      <c r="CU178">
        <v>0</v>
      </c>
      <c r="CV178">
        <v>0</v>
      </c>
      <c r="CW178">
        <v>566.70000000000005</v>
      </c>
      <c r="CX178">
        <v>1812.2</v>
      </c>
      <c r="CY178">
        <v>0</v>
      </c>
      <c r="CZ178">
        <v>2980.8</v>
      </c>
      <c r="DA178">
        <v>0</v>
      </c>
      <c r="DB178">
        <v>569.5</v>
      </c>
      <c r="DC178">
        <v>1247</v>
      </c>
      <c r="DD178">
        <v>213.3</v>
      </c>
      <c r="DE178">
        <v>657</v>
      </c>
      <c r="DF178">
        <v>0</v>
      </c>
      <c r="DG178">
        <v>641.1</v>
      </c>
      <c r="DH178">
        <v>0</v>
      </c>
      <c r="DI178">
        <v>12720.5</v>
      </c>
      <c r="DJ178">
        <v>990.6</v>
      </c>
      <c r="DK178">
        <v>6570</v>
      </c>
      <c r="DL178">
        <v>0</v>
      </c>
      <c r="DM178">
        <v>0</v>
      </c>
      <c r="DN178">
        <v>0.1</v>
      </c>
      <c r="DO178">
        <v>0</v>
      </c>
      <c r="DP178">
        <v>0</v>
      </c>
      <c r="DQ178">
        <v>0</v>
      </c>
    </row>
    <row r="179" spans="1:121" x14ac:dyDescent="0.45">
      <c r="A179" t="s">
        <v>160</v>
      </c>
      <c r="B179">
        <v>2035</v>
      </c>
      <c r="C179">
        <v>103711064</v>
      </c>
      <c r="D179">
        <v>939905.4</v>
      </c>
      <c r="E179">
        <v>1111755.3999999999</v>
      </c>
      <c r="F179">
        <v>2775447</v>
      </c>
      <c r="G179">
        <v>108538169</v>
      </c>
      <c r="H179">
        <v>99981686.900000006</v>
      </c>
      <c r="I179">
        <v>48463946.200000003</v>
      </c>
      <c r="J179">
        <v>158624000</v>
      </c>
      <c r="K179">
        <v>147194640</v>
      </c>
      <c r="L179">
        <v>3.5900000000000001E-2</v>
      </c>
      <c r="M179">
        <v>5.3999999999999999E-2</v>
      </c>
      <c r="N179">
        <v>0.17380000000000001</v>
      </c>
      <c r="O179">
        <v>88696.41</v>
      </c>
      <c r="P179">
        <v>25583</v>
      </c>
      <c r="Q179">
        <v>0.74</v>
      </c>
      <c r="R179">
        <v>0.81</v>
      </c>
      <c r="S179">
        <v>259.7</v>
      </c>
      <c r="T179">
        <v>29.5</v>
      </c>
      <c r="U179">
        <v>4.29</v>
      </c>
      <c r="V179">
        <v>9.1999999999999993</v>
      </c>
      <c r="W179">
        <v>580.9</v>
      </c>
      <c r="X179">
        <v>0.15</v>
      </c>
      <c r="Y179">
        <v>261.7</v>
      </c>
      <c r="Z179">
        <v>26.5</v>
      </c>
      <c r="AA179">
        <v>288.3</v>
      </c>
      <c r="AB179">
        <v>193.2</v>
      </c>
      <c r="AC179">
        <v>21.9</v>
      </c>
      <c r="AD179">
        <v>3.18</v>
      </c>
      <c r="AE179">
        <v>7.1</v>
      </c>
      <c r="AF179">
        <v>434.5</v>
      </c>
      <c r="AG179">
        <v>0.11</v>
      </c>
      <c r="AH179">
        <v>194.7</v>
      </c>
      <c r="AI179">
        <v>20.100000000000001</v>
      </c>
      <c r="AJ179">
        <v>214.8</v>
      </c>
      <c r="AK179">
        <v>174.6</v>
      </c>
      <c r="AL179">
        <v>11.5</v>
      </c>
      <c r="AM179">
        <v>1.61</v>
      </c>
      <c r="AN179">
        <v>13.3</v>
      </c>
      <c r="AO179">
        <v>648.1</v>
      </c>
      <c r="AP179">
        <v>0.09</v>
      </c>
      <c r="AQ179">
        <v>175.4</v>
      </c>
      <c r="AR179">
        <v>32.6</v>
      </c>
      <c r="AS179">
        <v>208</v>
      </c>
      <c r="AT179">
        <v>444.8</v>
      </c>
      <c r="AU179">
        <v>36.5</v>
      </c>
      <c r="AV179">
        <v>5.23</v>
      </c>
      <c r="AW179">
        <v>28.3</v>
      </c>
      <c r="AX179">
        <v>1396.8</v>
      </c>
      <c r="AY179">
        <v>0.26</v>
      </c>
      <c r="AZ179">
        <v>447.3</v>
      </c>
      <c r="BA179">
        <v>70</v>
      </c>
      <c r="BB179">
        <v>517.20000000000005</v>
      </c>
      <c r="BC179">
        <v>24855738</v>
      </c>
      <c r="BD179">
        <v>2825.6</v>
      </c>
      <c r="BE179">
        <v>410.7</v>
      </c>
      <c r="BF179">
        <v>877721.4</v>
      </c>
      <c r="BG179">
        <v>55551.4</v>
      </c>
      <c r="BH179">
        <v>14.1</v>
      </c>
      <c r="BI179">
        <v>25052052.800000001</v>
      </c>
      <c r="BJ179">
        <v>2536999.1</v>
      </c>
      <c r="BK179">
        <v>27589051.899999999</v>
      </c>
      <c r="BL179">
        <v>0</v>
      </c>
      <c r="BM179">
        <v>15.21</v>
      </c>
      <c r="BN179">
        <v>16.47</v>
      </c>
      <c r="BO179">
        <v>0</v>
      </c>
      <c r="BP179">
        <v>31.68</v>
      </c>
      <c r="BQ179">
        <v>16.399999999999999</v>
      </c>
      <c r="BR179">
        <v>18.27</v>
      </c>
      <c r="BS179">
        <v>0</v>
      </c>
      <c r="BT179">
        <v>34.67</v>
      </c>
      <c r="BU179">
        <v>97112296</v>
      </c>
      <c r="BV179">
        <v>60074228</v>
      </c>
      <c r="BW179">
        <v>792836.1</v>
      </c>
      <c r="BX179">
        <v>38684.199999999997</v>
      </c>
      <c r="BY179">
        <v>0</v>
      </c>
      <c r="BZ179">
        <v>0</v>
      </c>
      <c r="CA179">
        <v>24340006</v>
      </c>
      <c r="CB179">
        <v>0</v>
      </c>
      <c r="CC179">
        <v>0</v>
      </c>
      <c r="CD179">
        <v>1629722.8</v>
      </c>
      <c r="CE179">
        <v>907670.8</v>
      </c>
      <c r="CF179">
        <v>0</v>
      </c>
      <c r="CG179">
        <v>38176.5</v>
      </c>
      <c r="CH179">
        <v>0</v>
      </c>
      <c r="CI179">
        <v>1193595.1000000001</v>
      </c>
      <c r="CJ179">
        <v>8834756</v>
      </c>
      <c r="CK179">
        <v>42.4</v>
      </c>
      <c r="CL179">
        <v>892304.4</v>
      </c>
      <c r="CM179">
        <v>0</v>
      </c>
      <c r="CN179">
        <v>9250994</v>
      </c>
      <c r="CO179">
        <v>49193508</v>
      </c>
      <c r="CP179">
        <v>0</v>
      </c>
      <c r="CQ179">
        <v>804.3</v>
      </c>
      <c r="CR179">
        <v>14.1</v>
      </c>
      <c r="CS179">
        <v>0</v>
      </c>
      <c r="CT179">
        <v>8901.2000000000007</v>
      </c>
      <c r="CU179">
        <v>0</v>
      </c>
      <c r="CV179">
        <v>0</v>
      </c>
      <c r="CW179">
        <v>1098.5</v>
      </c>
      <c r="CX179">
        <v>1812.2</v>
      </c>
      <c r="CY179">
        <v>0</v>
      </c>
      <c r="CZ179">
        <v>4269.8999999999996</v>
      </c>
      <c r="DA179">
        <v>0</v>
      </c>
      <c r="DB179">
        <v>569.5</v>
      </c>
      <c r="DC179">
        <v>1247</v>
      </c>
      <c r="DD179">
        <v>196.1</v>
      </c>
      <c r="DE179">
        <v>657</v>
      </c>
      <c r="DF179">
        <v>0</v>
      </c>
      <c r="DG179">
        <v>3761.3</v>
      </c>
      <c r="DH179">
        <v>0</v>
      </c>
      <c r="DI179">
        <v>12836</v>
      </c>
      <c r="DJ179">
        <v>2310</v>
      </c>
      <c r="DK179">
        <v>6570</v>
      </c>
      <c r="DL179">
        <v>0</v>
      </c>
      <c r="DM179">
        <v>0</v>
      </c>
      <c r="DN179">
        <v>0.1</v>
      </c>
      <c r="DO179">
        <v>0</v>
      </c>
      <c r="DP179">
        <v>0</v>
      </c>
      <c r="DQ179">
        <v>0</v>
      </c>
    </row>
    <row r="180" spans="1:121" x14ac:dyDescent="0.45">
      <c r="A180" t="s">
        <v>160</v>
      </c>
      <c r="B180">
        <v>2040</v>
      </c>
      <c r="C180">
        <v>111071720</v>
      </c>
      <c r="D180">
        <v>1236073.8999999999</v>
      </c>
      <c r="E180">
        <v>1164897</v>
      </c>
      <c r="F180">
        <v>2791723.8</v>
      </c>
      <c r="G180">
        <v>116264416.7</v>
      </c>
      <c r="H180">
        <v>107077733.09999999</v>
      </c>
      <c r="I180">
        <v>52188558</v>
      </c>
      <c r="J180">
        <v>163654000</v>
      </c>
      <c r="K180">
        <v>140368940</v>
      </c>
      <c r="L180">
        <v>3.5900000000000001E-2</v>
      </c>
      <c r="M180">
        <v>5.3999999999999999E-2</v>
      </c>
      <c r="N180">
        <v>0.17380000000000001</v>
      </c>
      <c r="O180">
        <v>87479.89</v>
      </c>
      <c r="P180">
        <v>27824.3</v>
      </c>
      <c r="Q180">
        <v>0.82</v>
      </c>
      <c r="R180">
        <v>0.88</v>
      </c>
      <c r="S180">
        <v>181.5</v>
      </c>
      <c r="T180">
        <v>20.5</v>
      </c>
      <c r="U180">
        <v>2.98</v>
      </c>
      <c r="V180">
        <v>6.8</v>
      </c>
      <c r="W180">
        <v>409.3</v>
      </c>
      <c r="X180">
        <v>0.11</v>
      </c>
      <c r="Y180">
        <v>182.9</v>
      </c>
      <c r="Z180">
        <v>19</v>
      </c>
      <c r="AA180">
        <v>201.9</v>
      </c>
      <c r="AB180">
        <v>126.7</v>
      </c>
      <c r="AC180">
        <v>14.3</v>
      </c>
      <c r="AD180">
        <v>2.0699999999999998</v>
      </c>
      <c r="AE180">
        <v>5</v>
      </c>
      <c r="AF180">
        <v>288.3</v>
      </c>
      <c r="AG180">
        <v>0.08</v>
      </c>
      <c r="AH180">
        <v>127.7</v>
      </c>
      <c r="AI180">
        <v>13.6</v>
      </c>
      <c r="AJ180">
        <v>141.4</v>
      </c>
      <c r="AK180">
        <v>181.1</v>
      </c>
      <c r="AL180">
        <v>12.4</v>
      </c>
      <c r="AM180">
        <v>1.72</v>
      </c>
      <c r="AN180">
        <v>13.9</v>
      </c>
      <c r="AO180">
        <v>662.5</v>
      </c>
      <c r="AP180">
        <v>0.1</v>
      </c>
      <c r="AQ180">
        <v>181.9</v>
      </c>
      <c r="AR180">
        <v>33.700000000000003</v>
      </c>
      <c r="AS180">
        <v>215.6</v>
      </c>
      <c r="AT180">
        <v>385.8</v>
      </c>
      <c r="AU180">
        <v>29.9</v>
      </c>
      <c r="AV180">
        <v>4.26</v>
      </c>
      <c r="AW180">
        <v>26.2</v>
      </c>
      <c r="AX180">
        <v>1272.9000000000001</v>
      </c>
      <c r="AY180">
        <v>0.22</v>
      </c>
      <c r="AZ180">
        <v>387.9</v>
      </c>
      <c r="BA180">
        <v>64.2</v>
      </c>
      <c r="BB180">
        <v>452.1</v>
      </c>
      <c r="BC180">
        <v>16546073.300000001</v>
      </c>
      <c r="BD180">
        <v>1873.6</v>
      </c>
      <c r="BE180">
        <v>272.2</v>
      </c>
      <c r="BF180">
        <v>615861.30000000005</v>
      </c>
      <c r="BG180">
        <v>37273.699999999997</v>
      </c>
      <c r="BH180">
        <v>9.9</v>
      </c>
      <c r="BI180">
        <v>16676229.5</v>
      </c>
      <c r="BJ180">
        <v>1729330.3</v>
      </c>
      <c r="BK180">
        <v>18405559.800000001</v>
      </c>
      <c r="BL180">
        <v>0</v>
      </c>
      <c r="BM180">
        <v>13.46</v>
      </c>
      <c r="BN180">
        <v>16.13</v>
      </c>
      <c r="BO180">
        <v>0</v>
      </c>
      <c r="BP180">
        <v>29.59</v>
      </c>
      <c r="BQ180">
        <v>14.51</v>
      </c>
      <c r="BR180">
        <v>17.89</v>
      </c>
      <c r="BS180">
        <v>0</v>
      </c>
      <c r="BT180">
        <v>32.4</v>
      </c>
      <c r="BU180">
        <v>92906160</v>
      </c>
      <c r="BV180">
        <v>64075860</v>
      </c>
      <c r="BW180">
        <v>1052285.8</v>
      </c>
      <c r="BX180">
        <v>35227.300000000003</v>
      </c>
      <c r="BY180">
        <v>0</v>
      </c>
      <c r="BZ180">
        <v>0</v>
      </c>
      <c r="CA180">
        <v>16135262</v>
      </c>
      <c r="CB180">
        <v>0</v>
      </c>
      <c r="CC180">
        <v>0</v>
      </c>
      <c r="CD180">
        <v>2406636.7999999998</v>
      </c>
      <c r="CE180">
        <v>771545</v>
      </c>
      <c r="CF180">
        <v>0</v>
      </c>
      <c r="CG180">
        <v>51965</v>
      </c>
      <c r="CH180">
        <v>0</v>
      </c>
      <c r="CI180">
        <v>1149939.3999999999</v>
      </c>
      <c r="CJ180">
        <v>8691438</v>
      </c>
      <c r="CK180">
        <v>74.3</v>
      </c>
      <c r="CL180">
        <v>942566.2</v>
      </c>
      <c r="CM180">
        <v>0</v>
      </c>
      <c r="CN180">
        <v>9166386</v>
      </c>
      <c r="CO180">
        <v>52502836</v>
      </c>
      <c r="CP180">
        <v>0</v>
      </c>
      <c r="CQ180">
        <v>1032.5999999999999</v>
      </c>
      <c r="CR180">
        <v>14.1</v>
      </c>
      <c r="CS180">
        <v>0</v>
      </c>
      <c r="CT180">
        <v>7657.2</v>
      </c>
      <c r="CU180">
        <v>0</v>
      </c>
      <c r="CV180">
        <v>0</v>
      </c>
      <c r="CW180">
        <v>1650.9</v>
      </c>
      <c r="CX180">
        <v>1812.2</v>
      </c>
      <c r="CY180">
        <v>0</v>
      </c>
      <c r="CZ180">
        <v>4974.8</v>
      </c>
      <c r="DA180">
        <v>0</v>
      </c>
      <c r="DB180">
        <v>569.5</v>
      </c>
      <c r="DC180">
        <v>1247</v>
      </c>
      <c r="DD180">
        <v>137.6</v>
      </c>
      <c r="DE180">
        <v>657</v>
      </c>
      <c r="DF180">
        <v>0</v>
      </c>
      <c r="DG180">
        <v>3863.1</v>
      </c>
      <c r="DH180">
        <v>0</v>
      </c>
      <c r="DI180">
        <v>13870.1</v>
      </c>
      <c r="DJ180">
        <v>2874.9</v>
      </c>
      <c r="DK180">
        <v>6570</v>
      </c>
      <c r="DL180">
        <v>0</v>
      </c>
      <c r="DM180">
        <v>0</v>
      </c>
      <c r="DN180">
        <v>0.1</v>
      </c>
      <c r="DO180">
        <v>0</v>
      </c>
      <c r="DP180">
        <v>0</v>
      </c>
      <c r="DQ180">
        <v>0</v>
      </c>
    </row>
    <row r="181" spans="1:121" x14ac:dyDescent="0.45">
      <c r="A181" t="s">
        <v>160</v>
      </c>
      <c r="B181">
        <v>2045</v>
      </c>
      <c r="C181">
        <v>117425580</v>
      </c>
      <c r="D181">
        <v>2769325.8</v>
      </c>
      <c r="E181">
        <v>1205929.8</v>
      </c>
      <c r="F181">
        <v>2899948.6</v>
      </c>
      <c r="G181">
        <v>124300789.8</v>
      </c>
      <c r="H181">
        <v>113203092</v>
      </c>
      <c r="I181">
        <v>58411270.5</v>
      </c>
      <c r="J181">
        <v>178560000</v>
      </c>
      <c r="K181">
        <v>137854600</v>
      </c>
      <c r="L181">
        <v>3.5900000000000001E-2</v>
      </c>
      <c r="M181">
        <v>5.3999999999999999E-2</v>
      </c>
      <c r="N181">
        <v>0.17369999999999999</v>
      </c>
      <c r="O181">
        <v>87272.98</v>
      </c>
      <c r="P181">
        <v>29597.8</v>
      </c>
      <c r="Q181">
        <v>0.84</v>
      </c>
      <c r="R181">
        <v>0.91</v>
      </c>
      <c r="S181">
        <v>152.1</v>
      </c>
      <c r="T181">
        <v>17</v>
      </c>
      <c r="U181">
        <v>2.46</v>
      </c>
      <c r="V181">
        <v>5.2</v>
      </c>
      <c r="W181">
        <v>349.2</v>
      </c>
      <c r="X181">
        <v>0.08</v>
      </c>
      <c r="Y181">
        <v>153.30000000000001</v>
      </c>
      <c r="Z181">
        <v>15.6</v>
      </c>
      <c r="AA181">
        <v>168.9</v>
      </c>
      <c r="AB181">
        <v>94.6</v>
      </c>
      <c r="AC181">
        <v>10.5</v>
      </c>
      <c r="AD181">
        <v>1.52</v>
      </c>
      <c r="AE181">
        <v>3.4</v>
      </c>
      <c r="AF181">
        <v>220.4</v>
      </c>
      <c r="AG181">
        <v>0.05</v>
      </c>
      <c r="AH181">
        <v>95.3</v>
      </c>
      <c r="AI181">
        <v>10</v>
      </c>
      <c r="AJ181">
        <v>105.3</v>
      </c>
      <c r="AK181">
        <v>182.1</v>
      </c>
      <c r="AL181">
        <v>10.9</v>
      </c>
      <c r="AM181">
        <v>1.49</v>
      </c>
      <c r="AN181">
        <v>15.6</v>
      </c>
      <c r="AO181">
        <v>717.4</v>
      </c>
      <c r="AP181">
        <v>0.1</v>
      </c>
      <c r="AQ181">
        <v>182.8</v>
      </c>
      <c r="AR181">
        <v>37</v>
      </c>
      <c r="AS181">
        <v>219.8</v>
      </c>
      <c r="AT181">
        <v>356.9</v>
      </c>
      <c r="AU181">
        <v>26.2</v>
      </c>
      <c r="AV181">
        <v>3.7</v>
      </c>
      <c r="AW181">
        <v>25.7</v>
      </c>
      <c r="AX181">
        <v>1230.0999999999999</v>
      </c>
      <c r="AY181">
        <v>0.19</v>
      </c>
      <c r="AZ181">
        <v>358.7</v>
      </c>
      <c r="BA181">
        <v>62.4</v>
      </c>
      <c r="BB181">
        <v>421.1</v>
      </c>
      <c r="BC181">
        <v>12423011.699999999</v>
      </c>
      <c r="BD181">
        <v>1388.7</v>
      </c>
      <c r="BE181">
        <v>201.6</v>
      </c>
      <c r="BF181">
        <v>421654.2</v>
      </c>
      <c r="BG181">
        <v>28413.7</v>
      </c>
      <c r="BH181">
        <v>6.1</v>
      </c>
      <c r="BI181">
        <v>12519437.199999999</v>
      </c>
      <c r="BJ181">
        <v>1270058</v>
      </c>
      <c r="BK181">
        <v>13789495.199999999</v>
      </c>
      <c r="BL181">
        <v>0</v>
      </c>
      <c r="BM181">
        <v>12.74</v>
      </c>
      <c r="BN181">
        <v>15.92</v>
      </c>
      <c r="BO181">
        <v>0</v>
      </c>
      <c r="BP181">
        <v>28.65</v>
      </c>
      <c r="BQ181">
        <v>13.81</v>
      </c>
      <c r="BR181">
        <v>17.829999999999998</v>
      </c>
      <c r="BS181">
        <v>0</v>
      </c>
      <c r="BT181">
        <v>31.64</v>
      </c>
      <c r="BU181">
        <v>83402824</v>
      </c>
      <c r="BV181">
        <v>65889524</v>
      </c>
      <c r="BW181">
        <v>2354116</v>
      </c>
      <c r="BX181">
        <v>33306.699999999997</v>
      </c>
      <c r="BY181">
        <v>0</v>
      </c>
      <c r="BZ181">
        <v>0</v>
      </c>
      <c r="CA181">
        <v>11965153</v>
      </c>
      <c r="CB181">
        <v>0</v>
      </c>
      <c r="CC181">
        <v>0</v>
      </c>
      <c r="CD181">
        <v>3262709.2</v>
      </c>
      <c r="CE181">
        <v>982092.4</v>
      </c>
      <c r="CF181">
        <v>0</v>
      </c>
      <c r="CG181">
        <v>109939.8</v>
      </c>
      <c r="CH181">
        <v>0</v>
      </c>
      <c r="CI181">
        <v>1104631.8999999999</v>
      </c>
      <c r="CJ181">
        <v>0</v>
      </c>
      <c r="CK181">
        <v>0</v>
      </c>
      <c r="CL181">
        <v>964064.3</v>
      </c>
      <c r="CM181">
        <v>0</v>
      </c>
      <c r="CN181">
        <v>10457210</v>
      </c>
      <c r="CO181">
        <v>52169600</v>
      </c>
      <c r="CP181">
        <v>0</v>
      </c>
      <c r="CQ181">
        <v>1976.1</v>
      </c>
      <c r="CR181">
        <v>14.1</v>
      </c>
      <c r="CS181">
        <v>0</v>
      </c>
      <c r="CT181">
        <v>5953.8</v>
      </c>
      <c r="CU181">
        <v>0</v>
      </c>
      <c r="CV181">
        <v>0</v>
      </c>
      <c r="CW181">
        <v>2278.9</v>
      </c>
      <c r="CX181">
        <v>1812.2</v>
      </c>
      <c r="CY181">
        <v>0</v>
      </c>
      <c r="CZ181">
        <v>10603</v>
      </c>
      <c r="DA181">
        <v>0</v>
      </c>
      <c r="DB181">
        <v>569.5</v>
      </c>
      <c r="DC181">
        <v>0</v>
      </c>
      <c r="DD181">
        <v>124</v>
      </c>
      <c r="DE181">
        <v>657</v>
      </c>
      <c r="DF181">
        <v>0</v>
      </c>
      <c r="DG181">
        <v>4503.3999999999996</v>
      </c>
      <c r="DH181">
        <v>0</v>
      </c>
      <c r="DI181">
        <v>14114.3</v>
      </c>
      <c r="DJ181">
        <v>7067.8</v>
      </c>
      <c r="DK181">
        <v>6570</v>
      </c>
      <c r="DL181">
        <v>0</v>
      </c>
      <c r="DM181">
        <v>0</v>
      </c>
      <c r="DN181">
        <v>0.1</v>
      </c>
      <c r="DO181">
        <v>0</v>
      </c>
      <c r="DP181">
        <v>0</v>
      </c>
      <c r="DQ181">
        <v>0</v>
      </c>
    </row>
    <row r="182" spans="1:121" x14ac:dyDescent="0.45">
      <c r="A182" t="s">
        <v>160</v>
      </c>
      <c r="B182">
        <v>2050</v>
      </c>
      <c r="C182">
        <v>123125940</v>
      </c>
      <c r="D182">
        <v>2543141.5</v>
      </c>
      <c r="E182">
        <v>1249648.3999999999</v>
      </c>
      <c r="F182">
        <v>3092118.9</v>
      </c>
      <c r="G182">
        <v>130010842.90000001</v>
      </c>
      <c r="H182">
        <v>118698309.09999999</v>
      </c>
      <c r="I182">
        <v>25915016.300000001</v>
      </c>
      <c r="J182">
        <v>172698560</v>
      </c>
      <c r="K182">
        <v>158510740</v>
      </c>
      <c r="L182">
        <v>3.5900000000000001E-2</v>
      </c>
      <c r="M182">
        <v>5.3999999999999999E-2</v>
      </c>
      <c r="N182">
        <v>0.1736</v>
      </c>
      <c r="O182">
        <v>86429.07</v>
      </c>
      <c r="P182">
        <v>31001.5</v>
      </c>
      <c r="Q182">
        <v>0.94</v>
      </c>
      <c r="R182">
        <v>0.94</v>
      </c>
      <c r="S182">
        <v>55</v>
      </c>
      <c r="T182">
        <v>5.5</v>
      </c>
      <c r="U182">
        <v>0.79</v>
      </c>
      <c r="V182">
        <v>2.5</v>
      </c>
      <c r="W182">
        <v>146.5</v>
      </c>
      <c r="X182">
        <v>0.03</v>
      </c>
      <c r="Y182">
        <v>55.4</v>
      </c>
      <c r="Z182">
        <v>6.8</v>
      </c>
      <c r="AA182">
        <v>62.2</v>
      </c>
      <c r="AB182">
        <v>48.8</v>
      </c>
      <c r="AC182">
        <v>4.8</v>
      </c>
      <c r="AD182">
        <v>0.7</v>
      </c>
      <c r="AE182">
        <v>2.2000000000000002</v>
      </c>
      <c r="AF182">
        <v>130.80000000000001</v>
      </c>
      <c r="AG182">
        <v>0.02</v>
      </c>
      <c r="AH182">
        <v>49.1</v>
      </c>
      <c r="AI182">
        <v>6.1</v>
      </c>
      <c r="AJ182">
        <v>55.3</v>
      </c>
      <c r="AK182">
        <v>160.5</v>
      </c>
      <c r="AL182">
        <v>7.6</v>
      </c>
      <c r="AM182">
        <v>1.01</v>
      </c>
      <c r="AN182">
        <v>16</v>
      </c>
      <c r="AO182">
        <v>696.2</v>
      </c>
      <c r="AP182">
        <v>0.1</v>
      </c>
      <c r="AQ182">
        <v>161</v>
      </c>
      <c r="AR182">
        <v>36.799999999999997</v>
      </c>
      <c r="AS182">
        <v>197.7</v>
      </c>
      <c r="AT182">
        <v>336.3</v>
      </c>
      <c r="AU182">
        <v>21.5</v>
      </c>
      <c r="AV182">
        <v>2.99</v>
      </c>
      <c r="AW182">
        <v>26.7</v>
      </c>
      <c r="AX182">
        <v>1261.5</v>
      </c>
      <c r="AY182">
        <v>0.18</v>
      </c>
      <c r="AZ182">
        <v>337.8</v>
      </c>
      <c r="BA182">
        <v>64.3</v>
      </c>
      <c r="BB182">
        <v>402.1</v>
      </c>
      <c r="BC182">
        <v>6088043.2999999998</v>
      </c>
      <c r="BD182">
        <v>618.79999999999995</v>
      </c>
      <c r="BE182">
        <v>89.3</v>
      </c>
      <c r="BF182">
        <v>263052.40000000002</v>
      </c>
      <c r="BG182">
        <v>15880</v>
      </c>
      <c r="BH182">
        <v>3</v>
      </c>
      <c r="BI182">
        <v>6130854.7999999998</v>
      </c>
      <c r="BJ182">
        <v>737087.9</v>
      </c>
      <c r="BK182">
        <v>6867942.7000000002</v>
      </c>
      <c r="BL182">
        <v>0</v>
      </c>
      <c r="BM182">
        <v>12.63</v>
      </c>
      <c r="BN182">
        <v>15.67</v>
      </c>
      <c r="BO182">
        <v>0</v>
      </c>
      <c r="BP182">
        <v>28.3</v>
      </c>
      <c r="BQ182">
        <v>13.66</v>
      </c>
      <c r="BR182">
        <v>17.47</v>
      </c>
      <c r="BS182">
        <v>0</v>
      </c>
      <c r="BT182">
        <v>31.13</v>
      </c>
      <c r="BU182">
        <v>115837930</v>
      </c>
      <c r="BV182">
        <v>104095820</v>
      </c>
      <c r="BW182">
        <v>2178261.2000000002</v>
      </c>
      <c r="BX182">
        <v>31484</v>
      </c>
      <c r="BY182">
        <v>0</v>
      </c>
      <c r="BZ182">
        <v>0</v>
      </c>
      <c r="CA182">
        <v>5353383.5</v>
      </c>
      <c r="CB182">
        <v>0</v>
      </c>
      <c r="CC182">
        <v>0</v>
      </c>
      <c r="CD182">
        <v>4216491.5</v>
      </c>
      <c r="CE182">
        <v>1349051.6</v>
      </c>
      <c r="CF182">
        <v>0</v>
      </c>
      <c r="CG182">
        <v>744137.4</v>
      </c>
      <c r="CH182">
        <v>0</v>
      </c>
      <c r="CI182">
        <v>1085487.8999999999</v>
      </c>
      <c r="CJ182">
        <v>0</v>
      </c>
      <c r="CK182">
        <v>0</v>
      </c>
      <c r="CL182">
        <v>1000300.1</v>
      </c>
      <c r="CM182">
        <v>0</v>
      </c>
      <c r="CN182">
        <v>10068201</v>
      </c>
      <c r="CO182">
        <v>89811140</v>
      </c>
      <c r="CP182">
        <v>0</v>
      </c>
      <c r="CQ182">
        <v>1476.1</v>
      </c>
      <c r="CR182">
        <v>14.1</v>
      </c>
      <c r="CS182">
        <v>0</v>
      </c>
      <c r="CT182">
        <v>3506.8</v>
      </c>
      <c r="CU182">
        <v>0</v>
      </c>
      <c r="CV182">
        <v>0</v>
      </c>
      <c r="CW182">
        <v>3020.7</v>
      </c>
      <c r="CX182">
        <v>1812.2</v>
      </c>
      <c r="CY182">
        <v>0</v>
      </c>
      <c r="CZ182">
        <v>13792.1</v>
      </c>
      <c r="DA182">
        <v>0</v>
      </c>
      <c r="DB182">
        <v>569.5</v>
      </c>
      <c r="DC182">
        <v>0</v>
      </c>
      <c r="DD182">
        <v>102.3</v>
      </c>
      <c r="DE182">
        <v>657</v>
      </c>
      <c r="DF182">
        <v>0</v>
      </c>
      <c r="DG182">
        <v>4742.8999999999996</v>
      </c>
      <c r="DH182">
        <v>0</v>
      </c>
      <c r="DI182">
        <v>24790.2</v>
      </c>
      <c r="DJ182">
        <v>6074</v>
      </c>
      <c r="DK182">
        <v>6570</v>
      </c>
      <c r="DL182">
        <v>0</v>
      </c>
      <c r="DM182">
        <v>0</v>
      </c>
      <c r="DN182">
        <v>0.1</v>
      </c>
      <c r="DO182">
        <v>0</v>
      </c>
      <c r="DP182">
        <v>0</v>
      </c>
      <c r="DQ182">
        <v>0</v>
      </c>
    </row>
    <row r="183" spans="1:121" x14ac:dyDescent="0.45">
      <c r="A183" t="s">
        <v>157</v>
      </c>
      <c r="B183">
        <v>2024</v>
      </c>
      <c r="C183">
        <v>53804680</v>
      </c>
      <c r="D183">
        <v>0</v>
      </c>
      <c r="E183">
        <v>0</v>
      </c>
      <c r="F183">
        <v>390531.7</v>
      </c>
      <c r="G183">
        <v>54195212.600000001</v>
      </c>
      <c r="H183">
        <v>51870205.399999999</v>
      </c>
      <c r="I183">
        <v>53480227.799999997</v>
      </c>
      <c r="J183">
        <v>23281996</v>
      </c>
      <c r="K183">
        <v>17253144</v>
      </c>
      <c r="L183">
        <v>3.5900000000000001E-2</v>
      </c>
      <c r="M183">
        <v>5.3999999999999999E-2</v>
      </c>
      <c r="N183">
        <v>0.17510000000000001</v>
      </c>
      <c r="O183">
        <v>4309.99</v>
      </c>
      <c r="P183">
        <v>11289.5</v>
      </c>
      <c r="Q183">
        <v>0.25</v>
      </c>
      <c r="R183">
        <v>0.31</v>
      </c>
      <c r="S183">
        <v>367.3</v>
      </c>
      <c r="T183">
        <v>17.7</v>
      </c>
      <c r="U183">
        <v>2.36</v>
      </c>
      <c r="V183">
        <v>35.700000000000003</v>
      </c>
      <c r="W183">
        <v>1577</v>
      </c>
      <c r="X183">
        <v>0.22</v>
      </c>
      <c r="Y183">
        <v>368.5</v>
      </c>
      <c r="Z183">
        <v>82.8</v>
      </c>
      <c r="AA183">
        <v>451.3</v>
      </c>
      <c r="AB183">
        <v>372.1</v>
      </c>
      <c r="AC183">
        <v>19.600000000000001</v>
      </c>
      <c r="AD183">
        <v>2.7</v>
      </c>
      <c r="AE183">
        <v>35.299999999999997</v>
      </c>
      <c r="AF183">
        <v>1506.8</v>
      </c>
      <c r="AG183">
        <v>0.25</v>
      </c>
      <c r="AH183">
        <v>373.4</v>
      </c>
      <c r="AI183">
        <v>80.3</v>
      </c>
      <c r="AJ183">
        <v>453.7</v>
      </c>
      <c r="AK183">
        <v>389</v>
      </c>
      <c r="AL183">
        <v>21</v>
      </c>
      <c r="AM183">
        <v>3.01</v>
      </c>
      <c r="AN183">
        <v>35.6</v>
      </c>
      <c r="AO183">
        <v>1448.8</v>
      </c>
      <c r="AP183">
        <v>0.28999999999999998</v>
      </c>
      <c r="AQ183">
        <v>390.4</v>
      </c>
      <c r="AR183">
        <v>78.8</v>
      </c>
      <c r="AS183">
        <v>469.3</v>
      </c>
      <c r="AT183">
        <v>767.7</v>
      </c>
      <c r="AU183">
        <v>58.5</v>
      </c>
      <c r="AV183">
        <v>8.4499999999999993</v>
      </c>
      <c r="AW183">
        <v>53.3</v>
      </c>
      <c r="AX183">
        <v>2434.9</v>
      </c>
      <c r="AY183">
        <v>0.49</v>
      </c>
      <c r="AZ183">
        <v>771.8</v>
      </c>
      <c r="BA183">
        <v>126</v>
      </c>
      <c r="BB183">
        <v>897.7</v>
      </c>
      <c r="BC183">
        <v>17564451.800000001</v>
      </c>
      <c r="BD183">
        <v>844.2</v>
      </c>
      <c r="BE183">
        <v>112.8</v>
      </c>
      <c r="BF183">
        <v>1710826.5</v>
      </c>
      <c r="BG183">
        <v>75451.199999999997</v>
      </c>
      <c r="BH183">
        <v>10.4</v>
      </c>
      <c r="BI183">
        <v>17620389.5</v>
      </c>
      <c r="BJ183">
        <v>3962125.5</v>
      </c>
      <c r="BK183">
        <v>21582515</v>
      </c>
      <c r="BL183">
        <v>0</v>
      </c>
      <c r="BM183">
        <v>31.25</v>
      </c>
      <c r="BN183">
        <v>0.9</v>
      </c>
      <c r="BO183">
        <v>0</v>
      </c>
      <c r="BP183">
        <v>32.15</v>
      </c>
      <c r="BQ183">
        <v>33.08</v>
      </c>
      <c r="BR183">
        <v>0.98</v>
      </c>
      <c r="BS183">
        <v>0</v>
      </c>
      <c r="BT183">
        <v>34.06</v>
      </c>
      <c r="BU183">
        <v>48104490</v>
      </c>
      <c r="BV183">
        <v>714984.8</v>
      </c>
      <c r="BW183">
        <v>0</v>
      </c>
      <c r="BX183">
        <v>7323.4</v>
      </c>
      <c r="BY183">
        <v>0</v>
      </c>
      <c r="BZ183">
        <v>0</v>
      </c>
      <c r="CA183">
        <v>4575016.5</v>
      </c>
      <c r="CB183">
        <v>0</v>
      </c>
      <c r="CC183">
        <v>0</v>
      </c>
      <c r="CD183">
        <v>33994.699999999997</v>
      </c>
      <c r="CE183">
        <v>31387210</v>
      </c>
      <c r="CF183">
        <v>0</v>
      </c>
      <c r="CG183">
        <v>80257.600000000006</v>
      </c>
      <c r="CH183">
        <v>0</v>
      </c>
      <c r="CI183">
        <v>0</v>
      </c>
      <c r="CJ183">
        <v>11189919</v>
      </c>
      <c r="CK183">
        <v>149777</v>
      </c>
      <c r="CL183">
        <v>0</v>
      </c>
      <c r="CM183">
        <v>0</v>
      </c>
      <c r="CN183">
        <v>680990.1</v>
      </c>
      <c r="CO183">
        <v>0</v>
      </c>
      <c r="CP183">
        <v>0</v>
      </c>
      <c r="CQ183">
        <v>0</v>
      </c>
      <c r="CR183">
        <v>1.6</v>
      </c>
      <c r="CS183">
        <v>0</v>
      </c>
      <c r="CT183">
        <v>1444</v>
      </c>
      <c r="CU183">
        <v>0</v>
      </c>
      <c r="CV183">
        <v>0</v>
      </c>
      <c r="CW183">
        <v>22.9</v>
      </c>
      <c r="CX183">
        <v>8354.4</v>
      </c>
      <c r="CY183">
        <v>0</v>
      </c>
      <c r="CZ183">
        <v>440.2</v>
      </c>
      <c r="DA183">
        <v>0</v>
      </c>
      <c r="DB183">
        <v>0</v>
      </c>
      <c r="DC183">
        <v>1401</v>
      </c>
      <c r="DD183">
        <v>906.3</v>
      </c>
      <c r="DE183">
        <v>0</v>
      </c>
      <c r="DF183">
        <v>0</v>
      </c>
      <c r="DG183">
        <v>318.10000000000002</v>
      </c>
      <c r="DH183">
        <v>0</v>
      </c>
      <c r="DI183">
        <v>0</v>
      </c>
      <c r="DJ183">
        <v>0</v>
      </c>
      <c r="DK183">
        <v>0</v>
      </c>
      <c r="DL183">
        <v>0</v>
      </c>
      <c r="DM183">
        <v>0</v>
      </c>
      <c r="DN183">
        <v>0</v>
      </c>
      <c r="DO183">
        <v>0</v>
      </c>
      <c r="DP183">
        <v>0</v>
      </c>
      <c r="DQ183">
        <v>0</v>
      </c>
    </row>
    <row r="184" spans="1:121" x14ac:dyDescent="0.45">
      <c r="A184" t="s">
        <v>157</v>
      </c>
      <c r="B184">
        <v>2026</v>
      </c>
      <c r="C184">
        <v>55004492</v>
      </c>
      <c r="D184">
        <v>60254.8</v>
      </c>
      <c r="E184">
        <v>0</v>
      </c>
      <c r="F184">
        <v>437967.4</v>
      </c>
      <c r="G184">
        <v>55502719.799999997</v>
      </c>
      <c r="H184">
        <v>53026889.700000003</v>
      </c>
      <c r="I184">
        <v>54397559.100000001</v>
      </c>
      <c r="J184">
        <v>28774260</v>
      </c>
      <c r="K184">
        <v>17653312</v>
      </c>
      <c r="L184">
        <v>3.5900000000000001E-2</v>
      </c>
      <c r="M184">
        <v>5.3999999999999999E-2</v>
      </c>
      <c r="N184">
        <v>0.17510000000000001</v>
      </c>
      <c r="O184">
        <v>39219.81</v>
      </c>
      <c r="P184">
        <v>11554.4</v>
      </c>
      <c r="Q184">
        <v>0.28000000000000003</v>
      </c>
      <c r="R184">
        <v>0.36</v>
      </c>
      <c r="S184">
        <v>351.1</v>
      </c>
      <c r="T184">
        <v>17</v>
      </c>
      <c r="U184">
        <v>2.27</v>
      </c>
      <c r="V184">
        <v>34.299999999999997</v>
      </c>
      <c r="W184">
        <v>1507.1</v>
      </c>
      <c r="X184">
        <v>0.21</v>
      </c>
      <c r="Y184">
        <v>352.2</v>
      </c>
      <c r="Z184">
        <v>79.3</v>
      </c>
      <c r="AA184">
        <v>431.5</v>
      </c>
      <c r="AB184">
        <v>337.1</v>
      </c>
      <c r="AC184">
        <v>17.5</v>
      </c>
      <c r="AD184">
        <v>2.39</v>
      </c>
      <c r="AE184">
        <v>32.299999999999997</v>
      </c>
      <c r="AF184">
        <v>1386.3</v>
      </c>
      <c r="AG184">
        <v>0.23</v>
      </c>
      <c r="AH184">
        <v>338.3</v>
      </c>
      <c r="AI184">
        <v>73.7</v>
      </c>
      <c r="AJ184">
        <v>412</v>
      </c>
      <c r="AK184">
        <v>355.1</v>
      </c>
      <c r="AL184">
        <v>14.2</v>
      </c>
      <c r="AM184">
        <v>1.94</v>
      </c>
      <c r="AN184">
        <v>36.5</v>
      </c>
      <c r="AO184">
        <v>1516.6</v>
      </c>
      <c r="AP184">
        <v>0.23</v>
      </c>
      <c r="AQ184">
        <v>356.1</v>
      </c>
      <c r="AR184">
        <v>81.8</v>
      </c>
      <c r="AS184">
        <v>437.8</v>
      </c>
      <c r="AT184">
        <v>722.7</v>
      </c>
      <c r="AU184">
        <v>54.3</v>
      </c>
      <c r="AV184">
        <v>7.78</v>
      </c>
      <c r="AW184">
        <v>50.1</v>
      </c>
      <c r="AX184">
        <v>2372.1</v>
      </c>
      <c r="AY184">
        <v>0.43</v>
      </c>
      <c r="AZ184">
        <v>726.5</v>
      </c>
      <c r="BA184">
        <v>120.9</v>
      </c>
      <c r="BB184">
        <v>847.4</v>
      </c>
      <c r="BC184">
        <v>15454541.5</v>
      </c>
      <c r="BD184">
        <v>747.5</v>
      </c>
      <c r="BE184">
        <v>99.8</v>
      </c>
      <c r="BF184">
        <v>1510896.5</v>
      </c>
      <c r="BG184">
        <v>66389.3</v>
      </c>
      <c r="BH184">
        <v>9.4</v>
      </c>
      <c r="BI184">
        <v>15504062.4</v>
      </c>
      <c r="BJ184">
        <v>3491857.8</v>
      </c>
      <c r="BK184">
        <v>18995920.199999999</v>
      </c>
      <c r="BL184">
        <v>0</v>
      </c>
      <c r="BM184">
        <v>29.42</v>
      </c>
      <c r="BN184">
        <v>8.1199999999999992</v>
      </c>
      <c r="BO184">
        <v>0</v>
      </c>
      <c r="BP184">
        <v>37.54</v>
      </c>
      <c r="BQ184">
        <v>31.16</v>
      </c>
      <c r="BR184">
        <v>8.7799999999999994</v>
      </c>
      <c r="BS184">
        <v>0</v>
      </c>
      <c r="BT184">
        <v>39.950000000000003</v>
      </c>
      <c r="BU184">
        <v>44290104</v>
      </c>
      <c r="BV184">
        <v>1105160.8</v>
      </c>
      <c r="BW184">
        <v>51237.8</v>
      </c>
      <c r="BX184">
        <v>7323.4</v>
      </c>
      <c r="BY184">
        <v>0</v>
      </c>
      <c r="BZ184">
        <v>0</v>
      </c>
      <c r="CA184">
        <v>4078753.5</v>
      </c>
      <c r="CB184">
        <v>0</v>
      </c>
      <c r="CC184">
        <v>0</v>
      </c>
      <c r="CD184">
        <v>82236.3</v>
      </c>
      <c r="CE184">
        <v>27726896</v>
      </c>
      <c r="CF184">
        <v>0</v>
      </c>
      <c r="CG184">
        <v>53729.599999999999</v>
      </c>
      <c r="CH184">
        <v>0</v>
      </c>
      <c r="CI184">
        <v>0</v>
      </c>
      <c r="CJ184">
        <v>11182393</v>
      </c>
      <c r="CK184">
        <v>84608.8</v>
      </c>
      <c r="CL184">
        <v>0</v>
      </c>
      <c r="CM184">
        <v>0</v>
      </c>
      <c r="CN184">
        <v>1022924.4</v>
      </c>
      <c r="CO184">
        <v>0</v>
      </c>
      <c r="CP184">
        <v>0</v>
      </c>
      <c r="CQ184">
        <v>28.7</v>
      </c>
      <c r="CR184">
        <v>1.6</v>
      </c>
      <c r="CS184">
        <v>0</v>
      </c>
      <c r="CT184">
        <v>1444</v>
      </c>
      <c r="CU184">
        <v>0</v>
      </c>
      <c r="CV184">
        <v>0</v>
      </c>
      <c r="CW184">
        <v>55.3</v>
      </c>
      <c r="CX184">
        <v>8214.4</v>
      </c>
      <c r="CY184">
        <v>0</v>
      </c>
      <c r="CZ184">
        <v>440.2</v>
      </c>
      <c r="DA184">
        <v>0</v>
      </c>
      <c r="DB184">
        <v>0</v>
      </c>
      <c r="DC184">
        <v>1401</v>
      </c>
      <c r="DD184">
        <v>847.3</v>
      </c>
      <c r="DE184">
        <v>0</v>
      </c>
      <c r="DF184">
        <v>0</v>
      </c>
      <c r="DG184">
        <v>466.4</v>
      </c>
      <c r="DH184">
        <v>0</v>
      </c>
      <c r="DI184">
        <v>0</v>
      </c>
      <c r="DJ184">
        <v>172.1</v>
      </c>
      <c r="DK184">
        <v>0</v>
      </c>
      <c r="DL184">
        <v>0</v>
      </c>
      <c r="DM184">
        <v>0</v>
      </c>
      <c r="DN184">
        <v>0</v>
      </c>
      <c r="DO184">
        <v>0</v>
      </c>
      <c r="DP184">
        <v>0</v>
      </c>
      <c r="DQ184">
        <v>0</v>
      </c>
    </row>
    <row r="185" spans="1:121" x14ac:dyDescent="0.45">
      <c r="A185" t="s">
        <v>157</v>
      </c>
      <c r="B185">
        <v>2028</v>
      </c>
      <c r="C185">
        <v>56542264</v>
      </c>
      <c r="D185">
        <v>316764.5</v>
      </c>
      <c r="E185">
        <v>0</v>
      </c>
      <c r="F185">
        <v>786004.7</v>
      </c>
      <c r="G185">
        <v>57645038.799999997</v>
      </c>
      <c r="H185">
        <v>54509386.200000003</v>
      </c>
      <c r="I185">
        <v>55627497</v>
      </c>
      <c r="J185">
        <v>51351670</v>
      </c>
      <c r="K185">
        <v>33060266</v>
      </c>
      <c r="L185">
        <v>3.5900000000000001E-2</v>
      </c>
      <c r="M185">
        <v>5.3999999999999999E-2</v>
      </c>
      <c r="N185">
        <v>0.17499999999999999</v>
      </c>
      <c r="O185">
        <v>48468.72</v>
      </c>
      <c r="P185">
        <v>11722.1</v>
      </c>
      <c r="Q185">
        <v>0.34</v>
      </c>
      <c r="R185">
        <v>0.53</v>
      </c>
      <c r="S185">
        <v>304.5</v>
      </c>
      <c r="T185">
        <v>13</v>
      </c>
      <c r="U185">
        <v>1.7</v>
      </c>
      <c r="V185">
        <v>31.9</v>
      </c>
      <c r="W185">
        <v>1365.4</v>
      </c>
      <c r="X185">
        <v>0.2</v>
      </c>
      <c r="Y185">
        <v>305.39999999999998</v>
      </c>
      <c r="Z185">
        <v>72.599999999999994</v>
      </c>
      <c r="AA185">
        <v>378</v>
      </c>
      <c r="AB185">
        <v>232.3</v>
      </c>
      <c r="AC185">
        <v>10.199999999999999</v>
      </c>
      <c r="AD185">
        <v>1.35</v>
      </c>
      <c r="AE185">
        <v>24.4</v>
      </c>
      <c r="AF185">
        <v>1020.5</v>
      </c>
      <c r="AG185">
        <v>0.16</v>
      </c>
      <c r="AH185">
        <v>232.9</v>
      </c>
      <c r="AI185">
        <v>54.9</v>
      </c>
      <c r="AJ185">
        <v>287.8</v>
      </c>
      <c r="AK185">
        <v>310</v>
      </c>
      <c r="AL185">
        <v>6.2</v>
      </c>
      <c r="AM185">
        <v>0.64</v>
      </c>
      <c r="AN185">
        <v>36.4</v>
      </c>
      <c r="AO185">
        <v>1607.2</v>
      </c>
      <c r="AP185">
        <v>0.14000000000000001</v>
      </c>
      <c r="AQ185">
        <v>310.3</v>
      </c>
      <c r="AR185">
        <v>84.3</v>
      </c>
      <c r="AS185">
        <v>394.7</v>
      </c>
      <c r="AT185">
        <v>604.79999999999995</v>
      </c>
      <c r="AU185">
        <v>40.4</v>
      </c>
      <c r="AV185">
        <v>5.72</v>
      </c>
      <c r="AW185">
        <v>47</v>
      </c>
      <c r="AX185">
        <v>2150.1</v>
      </c>
      <c r="AY185">
        <v>0.36</v>
      </c>
      <c r="AZ185">
        <v>607.5</v>
      </c>
      <c r="BA185">
        <v>111.1</v>
      </c>
      <c r="BB185">
        <v>718.6</v>
      </c>
      <c r="BC185">
        <v>11864930.699999999</v>
      </c>
      <c r="BD185">
        <v>504.6</v>
      </c>
      <c r="BE185">
        <v>65.900000000000006</v>
      </c>
      <c r="BF185">
        <v>1243104.6000000001</v>
      </c>
      <c r="BG185">
        <v>53257.2</v>
      </c>
      <c r="BH185">
        <v>7.6</v>
      </c>
      <c r="BI185">
        <v>11897954.6</v>
      </c>
      <c r="BJ185">
        <v>2832244.7</v>
      </c>
      <c r="BK185">
        <v>14730199.199999999</v>
      </c>
      <c r="BL185">
        <v>0</v>
      </c>
      <c r="BM185">
        <v>25.49</v>
      </c>
      <c r="BN185">
        <v>9.6199999999999992</v>
      </c>
      <c r="BO185">
        <v>0</v>
      </c>
      <c r="BP185">
        <v>35.11</v>
      </c>
      <c r="BQ185">
        <v>27.05</v>
      </c>
      <c r="BR185">
        <v>10.47</v>
      </c>
      <c r="BS185">
        <v>0</v>
      </c>
      <c r="BT185">
        <v>37.520000000000003</v>
      </c>
      <c r="BU185">
        <v>39221510</v>
      </c>
      <c r="BV185">
        <v>2017541.8</v>
      </c>
      <c r="BW185">
        <v>272671.40000000002</v>
      </c>
      <c r="BX185">
        <v>7160.3</v>
      </c>
      <c r="BY185">
        <v>0</v>
      </c>
      <c r="BZ185">
        <v>0</v>
      </c>
      <c r="CA185">
        <v>2525645</v>
      </c>
      <c r="CB185">
        <v>0</v>
      </c>
      <c r="CC185">
        <v>0</v>
      </c>
      <c r="CD185">
        <v>210023.7</v>
      </c>
      <c r="CE185">
        <v>23296770</v>
      </c>
      <c r="CF185">
        <v>0</v>
      </c>
      <c r="CG185">
        <v>29603.599999999999</v>
      </c>
      <c r="CH185">
        <v>0</v>
      </c>
      <c r="CI185">
        <v>0</v>
      </c>
      <c r="CJ185">
        <v>11023961</v>
      </c>
      <c r="CK185">
        <v>48157.9</v>
      </c>
      <c r="CL185">
        <v>0</v>
      </c>
      <c r="CM185">
        <v>0</v>
      </c>
      <c r="CN185">
        <v>1807518.2</v>
      </c>
      <c r="CO185">
        <v>0</v>
      </c>
      <c r="CP185">
        <v>0</v>
      </c>
      <c r="CQ185">
        <v>131.5</v>
      </c>
      <c r="CR185">
        <v>1.6</v>
      </c>
      <c r="CS185">
        <v>0</v>
      </c>
      <c r="CT185">
        <v>1444</v>
      </c>
      <c r="CU185">
        <v>0</v>
      </c>
      <c r="CV185">
        <v>0</v>
      </c>
      <c r="CW185">
        <v>141</v>
      </c>
      <c r="CX185">
        <v>8214.4</v>
      </c>
      <c r="CY185">
        <v>0</v>
      </c>
      <c r="CZ185">
        <v>440.2</v>
      </c>
      <c r="DA185">
        <v>0</v>
      </c>
      <c r="DB185">
        <v>0</v>
      </c>
      <c r="DC185">
        <v>1401</v>
      </c>
      <c r="DD185">
        <v>847.3</v>
      </c>
      <c r="DE185">
        <v>0</v>
      </c>
      <c r="DF185">
        <v>0</v>
      </c>
      <c r="DG185">
        <v>802.1</v>
      </c>
      <c r="DH185">
        <v>0</v>
      </c>
      <c r="DI185">
        <v>0</v>
      </c>
      <c r="DJ185">
        <v>788.7</v>
      </c>
      <c r="DK185">
        <v>0</v>
      </c>
      <c r="DL185">
        <v>0</v>
      </c>
      <c r="DM185">
        <v>0</v>
      </c>
      <c r="DN185">
        <v>0</v>
      </c>
      <c r="DO185">
        <v>0</v>
      </c>
      <c r="DP185">
        <v>0</v>
      </c>
      <c r="DQ185">
        <v>0</v>
      </c>
    </row>
    <row r="186" spans="1:121" x14ac:dyDescent="0.45">
      <c r="A186" t="s">
        <v>157</v>
      </c>
      <c r="B186">
        <v>2030</v>
      </c>
      <c r="C186">
        <v>58378220</v>
      </c>
      <c r="D186">
        <v>529982.5</v>
      </c>
      <c r="E186">
        <v>0</v>
      </c>
      <c r="F186">
        <v>1156814</v>
      </c>
      <c r="G186">
        <v>60065016.100000001</v>
      </c>
      <c r="H186">
        <v>56279347.399999999</v>
      </c>
      <c r="I186">
        <v>57099094.700000003</v>
      </c>
      <c r="J186">
        <v>73175670</v>
      </c>
      <c r="K186">
        <v>48234924</v>
      </c>
      <c r="L186">
        <v>3.5900000000000001E-2</v>
      </c>
      <c r="M186">
        <v>5.3999999999999999E-2</v>
      </c>
      <c r="N186">
        <v>0.17499999999999999</v>
      </c>
      <c r="O186">
        <v>57054.94</v>
      </c>
      <c r="P186">
        <v>12209.5</v>
      </c>
      <c r="Q186">
        <v>0.41</v>
      </c>
      <c r="R186">
        <v>0.64</v>
      </c>
      <c r="S186">
        <v>256.10000000000002</v>
      </c>
      <c r="T186">
        <v>9.1</v>
      </c>
      <c r="U186">
        <v>1.1399999999999999</v>
      </c>
      <c r="V186">
        <v>29.1</v>
      </c>
      <c r="W186">
        <v>1208.3</v>
      </c>
      <c r="X186">
        <v>0.18</v>
      </c>
      <c r="Y186">
        <v>256.7</v>
      </c>
      <c r="Z186">
        <v>65.2</v>
      </c>
      <c r="AA186">
        <v>321.89999999999998</v>
      </c>
      <c r="AB186">
        <v>167.8</v>
      </c>
      <c r="AC186">
        <v>6.8</v>
      </c>
      <c r="AD186">
        <v>0.88</v>
      </c>
      <c r="AE186">
        <v>18.600000000000001</v>
      </c>
      <c r="AF186">
        <v>762.2</v>
      </c>
      <c r="AG186">
        <v>0.12</v>
      </c>
      <c r="AH186">
        <v>168.3</v>
      </c>
      <c r="AI186">
        <v>41.3</v>
      </c>
      <c r="AJ186">
        <v>209.6</v>
      </c>
      <c r="AK186">
        <v>323.39999999999998</v>
      </c>
      <c r="AL186">
        <v>11</v>
      </c>
      <c r="AM186">
        <v>1.36</v>
      </c>
      <c r="AN186">
        <v>33.9</v>
      </c>
      <c r="AO186">
        <v>1535.3</v>
      </c>
      <c r="AP186">
        <v>0.15</v>
      </c>
      <c r="AQ186">
        <v>324.10000000000002</v>
      </c>
      <c r="AR186">
        <v>79.7</v>
      </c>
      <c r="AS186">
        <v>403.8</v>
      </c>
      <c r="AT186">
        <v>558</v>
      </c>
      <c r="AU186">
        <v>37.700000000000003</v>
      </c>
      <c r="AV186">
        <v>5.32</v>
      </c>
      <c r="AW186">
        <v>42.7</v>
      </c>
      <c r="AX186">
        <v>2001.3</v>
      </c>
      <c r="AY186">
        <v>0.32</v>
      </c>
      <c r="AZ186">
        <v>560.6</v>
      </c>
      <c r="BA186">
        <v>102.4</v>
      </c>
      <c r="BB186">
        <v>663</v>
      </c>
      <c r="BC186">
        <v>8891079.4000000004</v>
      </c>
      <c r="BD186">
        <v>312.8</v>
      </c>
      <c r="BE186">
        <v>39.299999999999997</v>
      </c>
      <c r="BF186">
        <v>1013103.3</v>
      </c>
      <c r="BG186">
        <v>42016.6</v>
      </c>
      <c r="BH186">
        <v>6.2</v>
      </c>
      <c r="BI186">
        <v>8911128.8000000007</v>
      </c>
      <c r="BJ186">
        <v>2266883.2999999998</v>
      </c>
      <c r="BK186">
        <v>11178012</v>
      </c>
      <c r="BL186">
        <v>0</v>
      </c>
      <c r="BM186">
        <v>23.91</v>
      </c>
      <c r="BN186">
        <v>11.09</v>
      </c>
      <c r="BO186">
        <v>0</v>
      </c>
      <c r="BP186">
        <v>35.01</v>
      </c>
      <c r="BQ186">
        <v>25.44</v>
      </c>
      <c r="BR186">
        <v>12.15</v>
      </c>
      <c r="BS186">
        <v>0</v>
      </c>
      <c r="BT186">
        <v>37.58</v>
      </c>
      <c r="BU186">
        <v>34939316</v>
      </c>
      <c r="BV186">
        <v>2965921.2</v>
      </c>
      <c r="BW186">
        <v>450492.7</v>
      </c>
      <c r="BX186">
        <v>6859.4</v>
      </c>
      <c r="BY186">
        <v>0</v>
      </c>
      <c r="BZ186">
        <v>0</v>
      </c>
      <c r="CA186">
        <v>1305632.8</v>
      </c>
      <c r="CB186">
        <v>0</v>
      </c>
      <c r="CC186">
        <v>0</v>
      </c>
      <c r="CD186">
        <v>476201.4</v>
      </c>
      <c r="CE186">
        <v>19318430</v>
      </c>
      <c r="CF186">
        <v>0</v>
      </c>
      <c r="CG186">
        <v>14728.5</v>
      </c>
      <c r="CH186">
        <v>0</v>
      </c>
      <c r="CI186">
        <v>0</v>
      </c>
      <c r="CJ186">
        <v>10834782</v>
      </c>
      <c r="CK186">
        <v>42471.1</v>
      </c>
      <c r="CL186">
        <v>0</v>
      </c>
      <c r="CM186">
        <v>0</v>
      </c>
      <c r="CN186">
        <v>2489720</v>
      </c>
      <c r="CO186">
        <v>0</v>
      </c>
      <c r="CP186">
        <v>0</v>
      </c>
      <c r="CQ186">
        <v>253.1</v>
      </c>
      <c r="CR186">
        <v>1.6</v>
      </c>
      <c r="CS186">
        <v>0</v>
      </c>
      <c r="CT186">
        <v>1138.8</v>
      </c>
      <c r="CU186">
        <v>0</v>
      </c>
      <c r="CV186">
        <v>0</v>
      </c>
      <c r="CW186">
        <v>320</v>
      </c>
      <c r="CX186">
        <v>8175.1</v>
      </c>
      <c r="CY186">
        <v>0</v>
      </c>
      <c r="CZ186">
        <v>440.2</v>
      </c>
      <c r="DA186">
        <v>0</v>
      </c>
      <c r="DB186">
        <v>0</v>
      </c>
      <c r="DC186">
        <v>1401</v>
      </c>
      <c r="DD186">
        <v>847.3</v>
      </c>
      <c r="DE186">
        <v>0</v>
      </c>
      <c r="DF186">
        <v>0</v>
      </c>
      <c r="DG186">
        <v>1085</v>
      </c>
      <c r="DH186">
        <v>0</v>
      </c>
      <c r="DI186">
        <v>0</v>
      </c>
      <c r="DJ186">
        <v>1275.3</v>
      </c>
      <c r="DK186">
        <v>0</v>
      </c>
      <c r="DL186">
        <v>0</v>
      </c>
      <c r="DM186">
        <v>0</v>
      </c>
      <c r="DN186">
        <v>0</v>
      </c>
      <c r="DO186">
        <v>0</v>
      </c>
      <c r="DP186">
        <v>0</v>
      </c>
      <c r="DQ186">
        <v>0</v>
      </c>
    </row>
    <row r="187" spans="1:121" x14ac:dyDescent="0.45">
      <c r="A187" t="s">
        <v>157</v>
      </c>
      <c r="B187">
        <v>2035</v>
      </c>
      <c r="C187">
        <v>63360436</v>
      </c>
      <c r="D187">
        <v>3560916</v>
      </c>
      <c r="E187">
        <v>0</v>
      </c>
      <c r="F187">
        <v>1143489.8</v>
      </c>
      <c r="G187">
        <v>68064839.299999997</v>
      </c>
      <c r="H187">
        <v>61082497.399999999</v>
      </c>
      <c r="I187">
        <v>58794297.200000003</v>
      </c>
      <c r="J187">
        <v>75539896</v>
      </c>
      <c r="K187">
        <v>44414676</v>
      </c>
      <c r="L187">
        <v>3.5900000000000001E-2</v>
      </c>
      <c r="M187">
        <v>5.3999999999999999E-2</v>
      </c>
      <c r="N187">
        <v>0.17499999999999999</v>
      </c>
      <c r="O187">
        <v>84419.78</v>
      </c>
      <c r="P187">
        <v>13542.6</v>
      </c>
      <c r="Q187">
        <v>0.63</v>
      </c>
      <c r="R187">
        <v>0.76</v>
      </c>
      <c r="S187">
        <v>166.7</v>
      </c>
      <c r="T187">
        <v>6.7</v>
      </c>
      <c r="U187">
        <v>0.87</v>
      </c>
      <c r="V187">
        <v>19</v>
      </c>
      <c r="W187">
        <v>763.8</v>
      </c>
      <c r="X187">
        <v>0.13</v>
      </c>
      <c r="Y187">
        <v>167.2</v>
      </c>
      <c r="Z187">
        <v>41.8</v>
      </c>
      <c r="AA187">
        <v>208.9</v>
      </c>
      <c r="AB187">
        <v>118.5</v>
      </c>
      <c r="AC187">
        <v>5.5</v>
      </c>
      <c r="AD187">
        <v>0.73</v>
      </c>
      <c r="AE187">
        <v>12.9</v>
      </c>
      <c r="AF187">
        <v>519.1</v>
      </c>
      <c r="AG187">
        <v>0.1</v>
      </c>
      <c r="AH187">
        <v>118.9</v>
      </c>
      <c r="AI187">
        <v>28.4</v>
      </c>
      <c r="AJ187">
        <v>147.19999999999999</v>
      </c>
      <c r="AK187">
        <v>322.8</v>
      </c>
      <c r="AL187">
        <v>15</v>
      </c>
      <c r="AM187">
        <v>1.99</v>
      </c>
      <c r="AN187">
        <v>30.2</v>
      </c>
      <c r="AO187">
        <v>1403.3</v>
      </c>
      <c r="AP187">
        <v>0.15</v>
      </c>
      <c r="AQ187">
        <v>323.8</v>
      </c>
      <c r="AR187">
        <v>72.099999999999994</v>
      </c>
      <c r="AS187">
        <v>395.9</v>
      </c>
      <c r="AT187">
        <v>506.4</v>
      </c>
      <c r="AU187">
        <v>33.700000000000003</v>
      </c>
      <c r="AV187">
        <v>4.7300000000000004</v>
      </c>
      <c r="AW187">
        <v>39.1</v>
      </c>
      <c r="AX187">
        <v>1841.6</v>
      </c>
      <c r="AY187">
        <v>0.28000000000000003</v>
      </c>
      <c r="AZ187">
        <v>508.7</v>
      </c>
      <c r="BA187">
        <v>94.1</v>
      </c>
      <c r="BB187">
        <v>602.70000000000005</v>
      </c>
      <c r="BC187">
        <v>6070167.2000000002</v>
      </c>
      <c r="BD187">
        <v>242.3</v>
      </c>
      <c r="BE187">
        <v>31.2</v>
      </c>
      <c r="BF187">
        <v>693182.6</v>
      </c>
      <c r="BG187">
        <v>27879</v>
      </c>
      <c r="BH187">
        <v>4.9000000000000004</v>
      </c>
      <c r="BI187">
        <v>6085915.7000000002</v>
      </c>
      <c r="BJ187">
        <v>1525301.2</v>
      </c>
      <c r="BK187">
        <v>7611216.9000000004</v>
      </c>
      <c r="BL187">
        <v>0</v>
      </c>
      <c r="BM187">
        <v>21.3</v>
      </c>
      <c r="BN187">
        <v>15.85</v>
      </c>
      <c r="BO187">
        <v>0</v>
      </c>
      <c r="BP187">
        <v>37.15</v>
      </c>
      <c r="BQ187">
        <v>23.17</v>
      </c>
      <c r="BR187">
        <v>18.11</v>
      </c>
      <c r="BS187">
        <v>0</v>
      </c>
      <c r="BT187">
        <v>41.28</v>
      </c>
      <c r="BU187">
        <v>36725440</v>
      </c>
      <c r="BV187">
        <v>9270542</v>
      </c>
      <c r="BW187">
        <v>3016122</v>
      </c>
      <c r="BX187">
        <v>6399.6</v>
      </c>
      <c r="BY187">
        <v>0</v>
      </c>
      <c r="BZ187">
        <v>0</v>
      </c>
      <c r="CA187">
        <v>1160252</v>
      </c>
      <c r="CB187">
        <v>0</v>
      </c>
      <c r="CC187">
        <v>0</v>
      </c>
      <c r="CD187">
        <v>1524133</v>
      </c>
      <c r="CE187">
        <v>12581533</v>
      </c>
      <c r="CF187">
        <v>0</v>
      </c>
      <c r="CG187">
        <v>7999.7</v>
      </c>
      <c r="CH187">
        <v>0</v>
      </c>
      <c r="CI187">
        <v>0</v>
      </c>
      <c r="CJ187">
        <v>10666768</v>
      </c>
      <c r="CK187">
        <v>15825.4</v>
      </c>
      <c r="CL187">
        <v>0</v>
      </c>
      <c r="CM187">
        <v>0</v>
      </c>
      <c r="CN187">
        <v>7746409</v>
      </c>
      <c r="CO187">
        <v>0</v>
      </c>
      <c r="CP187">
        <v>0</v>
      </c>
      <c r="CQ187">
        <v>1634.5</v>
      </c>
      <c r="CR187">
        <v>1.6</v>
      </c>
      <c r="CS187">
        <v>0</v>
      </c>
      <c r="CT187">
        <v>1138.8</v>
      </c>
      <c r="CU187">
        <v>0</v>
      </c>
      <c r="CV187">
        <v>0</v>
      </c>
      <c r="CW187">
        <v>1027.8</v>
      </c>
      <c r="CX187">
        <v>8175.1</v>
      </c>
      <c r="CY187">
        <v>0</v>
      </c>
      <c r="CZ187">
        <v>440.2</v>
      </c>
      <c r="DA187">
        <v>0</v>
      </c>
      <c r="DB187">
        <v>0</v>
      </c>
      <c r="DC187">
        <v>1401</v>
      </c>
      <c r="DD187">
        <v>728.2</v>
      </c>
      <c r="DE187">
        <v>0</v>
      </c>
      <c r="DF187">
        <v>0</v>
      </c>
      <c r="DG187">
        <v>3247.8</v>
      </c>
      <c r="DH187">
        <v>0</v>
      </c>
      <c r="DI187">
        <v>0</v>
      </c>
      <c r="DJ187">
        <v>9033.9</v>
      </c>
      <c r="DK187">
        <v>0</v>
      </c>
      <c r="DL187">
        <v>0</v>
      </c>
      <c r="DM187">
        <v>0</v>
      </c>
      <c r="DN187">
        <v>0</v>
      </c>
      <c r="DO187">
        <v>0</v>
      </c>
      <c r="DP187">
        <v>0</v>
      </c>
      <c r="DQ187">
        <v>0</v>
      </c>
    </row>
    <row r="188" spans="1:121" x14ac:dyDescent="0.45">
      <c r="A188" t="s">
        <v>157</v>
      </c>
      <c r="B188">
        <v>2040</v>
      </c>
      <c r="C188">
        <v>68942570</v>
      </c>
      <c r="D188">
        <v>8690064</v>
      </c>
      <c r="E188">
        <v>0</v>
      </c>
      <c r="F188">
        <v>1417734.4</v>
      </c>
      <c r="G188">
        <v>79050366.799999997</v>
      </c>
      <c r="H188">
        <v>66463999.200000003</v>
      </c>
      <c r="I188">
        <v>26496513.300000001</v>
      </c>
      <c r="J188">
        <v>75004824</v>
      </c>
      <c r="K188">
        <v>76890936</v>
      </c>
      <c r="L188">
        <v>3.5900000000000001E-2</v>
      </c>
      <c r="M188">
        <v>5.3999999999999999E-2</v>
      </c>
      <c r="N188">
        <v>0.1734</v>
      </c>
      <c r="O188">
        <v>83635.81</v>
      </c>
      <c r="P188">
        <v>15104.8</v>
      </c>
      <c r="Q188">
        <v>0.87</v>
      </c>
      <c r="R188">
        <v>0.88</v>
      </c>
      <c r="S188">
        <v>54.2</v>
      </c>
      <c r="T188">
        <v>1.6</v>
      </c>
      <c r="U188">
        <v>0.2</v>
      </c>
      <c r="V188">
        <v>6.9</v>
      </c>
      <c r="W188">
        <v>266.10000000000002</v>
      </c>
      <c r="X188">
        <v>0.05</v>
      </c>
      <c r="Y188">
        <v>54.3</v>
      </c>
      <c r="Z188">
        <v>14.9</v>
      </c>
      <c r="AA188">
        <v>69.2</v>
      </c>
      <c r="AB188">
        <v>56.5</v>
      </c>
      <c r="AC188">
        <v>2.2000000000000002</v>
      </c>
      <c r="AD188">
        <v>0.27</v>
      </c>
      <c r="AE188">
        <v>6.9</v>
      </c>
      <c r="AF188">
        <v>263.5</v>
      </c>
      <c r="AG188">
        <v>0.05</v>
      </c>
      <c r="AH188">
        <v>56.7</v>
      </c>
      <c r="AI188">
        <v>14.8</v>
      </c>
      <c r="AJ188">
        <v>71.400000000000006</v>
      </c>
      <c r="AK188">
        <v>306</v>
      </c>
      <c r="AL188">
        <v>17.5</v>
      </c>
      <c r="AM188">
        <v>2.4</v>
      </c>
      <c r="AN188">
        <v>25.7</v>
      </c>
      <c r="AO188">
        <v>1225.0999999999999</v>
      </c>
      <c r="AP188">
        <v>0.15</v>
      </c>
      <c r="AQ188">
        <v>307.2</v>
      </c>
      <c r="AR188">
        <v>62.3</v>
      </c>
      <c r="AS188">
        <v>369.5</v>
      </c>
      <c r="AT188">
        <v>411.3</v>
      </c>
      <c r="AU188">
        <v>25.6</v>
      </c>
      <c r="AV188">
        <v>3.56</v>
      </c>
      <c r="AW188">
        <v>33.799999999999997</v>
      </c>
      <c r="AX188">
        <v>1557.9</v>
      </c>
      <c r="AY188">
        <v>0.23</v>
      </c>
      <c r="AZ188">
        <v>413</v>
      </c>
      <c r="BA188">
        <v>80.2</v>
      </c>
      <c r="BB188">
        <v>493.3</v>
      </c>
      <c r="BC188">
        <v>4332306.8</v>
      </c>
      <c r="BD188">
        <v>128.6</v>
      </c>
      <c r="BE188">
        <v>15.5</v>
      </c>
      <c r="BF188">
        <v>556972.4</v>
      </c>
      <c r="BG188">
        <v>21345.599999999999</v>
      </c>
      <c r="BH188">
        <v>3.9</v>
      </c>
      <c r="BI188">
        <v>4340357.5</v>
      </c>
      <c r="BJ188">
        <v>1194149</v>
      </c>
      <c r="BK188">
        <v>5534506.5</v>
      </c>
      <c r="BL188">
        <v>0</v>
      </c>
      <c r="BM188">
        <v>16.989999999999998</v>
      </c>
      <c r="BN188">
        <v>14.9</v>
      </c>
      <c r="BO188">
        <v>0</v>
      </c>
      <c r="BP188">
        <v>31.89</v>
      </c>
      <c r="BQ188">
        <v>19.149999999999999</v>
      </c>
      <c r="BR188">
        <v>18.2</v>
      </c>
      <c r="BS188">
        <v>0</v>
      </c>
      <c r="BT188">
        <v>37.35</v>
      </c>
      <c r="BU188">
        <v>80817640</v>
      </c>
      <c r="BV188">
        <v>52553852</v>
      </c>
      <c r="BW188">
        <v>7416258.5</v>
      </c>
      <c r="BX188">
        <v>6058.5</v>
      </c>
      <c r="BY188">
        <v>0</v>
      </c>
      <c r="BZ188">
        <v>0</v>
      </c>
      <c r="CA188">
        <v>436188</v>
      </c>
      <c r="CB188">
        <v>0</v>
      </c>
      <c r="CC188">
        <v>0</v>
      </c>
      <c r="CD188">
        <v>1870859.4</v>
      </c>
      <c r="CE188">
        <v>10219016</v>
      </c>
      <c r="CF188">
        <v>0</v>
      </c>
      <c r="CG188">
        <v>7777.5</v>
      </c>
      <c r="CH188">
        <v>0</v>
      </c>
      <c r="CI188">
        <v>0</v>
      </c>
      <c r="CJ188">
        <v>10162882</v>
      </c>
      <c r="CK188">
        <v>15605.6</v>
      </c>
      <c r="CL188">
        <v>0</v>
      </c>
      <c r="CM188">
        <v>0</v>
      </c>
      <c r="CN188">
        <v>24843510</v>
      </c>
      <c r="CO188">
        <v>25839486</v>
      </c>
      <c r="CP188">
        <v>0</v>
      </c>
      <c r="CQ188">
        <v>3652.2</v>
      </c>
      <c r="CR188">
        <v>1.6</v>
      </c>
      <c r="CS188">
        <v>0</v>
      </c>
      <c r="CT188">
        <v>1138.8</v>
      </c>
      <c r="CU188">
        <v>0</v>
      </c>
      <c r="CV188">
        <v>0</v>
      </c>
      <c r="CW188">
        <v>1297.5</v>
      </c>
      <c r="CX188">
        <v>8175.1</v>
      </c>
      <c r="CY188">
        <v>0</v>
      </c>
      <c r="CZ188">
        <v>440.2</v>
      </c>
      <c r="DA188">
        <v>0</v>
      </c>
      <c r="DB188">
        <v>0</v>
      </c>
      <c r="DC188">
        <v>1401</v>
      </c>
      <c r="DD188">
        <v>728.2</v>
      </c>
      <c r="DE188">
        <v>0</v>
      </c>
      <c r="DF188">
        <v>0</v>
      </c>
      <c r="DG188">
        <v>10172</v>
      </c>
      <c r="DH188">
        <v>0</v>
      </c>
      <c r="DI188">
        <v>7930.2</v>
      </c>
      <c r="DJ188">
        <v>22270.1</v>
      </c>
      <c r="DK188">
        <v>0</v>
      </c>
      <c r="DL188">
        <v>0</v>
      </c>
      <c r="DM188">
        <v>0</v>
      </c>
      <c r="DN188">
        <v>0</v>
      </c>
      <c r="DO188">
        <v>0</v>
      </c>
      <c r="DP188">
        <v>0</v>
      </c>
      <c r="DQ188">
        <v>0</v>
      </c>
    </row>
    <row r="189" spans="1:121" x14ac:dyDescent="0.45">
      <c r="A189" t="s">
        <v>157</v>
      </c>
      <c r="B189">
        <v>2045</v>
      </c>
      <c r="C189">
        <v>73847520</v>
      </c>
      <c r="D189">
        <v>11221433</v>
      </c>
      <c r="E189">
        <v>0</v>
      </c>
      <c r="F189">
        <v>1530292.9</v>
      </c>
      <c r="G189">
        <v>86599243.200000003</v>
      </c>
      <c r="H189">
        <v>71192637</v>
      </c>
      <c r="I189">
        <v>24759506.899999999</v>
      </c>
      <c r="J189">
        <v>78202376</v>
      </c>
      <c r="K189">
        <v>85164900</v>
      </c>
      <c r="L189">
        <v>3.5900000000000001E-2</v>
      </c>
      <c r="M189">
        <v>5.3999999999999999E-2</v>
      </c>
      <c r="N189">
        <v>0.1731</v>
      </c>
      <c r="O189">
        <v>82208.86</v>
      </c>
      <c r="P189">
        <v>16355.1</v>
      </c>
      <c r="Q189">
        <v>0.87</v>
      </c>
      <c r="R189">
        <v>0.88</v>
      </c>
      <c r="S189">
        <v>49.8</v>
      </c>
      <c r="T189">
        <v>1.2</v>
      </c>
      <c r="U189">
        <v>0.13</v>
      </c>
      <c r="V189">
        <v>6.6</v>
      </c>
      <c r="W189">
        <v>255.2</v>
      </c>
      <c r="X189">
        <v>0.04</v>
      </c>
      <c r="Y189">
        <v>49.9</v>
      </c>
      <c r="Z189">
        <v>14.2</v>
      </c>
      <c r="AA189">
        <v>64.099999999999994</v>
      </c>
      <c r="AB189">
        <v>53.4</v>
      </c>
      <c r="AC189">
        <v>1.6</v>
      </c>
      <c r="AD189">
        <v>0.19</v>
      </c>
      <c r="AE189">
        <v>6.8</v>
      </c>
      <c r="AF189">
        <v>262.5</v>
      </c>
      <c r="AG189">
        <v>0.05</v>
      </c>
      <c r="AH189">
        <v>53.5</v>
      </c>
      <c r="AI189">
        <v>14.6</v>
      </c>
      <c r="AJ189">
        <v>68.2</v>
      </c>
      <c r="AK189">
        <v>255.8</v>
      </c>
      <c r="AL189">
        <v>13.7</v>
      </c>
      <c r="AM189">
        <v>1.85</v>
      </c>
      <c r="AN189">
        <v>23.8</v>
      </c>
      <c r="AO189">
        <v>1058.3</v>
      </c>
      <c r="AP189">
        <v>0.15</v>
      </c>
      <c r="AQ189">
        <v>256.7</v>
      </c>
      <c r="AR189">
        <v>55.4</v>
      </c>
      <c r="AS189">
        <v>312</v>
      </c>
      <c r="AT189">
        <v>354.3</v>
      </c>
      <c r="AU189">
        <v>19.8</v>
      </c>
      <c r="AV189">
        <v>2.71</v>
      </c>
      <c r="AW189">
        <v>31.1</v>
      </c>
      <c r="AX189">
        <v>1420</v>
      </c>
      <c r="AY189">
        <v>0.19</v>
      </c>
      <c r="AZ189">
        <v>355.6</v>
      </c>
      <c r="BA189">
        <v>73.5</v>
      </c>
      <c r="BB189">
        <v>429.1</v>
      </c>
      <c r="BC189">
        <v>4611270.9000000004</v>
      </c>
      <c r="BD189">
        <v>107.2</v>
      </c>
      <c r="BE189">
        <v>11.8</v>
      </c>
      <c r="BF189">
        <v>612264.80000000005</v>
      </c>
      <c r="BG189">
        <v>23670.3</v>
      </c>
      <c r="BH189">
        <v>4</v>
      </c>
      <c r="BI189">
        <v>4617699.3</v>
      </c>
      <c r="BJ189">
        <v>1318731.1000000001</v>
      </c>
      <c r="BK189">
        <v>5936430.4000000004</v>
      </c>
      <c r="BL189">
        <v>0</v>
      </c>
      <c r="BM189">
        <v>14.89</v>
      </c>
      <c r="BN189">
        <v>14.47</v>
      </c>
      <c r="BO189">
        <v>0</v>
      </c>
      <c r="BP189">
        <v>29.37</v>
      </c>
      <c r="BQ189">
        <v>17.260000000000002</v>
      </c>
      <c r="BR189">
        <v>18.079999999999998</v>
      </c>
      <c r="BS189">
        <v>0</v>
      </c>
      <c r="BT189">
        <v>35.340000000000003</v>
      </c>
      <c r="BU189">
        <v>93439560</v>
      </c>
      <c r="BV189">
        <v>61839736</v>
      </c>
      <c r="BW189">
        <v>9624758</v>
      </c>
      <c r="BX189">
        <v>5434</v>
      </c>
      <c r="BY189">
        <v>0</v>
      </c>
      <c r="BZ189">
        <v>0</v>
      </c>
      <c r="CA189">
        <v>193548.6</v>
      </c>
      <c r="CB189">
        <v>0</v>
      </c>
      <c r="CC189">
        <v>0</v>
      </c>
      <c r="CD189">
        <v>1995238.2</v>
      </c>
      <c r="CE189">
        <v>11769197</v>
      </c>
      <c r="CF189">
        <v>0</v>
      </c>
      <c r="CG189">
        <v>3345.6</v>
      </c>
      <c r="CH189">
        <v>0</v>
      </c>
      <c r="CI189">
        <v>0</v>
      </c>
      <c r="CJ189">
        <v>9998452</v>
      </c>
      <c r="CK189">
        <v>5091.3</v>
      </c>
      <c r="CL189">
        <v>0</v>
      </c>
      <c r="CM189">
        <v>0</v>
      </c>
      <c r="CN189">
        <v>34355852</v>
      </c>
      <c r="CO189">
        <v>25488648</v>
      </c>
      <c r="CP189">
        <v>0</v>
      </c>
      <c r="CQ189">
        <v>4621</v>
      </c>
      <c r="CR189">
        <v>1.6</v>
      </c>
      <c r="CS189">
        <v>0</v>
      </c>
      <c r="CT189">
        <v>1138.8</v>
      </c>
      <c r="CU189">
        <v>0</v>
      </c>
      <c r="CV189">
        <v>0</v>
      </c>
      <c r="CW189">
        <v>1478.4</v>
      </c>
      <c r="CX189">
        <v>8175.1</v>
      </c>
      <c r="CY189">
        <v>0</v>
      </c>
      <c r="CZ189">
        <v>440.2</v>
      </c>
      <c r="DA189">
        <v>0</v>
      </c>
      <c r="DB189">
        <v>0</v>
      </c>
      <c r="DC189">
        <v>1401</v>
      </c>
      <c r="DD189">
        <v>492.2</v>
      </c>
      <c r="DE189">
        <v>0</v>
      </c>
      <c r="DF189">
        <v>0</v>
      </c>
      <c r="DG189">
        <v>15070.1</v>
      </c>
      <c r="DH189">
        <v>0</v>
      </c>
      <c r="DI189">
        <v>7930.2</v>
      </c>
      <c r="DJ189">
        <v>27551.3</v>
      </c>
      <c r="DK189">
        <v>0</v>
      </c>
      <c r="DL189">
        <v>0</v>
      </c>
      <c r="DM189">
        <v>0</v>
      </c>
      <c r="DN189">
        <v>0</v>
      </c>
      <c r="DO189">
        <v>0</v>
      </c>
      <c r="DP189">
        <v>0</v>
      </c>
      <c r="DQ189">
        <v>0</v>
      </c>
    </row>
    <row r="190" spans="1:121" x14ac:dyDescent="0.45">
      <c r="A190" t="s">
        <v>157</v>
      </c>
      <c r="B190">
        <v>2050</v>
      </c>
      <c r="C190">
        <v>78409060</v>
      </c>
      <c r="D190">
        <v>9681947</v>
      </c>
      <c r="E190">
        <v>0</v>
      </c>
      <c r="F190">
        <v>1577547.2</v>
      </c>
      <c r="G190">
        <v>89668552</v>
      </c>
      <c r="H190">
        <v>75590179.400000006</v>
      </c>
      <c r="I190">
        <v>22847176.199999999</v>
      </c>
      <c r="J190">
        <v>85401980</v>
      </c>
      <c r="K190">
        <v>85816810</v>
      </c>
      <c r="L190">
        <v>3.5900000000000001E-2</v>
      </c>
      <c r="M190">
        <v>5.3999999999999999E-2</v>
      </c>
      <c r="N190">
        <v>0.17319999999999999</v>
      </c>
      <c r="O190">
        <v>79113.84</v>
      </c>
      <c r="P190">
        <v>17431.900000000001</v>
      </c>
      <c r="Q190">
        <v>0.83</v>
      </c>
      <c r="R190">
        <v>0.86</v>
      </c>
      <c r="S190">
        <v>65.8</v>
      </c>
      <c r="T190">
        <v>1.6</v>
      </c>
      <c r="U190">
        <v>0.18</v>
      </c>
      <c r="V190">
        <v>7.5</v>
      </c>
      <c r="W190">
        <v>333.4</v>
      </c>
      <c r="X190">
        <v>0.03</v>
      </c>
      <c r="Y190">
        <v>65.900000000000006</v>
      </c>
      <c r="Z190">
        <v>17.399999999999999</v>
      </c>
      <c r="AA190">
        <v>83.3</v>
      </c>
      <c r="AB190">
        <v>63.5</v>
      </c>
      <c r="AC190">
        <v>2</v>
      </c>
      <c r="AD190">
        <v>0.24</v>
      </c>
      <c r="AE190">
        <v>7</v>
      </c>
      <c r="AF190">
        <v>307.8</v>
      </c>
      <c r="AG190">
        <v>0.03</v>
      </c>
      <c r="AH190">
        <v>63.7</v>
      </c>
      <c r="AI190">
        <v>16.100000000000001</v>
      </c>
      <c r="AJ190">
        <v>79.8</v>
      </c>
      <c r="AK190">
        <v>230.5</v>
      </c>
      <c r="AL190">
        <v>11.5</v>
      </c>
      <c r="AM190">
        <v>1.54</v>
      </c>
      <c r="AN190">
        <v>23</v>
      </c>
      <c r="AO190">
        <v>982</v>
      </c>
      <c r="AP190">
        <v>0.16</v>
      </c>
      <c r="AQ190">
        <v>231.3</v>
      </c>
      <c r="AR190">
        <v>52.3</v>
      </c>
      <c r="AS190">
        <v>283.60000000000002</v>
      </c>
      <c r="AT190">
        <v>351.1</v>
      </c>
      <c r="AU190">
        <v>18</v>
      </c>
      <c r="AV190">
        <v>2.4300000000000002</v>
      </c>
      <c r="AW190">
        <v>31.9</v>
      </c>
      <c r="AX190">
        <v>1462.7</v>
      </c>
      <c r="AY190">
        <v>0.18</v>
      </c>
      <c r="AZ190">
        <v>352.3</v>
      </c>
      <c r="BA190">
        <v>75.5</v>
      </c>
      <c r="BB190">
        <v>427.8</v>
      </c>
      <c r="BC190">
        <v>5852844.7999999998</v>
      </c>
      <c r="BD190">
        <v>139.19999999999999</v>
      </c>
      <c r="BE190">
        <v>15.5</v>
      </c>
      <c r="BF190">
        <v>665292</v>
      </c>
      <c r="BG190">
        <v>29689.9</v>
      </c>
      <c r="BH190">
        <v>2.6</v>
      </c>
      <c r="BI190">
        <v>5861222.4000000004</v>
      </c>
      <c r="BJ190">
        <v>1550751.3</v>
      </c>
      <c r="BK190">
        <v>7411973.7000000002</v>
      </c>
      <c r="BL190">
        <v>0</v>
      </c>
      <c r="BM190">
        <v>15.05</v>
      </c>
      <c r="BN190">
        <v>14.26</v>
      </c>
      <c r="BO190">
        <v>0</v>
      </c>
      <c r="BP190">
        <v>29.31</v>
      </c>
      <c r="BQ190">
        <v>17.25</v>
      </c>
      <c r="BR190">
        <v>17.37</v>
      </c>
      <c r="BS190">
        <v>0</v>
      </c>
      <c r="BT190">
        <v>34.619999999999997</v>
      </c>
      <c r="BU190">
        <v>89951096</v>
      </c>
      <c r="BV190">
        <v>66821376</v>
      </c>
      <c r="BW190">
        <v>8266803</v>
      </c>
      <c r="BX190">
        <v>5266.8</v>
      </c>
      <c r="BY190">
        <v>0</v>
      </c>
      <c r="BZ190">
        <v>0</v>
      </c>
      <c r="CA190">
        <v>269677</v>
      </c>
      <c r="CB190">
        <v>0</v>
      </c>
      <c r="CC190">
        <v>0</v>
      </c>
      <c r="CD190">
        <v>2286117.5</v>
      </c>
      <c r="CE190">
        <v>14325379</v>
      </c>
      <c r="CF190">
        <v>0</v>
      </c>
      <c r="CG190">
        <v>262592.3</v>
      </c>
      <c r="CH190">
        <v>0</v>
      </c>
      <c r="CI190">
        <v>0</v>
      </c>
      <c r="CJ190">
        <v>0</v>
      </c>
      <c r="CK190">
        <v>0</v>
      </c>
      <c r="CL190">
        <v>0</v>
      </c>
      <c r="CM190">
        <v>0</v>
      </c>
      <c r="CN190">
        <v>33309780</v>
      </c>
      <c r="CO190">
        <v>31225478</v>
      </c>
      <c r="CP190">
        <v>0</v>
      </c>
      <c r="CQ190">
        <v>4067.7</v>
      </c>
      <c r="CR190">
        <v>1.6</v>
      </c>
      <c r="CS190">
        <v>0</v>
      </c>
      <c r="CT190">
        <v>1138.8</v>
      </c>
      <c r="CU190">
        <v>0</v>
      </c>
      <c r="CV190">
        <v>0</v>
      </c>
      <c r="CW190">
        <v>1719.7</v>
      </c>
      <c r="CX190">
        <v>8175.1</v>
      </c>
      <c r="CY190">
        <v>0</v>
      </c>
      <c r="CZ190">
        <v>4057.3</v>
      </c>
      <c r="DA190">
        <v>0</v>
      </c>
      <c r="DB190">
        <v>0</v>
      </c>
      <c r="DC190">
        <v>0</v>
      </c>
      <c r="DD190">
        <v>0</v>
      </c>
      <c r="DE190">
        <v>0</v>
      </c>
      <c r="DF190">
        <v>0</v>
      </c>
      <c r="DG190">
        <v>15102.6</v>
      </c>
      <c r="DH190">
        <v>0</v>
      </c>
      <c r="DI190">
        <v>9754.9</v>
      </c>
      <c r="DJ190">
        <v>23461.599999999999</v>
      </c>
      <c r="DK190">
        <v>0</v>
      </c>
      <c r="DL190">
        <v>0</v>
      </c>
      <c r="DM190">
        <v>0</v>
      </c>
      <c r="DN190">
        <v>0</v>
      </c>
      <c r="DO190">
        <v>0</v>
      </c>
      <c r="DP190">
        <v>0</v>
      </c>
      <c r="DQ190">
        <v>0</v>
      </c>
    </row>
    <row r="191" spans="1:121" x14ac:dyDescent="0.45">
      <c r="A191" t="s">
        <v>163</v>
      </c>
      <c r="B191">
        <v>2024</v>
      </c>
      <c r="C191">
        <v>16923090</v>
      </c>
      <c r="D191">
        <v>94514.7</v>
      </c>
      <c r="E191">
        <v>0</v>
      </c>
      <c r="F191">
        <v>552578.6</v>
      </c>
      <c r="G191">
        <v>17570184</v>
      </c>
      <c r="H191">
        <v>16314558.9</v>
      </c>
      <c r="I191">
        <v>10244560.300000001</v>
      </c>
      <c r="J191">
        <v>18166616</v>
      </c>
      <c r="K191">
        <v>26944262</v>
      </c>
      <c r="L191">
        <v>3.5999999999999997E-2</v>
      </c>
      <c r="M191">
        <v>5.3999999999999999E-2</v>
      </c>
      <c r="N191">
        <v>0.14410000000000001</v>
      </c>
      <c r="O191">
        <v>0</v>
      </c>
      <c r="P191">
        <v>3321.3</v>
      </c>
      <c r="Q191">
        <v>0.76</v>
      </c>
      <c r="R191">
        <v>0.72</v>
      </c>
      <c r="S191">
        <v>267.39999999999998</v>
      </c>
      <c r="T191">
        <v>30.7</v>
      </c>
      <c r="U191">
        <v>4.47</v>
      </c>
      <c r="V191">
        <v>8.3000000000000007</v>
      </c>
      <c r="W191">
        <v>585.79999999999995</v>
      </c>
      <c r="X191">
        <v>0.13</v>
      </c>
      <c r="Y191">
        <v>269.5</v>
      </c>
      <c r="Z191">
        <v>25.8</v>
      </c>
      <c r="AA191">
        <v>295.3</v>
      </c>
      <c r="AB191">
        <v>320.3</v>
      </c>
      <c r="AC191">
        <v>36.700000000000003</v>
      </c>
      <c r="AD191">
        <v>5.33</v>
      </c>
      <c r="AE191">
        <v>10.1</v>
      </c>
      <c r="AF191">
        <v>705.7</v>
      </c>
      <c r="AG191">
        <v>0.16</v>
      </c>
      <c r="AH191">
        <v>322.8</v>
      </c>
      <c r="AI191">
        <v>31.2</v>
      </c>
      <c r="AJ191">
        <v>354</v>
      </c>
      <c r="AK191">
        <v>297.2</v>
      </c>
      <c r="AL191">
        <v>9.3000000000000007</v>
      </c>
      <c r="AM191">
        <v>1.1299999999999999</v>
      </c>
      <c r="AN191">
        <v>31.8</v>
      </c>
      <c r="AO191">
        <v>1436.7</v>
      </c>
      <c r="AP191">
        <v>0.13</v>
      </c>
      <c r="AQ191">
        <v>297.8</v>
      </c>
      <c r="AR191">
        <v>74.7</v>
      </c>
      <c r="AS191">
        <v>372.4</v>
      </c>
      <c r="AT191">
        <v>786.5</v>
      </c>
      <c r="AU191">
        <v>69.599999999999994</v>
      </c>
      <c r="AV191">
        <v>9.9700000000000006</v>
      </c>
      <c r="AW191">
        <v>43.8</v>
      </c>
      <c r="AX191">
        <v>2354.1</v>
      </c>
      <c r="AY191">
        <v>0.4</v>
      </c>
      <c r="AZ191">
        <v>791.3</v>
      </c>
      <c r="BA191">
        <v>114</v>
      </c>
      <c r="BB191">
        <v>905.3</v>
      </c>
      <c r="BC191">
        <v>6999440.9000000004</v>
      </c>
      <c r="BD191">
        <v>803.7</v>
      </c>
      <c r="BE191">
        <v>116.9</v>
      </c>
      <c r="BF191">
        <v>218113.7</v>
      </c>
      <c r="BG191">
        <v>15334</v>
      </c>
      <c r="BH191">
        <v>3.5</v>
      </c>
      <c r="BI191">
        <v>7055302.9000000004</v>
      </c>
      <c r="BJ191">
        <v>676016</v>
      </c>
      <c r="BK191">
        <v>7731318.9000000004</v>
      </c>
      <c r="BL191">
        <v>0</v>
      </c>
      <c r="BM191">
        <v>27.59</v>
      </c>
      <c r="BN191">
        <v>0</v>
      </c>
      <c r="BO191">
        <v>0</v>
      </c>
      <c r="BP191">
        <v>27.59</v>
      </c>
      <c r="BQ191">
        <v>29.2</v>
      </c>
      <c r="BR191">
        <v>0</v>
      </c>
      <c r="BS191">
        <v>0</v>
      </c>
      <c r="BT191">
        <v>29.2</v>
      </c>
      <c r="BU191">
        <v>26421842</v>
      </c>
      <c r="BV191">
        <v>7325624</v>
      </c>
      <c r="BW191">
        <v>80681.5</v>
      </c>
      <c r="BX191">
        <v>14207.8</v>
      </c>
      <c r="BY191">
        <v>0</v>
      </c>
      <c r="BZ191">
        <v>69959.399999999994</v>
      </c>
      <c r="CA191">
        <v>6306738.5</v>
      </c>
      <c r="CB191">
        <v>0</v>
      </c>
      <c r="CC191">
        <v>0</v>
      </c>
      <c r="CD191">
        <v>36325</v>
      </c>
      <c r="CE191">
        <v>47246.3</v>
      </c>
      <c r="CF191">
        <v>0</v>
      </c>
      <c r="CG191">
        <v>968.9</v>
      </c>
      <c r="CH191">
        <v>0</v>
      </c>
      <c r="CI191">
        <v>12576416</v>
      </c>
      <c r="CJ191">
        <v>0</v>
      </c>
      <c r="CK191">
        <v>0</v>
      </c>
      <c r="CL191">
        <v>0</v>
      </c>
      <c r="CM191">
        <v>0</v>
      </c>
      <c r="CN191">
        <v>670926.9</v>
      </c>
      <c r="CO191">
        <v>6618372</v>
      </c>
      <c r="CP191">
        <v>0</v>
      </c>
      <c r="CQ191">
        <v>200</v>
      </c>
      <c r="CR191">
        <v>3.2</v>
      </c>
      <c r="CS191">
        <v>0</v>
      </c>
      <c r="CT191">
        <v>1625</v>
      </c>
      <c r="CU191">
        <v>0</v>
      </c>
      <c r="CV191">
        <v>0</v>
      </c>
      <c r="CW191">
        <v>26.2</v>
      </c>
      <c r="CX191">
        <v>40</v>
      </c>
      <c r="CY191">
        <v>0</v>
      </c>
      <c r="CZ191">
        <v>58.6</v>
      </c>
      <c r="DA191">
        <v>0</v>
      </c>
      <c r="DB191">
        <v>2850.2</v>
      </c>
      <c r="DC191">
        <v>0</v>
      </c>
      <c r="DD191">
        <v>0</v>
      </c>
      <c r="DE191">
        <v>0</v>
      </c>
      <c r="DF191">
        <v>0</v>
      </c>
      <c r="DG191">
        <v>327</v>
      </c>
      <c r="DH191">
        <v>0</v>
      </c>
      <c r="DI191">
        <v>1859.8</v>
      </c>
      <c r="DJ191">
        <v>400</v>
      </c>
      <c r="DK191">
        <v>0</v>
      </c>
      <c r="DL191">
        <v>0</v>
      </c>
      <c r="DM191">
        <v>0</v>
      </c>
      <c r="DN191">
        <v>0</v>
      </c>
      <c r="DO191">
        <v>0</v>
      </c>
      <c r="DP191">
        <v>0</v>
      </c>
      <c r="DQ191">
        <v>0</v>
      </c>
    </row>
    <row r="192" spans="1:121" x14ac:dyDescent="0.45">
      <c r="A192" t="s">
        <v>163</v>
      </c>
      <c r="B192">
        <v>2026</v>
      </c>
      <c r="C192">
        <v>17345318</v>
      </c>
      <c r="D192">
        <v>119228.6</v>
      </c>
      <c r="E192">
        <v>0</v>
      </c>
      <c r="F192">
        <v>453959.4</v>
      </c>
      <c r="G192">
        <v>17918506.800000001</v>
      </c>
      <c r="H192">
        <v>16721602.5</v>
      </c>
      <c r="I192">
        <v>9825695.8000000007</v>
      </c>
      <c r="J192">
        <v>15823734</v>
      </c>
      <c r="K192">
        <v>20521412</v>
      </c>
      <c r="L192">
        <v>3.5999999999999997E-2</v>
      </c>
      <c r="M192">
        <v>5.3999999999999999E-2</v>
      </c>
      <c r="N192">
        <v>0.14419999999999999</v>
      </c>
      <c r="O192">
        <v>5877.58</v>
      </c>
      <c r="P192">
        <v>3419.4</v>
      </c>
      <c r="Q192">
        <v>0.93</v>
      </c>
      <c r="R192">
        <v>0.86</v>
      </c>
      <c r="S192">
        <v>72.900000000000006</v>
      </c>
      <c r="T192">
        <v>8.3000000000000007</v>
      </c>
      <c r="U192">
        <v>1.21</v>
      </c>
      <c r="V192">
        <v>2.2999999999999998</v>
      </c>
      <c r="W192">
        <v>161.6</v>
      </c>
      <c r="X192">
        <v>0.04</v>
      </c>
      <c r="Y192">
        <v>73.5</v>
      </c>
      <c r="Z192">
        <v>7.2</v>
      </c>
      <c r="AA192">
        <v>80.7</v>
      </c>
      <c r="AB192">
        <v>156.19999999999999</v>
      </c>
      <c r="AC192">
        <v>17.7</v>
      </c>
      <c r="AD192">
        <v>2.58</v>
      </c>
      <c r="AE192">
        <v>5.0999999999999996</v>
      </c>
      <c r="AF192">
        <v>348.3</v>
      </c>
      <c r="AG192">
        <v>0.08</v>
      </c>
      <c r="AH192">
        <v>157.5</v>
      </c>
      <c r="AI192">
        <v>15.5</v>
      </c>
      <c r="AJ192">
        <v>172.9</v>
      </c>
      <c r="AK192">
        <v>218</v>
      </c>
      <c r="AL192">
        <v>8.1</v>
      </c>
      <c r="AM192">
        <v>1.02</v>
      </c>
      <c r="AN192">
        <v>22.2</v>
      </c>
      <c r="AO192">
        <v>1014.1</v>
      </c>
      <c r="AP192">
        <v>0.1</v>
      </c>
      <c r="AQ192">
        <v>218.5</v>
      </c>
      <c r="AR192">
        <v>52.4</v>
      </c>
      <c r="AS192">
        <v>270.89999999999998</v>
      </c>
      <c r="AT192">
        <v>671.9</v>
      </c>
      <c r="AU192">
        <v>54.6</v>
      </c>
      <c r="AV192">
        <v>7.76</v>
      </c>
      <c r="AW192">
        <v>42</v>
      </c>
      <c r="AX192">
        <v>2168.9</v>
      </c>
      <c r="AY192">
        <v>0.34</v>
      </c>
      <c r="AZ192">
        <v>675.6</v>
      </c>
      <c r="BA192">
        <v>106.7</v>
      </c>
      <c r="BB192">
        <v>782.3</v>
      </c>
      <c r="BC192">
        <v>1635573</v>
      </c>
      <c r="BD192">
        <v>186.5</v>
      </c>
      <c r="BE192">
        <v>27.1</v>
      </c>
      <c r="BF192">
        <v>52389.2</v>
      </c>
      <c r="BG192">
        <v>3623.6</v>
      </c>
      <c r="BH192">
        <v>0.8</v>
      </c>
      <c r="BI192">
        <v>1648535.3</v>
      </c>
      <c r="BJ192">
        <v>160592.9</v>
      </c>
      <c r="BK192">
        <v>1809128.2</v>
      </c>
      <c r="BL192">
        <v>0</v>
      </c>
      <c r="BM192">
        <v>25.86</v>
      </c>
      <c r="BN192">
        <v>0.9</v>
      </c>
      <c r="BO192">
        <v>0</v>
      </c>
      <c r="BP192">
        <v>26.76</v>
      </c>
      <c r="BQ192">
        <v>27.44</v>
      </c>
      <c r="BR192">
        <v>0.97</v>
      </c>
      <c r="BS192">
        <v>0</v>
      </c>
      <c r="BT192">
        <v>28.41</v>
      </c>
      <c r="BU192">
        <v>22642182</v>
      </c>
      <c r="BV192">
        <v>8092811</v>
      </c>
      <c r="BW192">
        <v>102317.9</v>
      </c>
      <c r="BX192">
        <v>13611.8</v>
      </c>
      <c r="BY192">
        <v>0</v>
      </c>
      <c r="BZ192">
        <v>70064.100000000006</v>
      </c>
      <c r="CA192">
        <v>1474553.4</v>
      </c>
      <c r="CB192">
        <v>0</v>
      </c>
      <c r="CC192">
        <v>0</v>
      </c>
      <c r="CD192">
        <v>59318.8</v>
      </c>
      <c r="CE192">
        <v>37485.699999999997</v>
      </c>
      <c r="CF192">
        <v>0</v>
      </c>
      <c r="CG192">
        <v>443</v>
      </c>
      <c r="CH192">
        <v>0</v>
      </c>
      <c r="CI192">
        <v>12850896</v>
      </c>
      <c r="CJ192">
        <v>0</v>
      </c>
      <c r="CK192">
        <v>0</v>
      </c>
      <c r="CL192">
        <v>0</v>
      </c>
      <c r="CM192">
        <v>0</v>
      </c>
      <c r="CN192">
        <v>656523.80000000005</v>
      </c>
      <c r="CO192">
        <v>7376969</v>
      </c>
      <c r="CP192">
        <v>0</v>
      </c>
      <c r="CQ192">
        <v>200</v>
      </c>
      <c r="CR192">
        <v>3.2</v>
      </c>
      <c r="CS192">
        <v>0</v>
      </c>
      <c r="CT192">
        <v>498.2</v>
      </c>
      <c r="CU192">
        <v>0</v>
      </c>
      <c r="CV192">
        <v>0</v>
      </c>
      <c r="CW192">
        <v>43</v>
      </c>
      <c r="CX192">
        <v>40</v>
      </c>
      <c r="CY192">
        <v>0</v>
      </c>
      <c r="CZ192">
        <v>58.6</v>
      </c>
      <c r="DA192">
        <v>0</v>
      </c>
      <c r="DB192">
        <v>2926.4</v>
      </c>
      <c r="DC192">
        <v>0</v>
      </c>
      <c r="DD192">
        <v>0</v>
      </c>
      <c r="DE192">
        <v>0</v>
      </c>
      <c r="DF192">
        <v>0</v>
      </c>
      <c r="DG192">
        <v>327</v>
      </c>
      <c r="DH192">
        <v>0</v>
      </c>
      <c r="DI192">
        <v>2045</v>
      </c>
      <c r="DJ192">
        <v>400</v>
      </c>
      <c r="DK192">
        <v>0</v>
      </c>
      <c r="DL192">
        <v>0</v>
      </c>
      <c r="DM192">
        <v>0</v>
      </c>
      <c r="DN192">
        <v>0</v>
      </c>
      <c r="DO192">
        <v>0</v>
      </c>
      <c r="DP192">
        <v>0</v>
      </c>
      <c r="DQ192">
        <v>0</v>
      </c>
    </row>
    <row r="193" spans="1:121" x14ac:dyDescent="0.45">
      <c r="A193" t="s">
        <v>163</v>
      </c>
      <c r="B193">
        <v>2028</v>
      </c>
      <c r="C193">
        <v>17845428</v>
      </c>
      <c r="D193">
        <v>132324.4</v>
      </c>
      <c r="E193">
        <v>0</v>
      </c>
      <c r="F193">
        <v>757621.2</v>
      </c>
      <c r="G193">
        <v>18735373.5</v>
      </c>
      <c r="H193">
        <v>17203727.100000001</v>
      </c>
      <c r="I193">
        <v>5012872</v>
      </c>
      <c r="J193">
        <v>27443568</v>
      </c>
      <c r="K193">
        <v>36158690</v>
      </c>
      <c r="L193">
        <v>3.5900000000000001E-2</v>
      </c>
      <c r="M193">
        <v>5.3999999999999999E-2</v>
      </c>
      <c r="N193">
        <v>0.14419999999999999</v>
      </c>
      <c r="O193">
        <v>38430.879999999997</v>
      </c>
      <c r="P193">
        <v>3568.3</v>
      </c>
      <c r="Q193">
        <v>0.97</v>
      </c>
      <c r="R193">
        <v>0.92</v>
      </c>
      <c r="S193">
        <v>27.9</v>
      </c>
      <c r="T193">
        <v>3.2</v>
      </c>
      <c r="U193">
        <v>0.46</v>
      </c>
      <c r="V193">
        <v>0.9</v>
      </c>
      <c r="W193">
        <v>61.3</v>
      </c>
      <c r="X193">
        <v>0.01</v>
      </c>
      <c r="Y193">
        <v>28.1</v>
      </c>
      <c r="Z193">
        <v>2.7</v>
      </c>
      <c r="AA193">
        <v>30.8</v>
      </c>
      <c r="AB193">
        <v>83.6</v>
      </c>
      <c r="AC193">
        <v>9.5</v>
      </c>
      <c r="AD193">
        <v>1.38</v>
      </c>
      <c r="AE193">
        <v>2.7</v>
      </c>
      <c r="AF193">
        <v>186.3</v>
      </c>
      <c r="AG193">
        <v>0.04</v>
      </c>
      <c r="AH193">
        <v>84.3</v>
      </c>
      <c r="AI193">
        <v>8.3000000000000007</v>
      </c>
      <c r="AJ193">
        <v>92.6</v>
      </c>
      <c r="AK193">
        <v>153.9</v>
      </c>
      <c r="AL193">
        <v>6.7</v>
      </c>
      <c r="AM193">
        <v>0.88</v>
      </c>
      <c r="AN193">
        <v>14.8</v>
      </c>
      <c r="AO193">
        <v>683.6</v>
      </c>
      <c r="AP193">
        <v>7.0000000000000007E-2</v>
      </c>
      <c r="AQ193">
        <v>154.30000000000001</v>
      </c>
      <c r="AR193">
        <v>35.1</v>
      </c>
      <c r="AS193">
        <v>189.4</v>
      </c>
      <c r="AT193">
        <v>581</v>
      </c>
      <c r="AU193">
        <v>47.8</v>
      </c>
      <c r="AV193">
        <v>6.8</v>
      </c>
      <c r="AW193">
        <v>36.200000000000003</v>
      </c>
      <c r="AX193">
        <v>1857.3</v>
      </c>
      <c r="AY193">
        <v>0.3</v>
      </c>
      <c r="AZ193">
        <v>584.29999999999995</v>
      </c>
      <c r="BA193">
        <v>91.7</v>
      </c>
      <c r="BB193">
        <v>676</v>
      </c>
      <c r="BC193">
        <v>755450.7</v>
      </c>
      <c r="BD193">
        <v>86.6</v>
      </c>
      <c r="BE193">
        <v>12.6</v>
      </c>
      <c r="BF193">
        <v>24011.1</v>
      </c>
      <c r="BG193">
        <v>1661.5</v>
      </c>
      <c r="BH193">
        <v>0.4</v>
      </c>
      <c r="BI193">
        <v>761466</v>
      </c>
      <c r="BJ193">
        <v>73625.399999999994</v>
      </c>
      <c r="BK193">
        <v>835091.5</v>
      </c>
      <c r="BL193">
        <v>0</v>
      </c>
      <c r="BM193">
        <v>21.58</v>
      </c>
      <c r="BN193">
        <v>5.9</v>
      </c>
      <c r="BO193">
        <v>0</v>
      </c>
      <c r="BP193">
        <v>27.48</v>
      </c>
      <c r="BQ193">
        <v>22.97</v>
      </c>
      <c r="BR193">
        <v>6.39</v>
      </c>
      <c r="BS193">
        <v>0</v>
      </c>
      <c r="BT193">
        <v>29.36</v>
      </c>
      <c r="BU193">
        <v>27500644</v>
      </c>
      <c r="BV193">
        <v>13722502</v>
      </c>
      <c r="BW193">
        <v>112974.2</v>
      </c>
      <c r="BX193">
        <v>12453.9</v>
      </c>
      <c r="BY193">
        <v>0</v>
      </c>
      <c r="BZ193">
        <v>69903.3</v>
      </c>
      <c r="CA193">
        <v>692730.8</v>
      </c>
      <c r="CB193">
        <v>0</v>
      </c>
      <c r="CC193">
        <v>0</v>
      </c>
      <c r="CD193">
        <v>104594.7</v>
      </c>
      <c r="CE193">
        <v>9028.7999999999993</v>
      </c>
      <c r="CF193">
        <v>0</v>
      </c>
      <c r="CG193">
        <v>238.4</v>
      </c>
      <c r="CH193">
        <v>0</v>
      </c>
      <c r="CI193">
        <v>12880811</v>
      </c>
      <c r="CJ193">
        <v>0</v>
      </c>
      <c r="CK193">
        <v>0</v>
      </c>
      <c r="CL193">
        <v>0</v>
      </c>
      <c r="CM193">
        <v>0</v>
      </c>
      <c r="CN193">
        <v>592042.19999999995</v>
      </c>
      <c r="CO193">
        <v>13025865</v>
      </c>
      <c r="CP193">
        <v>0</v>
      </c>
      <c r="CQ193">
        <v>200</v>
      </c>
      <c r="CR193">
        <v>3.2</v>
      </c>
      <c r="CS193">
        <v>0</v>
      </c>
      <c r="CT193">
        <v>391.2</v>
      </c>
      <c r="CU193">
        <v>0</v>
      </c>
      <c r="CV193">
        <v>0</v>
      </c>
      <c r="CW193">
        <v>76</v>
      </c>
      <c r="CX193">
        <v>40</v>
      </c>
      <c r="CY193">
        <v>0</v>
      </c>
      <c r="CZ193">
        <v>58.6</v>
      </c>
      <c r="DA193">
        <v>0</v>
      </c>
      <c r="DB193">
        <v>2968.4</v>
      </c>
      <c r="DC193">
        <v>0</v>
      </c>
      <c r="DD193">
        <v>0</v>
      </c>
      <c r="DE193">
        <v>0</v>
      </c>
      <c r="DF193">
        <v>0</v>
      </c>
      <c r="DG193">
        <v>327</v>
      </c>
      <c r="DH193">
        <v>0</v>
      </c>
      <c r="DI193">
        <v>3758.9</v>
      </c>
      <c r="DJ193">
        <v>400</v>
      </c>
      <c r="DK193">
        <v>0</v>
      </c>
      <c r="DL193">
        <v>0</v>
      </c>
      <c r="DM193">
        <v>0</v>
      </c>
      <c r="DN193">
        <v>0</v>
      </c>
      <c r="DO193">
        <v>0</v>
      </c>
      <c r="DP193">
        <v>0</v>
      </c>
      <c r="DQ193">
        <v>0</v>
      </c>
    </row>
    <row r="194" spans="1:121" x14ac:dyDescent="0.45">
      <c r="A194" t="s">
        <v>163</v>
      </c>
      <c r="B194">
        <v>2030</v>
      </c>
      <c r="C194">
        <v>18420022</v>
      </c>
      <c r="D194">
        <v>161721</v>
      </c>
      <c r="E194">
        <v>0</v>
      </c>
      <c r="F194">
        <v>925562.9</v>
      </c>
      <c r="G194">
        <v>19507306.600000001</v>
      </c>
      <c r="H194">
        <v>17757659.100000001</v>
      </c>
      <c r="I194">
        <v>3094886</v>
      </c>
      <c r="J194">
        <v>33309076</v>
      </c>
      <c r="K194">
        <v>43508670</v>
      </c>
      <c r="L194">
        <v>3.5900000000000001E-2</v>
      </c>
      <c r="M194">
        <v>5.3999999999999999E-2</v>
      </c>
      <c r="N194">
        <v>0.14419999999999999</v>
      </c>
      <c r="O194">
        <v>51940.56</v>
      </c>
      <c r="P194">
        <v>3743.5</v>
      </c>
      <c r="Q194">
        <v>0.98</v>
      </c>
      <c r="R194">
        <v>0.94</v>
      </c>
      <c r="S194">
        <v>19.600000000000001</v>
      </c>
      <c r="T194">
        <v>2.2999999999999998</v>
      </c>
      <c r="U194">
        <v>0.33</v>
      </c>
      <c r="V194">
        <v>0.6</v>
      </c>
      <c r="W194">
        <v>43</v>
      </c>
      <c r="X194">
        <v>0.01</v>
      </c>
      <c r="Y194">
        <v>19.8</v>
      </c>
      <c r="Z194">
        <v>1.9</v>
      </c>
      <c r="AA194">
        <v>21.7</v>
      </c>
      <c r="AB194">
        <v>62.9</v>
      </c>
      <c r="AC194">
        <v>7.2</v>
      </c>
      <c r="AD194">
        <v>1.04</v>
      </c>
      <c r="AE194">
        <v>2</v>
      </c>
      <c r="AF194">
        <v>139.4</v>
      </c>
      <c r="AG194">
        <v>0.03</v>
      </c>
      <c r="AH194">
        <v>63.4</v>
      </c>
      <c r="AI194">
        <v>6.2</v>
      </c>
      <c r="AJ194">
        <v>69.5</v>
      </c>
      <c r="AK194">
        <v>128</v>
      </c>
      <c r="AL194">
        <v>4.5</v>
      </c>
      <c r="AM194">
        <v>0.56000000000000005</v>
      </c>
      <c r="AN194">
        <v>13.3</v>
      </c>
      <c r="AO194">
        <v>604.5</v>
      </c>
      <c r="AP194">
        <v>0.06</v>
      </c>
      <c r="AQ194">
        <v>128.30000000000001</v>
      </c>
      <c r="AR194">
        <v>31.4</v>
      </c>
      <c r="AS194">
        <v>159.69999999999999</v>
      </c>
      <c r="AT194">
        <v>482.1</v>
      </c>
      <c r="AU194">
        <v>40.1</v>
      </c>
      <c r="AV194">
        <v>5.7</v>
      </c>
      <c r="AW194">
        <v>30.3</v>
      </c>
      <c r="AX194">
        <v>1534.2</v>
      </c>
      <c r="AY194">
        <v>0.25</v>
      </c>
      <c r="AZ194">
        <v>484.9</v>
      </c>
      <c r="BA194">
        <v>76.099999999999994</v>
      </c>
      <c r="BB194">
        <v>561</v>
      </c>
      <c r="BC194">
        <v>573924.80000000005</v>
      </c>
      <c r="BD194">
        <v>65.900000000000006</v>
      </c>
      <c r="BE194">
        <v>9.6</v>
      </c>
      <c r="BF194">
        <v>18145.2</v>
      </c>
      <c r="BG194">
        <v>1257.4000000000001</v>
      </c>
      <c r="BH194">
        <v>0.3</v>
      </c>
      <c r="BI194">
        <v>578505.9</v>
      </c>
      <c r="BJ194">
        <v>55693.4</v>
      </c>
      <c r="BK194">
        <v>634199.19999999995</v>
      </c>
      <c r="BL194">
        <v>0</v>
      </c>
      <c r="BM194">
        <v>19.53</v>
      </c>
      <c r="BN194">
        <v>8</v>
      </c>
      <c r="BO194">
        <v>0</v>
      </c>
      <c r="BP194">
        <v>27.53</v>
      </c>
      <c r="BQ194">
        <v>20.84</v>
      </c>
      <c r="BR194">
        <v>8.7200000000000006</v>
      </c>
      <c r="BS194">
        <v>0</v>
      </c>
      <c r="BT194">
        <v>29.56</v>
      </c>
      <c r="BU194">
        <v>29763322</v>
      </c>
      <c r="BV194">
        <v>16412421</v>
      </c>
      <c r="BW194">
        <v>138747.70000000001</v>
      </c>
      <c r="BX194">
        <v>11084.5</v>
      </c>
      <c r="BY194">
        <v>0</v>
      </c>
      <c r="BZ194">
        <v>69099.5</v>
      </c>
      <c r="CA194">
        <v>530293</v>
      </c>
      <c r="CB194">
        <v>0</v>
      </c>
      <c r="CC194">
        <v>0</v>
      </c>
      <c r="CD194">
        <v>175396.9</v>
      </c>
      <c r="CE194">
        <v>3556.8</v>
      </c>
      <c r="CF194">
        <v>0</v>
      </c>
      <c r="CG194">
        <v>169.9</v>
      </c>
      <c r="CH194">
        <v>0</v>
      </c>
      <c r="CI194">
        <v>12597950</v>
      </c>
      <c r="CJ194">
        <v>0</v>
      </c>
      <c r="CK194">
        <v>0</v>
      </c>
      <c r="CL194">
        <v>0</v>
      </c>
      <c r="CM194">
        <v>0</v>
      </c>
      <c r="CN194">
        <v>581916.69999999995</v>
      </c>
      <c r="CO194">
        <v>15655107</v>
      </c>
      <c r="CP194">
        <v>0</v>
      </c>
      <c r="CQ194">
        <v>200</v>
      </c>
      <c r="CR194">
        <v>3.2</v>
      </c>
      <c r="CS194">
        <v>0</v>
      </c>
      <c r="CT194">
        <v>349.5</v>
      </c>
      <c r="CU194">
        <v>0</v>
      </c>
      <c r="CV194">
        <v>0</v>
      </c>
      <c r="CW194">
        <v>127.3</v>
      </c>
      <c r="CX194">
        <v>40</v>
      </c>
      <c r="CY194">
        <v>0</v>
      </c>
      <c r="CZ194">
        <v>58.6</v>
      </c>
      <c r="DA194">
        <v>0</v>
      </c>
      <c r="DB194">
        <v>2969.3</v>
      </c>
      <c r="DC194">
        <v>0</v>
      </c>
      <c r="DD194">
        <v>0</v>
      </c>
      <c r="DE194">
        <v>0</v>
      </c>
      <c r="DF194">
        <v>0</v>
      </c>
      <c r="DG194">
        <v>327</v>
      </c>
      <c r="DH194">
        <v>0</v>
      </c>
      <c r="DI194">
        <v>4373.6000000000004</v>
      </c>
      <c r="DJ194">
        <v>400</v>
      </c>
      <c r="DK194">
        <v>0</v>
      </c>
      <c r="DL194">
        <v>0</v>
      </c>
      <c r="DM194">
        <v>0</v>
      </c>
      <c r="DN194">
        <v>0</v>
      </c>
      <c r="DO194">
        <v>0</v>
      </c>
      <c r="DP194">
        <v>0</v>
      </c>
      <c r="DQ194">
        <v>0</v>
      </c>
    </row>
    <row r="195" spans="1:121" x14ac:dyDescent="0.45">
      <c r="A195" t="s">
        <v>163</v>
      </c>
      <c r="B195">
        <v>2035</v>
      </c>
      <c r="C195">
        <v>20008836</v>
      </c>
      <c r="D195">
        <v>165564.6</v>
      </c>
      <c r="E195">
        <v>0</v>
      </c>
      <c r="F195">
        <v>933182.1</v>
      </c>
      <c r="G195">
        <v>21107581.699999999</v>
      </c>
      <c r="H195">
        <v>19289337.5</v>
      </c>
      <c r="I195">
        <v>3777777.9</v>
      </c>
      <c r="J195">
        <v>34942176</v>
      </c>
      <c r="K195">
        <v>43693670</v>
      </c>
      <c r="L195">
        <v>3.5900000000000001E-2</v>
      </c>
      <c r="M195">
        <v>5.3999999999999999E-2</v>
      </c>
      <c r="N195">
        <v>0.14419999999999999</v>
      </c>
      <c r="O195">
        <v>82741.47</v>
      </c>
      <c r="P195">
        <v>4235.8</v>
      </c>
      <c r="Q195">
        <v>0.98</v>
      </c>
      <c r="R195">
        <v>0.95</v>
      </c>
      <c r="S195">
        <v>25.2</v>
      </c>
      <c r="T195">
        <v>2.9</v>
      </c>
      <c r="U195">
        <v>0.42</v>
      </c>
      <c r="V195">
        <v>0.8</v>
      </c>
      <c r="W195">
        <v>55</v>
      </c>
      <c r="X195">
        <v>0.01</v>
      </c>
      <c r="Y195">
        <v>25.4</v>
      </c>
      <c r="Z195">
        <v>2.4</v>
      </c>
      <c r="AA195">
        <v>27.8</v>
      </c>
      <c r="AB195">
        <v>56.9</v>
      </c>
      <c r="AC195">
        <v>6.5</v>
      </c>
      <c r="AD195">
        <v>0.95</v>
      </c>
      <c r="AE195">
        <v>1.8</v>
      </c>
      <c r="AF195">
        <v>125.1</v>
      </c>
      <c r="AG195">
        <v>0.03</v>
      </c>
      <c r="AH195">
        <v>57.3</v>
      </c>
      <c r="AI195">
        <v>5.5</v>
      </c>
      <c r="AJ195">
        <v>62.9</v>
      </c>
      <c r="AK195">
        <v>160</v>
      </c>
      <c r="AL195">
        <v>5</v>
      </c>
      <c r="AM195">
        <v>0.6</v>
      </c>
      <c r="AN195">
        <v>17.2</v>
      </c>
      <c r="AO195">
        <v>774.5</v>
      </c>
      <c r="AP195">
        <v>7.0000000000000007E-2</v>
      </c>
      <c r="AQ195">
        <v>160.30000000000001</v>
      </c>
      <c r="AR195">
        <v>40.299999999999997</v>
      </c>
      <c r="AS195">
        <v>200.6</v>
      </c>
      <c r="AT195">
        <v>381.7</v>
      </c>
      <c r="AU195">
        <v>30</v>
      </c>
      <c r="AV195">
        <v>4.24</v>
      </c>
      <c r="AW195">
        <v>25.8</v>
      </c>
      <c r="AX195">
        <v>1272.5999999999999</v>
      </c>
      <c r="AY195">
        <v>0.2</v>
      </c>
      <c r="AZ195">
        <v>383.8</v>
      </c>
      <c r="BA195">
        <v>63.8</v>
      </c>
      <c r="BB195">
        <v>447.6</v>
      </c>
      <c r="BC195">
        <v>740974.3</v>
      </c>
      <c r="BD195">
        <v>85.3</v>
      </c>
      <c r="BE195">
        <v>12.4</v>
      </c>
      <c r="BF195">
        <v>23131.5</v>
      </c>
      <c r="BG195">
        <v>1617.3</v>
      </c>
      <c r="BH195">
        <v>0.4</v>
      </c>
      <c r="BI195">
        <v>746902.3</v>
      </c>
      <c r="BJ195">
        <v>71426.8</v>
      </c>
      <c r="BK195">
        <v>818329.1</v>
      </c>
      <c r="BL195">
        <v>0</v>
      </c>
      <c r="BM195">
        <v>16.52</v>
      </c>
      <c r="BN195">
        <v>13.03</v>
      </c>
      <c r="BO195">
        <v>0</v>
      </c>
      <c r="BP195">
        <v>29.55</v>
      </c>
      <c r="BQ195">
        <v>17.64</v>
      </c>
      <c r="BR195">
        <v>14.21</v>
      </c>
      <c r="BS195">
        <v>0</v>
      </c>
      <c r="BT195">
        <v>31.85</v>
      </c>
      <c r="BU195">
        <v>29911034</v>
      </c>
      <c r="BV195">
        <v>17329804</v>
      </c>
      <c r="BW195">
        <v>139425.1</v>
      </c>
      <c r="BX195">
        <v>9847.2000000000007</v>
      </c>
      <c r="BY195">
        <v>0</v>
      </c>
      <c r="BZ195">
        <v>65979.8</v>
      </c>
      <c r="CA195">
        <v>681908</v>
      </c>
      <c r="CB195">
        <v>0</v>
      </c>
      <c r="CC195">
        <v>0</v>
      </c>
      <c r="CD195">
        <v>342938.8</v>
      </c>
      <c r="CE195">
        <v>891.2</v>
      </c>
      <c r="CF195">
        <v>0</v>
      </c>
      <c r="CG195">
        <v>44.3</v>
      </c>
      <c r="CH195">
        <v>0</v>
      </c>
      <c r="CI195">
        <v>11683134</v>
      </c>
      <c r="CJ195">
        <v>0</v>
      </c>
      <c r="CK195">
        <v>0</v>
      </c>
      <c r="CL195">
        <v>0</v>
      </c>
      <c r="CM195">
        <v>0</v>
      </c>
      <c r="CN195">
        <v>561787</v>
      </c>
      <c r="CO195">
        <v>16425078</v>
      </c>
      <c r="CP195">
        <v>0</v>
      </c>
      <c r="CQ195">
        <v>200</v>
      </c>
      <c r="CR195">
        <v>3.2</v>
      </c>
      <c r="CS195">
        <v>0</v>
      </c>
      <c r="CT195">
        <v>349.5</v>
      </c>
      <c r="CU195">
        <v>0</v>
      </c>
      <c r="CV195">
        <v>0</v>
      </c>
      <c r="CW195">
        <v>250.4</v>
      </c>
      <c r="CX195">
        <v>40</v>
      </c>
      <c r="CY195">
        <v>0</v>
      </c>
      <c r="CZ195">
        <v>58.6</v>
      </c>
      <c r="DA195">
        <v>0</v>
      </c>
      <c r="DB195">
        <v>2969.3</v>
      </c>
      <c r="DC195">
        <v>0</v>
      </c>
      <c r="DD195">
        <v>0</v>
      </c>
      <c r="DE195">
        <v>0</v>
      </c>
      <c r="DF195">
        <v>0</v>
      </c>
      <c r="DG195">
        <v>327</v>
      </c>
      <c r="DH195">
        <v>0</v>
      </c>
      <c r="DI195">
        <v>4597.8</v>
      </c>
      <c r="DJ195">
        <v>400</v>
      </c>
      <c r="DK195">
        <v>0</v>
      </c>
      <c r="DL195">
        <v>0</v>
      </c>
      <c r="DM195">
        <v>0</v>
      </c>
      <c r="DN195">
        <v>0</v>
      </c>
      <c r="DO195">
        <v>0</v>
      </c>
      <c r="DP195">
        <v>0</v>
      </c>
      <c r="DQ195">
        <v>0</v>
      </c>
    </row>
    <row r="196" spans="1:121" x14ac:dyDescent="0.45">
      <c r="A196" t="s">
        <v>163</v>
      </c>
      <c r="B196">
        <v>2040</v>
      </c>
      <c r="C196">
        <v>21914352</v>
      </c>
      <c r="D196">
        <v>38868.800000000003</v>
      </c>
      <c r="E196">
        <v>0</v>
      </c>
      <c r="F196">
        <v>1007098.3</v>
      </c>
      <c r="G196">
        <v>22960318.399999999</v>
      </c>
      <c r="H196">
        <v>21126330.899999999</v>
      </c>
      <c r="I196">
        <v>3157203.4</v>
      </c>
      <c r="J196">
        <v>38194070</v>
      </c>
      <c r="K196">
        <v>46374212</v>
      </c>
      <c r="L196">
        <v>3.5900000000000001E-2</v>
      </c>
      <c r="M196">
        <v>5.3999999999999999E-2</v>
      </c>
      <c r="N196">
        <v>0.14419999999999999</v>
      </c>
      <c r="O196">
        <v>81300.570000000007</v>
      </c>
      <c r="P196">
        <v>4449.2</v>
      </c>
      <c r="Q196">
        <v>0.98</v>
      </c>
      <c r="R196">
        <v>0.96</v>
      </c>
      <c r="S196">
        <v>18.399999999999999</v>
      </c>
      <c r="T196">
        <v>2.1</v>
      </c>
      <c r="U196">
        <v>0.31</v>
      </c>
      <c r="V196">
        <v>0.6</v>
      </c>
      <c r="W196">
        <v>40.1</v>
      </c>
      <c r="X196">
        <v>0.01</v>
      </c>
      <c r="Y196">
        <v>18.5</v>
      </c>
      <c r="Z196">
        <v>1.8</v>
      </c>
      <c r="AA196">
        <v>20.3</v>
      </c>
      <c r="AB196">
        <v>38.9</v>
      </c>
      <c r="AC196">
        <v>4.5</v>
      </c>
      <c r="AD196">
        <v>0.65</v>
      </c>
      <c r="AE196">
        <v>1.2</v>
      </c>
      <c r="AF196">
        <v>85.6</v>
      </c>
      <c r="AG196">
        <v>0.02</v>
      </c>
      <c r="AH196">
        <v>39.200000000000003</v>
      </c>
      <c r="AI196">
        <v>3.8</v>
      </c>
      <c r="AJ196">
        <v>43</v>
      </c>
      <c r="AK196">
        <v>193.8</v>
      </c>
      <c r="AL196">
        <v>6.8</v>
      </c>
      <c r="AM196">
        <v>0.85</v>
      </c>
      <c r="AN196">
        <v>20.2</v>
      </c>
      <c r="AO196">
        <v>914</v>
      </c>
      <c r="AP196">
        <v>0.09</v>
      </c>
      <c r="AQ196">
        <v>194.3</v>
      </c>
      <c r="AR196">
        <v>47.5</v>
      </c>
      <c r="AS196">
        <v>241.7</v>
      </c>
      <c r="AT196">
        <v>346.5</v>
      </c>
      <c r="AU196">
        <v>25.9</v>
      </c>
      <c r="AV196">
        <v>3.65</v>
      </c>
      <c r="AW196">
        <v>24.4</v>
      </c>
      <c r="AX196">
        <v>1193.7</v>
      </c>
      <c r="AY196">
        <v>0.18</v>
      </c>
      <c r="AZ196">
        <v>348.3</v>
      </c>
      <c r="BA196">
        <v>60.1</v>
      </c>
      <c r="BB196">
        <v>408.3</v>
      </c>
      <c r="BC196">
        <v>562062.30000000005</v>
      </c>
      <c r="BD196">
        <v>64.7</v>
      </c>
      <c r="BE196">
        <v>9.4</v>
      </c>
      <c r="BF196">
        <v>17562.2</v>
      </c>
      <c r="BG196">
        <v>1226.0999999999999</v>
      </c>
      <c r="BH196">
        <v>0.3</v>
      </c>
      <c r="BI196">
        <v>566560.5</v>
      </c>
      <c r="BJ196">
        <v>54176.2</v>
      </c>
      <c r="BK196">
        <v>620736.69999999995</v>
      </c>
      <c r="BL196">
        <v>0</v>
      </c>
      <c r="BM196">
        <v>14.95</v>
      </c>
      <c r="BN196">
        <v>13.07</v>
      </c>
      <c r="BO196">
        <v>0</v>
      </c>
      <c r="BP196">
        <v>28.01</v>
      </c>
      <c r="BQ196">
        <v>15.91</v>
      </c>
      <c r="BR196">
        <v>14.2</v>
      </c>
      <c r="BS196">
        <v>0</v>
      </c>
      <c r="BT196">
        <v>30.11</v>
      </c>
      <c r="BU196">
        <v>31193236</v>
      </c>
      <c r="BV196">
        <v>19803116</v>
      </c>
      <c r="BW196">
        <v>33401.699999999997</v>
      </c>
      <c r="BX196">
        <v>8924.2999999999993</v>
      </c>
      <c r="BY196">
        <v>0</v>
      </c>
      <c r="BZ196">
        <v>63340.800000000003</v>
      </c>
      <c r="CA196">
        <v>520241.6</v>
      </c>
      <c r="CB196">
        <v>0</v>
      </c>
      <c r="CC196">
        <v>0</v>
      </c>
      <c r="CD196">
        <v>376465.8</v>
      </c>
      <c r="CE196">
        <v>239.4</v>
      </c>
      <c r="CF196">
        <v>0</v>
      </c>
      <c r="CG196">
        <v>0</v>
      </c>
      <c r="CH196">
        <v>0</v>
      </c>
      <c r="CI196">
        <v>10763974</v>
      </c>
      <c r="CJ196">
        <v>0</v>
      </c>
      <c r="CK196">
        <v>0</v>
      </c>
      <c r="CL196">
        <v>0</v>
      </c>
      <c r="CM196">
        <v>0</v>
      </c>
      <c r="CN196">
        <v>537132.6</v>
      </c>
      <c r="CO196">
        <v>18889516</v>
      </c>
      <c r="CP196">
        <v>0</v>
      </c>
      <c r="CQ196">
        <v>29.3</v>
      </c>
      <c r="CR196">
        <v>3.2</v>
      </c>
      <c r="CS196">
        <v>0</v>
      </c>
      <c r="CT196">
        <v>349.5</v>
      </c>
      <c r="CU196">
        <v>0</v>
      </c>
      <c r="CV196">
        <v>0</v>
      </c>
      <c r="CW196">
        <v>282.3</v>
      </c>
      <c r="CX196">
        <v>40</v>
      </c>
      <c r="CY196">
        <v>0</v>
      </c>
      <c r="CZ196">
        <v>58.6</v>
      </c>
      <c r="DA196">
        <v>0</v>
      </c>
      <c r="DB196">
        <v>2969.3</v>
      </c>
      <c r="DC196">
        <v>0</v>
      </c>
      <c r="DD196">
        <v>0</v>
      </c>
      <c r="DE196">
        <v>0</v>
      </c>
      <c r="DF196">
        <v>0</v>
      </c>
      <c r="DG196">
        <v>327</v>
      </c>
      <c r="DH196">
        <v>0</v>
      </c>
      <c r="DI196">
        <v>5181.5</v>
      </c>
      <c r="DJ196">
        <v>117.1</v>
      </c>
      <c r="DK196">
        <v>0</v>
      </c>
      <c r="DL196">
        <v>0</v>
      </c>
      <c r="DM196">
        <v>0</v>
      </c>
      <c r="DN196">
        <v>0</v>
      </c>
      <c r="DO196">
        <v>0</v>
      </c>
      <c r="DP196">
        <v>0</v>
      </c>
      <c r="DQ196">
        <v>0</v>
      </c>
    </row>
    <row r="197" spans="1:121" x14ac:dyDescent="0.45">
      <c r="A197" t="s">
        <v>163</v>
      </c>
      <c r="B197">
        <v>2045</v>
      </c>
      <c r="C197">
        <v>23783610</v>
      </c>
      <c r="D197">
        <v>36884</v>
      </c>
      <c r="E197">
        <v>0</v>
      </c>
      <c r="F197">
        <v>1051148.2</v>
      </c>
      <c r="G197">
        <v>24871642.5</v>
      </c>
      <c r="H197">
        <v>22928365.600000001</v>
      </c>
      <c r="I197">
        <v>5375420.9000000004</v>
      </c>
      <c r="J197">
        <v>41238104</v>
      </c>
      <c r="K197">
        <v>46823028</v>
      </c>
      <c r="L197">
        <v>3.5900000000000001E-2</v>
      </c>
      <c r="M197">
        <v>5.3999999999999999E-2</v>
      </c>
      <c r="N197">
        <v>0.14410000000000001</v>
      </c>
      <c r="O197">
        <v>85445.52</v>
      </c>
      <c r="P197">
        <v>4894.3</v>
      </c>
      <c r="Q197">
        <v>0.98</v>
      </c>
      <c r="R197">
        <v>0.97</v>
      </c>
      <c r="S197">
        <v>19</v>
      </c>
      <c r="T197">
        <v>2.2000000000000002</v>
      </c>
      <c r="U197">
        <v>0.32</v>
      </c>
      <c r="V197">
        <v>0.6</v>
      </c>
      <c r="W197">
        <v>41.5</v>
      </c>
      <c r="X197">
        <v>0.01</v>
      </c>
      <c r="Y197">
        <v>19.100000000000001</v>
      </c>
      <c r="Z197">
        <v>1.8</v>
      </c>
      <c r="AA197">
        <v>21</v>
      </c>
      <c r="AB197">
        <v>31.7</v>
      </c>
      <c r="AC197">
        <v>3.6</v>
      </c>
      <c r="AD197">
        <v>0.53</v>
      </c>
      <c r="AE197">
        <v>1</v>
      </c>
      <c r="AF197">
        <v>69.599999999999994</v>
      </c>
      <c r="AG197">
        <v>0.02</v>
      </c>
      <c r="AH197">
        <v>32</v>
      </c>
      <c r="AI197">
        <v>3.1</v>
      </c>
      <c r="AJ197">
        <v>35</v>
      </c>
      <c r="AK197">
        <v>190.6</v>
      </c>
      <c r="AL197">
        <v>7.2</v>
      </c>
      <c r="AM197">
        <v>0.92</v>
      </c>
      <c r="AN197">
        <v>19.399999999999999</v>
      </c>
      <c r="AO197">
        <v>882.2</v>
      </c>
      <c r="AP197">
        <v>0.09</v>
      </c>
      <c r="AQ197">
        <v>191</v>
      </c>
      <c r="AR197">
        <v>45.7</v>
      </c>
      <c r="AS197">
        <v>236.7</v>
      </c>
      <c r="AT197">
        <v>292.3</v>
      </c>
      <c r="AU197">
        <v>20.6</v>
      </c>
      <c r="AV197">
        <v>2.89</v>
      </c>
      <c r="AW197">
        <v>22</v>
      </c>
      <c r="AX197">
        <v>1046.7</v>
      </c>
      <c r="AY197">
        <v>0.15</v>
      </c>
      <c r="AZ197">
        <v>293.7</v>
      </c>
      <c r="BA197">
        <v>53.2</v>
      </c>
      <c r="BB197">
        <v>346.9</v>
      </c>
      <c r="BC197">
        <v>566354.19999999995</v>
      </c>
      <c r="BD197">
        <v>65.099999999999994</v>
      </c>
      <c r="BE197">
        <v>9.5</v>
      </c>
      <c r="BF197">
        <v>17736.900000000001</v>
      </c>
      <c r="BG197">
        <v>1237.5999999999999</v>
      </c>
      <c r="BH197">
        <v>0.3</v>
      </c>
      <c r="BI197">
        <v>570882</v>
      </c>
      <c r="BJ197">
        <v>54692.9</v>
      </c>
      <c r="BK197">
        <v>625574.9</v>
      </c>
      <c r="BL197">
        <v>0</v>
      </c>
      <c r="BM197">
        <v>13.54</v>
      </c>
      <c r="BN197">
        <v>13.83</v>
      </c>
      <c r="BO197">
        <v>0</v>
      </c>
      <c r="BP197">
        <v>27.36</v>
      </c>
      <c r="BQ197">
        <v>14.4</v>
      </c>
      <c r="BR197">
        <v>15.07</v>
      </c>
      <c r="BS197">
        <v>0</v>
      </c>
      <c r="BT197">
        <v>29.47</v>
      </c>
      <c r="BU197">
        <v>30494714</v>
      </c>
      <c r="BV197">
        <v>19496222</v>
      </c>
      <c r="BW197">
        <v>30992.400000000001</v>
      </c>
      <c r="BX197">
        <v>8012.2</v>
      </c>
      <c r="BY197">
        <v>0</v>
      </c>
      <c r="BZ197">
        <v>64021.2</v>
      </c>
      <c r="CA197">
        <v>523094.6</v>
      </c>
      <c r="CB197">
        <v>0</v>
      </c>
      <c r="CC197">
        <v>0</v>
      </c>
      <c r="CD197">
        <v>406157.8</v>
      </c>
      <c r="CE197">
        <v>1638.9</v>
      </c>
      <c r="CF197">
        <v>0</v>
      </c>
      <c r="CG197">
        <v>0</v>
      </c>
      <c r="CH197">
        <v>0</v>
      </c>
      <c r="CI197">
        <v>10370733</v>
      </c>
      <c r="CJ197">
        <v>0</v>
      </c>
      <c r="CK197">
        <v>0</v>
      </c>
      <c r="CL197">
        <v>0</v>
      </c>
      <c r="CM197">
        <v>0</v>
      </c>
      <c r="CN197">
        <v>524674</v>
      </c>
      <c r="CO197">
        <v>18565390</v>
      </c>
      <c r="CP197">
        <v>0</v>
      </c>
      <c r="CQ197">
        <v>32.6</v>
      </c>
      <c r="CR197">
        <v>3.2</v>
      </c>
      <c r="CS197">
        <v>0</v>
      </c>
      <c r="CT197">
        <v>349.5</v>
      </c>
      <c r="CU197">
        <v>0</v>
      </c>
      <c r="CV197">
        <v>0</v>
      </c>
      <c r="CW197">
        <v>312.5</v>
      </c>
      <c r="CX197">
        <v>40</v>
      </c>
      <c r="CY197">
        <v>0</v>
      </c>
      <c r="CZ197">
        <v>58.6</v>
      </c>
      <c r="DA197">
        <v>0</v>
      </c>
      <c r="DB197">
        <v>2969.3</v>
      </c>
      <c r="DC197">
        <v>0</v>
      </c>
      <c r="DD197">
        <v>0</v>
      </c>
      <c r="DE197">
        <v>0</v>
      </c>
      <c r="DF197">
        <v>0</v>
      </c>
      <c r="DG197">
        <v>327</v>
      </c>
      <c r="DH197">
        <v>0</v>
      </c>
      <c r="DI197">
        <v>4990.6000000000004</v>
      </c>
      <c r="DJ197">
        <v>130.30000000000001</v>
      </c>
      <c r="DK197">
        <v>0</v>
      </c>
      <c r="DL197">
        <v>0</v>
      </c>
      <c r="DM197">
        <v>0</v>
      </c>
      <c r="DN197">
        <v>0</v>
      </c>
      <c r="DO197">
        <v>0</v>
      </c>
      <c r="DP197">
        <v>0</v>
      </c>
      <c r="DQ197">
        <v>0</v>
      </c>
    </row>
    <row r="198" spans="1:121" x14ac:dyDescent="0.45">
      <c r="A198" t="s">
        <v>163</v>
      </c>
      <c r="B198">
        <v>2050</v>
      </c>
      <c r="C198">
        <v>25677632</v>
      </c>
      <c r="D198">
        <v>43182.2</v>
      </c>
      <c r="E198">
        <v>0</v>
      </c>
      <c r="F198">
        <v>1215543.3</v>
      </c>
      <c r="G198">
        <v>26936357.899999999</v>
      </c>
      <c r="H198">
        <v>24754264.800000001</v>
      </c>
      <c r="I198">
        <v>1811823.4</v>
      </c>
      <c r="J198">
        <v>46328336</v>
      </c>
      <c r="K198">
        <v>55584640</v>
      </c>
      <c r="L198">
        <v>3.5900000000000001E-2</v>
      </c>
      <c r="M198">
        <v>5.3999999999999999E-2</v>
      </c>
      <c r="N198">
        <v>0.14410000000000001</v>
      </c>
      <c r="O198">
        <v>85659.27</v>
      </c>
      <c r="P198">
        <v>5358.7</v>
      </c>
      <c r="Q198">
        <v>0.99</v>
      </c>
      <c r="R198">
        <v>0.98</v>
      </c>
      <c r="S198">
        <v>16.399999999999999</v>
      </c>
      <c r="T198">
        <v>1.9</v>
      </c>
      <c r="U198">
        <v>0.27</v>
      </c>
      <c r="V198">
        <v>0.5</v>
      </c>
      <c r="W198">
        <v>35.9</v>
      </c>
      <c r="X198">
        <v>0.01</v>
      </c>
      <c r="Y198">
        <v>16.600000000000001</v>
      </c>
      <c r="Z198">
        <v>1.6</v>
      </c>
      <c r="AA198">
        <v>18.2</v>
      </c>
      <c r="AB198">
        <v>26.4</v>
      </c>
      <c r="AC198">
        <v>3</v>
      </c>
      <c r="AD198">
        <v>0.44</v>
      </c>
      <c r="AE198">
        <v>0.8</v>
      </c>
      <c r="AF198">
        <v>58.2</v>
      </c>
      <c r="AG198">
        <v>0.01</v>
      </c>
      <c r="AH198">
        <v>26.6</v>
      </c>
      <c r="AI198">
        <v>2.6</v>
      </c>
      <c r="AJ198">
        <v>29.2</v>
      </c>
      <c r="AK198">
        <v>199.8</v>
      </c>
      <c r="AL198">
        <v>8.1</v>
      </c>
      <c r="AM198">
        <v>1.04</v>
      </c>
      <c r="AN198">
        <v>19.899999999999999</v>
      </c>
      <c r="AO198">
        <v>908.7</v>
      </c>
      <c r="AP198">
        <v>0.09</v>
      </c>
      <c r="AQ198">
        <v>200.4</v>
      </c>
      <c r="AR198">
        <v>47</v>
      </c>
      <c r="AS198">
        <v>247.4</v>
      </c>
      <c r="AT198">
        <v>284.60000000000002</v>
      </c>
      <c r="AU198">
        <v>18</v>
      </c>
      <c r="AV198">
        <v>2.4900000000000002</v>
      </c>
      <c r="AW198">
        <v>23.2</v>
      </c>
      <c r="AX198">
        <v>1088.3</v>
      </c>
      <c r="AY198">
        <v>0.15</v>
      </c>
      <c r="AZ198">
        <v>285.8</v>
      </c>
      <c r="BA198">
        <v>55.7</v>
      </c>
      <c r="BB198">
        <v>341.5</v>
      </c>
      <c r="BC198">
        <v>583512.1</v>
      </c>
      <c r="BD198">
        <v>67.099999999999994</v>
      </c>
      <c r="BE198">
        <v>9.8000000000000007</v>
      </c>
      <c r="BF198">
        <v>18260.2</v>
      </c>
      <c r="BG198">
        <v>1274.8</v>
      </c>
      <c r="BH198">
        <v>0.3</v>
      </c>
      <c r="BI198">
        <v>588177.6</v>
      </c>
      <c r="BJ198">
        <v>56327.8</v>
      </c>
      <c r="BK198">
        <v>644505.4</v>
      </c>
      <c r="BL198">
        <v>0</v>
      </c>
      <c r="BM198">
        <v>14.11</v>
      </c>
      <c r="BN198">
        <v>13.93</v>
      </c>
      <c r="BO198">
        <v>0</v>
      </c>
      <c r="BP198">
        <v>28.04</v>
      </c>
      <c r="BQ198">
        <v>15.03</v>
      </c>
      <c r="BR198">
        <v>15.19</v>
      </c>
      <c r="BS198">
        <v>0</v>
      </c>
      <c r="BT198">
        <v>30.22</v>
      </c>
      <c r="BU198">
        <v>36244530</v>
      </c>
      <c r="BV198">
        <v>25124534</v>
      </c>
      <c r="BW198">
        <v>36911.300000000003</v>
      </c>
      <c r="BX198">
        <v>8121.7</v>
      </c>
      <c r="BY198">
        <v>0</v>
      </c>
      <c r="BZ198">
        <v>63584.6</v>
      </c>
      <c r="CA198">
        <v>539595</v>
      </c>
      <c r="CB198">
        <v>0</v>
      </c>
      <c r="CC198">
        <v>0</v>
      </c>
      <c r="CD198">
        <v>445323.8</v>
      </c>
      <c r="CE198">
        <v>1504.8</v>
      </c>
      <c r="CF198">
        <v>0</v>
      </c>
      <c r="CG198">
        <v>8.9</v>
      </c>
      <c r="CH198">
        <v>0</v>
      </c>
      <c r="CI198">
        <v>10470267</v>
      </c>
      <c r="CJ198">
        <v>0</v>
      </c>
      <c r="CK198">
        <v>0</v>
      </c>
      <c r="CL198">
        <v>0</v>
      </c>
      <c r="CM198">
        <v>0</v>
      </c>
      <c r="CN198">
        <v>460471.4</v>
      </c>
      <c r="CO198">
        <v>24218740</v>
      </c>
      <c r="CP198">
        <v>0</v>
      </c>
      <c r="CQ198">
        <v>32.6</v>
      </c>
      <c r="CR198">
        <v>3.2</v>
      </c>
      <c r="CS198">
        <v>0</v>
      </c>
      <c r="CT198">
        <v>349.5</v>
      </c>
      <c r="CU198">
        <v>0</v>
      </c>
      <c r="CV198">
        <v>0</v>
      </c>
      <c r="CW198">
        <v>351.2</v>
      </c>
      <c r="CX198">
        <v>40</v>
      </c>
      <c r="CY198">
        <v>0</v>
      </c>
      <c r="CZ198">
        <v>58.6</v>
      </c>
      <c r="DA198">
        <v>0</v>
      </c>
      <c r="DB198">
        <v>2969.3</v>
      </c>
      <c r="DC198">
        <v>0</v>
      </c>
      <c r="DD198">
        <v>0</v>
      </c>
      <c r="DE198">
        <v>0</v>
      </c>
      <c r="DF198">
        <v>0</v>
      </c>
      <c r="DG198">
        <v>310</v>
      </c>
      <c r="DH198">
        <v>0</v>
      </c>
      <c r="DI198">
        <v>7330.4</v>
      </c>
      <c r="DJ198">
        <v>130.30000000000001</v>
      </c>
      <c r="DK198">
        <v>0</v>
      </c>
      <c r="DL198">
        <v>0</v>
      </c>
      <c r="DM198">
        <v>0</v>
      </c>
      <c r="DN198">
        <v>0</v>
      </c>
      <c r="DO198">
        <v>0</v>
      </c>
      <c r="DP198">
        <v>0</v>
      </c>
      <c r="DQ198">
        <v>0</v>
      </c>
    </row>
    <row r="199" spans="1:121" x14ac:dyDescent="0.45">
      <c r="A199" t="s">
        <v>185</v>
      </c>
      <c r="B199">
        <v>2024</v>
      </c>
      <c r="C199">
        <v>147527520</v>
      </c>
      <c r="D199">
        <v>8811.9</v>
      </c>
      <c r="E199">
        <v>85217.4</v>
      </c>
      <c r="F199">
        <v>513300.9</v>
      </c>
      <c r="G199">
        <v>148134849.09999999</v>
      </c>
      <c r="H199">
        <v>142223456.5</v>
      </c>
      <c r="I199">
        <v>132533757.2</v>
      </c>
      <c r="J199">
        <v>40042748</v>
      </c>
      <c r="K199">
        <v>21927466</v>
      </c>
      <c r="L199">
        <v>3.5900000000000001E-2</v>
      </c>
      <c r="M199">
        <v>5.3999999999999999E-2</v>
      </c>
      <c r="N199">
        <v>0.15</v>
      </c>
      <c r="O199">
        <v>10553.74</v>
      </c>
      <c r="P199">
        <v>34227.1</v>
      </c>
      <c r="Q199">
        <v>0.49</v>
      </c>
      <c r="R199">
        <v>0.5</v>
      </c>
      <c r="S199">
        <v>330.5</v>
      </c>
      <c r="T199">
        <v>28.1</v>
      </c>
      <c r="U199">
        <v>4</v>
      </c>
      <c r="V199">
        <v>22.2</v>
      </c>
      <c r="W199">
        <v>1042.4000000000001</v>
      </c>
      <c r="X199">
        <v>0.22</v>
      </c>
      <c r="Y199">
        <v>332.4</v>
      </c>
      <c r="Z199">
        <v>53.3</v>
      </c>
      <c r="AA199">
        <v>385.7</v>
      </c>
      <c r="AB199">
        <v>325.60000000000002</v>
      </c>
      <c r="AC199">
        <v>26.8</v>
      </c>
      <c r="AD199">
        <v>3.81</v>
      </c>
      <c r="AE199">
        <v>23</v>
      </c>
      <c r="AF199">
        <v>1055.7</v>
      </c>
      <c r="AG199">
        <v>0.23</v>
      </c>
      <c r="AH199">
        <v>327.5</v>
      </c>
      <c r="AI199">
        <v>54.5</v>
      </c>
      <c r="AJ199">
        <v>382</v>
      </c>
      <c r="AK199">
        <v>320.7</v>
      </c>
      <c r="AL199">
        <v>24.8</v>
      </c>
      <c r="AM199">
        <v>3.52</v>
      </c>
      <c r="AN199">
        <v>21</v>
      </c>
      <c r="AO199">
        <v>1071.7</v>
      </c>
      <c r="AP199">
        <v>0.16</v>
      </c>
      <c r="AQ199">
        <v>322.39999999999998</v>
      </c>
      <c r="AR199">
        <v>53</v>
      </c>
      <c r="AS199">
        <v>375.4</v>
      </c>
      <c r="AT199">
        <v>744.4</v>
      </c>
      <c r="AU199">
        <v>56.1</v>
      </c>
      <c r="AV199">
        <v>8.0399999999999991</v>
      </c>
      <c r="AW199">
        <v>51.6</v>
      </c>
      <c r="AX199">
        <v>2427.9</v>
      </c>
      <c r="AY199">
        <v>0.45</v>
      </c>
      <c r="AZ199">
        <v>748.3</v>
      </c>
      <c r="BA199">
        <v>124.1</v>
      </c>
      <c r="BB199">
        <v>872.4</v>
      </c>
      <c r="BC199">
        <v>42650734.799999997</v>
      </c>
      <c r="BD199">
        <v>3627.7</v>
      </c>
      <c r="BE199">
        <v>516.29999999999995</v>
      </c>
      <c r="BF199">
        <v>2861102</v>
      </c>
      <c r="BG199">
        <v>134554.79999999999</v>
      </c>
      <c r="BH199">
        <v>28.7</v>
      </c>
      <c r="BI199">
        <v>42899778.100000001</v>
      </c>
      <c r="BJ199">
        <v>6878669.5999999996</v>
      </c>
      <c r="BK199">
        <v>49778447.700000003</v>
      </c>
      <c r="BL199">
        <v>0</v>
      </c>
      <c r="BM199">
        <v>32.9</v>
      </c>
      <c r="BN199">
        <v>2.2200000000000002</v>
      </c>
      <c r="BO199">
        <v>0</v>
      </c>
      <c r="BP199">
        <v>35.11</v>
      </c>
      <c r="BQ199">
        <v>34.83</v>
      </c>
      <c r="BR199">
        <v>2.39</v>
      </c>
      <c r="BS199">
        <v>0</v>
      </c>
      <c r="BT199">
        <v>37.22</v>
      </c>
      <c r="BU199">
        <v>129923800</v>
      </c>
      <c r="BV199">
        <v>15601091</v>
      </c>
      <c r="BW199">
        <v>7503.8</v>
      </c>
      <c r="BX199">
        <v>771718</v>
      </c>
      <c r="BY199">
        <v>0</v>
      </c>
      <c r="BZ199">
        <v>0</v>
      </c>
      <c r="CA199">
        <v>30559332</v>
      </c>
      <c r="CB199">
        <v>0</v>
      </c>
      <c r="CC199">
        <v>0</v>
      </c>
      <c r="CD199">
        <v>1273332.8999999999</v>
      </c>
      <c r="CE199">
        <v>35812080</v>
      </c>
      <c r="CF199">
        <v>0</v>
      </c>
      <c r="CG199">
        <v>453046.5</v>
      </c>
      <c r="CH199">
        <v>0</v>
      </c>
      <c r="CI199">
        <v>5519231.5</v>
      </c>
      <c r="CJ199">
        <v>41129720</v>
      </c>
      <c r="CK199">
        <v>894.7</v>
      </c>
      <c r="CL199">
        <v>69185.2</v>
      </c>
      <c r="CM199">
        <v>0</v>
      </c>
      <c r="CN199">
        <v>13735307</v>
      </c>
      <c r="CO199">
        <v>592451.80000000005</v>
      </c>
      <c r="CP199">
        <v>0</v>
      </c>
      <c r="CQ199">
        <v>9.8000000000000007</v>
      </c>
      <c r="CR199">
        <v>135.80000000000001</v>
      </c>
      <c r="CS199">
        <v>0</v>
      </c>
      <c r="CT199">
        <v>9514</v>
      </c>
      <c r="CU199">
        <v>0</v>
      </c>
      <c r="CV199">
        <v>0</v>
      </c>
      <c r="CW199">
        <v>876.2</v>
      </c>
      <c r="CX199">
        <v>5719</v>
      </c>
      <c r="CY199">
        <v>0</v>
      </c>
      <c r="CZ199">
        <v>6456.3</v>
      </c>
      <c r="DA199">
        <v>0</v>
      </c>
      <c r="DB199">
        <v>2088.3000000000002</v>
      </c>
      <c r="DC199">
        <v>5149.6000000000004</v>
      </c>
      <c r="DD199">
        <v>257.39999999999998</v>
      </c>
      <c r="DE199">
        <v>86</v>
      </c>
      <c r="DF199">
        <v>0</v>
      </c>
      <c r="DG199">
        <v>6681.5</v>
      </c>
      <c r="DH199">
        <v>0</v>
      </c>
      <c r="DI199">
        <v>208</v>
      </c>
      <c r="DJ199">
        <v>19.600000000000001</v>
      </c>
      <c r="DK199">
        <v>860</v>
      </c>
      <c r="DL199">
        <v>0</v>
      </c>
      <c r="DM199">
        <v>0</v>
      </c>
      <c r="DN199">
        <v>0.05</v>
      </c>
      <c r="DO199">
        <v>0</v>
      </c>
      <c r="DP199">
        <v>0.21</v>
      </c>
      <c r="DQ199">
        <v>0</v>
      </c>
    </row>
    <row r="200" spans="1:121" x14ac:dyDescent="0.45">
      <c r="A200" t="s">
        <v>185</v>
      </c>
      <c r="B200">
        <v>2026</v>
      </c>
      <c r="C200">
        <v>150655330</v>
      </c>
      <c r="D200">
        <v>156311.5</v>
      </c>
      <c r="E200">
        <v>125010.6</v>
      </c>
      <c r="F200">
        <v>533497.4</v>
      </c>
      <c r="G200">
        <v>151470153.69999999</v>
      </c>
      <c r="H200">
        <v>145238835.09999999</v>
      </c>
      <c r="I200">
        <v>124177626.59999999</v>
      </c>
      <c r="J200">
        <v>40642708</v>
      </c>
      <c r="K200">
        <v>25478662</v>
      </c>
      <c r="L200">
        <v>3.5900000000000001E-2</v>
      </c>
      <c r="M200">
        <v>5.3999999999999999E-2</v>
      </c>
      <c r="N200">
        <v>0.15</v>
      </c>
      <c r="O200">
        <v>43147.92</v>
      </c>
      <c r="P200">
        <v>35010.5</v>
      </c>
      <c r="Q200">
        <v>0.55000000000000004</v>
      </c>
      <c r="R200">
        <v>0.56000000000000005</v>
      </c>
      <c r="S200">
        <v>285.3</v>
      </c>
      <c r="T200">
        <v>24</v>
      </c>
      <c r="U200">
        <v>3.41</v>
      </c>
      <c r="V200">
        <v>19.7</v>
      </c>
      <c r="W200">
        <v>910.5</v>
      </c>
      <c r="X200">
        <v>0.2</v>
      </c>
      <c r="Y200">
        <v>287</v>
      </c>
      <c r="Z200">
        <v>46.9</v>
      </c>
      <c r="AA200">
        <v>333.9</v>
      </c>
      <c r="AB200">
        <v>281.39999999999998</v>
      </c>
      <c r="AC200">
        <v>22.7</v>
      </c>
      <c r="AD200">
        <v>3.21</v>
      </c>
      <c r="AE200">
        <v>20.7</v>
      </c>
      <c r="AF200">
        <v>929.5</v>
      </c>
      <c r="AG200">
        <v>0.2</v>
      </c>
      <c r="AH200">
        <v>282.89999999999998</v>
      </c>
      <c r="AI200">
        <v>48.5</v>
      </c>
      <c r="AJ200">
        <v>331.4</v>
      </c>
      <c r="AK200">
        <v>229</v>
      </c>
      <c r="AL200">
        <v>13.8</v>
      </c>
      <c r="AM200">
        <v>1.9</v>
      </c>
      <c r="AN200">
        <v>18.600000000000001</v>
      </c>
      <c r="AO200">
        <v>892.4</v>
      </c>
      <c r="AP200">
        <v>0.11</v>
      </c>
      <c r="AQ200">
        <v>229.9</v>
      </c>
      <c r="AR200">
        <v>45.2</v>
      </c>
      <c r="AS200">
        <v>275.10000000000002</v>
      </c>
      <c r="AT200">
        <v>705.5</v>
      </c>
      <c r="AU200">
        <v>52.7</v>
      </c>
      <c r="AV200">
        <v>7.51</v>
      </c>
      <c r="AW200">
        <v>48.9</v>
      </c>
      <c r="AX200">
        <v>2355.1999999999998</v>
      </c>
      <c r="AY200">
        <v>0.4</v>
      </c>
      <c r="AZ200">
        <v>709.1</v>
      </c>
      <c r="BA200">
        <v>119.2</v>
      </c>
      <c r="BB200">
        <v>828.3</v>
      </c>
      <c r="BC200">
        <v>38605235.899999999</v>
      </c>
      <c r="BD200">
        <v>3241.7</v>
      </c>
      <c r="BE200">
        <v>460.8</v>
      </c>
      <c r="BF200">
        <v>2663597.2000000002</v>
      </c>
      <c r="BG200">
        <v>123204.9</v>
      </c>
      <c r="BH200">
        <v>26.7</v>
      </c>
      <c r="BI200">
        <v>38827643.399999999</v>
      </c>
      <c r="BJ200">
        <v>6342401</v>
      </c>
      <c r="BK200">
        <v>45170044.399999999</v>
      </c>
      <c r="BL200">
        <v>0</v>
      </c>
      <c r="BM200">
        <v>30.74</v>
      </c>
      <c r="BN200">
        <v>8.57</v>
      </c>
      <c r="BO200">
        <v>0</v>
      </c>
      <c r="BP200">
        <v>39.32</v>
      </c>
      <c r="BQ200">
        <v>32.56</v>
      </c>
      <c r="BR200">
        <v>9.23</v>
      </c>
      <c r="BS200">
        <v>0</v>
      </c>
      <c r="BT200">
        <v>41.78</v>
      </c>
      <c r="BU200">
        <v>136215860</v>
      </c>
      <c r="BV200">
        <v>27292528</v>
      </c>
      <c r="BW200">
        <v>133714.79999999999</v>
      </c>
      <c r="BX200">
        <v>770667.2</v>
      </c>
      <c r="BY200">
        <v>0</v>
      </c>
      <c r="BZ200">
        <v>0</v>
      </c>
      <c r="CA200">
        <v>27249254</v>
      </c>
      <c r="CB200">
        <v>0</v>
      </c>
      <c r="CC200">
        <v>0</v>
      </c>
      <c r="CD200">
        <v>1747248.2</v>
      </c>
      <c r="CE200">
        <v>33652852</v>
      </c>
      <c r="CF200">
        <v>0</v>
      </c>
      <c r="CG200">
        <v>407564.4</v>
      </c>
      <c r="CH200">
        <v>0</v>
      </c>
      <c r="CI200">
        <v>5526601.5</v>
      </c>
      <c r="CJ200">
        <v>41080140</v>
      </c>
      <c r="CK200">
        <v>769.5</v>
      </c>
      <c r="CL200">
        <v>101758.5</v>
      </c>
      <c r="CM200">
        <v>0</v>
      </c>
      <c r="CN200">
        <v>22070180</v>
      </c>
      <c r="CO200">
        <v>589257</v>
      </c>
      <c r="CP200">
        <v>2885842</v>
      </c>
      <c r="CQ200">
        <v>95.4</v>
      </c>
      <c r="CR200">
        <v>135.80000000000001</v>
      </c>
      <c r="CS200">
        <v>0</v>
      </c>
      <c r="CT200">
        <v>8970</v>
      </c>
      <c r="CU200">
        <v>0</v>
      </c>
      <c r="CV200">
        <v>0</v>
      </c>
      <c r="CW200">
        <v>1207</v>
      </c>
      <c r="CX200">
        <v>5719</v>
      </c>
      <c r="CY200">
        <v>0</v>
      </c>
      <c r="CZ200">
        <v>6456.3</v>
      </c>
      <c r="DA200">
        <v>0</v>
      </c>
      <c r="DB200">
        <v>2088.3000000000002</v>
      </c>
      <c r="DC200">
        <v>5149.6000000000004</v>
      </c>
      <c r="DD200">
        <v>257.39999999999998</v>
      </c>
      <c r="DE200">
        <v>86</v>
      </c>
      <c r="DF200">
        <v>0</v>
      </c>
      <c r="DG200">
        <v>10430.200000000001</v>
      </c>
      <c r="DH200">
        <v>800</v>
      </c>
      <c r="DI200">
        <v>208</v>
      </c>
      <c r="DJ200">
        <v>362.1</v>
      </c>
      <c r="DK200">
        <v>860</v>
      </c>
      <c r="DL200">
        <v>0</v>
      </c>
      <c r="DM200">
        <v>0</v>
      </c>
      <c r="DN200">
        <v>0.05</v>
      </c>
      <c r="DO200">
        <v>0</v>
      </c>
      <c r="DP200">
        <v>0.38</v>
      </c>
      <c r="DQ200">
        <v>0</v>
      </c>
    </row>
    <row r="201" spans="1:121" x14ac:dyDescent="0.45">
      <c r="A201" t="s">
        <v>185</v>
      </c>
      <c r="B201">
        <v>2028</v>
      </c>
      <c r="C201">
        <v>154585600</v>
      </c>
      <c r="D201">
        <v>3114511.8</v>
      </c>
      <c r="E201">
        <v>158599</v>
      </c>
      <c r="F201">
        <v>881666.4</v>
      </c>
      <c r="G201">
        <v>158740379.5</v>
      </c>
      <c r="H201">
        <v>149027835.5</v>
      </c>
      <c r="I201">
        <v>116645067.09999999</v>
      </c>
      <c r="J201">
        <v>62172108</v>
      </c>
      <c r="K201">
        <v>43439696</v>
      </c>
      <c r="L201">
        <v>3.5900000000000001E-2</v>
      </c>
      <c r="M201">
        <v>5.3999999999999999E-2</v>
      </c>
      <c r="N201">
        <v>0.15</v>
      </c>
      <c r="O201">
        <v>55874.75</v>
      </c>
      <c r="P201">
        <v>36029.699999999997</v>
      </c>
      <c r="Q201">
        <v>0.66</v>
      </c>
      <c r="R201">
        <v>0.65</v>
      </c>
      <c r="S201">
        <v>199.8</v>
      </c>
      <c r="T201">
        <v>15.1</v>
      </c>
      <c r="U201">
        <v>2.13</v>
      </c>
      <c r="V201">
        <v>16</v>
      </c>
      <c r="W201">
        <v>692.8</v>
      </c>
      <c r="X201">
        <v>0.15</v>
      </c>
      <c r="Y201">
        <v>200.8</v>
      </c>
      <c r="Z201">
        <v>36.700000000000003</v>
      </c>
      <c r="AA201">
        <v>237.6</v>
      </c>
      <c r="AB201">
        <v>204.9</v>
      </c>
      <c r="AC201">
        <v>14.5</v>
      </c>
      <c r="AD201">
        <v>2.0299999999999998</v>
      </c>
      <c r="AE201">
        <v>17.7</v>
      </c>
      <c r="AF201">
        <v>741.4</v>
      </c>
      <c r="AG201">
        <v>0.16</v>
      </c>
      <c r="AH201">
        <v>205.9</v>
      </c>
      <c r="AI201">
        <v>39.799999999999997</v>
      </c>
      <c r="AJ201">
        <v>245.7</v>
      </c>
      <c r="AK201">
        <v>157</v>
      </c>
      <c r="AL201">
        <v>4.4000000000000004</v>
      </c>
      <c r="AM201">
        <v>0.52</v>
      </c>
      <c r="AN201">
        <v>17.3</v>
      </c>
      <c r="AO201">
        <v>774.2</v>
      </c>
      <c r="AP201">
        <v>7.0000000000000007E-2</v>
      </c>
      <c r="AQ201">
        <v>157.19999999999999</v>
      </c>
      <c r="AR201">
        <v>40.299999999999997</v>
      </c>
      <c r="AS201">
        <v>197.6</v>
      </c>
      <c r="AT201">
        <v>607.4</v>
      </c>
      <c r="AU201">
        <v>42</v>
      </c>
      <c r="AV201">
        <v>5.95</v>
      </c>
      <c r="AW201">
        <v>45.6</v>
      </c>
      <c r="AX201">
        <v>2134.3000000000002</v>
      </c>
      <c r="AY201">
        <v>0.35</v>
      </c>
      <c r="AZ201">
        <v>610.29999999999995</v>
      </c>
      <c r="BA201">
        <v>109.3</v>
      </c>
      <c r="BB201">
        <v>719.6</v>
      </c>
      <c r="BC201">
        <v>27726596.5</v>
      </c>
      <c r="BD201">
        <v>2093.1999999999998</v>
      </c>
      <c r="BE201">
        <v>294.7</v>
      </c>
      <c r="BF201">
        <v>2228943.2000000002</v>
      </c>
      <c r="BG201">
        <v>96175.9</v>
      </c>
      <c r="BH201">
        <v>21.3</v>
      </c>
      <c r="BI201">
        <v>27869422.600000001</v>
      </c>
      <c r="BJ201">
        <v>5100798.0999999996</v>
      </c>
      <c r="BK201">
        <v>32970220.600000001</v>
      </c>
      <c r="BL201">
        <v>0</v>
      </c>
      <c r="BM201">
        <v>26.58</v>
      </c>
      <c r="BN201">
        <v>10.74</v>
      </c>
      <c r="BO201">
        <v>0</v>
      </c>
      <c r="BP201">
        <v>37.32</v>
      </c>
      <c r="BQ201">
        <v>28.35</v>
      </c>
      <c r="BR201">
        <v>11.8</v>
      </c>
      <c r="BS201">
        <v>0</v>
      </c>
      <c r="BT201">
        <v>40.15</v>
      </c>
      <c r="BU201">
        <v>139918370</v>
      </c>
      <c r="BV201">
        <v>42095310</v>
      </c>
      <c r="BW201">
        <v>2644965.5</v>
      </c>
      <c r="BX201">
        <v>757235.7</v>
      </c>
      <c r="BY201">
        <v>0</v>
      </c>
      <c r="BZ201">
        <v>0</v>
      </c>
      <c r="CA201">
        <v>17085020</v>
      </c>
      <c r="CB201">
        <v>0</v>
      </c>
      <c r="CC201">
        <v>0</v>
      </c>
      <c r="CD201">
        <v>2372499.7999999998</v>
      </c>
      <c r="CE201">
        <v>30693084</v>
      </c>
      <c r="CF201">
        <v>0</v>
      </c>
      <c r="CG201">
        <v>368408.6</v>
      </c>
      <c r="CH201">
        <v>0</v>
      </c>
      <c r="CI201">
        <v>5579581</v>
      </c>
      <c r="CJ201">
        <v>40564980</v>
      </c>
      <c r="CK201">
        <v>585.6</v>
      </c>
      <c r="CL201">
        <v>129189.1</v>
      </c>
      <c r="CM201">
        <v>0</v>
      </c>
      <c r="CN201">
        <v>33325626</v>
      </c>
      <c r="CO201">
        <v>586079</v>
      </c>
      <c r="CP201">
        <v>5811109.5</v>
      </c>
      <c r="CQ201">
        <v>1393.2</v>
      </c>
      <c r="CR201">
        <v>135.80000000000001</v>
      </c>
      <c r="CS201">
        <v>0</v>
      </c>
      <c r="CT201">
        <v>8454</v>
      </c>
      <c r="CU201">
        <v>0</v>
      </c>
      <c r="CV201">
        <v>0</v>
      </c>
      <c r="CW201">
        <v>1644</v>
      </c>
      <c r="CX201">
        <v>5719</v>
      </c>
      <c r="CY201">
        <v>0</v>
      </c>
      <c r="CZ201">
        <v>6456.3</v>
      </c>
      <c r="DA201">
        <v>0</v>
      </c>
      <c r="DB201">
        <v>2114.4</v>
      </c>
      <c r="DC201">
        <v>5149.6000000000004</v>
      </c>
      <c r="DD201">
        <v>257.39999999999998</v>
      </c>
      <c r="DE201">
        <v>86</v>
      </c>
      <c r="DF201">
        <v>0</v>
      </c>
      <c r="DG201">
        <v>15415.7</v>
      </c>
      <c r="DH201">
        <v>1600</v>
      </c>
      <c r="DI201">
        <v>208</v>
      </c>
      <c r="DJ201">
        <v>7436.3</v>
      </c>
      <c r="DK201">
        <v>860</v>
      </c>
      <c r="DL201">
        <v>0</v>
      </c>
      <c r="DM201">
        <v>0</v>
      </c>
      <c r="DN201">
        <v>0.05</v>
      </c>
      <c r="DO201">
        <v>0</v>
      </c>
      <c r="DP201">
        <v>0.54</v>
      </c>
      <c r="DQ201">
        <v>0</v>
      </c>
    </row>
    <row r="202" spans="1:121" x14ac:dyDescent="0.45">
      <c r="A202" t="s">
        <v>185</v>
      </c>
      <c r="B202">
        <v>2030</v>
      </c>
      <c r="C202">
        <v>159213500</v>
      </c>
      <c r="D202">
        <v>5254752.5</v>
      </c>
      <c r="E202">
        <v>157496.4</v>
      </c>
      <c r="F202">
        <v>983164.6</v>
      </c>
      <c r="G202">
        <v>165608920.30000001</v>
      </c>
      <c r="H202">
        <v>153489408.90000001</v>
      </c>
      <c r="I202">
        <v>115027541.2</v>
      </c>
      <c r="J202">
        <v>66614550</v>
      </c>
      <c r="K202">
        <v>45694040</v>
      </c>
      <c r="L202">
        <v>3.5900000000000001E-2</v>
      </c>
      <c r="M202">
        <v>5.3999999999999999E-2</v>
      </c>
      <c r="N202">
        <v>0.15</v>
      </c>
      <c r="O202">
        <v>61773.57</v>
      </c>
      <c r="P202">
        <v>37492.199999999997</v>
      </c>
      <c r="Q202">
        <v>0.7</v>
      </c>
      <c r="R202">
        <v>0.69</v>
      </c>
      <c r="S202">
        <v>166.8</v>
      </c>
      <c r="T202">
        <v>12.1</v>
      </c>
      <c r="U202">
        <v>1.7</v>
      </c>
      <c r="V202">
        <v>14.2</v>
      </c>
      <c r="W202">
        <v>594.9</v>
      </c>
      <c r="X202">
        <v>0.13</v>
      </c>
      <c r="Y202">
        <v>167.6</v>
      </c>
      <c r="Z202">
        <v>31.9</v>
      </c>
      <c r="AA202">
        <v>199.6</v>
      </c>
      <c r="AB202">
        <v>172.1</v>
      </c>
      <c r="AC202">
        <v>11.8</v>
      </c>
      <c r="AD202">
        <v>1.64</v>
      </c>
      <c r="AE202">
        <v>15.5</v>
      </c>
      <c r="AF202">
        <v>637</v>
      </c>
      <c r="AG202">
        <v>0.14000000000000001</v>
      </c>
      <c r="AH202">
        <v>172.9</v>
      </c>
      <c r="AI202">
        <v>34.6</v>
      </c>
      <c r="AJ202">
        <v>207.5</v>
      </c>
      <c r="AK202">
        <v>144.80000000000001</v>
      </c>
      <c r="AL202">
        <v>4.9000000000000004</v>
      </c>
      <c r="AM202">
        <v>0.61</v>
      </c>
      <c r="AN202">
        <v>15.2</v>
      </c>
      <c r="AO202">
        <v>688.3</v>
      </c>
      <c r="AP202">
        <v>7.0000000000000007E-2</v>
      </c>
      <c r="AQ202">
        <v>145.19999999999999</v>
      </c>
      <c r="AR202">
        <v>35.700000000000003</v>
      </c>
      <c r="AS202">
        <v>180.8</v>
      </c>
      <c r="AT202">
        <v>558.1</v>
      </c>
      <c r="AU202">
        <v>38.5</v>
      </c>
      <c r="AV202">
        <v>5.42</v>
      </c>
      <c r="AW202">
        <v>41.8</v>
      </c>
      <c r="AX202">
        <v>1994.7</v>
      </c>
      <c r="AY202">
        <v>0.3</v>
      </c>
      <c r="AZ202">
        <v>560.70000000000005</v>
      </c>
      <c r="BA202">
        <v>101.3</v>
      </c>
      <c r="BB202">
        <v>662</v>
      </c>
      <c r="BC202">
        <v>23904729.300000001</v>
      </c>
      <c r="BD202">
        <v>1732.7</v>
      </c>
      <c r="BE202">
        <v>243</v>
      </c>
      <c r="BF202">
        <v>2034103.8</v>
      </c>
      <c r="BG202">
        <v>85309.4</v>
      </c>
      <c r="BH202">
        <v>19.3</v>
      </c>
      <c r="BI202">
        <v>24022695</v>
      </c>
      <c r="BJ202">
        <v>4581602.3</v>
      </c>
      <c r="BK202">
        <v>28604297.399999999</v>
      </c>
      <c r="BL202">
        <v>0</v>
      </c>
      <c r="BM202">
        <v>24.98</v>
      </c>
      <c r="BN202">
        <v>11.58</v>
      </c>
      <c r="BO202">
        <v>0</v>
      </c>
      <c r="BP202">
        <v>36.56</v>
      </c>
      <c r="BQ202">
        <v>26.83</v>
      </c>
      <c r="BR202">
        <v>12.89</v>
      </c>
      <c r="BS202">
        <v>0</v>
      </c>
      <c r="BT202">
        <v>39.72</v>
      </c>
      <c r="BU202">
        <v>144595730</v>
      </c>
      <c r="BV202">
        <v>50581380</v>
      </c>
      <c r="BW202">
        <v>4462719.5</v>
      </c>
      <c r="BX202">
        <v>740928.1</v>
      </c>
      <c r="BY202">
        <v>0</v>
      </c>
      <c r="BZ202">
        <v>0</v>
      </c>
      <c r="CA202">
        <v>14025069</v>
      </c>
      <c r="CB202">
        <v>0</v>
      </c>
      <c r="CC202">
        <v>0</v>
      </c>
      <c r="CD202">
        <v>3302867.8</v>
      </c>
      <c r="CE202">
        <v>28759520</v>
      </c>
      <c r="CF202">
        <v>0</v>
      </c>
      <c r="CG202">
        <v>280792.5</v>
      </c>
      <c r="CH202">
        <v>0</v>
      </c>
      <c r="CI202">
        <v>5578826</v>
      </c>
      <c r="CJ202">
        <v>40040064</v>
      </c>
      <c r="CK202">
        <v>435.5</v>
      </c>
      <c r="CL202">
        <v>125987.4</v>
      </c>
      <c r="CM202">
        <v>0</v>
      </c>
      <c r="CN202">
        <v>32996774</v>
      </c>
      <c r="CO202">
        <v>791710.6</v>
      </c>
      <c r="CP202">
        <v>13490026</v>
      </c>
      <c r="CQ202">
        <v>2633.1</v>
      </c>
      <c r="CR202">
        <v>135.80000000000001</v>
      </c>
      <c r="CS202">
        <v>0</v>
      </c>
      <c r="CT202">
        <v>8454</v>
      </c>
      <c r="CU202">
        <v>0</v>
      </c>
      <c r="CV202">
        <v>0</v>
      </c>
      <c r="CW202">
        <v>2292.4</v>
      </c>
      <c r="CX202">
        <v>5719</v>
      </c>
      <c r="CY202">
        <v>0</v>
      </c>
      <c r="CZ202">
        <v>6456.3</v>
      </c>
      <c r="DA202">
        <v>0</v>
      </c>
      <c r="DB202">
        <v>2118.9</v>
      </c>
      <c r="DC202">
        <v>5149.6000000000004</v>
      </c>
      <c r="DD202">
        <v>81.400000000000006</v>
      </c>
      <c r="DE202">
        <v>86</v>
      </c>
      <c r="DF202">
        <v>0</v>
      </c>
      <c r="DG202">
        <v>15473.8</v>
      </c>
      <c r="DH202">
        <v>3837</v>
      </c>
      <c r="DI202">
        <v>264.5</v>
      </c>
      <c r="DJ202">
        <v>12395.7</v>
      </c>
      <c r="DK202">
        <v>860</v>
      </c>
      <c r="DL202">
        <v>0</v>
      </c>
      <c r="DM202">
        <v>0</v>
      </c>
      <c r="DN202">
        <v>0.05</v>
      </c>
      <c r="DO202">
        <v>0</v>
      </c>
      <c r="DP202">
        <v>0.7</v>
      </c>
      <c r="DQ202">
        <v>0</v>
      </c>
    </row>
    <row r="203" spans="1:121" x14ac:dyDescent="0.45">
      <c r="A203" t="s">
        <v>185</v>
      </c>
      <c r="B203">
        <v>2035</v>
      </c>
      <c r="C203">
        <v>171566460</v>
      </c>
      <c r="D203">
        <v>15060896</v>
      </c>
      <c r="E203">
        <v>181223.7</v>
      </c>
      <c r="F203">
        <v>1104139.1000000001</v>
      </c>
      <c r="G203">
        <v>187912717.69999999</v>
      </c>
      <c r="H203">
        <v>165398406.90000001</v>
      </c>
      <c r="I203">
        <v>101399406.40000001</v>
      </c>
      <c r="J203">
        <v>67122880</v>
      </c>
      <c r="K203">
        <v>54951828</v>
      </c>
      <c r="L203">
        <v>3.5900000000000001E-2</v>
      </c>
      <c r="M203">
        <v>5.3999999999999999E-2</v>
      </c>
      <c r="N203">
        <v>0.15</v>
      </c>
      <c r="O203">
        <v>85030.54</v>
      </c>
      <c r="P203">
        <v>41373.599999999999</v>
      </c>
      <c r="Q203">
        <v>0.82</v>
      </c>
      <c r="R203">
        <v>0.78</v>
      </c>
      <c r="S203">
        <v>90.3</v>
      </c>
      <c r="T203">
        <v>5.6</v>
      </c>
      <c r="U203">
        <v>0.78</v>
      </c>
      <c r="V203">
        <v>9.1</v>
      </c>
      <c r="W203">
        <v>352.8</v>
      </c>
      <c r="X203">
        <v>0.09</v>
      </c>
      <c r="Y203">
        <v>90.7</v>
      </c>
      <c r="Z203">
        <v>19.600000000000001</v>
      </c>
      <c r="AA203">
        <v>110.3</v>
      </c>
      <c r="AB203">
        <v>111.9</v>
      </c>
      <c r="AC203">
        <v>6.5</v>
      </c>
      <c r="AD203">
        <v>0.88</v>
      </c>
      <c r="AE203">
        <v>11.7</v>
      </c>
      <c r="AF203">
        <v>453.4</v>
      </c>
      <c r="AG203">
        <v>0.11</v>
      </c>
      <c r="AH203">
        <v>112.4</v>
      </c>
      <c r="AI203">
        <v>25.3</v>
      </c>
      <c r="AJ203">
        <v>137.6</v>
      </c>
      <c r="AK203">
        <v>124.6</v>
      </c>
      <c r="AL203">
        <v>6</v>
      </c>
      <c r="AM203">
        <v>0.8</v>
      </c>
      <c r="AN203">
        <v>11.4</v>
      </c>
      <c r="AO203">
        <v>535.1</v>
      </c>
      <c r="AP203">
        <v>0.06</v>
      </c>
      <c r="AQ203">
        <v>125</v>
      </c>
      <c r="AR203">
        <v>27.4</v>
      </c>
      <c r="AS203">
        <v>152.30000000000001</v>
      </c>
      <c r="AT203">
        <v>478.2</v>
      </c>
      <c r="AU203">
        <v>31.5</v>
      </c>
      <c r="AV203">
        <v>4.43</v>
      </c>
      <c r="AW203">
        <v>37.4</v>
      </c>
      <c r="AX203">
        <v>1747.1</v>
      </c>
      <c r="AY203">
        <v>0.27</v>
      </c>
      <c r="AZ203">
        <v>480.3</v>
      </c>
      <c r="BA203">
        <v>89.5</v>
      </c>
      <c r="BB203">
        <v>569.79999999999995</v>
      </c>
      <c r="BC203">
        <v>15683740</v>
      </c>
      <c r="BD203">
        <v>975.4</v>
      </c>
      <c r="BE203">
        <v>134.5</v>
      </c>
      <c r="BF203">
        <v>1585185.4</v>
      </c>
      <c r="BG203">
        <v>61350.1</v>
      </c>
      <c r="BH203">
        <v>15.1</v>
      </c>
      <c r="BI203">
        <v>15749525.1</v>
      </c>
      <c r="BJ203">
        <v>3417542.2</v>
      </c>
      <c r="BK203">
        <v>19167067.300000001</v>
      </c>
      <c r="BL203">
        <v>0</v>
      </c>
      <c r="BM203">
        <v>21.1</v>
      </c>
      <c r="BN203">
        <v>15.18</v>
      </c>
      <c r="BO203">
        <v>0</v>
      </c>
      <c r="BP203">
        <v>36.28</v>
      </c>
      <c r="BQ203">
        <v>23.39</v>
      </c>
      <c r="BR203">
        <v>17.78</v>
      </c>
      <c r="BS203">
        <v>0</v>
      </c>
      <c r="BT203">
        <v>41.17</v>
      </c>
      <c r="BU203">
        <v>175675620</v>
      </c>
      <c r="BV203">
        <v>86513310</v>
      </c>
      <c r="BW203">
        <v>12806153</v>
      </c>
      <c r="BX203">
        <v>358731.3</v>
      </c>
      <c r="BY203">
        <v>0</v>
      </c>
      <c r="BZ203">
        <v>0</v>
      </c>
      <c r="CA203">
        <v>7557377.5</v>
      </c>
      <c r="CB203">
        <v>0</v>
      </c>
      <c r="CC203">
        <v>0</v>
      </c>
      <c r="CD203">
        <v>5922057.5</v>
      </c>
      <c r="CE203">
        <v>23573636</v>
      </c>
      <c r="CF203">
        <v>0</v>
      </c>
      <c r="CG203">
        <v>160543.20000000001</v>
      </c>
      <c r="CH203">
        <v>0</v>
      </c>
      <c r="CI203">
        <v>5524576.5</v>
      </c>
      <c r="CJ203">
        <v>39034384</v>
      </c>
      <c r="CK203">
        <v>312.3</v>
      </c>
      <c r="CL203">
        <v>146590.9</v>
      </c>
      <c r="CM203">
        <v>0</v>
      </c>
      <c r="CN203">
        <v>62921548</v>
      </c>
      <c r="CO203">
        <v>4370503</v>
      </c>
      <c r="CP203">
        <v>13299199</v>
      </c>
      <c r="CQ203">
        <v>6437.5</v>
      </c>
      <c r="CR203">
        <v>88.8</v>
      </c>
      <c r="CS203">
        <v>0</v>
      </c>
      <c r="CT203">
        <v>7714</v>
      </c>
      <c r="CU203">
        <v>0</v>
      </c>
      <c r="CV203">
        <v>0</v>
      </c>
      <c r="CW203">
        <v>4195.2</v>
      </c>
      <c r="CX203">
        <v>5599</v>
      </c>
      <c r="CY203">
        <v>0</v>
      </c>
      <c r="CZ203">
        <v>6416.3</v>
      </c>
      <c r="DA203">
        <v>0</v>
      </c>
      <c r="DB203">
        <v>2123.4</v>
      </c>
      <c r="DC203">
        <v>5149.6000000000004</v>
      </c>
      <c r="DD203">
        <v>81.400000000000006</v>
      </c>
      <c r="DE203">
        <v>86</v>
      </c>
      <c r="DF203">
        <v>0</v>
      </c>
      <c r="DG203">
        <v>28592.5</v>
      </c>
      <c r="DH203">
        <v>3837</v>
      </c>
      <c r="DI203">
        <v>1319</v>
      </c>
      <c r="DJ203">
        <v>38280.300000000003</v>
      </c>
      <c r="DK203">
        <v>860</v>
      </c>
      <c r="DL203">
        <v>0</v>
      </c>
      <c r="DM203">
        <v>0</v>
      </c>
      <c r="DN203">
        <v>0.04</v>
      </c>
      <c r="DO203">
        <v>0</v>
      </c>
      <c r="DP203">
        <v>0.78</v>
      </c>
      <c r="DQ203">
        <v>0</v>
      </c>
    </row>
    <row r="204" spans="1:121" x14ac:dyDescent="0.45">
      <c r="A204" t="s">
        <v>185</v>
      </c>
      <c r="B204">
        <v>2040</v>
      </c>
      <c r="C204">
        <v>185453870</v>
      </c>
      <c r="D204">
        <v>22770018</v>
      </c>
      <c r="E204">
        <v>188457.2</v>
      </c>
      <c r="F204">
        <v>1134227.8999999999</v>
      </c>
      <c r="G204">
        <v>209546571.80000001</v>
      </c>
      <c r="H204">
        <v>178786687.40000001</v>
      </c>
      <c r="I204">
        <v>102862329.5</v>
      </c>
      <c r="J204">
        <v>68010320</v>
      </c>
      <c r="K204">
        <v>56438424</v>
      </c>
      <c r="L204">
        <v>3.5900000000000001E-2</v>
      </c>
      <c r="M204">
        <v>5.3900000000000003E-2</v>
      </c>
      <c r="N204">
        <v>0.15</v>
      </c>
      <c r="O204">
        <v>86672.03</v>
      </c>
      <c r="P204">
        <v>46016</v>
      </c>
      <c r="Q204">
        <v>0.86</v>
      </c>
      <c r="R204">
        <v>0.84</v>
      </c>
      <c r="S204">
        <v>66.599999999999994</v>
      </c>
      <c r="T204">
        <v>3.9</v>
      </c>
      <c r="U204">
        <v>0.53</v>
      </c>
      <c r="V204">
        <v>7.3</v>
      </c>
      <c r="W204">
        <v>269.89999999999998</v>
      </c>
      <c r="X204">
        <v>7.0000000000000007E-2</v>
      </c>
      <c r="Y204">
        <v>66.900000000000006</v>
      </c>
      <c r="Z204">
        <v>15.3</v>
      </c>
      <c r="AA204">
        <v>82.2</v>
      </c>
      <c r="AB204">
        <v>79.599999999999994</v>
      </c>
      <c r="AC204">
        <v>4.2</v>
      </c>
      <c r="AD204">
        <v>0.56000000000000005</v>
      </c>
      <c r="AE204">
        <v>9</v>
      </c>
      <c r="AF204">
        <v>336.4</v>
      </c>
      <c r="AG204">
        <v>0.08</v>
      </c>
      <c r="AH204">
        <v>79.900000000000006</v>
      </c>
      <c r="AI204">
        <v>19</v>
      </c>
      <c r="AJ204">
        <v>98.9</v>
      </c>
      <c r="AK204">
        <v>92.7</v>
      </c>
      <c r="AL204">
        <v>5.9</v>
      </c>
      <c r="AM204">
        <v>0.82</v>
      </c>
      <c r="AN204">
        <v>7.2</v>
      </c>
      <c r="AO204">
        <v>352.6</v>
      </c>
      <c r="AP204">
        <v>0.04</v>
      </c>
      <c r="AQ204">
        <v>93.1</v>
      </c>
      <c r="AR204">
        <v>17.7</v>
      </c>
      <c r="AS204">
        <v>110.9</v>
      </c>
      <c r="AT204">
        <v>438.5</v>
      </c>
      <c r="AU204">
        <v>26.5</v>
      </c>
      <c r="AV204">
        <v>3.67</v>
      </c>
      <c r="AW204">
        <v>36.299999999999997</v>
      </c>
      <c r="AX204">
        <v>1690.4</v>
      </c>
      <c r="AY204">
        <v>0.24</v>
      </c>
      <c r="AZ204">
        <v>440.2</v>
      </c>
      <c r="BA204">
        <v>86.8</v>
      </c>
      <c r="BB204">
        <v>527</v>
      </c>
      <c r="BC204">
        <v>13013777.300000001</v>
      </c>
      <c r="BD204">
        <v>753.2</v>
      </c>
      <c r="BE204">
        <v>102.9</v>
      </c>
      <c r="BF204">
        <v>1423055.4</v>
      </c>
      <c r="BG204">
        <v>52825.7</v>
      </c>
      <c r="BH204">
        <v>13.8</v>
      </c>
      <c r="BI204">
        <v>13064318.9</v>
      </c>
      <c r="BJ204">
        <v>3001023</v>
      </c>
      <c r="BK204">
        <v>16065342</v>
      </c>
      <c r="BL204">
        <v>0</v>
      </c>
      <c r="BM204">
        <v>19.48</v>
      </c>
      <c r="BN204">
        <v>15.17</v>
      </c>
      <c r="BO204">
        <v>0</v>
      </c>
      <c r="BP204">
        <v>34.64</v>
      </c>
      <c r="BQ204">
        <v>22.02</v>
      </c>
      <c r="BR204">
        <v>18.329999999999998</v>
      </c>
      <c r="BS204">
        <v>0</v>
      </c>
      <c r="BT204">
        <v>40.35</v>
      </c>
      <c r="BU204">
        <v>197904050</v>
      </c>
      <c r="BV204">
        <v>106684240</v>
      </c>
      <c r="BW204">
        <v>19474364</v>
      </c>
      <c r="BX204">
        <v>347894.9</v>
      </c>
      <c r="BY204">
        <v>0</v>
      </c>
      <c r="BZ204">
        <v>0</v>
      </c>
      <c r="CA204">
        <v>5661160</v>
      </c>
      <c r="CB204">
        <v>0</v>
      </c>
      <c r="CC204">
        <v>0</v>
      </c>
      <c r="CD204">
        <v>7225485.5</v>
      </c>
      <c r="CE204">
        <v>21144160</v>
      </c>
      <c r="CF204">
        <v>0</v>
      </c>
      <c r="CG204">
        <v>159677.5</v>
      </c>
      <c r="CH204">
        <v>0</v>
      </c>
      <c r="CI204">
        <v>5515986.5</v>
      </c>
      <c r="CJ204">
        <v>38761908</v>
      </c>
      <c r="CK204">
        <v>350.7</v>
      </c>
      <c r="CL204">
        <v>154310.29999999999</v>
      </c>
      <c r="CM204">
        <v>0</v>
      </c>
      <c r="CN204">
        <v>78248770</v>
      </c>
      <c r="CO204">
        <v>8123102.5</v>
      </c>
      <c r="CP204">
        <v>13086885</v>
      </c>
      <c r="CQ204">
        <v>10509.9</v>
      </c>
      <c r="CR204">
        <v>88.8</v>
      </c>
      <c r="CS204">
        <v>0</v>
      </c>
      <c r="CT204">
        <v>7714</v>
      </c>
      <c r="CU204">
        <v>0</v>
      </c>
      <c r="CV204">
        <v>0</v>
      </c>
      <c r="CW204">
        <v>5339</v>
      </c>
      <c r="CX204">
        <v>5599</v>
      </c>
      <c r="CY204">
        <v>0</v>
      </c>
      <c r="CZ204">
        <v>6416.3</v>
      </c>
      <c r="DA204">
        <v>0</v>
      </c>
      <c r="DB204">
        <v>2127.9</v>
      </c>
      <c r="DC204">
        <v>5149.6000000000004</v>
      </c>
      <c r="DD204">
        <v>80.2</v>
      </c>
      <c r="DE204">
        <v>86</v>
      </c>
      <c r="DF204">
        <v>0</v>
      </c>
      <c r="DG204">
        <v>36321.4</v>
      </c>
      <c r="DH204">
        <v>3837</v>
      </c>
      <c r="DI204">
        <v>2464.6</v>
      </c>
      <c r="DJ204">
        <v>57749.4</v>
      </c>
      <c r="DK204">
        <v>860</v>
      </c>
      <c r="DL204">
        <v>0</v>
      </c>
      <c r="DM204">
        <v>0</v>
      </c>
      <c r="DN204">
        <v>0.04</v>
      </c>
      <c r="DO204">
        <v>0</v>
      </c>
      <c r="DP204">
        <v>0.85</v>
      </c>
      <c r="DQ204">
        <v>0</v>
      </c>
    </row>
    <row r="205" spans="1:121" x14ac:dyDescent="0.45">
      <c r="A205" t="s">
        <v>185</v>
      </c>
      <c r="B205">
        <v>2045</v>
      </c>
      <c r="C205">
        <v>197852460</v>
      </c>
      <c r="D205">
        <v>22623336</v>
      </c>
      <c r="E205">
        <v>201571.20000000001</v>
      </c>
      <c r="F205">
        <v>1240490.3999999999</v>
      </c>
      <c r="G205">
        <v>221917860.09999999</v>
      </c>
      <c r="H205">
        <v>190739617.59999999</v>
      </c>
      <c r="I205">
        <v>110706130.59999999</v>
      </c>
      <c r="J205">
        <v>80668970</v>
      </c>
      <c r="K205">
        <v>58896024</v>
      </c>
      <c r="L205">
        <v>3.5900000000000001E-2</v>
      </c>
      <c r="M205">
        <v>5.3900000000000003E-2</v>
      </c>
      <c r="N205">
        <v>0.15</v>
      </c>
      <c r="O205">
        <v>88095.85</v>
      </c>
      <c r="P205">
        <v>49805.9</v>
      </c>
      <c r="Q205">
        <v>0.87</v>
      </c>
      <c r="R205">
        <v>0.92</v>
      </c>
      <c r="S205">
        <v>57.5</v>
      </c>
      <c r="T205">
        <v>2.8</v>
      </c>
      <c r="U205">
        <v>0.38</v>
      </c>
      <c r="V205">
        <v>6.9</v>
      </c>
      <c r="W205">
        <v>249.8</v>
      </c>
      <c r="X205">
        <v>0.06</v>
      </c>
      <c r="Y205">
        <v>57.7</v>
      </c>
      <c r="Z205">
        <v>14.4</v>
      </c>
      <c r="AA205">
        <v>72.099999999999994</v>
      </c>
      <c r="AB205">
        <v>38</v>
      </c>
      <c r="AC205">
        <v>1.8</v>
      </c>
      <c r="AD205">
        <v>0.24</v>
      </c>
      <c r="AE205">
        <v>4.7</v>
      </c>
      <c r="AF205">
        <v>167.7</v>
      </c>
      <c r="AG205">
        <v>0.04</v>
      </c>
      <c r="AH205">
        <v>38.1</v>
      </c>
      <c r="AI205">
        <v>9.6999999999999993</v>
      </c>
      <c r="AJ205">
        <v>47.8</v>
      </c>
      <c r="AK205">
        <v>43.9</v>
      </c>
      <c r="AL205">
        <v>2.9</v>
      </c>
      <c r="AM205">
        <v>0.41</v>
      </c>
      <c r="AN205">
        <v>3.3</v>
      </c>
      <c r="AO205">
        <v>162.30000000000001</v>
      </c>
      <c r="AP205">
        <v>0.02</v>
      </c>
      <c r="AQ205">
        <v>44.1</v>
      </c>
      <c r="AR205">
        <v>8.1</v>
      </c>
      <c r="AS205">
        <v>52.2</v>
      </c>
      <c r="AT205">
        <v>393.9</v>
      </c>
      <c r="AU205">
        <v>22.5</v>
      </c>
      <c r="AV205">
        <v>3.09</v>
      </c>
      <c r="AW205">
        <v>34.5</v>
      </c>
      <c r="AX205">
        <v>1564.1</v>
      </c>
      <c r="AY205">
        <v>0.21</v>
      </c>
      <c r="AZ205">
        <v>395.4</v>
      </c>
      <c r="BA205">
        <v>81.099999999999994</v>
      </c>
      <c r="BB205">
        <v>476.6</v>
      </c>
      <c r="BC205">
        <v>11367755.300000001</v>
      </c>
      <c r="BD205">
        <v>556.29999999999995</v>
      </c>
      <c r="BE205">
        <v>74.2</v>
      </c>
      <c r="BF205">
        <v>1373335.7</v>
      </c>
      <c r="BG205">
        <v>49453.7</v>
      </c>
      <c r="BH205">
        <v>12.8</v>
      </c>
      <c r="BI205">
        <v>11404599.5</v>
      </c>
      <c r="BJ205">
        <v>2850562.8</v>
      </c>
      <c r="BK205">
        <v>14255162.4</v>
      </c>
      <c r="BL205">
        <v>0</v>
      </c>
      <c r="BM205">
        <v>18.05</v>
      </c>
      <c r="BN205">
        <v>15.66</v>
      </c>
      <c r="BO205">
        <v>0</v>
      </c>
      <c r="BP205">
        <v>33.71</v>
      </c>
      <c r="BQ205">
        <v>20.5</v>
      </c>
      <c r="BR205">
        <v>18.8</v>
      </c>
      <c r="BS205">
        <v>0</v>
      </c>
      <c r="BT205">
        <v>39.29</v>
      </c>
      <c r="BU205">
        <v>199975120</v>
      </c>
      <c r="BV205">
        <v>111211730</v>
      </c>
      <c r="BW205">
        <v>19266670</v>
      </c>
      <c r="BX205">
        <v>326880.2</v>
      </c>
      <c r="BY205">
        <v>0</v>
      </c>
      <c r="BZ205">
        <v>0</v>
      </c>
      <c r="CA205">
        <v>3838330.5</v>
      </c>
      <c r="CB205">
        <v>0</v>
      </c>
      <c r="CC205">
        <v>0</v>
      </c>
      <c r="CD205">
        <v>8304393</v>
      </c>
      <c r="CE205">
        <v>21195310</v>
      </c>
      <c r="CF205">
        <v>0</v>
      </c>
      <c r="CG205">
        <v>293935.40000000002</v>
      </c>
      <c r="CH205">
        <v>0</v>
      </c>
      <c r="CI205">
        <v>5492590.5</v>
      </c>
      <c r="CJ205">
        <v>38185280</v>
      </c>
      <c r="CK205">
        <v>119.8</v>
      </c>
      <c r="CL205">
        <v>164270.6</v>
      </c>
      <c r="CM205">
        <v>0</v>
      </c>
      <c r="CN205">
        <v>81699740</v>
      </c>
      <c r="CO205">
        <v>8308609</v>
      </c>
      <c r="CP205">
        <v>12898980</v>
      </c>
      <c r="CQ205">
        <v>11019.2</v>
      </c>
      <c r="CR205">
        <v>88.8</v>
      </c>
      <c r="CS205">
        <v>0</v>
      </c>
      <c r="CT205">
        <v>5349</v>
      </c>
      <c r="CU205">
        <v>0</v>
      </c>
      <c r="CV205">
        <v>0</v>
      </c>
      <c r="CW205">
        <v>6342.8</v>
      </c>
      <c r="CX205">
        <v>5369</v>
      </c>
      <c r="CY205">
        <v>0</v>
      </c>
      <c r="CZ205">
        <v>8849.7999999999993</v>
      </c>
      <c r="DA205">
        <v>0</v>
      </c>
      <c r="DB205">
        <v>2132.4</v>
      </c>
      <c r="DC205">
        <v>5149.6000000000004</v>
      </c>
      <c r="DD205">
        <v>62.2</v>
      </c>
      <c r="DE205">
        <v>86</v>
      </c>
      <c r="DF205">
        <v>0</v>
      </c>
      <c r="DG205">
        <v>39080.5</v>
      </c>
      <c r="DH205">
        <v>3837</v>
      </c>
      <c r="DI205">
        <v>2551.3000000000002</v>
      </c>
      <c r="DJ205">
        <v>56915.9</v>
      </c>
      <c r="DK205">
        <v>860</v>
      </c>
      <c r="DL205">
        <v>0</v>
      </c>
      <c r="DM205">
        <v>0</v>
      </c>
      <c r="DN205">
        <v>0.04</v>
      </c>
      <c r="DO205">
        <v>0</v>
      </c>
      <c r="DP205">
        <v>0.92</v>
      </c>
      <c r="DQ205">
        <v>0</v>
      </c>
    </row>
    <row r="206" spans="1:121" x14ac:dyDescent="0.45">
      <c r="A206" t="s">
        <v>185</v>
      </c>
      <c r="B206">
        <v>2050</v>
      </c>
      <c r="C206">
        <v>209716240</v>
      </c>
      <c r="D206">
        <v>18526870</v>
      </c>
      <c r="E206">
        <v>212527.3</v>
      </c>
      <c r="F206">
        <v>1359254.5</v>
      </c>
      <c r="G206">
        <v>229814886.40000001</v>
      </c>
      <c r="H206">
        <v>202176882.40000001</v>
      </c>
      <c r="I206">
        <v>116738724.3</v>
      </c>
      <c r="J206">
        <v>92611410</v>
      </c>
      <c r="K206">
        <v>61327220</v>
      </c>
      <c r="L206">
        <v>3.5900000000000001E-2</v>
      </c>
      <c r="M206">
        <v>5.3900000000000003E-2</v>
      </c>
      <c r="N206">
        <v>0.15</v>
      </c>
      <c r="O206">
        <v>87139.21</v>
      </c>
      <c r="P206">
        <v>53123</v>
      </c>
      <c r="Q206">
        <v>0.87</v>
      </c>
      <c r="R206">
        <v>1</v>
      </c>
      <c r="S206">
        <v>49</v>
      </c>
      <c r="T206">
        <v>1.2</v>
      </c>
      <c r="U206">
        <v>0.14000000000000001</v>
      </c>
      <c r="V206">
        <v>7.2</v>
      </c>
      <c r="W206">
        <v>250.4</v>
      </c>
      <c r="X206">
        <v>0.06</v>
      </c>
      <c r="Y206">
        <v>49</v>
      </c>
      <c r="Z206">
        <v>14.7</v>
      </c>
      <c r="AA206">
        <v>63.7</v>
      </c>
      <c r="AB206">
        <v>0</v>
      </c>
      <c r="AC206">
        <v>0</v>
      </c>
      <c r="AD206">
        <v>0</v>
      </c>
      <c r="AE206">
        <v>0</v>
      </c>
      <c r="AF206">
        <v>0</v>
      </c>
      <c r="AG206">
        <v>0</v>
      </c>
      <c r="AH206">
        <v>0</v>
      </c>
      <c r="AI206">
        <v>0</v>
      </c>
      <c r="AJ206">
        <v>0</v>
      </c>
      <c r="AK206">
        <v>20</v>
      </c>
      <c r="AL206">
        <v>1.3</v>
      </c>
      <c r="AM206">
        <v>0.18</v>
      </c>
      <c r="AN206">
        <v>1.6</v>
      </c>
      <c r="AO206">
        <v>76.400000000000006</v>
      </c>
      <c r="AP206">
        <v>0.01</v>
      </c>
      <c r="AQ206">
        <v>20.100000000000001</v>
      </c>
      <c r="AR206">
        <v>3.8</v>
      </c>
      <c r="AS206">
        <v>24</v>
      </c>
      <c r="AT206">
        <v>393.2</v>
      </c>
      <c r="AU206">
        <v>18</v>
      </c>
      <c r="AV206">
        <v>2.39</v>
      </c>
      <c r="AW206">
        <v>37.9</v>
      </c>
      <c r="AX206">
        <v>1707.6</v>
      </c>
      <c r="AY206">
        <v>0.2</v>
      </c>
      <c r="AZ206">
        <v>394.4</v>
      </c>
      <c r="BA206">
        <v>88.8</v>
      </c>
      <c r="BB206">
        <v>483.3</v>
      </c>
      <c r="BC206">
        <v>9619182.6999999993</v>
      </c>
      <c r="BD206">
        <v>241.7</v>
      </c>
      <c r="BE206">
        <v>27.5</v>
      </c>
      <c r="BF206">
        <v>1421316.5</v>
      </c>
      <c r="BG206">
        <v>49224.6</v>
      </c>
      <c r="BH206">
        <v>11.9</v>
      </c>
      <c r="BI206">
        <v>9633883</v>
      </c>
      <c r="BJ206">
        <v>2891452.6</v>
      </c>
      <c r="BK206">
        <v>12525335.6</v>
      </c>
      <c r="BL206">
        <v>0</v>
      </c>
      <c r="BM206">
        <v>19.14</v>
      </c>
      <c r="BN206">
        <v>15.97</v>
      </c>
      <c r="BO206">
        <v>0</v>
      </c>
      <c r="BP206">
        <v>35.11</v>
      </c>
      <c r="BQ206">
        <v>21.43</v>
      </c>
      <c r="BR206">
        <v>18.739999999999998</v>
      </c>
      <c r="BS206">
        <v>0</v>
      </c>
      <c r="BT206">
        <v>40.18</v>
      </c>
      <c r="BU206">
        <v>198269380</v>
      </c>
      <c r="BV206">
        <v>113076160</v>
      </c>
      <c r="BW206">
        <v>15814336</v>
      </c>
      <c r="BX206">
        <v>323242.59999999998</v>
      </c>
      <c r="BY206">
        <v>0</v>
      </c>
      <c r="BZ206">
        <v>0</v>
      </c>
      <c r="CA206">
        <v>745681</v>
      </c>
      <c r="CB206">
        <v>0</v>
      </c>
      <c r="CC206">
        <v>0</v>
      </c>
      <c r="CD206">
        <v>9411556</v>
      </c>
      <c r="CE206">
        <v>24106530</v>
      </c>
      <c r="CF206">
        <v>0</v>
      </c>
      <c r="CG206">
        <v>465410.8</v>
      </c>
      <c r="CH206">
        <v>0</v>
      </c>
      <c r="CI206">
        <v>5482851.5</v>
      </c>
      <c r="CJ206">
        <v>38081956</v>
      </c>
      <c r="CK206">
        <v>17.899999999999999</v>
      </c>
      <c r="CL206">
        <v>173183.4</v>
      </c>
      <c r="CM206">
        <v>0</v>
      </c>
      <c r="CN206">
        <v>78758430</v>
      </c>
      <c r="CO206">
        <v>12185264</v>
      </c>
      <c r="CP206">
        <v>12720912</v>
      </c>
      <c r="CQ206">
        <v>12034.3</v>
      </c>
      <c r="CR206">
        <v>88.8</v>
      </c>
      <c r="CS206">
        <v>0</v>
      </c>
      <c r="CT206">
        <v>2435</v>
      </c>
      <c r="CU206">
        <v>0</v>
      </c>
      <c r="CV206">
        <v>0</v>
      </c>
      <c r="CW206">
        <v>7363.6</v>
      </c>
      <c r="CX206">
        <v>5369</v>
      </c>
      <c r="CY206">
        <v>0</v>
      </c>
      <c r="CZ206">
        <v>13259.7</v>
      </c>
      <c r="DA206">
        <v>0</v>
      </c>
      <c r="DB206">
        <v>2132.4</v>
      </c>
      <c r="DC206">
        <v>5149.6000000000004</v>
      </c>
      <c r="DD206">
        <v>62.2</v>
      </c>
      <c r="DE206">
        <v>86</v>
      </c>
      <c r="DF206">
        <v>0</v>
      </c>
      <c r="DG206">
        <v>37638.5</v>
      </c>
      <c r="DH206">
        <v>3837</v>
      </c>
      <c r="DI206">
        <v>3691.7</v>
      </c>
      <c r="DJ206">
        <v>45056.5</v>
      </c>
      <c r="DK206">
        <v>860</v>
      </c>
      <c r="DL206">
        <v>0</v>
      </c>
      <c r="DM206">
        <v>0</v>
      </c>
      <c r="DN206">
        <v>0.04</v>
      </c>
      <c r="DO206">
        <v>0</v>
      </c>
      <c r="DP206">
        <v>1</v>
      </c>
      <c r="DQ206">
        <v>0</v>
      </c>
    </row>
    <row r="207" spans="1:121" x14ac:dyDescent="0.45">
      <c r="A207" t="s">
        <v>188</v>
      </c>
      <c r="B207">
        <v>2024</v>
      </c>
      <c r="C207">
        <v>15875034</v>
      </c>
      <c r="D207">
        <v>0</v>
      </c>
      <c r="E207">
        <v>0</v>
      </c>
      <c r="F207">
        <v>439514.4</v>
      </c>
      <c r="G207">
        <v>16314548.9</v>
      </c>
      <c r="H207">
        <v>15304091.699999999</v>
      </c>
      <c r="I207">
        <v>-160082.6</v>
      </c>
      <c r="J207">
        <v>11702844</v>
      </c>
      <c r="K207">
        <v>28949594</v>
      </c>
      <c r="L207">
        <v>3.5999999999999997E-2</v>
      </c>
      <c r="M207">
        <v>5.3999999999999999E-2</v>
      </c>
      <c r="N207">
        <v>0.1764</v>
      </c>
      <c r="O207">
        <v>6782.98</v>
      </c>
      <c r="P207">
        <v>2991.8</v>
      </c>
      <c r="Q207">
        <v>0.77</v>
      </c>
      <c r="R207">
        <v>0.75</v>
      </c>
      <c r="S207">
        <v>272.60000000000002</v>
      </c>
      <c r="T207">
        <v>31.1</v>
      </c>
      <c r="U207">
        <v>4.5199999999999996</v>
      </c>
      <c r="V207">
        <v>8.6999999999999993</v>
      </c>
      <c r="W207">
        <v>601.79999999999995</v>
      </c>
      <c r="X207">
        <v>0.14000000000000001</v>
      </c>
      <c r="Y207">
        <v>274.7</v>
      </c>
      <c r="Z207">
        <v>26.6</v>
      </c>
      <c r="AA207">
        <v>301.3</v>
      </c>
      <c r="AB207">
        <v>298.2</v>
      </c>
      <c r="AC207">
        <v>34</v>
      </c>
      <c r="AD207">
        <v>4.95</v>
      </c>
      <c r="AE207">
        <v>9.5</v>
      </c>
      <c r="AF207">
        <v>659.3</v>
      </c>
      <c r="AG207">
        <v>0.15</v>
      </c>
      <c r="AH207">
        <v>300.60000000000002</v>
      </c>
      <c r="AI207">
        <v>29.2</v>
      </c>
      <c r="AJ207">
        <v>329.8</v>
      </c>
      <c r="AK207">
        <v>248.9</v>
      </c>
      <c r="AL207">
        <v>20.9</v>
      </c>
      <c r="AM207">
        <v>2.98</v>
      </c>
      <c r="AN207">
        <v>15</v>
      </c>
      <c r="AO207">
        <v>776.3</v>
      </c>
      <c r="AP207">
        <v>0.13</v>
      </c>
      <c r="AQ207">
        <v>250.4</v>
      </c>
      <c r="AR207">
        <v>38.1</v>
      </c>
      <c r="AS207">
        <v>288.5</v>
      </c>
      <c r="AT207">
        <v>767.7</v>
      </c>
      <c r="AU207">
        <v>68.8</v>
      </c>
      <c r="AV207">
        <v>9.9499999999999993</v>
      </c>
      <c r="AW207">
        <v>43.2</v>
      </c>
      <c r="AX207">
        <v>2186.6</v>
      </c>
      <c r="AY207">
        <v>0.45</v>
      </c>
      <c r="AZ207">
        <v>772.4</v>
      </c>
      <c r="BA207">
        <v>108.5</v>
      </c>
      <c r="BB207">
        <v>880.9</v>
      </c>
      <c r="BC207">
        <v>9062583</v>
      </c>
      <c r="BD207">
        <v>1034.4000000000001</v>
      </c>
      <c r="BE207">
        <v>150.4</v>
      </c>
      <c r="BF207">
        <v>288046.90000000002</v>
      </c>
      <c r="BG207">
        <v>20014.7</v>
      </c>
      <c r="BH207">
        <v>4.5</v>
      </c>
      <c r="BI207">
        <v>9134472.9000000004</v>
      </c>
      <c r="BJ207">
        <v>885718.7</v>
      </c>
      <c r="BK207">
        <v>10020191.6</v>
      </c>
      <c r="BL207">
        <v>0</v>
      </c>
      <c r="BM207">
        <v>24.94</v>
      </c>
      <c r="BN207">
        <v>1.25</v>
      </c>
      <c r="BO207">
        <v>0</v>
      </c>
      <c r="BP207">
        <v>26.19</v>
      </c>
      <c r="BQ207">
        <v>26.43</v>
      </c>
      <c r="BR207">
        <v>1.34</v>
      </c>
      <c r="BS207">
        <v>0</v>
      </c>
      <c r="BT207">
        <v>27.78</v>
      </c>
      <c r="BU207">
        <v>33649604</v>
      </c>
      <c r="BV207">
        <v>16474630</v>
      </c>
      <c r="BW207">
        <v>0</v>
      </c>
      <c r="BX207">
        <v>0</v>
      </c>
      <c r="BY207">
        <v>0</v>
      </c>
      <c r="BZ207">
        <v>7320642.5</v>
      </c>
      <c r="CA207">
        <v>7731497</v>
      </c>
      <c r="CB207">
        <v>0</v>
      </c>
      <c r="CC207">
        <v>0</v>
      </c>
      <c r="CD207">
        <v>111489.3</v>
      </c>
      <c r="CE207">
        <v>0</v>
      </c>
      <c r="CF207">
        <v>0</v>
      </c>
      <c r="CG207">
        <v>142531.5</v>
      </c>
      <c r="CH207">
        <v>0</v>
      </c>
      <c r="CI207">
        <v>1965180.2</v>
      </c>
      <c r="CJ207">
        <v>0</v>
      </c>
      <c r="CK207">
        <v>15122.8</v>
      </c>
      <c r="CL207">
        <v>0</v>
      </c>
      <c r="CM207">
        <v>0</v>
      </c>
      <c r="CN207">
        <v>0</v>
      </c>
      <c r="CO207">
        <v>16363142</v>
      </c>
      <c r="CP207">
        <v>0</v>
      </c>
      <c r="CQ207">
        <v>0</v>
      </c>
      <c r="CR207">
        <v>0</v>
      </c>
      <c r="CS207">
        <v>0</v>
      </c>
      <c r="CT207">
        <v>2679</v>
      </c>
      <c r="CU207">
        <v>0</v>
      </c>
      <c r="CV207">
        <v>0</v>
      </c>
      <c r="CW207">
        <v>82.2</v>
      </c>
      <c r="CX207">
        <v>0</v>
      </c>
      <c r="CY207">
        <v>0</v>
      </c>
      <c r="CZ207">
        <v>425.2</v>
      </c>
      <c r="DA207">
        <v>0</v>
      </c>
      <c r="DB207">
        <v>510</v>
      </c>
      <c r="DC207">
        <v>0</v>
      </c>
      <c r="DD207">
        <v>148.80000000000001</v>
      </c>
      <c r="DE207">
        <v>0</v>
      </c>
      <c r="DF207">
        <v>0</v>
      </c>
      <c r="DG207">
        <v>0</v>
      </c>
      <c r="DH207">
        <v>0</v>
      </c>
      <c r="DI207">
        <v>4727.8999999999996</v>
      </c>
      <c r="DJ207">
        <v>0</v>
      </c>
      <c r="DK207">
        <v>0</v>
      </c>
      <c r="DL207">
        <v>0</v>
      </c>
      <c r="DM207">
        <v>0</v>
      </c>
      <c r="DN207">
        <v>0</v>
      </c>
      <c r="DO207">
        <v>0</v>
      </c>
      <c r="DP207">
        <v>0</v>
      </c>
      <c r="DQ207">
        <v>0</v>
      </c>
    </row>
    <row r="208" spans="1:121" x14ac:dyDescent="0.45">
      <c r="A208" t="s">
        <v>188</v>
      </c>
      <c r="B208">
        <v>2026</v>
      </c>
      <c r="C208">
        <v>15844322</v>
      </c>
      <c r="D208">
        <v>0</v>
      </c>
      <c r="E208">
        <v>0</v>
      </c>
      <c r="F208">
        <v>448099.8</v>
      </c>
      <c r="G208">
        <v>16292421.300000001</v>
      </c>
      <c r="H208">
        <v>15274483.800000001</v>
      </c>
      <c r="I208">
        <v>-4744329.5</v>
      </c>
      <c r="J208">
        <v>11778010</v>
      </c>
      <c r="K208">
        <v>29955462</v>
      </c>
      <c r="L208">
        <v>3.5999999999999997E-2</v>
      </c>
      <c r="M208">
        <v>5.3999999999999999E-2</v>
      </c>
      <c r="N208">
        <v>0.17599999999999999</v>
      </c>
      <c r="O208">
        <v>39538.559999999998</v>
      </c>
      <c r="P208">
        <v>3062.6</v>
      </c>
      <c r="Q208">
        <v>0.87</v>
      </c>
      <c r="R208">
        <v>0.86</v>
      </c>
      <c r="S208">
        <v>154.9</v>
      </c>
      <c r="T208">
        <v>17.7</v>
      </c>
      <c r="U208">
        <v>2.57</v>
      </c>
      <c r="V208">
        <v>4.9000000000000004</v>
      </c>
      <c r="W208">
        <v>341.2</v>
      </c>
      <c r="X208">
        <v>0.08</v>
      </c>
      <c r="Y208">
        <v>156.1</v>
      </c>
      <c r="Z208">
        <v>15.1</v>
      </c>
      <c r="AA208">
        <v>171.2</v>
      </c>
      <c r="AB208">
        <v>173.5</v>
      </c>
      <c r="AC208">
        <v>19.8</v>
      </c>
      <c r="AD208">
        <v>2.88</v>
      </c>
      <c r="AE208">
        <v>5.5</v>
      </c>
      <c r="AF208">
        <v>383</v>
      </c>
      <c r="AG208">
        <v>0.09</v>
      </c>
      <c r="AH208">
        <v>174.8</v>
      </c>
      <c r="AI208">
        <v>17</v>
      </c>
      <c r="AJ208">
        <v>191.8</v>
      </c>
      <c r="AK208">
        <v>144.69999999999999</v>
      </c>
      <c r="AL208">
        <v>10.4</v>
      </c>
      <c r="AM208">
        <v>1.47</v>
      </c>
      <c r="AN208">
        <v>10.3</v>
      </c>
      <c r="AO208">
        <v>503.9</v>
      </c>
      <c r="AP208">
        <v>0.08</v>
      </c>
      <c r="AQ208">
        <v>145.4</v>
      </c>
      <c r="AR208">
        <v>25.3</v>
      </c>
      <c r="AS208">
        <v>170.7</v>
      </c>
      <c r="AT208">
        <v>605.1</v>
      </c>
      <c r="AU208">
        <v>54.2</v>
      </c>
      <c r="AV208">
        <v>7.81</v>
      </c>
      <c r="AW208">
        <v>33.799999999999997</v>
      </c>
      <c r="AX208">
        <v>1752.6</v>
      </c>
      <c r="AY208">
        <v>0.34</v>
      </c>
      <c r="AZ208">
        <v>608.79999999999995</v>
      </c>
      <c r="BA208">
        <v>86.1</v>
      </c>
      <c r="BB208">
        <v>694.9</v>
      </c>
      <c r="BC208">
        <v>5255277.9000000004</v>
      </c>
      <c r="BD208">
        <v>600.6</v>
      </c>
      <c r="BE208">
        <v>87.3</v>
      </c>
      <c r="BF208">
        <v>166404.20000000001</v>
      </c>
      <c r="BG208">
        <v>11581.7</v>
      </c>
      <c r="BH208">
        <v>2.6</v>
      </c>
      <c r="BI208">
        <v>5297018.4000000004</v>
      </c>
      <c r="BJ208">
        <v>512252.9</v>
      </c>
      <c r="BK208">
        <v>5809271.2999999998</v>
      </c>
      <c r="BL208">
        <v>0</v>
      </c>
      <c r="BM208">
        <v>18.95</v>
      </c>
      <c r="BN208">
        <v>7.45</v>
      </c>
      <c r="BO208">
        <v>0</v>
      </c>
      <c r="BP208">
        <v>26.4</v>
      </c>
      <c r="BQ208">
        <v>20.079999999999998</v>
      </c>
      <c r="BR208">
        <v>7.96</v>
      </c>
      <c r="BS208">
        <v>0</v>
      </c>
      <c r="BT208">
        <v>28.05</v>
      </c>
      <c r="BU208">
        <v>34563252</v>
      </c>
      <c r="BV208">
        <v>21036750</v>
      </c>
      <c r="BW208">
        <v>0</v>
      </c>
      <c r="BX208">
        <v>0</v>
      </c>
      <c r="BY208">
        <v>0</v>
      </c>
      <c r="BZ208">
        <v>6769724</v>
      </c>
      <c r="CA208">
        <v>4522880.5</v>
      </c>
      <c r="CB208">
        <v>0</v>
      </c>
      <c r="CC208">
        <v>0</v>
      </c>
      <c r="CD208">
        <v>132238.1</v>
      </c>
      <c r="CE208">
        <v>0</v>
      </c>
      <c r="CF208">
        <v>0</v>
      </c>
      <c r="CG208">
        <v>68817.100000000006</v>
      </c>
      <c r="CH208">
        <v>0</v>
      </c>
      <c r="CI208">
        <v>2155567.2000000002</v>
      </c>
      <c r="CJ208">
        <v>0</v>
      </c>
      <c r="CK208">
        <v>9512.7000000000007</v>
      </c>
      <c r="CL208">
        <v>0</v>
      </c>
      <c r="CM208">
        <v>0</v>
      </c>
      <c r="CN208">
        <v>0</v>
      </c>
      <c r="CO208">
        <v>20904512</v>
      </c>
      <c r="CP208">
        <v>0</v>
      </c>
      <c r="CQ208">
        <v>0</v>
      </c>
      <c r="CR208">
        <v>0</v>
      </c>
      <c r="CS208">
        <v>0</v>
      </c>
      <c r="CT208">
        <v>2679</v>
      </c>
      <c r="CU208">
        <v>0</v>
      </c>
      <c r="CV208">
        <v>0</v>
      </c>
      <c r="CW208">
        <v>104.4</v>
      </c>
      <c r="CX208">
        <v>0</v>
      </c>
      <c r="CY208">
        <v>0</v>
      </c>
      <c r="CZ208">
        <v>425.2</v>
      </c>
      <c r="DA208">
        <v>0</v>
      </c>
      <c r="DB208">
        <v>559</v>
      </c>
      <c r="DC208">
        <v>0</v>
      </c>
      <c r="DD208">
        <v>128.30000000000001</v>
      </c>
      <c r="DE208">
        <v>0</v>
      </c>
      <c r="DF208">
        <v>0</v>
      </c>
      <c r="DG208">
        <v>0</v>
      </c>
      <c r="DH208">
        <v>0</v>
      </c>
      <c r="DI208">
        <v>6383.8</v>
      </c>
      <c r="DJ208">
        <v>0</v>
      </c>
      <c r="DK208">
        <v>0</v>
      </c>
      <c r="DL208">
        <v>0</v>
      </c>
      <c r="DM208">
        <v>0</v>
      </c>
      <c r="DN208">
        <v>0</v>
      </c>
      <c r="DO208">
        <v>0</v>
      </c>
      <c r="DP208">
        <v>0</v>
      </c>
      <c r="DQ208">
        <v>0</v>
      </c>
    </row>
    <row r="209" spans="1:121" x14ac:dyDescent="0.45">
      <c r="A209" t="s">
        <v>188</v>
      </c>
      <c r="B209">
        <v>2028</v>
      </c>
      <c r="C209">
        <v>16084381</v>
      </c>
      <c r="D209">
        <v>0</v>
      </c>
      <c r="E209">
        <v>0</v>
      </c>
      <c r="F209">
        <v>456229.7</v>
      </c>
      <c r="G209">
        <v>16540610.300000001</v>
      </c>
      <c r="H209">
        <v>15505911.199999999</v>
      </c>
      <c r="I209">
        <v>-5957505.5999999996</v>
      </c>
      <c r="J209">
        <v>11642393</v>
      </c>
      <c r="K209">
        <v>29995500</v>
      </c>
      <c r="L209">
        <v>3.5999999999999997E-2</v>
      </c>
      <c r="M209">
        <v>5.3999999999999999E-2</v>
      </c>
      <c r="N209">
        <v>0.1767</v>
      </c>
      <c r="O209">
        <v>36570.730000000003</v>
      </c>
      <c r="P209">
        <v>3127.2</v>
      </c>
      <c r="Q209">
        <v>0.94</v>
      </c>
      <c r="R209">
        <v>0.93</v>
      </c>
      <c r="S209">
        <v>75.7</v>
      </c>
      <c r="T209">
        <v>8.6999999999999993</v>
      </c>
      <c r="U209">
        <v>1.26</v>
      </c>
      <c r="V209">
        <v>2.4</v>
      </c>
      <c r="W209">
        <v>166.4</v>
      </c>
      <c r="X209">
        <v>0.04</v>
      </c>
      <c r="Y209">
        <v>76.3</v>
      </c>
      <c r="Z209">
        <v>7.3</v>
      </c>
      <c r="AA209">
        <v>83.6</v>
      </c>
      <c r="AB209">
        <v>80.099999999999994</v>
      </c>
      <c r="AC209">
        <v>9.1999999999999993</v>
      </c>
      <c r="AD209">
        <v>1.33</v>
      </c>
      <c r="AE209">
        <v>2.5</v>
      </c>
      <c r="AF209">
        <v>176.6</v>
      </c>
      <c r="AG209">
        <v>0.04</v>
      </c>
      <c r="AH209">
        <v>80.8</v>
      </c>
      <c r="AI209">
        <v>7.8</v>
      </c>
      <c r="AJ209">
        <v>88.6</v>
      </c>
      <c r="AK209">
        <v>85.9</v>
      </c>
      <c r="AL209">
        <v>3.2</v>
      </c>
      <c r="AM209">
        <v>0.41</v>
      </c>
      <c r="AN209">
        <v>8.9</v>
      </c>
      <c r="AO209">
        <v>394.3</v>
      </c>
      <c r="AP209">
        <v>0.04</v>
      </c>
      <c r="AQ209">
        <v>86.1</v>
      </c>
      <c r="AR209">
        <v>20.7</v>
      </c>
      <c r="AS209">
        <v>106.8</v>
      </c>
      <c r="AT209">
        <v>432.6</v>
      </c>
      <c r="AU209">
        <v>37.200000000000003</v>
      </c>
      <c r="AV209">
        <v>5.34</v>
      </c>
      <c r="AW209">
        <v>25.8</v>
      </c>
      <c r="AX209">
        <v>1303.0999999999999</v>
      </c>
      <c r="AY209">
        <v>0.25</v>
      </c>
      <c r="AZ209">
        <v>435.2</v>
      </c>
      <c r="BA209">
        <v>64.7</v>
      </c>
      <c r="BB209">
        <v>499.9</v>
      </c>
      <c r="BC209">
        <v>2578857.9</v>
      </c>
      <c r="BD209">
        <v>295.2</v>
      </c>
      <c r="BE209">
        <v>42.9</v>
      </c>
      <c r="BF209">
        <v>81229.7</v>
      </c>
      <c r="BG209">
        <v>5670.6</v>
      </c>
      <c r="BH209">
        <v>1.3</v>
      </c>
      <c r="BI209">
        <v>2599372.6</v>
      </c>
      <c r="BJ209">
        <v>250563.4</v>
      </c>
      <c r="BK209">
        <v>2849936</v>
      </c>
      <c r="BL209">
        <v>0</v>
      </c>
      <c r="BM209">
        <v>12.75</v>
      </c>
      <c r="BN209">
        <v>7.09</v>
      </c>
      <c r="BO209">
        <v>0</v>
      </c>
      <c r="BP209">
        <v>19.829999999999998</v>
      </c>
      <c r="BQ209">
        <v>13.53</v>
      </c>
      <c r="BR209">
        <v>7.6</v>
      </c>
      <c r="BS209">
        <v>0</v>
      </c>
      <c r="BT209">
        <v>21.13</v>
      </c>
      <c r="BU209">
        <v>34991520</v>
      </c>
      <c r="BV209">
        <v>22498116</v>
      </c>
      <c r="BW209">
        <v>0</v>
      </c>
      <c r="BX209">
        <v>0</v>
      </c>
      <c r="BY209">
        <v>0</v>
      </c>
      <c r="BZ209">
        <v>8066681.5</v>
      </c>
      <c r="CA209">
        <v>2241741.2000000002</v>
      </c>
      <c r="CB209">
        <v>0</v>
      </c>
      <c r="CC209">
        <v>0</v>
      </c>
      <c r="CD209">
        <v>166233.1</v>
      </c>
      <c r="CE209">
        <v>0</v>
      </c>
      <c r="CF209">
        <v>0</v>
      </c>
      <c r="CG209">
        <v>27017.8</v>
      </c>
      <c r="CH209">
        <v>0</v>
      </c>
      <c r="CI209">
        <v>2153830.7999999998</v>
      </c>
      <c r="CJ209">
        <v>0</v>
      </c>
      <c r="CK209">
        <v>4132</v>
      </c>
      <c r="CL209">
        <v>0</v>
      </c>
      <c r="CM209">
        <v>0</v>
      </c>
      <c r="CN209">
        <v>0</v>
      </c>
      <c r="CO209">
        <v>22331882</v>
      </c>
      <c r="CP209">
        <v>0</v>
      </c>
      <c r="CQ209">
        <v>0</v>
      </c>
      <c r="CR209">
        <v>0</v>
      </c>
      <c r="CS209">
        <v>0</v>
      </c>
      <c r="CT209">
        <v>2679</v>
      </c>
      <c r="CU209">
        <v>0</v>
      </c>
      <c r="CV209">
        <v>0</v>
      </c>
      <c r="CW209">
        <v>135.80000000000001</v>
      </c>
      <c r="CX209">
        <v>0</v>
      </c>
      <c r="CY209">
        <v>0</v>
      </c>
      <c r="CZ209">
        <v>425.2</v>
      </c>
      <c r="DA209">
        <v>0</v>
      </c>
      <c r="DB209">
        <v>559</v>
      </c>
      <c r="DC209">
        <v>0</v>
      </c>
      <c r="DD209">
        <v>107.1</v>
      </c>
      <c r="DE209">
        <v>0</v>
      </c>
      <c r="DF209">
        <v>0</v>
      </c>
      <c r="DG209">
        <v>0</v>
      </c>
      <c r="DH209">
        <v>0</v>
      </c>
      <c r="DI209">
        <v>7967.5</v>
      </c>
      <c r="DJ209">
        <v>0</v>
      </c>
      <c r="DK209">
        <v>0</v>
      </c>
      <c r="DL209">
        <v>0</v>
      </c>
      <c r="DM209">
        <v>0</v>
      </c>
      <c r="DN209">
        <v>0</v>
      </c>
      <c r="DO209">
        <v>0</v>
      </c>
      <c r="DP209">
        <v>0</v>
      </c>
      <c r="DQ209">
        <v>0</v>
      </c>
    </row>
    <row r="210" spans="1:121" x14ac:dyDescent="0.45">
      <c r="A210" t="s">
        <v>188</v>
      </c>
      <c r="B210">
        <v>2030</v>
      </c>
      <c r="C210">
        <v>16079182</v>
      </c>
      <c r="D210">
        <v>0</v>
      </c>
      <c r="E210">
        <v>0</v>
      </c>
      <c r="F210">
        <v>401017.2</v>
      </c>
      <c r="G210">
        <v>16480199.5</v>
      </c>
      <c r="H210">
        <v>15500902.1</v>
      </c>
      <c r="I210">
        <v>-8118010.4000000004</v>
      </c>
      <c r="J210">
        <v>6951921</v>
      </c>
      <c r="K210">
        <v>27410640</v>
      </c>
      <c r="L210">
        <v>3.5999999999999997E-2</v>
      </c>
      <c r="M210">
        <v>5.3999999999999999E-2</v>
      </c>
      <c r="N210">
        <v>0.17660000000000001</v>
      </c>
      <c r="O210">
        <v>49288.39</v>
      </c>
      <c r="P210">
        <v>3255.7</v>
      </c>
      <c r="Q210">
        <v>0.96</v>
      </c>
      <c r="R210">
        <v>0.96</v>
      </c>
      <c r="S210">
        <v>45.1</v>
      </c>
      <c r="T210">
        <v>5.2</v>
      </c>
      <c r="U210">
        <v>0.75</v>
      </c>
      <c r="V210">
        <v>1.4</v>
      </c>
      <c r="W210">
        <v>98.6</v>
      </c>
      <c r="X210">
        <v>0.02</v>
      </c>
      <c r="Y210">
        <v>45.4</v>
      </c>
      <c r="Z210">
        <v>4.3</v>
      </c>
      <c r="AA210">
        <v>49.8</v>
      </c>
      <c r="AB210">
        <v>47.7</v>
      </c>
      <c r="AC210">
        <v>5.5</v>
      </c>
      <c r="AD210">
        <v>0.8</v>
      </c>
      <c r="AE210">
        <v>1.5</v>
      </c>
      <c r="AF210">
        <v>104.6</v>
      </c>
      <c r="AG210">
        <v>0.02</v>
      </c>
      <c r="AH210">
        <v>48.1</v>
      </c>
      <c r="AI210">
        <v>4.5999999999999996</v>
      </c>
      <c r="AJ210">
        <v>52.7</v>
      </c>
      <c r="AK210">
        <v>104.2</v>
      </c>
      <c r="AL210">
        <v>5.0999999999999996</v>
      </c>
      <c r="AM210">
        <v>0.68</v>
      </c>
      <c r="AN210">
        <v>9.6999999999999993</v>
      </c>
      <c r="AO210">
        <v>439.9</v>
      </c>
      <c r="AP210">
        <v>0.05</v>
      </c>
      <c r="AQ210">
        <v>104.5</v>
      </c>
      <c r="AR210">
        <v>22.8</v>
      </c>
      <c r="AS210">
        <v>127.3</v>
      </c>
      <c r="AT210">
        <v>326.10000000000002</v>
      </c>
      <c r="AU210">
        <v>28.3</v>
      </c>
      <c r="AV210">
        <v>4.05</v>
      </c>
      <c r="AW210">
        <v>19.2</v>
      </c>
      <c r="AX210">
        <v>984.8</v>
      </c>
      <c r="AY210">
        <v>0.18</v>
      </c>
      <c r="AZ210">
        <v>328</v>
      </c>
      <c r="BA210">
        <v>48.6</v>
      </c>
      <c r="BB210">
        <v>376.6</v>
      </c>
      <c r="BC210">
        <v>1608701.9</v>
      </c>
      <c r="BD210">
        <v>184.8</v>
      </c>
      <c r="BE210">
        <v>26.9</v>
      </c>
      <c r="BF210">
        <v>50028.4</v>
      </c>
      <c r="BG210">
        <v>3520.8</v>
      </c>
      <c r="BH210">
        <v>0.8</v>
      </c>
      <c r="BI210">
        <v>1621544.6</v>
      </c>
      <c r="BJ210">
        <v>155165.4</v>
      </c>
      <c r="BK210">
        <v>1776710</v>
      </c>
      <c r="BL210">
        <v>0</v>
      </c>
      <c r="BM210">
        <v>9.4600000000000009</v>
      </c>
      <c r="BN210">
        <v>10.220000000000001</v>
      </c>
      <c r="BO210">
        <v>0</v>
      </c>
      <c r="BP210">
        <v>19.68</v>
      </c>
      <c r="BQ210">
        <v>10.01</v>
      </c>
      <c r="BR210">
        <v>10.96</v>
      </c>
      <c r="BS210">
        <v>0</v>
      </c>
      <c r="BT210">
        <v>20.98</v>
      </c>
      <c r="BU210">
        <v>37058572</v>
      </c>
      <c r="BV210">
        <v>24598210</v>
      </c>
      <c r="BW210">
        <v>0</v>
      </c>
      <c r="BX210">
        <v>0</v>
      </c>
      <c r="BY210">
        <v>0</v>
      </c>
      <c r="BZ210">
        <v>8967728</v>
      </c>
      <c r="CA210">
        <v>1421292.2</v>
      </c>
      <c r="CB210">
        <v>0</v>
      </c>
      <c r="CC210">
        <v>0</v>
      </c>
      <c r="CD210">
        <v>217687.8</v>
      </c>
      <c r="CE210">
        <v>0</v>
      </c>
      <c r="CF210">
        <v>0</v>
      </c>
      <c r="CG210">
        <v>7503.3</v>
      </c>
      <c r="CH210">
        <v>0</v>
      </c>
      <c r="CI210">
        <v>2063001.2</v>
      </c>
      <c r="CJ210">
        <v>0</v>
      </c>
      <c r="CK210">
        <v>835.4</v>
      </c>
      <c r="CL210">
        <v>0</v>
      </c>
      <c r="CM210">
        <v>0</v>
      </c>
      <c r="CN210">
        <v>0</v>
      </c>
      <c r="CO210">
        <v>24380522</v>
      </c>
      <c r="CP210">
        <v>0</v>
      </c>
      <c r="CQ210">
        <v>0</v>
      </c>
      <c r="CR210">
        <v>0</v>
      </c>
      <c r="CS210">
        <v>0</v>
      </c>
      <c r="CT210">
        <v>2679</v>
      </c>
      <c r="CU210">
        <v>0</v>
      </c>
      <c r="CV210">
        <v>0</v>
      </c>
      <c r="CW210">
        <v>183.6</v>
      </c>
      <c r="CX210">
        <v>0</v>
      </c>
      <c r="CY210">
        <v>0</v>
      </c>
      <c r="CZ210">
        <v>425.2</v>
      </c>
      <c r="DA210">
        <v>0</v>
      </c>
      <c r="DB210">
        <v>559</v>
      </c>
      <c r="DC210">
        <v>0</v>
      </c>
      <c r="DD210">
        <v>103.1</v>
      </c>
      <c r="DE210">
        <v>0</v>
      </c>
      <c r="DF210">
        <v>0</v>
      </c>
      <c r="DG210">
        <v>0</v>
      </c>
      <c r="DH210">
        <v>0</v>
      </c>
      <c r="DI210">
        <v>10293.4</v>
      </c>
      <c r="DJ210">
        <v>0</v>
      </c>
      <c r="DK210">
        <v>0</v>
      </c>
      <c r="DL210">
        <v>0</v>
      </c>
      <c r="DM210">
        <v>0</v>
      </c>
      <c r="DN210">
        <v>0</v>
      </c>
      <c r="DO210">
        <v>0</v>
      </c>
      <c r="DP210">
        <v>0</v>
      </c>
      <c r="DQ210">
        <v>0</v>
      </c>
    </row>
    <row r="211" spans="1:121" x14ac:dyDescent="0.45">
      <c r="A211" t="s">
        <v>188</v>
      </c>
      <c r="B211">
        <v>2035</v>
      </c>
      <c r="C211">
        <v>17257814</v>
      </c>
      <c r="D211">
        <v>0</v>
      </c>
      <c r="E211">
        <v>0</v>
      </c>
      <c r="F211">
        <v>410384.5</v>
      </c>
      <c r="G211">
        <v>17668198.100000001</v>
      </c>
      <c r="H211">
        <v>16637163.4</v>
      </c>
      <c r="I211">
        <v>-10678007.300000001</v>
      </c>
      <c r="J211">
        <v>6285869.5</v>
      </c>
      <c r="K211">
        <v>28566028</v>
      </c>
      <c r="L211">
        <v>3.5999999999999997E-2</v>
      </c>
      <c r="M211">
        <v>5.3999999999999999E-2</v>
      </c>
      <c r="N211">
        <v>0.17660000000000001</v>
      </c>
      <c r="O211">
        <v>81398.2</v>
      </c>
      <c r="P211">
        <v>3560.9</v>
      </c>
      <c r="Q211">
        <v>0.97</v>
      </c>
      <c r="R211">
        <v>0.97</v>
      </c>
      <c r="S211">
        <v>29.7</v>
      </c>
      <c r="T211">
        <v>3.4</v>
      </c>
      <c r="U211">
        <v>0.5</v>
      </c>
      <c r="V211">
        <v>0.9</v>
      </c>
      <c r="W211">
        <v>64.8</v>
      </c>
      <c r="X211">
        <v>0.01</v>
      </c>
      <c r="Y211">
        <v>29.9</v>
      </c>
      <c r="Z211">
        <v>2.9</v>
      </c>
      <c r="AA211">
        <v>32.799999999999997</v>
      </c>
      <c r="AB211">
        <v>33.5</v>
      </c>
      <c r="AC211">
        <v>3.8</v>
      </c>
      <c r="AD211">
        <v>0.56000000000000005</v>
      </c>
      <c r="AE211">
        <v>1</v>
      </c>
      <c r="AF211">
        <v>73.099999999999994</v>
      </c>
      <c r="AG211">
        <v>0.02</v>
      </c>
      <c r="AH211">
        <v>33.700000000000003</v>
      </c>
      <c r="AI211">
        <v>3.2</v>
      </c>
      <c r="AJ211">
        <v>37</v>
      </c>
      <c r="AK211">
        <v>135.69999999999999</v>
      </c>
      <c r="AL211">
        <v>7.7</v>
      </c>
      <c r="AM211">
        <v>1.06</v>
      </c>
      <c r="AN211">
        <v>11.5</v>
      </c>
      <c r="AO211">
        <v>540.5</v>
      </c>
      <c r="AP211">
        <v>7.0000000000000007E-2</v>
      </c>
      <c r="AQ211">
        <v>136.19999999999999</v>
      </c>
      <c r="AR211">
        <v>27.6</v>
      </c>
      <c r="AS211">
        <v>163.9</v>
      </c>
      <c r="AT211">
        <v>294.8</v>
      </c>
      <c r="AU211">
        <v>25.8</v>
      </c>
      <c r="AV211">
        <v>3.71</v>
      </c>
      <c r="AW211">
        <v>17.100000000000001</v>
      </c>
      <c r="AX211">
        <v>877.3</v>
      </c>
      <c r="AY211">
        <v>0.17</v>
      </c>
      <c r="AZ211">
        <v>296.5</v>
      </c>
      <c r="BA211">
        <v>43.3</v>
      </c>
      <c r="BB211">
        <v>339.9</v>
      </c>
      <c r="BC211">
        <v>1126679.1000000001</v>
      </c>
      <c r="BD211">
        <v>129.6</v>
      </c>
      <c r="BE211">
        <v>18.899999999999999</v>
      </c>
      <c r="BF211">
        <v>34813.9</v>
      </c>
      <c r="BG211">
        <v>2458.6999999999998</v>
      </c>
      <c r="BH211">
        <v>0.6</v>
      </c>
      <c r="BI211">
        <v>1135690.8999999999</v>
      </c>
      <c r="BJ211">
        <v>108235.5</v>
      </c>
      <c r="BK211">
        <v>1243926.3999999999</v>
      </c>
      <c r="BL211">
        <v>0</v>
      </c>
      <c r="BM211">
        <v>8.4</v>
      </c>
      <c r="BN211">
        <v>17.010000000000002</v>
      </c>
      <c r="BO211">
        <v>0</v>
      </c>
      <c r="BP211">
        <v>25.41</v>
      </c>
      <c r="BQ211">
        <v>8.9</v>
      </c>
      <c r="BR211">
        <v>18.27</v>
      </c>
      <c r="BS211">
        <v>0</v>
      </c>
      <c r="BT211">
        <v>27.17</v>
      </c>
      <c r="BU211">
        <v>40083004</v>
      </c>
      <c r="BV211">
        <v>28346204</v>
      </c>
      <c r="BW211">
        <v>0</v>
      </c>
      <c r="BX211">
        <v>0</v>
      </c>
      <c r="BY211">
        <v>0</v>
      </c>
      <c r="BZ211">
        <v>8771864</v>
      </c>
      <c r="CA211">
        <v>1016048.6</v>
      </c>
      <c r="CB211">
        <v>0</v>
      </c>
      <c r="CC211">
        <v>0</v>
      </c>
      <c r="CD211">
        <v>285230.2</v>
      </c>
      <c r="CE211">
        <v>0</v>
      </c>
      <c r="CF211">
        <v>0</v>
      </c>
      <c r="CG211">
        <v>1260.8</v>
      </c>
      <c r="CH211">
        <v>0</v>
      </c>
      <c r="CI211">
        <v>1947230.4</v>
      </c>
      <c r="CJ211">
        <v>0</v>
      </c>
      <c r="CK211">
        <v>393.1</v>
      </c>
      <c r="CL211">
        <v>0</v>
      </c>
      <c r="CM211">
        <v>0</v>
      </c>
      <c r="CN211">
        <v>0</v>
      </c>
      <c r="CO211">
        <v>28060976</v>
      </c>
      <c r="CP211">
        <v>0</v>
      </c>
      <c r="CQ211">
        <v>0</v>
      </c>
      <c r="CR211">
        <v>0</v>
      </c>
      <c r="CS211">
        <v>0</v>
      </c>
      <c r="CT211">
        <v>2679</v>
      </c>
      <c r="CU211">
        <v>0</v>
      </c>
      <c r="CV211">
        <v>0</v>
      </c>
      <c r="CW211">
        <v>254.2</v>
      </c>
      <c r="CX211">
        <v>0</v>
      </c>
      <c r="CY211">
        <v>0</v>
      </c>
      <c r="CZ211">
        <v>425.2</v>
      </c>
      <c r="DA211">
        <v>0</v>
      </c>
      <c r="DB211">
        <v>559</v>
      </c>
      <c r="DC211">
        <v>0</v>
      </c>
      <c r="DD211">
        <v>103.1</v>
      </c>
      <c r="DE211">
        <v>0</v>
      </c>
      <c r="DF211">
        <v>0</v>
      </c>
      <c r="DG211">
        <v>0</v>
      </c>
      <c r="DH211">
        <v>0</v>
      </c>
      <c r="DI211">
        <v>12827.6</v>
      </c>
      <c r="DJ211">
        <v>0</v>
      </c>
      <c r="DK211">
        <v>0</v>
      </c>
      <c r="DL211">
        <v>0</v>
      </c>
      <c r="DM211">
        <v>0</v>
      </c>
      <c r="DN211">
        <v>0</v>
      </c>
      <c r="DO211">
        <v>0</v>
      </c>
      <c r="DP211">
        <v>0</v>
      </c>
      <c r="DQ211">
        <v>0</v>
      </c>
    </row>
    <row r="212" spans="1:121" x14ac:dyDescent="0.45">
      <c r="A212" t="s">
        <v>188</v>
      </c>
      <c r="B212">
        <v>2040</v>
      </c>
      <c r="C212">
        <v>18657330</v>
      </c>
      <c r="D212">
        <v>0</v>
      </c>
      <c r="E212">
        <v>0</v>
      </c>
      <c r="F212">
        <v>474623.5</v>
      </c>
      <c r="G212">
        <v>19131953.399999999</v>
      </c>
      <c r="H212">
        <v>17986364.699999999</v>
      </c>
      <c r="I212">
        <v>-16774026.5</v>
      </c>
      <c r="J212">
        <v>6270166</v>
      </c>
      <c r="K212">
        <v>34140430</v>
      </c>
      <c r="L212">
        <v>3.5999999999999997E-2</v>
      </c>
      <c r="M212">
        <v>5.3999999999999999E-2</v>
      </c>
      <c r="N212">
        <v>0.17660000000000001</v>
      </c>
      <c r="O212">
        <v>76232.289999999994</v>
      </c>
      <c r="P212">
        <v>3920.7</v>
      </c>
      <c r="Q212">
        <v>0.99</v>
      </c>
      <c r="R212">
        <v>0.99</v>
      </c>
      <c r="S212">
        <v>14.8</v>
      </c>
      <c r="T212">
        <v>1.7</v>
      </c>
      <c r="U212">
        <v>0.25</v>
      </c>
      <c r="V212">
        <v>0.5</v>
      </c>
      <c r="W212">
        <v>32.4</v>
      </c>
      <c r="X212">
        <v>0.01</v>
      </c>
      <c r="Y212">
        <v>15</v>
      </c>
      <c r="Z212">
        <v>1.4</v>
      </c>
      <c r="AA212">
        <v>16.399999999999999</v>
      </c>
      <c r="AB212">
        <v>17.100000000000001</v>
      </c>
      <c r="AC212">
        <v>2</v>
      </c>
      <c r="AD212">
        <v>0.28999999999999998</v>
      </c>
      <c r="AE212">
        <v>0.5</v>
      </c>
      <c r="AF212">
        <v>37.200000000000003</v>
      </c>
      <c r="AG212">
        <v>0.01</v>
      </c>
      <c r="AH212">
        <v>17.2</v>
      </c>
      <c r="AI212">
        <v>1.6</v>
      </c>
      <c r="AJ212">
        <v>18.8</v>
      </c>
      <c r="AK212">
        <v>157.19999999999999</v>
      </c>
      <c r="AL212">
        <v>9.4</v>
      </c>
      <c r="AM212">
        <v>1.29</v>
      </c>
      <c r="AN212">
        <v>13.8</v>
      </c>
      <c r="AO212">
        <v>617.5</v>
      </c>
      <c r="AP212">
        <v>0.1</v>
      </c>
      <c r="AQ212">
        <v>157.9</v>
      </c>
      <c r="AR212">
        <v>32.200000000000003</v>
      </c>
      <c r="AS212">
        <v>190</v>
      </c>
      <c r="AT212">
        <v>230.6</v>
      </c>
      <c r="AU212">
        <v>19.3</v>
      </c>
      <c r="AV212">
        <v>2.76</v>
      </c>
      <c r="AW212">
        <v>14.1</v>
      </c>
      <c r="AX212">
        <v>721</v>
      </c>
      <c r="AY212">
        <v>0.12</v>
      </c>
      <c r="AZ212">
        <v>231.9</v>
      </c>
      <c r="BA212">
        <v>35.700000000000003</v>
      </c>
      <c r="BB212">
        <v>267.60000000000002</v>
      </c>
      <c r="BC212">
        <v>637591.19999999995</v>
      </c>
      <c r="BD212">
        <v>73.400000000000006</v>
      </c>
      <c r="BE212">
        <v>10.7</v>
      </c>
      <c r="BF212">
        <v>19643.400000000001</v>
      </c>
      <c r="BG212">
        <v>1390.1</v>
      </c>
      <c r="BH212">
        <v>0.3</v>
      </c>
      <c r="BI212">
        <v>642694.80000000005</v>
      </c>
      <c r="BJ212">
        <v>61155.3</v>
      </c>
      <c r="BK212">
        <v>703850.1</v>
      </c>
      <c r="BL212">
        <v>0</v>
      </c>
      <c r="BM212">
        <v>6.76</v>
      </c>
      <c r="BN212">
        <v>15.45</v>
      </c>
      <c r="BO212">
        <v>0</v>
      </c>
      <c r="BP212">
        <v>22.21</v>
      </c>
      <c r="BQ212">
        <v>7.13</v>
      </c>
      <c r="BR212">
        <v>16.64</v>
      </c>
      <c r="BS212">
        <v>0</v>
      </c>
      <c r="BT212">
        <v>23.77</v>
      </c>
      <c r="BU212">
        <v>47151492</v>
      </c>
      <c r="BV212">
        <v>35905980</v>
      </c>
      <c r="BW212">
        <v>0</v>
      </c>
      <c r="BX212">
        <v>0</v>
      </c>
      <c r="BY212">
        <v>0</v>
      </c>
      <c r="BZ212">
        <v>8808631</v>
      </c>
      <c r="CA212">
        <v>599253.80000000005</v>
      </c>
      <c r="CB212">
        <v>0</v>
      </c>
      <c r="CC212">
        <v>0</v>
      </c>
      <c r="CD212">
        <v>268155.2</v>
      </c>
      <c r="CE212">
        <v>0</v>
      </c>
      <c r="CF212">
        <v>0</v>
      </c>
      <c r="CG212">
        <v>0</v>
      </c>
      <c r="CH212">
        <v>0</v>
      </c>
      <c r="CI212">
        <v>1837627.4</v>
      </c>
      <c r="CJ212">
        <v>0</v>
      </c>
      <c r="CK212">
        <v>0</v>
      </c>
      <c r="CL212">
        <v>0</v>
      </c>
      <c r="CM212">
        <v>0</v>
      </c>
      <c r="CN212">
        <v>6668388.5</v>
      </c>
      <c r="CO212">
        <v>28969436</v>
      </c>
      <c r="CP212">
        <v>0</v>
      </c>
      <c r="CQ212">
        <v>0</v>
      </c>
      <c r="CR212">
        <v>0</v>
      </c>
      <c r="CS212">
        <v>0</v>
      </c>
      <c r="CT212">
        <v>2679</v>
      </c>
      <c r="CU212">
        <v>0</v>
      </c>
      <c r="CV212">
        <v>0</v>
      </c>
      <c r="CW212">
        <v>260</v>
      </c>
      <c r="CX212">
        <v>0</v>
      </c>
      <c r="CY212">
        <v>0</v>
      </c>
      <c r="CZ212">
        <v>425.2</v>
      </c>
      <c r="DA212">
        <v>0</v>
      </c>
      <c r="DB212">
        <v>559</v>
      </c>
      <c r="DC212">
        <v>0</v>
      </c>
      <c r="DD212">
        <v>103.1</v>
      </c>
      <c r="DE212">
        <v>0</v>
      </c>
      <c r="DF212">
        <v>0</v>
      </c>
      <c r="DG212">
        <v>5107.3999999999996</v>
      </c>
      <c r="DH212">
        <v>0</v>
      </c>
      <c r="DI212">
        <v>13568.9</v>
      </c>
      <c r="DJ212">
        <v>0</v>
      </c>
      <c r="DK212">
        <v>0</v>
      </c>
      <c r="DL212">
        <v>0</v>
      </c>
      <c r="DM212">
        <v>0</v>
      </c>
      <c r="DN212">
        <v>0</v>
      </c>
      <c r="DO212">
        <v>0</v>
      </c>
      <c r="DP212">
        <v>0</v>
      </c>
      <c r="DQ212">
        <v>0</v>
      </c>
    </row>
    <row r="213" spans="1:121" x14ac:dyDescent="0.45">
      <c r="A213" t="s">
        <v>188</v>
      </c>
      <c r="B213">
        <v>2045</v>
      </c>
      <c r="C213">
        <v>19903522</v>
      </c>
      <c r="D213">
        <v>354517.7</v>
      </c>
      <c r="E213">
        <v>0</v>
      </c>
      <c r="F213">
        <v>495077.1</v>
      </c>
      <c r="G213">
        <v>20753115.899999999</v>
      </c>
      <c r="H213">
        <v>19187746.699999999</v>
      </c>
      <c r="I213">
        <v>-16658825.199999999</v>
      </c>
      <c r="J213">
        <v>7212027</v>
      </c>
      <c r="K213">
        <v>35408736</v>
      </c>
      <c r="L213">
        <v>3.5900000000000001E-2</v>
      </c>
      <c r="M213">
        <v>5.3999999999999999E-2</v>
      </c>
      <c r="N213">
        <v>0.17680000000000001</v>
      </c>
      <c r="O213">
        <v>81121.37</v>
      </c>
      <c r="P213">
        <v>4216.8</v>
      </c>
      <c r="Q213">
        <v>0.99</v>
      </c>
      <c r="R213">
        <v>0.99</v>
      </c>
      <c r="S213">
        <v>14.1</v>
      </c>
      <c r="T213">
        <v>1.6</v>
      </c>
      <c r="U213">
        <v>0.24</v>
      </c>
      <c r="V213">
        <v>0.4</v>
      </c>
      <c r="W213">
        <v>30.7</v>
      </c>
      <c r="X213">
        <v>0.01</v>
      </c>
      <c r="Y213">
        <v>14.2</v>
      </c>
      <c r="Z213">
        <v>1.4</v>
      </c>
      <c r="AA213">
        <v>15.6</v>
      </c>
      <c r="AB213">
        <v>16.5</v>
      </c>
      <c r="AC213">
        <v>1.9</v>
      </c>
      <c r="AD213">
        <v>0.28000000000000003</v>
      </c>
      <c r="AE213">
        <v>0.5</v>
      </c>
      <c r="AF213">
        <v>36.1</v>
      </c>
      <c r="AG213">
        <v>0.01</v>
      </c>
      <c r="AH213">
        <v>16.7</v>
      </c>
      <c r="AI213">
        <v>1.6</v>
      </c>
      <c r="AJ213">
        <v>18.3</v>
      </c>
      <c r="AK213">
        <v>160.19999999999999</v>
      </c>
      <c r="AL213">
        <v>8.3000000000000007</v>
      </c>
      <c r="AM213">
        <v>1.1200000000000001</v>
      </c>
      <c r="AN213">
        <v>15.4</v>
      </c>
      <c r="AO213">
        <v>671.2</v>
      </c>
      <c r="AP213">
        <v>0.1</v>
      </c>
      <c r="AQ213">
        <v>160.69999999999999</v>
      </c>
      <c r="AR213">
        <v>35.4</v>
      </c>
      <c r="AS213">
        <v>196.1</v>
      </c>
      <c r="AT213">
        <v>220.8</v>
      </c>
      <c r="AU213">
        <v>17.3</v>
      </c>
      <c r="AV213">
        <v>2.4500000000000002</v>
      </c>
      <c r="AW213">
        <v>14.7</v>
      </c>
      <c r="AX213">
        <v>730.6</v>
      </c>
      <c r="AY213">
        <v>0.12</v>
      </c>
      <c r="AZ213">
        <v>222</v>
      </c>
      <c r="BA213">
        <v>36.5</v>
      </c>
      <c r="BB213">
        <v>258.5</v>
      </c>
      <c r="BC213">
        <v>646456.4</v>
      </c>
      <c r="BD213">
        <v>74.400000000000006</v>
      </c>
      <c r="BE213">
        <v>10.8</v>
      </c>
      <c r="BF213">
        <v>19916.5</v>
      </c>
      <c r="BG213">
        <v>1409.4</v>
      </c>
      <c r="BH213">
        <v>0.3</v>
      </c>
      <c r="BI213">
        <v>651631.1</v>
      </c>
      <c r="BJ213">
        <v>62005.599999999999</v>
      </c>
      <c r="BK213">
        <v>713636.7</v>
      </c>
      <c r="BL213">
        <v>0</v>
      </c>
      <c r="BM213">
        <v>6.74</v>
      </c>
      <c r="BN213">
        <v>16.149999999999999</v>
      </c>
      <c r="BO213">
        <v>0</v>
      </c>
      <c r="BP213">
        <v>22.89</v>
      </c>
      <c r="BQ213">
        <v>7.21</v>
      </c>
      <c r="BR213">
        <v>17.72</v>
      </c>
      <c r="BS213">
        <v>0</v>
      </c>
      <c r="BT213">
        <v>24.93</v>
      </c>
      <c r="BU213">
        <v>49078824</v>
      </c>
      <c r="BV213">
        <v>37411940</v>
      </c>
      <c r="BW213">
        <v>304610.8</v>
      </c>
      <c r="BX213">
        <v>0</v>
      </c>
      <c r="BY213">
        <v>0</v>
      </c>
      <c r="BZ213">
        <v>8914114</v>
      </c>
      <c r="CA213">
        <v>592394</v>
      </c>
      <c r="CB213">
        <v>0</v>
      </c>
      <c r="CC213">
        <v>0</v>
      </c>
      <c r="CD213">
        <v>264870.2</v>
      </c>
      <c r="CE213">
        <v>0</v>
      </c>
      <c r="CF213">
        <v>0</v>
      </c>
      <c r="CG213">
        <v>0</v>
      </c>
      <c r="CH213">
        <v>0</v>
      </c>
      <c r="CI213">
        <v>1855763.8</v>
      </c>
      <c r="CJ213">
        <v>0</v>
      </c>
      <c r="CK213">
        <v>0</v>
      </c>
      <c r="CL213">
        <v>0</v>
      </c>
      <c r="CM213">
        <v>0</v>
      </c>
      <c r="CN213">
        <v>6618766.5</v>
      </c>
      <c r="CO213">
        <v>30528304</v>
      </c>
      <c r="CP213">
        <v>0</v>
      </c>
      <c r="CQ213">
        <v>142.9</v>
      </c>
      <c r="CR213">
        <v>0</v>
      </c>
      <c r="CS213">
        <v>0</v>
      </c>
      <c r="CT213">
        <v>2221</v>
      </c>
      <c r="CU213">
        <v>0</v>
      </c>
      <c r="CV213">
        <v>0</v>
      </c>
      <c r="CW213">
        <v>267.5</v>
      </c>
      <c r="CX213">
        <v>0</v>
      </c>
      <c r="CY213">
        <v>0</v>
      </c>
      <c r="CZ213">
        <v>425.2</v>
      </c>
      <c r="DA213">
        <v>0</v>
      </c>
      <c r="DB213">
        <v>559</v>
      </c>
      <c r="DC213">
        <v>0</v>
      </c>
      <c r="DD213">
        <v>103.1</v>
      </c>
      <c r="DE213">
        <v>0</v>
      </c>
      <c r="DF213">
        <v>0</v>
      </c>
      <c r="DG213">
        <v>5155.7</v>
      </c>
      <c r="DH213">
        <v>0</v>
      </c>
      <c r="DI213">
        <v>13790</v>
      </c>
      <c r="DJ213">
        <v>945.8</v>
      </c>
      <c r="DK213">
        <v>0</v>
      </c>
      <c r="DL213">
        <v>0</v>
      </c>
      <c r="DM213">
        <v>0</v>
      </c>
      <c r="DN213">
        <v>0</v>
      </c>
      <c r="DO213">
        <v>0</v>
      </c>
      <c r="DP213">
        <v>0</v>
      </c>
      <c r="DQ213">
        <v>0</v>
      </c>
    </row>
    <row r="214" spans="1:121" x14ac:dyDescent="0.45">
      <c r="A214" t="s">
        <v>188</v>
      </c>
      <c r="B214">
        <v>2050</v>
      </c>
      <c r="C214">
        <v>21012444</v>
      </c>
      <c r="D214">
        <v>377386.6</v>
      </c>
      <c r="E214">
        <v>0</v>
      </c>
      <c r="F214">
        <v>612935.1</v>
      </c>
      <c r="G214">
        <v>22002765.699999999</v>
      </c>
      <c r="H214">
        <v>20256787.800000001</v>
      </c>
      <c r="I214">
        <v>-24034124.800000001</v>
      </c>
      <c r="J214">
        <v>8946549</v>
      </c>
      <c r="K214">
        <v>44363400</v>
      </c>
      <c r="L214">
        <v>3.5900000000000001E-2</v>
      </c>
      <c r="M214">
        <v>5.3999999999999999E-2</v>
      </c>
      <c r="N214">
        <v>0.17680000000000001</v>
      </c>
      <c r="O214">
        <v>77733.820000000007</v>
      </c>
      <c r="P214">
        <v>4457.1000000000004</v>
      </c>
      <c r="Q214">
        <v>1</v>
      </c>
      <c r="R214">
        <v>0.99</v>
      </c>
      <c r="S214">
        <v>4.7</v>
      </c>
      <c r="T214">
        <v>0.5</v>
      </c>
      <c r="U214">
        <v>0.08</v>
      </c>
      <c r="V214">
        <v>0.1</v>
      </c>
      <c r="W214">
        <v>10.199999999999999</v>
      </c>
      <c r="X214">
        <v>0</v>
      </c>
      <c r="Y214">
        <v>4.7</v>
      </c>
      <c r="Z214">
        <v>0.5</v>
      </c>
      <c r="AA214">
        <v>5.2</v>
      </c>
      <c r="AB214">
        <v>6.7</v>
      </c>
      <c r="AC214">
        <v>0.8</v>
      </c>
      <c r="AD214">
        <v>0.11</v>
      </c>
      <c r="AE214">
        <v>0.2</v>
      </c>
      <c r="AF214">
        <v>14.7</v>
      </c>
      <c r="AG214">
        <v>0</v>
      </c>
      <c r="AH214">
        <v>6.8</v>
      </c>
      <c r="AI214">
        <v>0.6</v>
      </c>
      <c r="AJ214">
        <v>7.4</v>
      </c>
      <c r="AK214">
        <v>162.1</v>
      </c>
      <c r="AL214">
        <v>7.7</v>
      </c>
      <c r="AM214">
        <v>1.02</v>
      </c>
      <c r="AN214">
        <v>16.8</v>
      </c>
      <c r="AO214">
        <v>704.9</v>
      </c>
      <c r="AP214">
        <v>0.12</v>
      </c>
      <c r="AQ214">
        <v>162.6</v>
      </c>
      <c r="AR214">
        <v>37.799999999999997</v>
      </c>
      <c r="AS214">
        <v>200.4</v>
      </c>
      <c r="AT214">
        <v>176.7</v>
      </c>
      <c r="AU214">
        <v>12.2</v>
      </c>
      <c r="AV214">
        <v>1.71</v>
      </c>
      <c r="AW214">
        <v>13.1</v>
      </c>
      <c r="AX214">
        <v>635.9</v>
      </c>
      <c r="AY214">
        <v>0.09</v>
      </c>
      <c r="AZ214">
        <v>177.6</v>
      </c>
      <c r="BA214">
        <v>32.1</v>
      </c>
      <c r="BB214">
        <v>209.6</v>
      </c>
      <c r="BC214">
        <v>243196.4</v>
      </c>
      <c r="BD214">
        <v>28</v>
      </c>
      <c r="BE214">
        <v>4.0999999999999996</v>
      </c>
      <c r="BF214">
        <v>7492.6</v>
      </c>
      <c r="BG214">
        <v>530.20000000000005</v>
      </c>
      <c r="BH214">
        <v>0.1</v>
      </c>
      <c r="BI214">
        <v>245143.1</v>
      </c>
      <c r="BJ214">
        <v>23326.5</v>
      </c>
      <c r="BK214">
        <v>268469.5</v>
      </c>
      <c r="BL214">
        <v>0</v>
      </c>
      <c r="BM214">
        <v>5.68</v>
      </c>
      <c r="BN214">
        <v>15.51</v>
      </c>
      <c r="BO214">
        <v>0</v>
      </c>
      <c r="BP214">
        <v>21.19</v>
      </c>
      <c r="BQ214">
        <v>6.07</v>
      </c>
      <c r="BR214">
        <v>17.100000000000001</v>
      </c>
      <c r="BS214">
        <v>0</v>
      </c>
      <c r="BT214">
        <v>23.17</v>
      </c>
      <c r="BU214">
        <v>57561670</v>
      </c>
      <c r="BV214">
        <v>46036892</v>
      </c>
      <c r="BW214">
        <v>321135.8</v>
      </c>
      <c r="BX214">
        <v>0</v>
      </c>
      <c r="BY214">
        <v>0</v>
      </c>
      <c r="BZ214">
        <v>9155510</v>
      </c>
      <c r="CA214">
        <v>233192</v>
      </c>
      <c r="CB214">
        <v>0</v>
      </c>
      <c r="CC214">
        <v>0</v>
      </c>
      <c r="CD214">
        <v>250259</v>
      </c>
      <c r="CE214">
        <v>0</v>
      </c>
      <c r="CF214">
        <v>0</v>
      </c>
      <c r="CG214">
        <v>0</v>
      </c>
      <c r="CH214">
        <v>0</v>
      </c>
      <c r="CI214">
        <v>1814944.8</v>
      </c>
      <c r="CJ214">
        <v>0</v>
      </c>
      <c r="CK214">
        <v>0</v>
      </c>
      <c r="CL214">
        <v>0</v>
      </c>
      <c r="CM214">
        <v>0</v>
      </c>
      <c r="CN214">
        <v>11933436</v>
      </c>
      <c r="CO214">
        <v>33853196</v>
      </c>
      <c r="CP214">
        <v>0</v>
      </c>
      <c r="CQ214">
        <v>144</v>
      </c>
      <c r="CR214">
        <v>0</v>
      </c>
      <c r="CS214">
        <v>0</v>
      </c>
      <c r="CT214">
        <v>1733.1</v>
      </c>
      <c r="CU214">
        <v>0</v>
      </c>
      <c r="CV214">
        <v>0</v>
      </c>
      <c r="CW214">
        <v>281.39999999999998</v>
      </c>
      <c r="CX214">
        <v>0</v>
      </c>
      <c r="CY214">
        <v>0</v>
      </c>
      <c r="CZ214">
        <v>425.2</v>
      </c>
      <c r="DA214">
        <v>0</v>
      </c>
      <c r="DB214">
        <v>559</v>
      </c>
      <c r="DC214">
        <v>0</v>
      </c>
      <c r="DD214">
        <v>103.1</v>
      </c>
      <c r="DE214">
        <v>0</v>
      </c>
      <c r="DF214">
        <v>0</v>
      </c>
      <c r="DG214">
        <v>11231.3</v>
      </c>
      <c r="DH214">
        <v>0</v>
      </c>
      <c r="DI214">
        <v>15852.6</v>
      </c>
      <c r="DJ214">
        <v>950</v>
      </c>
      <c r="DK214">
        <v>0</v>
      </c>
      <c r="DL214">
        <v>0</v>
      </c>
      <c r="DM214">
        <v>0</v>
      </c>
      <c r="DN214">
        <v>0</v>
      </c>
      <c r="DO214">
        <v>0</v>
      </c>
      <c r="DP214">
        <v>0</v>
      </c>
      <c r="DQ214">
        <v>0</v>
      </c>
    </row>
    <row r="215" spans="1:121" x14ac:dyDescent="0.45">
      <c r="A215" t="s">
        <v>166</v>
      </c>
      <c r="B215">
        <v>2024</v>
      </c>
      <c r="C215">
        <v>33243568</v>
      </c>
      <c r="D215">
        <v>420.4</v>
      </c>
      <c r="E215">
        <v>0</v>
      </c>
      <c r="F215">
        <v>554304.6</v>
      </c>
      <c r="G215">
        <v>33798293.5</v>
      </c>
      <c r="H215">
        <v>32048512.5</v>
      </c>
      <c r="I215">
        <v>-2847273.2</v>
      </c>
      <c r="J215">
        <v>22227818</v>
      </c>
      <c r="K215">
        <v>39763480</v>
      </c>
      <c r="L215">
        <v>3.5900000000000001E-2</v>
      </c>
      <c r="M215">
        <v>5.3900000000000003E-2</v>
      </c>
      <c r="N215">
        <v>0.16</v>
      </c>
      <c r="O215">
        <v>6631.99</v>
      </c>
      <c r="P215">
        <v>8248.7999999999993</v>
      </c>
      <c r="Q215">
        <v>0.85</v>
      </c>
      <c r="R215">
        <v>0.79</v>
      </c>
      <c r="S215">
        <v>149.69999999999999</v>
      </c>
      <c r="T215">
        <v>16.600000000000001</v>
      </c>
      <c r="U215">
        <v>2.41</v>
      </c>
      <c r="V215">
        <v>6.2</v>
      </c>
      <c r="W215">
        <v>349.5</v>
      </c>
      <c r="X215">
        <v>0.1</v>
      </c>
      <c r="Y215">
        <v>150.9</v>
      </c>
      <c r="Z215">
        <v>16.7</v>
      </c>
      <c r="AA215">
        <v>167.6</v>
      </c>
      <c r="AB215">
        <v>214.7</v>
      </c>
      <c r="AC215">
        <v>23.8</v>
      </c>
      <c r="AD215">
        <v>3.45</v>
      </c>
      <c r="AE215">
        <v>8.6999999999999993</v>
      </c>
      <c r="AF215">
        <v>501.8</v>
      </c>
      <c r="AG215">
        <v>0.13</v>
      </c>
      <c r="AH215">
        <v>216.4</v>
      </c>
      <c r="AI215">
        <v>23.7</v>
      </c>
      <c r="AJ215">
        <v>240.1</v>
      </c>
      <c r="AK215">
        <v>252</v>
      </c>
      <c r="AL215">
        <v>20.3</v>
      </c>
      <c r="AM215">
        <v>2.89</v>
      </c>
      <c r="AN215">
        <v>15.9</v>
      </c>
      <c r="AO215">
        <v>811.9</v>
      </c>
      <c r="AP215">
        <v>0.13</v>
      </c>
      <c r="AQ215">
        <v>253.4</v>
      </c>
      <c r="AR215">
        <v>40.200000000000003</v>
      </c>
      <c r="AS215">
        <v>293.60000000000002</v>
      </c>
      <c r="AT215">
        <v>729.1</v>
      </c>
      <c r="AU215">
        <v>63</v>
      </c>
      <c r="AV215">
        <v>9.1300000000000008</v>
      </c>
      <c r="AW215">
        <v>43.4</v>
      </c>
      <c r="AX215">
        <v>2119.3000000000002</v>
      </c>
      <c r="AY215">
        <v>0.45</v>
      </c>
      <c r="AZ215">
        <v>733.5</v>
      </c>
      <c r="BA215">
        <v>106.7</v>
      </c>
      <c r="BB215">
        <v>840.2</v>
      </c>
      <c r="BC215">
        <v>7615699</v>
      </c>
      <c r="BD215">
        <v>843.8</v>
      </c>
      <c r="BE215">
        <v>122.4</v>
      </c>
      <c r="BF215">
        <v>317406.5</v>
      </c>
      <c r="BG215">
        <v>17785.599999999999</v>
      </c>
      <c r="BH215">
        <v>4.9000000000000004</v>
      </c>
      <c r="BI215">
        <v>7674269.0999999996</v>
      </c>
      <c r="BJ215">
        <v>848765.8</v>
      </c>
      <c r="BK215">
        <v>8523034.8000000007</v>
      </c>
      <c r="BL215">
        <v>0</v>
      </c>
      <c r="BM215">
        <v>24.74</v>
      </c>
      <c r="BN215">
        <v>1.46</v>
      </c>
      <c r="BO215">
        <v>0</v>
      </c>
      <c r="BP215">
        <v>26.2</v>
      </c>
      <c r="BQ215">
        <v>26.31</v>
      </c>
      <c r="BR215">
        <v>1.6</v>
      </c>
      <c r="BS215">
        <v>0</v>
      </c>
      <c r="BT215">
        <v>27.91</v>
      </c>
      <c r="BU215">
        <v>51345810</v>
      </c>
      <c r="BV215">
        <v>36645570</v>
      </c>
      <c r="BW215">
        <v>360.7</v>
      </c>
      <c r="BX215">
        <v>44286.8</v>
      </c>
      <c r="BY215">
        <v>0</v>
      </c>
      <c r="BZ215">
        <v>0</v>
      </c>
      <c r="CA215">
        <v>7151477.5</v>
      </c>
      <c r="CB215">
        <v>0</v>
      </c>
      <c r="CC215">
        <v>0</v>
      </c>
      <c r="CD215">
        <v>112950.5</v>
      </c>
      <c r="CE215">
        <v>306430.7</v>
      </c>
      <c r="CF215">
        <v>0</v>
      </c>
      <c r="CG215">
        <v>331421.8</v>
      </c>
      <c r="CH215">
        <v>0</v>
      </c>
      <c r="CI215">
        <v>962127.9</v>
      </c>
      <c r="CJ215">
        <v>5903859</v>
      </c>
      <c r="CK215">
        <v>277.2</v>
      </c>
      <c r="CL215">
        <v>0</v>
      </c>
      <c r="CM215">
        <v>0</v>
      </c>
      <c r="CN215">
        <v>6556533.5</v>
      </c>
      <c r="CO215">
        <v>29976084</v>
      </c>
      <c r="CP215">
        <v>0</v>
      </c>
      <c r="CQ215">
        <v>0.4</v>
      </c>
      <c r="CR215">
        <v>11</v>
      </c>
      <c r="CS215">
        <v>0</v>
      </c>
      <c r="CT215">
        <v>3777.6</v>
      </c>
      <c r="CU215">
        <v>0</v>
      </c>
      <c r="CV215">
        <v>0</v>
      </c>
      <c r="CW215">
        <v>75.099999999999994</v>
      </c>
      <c r="CX215">
        <v>338.5</v>
      </c>
      <c r="CY215">
        <v>0</v>
      </c>
      <c r="CZ215">
        <v>1636.2</v>
      </c>
      <c r="DA215">
        <v>0</v>
      </c>
      <c r="DB215">
        <v>280.89999999999998</v>
      </c>
      <c r="DC215">
        <v>770</v>
      </c>
      <c r="DD215">
        <v>10.4</v>
      </c>
      <c r="DE215">
        <v>0</v>
      </c>
      <c r="DF215">
        <v>0</v>
      </c>
      <c r="DG215">
        <v>2705.2</v>
      </c>
      <c r="DH215">
        <v>0</v>
      </c>
      <c r="DI215">
        <v>7600.5</v>
      </c>
      <c r="DJ215">
        <v>0.9</v>
      </c>
      <c r="DK215">
        <v>0</v>
      </c>
      <c r="DL215">
        <v>0</v>
      </c>
      <c r="DM215">
        <v>0</v>
      </c>
      <c r="DN215">
        <v>0</v>
      </c>
      <c r="DO215">
        <v>0</v>
      </c>
      <c r="DP215">
        <v>0</v>
      </c>
      <c r="DQ215">
        <v>0</v>
      </c>
    </row>
    <row r="216" spans="1:121" x14ac:dyDescent="0.45">
      <c r="A216" t="s">
        <v>166</v>
      </c>
      <c r="B216">
        <v>2026</v>
      </c>
      <c r="C216">
        <v>33883490</v>
      </c>
      <c r="D216">
        <v>4832.6000000000004</v>
      </c>
      <c r="E216">
        <v>0</v>
      </c>
      <c r="F216">
        <v>572985.4</v>
      </c>
      <c r="G216">
        <v>34461307.200000003</v>
      </c>
      <c r="H216">
        <v>32665430.800000001</v>
      </c>
      <c r="I216">
        <v>-4270655.0999999996</v>
      </c>
      <c r="J216">
        <v>23457434</v>
      </c>
      <c r="K216">
        <v>39566136</v>
      </c>
      <c r="L216">
        <v>3.5900000000000001E-2</v>
      </c>
      <c r="M216">
        <v>5.3900000000000003E-2</v>
      </c>
      <c r="N216">
        <v>0.16</v>
      </c>
      <c r="O216">
        <v>41614.949999999997</v>
      </c>
      <c r="P216">
        <v>8418</v>
      </c>
      <c r="Q216">
        <v>0.89</v>
      </c>
      <c r="R216">
        <v>0.86</v>
      </c>
      <c r="S216">
        <v>104.1</v>
      </c>
      <c r="T216">
        <v>11.6</v>
      </c>
      <c r="U216">
        <v>1.68</v>
      </c>
      <c r="V216">
        <v>4.5999999999999996</v>
      </c>
      <c r="W216">
        <v>242.7</v>
      </c>
      <c r="X216">
        <v>7.0000000000000007E-2</v>
      </c>
      <c r="Y216">
        <v>104.9</v>
      </c>
      <c r="Z216">
        <v>11.8</v>
      </c>
      <c r="AA216">
        <v>116.8</v>
      </c>
      <c r="AB216">
        <v>146</v>
      </c>
      <c r="AC216">
        <v>16.2</v>
      </c>
      <c r="AD216">
        <v>2.35</v>
      </c>
      <c r="AE216">
        <v>6.2</v>
      </c>
      <c r="AF216">
        <v>341.7</v>
      </c>
      <c r="AG216">
        <v>0.1</v>
      </c>
      <c r="AH216">
        <v>147.1</v>
      </c>
      <c r="AI216">
        <v>16.399999999999999</v>
      </c>
      <c r="AJ216">
        <v>163.6</v>
      </c>
      <c r="AK216">
        <v>152.1</v>
      </c>
      <c r="AL216">
        <v>10.8</v>
      </c>
      <c r="AM216">
        <v>1.52</v>
      </c>
      <c r="AN216">
        <v>10.9</v>
      </c>
      <c r="AO216">
        <v>534.9</v>
      </c>
      <c r="AP216">
        <v>0.08</v>
      </c>
      <c r="AQ216">
        <v>152.9</v>
      </c>
      <c r="AR216">
        <v>26.9</v>
      </c>
      <c r="AS216">
        <v>179.8</v>
      </c>
      <c r="AT216">
        <v>612</v>
      </c>
      <c r="AU216">
        <v>53.4</v>
      </c>
      <c r="AV216">
        <v>7.7</v>
      </c>
      <c r="AW216">
        <v>35.6</v>
      </c>
      <c r="AX216">
        <v>1804.5</v>
      </c>
      <c r="AY216">
        <v>0.35</v>
      </c>
      <c r="AZ216">
        <v>615.70000000000005</v>
      </c>
      <c r="BA216">
        <v>89.4</v>
      </c>
      <c r="BB216">
        <v>705.1</v>
      </c>
      <c r="BC216">
        <v>5197381.7</v>
      </c>
      <c r="BD216">
        <v>577.4</v>
      </c>
      <c r="BE216">
        <v>83.8</v>
      </c>
      <c r="BF216">
        <v>229563.1</v>
      </c>
      <c r="BG216">
        <v>12126</v>
      </c>
      <c r="BH216">
        <v>3.7</v>
      </c>
      <c r="BI216">
        <v>5237461.4000000004</v>
      </c>
      <c r="BJ216">
        <v>591927.30000000005</v>
      </c>
      <c r="BK216">
        <v>5829388.7999999998</v>
      </c>
      <c r="BL216">
        <v>0</v>
      </c>
      <c r="BM216">
        <v>20.3</v>
      </c>
      <c r="BN216">
        <v>8.77</v>
      </c>
      <c r="BO216">
        <v>0</v>
      </c>
      <c r="BP216">
        <v>29.07</v>
      </c>
      <c r="BQ216">
        <v>21.59</v>
      </c>
      <c r="BR216">
        <v>9.5299999999999994</v>
      </c>
      <c r="BS216">
        <v>0</v>
      </c>
      <c r="BT216">
        <v>31.12</v>
      </c>
      <c r="BU216">
        <v>50587470</v>
      </c>
      <c r="BV216">
        <v>38731964</v>
      </c>
      <c r="BW216">
        <v>4123.2</v>
      </c>
      <c r="BX216">
        <v>37835.300000000003</v>
      </c>
      <c r="BY216">
        <v>0</v>
      </c>
      <c r="BZ216">
        <v>0</v>
      </c>
      <c r="CA216">
        <v>4903535.5</v>
      </c>
      <c r="CB216">
        <v>0</v>
      </c>
      <c r="CC216">
        <v>0</v>
      </c>
      <c r="CD216">
        <v>137539</v>
      </c>
      <c r="CE216">
        <v>234809.2</v>
      </c>
      <c r="CF216">
        <v>0</v>
      </c>
      <c r="CG216">
        <v>177016.2</v>
      </c>
      <c r="CH216">
        <v>0</v>
      </c>
      <c r="CI216">
        <v>845792.2</v>
      </c>
      <c r="CJ216">
        <v>5652303.5</v>
      </c>
      <c r="CK216">
        <v>96.2</v>
      </c>
      <c r="CL216">
        <v>0</v>
      </c>
      <c r="CM216">
        <v>0</v>
      </c>
      <c r="CN216">
        <v>6557142.5</v>
      </c>
      <c r="CO216">
        <v>32037280</v>
      </c>
      <c r="CP216">
        <v>0</v>
      </c>
      <c r="CQ216">
        <v>3.4</v>
      </c>
      <c r="CR216">
        <v>11</v>
      </c>
      <c r="CS216">
        <v>0</v>
      </c>
      <c r="CT216">
        <v>3777.6</v>
      </c>
      <c r="CU216">
        <v>0</v>
      </c>
      <c r="CV216">
        <v>0</v>
      </c>
      <c r="CW216">
        <v>94.1</v>
      </c>
      <c r="CX216">
        <v>338.5</v>
      </c>
      <c r="CY216">
        <v>0</v>
      </c>
      <c r="CZ216">
        <v>1631</v>
      </c>
      <c r="DA216">
        <v>0</v>
      </c>
      <c r="DB216">
        <v>280.89999999999998</v>
      </c>
      <c r="DC216">
        <v>770</v>
      </c>
      <c r="DD216">
        <v>10.4</v>
      </c>
      <c r="DE216">
        <v>0</v>
      </c>
      <c r="DF216">
        <v>0</v>
      </c>
      <c r="DG216">
        <v>2900.8</v>
      </c>
      <c r="DH216">
        <v>0</v>
      </c>
      <c r="DI216">
        <v>8660.2999999999993</v>
      </c>
      <c r="DJ216">
        <v>12.9</v>
      </c>
      <c r="DK216">
        <v>0</v>
      </c>
      <c r="DL216">
        <v>0</v>
      </c>
      <c r="DM216">
        <v>0</v>
      </c>
      <c r="DN216">
        <v>0</v>
      </c>
      <c r="DO216">
        <v>0</v>
      </c>
      <c r="DP216">
        <v>0</v>
      </c>
      <c r="DQ216">
        <v>0</v>
      </c>
    </row>
    <row r="217" spans="1:121" x14ac:dyDescent="0.45">
      <c r="A217" t="s">
        <v>166</v>
      </c>
      <c r="B217">
        <v>2028</v>
      </c>
      <c r="C217">
        <v>34669024</v>
      </c>
      <c r="D217">
        <v>106592.2</v>
      </c>
      <c r="E217">
        <v>0</v>
      </c>
      <c r="F217">
        <v>834073.1</v>
      </c>
      <c r="G217">
        <v>35609689.299999997</v>
      </c>
      <c r="H217">
        <v>33422731.300000001</v>
      </c>
      <c r="I217">
        <v>-12431184.800000001</v>
      </c>
      <c r="J217">
        <v>30312598</v>
      </c>
      <c r="K217">
        <v>52007444</v>
      </c>
      <c r="L217">
        <v>3.5900000000000001E-2</v>
      </c>
      <c r="M217">
        <v>5.3900000000000003E-2</v>
      </c>
      <c r="N217">
        <v>0.16</v>
      </c>
      <c r="O217">
        <v>57355.78</v>
      </c>
      <c r="P217">
        <v>8418.1</v>
      </c>
      <c r="Q217">
        <v>0.95</v>
      </c>
      <c r="R217">
        <v>0.92</v>
      </c>
      <c r="S217">
        <v>52.3</v>
      </c>
      <c r="T217">
        <v>5.8</v>
      </c>
      <c r="U217">
        <v>0.84</v>
      </c>
      <c r="V217">
        <v>2.6</v>
      </c>
      <c r="W217">
        <v>123</v>
      </c>
      <c r="X217">
        <v>0.04</v>
      </c>
      <c r="Y217">
        <v>52.7</v>
      </c>
      <c r="Z217">
        <v>6.3</v>
      </c>
      <c r="AA217">
        <v>59</v>
      </c>
      <c r="AB217">
        <v>85.3</v>
      </c>
      <c r="AC217">
        <v>9.5</v>
      </c>
      <c r="AD217">
        <v>1.37</v>
      </c>
      <c r="AE217">
        <v>4</v>
      </c>
      <c r="AF217">
        <v>200.1</v>
      </c>
      <c r="AG217">
        <v>7.0000000000000007E-2</v>
      </c>
      <c r="AH217">
        <v>85.9</v>
      </c>
      <c r="AI217">
        <v>10</v>
      </c>
      <c r="AJ217">
        <v>95.9</v>
      </c>
      <c r="AK217">
        <v>93.2</v>
      </c>
      <c r="AL217">
        <v>3.9</v>
      </c>
      <c r="AM217">
        <v>0.52</v>
      </c>
      <c r="AN217">
        <v>9.1999999999999993</v>
      </c>
      <c r="AO217">
        <v>411.6</v>
      </c>
      <c r="AP217">
        <v>0.05</v>
      </c>
      <c r="AQ217">
        <v>93.4</v>
      </c>
      <c r="AR217">
        <v>21.4</v>
      </c>
      <c r="AS217">
        <v>114.9</v>
      </c>
      <c r="AT217">
        <v>480.7</v>
      </c>
      <c r="AU217">
        <v>40.6</v>
      </c>
      <c r="AV217">
        <v>5.84</v>
      </c>
      <c r="AW217">
        <v>29.4</v>
      </c>
      <c r="AX217">
        <v>1460.9</v>
      </c>
      <c r="AY217">
        <v>0.28000000000000003</v>
      </c>
      <c r="AZ217">
        <v>483.5</v>
      </c>
      <c r="BA217">
        <v>73</v>
      </c>
      <c r="BB217">
        <v>556.6</v>
      </c>
      <c r="BC217">
        <v>2962889.8</v>
      </c>
      <c r="BD217">
        <v>328.8</v>
      </c>
      <c r="BE217">
        <v>47.7</v>
      </c>
      <c r="BF217">
        <v>150427.20000000001</v>
      </c>
      <c r="BG217">
        <v>6970.5</v>
      </c>
      <c r="BH217">
        <v>2.5</v>
      </c>
      <c r="BI217">
        <v>2985715.8</v>
      </c>
      <c r="BJ217">
        <v>358843.5</v>
      </c>
      <c r="BK217">
        <v>3344559.3</v>
      </c>
      <c r="BL217">
        <v>0</v>
      </c>
      <c r="BM217">
        <v>15.56</v>
      </c>
      <c r="BN217">
        <v>9.8699999999999992</v>
      </c>
      <c r="BO217">
        <v>0</v>
      </c>
      <c r="BP217">
        <v>25.43</v>
      </c>
      <c r="BQ217">
        <v>16.600000000000001</v>
      </c>
      <c r="BR217">
        <v>10.65</v>
      </c>
      <c r="BS217">
        <v>0</v>
      </c>
      <c r="BT217">
        <v>27.25</v>
      </c>
      <c r="BU217">
        <v>57325068</v>
      </c>
      <c r="BV217">
        <v>48040876</v>
      </c>
      <c r="BW217">
        <v>90990.1</v>
      </c>
      <c r="BX217">
        <v>31651.3</v>
      </c>
      <c r="BY217">
        <v>0</v>
      </c>
      <c r="BZ217">
        <v>0</v>
      </c>
      <c r="CA217">
        <v>2788029.8</v>
      </c>
      <c r="CB217">
        <v>0</v>
      </c>
      <c r="CC217">
        <v>0</v>
      </c>
      <c r="CD217">
        <v>183037.2</v>
      </c>
      <c r="CE217">
        <v>159510.1</v>
      </c>
      <c r="CF217">
        <v>0</v>
      </c>
      <c r="CG217">
        <v>89287.1</v>
      </c>
      <c r="CH217">
        <v>0</v>
      </c>
      <c r="CI217">
        <v>717098.7</v>
      </c>
      <c r="CJ217">
        <v>5407628.5</v>
      </c>
      <c r="CK217">
        <v>2.4</v>
      </c>
      <c r="CL217">
        <v>0</v>
      </c>
      <c r="CM217">
        <v>0</v>
      </c>
      <c r="CN217">
        <v>7470909</v>
      </c>
      <c r="CO217">
        <v>40386930</v>
      </c>
      <c r="CP217">
        <v>0</v>
      </c>
      <c r="CQ217">
        <v>71.099999999999994</v>
      </c>
      <c r="CR217">
        <v>11</v>
      </c>
      <c r="CS217">
        <v>0</v>
      </c>
      <c r="CT217">
        <v>3756.6</v>
      </c>
      <c r="CU217">
        <v>0</v>
      </c>
      <c r="CV217">
        <v>0</v>
      </c>
      <c r="CW217">
        <v>129.30000000000001</v>
      </c>
      <c r="CX217">
        <v>338.5</v>
      </c>
      <c r="CY217">
        <v>0</v>
      </c>
      <c r="CZ217">
        <v>1512.3</v>
      </c>
      <c r="DA217">
        <v>0</v>
      </c>
      <c r="DB217">
        <v>280.89999999999998</v>
      </c>
      <c r="DC217">
        <v>770</v>
      </c>
      <c r="DD217">
        <v>10.4</v>
      </c>
      <c r="DE217">
        <v>0</v>
      </c>
      <c r="DF217">
        <v>0</v>
      </c>
      <c r="DG217">
        <v>3491.4</v>
      </c>
      <c r="DH217">
        <v>0</v>
      </c>
      <c r="DI217">
        <v>12146.5</v>
      </c>
      <c r="DJ217">
        <v>294.10000000000002</v>
      </c>
      <c r="DK217">
        <v>0</v>
      </c>
      <c r="DL217">
        <v>0</v>
      </c>
      <c r="DM217">
        <v>0</v>
      </c>
      <c r="DN217">
        <v>0</v>
      </c>
      <c r="DO217">
        <v>0</v>
      </c>
      <c r="DP217">
        <v>0</v>
      </c>
      <c r="DQ217">
        <v>0</v>
      </c>
    </row>
    <row r="218" spans="1:121" x14ac:dyDescent="0.45">
      <c r="A218" t="s">
        <v>166</v>
      </c>
      <c r="B218">
        <v>2030</v>
      </c>
      <c r="C218">
        <v>35557764</v>
      </c>
      <c r="D218">
        <v>716310</v>
      </c>
      <c r="E218">
        <v>0</v>
      </c>
      <c r="F218">
        <v>763779.8</v>
      </c>
      <c r="G218">
        <v>37037854.399999999</v>
      </c>
      <c r="H218">
        <v>34279530.5</v>
      </c>
      <c r="I218">
        <v>-7491762.9000000004</v>
      </c>
      <c r="J218">
        <v>30108640</v>
      </c>
      <c r="K218">
        <v>46235250</v>
      </c>
      <c r="L218">
        <v>3.5900000000000001E-2</v>
      </c>
      <c r="M218">
        <v>5.3900000000000003E-2</v>
      </c>
      <c r="N218">
        <v>0.16</v>
      </c>
      <c r="O218">
        <v>64222.97</v>
      </c>
      <c r="P218">
        <v>8706.1</v>
      </c>
      <c r="Q218">
        <v>0.96</v>
      </c>
      <c r="R218">
        <v>0.94</v>
      </c>
      <c r="S218">
        <v>40.700000000000003</v>
      </c>
      <c r="T218">
        <v>4.5999999999999996</v>
      </c>
      <c r="U218">
        <v>0.67</v>
      </c>
      <c r="V218">
        <v>2.2000000000000002</v>
      </c>
      <c r="W218">
        <v>93.1</v>
      </c>
      <c r="X218">
        <v>0.04</v>
      </c>
      <c r="Y218">
        <v>41</v>
      </c>
      <c r="Z218">
        <v>5</v>
      </c>
      <c r="AA218">
        <v>46</v>
      </c>
      <c r="AB218">
        <v>62.6</v>
      </c>
      <c r="AC218">
        <v>7.1</v>
      </c>
      <c r="AD218">
        <v>1.03</v>
      </c>
      <c r="AE218">
        <v>3.1</v>
      </c>
      <c r="AF218">
        <v>143.5</v>
      </c>
      <c r="AG218">
        <v>0.05</v>
      </c>
      <c r="AH218">
        <v>63.1</v>
      </c>
      <c r="AI218">
        <v>7.4</v>
      </c>
      <c r="AJ218">
        <v>70.400000000000006</v>
      </c>
      <c r="AK218">
        <v>106.9</v>
      </c>
      <c r="AL218">
        <v>5.4</v>
      </c>
      <c r="AM218">
        <v>0.73</v>
      </c>
      <c r="AN218">
        <v>9.6999999999999993</v>
      </c>
      <c r="AO218">
        <v>445.7</v>
      </c>
      <c r="AP218">
        <v>0.05</v>
      </c>
      <c r="AQ218">
        <v>107.3</v>
      </c>
      <c r="AR218">
        <v>23</v>
      </c>
      <c r="AS218">
        <v>130.30000000000001</v>
      </c>
      <c r="AT218">
        <v>416.4</v>
      </c>
      <c r="AU218">
        <v>36.200000000000003</v>
      </c>
      <c r="AV218">
        <v>5.19</v>
      </c>
      <c r="AW218">
        <v>24.6</v>
      </c>
      <c r="AX218">
        <v>1254.8</v>
      </c>
      <c r="AY218">
        <v>0.23</v>
      </c>
      <c r="AZ218">
        <v>418.9</v>
      </c>
      <c r="BA218">
        <v>62</v>
      </c>
      <c r="BB218">
        <v>481</v>
      </c>
      <c r="BC218">
        <v>2128092.7999999998</v>
      </c>
      <c r="BD218">
        <v>241.3</v>
      </c>
      <c r="BE218">
        <v>35.1</v>
      </c>
      <c r="BF218">
        <v>115448.6</v>
      </c>
      <c r="BG218">
        <v>4875.2</v>
      </c>
      <c r="BH218">
        <v>2.1</v>
      </c>
      <c r="BI218">
        <v>2144854.2000000002</v>
      </c>
      <c r="BJ218">
        <v>261302.9</v>
      </c>
      <c r="BK218">
        <v>2406157.1</v>
      </c>
      <c r="BL218">
        <v>0</v>
      </c>
      <c r="BM218">
        <v>13.17</v>
      </c>
      <c r="BN218">
        <v>10.82</v>
      </c>
      <c r="BO218">
        <v>0</v>
      </c>
      <c r="BP218">
        <v>24</v>
      </c>
      <c r="BQ218">
        <v>14.2</v>
      </c>
      <c r="BR218">
        <v>11.83</v>
      </c>
      <c r="BS218">
        <v>0</v>
      </c>
      <c r="BT218">
        <v>26.03</v>
      </c>
      <c r="BU218">
        <v>53178576</v>
      </c>
      <c r="BV218">
        <v>44529616</v>
      </c>
      <c r="BW218">
        <v>607384.19999999995</v>
      </c>
      <c r="BX218">
        <v>27278.400000000001</v>
      </c>
      <c r="BY218">
        <v>0</v>
      </c>
      <c r="BZ218">
        <v>0</v>
      </c>
      <c r="CA218">
        <v>2066354.4</v>
      </c>
      <c r="CB218">
        <v>0</v>
      </c>
      <c r="CC218">
        <v>0</v>
      </c>
      <c r="CD218">
        <v>272226.2</v>
      </c>
      <c r="CE218">
        <v>61930.8</v>
      </c>
      <c r="CF218">
        <v>0</v>
      </c>
      <c r="CG218">
        <v>16362.6</v>
      </c>
      <c r="CH218">
        <v>0</v>
      </c>
      <c r="CI218">
        <v>618253</v>
      </c>
      <c r="CJ218">
        <v>5251396.5</v>
      </c>
      <c r="CK218">
        <v>0</v>
      </c>
      <c r="CL218">
        <v>0</v>
      </c>
      <c r="CM218">
        <v>0</v>
      </c>
      <c r="CN218">
        <v>6978086.5</v>
      </c>
      <c r="CO218">
        <v>37279304</v>
      </c>
      <c r="CP218">
        <v>0</v>
      </c>
      <c r="CQ218">
        <v>475.6</v>
      </c>
      <c r="CR218">
        <v>11</v>
      </c>
      <c r="CS218">
        <v>0</v>
      </c>
      <c r="CT218">
        <v>3756.6</v>
      </c>
      <c r="CU218">
        <v>0</v>
      </c>
      <c r="CV218">
        <v>0</v>
      </c>
      <c r="CW218">
        <v>189.2</v>
      </c>
      <c r="CX218">
        <v>338.5</v>
      </c>
      <c r="CY218">
        <v>0</v>
      </c>
      <c r="CZ218">
        <v>1438.1</v>
      </c>
      <c r="DA218">
        <v>0</v>
      </c>
      <c r="DB218">
        <v>280.89999999999998</v>
      </c>
      <c r="DC218">
        <v>770</v>
      </c>
      <c r="DD218">
        <v>6</v>
      </c>
      <c r="DE218">
        <v>0</v>
      </c>
      <c r="DF218">
        <v>0</v>
      </c>
      <c r="DG218">
        <v>3493.6</v>
      </c>
      <c r="DH218">
        <v>0</v>
      </c>
      <c r="DI218">
        <v>12146.5</v>
      </c>
      <c r="DJ218">
        <v>1913.8</v>
      </c>
      <c r="DK218">
        <v>0</v>
      </c>
      <c r="DL218">
        <v>0</v>
      </c>
      <c r="DM218">
        <v>0</v>
      </c>
      <c r="DN218">
        <v>0</v>
      </c>
      <c r="DO218">
        <v>0</v>
      </c>
      <c r="DP218">
        <v>0</v>
      </c>
      <c r="DQ218">
        <v>0</v>
      </c>
    </row>
    <row r="219" spans="1:121" x14ac:dyDescent="0.45">
      <c r="A219" t="s">
        <v>166</v>
      </c>
      <c r="B219">
        <v>2035</v>
      </c>
      <c r="C219">
        <v>37823060</v>
      </c>
      <c r="D219">
        <v>1093379</v>
      </c>
      <c r="E219">
        <v>0</v>
      </c>
      <c r="F219">
        <v>745324.5</v>
      </c>
      <c r="G219">
        <v>39661764</v>
      </c>
      <c r="H219">
        <v>36463415.200000003</v>
      </c>
      <c r="I219">
        <v>-6122464.5</v>
      </c>
      <c r="J219">
        <v>33702424</v>
      </c>
      <c r="K219">
        <v>43265420</v>
      </c>
      <c r="L219">
        <v>3.5900000000000001E-2</v>
      </c>
      <c r="M219">
        <v>5.3900000000000003E-2</v>
      </c>
      <c r="N219">
        <v>0.16</v>
      </c>
      <c r="O219">
        <v>86276.44</v>
      </c>
      <c r="P219">
        <v>9565.9</v>
      </c>
      <c r="Q219">
        <v>0.96</v>
      </c>
      <c r="R219">
        <v>0.94</v>
      </c>
      <c r="S219">
        <v>38.799999999999997</v>
      </c>
      <c r="T219">
        <v>4.4000000000000004</v>
      </c>
      <c r="U219">
        <v>0.64</v>
      </c>
      <c r="V219">
        <v>1.3</v>
      </c>
      <c r="W219">
        <v>86.2</v>
      </c>
      <c r="X219">
        <v>0.02</v>
      </c>
      <c r="Y219">
        <v>39.1</v>
      </c>
      <c r="Z219">
        <v>3.8</v>
      </c>
      <c r="AA219">
        <v>42.9</v>
      </c>
      <c r="AB219">
        <v>61.5</v>
      </c>
      <c r="AC219">
        <v>7</v>
      </c>
      <c r="AD219">
        <v>1.01</v>
      </c>
      <c r="AE219">
        <v>2</v>
      </c>
      <c r="AF219">
        <v>137.4</v>
      </c>
      <c r="AG219">
        <v>0.03</v>
      </c>
      <c r="AH219">
        <v>62</v>
      </c>
      <c r="AI219">
        <v>6.1</v>
      </c>
      <c r="AJ219">
        <v>68.099999999999994</v>
      </c>
      <c r="AK219">
        <v>135.9</v>
      </c>
      <c r="AL219">
        <v>7.7</v>
      </c>
      <c r="AM219">
        <v>1.06</v>
      </c>
      <c r="AN219">
        <v>11.5</v>
      </c>
      <c r="AO219">
        <v>541.79999999999995</v>
      </c>
      <c r="AP219">
        <v>7.0000000000000007E-2</v>
      </c>
      <c r="AQ219">
        <v>136.4</v>
      </c>
      <c r="AR219">
        <v>27.7</v>
      </c>
      <c r="AS219">
        <v>164.1</v>
      </c>
      <c r="AT219">
        <v>401.1</v>
      </c>
      <c r="AU219">
        <v>35</v>
      </c>
      <c r="AV219">
        <v>5.0199999999999996</v>
      </c>
      <c r="AW219">
        <v>23.4</v>
      </c>
      <c r="AX219">
        <v>1198.3</v>
      </c>
      <c r="AY219">
        <v>0.22</v>
      </c>
      <c r="AZ219">
        <v>403.5</v>
      </c>
      <c r="BA219">
        <v>59.2</v>
      </c>
      <c r="BB219">
        <v>462.7</v>
      </c>
      <c r="BC219">
        <v>1873892</v>
      </c>
      <c r="BD219">
        <v>213.4</v>
      </c>
      <c r="BE219">
        <v>31</v>
      </c>
      <c r="BF219">
        <v>60653.4</v>
      </c>
      <c r="BG219">
        <v>4162.8999999999996</v>
      </c>
      <c r="BH219">
        <v>0.9</v>
      </c>
      <c r="BI219">
        <v>1888718.2</v>
      </c>
      <c r="BJ219">
        <v>184961.3</v>
      </c>
      <c r="BK219">
        <v>2073679.4</v>
      </c>
      <c r="BL219">
        <v>0</v>
      </c>
      <c r="BM219">
        <v>12.3</v>
      </c>
      <c r="BN219">
        <v>14.51</v>
      </c>
      <c r="BO219">
        <v>0</v>
      </c>
      <c r="BP219">
        <v>26.8</v>
      </c>
      <c r="BQ219">
        <v>13.28</v>
      </c>
      <c r="BR219">
        <v>15.95</v>
      </c>
      <c r="BS219">
        <v>0</v>
      </c>
      <c r="BT219">
        <v>29.24</v>
      </c>
      <c r="BU219">
        <v>49199870</v>
      </c>
      <c r="BV219">
        <v>45784228</v>
      </c>
      <c r="BW219">
        <v>929269.4</v>
      </c>
      <c r="BX219">
        <v>27260</v>
      </c>
      <c r="BY219">
        <v>0</v>
      </c>
      <c r="BZ219">
        <v>0</v>
      </c>
      <c r="CA219">
        <v>1840862.8</v>
      </c>
      <c r="CB219">
        <v>0</v>
      </c>
      <c r="CC219">
        <v>0</v>
      </c>
      <c r="CD219">
        <v>493477.2</v>
      </c>
      <c r="CE219">
        <v>39185.599999999999</v>
      </c>
      <c r="CF219">
        <v>0</v>
      </c>
      <c r="CG219">
        <v>10723.9</v>
      </c>
      <c r="CH219">
        <v>0</v>
      </c>
      <c r="CI219">
        <v>568340.80000000005</v>
      </c>
      <c r="CJ219">
        <v>0</v>
      </c>
      <c r="CK219">
        <v>0</v>
      </c>
      <c r="CL219">
        <v>0</v>
      </c>
      <c r="CM219">
        <v>0</v>
      </c>
      <c r="CN219">
        <v>7038485</v>
      </c>
      <c r="CO219">
        <v>38252268</v>
      </c>
      <c r="CP219">
        <v>0</v>
      </c>
      <c r="CQ219">
        <v>999.4</v>
      </c>
      <c r="CR219">
        <v>11</v>
      </c>
      <c r="CS219">
        <v>0</v>
      </c>
      <c r="CT219">
        <v>3756.6</v>
      </c>
      <c r="CU219">
        <v>0</v>
      </c>
      <c r="CV219">
        <v>0</v>
      </c>
      <c r="CW219">
        <v>344.2</v>
      </c>
      <c r="CX219">
        <v>338.5</v>
      </c>
      <c r="CY219">
        <v>0</v>
      </c>
      <c r="CZ219">
        <v>1432.3</v>
      </c>
      <c r="DA219">
        <v>0</v>
      </c>
      <c r="DB219">
        <v>280.89999999999998</v>
      </c>
      <c r="DC219">
        <v>0</v>
      </c>
      <c r="DD219">
        <v>5</v>
      </c>
      <c r="DE219">
        <v>0</v>
      </c>
      <c r="DF219">
        <v>0</v>
      </c>
      <c r="DG219">
        <v>3655.8</v>
      </c>
      <c r="DH219">
        <v>0</v>
      </c>
      <c r="DI219">
        <v>12777.3</v>
      </c>
      <c r="DJ219">
        <v>3407.8</v>
      </c>
      <c r="DK219">
        <v>0</v>
      </c>
      <c r="DL219">
        <v>0</v>
      </c>
      <c r="DM219">
        <v>0</v>
      </c>
      <c r="DN219">
        <v>0</v>
      </c>
      <c r="DO219">
        <v>0</v>
      </c>
      <c r="DP219">
        <v>0</v>
      </c>
      <c r="DQ219">
        <v>0</v>
      </c>
    </row>
    <row r="220" spans="1:121" x14ac:dyDescent="0.45">
      <c r="A220" t="s">
        <v>166</v>
      </c>
      <c r="B220">
        <v>2040</v>
      </c>
      <c r="C220">
        <v>40417564</v>
      </c>
      <c r="D220">
        <v>1531038.1</v>
      </c>
      <c r="E220">
        <v>0</v>
      </c>
      <c r="F220">
        <v>910460.2</v>
      </c>
      <c r="G220">
        <v>42859060.5</v>
      </c>
      <c r="H220">
        <v>38964666.399999999</v>
      </c>
      <c r="I220">
        <v>-17799091.699999999</v>
      </c>
      <c r="J220">
        <v>35843124</v>
      </c>
      <c r="K220">
        <v>56399916</v>
      </c>
      <c r="L220">
        <v>3.5900000000000001E-2</v>
      </c>
      <c r="M220">
        <v>5.3900000000000003E-2</v>
      </c>
      <c r="N220">
        <v>0.16</v>
      </c>
      <c r="O220">
        <v>84770.92</v>
      </c>
      <c r="P220">
        <v>10467.299999999999</v>
      </c>
      <c r="Q220">
        <v>0.98</v>
      </c>
      <c r="R220">
        <v>0.97</v>
      </c>
      <c r="S220">
        <v>15.7</v>
      </c>
      <c r="T220">
        <v>1.8</v>
      </c>
      <c r="U220">
        <v>0.26</v>
      </c>
      <c r="V220">
        <v>0.5</v>
      </c>
      <c r="W220">
        <v>34.5</v>
      </c>
      <c r="X220">
        <v>0.01</v>
      </c>
      <c r="Y220">
        <v>15.8</v>
      </c>
      <c r="Z220">
        <v>1.5</v>
      </c>
      <c r="AA220">
        <v>17.3</v>
      </c>
      <c r="AB220">
        <v>27.5</v>
      </c>
      <c r="AC220">
        <v>3.1</v>
      </c>
      <c r="AD220">
        <v>0.45</v>
      </c>
      <c r="AE220">
        <v>0.9</v>
      </c>
      <c r="AF220">
        <v>61.2</v>
      </c>
      <c r="AG220">
        <v>0.01</v>
      </c>
      <c r="AH220">
        <v>27.7</v>
      </c>
      <c r="AI220">
        <v>2.7</v>
      </c>
      <c r="AJ220">
        <v>30.4</v>
      </c>
      <c r="AK220">
        <v>157</v>
      </c>
      <c r="AL220">
        <v>9.3000000000000007</v>
      </c>
      <c r="AM220">
        <v>1.28</v>
      </c>
      <c r="AN220">
        <v>13.7</v>
      </c>
      <c r="AO220">
        <v>618.4</v>
      </c>
      <c r="AP220">
        <v>0.1</v>
      </c>
      <c r="AQ220">
        <v>157.69999999999999</v>
      </c>
      <c r="AR220">
        <v>32.200000000000003</v>
      </c>
      <c r="AS220">
        <v>189.9</v>
      </c>
      <c r="AT220">
        <v>330.5</v>
      </c>
      <c r="AU220">
        <v>28</v>
      </c>
      <c r="AV220">
        <v>4.01</v>
      </c>
      <c r="AW220">
        <v>20</v>
      </c>
      <c r="AX220">
        <v>1018.6</v>
      </c>
      <c r="AY220">
        <v>0.18</v>
      </c>
      <c r="AZ220">
        <v>332.4</v>
      </c>
      <c r="BA220">
        <v>50.4</v>
      </c>
      <c r="BB220">
        <v>382.8</v>
      </c>
      <c r="BC220">
        <v>959657.4</v>
      </c>
      <c r="BD220">
        <v>109.9</v>
      </c>
      <c r="BE220">
        <v>16</v>
      </c>
      <c r="BF220">
        <v>30785.3</v>
      </c>
      <c r="BG220">
        <v>2114</v>
      </c>
      <c r="BH220">
        <v>0.5</v>
      </c>
      <c r="BI220">
        <v>967291.5</v>
      </c>
      <c r="BJ220">
        <v>93913</v>
      </c>
      <c r="BK220">
        <v>1061204.3999999999</v>
      </c>
      <c r="BL220">
        <v>0</v>
      </c>
      <c r="BM220">
        <v>10.01</v>
      </c>
      <c r="BN220">
        <v>13.81</v>
      </c>
      <c r="BO220">
        <v>0</v>
      </c>
      <c r="BP220">
        <v>23.83</v>
      </c>
      <c r="BQ220">
        <v>10.89</v>
      </c>
      <c r="BR220">
        <v>15.24</v>
      </c>
      <c r="BS220">
        <v>0</v>
      </c>
      <c r="BT220">
        <v>26.13</v>
      </c>
      <c r="BU220">
        <v>63440776</v>
      </c>
      <c r="BV220">
        <v>60658150</v>
      </c>
      <c r="BW220">
        <v>1300314.3999999999</v>
      </c>
      <c r="BX220">
        <v>22897.4</v>
      </c>
      <c r="BY220">
        <v>0</v>
      </c>
      <c r="BZ220">
        <v>0</v>
      </c>
      <c r="CA220">
        <v>962998</v>
      </c>
      <c r="CB220">
        <v>0</v>
      </c>
      <c r="CC220">
        <v>0</v>
      </c>
      <c r="CD220">
        <v>622197.80000000005</v>
      </c>
      <c r="CE220">
        <v>13120.6</v>
      </c>
      <c r="CF220">
        <v>0</v>
      </c>
      <c r="CG220">
        <v>983.5</v>
      </c>
      <c r="CH220">
        <v>0</v>
      </c>
      <c r="CI220">
        <v>482311.4</v>
      </c>
      <c r="CJ220">
        <v>0</v>
      </c>
      <c r="CK220">
        <v>0</v>
      </c>
      <c r="CL220">
        <v>0</v>
      </c>
      <c r="CM220">
        <v>0</v>
      </c>
      <c r="CN220">
        <v>9304506</v>
      </c>
      <c r="CO220">
        <v>50731450</v>
      </c>
      <c r="CP220">
        <v>0</v>
      </c>
      <c r="CQ220">
        <v>998.9</v>
      </c>
      <c r="CR220">
        <v>11</v>
      </c>
      <c r="CS220">
        <v>0</v>
      </c>
      <c r="CT220">
        <v>3417.5</v>
      </c>
      <c r="CU220">
        <v>0</v>
      </c>
      <c r="CV220">
        <v>0</v>
      </c>
      <c r="CW220">
        <v>475.7</v>
      </c>
      <c r="CX220">
        <v>338.5</v>
      </c>
      <c r="CY220">
        <v>0</v>
      </c>
      <c r="CZ220">
        <v>1424.1</v>
      </c>
      <c r="DA220">
        <v>0</v>
      </c>
      <c r="DB220">
        <v>280.89999999999998</v>
      </c>
      <c r="DC220">
        <v>0</v>
      </c>
      <c r="DD220">
        <v>5</v>
      </c>
      <c r="DE220">
        <v>0</v>
      </c>
      <c r="DF220">
        <v>0</v>
      </c>
      <c r="DG220">
        <v>4993.6000000000004</v>
      </c>
      <c r="DH220">
        <v>0</v>
      </c>
      <c r="DI220">
        <v>18165</v>
      </c>
      <c r="DJ220">
        <v>3406.9</v>
      </c>
      <c r="DK220">
        <v>0</v>
      </c>
      <c r="DL220">
        <v>0</v>
      </c>
      <c r="DM220">
        <v>0</v>
      </c>
      <c r="DN220">
        <v>0</v>
      </c>
      <c r="DO220">
        <v>0</v>
      </c>
      <c r="DP220">
        <v>0</v>
      </c>
      <c r="DQ220">
        <v>0</v>
      </c>
    </row>
    <row r="221" spans="1:121" x14ac:dyDescent="0.45">
      <c r="A221" t="s">
        <v>166</v>
      </c>
      <c r="B221">
        <v>2045</v>
      </c>
      <c r="C221">
        <v>42761036</v>
      </c>
      <c r="D221">
        <v>1691140.8</v>
      </c>
      <c r="E221">
        <v>0</v>
      </c>
      <c r="F221">
        <v>872618.8</v>
      </c>
      <c r="G221">
        <v>45324797.600000001</v>
      </c>
      <c r="H221">
        <v>41223894.700000003</v>
      </c>
      <c r="I221">
        <v>-14702332.6</v>
      </c>
      <c r="J221">
        <v>36749276</v>
      </c>
      <c r="K221">
        <v>54377164</v>
      </c>
      <c r="L221">
        <v>3.5900000000000001E-2</v>
      </c>
      <c r="M221">
        <v>5.3900000000000003E-2</v>
      </c>
      <c r="N221">
        <v>0.16</v>
      </c>
      <c r="O221">
        <v>86359.29</v>
      </c>
      <c r="P221">
        <v>11206.3</v>
      </c>
      <c r="Q221">
        <v>0.98</v>
      </c>
      <c r="R221">
        <v>0.98</v>
      </c>
      <c r="S221">
        <v>16.8</v>
      </c>
      <c r="T221">
        <v>1.9</v>
      </c>
      <c r="U221">
        <v>0.28000000000000003</v>
      </c>
      <c r="V221">
        <v>0.5</v>
      </c>
      <c r="W221">
        <v>37.1</v>
      </c>
      <c r="X221">
        <v>0.01</v>
      </c>
      <c r="Y221">
        <v>16.899999999999999</v>
      </c>
      <c r="Z221">
        <v>1.6</v>
      </c>
      <c r="AA221">
        <v>18.5</v>
      </c>
      <c r="AB221">
        <v>22.2</v>
      </c>
      <c r="AC221">
        <v>2.5</v>
      </c>
      <c r="AD221">
        <v>0.36</v>
      </c>
      <c r="AE221">
        <v>0.7</v>
      </c>
      <c r="AF221">
        <v>49.6</v>
      </c>
      <c r="AG221">
        <v>0.01</v>
      </c>
      <c r="AH221">
        <v>22.3</v>
      </c>
      <c r="AI221">
        <v>2.2000000000000002</v>
      </c>
      <c r="AJ221">
        <v>24.5</v>
      </c>
      <c r="AK221">
        <v>160.5</v>
      </c>
      <c r="AL221">
        <v>8.4</v>
      </c>
      <c r="AM221">
        <v>1.1299999999999999</v>
      </c>
      <c r="AN221">
        <v>15.3</v>
      </c>
      <c r="AO221">
        <v>671.3</v>
      </c>
      <c r="AP221">
        <v>0.1</v>
      </c>
      <c r="AQ221">
        <v>161.1</v>
      </c>
      <c r="AR221">
        <v>35.299999999999997</v>
      </c>
      <c r="AS221">
        <v>196.4</v>
      </c>
      <c r="AT221">
        <v>295.5</v>
      </c>
      <c r="AU221">
        <v>23.8</v>
      </c>
      <c r="AV221">
        <v>3.39</v>
      </c>
      <c r="AW221">
        <v>19.100000000000001</v>
      </c>
      <c r="AX221">
        <v>955</v>
      </c>
      <c r="AY221">
        <v>0.16</v>
      </c>
      <c r="AZ221">
        <v>297.2</v>
      </c>
      <c r="BA221">
        <v>47.6</v>
      </c>
      <c r="BB221">
        <v>344.7</v>
      </c>
      <c r="BC221">
        <v>1021296.8</v>
      </c>
      <c r="BD221">
        <v>116.6</v>
      </c>
      <c r="BE221">
        <v>17</v>
      </c>
      <c r="BF221">
        <v>32975.699999999997</v>
      </c>
      <c r="BG221">
        <v>2259</v>
      </c>
      <c r="BH221">
        <v>0.5</v>
      </c>
      <c r="BI221">
        <v>1029400.1</v>
      </c>
      <c r="BJ221">
        <v>100432.8</v>
      </c>
      <c r="BK221">
        <v>1129833</v>
      </c>
      <c r="BL221">
        <v>0</v>
      </c>
      <c r="BM221">
        <v>9.15</v>
      </c>
      <c r="BN221">
        <v>13.94</v>
      </c>
      <c r="BO221">
        <v>0</v>
      </c>
      <c r="BP221">
        <v>23.09</v>
      </c>
      <c r="BQ221">
        <v>9.92</v>
      </c>
      <c r="BR221">
        <v>15.39</v>
      </c>
      <c r="BS221">
        <v>0</v>
      </c>
      <c r="BT221">
        <v>25.31</v>
      </c>
      <c r="BU221">
        <v>62965256</v>
      </c>
      <c r="BV221">
        <v>60027130</v>
      </c>
      <c r="BW221">
        <v>1443146.4</v>
      </c>
      <c r="BX221">
        <v>22635</v>
      </c>
      <c r="BY221">
        <v>0</v>
      </c>
      <c r="BZ221">
        <v>0</v>
      </c>
      <c r="CA221">
        <v>1023463.3</v>
      </c>
      <c r="CB221">
        <v>0</v>
      </c>
      <c r="CC221">
        <v>0</v>
      </c>
      <c r="CD221">
        <v>792477.8</v>
      </c>
      <c r="CE221">
        <v>18591.8</v>
      </c>
      <c r="CF221">
        <v>0</v>
      </c>
      <c r="CG221">
        <v>2492.6</v>
      </c>
      <c r="CH221">
        <v>0</v>
      </c>
      <c r="CI221">
        <v>427796.7</v>
      </c>
      <c r="CJ221">
        <v>0</v>
      </c>
      <c r="CK221">
        <v>0</v>
      </c>
      <c r="CL221">
        <v>0</v>
      </c>
      <c r="CM221">
        <v>0</v>
      </c>
      <c r="CN221">
        <v>10086076</v>
      </c>
      <c r="CO221">
        <v>49148576</v>
      </c>
      <c r="CP221">
        <v>0</v>
      </c>
      <c r="CQ221">
        <v>1064.2</v>
      </c>
      <c r="CR221">
        <v>11</v>
      </c>
      <c r="CS221">
        <v>0</v>
      </c>
      <c r="CT221">
        <v>3119.3</v>
      </c>
      <c r="CU221">
        <v>0</v>
      </c>
      <c r="CV221">
        <v>0</v>
      </c>
      <c r="CW221">
        <v>614.4</v>
      </c>
      <c r="CX221">
        <v>338.5</v>
      </c>
      <c r="CY221">
        <v>0</v>
      </c>
      <c r="CZ221">
        <v>1418.9</v>
      </c>
      <c r="DA221">
        <v>0</v>
      </c>
      <c r="DB221">
        <v>280.89999999999998</v>
      </c>
      <c r="DC221">
        <v>0</v>
      </c>
      <c r="DD221">
        <v>5</v>
      </c>
      <c r="DE221">
        <v>0</v>
      </c>
      <c r="DF221">
        <v>0</v>
      </c>
      <c r="DG221">
        <v>5591.8</v>
      </c>
      <c r="DH221">
        <v>0</v>
      </c>
      <c r="DI221">
        <v>18225</v>
      </c>
      <c r="DJ221">
        <v>3659.3</v>
      </c>
      <c r="DK221">
        <v>0</v>
      </c>
      <c r="DL221">
        <v>0</v>
      </c>
      <c r="DM221">
        <v>0</v>
      </c>
      <c r="DN221">
        <v>0</v>
      </c>
      <c r="DO221">
        <v>0</v>
      </c>
      <c r="DP221">
        <v>0</v>
      </c>
      <c r="DQ221">
        <v>0</v>
      </c>
    </row>
    <row r="222" spans="1:121" x14ac:dyDescent="0.45">
      <c r="A222" t="s">
        <v>166</v>
      </c>
      <c r="B222">
        <v>2050</v>
      </c>
      <c r="C222">
        <v>44904230</v>
      </c>
      <c r="D222">
        <v>2517176.7999999998</v>
      </c>
      <c r="E222">
        <v>0</v>
      </c>
      <c r="F222">
        <v>866831.4</v>
      </c>
      <c r="G222">
        <v>48288239.600000001</v>
      </c>
      <c r="H222">
        <v>43290015.299999997</v>
      </c>
      <c r="I222">
        <v>-14778087.800000001</v>
      </c>
      <c r="J222">
        <v>35865428</v>
      </c>
      <c r="K222">
        <v>54194790</v>
      </c>
      <c r="L222">
        <v>3.5900000000000001E-2</v>
      </c>
      <c r="M222">
        <v>5.3900000000000003E-2</v>
      </c>
      <c r="N222">
        <v>0.16</v>
      </c>
      <c r="O222">
        <v>85732.83</v>
      </c>
      <c r="P222">
        <v>11806.1</v>
      </c>
      <c r="Q222">
        <v>0.99</v>
      </c>
      <c r="R222">
        <v>0.98</v>
      </c>
      <c r="S222">
        <v>14.8</v>
      </c>
      <c r="T222">
        <v>1.7</v>
      </c>
      <c r="U222">
        <v>0.24</v>
      </c>
      <c r="V222">
        <v>0.5</v>
      </c>
      <c r="W222">
        <v>32.9</v>
      </c>
      <c r="X222">
        <v>0.01</v>
      </c>
      <c r="Y222">
        <v>14.9</v>
      </c>
      <c r="Z222">
        <v>1.5</v>
      </c>
      <c r="AA222">
        <v>16.399999999999999</v>
      </c>
      <c r="AB222">
        <v>19.100000000000001</v>
      </c>
      <c r="AC222">
        <v>2.1</v>
      </c>
      <c r="AD222">
        <v>0.31</v>
      </c>
      <c r="AE222">
        <v>0.7</v>
      </c>
      <c r="AF222">
        <v>43.6</v>
      </c>
      <c r="AG222">
        <v>0.01</v>
      </c>
      <c r="AH222">
        <v>19.3</v>
      </c>
      <c r="AI222">
        <v>2</v>
      </c>
      <c r="AJ222">
        <v>21.2</v>
      </c>
      <c r="AK222">
        <v>163.69999999999999</v>
      </c>
      <c r="AL222">
        <v>7.9</v>
      </c>
      <c r="AM222">
        <v>1.05</v>
      </c>
      <c r="AN222">
        <v>16.7</v>
      </c>
      <c r="AO222">
        <v>706.9</v>
      </c>
      <c r="AP222">
        <v>0.11</v>
      </c>
      <c r="AQ222">
        <v>164.2</v>
      </c>
      <c r="AR222">
        <v>37.799999999999997</v>
      </c>
      <c r="AS222">
        <v>202</v>
      </c>
      <c r="AT222">
        <v>265.60000000000002</v>
      </c>
      <c r="AU222">
        <v>18.899999999999999</v>
      </c>
      <c r="AV222">
        <v>2.65</v>
      </c>
      <c r="AW222">
        <v>19.3</v>
      </c>
      <c r="AX222">
        <v>938.9</v>
      </c>
      <c r="AY222">
        <v>0.14000000000000001</v>
      </c>
      <c r="AZ222">
        <v>266.8</v>
      </c>
      <c r="BA222">
        <v>47.3</v>
      </c>
      <c r="BB222">
        <v>314.10000000000002</v>
      </c>
      <c r="BC222">
        <v>949580.1</v>
      </c>
      <c r="BD222">
        <v>107.9</v>
      </c>
      <c r="BE222">
        <v>15.7</v>
      </c>
      <c r="BF222">
        <v>31198.7</v>
      </c>
      <c r="BG222">
        <v>2118.4</v>
      </c>
      <c r="BH222">
        <v>0.5</v>
      </c>
      <c r="BI222">
        <v>957073.4</v>
      </c>
      <c r="BJ222">
        <v>94456.5</v>
      </c>
      <c r="BK222">
        <v>1051529.8999999999</v>
      </c>
      <c r="BL222">
        <v>0</v>
      </c>
      <c r="BM222">
        <v>8.74</v>
      </c>
      <c r="BN222">
        <v>13.36</v>
      </c>
      <c r="BO222">
        <v>0</v>
      </c>
      <c r="BP222">
        <v>22.1</v>
      </c>
      <c r="BQ222">
        <v>9.6</v>
      </c>
      <c r="BR222">
        <v>14.95</v>
      </c>
      <c r="BS222">
        <v>0</v>
      </c>
      <c r="BT222">
        <v>24.55</v>
      </c>
      <c r="BU222">
        <v>66620760</v>
      </c>
      <c r="BV222">
        <v>63066330</v>
      </c>
      <c r="BW222">
        <v>2147806</v>
      </c>
      <c r="BX222">
        <v>21296.799999999999</v>
      </c>
      <c r="BY222">
        <v>0</v>
      </c>
      <c r="BZ222">
        <v>0</v>
      </c>
      <c r="CA222">
        <v>945302.9</v>
      </c>
      <c r="CB222">
        <v>0</v>
      </c>
      <c r="CC222">
        <v>0</v>
      </c>
      <c r="CD222">
        <v>985845.5</v>
      </c>
      <c r="CE222">
        <v>30334.2</v>
      </c>
      <c r="CF222">
        <v>0</v>
      </c>
      <c r="CG222">
        <v>1730.1</v>
      </c>
      <c r="CH222">
        <v>0</v>
      </c>
      <c r="CI222">
        <v>407964.6</v>
      </c>
      <c r="CJ222">
        <v>0</v>
      </c>
      <c r="CK222">
        <v>0</v>
      </c>
      <c r="CL222">
        <v>0</v>
      </c>
      <c r="CM222">
        <v>0</v>
      </c>
      <c r="CN222">
        <v>14180675</v>
      </c>
      <c r="CO222">
        <v>47899810</v>
      </c>
      <c r="CP222">
        <v>0</v>
      </c>
      <c r="CQ222">
        <v>1366.6</v>
      </c>
      <c r="CR222">
        <v>11</v>
      </c>
      <c r="CS222">
        <v>0</v>
      </c>
      <c r="CT222">
        <v>3042.3</v>
      </c>
      <c r="CU222">
        <v>0</v>
      </c>
      <c r="CV222">
        <v>0</v>
      </c>
      <c r="CW222">
        <v>777.8</v>
      </c>
      <c r="CX222">
        <v>338.5</v>
      </c>
      <c r="CY222">
        <v>0</v>
      </c>
      <c r="CZ222">
        <v>1412.8</v>
      </c>
      <c r="DA222">
        <v>0</v>
      </c>
      <c r="DB222">
        <v>280.89999999999998</v>
      </c>
      <c r="DC222">
        <v>0</v>
      </c>
      <c r="DD222">
        <v>1.6</v>
      </c>
      <c r="DE222">
        <v>0</v>
      </c>
      <c r="DF222">
        <v>0</v>
      </c>
      <c r="DG222">
        <v>7913.6</v>
      </c>
      <c r="DH222">
        <v>0</v>
      </c>
      <c r="DI222">
        <v>17319.8</v>
      </c>
      <c r="DJ222">
        <v>5124.1000000000004</v>
      </c>
      <c r="DK222">
        <v>0</v>
      </c>
      <c r="DL222">
        <v>0</v>
      </c>
      <c r="DM222">
        <v>0</v>
      </c>
      <c r="DN222">
        <v>0</v>
      </c>
      <c r="DO222">
        <v>0</v>
      </c>
      <c r="DP222">
        <v>0</v>
      </c>
      <c r="DQ222">
        <v>0</v>
      </c>
    </row>
    <row r="223" spans="1:121" x14ac:dyDescent="0.45">
      <c r="A223" t="s">
        <v>172</v>
      </c>
      <c r="B223">
        <v>2024</v>
      </c>
      <c r="C223">
        <v>10632490</v>
      </c>
      <c r="D223">
        <v>666.7</v>
      </c>
      <c r="E223">
        <v>0</v>
      </c>
      <c r="F223">
        <v>122907</v>
      </c>
      <c r="G223">
        <v>10756063.199999999</v>
      </c>
      <c r="H223">
        <v>10250169</v>
      </c>
      <c r="I223">
        <v>9398855.8000000007</v>
      </c>
      <c r="J223">
        <v>8778659</v>
      </c>
      <c r="K223">
        <v>13843795</v>
      </c>
      <c r="L223">
        <v>3.5900000000000001E-2</v>
      </c>
      <c r="M223">
        <v>5.3999999999999999E-2</v>
      </c>
      <c r="N223">
        <v>0.13500000000000001</v>
      </c>
      <c r="O223">
        <v>10056.75</v>
      </c>
      <c r="P223">
        <v>2359.9</v>
      </c>
      <c r="Q223">
        <v>0.91</v>
      </c>
      <c r="R223">
        <v>0.94</v>
      </c>
      <c r="S223">
        <v>52.6</v>
      </c>
      <c r="T223">
        <v>3.2</v>
      </c>
      <c r="U223">
        <v>0.43</v>
      </c>
      <c r="V223">
        <v>13.7</v>
      </c>
      <c r="W223">
        <v>224.9</v>
      </c>
      <c r="X223">
        <v>0.17</v>
      </c>
      <c r="Y223">
        <v>52.8</v>
      </c>
      <c r="Z223">
        <v>20.399999999999999</v>
      </c>
      <c r="AA223">
        <v>73.2</v>
      </c>
      <c r="AB223">
        <v>34</v>
      </c>
      <c r="AC223">
        <v>2</v>
      </c>
      <c r="AD223">
        <v>0.28000000000000003</v>
      </c>
      <c r="AE223">
        <v>9.6</v>
      </c>
      <c r="AF223">
        <v>147.5</v>
      </c>
      <c r="AG223">
        <v>0.12</v>
      </c>
      <c r="AH223">
        <v>34.1</v>
      </c>
      <c r="AI223">
        <v>14</v>
      </c>
      <c r="AJ223">
        <v>48.1</v>
      </c>
      <c r="AK223">
        <v>327</v>
      </c>
      <c r="AL223">
        <v>7.9</v>
      </c>
      <c r="AM223">
        <v>0.93</v>
      </c>
      <c r="AN223">
        <v>37.5</v>
      </c>
      <c r="AO223">
        <v>1620.3</v>
      </c>
      <c r="AP223">
        <v>0.17</v>
      </c>
      <c r="AQ223">
        <v>327.5</v>
      </c>
      <c r="AR223">
        <v>85.8</v>
      </c>
      <c r="AS223">
        <v>413.3</v>
      </c>
      <c r="AT223">
        <v>629.70000000000005</v>
      </c>
      <c r="AU223">
        <v>36.6</v>
      </c>
      <c r="AV223">
        <v>5.15</v>
      </c>
      <c r="AW223">
        <v>53.7</v>
      </c>
      <c r="AX223">
        <v>2381.1</v>
      </c>
      <c r="AY223">
        <v>0.38</v>
      </c>
      <c r="AZ223">
        <v>632.20000000000005</v>
      </c>
      <c r="BA223">
        <v>124.8</v>
      </c>
      <c r="BB223">
        <v>756.9</v>
      </c>
      <c r="BC223">
        <v>833450.2</v>
      </c>
      <c r="BD223">
        <v>50.1</v>
      </c>
      <c r="BE223">
        <v>6.9</v>
      </c>
      <c r="BF223">
        <v>215552.6</v>
      </c>
      <c r="BG223">
        <v>3560.1</v>
      </c>
      <c r="BH223">
        <v>2.7</v>
      </c>
      <c r="BI223">
        <v>836824.3</v>
      </c>
      <c r="BJ223">
        <v>322372.90000000002</v>
      </c>
      <c r="BK223">
        <v>1159197.2</v>
      </c>
      <c r="BL223">
        <v>0</v>
      </c>
      <c r="BM223">
        <v>31.57</v>
      </c>
      <c r="BN223">
        <v>2.0099999999999998</v>
      </c>
      <c r="BO223">
        <v>0</v>
      </c>
      <c r="BP223">
        <v>33.58</v>
      </c>
      <c r="BQ223">
        <v>33.42</v>
      </c>
      <c r="BR223">
        <v>2.17</v>
      </c>
      <c r="BS223">
        <v>0</v>
      </c>
      <c r="BT223">
        <v>35.590000000000003</v>
      </c>
      <c r="BU223">
        <v>15838658</v>
      </c>
      <c r="BV223">
        <v>1357207.5</v>
      </c>
      <c r="BW223">
        <v>565</v>
      </c>
      <c r="BX223">
        <v>1652261.2</v>
      </c>
      <c r="BY223">
        <v>0</v>
      </c>
      <c r="BZ223">
        <v>0</v>
      </c>
      <c r="CA223">
        <v>308564.2</v>
      </c>
      <c r="CB223">
        <v>0</v>
      </c>
      <c r="CC223">
        <v>0</v>
      </c>
      <c r="CD223">
        <v>270019.59999999998</v>
      </c>
      <c r="CE223">
        <v>1130901.5</v>
      </c>
      <c r="CF223">
        <v>0</v>
      </c>
      <c r="CG223">
        <v>0</v>
      </c>
      <c r="CH223">
        <v>0</v>
      </c>
      <c r="CI223">
        <v>1427982</v>
      </c>
      <c r="CJ223">
        <v>9961176</v>
      </c>
      <c r="CK223">
        <v>0</v>
      </c>
      <c r="CL223">
        <v>0</v>
      </c>
      <c r="CM223">
        <v>0</v>
      </c>
      <c r="CN223">
        <v>251195.5</v>
      </c>
      <c r="CO223">
        <v>835992.2</v>
      </c>
      <c r="CP223">
        <v>0</v>
      </c>
      <c r="CQ223">
        <v>0.8</v>
      </c>
      <c r="CR223">
        <v>233.1</v>
      </c>
      <c r="CS223">
        <v>0</v>
      </c>
      <c r="CT223">
        <v>438.5</v>
      </c>
      <c r="CU223">
        <v>0</v>
      </c>
      <c r="CV223">
        <v>0</v>
      </c>
      <c r="CW223">
        <v>202.2</v>
      </c>
      <c r="CX223">
        <v>1238.5</v>
      </c>
      <c r="CY223">
        <v>0</v>
      </c>
      <c r="CZ223">
        <v>0</v>
      </c>
      <c r="DA223">
        <v>0</v>
      </c>
      <c r="DB223">
        <v>506.5</v>
      </c>
      <c r="DC223">
        <v>1247.8</v>
      </c>
      <c r="DD223">
        <v>248.1</v>
      </c>
      <c r="DE223">
        <v>0</v>
      </c>
      <c r="DF223">
        <v>0</v>
      </c>
      <c r="DG223">
        <v>132.4</v>
      </c>
      <c r="DH223">
        <v>0</v>
      </c>
      <c r="DI223">
        <v>237.2</v>
      </c>
      <c r="DJ223">
        <v>1.6</v>
      </c>
      <c r="DK223">
        <v>0</v>
      </c>
      <c r="DL223">
        <v>0</v>
      </c>
      <c r="DM223">
        <v>0</v>
      </c>
      <c r="DN223">
        <v>0.2</v>
      </c>
      <c r="DO223">
        <v>0</v>
      </c>
      <c r="DP223">
        <v>0</v>
      </c>
      <c r="DQ223">
        <v>0</v>
      </c>
    </row>
    <row r="224" spans="1:121" x14ac:dyDescent="0.45">
      <c r="A224" t="s">
        <v>172</v>
      </c>
      <c r="B224">
        <v>2026</v>
      </c>
      <c r="C224">
        <v>10754940</v>
      </c>
      <c r="D224">
        <v>629.5</v>
      </c>
      <c r="E224">
        <v>0</v>
      </c>
      <c r="F224">
        <v>110620.3</v>
      </c>
      <c r="G224">
        <v>10866190</v>
      </c>
      <c r="H224">
        <v>10368217.699999999</v>
      </c>
      <c r="I224">
        <v>9031274.6999999993</v>
      </c>
      <c r="J224">
        <v>7653205</v>
      </c>
      <c r="K224">
        <v>13173025</v>
      </c>
      <c r="L224">
        <v>3.5900000000000001E-2</v>
      </c>
      <c r="M224">
        <v>5.3999999999999999E-2</v>
      </c>
      <c r="N224">
        <v>0.13500000000000001</v>
      </c>
      <c r="O224">
        <v>40625.82</v>
      </c>
      <c r="P224">
        <v>2412</v>
      </c>
      <c r="Q224">
        <v>0.91</v>
      </c>
      <c r="R224">
        <v>0.94</v>
      </c>
      <c r="S224">
        <v>46.9</v>
      </c>
      <c r="T224">
        <v>1.9</v>
      </c>
      <c r="U224">
        <v>0.25</v>
      </c>
      <c r="V224">
        <v>13.7</v>
      </c>
      <c r="W224">
        <v>229.7</v>
      </c>
      <c r="X224">
        <v>0.16</v>
      </c>
      <c r="Y224">
        <v>47</v>
      </c>
      <c r="Z224">
        <v>20.6</v>
      </c>
      <c r="AA224">
        <v>67.599999999999994</v>
      </c>
      <c r="AB224">
        <v>32.5</v>
      </c>
      <c r="AC224">
        <v>1.3</v>
      </c>
      <c r="AD224">
        <v>0.17</v>
      </c>
      <c r="AE224">
        <v>10.1</v>
      </c>
      <c r="AF224">
        <v>161.4</v>
      </c>
      <c r="AG224">
        <v>0.12</v>
      </c>
      <c r="AH224">
        <v>32.6</v>
      </c>
      <c r="AI224">
        <v>14.9</v>
      </c>
      <c r="AJ224">
        <v>47.5</v>
      </c>
      <c r="AK224">
        <v>306.10000000000002</v>
      </c>
      <c r="AL224">
        <v>6.7</v>
      </c>
      <c r="AM224">
        <v>0.75</v>
      </c>
      <c r="AN224">
        <v>35.700000000000003</v>
      </c>
      <c r="AO224">
        <v>1546.5</v>
      </c>
      <c r="AP224">
        <v>0.15</v>
      </c>
      <c r="AQ224">
        <v>306.5</v>
      </c>
      <c r="AR224">
        <v>81.8</v>
      </c>
      <c r="AS224">
        <v>388.3</v>
      </c>
      <c r="AT224">
        <v>584.4</v>
      </c>
      <c r="AU224">
        <v>31.7</v>
      </c>
      <c r="AV224">
        <v>4.3899999999999997</v>
      </c>
      <c r="AW224">
        <v>51.5</v>
      </c>
      <c r="AX224">
        <v>2314.9</v>
      </c>
      <c r="AY224">
        <v>0.33</v>
      </c>
      <c r="AZ224">
        <v>586.5</v>
      </c>
      <c r="BA224">
        <v>120.6</v>
      </c>
      <c r="BB224">
        <v>707.1</v>
      </c>
      <c r="BC224">
        <v>769505.7</v>
      </c>
      <c r="BD224">
        <v>31.8</v>
      </c>
      <c r="BE224">
        <v>4.0999999999999996</v>
      </c>
      <c r="BF224">
        <v>223598.2</v>
      </c>
      <c r="BG224">
        <v>3767.6</v>
      </c>
      <c r="BH224">
        <v>2.6</v>
      </c>
      <c r="BI224">
        <v>771579</v>
      </c>
      <c r="BJ224">
        <v>336591.2</v>
      </c>
      <c r="BK224">
        <v>1108170.2</v>
      </c>
      <c r="BL224">
        <v>0</v>
      </c>
      <c r="BM224">
        <v>28.61</v>
      </c>
      <c r="BN224">
        <v>8.02</v>
      </c>
      <c r="BO224">
        <v>0</v>
      </c>
      <c r="BP224">
        <v>36.619999999999997</v>
      </c>
      <c r="BQ224">
        <v>30.28</v>
      </c>
      <c r="BR224">
        <v>8.64</v>
      </c>
      <c r="BS224">
        <v>0</v>
      </c>
      <c r="BT224">
        <v>38.92</v>
      </c>
      <c r="BU224">
        <v>16407003</v>
      </c>
      <c r="BV224">
        <v>1834915.4</v>
      </c>
      <c r="BW224">
        <v>523.79999999999995</v>
      </c>
      <c r="BX224">
        <v>1651939.4</v>
      </c>
      <c r="BY224">
        <v>0</v>
      </c>
      <c r="BZ224">
        <v>0</v>
      </c>
      <c r="CA224">
        <v>155105.4</v>
      </c>
      <c r="CB224">
        <v>0</v>
      </c>
      <c r="CC224">
        <v>0</v>
      </c>
      <c r="CD224">
        <v>350087.6</v>
      </c>
      <c r="CE224">
        <v>1402624.8</v>
      </c>
      <c r="CF224">
        <v>0</v>
      </c>
      <c r="CG224">
        <v>0</v>
      </c>
      <c r="CH224">
        <v>0</v>
      </c>
      <c r="CI224">
        <v>1426085.6</v>
      </c>
      <c r="CJ224">
        <v>9935809</v>
      </c>
      <c r="CK224">
        <v>0</v>
      </c>
      <c r="CL224">
        <v>0</v>
      </c>
      <c r="CM224">
        <v>0</v>
      </c>
      <c r="CN224">
        <v>247691</v>
      </c>
      <c r="CO224">
        <v>1237136.6000000001</v>
      </c>
      <c r="CP224">
        <v>0</v>
      </c>
      <c r="CQ224">
        <v>0.8</v>
      </c>
      <c r="CR224">
        <v>233.1</v>
      </c>
      <c r="CS224">
        <v>0</v>
      </c>
      <c r="CT224">
        <v>438.5</v>
      </c>
      <c r="CU224">
        <v>0</v>
      </c>
      <c r="CV224">
        <v>0</v>
      </c>
      <c r="CW224">
        <v>263.3</v>
      </c>
      <c r="CX224">
        <v>1238.5</v>
      </c>
      <c r="CY224">
        <v>0</v>
      </c>
      <c r="CZ224">
        <v>0</v>
      </c>
      <c r="DA224">
        <v>0</v>
      </c>
      <c r="DB224">
        <v>506.5</v>
      </c>
      <c r="DC224">
        <v>1247.8</v>
      </c>
      <c r="DD224">
        <v>248.1</v>
      </c>
      <c r="DE224">
        <v>0</v>
      </c>
      <c r="DF224">
        <v>0</v>
      </c>
      <c r="DG224">
        <v>132.4</v>
      </c>
      <c r="DH224">
        <v>0</v>
      </c>
      <c r="DI224">
        <v>330.7</v>
      </c>
      <c r="DJ224">
        <v>1.6</v>
      </c>
      <c r="DK224">
        <v>0</v>
      </c>
      <c r="DL224">
        <v>0</v>
      </c>
      <c r="DM224">
        <v>0</v>
      </c>
      <c r="DN224">
        <v>0.21</v>
      </c>
      <c r="DO224">
        <v>0</v>
      </c>
      <c r="DP224">
        <v>0</v>
      </c>
      <c r="DQ224">
        <v>0</v>
      </c>
    </row>
    <row r="225" spans="1:121" x14ac:dyDescent="0.45">
      <c r="A225" t="s">
        <v>172</v>
      </c>
      <c r="B225">
        <v>2028</v>
      </c>
      <c r="C225">
        <v>10962781</v>
      </c>
      <c r="D225">
        <v>604.20000000000005</v>
      </c>
      <c r="E225">
        <v>0</v>
      </c>
      <c r="F225">
        <v>106049.3</v>
      </c>
      <c r="G225">
        <v>11069434.300000001</v>
      </c>
      <c r="H225">
        <v>10568587.4</v>
      </c>
      <c r="I225">
        <v>8200040.7000000002</v>
      </c>
      <c r="J225">
        <v>6965741</v>
      </c>
      <c r="K225">
        <v>13109813</v>
      </c>
      <c r="L225">
        <v>3.5900000000000001E-2</v>
      </c>
      <c r="M225">
        <v>5.3999999999999999E-2</v>
      </c>
      <c r="N225">
        <v>0.13500000000000001</v>
      </c>
      <c r="O225">
        <v>47921.08</v>
      </c>
      <c r="P225">
        <v>2501.4</v>
      </c>
      <c r="Q225">
        <v>0.92</v>
      </c>
      <c r="R225">
        <v>0.94</v>
      </c>
      <c r="S225">
        <v>35.299999999999997</v>
      </c>
      <c r="T225">
        <v>0.7</v>
      </c>
      <c r="U225">
        <v>7.0000000000000007E-2</v>
      </c>
      <c r="V225">
        <v>12.8</v>
      </c>
      <c r="W225">
        <v>201.3</v>
      </c>
      <c r="X225">
        <v>0.15</v>
      </c>
      <c r="Y225">
        <v>35.4</v>
      </c>
      <c r="Z225">
        <v>18.8</v>
      </c>
      <c r="AA225">
        <v>54.2</v>
      </c>
      <c r="AB225">
        <v>26.6</v>
      </c>
      <c r="AC225">
        <v>0.5</v>
      </c>
      <c r="AD225">
        <v>0.05</v>
      </c>
      <c r="AE225">
        <v>9.9</v>
      </c>
      <c r="AF225">
        <v>152</v>
      </c>
      <c r="AG225">
        <v>0.11</v>
      </c>
      <c r="AH225">
        <v>26.7</v>
      </c>
      <c r="AI225">
        <v>14.4</v>
      </c>
      <c r="AJ225">
        <v>41.1</v>
      </c>
      <c r="AK225">
        <v>303.3</v>
      </c>
      <c r="AL225">
        <v>5.9</v>
      </c>
      <c r="AM225">
        <v>0.62</v>
      </c>
      <c r="AN225">
        <v>35.799999999999997</v>
      </c>
      <c r="AO225">
        <v>1567.5</v>
      </c>
      <c r="AP225">
        <v>0.14000000000000001</v>
      </c>
      <c r="AQ225">
        <v>303.60000000000002</v>
      </c>
      <c r="AR225">
        <v>82.6</v>
      </c>
      <c r="AS225">
        <v>386.2</v>
      </c>
      <c r="AT225">
        <v>527</v>
      </c>
      <c r="AU225">
        <v>25.2</v>
      </c>
      <c r="AV225">
        <v>3.44</v>
      </c>
      <c r="AW225">
        <v>49.8</v>
      </c>
      <c r="AX225">
        <v>2191.4</v>
      </c>
      <c r="AY225">
        <v>0.3</v>
      </c>
      <c r="AZ225">
        <v>528.70000000000005</v>
      </c>
      <c r="BA225">
        <v>115.2</v>
      </c>
      <c r="BB225">
        <v>643.9</v>
      </c>
      <c r="BC225">
        <v>609323.19999999995</v>
      </c>
      <c r="BD225">
        <v>11.7</v>
      </c>
      <c r="BE225">
        <v>1.2</v>
      </c>
      <c r="BF225">
        <v>219061</v>
      </c>
      <c r="BG225">
        <v>3469.1</v>
      </c>
      <c r="BH225">
        <v>2.5</v>
      </c>
      <c r="BI225">
        <v>609994</v>
      </c>
      <c r="BJ225">
        <v>323133.09999999998</v>
      </c>
      <c r="BK225">
        <v>933127.1</v>
      </c>
      <c r="BL225">
        <v>0</v>
      </c>
      <c r="BM225">
        <v>24.37</v>
      </c>
      <c r="BN225">
        <v>9.39</v>
      </c>
      <c r="BO225">
        <v>0</v>
      </c>
      <c r="BP225">
        <v>33.75</v>
      </c>
      <c r="BQ225">
        <v>25.8</v>
      </c>
      <c r="BR225">
        <v>10.11</v>
      </c>
      <c r="BS225">
        <v>0</v>
      </c>
      <c r="BT225">
        <v>35.909999999999997</v>
      </c>
      <c r="BU225">
        <v>17243018</v>
      </c>
      <c r="BV225">
        <v>2869393.8</v>
      </c>
      <c r="BW225">
        <v>503.4</v>
      </c>
      <c r="BX225">
        <v>1646281.1</v>
      </c>
      <c r="BY225">
        <v>0</v>
      </c>
      <c r="BZ225">
        <v>0</v>
      </c>
      <c r="CA225">
        <v>1853.7</v>
      </c>
      <c r="CB225">
        <v>0</v>
      </c>
      <c r="CC225">
        <v>0</v>
      </c>
      <c r="CD225">
        <v>442930.6</v>
      </c>
      <c r="CE225">
        <v>1443547.5</v>
      </c>
      <c r="CF225">
        <v>0</v>
      </c>
      <c r="CG225">
        <v>0</v>
      </c>
      <c r="CH225">
        <v>0</v>
      </c>
      <c r="CI225">
        <v>1416109</v>
      </c>
      <c r="CJ225">
        <v>9865329</v>
      </c>
      <c r="CK225">
        <v>0</v>
      </c>
      <c r="CL225">
        <v>0</v>
      </c>
      <c r="CM225">
        <v>0</v>
      </c>
      <c r="CN225">
        <v>243864.3</v>
      </c>
      <c r="CO225">
        <v>2182598.7999999998</v>
      </c>
      <c r="CP225">
        <v>0</v>
      </c>
      <c r="CQ225">
        <v>0.8</v>
      </c>
      <c r="CR225">
        <v>233.1</v>
      </c>
      <c r="CS225">
        <v>0</v>
      </c>
      <c r="CT225">
        <v>330.5</v>
      </c>
      <c r="CU225">
        <v>0</v>
      </c>
      <c r="CV225">
        <v>0</v>
      </c>
      <c r="CW225">
        <v>335</v>
      </c>
      <c r="CX225">
        <v>1238.5</v>
      </c>
      <c r="CY225">
        <v>0</v>
      </c>
      <c r="CZ225">
        <v>0</v>
      </c>
      <c r="DA225">
        <v>0</v>
      </c>
      <c r="DB225">
        <v>506.5</v>
      </c>
      <c r="DC225">
        <v>1247.8</v>
      </c>
      <c r="DD225">
        <v>248.1</v>
      </c>
      <c r="DE225">
        <v>0</v>
      </c>
      <c r="DF225">
        <v>0</v>
      </c>
      <c r="DG225">
        <v>132.4</v>
      </c>
      <c r="DH225">
        <v>0</v>
      </c>
      <c r="DI225">
        <v>573.5</v>
      </c>
      <c r="DJ225">
        <v>1.6</v>
      </c>
      <c r="DK225">
        <v>0</v>
      </c>
      <c r="DL225">
        <v>0</v>
      </c>
      <c r="DM225">
        <v>0</v>
      </c>
      <c r="DN225">
        <v>0.21</v>
      </c>
      <c r="DO225">
        <v>0</v>
      </c>
      <c r="DP225">
        <v>0</v>
      </c>
      <c r="DQ225">
        <v>0</v>
      </c>
    </row>
    <row r="226" spans="1:121" x14ac:dyDescent="0.45">
      <c r="A226" t="s">
        <v>172</v>
      </c>
      <c r="B226">
        <v>2030</v>
      </c>
      <c r="C226">
        <v>11234388</v>
      </c>
      <c r="D226">
        <v>567.70000000000005</v>
      </c>
      <c r="E226">
        <v>0</v>
      </c>
      <c r="F226">
        <v>67725.2</v>
      </c>
      <c r="G226">
        <v>11302680.800000001</v>
      </c>
      <c r="H226">
        <v>10830432.199999999</v>
      </c>
      <c r="I226">
        <v>5246893.9000000004</v>
      </c>
      <c r="J226">
        <v>3164454.5</v>
      </c>
      <c r="K226">
        <v>11473400</v>
      </c>
      <c r="L226">
        <v>3.5900000000000001E-2</v>
      </c>
      <c r="M226">
        <v>5.3999999999999999E-2</v>
      </c>
      <c r="N226">
        <v>0.13500000000000001</v>
      </c>
      <c r="O226">
        <v>68501.87</v>
      </c>
      <c r="P226">
        <v>2620.6999999999998</v>
      </c>
      <c r="Q226">
        <v>0.94</v>
      </c>
      <c r="R226">
        <v>0.95</v>
      </c>
      <c r="S226">
        <v>23.8</v>
      </c>
      <c r="T226">
        <v>0.4</v>
      </c>
      <c r="U226">
        <v>0.04</v>
      </c>
      <c r="V226">
        <v>9.6999999999999993</v>
      </c>
      <c r="W226">
        <v>138.6</v>
      </c>
      <c r="X226">
        <v>0.12</v>
      </c>
      <c r="Y226">
        <v>23.9</v>
      </c>
      <c r="Z226">
        <v>13.8</v>
      </c>
      <c r="AA226">
        <v>37.700000000000003</v>
      </c>
      <c r="AB226">
        <v>22.7</v>
      </c>
      <c r="AC226">
        <v>0.4</v>
      </c>
      <c r="AD226">
        <v>0.04</v>
      </c>
      <c r="AE226">
        <v>9.1</v>
      </c>
      <c r="AF226">
        <v>131.9</v>
      </c>
      <c r="AG226">
        <v>0.11</v>
      </c>
      <c r="AH226">
        <v>22.8</v>
      </c>
      <c r="AI226">
        <v>13</v>
      </c>
      <c r="AJ226">
        <v>35.799999999999997</v>
      </c>
      <c r="AK226">
        <v>309</v>
      </c>
      <c r="AL226">
        <v>6.1</v>
      </c>
      <c r="AM226">
        <v>0.65</v>
      </c>
      <c r="AN226">
        <v>36.5</v>
      </c>
      <c r="AO226">
        <v>1591.3</v>
      </c>
      <c r="AP226">
        <v>0.15</v>
      </c>
      <c r="AQ226">
        <v>309.3</v>
      </c>
      <c r="AR226">
        <v>83.9</v>
      </c>
      <c r="AS226">
        <v>393.3</v>
      </c>
      <c r="AT226">
        <v>494</v>
      </c>
      <c r="AU226">
        <v>22.6</v>
      </c>
      <c r="AV226">
        <v>3.05</v>
      </c>
      <c r="AW226">
        <v>47.4</v>
      </c>
      <c r="AX226">
        <v>2112</v>
      </c>
      <c r="AY226">
        <v>0.27</v>
      </c>
      <c r="AZ226">
        <v>495.5</v>
      </c>
      <c r="BA226">
        <v>110.4</v>
      </c>
      <c r="BB226">
        <v>605.9</v>
      </c>
      <c r="BC226">
        <v>468774.40000000002</v>
      </c>
      <c r="BD226">
        <v>8.8000000000000007</v>
      </c>
      <c r="BE226">
        <v>0.9</v>
      </c>
      <c r="BF226">
        <v>189372.7</v>
      </c>
      <c r="BG226">
        <v>2724</v>
      </c>
      <c r="BH226">
        <v>2.4</v>
      </c>
      <c r="BI226">
        <v>469278.9</v>
      </c>
      <c r="BJ226">
        <v>271202.8</v>
      </c>
      <c r="BK226">
        <v>740481.7</v>
      </c>
      <c r="BL226">
        <v>0</v>
      </c>
      <c r="BM226">
        <v>23.71</v>
      </c>
      <c r="BN226">
        <v>13.5</v>
      </c>
      <c r="BO226">
        <v>0</v>
      </c>
      <c r="BP226">
        <v>37.200000000000003</v>
      </c>
      <c r="BQ226">
        <v>25.1</v>
      </c>
      <c r="BR226">
        <v>14.51</v>
      </c>
      <c r="BS226">
        <v>0</v>
      </c>
      <c r="BT226">
        <v>39.61</v>
      </c>
      <c r="BU226">
        <v>19669570</v>
      </c>
      <c r="BV226">
        <v>6055787</v>
      </c>
      <c r="BW226">
        <v>470</v>
      </c>
      <c r="BX226">
        <v>1316850</v>
      </c>
      <c r="BY226">
        <v>0</v>
      </c>
      <c r="BZ226">
        <v>0</v>
      </c>
      <c r="CA226">
        <v>0</v>
      </c>
      <c r="CB226">
        <v>0</v>
      </c>
      <c r="CC226">
        <v>0</v>
      </c>
      <c r="CD226">
        <v>566379.30000000005</v>
      </c>
      <c r="CE226">
        <v>1113299.5</v>
      </c>
      <c r="CF226">
        <v>0</v>
      </c>
      <c r="CG226">
        <v>0</v>
      </c>
      <c r="CH226">
        <v>0</v>
      </c>
      <c r="CI226">
        <v>1398922.1</v>
      </c>
      <c r="CJ226">
        <v>9784241</v>
      </c>
      <c r="CK226">
        <v>0</v>
      </c>
      <c r="CL226">
        <v>0</v>
      </c>
      <c r="CM226">
        <v>0</v>
      </c>
      <c r="CN226">
        <v>304827.8</v>
      </c>
      <c r="CO226">
        <v>5184580</v>
      </c>
      <c r="CP226">
        <v>0</v>
      </c>
      <c r="CQ226">
        <v>0.8</v>
      </c>
      <c r="CR226">
        <v>190</v>
      </c>
      <c r="CS226">
        <v>0</v>
      </c>
      <c r="CT226">
        <v>252.5</v>
      </c>
      <c r="CU226">
        <v>0</v>
      </c>
      <c r="CV226">
        <v>0</v>
      </c>
      <c r="CW226">
        <v>429.3</v>
      </c>
      <c r="CX226">
        <v>1238.5</v>
      </c>
      <c r="CY226">
        <v>0</v>
      </c>
      <c r="CZ226">
        <v>0</v>
      </c>
      <c r="DA226">
        <v>0</v>
      </c>
      <c r="DB226">
        <v>506.5</v>
      </c>
      <c r="DC226">
        <v>1247.8</v>
      </c>
      <c r="DD226">
        <v>165.9</v>
      </c>
      <c r="DE226">
        <v>0</v>
      </c>
      <c r="DF226">
        <v>0</v>
      </c>
      <c r="DG226">
        <v>163.4</v>
      </c>
      <c r="DH226">
        <v>0</v>
      </c>
      <c r="DI226">
        <v>1365.9</v>
      </c>
      <c r="DJ226">
        <v>1.6</v>
      </c>
      <c r="DK226">
        <v>0</v>
      </c>
      <c r="DL226">
        <v>0</v>
      </c>
      <c r="DM226">
        <v>0</v>
      </c>
      <c r="DN226">
        <v>0.21</v>
      </c>
      <c r="DO226">
        <v>0</v>
      </c>
      <c r="DP226">
        <v>0</v>
      </c>
      <c r="DQ226">
        <v>0</v>
      </c>
    </row>
    <row r="227" spans="1:121" x14ac:dyDescent="0.45">
      <c r="A227" t="s">
        <v>172</v>
      </c>
      <c r="B227">
        <v>2035</v>
      </c>
      <c r="C227">
        <v>12009599</v>
      </c>
      <c r="D227">
        <v>662.5</v>
      </c>
      <c r="E227">
        <v>0</v>
      </c>
      <c r="F227">
        <v>75399.199999999997</v>
      </c>
      <c r="G227">
        <v>12085660.9</v>
      </c>
      <c r="H227">
        <v>11577779.9</v>
      </c>
      <c r="I227">
        <v>5957290.2000000002</v>
      </c>
      <c r="J227">
        <v>3676376</v>
      </c>
      <c r="K227">
        <v>10195998</v>
      </c>
      <c r="L227">
        <v>3.5900000000000001E-2</v>
      </c>
      <c r="M227">
        <v>5.3999999999999999E-2</v>
      </c>
      <c r="N227">
        <v>0.13500000000000001</v>
      </c>
      <c r="O227">
        <v>94690.51</v>
      </c>
      <c r="P227">
        <v>2961.7</v>
      </c>
      <c r="Q227">
        <v>0.96</v>
      </c>
      <c r="R227">
        <v>0.96</v>
      </c>
      <c r="S227">
        <v>18.899999999999999</v>
      </c>
      <c r="T227">
        <v>0.4</v>
      </c>
      <c r="U227">
        <v>0.04</v>
      </c>
      <c r="V227">
        <v>8.1</v>
      </c>
      <c r="W227">
        <v>111.5</v>
      </c>
      <c r="X227">
        <v>0.12</v>
      </c>
      <c r="Y227">
        <v>18.899999999999999</v>
      </c>
      <c r="Z227">
        <v>11.5</v>
      </c>
      <c r="AA227">
        <v>30.4</v>
      </c>
      <c r="AB227">
        <v>18.100000000000001</v>
      </c>
      <c r="AC227">
        <v>0.4</v>
      </c>
      <c r="AD227">
        <v>0.04</v>
      </c>
      <c r="AE227">
        <v>7.4</v>
      </c>
      <c r="AF227">
        <v>105.7</v>
      </c>
      <c r="AG227">
        <v>0.11</v>
      </c>
      <c r="AH227">
        <v>18.100000000000001</v>
      </c>
      <c r="AI227">
        <v>10.6</v>
      </c>
      <c r="AJ227">
        <v>28.7</v>
      </c>
      <c r="AK227">
        <v>313.3</v>
      </c>
      <c r="AL227">
        <v>6.3</v>
      </c>
      <c r="AM227">
        <v>0.67</v>
      </c>
      <c r="AN227">
        <v>36.9</v>
      </c>
      <c r="AO227">
        <v>1610</v>
      </c>
      <c r="AP227">
        <v>0.15</v>
      </c>
      <c r="AQ227">
        <v>313.7</v>
      </c>
      <c r="AR227">
        <v>84.9</v>
      </c>
      <c r="AS227">
        <v>398.6</v>
      </c>
      <c r="AT227">
        <v>450.1</v>
      </c>
      <c r="AU227">
        <v>18.600000000000001</v>
      </c>
      <c r="AV227">
        <v>2.4700000000000002</v>
      </c>
      <c r="AW227">
        <v>45.5</v>
      </c>
      <c r="AX227">
        <v>1981.7</v>
      </c>
      <c r="AY227">
        <v>0.26</v>
      </c>
      <c r="AZ227">
        <v>451.3</v>
      </c>
      <c r="BA227">
        <v>104.6</v>
      </c>
      <c r="BB227">
        <v>555.9</v>
      </c>
      <c r="BC227">
        <v>352416.5</v>
      </c>
      <c r="BD227">
        <v>6.9</v>
      </c>
      <c r="BE227">
        <v>0.7</v>
      </c>
      <c r="BF227">
        <v>151216.79999999999</v>
      </c>
      <c r="BG227">
        <v>2078.6</v>
      </c>
      <c r="BH227">
        <v>2.2000000000000002</v>
      </c>
      <c r="BI227">
        <v>352810.9</v>
      </c>
      <c r="BJ227">
        <v>213764.7</v>
      </c>
      <c r="BK227">
        <v>566575.6</v>
      </c>
      <c r="BL227">
        <v>0</v>
      </c>
      <c r="BM227">
        <v>22.26</v>
      </c>
      <c r="BN227">
        <v>19.39</v>
      </c>
      <c r="BO227">
        <v>0</v>
      </c>
      <c r="BP227">
        <v>41.64</v>
      </c>
      <c r="BQ227">
        <v>23.57</v>
      </c>
      <c r="BR227">
        <v>20.92</v>
      </c>
      <c r="BS227">
        <v>0</v>
      </c>
      <c r="BT227">
        <v>44.5</v>
      </c>
      <c r="BU227">
        <v>18655468</v>
      </c>
      <c r="BV227">
        <v>6128370.5</v>
      </c>
      <c r="BW227">
        <v>570.1</v>
      </c>
      <c r="BX227">
        <v>682643.4</v>
      </c>
      <c r="BY227">
        <v>0</v>
      </c>
      <c r="BZ227">
        <v>0</v>
      </c>
      <c r="CA227">
        <v>1853.7</v>
      </c>
      <c r="CB227">
        <v>0</v>
      </c>
      <c r="CC227">
        <v>0</v>
      </c>
      <c r="CD227">
        <v>724548</v>
      </c>
      <c r="CE227">
        <v>759746.8</v>
      </c>
      <c r="CF227">
        <v>0</v>
      </c>
      <c r="CG227">
        <v>51318.400000000001</v>
      </c>
      <c r="CH227">
        <v>0</v>
      </c>
      <c r="CI227">
        <v>1363190</v>
      </c>
      <c r="CJ227">
        <v>9667775</v>
      </c>
      <c r="CK227">
        <v>0</v>
      </c>
      <c r="CL227">
        <v>0</v>
      </c>
      <c r="CM227">
        <v>0</v>
      </c>
      <c r="CN227">
        <v>294322.7</v>
      </c>
      <c r="CO227">
        <v>5109500</v>
      </c>
      <c r="CP227">
        <v>0</v>
      </c>
      <c r="CQ227">
        <v>0.8</v>
      </c>
      <c r="CR227">
        <v>105.9</v>
      </c>
      <c r="CS227">
        <v>0</v>
      </c>
      <c r="CT227">
        <v>252.5</v>
      </c>
      <c r="CU227">
        <v>0</v>
      </c>
      <c r="CV227">
        <v>0</v>
      </c>
      <c r="CW227">
        <v>559</v>
      </c>
      <c r="CX227">
        <v>1238.5</v>
      </c>
      <c r="CY227">
        <v>0</v>
      </c>
      <c r="CZ227">
        <v>896.8</v>
      </c>
      <c r="DA227">
        <v>0</v>
      </c>
      <c r="DB227">
        <v>506.5</v>
      </c>
      <c r="DC227">
        <v>1247.8</v>
      </c>
      <c r="DD227">
        <v>165.9</v>
      </c>
      <c r="DE227">
        <v>0</v>
      </c>
      <c r="DF227">
        <v>0</v>
      </c>
      <c r="DG227">
        <v>163.4</v>
      </c>
      <c r="DH227">
        <v>0</v>
      </c>
      <c r="DI227">
        <v>1365.9</v>
      </c>
      <c r="DJ227">
        <v>1.6</v>
      </c>
      <c r="DK227">
        <v>0</v>
      </c>
      <c r="DL227">
        <v>0</v>
      </c>
      <c r="DM227">
        <v>0</v>
      </c>
      <c r="DN227">
        <v>0.21</v>
      </c>
      <c r="DO227">
        <v>0</v>
      </c>
      <c r="DP227">
        <v>0</v>
      </c>
      <c r="DQ227">
        <v>0</v>
      </c>
    </row>
    <row r="228" spans="1:121" x14ac:dyDescent="0.45">
      <c r="A228" t="s">
        <v>172</v>
      </c>
      <c r="B228">
        <v>2040</v>
      </c>
      <c r="C228">
        <v>12935759</v>
      </c>
      <c r="D228">
        <v>11480.7</v>
      </c>
      <c r="E228">
        <v>0</v>
      </c>
      <c r="F228">
        <v>96781.9</v>
      </c>
      <c r="G228">
        <v>13044021.9</v>
      </c>
      <c r="H228">
        <v>12470643</v>
      </c>
      <c r="I228">
        <v>6938485.0999999996</v>
      </c>
      <c r="J228">
        <v>5534654.5</v>
      </c>
      <c r="K228">
        <v>11131633</v>
      </c>
      <c r="L228">
        <v>3.5900000000000001E-2</v>
      </c>
      <c r="M228">
        <v>5.3999999999999999E-2</v>
      </c>
      <c r="N228">
        <v>0.13500000000000001</v>
      </c>
      <c r="O228">
        <v>93395.09</v>
      </c>
      <c r="P228">
        <v>3317.7</v>
      </c>
      <c r="Q228">
        <v>0.95</v>
      </c>
      <c r="R228">
        <v>0.95</v>
      </c>
      <c r="S228">
        <v>20.100000000000001</v>
      </c>
      <c r="T228">
        <v>0.4</v>
      </c>
      <c r="U228">
        <v>0.04</v>
      </c>
      <c r="V228">
        <v>8.3000000000000007</v>
      </c>
      <c r="W228">
        <v>118.2</v>
      </c>
      <c r="X228">
        <v>0.12</v>
      </c>
      <c r="Y228">
        <v>20.100000000000001</v>
      </c>
      <c r="Z228">
        <v>11.8</v>
      </c>
      <c r="AA228">
        <v>32</v>
      </c>
      <c r="AB228">
        <v>23.9</v>
      </c>
      <c r="AC228">
        <v>0.5</v>
      </c>
      <c r="AD228">
        <v>0.05</v>
      </c>
      <c r="AE228">
        <v>7.7</v>
      </c>
      <c r="AF228">
        <v>135.6</v>
      </c>
      <c r="AG228">
        <v>0.1</v>
      </c>
      <c r="AH228">
        <v>23.9</v>
      </c>
      <c r="AI228">
        <v>11.8</v>
      </c>
      <c r="AJ228">
        <v>35.700000000000003</v>
      </c>
      <c r="AK228">
        <v>291.2</v>
      </c>
      <c r="AL228">
        <v>6.1</v>
      </c>
      <c r="AM228">
        <v>0.66</v>
      </c>
      <c r="AN228">
        <v>34.1</v>
      </c>
      <c r="AO228">
        <v>1492</v>
      </c>
      <c r="AP228">
        <v>0.14000000000000001</v>
      </c>
      <c r="AQ228">
        <v>291.5</v>
      </c>
      <c r="AR228">
        <v>78.599999999999994</v>
      </c>
      <c r="AS228">
        <v>370.1</v>
      </c>
      <c r="AT228">
        <v>431.3</v>
      </c>
      <c r="AU228">
        <v>14.2</v>
      </c>
      <c r="AV228">
        <v>1.8</v>
      </c>
      <c r="AW228">
        <v>46.8</v>
      </c>
      <c r="AX228">
        <v>2019.3</v>
      </c>
      <c r="AY228">
        <v>0.24</v>
      </c>
      <c r="AZ228">
        <v>432.2</v>
      </c>
      <c r="BA228">
        <v>107</v>
      </c>
      <c r="BB228">
        <v>539.20000000000005</v>
      </c>
      <c r="BC228">
        <v>375780.4</v>
      </c>
      <c r="BD228">
        <v>7.1</v>
      </c>
      <c r="BE228">
        <v>0.7</v>
      </c>
      <c r="BF228">
        <v>154069.6</v>
      </c>
      <c r="BG228">
        <v>2207.4</v>
      </c>
      <c r="BH228">
        <v>2.2000000000000002</v>
      </c>
      <c r="BI228">
        <v>376184.8</v>
      </c>
      <c r="BJ228">
        <v>220460.2</v>
      </c>
      <c r="BK228">
        <v>596645</v>
      </c>
      <c r="BL228">
        <v>0</v>
      </c>
      <c r="BM228">
        <v>21.83</v>
      </c>
      <c r="BN228">
        <v>19.95</v>
      </c>
      <c r="BO228">
        <v>0</v>
      </c>
      <c r="BP228">
        <v>41.78</v>
      </c>
      <c r="BQ228">
        <v>23.13</v>
      </c>
      <c r="BR228">
        <v>21.57</v>
      </c>
      <c r="BS228">
        <v>0</v>
      </c>
      <c r="BT228">
        <v>44.7</v>
      </c>
      <c r="BU228">
        <v>18685524</v>
      </c>
      <c r="BV228">
        <v>6105536.5</v>
      </c>
      <c r="BW228">
        <v>9834.7000000000007</v>
      </c>
      <c r="BX228">
        <v>678426.8</v>
      </c>
      <c r="BY228">
        <v>0</v>
      </c>
      <c r="BZ228">
        <v>0</v>
      </c>
      <c r="CA228">
        <v>0</v>
      </c>
      <c r="CB228">
        <v>0</v>
      </c>
      <c r="CC228">
        <v>0</v>
      </c>
      <c r="CD228">
        <v>745852.6</v>
      </c>
      <c r="CE228">
        <v>747642.7</v>
      </c>
      <c r="CF228">
        <v>0</v>
      </c>
      <c r="CG228">
        <v>102020</v>
      </c>
      <c r="CH228">
        <v>0</v>
      </c>
      <c r="CI228">
        <v>1360224.6</v>
      </c>
      <c r="CJ228">
        <v>9681839</v>
      </c>
      <c r="CK228">
        <v>0</v>
      </c>
      <c r="CL228">
        <v>0</v>
      </c>
      <c r="CM228">
        <v>0</v>
      </c>
      <c r="CN228">
        <v>284297</v>
      </c>
      <c r="CO228">
        <v>5075387</v>
      </c>
      <c r="CP228">
        <v>0</v>
      </c>
      <c r="CQ228">
        <v>5.2</v>
      </c>
      <c r="CR228">
        <v>105.9</v>
      </c>
      <c r="CS228">
        <v>0</v>
      </c>
      <c r="CT228">
        <v>252.5</v>
      </c>
      <c r="CU228">
        <v>0</v>
      </c>
      <c r="CV228">
        <v>0</v>
      </c>
      <c r="CW228">
        <v>592.6</v>
      </c>
      <c r="CX228">
        <v>1238.5</v>
      </c>
      <c r="CY228">
        <v>0</v>
      </c>
      <c r="CZ228">
        <v>2286.1</v>
      </c>
      <c r="DA228">
        <v>0</v>
      </c>
      <c r="DB228">
        <v>506.5</v>
      </c>
      <c r="DC228">
        <v>1247.8</v>
      </c>
      <c r="DD228">
        <v>165.9</v>
      </c>
      <c r="DE228">
        <v>0</v>
      </c>
      <c r="DF228">
        <v>0</v>
      </c>
      <c r="DG228">
        <v>163.4</v>
      </c>
      <c r="DH228">
        <v>0</v>
      </c>
      <c r="DI228">
        <v>1365.9</v>
      </c>
      <c r="DJ228">
        <v>31.3</v>
      </c>
      <c r="DK228">
        <v>0</v>
      </c>
      <c r="DL228">
        <v>0</v>
      </c>
      <c r="DM228">
        <v>0</v>
      </c>
      <c r="DN228">
        <v>0.21</v>
      </c>
      <c r="DO228">
        <v>0</v>
      </c>
      <c r="DP228">
        <v>0</v>
      </c>
      <c r="DQ228">
        <v>0</v>
      </c>
    </row>
    <row r="229" spans="1:121" x14ac:dyDescent="0.45">
      <c r="A229" t="s">
        <v>172</v>
      </c>
      <c r="B229">
        <v>2045</v>
      </c>
      <c r="C229">
        <v>13812371</v>
      </c>
      <c r="D229">
        <v>47278.5</v>
      </c>
      <c r="E229">
        <v>0</v>
      </c>
      <c r="F229">
        <v>98968.7</v>
      </c>
      <c r="G229">
        <v>13958619.199999999</v>
      </c>
      <c r="H229">
        <v>13315722.6</v>
      </c>
      <c r="I229">
        <v>7640247.9000000004</v>
      </c>
      <c r="J229">
        <v>6025409</v>
      </c>
      <c r="K229">
        <v>11390830</v>
      </c>
      <c r="L229">
        <v>3.5900000000000001E-2</v>
      </c>
      <c r="M229">
        <v>5.3999999999999999E-2</v>
      </c>
      <c r="N229">
        <v>0.13500000000000001</v>
      </c>
      <c r="O229">
        <v>91207.37</v>
      </c>
      <c r="P229">
        <v>3598.8</v>
      </c>
      <c r="Q229">
        <v>0.94</v>
      </c>
      <c r="R229">
        <v>0.93</v>
      </c>
      <c r="S229">
        <v>27</v>
      </c>
      <c r="T229">
        <v>0.5</v>
      </c>
      <c r="U229">
        <v>0.05</v>
      </c>
      <c r="V229">
        <v>8.9</v>
      </c>
      <c r="W229">
        <v>153.9</v>
      </c>
      <c r="X229">
        <v>0.12</v>
      </c>
      <c r="Y229">
        <v>27</v>
      </c>
      <c r="Z229">
        <v>13.5</v>
      </c>
      <c r="AA229">
        <v>40.6</v>
      </c>
      <c r="AB229">
        <v>32.200000000000003</v>
      </c>
      <c r="AC229">
        <v>0.6</v>
      </c>
      <c r="AD229">
        <v>0.06</v>
      </c>
      <c r="AE229">
        <v>8.5</v>
      </c>
      <c r="AF229">
        <v>178.4</v>
      </c>
      <c r="AG229">
        <v>0.1</v>
      </c>
      <c r="AH229">
        <v>32.200000000000003</v>
      </c>
      <c r="AI229">
        <v>13.9</v>
      </c>
      <c r="AJ229">
        <v>46.1</v>
      </c>
      <c r="AK229">
        <v>252.9</v>
      </c>
      <c r="AL229">
        <v>5.4</v>
      </c>
      <c r="AM229">
        <v>0.59</v>
      </c>
      <c r="AN229">
        <v>29.5</v>
      </c>
      <c r="AO229">
        <v>1295</v>
      </c>
      <c r="AP229">
        <v>0.12</v>
      </c>
      <c r="AQ229">
        <v>253.3</v>
      </c>
      <c r="AR229">
        <v>68.099999999999994</v>
      </c>
      <c r="AS229">
        <v>321.39999999999998</v>
      </c>
      <c r="AT229">
        <v>445</v>
      </c>
      <c r="AU229">
        <v>13.4</v>
      </c>
      <c r="AV229">
        <v>1.66</v>
      </c>
      <c r="AW229">
        <v>49.2</v>
      </c>
      <c r="AX229">
        <v>2128.1999999999998</v>
      </c>
      <c r="AY229">
        <v>0.24</v>
      </c>
      <c r="AZ229">
        <v>445.9</v>
      </c>
      <c r="BA229">
        <v>112.7</v>
      </c>
      <c r="BB229">
        <v>558.6</v>
      </c>
      <c r="BC229">
        <v>522905.8</v>
      </c>
      <c r="BD229">
        <v>9.9</v>
      </c>
      <c r="BE229">
        <v>1</v>
      </c>
      <c r="BF229">
        <v>171964.2</v>
      </c>
      <c r="BG229">
        <v>2978</v>
      </c>
      <c r="BH229">
        <v>2.2999999999999998</v>
      </c>
      <c r="BI229">
        <v>523468.5</v>
      </c>
      <c r="BJ229">
        <v>261338.2</v>
      </c>
      <c r="BK229">
        <v>784806.8</v>
      </c>
      <c r="BL229">
        <v>0</v>
      </c>
      <c r="BM229">
        <v>21.73</v>
      </c>
      <c r="BN229">
        <v>19.75</v>
      </c>
      <c r="BO229">
        <v>0</v>
      </c>
      <c r="BP229">
        <v>41.48</v>
      </c>
      <c r="BQ229">
        <v>23.03</v>
      </c>
      <c r="BR229">
        <v>21.42</v>
      </c>
      <c r="BS229">
        <v>0</v>
      </c>
      <c r="BT229">
        <v>44.45</v>
      </c>
      <c r="BU229">
        <v>19363702</v>
      </c>
      <c r="BV229">
        <v>6318371</v>
      </c>
      <c r="BW229">
        <v>40533.1</v>
      </c>
      <c r="BX229">
        <v>688448.3</v>
      </c>
      <c r="BY229">
        <v>0</v>
      </c>
      <c r="BZ229">
        <v>0</v>
      </c>
      <c r="CA229">
        <v>0</v>
      </c>
      <c r="CB229">
        <v>0</v>
      </c>
      <c r="CC229">
        <v>0</v>
      </c>
      <c r="CD229">
        <v>779906.2</v>
      </c>
      <c r="CE229">
        <v>1091697.5</v>
      </c>
      <c r="CF229">
        <v>0</v>
      </c>
      <c r="CG229">
        <v>105677.1</v>
      </c>
      <c r="CH229">
        <v>0</v>
      </c>
      <c r="CI229">
        <v>1382049.9</v>
      </c>
      <c r="CJ229">
        <v>9736924</v>
      </c>
      <c r="CK229">
        <v>0</v>
      </c>
      <c r="CL229">
        <v>0</v>
      </c>
      <c r="CM229">
        <v>0</v>
      </c>
      <c r="CN229">
        <v>395507.9</v>
      </c>
      <c r="CO229">
        <v>5142957</v>
      </c>
      <c r="CP229">
        <v>0</v>
      </c>
      <c r="CQ229">
        <v>21.2</v>
      </c>
      <c r="CR229">
        <v>105.9</v>
      </c>
      <c r="CS229">
        <v>0</v>
      </c>
      <c r="CT229">
        <v>0</v>
      </c>
      <c r="CU229">
        <v>0</v>
      </c>
      <c r="CV229">
        <v>0</v>
      </c>
      <c r="CW229">
        <v>636</v>
      </c>
      <c r="CX229">
        <v>1238.5</v>
      </c>
      <c r="CY229">
        <v>0</v>
      </c>
      <c r="CZ229">
        <v>3115.6</v>
      </c>
      <c r="DA229">
        <v>0</v>
      </c>
      <c r="DB229">
        <v>506.5</v>
      </c>
      <c r="DC229">
        <v>1247.8</v>
      </c>
      <c r="DD229">
        <v>165.9</v>
      </c>
      <c r="DE229">
        <v>0</v>
      </c>
      <c r="DF229">
        <v>0</v>
      </c>
      <c r="DG229">
        <v>218.7</v>
      </c>
      <c r="DH229">
        <v>0</v>
      </c>
      <c r="DI229">
        <v>1365.9</v>
      </c>
      <c r="DJ229">
        <v>122.3</v>
      </c>
      <c r="DK229">
        <v>0</v>
      </c>
      <c r="DL229">
        <v>0</v>
      </c>
      <c r="DM229">
        <v>0</v>
      </c>
      <c r="DN229">
        <v>0.21</v>
      </c>
      <c r="DO229">
        <v>0</v>
      </c>
      <c r="DP229">
        <v>0</v>
      </c>
      <c r="DQ229">
        <v>0</v>
      </c>
    </row>
    <row r="230" spans="1:121" x14ac:dyDescent="0.45">
      <c r="A230" t="s">
        <v>172</v>
      </c>
      <c r="B230">
        <v>2050</v>
      </c>
      <c r="C230">
        <v>14719064</v>
      </c>
      <c r="D230">
        <v>177959.3</v>
      </c>
      <c r="E230">
        <v>0</v>
      </c>
      <c r="F230">
        <v>96469.2</v>
      </c>
      <c r="G230">
        <v>14993492.300000001</v>
      </c>
      <c r="H230">
        <v>14189776.5</v>
      </c>
      <c r="I230">
        <v>5643406.7999999998</v>
      </c>
      <c r="J230">
        <v>5743234</v>
      </c>
      <c r="K230">
        <v>13473957</v>
      </c>
      <c r="L230">
        <v>3.5900000000000001E-2</v>
      </c>
      <c r="M230">
        <v>5.3999999999999999E-2</v>
      </c>
      <c r="N230">
        <v>0.13500000000000001</v>
      </c>
      <c r="O230">
        <v>89980.53</v>
      </c>
      <c r="P230">
        <v>3826.3</v>
      </c>
      <c r="Q230">
        <v>0.93</v>
      </c>
      <c r="R230">
        <v>0.92</v>
      </c>
      <c r="S230">
        <v>31.2</v>
      </c>
      <c r="T230">
        <v>0.6</v>
      </c>
      <c r="U230">
        <v>0.06</v>
      </c>
      <c r="V230">
        <v>8.5</v>
      </c>
      <c r="W230">
        <v>173.8</v>
      </c>
      <c r="X230">
        <v>0.1</v>
      </c>
      <c r="Y230">
        <v>31.2</v>
      </c>
      <c r="Z230">
        <v>13.7</v>
      </c>
      <c r="AA230">
        <v>44.9</v>
      </c>
      <c r="AB230">
        <v>36.1</v>
      </c>
      <c r="AC230">
        <v>0.7</v>
      </c>
      <c r="AD230">
        <v>7.0000000000000007E-2</v>
      </c>
      <c r="AE230">
        <v>8.5</v>
      </c>
      <c r="AF230">
        <v>198.2</v>
      </c>
      <c r="AG230">
        <v>0.1</v>
      </c>
      <c r="AH230">
        <v>36.200000000000003</v>
      </c>
      <c r="AI230">
        <v>14.4</v>
      </c>
      <c r="AJ230">
        <v>50.6</v>
      </c>
      <c r="AK230">
        <v>231.8</v>
      </c>
      <c r="AL230">
        <v>5.0999999999999996</v>
      </c>
      <c r="AM230">
        <v>0.55000000000000004</v>
      </c>
      <c r="AN230">
        <v>26.9</v>
      </c>
      <c r="AO230">
        <v>1184.7</v>
      </c>
      <c r="AP230">
        <v>0.11</v>
      </c>
      <c r="AQ230">
        <v>232.1</v>
      </c>
      <c r="AR230">
        <v>62.3</v>
      </c>
      <c r="AS230">
        <v>294.39999999999998</v>
      </c>
      <c r="AT230">
        <v>437.4</v>
      </c>
      <c r="AU230">
        <v>11.7</v>
      </c>
      <c r="AV230">
        <v>1.39</v>
      </c>
      <c r="AW230">
        <v>49.3</v>
      </c>
      <c r="AX230">
        <v>2156.3000000000002</v>
      </c>
      <c r="AY230">
        <v>0.22</v>
      </c>
      <c r="AZ230">
        <v>438.1</v>
      </c>
      <c r="BA230">
        <v>113.7</v>
      </c>
      <c r="BB230">
        <v>551.79999999999995</v>
      </c>
      <c r="BC230">
        <v>710568.1</v>
      </c>
      <c r="BD230">
        <v>13.4</v>
      </c>
      <c r="BE230">
        <v>1.3</v>
      </c>
      <c r="BF230">
        <v>193096.6</v>
      </c>
      <c r="BG230">
        <v>3956.9</v>
      </c>
      <c r="BH230">
        <v>2.4</v>
      </c>
      <c r="BI230">
        <v>711332.8</v>
      </c>
      <c r="BJ230">
        <v>311660.90000000002</v>
      </c>
      <c r="BK230">
        <v>1022993.7</v>
      </c>
      <c r="BL230">
        <v>0</v>
      </c>
      <c r="BM230">
        <v>21.62</v>
      </c>
      <c r="BN230">
        <v>19.13</v>
      </c>
      <c r="BO230">
        <v>0</v>
      </c>
      <c r="BP230">
        <v>40.75</v>
      </c>
      <c r="BQ230">
        <v>22.98</v>
      </c>
      <c r="BR230">
        <v>20.92</v>
      </c>
      <c r="BS230">
        <v>0</v>
      </c>
      <c r="BT230">
        <v>43.91</v>
      </c>
      <c r="BU230">
        <v>22778374</v>
      </c>
      <c r="BV230">
        <v>9350085</v>
      </c>
      <c r="BW230">
        <v>151557.29999999999</v>
      </c>
      <c r="BX230">
        <v>670287.1</v>
      </c>
      <c r="BY230">
        <v>0</v>
      </c>
      <c r="BZ230">
        <v>0</v>
      </c>
      <c r="CA230">
        <v>0</v>
      </c>
      <c r="CB230">
        <v>0</v>
      </c>
      <c r="CC230">
        <v>0</v>
      </c>
      <c r="CD230">
        <v>834193</v>
      </c>
      <c r="CE230">
        <v>1489941.2</v>
      </c>
      <c r="CF230">
        <v>0</v>
      </c>
      <c r="CG230">
        <v>138784</v>
      </c>
      <c r="CH230">
        <v>0</v>
      </c>
      <c r="CI230">
        <v>1333402.6000000001</v>
      </c>
      <c r="CJ230">
        <v>9644316</v>
      </c>
      <c r="CK230">
        <v>0</v>
      </c>
      <c r="CL230">
        <v>0</v>
      </c>
      <c r="CM230">
        <v>0</v>
      </c>
      <c r="CN230">
        <v>1561080.8</v>
      </c>
      <c r="CO230">
        <v>6954812</v>
      </c>
      <c r="CP230">
        <v>0</v>
      </c>
      <c r="CQ230">
        <v>108.3</v>
      </c>
      <c r="CR230">
        <v>105.9</v>
      </c>
      <c r="CS230">
        <v>0</v>
      </c>
      <c r="CT230">
        <v>0</v>
      </c>
      <c r="CU230">
        <v>0</v>
      </c>
      <c r="CV230">
        <v>0</v>
      </c>
      <c r="CW230">
        <v>695.7</v>
      </c>
      <c r="CX230">
        <v>1238.5</v>
      </c>
      <c r="CY230">
        <v>0</v>
      </c>
      <c r="CZ230">
        <v>3246.2</v>
      </c>
      <c r="DA230">
        <v>0</v>
      </c>
      <c r="DB230">
        <v>506.5</v>
      </c>
      <c r="DC230">
        <v>1247.8</v>
      </c>
      <c r="DD230">
        <v>0</v>
      </c>
      <c r="DE230">
        <v>0</v>
      </c>
      <c r="DF230">
        <v>0</v>
      </c>
      <c r="DG230">
        <v>748.8</v>
      </c>
      <c r="DH230">
        <v>0</v>
      </c>
      <c r="DI230">
        <v>1870.5</v>
      </c>
      <c r="DJ230">
        <v>470.5</v>
      </c>
      <c r="DK230">
        <v>0</v>
      </c>
      <c r="DL230">
        <v>0</v>
      </c>
      <c r="DM230">
        <v>0</v>
      </c>
      <c r="DN230">
        <v>0.21</v>
      </c>
      <c r="DO230">
        <v>0</v>
      </c>
      <c r="DP230">
        <v>0</v>
      </c>
      <c r="DQ230">
        <v>0</v>
      </c>
    </row>
    <row r="231" spans="1:121" x14ac:dyDescent="0.45">
      <c r="A231" t="s">
        <v>175</v>
      </c>
      <c r="B231">
        <v>2024</v>
      </c>
      <c r="C231">
        <v>83972136</v>
      </c>
      <c r="D231">
        <v>1037307.6</v>
      </c>
      <c r="E231">
        <v>253195.6</v>
      </c>
      <c r="F231">
        <v>201555.7</v>
      </c>
      <c r="G231">
        <v>85464192.400000006</v>
      </c>
      <c r="H231">
        <v>80953543.099999994</v>
      </c>
      <c r="I231">
        <v>72742922.900000006</v>
      </c>
      <c r="J231">
        <v>20743186</v>
      </c>
      <c r="K231">
        <v>18762830</v>
      </c>
      <c r="L231">
        <v>3.5900000000000001E-2</v>
      </c>
      <c r="M231">
        <v>5.3900000000000003E-2</v>
      </c>
      <c r="N231">
        <v>0.14599999999999999</v>
      </c>
      <c r="O231">
        <v>10302.94</v>
      </c>
      <c r="P231">
        <v>22578.3</v>
      </c>
      <c r="Q231">
        <v>0.51</v>
      </c>
      <c r="R231">
        <v>0.48</v>
      </c>
      <c r="S231">
        <v>198.4</v>
      </c>
      <c r="T231">
        <v>3.9</v>
      </c>
      <c r="U231">
        <v>0.4</v>
      </c>
      <c r="V231">
        <v>26.6</v>
      </c>
      <c r="W231">
        <v>1040.5</v>
      </c>
      <c r="X231">
        <v>0.15</v>
      </c>
      <c r="Y231">
        <v>198.6</v>
      </c>
      <c r="Z231">
        <v>57.6</v>
      </c>
      <c r="AA231">
        <v>256.3</v>
      </c>
      <c r="AB231">
        <v>226.4</v>
      </c>
      <c r="AC231">
        <v>6.3</v>
      </c>
      <c r="AD231">
        <v>0.74</v>
      </c>
      <c r="AE231">
        <v>28.3</v>
      </c>
      <c r="AF231">
        <v>1124.4000000000001</v>
      </c>
      <c r="AG231">
        <v>0.17</v>
      </c>
      <c r="AH231">
        <v>226.8</v>
      </c>
      <c r="AI231">
        <v>61.9</v>
      </c>
      <c r="AJ231">
        <v>288.60000000000002</v>
      </c>
      <c r="AK231">
        <v>342.3</v>
      </c>
      <c r="AL231">
        <v>20.7</v>
      </c>
      <c r="AM231">
        <v>2.9</v>
      </c>
      <c r="AN231">
        <v>28.2</v>
      </c>
      <c r="AO231">
        <v>1288.5</v>
      </c>
      <c r="AP231">
        <v>0.19</v>
      </c>
      <c r="AQ231">
        <v>343.7</v>
      </c>
      <c r="AR231">
        <v>66.599999999999994</v>
      </c>
      <c r="AS231">
        <v>410.3</v>
      </c>
      <c r="AT231">
        <v>725.9</v>
      </c>
      <c r="AU231">
        <v>51.5</v>
      </c>
      <c r="AV231">
        <v>7.39</v>
      </c>
      <c r="AW231">
        <v>53.7</v>
      </c>
      <c r="AX231">
        <v>2434.1999999999998</v>
      </c>
      <c r="AY231">
        <v>0.46</v>
      </c>
      <c r="AZ231">
        <v>729.5</v>
      </c>
      <c r="BA231">
        <v>126.3</v>
      </c>
      <c r="BB231">
        <v>855.8</v>
      </c>
      <c r="BC231">
        <v>16468162.699999999</v>
      </c>
      <c r="BD231">
        <v>322.89999999999998</v>
      </c>
      <c r="BE231">
        <v>33</v>
      </c>
      <c r="BF231">
        <v>2206881.9</v>
      </c>
      <c r="BG231">
        <v>86354.5</v>
      </c>
      <c r="BH231">
        <v>12.9</v>
      </c>
      <c r="BI231">
        <v>16486789.199999999</v>
      </c>
      <c r="BJ231">
        <v>4783755.4000000004</v>
      </c>
      <c r="BK231">
        <v>21270544.600000001</v>
      </c>
      <c r="BL231">
        <v>0</v>
      </c>
      <c r="BM231">
        <v>31.69</v>
      </c>
      <c r="BN231">
        <v>2.48</v>
      </c>
      <c r="BO231">
        <v>0.19</v>
      </c>
      <c r="BP231">
        <v>34.36</v>
      </c>
      <c r="BQ231">
        <v>33.68</v>
      </c>
      <c r="BR231">
        <v>2.74</v>
      </c>
      <c r="BS231">
        <v>0.2</v>
      </c>
      <c r="BT231">
        <v>36.61</v>
      </c>
      <c r="BU231">
        <v>83450430</v>
      </c>
      <c r="BV231">
        <v>12721269</v>
      </c>
      <c r="BW231">
        <v>883711.4</v>
      </c>
      <c r="BX231">
        <v>715400.3</v>
      </c>
      <c r="BY231">
        <v>0</v>
      </c>
      <c r="BZ231">
        <v>0</v>
      </c>
      <c r="CA231">
        <v>108091.6</v>
      </c>
      <c r="CB231">
        <v>0</v>
      </c>
      <c r="CC231">
        <v>0</v>
      </c>
      <c r="CD231">
        <v>3787993.5</v>
      </c>
      <c r="CE231">
        <v>40584920</v>
      </c>
      <c r="CF231">
        <v>0</v>
      </c>
      <c r="CG231">
        <v>612838.19999999995</v>
      </c>
      <c r="CH231">
        <v>0</v>
      </c>
      <c r="CI231">
        <v>16563.3</v>
      </c>
      <c r="CJ231">
        <v>27602772</v>
      </c>
      <c r="CK231">
        <v>0</v>
      </c>
      <c r="CL231">
        <v>204869.9</v>
      </c>
      <c r="CM231">
        <v>0</v>
      </c>
      <c r="CN231">
        <v>5039141</v>
      </c>
      <c r="CO231">
        <v>16323.6</v>
      </c>
      <c r="CP231">
        <v>3877811.5</v>
      </c>
      <c r="CQ231">
        <v>1222.2</v>
      </c>
      <c r="CR231">
        <v>156.30000000000001</v>
      </c>
      <c r="CS231">
        <v>0</v>
      </c>
      <c r="CT231">
        <v>219</v>
      </c>
      <c r="CU231">
        <v>0</v>
      </c>
      <c r="CV231">
        <v>0</v>
      </c>
      <c r="CW231">
        <v>2818.6</v>
      </c>
      <c r="CX231">
        <v>8571.4</v>
      </c>
      <c r="CY231">
        <v>0</v>
      </c>
      <c r="CZ231">
        <v>2865.6</v>
      </c>
      <c r="DA231">
        <v>0</v>
      </c>
      <c r="DB231">
        <v>12.3</v>
      </c>
      <c r="DC231">
        <v>3456.6</v>
      </c>
      <c r="DD231">
        <v>0</v>
      </c>
      <c r="DE231">
        <v>420</v>
      </c>
      <c r="DF231">
        <v>0</v>
      </c>
      <c r="DG231">
        <v>2531.6</v>
      </c>
      <c r="DH231">
        <v>1100</v>
      </c>
      <c r="DI231">
        <v>7.6</v>
      </c>
      <c r="DJ231">
        <v>2444.4</v>
      </c>
      <c r="DK231">
        <v>4200</v>
      </c>
      <c r="DL231">
        <v>0</v>
      </c>
      <c r="DM231">
        <v>0.7</v>
      </c>
      <c r="DN231">
        <v>0.28000000000000003</v>
      </c>
      <c r="DO231">
        <v>0</v>
      </c>
      <c r="DP231">
        <v>0</v>
      </c>
      <c r="DQ231">
        <v>0</v>
      </c>
    </row>
    <row r="232" spans="1:121" x14ac:dyDescent="0.45">
      <c r="A232" t="s">
        <v>175</v>
      </c>
      <c r="B232">
        <v>2026</v>
      </c>
      <c r="C232">
        <v>84709660</v>
      </c>
      <c r="D232">
        <v>1349402.2</v>
      </c>
      <c r="E232">
        <v>269357.90000000002</v>
      </c>
      <c r="F232">
        <v>227379.6</v>
      </c>
      <c r="G232">
        <v>86555802.299999997</v>
      </c>
      <c r="H232">
        <v>81664519</v>
      </c>
      <c r="I232">
        <v>73322134.400000006</v>
      </c>
      <c r="J232">
        <v>20876288</v>
      </c>
      <c r="K232">
        <v>17799978</v>
      </c>
      <c r="L232">
        <v>3.5900000000000001E-2</v>
      </c>
      <c r="M232">
        <v>5.3900000000000003E-2</v>
      </c>
      <c r="N232">
        <v>0.14599999999999999</v>
      </c>
      <c r="O232">
        <v>41151.43</v>
      </c>
      <c r="P232">
        <v>22855</v>
      </c>
      <c r="Q232">
        <v>0.51</v>
      </c>
      <c r="R232">
        <v>0.51</v>
      </c>
      <c r="S232">
        <v>193.1</v>
      </c>
      <c r="T232">
        <v>3.7</v>
      </c>
      <c r="U232">
        <v>0.37</v>
      </c>
      <c r="V232">
        <v>26</v>
      </c>
      <c r="W232">
        <v>1015.3</v>
      </c>
      <c r="X232">
        <v>0.15</v>
      </c>
      <c r="Y232">
        <v>193.3</v>
      </c>
      <c r="Z232">
        <v>56.3</v>
      </c>
      <c r="AA232">
        <v>249.6</v>
      </c>
      <c r="AB232">
        <v>209.3</v>
      </c>
      <c r="AC232">
        <v>5.3</v>
      </c>
      <c r="AD232">
        <v>0.6</v>
      </c>
      <c r="AE232">
        <v>26.9</v>
      </c>
      <c r="AF232">
        <v>1057.5999999999999</v>
      </c>
      <c r="AG232">
        <v>0.16</v>
      </c>
      <c r="AH232">
        <v>209.6</v>
      </c>
      <c r="AI232">
        <v>58.4</v>
      </c>
      <c r="AJ232">
        <v>268</v>
      </c>
      <c r="AK232">
        <v>294.60000000000002</v>
      </c>
      <c r="AL232">
        <v>13.9</v>
      </c>
      <c r="AM232">
        <v>1.88</v>
      </c>
      <c r="AN232">
        <v>27.6</v>
      </c>
      <c r="AO232">
        <v>1247.5999999999999</v>
      </c>
      <c r="AP232">
        <v>0.15</v>
      </c>
      <c r="AQ232">
        <v>295.5</v>
      </c>
      <c r="AR232">
        <v>64.8</v>
      </c>
      <c r="AS232">
        <v>360.3</v>
      </c>
      <c r="AT232">
        <v>671.7</v>
      </c>
      <c r="AU232">
        <v>45.2</v>
      </c>
      <c r="AV232">
        <v>6.42</v>
      </c>
      <c r="AW232">
        <v>51.4</v>
      </c>
      <c r="AX232">
        <v>2371.1</v>
      </c>
      <c r="AY232">
        <v>0.39</v>
      </c>
      <c r="AZ232">
        <v>674.8</v>
      </c>
      <c r="BA232">
        <v>122.1</v>
      </c>
      <c r="BB232">
        <v>797</v>
      </c>
      <c r="BC232">
        <v>16021883.800000001</v>
      </c>
      <c r="BD232">
        <v>307.39999999999998</v>
      </c>
      <c r="BE232">
        <v>31</v>
      </c>
      <c r="BF232">
        <v>2159982.4</v>
      </c>
      <c r="BG232">
        <v>84244.1</v>
      </c>
      <c r="BH232">
        <v>12.6</v>
      </c>
      <c r="BI232">
        <v>16039520.6</v>
      </c>
      <c r="BJ232">
        <v>4673909.3</v>
      </c>
      <c r="BK232">
        <v>20713429.800000001</v>
      </c>
      <c r="BL232">
        <v>0</v>
      </c>
      <c r="BM232">
        <v>29.63</v>
      </c>
      <c r="BN232">
        <v>9.82</v>
      </c>
      <c r="BO232">
        <v>0.49</v>
      </c>
      <c r="BP232">
        <v>39.950000000000003</v>
      </c>
      <c r="BQ232">
        <v>31.53</v>
      </c>
      <c r="BR232">
        <v>10.88</v>
      </c>
      <c r="BS232">
        <v>0.52</v>
      </c>
      <c r="BT232">
        <v>42.93</v>
      </c>
      <c r="BU232">
        <v>83442856</v>
      </c>
      <c r="BV232">
        <v>13233668</v>
      </c>
      <c r="BW232">
        <v>1162943.5</v>
      </c>
      <c r="BX232">
        <v>714256.8</v>
      </c>
      <c r="BY232">
        <v>0</v>
      </c>
      <c r="BZ232">
        <v>0</v>
      </c>
      <c r="CA232">
        <v>47632.5</v>
      </c>
      <c r="CB232">
        <v>0</v>
      </c>
      <c r="CC232">
        <v>0</v>
      </c>
      <c r="CD232">
        <v>4391693.5</v>
      </c>
      <c r="CE232">
        <v>39958844</v>
      </c>
      <c r="CF232">
        <v>0</v>
      </c>
      <c r="CG232">
        <v>516532</v>
      </c>
      <c r="CH232">
        <v>0</v>
      </c>
      <c r="CI232">
        <v>16557.5</v>
      </c>
      <c r="CJ232">
        <v>27577204</v>
      </c>
      <c r="CK232">
        <v>0</v>
      </c>
      <c r="CL232">
        <v>215217.2</v>
      </c>
      <c r="CM232">
        <v>0</v>
      </c>
      <c r="CN232">
        <v>4968838.5</v>
      </c>
      <c r="CO232">
        <v>16235.5</v>
      </c>
      <c r="CP232">
        <v>3856900.5</v>
      </c>
      <c r="CQ232">
        <v>1533.3</v>
      </c>
      <c r="CR232">
        <v>156.30000000000001</v>
      </c>
      <c r="CS232">
        <v>0</v>
      </c>
      <c r="CT232">
        <v>219</v>
      </c>
      <c r="CU232">
        <v>0</v>
      </c>
      <c r="CV232">
        <v>0</v>
      </c>
      <c r="CW232">
        <v>3283.7</v>
      </c>
      <c r="CX232">
        <v>8571.4</v>
      </c>
      <c r="CY232">
        <v>0</v>
      </c>
      <c r="CZ232">
        <v>2865.6</v>
      </c>
      <c r="DA232">
        <v>0</v>
      </c>
      <c r="DB232">
        <v>12.3</v>
      </c>
      <c r="DC232">
        <v>3456.6</v>
      </c>
      <c r="DD232">
        <v>0</v>
      </c>
      <c r="DE232">
        <v>420</v>
      </c>
      <c r="DF232">
        <v>0</v>
      </c>
      <c r="DG232">
        <v>2531.6</v>
      </c>
      <c r="DH232">
        <v>1100</v>
      </c>
      <c r="DI232">
        <v>7.6</v>
      </c>
      <c r="DJ232">
        <v>3066.6</v>
      </c>
      <c r="DK232">
        <v>4200</v>
      </c>
      <c r="DL232">
        <v>0</v>
      </c>
      <c r="DM232">
        <v>1.3</v>
      </c>
      <c r="DN232">
        <v>0.41</v>
      </c>
      <c r="DO232">
        <v>0</v>
      </c>
      <c r="DP232">
        <v>0</v>
      </c>
      <c r="DQ232">
        <v>0</v>
      </c>
    </row>
    <row r="233" spans="1:121" x14ac:dyDescent="0.45">
      <c r="A233" t="s">
        <v>175</v>
      </c>
      <c r="B233">
        <v>2028</v>
      </c>
      <c r="C233">
        <v>86062200</v>
      </c>
      <c r="D233">
        <v>2187857</v>
      </c>
      <c r="E233">
        <v>523734.9</v>
      </c>
      <c r="F233">
        <v>266946.40000000002</v>
      </c>
      <c r="G233">
        <v>89040735.700000003</v>
      </c>
      <c r="H233">
        <v>82968398.5</v>
      </c>
      <c r="I233">
        <v>65463134.700000003</v>
      </c>
      <c r="J233">
        <v>19883612</v>
      </c>
      <c r="K233">
        <v>25142662</v>
      </c>
      <c r="L233">
        <v>3.5900000000000001E-2</v>
      </c>
      <c r="M233">
        <v>5.3900000000000003E-2</v>
      </c>
      <c r="N233">
        <v>0.14599999999999999</v>
      </c>
      <c r="O233">
        <v>48541.08</v>
      </c>
      <c r="P233">
        <v>23400.799999999999</v>
      </c>
      <c r="Q233">
        <v>0.56999999999999995</v>
      </c>
      <c r="R233">
        <v>0.56999999999999995</v>
      </c>
      <c r="S233">
        <v>171.1</v>
      </c>
      <c r="T233">
        <v>3.2</v>
      </c>
      <c r="U233">
        <v>0.32</v>
      </c>
      <c r="V233">
        <v>23.1</v>
      </c>
      <c r="W233">
        <v>901.5</v>
      </c>
      <c r="X233">
        <v>0.13</v>
      </c>
      <c r="Y233">
        <v>171.3</v>
      </c>
      <c r="Z233">
        <v>50</v>
      </c>
      <c r="AA233">
        <v>221.3</v>
      </c>
      <c r="AB233">
        <v>185.4</v>
      </c>
      <c r="AC233">
        <v>4.2</v>
      </c>
      <c r="AD233">
        <v>0.47</v>
      </c>
      <c r="AE233">
        <v>24.2</v>
      </c>
      <c r="AF233">
        <v>950.4</v>
      </c>
      <c r="AG233">
        <v>0.14000000000000001</v>
      </c>
      <c r="AH233">
        <v>185.6</v>
      </c>
      <c r="AI233">
        <v>52.6</v>
      </c>
      <c r="AJ233">
        <v>238.2</v>
      </c>
      <c r="AK233">
        <v>227.6</v>
      </c>
      <c r="AL233">
        <v>5.4</v>
      </c>
      <c r="AM233">
        <v>0.6</v>
      </c>
      <c r="AN233">
        <v>26.1</v>
      </c>
      <c r="AO233">
        <v>1147.7</v>
      </c>
      <c r="AP233">
        <v>0.11</v>
      </c>
      <c r="AQ233">
        <v>227.9</v>
      </c>
      <c r="AR233">
        <v>60.3</v>
      </c>
      <c r="AS233">
        <v>288.2</v>
      </c>
      <c r="AT233">
        <v>608.79999999999995</v>
      </c>
      <c r="AU233">
        <v>37.200000000000003</v>
      </c>
      <c r="AV233">
        <v>5.24</v>
      </c>
      <c r="AW233">
        <v>50.3</v>
      </c>
      <c r="AX233">
        <v>2263</v>
      </c>
      <c r="AY233">
        <v>0.36</v>
      </c>
      <c r="AZ233">
        <v>611.4</v>
      </c>
      <c r="BA233">
        <v>117.8</v>
      </c>
      <c r="BB233">
        <v>729.2</v>
      </c>
      <c r="BC233">
        <v>16055819.699999999</v>
      </c>
      <c r="BD233">
        <v>303.10000000000002</v>
      </c>
      <c r="BE233">
        <v>30.3</v>
      </c>
      <c r="BF233">
        <v>2166780</v>
      </c>
      <c r="BG233">
        <v>84576.1</v>
      </c>
      <c r="BH233">
        <v>12.6</v>
      </c>
      <c r="BI233">
        <v>16073133.6</v>
      </c>
      <c r="BJ233">
        <v>4690595.8</v>
      </c>
      <c r="BK233">
        <v>20763729.399999999</v>
      </c>
      <c r="BL233">
        <v>0</v>
      </c>
      <c r="BM233">
        <v>25.99</v>
      </c>
      <c r="BN233">
        <v>11.39</v>
      </c>
      <c r="BO233">
        <v>0.28000000000000003</v>
      </c>
      <c r="BP233">
        <v>37.67</v>
      </c>
      <c r="BQ233">
        <v>27.79</v>
      </c>
      <c r="BR233">
        <v>12.77</v>
      </c>
      <c r="BS233">
        <v>0.3</v>
      </c>
      <c r="BT233">
        <v>40.86</v>
      </c>
      <c r="BU233">
        <v>94350730</v>
      </c>
      <c r="BV233">
        <v>23577600</v>
      </c>
      <c r="BW233">
        <v>1856946.6</v>
      </c>
      <c r="BX233">
        <v>701300.8</v>
      </c>
      <c r="BY233">
        <v>0</v>
      </c>
      <c r="BZ233">
        <v>0</v>
      </c>
      <c r="CA233">
        <v>4113.3999999999996</v>
      </c>
      <c r="CB233">
        <v>0</v>
      </c>
      <c r="CC233">
        <v>0</v>
      </c>
      <c r="CD233">
        <v>5119739.5</v>
      </c>
      <c r="CE233">
        <v>39787290</v>
      </c>
      <c r="CF233">
        <v>0</v>
      </c>
      <c r="CG233">
        <v>535610.19999999995</v>
      </c>
      <c r="CH233">
        <v>0</v>
      </c>
      <c r="CI233">
        <v>16419.3</v>
      </c>
      <c r="CJ233">
        <v>27447372</v>
      </c>
      <c r="CK233">
        <v>0</v>
      </c>
      <c r="CL233">
        <v>424079.6</v>
      </c>
      <c r="CM233">
        <v>0</v>
      </c>
      <c r="CN233">
        <v>4899518.5</v>
      </c>
      <c r="CO233">
        <v>16148</v>
      </c>
      <c r="CP233">
        <v>13542195</v>
      </c>
      <c r="CQ233">
        <v>2054</v>
      </c>
      <c r="CR233">
        <v>156.30000000000001</v>
      </c>
      <c r="CS233">
        <v>0</v>
      </c>
      <c r="CT233">
        <v>219</v>
      </c>
      <c r="CU233">
        <v>0</v>
      </c>
      <c r="CV233">
        <v>0</v>
      </c>
      <c r="CW233">
        <v>3842.8</v>
      </c>
      <c r="CX233">
        <v>8571.4</v>
      </c>
      <c r="CY233">
        <v>0</v>
      </c>
      <c r="CZ233">
        <v>2588.8000000000002</v>
      </c>
      <c r="DA233">
        <v>0</v>
      </c>
      <c r="DB233">
        <v>12.3</v>
      </c>
      <c r="DC233">
        <v>3456.6</v>
      </c>
      <c r="DD233">
        <v>0</v>
      </c>
      <c r="DE233">
        <v>420</v>
      </c>
      <c r="DF233">
        <v>0</v>
      </c>
      <c r="DG233">
        <v>2531.6</v>
      </c>
      <c r="DH233">
        <v>3758</v>
      </c>
      <c r="DI233">
        <v>7.6</v>
      </c>
      <c r="DJ233">
        <v>5149.2</v>
      </c>
      <c r="DK233">
        <v>4200</v>
      </c>
      <c r="DL233">
        <v>0</v>
      </c>
      <c r="DM233">
        <v>0.8</v>
      </c>
      <c r="DN233">
        <v>0.4</v>
      </c>
      <c r="DO233">
        <v>0</v>
      </c>
      <c r="DP233">
        <v>0</v>
      </c>
      <c r="DQ233">
        <v>0</v>
      </c>
    </row>
    <row r="234" spans="1:121" x14ac:dyDescent="0.45">
      <c r="A234" t="s">
        <v>175</v>
      </c>
      <c r="B234">
        <v>2030</v>
      </c>
      <c r="C234">
        <v>87955400</v>
      </c>
      <c r="D234">
        <v>2232471.5</v>
      </c>
      <c r="E234">
        <v>669988.6</v>
      </c>
      <c r="F234">
        <v>287295.8</v>
      </c>
      <c r="G234">
        <v>91145156</v>
      </c>
      <c r="H234">
        <v>84793516.200000003</v>
      </c>
      <c r="I234">
        <v>66858629.600000001</v>
      </c>
      <c r="J234">
        <v>23843126</v>
      </c>
      <c r="K234">
        <v>23372726</v>
      </c>
      <c r="L234">
        <v>3.5900000000000001E-2</v>
      </c>
      <c r="M234">
        <v>5.3900000000000003E-2</v>
      </c>
      <c r="N234">
        <v>0.14599999999999999</v>
      </c>
      <c r="O234">
        <v>66732.88</v>
      </c>
      <c r="P234">
        <v>24182.6</v>
      </c>
      <c r="Q234">
        <v>0.6</v>
      </c>
      <c r="R234">
        <v>0.6</v>
      </c>
      <c r="S234">
        <v>156.6</v>
      </c>
      <c r="T234">
        <v>3</v>
      </c>
      <c r="U234">
        <v>0.3</v>
      </c>
      <c r="V234">
        <v>21.5</v>
      </c>
      <c r="W234">
        <v>825.8</v>
      </c>
      <c r="X234">
        <v>0.13</v>
      </c>
      <c r="Y234">
        <v>156.80000000000001</v>
      </c>
      <c r="Z234">
        <v>46.1</v>
      </c>
      <c r="AA234">
        <v>202.9</v>
      </c>
      <c r="AB234">
        <v>168.9</v>
      </c>
      <c r="AC234">
        <v>4</v>
      </c>
      <c r="AD234">
        <v>0.44</v>
      </c>
      <c r="AE234">
        <v>22.3</v>
      </c>
      <c r="AF234">
        <v>863.4</v>
      </c>
      <c r="AG234">
        <v>0.14000000000000001</v>
      </c>
      <c r="AH234">
        <v>169.1</v>
      </c>
      <c r="AI234">
        <v>48</v>
      </c>
      <c r="AJ234">
        <v>217.2</v>
      </c>
      <c r="AK234">
        <v>227.9</v>
      </c>
      <c r="AL234">
        <v>7.4</v>
      </c>
      <c r="AM234">
        <v>0.92</v>
      </c>
      <c r="AN234">
        <v>24.2</v>
      </c>
      <c r="AO234">
        <v>1087.3</v>
      </c>
      <c r="AP234">
        <v>0.11</v>
      </c>
      <c r="AQ234">
        <v>228.4</v>
      </c>
      <c r="AR234">
        <v>56.7</v>
      </c>
      <c r="AS234">
        <v>285.10000000000002</v>
      </c>
      <c r="AT234">
        <v>566.5</v>
      </c>
      <c r="AU234">
        <v>34</v>
      </c>
      <c r="AV234">
        <v>4.74</v>
      </c>
      <c r="AW234">
        <v>47</v>
      </c>
      <c r="AX234">
        <v>2164</v>
      </c>
      <c r="AY234">
        <v>0.31</v>
      </c>
      <c r="AZ234">
        <v>568.79999999999995</v>
      </c>
      <c r="BA234">
        <v>111.5</v>
      </c>
      <c r="BB234">
        <v>680.4</v>
      </c>
      <c r="BC234">
        <v>14115860</v>
      </c>
      <c r="BD234">
        <v>266</v>
      </c>
      <c r="BE234">
        <v>26.6</v>
      </c>
      <c r="BF234">
        <v>1935106.6</v>
      </c>
      <c r="BG234">
        <v>74440.7</v>
      </c>
      <c r="BH234">
        <v>11.7</v>
      </c>
      <c r="BI234">
        <v>14131052.1</v>
      </c>
      <c r="BJ234">
        <v>4156643</v>
      </c>
      <c r="BK234">
        <v>18287695.100000001</v>
      </c>
      <c r="BL234">
        <v>0</v>
      </c>
      <c r="BM234">
        <v>25.08</v>
      </c>
      <c r="BN234">
        <v>15.65</v>
      </c>
      <c r="BO234">
        <v>0.56999999999999995</v>
      </c>
      <c r="BP234">
        <v>41.3</v>
      </c>
      <c r="BQ234">
        <v>26.86</v>
      </c>
      <c r="BR234">
        <v>17.57</v>
      </c>
      <c r="BS234">
        <v>0.61</v>
      </c>
      <c r="BT234">
        <v>45.04</v>
      </c>
      <c r="BU234">
        <v>90709310</v>
      </c>
      <c r="BV234">
        <v>24286526</v>
      </c>
      <c r="BW234">
        <v>1903318.4</v>
      </c>
      <c r="BX234">
        <v>684307</v>
      </c>
      <c r="BY234">
        <v>0</v>
      </c>
      <c r="BZ234">
        <v>0</v>
      </c>
      <c r="CA234">
        <v>0</v>
      </c>
      <c r="CB234">
        <v>0</v>
      </c>
      <c r="CC234">
        <v>0</v>
      </c>
      <c r="CD234">
        <v>5970135.5</v>
      </c>
      <c r="CE234">
        <v>35753536</v>
      </c>
      <c r="CF234">
        <v>0</v>
      </c>
      <c r="CG234">
        <v>317480.5</v>
      </c>
      <c r="CH234">
        <v>0</v>
      </c>
      <c r="CI234">
        <v>16151.4</v>
      </c>
      <c r="CJ234">
        <v>27202502</v>
      </c>
      <c r="CK234">
        <v>0</v>
      </c>
      <c r="CL234">
        <v>545485.80000000005</v>
      </c>
      <c r="CM234">
        <v>0</v>
      </c>
      <c r="CN234">
        <v>4831165.5</v>
      </c>
      <c r="CO234">
        <v>16060.9</v>
      </c>
      <c r="CP234">
        <v>13469165</v>
      </c>
      <c r="CQ234">
        <v>2054</v>
      </c>
      <c r="CR234">
        <v>156.30000000000001</v>
      </c>
      <c r="CS234">
        <v>0</v>
      </c>
      <c r="CT234">
        <v>219</v>
      </c>
      <c r="CU234">
        <v>0</v>
      </c>
      <c r="CV234">
        <v>0</v>
      </c>
      <c r="CW234">
        <v>4495.8</v>
      </c>
      <c r="CX234">
        <v>8177.4</v>
      </c>
      <c r="CY234">
        <v>0</v>
      </c>
      <c r="CZ234">
        <v>2525.1</v>
      </c>
      <c r="DA234">
        <v>0</v>
      </c>
      <c r="DB234">
        <v>12.3</v>
      </c>
      <c r="DC234">
        <v>3456.6</v>
      </c>
      <c r="DD234">
        <v>0</v>
      </c>
      <c r="DE234">
        <v>420</v>
      </c>
      <c r="DF234">
        <v>0</v>
      </c>
      <c r="DG234">
        <v>2531.6</v>
      </c>
      <c r="DH234">
        <v>3758</v>
      </c>
      <c r="DI234">
        <v>7.6</v>
      </c>
      <c r="DJ234">
        <v>5149.2</v>
      </c>
      <c r="DK234">
        <v>4200</v>
      </c>
      <c r="DL234">
        <v>0</v>
      </c>
      <c r="DM234">
        <v>1.2</v>
      </c>
      <c r="DN234">
        <v>0.53</v>
      </c>
      <c r="DO234">
        <v>0</v>
      </c>
      <c r="DP234">
        <v>0</v>
      </c>
      <c r="DQ234">
        <v>0</v>
      </c>
    </row>
    <row r="235" spans="1:121" x14ac:dyDescent="0.45">
      <c r="A235" t="s">
        <v>175</v>
      </c>
      <c r="B235">
        <v>2035</v>
      </c>
      <c r="C235">
        <v>93346710</v>
      </c>
      <c r="D235">
        <v>4838105</v>
      </c>
      <c r="E235">
        <v>584849</v>
      </c>
      <c r="F235">
        <v>334681.3</v>
      </c>
      <c r="G235">
        <v>99104349.200000003</v>
      </c>
      <c r="H235">
        <v>89990985.299999997</v>
      </c>
      <c r="I235">
        <v>60451581.5</v>
      </c>
      <c r="J235">
        <v>28361908</v>
      </c>
      <c r="K235">
        <v>30535910</v>
      </c>
      <c r="L235">
        <v>3.5900000000000001E-2</v>
      </c>
      <c r="M235">
        <v>5.3900000000000003E-2</v>
      </c>
      <c r="N235">
        <v>0.14599999999999999</v>
      </c>
      <c r="O235">
        <v>87325.3</v>
      </c>
      <c r="P235">
        <v>26464.7</v>
      </c>
      <c r="Q235">
        <v>0.7</v>
      </c>
      <c r="R235">
        <v>0.67</v>
      </c>
      <c r="S235">
        <v>117.2</v>
      </c>
      <c r="T235">
        <v>2.2000000000000002</v>
      </c>
      <c r="U235">
        <v>0.22</v>
      </c>
      <c r="V235">
        <v>16.5</v>
      </c>
      <c r="W235">
        <v>619.1</v>
      </c>
      <c r="X235">
        <v>0.11</v>
      </c>
      <c r="Y235">
        <v>117.3</v>
      </c>
      <c r="Z235">
        <v>35</v>
      </c>
      <c r="AA235">
        <v>152.30000000000001</v>
      </c>
      <c r="AB235">
        <v>138.80000000000001</v>
      </c>
      <c r="AC235">
        <v>3.5</v>
      </c>
      <c r="AD235">
        <v>0.4</v>
      </c>
      <c r="AE235">
        <v>18.399999999999999</v>
      </c>
      <c r="AF235">
        <v>702.7</v>
      </c>
      <c r="AG235">
        <v>0.12</v>
      </c>
      <c r="AH235">
        <v>139</v>
      </c>
      <c r="AI235">
        <v>39.4</v>
      </c>
      <c r="AJ235">
        <v>178.4</v>
      </c>
      <c r="AK235">
        <v>235.6</v>
      </c>
      <c r="AL235">
        <v>10.3</v>
      </c>
      <c r="AM235">
        <v>1.36</v>
      </c>
      <c r="AN235">
        <v>22.6</v>
      </c>
      <c r="AO235">
        <v>1039.5999999999999</v>
      </c>
      <c r="AP235">
        <v>0.11</v>
      </c>
      <c r="AQ235">
        <v>236.2</v>
      </c>
      <c r="AR235">
        <v>53.6</v>
      </c>
      <c r="AS235">
        <v>289.89999999999998</v>
      </c>
      <c r="AT235">
        <v>531.1</v>
      </c>
      <c r="AU235">
        <v>30.9</v>
      </c>
      <c r="AV235">
        <v>4.3</v>
      </c>
      <c r="AW235">
        <v>45.1</v>
      </c>
      <c r="AX235">
        <v>2052.6999999999998</v>
      </c>
      <c r="AY235">
        <v>0.3</v>
      </c>
      <c r="AZ235">
        <v>533.20000000000005</v>
      </c>
      <c r="BA235">
        <v>106.3</v>
      </c>
      <c r="BB235">
        <v>639.6</v>
      </c>
      <c r="BC235">
        <v>11803925.6</v>
      </c>
      <c r="BD235">
        <v>222.5</v>
      </c>
      <c r="BE235">
        <v>22.3</v>
      </c>
      <c r="BF235">
        <v>1659364.2</v>
      </c>
      <c r="BG235">
        <v>62346</v>
      </c>
      <c r="BH235">
        <v>10.7</v>
      </c>
      <c r="BI235">
        <v>11816629.4</v>
      </c>
      <c r="BJ235">
        <v>3520188</v>
      </c>
      <c r="BK235">
        <v>15336817.4</v>
      </c>
      <c r="BL235">
        <v>0</v>
      </c>
      <c r="BM235">
        <v>22.96</v>
      </c>
      <c r="BN235">
        <v>20.149999999999999</v>
      </c>
      <c r="BO235">
        <v>0</v>
      </c>
      <c r="BP235">
        <v>43.11</v>
      </c>
      <c r="BQ235">
        <v>24.82</v>
      </c>
      <c r="BR235">
        <v>23.19</v>
      </c>
      <c r="BS235">
        <v>0</v>
      </c>
      <c r="BT235">
        <v>48.01</v>
      </c>
      <c r="BU235">
        <v>101395096</v>
      </c>
      <c r="BV235">
        <v>38652770</v>
      </c>
      <c r="BW235">
        <v>4126065.5</v>
      </c>
      <c r="BX235">
        <v>664766.4</v>
      </c>
      <c r="BY235">
        <v>0</v>
      </c>
      <c r="BZ235">
        <v>0</v>
      </c>
      <c r="CA235">
        <v>0</v>
      </c>
      <c r="CB235">
        <v>0</v>
      </c>
      <c r="CC235">
        <v>0</v>
      </c>
      <c r="CD235">
        <v>6186297.5</v>
      </c>
      <c r="CE235">
        <v>30274236</v>
      </c>
      <c r="CF235">
        <v>0</v>
      </c>
      <c r="CG235">
        <v>216674.4</v>
      </c>
      <c r="CH235">
        <v>0</v>
      </c>
      <c r="CI235">
        <v>15643.4</v>
      </c>
      <c r="CJ235">
        <v>26977168</v>
      </c>
      <c r="CK235">
        <v>0</v>
      </c>
      <c r="CL235">
        <v>467779.2</v>
      </c>
      <c r="CM235">
        <v>0</v>
      </c>
      <c r="CN235">
        <v>4664427</v>
      </c>
      <c r="CO235">
        <v>15845.2</v>
      </c>
      <c r="CP235">
        <v>27786198</v>
      </c>
      <c r="CQ235">
        <v>3390.8</v>
      </c>
      <c r="CR235">
        <v>156.30000000000001</v>
      </c>
      <c r="CS235">
        <v>0</v>
      </c>
      <c r="CT235">
        <v>219</v>
      </c>
      <c r="CU235">
        <v>0</v>
      </c>
      <c r="CV235">
        <v>0</v>
      </c>
      <c r="CW235">
        <v>4794.8999999999996</v>
      </c>
      <c r="CX235">
        <v>8073.4</v>
      </c>
      <c r="CY235">
        <v>0</v>
      </c>
      <c r="CZ235">
        <v>2525.1</v>
      </c>
      <c r="DA235">
        <v>0</v>
      </c>
      <c r="DB235">
        <v>12.3</v>
      </c>
      <c r="DC235">
        <v>3456.6</v>
      </c>
      <c r="DD235">
        <v>0</v>
      </c>
      <c r="DE235">
        <v>420</v>
      </c>
      <c r="DF235">
        <v>0</v>
      </c>
      <c r="DG235">
        <v>2531.6</v>
      </c>
      <c r="DH235">
        <v>7500</v>
      </c>
      <c r="DI235">
        <v>7.6</v>
      </c>
      <c r="DJ235">
        <v>12268.9</v>
      </c>
      <c r="DK235">
        <v>4200</v>
      </c>
      <c r="DL235">
        <v>0</v>
      </c>
      <c r="DM235">
        <v>0</v>
      </c>
      <c r="DN235">
        <v>0.51</v>
      </c>
      <c r="DO235">
        <v>0</v>
      </c>
      <c r="DP235">
        <v>0</v>
      </c>
      <c r="DQ235">
        <v>0</v>
      </c>
    </row>
    <row r="236" spans="1:121" x14ac:dyDescent="0.45">
      <c r="A236" t="s">
        <v>175</v>
      </c>
      <c r="B236">
        <v>2040</v>
      </c>
      <c r="C236">
        <v>99775960</v>
      </c>
      <c r="D236">
        <v>4049566.8</v>
      </c>
      <c r="E236">
        <v>721135.4</v>
      </c>
      <c r="F236">
        <v>336347.9</v>
      </c>
      <c r="G236">
        <v>104883011.7</v>
      </c>
      <c r="H236">
        <v>96189084.700000003</v>
      </c>
      <c r="I236">
        <v>66946041.700000003</v>
      </c>
      <c r="J236">
        <v>33072652</v>
      </c>
      <c r="K236">
        <v>28033212</v>
      </c>
      <c r="L236">
        <v>3.5900000000000001E-2</v>
      </c>
      <c r="M236">
        <v>5.3900000000000003E-2</v>
      </c>
      <c r="N236">
        <v>0.14599999999999999</v>
      </c>
      <c r="O236">
        <v>93424.66</v>
      </c>
      <c r="P236">
        <v>28951.3</v>
      </c>
      <c r="Q236">
        <v>0.69</v>
      </c>
      <c r="R236">
        <v>0.67</v>
      </c>
      <c r="S236">
        <v>119.2</v>
      </c>
      <c r="T236">
        <v>2.2000000000000002</v>
      </c>
      <c r="U236">
        <v>0.22</v>
      </c>
      <c r="V236">
        <v>16.7</v>
      </c>
      <c r="W236">
        <v>629.5</v>
      </c>
      <c r="X236">
        <v>0.11</v>
      </c>
      <c r="Y236">
        <v>119.3</v>
      </c>
      <c r="Z236">
        <v>35.5</v>
      </c>
      <c r="AA236">
        <v>154.80000000000001</v>
      </c>
      <c r="AB236">
        <v>136.4</v>
      </c>
      <c r="AC236">
        <v>3.2</v>
      </c>
      <c r="AD236">
        <v>0.36</v>
      </c>
      <c r="AE236">
        <v>18.3</v>
      </c>
      <c r="AF236">
        <v>697.3</v>
      </c>
      <c r="AG236">
        <v>0.12</v>
      </c>
      <c r="AH236">
        <v>136.6</v>
      </c>
      <c r="AI236">
        <v>39.1</v>
      </c>
      <c r="AJ236">
        <v>175.7</v>
      </c>
      <c r="AK236">
        <v>252.9</v>
      </c>
      <c r="AL236">
        <v>11.8</v>
      </c>
      <c r="AM236">
        <v>1.57</v>
      </c>
      <c r="AN236">
        <v>23.6</v>
      </c>
      <c r="AO236">
        <v>1095.2</v>
      </c>
      <c r="AP236">
        <v>0.12</v>
      </c>
      <c r="AQ236">
        <v>253.7</v>
      </c>
      <c r="AR236">
        <v>56.3</v>
      </c>
      <c r="AS236">
        <v>310</v>
      </c>
      <c r="AT236">
        <v>485.5</v>
      </c>
      <c r="AU236">
        <v>24.5</v>
      </c>
      <c r="AV236">
        <v>3.34</v>
      </c>
      <c r="AW236">
        <v>44.7</v>
      </c>
      <c r="AX236">
        <v>2004.5</v>
      </c>
      <c r="AY236">
        <v>0.27</v>
      </c>
      <c r="AZ236">
        <v>487.1</v>
      </c>
      <c r="BA236">
        <v>104.5</v>
      </c>
      <c r="BB236">
        <v>591.6</v>
      </c>
      <c r="BC236">
        <v>11824053.4</v>
      </c>
      <c r="BD236">
        <v>222.8</v>
      </c>
      <c r="BE236">
        <v>22.3</v>
      </c>
      <c r="BF236">
        <v>1659128</v>
      </c>
      <c r="BG236">
        <v>62445.5</v>
      </c>
      <c r="BH236">
        <v>10.6</v>
      </c>
      <c r="BI236">
        <v>11836778.9</v>
      </c>
      <c r="BJ236">
        <v>3522908</v>
      </c>
      <c r="BK236">
        <v>15359686.9</v>
      </c>
      <c r="BL236">
        <v>0</v>
      </c>
      <c r="BM236">
        <v>21.73</v>
      </c>
      <c r="BN236">
        <v>22.38</v>
      </c>
      <c r="BO236">
        <v>0</v>
      </c>
      <c r="BP236">
        <v>44.11</v>
      </c>
      <c r="BQ236">
        <v>23.45</v>
      </c>
      <c r="BR236">
        <v>25.54</v>
      </c>
      <c r="BS236">
        <v>0</v>
      </c>
      <c r="BT236">
        <v>48.99</v>
      </c>
      <c r="BU236">
        <v>99935950</v>
      </c>
      <c r="BV236">
        <v>37936972</v>
      </c>
      <c r="BW236">
        <v>3495361.5</v>
      </c>
      <c r="BX236">
        <v>649169.4</v>
      </c>
      <c r="BY236">
        <v>0</v>
      </c>
      <c r="BZ236">
        <v>0</v>
      </c>
      <c r="CA236">
        <v>0</v>
      </c>
      <c r="CB236">
        <v>0</v>
      </c>
      <c r="CC236">
        <v>0</v>
      </c>
      <c r="CD236">
        <v>6025102</v>
      </c>
      <c r="CE236">
        <v>30233542</v>
      </c>
      <c r="CF236">
        <v>0</v>
      </c>
      <c r="CG236">
        <v>265077</v>
      </c>
      <c r="CH236">
        <v>0</v>
      </c>
      <c r="CI236">
        <v>15382</v>
      </c>
      <c r="CJ236">
        <v>26753696</v>
      </c>
      <c r="CK236">
        <v>0</v>
      </c>
      <c r="CL236">
        <v>586750</v>
      </c>
      <c r="CM236">
        <v>0</v>
      </c>
      <c r="CN236">
        <v>4472580</v>
      </c>
      <c r="CO236">
        <v>26454.3</v>
      </c>
      <c r="CP236">
        <v>27412836</v>
      </c>
      <c r="CQ236">
        <v>2216.1999999999998</v>
      </c>
      <c r="CR236">
        <v>156.30000000000001</v>
      </c>
      <c r="CS236">
        <v>0</v>
      </c>
      <c r="CT236">
        <v>219</v>
      </c>
      <c r="CU236">
        <v>0</v>
      </c>
      <c r="CV236">
        <v>0</v>
      </c>
      <c r="CW236">
        <v>4831.8999999999996</v>
      </c>
      <c r="CX236">
        <v>8073.4</v>
      </c>
      <c r="CY236">
        <v>0</v>
      </c>
      <c r="CZ236">
        <v>2525.1</v>
      </c>
      <c r="DA236">
        <v>0</v>
      </c>
      <c r="DB236">
        <v>12.3</v>
      </c>
      <c r="DC236">
        <v>3456.6</v>
      </c>
      <c r="DD236">
        <v>0</v>
      </c>
      <c r="DE236">
        <v>420</v>
      </c>
      <c r="DF236">
        <v>0</v>
      </c>
      <c r="DG236">
        <v>2513.1999999999998</v>
      </c>
      <c r="DH236">
        <v>7500</v>
      </c>
      <c r="DI236">
        <v>7.6</v>
      </c>
      <c r="DJ236">
        <v>9934</v>
      </c>
      <c r="DK236">
        <v>4200</v>
      </c>
      <c r="DL236">
        <v>0</v>
      </c>
      <c r="DM236">
        <v>0</v>
      </c>
      <c r="DN236">
        <v>0.51</v>
      </c>
      <c r="DO236">
        <v>0</v>
      </c>
      <c r="DP236">
        <v>0</v>
      </c>
      <c r="DQ236">
        <v>0</v>
      </c>
    </row>
    <row r="237" spans="1:121" x14ac:dyDescent="0.45">
      <c r="A237" t="s">
        <v>175</v>
      </c>
      <c r="B237">
        <v>2045</v>
      </c>
      <c r="C237">
        <v>105388930</v>
      </c>
      <c r="D237">
        <v>3318769</v>
      </c>
      <c r="E237">
        <v>705294.9</v>
      </c>
      <c r="F237">
        <v>336666.9</v>
      </c>
      <c r="G237">
        <v>109749655.90000001</v>
      </c>
      <c r="H237">
        <v>101600175.09999999</v>
      </c>
      <c r="I237">
        <v>72604817</v>
      </c>
      <c r="J237">
        <v>34772324</v>
      </c>
      <c r="K237">
        <v>26942374</v>
      </c>
      <c r="L237">
        <v>3.5900000000000001E-2</v>
      </c>
      <c r="M237">
        <v>5.3900000000000003E-2</v>
      </c>
      <c r="N237">
        <v>0.14599999999999999</v>
      </c>
      <c r="O237">
        <v>94865.93</v>
      </c>
      <c r="P237">
        <v>30847.5</v>
      </c>
      <c r="Q237">
        <v>0.67</v>
      </c>
      <c r="R237">
        <v>0.65</v>
      </c>
      <c r="S237">
        <v>132.30000000000001</v>
      </c>
      <c r="T237">
        <v>2.5</v>
      </c>
      <c r="U237">
        <v>0.25</v>
      </c>
      <c r="V237">
        <v>18.2</v>
      </c>
      <c r="W237">
        <v>697.7</v>
      </c>
      <c r="X237">
        <v>0.11</v>
      </c>
      <c r="Y237">
        <v>132.4</v>
      </c>
      <c r="Z237">
        <v>39.1</v>
      </c>
      <c r="AA237">
        <v>171.5</v>
      </c>
      <c r="AB237">
        <v>147</v>
      </c>
      <c r="AC237">
        <v>3.3</v>
      </c>
      <c r="AD237">
        <v>0.36</v>
      </c>
      <c r="AE237">
        <v>19.600000000000001</v>
      </c>
      <c r="AF237">
        <v>755.6</v>
      </c>
      <c r="AG237">
        <v>0.12</v>
      </c>
      <c r="AH237">
        <v>147.19999999999999</v>
      </c>
      <c r="AI237">
        <v>42.1</v>
      </c>
      <c r="AJ237">
        <v>189.3</v>
      </c>
      <c r="AK237">
        <v>253.8</v>
      </c>
      <c r="AL237">
        <v>9.5</v>
      </c>
      <c r="AM237">
        <v>1.22</v>
      </c>
      <c r="AN237">
        <v>25.8</v>
      </c>
      <c r="AO237">
        <v>1172.9000000000001</v>
      </c>
      <c r="AP237">
        <v>0.12</v>
      </c>
      <c r="AQ237">
        <v>254.4</v>
      </c>
      <c r="AR237">
        <v>60.8</v>
      </c>
      <c r="AS237">
        <v>315.2</v>
      </c>
      <c r="AT237">
        <v>498.3</v>
      </c>
      <c r="AU237">
        <v>24.3</v>
      </c>
      <c r="AV237">
        <v>3.28</v>
      </c>
      <c r="AW237">
        <v>46.8</v>
      </c>
      <c r="AX237">
        <v>2099.4</v>
      </c>
      <c r="AY237">
        <v>0.27</v>
      </c>
      <c r="AZ237">
        <v>499.9</v>
      </c>
      <c r="BA237">
        <v>109.4</v>
      </c>
      <c r="BB237">
        <v>609.4</v>
      </c>
      <c r="BC237">
        <v>13397611.199999999</v>
      </c>
      <c r="BD237">
        <v>252.5</v>
      </c>
      <c r="BE237">
        <v>25.3</v>
      </c>
      <c r="BF237">
        <v>1846904.1</v>
      </c>
      <c r="BG237">
        <v>70677.600000000006</v>
      </c>
      <c r="BH237">
        <v>11.4</v>
      </c>
      <c r="BI237">
        <v>13412030.199999999</v>
      </c>
      <c r="BJ237">
        <v>3956197.1</v>
      </c>
      <c r="BK237">
        <v>17368227.300000001</v>
      </c>
      <c r="BL237">
        <v>0</v>
      </c>
      <c r="BM237">
        <v>21.59</v>
      </c>
      <c r="BN237">
        <v>22.81</v>
      </c>
      <c r="BO237">
        <v>0</v>
      </c>
      <c r="BP237">
        <v>44.4</v>
      </c>
      <c r="BQ237">
        <v>23.21</v>
      </c>
      <c r="BR237">
        <v>25.78</v>
      </c>
      <c r="BS237">
        <v>0</v>
      </c>
      <c r="BT237">
        <v>48.99</v>
      </c>
      <c r="BU237">
        <v>101973496</v>
      </c>
      <c r="BV237">
        <v>37144840</v>
      </c>
      <c r="BW237">
        <v>2801853</v>
      </c>
      <c r="BX237">
        <v>660220.69999999995</v>
      </c>
      <c r="BY237">
        <v>0</v>
      </c>
      <c r="BZ237">
        <v>0</v>
      </c>
      <c r="CA237">
        <v>0</v>
      </c>
      <c r="CB237">
        <v>0</v>
      </c>
      <c r="CC237">
        <v>0</v>
      </c>
      <c r="CD237">
        <v>5935720.5</v>
      </c>
      <c r="CE237">
        <v>33104374</v>
      </c>
      <c r="CF237">
        <v>0</v>
      </c>
      <c r="CG237">
        <v>771484.6</v>
      </c>
      <c r="CH237">
        <v>0</v>
      </c>
      <c r="CI237">
        <v>15523.3</v>
      </c>
      <c r="CJ237">
        <v>26906224</v>
      </c>
      <c r="CK237">
        <v>0</v>
      </c>
      <c r="CL237">
        <v>568976.19999999995</v>
      </c>
      <c r="CM237">
        <v>0</v>
      </c>
      <c r="CN237">
        <v>4137870.8</v>
      </c>
      <c r="CO237">
        <v>26230.7</v>
      </c>
      <c r="CP237">
        <v>27045018</v>
      </c>
      <c r="CQ237">
        <v>2000</v>
      </c>
      <c r="CR237">
        <v>156.30000000000001</v>
      </c>
      <c r="CS237">
        <v>0</v>
      </c>
      <c r="CT237">
        <v>219</v>
      </c>
      <c r="CU237">
        <v>0</v>
      </c>
      <c r="CV237">
        <v>0</v>
      </c>
      <c r="CW237">
        <v>4915.8999999999996</v>
      </c>
      <c r="CX237">
        <v>7878.9</v>
      </c>
      <c r="CY237">
        <v>0</v>
      </c>
      <c r="CZ237">
        <v>3462.3</v>
      </c>
      <c r="DA237">
        <v>0</v>
      </c>
      <c r="DB237">
        <v>12.3</v>
      </c>
      <c r="DC237">
        <v>3456.6</v>
      </c>
      <c r="DD237">
        <v>0</v>
      </c>
      <c r="DE237">
        <v>420</v>
      </c>
      <c r="DF237">
        <v>0</v>
      </c>
      <c r="DG237">
        <v>2331.4</v>
      </c>
      <c r="DH237">
        <v>7500</v>
      </c>
      <c r="DI237">
        <v>7.6</v>
      </c>
      <c r="DJ237">
        <v>9031.5</v>
      </c>
      <c r="DK237">
        <v>4200</v>
      </c>
      <c r="DL237">
        <v>0</v>
      </c>
      <c r="DM237">
        <v>0</v>
      </c>
      <c r="DN237">
        <v>0.51</v>
      </c>
      <c r="DO237">
        <v>0</v>
      </c>
      <c r="DP237">
        <v>0</v>
      </c>
      <c r="DQ237">
        <v>0</v>
      </c>
    </row>
    <row r="238" spans="1:121" x14ac:dyDescent="0.45">
      <c r="A238" t="s">
        <v>175</v>
      </c>
      <c r="B238">
        <v>2050</v>
      </c>
      <c r="C238">
        <v>110751640</v>
      </c>
      <c r="D238">
        <v>2811411.2</v>
      </c>
      <c r="E238">
        <v>818371.8</v>
      </c>
      <c r="F238">
        <v>348809.9</v>
      </c>
      <c r="G238">
        <v>114730234.7</v>
      </c>
      <c r="H238">
        <v>106769920.5</v>
      </c>
      <c r="I238">
        <v>78173984.299999997</v>
      </c>
      <c r="J238">
        <v>40565644</v>
      </c>
      <c r="K238">
        <v>21255520</v>
      </c>
      <c r="L238">
        <v>3.5900000000000001E-2</v>
      </c>
      <c r="M238">
        <v>5.3900000000000003E-2</v>
      </c>
      <c r="N238">
        <v>0.14599999999999999</v>
      </c>
      <c r="O238">
        <v>94387.55</v>
      </c>
      <c r="P238">
        <v>32343.599999999999</v>
      </c>
      <c r="Q238">
        <v>0.7</v>
      </c>
      <c r="R238">
        <v>0.68</v>
      </c>
      <c r="S238">
        <v>123.6</v>
      </c>
      <c r="T238">
        <v>2.2999999999999998</v>
      </c>
      <c r="U238">
        <v>0.23</v>
      </c>
      <c r="V238">
        <v>17.399999999999999</v>
      </c>
      <c r="W238">
        <v>652.70000000000005</v>
      </c>
      <c r="X238">
        <v>0.11</v>
      </c>
      <c r="Y238">
        <v>123.7</v>
      </c>
      <c r="Z238">
        <v>36.799999999999997</v>
      </c>
      <c r="AA238">
        <v>160.6</v>
      </c>
      <c r="AB238">
        <v>141</v>
      </c>
      <c r="AC238">
        <v>2.8</v>
      </c>
      <c r="AD238">
        <v>0.28999999999999998</v>
      </c>
      <c r="AE238">
        <v>19.2</v>
      </c>
      <c r="AF238">
        <v>737.1</v>
      </c>
      <c r="AG238">
        <v>0.12</v>
      </c>
      <c r="AH238">
        <v>141.19999999999999</v>
      </c>
      <c r="AI238">
        <v>41.2</v>
      </c>
      <c r="AJ238">
        <v>182.3</v>
      </c>
      <c r="AK238">
        <v>251.2</v>
      </c>
      <c r="AL238">
        <v>7.5</v>
      </c>
      <c r="AM238">
        <v>0.91</v>
      </c>
      <c r="AN238">
        <v>27.4</v>
      </c>
      <c r="AO238">
        <v>1221.9000000000001</v>
      </c>
      <c r="AP238">
        <v>0.12</v>
      </c>
      <c r="AQ238">
        <v>251.7</v>
      </c>
      <c r="AR238">
        <v>63.8</v>
      </c>
      <c r="AS238">
        <v>315.5</v>
      </c>
      <c r="AT238">
        <v>488</v>
      </c>
      <c r="AU238">
        <v>19.3</v>
      </c>
      <c r="AV238">
        <v>2.5099999999999998</v>
      </c>
      <c r="AW238">
        <v>49.4</v>
      </c>
      <c r="AX238">
        <v>2208.6</v>
      </c>
      <c r="AY238">
        <v>0.25</v>
      </c>
      <c r="AZ238">
        <v>489.3</v>
      </c>
      <c r="BA238">
        <v>115.2</v>
      </c>
      <c r="BB238">
        <v>604.5</v>
      </c>
      <c r="BC238">
        <v>11724773.300000001</v>
      </c>
      <c r="BD238">
        <v>221</v>
      </c>
      <c r="BE238">
        <v>22.1</v>
      </c>
      <c r="BF238">
        <v>1647590.7</v>
      </c>
      <c r="BG238">
        <v>61926.7</v>
      </c>
      <c r="BH238">
        <v>10.6</v>
      </c>
      <c r="BI238">
        <v>11737392</v>
      </c>
      <c r="BJ238">
        <v>3495898.9</v>
      </c>
      <c r="BK238">
        <v>15233290.800000001</v>
      </c>
      <c r="BL238">
        <v>0</v>
      </c>
      <c r="BM238">
        <v>22.38</v>
      </c>
      <c r="BN238">
        <v>22.82</v>
      </c>
      <c r="BO238">
        <v>0</v>
      </c>
      <c r="BP238">
        <v>45.2</v>
      </c>
      <c r="BQ238">
        <v>24.01</v>
      </c>
      <c r="BR238">
        <v>25.66</v>
      </c>
      <c r="BS238">
        <v>0</v>
      </c>
      <c r="BT238">
        <v>49.68</v>
      </c>
      <c r="BU238">
        <v>95361130</v>
      </c>
      <c r="BV238">
        <v>36556252</v>
      </c>
      <c r="BW238">
        <v>2392125</v>
      </c>
      <c r="BX238">
        <v>648964.4</v>
      </c>
      <c r="BY238">
        <v>0</v>
      </c>
      <c r="BZ238">
        <v>0</v>
      </c>
      <c r="CA238">
        <v>0</v>
      </c>
      <c r="CB238">
        <v>0</v>
      </c>
      <c r="CC238">
        <v>0</v>
      </c>
      <c r="CD238">
        <v>5938674</v>
      </c>
      <c r="CE238">
        <v>23891576</v>
      </c>
      <c r="CF238">
        <v>0</v>
      </c>
      <c r="CG238">
        <v>4436371.5</v>
      </c>
      <c r="CH238">
        <v>0</v>
      </c>
      <c r="CI238">
        <v>15347.9</v>
      </c>
      <c r="CJ238">
        <v>26761736</v>
      </c>
      <c r="CK238">
        <v>0</v>
      </c>
      <c r="CL238">
        <v>658757.9</v>
      </c>
      <c r="CM238">
        <v>0</v>
      </c>
      <c r="CN238">
        <v>3726797.5</v>
      </c>
      <c r="CO238">
        <v>208892.6</v>
      </c>
      <c r="CP238">
        <v>26681886</v>
      </c>
      <c r="CQ238">
        <v>2000</v>
      </c>
      <c r="CR238">
        <v>156.30000000000001</v>
      </c>
      <c r="CS238">
        <v>0</v>
      </c>
      <c r="CT238">
        <v>219</v>
      </c>
      <c r="CU238">
        <v>0</v>
      </c>
      <c r="CV238">
        <v>0</v>
      </c>
      <c r="CW238">
        <v>5063.1000000000004</v>
      </c>
      <c r="CX238">
        <v>5558.6</v>
      </c>
      <c r="CY238">
        <v>0</v>
      </c>
      <c r="CZ238">
        <v>6930.4</v>
      </c>
      <c r="DA238">
        <v>0</v>
      </c>
      <c r="DB238">
        <v>12.3</v>
      </c>
      <c r="DC238">
        <v>3456.6</v>
      </c>
      <c r="DD238">
        <v>0</v>
      </c>
      <c r="DE238">
        <v>420</v>
      </c>
      <c r="DF238">
        <v>0</v>
      </c>
      <c r="DG238">
        <v>2067.9</v>
      </c>
      <c r="DH238">
        <v>7500</v>
      </c>
      <c r="DI238">
        <v>59.2</v>
      </c>
      <c r="DJ238">
        <v>6739.9</v>
      </c>
      <c r="DK238">
        <v>4200</v>
      </c>
      <c r="DL238">
        <v>0</v>
      </c>
      <c r="DM238">
        <v>0</v>
      </c>
      <c r="DN238">
        <v>0.51</v>
      </c>
      <c r="DO238">
        <v>0</v>
      </c>
      <c r="DP238">
        <v>0</v>
      </c>
      <c r="DQ238">
        <v>0</v>
      </c>
    </row>
    <row r="239" spans="1:121" x14ac:dyDescent="0.45">
      <c r="A239" t="s">
        <v>179</v>
      </c>
      <c r="B239">
        <v>2024</v>
      </c>
      <c r="C239">
        <v>26404772</v>
      </c>
      <c r="D239">
        <v>2363.5</v>
      </c>
      <c r="E239">
        <v>0</v>
      </c>
      <c r="F239">
        <v>843032.7</v>
      </c>
      <c r="G239">
        <v>27250168.699999999</v>
      </c>
      <c r="H239">
        <v>25455568.5</v>
      </c>
      <c r="I239">
        <v>7691599.5999999996</v>
      </c>
      <c r="J239">
        <v>24895854</v>
      </c>
      <c r="K239">
        <v>30020412</v>
      </c>
      <c r="L239">
        <v>3.5900000000000001E-2</v>
      </c>
      <c r="M239">
        <v>5.3999999999999999E-2</v>
      </c>
      <c r="N239">
        <v>0.1268</v>
      </c>
      <c r="O239">
        <v>9706.27</v>
      </c>
      <c r="P239">
        <v>5203.1000000000004</v>
      </c>
      <c r="Q239">
        <v>0.61</v>
      </c>
      <c r="R239">
        <v>0.68</v>
      </c>
      <c r="S239">
        <v>338.8</v>
      </c>
      <c r="T239">
        <v>33.1</v>
      </c>
      <c r="U239">
        <v>4.76</v>
      </c>
      <c r="V239">
        <v>15.9</v>
      </c>
      <c r="W239">
        <v>924</v>
      </c>
      <c r="X239">
        <v>0.17</v>
      </c>
      <c r="Y239">
        <v>341.1</v>
      </c>
      <c r="Z239">
        <v>43.4</v>
      </c>
      <c r="AA239">
        <v>384.5</v>
      </c>
      <c r="AB239">
        <v>275.8</v>
      </c>
      <c r="AC239">
        <v>26.5</v>
      </c>
      <c r="AD239">
        <v>3.81</v>
      </c>
      <c r="AE239">
        <v>13.5</v>
      </c>
      <c r="AF239">
        <v>766.5</v>
      </c>
      <c r="AG239">
        <v>0.14000000000000001</v>
      </c>
      <c r="AH239">
        <v>277.60000000000002</v>
      </c>
      <c r="AI239">
        <v>36.299999999999997</v>
      </c>
      <c r="AJ239">
        <v>313.89999999999998</v>
      </c>
      <c r="AK239">
        <v>272</v>
      </c>
      <c r="AL239">
        <v>9.8000000000000007</v>
      </c>
      <c r="AM239">
        <v>1.26</v>
      </c>
      <c r="AN239">
        <v>28.1</v>
      </c>
      <c r="AO239">
        <v>1254.5999999999999</v>
      </c>
      <c r="AP239">
        <v>0.14000000000000001</v>
      </c>
      <c r="AQ239">
        <v>272.60000000000002</v>
      </c>
      <c r="AR239">
        <v>65.599999999999994</v>
      </c>
      <c r="AS239">
        <v>338.2</v>
      </c>
      <c r="AT239">
        <v>629.9</v>
      </c>
      <c r="AU239">
        <v>48.2</v>
      </c>
      <c r="AV239">
        <v>6.83</v>
      </c>
      <c r="AW239">
        <v>42.2</v>
      </c>
      <c r="AX239">
        <v>2110.4</v>
      </c>
      <c r="AY239">
        <v>0.33</v>
      </c>
      <c r="AZ239">
        <v>633.20000000000005</v>
      </c>
      <c r="BA239">
        <v>105.2</v>
      </c>
      <c r="BB239">
        <v>738.5</v>
      </c>
      <c r="BC239">
        <v>10908440.1</v>
      </c>
      <c r="BD239">
        <v>1065.8</v>
      </c>
      <c r="BE239">
        <v>153.4</v>
      </c>
      <c r="BF239">
        <v>510777.59999999998</v>
      </c>
      <c r="BG239">
        <v>29748.1</v>
      </c>
      <c r="BH239">
        <v>5.3</v>
      </c>
      <c r="BI239">
        <v>10982077.4</v>
      </c>
      <c r="BJ239">
        <v>1398729.8</v>
      </c>
      <c r="BK239">
        <v>12380807.199999999</v>
      </c>
      <c r="BL239">
        <v>0</v>
      </c>
      <c r="BM239">
        <v>25.05</v>
      </c>
      <c r="BN239">
        <v>1.72</v>
      </c>
      <c r="BO239">
        <v>0</v>
      </c>
      <c r="BP239">
        <v>26.77</v>
      </c>
      <c r="BQ239">
        <v>26.46</v>
      </c>
      <c r="BR239">
        <v>1.87</v>
      </c>
      <c r="BS239">
        <v>0</v>
      </c>
      <c r="BT239">
        <v>28.33</v>
      </c>
      <c r="BU239">
        <v>32440150</v>
      </c>
      <c r="BV239">
        <v>19558570</v>
      </c>
      <c r="BW239">
        <v>2057.5</v>
      </c>
      <c r="BX239">
        <v>30312.6</v>
      </c>
      <c r="BY239">
        <v>0</v>
      </c>
      <c r="BZ239">
        <v>0</v>
      </c>
      <c r="CA239">
        <v>7968625.5</v>
      </c>
      <c r="CB239">
        <v>0</v>
      </c>
      <c r="CC239">
        <v>0</v>
      </c>
      <c r="CD239">
        <v>683159.4</v>
      </c>
      <c r="CE239">
        <v>4611029</v>
      </c>
      <c r="CF239">
        <v>0</v>
      </c>
      <c r="CG239">
        <v>25925.599999999999</v>
      </c>
      <c r="CH239">
        <v>64042.6</v>
      </c>
      <c r="CI239">
        <v>152768.79999999999</v>
      </c>
      <c r="CJ239">
        <v>0</v>
      </c>
      <c r="CK239">
        <v>26819.5</v>
      </c>
      <c r="CL239">
        <v>0</v>
      </c>
      <c r="CM239">
        <v>0</v>
      </c>
      <c r="CN239">
        <v>3535160.8</v>
      </c>
      <c r="CO239">
        <v>15340250</v>
      </c>
      <c r="CP239">
        <v>0</v>
      </c>
      <c r="CQ239">
        <v>2.8</v>
      </c>
      <c r="CR239">
        <v>5.4</v>
      </c>
      <c r="CS239">
        <v>0</v>
      </c>
      <c r="CT239">
        <v>1540</v>
      </c>
      <c r="CU239">
        <v>0</v>
      </c>
      <c r="CV239">
        <v>0</v>
      </c>
      <c r="CW239">
        <v>378.7</v>
      </c>
      <c r="CX239">
        <v>1429.4</v>
      </c>
      <c r="CY239">
        <v>0</v>
      </c>
      <c r="CZ239">
        <v>800.8</v>
      </c>
      <c r="DA239">
        <v>8.6</v>
      </c>
      <c r="DB239">
        <v>82.7</v>
      </c>
      <c r="DC239">
        <v>0</v>
      </c>
      <c r="DD239">
        <v>68.8</v>
      </c>
      <c r="DE239">
        <v>0</v>
      </c>
      <c r="DF239">
        <v>0</v>
      </c>
      <c r="DG239">
        <v>1338.2</v>
      </c>
      <c r="DH239">
        <v>0</v>
      </c>
      <c r="DI239">
        <v>4409.3999999999996</v>
      </c>
      <c r="DJ239">
        <v>5.6</v>
      </c>
      <c r="DK239">
        <v>0</v>
      </c>
      <c r="DL239">
        <v>0</v>
      </c>
      <c r="DM239">
        <v>0</v>
      </c>
      <c r="DN239">
        <v>0.16</v>
      </c>
      <c r="DO239">
        <v>0</v>
      </c>
      <c r="DP239">
        <v>0</v>
      </c>
      <c r="DQ239">
        <v>0</v>
      </c>
    </row>
    <row r="240" spans="1:121" x14ac:dyDescent="0.45">
      <c r="A240" t="s">
        <v>179</v>
      </c>
      <c r="B240">
        <v>2026</v>
      </c>
      <c r="C240">
        <v>27114420</v>
      </c>
      <c r="D240">
        <v>1113358.8</v>
      </c>
      <c r="E240">
        <v>0</v>
      </c>
      <c r="F240">
        <v>1190295.3</v>
      </c>
      <c r="G240">
        <v>29418071.300000001</v>
      </c>
      <c r="H240">
        <v>26139703.100000001</v>
      </c>
      <c r="I240">
        <v>-4569426.7</v>
      </c>
      <c r="J240">
        <v>32260554</v>
      </c>
      <c r="K240">
        <v>48763900</v>
      </c>
      <c r="L240">
        <v>3.5900000000000001E-2</v>
      </c>
      <c r="M240">
        <v>5.3999999999999999E-2</v>
      </c>
      <c r="N240">
        <v>0.12720000000000001</v>
      </c>
      <c r="O240">
        <v>61896.21</v>
      </c>
      <c r="P240">
        <v>5362.3</v>
      </c>
      <c r="Q240">
        <v>0.76</v>
      </c>
      <c r="R240">
        <v>0.79</v>
      </c>
      <c r="S240">
        <v>210.8</v>
      </c>
      <c r="T240">
        <v>21</v>
      </c>
      <c r="U240">
        <v>3.03</v>
      </c>
      <c r="V240">
        <v>9.5</v>
      </c>
      <c r="W240">
        <v>562.6</v>
      </c>
      <c r="X240">
        <v>0.1</v>
      </c>
      <c r="Y240">
        <v>212.2</v>
      </c>
      <c r="Z240">
        <v>26.3</v>
      </c>
      <c r="AA240">
        <v>238.5</v>
      </c>
      <c r="AB240">
        <v>182.3</v>
      </c>
      <c r="AC240">
        <v>17.600000000000001</v>
      </c>
      <c r="AD240">
        <v>2.5299999999999998</v>
      </c>
      <c r="AE240">
        <v>8.8000000000000007</v>
      </c>
      <c r="AF240">
        <v>505.3</v>
      </c>
      <c r="AG240">
        <v>0.09</v>
      </c>
      <c r="AH240">
        <v>183.5</v>
      </c>
      <c r="AI240">
        <v>23.9</v>
      </c>
      <c r="AJ240">
        <v>207.4</v>
      </c>
      <c r="AK240">
        <v>172.3</v>
      </c>
      <c r="AL240">
        <v>6.3</v>
      </c>
      <c r="AM240">
        <v>0.82</v>
      </c>
      <c r="AN240">
        <v>17.7</v>
      </c>
      <c r="AO240">
        <v>792.1</v>
      </c>
      <c r="AP240">
        <v>0.09</v>
      </c>
      <c r="AQ240">
        <v>172.7</v>
      </c>
      <c r="AR240">
        <v>41.3</v>
      </c>
      <c r="AS240">
        <v>214.1</v>
      </c>
      <c r="AT240">
        <v>567.79999999999995</v>
      </c>
      <c r="AU240">
        <v>42</v>
      </c>
      <c r="AV240">
        <v>5.92</v>
      </c>
      <c r="AW240">
        <v>39.4</v>
      </c>
      <c r="AX240">
        <v>1956.6</v>
      </c>
      <c r="AY240">
        <v>0.28999999999999998</v>
      </c>
      <c r="AZ240">
        <v>570.70000000000005</v>
      </c>
      <c r="BA240">
        <v>97.8</v>
      </c>
      <c r="BB240">
        <v>668.5</v>
      </c>
      <c r="BC240">
        <v>9624728.9000000004</v>
      </c>
      <c r="BD240">
        <v>959.9</v>
      </c>
      <c r="BE240">
        <v>138.30000000000001</v>
      </c>
      <c r="BF240">
        <v>432291.7</v>
      </c>
      <c r="BG240">
        <v>25685.9</v>
      </c>
      <c r="BH240">
        <v>4.7</v>
      </c>
      <c r="BI240">
        <v>9691090.0999999996</v>
      </c>
      <c r="BJ240">
        <v>1199009.8</v>
      </c>
      <c r="BK240">
        <v>10890099.9</v>
      </c>
      <c r="BL240">
        <v>0</v>
      </c>
      <c r="BM240">
        <v>22.29</v>
      </c>
      <c r="BN240">
        <v>10.45</v>
      </c>
      <c r="BO240">
        <v>0</v>
      </c>
      <c r="BP240">
        <v>32.74</v>
      </c>
      <c r="BQ240">
        <v>24.04</v>
      </c>
      <c r="BR240">
        <v>11.79</v>
      </c>
      <c r="BS240">
        <v>0</v>
      </c>
      <c r="BT240">
        <v>35.83</v>
      </c>
      <c r="BU240">
        <v>46048896</v>
      </c>
      <c r="BV240">
        <v>33987496</v>
      </c>
      <c r="BW240">
        <v>936349.1</v>
      </c>
      <c r="BX240">
        <v>29553.5</v>
      </c>
      <c r="BY240">
        <v>0</v>
      </c>
      <c r="BZ240">
        <v>0</v>
      </c>
      <c r="CA240">
        <v>7221343</v>
      </c>
      <c r="CB240">
        <v>0</v>
      </c>
      <c r="CC240">
        <v>0</v>
      </c>
      <c r="CD240">
        <v>977263.4</v>
      </c>
      <c r="CE240">
        <v>3647731.2</v>
      </c>
      <c r="CF240">
        <v>0</v>
      </c>
      <c r="CG240">
        <v>17718.599999999999</v>
      </c>
      <c r="CH240">
        <v>63990.2</v>
      </c>
      <c r="CI240">
        <v>144711.9</v>
      </c>
      <c r="CJ240">
        <v>0</v>
      </c>
      <c r="CK240">
        <v>0</v>
      </c>
      <c r="CL240">
        <v>0</v>
      </c>
      <c r="CM240">
        <v>0</v>
      </c>
      <c r="CN240">
        <v>9210697</v>
      </c>
      <c r="CO240">
        <v>23799538</v>
      </c>
      <c r="CP240">
        <v>0</v>
      </c>
      <c r="CQ240">
        <v>598.6</v>
      </c>
      <c r="CR240">
        <v>5.4</v>
      </c>
      <c r="CS240">
        <v>0</v>
      </c>
      <c r="CT240">
        <v>1540</v>
      </c>
      <c r="CU240">
        <v>0</v>
      </c>
      <c r="CV240">
        <v>0</v>
      </c>
      <c r="CW240">
        <v>543.4</v>
      </c>
      <c r="CX240">
        <v>1429.4</v>
      </c>
      <c r="CY240">
        <v>0</v>
      </c>
      <c r="CZ240">
        <v>729.8</v>
      </c>
      <c r="DA240">
        <v>8.6</v>
      </c>
      <c r="DB240">
        <v>82.7</v>
      </c>
      <c r="DC240">
        <v>0</v>
      </c>
      <c r="DD240">
        <v>0</v>
      </c>
      <c r="DE240">
        <v>0</v>
      </c>
      <c r="DF240">
        <v>0</v>
      </c>
      <c r="DG240">
        <v>3298.6</v>
      </c>
      <c r="DH240">
        <v>0</v>
      </c>
      <c r="DI240">
        <v>7009.4</v>
      </c>
      <c r="DJ240">
        <v>2388.6999999999998</v>
      </c>
      <c r="DK240">
        <v>0</v>
      </c>
      <c r="DL240">
        <v>0</v>
      </c>
      <c r="DM240">
        <v>0</v>
      </c>
      <c r="DN240">
        <v>0.36</v>
      </c>
      <c r="DO240">
        <v>0</v>
      </c>
      <c r="DP240">
        <v>0</v>
      </c>
      <c r="DQ240">
        <v>0</v>
      </c>
    </row>
    <row r="241" spans="1:121" x14ac:dyDescent="0.45">
      <c r="A241" t="s">
        <v>179</v>
      </c>
      <c r="B241">
        <v>2028</v>
      </c>
      <c r="C241">
        <v>27981756</v>
      </c>
      <c r="D241">
        <v>1189335.6000000001</v>
      </c>
      <c r="E241">
        <v>0</v>
      </c>
      <c r="F241">
        <v>1464862.9</v>
      </c>
      <c r="G241">
        <v>30635956.699999999</v>
      </c>
      <c r="H241">
        <v>26975868.899999999</v>
      </c>
      <c r="I241">
        <v>-13577041.4</v>
      </c>
      <c r="J241">
        <v>40041948</v>
      </c>
      <c r="K241">
        <v>60595496</v>
      </c>
      <c r="L241">
        <v>3.5900000000000001E-2</v>
      </c>
      <c r="M241">
        <v>5.3999999999999999E-2</v>
      </c>
      <c r="N241">
        <v>0.127</v>
      </c>
      <c r="O241">
        <v>57818.5</v>
      </c>
      <c r="P241">
        <v>5660.3</v>
      </c>
      <c r="Q241">
        <v>0.88</v>
      </c>
      <c r="R241">
        <v>0.89</v>
      </c>
      <c r="S241">
        <v>104</v>
      </c>
      <c r="T241">
        <v>10.5</v>
      </c>
      <c r="U241">
        <v>1.51</v>
      </c>
      <c r="V241">
        <v>4.5999999999999996</v>
      </c>
      <c r="W241">
        <v>274.3</v>
      </c>
      <c r="X241">
        <v>0.05</v>
      </c>
      <c r="Y241">
        <v>104.7</v>
      </c>
      <c r="Z241">
        <v>12.8</v>
      </c>
      <c r="AA241">
        <v>117.5</v>
      </c>
      <c r="AB241">
        <v>92.4</v>
      </c>
      <c r="AC241">
        <v>8.8000000000000007</v>
      </c>
      <c r="AD241">
        <v>1.26</v>
      </c>
      <c r="AE241">
        <v>4.5999999999999996</v>
      </c>
      <c r="AF241">
        <v>260.8</v>
      </c>
      <c r="AG241">
        <v>0.05</v>
      </c>
      <c r="AH241">
        <v>93</v>
      </c>
      <c r="AI241">
        <v>12.4</v>
      </c>
      <c r="AJ241">
        <v>105.3</v>
      </c>
      <c r="AK241">
        <v>108.5</v>
      </c>
      <c r="AL241">
        <v>3.6</v>
      </c>
      <c r="AM241">
        <v>0.45</v>
      </c>
      <c r="AN241">
        <v>11.5</v>
      </c>
      <c r="AO241">
        <v>516.5</v>
      </c>
      <c r="AP241">
        <v>0.05</v>
      </c>
      <c r="AQ241">
        <v>108.8</v>
      </c>
      <c r="AR241">
        <v>26.9</v>
      </c>
      <c r="AS241">
        <v>135.69999999999999</v>
      </c>
      <c r="AT241">
        <v>454</v>
      </c>
      <c r="AU241">
        <v>35.4</v>
      </c>
      <c r="AV241">
        <v>5.0199999999999996</v>
      </c>
      <c r="AW241">
        <v>30</v>
      </c>
      <c r="AX241">
        <v>1508.2</v>
      </c>
      <c r="AY241">
        <v>0.24</v>
      </c>
      <c r="AZ241">
        <v>456.5</v>
      </c>
      <c r="BA241">
        <v>75</v>
      </c>
      <c r="BB241">
        <v>531.5</v>
      </c>
      <c r="BC241">
        <v>5282575.7</v>
      </c>
      <c r="BD241">
        <v>532.20000000000005</v>
      </c>
      <c r="BE241">
        <v>76.7</v>
      </c>
      <c r="BF241">
        <v>232805.6</v>
      </c>
      <c r="BG241">
        <v>13928.2</v>
      </c>
      <c r="BH241">
        <v>2.6</v>
      </c>
      <c r="BI241">
        <v>5319384.8</v>
      </c>
      <c r="BJ241">
        <v>648570.1</v>
      </c>
      <c r="BK241">
        <v>5967954.9000000004</v>
      </c>
      <c r="BL241">
        <v>0</v>
      </c>
      <c r="BM241">
        <v>15.92</v>
      </c>
      <c r="BN241">
        <v>9.36</v>
      </c>
      <c r="BO241">
        <v>0</v>
      </c>
      <c r="BP241">
        <v>25.28</v>
      </c>
      <c r="BQ241">
        <v>17.29</v>
      </c>
      <c r="BR241">
        <v>10.52</v>
      </c>
      <c r="BS241">
        <v>0</v>
      </c>
      <c r="BT241">
        <v>27.81</v>
      </c>
      <c r="BU241">
        <v>51349980</v>
      </c>
      <c r="BV241">
        <v>44213000</v>
      </c>
      <c r="BW241">
        <v>1016649.4</v>
      </c>
      <c r="BX241">
        <v>26475.3</v>
      </c>
      <c r="BY241">
        <v>0</v>
      </c>
      <c r="BZ241">
        <v>0</v>
      </c>
      <c r="CA241">
        <v>4022638.5</v>
      </c>
      <c r="CB241">
        <v>0</v>
      </c>
      <c r="CC241">
        <v>0</v>
      </c>
      <c r="CD241">
        <v>1304120.8</v>
      </c>
      <c r="CE241">
        <v>1884938.8</v>
      </c>
      <c r="CF241">
        <v>0</v>
      </c>
      <c r="CG241">
        <v>11529.4</v>
      </c>
      <c r="CH241">
        <v>62781.2</v>
      </c>
      <c r="CI241">
        <v>111969.2</v>
      </c>
      <c r="CJ241">
        <v>0</v>
      </c>
      <c r="CK241">
        <v>0</v>
      </c>
      <c r="CL241">
        <v>0</v>
      </c>
      <c r="CM241">
        <v>0</v>
      </c>
      <c r="CN241">
        <v>11483429</v>
      </c>
      <c r="CO241">
        <v>31425446</v>
      </c>
      <c r="CP241">
        <v>0</v>
      </c>
      <c r="CQ241">
        <v>598.4</v>
      </c>
      <c r="CR241">
        <v>5.4</v>
      </c>
      <c r="CS241">
        <v>0</v>
      </c>
      <c r="CT241">
        <v>1540</v>
      </c>
      <c r="CU241">
        <v>0</v>
      </c>
      <c r="CV241">
        <v>0</v>
      </c>
      <c r="CW241">
        <v>757</v>
      </c>
      <c r="CX241">
        <v>1429.4</v>
      </c>
      <c r="CY241">
        <v>0</v>
      </c>
      <c r="CZ241">
        <v>729.8</v>
      </c>
      <c r="DA241">
        <v>8.6</v>
      </c>
      <c r="DB241">
        <v>82.7</v>
      </c>
      <c r="DC241">
        <v>0</v>
      </c>
      <c r="DD241">
        <v>0</v>
      </c>
      <c r="DE241">
        <v>0</v>
      </c>
      <c r="DF241">
        <v>0</v>
      </c>
      <c r="DG241">
        <v>4273.8999999999996</v>
      </c>
      <c r="DH241">
        <v>0</v>
      </c>
      <c r="DI241">
        <v>9169.9</v>
      </c>
      <c r="DJ241">
        <v>2391.4</v>
      </c>
      <c r="DK241">
        <v>0</v>
      </c>
      <c r="DL241">
        <v>0</v>
      </c>
      <c r="DM241">
        <v>0</v>
      </c>
      <c r="DN241">
        <v>0.36</v>
      </c>
      <c r="DO241">
        <v>0</v>
      </c>
      <c r="DP241">
        <v>0</v>
      </c>
      <c r="DQ241">
        <v>0</v>
      </c>
    </row>
    <row r="242" spans="1:121" x14ac:dyDescent="0.45">
      <c r="A242" t="s">
        <v>179</v>
      </c>
      <c r="B242">
        <v>2030</v>
      </c>
      <c r="C242">
        <v>29000870</v>
      </c>
      <c r="D242">
        <v>1630003.4</v>
      </c>
      <c r="E242">
        <v>0</v>
      </c>
      <c r="F242">
        <v>1438500.9</v>
      </c>
      <c r="G242">
        <v>32069374.800000001</v>
      </c>
      <c r="H242">
        <v>27958354.199999999</v>
      </c>
      <c r="I242">
        <v>-15517842.800000001</v>
      </c>
      <c r="J242">
        <v>38981516</v>
      </c>
      <c r="K242">
        <v>60206284</v>
      </c>
      <c r="L242">
        <v>3.5900000000000001E-2</v>
      </c>
      <c r="M242">
        <v>5.3999999999999999E-2</v>
      </c>
      <c r="N242">
        <v>0.1273</v>
      </c>
      <c r="O242">
        <v>58746.03</v>
      </c>
      <c r="P242">
        <v>5924.1</v>
      </c>
      <c r="Q242">
        <v>0.92</v>
      </c>
      <c r="R242">
        <v>0.92</v>
      </c>
      <c r="S242">
        <v>74.7</v>
      </c>
      <c r="T242">
        <v>7.7</v>
      </c>
      <c r="U242">
        <v>1.1000000000000001</v>
      </c>
      <c r="V242">
        <v>3.2</v>
      </c>
      <c r="W242">
        <v>193.2</v>
      </c>
      <c r="X242">
        <v>0.04</v>
      </c>
      <c r="Y242">
        <v>75.3</v>
      </c>
      <c r="Z242">
        <v>9</v>
      </c>
      <c r="AA242">
        <v>84.2</v>
      </c>
      <c r="AB242">
        <v>70.8</v>
      </c>
      <c r="AC242">
        <v>6.9</v>
      </c>
      <c r="AD242">
        <v>1</v>
      </c>
      <c r="AE242">
        <v>3.3</v>
      </c>
      <c r="AF242">
        <v>193</v>
      </c>
      <c r="AG242">
        <v>0.04</v>
      </c>
      <c r="AH242">
        <v>71.3</v>
      </c>
      <c r="AI242">
        <v>9.1</v>
      </c>
      <c r="AJ242">
        <v>80.400000000000006</v>
      </c>
      <c r="AK242">
        <v>64.8</v>
      </c>
      <c r="AL242">
        <v>2.4</v>
      </c>
      <c r="AM242">
        <v>0.3</v>
      </c>
      <c r="AN242">
        <v>6.7</v>
      </c>
      <c r="AO242">
        <v>301.7</v>
      </c>
      <c r="AP242">
        <v>0.03</v>
      </c>
      <c r="AQ242">
        <v>64.900000000000006</v>
      </c>
      <c r="AR242">
        <v>15.7</v>
      </c>
      <c r="AS242">
        <v>80.599999999999994</v>
      </c>
      <c r="AT242">
        <v>363.3</v>
      </c>
      <c r="AU242">
        <v>29</v>
      </c>
      <c r="AV242">
        <v>4.12</v>
      </c>
      <c r="AW242">
        <v>23.6</v>
      </c>
      <c r="AX242">
        <v>1186.2</v>
      </c>
      <c r="AY242">
        <v>0.19</v>
      </c>
      <c r="AZ242">
        <v>365.2</v>
      </c>
      <c r="BA242">
        <v>59</v>
      </c>
      <c r="BB242">
        <v>424.3</v>
      </c>
      <c r="BC242">
        <v>3944120</v>
      </c>
      <c r="BD242">
        <v>403.5</v>
      </c>
      <c r="BE242">
        <v>58.2</v>
      </c>
      <c r="BF242">
        <v>168410.1</v>
      </c>
      <c r="BG242">
        <v>10203.9</v>
      </c>
      <c r="BH242">
        <v>1.9</v>
      </c>
      <c r="BI242">
        <v>3972047.2</v>
      </c>
      <c r="BJ242">
        <v>473011.4</v>
      </c>
      <c r="BK242">
        <v>4445058.5999999996</v>
      </c>
      <c r="BL242">
        <v>0</v>
      </c>
      <c r="BM242">
        <v>13.06</v>
      </c>
      <c r="BN242">
        <v>9.43</v>
      </c>
      <c r="BO242">
        <v>0</v>
      </c>
      <c r="BP242">
        <v>22.49</v>
      </c>
      <c r="BQ242">
        <v>14.34</v>
      </c>
      <c r="BR242">
        <v>10.7</v>
      </c>
      <c r="BS242">
        <v>0</v>
      </c>
      <c r="BT242">
        <v>25.04</v>
      </c>
      <c r="BU242">
        <v>53478772</v>
      </c>
      <c r="BV242">
        <v>47587216</v>
      </c>
      <c r="BW242">
        <v>1383088.4</v>
      </c>
      <c r="BX242">
        <v>24320.1</v>
      </c>
      <c r="BY242">
        <v>0</v>
      </c>
      <c r="BZ242">
        <v>0</v>
      </c>
      <c r="CA242">
        <v>3071547.8</v>
      </c>
      <c r="CB242">
        <v>0</v>
      </c>
      <c r="CC242">
        <v>0</v>
      </c>
      <c r="CD242">
        <v>1533056</v>
      </c>
      <c r="CE242">
        <v>1254429.2</v>
      </c>
      <c r="CF242">
        <v>0</v>
      </c>
      <c r="CG242">
        <v>6260.9</v>
      </c>
      <c r="CH242">
        <v>61267.8</v>
      </c>
      <c r="CI242">
        <v>90641</v>
      </c>
      <c r="CJ242">
        <v>0</v>
      </c>
      <c r="CK242">
        <v>0</v>
      </c>
      <c r="CL242">
        <v>0</v>
      </c>
      <c r="CM242">
        <v>0</v>
      </c>
      <c r="CN242">
        <v>10748039</v>
      </c>
      <c r="CO242">
        <v>35306124</v>
      </c>
      <c r="CP242">
        <v>0</v>
      </c>
      <c r="CQ242">
        <v>777.7</v>
      </c>
      <c r="CR242">
        <v>5.4</v>
      </c>
      <c r="CS242">
        <v>0</v>
      </c>
      <c r="CT242">
        <v>1540</v>
      </c>
      <c r="CU242">
        <v>0</v>
      </c>
      <c r="CV242">
        <v>0</v>
      </c>
      <c r="CW242">
        <v>930.5</v>
      </c>
      <c r="CX242">
        <v>1429.4</v>
      </c>
      <c r="CY242">
        <v>0</v>
      </c>
      <c r="CZ242">
        <v>729.8</v>
      </c>
      <c r="DA242">
        <v>8.6</v>
      </c>
      <c r="DB242">
        <v>82.7</v>
      </c>
      <c r="DC242">
        <v>0</v>
      </c>
      <c r="DD242">
        <v>0</v>
      </c>
      <c r="DE242">
        <v>0</v>
      </c>
      <c r="DF242">
        <v>0</v>
      </c>
      <c r="DG242">
        <v>4273.8999999999996</v>
      </c>
      <c r="DH242">
        <v>0</v>
      </c>
      <c r="DI242">
        <v>10440.200000000001</v>
      </c>
      <c r="DJ242">
        <v>3391.6</v>
      </c>
      <c r="DK242">
        <v>0</v>
      </c>
      <c r="DL242">
        <v>0</v>
      </c>
      <c r="DM242">
        <v>0</v>
      </c>
      <c r="DN242">
        <v>0.45</v>
      </c>
      <c r="DO242">
        <v>0</v>
      </c>
      <c r="DP242">
        <v>0.45</v>
      </c>
      <c r="DQ242">
        <v>0</v>
      </c>
    </row>
    <row r="243" spans="1:121" x14ac:dyDescent="0.45">
      <c r="A243" t="s">
        <v>179</v>
      </c>
      <c r="B243">
        <v>2035</v>
      </c>
      <c r="C243">
        <v>31873004</v>
      </c>
      <c r="D243">
        <v>3476175.5</v>
      </c>
      <c r="E243">
        <v>0</v>
      </c>
      <c r="F243">
        <v>1433595.7</v>
      </c>
      <c r="G243">
        <v>36782774.100000001</v>
      </c>
      <c r="H243">
        <v>30727267</v>
      </c>
      <c r="I243">
        <v>-13963062.699999999</v>
      </c>
      <c r="J243">
        <v>40562004</v>
      </c>
      <c r="K243">
        <v>58391000</v>
      </c>
      <c r="L243">
        <v>3.5900000000000001E-2</v>
      </c>
      <c r="M243">
        <v>5.3900000000000003E-2</v>
      </c>
      <c r="N243">
        <v>0.12740000000000001</v>
      </c>
      <c r="O243">
        <v>83407.28</v>
      </c>
      <c r="P243">
        <v>6720.8</v>
      </c>
      <c r="Q243">
        <v>0.98</v>
      </c>
      <c r="R243">
        <v>0.97</v>
      </c>
      <c r="S243">
        <v>7</v>
      </c>
      <c r="T243">
        <v>0.1</v>
      </c>
      <c r="U243">
        <v>0.01</v>
      </c>
      <c r="V243">
        <v>0.8</v>
      </c>
      <c r="W243">
        <v>36.6</v>
      </c>
      <c r="X243">
        <v>0</v>
      </c>
      <c r="Y243">
        <v>7</v>
      </c>
      <c r="Z243">
        <v>1.9</v>
      </c>
      <c r="AA243">
        <v>8.9</v>
      </c>
      <c r="AB243">
        <v>21.1</v>
      </c>
      <c r="AC243">
        <v>1.6</v>
      </c>
      <c r="AD243">
        <v>0.22</v>
      </c>
      <c r="AE243">
        <v>1.5</v>
      </c>
      <c r="AF243">
        <v>73.099999999999994</v>
      </c>
      <c r="AG243">
        <v>0.01</v>
      </c>
      <c r="AH243">
        <v>21.3</v>
      </c>
      <c r="AI243">
        <v>3.7</v>
      </c>
      <c r="AJ243">
        <v>24.9</v>
      </c>
      <c r="AK243">
        <v>79.8</v>
      </c>
      <c r="AL243">
        <v>2.9</v>
      </c>
      <c r="AM243">
        <v>0.37</v>
      </c>
      <c r="AN243">
        <v>8.1999999999999993</v>
      </c>
      <c r="AO243">
        <v>371.5</v>
      </c>
      <c r="AP243">
        <v>0.04</v>
      </c>
      <c r="AQ243">
        <v>79.900000000000006</v>
      </c>
      <c r="AR243">
        <v>19.3</v>
      </c>
      <c r="AS243">
        <v>99.2</v>
      </c>
      <c r="AT243">
        <v>284.60000000000002</v>
      </c>
      <c r="AU243">
        <v>21.5</v>
      </c>
      <c r="AV243">
        <v>3.03</v>
      </c>
      <c r="AW243">
        <v>20</v>
      </c>
      <c r="AX243">
        <v>969.7</v>
      </c>
      <c r="AY243">
        <v>0.16</v>
      </c>
      <c r="AZ243">
        <v>286.10000000000002</v>
      </c>
      <c r="BA243">
        <v>48.9</v>
      </c>
      <c r="BB243">
        <v>335</v>
      </c>
      <c r="BC243">
        <v>377081.4</v>
      </c>
      <c r="BD243">
        <v>7.1</v>
      </c>
      <c r="BE243">
        <v>0.7</v>
      </c>
      <c r="BF243">
        <v>44778.400000000001</v>
      </c>
      <c r="BG243">
        <v>1972</v>
      </c>
      <c r="BH243">
        <v>0.2</v>
      </c>
      <c r="BI243">
        <v>377487.2</v>
      </c>
      <c r="BJ243">
        <v>103590</v>
      </c>
      <c r="BK243">
        <v>481077.2</v>
      </c>
      <c r="BL243">
        <v>0</v>
      </c>
      <c r="BM243">
        <v>11.2</v>
      </c>
      <c r="BN243">
        <v>13</v>
      </c>
      <c r="BO243">
        <v>0</v>
      </c>
      <c r="BP243">
        <v>24.2</v>
      </c>
      <c r="BQ243">
        <v>12.63</v>
      </c>
      <c r="BR243">
        <v>15.47</v>
      </c>
      <c r="BS243">
        <v>0</v>
      </c>
      <c r="BT243">
        <v>28.09</v>
      </c>
      <c r="BU243">
        <v>54759240</v>
      </c>
      <c r="BV243">
        <v>50745836</v>
      </c>
      <c r="BW243">
        <v>2953556.8</v>
      </c>
      <c r="BX243">
        <v>7027.4</v>
      </c>
      <c r="BY243">
        <v>0</v>
      </c>
      <c r="BZ243">
        <v>0</v>
      </c>
      <c r="CA243">
        <v>0</v>
      </c>
      <c r="CB243">
        <v>0</v>
      </c>
      <c r="CC243">
        <v>0</v>
      </c>
      <c r="CD243">
        <v>1803235.6</v>
      </c>
      <c r="CE243">
        <v>905175.3</v>
      </c>
      <c r="CF243">
        <v>0</v>
      </c>
      <c r="CG243">
        <v>4461.3999999999996</v>
      </c>
      <c r="CH243">
        <v>60463.1</v>
      </c>
      <c r="CI243">
        <v>82718.2</v>
      </c>
      <c r="CJ243">
        <v>0</v>
      </c>
      <c r="CK243">
        <v>0</v>
      </c>
      <c r="CL243">
        <v>0</v>
      </c>
      <c r="CM243">
        <v>0</v>
      </c>
      <c r="CN243">
        <v>12846073</v>
      </c>
      <c r="CO243">
        <v>36096530</v>
      </c>
      <c r="CP243">
        <v>0</v>
      </c>
      <c r="CQ243">
        <v>1553.4</v>
      </c>
      <c r="CR243">
        <v>3.2</v>
      </c>
      <c r="CS243">
        <v>0</v>
      </c>
      <c r="CT243">
        <v>0</v>
      </c>
      <c r="CU243">
        <v>0</v>
      </c>
      <c r="CV243">
        <v>0</v>
      </c>
      <c r="CW243">
        <v>1165.9000000000001</v>
      </c>
      <c r="CX243">
        <v>1429.4</v>
      </c>
      <c r="CY243">
        <v>0</v>
      </c>
      <c r="CZ243">
        <v>729.8</v>
      </c>
      <c r="DA243">
        <v>8.6</v>
      </c>
      <c r="DB243">
        <v>82.7</v>
      </c>
      <c r="DC243">
        <v>0</v>
      </c>
      <c r="DD243">
        <v>0</v>
      </c>
      <c r="DE243">
        <v>0</v>
      </c>
      <c r="DF243">
        <v>0</v>
      </c>
      <c r="DG243">
        <v>5360</v>
      </c>
      <c r="DH243">
        <v>0</v>
      </c>
      <c r="DI243">
        <v>10574.7</v>
      </c>
      <c r="DJ243">
        <v>8108.3</v>
      </c>
      <c r="DK243">
        <v>0</v>
      </c>
      <c r="DL243">
        <v>0</v>
      </c>
      <c r="DM243">
        <v>0</v>
      </c>
      <c r="DN243">
        <v>0.45</v>
      </c>
      <c r="DO243">
        <v>0</v>
      </c>
      <c r="DP243">
        <v>0.6</v>
      </c>
      <c r="DQ243">
        <v>0</v>
      </c>
    </row>
    <row r="244" spans="1:121" x14ac:dyDescent="0.45">
      <c r="A244" t="s">
        <v>179</v>
      </c>
      <c r="B244">
        <v>2040</v>
      </c>
      <c r="C244">
        <v>35327660</v>
      </c>
      <c r="D244">
        <v>4136690.5</v>
      </c>
      <c r="E244">
        <v>0</v>
      </c>
      <c r="F244">
        <v>1659451.9</v>
      </c>
      <c r="G244">
        <v>41123803.899999999</v>
      </c>
      <c r="H244">
        <v>34057763</v>
      </c>
      <c r="I244">
        <v>-21571488.100000001</v>
      </c>
      <c r="J244">
        <v>45330910</v>
      </c>
      <c r="K244">
        <v>70944190</v>
      </c>
      <c r="L244">
        <v>3.5900000000000001E-2</v>
      </c>
      <c r="M244">
        <v>5.3900000000000003E-2</v>
      </c>
      <c r="N244">
        <v>0.12709999999999999</v>
      </c>
      <c r="O244">
        <v>82313.7</v>
      </c>
      <c r="P244">
        <v>7590.6</v>
      </c>
      <c r="Q244">
        <v>0.99</v>
      </c>
      <c r="R244">
        <v>0.98</v>
      </c>
      <c r="S244">
        <v>3.7</v>
      </c>
      <c r="T244">
        <v>0.1</v>
      </c>
      <c r="U244">
        <v>0.01</v>
      </c>
      <c r="V244">
        <v>0.4</v>
      </c>
      <c r="W244">
        <v>19.5</v>
      </c>
      <c r="X244">
        <v>0</v>
      </c>
      <c r="Y244">
        <v>3.7</v>
      </c>
      <c r="Z244">
        <v>1</v>
      </c>
      <c r="AA244">
        <v>4.8</v>
      </c>
      <c r="AB244">
        <v>11.4</v>
      </c>
      <c r="AC244">
        <v>0.8</v>
      </c>
      <c r="AD244">
        <v>0.11</v>
      </c>
      <c r="AE244">
        <v>0.8</v>
      </c>
      <c r="AF244">
        <v>40.799999999999997</v>
      </c>
      <c r="AG244">
        <v>0.01</v>
      </c>
      <c r="AH244">
        <v>11.5</v>
      </c>
      <c r="AI244">
        <v>2.1</v>
      </c>
      <c r="AJ244">
        <v>13.5</v>
      </c>
      <c r="AK244">
        <v>83.8</v>
      </c>
      <c r="AL244">
        <v>3.5</v>
      </c>
      <c r="AM244">
        <v>0.45</v>
      </c>
      <c r="AN244">
        <v>8.3000000000000007</v>
      </c>
      <c r="AO244">
        <v>378.1</v>
      </c>
      <c r="AP244">
        <v>0.04</v>
      </c>
      <c r="AQ244">
        <v>84</v>
      </c>
      <c r="AR244">
        <v>19.5</v>
      </c>
      <c r="AS244">
        <v>103.5</v>
      </c>
      <c r="AT244">
        <v>249.3</v>
      </c>
      <c r="AU244">
        <v>19.7</v>
      </c>
      <c r="AV244">
        <v>2.8</v>
      </c>
      <c r="AW244">
        <v>16.5</v>
      </c>
      <c r="AX244">
        <v>823.9</v>
      </c>
      <c r="AY244">
        <v>0.13</v>
      </c>
      <c r="AZ244">
        <v>250.7</v>
      </c>
      <c r="BA244">
        <v>41.1</v>
      </c>
      <c r="BB244">
        <v>291.8</v>
      </c>
      <c r="BC244">
        <v>244945.9</v>
      </c>
      <c r="BD244">
        <v>4.5999999999999996</v>
      </c>
      <c r="BE244">
        <v>0.5</v>
      </c>
      <c r="BF244">
        <v>29116</v>
      </c>
      <c r="BG244">
        <v>1281</v>
      </c>
      <c r="BH244">
        <v>0.1</v>
      </c>
      <c r="BI244">
        <v>245209.5</v>
      </c>
      <c r="BJ244">
        <v>67320.2</v>
      </c>
      <c r="BK244">
        <v>312529.7</v>
      </c>
      <c r="BL244">
        <v>0</v>
      </c>
      <c r="BM244">
        <v>8.43</v>
      </c>
      <c r="BN244">
        <v>12.81</v>
      </c>
      <c r="BO244">
        <v>0</v>
      </c>
      <c r="BP244">
        <v>21.23</v>
      </c>
      <c r="BQ244">
        <v>9.5299999999999994</v>
      </c>
      <c r="BR244">
        <v>15.36</v>
      </c>
      <c r="BS244">
        <v>0</v>
      </c>
      <c r="BT244">
        <v>24.89</v>
      </c>
      <c r="BU244">
        <v>66952224</v>
      </c>
      <c r="BV244">
        <v>62695290</v>
      </c>
      <c r="BW244">
        <v>3529018.5</v>
      </c>
      <c r="BX244">
        <v>5597.9</v>
      </c>
      <c r="BY244">
        <v>0</v>
      </c>
      <c r="BZ244">
        <v>0</v>
      </c>
      <c r="CA244">
        <v>0</v>
      </c>
      <c r="CB244">
        <v>0</v>
      </c>
      <c r="CC244">
        <v>0</v>
      </c>
      <c r="CD244">
        <v>1814093.6</v>
      </c>
      <c r="CE244">
        <v>593047.30000000005</v>
      </c>
      <c r="CF244">
        <v>0</v>
      </c>
      <c r="CG244">
        <v>2086.1999999999998</v>
      </c>
      <c r="CH244">
        <v>60463.5</v>
      </c>
      <c r="CI244">
        <v>66719.199999999997</v>
      </c>
      <c r="CJ244">
        <v>0</v>
      </c>
      <c r="CK244">
        <v>0</v>
      </c>
      <c r="CL244">
        <v>0</v>
      </c>
      <c r="CM244">
        <v>0</v>
      </c>
      <c r="CN244">
        <v>15075296</v>
      </c>
      <c r="CO244">
        <v>45805904</v>
      </c>
      <c r="CP244">
        <v>0</v>
      </c>
      <c r="CQ244">
        <v>1950.1</v>
      </c>
      <c r="CR244">
        <v>3.2</v>
      </c>
      <c r="CS244">
        <v>0</v>
      </c>
      <c r="CT244">
        <v>0</v>
      </c>
      <c r="CU244">
        <v>0</v>
      </c>
      <c r="CV244">
        <v>0</v>
      </c>
      <c r="CW244">
        <v>1229.9000000000001</v>
      </c>
      <c r="CX244">
        <v>1429.4</v>
      </c>
      <c r="CY244">
        <v>0</v>
      </c>
      <c r="CZ244">
        <v>701.3</v>
      </c>
      <c r="DA244">
        <v>8.6</v>
      </c>
      <c r="DB244">
        <v>82.7</v>
      </c>
      <c r="DC244">
        <v>0</v>
      </c>
      <c r="DD244">
        <v>0</v>
      </c>
      <c r="DE244">
        <v>0</v>
      </c>
      <c r="DF244">
        <v>0</v>
      </c>
      <c r="DG244">
        <v>6981.4</v>
      </c>
      <c r="DH244">
        <v>0</v>
      </c>
      <c r="DI244">
        <v>13310.6</v>
      </c>
      <c r="DJ244">
        <v>9620.2999999999993</v>
      </c>
      <c r="DK244">
        <v>0</v>
      </c>
      <c r="DL244">
        <v>0</v>
      </c>
      <c r="DM244">
        <v>0</v>
      </c>
      <c r="DN244">
        <v>0.67</v>
      </c>
      <c r="DO244">
        <v>0</v>
      </c>
      <c r="DP244">
        <v>0.75</v>
      </c>
      <c r="DQ244">
        <v>0</v>
      </c>
    </row>
    <row r="245" spans="1:121" x14ac:dyDescent="0.45">
      <c r="A245" t="s">
        <v>179</v>
      </c>
      <c r="B245">
        <v>2045</v>
      </c>
      <c r="C245">
        <v>38623576</v>
      </c>
      <c r="D245">
        <v>3706490.5</v>
      </c>
      <c r="E245">
        <v>0</v>
      </c>
      <c r="F245">
        <v>1568050.6</v>
      </c>
      <c r="G245">
        <v>43898118.399999999</v>
      </c>
      <c r="H245">
        <v>37235203.700000003</v>
      </c>
      <c r="I245">
        <v>-17278244.100000001</v>
      </c>
      <c r="J245">
        <v>44442784</v>
      </c>
      <c r="K245">
        <v>65234230</v>
      </c>
      <c r="L245">
        <v>3.5900000000000001E-2</v>
      </c>
      <c r="M245">
        <v>5.3900000000000003E-2</v>
      </c>
      <c r="N245">
        <v>0.12640000000000001</v>
      </c>
      <c r="O245">
        <v>83373.94</v>
      </c>
      <c r="P245">
        <v>8353.1</v>
      </c>
      <c r="Q245">
        <v>0.99</v>
      </c>
      <c r="R245">
        <v>0.99</v>
      </c>
      <c r="S245">
        <v>2.9</v>
      </c>
      <c r="T245">
        <v>0.1</v>
      </c>
      <c r="U245">
        <v>0.01</v>
      </c>
      <c r="V245">
        <v>0.3</v>
      </c>
      <c r="W245">
        <v>15</v>
      </c>
      <c r="X245">
        <v>0</v>
      </c>
      <c r="Y245">
        <v>2.9</v>
      </c>
      <c r="Z245">
        <v>0.8</v>
      </c>
      <c r="AA245">
        <v>3.7</v>
      </c>
      <c r="AB245">
        <v>8.9</v>
      </c>
      <c r="AC245">
        <v>0.6</v>
      </c>
      <c r="AD245">
        <v>0.09</v>
      </c>
      <c r="AE245">
        <v>0.6</v>
      </c>
      <c r="AF245">
        <v>31.1</v>
      </c>
      <c r="AG245">
        <v>0</v>
      </c>
      <c r="AH245">
        <v>8.9</v>
      </c>
      <c r="AI245">
        <v>1.6</v>
      </c>
      <c r="AJ245">
        <v>10.5</v>
      </c>
      <c r="AK245">
        <v>53.9</v>
      </c>
      <c r="AL245">
        <v>2.4</v>
      </c>
      <c r="AM245">
        <v>0.32</v>
      </c>
      <c r="AN245">
        <v>5.0999999999999996</v>
      </c>
      <c r="AO245">
        <v>237.1</v>
      </c>
      <c r="AP245">
        <v>0.03</v>
      </c>
      <c r="AQ245">
        <v>54</v>
      </c>
      <c r="AR245">
        <v>12.2</v>
      </c>
      <c r="AS245">
        <v>66.2</v>
      </c>
      <c r="AT245">
        <v>167.5</v>
      </c>
      <c r="AU245">
        <v>12.2</v>
      </c>
      <c r="AV245">
        <v>1.72</v>
      </c>
      <c r="AW245">
        <v>12.4</v>
      </c>
      <c r="AX245">
        <v>585</v>
      </c>
      <c r="AY245">
        <v>0.09</v>
      </c>
      <c r="AZ245">
        <v>168.3</v>
      </c>
      <c r="BA245">
        <v>29.9</v>
      </c>
      <c r="BB245">
        <v>198.2</v>
      </c>
      <c r="BC245">
        <v>182994.3</v>
      </c>
      <c r="BD245">
        <v>3.4</v>
      </c>
      <c r="BE245">
        <v>0.3</v>
      </c>
      <c r="BF245">
        <v>21751.3</v>
      </c>
      <c r="BG245">
        <v>957</v>
      </c>
      <c r="BH245">
        <v>0.1</v>
      </c>
      <c r="BI245">
        <v>183191.2</v>
      </c>
      <c r="BJ245">
        <v>50292.9</v>
      </c>
      <c r="BK245">
        <v>233484.1</v>
      </c>
      <c r="BL245">
        <v>0</v>
      </c>
      <c r="BM245">
        <v>6.44</v>
      </c>
      <c r="BN245">
        <v>13.31</v>
      </c>
      <c r="BO245">
        <v>0</v>
      </c>
      <c r="BP245">
        <v>19.760000000000002</v>
      </c>
      <c r="BQ245">
        <v>7.28</v>
      </c>
      <c r="BR245">
        <v>15.6</v>
      </c>
      <c r="BS245">
        <v>0</v>
      </c>
      <c r="BT245">
        <v>22.88</v>
      </c>
      <c r="BU245">
        <v>64885224</v>
      </c>
      <c r="BV245">
        <v>61176364</v>
      </c>
      <c r="BW245">
        <v>3158363</v>
      </c>
      <c r="BX245">
        <v>4069.6</v>
      </c>
      <c r="BY245">
        <v>0</v>
      </c>
      <c r="BZ245">
        <v>0</v>
      </c>
      <c r="CA245">
        <v>0</v>
      </c>
      <c r="CB245">
        <v>0</v>
      </c>
      <c r="CC245">
        <v>0</v>
      </c>
      <c r="CD245">
        <v>1797388.6</v>
      </c>
      <c r="CE245">
        <v>445586.6</v>
      </c>
      <c r="CF245">
        <v>0</v>
      </c>
      <c r="CG245">
        <v>974.3</v>
      </c>
      <c r="CH245">
        <v>48722</v>
      </c>
      <c r="CI245">
        <v>51146.8</v>
      </c>
      <c r="CJ245">
        <v>0</v>
      </c>
      <c r="CK245">
        <v>0</v>
      </c>
      <c r="CL245">
        <v>0</v>
      </c>
      <c r="CM245">
        <v>0</v>
      </c>
      <c r="CN245">
        <v>14989330</v>
      </c>
      <c r="CO245">
        <v>44389644</v>
      </c>
      <c r="CP245">
        <v>0</v>
      </c>
      <c r="CQ245">
        <v>1849.8</v>
      </c>
      <c r="CR245">
        <v>3.2</v>
      </c>
      <c r="CS245">
        <v>0</v>
      </c>
      <c r="CT245">
        <v>0</v>
      </c>
      <c r="CU245">
        <v>0</v>
      </c>
      <c r="CV245">
        <v>0</v>
      </c>
      <c r="CW245">
        <v>1301.8</v>
      </c>
      <c r="CX245">
        <v>1429.4</v>
      </c>
      <c r="CY245">
        <v>0</v>
      </c>
      <c r="CZ245">
        <v>701.3</v>
      </c>
      <c r="DA245">
        <v>7</v>
      </c>
      <c r="DB245">
        <v>82.7</v>
      </c>
      <c r="DC245">
        <v>0</v>
      </c>
      <c r="DD245">
        <v>0</v>
      </c>
      <c r="DE245">
        <v>0</v>
      </c>
      <c r="DF245">
        <v>0</v>
      </c>
      <c r="DG245">
        <v>7744</v>
      </c>
      <c r="DH245">
        <v>0</v>
      </c>
      <c r="DI245">
        <v>13260.2</v>
      </c>
      <c r="DJ245">
        <v>8516</v>
      </c>
      <c r="DK245">
        <v>0</v>
      </c>
      <c r="DL245">
        <v>0</v>
      </c>
      <c r="DM245">
        <v>0</v>
      </c>
      <c r="DN245">
        <v>0.67</v>
      </c>
      <c r="DO245">
        <v>0</v>
      </c>
      <c r="DP245">
        <v>0.9</v>
      </c>
      <c r="DQ245">
        <v>0</v>
      </c>
    </row>
    <row r="246" spans="1:121" x14ac:dyDescent="0.45">
      <c r="A246" t="s">
        <v>179</v>
      </c>
      <c r="B246">
        <v>2050</v>
      </c>
      <c r="C246">
        <v>41799732</v>
      </c>
      <c r="D246">
        <v>3980005.2</v>
      </c>
      <c r="E246">
        <v>0</v>
      </c>
      <c r="F246">
        <v>1614115.5</v>
      </c>
      <c r="G246">
        <v>47393854.399999999</v>
      </c>
      <c r="H246">
        <v>40297165.899999999</v>
      </c>
      <c r="I246">
        <v>-14987645.800000001</v>
      </c>
      <c r="J246">
        <v>47227010</v>
      </c>
      <c r="K246">
        <v>66088090</v>
      </c>
      <c r="L246">
        <v>3.5900000000000001E-2</v>
      </c>
      <c r="M246">
        <v>5.3900000000000003E-2</v>
      </c>
      <c r="N246">
        <v>0.1275</v>
      </c>
      <c r="O246">
        <v>86144.16</v>
      </c>
      <c r="P246">
        <v>9052.4</v>
      </c>
      <c r="Q246">
        <v>0.99</v>
      </c>
      <c r="R246">
        <v>1</v>
      </c>
      <c r="S246">
        <v>3.7</v>
      </c>
      <c r="T246">
        <v>0.1</v>
      </c>
      <c r="U246">
        <v>0.01</v>
      </c>
      <c r="V246">
        <v>0.4</v>
      </c>
      <c r="W246">
        <v>19.3</v>
      </c>
      <c r="X246">
        <v>0</v>
      </c>
      <c r="Y246">
        <v>3.7</v>
      </c>
      <c r="Z246">
        <v>1</v>
      </c>
      <c r="AA246">
        <v>4.7</v>
      </c>
      <c r="AB246">
        <v>0</v>
      </c>
      <c r="AC246">
        <v>0</v>
      </c>
      <c r="AD246">
        <v>0</v>
      </c>
      <c r="AE246">
        <v>0</v>
      </c>
      <c r="AF246">
        <v>0</v>
      </c>
      <c r="AG246">
        <v>0</v>
      </c>
      <c r="AH246">
        <v>0</v>
      </c>
      <c r="AI246">
        <v>0</v>
      </c>
      <c r="AJ246">
        <v>0</v>
      </c>
      <c r="AK246">
        <v>32.5</v>
      </c>
      <c r="AL246">
        <v>1.6</v>
      </c>
      <c r="AM246">
        <v>0.22</v>
      </c>
      <c r="AN246">
        <v>3</v>
      </c>
      <c r="AO246">
        <v>137.4</v>
      </c>
      <c r="AP246">
        <v>0.02</v>
      </c>
      <c r="AQ246">
        <v>32.6</v>
      </c>
      <c r="AR246">
        <v>7.1</v>
      </c>
      <c r="AS246">
        <v>39.6</v>
      </c>
      <c r="AT246">
        <v>158.9</v>
      </c>
      <c r="AU246">
        <v>10</v>
      </c>
      <c r="AV246">
        <v>1.39</v>
      </c>
      <c r="AW246">
        <v>13</v>
      </c>
      <c r="AX246">
        <v>607.6</v>
      </c>
      <c r="AY246">
        <v>0.08</v>
      </c>
      <c r="AZ246">
        <v>159.6</v>
      </c>
      <c r="BA246">
        <v>31.1</v>
      </c>
      <c r="BB246">
        <v>190.7</v>
      </c>
      <c r="BC246">
        <v>244571.3</v>
      </c>
      <c r="BD246">
        <v>4.5999999999999996</v>
      </c>
      <c r="BE246">
        <v>0.5</v>
      </c>
      <c r="BF246">
        <v>29028.3</v>
      </c>
      <c r="BG246">
        <v>1279</v>
      </c>
      <c r="BH246">
        <v>0.1</v>
      </c>
      <c r="BI246">
        <v>244834.5</v>
      </c>
      <c r="BJ246">
        <v>67172.399999999994</v>
      </c>
      <c r="BK246">
        <v>312007</v>
      </c>
      <c r="BL246">
        <v>0</v>
      </c>
      <c r="BM246">
        <v>6.81</v>
      </c>
      <c r="BN246">
        <v>13.73</v>
      </c>
      <c r="BO246">
        <v>0</v>
      </c>
      <c r="BP246">
        <v>20.54</v>
      </c>
      <c r="BQ246">
        <v>7.7</v>
      </c>
      <c r="BR246">
        <v>16.03</v>
      </c>
      <c r="BS246">
        <v>0</v>
      </c>
      <c r="BT246">
        <v>23.73</v>
      </c>
      <c r="BU246">
        <v>66431430</v>
      </c>
      <c r="BV246">
        <v>62381496</v>
      </c>
      <c r="BW246">
        <v>3406418.5</v>
      </c>
      <c r="BX246">
        <v>4220.1000000000004</v>
      </c>
      <c r="BY246">
        <v>0</v>
      </c>
      <c r="BZ246">
        <v>0</v>
      </c>
      <c r="CA246">
        <v>0</v>
      </c>
      <c r="CB246">
        <v>0</v>
      </c>
      <c r="CC246">
        <v>0</v>
      </c>
      <c r="CD246">
        <v>1804822.2</v>
      </c>
      <c r="CE246">
        <v>586006.80000000005</v>
      </c>
      <c r="CF246">
        <v>0</v>
      </c>
      <c r="CG246">
        <v>2071.1</v>
      </c>
      <c r="CH246">
        <v>0</v>
      </c>
      <c r="CI246">
        <v>51212.6</v>
      </c>
      <c r="CJ246">
        <v>0</v>
      </c>
      <c r="CK246">
        <v>0</v>
      </c>
      <c r="CL246">
        <v>0</v>
      </c>
      <c r="CM246">
        <v>0</v>
      </c>
      <c r="CN246">
        <v>15457075</v>
      </c>
      <c r="CO246">
        <v>45119604</v>
      </c>
      <c r="CP246">
        <v>0</v>
      </c>
      <c r="CQ246">
        <v>1917.2</v>
      </c>
      <c r="CR246">
        <v>3.2</v>
      </c>
      <c r="CS246">
        <v>0</v>
      </c>
      <c r="CT246">
        <v>0</v>
      </c>
      <c r="CU246">
        <v>0</v>
      </c>
      <c r="CV246">
        <v>0</v>
      </c>
      <c r="CW246">
        <v>1384.3</v>
      </c>
      <c r="CX246">
        <v>1429.4</v>
      </c>
      <c r="CY246">
        <v>0</v>
      </c>
      <c r="CZ246">
        <v>701.3</v>
      </c>
      <c r="DA246">
        <v>0</v>
      </c>
      <c r="DB246">
        <v>82.7</v>
      </c>
      <c r="DC246">
        <v>0</v>
      </c>
      <c r="DD246">
        <v>0</v>
      </c>
      <c r="DE246">
        <v>0</v>
      </c>
      <c r="DF246">
        <v>0</v>
      </c>
      <c r="DG246">
        <v>8353.5</v>
      </c>
      <c r="DH246">
        <v>0</v>
      </c>
      <c r="DI246">
        <v>13200.8</v>
      </c>
      <c r="DJ246">
        <v>8611.9</v>
      </c>
      <c r="DK246">
        <v>0</v>
      </c>
      <c r="DL246">
        <v>0</v>
      </c>
      <c r="DM246">
        <v>0</v>
      </c>
      <c r="DN246">
        <v>0.72</v>
      </c>
      <c r="DO246">
        <v>0</v>
      </c>
      <c r="DP246">
        <v>1</v>
      </c>
      <c r="DQ246">
        <v>0</v>
      </c>
    </row>
    <row r="247" spans="1:121" x14ac:dyDescent="0.45">
      <c r="A247" t="s">
        <v>169</v>
      </c>
      <c r="B247">
        <v>2024</v>
      </c>
      <c r="C247">
        <v>41460850</v>
      </c>
      <c r="D247">
        <v>482603.6</v>
      </c>
      <c r="E247">
        <v>0</v>
      </c>
      <c r="F247">
        <v>713875.8</v>
      </c>
      <c r="G247">
        <v>42657326</v>
      </c>
      <c r="H247">
        <v>39970667.799999997</v>
      </c>
      <c r="I247">
        <v>31047977.699999999</v>
      </c>
      <c r="J247">
        <v>25341504</v>
      </c>
      <c r="K247">
        <v>21446326</v>
      </c>
      <c r="L247">
        <v>3.5900000000000001E-2</v>
      </c>
      <c r="M247">
        <v>5.3900000000000003E-2</v>
      </c>
      <c r="N247">
        <v>0.14349999999999999</v>
      </c>
      <c r="O247">
        <v>58784.83</v>
      </c>
      <c r="P247">
        <v>9953.5</v>
      </c>
      <c r="Q247">
        <v>0.5</v>
      </c>
      <c r="R247">
        <v>0.59</v>
      </c>
      <c r="S247">
        <v>227.5</v>
      </c>
      <c r="T247">
        <v>7.7</v>
      </c>
      <c r="U247">
        <v>0.95</v>
      </c>
      <c r="V247">
        <v>23.8</v>
      </c>
      <c r="W247">
        <v>1082.5999999999999</v>
      </c>
      <c r="X247">
        <v>0.1</v>
      </c>
      <c r="Y247">
        <v>228</v>
      </c>
      <c r="Z247">
        <v>56.1</v>
      </c>
      <c r="AA247">
        <v>284.10000000000002</v>
      </c>
      <c r="AB247">
        <v>212.8</v>
      </c>
      <c r="AC247">
        <v>9.9</v>
      </c>
      <c r="AD247">
        <v>1.31</v>
      </c>
      <c r="AE247">
        <v>20</v>
      </c>
      <c r="AF247">
        <v>927.1</v>
      </c>
      <c r="AG247">
        <v>0.1</v>
      </c>
      <c r="AH247">
        <v>213.5</v>
      </c>
      <c r="AI247">
        <v>47.7</v>
      </c>
      <c r="AJ247">
        <v>261.2</v>
      </c>
      <c r="AK247">
        <v>260</v>
      </c>
      <c r="AL247">
        <v>6.5</v>
      </c>
      <c r="AM247">
        <v>0.74</v>
      </c>
      <c r="AN247">
        <v>29.3</v>
      </c>
      <c r="AO247">
        <v>1306.5</v>
      </c>
      <c r="AP247">
        <v>0.12</v>
      </c>
      <c r="AQ247">
        <v>260.39999999999998</v>
      </c>
      <c r="AR247">
        <v>68.2</v>
      </c>
      <c r="AS247">
        <v>328.7</v>
      </c>
      <c r="AT247">
        <v>669.4</v>
      </c>
      <c r="AU247">
        <v>49.8</v>
      </c>
      <c r="AV247">
        <v>7.04</v>
      </c>
      <c r="AW247">
        <v>46</v>
      </c>
      <c r="AX247">
        <v>2292.3000000000002</v>
      </c>
      <c r="AY247">
        <v>0.34</v>
      </c>
      <c r="AZ247">
        <v>672.8</v>
      </c>
      <c r="BA247">
        <v>114.4</v>
      </c>
      <c r="BB247">
        <v>787.2</v>
      </c>
      <c r="BC247">
        <v>8745047.0999999996</v>
      </c>
      <c r="BD247">
        <v>294.5</v>
      </c>
      <c r="BE247">
        <v>36.5</v>
      </c>
      <c r="BF247">
        <v>916462.2</v>
      </c>
      <c r="BG247">
        <v>41614</v>
      </c>
      <c r="BH247">
        <v>3.9</v>
      </c>
      <c r="BI247">
        <v>8763792.6999999993</v>
      </c>
      <c r="BJ247">
        <v>2157625.4</v>
      </c>
      <c r="BK247">
        <v>10921418.1</v>
      </c>
      <c r="BL247">
        <v>0</v>
      </c>
      <c r="BM247">
        <v>28.95</v>
      </c>
      <c r="BN247">
        <v>12.36</v>
      </c>
      <c r="BO247">
        <v>0</v>
      </c>
      <c r="BP247">
        <v>41.32</v>
      </c>
      <c r="BQ247">
        <v>30.82</v>
      </c>
      <c r="BR247">
        <v>13.66</v>
      </c>
      <c r="BS247">
        <v>0</v>
      </c>
      <c r="BT247">
        <v>44.48</v>
      </c>
      <c r="BU247">
        <v>38807892</v>
      </c>
      <c r="BV247">
        <v>11609348</v>
      </c>
      <c r="BW247">
        <v>409878.8</v>
      </c>
      <c r="BX247">
        <v>43501</v>
      </c>
      <c r="BY247">
        <v>0</v>
      </c>
      <c r="BZ247">
        <v>0</v>
      </c>
      <c r="CA247">
        <v>1221801.8999999999</v>
      </c>
      <c r="CB247">
        <v>0</v>
      </c>
      <c r="CC247">
        <v>223158.39999999999</v>
      </c>
      <c r="CD247">
        <v>1001002.8</v>
      </c>
      <c r="CE247">
        <v>18352916</v>
      </c>
      <c r="CF247">
        <v>0</v>
      </c>
      <c r="CG247">
        <v>8086.3</v>
      </c>
      <c r="CH247">
        <v>5010982</v>
      </c>
      <c r="CI247">
        <v>2147917.7999999998</v>
      </c>
      <c r="CJ247">
        <v>0</v>
      </c>
      <c r="CK247">
        <v>3457.8</v>
      </c>
      <c r="CL247">
        <v>0</v>
      </c>
      <c r="CM247">
        <v>0</v>
      </c>
      <c r="CN247">
        <v>10045365</v>
      </c>
      <c r="CO247">
        <v>339822</v>
      </c>
      <c r="CP247">
        <v>0</v>
      </c>
      <c r="CQ247">
        <v>400</v>
      </c>
      <c r="CR247">
        <v>9.8000000000000007</v>
      </c>
      <c r="CS247">
        <v>0</v>
      </c>
      <c r="CT247">
        <v>472.4</v>
      </c>
      <c r="CU247">
        <v>0</v>
      </c>
      <c r="CV247">
        <v>110</v>
      </c>
      <c r="CW247">
        <v>548.4</v>
      </c>
      <c r="CX247">
        <v>5272.9</v>
      </c>
      <c r="CY247">
        <v>0</v>
      </c>
      <c r="CZ247">
        <v>1177.5999999999999</v>
      </c>
      <c r="DA247">
        <v>672.9</v>
      </c>
      <c r="DB247">
        <v>1051.7</v>
      </c>
      <c r="DC247">
        <v>0</v>
      </c>
      <c r="DD247">
        <v>334</v>
      </c>
      <c r="DE247">
        <v>0</v>
      </c>
      <c r="DF247">
        <v>0</v>
      </c>
      <c r="DG247">
        <v>3781.2</v>
      </c>
      <c r="DH247">
        <v>0</v>
      </c>
      <c r="DI247">
        <v>150</v>
      </c>
      <c r="DJ247">
        <v>1200</v>
      </c>
      <c r="DK247">
        <v>0</v>
      </c>
      <c r="DL247">
        <v>0</v>
      </c>
      <c r="DM247">
        <v>0</v>
      </c>
      <c r="DN247">
        <v>0.27</v>
      </c>
      <c r="DO247">
        <v>0</v>
      </c>
      <c r="DP247">
        <v>0</v>
      </c>
      <c r="DQ247">
        <v>0</v>
      </c>
    </row>
    <row r="248" spans="1:121" x14ac:dyDescent="0.45">
      <c r="A248" t="s">
        <v>169</v>
      </c>
      <c r="B248">
        <v>2026</v>
      </c>
      <c r="C248">
        <v>42520640</v>
      </c>
      <c r="D248">
        <v>1269819.8999999999</v>
      </c>
      <c r="E248">
        <v>0</v>
      </c>
      <c r="F248">
        <v>861089.4</v>
      </c>
      <c r="G248">
        <v>44651548.899999999</v>
      </c>
      <c r="H248">
        <v>40992365.899999999</v>
      </c>
      <c r="I248">
        <v>30667584.5</v>
      </c>
      <c r="J248">
        <v>31481748</v>
      </c>
      <c r="K248">
        <v>25181292</v>
      </c>
      <c r="L248">
        <v>3.5900000000000001E-2</v>
      </c>
      <c r="M248">
        <v>5.3900000000000003E-2</v>
      </c>
      <c r="N248">
        <v>0.14349999999999999</v>
      </c>
      <c r="O248">
        <v>68613.89</v>
      </c>
      <c r="P248">
        <v>10216.299999999999</v>
      </c>
      <c r="Q248">
        <v>0.57999999999999996</v>
      </c>
      <c r="R248">
        <v>0.64</v>
      </c>
      <c r="S248">
        <v>185.4</v>
      </c>
      <c r="T248">
        <v>5.8</v>
      </c>
      <c r="U248">
        <v>0.71</v>
      </c>
      <c r="V248">
        <v>19.8</v>
      </c>
      <c r="W248">
        <v>894.7</v>
      </c>
      <c r="X248">
        <v>0.08</v>
      </c>
      <c r="Y248">
        <v>185.8</v>
      </c>
      <c r="Z248">
        <v>46.5</v>
      </c>
      <c r="AA248">
        <v>232.2</v>
      </c>
      <c r="AB248">
        <v>189.6</v>
      </c>
      <c r="AC248">
        <v>9.6</v>
      </c>
      <c r="AD248">
        <v>1.28</v>
      </c>
      <c r="AE248">
        <v>17.3</v>
      </c>
      <c r="AF248">
        <v>802</v>
      </c>
      <c r="AG248">
        <v>0.09</v>
      </c>
      <c r="AH248">
        <v>190.2</v>
      </c>
      <c r="AI248">
        <v>41.2</v>
      </c>
      <c r="AJ248">
        <v>231.5</v>
      </c>
      <c r="AK248">
        <v>174.4</v>
      </c>
      <c r="AL248">
        <v>5.5</v>
      </c>
      <c r="AM248">
        <v>0.67</v>
      </c>
      <c r="AN248">
        <v>18.7</v>
      </c>
      <c r="AO248">
        <v>841.6</v>
      </c>
      <c r="AP248">
        <v>0.08</v>
      </c>
      <c r="AQ248">
        <v>174.7</v>
      </c>
      <c r="AR248">
        <v>43.8</v>
      </c>
      <c r="AS248">
        <v>218.5</v>
      </c>
      <c r="AT248">
        <v>610.1</v>
      </c>
      <c r="AU248">
        <v>43.8</v>
      </c>
      <c r="AV248">
        <v>6.16</v>
      </c>
      <c r="AW248">
        <v>43.5</v>
      </c>
      <c r="AX248">
        <v>2147.1</v>
      </c>
      <c r="AY248">
        <v>0.31</v>
      </c>
      <c r="AZ248">
        <v>613.1</v>
      </c>
      <c r="BA248">
        <v>107.6</v>
      </c>
      <c r="BB248">
        <v>720.7</v>
      </c>
      <c r="BC248">
        <v>7040246.0999999996</v>
      </c>
      <c r="BD248">
        <v>222.3</v>
      </c>
      <c r="BE248">
        <v>27.1</v>
      </c>
      <c r="BF248">
        <v>751373.3</v>
      </c>
      <c r="BG248">
        <v>33973.4</v>
      </c>
      <c r="BH248">
        <v>3.1</v>
      </c>
      <c r="BI248">
        <v>7054268.7000000002</v>
      </c>
      <c r="BJ248">
        <v>1764634.4</v>
      </c>
      <c r="BK248">
        <v>8818903.0999999996</v>
      </c>
      <c r="BL248">
        <v>0</v>
      </c>
      <c r="BM248">
        <v>27</v>
      </c>
      <c r="BN248">
        <v>14.12</v>
      </c>
      <c r="BO248">
        <v>0</v>
      </c>
      <c r="BP248">
        <v>41.12</v>
      </c>
      <c r="BQ248">
        <v>29</v>
      </c>
      <c r="BR248">
        <v>15.91</v>
      </c>
      <c r="BS248">
        <v>0</v>
      </c>
      <c r="BT248">
        <v>44.91</v>
      </c>
      <c r="BU248">
        <v>38388556</v>
      </c>
      <c r="BV248">
        <v>13983965</v>
      </c>
      <c r="BW248">
        <v>1065924.8999999999</v>
      </c>
      <c r="BX248">
        <v>41437.199999999997</v>
      </c>
      <c r="BY248">
        <v>0</v>
      </c>
      <c r="BZ248">
        <v>0</v>
      </c>
      <c r="CA248">
        <v>867333.4</v>
      </c>
      <c r="CB248">
        <v>0</v>
      </c>
      <c r="CC248">
        <v>224728.6</v>
      </c>
      <c r="CD248">
        <v>1232093.2</v>
      </c>
      <c r="CE248">
        <v>15261698</v>
      </c>
      <c r="CF248">
        <v>0</v>
      </c>
      <c r="CG248">
        <v>5733.7</v>
      </c>
      <c r="CH248">
        <v>5010982</v>
      </c>
      <c r="CI248">
        <v>2149377.7999999998</v>
      </c>
      <c r="CJ248">
        <v>0</v>
      </c>
      <c r="CK248">
        <v>2107.3000000000002</v>
      </c>
      <c r="CL248">
        <v>0</v>
      </c>
      <c r="CM248">
        <v>0</v>
      </c>
      <c r="CN248">
        <v>12189153</v>
      </c>
      <c r="CO248">
        <v>337989.3</v>
      </c>
      <c r="CP248">
        <v>0</v>
      </c>
      <c r="CQ248">
        <v>902.2</v>
      </c>
      <c r="CR248">
        <v>9.8000000000000007</v>
      </c>
      <c r="CS248">
        <v>0</v>
      </c>
      <c r="CT248">
        <v>218.4</v>
      </c>
      <c r="CU248">
        <v>0</v>
      </c>
      <c r="CV248">
        <v>110</v>
      </c>
      <c r="CW248">
        <v>677.2</v>
      </c>
      <c r="CX248">
        <v>5272.9</v>
      </c>
      <c r="CY248">
        <v>0</v>
      </c>
      <c r="CZ248">
        <v>1177.5999999999999</v>
      </c>
      <c r="DA248">
        <v>672.9</v>
      </c>
      <c r="DB248">
        <v>1051.7</v>
      </c>
      <c r="DC248">
        <v>0</v>
      </c>
      <c r="DD248">
        <v>334</v>
      </c>
      <c r="DE248">
        <v>0</v>
      </c>
      <c r="DF248">
        <v>0</v>
      </c>
      <c r="DG248">
        <v>4566.5</v>
      </c>
      <c r="DH248">
        <v>0</v>
      </c>
      <c r="DI248">
        <v>150</v>
      </c>
      <c r="DJ248">
        <v>3208.8</v>
      </c>
      <c r="DK248">
        <v>0</v>
      </c>
      <c r="DL248">
        <v>0</v>
      </c>
      <c r="DM248">
        <v>0</v>
      </c>
      <c r="DN248">
        <v>0.3</v>
      </c>
      <c r="DO248">
        <v>0</v>
      </c>
      <c r="DP248">
        <v>0</v>
      </c>
      <c r="DQ248">
        <v>0</v>
      </c>
    </row>
    <row r="249" spans="1:121" x14ac:dyDescent="0.45">
      <c r="A249" t="s">
        <v>169</v>
      </c>
      <c r="B249">
        <v>2028</v>
      </c>
      <c r="C249">
        <v>43778480</v>
      </c>
      <c r="D249">
        <v>3370340.8</v>
      </c>
      <c r="E249">
        <v>0</v>
      </c>
      <c r="F249">
        <v>1035289.9</v>
      </c>
      <c r="G249">
        <v>48184110</v>
      </c>
      <c r="H249">
        <v>42204994.399999999</v>
      </c>
      <c r="I249">
        <v>29181514.899999999</v>
      </c>
      <c r="J249">
        <v>37329780</v>
      </c>
      <c r="K249">
        <v>29083028</v>
      </c>
      <c r="L249">
        <v>3.5900000000000001E-2</v>
      </c>
      <c r="M249">
        <v>5.3900000000000003E-2</v>
      </c>
      <c r="N249">
        <v>0.14349999999999999</v>
      </c>
      <c r="O249">
        <v>61529.2</v>
      </c>
      <c r="P249">
        <v>10589.8</v>
      </c>
      <c r="Q249">
        <v>0.73</v>
      </c>
      <c r="R249">
        <v>0.75</v>
      </c>
      <c r="S249">
        <v>120.1</v>
      </c>
      <c r="T249">
        <v>4.0999999999999996</v>
      </c>
      <c r="U249">
        <v>0.5</v>
      </c>
      <c r="V249">
        <v>12.6</v>
      </c>
      <c r="W249">
        <v>571</v>
      </c>
      <c r="X249">
        <v>0.05</v>
      </c>
      <c r="Y249">
        <v>120.3</v>
      </c>
      <c r="Z249">
        <v>29.6</v>
      </c>
      <c r="AA249">
        <v>149.9</v>
      </c>
      <c r="AB249">
        <v>142.30000000000001</v>
      </c>
      <c r="AC249">
        <v>8.4</v>
      </c>
      <c r="AD249">
        <v>1.1499999999999999</v>
      </c>
      <c r="AE249">
        <v>12</v>
      </c>
      <c r="AF249">
        <v>563.70000000000005</v>
      </c>
      <c r="AG249">
        <v>7.0000000000000007E-2</v>
      </c>
      <c r="AH249">
        <v>142.9</v>
      </c>
      <c r="AI249">
        <v>28.8</v>
      </c>
      <c r="AJ249">
        <v>171.6</v>
      </c>
      <c r="AK249">
        <v>116.7</v>
      </c>
      <c r="AL249">
        <v>4.3</v>
      </c>
      <c r="AM249">
        <v>0.54</v>
      </c>
      <c r="AN249">
        <v>11.9</v>
      </c>
      <c r="AO249">
        <v>543.29999999999995</v>
      </c>
      <c r="AP249">
        <v>0.05</v>
      </c>
      <c r="AQ249">
        <v>117</v>
      </c>
      <c r="AR249">
        <v>28.1</v>
      </c>
      <c r="AS249">
        <v>145.1</v>
      </c>
      <c r="AT249">
        <v>512.5</v>
      </c>
      <c r="AU249">
        <v>34.6</v>
      </c>
      <c r="AV249">
        <v>4.84</v>
      </c>
      <c r="AW249">
        <v>38.799999999999997</v>
      </c>
      <c r="AX249">
        <v>1870.2</v>
      </c>
      <c r="AY249">
        <v>0.26</v>
      </c>
      <c r="AZ249">
        <v>514.9</v>
      </c>
      <c r="BA249">
        <v>94.7</v>
      </c>
      <c r="BB249">
        <v>609.5</v>
      </c>
      <c r="BC249">
        <v>4729921.8</v>
      </c>
      <c r="BD249">
        <v>160.30000000000001</v>
      </c>
      <c r="BE249">
        <v>19.899999999999999</v>
      </c>
      <c r="BF249">
        <v>494974.1</v>
      </c>
      <c r="BG249">
        <v>22479.9</v>
      </c>
      <c r="BH249">
        <v>2.1</v>
      </c>
      <c r="BI249">
        <v>4740133.9000000004</v>
      </c>
      <c r="BJ249">
        <v>1165451.3999999999</v>
      </c>
      <c r="BK249">
        <v>5905585.2999999998</v>
      </c>
      <c r="BL249">
        <v>0</v>
      </c>
      <c r="BM249">
        <v>22.55</v>
      </c>
      <c r="BN249">
        <v>12.08</v>
      </c>
      <c r="BO249">
        <v>0</v>
      </c>
      <c r="BP249">
        <v>34.630000000000003</v>
      </c>
      <c r="BQ249">
        <v>24.87</v>
      </c>
      <c r="BR249">
        <v>14.24</v>
      </c>
      <c r="BS249">
        <v>0</v>
      </c>
      <c r="BT249">
        <v>39.11</v>
      </c>
      <c r="BU249">
        <v>39968390</v>
      </c>
      <c r="BV249">
        <v>19002596</v>
      </c>
      <c r="BW249">
        <v>2899021</v>
      </c>
      <c r="BX249">
        <v>37443.300000000003</v>
      </c>
      <c r="BY249">
        <v>0</v>
      </c>
      <c r="BZ249">
        <v>0</v>
      </c>
      <c r="CA249">
        <v>690322.4</v>
      </c>
      <c r="CB249">
        <v>0</v>
      </c>
      <c r="CC249">
        <v>221165</v>
      </c>
      <c r="CD249">
        <v>1499043.8</v>
      </c>
      <c r="CE249">
        <v>10182838</v>
      </c>
      <c r="CF249">
        <v>0</v>
      </c>
      <c r="CG249">
        <v>1176.8</v>
      </c>
      <c r="CH249">
        <v>5010982</v>
      </c>
      <c r="CI249">
        <v>2144015</v>
      </c>
      <c r="CJ249">
        <v>0</v>
      </c>
      <c r="CK249">
        <v>0</v>
      </c>
      <c r="CL249">
        <v>0</v>
      </c>
      <c r="CM249">
        <v>0</v>
      </c>
      <c r="CN249">
        <v>16946220</v>
      </c>
      <c r="CO249">
        <v>336166.7</v>
      </c>
      <c r="CP249">
        <v>0</v>
      </c>
      <c r="CQ249">
        <v>2170.1999999999998</v>
      </c>
      <c r="CR249">
        <v>9.8000000000000007</v>
      </c>
      <c r="CS249">
        <v>0</v>
      </c>
      <c r="CT249">
        <v>218.4</v>
      </c>
      <c r="CU249">
        <v>0</v>
      </c>
      <c r="CV249">
        <v>110</v>
      </c>
      <c r="CW249">
        <v>827.1</v>
      </c>
      <c r="CX249">
        <v>4822.8999999999996</v>
      </c>
      <c r="CY249">
        <v>0</v>
      </c>
      <c r="CZ249">
        <v>1122.5999999999999</v>
      </c>
      <c r="DA249">
        <v>672.9</v>
      </c>
      <c r="DB249">
        <v>1051.7</v>
      </c>
      <c r="DC249">
        <v>0</v>
      </c>
      <c r="DD249">
        <v>108</v>
      </c>
      <c r="DE249">
        <v>0</v>
      </c>
      <c r="DF249">
        <v>0</v>
      </c>
      <c r="DG249">
        <v>6237.9</v>
      </c>
      <c r="DH249">
        <v>0</v>
      </c>
      <c r="DI249">
        <v>150</v>
      </c>
      <c r="DJ249">
        <v>8280.7999999999993</v>
      </c>
      <c r="DK249">
        <v>0</v>
      </c>
      <c r="DL249">
        <v>0</v>
      </c>
      <c r="DM249">
        <v>0</v>
      </c>
      <c r="DN249">
        <v>0.37</v>
      </c>
      <c r="DO249">
        <v>0</v>
      </c>
      <c r="DP249">
        <v>0</v>
      </c>
      <c r="DQ249">
        <v>0</v>
      </c>
    </row>
    <row r="250" spans="1:121" x14ac:dyDescent="0.45">
      <c r="A250" t="s">
        <v>169</v>
      </c>
      <c r="B250">
        <v>2030</v>
      </c>
      <c r="C250">
        <v>45225730</v>
      </c>
      <c r="D250">
        <v>4487824.5</v>
      </c>
      <c r="E250">
        <v>0</v>
      </c>
      <c r="F250">
        <v>920303.5</v>
      </c>
      <c r="G250">
        <v>50633856.100000001</v>
      </c>
      <c r="H250">
        <v>43600225.600000001</v>
      </c>
      <c r="I250">
        <v>29536048</v>
      </c>
      <c r="J250">
        <v>33446132</v>
      </c>
      <c r="K250">
        <v>22939226</v>
      </c>
      <c r="L250">
        <v>3.5900000000000001E-2</v>
      </c>
      <c r="M250">
        <v>5.3900000000000003E-2</v>
      </c>
      <c r="N250">
        <v>0.14349999999999999</v>
      </c>
      <c r="O250">
        <v>62703.38</v>
      </c>
      <c r="P250">
        <v>11039.2</v>
      </c>
      <c r="Q250">
        <v>0.8</v>
      </c>
      <c r="R250">
        <v>0.8</v>
      </c>
      <c r="S250">
        <v>93</v>
      </c>
      <c r="T250">
        <v>3.6</v>
      </c>
      <c r="U250">
        <v>0.46</v>
      </c>
      <c r="V250">
        <v>9.3000000000000007</v>
      </c>
      <c r="W250">
        <v>427.2</v>
      </c>
      <c r="X250">
        <v>0.04</v>
      </c>
      <c r="Y250">
        <v>93.2</v>
      </c>
      <c r="Z250">
        <v>22.1</v>
      </c>
      <c r="AA250">
        <v>115.3</v>
      </c>
      <c r="AB250">
        <v>115.2</v>
      </c>
      <c r="AC250">
        <v>7.4</v>
      </c>
      <c r="AD250">
        <v>1.02</v>
      </c>
      <c r="AE250">
        <v>9.1999999999999993</v>
      </c>
      <c r="AF250">
        <v>438.2</v>
      </c>
      <c r="AG250">
        <v>0.06</v>
      </c>
      <c r="AH250">
        <v>115.7</v>
      </c>
      <c r="AI250">
        <v>22.3</v>
      </c>
      <c r="AJ250">
        <v>138</v>
      </c>
      <c r="AK250">
        <v>80.900000000000006</v>
      </c>
      <c r="AL250">
        <v>2.9</v>
      </c>
      <c r="AM250">
        <v>0.36</v>
      </c>
      <c r="AN250">
        <v>8.4</v>
      </c>
      <c r="AO250">
        <v>380.5</v>
      </c>
      <c r="AP250">
        <v>0.04</v>
      </c>
      <c r="AQ250">
        <v>81.099999999999994</v>
      </c>
      <c r="AR250">
        <v>19.8</v>
      </c>
      <c r="AS250">
        <v>100.8</v>
      </c>
      <c r="AT250">
        <v>440.4</v>
      </c>
      <c r="AU250">
        <v>30.7</v>
      </c>
      <c r="AV250">
        <v>4.3099999999999996</v>
      </c>
      <c r="AW250">
        <v>33</v>
      </c>
      <c r="AX250">
        <v>1578.5</v>
      </c>
      <c r="AY250">
        <v>0.23</v>
      </c>
      <c r="AZ250">
        <v>442.5</v>
      </c>
      <c r="BA250">
        <v>80.099999999999994</v>
      </c>
      <c r="BB250">
        <v>522.6</v>
      </c>
      <c r="BC250">
        <v>3661401.8</v>
      </c>
      <c r="BD250">
        <v>143.19999999999999</v>
      </c>
      <c r="BE250">
        <v>18.3</v>
      </c>
      <c r="BF250">
        <v>365985.5</v>
      </c>
      <c r="BG250">
        <v>16798.900000000001</v>
      </c>
      <c r="BH250">
        <v>1.6</v>
      </c>
      <c r="BI250">
        <v>3670676.7</v>
      </c>
      <c r="BJ250">
        <v>867041.1</v>
      </c>
      <c r="BK250">
        <v>4537717.8</v>
      </c>
      <c r="BL250">
        <v>0</v>
      </c>
      <c r="BM250">
        <v>20.63</v>
      </c>
      <c r="BN250">
        <v>12.12</v>
      </c>
      <c r="BO250">
        <v>0</v>
      </c>
      <c r="BP250">
        <v>32.74</v>
      </c>
      <c r="BQ250">
        <v>23.15</v>
      </c>
      <c r="BR250">
        <v>14.53</v>
      </c>
      <c r="BS250">
        <v>0</v>
      </c>
      <c r="BT250">
        <v>37.69</v>
      </c>
      <c r="BU250">
        <v>40163350</v>
      </c>
      <c r="BV250">
        <v>21097808</v>
      </c>
      <c r="BW250">
        <v>3766641.5</v>
      </c>
      <c r="BX250">
        <v>33434.9</v>
      </c>
      <c r="BY250">
        <v>0</v>
      </c>
      <c r="BZ250">
        <v>0</v>
      </c>
      <c r="CA250">
        <v>719448.1</v>
      </c>
      <c r="CB250">
        <v>0</v>
      </c>
      <c r="CC250">
        <v>221549.8</v>
      </c>
      <c r="CD250">
        <v>1835347</v>
      </c>
      <c r="CE250">
        <v>7390442.5</v>
      </c>
      <c r="CF250">
        <v>0</v>
      </c>
      <c r="CG250">
        <v>1059.0999999999999</v>
      </c>
      <c r="CH250">
        <v>5010982</v>
      </c>
      <c r="CI250">
        <v>2143527</v>
      </c>
      <c r="CJ250">
        <v>0</v>
      </c>
      <c r="CK250">
        <v>9.5</v>
      </c>
      <c r="CL250">
        <v>0</v>
      </c>
      <c r="CM250">
        <v>0</v>
      </c>
      <c r="CN250">
        <v>18706558</v>
      </c>
      <c r="CO250">
        <v>334354.2</v>
      </c>
      <c r="CP250">
        <v>0</v>
      </c>
      <c r="CQ250">
        <v>2799.5</v>
      </c>
      <c r="CR250">
        <v>9.8000000000000007</v>
      </c>
      <c r="CS250">
        <v>0</v>
      </c>
      <c r="CT250">
        <v>218.4</v>
      </c>
      <c r="CU250">
        <v>0</v>
      </c>
      <c r="CV250">
        <v>110</v>
      </c>
      <c r="CW250">
        <v>1019.9</v>
      </c>
      <c r="CX250">
        <v>4822.8999999999996</v>
      </c>
      <c r="CY250">
        <v>0</v>
      </c>
      <c r="CZ250">
        <v>1122.5999999999999</v>
      </c>
      <c r="DA250">
        <v>672.9</v>
      </c>
      <c r="DB250">
        <v>1051.7</v>
      </c>
      <c r="DC250">
        <v>0</v>
      </c>
      <c r="DD250">
        <v>108</v>
      </c>
      <c r="DE250">
        <v>0</v>
      </c>
      <c r="DF250">
        <v>0</v>
      </c>
      <c r="DG250">
        <v>6904.3</v>
      </c>
      <c r="DH250">
        <v>0</v>
      </c>
      <c r="DI250">
        <v>150</v>
      </c>
      <c r="DJ250">
        <v>10798.1</v>
      </c>
      <c r="DK250">
        <v>0</v>
      </c>
      <c r="DL250">
        <v>0</v>
      </c>
      <c r="DM250">
        <v>0</v>
      </c>
      <c r="DN250">
        <v>0.44</v>
      </c>
      <c r="DO250">
        <v>0</v>
      </c>
      <c r="DP250">
        <v>0</v>
      </c>
      <c r="DQ250">
        <v>0</v>
      </c>
    </row>
    <row r="251" spans="1:121" x14ac:dyDescent="0.45">
      <c r="A251" t="s">
        <v>169</v>
      </c>
      <c r="B251">
        <v>2035</v>
      </c>
      <c r="C251">
        <v>49224504</v>
      </c>
      <c r="D251">
        <v>10746523</v>
      </c>
      <c r="E251">
        <v>0</v>
      </c>
      <c r="F251">
        <v>821975.1</v>
      </c>
      <c r="G251">
        <v>60793000.899999999</v>
      </c>
      <c r="H251">
        <v>47455277.899999999</v>
      </c>
      <c r="I251">
        <v>30363632.300000001</v>
      </c>
      <c r="J251">
        <v>27402128</v>
      </c>
      <c r="K251">
        <v>20294080</v>
      </c>
      <c r="L251">
        <v>3.5900000000000001E-2</v>
      </c>
      <c r="M251">
        <v>5.3900000000000003E-2</v>
      </c>
      <c r="N251">
        <v>0.14349999999999999</v>
      </c>
      <c r="O251">
        <v>85986.97</v>
      </c>
      <c r="P251">
        <v>12304.5</v>
      </c>
      <c r="Q251">
        <v>0.87</v>
      </c>
      <c r="R251">
        <v>0.86</v>
      </c>
      <c r="S251">
        <v>62.2</v>
      </c>
      <c r="T251">
        <v>2.7</v>
      </c>
      <c r="U251">
        <v>0.35</v>
      </c>
      <c r="V251">
        <v>6</v>
      </c>
      <c r="W251">
        <v>277.89999999999998</v>
      </c>
      <c r="X251">
        <v>0.03</v>
      </c>
      <c r="Y251">
        <v>62.3</v>
      </c>
      <c r="Z251">
        <v>14.3</v>
      </c>
      <c r="AA251">
        <v>76.599999999999994</v>
      </c>
      <c r="AB251">
        <v>86</v>
      </c>
      <c r="AC251">
        <v>5.6</v>
      </c>
      <c r="AD251">
        <v>0.78</v>
      </c>
      <c r="AE251">
        <v>6.7</v>
      </c>
      <c r="AF251">
        <v>323.89999999999998</v>
      </c>
      <c r="AG251">
        <v>0.04</v>
      </c>
      <c r="AH251">
        <v>86.3</v>
      </c>
      <c r="AI251">
        <v>16.399999999999999</v>
      </c>
      <c r="AJ251">
        <v>102.7</v>
      </c>
      <c r="AK251">
        <v>106.3</v>
      </c>
      <c r="AL251">
        <v>3.3</v>
      </c>
      <c r="AM251">
        <v>0.4</v>
      </c>
      <c r="AN251">
        <v>11.4</v>
      </c>
      <c r="AO251">
        <v>514.79999999999995</v>
      </c>
      <c r="AP251">
        <v>0.05</v>
      </c>
      <c r="AQ251">
        <v>106.5</v>
      </c>
      <c r="AR251">
        <v>26.8</v>
      </c>
      <c r="AS251">
        <v>133.30000000000001</v>
      </c>
      <c r="AT251">
        <v>366.4</v>
      </c>
      <c r="AU251">
        <v>25.5</v>
      </c>
      <c r="AV251">
        <v>3.57</v>
      </c>
      <c r="AW251">
        <v>28</v>
      </c>
      <c r="AX251">
        <v>1320.4</v>
      </c>
      <c r="AY251">
        <v>0.2</v>
      </c>
      <c r="AZ251">
        <v>368.1</v>
      </c>
      <c r="BA251">
        <v>67.400000000000006</v>
      </c>
      <c r="BB251">
        <v>435.5</v>
      </c>
      <c r="BC251">
        <v>3269309.4</v>
      </c>
      <c r="BD251">
        <v>140.9</v>
      </c>
      <c r="BE251">
        <v>18.399999999999999</v>
      </c>
      <c r="BF251">
        <v>314957</v>
      </c>
      <c r="BG251">
        <v>14587.5</v>
      </c>
      <c r="BH251">
        <v>1.5</v>
      </c>
      <c r="BI251">
        <v>3278528.3</v>
      </c>
      <c r="BJ251">
        <v>750067.7</v>
      </c>
      <c r="BK251">
        <v>4028596</v>
      </c>
      <c r="BL251">
        <v>0</v>
      </c>
      <c r="BM251">
        <v>16.649999999999999</v>
      </c>
      <c r="BN251">
        <v>15.05</v>
      </c>
      <c r="BO251">
        <v>0</v>
      </c>
      <c r="BP251">
        <v>31.71</v>
      </c>
      <c r="BQ251">
        <v>19.690000000000001</v>
      </c>
      <c r="BR251">
        <v>19.96</v>
      </c>
      <c r="BS251">
        <v>0</v>
      </c>
      <c r="BT251">
        <v>39.65</v>
      </c>
      <c r="BU251">
        <v>53722356</v>
      </c>
      <c r="BV251">
        <v>30429370</v>
      </c>
      <c r="BW251">
        <v>9110534</v>
      </c>
      <c r="BX251">
        <v>28606</v>
      </c>
      <c r="BY251">
        <v>0</v>
      </c>
      <c r="BZ251">
        <v>0</v>
      </c>
      <c r="CA251">
        <v>769251.6</v>
      </c>
      <c r="CB251">
        <v>0</v>
      </c>
      <c r="CC251">
        <v>221845.2</v>
      </c>
      <c r="CD251">
        <v>2271810.7999999998</v>
      </c>
      <c r="CE251">
        <v>6230536.5</v>
      </c>
      <c r="CF251">
        <v>0</v>
      </c>
      <c r="CG251">
        <v>1176.8</v>
      </c>
      <c r="CH251">
        <v>5010982</v>
      </c>
      <c r="CI251">
        <v>2141884.7999999998</v>
      </c>
      <c r="CJ251">
        <v>0</v>
      </c>
      <c r="CK251">
        <v>15.5</v>
      </c>
      <c r="CL251">
        <v>0</v>
      </c>
      <c r="CM251">
        <v>0</v>
      </c>
      <c r="CN251">
        <v>27605850</v>
      </c>
      <c r="CO251">
        <v>329864.5</v>
      </c>
      <c r="CP251">
        <v>0</v>
      </c>
      <c r="CQ251">
        <v>5280.2</v>
      </c>
      <c r="CR251">
        <v>9.8000000000000007</v>
      </c>
      <c r="CS251">
        <v>0</v>
      </c>
      <c r="CT251">
        <v>218.4</v>
      </c>
      <c r="CU251">
        <v>0</v>
      </c>
      <c r="CV251">
        <v>110</v>
      </c>
      <c r="CW251">
        <v>1324.2</v>
      </c>
      <c r="CX251">
        <v>4603.8999999999996</v>
      </c>
      <c r="CY251">
        <v>0</v>
      </c>
      <c r="CZ251">
        <v>1122.5999999999999</v>
      </c>
      <c r="DA251">
        <v>672.9</v>
      </c>
      <c r="DB251">
        <v>1051.7</v>
      </c>
      <c r="DC251">
        <v>0</v>
      </c>
      <c r="DD251">
        <v>108</v>
      </c>
      <c r="DE251">
        <v>0</v>
      </c>
      <c r="DF251">
        <v>0</v>
      </c>
      <c r="DG251">
        <v>10096.9</v>
      </c>
      <c r="DH251">
        <v>0</v>
      </c>
      <c r="DI251">
        <v>150</v>
      </c>
      <c r="DJ251">
        <v>25597.1</v>
      </c>
      <c r="DK251">
        <v>0</v>
      </c>
      <c r="DL251">
        <v>0</v>
      </c>
      <c r="DM251">
        <v>0</v>
      </c>
      <c r="DN251">
        <v>0.44</v>
      </c>
      <c r="DO251">
        <v>0</v>
      </c>
      <c r="DP251">
        <v>0</v>
      </c>
      <c r="DQ251">
        <v>0</v>
      </c>
    </row>
    <row r="252" spans="1:121" x14ac:dyDescent="0.45">
      <c r="A252" t="s">
        <v>169</v>
      </c>
      <c r="B252">
        <v>2040</v>
      </c>
      <c r="C252">
        <v>53991956</v>
      </c>
      <c r="D252">
        <v>19410706</v>
      </c>
      <c r="E252">
        <v>0</v>
      </c>
      <c r="F252">
        <v>773784.2</v>
      </c>
      <c r="G252">
        <v>74176446.5</v>
      </c>
      <c r="H252">
        <v>52051375.100000001</v>
      </c>
      <c r="I252">
        <v>30607505.899999999</v>
      </c>
      <c r="J252">
        <v>24090626</v>
      </c>
      <c r="K252">
        <v>21693290</v>
      </c>
      <c r="L252">
        <v>3.5900000000000001E-2</v>
      </c>
      <c r="M252">
        <v>5.3900000000000003E-2</v>
      </c>
      <c r="N252">
        <v>0.14349999999999999</v>
      </c>
      <c r="O252">
        <v>83879.89</v>
      </c>
      <c r="P252">
        <v>13725</v>
      </c>
      <c r="Q252">
        <v>0.93</v>
      </c>
      <c r="R252">
        <v>0.91</v>
      </c>
      <c r="S252">
        <v>35.700000000000003</v>
      </c>
      <c r="T252">
        <v>1.6</v>
      </c>
      <c r="U252">
        <v>0.21</v>
      </c>
      <c r="V252">
        <v>3.4</v>
      </c>
      <c r="W252">
        <v>158.19999999999999</v>
      </c>
      <c r="X252">
        <v>0.02</v>
      </c>
      <c r="Y252">
        <v>35.799999999999997</v>
      </c>
      <c r="Z252">
        <v>8.1</v>
      </c>
      <c r="AA252">
        <v>43.9</v>
      </c>
      <c r="AB252">
        <v>55.5</v>
      </c>
      <c r="AC252">
        <v>3.7</v>
      </c>
      <c r="AD252">
        <v>0.52</v>
      </c>
      <c r="AE252">
        <v>4.3</v>
      </c>
      <c r="AF252">
        <v>205.9</v>
      </c>
      <c r="AG252">
        <v>0.03</v>
      </c>
      <c r="AH252">
        <v>55.8</v>
      </c>
      <c r="AI252">
        <v>10.5</v>
      </c>
      <c r="AJ252">
        <v>66.2</v>
      </c>
      <c r="AK252">
        <v>132.6</v>
      </c>
      <c r="AL252">
        <v>4.7</v>
      </c>
      <c r="AM252">
        <v>0.59</v>
      </c>
      <c r="AN252">
        <v>13.7</v>
      </c>
      <c r="AO252">
        <v>623.29999999999995</v>
      </c>
      <c r="AP252">
        <v>0.06</v>
      </c>
      <c r="AQ252">
        <v>132.9</v>
      </c>
      <c r="AR252">
        <v>32.299999999999997</v>
      </c>
      <c r="AS252">
        <v>165.3</v>
      </c>
      <c r="AT252">
        <v>335.9</v>
      </c>
      <c r="AU252">
        <v>24</v>
      </c>
      <c r="AV252">
        <v>3.37</v>
      </c>
      <c r="AW252">
        <v>24.6</v>
      </c>
      <c r="AX252">
        <v>1191.4000000000001</v>
      </c>
      <c r="AY252">
        <v>0.18</v>
      </c>
      <c r="AZ252">
        <v>337.6</v>
      </c>
      <c r="BA252">
        <v>60.2</v>
      </c>
      <c r="BB252">
        <v>397.8</v>
      </c>
      <c r="BC252">
        <v>2492699.7000000002</v>
      </c>
      <c r="BD252">
        <v>110.7</v>
      </c>
      <c r="BE252">
        <v>14.5</v>
      </c>
      <c r="BF252">
        <v>237189.4</v>
      </c>
      <c r="BG252">
        <v>11017.6</v>
      </c>
      <c r="BH252">
        <v>1.1000000000000001</v>
      </c>
      <c r="BI252">
        <v>2499966.7999999998</v>
      </c>
      <c r="BJ252">
        <v>565822.30000000005</v>
      </c>
      <c r="BK252">
        <v>3065789.1</v>
      </c>
      <c r="BL252">
        <v>0</v>
      </c>
      <c r="BM252">
        <v>13.52</v>
      </c>
      <c r="BN252">
        <v>13.25</v>
      </c>
      <c r="BO252">
        <v>0</v>
      </c>
      <c r="BP252">
        <v>26.77</v>
      </c>
      <c r="BQ252">
        <v>16.68</v>
      </c>
      <c r="BR252">
        <v>19.57</v>
      </c>
      <c r="BS252">
        <v>0</v>
      </c>
      <c r="BT252">
        <v>36.25</v>
      </c>
      <c r="BU252">
        <v>71826840</v>
      </c>
      <c r="BV252">
        <v>43568940</v>
      </c>
      <c r="BW252">
        <v>16548259</v>
      </c>
      <c r="BX252">
        <v>24750.799999999999</v>
      </c>
      <c r="BY252">
        <v>0</v>
      </c>
      <c r="BZ252">
        <v>0</v>
      </c>
      <c r="CA252">
        <v>620318.80000000005</v>
      </c>
      <c r="CB252">
        <v>0</v>
      </c>
      <c r="CC252">
        <v>220253.9</v>
      </c>
      <c r="CD252">
        <v>2166084.7999999998</v>
      </c>
      <c r="CE252">
        <v>4704764</v>
      </c>
      <c r="CF252">
        <v>0</v>
      </c>
      <c r="CG252">
        <v>470.7</v>
      </c>
      <c r="CH252">
        <v>4232047.5</v>
      </c>
      <c r="CI252">
        <v>2127289.2000000002</v>
      </c>
      <c r="CJ252">
        <v>0</v>
      </c>
      <c r="CK252">
        <v>0</v>
      </c>
      <c r="CL252">
        <v>0</v>
      </c>
      <c r="CM252">
        <v>0</v>
      </c>
      <c r="CN252">
        <v>40857836</v>
      </c>
      <c r="CO252">
        <v>324767.7</v>
      </c>
      <c r="CP252">
        <v>0</v>
      </c>
      <c r="CQ252">
        <v>8645</v>
      </c>
      <c r="CR252">
        <v>9.8000000000000007</v>
      </c>
      <c r="CS252">
        <v>0</v>
      </c>
      <c r="CT252">
        <v>218.4</v>
      </c>
      <c r="CU252">
        <v>0</v>
      </c>
      <c r="CV252">
        <v>110</v>
      </c>
      <c r="CW252">
        <v>1383.6</v>
      </c>
      <c r="CX252">
        <v>4530.8999999999996</v>
      </c>
      <c r="CY252">
        <v>0</v>
      </c>
      <c r="CZ252">
        <v>1122.5999999999999</v>
      </c>
      <c r="DA252">
        <v>570</v>
      </c>
      <c r="DB252">
        <v>1051.7</v>
      </c>
      <c r="DC252">
        <v>0</v>
      </c>
      <c r="DD252">
        <v>108</v>
      </c>
      <c r="DE252">
        <v>0</v>
      </c>
      <c r="DF252">
        <v>0</v>
      </c>
      <c r="DG252">
        <v>14869.9</v>
      </c>
      <c r="DH252">
        <v>0</v>
      </c>
      <c r="DI252">
        <v>150</v>
      </c>
      <c r="DJ252">
        <v>47266.3</v>
      </c>
      <c r="DK252">
        <v>0</v>
      </c>
      <c r="DL252">
        <v>0</v>
      </c>
      <c r="DM252">
        <v>0</v>
      </c>
      <c r="DN252">
        <v>0.44</v>
      </c>
      <c r="DO252">
        <v>0</v>
      </c>
      <c r="DP252">
        <v>0</v>
      </c>
      <c r="DQ252">
        <v>0</v>
      </c>
    </row>
    <row r="253" spans="1:121" x14ac:dyDescent="0.45">
      <c r="A253" t="s">
        <v>169</v>
      </c>
      <c r="B253">
        <v>2045</v>
      </c>
      <c r="C253">
        <v>58635710</v>
      </c>
      <c r="D253">
        <v>27163644</v>
      </c>
      <c r="E253">
        <v>0</v>
      </c>
      <c r="F253">
        <v>869947.3</v>
      </c>
      <c r="G253">
        <v>86669307.599999994</v>
      </c>
      <c r="H253">
        <v>56528201.5</v>
      </c>
      <c r="I253">
        <v>29706135.199999999</v>
      </c>
      <c r="J253">
        <v>23931180</v>
      </c>
      <c r="K253">
        <v>27569732</v>
      </c>
      <c r="L253">
        <v>3.5900000000000001E-2</v>
      </c>
      <c r="M253">
        <v>5.3900000000000003E-2</v>
      </c>
      <c r="N253">
        <v>0.14349999999999999</v>
      </c>
      <c r="O253">
        <v>86890.31</v>
      </c>
      <c r="P253">
        <v>14993.6</v>
      </c>
      <c r="Q253">
        <v>0.95</v>
      </c>
      <c r="R253">
        <v>0.94</v>
      </c>
      <c r="S253">
        <v>22.8</v>
      </c>
      <c r="T253">
        <v>1</v>
      </c>
      <c r="U253">
        <v>0.13</v>
      </c>
      <c r="V253">
        <v>2.2000000000000002</v>
      </c>
      <c r="W253">
        <v>101.1</v>
      </c>
      <c r="X253">
        <v>0.01</v>
      </c>
      <c r="Y253">
        <v>22.8</v>
      </c>
      <c r="Z253">
        <v>5.2</v>
      </c>
      <c r="AA253">
        <v>28</v>
      </c>
      <c r="AB253">
        <v>36.700000000000003</v>
      </c>
      <c r="AC253">
        <v>2.2999999999999998</v>
      </c>
      <c r="AD253">
        <v>0.32</v>
      </c>
      <c r="AE253">
        <v>3</v>
      </c>
      <c r="AF253">
        <v>141.9</v>
      </c>
      <c r="AG253">
        <v>0.02</v>
      </c>
      <c r="AH253">
        <v>36.9</v>
      </c>
      <c r="AI253">
        <v>7.2</v>
      </c>
      <c r="AJ253">
        <v>44.1</v>
      </c>
      <c r="AK253">
        <v>135.80000000000001</v>
      </c>
      <c r="AL253">
        <v>5.3</v>
      </c>
      <c r="AM253">
        <v>0.68</v>
      </c>
      <c r="AN253">
        <v>13.7</v>
      </c>
      <c r="AO253">
        <v>623</v>
      </c>
      <c r="AP253">
        <v>0.06</v>
      </c>
      <c r="AQ253">
        <v>136.1</v>
      </c>
      <c r="AR253">
        <v>32.200000000000003</v>
      </c>
      <c r="AS253">
        <v>168.4</v>
      </c>
      <c r="AT253">
        <v>251.2</v>
      </c>
      <c r="AU253">
        <v>16.600000000000001</v>
      </c>
      <c r="AV253">
        <v>2.31</v>
      </c>
      <c r="AW253">
        <v>20.2</v>
      </c>
      <c r="AX253">
        <v>933.3</v>
      </c>
      <c r="AY253">
        <v>0.14000000000000001</v>
      </c>
      <c r="AZ253">
        <v>252.3</v>
      </c>
      <c r="BA253">
        <v>48.1</v>
      </c>
      <c r="BB253">
        <v>300.39999999999998</v>
      </c>
      <c r="BC253">
        <v>1987473.4</v>
      </c>
      <c r="BD253">
        <v>88.1</v>
      </c>
      <c r="BE253">
        <v>11.6</v>
      </c>
      <c r="BF253">
        <v>189275.2</v>
      </c>
      <c r="BG253">
        <v>8789.2999999999993</v>
      </c>
      <c r="BH253">
        <v>0.9</v>
      </c>
      <c r="BI253">
        <v>1993256.9</v>
      </c>
      <c r="BJ253">
        <v>451441.3</v>
      </c>
      <c r="BK253">
        <v>2444698.2000000002</v>
      </c>
      <c r="BL253">
        <v>0</v>
      </c>
      <c r="BM253">
        <v>10.6</v>
      </c>
      <c r="BN253">
        <v>12.85</v>
      </c>
      <c r="BO253">
        <v>0</v>
      </c>
      <c r="BP253">
        <v>23.45</v>
      </c>
      <c r="BQ253">
        <v>14.08</v>
      </c>
      <c r="BR253">
        <v>20.27</v>
      </c>
      <c r="BS253">
        <v>0</v>
      </c>
      <c r="BT253">
        <v>34.35</v>
      </c>
      <c r="BU253">
        <v>90372510</v>
      </c>
      <c r="BV253">
        <v>56963176</v>
      </c>
      <c r="BW253">
        <v>23051074</v>
      </c>
      <c r="BX253">
        <v>21069.9</v>
      </c>
      <c r="BY253">
        <v>0</v>
      </c>
      <c r="BZ253">
        <v>0</v>
      </c>
      <c r="CA253">
        <v>494881.8</v>
      </c>
      <c r="CB253">
        <v>0</v>
      </c>
      <c r="CC253">
        <v>205508.9</v>
      </c>
      <c r="CD253">
        <v>2124238.5</v>
      </c>
      <c r="CE253">
        <v>3802032.5</v>
      </c>
      <c r="CF253">
        <v>0</v>
      </c>
      <c r="CG253">
        <v>470.7</v>
      </c>
      <c r="CH253">
        <v>3985052</v>
      </c>
      <c r="CI253">
        <v>2054759.6</v>
      </c>
      <c r="CJ253">
        <v>0</v>
      </c>
      <c r="CK253">
        <v>0</v>
      </c>
      <c r="CL253">
        <v>0</v>
      </c>
      <c r="CM253">
        <v>0</v>
      </c>
      <c r="CN253">
        <v>54633420</v>
      </c>
      <c r="CO253">
        <v>0</v>
      </c>
      <c r="CP253">
        <v>0</v>
      </c>
      <c r="CQ253">
        <v>11627.7</v>
      </c>
      <c r="CR253">
        <v>9.8000000000000007</v>
      </c>
      <c r="CS253">
        <v>0</v>
      </c>
      <c r="CT253">
        <v>218.4</v>
      </c>
      <c r="CU253">
        <v>0</v>
      </c>
      <c r="CV253">
        <v>110</v>
      </c>
      <c r="CW253">
        <v>1458.7</v>
      </c>
      <c r="CX253">
        <v>4530.8999999999996</v>
      </c>
      <c r="CY253">
        <v>0</v>
      </c>
      <c r="CZ253">
        <v>1122.5999999999999</v>
      </c>
      <c r="DA253">
        <v>545.1</v>
      </c>
      <c r="DB253">
        <v>1051.7</v>
      </c>
      <c r="DC253">
        <v>0</v>
      </c>
      <c r="DD253">
        <v>108</v>
      </c>
      <c r="DE253">
        <v>0</v>
      </c>
      <c r="DF253">
        <v>0</v>
      </c>
      <c r="DG253">
        <v>19770.5</v>
      </c>
      <c r="DH253">
        <v>0</v>
      </c>
      <c r="DI253">
        <v>0</v>
      </c>
      <c r="DJ253">
        <v>65838.5</v>
      </c>
      <c r="DK253">
        <v>0</v>
      </c>
      <c r="DL253">
        <v>0</v>
      </c>
      <c r="DM253">
        <v>0</v>
      </c>
      <c r="DN253">
        <v>0.44</v>
      </c>
      <c r="DO253">
        <v>0</v>
      </c>
      <c r="DP253">
        <v>0</v>
      </c>
      <c r="DQ253">
        <v>0</v>
      </c>
    </row>
    <row r="254" spans="1:121" x14ac:dyDescent="0.45">
      <c r="A254" t="s">
        <v>169</v>
      </c>
      <c r="B254">
        <v>2050</v>
      </c>
      <c r="C254">
        <v>63261336</v>
      </c>
      <c r="D254">
        <v>28894540</v>
      </c>
      <c r="E254">
        <v>0</v>
      </c>
      <c r="F254">
        <v>893223.5</v>
      </c>
      <c r="G254">
        <v>93049102.099999994</v>
      </c>
      <c r="H254">
        <v>60987519</v>
      </c>
      <c r="I254">
        <v>28487933.600000001</v>
      </c>
      <c r="J254">
        <v>22713486</v>
      </c>
      <c r="K254">
        <v>28814346</v>
      </c>
      <c r="L254">
        <v>3.5900000000000001E-2</v>
      </c>
      <c r="M254">
        <v>5.3900000000000003E-2</v>
      </c>
      <c r="N254">
        <v>0.14349999999999999</v>
      </c>
      <c r="O254">
        <v>88970.55</v>
      </c>
      <c r="P254">
        <v>16134</v>
      </c>
      <c r="Q254">
        <v>0.95</v>
      </c>
      <c r="R254">
        <v>0.93</v>
      </c>
      <c r="S254">
        <v>23.7</v>
      </c>
      <c r="T254">
        <v>1</v>
      </c>
      <c r="U254">
        <v>0.13</v>
      </c>
      <c r="V254">
        <v>2.2999999999999998</v>
      </c>
      <c r="W254">
        <v>105.9</v>
      </c>
      <c r="X254">
        <v>0.01</v>
      </c>
      <c r="Y254">
        <v>23.7</v>
      </c>
      <c r="Z254">
        <v>5.4</v>
      </c>
      <c r="AA254">
        <v>29.2</v>
      </c>
      <c r="AB254">
        <v>37.4</v>
      </c>
      <c r="AC254">
        <v>2</v>
      </c>
      <c r="AD254">
        <v>0.27</v>
      </c>
      <c r="AE254">
        <v>3.3</v>
      </c>
      <c r="AF254">
        <v>154.80000000000001</v>
      </c>
      <c r="AG254">
        <v>0.02</v>
      </c>
      <c r="AH254">
        <v>37.5</v>
      </c>
      <c r="AI254">
        <v>8</v>
      </c>
      <c r="AJ254">
        <v>45.5</v>
      </c>
      <c r="AK254">
        <v>140.30000000000001</v>
      </c>
      <c r="AL254">
        <v>5.9</v>
      </c>
      <c r="AM254">
        <v>0.77</v>
      </c>
      <c r="AN254">
        <v>13.8</v>
      </c>
      <c r="AO254">
        <v>631.1</v>
      </c>
      <c r="AP254">
        <v>7.0000000000000007E-2</v>
      </c>
      <c r="AQ254">
        <v>140.69999999999999</v>
      </c>
      <c r="AR254">
        <v>32.6</v>
      </c>
      <c r="AS254">
        <v>173.3</v>
      </c>
      <c r="AT254">
        <v>239.5</v>
      </c>
      <c r="AU254">
        <v>13.2</v>
      </c>
      <c r="AV254">
        <v>1.8</v>
      </c>
      <c r="AW254">
        <v>21.4</v>
      </c>
      <c r="AX254">
        <v>975.8</v>
      </c>
      <c r="AY254">
        <v>0.13</v>
      </c>
      <c r="AZ254">
        <v>240.3</v>
      </c>
      <c r="BA254">
        <v>50.5</v>
      </c>
      <c r="BB254">
        <v>290.8</v>
      </c>
      <c r="BC254">
        <v>2283568.1</v>
      </c>
      <c r="BD254">
        <v>98.4</v>
      </c>
      <c r="BE254">
        <v>12.9</v>
      </c>
      <c r="BF254">
        <v>219984.4</v>
      </c>
      <c r="BG254">
        <v>10188.6</v>
      </c>
      <c r="BH254">
        <v>1</v>
      </c>
      <c r="BI254">
        <v>2290008.9</v>
      </c>
      <c r="BJ254">
        <v>523885.4</v>
      </c>
      <c r="BK254">
        <v>2813894.2</v>
      </c>
      <c r="BL254">
        <v>0</v>
      </c>
      <c r="BM254">
        <v>11.23</v>
      </c>
      <c r="BN254">
        <v>13.13</v>
      </c>
      <c r="BO254">
        <v>0</v>
      </c>
      <c r="BP254">
        <v>24.36</v>
      </c>
      <c r="BQ254">
        <v>14.97</v>
      </c>
      <c r="BR254">
        <v>20.61</v>
      </c>
      <c r="BS254">
        <v>0</v>
      </c>
      <c r="BT254">
        <v>35.58</v>
      </c>
      <c r="BU254">
        <v>99193630</v>
      </c>
      <c r="BV254">
        <v>64561164</v>
      </c>
      <c r="BW254">
        <v>24554166</v>
      </c>
      <c r="BX254">
        <v>21004.1</v>
      </c>
      <c r="BY254">
        <v>0</v>
      </c>
      <c r="BZ254">
        <v>0</v>
      </c>
      <c r="CA254">
        <v>540068.80000000005</v>
      </c>
      <c r="CB254">
        <v>0</v>
      </c>
      <c r="CC254">
        <v>0</v>
      </c>
      <c r="CD254">
        <v>2138450.7999999998</v>
      </c>
      <c r="CE254">
        <v>4403195</v>
      </c>
      <c r="CF254">
        <v>0</v>
      </c>
      <c r="CG254">
        <v>353</v>
      </c>
      <c r="CH254">
        <v>3016266</v>
      </c>
      <c r="CI254">
        <v>2097411.7999999998</v>
      </c>
      <c r="CJ254">
        <v>0</v>
      </c>
      <c r="CK254">
        <v>0</v>
      </c>
      <c r="CL254">
        <v>0</v>
      </c>
      <c r="CM254">
        <v>0</v>
      </c>
      <c r="CN254">
        <v>62422710</v>
      </c>
      <c r="CO254">
        <v>0</v>
      </c>
      <c r="CP254">
        <v>0</v>
      </c>
      <c r="CQ254">
        <v>13258.2</v>
      </c>
      <c r="CR254">
        <v>9.8000000000000007</v>
      </c>
      <c r="CS254">
        <v>0</v>
      </c>
      <c r="CT254">
        <v>218.4</v>
      </c>
      <c r="CU254">
        <v>0</v>
      </c>
      <c r="CV254">
        <v>0</v>
      </c>
      <c r="CW254">
        <v>1580.6</v>
      </c>
      <c r="CX254">
        <v>4145.8999999999996</v>
      </c>
      <c r="CY254">
        <v>0</v>
      </c>
      <c r="CZ254">
        <v>696</v>
      </c>
      <c r="DA254">
        <v>415</v>
      </c>
      <c r="DB254">
        <v>1051.7</v>
      </c>
      <c r="DC254">
        <v>0</v>
      </c>
      <c r="DD254">
        <v>0</v>
      </c>
      <c r="DE254">
        <v>0</v>
      </c>
      <c r="DF254">
        <v>0</v>
      </c>
      <c r="DG254">
        <v>22744.3</v>
      </c>
      <c r="DH254">
        <v>0</v>
      </c>
      <c r="DI254">
        <v>0</v>
      </c>
      <c r="DJ254">
        <v>69034.600000000006</v>
      </c>
      <c r="DK254">
        <v>0</v>
      </c>
      <c r="DL254">
        <v>0</v>
      </c>
      <c r="DM254">
        <v>0</v>
      </c>
      <c r="DN254">
        <v>0.45</v>
      </c>
      <c r="DO254">
        <v>0</v>
      </c>
      <c r="DP254">
        <v>0</v>
      </c>
      <c r="DQ254">
        <v>0</v>
      </c>
    </row>
    <row r="255" spans="1:121" x14ac:dyDescent="0.45">
      <c r="A255" t="s">
        <v>182</v>
      </c>
      <c r="B255">
        <v>2024</v>
      </c>
      <c r="C255">
        <v>154072400</v>
      </c>
      <c r="D255">
        <v>1668020.6</v>
      </c>
      <c r="E255">
        <v>1393849.1</v>
      </c>
      <c r="F255">
        <v>434058.8</v>
      </c>
      <c r="G255">
        <v>157568330.09999999</v>
      </c>
      <c r="H255">
        <v>148533067.80000001</v>
      </c>
      <c r="I255">
        <v>130529638.40000001</v>
      </c>
      <c r="J255">
        <v>27486892</v>
      </c>
      <c r="K255">
        <v>13722966</v>
      </c>
      <c r="L255">
        <v>3.5900000000000001E-2</v>
      </c>
      <c r="M255">
        <v>5.3999999999999999E-2</v>
      </c>
      <c r="N255">
        <v>0.15</v>
      </c>
      <c r="O255">
        <v>10097.620000000001</v>
      </c>
      <c r="P255">
        <v>34902.199999999997</v>
      </c>
      <c r="Q255">
        <v>0.68</v>
      </c>
      <c r="R255">
        <v>0.65</v>
      </c>
      <c r="S255">
        <v>161.30000000000001</v>
      </c>
      <c r="T255">
        <v>5.2</v>
      </c>
      <c r="U255">
        <v>0.76</v>
      </c>
      <c r="V255">
        <v>20.7</v>
      </c>
      <c r="W255">
        <v>673.5</v>
      </c>
      <c r="X255">
        <v>0.19</v>
      </c>
      <c r="Y255">
        <v>161.69999999999999</v>
      </c>
      <c r="Z255">
        <v>40.799999999999997</v>
      </c>
      <c r="AA255">
        <v>202.5</v>
      </c>
      <c r="AB255">
        <v>182.5</v>
      </c>
      <c r="AC255">
        <v>6.2</v>
      </c>
      <c r="AD255">
        <v>0.88</v>
      </c>
      <c r="AE255">
        <v>22.8</v>
      </c>
      <c r="AF255">
        <v>771.1</v>
      </c>
      <c r="AG255">
        <v>0.2</v>
      </c>
      <c r="AH255">
        <v>182.9</v>
      </c>
      <c r="AI255">
        <v>45.9</v>
      </c>
      <c r="AJ255">
        <v>228.8</v>
      </c>
      <c r="AK255">
        <v>246.7</v>
      </c>
      <c r="AL255">
        <v>8.1</v>
      </c>
      <c r="AM255">
        <v>1.08</v>
      </c>
      <c r="AN255">
        <v>26.9</v>
      </c>
      <c r="AO255">
        <v>1113.2</v>
      </c>
      <c r="AP255">
        <v>0.16</v>
      </c>
      <c r="AQ255">
        <v>247.3</v>
      </c>
      <c r="AR255">
        <v>60.1</v>
      </c>
      <c r="AS255">
        <v>307.3</v>
      </c>
      <c r="AT255">
        <v>689.6</v>
      </c>
      <c r="AU255">
        <v>41.4</v>
      </c>
      <c r="AV255">
        <v>6.04</v>
      </c>
      <c r="AW255">
        <v>59.8</v>
      </c>
      <c r="AX255">
        <v>2396.4</v>
      </c>
      <c r="AY255">
        <v>0.54</v>
      </c>
      <c r="AZ255">
        <v>692.5</v>
      </c>
      <c r="BA255">
        <v>131.30000000000001</v>
      </c>
      <c r="BB255">
        <v>823.8</v>
      </c>
      <c r="BC255">
        <v>22940282</v>
      </c>
      <c r="BD255">
        <v>739.3</v>
      </c>
      <c r="BE255">
        <v>107.6</v>
      </c>
      <c r="BF255">
        <v>2939534.9</v>
      </c>
      <c r="BG255">
        <v>95889.1</v>
      </c>
      <c r="BH255">
        <v>26.3</v>
      </c>
      <c r="BI255">
        <v>22991689.399999999</v>
      </c>
      <c r="BJ255">
        <v>5804208.5999999996</v>
      </c>
      <c r="BK255">
        <v>28795898.100000001</v>
      </c>
      <c r="BL255">
        <v>0</v>
      </c>
      <c r="BM255">
        <v>33.31</v>
      </c>
      <c r="BN255">
        <v>2.0499999999999998</v>
      </c>
      <c r="BO255">
        <v>5.18</v>
      </c>
      <c r="BP255">
        <v>40.54</v>
      </c>
      <c r="BQ255">
        <v>35.42</v>
      </c>
      <c r="BR255">
        <v>2.2599999999999998</v>
      </c>
      <c r="BS255">
        <v>5.47</v>
      </c>
      <c r="BT255">
        <v>43.14</v>
      </c>
      <c r="BU255">
        <v>143947660</v>
      </c>
      <c r="BV255">
        <v>27038692</v>
      </c>
      <c r="BW255">
        <v>1426944</v>
      </c>
      <c r="BX255">
        <v>2012466.8</v>
      </c>
      <c r="BY255">
        <v>0</v>
      </c>
      <c r="BZ255">
        <v>13723090</v>
      </c>
      <c r="CA255">
        <v>1649607.2</v>
      </c>
      <c r="CB255">
        <v>0</v>
      </c>
      <c r="CC255">
        <v>0</v>
      </c>
      <c r="CD255">
        <v>2489203.7999999998</v>
      </c>
      <c r="CE255">
        <v>36841290</v>
      </c>
      <c r="CF255">
        <v>0</v>
      </c>
      <c r="CG255">
        <v>1360266.1</v>
      </c>
      <c r="CH255">
        <v>0</v>
      </c>
      <c r="CI255">
        <v>26825330</v>
      </c>
      <c r="CJ255">
        <v>25580812</v>
      </c>
      <c r="CK255">
        <v>6372602.5</v>
      </c>
      <c r="CL255">
        <v>1116574.1000000001</v>
      </c>
      <c r="CM255">
        <v>0</v>
      </c>
      <c r="CN255">
        <v>7190846.5</v>
      </c>
      <c r="CO255">
        <v>16875878</v>
      </c>
      <c r="CP255">
        <v>482764.3</v>
      </c>
      <c r="CQ255">
        <v>1857.5</v>
      </c>
      <c r="CR255">
        <v>394.6</v>
      </c>
      <c r="CS255">
        <v>0</v>
      </c>
      <c r="CT255">
        <v>445</v>
      </c>
      <c r="CU255">
        <v>0</v>
      </c>
      <c r="CV255">
        <v>0</v>
      </c>
      <c r="CW255">
        <v>1928.7</v>
      </c>
      <c r="CX255">
        <v>9759.5</v>
      </c>
      <c r="CY255">
        <v>0</v>
      </c>
      <c r="CZ255">
        <v>2825.1</v>
      </c>
      <c r="DA255">
        <v>0</v>
      </c>
      <c r="DB255">
        <v>4550.6000000000004</v>
      </c>
      <c r="DC255">
        <v>3203</v>
      </c>
      <c r="DD255">
        <v>10926.5</v>
      </c>
      <c r="DE255">
        <v>1427.1</v>
      </c>
      <c r="DF255">
        <v>0</v>
      </c>
      <c r="DG255">
        <v>3685</v>
      </c>
      <c r="DH255">
        <v>130</v>
      </c>
      <c r="DI255">
        <v>5099.1000000000004</v>
      </c>
      <c r="DJ255">
        <v>3840.4</v>
      </c>
      <c r="DK255">
        <v>14271</v>
      </c>
      <c r="DL255">
        <v>0</v>
      </c>
      <c r="DM255">
        <v>11.7</v>
      </c>
      <c r="DN255">
        <v>0.47</v>
      </c>
      <c r="DO255">
        <v>0</v>
      </c>
      <c r="DP255">
        <v>0</v>
      </c>
      <c r="DQ255">
        <v>0</v>
      </c>
    </row>
    <row r="256" spans="1:121" x14ac:dyDescent="0.45">
      <c r="A256" t="s">
        <v>182</v>
      </c>
      <c r="B256">
        <v>2026</v>
      </c>
      <c r="C256">
        <v>155267710</v>
      </c>
      <c r="D256">
        <v>1883087.6</v>
      </c>
      <c r="E256">
        <v>1565547.2</v>
      </c>
      <c r="F256">
        <v>479601.6</v>
      </c>
      <c r="G256">
        <v>159195941</v>
      </c>
      <c r="H256">
        <v>149685311.19999999</v>
      </c>
      <c r="I256">
        <v>121356388.90000001</v>
      </c>
      <c r="J256">
        <v>24136174</v>
      </c>
      <c r="K256">
        <v>21957602</v>
      </c>
      <c r="L256">
        <v>3.5900000000000001E-2</v>
      </c>
      <c r="M256">
        <v>5.3999999999999999E-2</v>
      </c>
      <c r="N256">
        <v>0.15</v>
      </c>
      <c r="O256">
        <v>40331.35</v>
      </c>
      <c r="P256">
        <v>35231</v>
      </c>
      <c r="Q256">
        <v>0.75</v>
      </c>
      <c r="R256">
        <v>0.73</v>
      </c>
      <c r="S256">
        <v>112.3</v>
      </c>
      <c r="T256">
        <v>3.2</v>
      </c>
      <c r="U256">
        <v>0.43</v>
      </c>
      <c r="V256">
        <v>14.9</v>
      </c>
      <c r="W256">
        <v>509.6</v>
      </c>
      <c r="X256">
        <v>0.12</v>
      </c>
      <c r="Y256">
        <v>112.5</v>
      </c>
      <c r="Z256">
        <v>30.1</v>
      </c>
      <c r="AA256">
        <v>142.6</v>
      </c>
      <c r="AB256">
        <v>129.9</v>
      </c>
      <c r="AC256">
        <v>3.9</v>
      </c>
      <c r="AD256">
        <v>0.52</v>
      </c>
      <c r="AE256">
        <v>16.899999999999999</v>
      </c>
      <c r="AF256">
        <v>590.1</v>
      </c>
      <c r="AG256">
        <v>0.13</v>
      </c>
      <c r="AH256">
        <v>130.19999999999999</v>
      </c>
      <c r="AI256">
        <v>34.6</v>
      </c>
      <c r="AJ256">
        <v>164.7</v>
      </c>
      <c r="AK256">
        <v>213.2</v>
      </c>
      <c r="AL256">
        <v>6.5</v>
      </c>
      <c r="AM256">
        <v>0.86</v>
      </c>
      <c r="AN256">
        <v>23.9</v>
      </c>
      <c r="AO256">
        <v>965.2</v>
      </c>
      <c r="AP256">
        <v>0.15</v>
      </c>
      <c r="AQ256">
        <v>213.6</v>
      </c>
      <c r="AR256">
        <v>52.7</v>
      </c>
      <c r="AS256">
        <v>266.39999999999998</v>
      </c>
      <c r="AT256">
        <v>631.9</v>
      </c>
      <c r="AU256">
        <v>36.1</v>
      </c>
      <c r="AV256">
        <v>5.15</v>
      </c>
      <c r="AW256">
        <v>55.5</v>
      </c>
      <c r="AX256">
        <v>2332.6</v>
      </c>
      <c r="AY256">
        <v>0.44</v>
      </c>
      <c r="AZ256">
        <v>634.4</v>
      </c>
      <c r="BA256">
        <v>125.2</v>
      </c>
      <c r="BB256">
        <v>759.6</v>
      </c>
      <c r="BC256">
        <v>17465063.100000001</v>
      </c>
      <c r="BD256">
        <v>494.8</v>
      </c>
      <c r="BE256">
        <v>66.900000000000006</v>
      </c>
      <c r="BF256">
        <v>2321093.6</v>
      </c>
      <c r="BG256">
        <v>79301.899999999994</v>
      </c>
      <c r="BH256">
        <v>18.5</v>
      </c>
      <c r="BI256">
        <v>17498071</v>
      </c>
      <c r="BJ256">
        <v>4689331.5999999996</v>
      </c>
      <c r="BK256">
        <v>22187402.600000001</v>
      </c>
      <c r="BL256">
        <v>0</v>
      </c>
      <c r="BM256">
        <v>29.93</v>
      </c>
      <c r="BN256">
        <v>8.01</v>
      </c>
      <c r="BO256">
        <v>0</v>
      </c>
      <c r="BP256">
        <v>37.94</v>
      </c>
      <c r="BQ256">
        <v>31.86</v>
      </c>
      <c r="BR256">
        <v>8.83</v>
      </c>
      <c r="BS256">
        <v>0</v>
      </c>
      <c r="BT256">
        <v>40.69</v>
      </c>
      <c r="BU256">
        <v>157177250</v>
      </c>
      <c r="BV256">
        <v>37839550</v>
      </c>
      <c r="BW256">
        <v>1607114.6</v>
      </c>
      <c r="BX256">
        <v>2001249.8</v>
      </c>
      <c r="BY256">
        <v>0</v>
      </c>
      <c r="BZ256">
        <v>22661086</v>
      </c>
      <c r="CA256">
        <v>927272.9</v>
      </c>
      <c r="CB256">
        <v>0</v>
      </c>
      <c r="CC256">
        <v>0</v>
      </c>
      <c r="CD256">
        <v>2833035.2</v>
      </c>
      <c r="CE256">
        <v>33723550</v>
      </c>
      <c r="CF256">
        <v>0</v>
      </c>
      <c r="CG256">
        <v>809784.1</v>
      </c>
      <c r="CH256">
        <v>0</v>
      </c>
      <c r="CI256">
        <v>27635302</v>
      </c>
      <c r="CJ256">
        <v>25553040</v>
      </c>
      <c r="CK256">
        <v>3147550.8</v>
      </c>
      <c r="CL256">
        <v>1271744.8</v>
      </c>
      <c r="CM256">
        <v>0</v>
      </c>
      <c r="CN256">
        <v>7075147</v>
      </c>
      <c r="CO256">
        <v>16784872</v>
      </c>
      <c r="CP256">
        <v>11146498</v>
      </c>
      <c r="CQ256">
        <v>2006.7</v>
      </c>
      <c r="CR256">
        <v>394.6</v>
      </c>
      <c r="CS256">
        <v>0</v>
      </c>
      <c r="CT256">
        <v>445</v>
      </c>
      <c r="CU256">
        <v>0</v>
      </c>
      <c r="CV256">
        <v>0</v>
      </c>
      <c r="CW256">
        <v>2234.8000000000002</v>
      </c>
      <c r="CX256">
        <v>9759.5</v>
      </c>
      <c r="CY256">
        <v>0</v>
      </c>
      <c r="CZ256">
        <v>2253.6999999999998</v>
      </c>
      <c r="DA256">
        <v>0</v>
      </c>
      <c r="DB256">
        <v>4671.1000000000004</v>
      </c>
      <c r="DC256">
        <v>3203</v>
      </c>
      <c r="DD256">
        <v>10516</v>
      </c>
      <c r="DE256">
        <v>1427.1</v>
      </c>
      <c r="DF256">
        <v>0</v>
      </c>
      <c r="DG256">
        <v>3685</v>
      </c>
      <c r="DH256">
        <v>3088</v>
      </c>
      <c r="DI256">
        <v>5099.1000000000004</v>
      </c>
      <c r="DJ256">
        <v>4453</v>
      </c>
      <c r="DK256">
        <v>14271</v>
      </c>
      <c r="DL256">
        <v>0</v>
      </c>
      <c r="DM256">
        <v>0</v>
      </c>
      <c r="DN256">
        <v>0.54</v>
      </c>
      <c r="DO256">
        <v>0</v>
      </c>
      <c r="DP256">
        <v>0</v>
      </c>
      <c r="DQ256">
        <v>0</v>
      </c>
    </row>
    <row r="257" spans="1:121" x14ac:dyDescent="0.45">
      <c r="A257" t="s">
        <v>182</v>
      </c>
      <c r="B257">
        <v>2028</v>
      </c>
      <c r="C257">
        <v>157365060</v>
      </c>
      <c r="D257">
        <v>2524089.2000000002</v>
      </c>
      <c r="E257">
        <v>1760815.4</v>
      </c>
      <c r="F257">
        <v>560969.80000000005</v>
      </c>
      <c r="G257">
        <v>162210928.5</v>
      </c>
      <c r="H257">
        <v>151707185.5</v>
      </c>
      <c r="I257">
        <v>119679953.40000001</v>
      </c>
      <c r="J257">
        <v>27089884</v>
      </c>
      <c r="K257">
        <v>26686768</v>
      </c>
      <c r="L257">
        <v>3.5900000000000001E-2</v>
      </c>
      <c r="M257">
        <v>5.3999999999999999E-2</v>
      </c>
      <c r="N257">
        <v>0.15</v>
      </c>
      <c r="O257">
        <v>47414.93</v>
      </c>
      <c r="P257">
        <v>35902.5</v>
      </c>
      <c r="Q257">
        <v>0.78</v>
      </c>
      <c r="R257">
        <v>0.76</v>
      </c>
      <c r="S257">
        <v>97.4</v>
      </c>
      <c r="T257">
        <v>2.5</v>
      </c>
      <c r="U257">
        <v>0.34</v>
      </c>
      <c r="V257">
        <v>13.3</v>
      </c>
      <c r="W257">
        <v>451.9</v>
      </c>
      <c r="X257">
        <v>0.1</v>
      </c>
      <c r="Y257">
        <v>97.6</v>
      </c>
      <c r="Z257">
        <v>26.8</v>
      </c>
      <c r="AA257">
        <v>124.4</v>
      </c>
      <c r="AB257">
        <v>112.9</v>
      </c>
      <c r="AC257">
        <v>3.1</v>
      </c>
      <c r="AD257">
        <v>0.4</v>
      </c>
      <c r="AE257">
        <v>15.2</v>
      </c>
      <c r="AF257">
        <v>525.20000000000005</v>
      </c>
      <c r="AG257">
        <v>0.12</v>
      </c>
      <c r="AH257">
        <v>113.1</v>
      </c>
      <c r="AI257">
        <v>30.8</v>
      </c>
      <c r="AJ257">
        <v>144</v>
      </c>
      <c r="AK257">
        <v>138.69999999999999</v>
      </c>
      <c r="AL257">
        <v>3.5</v>
      </c>
      <c r="AM257">
        <v>0.45</v>
      </c>
      <c r="AN257">
        <v>16.2</v>
      </c>
      <c r="AO257">
        <v>651.9</v>
      </c>
      <c r="AP257">
        <v>0.09</v>
      </c>
      <c r="AQ257">
        <v>139</v>
      </c>
      <c r="AR257">
        <v>35.6</v>
      </c>
      <c r="AS257">
        <v>174.6</v>
      </c>
      <c r="AT257">
        <v>571.1</v>
      </c>
      <c r="AU257">
        <v>28.9</v>
      </c>
      <c r="AV257">
        <v>4.08</v>
      </c>
      <c r="AW257">
        <v>53.7</v>
      </c>
      <c r="AX257">
        <v>2228.1</v>
      </c>
      <c r="AY257">
        <v>0.4</v>
      </c>
      <c r="AZ257">
        <v>573.1</v>
      </c>
      <c r="BA257">
        <v>120.2</v>
      </c>
      <c r="BB257">
        <v>693.3</v>
      </c>
      <c r="BC257">
        <v>15622916.699999999</v>
      </c>
      <c r="BD257">
        <v>409</v>
      </c>
      <c r="BE257">
        <v>54.2</v>
      </c>
      <c r="BF257">
        <v>2132177</v>
      </c>
      <c r="BG257">
        <v>72476.3</v>
      </c>
      <c r="BH257">
        <v>16.8</v>
      </c>
      <c r="BI257">
        <v>15649898.5</v>
      </c>
      <c r="BJ257">
        <v>4296547.4000000004</v>
      </c>
      <c r="BK257">
        <v>19946445.899999999</v>
      </c>
      <c r="BL257">
        <v>0</v>
      </c>
      <c r="BM257">
        <v>25.69</v>
      </c>
      <c r="BN257">
        <v>9.33</v>
      </c>
      <c r="BO257">
        <v>0</v>
      </c>
      <c r="BP257">
        <v>35.020000000000003</v>
      </c>
      <c r="BQ257">
        <v>27.43</v>
      </c>
      <c r="BR257">
        <v>10.33</v>
      </c>
      <c r="BS257">
        <v>0</v>
      </c>
      <c r="BT257">
        <v>37.76</v>
      </c>
      <c r="BU257">
        <v>161944130</v>
      </c>
      <c r="BV257">
        <v>42530976</v>
      </c>
      <c r="BW257">
        <v>2159781.2000000002</v>
      </c>
      <c r="BX257">
        <v>1980483.4</v>
      </c>
      <c r="BY257">
        <v>0</v>
      </c>
      <c r="BZ257">
        <v>25161198</v>
      </c>
      <c r="CA257">
        <v>551808.19999999995</v>
      </c>
      <c r="CB257">
        <v>0</v>
      </c>
      <c r="CC257">
        <v>0</v>
      </c>
      <c r="CD257">
        <v>3372916.8</v>
      </c>
      <c r="CE257">
        <v>31539120</v>
      </c>
      <c r="CF257">
        <v>0</v>
      </c>
      <c r="CG257">
        <v>709943</v>
      </c>
      <c r="CH257">
        <v>0</v>
      </c>
      <c r="CI257">
        <v>27822364</v>
      </c>
      <c r="CJ257">
        <v>25447464</v>
      </c>
      <c r="CK257">
        <v>2630115</v>
      </c>
      <c r="CL257">
        <v>1410871.2</v>
      </c>
      <c r="CM257">
        <v>0</v>
      </c>
      <c r="CN257">
        <v>6957111</v>
      </c>
      <c r="CO257">
        <v>16694354</v>
      </c>
      <c r="CP257">
        <v>15506594</v>
      </c>
      <c r="CQ257">
        <v>2500</v>
      </c>
      <c r="CR257">
        <v>394.6</v>
      </c>
      <c r="CS257">
        <v>0</v>
      </c>
      <c r="CT257">
        <v>445</v>
      </c>
      <c r="CU257">
        <v>0</v>
      </c>
      <c r="CV257">
        <v>0</v>
      </c>
      <c r="CW257">
        <v>2680.8</v>
      </c>
      <c r="CX257">
        <v>9759.5</v>
      </c>
      <c r="CY257">
        <v>0</v>
      </c>
      <c r="CZ257">
        <v>1901.1</v>
      </c>
      <c r="DA257">
        <v>0</v>
      </c>
      <c r="DB257">
        <v>4720.3</v>
      </c>
      <c r="DC257">
        <v>3203</v>
      </c>
      <c r="DD257">
        <v>10411.5</v>
      </c>
      <c r="DE257">
        <v>1427.1</v>
      </c>
      <c r="DF257">
        <v>0</v>
      </c>
      <c r="DG257">
        <v>3685</v>
      </c>
      <c r="DH257">
        <v>4318</v>
      </c>
      <c r="DI257">
        <v>5099.1000000000004</v>
      </c>
      <c r="DJ257">
        <v>6239</v>
      </c>
      <c r="DK257">
        <v>14271</v>
      </c>
      <c r="DL257">
        <v>0</v>
      </c>
      <c r="DM257">
        <v>0</v>
      </c>
      <c r="DN257">
        <v>0.62</v>
      </c>
      <c r="DO257">
        <v>0</v>
      </c>
      <c r="DP257">
        <v>0</v>
      </c>
      <c r="DQ257">
        <v>0</v>
      </c>
    </row>
    <row r="258" spans="1:121" x14ac:dyDescent="0.45">
      <c r="A258" t="s">
        <v>182</v>
      </c>
      <c r="B258">
        <v>2030</v>
      </c>
      <c r="C258">
        <v>160291620</v>
      </c>
      <c r="D258">
        <v>4590202.5</v>
      </c>
      <c r="E258">
        <v>1973627</v>
      </c>
      <c r="F258">
        <v>595601.30000000005</v>
      </c>
      <c r="G258">
        <v>167451042.5</v>
      </c>
      <c r="H258">
        <v>154528472</v>
      </c>
      <c r="I258">
        <v>113108275.59999999</v>
      </c>
      <c r="J258">
        <v>27180134</v>
      </c>
      <c r="K258">
        <v>30158874</v>
      </c>
      <c r="L258">
        <v>3.5900000000000001E-2</v>
      </c>
      <c r="M258">
        <v>5.3999999999999999E-2</v>
      </c>
      <c r="N258">
        <v>0.15</v>
      </c>
      <c r="O258">
        <v>65079.8</v>
      </c>
      <c r="P258">
        <v>36877</v>
      </c>
      <c r="Q258">
        <v>0.82</v>
      </c>
      <c r="R258">
        <v>0.9</v>
      </c>
      <c r="S258">
        <v>80.900000000000006</v>
      </c>
      <c r="T258">
        <v>2.1</v>
      </c>
      <c r="U258">
        <v>0.27</v>
      </c>
      <c r="V258">
        <v>11.3</v>
      </c>
      <c r="W258">
        <v>376.6</v>
      </c>
      <c r="X258">
        <v>0.09</v>
      </c>
      <c r="Y258">
        <v>81</v>
      </c>
      <c r="Z258">
        <v>22.6</v>
      </c>
      <c r="AA258">
        <v>103.6</v>
      </c>
      <c r="AB258">
        <v>47.1</v>
      </c>
      <c r="AC258">
        <v>1.3</v>
      </c>
      <c r="AD258">
        <v>0.17</v>
      </c>
      <c r="AE258">
        <v>6.5</v>
      </c>
      <c r="AF258">
        <v>218.3</v>
      </c>
      <c r="AG258">
        <v>0.05</v>
      </c>
      <c r="AH258">
        <v>47.2</v>
      </c>
      <c r="AI258">
        <v>13</v>
      </c>
      <c r="AJ258">
        <v>60.1</v>
      </c>
      <c r="AK258">
        <v>81.2</v>
      </c>
      <c r="AL258">
        <v>2</v>
      </c>
      <c r="AM258">
        <v>0.27</v>
      </c>
      <c r="AN258">
        <v>9.6999999999999993</v>
      </c>
      <c r="AO258">
        <v>369.6</v>
      </c>
      <c r="AP258">
        <v>0.06</v>
      </c>
      <c r="AQ258">
        <v>81.3</v>
      </c>
      <c r="AR258">
        <v>20.7</v>
      </c>
      <c r="AS258">
        <v>102</v>
      </c>
      <c r="AT258">
        <v>529.9</v>
      </c>
      <c r="AU258">
        <v>25.3</v>
      </c>
      <c r="AV258">
        <v>3.54</v>
      </c>
      <c r="AW258">
        <v>51</v>
      </c>
      <c r="AX258">
        <v>2137</v>
      </c>
      <c r="AY258">
        <v>0.35</v>
      </c>
      <c r="AZ258">
        <v>531.6</v>
      </c>
      <c r="BA258">
        <v>114.8</v>
      </c>
      <c r="BB258">
        <v>646.4</v>
      </c>
      <c r="BC258">
        <v>13661629.5</v>
      </c>
      <c r="BD258">
        <v>347.4</v>
      </c>
      <c r="BE258">
        <v>46</v>
      </c>
      <c r="BF258">
        <v>1910779</v>
      </c>
      <c r="BG258">
        <v>63594.7</v>
      </c>
      <c r="BH258">
        <v>15.4</v>
      </c>
      <c r="BI258">
        <v>13684541.9</v>
      </c>
      <c r="BJ258">
        <v>3810106.4</v>
      </c>
      <c r="BK258">
        <v>17494648.300000001</v>
      </c>
      <c r="BL258">
        <v>0</v>
      </c>
      <c r="BM258">
        <v>24.59</v>
      </c>
      <c r="BN258">
        <v>12.15</v>
      </c>
      <c r="BO258">
        <v>3.77</v>
      </c>
      <c r="BP258">
        <v>40.51</v>
      </c>
      <c r="BQ258">
        <v>26.41</v>
      </c>
      <c r="BR258">
        <v>13.61</v>
      </c>
      <c r="BS258">
        <v>3.99</v>
      </c>
      <c r="BT258">
        <v>44.01</v>
      </c>
      <c r="BU258">
        <v>170528720</v>
      </c>
      <c r="BV258">
        <v>54342772</v>
      </c>
      <c r="BW258">
        <v>3904798</v>
      </c>
      <c r="BX258">
        <v>1948413.4</v>
      </c>
      <c r="BY258">
        <v>0</v>
      </c>
      <c r="BZ258">
        <v>24765420</v>
      </c>
      <c r="CA258">
        <v>371687</v>
      </c>
      <c r="CB258">
        <v>0</v>
      </c>
      <c r="CC258">
        <v>0</v>
      </c>
      <c r="CD258">
        <v>4248445</v>
      </c>
      <c r="CE258">
        <v>27744876</v>
      </c>
      <c r="CF258">
        <v>0</v>
      </c>
      <c r="CG258">
        <v>641974</v>
      </c>
      <c r="CH258">
        <v>0</v>
      </c>
      <c r="CI258">
        <v>27697132</v>
      </c>
      <c r="CJ258">
        <v>25165082</v>
      </c>
      <c r="CK258">
        <v>2372179.5</v>
      </c>
      <c r="CL258">
        <v>1574388.9</v>
      </c>
      <c r="CM258">
        <v>0</v>
      </c>
      <c r="CN258">
        <v>18064484</v>
      </c>
      <c r="CO258">
        <v>16604243</v>
      </c>
      <c r="CP258">
        <v>15425594</v>
      </c>
      <c r="CQ258">
        <v>3532.3</v>
      </c>
      <c r="CR258">
        <v>394.6</v>
      </c>
      <c r="CS258">
        <v>0</v>
      </c>
      <c r="CT258">
        <v>370</v>
      </c>
      <c r="CU258">
        <v>0</v>
      </c>
      <c r="CV258">
        <v>0</v>
      </c>
      <c r="CW258">
        <v>3362.3</v>
      </c>
      <c r="CX258">
        <v>9759.5</v>
      </c>
      <c r="CY258">
        <v>0</v>
      </c>
      <c r="CZ258">
        <v>1884</v>
      </c>
      <c r="DA258">
        <v>0</v>
      </c>
      <c r="DB258">
        <v>4738.3999999999996</v>
      </c>
      <c r="DC258">
        <v>3203</v>
      </c>
      <c r="DD258">
        <v>9781.2999999999993</v>
      </c>
      <c r="DE258">
        <v>1427.1</v>
      </c>
      <c r="DF258">
        <v>0</v>
      </c>
      <c r="DG258">
        <v>9253.4</v>
      </c>
      <c r="DH258">
        <v>4318</v>
      </c>
      <c r="DI258">
        <v>5099.1000000000004</v>
      </c>
      <c r="DJ258">
        <v>11631.1</v>
      </c>
      <c r="DK258">
        <v>14271</v>
      </c>
      <c r="DL258">
        <v>0</v>
      </c>
      <c r="DM258">
        <v>0</v>
      </c>
      <c r="DN258">
        <v>0.7</v>
      </c>
      <c r="DO258">
        <v>4.5</v>
      </c>
      <c r="DP258">
        <v>0.9</v>
      </c>
      <c r="DQ258">
        <v>0</v>
      </c>
    </row>
    <row r="259" spans="1:121" x14ac:dyDescent="0.45">
      <c r="A259" t="s">
        <v>182</v>
      </c>
      <c r="B259">
        <v>2035</v>
      </c>
      <c r="C259">
        <v>168657580</v>
      </c>
      <c r="D259">
        <v>6569641</v>
      </c>
      <c r="E259">
        <v>1916898.4</v>
      </c>
      <c r="F259">
        <v>668716.1</v>
      </c>
      <c r="G259">
        <v>177812844.90000001</v>
      </c>
      <c r="H259">
        <v>162593607.5</v>
      </c>
      <c r="I259">
        <v>106849384.7</v>
      </c>
      <c r="J259">
        <v>29432234</v>
      </c>
      <c r="K259">
        <v>34448296</v>
      </c>
      <c r="L259">
        <v>3.5900000000000001E-2</v>
      </c>
      <c r="M259">
        <v>5.3999999999999999E-2</v>
      </c>
      <c r="N259">
        <v>0.15</v>
      </c>
      <c r="O259">
        <v>91589.94</v>
      </c>
      <c r="P259">
        <v>39749.1</v>
      </c>
      <c r="Q259">
        <v>0.85</v>
      </c>
      <c r="R259">
        <v>0.95</v>
      </c>
      <c r="S259">
        <v>63.8</v>
      </c>
      <c r="T259">
        <v>1.4</v>
      </c>
      <c r="U259">
        <v>0.17</v>
      </c>
      <c r="V259">
        <v>9.1999999999999993</v>
      </c>
      <c r="W259">
        <v>309</v>
      </c>
      <c r="X259">
        <v>7.0000000000000007E-2</v>
      </c>
      <c r="Y259">
        <v>63.9</v>
      </c>
      <c r="Z259">
        <v>18.399999999999999</v>
      </c>
      <c r="AA259">
        <v>82.3</v>
      </c>
      <c r="AB259">
        <v>23.2</v>
      </c>
      <c r="AC259">
        <v>0.6</v>
      </c>
      <c r="AD259">
        <v>7.0000000000000007E-2</v>
      </c>
      <c r="AE259">
        <v>3.2</v>
      </c>
      <c r="AF259">
        <v>111.3</v>
      </c>
      <c r="AG259">
        <v>0.02</v>
      </c>
      <c r="AH259">
        <v>23.3</v>
      </c>
      <c r="AI259">
        <v>6.5</v>
      </c>
      <c r="AJ259">
        <v>29.8</v>
      </c>
      <c r="AK259">
        <v>24.8</v>
      </c>
      <c r="AL259">
        <v>0.6</v>
      </c>
      <c r="AM259">
        <v>0.08</v>
      </c>
      <c r="AN259">
        <v>2.9</v>
      </c>
      <c r="AO259">
        <v>114.5</v>
      </c>
      <c r="AP259">
        <v>0.02</v>
      </c>
      <c r="AQ259">
        <v>24.9</v>
      </c>
      <c r="AR259">
        <v>6.3</v>
      </c>
      <c r="AS259">
        <v>31.2</v>
      </c>
      <c r="AT259">
        <v>472.7</v>
      </c>
      <c r="AU259">
        <v>19.7</v>
      </c>
      <c r="AV259">
        <v>2.69</v>
      </c>
      <c r="AW259">
        <v>48.2</v>
      </c>
      <c r="AX259">
        <v>2016.1</v>
      </c>
      <c r="AY259">
        <v>0.31</v>
      </c>
      <c r="AZ259">
        <v>474.1</v>
      </c>
      <c r="BA259">
        <v>108.4</v>
      </c>
      <c r="BB259">
        <v>582.4</v>
      </c>
      <c r="BC259">
        <v>11542568.699999999</v>
      </c>
      <c r="BD259">
        <v>250.9</v>
      </c>
      <c r="BE259">
        <v>31.4</v>
      </c>
      <c r="BF259">
        <v>1667980.1</v>
      </c>
      <c r="BG259">
        <v>55932.9</v>
      </c>
      <c r="BH259">
        <v>13.1</v>
      </c>
      <c r="BI259">
        <v>11558625.199999999</v>
      </c>
      <c r="BJ259">
        <v>3338367.3</v>
      </c>
      <c r="BK259">
        <v>14896992.5</v>
      </c>
      <c r="BL259">
        <v>0</v>
      </c>
      <c r="BM259">
        <v>22.74</v>
      </c>
      <c r="BN259">
        <v>17.260000000000002</v>
      </c>
      <c r="BO259">
        <v>0</v>
      </c>
      <c r="BP259">
        <v>40</v>
      </c>
      <c r="BQ259">
        <v>24.5</v>
      </c>
      <c r="BR259">
        <v>19.52</v>
      </c>
      <c r="BS259">
        <v>0</v>
      </c>
      <c r="BT259">
        <v>44.03</v>
      </c>
      <c r="BU259">
        <v>182936580</v>
      </c>
      <c r="BV259">
        <v>70963464</v>
      </c>
      <c r="BW259">
        <v>5602665</v>
      </c>
      <c r="BX259">
        <v>1507715.8</v>
      </c>
      <c r="BY259">
        <v>0</v>
      </c>
      <c r="BZ259">
        <v>24039834</v>
      </c>
      <c r="CA259">
        <v>0</v>
      </c>
      <c r="CB259">
        <v>0</v>
      </c>
      <c r="CC259">
        <v>0</v>
      </c>
      <c r="CD259">
        <v>5277882.5</v>
      </c>
      <c r="CE259">
        <v>23497018</v>
      </c>
      <c r="CF259">
        <v>0</v>
      </c>
      <c r="CG259">
        <v>1770253.2</v>
      </c>
      <c r="CH259">
        <v>0</v>
      </c>
      <c r="CI259">
        <v>27427226</v>
      </c>
      <c r="CJ259">
        <v>24922274</v>
      </c>
      <c r="CK259">
        <v>1691023.2</v>
      </c>
      <c r="CL259">
        <v>1515112.2</v>
      </c>
      <c r="CM259">
        <v>0</v>
      </c>
      <c r="CN259">
        <v>17448220</v>
      </c>
      <c r="CO259">
        <v>16585222</v>
      </c>
      <c r="CP259">
        <v>31652134</v>
      </c>
      <c r="CQ259">
        <v>4547.3</v>
      </c>
      <c r="CR259">
        <v>339.6</v>
      </c>
      <c r="CS259">
        <v>0</v>
      </c>
      <c r="CT259">
        <v>0</v>
      </c>
      <c r="CU259">
        <v>0</v>
      </c>
      <c r="CV259">
        <v>0</v>
      </c>
      <c r="CW259">
        <v>4221.7</v>
      </c>
      <c r="CX259">
        <v>9759.5</v>
      </c>
      <c r="CY259">
        <v>0</v>
      </c>
      <c r="CZ259">
        <v>2264.8000000000002</v>
      </c>
      <c r="DA259">
        <v>0</v>
      </c>
      <c r="DB259">
        <v>4750.3</v>
      </c>
      <c r="DC259">
        <v>3203</v>
      </c>
      <c r="DD259">
        <v>8832.6</v>
      </c>
      <c r="DE259">
        <v>1427.1</v>
      </c>
      <c r="DF259">
        <v>0</v>
      </c>
      <c r="DG259">
        <v>9253.4</v>
      </c>
      <c r="DH259">
        <v>9000</v>
      </c>
      <c r="DI259">
        <v>5135.7</v>
      </c>
      <c r="DJ259">
        <v>17860.8</v>
      </c>
      <c r="DK259">
        <v>14271</v>
      </c>
      <c r="DL259">
        <v>0</v>
      </c>
      <c r="DM259">
        <v>0</v>
      </c>
      <c r="DN259">
        <v>0.7</v>
      </c>
      <c r="DO259">
        <v>0</v>
      </c>
      <c r="DP259">
        <v>0.95</v>
      </c>
      <c r="DQ259">
        <v>0</v>
      </c>
    </row>
    <row r="260" spans="1:121" x14ac:dyDescent="0.45">
      <c r="A260" t="s">
        <v>182</v>
      </c>
      <c r="B260">
        <v>2040</v>
      </c>
      <c r="C260">
        <v>179295620</v>
      </c>
      <c r="D260">
        <v>9252661</v>
      </c>
      <c r="E260">
        <v>2227942.2000000002</v>
      </c>
      <c r="F260">
        <v>691185.8</v>
      </c>
      <c r="G260">
        <v>191467404.5</v>
      </c>
      <c r="H260">
        <v>172849122.09999999</v>
      </c>
      <c r="I260">
        <v>102935016.2</v>
      </c>
      <c r="J260">
        <v>27074988</v>
      </c>
      <c r="K260">
        <v>39768456</v>
      </c>
      <c r="L260">
        <v>3.5900000000000001E-2</v>
      </c>
      <c r="M260">
        <v>5.3999999999999999E-2</v>
      </c>
      <c r="N260">
        <v>0.15</v>
      </c>
      <c r="O260">
        <v>96641.21</v>
      </c>
      <c r="P260">
        <v>43031.9</v>
      </c>
      <c r="Q260">
        <v>0.86</v>
      </c>
      <c r="R260">
        <v>1</v>
      </c>
      <c r="S260">
        <v>62.6</v>
      </c>
      <c r="T260">
        <v>1.3</v>
      </c>
      <c r="U260">
        <v>0.15</v>
      </c>
      <c r="V260">
        <v>8.9</v>
      </c>
      <c r="W260">
        <v>315.5</v>
      </c>
      <c r="X260">
        <v>0.06</v>
      </c>
      <c r="Y260">
        <v>62.7</v>
      </c>
      <c r="Z260">
        <v>18.3</v>
      </c>
      <c r="AA260">
        <v>81</v>
      </c>
      <c r="AB260">
        <v>0</v>
      </c>
      <c r="AC260">
        <v>0</v>
      </c>
      <c r="AD260">
        <v>0</v>
      </c>
      <c r="AE260">
        <v>0</v>
      </c>
      <c r="AF260">
        <v>0</v>
      </c>
      <c r="AG260">
        <v>0</v>
      </c>
      <c r="AH260">
        <v>0</v>
      </c>
      <c r="AI260">
        <v>0</v>
      </c>
      <c r="AJ260">
        <v>0</v>
      </c>
      <c r="AK260">
        <v>7.1</v>
      </c>
      <c r="AL260">
        <v>0.2</v>
      </c>
      <c r="AM260">
        <v>0.02</v>
      </c>
      <c r="AN260">
        <v>0.8</v>
      </c>
      <c r="AO260">
        <v>34.700000000000003</v>
      </c>
      <c r="AP260">
        <v>0</v>
      </c>
      <c r="AQ260">
        <v>7.1</v>
      </c>
      <c r="AR260">
        <v>1.8</v>
      </c>
      <c r="AS260">
        <v>9</v>
      </c>
      <c r="AT260">
        <v>450</v>
      </c>
      <c r="AU260">
        <v>16.3</v>
      </c>
      <c r="AV260">
        <v>2.15</v>
      </c>
      <c r="AW260">
        <v>47.8</v>
      </c>
      <c r="AX260">
        <v>2025.3</v>
      </c>
      <c r="AY260">
        <v>0.27</v>
      </c>
      <c r="AZ260">
        <v>451.1</v>
      </c>
      <c r="BA260">
        <v>108.2</v>
      </c>
      <c r="BB260">
        <v>559.29999999999995</v>
      </c>
      <c r="BC260">
        <v>12629594</v>
      </c>
      <c r="BD260">
        <v>257.8</v>
      </c>
      <c r="BE260">
        <v>29.5</v>
      </c>
      <c r="BF260">
        <v>1786405</v>
      </c>
      <c r="BG260">
        <v>63678.9</v>
      </c>
      <c r="BH260">
        <v>12.4</v>
      </c>
      <c r="BI260">
        <v>12645332.800000001</v>
      </c>
      <c r="BJ260">
        <v>3687427.9</v>
      </c>
      <c r="BK260">
        <v>16332760.699999999</v>
      </c>
      <c r="BL260">
        <v>0</v>
      </c>
      <c r="BM260">
        <v>21.54</v>
      </c>
      <c r="BN260">
        <v>17.87</v>
      </c>
      <c r="BO260">
        <v>1.87</v>
      </c>
      <c r="BP260">
        <v>41.29</v>
      </c>
      <c r="BQ260">
        <v>23.37</v>
      </c>
      <c r="BR260">
        <v>20.47</v>
      </c>
      <c r="BS260">
        <v>1.99</v>
      </c>
      <c r="BT260">
        <v>45.82</v>
      </c>
      <c r="BU260">
        <v>204323940</v>
      </c>
      <c r="BV260">
        <v>88532390</v>
      </c>
      <c r="BW260">
        <v>7900216</v>
      </c>
      <c r="BX260">
        <v>1488370.2</v>
      </c>
      <c r="BY260">
        <v>0</v>
      </c>
      <c r="BZ260">
        <v>23039164</v>
      </c>
      <c r="CA260">
        <v>0</v>
      </c>
      <c r="CB260">
        <v>0</v>
      </c>
      <c r="CC260">
        <v>0</v>
      </c>
      <c r="CD260">
        <v>5474068</v>
      </c>
      <c r="CE260">
        <v>24565338</v>
      </c>
      <c r="CF260">
        <v>0</v>
      </c>
      <c r="CG260">
        <v>3946722</v>
      </c>
      <c r="CH260">
        <v>0</v>
      </c>
      <c r="CI260">
        <v>27253242</v>
      </c>
      <c r="CJ260">
        <v>24776306</v>
      </c>
      <c r="CK260">
        <v>1008618.7</v>
      </c>
      <c r="CL260">
        <v>1813566.2</v>
      </c>
      <c r="CM260">
        <v>0</v>
      </c>
      <c r="CN260">
        <v>31298970</v>
      </c>
      <c r="CO260">
        <v>20523480</v>
      </c>
      <c r="CP260">
        <v>31235876</v>
      </c>
      <c r="CQ260">
        <v>5459.8</v>
      </c>
      <c r="CR260">
        <v>339.6</v>
      </c>
      <c r="CS260">
        <v>0</v>
      </c>
      <c r="CT260">
        <v>0</v>
      </c>
      <c r="CU260">
        <v>0</v>
      </c>
      <c r="CV260">
        <v>0</v>
      </c>
      <c r="CW260">
        <v>4506.8999999999996</v>
      </c>
      <c r="CX260">
        <v>9759.5</v>
      </c>
      <c r="CY260">
        <v>0</v>
      </c>
      <c r="CZ260">
        <v>4306.6000000000004</v>
      </c>
      <c r="DA260">
        <v>0</v>
      </c>
      <c r="DB260">
        <v>4765.8</v>
      </c>
      <c r="DC260">
        <v>3203</v>
      </c>
      <c r="DD260">
        <v>6235</v>
      </c>
      <c r="DE260">
        <v>1427.1</v>
      </c>
      <c r="DF260">
        <v>0</v>
      </c>
      <c r="DG260">
        <v>16190.1</v>
      </c>
      <c r="DH260">
        <v>9000</v>
      </c>
      <c r="DI260">
        <v>5740.1</v>
      </c>
      <c r="DJ260">
        <v>25497.200000000001</v>
      </c>
      <c r="DK260">
        <v>14271</v>
      </c>
      <c r="DL260">
        <v>0</v>
      </c>
      <c r="DM260">
        <v>0</v>
      </c>
      <c r="DN260">
        <v>0.7</v>
      </c>
      <c r="DO260">
        <v>2.1</v>
      </c>
      <c r="DP260">
        <v>1</v>
      </c>
      <c r="DQ260">
        <v>0</v>
      </c>
    </row>
    <row r="261" spans="1:121" x14ac:dyDescent="0.45">
      <c r="A261" t="s">
        <v>182</v>
      </c>
      <c r="B261">
        <v>2045</v>
      </c>
      <c r="C261">
        <v>189133010</v>
      </c>
      <c r="D261">
        <v>10857951</v>
      </c>
      <c r="E261">
        <v>2190068.2000000002</v>
      </c>
      <c r="F261">
        <v>691171.4</v>
      </c>
      <c r="G261">
        <v>202872206</v>
      </c>
      <c r="H261">
        <v>182332627.90000001</v>
      </c>
      <c r="I261">
        <v>107913073.5</v>
      </c>
      <c r="J261">
        <v>25609154</v>
      </c>
      <c r="K261">
        <v>41573270</v>
      </c>
      <c r="L261">
        <v>3.5900000000000001E-2</v>
      </c>
      <c r="M261">
        <v>5.3999999999999999E-2</v>
      </c>
      <c r="N261">
        <v>0.15</v>
      </c>
      <c r="O261">
        <v>94255.41</v>
      </c>
      <c r="P261">
        <v>45652.4</v>
      </c>
      <c r="Q261">
        <v>0.84</v>
      </c>
      <c r="R261">
        <v>1</v>
      </c>
      <c r="S261">
        <v>71.3</v>
      </c>
      <c r="T261">
        <v>1.4</v>
      </c>
      <c r="U261">
        <v>0.16</v>
      </c>
      <c r="V261">
        <v>9.8000000000000007</v>
      </c>
      <c r="W261">
        <v>359.9</v>
      </c>
      <c r="X261">
        <v>0.06</v>
      </c>
      <c r="Y261">
        <v>71.400000000000006</v>
      </c>
      <c r="Z261">
        <v>20.5</v>
      </c>
      <c r="AA261">
        <v>91.9</v>
      </c>
      <c r="AB261">
        <v>0</v>
      </c>
      <c r="AC261">
        <v>0</v>
      </c>
      <c r="AD261">
        <v>0</v>
      </c>
      <c r="AE261">
        <v>0</v>
      </c>
      <c r="AF261">
        <v>0</v>
      </c>
      <c r="AG261">
        <v>0</v>
      </c>
      <c r="AH261">
        <v>0</v>
      </c>
      <c r="AI261">
        <v>0</v>
      </c>
      <c r="AJ261">
        <v>0</v>
      </c>
      <c r="AK261">
        <v>0</v>
      </c>
      <c r="AL261">
        <v>0</v>
      </c>
      <c r="AM261">
        <v>0</v>
      </c>
      <c r="AN261">
        <v>0</v>
      </c>
      <c r="AO261">
        <v>0</v>
      </c>
      <c r="AP261">
        <v>0</v>
      </c>
      <c r="AQ261">
        <v>0</v>
      </c>
      <c r="AR261">
        <v>0</v>
      </c>
      <c r="AS261">
        <v>0</v>
      </c>
      <c r="AT261">
        <v>462.4</v>
      </c>
      <c r="AU261">
        <v>15.2</v>
      </c>
      <c r="AV261">
        <v>1.96</v>
      </c>
      <c r="AW261">
        <v>50.3</v>
      </c>
      <c r="AX261">
        <v>2139.6</v>
      </c>
      <c r="AY261">
        <v>0.27</v>
      </c>
      <c r="AZ261">
        <v>463.4</v>
      </c>
      <c r="BA261">
        <v>114.1</v>
      </c>
      <c r="BB261">
        <v>577.5</v>
      </c>
      <c r="BC261">
        <v>15411092.5</v>
      </c>
      <c r="BD261">
        <v>312.8</v>
      </c>
      <c r="BE261">
        <v>35.5</v>
      </c>
      <c r="BF261">
        <v>2118028.7999999998</v>
      </c>
      <c r="BG261">
        <v>77823.7</v>
      </c>
      <c r="BH261">
        <v>13.9</v>
      </c>
      <c r="BI261">
        <v>15430115.1</v>
      </c>
      <c r="BJ261">
        <v>4440966.5</v>
      </c>
      <c r="BK261">
        <v>19871081.600000001</v>
      </c>
      <c r="BL261">
        <v>0</v>
      </c>
      <c r="BM261">
        <v>21.26</v>
      </c>
      <c r="BN261">
        <v>17.43</v>
      </c>
      <c r="BO261">
        <v>0.73</v>
      </c>
      <c r="BP261">
        <v>39.42</v>
      </c>
      <c r="BQ261">
        <v>22.99</v>
      </c>
      <c r="BR261">
        <v>20.05</v>
      </c>
      <c r="BS261">
        <v>0.77</v>
      </c>
      <c r="BT261">
        <v>43.82</v>
      </c>
      <c r="BU261">
        <v>219006750</v>
      </c>
      <c r="BV261">
        <v>94959140</v>
      </c>
      <c r="BW261">
        <v>9273931</v>
      </c>
      <c r="BX261">
        <v>1515029.8</v>
      </c>
      <c r="BY261">
        <v>0</v>
      </c>
      <c r="BZ261">
        <v>23079352</v>
      </c>
      <c r="CA261">
        <v>0</v>
      </c>
      <c r="CB261">
        <v>0</v>
      </c>
      <c r="CC261">
        <v>0</v>
      </c>
      <c r="CD261">
        <v>6293379</v>
      </c>
      <c r="CE261">
        <v>29700516</v>
      </c>
      <c r="CF261">
        <v>0</v>
      </c>
      <c r="CG261">
        <v>5226634.5</v>
      </c>
      <c r="CH261">
        <v>0</v>
      </c>
      <c r="CI261">
        <v>27421824</v>
      </c>
      <c r="CJ261">
        <v>24925642</v>
      </c>
      <c r="CK261">
        <v>1122312.3999999999</v>
      </c>
      <c r="CL261">
        <v>1782368.8</v>
      </c>
      <c r="CM261">
        <v>0</v>
      </c>
      <c r="CN261">
        <v>35474988</v>
      </c>
      <c r="CO261">
        <v>22362578</v>
      </c>
      <c r="CP261">
        <v>30828186</v>
      </c>
      <c r="CQ261">
        <v>6741.9</v>
      </c>
      <c r="CR261">
        <v>339.6</v>
      </c>
      <c r="CS261">
        <v>0</v>
      </c>
      <c r="CT261">
        <v>0</v>
      </c>
      <c r="CU261">
        <v>0</v>
      </c>
      <c r="CV261">
        <v>0</v>
      </c>
      <c r="CW261">
        <v>5240.2</v>
      </c>
      <c r="CX261">
        <v>9866.2000000000007</v>
      </c>
      <c r="CY261">
        <v>0</v>
      </c>
      <c r="CZ261">
        <v>5883.3</v>
      </c>
      <c r="DA261">
        <v>0</v>
      </c>
      <c r="DB261">
        <v>4780</v>
      </c>
      <c r="DC261">
        <v>3203</v>
      </c>
      <c r="DD261">
        <v>4920.6000000000004</v>
      </c>
      <c r="DE261">
        <v>1427.1</v>
      </c>
      <c r="DF261">
        <v>0</v>
      </c>
      <c r="DG261">
        <v>18646.900000000001</v>
      </c>
      <c r="DH261">
        <v>9000</v>
      </c>
      <c r="DI261">
        <v>6186.4</v>
      </c>
      <c r="DJ261">
        <v>31434.7</v>
      </c>
      <c r="DK261">
        <v>14271</v>
      </c>
      <c r="DL261">
        <v>0</v>
      </c>
      <c r="DM261">
        <v>0</v>
      </c>
      <c r="DN261">
        <v>0.7</v>
      </c>
      <c r="DO261">
        <v>0.8</v>
      </c>
      <c r="DP261">
        <v>1</v>
      </c>
      <c r="DQ261">
        <v>0</v>
      </c>
    </row>
    <row r="262" spans="1:121" x14ac:dyDescent="0.45">
      <c r="A262" t="s">
        <v>182</v>
      </c>
      <c r="B262">
        <v>2050</v>
      </c>
      <c r="C262">
        <v>199197520</v>
      </c>
      <c r="D262">
        <v>12934537</v>
      </c>
      <c r="E262">
        <v>2494479.7999999998</v>
      </c>
      <c r="F262">
        <v>692570.1</v>
      </c>
      <c r="G262">
        <v>215319106.19999999</v>
      </c>
      <c r="H262">
        <v>192034833.69999999</v>
      </c>
      <c r="I262">
        <v>99996329.799999997</v>
      </c>
      <c r="J262">
        <v>22363656</v>
      </c>
      <c r="K262">
        <v>45066864</v>
      </c>
      <c r="L262">
        <v>3.5900000000000001E-2</v>
      </c>
      <c r="M262">
        <v>5.3999999999999999E-2</v>
      </c>
      <c r="N262">
        <v>0.15</v>
      </c>
      <c r="O262">
        <v>93487.33</v>
      </c>
      <c r="P262">
        <v>47866.7</v>
      </c>
      <c r="Q262">
        <v>0.82</v>
      </c>
      <c r="R262">
        <v>1</v>
      </c>
      <c r="S262">
        <v>80.7</v>
      </c>
      <c r="T262">
        <v>1.5</v>
      </c>
      <c r="U262">
        <v>0.16</v>
      </c>
      <c r="V262">
        <v>10.4</v>
      </c>
      <c r="W262">
        <v>420.2</v>
      </c>
      <c r="X262">
        <v>0.05</v>
      </c>
      <c r="Y262">
        <v>80.8</v>
      </c>
      <c r="Z262">
        <v>22.9</v>
      </c>
      <c r="AA262">
        <v>103.8</v>
      </c>
      <c r="AB262">
        <v>0</v>
      </c>
      <c r="AC262">
        <v>0</v>
      </c>
      <c r="AD262">
        <v>0</v>
      </c>
      <c r="AE262">
        <v>0</v>
      </c>
      <c r="AF262">
        <v>0</v>
      </c>
      <c r="AG262">
        <v>0</v>
      </c>
      <c r="AH262">
        <v>0</v>
      </c>
      <c r="AI262">
        <v>0</v>
      </c>
      <c r="AJ262">
        <v>0</v>
      </c>
      <c r="AK262">
        <v>0</v>
      </c>
      <c r="AL262">
        <v>0</v>
      </c>
      <c r="AM262">
        <v>0</v>
      </c>
      <c r="AN262">
        <v>0</v>
      </c>
      <c r="AO262">
        <v>0</v>
      </c>
      <c r="AP262">
        <v>0</v>
      </c>
      <c r="AQ262">
        <v>0</v>
      </c>
      <c r="AR262">
        <v>0</v>
      </c>
      <c r="AS262">
        <v>0</v>
      </c>
      <c r="AT262">
        <v>448.3</v>
      </c>
      <c r="AU262">
        <v>12.8</v>
      </c>
      <c r="AV262">
        <v>1.55</v>
      </c>
      <c r="AW262">
        <v>50.1</v>
      </c>
      <c r="AX262">
        <v>2169.1999999999998</v>
      </c>
      <c r="AY262">
        <v>0.24</v>
      </c>
      <c r="AZ262">
        <v>449.1</v>
      </c>
      <c r="BA262">
        <v>114.8</v>
      </c>
      <c r="BB262">
        <v>563.9</v>
      </c>
      <c r="BC262">
        <v>18947904.300000001</v>
      </c>
      <c r="BD262">
        <v>362.9</v>
      </c>
      <c r="BE262">
        <v>37.4</v>
      </c>
      <c r="BF262">
        <v>2440529.1</v>
      </c>
      <c r="BG262">
        <v>98622.1</v>
      </c>
      <c r="BH262">
        <v>12.1</v>
      </c>
      <c r="BI262">
        <v>18968922.5</v>
      </c>
      <c r="BJ262">
        <v>5382774.5999999996</v>
      </c>
      <c r="BK262">
        <v>24351697.100000001</v>
      </c>
      <c r="BL262">
        <v>0</v>
      </c>
      <c r="BM262">
        <v>21.1</v>
      </c>
      <c r="BN262">
        <v>16.899999999999999</v>
      </c>
      <c r="BO262">
        <v>2.59</v>
      </c>
      <c r="BP262">
        <v>40.58</v>
      </c>
      <c r="BQ262">
        <v>22.97</v>
      </c>
      <c r="BR262">
        <v>19.57</v>
      </c>
      <c r="BS262">
        <v>2.75</v>
      </c>
      <c r="BT262">
        <v>45.28</v>
      </c>
      <c r="BU262">
        <v>238265950</v>
      </c>
      <c r="BV262">
        <v>115322776</v>
      </c>
      <c r="BW262">
        <v>11031965</v>
      </c>
      <c r="BX262">
        <v>1477852.2</v>
      </c>
      <c r="BY262">
        <v>0</v>
      </c>
      <c r="BZ262">
        <v>23078046</v>
      </c>
      <c r="CA262">
        <v>0</v>
      </c>
      <c r="CB262">
        <v>0</v>
      </c>
      <c r="CC262">
        <v>0</v>
      </c>
      <c r="CD262">
        <v>6878811</v>
      </c>
      <c r="CE262">
        <v>30087612</v>
      </c>
      <c r="CF262">
        <v>0</v>
      </c>
      <c r="CG262">
        <v>12594924</v>
      </c>
      <c r="CH262">
        <v>0</v>
      </c>
      <c r="CI262">
        <v>27093300</v>
      </c>
      <c r="CJ262">
        <v>15306237</v>
      </c>
      <c r="CK262">
        <v>289845.8</v>
      </c>
      <c r="CL262">
        <v>1983410.2</v>
      </c>
      <c r="CM262">
        <v>0</v>
      </c>
      <c r="CN262">
        <v>50628260</v>
      </c>
      <c r="CO262">
        <v>27449760</v>
      </c>
      <c r="CP262">
        <v>30365946</v>
      </c>
      <c r="CQ262">
        <v>7703.7</v>
      </c>
      <c r="CR262">
        <v>339.6</v>
      </c>
      <c r="CS262">
        <v>0</v>
      </c>
      <c r="CT262">
        <v>0</v>
      </c>
      <c r="CU262">
        <v>0</v>
      </c>
      <c r="CV262">
        <v>0</v>
      </c>
      <c r="CW262">
        <v>5880.6</v>
      </c>
      <c r="CX262">
        <v>7051.5</v>
      </c>
      <c r="CY262">
        <v>0</v>
      </c>
      <c r="CZ262">
        <v>13976.3</v>
      </c>
      <c r="DA262">
        <v>0</v>
      </c>
      <c r="DB262">
        <v>4784.8999999999996</v>
      </c>
      <c r="DC262">
        <v>1991.6</v>
      </c>
      <c r="DD262">
        <v>1427.1</v>
      </c>
      <c r="DE262">
        <v>1427.1</v>
      </c>
      <c r="DF262">
        <v>0</v>
      </c>
      <c r="DG262">
        <v>26128.400000000001</v>
      </c>
      <c r="DH262">
        <v>9000</v>
      </c>
      <c r="DI262">
        <v>7595.8</v>
      </c>
      <c r="DJ262">
        <v>35988.699999999997</v>
      </c>
      <c r="DK262">
        <v>14271</v>
      </c>
      <c r="DL262">
        <v>0</v>
      </c>
      <c r="DM262">
        <v>0</v>
      </c>
      <c r="DN262">
        <v>0.7</v>
      </c>
      <c r="DO262">
        <v>2.8</v>
      </c>
      <c r="DP262">
        <v>1</v>
      </c>
      <c r="DQ262">
        <v>0</v>
      </c>
    </row>
    <row r="263" spans="1:121" x14ac:dyDescent="0.45">
      <c r="A263" t="s">
        <v>191</v>
      </c>
      <c r="B263">
        <v>2024</v>
      </c>
      <c r="C263">
        <v>161576720</v>
      </c>
      <c r="D263">
        <v>65746.399999999994</v>
      </c>
      <c r="E263">
        <v>0</v>
      </c>
      <c r="F263">
        <v>778767.9</v>
      </c>
      <c r="G263">
        <v>162421232.09999999</v>
      </c>
      <c r="H263">
        <v>155767487.19999999</v>
      </c>
      <c r="I263">
        <v>154244769.09999999</v>
      </c>
      <c r="J263">
        <v>59616756</v>
      </c>
      <c r="K263">
        <v>47608156</v>
      </c>
      <c r="L263">
        <v>3.5900000000000001E-2</v>
      </c>
      <c r="M263">
        <v>5.3999999999999999E-2</v>
      </c>
      <c r="N263">
        <v>0.14599999999999999</v>
      </c>
      <c r="O263">
        <v>19333.54</v>
      </c>
      <c r="P263">
        <v>34615.199999999997</v>
      </c>
      <c r="Q263">
        <v>0.17</v>
      </c>
      <c r="R263">
        <v>0.24</v>
      </c>
      <c r="S263">
        <v>503.5</v>
      </c>
      <c r="T263">
        <v>39.1</v>
      </c>
      <c r="U263">
        <v>5.51</v>
      </c>
      <c r="V263">
        <v>33.799999999999997</v>
      </c>
      <c r="W263">
        <v>1698.9</v>
      </c>
      <c r="X263">
        <v>0.26</v>
      </c>
      <c r="Y263">
        <v>506.1</v>
      </c>
      <c r="Z263">
        <v>84.5</v>
      </c>
      <c r="AA263">
        <v>590.6</v>
      </c>
      <c r="AB263">
        <v>489.5</v>
      </c>
      <c r="AC263">
        <v>38.4</v>
      </c>
      <c r="AD263">
        <v>5.42</v>
      </c>
      <c r="AE263">
        <v>32.9</v>
      </c>
      <c r="AF263">
        <v>1639.3</v>
      </c>
      <c r="AG263">
        <v>0.26</v>
      </c>
      <c r="AH263">
        <v>492.1</v>
      </c>
      <c r="AI263">
        <v>81.8</v>
      </c>
      <c r="AJ263">
        <v>573.9</v>
      </c>
      <c r="AK263">
        <v>379.7</v>
      </c>
      <c r="AL263">
        <v>25.3</v>
      </c>
      <c r="AM263">
        <v>3.53</v>
      </c>
      <c r="AN263">
        <v>28.6</v>
      </c>
      <c r="AO263">
        <v>1395.8</v>
      </c>
      <c r="AP263">
        <v>0.19</v>
      </c>
      <c r="AQ263">
        <v>381.4</v>
      </c>
      <c r="AR263">
        <v>70.3</v>
      </c>
      <c r="AS263">
        <v>451.6</v>
      </c>
      <c r="AT263">
        <v>776.9</v>
      </c>
      <c r="AU263">
        <v>60.8</v>
      </c>
      <c r="AV263">
        <v>8.76</v>
      </c>
      <c r="AW263">
        <v>51.9</v>
      </c>
      <c r="AX263">
        <v>2451.6</v>
      </c>
      <c r="AY263">
        <v>0.47</v>
      </c>
      <c r="AZ263">
        <v>781.1</v>
      </c>
      <c r="BA263">
        <v>125.1</v>
      </c>
      <c r="BB263">
        <v>906.2</v>
      </c>
      <c r="BC263">
        <v>75191194</v>
      </c>
      <c r="BD263">
        <v>5828.7</v>
      </c>
      <c r="BE263">
        <v>822.7</v>
      </c>
      <c r="BF263">
        <v>5049948</v>
      </c>
      <c r="BG263">
        <v>253849</v>
      </c>
      <c r="BH263">
        <v>39.1</v>
      </c>
      <c r="BI263">
        <v>75589493.700000003</v>
      </c>
      <c r="BJ263">
        <v>12625320.699999999</v>
      </c>
      <c r="BK263">
        <v>88214814.400000006</v>
      </c>
      <c r="BL263">
        <v>0</v>
      </c>
      <c r="BM263">
        <v>31.8</v>
      </c>
      <c r="BN263">
        <v>3.97</v>
      </c>
      <c r="BO263">
        <v>0</v>
      </c>
      <c r="BP263">
        <v>35.770000000000003</v>
      </c>
      <c r="BQ263">
        <v>33.67</v>
      </c>
      <c r="BR263">
        <v>4.28</v>
      </c>
      <c r="BS263">
        <v>0</v>
      </c>
      <c r="BT263">
        <v>37.96</v>
      </c>
      <c r="BU263">
        <v>150335600</v>
      </c>
      <c r="BV263">
        <v>8176463</v>
      </c>
      <c r="BW263">
        <v>55421.9</v>
      </c>
      <c r="BX263">
        <v>470291.1</v>
      </c>
      <c r="BY263">
        <v>0</v>
      </c>
      <c r="BZ263">
        <v>0</v>
      </c>
      <c r="CA263">
        <v>44749028</v>
      </c>
      <c r="CB263">
        <v>0</v>
      </c>
      <c r="CC263">
        <v>0</v>
      </c>
      <c r="CD263">
        <v>362581.2</v>
      </c>
      <c r="CE263">
        <v>78697100</v>
      </c>
      <c r="CF263">
        <v>0</v>
      </c>
      <c r="CG263">
        <v>785458.8</v>
      </c>
      <c r="CH263">
        <v>0</v>
      </c>
      <c r="CI263">
        <v>328149.90000000002</v>
      </c>
      <c r="CJ263">
        <v>17043568</v>
      </c>
      <c r="CK263">
        <v>30112.400000000001</v>
      </c>
      <c r="CL263">
        <v>0</v>
      </c>
      <c r="CM263">
        <v>0</v>
      </c>
      <c r="CN263">
        <v>4642491.5</v>
      </c>
      <c r="CO263">
        <v>3102600.8</v>
      </c>
      <c r="CP263">
        <v>68789.7</v>
      </c>
      <c r="CQ263">
        <v>67.400000000000006</v>
      </c>
      <c r="CR263">
        <v>96.9</v>
      </c>
      <c r="CS263">
        <v>0</v>
      </c>
      <c r="CT263">
        <v>10088.5</v>
      </c>
      <c r="CU263">
        <v>0</v>
      </c>
      <c r="CV263">
        <v>0</v>
      </c>
      <c r="CW263">
        <v>269.2</v>
      </c>
      <c r="CX263">
        <v>11076.2</v>
      </c>
      <c r="CY263">
        <v>0</v>
      </c>
      <c r="CZ263">
        <v>5480.5</v>
      </c>
      <c r="DA263">
        <v>0</v>
      </c>
      <c r="DB263">
        <v>101.9</v>
      </c>
      <c r="DC263">
        <v>2134</v>
      </c>
      <c r="DD263">
        <v>426.9</v>
      </c>
      <c r="DE263">
        <v>0</v>
      </c>
      <c r="DF263">
        <v>0</v>
      </c>
      <c r="DG263">
        <v>2217.5</v>
      </c>
      <c r="DH263">
        <v>21</v>
      </c>
      <c r="DI263">
        <v>1063.8</v>
      </c>
      <c r="DJ263">
        <v>167.4</v>
      </c>
      <c r="DK263">
        <v>0</v>
      </c>
      <c r="DL263">
        <v>0</v>
      </c>
      <c r="DM263">
        <v>0</v>
      </c>
      <c r="DN263">
        <v>0.06</v>
      </c>
      <c r="DO263">
        <v>0</v>
      </c>
      <c r="DP263">
        <v>0</v>
      </c>
      <c r="DQ263">
        <v>0</v>
      </c>
    </row>
    <row r="264" spans="1:121" x14ac:dyDescent="0.45">
      <c r="A264" t="s">
        <v>191</v>
      </c>
      <c r="B264">
        <v>2026</v>
      </c>
      <c r="C264">
        <v>164245460</v>
      </c>
      <c r="D264">
        <v>362617.8</v>
      </c>
      <c r="E264">
        <v>0</v>
      </c>
      <c r="F264">
        <v>837611.4</v>
      </c>
      <c r="G264">
        <v>165445687.30000001</v>
      </c>
      <c r="H264">
        <v>158340270.19999999</v>
      </c>
      <c r="I264">
        <v>156181207.5</v>
      </c>
      <c r="J264">
        <v>68633540</v>
      </c>
      <c r="K264">
        <v>45080180</v>
      </c>
      <c r="L264">
        <v>3.5900000000000001E-2</v>
      </c>
      <c r="M264">
        <v>5.3999999999999999E-2</v>
      </c>
      <c r="N264">
        <v>0.14599999999999999</v>
      </c>
      <c r="O264">
        <v>49036.94</v>
      </c>
      <c r="P264">
        <v>35384.9</v>
      </c>
      <c r="Q264">
        <v>0.19</v>
      </c>
      <c r="R264">
        <v>0.27</v>
      </c>
      <c r="S264">
        <v>475.5</v>
      </c>
      <c r="T264">
        <v>35.700000000000003</v>
      </c>
      <c r="U264">
        <v>5.0199999999999996</v>
      </c>
      <c r="V264">
        <v>33.200000000000003</v>
      </c>
      <c r="W264">
        <v>1643.8</v>
      </c>
      <c r="X264">
        <v>0.25</v>
      </c>
      <c r="Y264">
        <v>477.9</v>
      </c>
      <c r="Z264">
        <v>82.2</v>
      </c>
      <c r="AA264">
        <v>560.1</v>
      </c>
      <c r="AB264">
        <v>449.2</v>
      </c>
      <c r="AC264">
        <v>33.6</v>
      </c>
      <c r="AD264">
        <v>4.7300000000000004</v>
      </c>
      <c r="AE264">
        <v>31.9</v>
      </c>
      <c r="AF264">
        <v>1554.5</v>
      </c>
      <c r="AG264">
        <v>0.25</v>
      </c>
      <c r="AH264">
        <v>451.5</v>
      </c>
      <c r="AI264">
        <v>78.3</v>
      </c>
      <c r="AJ264">
        <v>529.79999999999995</v>
      </c>
      <c r="AK264">
        <v>352.7</v>
      </c>
      <c r="AL264">
        <v>17.399999999999999</v>
      </c>
      <c r="AM264">
        <v>2.34</v>
      </c>
      <c r="AN264">
        <v>32</v>
      </c>
      <c r="AO264">
        <v>1494</v>
      </c>
      <c r="AP264">
        <v>0.17</v>
      </c>
      <c r="AQ264">
        <v>353.9</v>
      </c>
      <c r="AR264">
        <v>76.599999999999994</v>
      </c>
      <c r="AS264">
        <v>430.5</v>
      </c>
      <c r="AT264">
        <v>733.7</v>
      </c>
      <c r="AU264">
        <v>56.5</v>
      </c>
      <c r="AV264">
        <v>8.09</v>
      </c>
      <c r="AW264">
        <v>49.4</v>
      </c>
      <c r="AX264">
        <v>2382.1</v>
      </c>
      <c r="AY264">
        <v>0.42</v>
      </c>
      <c r="AZ264">
        <v>737.6</v>
      </c>
      <c r="BA264">
        <v>120.5</v>
      </c>
      <c r="BB264">
        <v>858.1</v>
      </c>
      <c r="BC264">
        <v>66942084.700000003</v>
      </c>
      <c r="BD264">
        <v>5015.8</v>
      </c>
      <c r="BE264">
        <v>705.7</v>
      </c>
      <c r="BF264">
        <v>4671284.5999999996</v>
      </c>
      <c r="BG264">
        <v>231552.5</v>
      </c>
      <c r="BH264">
        <v>35.1</v>
      </c>
      <c r="BI264">
        <v>67284204.799999997</v>
      </c>
      <c r="BJ264">
        <v>11581125.1</v>
      </c>
      <c r="BK264">
        <v>78865330</v>
      </c>
      <c r="BL264">
        <v>0</v>
      </c>
      <c r="BM264">
        <v>30.05</v>
      </c>
      <c r="BN264">
        <v>10.07</v>
      </c>
      <c r="BO264">
        <v>0</v>
      </c>
      <c r="BP264">
        <v>40.119999999999997</v>
      </c>
      <c r="BQ264">
        <v>31.83</v>
      </c>
      <c r="BR264">
        <v>10.89</v>
      </c>
      <c r="BS264">
        <v>0</v>
      </c>
      <c r="BT264">
        <v>42.72</v>
      </c>
      <c r="BU264">
        <v>141765440</v>
      </c>
      <c r="BV264">
        <v>9264480</v>
      </c>
      <c r="BW264">
        <v>312152.90000000002</v>
      </c>
      <c r="BX264">
        <v>470118.5</v>
      </c>
      <c r="BY264">
        <v>0</v>
      </c>
      <c r="BZ264">
        <v>0</v>
      </c>
      <c r="CA264">
        <v>38242940</v>
      </c>
      <c r="CB264">
        <v>0</v>
      </c>
      <c r="CC264">
        <v>0</v>
      </c>
      <c r="CD264">
        <v>551112.80000000005</v>
      </c>
      <c r="CE264">
        <v>75663470</v>
      </c>
      <c r="CF264">
        <v>0</v>
      </c>
      <c r="CG264">
        <v>429645.6</v>
      </c>
      <c r="CH264">
        <v>0</v>
      </c>
      <c r="CI264">
        <v>328057.8</v>
      </c>
      <c r="CJ264">
        <v>17035558</v>
      </c>
      <c r="CK264">
        <v>19016</v>
      </c>
      <c r="CL264">
        <v>0</v>
      </c>
      <c r="CM264">
        <v>0</v>
      </c>
      <c r="CN264">
        <v>5559078.5</v>
      </c>
      <c r="CO264">
        <v>3085869.5</v>
      </c>
      <c r="CP264">
        <v>68418.8</v>
      </c>
      <c r="CQ264">
        <v>401.7</v>
      </c>
      <c r="CR264">
        <v>96.9</v>
      </c>
      <c r="CS264">
        <v>0</v>
      </c>
      <c r="CT264">
        <v>10068.5</v>
      </c>
      <c r="CU264">
        <v>0</v>
      </c>
      <c r="CV264">
        <v>0</v>
      </c>
      <c r="CW264">
        <v>408.2</v>
      </c>
      <c r="CX264">
        <v>11076.2</v>
      </c>
      <c r="CY264">
        <v>0</v>
      </c>
      <c r="CZ264">
        <v>5352.8</v>
      </c>
      <c r="DA264">
        <v>0</v>
      </c>
      <c r="DB264">
        <v>101.9</v>
      </c>
      <c r="DC264">
        <v>2134</v>
      </c>
      <c r="DD264">
        <v>426.9</v>
      </c>
      <c r="DE264">
        <v>0</v>
      </c>
      <c r="DF264">
        <v>0</v>
      </c>
      <c r="DG264">
        <v>2666.9</v>
      </c>
      <c r="DH264">
        <v>21</v>
      </c>
      <c r="DI264">
        <v>1063.8</v>
      </c>
      <c r="DJ264">
        <v>836</v>
      </c>
      <c r="DK264">
        <v>0</v>
      </c>
      <c r="DL264">
        <v>0</v>
      </c>
      <c r="DM264">
        <v>0</v>
      </c>
      <c r="DN264">
        <v>0.06</v>
      </c>
      <c r="DO264">
        <v>0</v>
      </c>
      <c r="DP264">
        <v>0</v>
      </c>
      <c r="DQ264">
        <v>0</v>
      </c>
    </row>
    <row r="265" spans="1:121" x14ac:dyDescent="0.45">
      <c r="A265" t="s">
        <v>191</v>
      </c>
      <c r="B265">
        <v>2028</v>
      </c>
      <c r="C265">
        <v>167756850</v>
      </c>
      <c r="D265">
        <v>3282447.2</v>
      </c>
      <c r="E265">
        <v>0</v>
      </c>
      <c r="F265">
        <v>1086859.8</v>
      </c>
      <c r="G265">
        <v>172126151.69999999</v>
      </c>
      <c r="H265">
        <v>161725421.59999999</v>
      </c>
      <c r="I265">
        <v>153455190.40000001</v>
      </c>
      <c r="J265">
        <v>90632320</v>
      </c>
      <c r="K265">
        <v>50762080</v>
      </c>
      <c r="L265">
        <v>3.5900000000000001E-2</v>
      </c>
      <c r="M265">
        <v>5.3999999999999999E-2</v>
      </c>
      <c r="N265">
        <v>0.14599999999999999</v>
      </c>
      <c r="O265">
        <v>59784.46</v>
      </c>
      <c r="P265">
        <v>36497.199999999997</v>
      </c>
      <c r="Q265">
        <v>0.3</v>
      </c>
      <c r="R265">
        <v>0.4</v>
      </c>
      <c r="S265">
        <v>351.3</v>
      </c>
      <c r="T265">
        <v>20.5</v>
      </c>
      <c r="U265">
        <v>2.8</v>
      </c>
      <c r="V265">
        <v>30.2</v>
      </c>
      <c r="W265">
        <v>1400.7</v>
      </c>
      <c r="X265">
        <v>0.19</v>
      </c>
      <c r="Y265">
        <v>352.6</v>
      </c>
      <c r="Z265">
        <v>72</v>
      </c>
      <c r="AA265">
        <v>424.6</v>
      </c>
      <c r="AB265">
        <v>319.89999999999998</v>
      </c>
      <c r="AC265">
        <v>19.3</v>
      </c>
      <c r="AD265">
        <v>2.65</v>
      </c>
      <c r="AE265">
        <v>27.5</v>
      </c>
      <c r="AF265">
        <v>1255.9000000000001</v>
      </c>
      <c r="AG265">
        <v>0.18</v>
      </c>
      <c r="AH265">
        <v>321.2</v>
      </c>
      <c r="AI265">
        <v>64.900000000000006</v>
      </c>
      <c r="AJ265">
        <v>386.2</v>
      </c>
      <c r="AK265">
        <v>304.3</v>
      </c>
      <c r="AL265">
        <v>6</v>
      </c>
      <c r="AM265">
        <v>0.62</v>
      </c>
      <c r="AN265">
        <v>35.700000000000003</v>
      </c>
      <c r="AO265">
        <v>1581.8</v>
      </c>
      <c r="AP265">
        <v>0.13</v>
      </c>
      <c r="AQ265">
        <v>304.7</v>
      </c>
      <c r="AR265">
        <v>82.9</v>
      </c>
      <c r="AS265">
        <v>387.6</v>
      </c>
      <c r="AT265">
        <v>660</v>
      </c>
      <c r="AU265">
        <v>47.1</v>
      </c>
      <c r="AV265">
        <v>6.7</v>
      </c>
      <c r="AW265">
        <v>48</v>
      </c>
      <c r="AX265">
        <v>2261.5</v>
      </c>
      <c r="AY265">
        <v>0.38</v>
      </c>
      <c r="AZ265">
        <v>663.2</v>
      </c>
      <c r="BA265">
        <v>115.5</v>
      </c>
      <c r="BB265">
        <v>778.7</v>
      </c>
      <c r="BC265">
        <v>46030809.299999997</v>
      </c>
      <c r="BD265">
        <v>2679.2</v>
      </c>
      <c r="BE265">
        <v>366.4</v>
      </c>
      <c r="BF265">
        <v>3961272.9</v>
      </c>
      <c r="BG265">
        <v>183691.4</v>
      </c>
      <c r="BH265">
        <v>24.7</v>
      </c>
      <c r="BI265">
        <v>46210690.5</v>
      </c>
      <c r="BJ265">
        <v>9442027.5</v>
      </c>
      <c r="BK265">
        <v>55652717.899999999</v>
      </c>
      <c r="BL265">
        <v>0</v>
      </c>
      <c r="BM265">
        <v>26.58</v>
      </c>
      <c r="BN265">
        <v>11.91</v>
      </c>
      <c r="BO265">
        <v>0</v>
      </c>
      <c r="BP265">
        <v>38.49</v>
      </c>
      <c r="BQ265">
        <v>28.28</v>
      </c>
      <c r="BR265">
        <v>13.11</v>
      </c>
      <c r="BS265">
        <v>0</v>
      </c>
      <c r="BT265">
        <v>41.4</v>
      </c>
      <c r="BU265">
        <v>132009520</v>
      </c>
      <c r="BV265">
        <v>18670962</v>
      </c>
      <c r="BW265">
        <v>2796499.5</v>
      </c>
      <c r="BX265">
        <v>465156.6</v>
      </c>
      <c r="BY265">
        <v>0</v>
      </c>
      <c r="BZ265">
        <v>0</v>
      </c>
      <c r="CA265">
        <v>18376788</v>
      </c>
      <c r="CB265">
        <v>0</v>
      </c>
      <c r="CC265">
        <v>0</v>
      </c>
      <c r="CD265">
        <v>849965.4</v>
      </c>
      <c r="CE265">
        <v>74015416</v>
      </c>
      <c r="CF265">
        <v>0</v>
      </c>
      <c r="CG265">
        <v>377487.9</v>
      </c>
      <c r="CH265">
        <v>0</v>
      </c>
      <c r="CI265">
        <v>326055.5</v>
      </c>
      <c r="CJ265">
        <v>16961220</v>
      </c>
      <c r="CK265">
        <v>19936.7</v>
      </c>
      <c r="CL265">
        <v>0</v>
      </c>
      <c r="CM265">
        <v>0</v>
      </c>
      <c r="CN265">
        <v>14683718</v>
      </c>
      <c r="CO265">
        <v>3069227.8</v>
      </c>
      <c r="CP265">
        <v>68049.8</v>
      </c>
      <c r="CQ265">
        <v>2248.9</v>
      </c>
      <c r="CR265">
        <v>96.9</v>
      </c>
      <c r="CS265">
        <v>0</v>
      </c>
      <c r="CT265">
        <v>7743.5</v>
      </c>
      <c r="CU265">
        <v>0</v>
      </c>
      <c r="CV265">
        <v>0</v>
      </c>
      <c r="CW265">
        <v>628.20000000000005</v>
      </c>
      <c r="CX265">
        <v>11178.7</v>
      </c>
      <c r="CY265">
        <v>0</v>
      </c>
      <c r="CZ265">
        <v>5352.8</v>
      </c>
      <c r="DA265">
        <v>0</v>
      </c>
      <c r="DB265">
        <v>101.9</v>
      </c>
      <c r="DC265">
        <v>2134</v>
      </c>
      <c r="DD265">
        <v>426.9</v>
      </c>
      <c r="DE265">
        <v>0</v>
      </c>
      <c r="DF265">
        <v>0</v>
      </c>
      <c r="DG265">
        <v>6800</v>
      </c>
      <c r="DH265">
        <v>21</v>
      </c>
      <c r="DI265">
        <v>1063.8</v>
      </c>
      <c r="DJ265">
        <v>7791.1</v>
      </c>
      <c r="DK265">
        <v>0</v>
      </c>
      <c r="DL265">
        <v>0</v>
      </c>
      <c r="DM265">
        <v>0</v>
      </c>
      <c r="DN265">
        <v>0</v>
      </c>
      <c r="DO265">
        <v>0</v>
      </c>
      <c r="DP265">
        <v>0</v>
      </c>
      <c r="DQ265">
        <v>0</v>
      </c>
    </row>
    <row r="266" spans="1:121" x14ac:dyDescent="0.45">
      <c r="A266" t="s">
        <v>191</v>
      </c>
      <c r="B266">
        <v>2030</v>
      </c>
      <c r="C266">
        <v>171834510</v>
      </c>
      <c r="D266">
        <v>8849832</v>
      </c>
      <c r="E266">
        <v>0</v>
      </c>
      <c r="F266">
        <v>1209928.6000000001</v>
      </c>
      <c r="G266">
        <v>181894278.90000001</v>
      </c>
      <c r="H266">
        <v>165656516.09999999</v>
      </c>
      <c r="I266">
        <v>146780831.5</v>
      </c>
      <c r="J266">
        <v>94841890</v>
      </c>
      <c r="K266">
        <v>58149844</v>
      </c>
      <c r="L266">
        <v>3.5900000000000001E-2</v>
      </c>
      <c r="M266">
        <v>5.3999999999999999E-2</v>
      </c>
      <c r="N266">
        <v>0.14599999999999999</v>
      </c>
      <c r="O266">
        <v>70932.320000000007</v>
      </c>
      <c r="P266">
        <v>37872.5</v>
      </c>
      <c r="Q266">
        <v>0.42</v>
      </c>
      <c r="R266">
        <v>0.5</v>
      </c>
      <c r="S266">
        <v>278.7</v>
      </c>
      <c r="T266">
        <v>14.8</v>
      </c>
      <c r="U266">
        <v>2</v>
      </c>
      <c r="V266">
        <v>25.4</v>
      </c>
      <c r="W266">
        <v>1158</v>
      </c>
      <c r="X266">
        <v>0.15</v>
      </c>
      <c r="Y266">
        <v>279.7</v>
      </c>
      <c r="Z266">
        <v>60</v>
      </c>
      <c r="AA266">
        <v>339.7</v>
      </c>
      <c r="AB266">
        <v>256.89999999999998</v>
      </c>
      <c r="AC266">
        <v>14.4</v>
      </c>
      <c r="AD266">
        <v>1.96</v>
      </c>
      <c r="AE266">
        <v>23.2</v>
      </c>
      <c r="AF266">
        <v>1043.5999999999999</v>
      </c>
      <c r="AG266">
        <v>0.15</v>
      </c>
      <c r="AH266">
        <v>257.8</v>
      </c>
      <c r="AI266">
        <v>54.3</v>
      </c>
      <c r="AJ266">
        <v>312.2</v>
      </c>
      <c r="AK266">
        <v>307.89999999999998</v>
      </c>
      <c r="AL266">
        <v>9.9</v>
      </c>
      <c r="AM266">
        <v>1.22</v>
      </c>
      <c r="AN266">
        <v>32.700000000000003</v>
      </c>
      <c r="AO266">
        <v>1477.8</v>
      </c>
      <c r="AP266">
        <v>0.14000000000000001</v>
      </c>
      <c r="AQ266">
        <v>308.5</v>
      </c>
      <c r="AR266">
        <v>76.8</v>
      </c>
      <c r="AS266">
        <v>385.2</v>
      </c>
      <c r="AT266">
        <v>615.9</v>
      </c>
      <c r="AU266">
        <v>43.6</v>
      </c>
      <c r="AV266">
        <v>6.15</v>
      </c>
      <c r="AW266">
        <v>44.8</v>
      </c>
      <c r="AX266">
        <v>2161.1999999999998</v>
      </c>
      <c r="AY266">
        <v>0.33</v>
      </c>
      <c r="AZ266">
        <v>618.9</v>
      </c>
      <c r="BA266">
        <v>109.3</v>
      </c>
      <c r="BB266">
        <v>728.2</v>
      </c>
      <c r="BC266">
        <v>40083499.899999999</v>
      </c>
      <c r="BD266">
        <v>2122.4</v>
      </c>
      <c r="BE266">
        <v>286.60000000000002</v>
      </c>
      <c r="BF266">
        <v>3659612</v>
      </c>
      <c r="BG266">
        <v>166686.70000000001</v>
      </c>
      <c r="BH266">
        <v>21.8</v>
      </c>
      <c r="BI266">
        <v>40224980.5</v>
      </c>
      <c r="BJ266">
        <v>8632829.6999999993</v>
      </c>
      <c r="BK266">
        <v>48857810.100000001</v>
      </c>
      <c r="BL266">
        <v>0</v>
      </c>
      <c r="BM266">
        <v>25.1</v>
      </c>
      <c r="BN266">
        <v>13.39</v>
      </c>
      <c r="BO266">
        <v>0</v>
      </c>
      <c r="BP266">
        <v>38.49</v>
      </c>
      <c r="BQ266">
        <v>26.97</v>
      </c>
      <c r="BR266">
        <v>15.18</v>
      </c>
      <c r="BS266">
        <v>0</v>
      </c>
      <c r="BT266">
        <v>42.15</v>
      </c>
      <c r="BU266">
        <v>144944800</v>
      </c>
      <c r="BV266">
        <v>35113450</v>
      </c>
      <c r="BW266">
        <v>7543177</v>
      </c>
      <c r="BX266">
        <v>454562</v>
      </c>
      <c r="BY266">
        <v>0</v>
      </c>
      <c r="BZ266">
        <v>0</v>
      </c>
      <c r="CA266">
        <v>14099008</v>
      </c>
      <c r="CB266">
        <v>0</v>
      </c>
      <c r="CC266">
        <v>0</v>
      </c>
      <c r="CD266">
        <v>1327968.2</v>
      </c>
      <c r="CE266">
        <v>70409560</v>
      </c>
      <c r="CF266">
        <v>0</v>
      </c>
      <c r="CG266">
        <v>222535.5</v>
      </c>
      <c r="CH266">
        <v>0</v>
      </c>
      <c r="CI266">
        <v>321473.09999999998</v>
      </c>
      <c r="CJ266">
        <v>16769277</v>
      </c>
      <c r="CK266">
        <v>11767</v>
      </c>
      <c r="CL266">
        <v>0</v>
      </c>
      <c r="CM266">
        <v>0</v>
      </c>
      <c r="CN266">
        <v>30665120</v>
      </c>
      <c r="CO266">
        <v>3052677</v>
      </c>
      <c r="CP266">
        <v>67682.8</v>
      </c>
      <c r="CQ266">
        <v>5608.4</v>
      </c>
      <c r="CR266">
        <v>96.9</v>
      </c>
      <c r="CS266">
        <v>0</v>
      </c>
      <c r="CT266">
        <v>6175.2</v>
      </c>
      <c r="CU266">
        <v>0</v>
      </c>
      <c r="CV266">
        <v>0</v>
      </c>
      <c r="CW266">
        <v>979.8</v>
      </c>
      <c r="CX266">
        <v>11178.7</v>
      </c>
      <c r="CY266">
        <v>0</v>
      </c>
      <c r="CZ266">
        <v>5226.6000000000004</v>
      </c>
      <c r="DA266">
        <v>0</v>
      </c>
      <c r="DB266">
        <v>101.9</v>
      </c>
      <c r="DC266">
        <v>2134</v>
      </c>
      <c r="DD266">
        <v>253.7</v>
      </c>
      <c r="DE266">
        <v>0</v>
      </c>
      <c r="DF266">
        <v>0</v>
      </c>
      <c r="DG266">
        <v>13925.9</v>
      </c>
      <c r="DH266">
        <v>21</v>
      </c>
      <c r="DI266">
        <v>1063.8</v>
      </c>
      <c r="DJ266">
        <v>21276.9</v>
      </c>
      <c r="DK266">
        <v>0</v>
      </c>
      <c r="DL266">
        <v>0</v>
      </c>
      <c r="DM266">
        <v>0</v>
      </c>
      <c r="DN266">
        <v>0</v>
      </c>
      <c r="DO266">
        <v>0</v>
      </c>
      <c r="DP266">
        <v>0</v>
      </c>
      <c r="DQ266">
        <v>0</v>
      </c>
    </row>
    <row r="267" spans="1:121" x14ac:dyDescent="0.45">
      <c r="A267" t="s">
        <v>191</v>
      </c>
      <c r="B267">
        <v>2035</v>
      </c>
      <c r="C267">
        <v>182574750</v>
      </c>
      <c r="D267">
        <v>15118909</v>
      </c>
      <c r="E267">
        <v>0</v>
      </c>
      <c r="F267">
        <v>1656483.3</v>
      </c>
      <c r="G267">
        <v>199350139.59999999</v>
      </c>
      <c r="H267">
        <v>176010702.30000001</v>
      </c>
      <c r="I267">
        <v>141489114.40000001</v>
      </c>
      <c r="J267">
        <v>104032240</v>
      </c>
      <c r="K267">
        <v>93962920</v>
      </c>
      <c r="L267">
        <v>3.5900000000000001E-2</v>
      </c>
      <c r="M267">
        <v>5.3999999999999999E-2</v>
      </c>
      <c r="N267">
        <v>0.14599999999999999</v>
      </c>
      <c r="O267">
        <v>86929.61</v>
      </c>
      <c r="P267">
        <v>41649.9</v>
      </c>
      <c r="Q267">
        <v>0.47</v>
      </c>
      <c r="R267">
        <v>0.5</v>
      </c>
      <c r="S267">
        <v>227.3</v>
      </c>
      <c r="T267">
        <v>9.1999999999999993</v>
      </c>
      <c r="U267">
        <v>1.18</v>
      </c>
      <c r="V267">
        <v>23.3</v>
      </c>
      <c r="W267">
        <v>1036.2</v>
      </c>
      <c r="X267">
        <v>0.12</v>
      </c>
      <c r="Y267">
        <v>227.9</v>
      </c>
      <c r="Z267">
        <v>54.2</v>
      </c>
      <c r="AA267">
        <v>282.10000000000002</v>
      </c>
      <c r="AB267">
        <v>222.9</v>
      </c>
      <c r="AC267">
        <v>8.9</v>
      </c>
      <c r="AD267">
        <v>1.1399999999999999</v>
      </c>
      <c r="AE267">
        <v>23.3</v>
      </c>
      <c r="AF267">
        <v>1020.2</v>
      </c>
      <c r="AG267">
        <v>0.13</v>
      </c>
      <c r="AH267">
        <v>223.5</v>
      </c>
      <c r="AI267">
        <v>53.8</v>
      </c>
      <c r="AJ267">
        <v>277.2</v>
      </c>
      <c r="AK267">
        <v>323.60000000000002</v>
      </c>
      <c r="AL267">
        <v>15.7</v>
      </c>
      <c r="AM267">
        <v>2.1</v>
      </c>
      <c r="AN267">
        <v>29.6</v>
      </c>
      <c r="AO267">
        <v>1385.3</v>
      </c>
      <c r="AP267">
        <v>0.15</v>
      </c>
      <c r="AQ267">
        <v>324.60000000000002</v>
      </c>
      <c r="AR267">
        <v>70.900000000000006</v>
      </c>
      <c r="AS267">
        <v>395.5</v>
      </c>
      <c r="AT267">
        <v>560.70000000000005</v>
      </c>
      <c r="AU267">
        <v>37.4</v>
      </c>
      <c r="AV267">
        <v>5.25</v>
      </c>
      <c r="AW267">
        <v>43</v>
      </c>
      <c r="AX267">
        <v>2033.5</v>
      </c>
      <c r="AY267">
        <v>0.31</v>
      </c>
      <c r="AZ267">
        <v>563.29999999999995</v>
      </c>
      <c r="BA267">
        <v>103.7</v>
      </c>
      <c r="BB267">
        <v>667</v>
      </c>
      <c r="BC267">
        <v>42637277.200000003</v>
      </c>
      <c r="BD267">
        <v>1710.9</v>
      </c>
      <c r="BE267">
        <v>220.4</v>
      </c>
      <c r="BF267">
        <v>4376060.8</v>
      </c>
      <c r="BG267">
        <v>194598.39999999999</v>
      </c>
      <c r="BH267">
        <v>22.6</v>
      </c>
      <c r="BI267">
        <v>42748439.899999999</v>
      </c>
      <c r="BJ267">
        <v>10181259.4</v>
      </c>
      <c r="BK267">
        <v>52929699.299999997</v>
      </c>
      <c r="BL267">
        <v>0</v>
      </c>
      <c r="BM267">
        <v>22.59</v>
      </c>
      <c r="BN267">
        <v>15.74</v>
      </c>
      <c r="BO267">
        <v>0</v>
      </c>
      <c r="BP267">
        <v>38.340000000000003</v>
      </c>
      <c r="BQ267">
        <v>24.56</v>
      </c>
      <c r="BR267">
        <v>18.399999999999999</v>
      </c>
      <c r="BS267">
        <v>0</v>
      </c>
      <c r="BT267">
        <v>42.96</v>
      </c>
      <c r="BU267">
        <v>189163360</v>
      </c>
      <c r="BV267">
        <v>57861024</v>
      </c>
      <c r="BW267">
        <v>12874327</v>
      </c>
      <c r="BX267">
        <v>441604.8</v>
      </c>
      <c r="BY267">
        <v>0</v>
      </c>
      <c r="BZ267">
        <v>0</v>
      </c>
      <c r="CA267">
        <v>9393372</v>
      </c>
      <c r="CB267">
        <v>0</v>
      </c>
      <c r="CC267">
        <v>0</v>
      </c>
      <c r="CD267">
        <v>3419987.2</v>
      </c>
      <c r="CE267">
        <v>91242536</v>
      </c>
      <c r="CF267">
        <v>0</v>
      </c>
      <c r="CG267">
        <v>435880.9</v>
      </c>
      <c r="CH267">
        <v>0</v>
      </c>
      <c r="CI267">
        <v>311715.8</v>
      </c>
      <c r="CJ267">
        <v>16596789</v>
      </c>
      <c r="CK267">
        <v>6108</v>
      </c>
      <c r="CL267">
        <v>0</v>
      </c>
      <c r="CM267">
        <v>0</v>
      </c>
      <c r="CN267">
        <v>51352068</v>
      </c>
      <c r="CO267">
        <v>3022197.5</v>
      </c>
      <c r="CP267">
        <v>66774.100000000006</v>
      </c>
      <c r="CQ267">
        <v>8523.5</v>
      </c>
      <c r="CR267">
        <v>96.9</v>
      </c>
      <c r="CS267">
        <v>0</v>
      </c>
      <c r="CT267">
        <v>6169.5</v>
      </c>
      <c r="CU267">
        <v>0</v>
      </c>
      <c r="CV267">
        <v>0</v>
      </c>
      <c r="CW267">
        <v>2512.6999999999998</v>
      </c>
      <c r="CX267">
        <v>15373</v>
      </c>
      <c r="CY267">
        <v>0</v>
      </c>
      <c r="CZ267">
        <v>6578.1</v>
      </c>
      <c r="DA267">
        <v>0</v>
      </c>
      <c r="DB267">
        <v>101.9</v>
      </c>
      <c r="DC267">
        <v>2134</v>
      </c>
      <c r="DD267">
        <v>251.3</v>
      </c>
      <c r="DE267">
        <v>0</v>
      </c>
      <c r="DF267">
        <v>0</v>
      </c>
      <c r="DG267">
        <v>23325.8</v>
      </c>
      <c r="DH267">
        <v>21</v>
      </c>
      <c r="DI267">
        <v>1063.8</v>
      </c>
      <c r="DJ267">
        <v>38873.9</v>
      </c>
      <c r="DK267">
        <v>0</v>
      </c>
      <c r="DL267">
        <v>0</v>
      </c>
      <c r="DM267">
        <v>0</v>
      </c>
      <c r="DN267">
        <v>0</v>
      </c>
      <c r="DO267">
        <v>0</v>
      </c>
      <c r="DP267">
        <v>0</v>
      </c>
      <c r="DQ267">
        <v>0</v>
      </c>
    </row>
    <row r="268" spans="1:121" x14ac:dyDescent="0.45">
      <c r="A268" t="s">
        <v>191</v>
      </c>
      <c r="B268">
        <v>2040</v>
      </c>
      <c r="C268">
        <v>194894910</v>
      </c>
      <c r="D268">
        <v>42868524</v>
      </c>
      <c r="E268">
        <v>0</v>
      </c>
      <c r="F268">
        <v>2587070.7999999998</v>
      </c>
      <c r="G268">
        <v>240350512.09999999</v>
      </c>
      <c r="H268">
        <v>187888000.59999999</v>
      </c>
      <c r="I268">
        <v>89397521.200000003</v>
      </c>
      <c r="J268">
        <v>139502460</v>
      </c>
      <c r="K268">
        <v>200542400</v>
      </c>
      <c r="L268">
        <v>3.5900000000000001E-2</v>
      </c>
      <c r="M268">
        <v>5.3999999999999999E-2</v>
      </c>
      <c r="N268">
        <v>0.14599999999999999</v>
      </c>
      <c r="O268">
        <v>79099.210000000006</v>
      </c>
      <c r="P268">
        <v>45638</v>
      </c>
      <c r="Q268">
        <v>0.68</v>
      </c>
      <c r="R268">
        <v>0.62</v>
      </c>
      <c r="S268">
        <v>132.30000000000001</v>
      </c>
      <c r="T268">
        <v>4.7</v>
      </c>
      <c r="U268">
        <v>0.6</v>
      </c>
      <c r="V268">
        <v>14.1</v>
      </c>
      <c r="W268">
        <v>621.70000000000005</v>
      </c>
      <c r="X268">
        <v>7.0000000000000007E-2</v>
      </c>
      <c r="Y268">
        <v>132.6</v>
      </c>
      <c r="Z268">
        <v>32.6</v>
      </c>
      <c r="AA268">
        <v>165.2</v>
      </c>
      <c r="AB268">
        <v>160.6</v>
      </c>
      <c r="AC268">
        <v>5.6</v>
      </c>
      <c r="AD268">
        <v>0.7</v>
      </c>
      <c r="AE268">
        <v>17.600000000000001</v>
      </c>
      <c r="AF268">
        <v>760.5</v>
      </c>
      <c r="AG268">
        <v>0.09</v>
      </c>
      <c r="AH268">
        <v>160.9</v>
      </c>
      <c r="AI268">
        <v>40.299999999999997</v>
      </c>
      <c r="AJ268">
        <v>201.2</v>
      </c>
      <c r="AK268">
        <v>339.2</v>
      </c>
      <c r="AL268">
        <v>18.600000000000001</v>
      </c>
      <c r="AM268">
        <v>2.52</v>
      </c>
      <c r="AN268">
        <v>29.2</v>
      </c>
      <c r="AO268">
        <v>1386.3</v>
      </c>
      <c r="AP268">
        <v>0.16</v>
      </c>
      <c r="AQ268">
        <v>340.5</v>
      </c>
      <c r="AR268">
        <v>70.5</v>
      </c>
      <c r="AS268">
        <v>411</v>
      </c>
      <c r="AT268">
        <v>496.9</v>
      </c>
      <c r="AU268">
        <v>30.2</v>
      </c>
      <c r="AV268">
        <v>4.2</v>
      </c>
      <c r="AW268">
        <v>40.700000000000003</v>
      </c>
      <c r="AX268">
        <v>1902.1</v>
      </c>
      <c r="AY268">
        <v>0.26</v>
      </c>
      <c r="AZ268">
        <v>498.9</v>
      </c>
      <c r="BA268">
        <v>97.4</v>
      </c>
      <c r="BB268">
        <v>596.4</v>
      </c>
      <c r="BC268">
        <v>39504619</v>
      </c>
      <c r="BD268">
        <v>1407.6</v>
      </c>
      <c r="BE268">
        <v>176.8</v>
      </c>
      <c r="BF268">
        <v>4219410.4000000004</v>
      </c>
      <c r="BG268">
        <v>185932.2</v>
      </c>
      <c r="BH268">
        <v>21</v>
      </c>
      <c r="BI268">
        <v>39594843.100000001</v>
      </c>
      <c r="BJ268">
        <v>9765917.5</v>
      </c>
      <c r="BK268">
        <v>49360760.600000001</v>
      </c>
      <c r="BL268">
        <v>0</v>
      </c>
      <c r="BM268">
        <v>18.84</v>
      </c>
      <c r="BN268">
        <v>12.3</v>
      </c>
      <c r="BO268">
        <v>0</v>
      </c>
      <c r="BP268">
        <v>31.14</v>
      </c>
      <c r="BQ268">
        <v>21.87</v>
      </c>
      <c r="BR268">
        <v>16.18</v>
      </c>
      <c r="BS268">
        <v>0</v>
      </c>
      <c r="BT268">
        <v>38.049999999999997</v>
      </c>
      <c r="BU268">
        <v>301452320</v>
      </c>
      <c r="BV268">
        <v>150953000</v>
      </c>
      <c r="BW268">
        <v>36686884</v>
      </c>
      <c r="BX268">
        <v>361902</v>
      </c>
      <c r="BY268">
        <v>0</v>
      </c>
      <c r="BZ268">
        <v>0</v>
      </c>
      <c r="CA268">
        <v>6931828</v>
      </c>
      <c r="CB268">
        <v>0</v>
      </c>
      <c r="CC268">
        <v>0</v>
      </c>
      <c r="CD268">
        <v>5092179.5</v>
      </c>
      <c r="CE268">
        <v>89421980</v>
      </c>
      <c r="CF268">
        <v>0</v>
      </c>
      <c r="CG268">
        <v>501731</v>
      </c>
      <c r="CH268">
        <v>0</v>
      </c>
      <c r="CI268">
        <v>290504.59999999998</v>
      </c>
      <c r="CJ268">
        <v>16297299</v>
      </c>
      <c r="CK268">
        <v>7197.9</v>
      </c>
      <c r="CL268">
        <v>0</v>
      </c>
      <c r="CM268">
        <v>0</v>
      </c>
      <c r="CN268">
        <v>142813840</v>
      </c>
      <c r="CO268">
        <v>2981174</v>
      </c>
      <c r="CP268">
        <v>65792.800000000003</v>
      </c>
      <c r="CQ268">
        <v>18340.599999999999</v>
      </c>
      <c r="CR268">
        <v>89.7</v>
      </c>
      <c r="CS268">
        <v>0</v>
      </c>
      <c r="CT268">
        <v>6169.5</v>
      </c>
      <c r="CU268">
        <v>0</v>
      </c>
      <c r="CV268">
        <v>0</v>
      </c>
      <c r="CW268">
        <v>3923.6</v>
      </c>
      <c r="CX268">
        <v>15373</v>
      </c>
      <c r="CY268">
        <v>0</v>
      </c>
      <c r="CZ268">
        <v>6578.1</v>
      </c>
      <c r="DA268">
        <v>0</v>
      </c>
      <c r="DB268">
        <v>101.9</v>
      </c>
      <c r="DC268">
        <v>2134</v>
      </c>
      <c r="DD268">
        <v>234.8</v>
      </c>
      <c r="DE268">
        <v>0</v>
      </c>
      <c r="DF268">
        <v>0</v>
      </c>
      <c r="DG268">
        <v>64962.9</v>
      </c>
      <c r="DH268">
        <v>21</v>
      </c>
      <c r="DI268">
        <v>1063.8</v>
      </c>
      <c r="DJ268">
        <v>117069.1</v>
      </c>
      <c r="DK268">
        <v>0</v>
      </c>
      <c r="DL268">
        <v>0</v>
      </c>
      <c r="DM268">
        <v>0</v>
      </c>
      <c r="DN268">
        <v>0</v>
      </c>
      <c r="DO268">
        <v>0</v>
      </c>
      <c r="DP268">
        <v>0</v>
      </c>
      <c r="DQ268">
        <v>0</v>
      </c>
    </row>
    <row r="269" spans="1:121" x14ac:dyDescent="0.45">
      <c r="A269" t="s">
        <v>191</v>
      </c>
      <c r="B269">
        <v>2045</v>
      </c>
      <c r="C269">
        <v>205703920</v>
      </c>
      <c r="D269">
        <v>38935500</v>
      </c>
      <c r="E269">
        <v>0</v>
      </c>
      <c r="F269">
        <v>2829164.4</v>
      </c>
      <c r="G269">
        <v>247468586</v>
      </c>
      <c r="H269">
        <v>198308344.19999999</v>
      </c>
      <c r="I269">
        <v>90579532.5</v>
      </c>
      <c r="J269">
        <v>150661040</v>
      </c>
      <c r="K269">
        <v>212550320</v>
      </c>
      <c r="L269">
        <v>3.5900000000000001E-2</v>
      </c>
      <c r="M269">
        <v>5.3999999999999999E-2</v>
      </c>
      <c r="N269">
        <v>0.14599999999999999</v>
      </c>
      <c r="O269">
        <v>81970.149999999994</v>
      </c>
      <c r="P269">
        <v>48786.7</v>
      </c>
      <c r="Q269">
        <v>0.67</v>
      </c>
      <c r="R269">
        <v>0.62</v>
      </c>
      <c r="S269">
        <v>137.6</v>
      </c>
      <c r="T269">
        <v>5</v>
      </c>
      <c r="U269">
        <v>0.63</v>
      </c>
      <c r="V269">
        <v>14.6</v>
      </c>
      <c r="W269">
        <v>644.20000000000005</v>
      </c>
      <c r="X269">
        <v>7.0000000000000007E-2</v>
      </c>
      <c r="Y269">
        <v>137.9</v>
      </c>
      <c r="Z269">
        <v>33.799999999999997</v>
      </c>
      <c r="AA269">
        <v>171.7</v>
      </c>
      <c r="AB269">
        <v>164.6</v>
      </c>
      <c r="AC269">
        <v>6</v>
      </c>
      <c r="AD269">
        <v>0.75</v>
      </c>
      <c r="AE269">
        <v>17.7</v>
      </c>
      <c r="AF269">
        <v>771.1</v>
      </c>
      <c r="AG269">
        <v>0.09</v>
      </c>
      <c r="AH269">
        <v>164.9</v>
      </c>
      <c r="AI269">
        <v>40.700000000000003</v>
      </c>
      <c r="AJ269">
        <v>205.6</v>
      </c>
      <c r="AK269">
        <v>332.6</v>
      </c>
      <c r="AL269">
        <v>15.6</v>
      </c>
      <c r="AM269">
        <v>2.0699999999999998</v>
      </c>
      <c r="AN269">
        <v>31.5</v>
      </c>
      <c r="AO269">
        <v>1443.9</v>
      </c>
      <c r="AP269">
        <v>0.17</v>
      </c>
      <c r="AQ269">
        <v>333.7</v>
      </c>
      <c r="AR269">
        <v>74.5</v>
      </c>
      <c r="AS269">
        <v>408.2</v>
      </c>
      <c r="AT269">
        <v>497.7</v>
      </c>
      <c r="AU269">
        <v>30.2</v>
      </c>
      <c r="AV269">
        <v>4.1900000000000004</v>
      </c>
      <c r="AW269">
        <v>41.1</v>
      </c>
      <c r="AX269">
        <v>1912.7</v>
      </c>
      <c r="AY269">
        <v>0.26</v>
      </c>
      <c r="AZ269">
        <v>499.8</v>
      </c>
      <c r="BA269">
        <v>98.1</v>
      </c>
      <c r="BB269">
        <v>597.9</v>
      </c>
      <c r="BC269">
        <v>42206915.700000003</v>
      </c>
      <c r="BD269">
        <v>1530.6</v>
      </c>
      <c r="BE269">
        <v>193</v>
      </c>
      <c r="BF269">
        <v>4473234.3</v>
      </c>
      <c r="BG269">
        <v>197783.9</v>
      </c>
      <c r="BH269">
        <v>22.2</v>
      </c>
      <c r="BI269">
        <v>42305228.899999999</v>
      </c>
      <c r="BJ269">
        <v>10373256.1</v>
      </c>
      <c r="BK269">
        <v>52678485</v>
      </c>
      <c r="BL269">
        <v>0</v>
      </c>
      <c r="BM269">
        <v>18.68</v>
      </c>
      <c r="BN269">
        <v>13.13</v>
      </c>
      <c r="BO269">
        <v>0</v>
      </c>
      <c r="BP269">
        <v>31.81</v>
      </c>
      <c r="BQ269">
        <v>21.39</v>
      </c>
      <c r="BR269">
        <v>16.87</v>
      </c>
      <c r="BS269">
        <v>0</v>
      </c>
      <c r="BT269">
        <v>38.26</v>
      </c>
      <c r="BU269">
        <v>309387520</v>
      </c>
      <c r="BV269">
        <v>156889060</v>
      </c>
      <c r="BW269">
        <v>33273116</v>
      </c>
      <c r="BX269">
        <v>360859</v>
      </c>
      <c r="BY269">
        <v>0</v>
      </c>
      <c r="BZ269">
        <v>0</v>
      </c>
      <c r="CA269">
        <v>7683505.5</v>
      </c>
      <c r="CB269">
        <v>0</v>
      </c>
      <c r="CC269">
        <v>0</v>
      </c>
      <c r="CD269">
        <v>5925692.5</v>
      </c>
      <c r="CE269">
        <v>93220504</v>
      </c>
      <c r="CF269">
        <v>0</v>
      </c>
      <c r="CG269">
        <v>1386523.4</v>
      </c>
      <c r="CH269">
        <v>0</v>
      </c>
      <c r="CI269">
        <v>283336.59999999998</v>
      </c>
      <c r="CJ269">
        <v>16283944</v>
      </c>
      <c r="CK269">
        <v>6669.8</v>
      </c>
      <c r="CL269">
        <v>0</v>
      </c>
      <c r="CM269">
        <v>0</v>
      </c>
      <c r="CN269">
        <v>145140420</v>
      </c>
      <c r="CO269">
        <v>5757969</v>
      </c>
      <c r="CP269">
        <v>64975.5</v>
      </c>
      <c r="CQ269">
        <v>14480</v>
      </c>
      <c r="CR269">
        <v>89.7</v>
      </c>
      <c r="CS269">
        <v>0</v>
      </c>
      <c r="CT269">
        <v>4694.5</v>
      </c>
      <c r="CU269">
        <v>0</v>
      </c>
      <c r="CV269">
        <v>0</v>
      </c>
      <c r="CW269">
        <v>4648.6000000000004</v>
      </c>
      <c r="CX269">
        <v>15373</v>
      </c>
      <c r="CY269">
        <v>0</v>
      </c>
      <c r="CZ269">
        <v>9262.9</v>
      </c>
      <c r="DA269">
        <v>0</v>
      </c>
      <c r="DB269">
        <v>101.9</v>
      </c>
      <c r="DC269">
        <v>2134</v>
      </c>
      <c r="DD269">
        <v>222.8</v>
      </c>
      <c r="DE269">
        <v>0</v>
      </c>
      <c r="DF269">
        <v>0</v>
      </c>
      <c r="DG269">
        <v>68228.800000000003</v>
      </c>
      <c r="DH269">
        <v>21</v>
      </c>
      <c r="DI269">
        <v>1715.4</v>
      </c>
      <c r="DJ269">
        <v>106299.5</v>
      </c>
      <c r="DK269">
        <v>0</v>
      </c>
      <c r="DL269">
        <v>0</v>
      </c>
      <c r="DM269">
        <v>0</v>
      </c>
      <c r="DN269">
        <v>0</v>
      </c>
      <c r="DO269">
        <v>0</v>
      </c>
      <c r="DP269">
        <v>0</v>
      </c>
      <c r="DQ269">
        <v>0</v>
      </c>
    </row>
    <row r="270" spans="1:121" x14ac:dyDescent="0.45">
      <c r="A270" t="s">
        <v>191</v>
      </c>
      <c r="B270">
        <v>2050</v>
      </c>
      <c r="C270">
        <v>215605300</v>
      </c>
      <c r="D270">
        <v>35586120</v>
      </c>
      <c r="E270">
        <v>0</v>
      </c>
      <c r="F270">
        <v>2986813.1</v>
      </c>
      <c r="G270">
        <v>254178227.30000001</v>
      </c>
      <c r="H270">
        <v>207853550.09999999</v>
      </c>
      <c r="I270">
        <v>96314875.700000003</v>
      </c>
      <c r="J270">
        <v>159497630</v>
      </c>
      <c r="K270">
        <v>218923940</v>
      </c>
      <c r="L270">
        <v>3.5900000000000001E-2</v>
      </c>
      <c r="M270">
        <v>5.3999999999999999E-2</v>
      </c>
      <c r="N270">
        <v>0.14599999999999999</v>
      </c>
      <c r="O270">
        <v>83799.53</v>
      </c>
      <c r="P270">
        <v>51281.4</v>
      </c>
      <c r="Q270">
        <v>0.6</v>
      </c>
      <c r="R270">
        <v>0.56000000000000005</v>
      </c>
      <c r="S270">
        <v>153.19999999999999</v>
      </c>
      <c r="T270">
        <v>3.6</v>
      </c>
      <c r="U270">
        <v>0.4</v>
      </c>
      <c r="V270">
        <v>17.5</v>
      </c>
      <c r="W270">
        <v>777.9</v>
      </c>
      <c r="X270">
        <v>7.0000000000000007E-2</v>
      </c>
      <c r="Y270">
        <v>153.5</v>
      </c>
      <c r="Z270">
        <v>40.700000000000003</v>
      </c>
      <c r="AA270">
        <v>194.1</v>
      </c>
      <c r="AB270">
        <v>181.3</v>
      </c>
      <c r="AC270">
        <v>4.5999999999999996</v>
      </c>
      <c r="AD270">
        <v>0.53</v>
      </c>
      <c r="AE270">
        <v>20.6</v>
      </c>
      <c r="AF270">
        <v>908.9</v>
      </c>
      <c r="AG270">
        <v>0.09</v>
      </c>
      <c r="AH270">
        <v>181.6</v>
      </c>
      <c r="AI270">
        <v>47.7</v>
      </c>
      <c r="AJ270">
        <v>229.3</v>
      </c>
      <c r="AK270">
        <v>323.3</v>
      </c>
      <c r="AL270">
        <v>11.8</v>
      </c>
      <c r="AM270">
        <v>1.5</v>
      </c>
      <c r="AN270">
        <v>33.9</v>
      </c>
      <c r="AO270">
        <v>1509.5</v>
      </c>
      <c r="AP270">
        <v>0.16</v>
      </c>
      <c r="AQ270">
        <v>324.10000000000002</v>
      </c>
      <c r="AR270">
        <v>78.900000000000006</v>
      </c>
      <c r="AS270">
        <v>403</v>
      </c>
      <c r="AT270">
        <v>489.9</v>
      </c>
      <c r="AU270">
        <v>25.9</v>
      </c>
      <c r="AV270">
        <v>3.52</v>
      </c>
      <c r="AW270">
        <v>43.6</v>
      </c>
      <c r="AX270">
        <v>2010.9</v>
      </c>
      <c r="AY270">
        <v>0.25</v>
      </c>
      <c r="AZ270">
        <v>491.6</v>
      </c>
      <c r="BA270">
        <v>103.5</v>
      </c>
      <c r="BB270">
        <v>595.20000000000005</v>
      </c>
      <c r="BC270">
        <v>47724961.5</v>
      </c>
      <c r="BD270">
        <v>1127.5999999999999</v>
      </c>
      <c r="BE270">
        <v>125.2</v>
      </c>
      <c r="BF270">
        <v>5440429.4000000004</v>
      </c>
      <c r="BG270">
        <v>242330.7</v>
      </c>
      <c r="BH270">
        <v>21</v>
      </c>
      <c r="BI270">
        <v>47792741.799999997</v>
      </c>
      <c r="BJ270">
        <v>12667612.199999999</v>
      </c>
      <c r="BK270">
        <v>60460354.100000001</v>
      </c>
      <c r="BL270">
        <v>0</v>
      </c>
      <c r="BM270">
        <v>19.25</v>
      </c>
      <c r="BN270">
        <v>13.75</v>
      </c>
      <c r="BO270">
        <v>0</v>
      </c>
      <c r="BP270">
        <v>33</v>
      </c>
      <c r="BQ270">
        <v>21.97</v>
      </c>
      <c r="BR270">
        <v>17.3</v>
      </c>
      <c r="BS270">
        <v>0</v>
      </c>
      <c r="BT270">
        <v>39.28</v>
      </c>
      <c r="BU270">
        <v>313498600</v>
      </c>
      <c r="BV270">
        <v>157863340</v>
      </c>
      <c r="BW270">
        <v>30335236</v>
      </c>
      <c r="BX270">
        <v>354289.8</v>
      </c>
      <c r="BY270">
        <v>0</v>
      </c>
      <c r="BZ270">
        <v>0</v>
      </c>
      <c r="CA270">
        <v>2351881.7999999998</v>
      </c>
      <c r="CB270">
        <v>0</v>
      </c>
      <c r="CC270">
        <v>0</v>
      </c>
      <c r="CD270">
        <v>6567663</v>
      </c>
      <c r="CE270">
        <v>117008744</v>
      </c>
      <c r="CF270">
        <v>0</v>
      </c>
      <c r="CG270">
        <v>5301760</v>
      </c>
      <c r="CH270">
        <v>0</v>
      </c>
      <c r="CI270">
        <v>278795.40000000002</v>
      </c>
      <c r="CJ270">
        <v>0</v>
      </c>
      <c r="CK270">
        <v>4542.7</v>
      </c>
      <c r="CL270">
        <v>0</v>
      </c>
      <c r="CM270">
        <v>0</v>
      </c>
      <c r="CN270">
        <v>145491900</v>
      </c>
      <c r="CO270">
        <v>5739700</v>
      </c>
      <c r="CP270">
        <v>64085.5</v>
      </c>
      <c r="CQ270">
        <v>12910.9</v>
      </c>
      <c r="CR270">
        <v>89.7</v>
      </c>
      <c r="CS270">
        <v>0</v>
      </c>
      <c r="CT270">
        <v>1414.5</v>
      </c>
      <c r="CU270">
        <v>0</v>
      </c>
      <c r="CV270">
        <v>0</v>
      </c>
      <c r="CW270">
        <v>5291.6</v>
      </c>
      <c r="CX270">
        <v>18573.099999999999</v>
      </c>
      <c r="CY270">
        <v>0</v>
      </c>
      <c r="CZ270">
        <v>12766.7</v>
      </c>
      <c r="DA270">
        <v>0</v>
      </c>
      <c r="DB270">
        <v>101.9</v>
      </c>
      <c r="DC270">
        <v>0</v>
      </c>
      <c r="DD270">
        <v>148.80000000000001</v>
      </c>
      <c r="DE270">
        <v>0</v>
      </c>
      <c r="DF270">
        <v>0</v>
      </c>
      <c r="DG270">
        <v>71129.2</v>
      </c>
      <c r="DH270">
        <v>21</v>
      </c>
      <c r="DI270">
        <v>1617</v>
      </c>
      <c r="DJ270">
        <v>94811.7</v>
      </c>
      <c r="DK270">
        <v>0</v>
      </c>
      <c r="DL270">
        <v>0</v>
      </c>
      <c r="DM270">
        <v>0</v>
      </c>
      <c r="DN270">
        <v>0</v>
      </c>
      <c r="DO270">
        <v>0</v>
      </c>
      <c r="DP270">
        <v>0</v>
      </c>
      <c r="DQ270">
        <v>0</v>
      </c>
    </row>
    <row r="271" spans="1:121" x14ac:dyDescent="0.45">
      <c r="A271" t="s">
        <v>194</v>
      </c>
      <c r="B271">
        <v>2024</v>
      </c>
      <c r="C271">
        <v>60163456</v>
      </c>
      <c r="D271">
        <v>11086.8</v>
      </c>
      <c r="E271">
        <v>443341.2</v>
      </c>
      <c r="F271">
        <v>946026.5</v>
      </c>
      <c r="G271">
        <v>61563910.600000001</v>
      </c>
      <c r="H271">
        <v>58000262.100000001</v>
      </c>
      <c r="I271">
        <v>-23395703</v>
      </c>
      <c r="J271">
        <v>29385446</v>
      </c>
      <c r="K271">
        <v>72480580</v>
      </c>
      <c r="L271">
        <v>3.5900000000000001E-2</v>
      </c>
      <c r="M271">
        <v>5.3999999999999999E-2</v>
      </c>
      <c r="N271">
        <v>0.16</v>
      </c>
      <c r="O271">
        <v>5995.99</v>
      </c>
      <c r="P271">
        <v>14104.9</v>
      </c>
      <c r="Q271">
        <v>0.83</v>
      </c>
      <c r="R271">
        <v>0.81</v>
      </c>
      <c r="S271">
        <v>85.7</v>
      </c>
      <c r="T271">
        <v>4.4000000000000004</v>
      </c>
      <c r="U271">
        <v>0.6</v>
      </c>
      <c r="V271">
        <v>7.6</v>
      </c>
      <c r="W271">
        <v>358.7</v>
      </c>
      <c r="X271">
        <v>0.04</v>
      </c>
      <c r="Y271">
        <v>86</v>
      </c>
      <c r="Z271">
        <v>18.3</v>
      </c>
      <c r="AA271">
        <v>104.3</v>
      </c>
      <c r="AB271">
        <v>107.9</v>
      </c>
      <c r="AC271">
        <v>6.4</v>
      </c>
      <c r="AD271">
        <v>0.87</v>
      </c>
      <c r="AE271">
        <v>8.9</v>
      </c>
      <c r="AF271">
        <v>426.9</v>
      </c>
      <c r="AG271">
        <v>0.05</v>
      </c>
      <c r="AH271">
        <v>108.4</v>
      </c>
      <c r="AI271">
        <v>21.6</v>
      </c>
      <c r="AJ271">
        <v>130</v>
      </c>
      <c r="AK271">
        <v>337.8</v>
      </c>
      <c r="AL271">
        <v>21.7</v>
      </c>
      <c r="AM271">
        <v>3.08</v>
      </c>
      <c r="AN271">
        <v>27</v>
      </c>
      <c r="AO271">
        <v>1210.5</v>
      </c>
      <c r="AP271">
        <v>0.21</v>
      </c>
      <c r="AQ271">
        <v>339.3</v>
      </c>
      <c r="AR271">
        <v>63.1</v>
      </c>
      <c r="AS271">
        <v>402.4</v>
      </c>
      <c r="AT271">
        <v>595.1</v>
      </c>
      <c r="AU271">
        <v>47.7</v>
      </c>
      <c r="AV271">
        <v>6.9</v>
      </c>
      <c r="AW271">
        <v>39.1</v>
      </c>
      <c r="AX271">
        <v>1827</v>
      </c>
      <c r="AY271">
        <v>0.38</v>
      </c>
      <c r="AZ271">
        <v>598.4</v>
      </c>
      <c r="BA271">
        <v>93.7</v>
      </c>
      <c r="BB271">
        <v>692.1</v>
      </c>
      <c r="BC271">
        <v>8878850.3000000007</v>
      </c>
      <c r="BD271">
        <v>458.5</v>
      </c>
      <c r="BE271">
        <v>61.7</v>
      </c>
      <c r="BF271">
        <v>785899.8</v>
      </c>
      <c r="BG271">
        <v>37157.599999999999</v>
      </c>
      <c r="BH271">
        <v>4.0999999999999996</v>
      </c>
      <c r="BI271">
        <v>8909370.6999999993</v>
      </c>
      <c r="BJ271">
        <v>1894311</v>
      </c>
      <c r="BK271">
        <v>10803681.699999999</v>
      </c>
      <c r="BL271">
        <v>0</v>
      </c>
      <c r="BM271">
        <v>21.21</v>
      </c>
      <c r="BN271">
        <v>1.31</v>
      </c>
      <c r="BO271">
        <v>0</v>
      </c>
      <c r="BP271">
        <v>22.52</v>
      </c>
      <c r="BQ271">
        <v>22.67</v>
      </c>
      <c r="BR271">
        <v>1.43</v>
      </c>
      <c r="BS271">
        <v>0</v>
      </c>
      <c r="BT271">
        <v>24.1</v>
      </c>
      <c r="BU271">
        <v>104940060</v>
      </c>
      <c r="BV271">
        <v>84959620</v>
      </c>
      <c r="BW271">
        <v>9346.2999999999993</v>
      </c>
      <c r="BX271">
        <v>19338.7</v>
      </c>
      <c r="BY271">
        <v>0</v>
      </c>
      <c r="BZ271">
        <v>0</v>
      </c>
      <c r="CA271">
        <v>2772219.5</v>
      </c>
      <c r="CB271">
        <v>0</v>
      </c>
      <c r="CC271">
        <v>0</v>
      </c>
      <c r="CD271">
        <v>162678.39999999999</v>
      </c>
      <c r="CE271">
        <v>14840718</v>
      </c>
      <c r="CF271">
        <v>0</v>
      </c>
      <c r="CG271">
        <v>80046.5</v>
      </c>
      <c r="CH271">
        <v>0</v>
      </c>
      <c r="CI271">
        <v>1883843.2</v>
      </c>
      <c r="CJ271">
        <v>0</v>
      </c>
      <c r="CK271">
        <v>20426.599999999999</v>
      </c>
      <c r="CL271">
        <v>354511.3</v>
      </c>
      <c r="CM271">
        <v>0</v>
      </c>
      <c r="CN271">
        <v>16623126</v>
      </c>
      <c r="CO271">
        <v>68173810</v>
      </c>
      <c r="CP271">
        <v>0</v>
      </c>
      <c r="CQ271">
        <v>10</v>
      </c>
      <c r="CR271">
        <v>5.6</v>
      </c>
      <c r="CS271">
        <v>0</v>
      </c>
      <c r="CT271">
        <v>3255</v>
      </c>
      <c r="CU271">
        <v>0</v>
      </c>
      <c r="CV271">
        <v>0</v>
      </c>
      <c r="CW271">
        <v>110.5</v>
      </c>
      <c r="CX271">
        <v>7334.8</v>
      </c>
      <c r="CY271">
        <v>0</v>
      </c>
      <c r="CZ271">
        <v>1093.7</v>
      </c>
      <c r="DA271">
        <v>0</v>
      </c>
      <c r="DB271">
        <v>849.8</v>
      </c>
      <c r="DC271">
        <v>0</v>
      </c>
      <c r="DD271">
        <v>434</v>
      </c>
      <c r="DE271">
        <v>258</v>
      </c>
      <c r="DF271">
        <v>0</v>
      </c>
      <c r="DG271">
        <v>6787.7</v>
      </c>
      <c r="DH271">
        <v>0</v>
      </c>
      <c r="DI271">
        <v>18336</v>
      </c>
      <c r="DJ271">
        <v>20</v>
      </c>
      <c r="DK271">
        <v>2580</v>
      </c>
      <c r="DL271">
        <v>0</v>
      </c>
      <c r="DM271">
        <v>0</v>
      </c>
      <c r="DN271">
        <v>0</v>
      </c>
      <c r="DO271">
        <v>0</v>
      </c>
      <c r="DP271">
        <v>0</v>
      </c>
      <c r="DQ271">
        <v>0</v>
      </c>
    </row>
    <row r="272" spans="1:121" x14ac:dyDescent="0.45">
      <c r="A272" t="s">
        <v>194</v>
      </c>
      <c r="B272">
        <v>2026</v>
      </c>
      <c r="C272">
        <v>61456000</v>
      </c>
      <c r="D272">
        <v>262877</v>
      </c>
      <c r="E272">
        <v>442576.1</v>
      </c>
      <c r="F272">
        <v>1023317.3</v>
      </c>
      <c r="G272">
        <v>63184770.700000003</v>
      </c>
      <c r="H272">
        <v>59246336.600000001</v>
      </c>
      <c r="I272">
        <v>-31638754.5</v>
      </c>
      <c r="J272">
        <v>28412122</v>
      </c>
      <c r="K272">
        <v>75865040</v>
      </c>
      <c r="L272">
        <v>3.5900000000000001E-2</v>
      </c>
      <c r="M272">
        <v>5.3999999999999999E-2</v>
      </c>
      <c r="N272">
        <v>0.16</v>
      </c>
      <c r="O272">
        <v>41277.379999999997</v>
      </c>
      <c r="P272">
        <v>14417.6</v>
      </c>
      <c r="Q272">
        <v>0.88</v>
      </c>
      <c r="R272">
        <v>0.85</v>
      </c>
      <c r="S272">
        <v>60.1</v>
      </c>
      <c r="T272">
        <v>2.8</v>
      </c>
      <c r="U272">
        <v>0.38</v>
      </c>
      <c r="V272">
        <v>5.6</v>
      </c>
      <c r="W272">
        <v>260.2</v>
      </c>
      <c r="X272">
        <v>0.03</v>
      </c>
      <c r="Y272">
        <v>60.3</v>
      </c>
      <c r="Z272">
        <v>13.3</v>
      </c>
      <c r="AA272">
        <v>73.7</v>
      </c>
      <c r="AB272">
        <v>79.3</v>
      </c>
      <c r="AC272">
        <v>4.4000000000000004</v>
      </c>
      <c r="AD272">
        <v>0.6</v>
      </c>
      <c r="AE272">
        <v>6.8</v>
      </c>
      <c r="AF272">
        <v>322.10000000000002</v>
      </c>
      <c r="AG272">
        <v>0.04</v>
      </c>
      <c r="AH272">
        <v>79.599999999999994</v>
      </c>
      <c r="AI272">
        <v>16.399999999999999</v>
      </c>
      <c r="AJ272">
        <v>96</v>
      </c>
      <c r="AK272">
        <v>233.5</v>
      </c>
      <c r="AL272">
        <v>12.3</v>
      </c>
      <c r="AM272">
        <v>1.7</v>
      </c>
      <c r="AN272">
        <v>21</v>
      </c>
      <c r="AO272">
        <v>932.2</v>
      </c>
      <c r="AP272">
        <v>0.14000000000000001</v>
      </c>
      <c r="AQ272">
        <v>234.3</v>
      </c>
      <c r="AR272">
        <v>48.8</v>
      </c>
      <c r="AS272">
        <v>283.2</v>
      </c>
      <c r="AT272">
        <v>502.8</v>
      </c>
      <c r="AU272">
        <v>40</v>
      </c>
      <c r="AV272">
        <v>5.75</v>
      </c>
      <c r="AW272">
        <v>32.9</v>
      </c>
      <c r="AX272">
        <v>1588.4</v>
      </c>
      <c r="AY272">
        <v>0.3</v>
      </c>
      <c r="AZ272">
        <v>505.6</v>
      </c>
      <c r="BA272">
        <v>80.3</v>
      </c>
      <c r="BB272">
        <v>585.79999999999995</v>
      </c>
      <c r="BC272">
        <v>6595857.9000000004</v>
      </c>
      <c r="BD272">
        <v>311.7</v>
      </c>
      <c r="BE272">
        <v>41.4</v>
      </c>
      <c r="BF272">
        <v>609980.30000000005</v>
      </c>
      <c r="BG272">
        <v>28530.9</v>
      </c>
      <c r="BH272">
        <v>3</v>
      </c>
      <c r="BI272">
        <v>6616444.2999999998</v>
      </c>
      <c r="BJ272">
        <v>1461024.2</v>
      </c>
      <c r="BK272">
        <v>8077468.5</v>
      </c>
      <c r="BL272">
        <v>0</v>
      </c>
      <c r="BM272">
        <v>17.7</v>
      </c>
      <c r="BN272">
        <v>8.49</v>
      </c>
      <c r="BO272">
        <v>0</v>
      </c>
      <c r="BP272">
        <v>26.19</v>
      </c>
      <c r="BQ272">
        <v>18.98</v>
      </c>
      <c r="BR272">
        <v>9.33</v>
      </c>
      <c r="BS272">
        <v>0</v>
      </c>
      <c r="BT272">
        <v>28.31</v>
      </c>
      <c r="BU272">
        <v>110943060</v>
      </c>
      <c r="BV272">
        <v>94823530</v>
      </c>
      <c r="BW272">
        <v>221992.7</v>
      </c>
      <c r="BX272">
        <v>16695</v>
      </c>
      <c r="BY272">
        <v>0</v>
      </c>
      <c r="BZ272">
        <v>0</v>
      </c>
      <c r="CA272">
        <v>1778427.2</v>
      </c>
      <c r="CB272">
        <v>0</v>
      </c>
      <c r="CC272">
        <v>0</v>
      </c>
      <c r="CD272">
        <v>360964.9</v>
      </c>
      <c r="CE272">
        <v>11882096</v>
      </c>
      <c r="CF272">
        <v>0</v>
      </c>
      <c r="CG272">
        <v>61867</v>
      </c>
      <c r="CH272">
        <v>0</v>
      </c>
      <c r="CI272">
        <v>1787030.8</v>
      </c>
      <c r="CJ272">
        <v>0</v>
      </c>
      <c r="CK272">
        <v>10879.6</v>
      </c>
      <c r="CL272">
        <v>360530.4</v>
      </c>
      <c r="CM272">
        <v>0</v>
      </c>
      <c r="CN272">
        <v>16412614</v>
      </c>
      <c r="CO272">
        <v>78049944</v>
      </c>
      <c r="CP272">
        <v>0</v>
      </c>
      <c r="CQ272">
        <v>176.2</v>
      </c>
      <c r="CR272">
        <v>5.6</v>
      </c>
      <c r="CS272">
        <v>0</v>
      </c>
      <c r="CT272">
        <v>2786</v>
      </c>
      <c r="CU272">
        <v>0</v>
      </c>
      <c r="CV272">
        <v>0</v>
      </c>
      <c r="CW272">
        <v>244.5</v>
      </c>
      <c r="CX272">
        <v>7334.8</v>
      </c>
      <c r="CY272">
        <v>0</v>
      </c>
      <c r="CZ272">
        <v>1093.7</v>
      </c>
      <c r="DA272">
        <v>0</v>
      </c>
      <c r="DB272">
        <v>849.8</v>
      </c>
      <c r="DC272">
        <v>0</v>
      </c>
      <c r="DD272">
        <v>434</v>
      </c>
      <c r="DE272">
        <v>258</v>
      </c>
      <c r="DF272">
        <v>0</v>
      </c>
      <c r="DG272">
        <v>6939.4</v>
      </c>
      <c r="DH272">
        <v>0</v>
      </c>
      <c r="DI272">
        <v>22597.8</v>
      </c>
      <c r="DJ272">
        <v>509.5</v>
      </c>
      <c r="DK272">
        <v>2580</v>
      </c>
      <c r="DL272">
        <v>0</v>
      </c>
      <c r="DM272">
        <v>0</v>
      </c>
      <c r="DN272">
        <v>0</v>
      </c>
      <c r="DO272">
        <v>0</v>
      </c>
      <c r="DP272">
        <v>0</v>
      </c>
      <c r="DQ272">
        <v>0</v>
      </c>
    </row>
    <row r="273" spans="1:121" x14ac:dyDescent="0.45">
      <c r="A273" t="s">
        <v>194</v>
      </c>
      <c r="B273">
        <v>2028</v>
      </c>
      <c r="C273">
        <v>62990856</v>
      </c>
      <c r="D273">
        <v>557508.4</v>
      </c>
      <c r="E273">
        <v>404667.2</v>
      </c>
      <c r="F273">
        <v>1459408.5</v>
      </c>
      <c r="G273">
        <v>65412438.399999999</v>
      </c>
      <c r="H273">
        <v>60726021</v>
      </c>
      <c r="I273">
        <v>-53553144.100000001</v>
      </c>
      <c r="J273">
        <v>33649904</v>
      </c>
      <c r="K273">
        <v>99022310</v>
      </c>
      <c r="L273">
        <v>3.5900000000000001E-2</v>
      </c>
      <c r="M273">
        <v>5.3999999999999999E-2</v>
      </c>
      <c r="N273">
        <v>0.16</v>
      </c>
      <c r="O273">
        <v>54739.87</v>
      </c>
      <c r="P273">
        <v>15521.4</v>
      </c>
      <c r="Q273">
        <v>0.93</v>
      </c>
      <c r="R273">
        <v>0.9</v>
      </c>
      <c r="S273">
        <v>34.700000000000003</v>
      </c>
      <c r="T273">
        <v>1.5</v>
      </c>
      <c r="U273">
        <v>0.19</v>
      </c>
      <c r="V273">
        <v>3.4</v>
      </c>
      <c r="W273">
        <v>155.19999999999999</v>
      </c>
      <c r="X273">
        <v>0.02</v>
      </c>
      <c r="Y273">
        <v>34.799999999999997</v>
      </c>
      <c r="Z273">
        <v>8</v>
      </c>
      <c r="AA273">
        <v>42.8</v>
      </c>
      <c r="AB273">
        <v>50.6</v>
      </c>
      <c r="AC273">
        <v>2.6</v>
      </c>
      <c r="AD273">
        <v>0.35</v>
      </c>
      <c r="AE273">
        <v>4.5999999999999996</v>
      </c>
      <c r="AF273">
        <v>212.9</v>
      </c>
      <c r="AG273">
        <v>0.02</v>
      </c>
      <c r="AH273">
        <v>50.8</v>
      </c>
      <c r="AI273">
        <v>10.9</v>
      </c>
      <c r="AJ273">
        <v>61.7</v>
      </c>
      <c r="AK273">
        <v>143.9</v>
      </c>
      <c r="AL273">
        <v>5</v>
      </c>
      <c r="AM273">
        <v>0.63</v>
      </c>
      <c r="AN273">
        <v>15.1</v>
      </c>
      <c r="AO273">
        <v>671.6</v>
      </c>
      <c r="AP273">
        <v>7.0000000000000007E-2</v>
      </c>
      <c r="AQ273">
        <v>144.19999999999999</v>
      </c>
      <c r="AR273">
        <v>35.1</v>
      </c>
      <c r="AS273">
        <v>179.4</v>
      </c>
      <c r="AT273">
        <v>406.5</v>
      </c>
      <c r="AU273">
        <v>30.2</v>
      </c>
      <c r="AV273">
        <v>4.3</v>
      </c>
      <c r="AW273">
        <v>28.8</v>
      </c>
      <c r="AX273">
        <v>1355.4</v>
      </c>
      <c r="AY273">
        <v>0.24</v>
      </c>
      <c r="AZ273">
        <v>408.5</v>
      </c>
      <c r="BA273">
        <v>69.2</v>
      </c>
      <c r="BB273">
        <v>477.8</v>
      </c>
      <c r="BC273">
        <v>4481619.9000000004</v>
      </c>
      <c r="BD273">
        <v>191.2</v>
      </c>
      <c r="BE273">
        <v>24.9</v>
      </c>
      <c r="BF273">
        <v>433202.8</v>
      </c>
      <c r="BG273">
        <v>20041.3</v>
      </c>
      <c r="BH273">
        <v>2</v>
      </c>
      <c r="BI273">
        <v>4494122.9000000004</v>
      </c>
      <c r="BJ273">
        <v>1030986.7</v>
      </c>
      <c r="BK273">
        <v>5525109.7000000002</v>
      </c>
      <c r="BL273">
        <v>0</v>
      </c>
      <c r="BM273">
        <v>14.35</v>
      </c>
      <c r="BN273">
        <v>9.09</v>
      </c>
      <c r="BO273">
        <v>0</v>
      </c>
      <c r="BP273">
        <v>23.45</v>
      </c>
      <c r="BQ273">
        <v>15.45</v>
      </c>
      <c r="BR273">
        <v>9.99</v>
      </c>
      <c r="BS273">
        <v>0</v>
      </c>
      <c r="BT273">
        <v>25.44</v>
      </c>
      <c r="BU273">
        <v>131254060</v>
      </c>
      <c r="BV273">
        <v>118965580</v>
      </c>
      <c r="BW273">
        <v>468187.4</v>
      </c>
      <c r="BX273">
        <v>15133.3</v>
      </c>
      <c r="BY273">
        <v>0</v>
      </c>
      <c r="BZ273">
        <v>0</v>
      </c>
      <c r="CA273">
        <v>1023314.9</v>
      </c>
      <c r="CB273">
        <v>0</v>
      </c>
      <c r="CC273">
        <v>0</v>
      </c>
      <c r="CD273">
        <v>699318.9</v>
      </c>
      <c r="CE273">
        <v>8677978</v>
      </c>
      <c r="CF273">
        <v>0</v>
      </c>
      <c r="CG273">
        <v>32223</v>
      </c>
      <c r="CH273">
        <v>0</v>
      </c>
      <c r="CI273">
        <v>1746450.2</v>
      </c>
      <c r="CJ273">
        <v>0</v>
      </c>
      <c r="CK273">
        <v>6379.7</v>
      </c>
      <c r="CL273">
        <v>318812.40000000002</v>
      </c>
      <c r="CM273">
        <v>0</v>
      </c>
      <c r="CN273">
        <v>16112938</v>
      </c>
      <c r="CO273">
        <v>102153330</v>
      </c>
      <c r="CP273">
        <v>0</v>
      </c>
      <c r="CQ273">
        <v>346.7</v>
      </c>
      <c r="CR273">
        <v>5.6</v>
      </c>
      <c r="CS273">
        <v>0</v>
      </c>
      <c r="CT273">
        <v>2786</v>
      </c>
      <c r="CU273">
        <v>0</v>
      </c>
      <c r="CV273">
        <v>0</v>
      </c>
      <c r="CW273">
        <v>475.4</v>
      </c>
      <c r="CX273">
        <v>7178.8</v>
      </c>
      <c r="CY273">
        <v>0</v>
      </c>
      <c r="CZ273">
        <v>1093.7</v>
      </c>
      <c r="DA273">
        <v>0</v>
      </c>
      <c r="DB273">
        <v>861.8</v>
      </c>
      <c r="DC273">
        <v>0</v>
      </c>
      <c r="DD273">
        <v>434</v>
      </c>
      <c r="DE273">
        <v>258</v>
      </c>
      <c r="DF273">
        <v>0</v>
      </c>
      <c r="DG273">
        <v>7060.6</v>
      </c>
      <c r="DH273">
        <v>0</v>
      </c>
      <c r="DI273">
        <v>30532.1</v>
      </c>
      <c r="DJ273">
        <v>1197.4000000000001</v>
      </c>
      <c r="DK273">
        <v>2580</v>
      </c>
      <c r="DL273">
        <v>0</v>
      </c>
      <c r="DM273">
        <v>0</v>
      </c>
      <c r="DN273">
        <v>0</v>
      </c>
      <c r="DO273">
        <v>0</v>
      </c>
      <c r="DP273">
        <v>0</v>
      </c>
      <c r="DQ273">
        <v>0</v>
      </c>
    </row>
    <row r="274" spans="1:121" x14ac:dyDescent="0.45">
      <c r="A274" t="s">
        <v>194</v>
      </c>
      <c r="B274">
        <v>2030</v>
      </c>
      <c r="C274">
        <v>64747924</v>
      </c>
      <c r="D274">
        <v>804863.1</v>
      </c>
      <c r="E274">
        <v>395763.8</v>
      </c>
      <c r="F274">
        <v>1648665</v>
      </c>
      <c r="G274">
        <v>67597217.200000003</v>
      </c>
      <c r="H274">
        <v>62419943.899999999</v>
      </c>
      <c r="I274">
        <v>-57653236.700000003</v>
      </c>
      <c r="J274">
        <v>39476388</v>
      </c>
      <c r="K274">
        <v>105922490</v>
      </c>
      <c r="L274">
        <v>3.5900000000000001E-2</v>
      </c>
      <c r="M274">
        <v>5.3999999999999999E-2</v>
      </c>
      <c r="N274">
        <v>0.16</v>
      </c>
      <c r="O274">
        <v>60277.02</v>
      </c>
      <c r="P274">
        <v>16047.1</v>
      </c>
      <c r="Q274">
        <v>0.95</v>
      </c>
      <c r="R274">
        <v>0.93</v>
      </c>
      <c r="S274">
        <v>23.6</v>
      </c>
      <c r="T274">
        <v>1.1000000000000001</v>
      </c>
      <c r="U274">
        <v>0.15</v>
      </c>
      <c r="V274">
        <v>2.2000000000000002</v>
      </c>
      <c r="W274">
        <v>101.3</v>
      </c>
      <c r="X274">
        <v>0.01</v>
      </c>
      <c r="Y274">
        <v>23.6</v>
      </c>
      <c r="Z274">
        <v>5.2</v>
      </c>
      <c r="AA274">
        <v>28.8</v>
      </c>
      <c r="AB274">
        <v>37.200000000000003</v>
      </c>
      <c r="AC274">
        <v>2.2999999999999998</v>
      </c>
      <c r="AD274">
        <v>0.31</v>
      </c>
      <c r="AE274">
        <v>3.1</v>
      </c>
      <c r="AF274">
        <v>145.6</v>
      </c>
      <c r="AG274">
        <v>0.02</v>
      </c>
      <c r="AH274">
        <v>37.4</v>
      </c>
      <c r="AI274">
        <v>7.4</v>
      </c>
      <c r="AJ274">
        <v>44.8</v>
      </c>
      <c r="AK274">
        <v>99.1</v>
      </c>
      <c r="AL274">
        <v>3.4</v>
      </c>
      <c r="AM274">
        <v>0.43</v>
      </c>
      <c r="AN274">
        <v>10.5</v>
      </c>
      <c r="AO274">
        <v>462.2</v>
      </c>
      <c r="AP274">
        <v>0.05</v>
      </c>
      <c r="AQ274">
        <v>99.3</v>
      </c>
      <c r="AR274">
        <v>24.2</v>
      </c>
      <c r="AS274">
        <v>123.5</v>
      </c>
      <c r="AT274">
        <v>370</v>
      </c>
      <c r="AU274">
        <v>28.2</v>
      </c>
      <c r="AV274">
        <v>4.0199999999999996</v>
      </c>
      <c r="AW274">
        <v>25.4</v>
      </c>
      <c r="AX274">
        <v>1225.4000000000001</v>
      </c>
      <c r="AY274">
        <v>0.21</v>
      </c>
      <c r="AZ274">
        <v>372</v>
      </c>
      <c r="BA274">
        <v>61.9</v>
      </c>
      <c r="BB274">
        <v>433.9</v>
      </c>
      <c r="BC274">
        <v>3115853.5</v>
      </c>
      <c r="BD274">
        <v>150.69999999999999</v>
      </c>
      <c r="BE274">
        <v>20.100000000000001</v>
      </c>
      <c r="BF274">
        <v>285102.59999999998</v>
      </c>
      <c r="BG274">
        <v>13376.7</v>
      </c>
      <c r="BH274">
        <v>1.4</v>
      </c>
      <c r="BI274">
        <v>3125821.8</v>
      </c>
      <c r="BJ274">
        <v>684116</v>
      </c>
      <c r="BK274">
        <v>3809937.8</v>
      </c>
      <c r="BL274">
        <v>0</v>
      </c>
      <c r="BM274">
        <v>13.27</v>
      </c>
      <c r="BN274">
        <v>9.91</v>
      </c>
      <c r="BO274">
        <v>0</v>
      </c>
      <c r="BP274">
        <v>23.18</v>
      </c>
      <c r="BQ274">
        <v>14.3</v>
      </c>
      <c r="BR274">
        <v>10.92</v>
      </c>
      <c r="BS274">
        <v>0</v>
      </c>
      <c r="BT274">
        <v>25.21</v>
      </c>
      <c r="BU274">
        <v>134509920</v>
      </c>
      <c r="BV274">
        <v>125250456</v>
      </c>
      <c r="BW274">
        <v>683598.8</v>
      </c>
      <c r="BX274">
        <v>14077</v>
      </c>
      <c r="BY274">
        <v>0</v>
      </c>
      <c r="BZ274">
        <v>0</v>
      </c>
      <c r="CA274">
        <v>880622.6</v>
      </c>
      <c r="CB274">
        <v>0</v>
      </c>
      <c r="CC274">
        <v>0</v>
      </c>
      <c r="CD274">
        <v>1199154.8999999999</v>
      </c>
      <c r="CE274">
        <v>5634872.5</v>
      </c>
      <c r="CF274">
        <v>0</v>
      </c>
      <c r="CG274">
        <v>17255.2</v>
      </c>
      <c r="CH274">
        <v>0</v>
      </c>
      <c r="CI274">
        <v>1709366.4</v>
      </c>
      <c r="CJ274">
        <v>0</v>
      </c>
      <c r="CK274">
        <v>2543.1</v>
      </c>
      <c r="CL274">
        <v>317124.7</v>
      </c>
      <c r="CM274">
        <v>0</v>
      </c>
      <c r="CN274">
        <v>15422058</v>
      </c>
      <c r="CO274">
        <v>108629230</v>
      </c>
      <c r="CP274">
        <v>0</v>
      </c>
      <c r="CQ274">
        <v>476.9</v>
      </c>
      <c r="CR274">
        <v>5.6</v>
      </c>
      <c r="CS274">
        <v>0</v>
      </c>
      <c r="CT274">
        <v>2786</v>
      </c>
      <c r="CU274">
        <v>0</v>
      </c>
      <c r="CV274">
        <v>0</v>
      </c>
      <c r="CW274">
        <v>819.8</v>
      </c>
      <c r="CX274">
        <v>6910</v>
      </c>
      <c r="CY274">
        <v>0</v>
      </c>
      <c r="CZ274">
        <v>1093.7</v>
      </c>
      <c r="DA274">
        <v>0</v>
      </c>
      <c r="DB274">
        <v>861.8</v>
      </c>
      <c r="DC274">
        <v>0</v>
      </c>
      <c r="DD274">
        <v>434</v>
      </c>
      <c r="DE274">
        <v>258</v>
      </c>
      <c r="DF274">
        <v>0</v>
      </c>
      <c r="DG274">
        <v>7060.6</v>
      </c>
      <c r="DH274">
        <v>0</v>
      </c>
      <c r="DI274">
        <v>32704.5</v>
      </c>
      <c r="DJ274">
        <v>1806.7</v>
      </c>
      <c r="DK274">
        <v>2580</v>
      </c>
      <c r="DL274">
        <v>0</v>
      </c>
      <c r="DM274">
        <v>0</v>
      </c>
      <c r="DN274">
        <v>0</v>
      </c>
      <c r="DO274">
        <v>0</v>
      </c>
      <c r="DP274">
        <v>0</v>
      </c>
      <c r="DQ274">
        <v>0</v>
      </c>
    </row>
    <row r="275" spans="1:121" x14ac:dyDescent="0.45">
      <c r="A275" t="s">
        <v>194</v>
      </c>
      <c r="B275">
        <v>2035</v>
      </c>
      <c r="C275">
        <v>69232770</v>
      </c>
      <c r="D275">
        <v>1345552.5</v>
      </c>
      <c r="E275">
        <v>392547.3</v>
      </c>
      <c r="F275">
        <v>1833076.5</v>
      </c>
      <c r="G275">
        <v>72803946.799999997</v>
      </c>
      <c r="H275">
        <v>66743632.200000003</v>
      </c>
      <c r="I275">
        <v>-63800049.600000001</v>
      </c>
      <c r="J275">
        <v>44557576</v>
      </c>
      <c r="K275">
        <v>115666700</v>
      </c>
      <c r="L275">
        <v>3.5900000000000001E-2</v>
      </c>
      <c r="M275">
        <v>5.3900000000000003E-2</v>
      </c>
      <c r="N275">
        <v>0.16</v>
      </c>
      <c r="O275">
        <v>84940.87</v>
      </c>
      <c r="P275">
        <v>17445.400000000001</v>
      </c>
      <c r="Q275">
        <v>0.97</v>
      </c>
      <c r="R275">
        <v>0.95</v>
      </c>
      <c r="S275">
        <v>16.2</v>
      </c>
      <c r="T275">
        <v>0.9</v>
      </c>
      <c r="U275">
        <v>0.12</v>
      </c>
      <c r="V275">
        <v>1.4</v>
      </c>
      <c r="W275">
        <v>67</v>
      </c>
      <c r="X275">
        <v>0.01</v>
      </c>
      <c r="Y275">
        <v>16.3</v>
      </c>
      <c r="Z275">
        <v>3.4</v>
      </c>
      <c r="AA275">
        <v>19.7</v>
      </c>
      <c r="AB275">
        <v>27.2</v>
      </c>
      <c r="AC275">
        <v>1.9</v>
      </c>
      <c r="AD275">
        <v>0.26</v>
      </c>
      <c r="AE275">
        <v>2.1</v>
      </c>
      <c r="AF275">
        <v>100</v>
      </c>
      <c r="AG275">
        <v>0.01</v>
      </c>
      <c r="AH275">
        <v>27.3</v>
      </c>
      <c r="AI275">
        <v>5.0999999999999996</v>
      </c>
      <c r="AJ275">
        <v>32.4</v>
      </c>
      <c r="AK275">
        <v>124.5</v>
      </c>
      <c r="AL275">
        <v>5.7</v>
      </c>
      <c r="AM275">
        <v>0.76</v>
      </c>
      <c r="AN275">
        <v>11.8</v>
      </c>
      <c r="AO275">
        <v>537.70000000000005</v>
      </c>
      <c r="AP275">
        <v>0.06</v>
      </c>
      <c r="AQ275">
        <v>124.9</v>
      </c>
      <c r="AR275">
        <v>27.8</v>
      </c>
      <c r="AS275">
        <v>152.69999999999999</v>
      </c>
      <c r="AT275">
        <v>337.8</v>
      </c>
      <c r="AU275">
        <v>25.4</v>
      </c>
      <c r="AV275">
        <v>3.62</v>
      </c>
      <c r="AW275">
        <v>23.5</v>
      </c>
      <c r="AX275">
        <v>1129.7</v>
      </c>
      <c r="AY275">
        <v>0.19</v>
      </c>
      <c r="AZ275">
        <v>339.6</v>
      </c>
      <c r="BA275">
        <v>57.2</v>
      </c>
      <c r="BB275">
        <v>396.8</v>
      </c>
      <c r="BC275">
        <v>2285440.4</v>
      </c>
      <c r="BD275">
        <v>122.3</v>
      </c>
      <c r="BE275">
        <v>16.5</v>
      </c>
      <c r="BF275">
        <v>198409.2</v>
      </c>
      <c r="BG275">
        <v>9439.2999999999993</v>
      </c>
      <c r="BH275">
        <v>1</v>
      </c>
      <c r="BI275">
        <v>2293603</v>
      </c>
      <c r="BJ275">
        <v>479987.20000000001</v>
      </c>
      <c r="BK275">
        <v>2773590.2</v>
      </c>
      <c r="BL275">
        <v>0</v>
      </c>
      <c r="BM275">
        <v>12.12</v>
      </c>
      <c r="BN275">
        <v>13.99</v>
      </c>
      <c r="BO275">
        <v>0</v>
      </c>
      <c r="BP275">
        <v>26.11</v>
      </c>
      <c r="BQ275">
        <v>13.08</v>
      </c>
      <c r="BR275">
        <v>15.51</v>
      </c>
      <c r="BS275">
        <v>0</v>
      </c>
      <c r="BT275">
        <v>28.59</v>
      </c>
      <c r="BU275">
        <v>144413820</v>
      </c>
      <c r="BV275">
        <v>136604000</v>
      </c>
      <c r="BW275">
        <v>1142992.3999999999</v>
      </c>
      <c r="BX275">
        <v>13172.1</v>
      </c>
      <c r="BY275">
        <v>0</v>
      </c>
      <c r="BZ275">
        <v>0</v>
      </c>
      <c r="CA275">
        <v>772309.5</v>
      </c>
      <c r="CB275">
        <v>0</v>
      </c>
      <c r="CC275">
        <v>0</v>
      </c>
      <c r="CD275">
        <v>2434344.2000000002</v>
      </c>
      <c r="CE275">
        <v>3901671.2</v>
      </c>
      <c r="CF275">
        <v>0</v>
      </c>
      <c r="CG275">
        <v>5202.3999999999996</v>
      </c>
      <c r="CH275">
        <v>0</v>
      </c>
      <c r="CI275">
        <v>1661986</v>
      </c>
      <c r="CJ275">
        <v>0</v>
      </c>
      <c r="CK275">
        <v>938.7</v>
      </c>
      <c r="CL275">
        <v>311558.40000000002</v>
      </c>
      <c r="CM275">
        <v>0</v>
      </c>
      <c r="CN275">
        <v>15369133</v>
      </c>
      <c r="CO275">
        <v>118800530</v>
      </c>
      <c r="CP275">
        <v>0</v>
      </c>
      <c r="CQ275">
        <v>707.6</v>
      </c>
      <c r="CR275">
        <v>5.6</v>
      </c>
      <c r="CS275">
        <v>0</v>
      </c>
      <c r="CT275">
        <v>2786</v>
      </c>
      <c r="CU275">
        <v>0</v>
      </c>
      <c r="CV275">
        <v>0</v>
      </c>
      <c r="CW275">
        <v>1756.8</v>
      </c>
      <c r="CX275">
        <v>6628</v>
      </c>
      <c r="CY275">
        <v>0</v>
      </c>
      <c r="CZ275">
        <v>1093.7</v>
      </c>
      <c r="DA275">
        <v>0</v>
      </c>
      <c r="DB275">
        <v>861.8</v>
      </c>
      <c r="DC275">
        <v>0</v>
      </c>
      <c r="DD275">
        <v>434</v>
      </c>
      <c r="DE275">
        <v>258</v>
      </c>
      <c r="DF275">
        <v>0</v>
      </c>
      <c r="DG275">
        <v>7406.9</v>
      </c>
      <c r="DH275">
        <v>0</v>
      </c>
      <c r="DI275">
        <v>36005.300000000003</v>
      </c>
      <c r="DJ275">
        <v>3280.4</v>
      </c>
      <c r="DK275">
        <v>2580</v>
      </c>
      <c r="DL275">
        <v>0</v>
      </c>
      <c r="DM275">
        <v>0</v>
      </c>
      <c r="DN275">
        <v>0</v>
      </c>
      <c r="DO275">
        <v>0</v>
      </c>
      <c r="DP275">
        <v>0</v>
      </c>
      <c r="DQ275">
        <v>0</v>
      </c>
    </row>
    <row r="276" spans="1:121" x14ac:dyDescent="0.45">
      <c r="A276" t="s">
        <v>194</v>
      </c>
      <c r="B276">
        <v>2040</v>
      </c>
      <c r="C276">
        <v>74400830</v>
      </c>
      <c r="D276">
        <v>1882953.6</v>
      </c>
      <c r="E276">
        <v>401024.4</v>
      </c>
      <c r="F276">
        <v>2127773.7999999998</v>
      </c>
      <c r="G276">
        <v>78812583.5</v>
      </c>
      <c r="H276">
        <v>71725976</v>
      </c>
      <c r="I276">
        <v>-76022061.900000006</v>
      </c>
      <c r="J276">
        <v>49713044</v>
      </c>
      <c r="K276">
        <v>132300140</v>
      </c>
      <c r="L276">
        <v>3.5900000000000001E-2</v>
      </c>
      <c r="M276">
        <v>5.3900000000000003E-2</v>
      </c>
      <c r="N276">
        <v>0.16</v>
      </c>
      <c r="O276">
        <v>85811.26</v>
      </c>
      <c r="P276">
        <v>19030.8</v>
      </c>
      <c r="Q276">
        <v>0.98</v>
      </c>
      <c r="R276">
        <v>0.97</v>
      </c>
      <c r="S276">
        <v>10.7</v>
      </c>
      <c r="T276">
        <v>0.5</v>
      </c>
      <c r="U276">
        <v>7.0000000000000007E-2</v>
      </c>
      <c r="V276">
        <v>1</v>
      </c>
      <c r="W276">
        <v>45.5</v>
      </c>
      <c r="X276">
        <v>0</v>
      </c>
      <c r="Y276">
        <v>10.8</v>
      </c>
      <c r="Z276">
        <v>2.2999999999999998</v>
      </c>
      <c r="AA276">
        <v>13.1</v>
      </c>
      <c r="AB276">
        <v>18.3</v>
      </c>
      <c r="AC276">
        <v>1.2</v>
      </c>
      <c r="AD276">
        <v>0.17</v>
      </c>
      <c r="AE276">
        <v>1.4</v>
      </c>
      <c r="AF276">
        <v>68.400000000000006</v>
      </c>
      <c r="AG276">
        <v>0.01</v>
      </c>
      <c r="AH276">
        <v>18.399999999999999</v>
      </c>
      <c r="AI276">
        <v>3.5</v>
      </c>
      <c r="AJ276">
        <v>21.9</v>
      </c>
      <c r="AK276">
        <v>156.69999999999999</v>
      </c>
      <c r="AL276">
        <v>8.1</v>
      </c>
      <c r="AM276">
        <v>1.1000000000000001</v>
      </c>
      <c r="AN276">
        <v>14</v>
      </c>
      <c r="AO276">
        <v>652.70000000000005</v>
      </c>
      <c r="AP276">
        <v>0.08</v>
      </c>
      <c r="AQ276">
        <v>157.30000000000001</v>
      </c>
      <c r="AR276">
        <v>33.5</v>
      </c>
      <c r="AS276">
        <v>190.8</v>
      </c>
      <c r="AT276">
        <v>293.5</v>
      </c>
      <c r="AU276">
        <v>21.1</v>
      </c>
      <c r="AV276">
        <v>2.98</v>
      </c>
      <c r="AW276">
        <v>21.4</v>
      </c>
      <c r="AX276">
        <v>1020.3</v>
      </c>
      <c r="AY276">
        <v>0.17</v>
      </c>
      <c r="AZ276">
        <v>294.89999999999998</v>
      </c>
      <c r="BA276">
        <v>51.9</v>
      </c>
      <c r="BB276">
        <v>346.8</v>
      </c>
      <c r="BC276">
        <v>1694618.4</v>
      </c>
      <c r="BD276">
        <v>85.5</v>
      </c>
      <c r="BE276">
        <v>11.5</v>
      </c>
      <c r="BF276">
        <v>151904.20000000001</v>
      </c>
      <c r="BG276">
        <v>7162.8</v>
      </c>
      <c r="BH276">
        <v>0.8</v>
      </c>
      <c r="BI276">
        <v>1700296.7</v>
      </c>
      <c r="BJ276">
        <v>365567.5</v>
      </c>
      <c r="BK276">
        <v>2065864.2</v>
      </c>
      <c r="BL276">
        <v>0</v>
      </c>
      <c r="BM276">
        <v>10.72</v>
      </c>
      <c r="BN276">
        <v>13.78</v>
      </c>
      <c r="BO276">
        <v>0</v>
      </c>
      <c r="BP276">
        <v>24.5</v>
      </c>
      <c r="BQ276">
        <v>11.61</v>
      </c>
      <c r="BR276">
        <v>15.35</v>
      </c>
      <c r="BS276">
        <v>0</v>
      </c>
      <c r="BT276">
        <v>26.96</v>
      </c>
      <c r="BU276">
        <v>161960620</v>
      </c>
      <c r="BV276">
        <v>154834640</v>
      </c>
      <c r="BW276">
        <v>1604541.6</v>
      </c>
      <c r="BX276">
        <v>12138.5</v>
      </c>
      <c r="BY276">
        <v>0</v>
      </c>
      <c r="BZ276">
        <v>0</v>
      </c>
      <c r="CA276">
        <v>521957.6</v>
      </c>
      <c r="CB276">
        <v>0</v>
      </c>
      <c r="CC276">
        <v>0</v>
      </c>
      <c r="CD276">
        <v>3274211</v>
      </c>
      <c r="CE276">
        <v>3062420.5</v>
      </c>
      <c r="CF276">
        <v>0</v>
      </c>
      <c r="CG276">
        <v>2814.8</v>
      </c>
      <c r="CH276">
        <v>0</v>
      </c>
      <c r="CI276">
        <v>1597351.2</v>
      </c>
      <c r="CJ276">
        <v>0</v>
      </c>
      <c r="CK276">
        <v>1141.2</v>
      </c>
      <c r="CL276">
        <v>323617.59999999998</v>
      </c>
      <c r="CM276">
        <v>0</v>
      </c>
      <c r="CN276">
        <v>20467440</v>
      </c>
      <c r="CO276">
        <v>131092990</v>
      </c>
      <c r="CP276">
        <v>0</v>
      </c>
      <c r="CQ276">
        <v>943</v>
      </c>
      <c r="CR276">
        <v>5.6</v>
      </c>
      <c r="CS276">
        <v>0</v>
      </c>
      <c r="CT276">
        <v>2786</v>
      </c>
      <c r="CU276">
        <v>0</v>
      </c>
      <c r="CV276">
        <v>0</v>
      </c>
      <c r="CW276">
        <v>2393</v>
      </c>
      <c r="CX276">
        <v>6628</v>
      </c>
      <c r="CY276">
        <v>0</v>
      </c>
      <c r="CZ276">
        <v>1093.7</v>
      </c>
      <c r="DA276">
        <v>0</v>
      </c>
      <c r="DB276">
        <v>861.8</v>
      </c>
      <c r="DC276">
        <v>0</v>
      </c>
      <c r="DD276">
        <v>434</v>
      </c>
      <c r="DE276">
        <v>258</v>
      </c>
      <c r="DF276">
        <v>0</v>
      </c>
      <c r="DG276">
        <v>9969.2999999999993</v>
      </c>
      <c r="DH276">
        <v>0</v>
      </c>
      <c r="DI276">
        <v>40485</v>
      </c>
      <c r="DJ276">
        <v>4406.8999999999996</v>
      </c>
      <c r="DK276">
        <v>2580</v>
      </c>
      <c r="DL276">
        <v>0</v>
      </c>
      <c r="DM276">
        <v>0</v>
      </c>
      <c r="DN276">
        <v>0</v>
      </c>
      <c r="DO276">
        <v>0</v>
      </c>
      <c r="DP276">
        <v>0</v>
      </c>
      <c r="DQ276">
        <v>0</v>
      </c>
    </row>
    <row r="277" spans="1:121" x14ac:dyDescent="0.45">
      <c r="A277" t="s">
        <v>194</v>
      </c>
      <c r="B277">
        <v>2045</v>
      </c>
      <c r="C277">
        <v>78887544</v>
      </c>
      <c r="D277">
        <v>3750156.8</v>
      </c>
      <c r="E277">
        <v>415913.5</v>
      </c>
      <c r="F277">
        <v>2083540.6</v>
      </c>
      <c r="G277">
        <v>85137155.599999994</v>
      </c>
      <c r="H277">
        <v>76051426.700000003</v>
      </c>
      <c r="I277">
        <v>-70138729</v>
      </c>
      <c r="J277">
        <v>50450092</v>
      </c>
      <c r="K277">
        <v>128955970</v>
      </c>
      <c r="L277">
        <v>3.5900000000000001E-2</v>
      </c>
      <c r="M277">
        <v>5.3900000000000003E-2</v>
      </c>
      <c r="N277">
        <v>0.16</v>
      </c>
      <c r="O277">
        <v>86341.61</v>
      </c>
      <c r="P277">
        <v>20300.5</v>
      </c>
      <c r="Q277">
        <v>0.98</v>
      </c>
      <c r="R277">
        <v>0.97</v>
      </c>
      <c r="S277">
        <v>10.6</v>
      </c>
      <c r="T277">
        <v>0.4</v>
      </c>
      <c r="U277">
        <v>0.06</v>
      </c>
      <c r="V277">
        <v>1</v>
      </c>
      <c r="W277">
        <v>47.8</v>
      </c>
      <c r="X277">
        <v>0</v>
      </c>
      <c r="Y277">
        <v>10.7</v>
      </c>
      <c r="Z277">
        <v>2.5</v>
      </c>
      <c r="AA277">
        <v>13.1</v>
      </c>
      <c r="AB277">
        <v>15.2</v>
      </c>
      <c r="AC277">
        <v>0.8</v>
      </c>
      <c r="AD277">
        <v>0.11</v>
      </c>
      <c r="AE277">
        <v>1.3</v>
      </c>
      <c r="AF277">
        <v>62.4</v>
      </c>
      <c r="AG277">
        <v>0.01</v>
      </c>
      <c r="AH277">
        <v>15.3</v>
      </c>
      <c r="AI277">
        <v>3.2</v>
      </c>
      <c r="AJ277">
        <v>18.5</v>
      </c>
      <c r="AK277">
        <v>169.8</v>
      </c>
      <c r="AL277">
        <v>8.3000000000000007</v>
      </c>
      <c r="AM277">
        <v>1.1100000000000001</v>
      </c>
      <c r="AN277">
        <v>16</v>
      </c>
      <c r="AO277">
        <v>725.3</v>
      </c>
      <c r="AP277">
        <v>0.09</v>
      </c>
      <c r="AQ277">
        <v>170.4</v>
      </c>
      <c r="AR277">
        <v>37.6</v>
      </c>
      <c r="AS277">
        <v>208</v>
      </c>
      <c r="AT277">
        <v>240.2</v>
      </c>
      <c r="AU277">
        <v>15.6</v>
      </c>
      <c r="AV277">
        <v>2.17</v>
      </c>
      <c r="AW277">
        <v>19</v>
      </c>
      <c r="AX277">
        <v>893.4</v>
      </c>
      <c r="AY277">
        <v>0.13</v>
      </c>
      <c r="AZ277">
        <v>241.3</v>
      </c>
      <c r="BA277">
        <v>45.6</v>
      </c>
      <c r="BB277">
        <v>286.89999999999998</v>
      </c>
      <c r="BC277">
        <v>1698430.4</v>
      </c>
      <c r="BD277">
        <v>71.8</v>
      </c>
      <c r="BE277">
        <v>9.3000000000000007</v>
      </c>
      <c r="BF277">
        <v>164782.5</v>
      </c>
      <c r="BG277">
        <v>7621.9</v>
      </c>
      <c r="BH277">
        <v>0.8</v>
      </c>
      <c r="BI277">
        <v>1703120.3</v>
      </c>
      <c r="BJ277">
        <v>392124.5</v>
      </c>
      <c r="BK277">
        <v>2095244.9</v>
      </c>
      <c r="BL277">
        <v>0</v>
      </c>
      <c r="BM277">
        <v>9.14</v>
      </c>
      <c r="BN277">
        <v>13.48</v>
      </c>
      <c r="BO277">
        <v>0</v>
      </c>
      <c r="BP277">
        <v>22.62</v>
      </c>
      <c r="BQ277">
        <v>10.029999999999999</v>
      </c>
      <c r="BR277">
        <v>15.28</v>
      </c>
      <c r="BS277">
        <v>0</v>
      </c>
      <c r="BT277">
        <v>25.31</v>
      </c>
      <c r="BU277">
        <v>164200060</v>
      </c>
      <c r="BV277">
        <v>155275890</v>
      </c>
      <c r="BW277">
        <v>3168938.8</v>
      </c>
      <c r="BX277">
        <v>10843.8</v>
      </c>
      <c r="BY277">
        <v>0</v>
      </c>
      <c r="BZ277">
        <v>0</v>
      </c>
      <c r="CA277">
        <v>394523.7</v>
      </c>
      <c r="CB277">
        <v>0</v>
      </c>
      <c r="CC277">
        <v>0</v>
      </c>
      <c r="CD277">
        <v>3643615.2</v>
      </c>
      <c r="CE277">
        <v>3505054</v>
      </c>
      <c r="CF277">
        <v>0</v>
      </c>
      <c r="CG277">
        <v>1431.8</v>
      </c>
      <c r="CH277">
        <v>0</v>
      </c>
      <c r="CI277">
        <v>1510129.4</v>
      </c>
      <c r="CJ277">
        <v>0</v>
      </c>
      <c r="CK277">
        <v>0</v>
      </c>
      <c r="CL277">
        <v>333266.40000000002</v>
      </c>
      <c r="CM277">
        <v>0</v>
      </c>
      <c r="CN277">
        <v>19658004</v>
      </c>
      <c r="CO277">
        <v>131974260</v>
      </c>
      <c r="CP277">
        <v>0</v>
      </c>
      <c r="CQ277">
        <v>1587.1</v>
      </c>
      <c r="CR277">
        <v>5.6</v>
      </c>
      <c r="CS277">
        <v>0</v>
      </c>
      <c r="CT277">
        <v>2786</v>
      </c>
      <c r="CU277">
        <v>0</v>
      </c>
      <c r="CV277">
        <v>0</v>
      </c>
      <c r="CW277">
        <v>2820.9</v>
      </c>
      <c r="CX277">
        <v>6508</v>
      </c>
      <c r="CY277">
        <v>0</v>
      </c>
      <c r="CZ277">
        <v>1093.7</v>
      </c>
      <c r="DA277">
        <v>0</v>
      </c>
      <c r="DB277">
        <v>861.8</v>
      </c>
      <c r="DC277">
        <v>0</v>
      </c>
      <c r="DD277">
        <v>0</v>
      </c>
      <c r="DE277">
        <v>258</v>
      </c>
      <c r="DF277">
        <v>0</v>
      </c>
      <c r="DG277">
        <v>10465.1</v>
      </c>
      <c r="DH277">
        <v>0</v>
      </c>
      <c r="DI277">
        <v>40868.1</v>
      </c>
      <c r="DJ277">
        <v>9064</v>
      </c>
      <c r="DK277">
        <v>2580</v>
      </c>
      <c r="DL277">
        <v>0</v>
      </c>
      <c r="DM277">
        <v>0</v>
      </c>
      <c r="DN277">
        <v>0</v>
      </c>
      <c r="DO277">
        <v>0</v>
      </c>
      <c r="DP277">
        <v>0</v>
      </c>
      <c r="DQ277">
        <v>0</v>
      </c>
    </row>
    <row r="278" spans="1:121" x14ac:dyDescent="0.45">
      <c r="A278" t="s">
        <v>194</v>
      </c>
      <c r="B278">
        <v>2050</v>
      </c>
      <c r="C278">
        <v>82772100</v>
      </c>
      <c r="D278">
        <v>4445940.5</v>
      </c>
      <c r="E278">
        <v>440551.6</v>
      </c>
      <c r="F278">
        <v>2269200.2000000002</v>
      </c>
      <c r="G278">
        <v>89927790.599999994</v>
      </c>
      <c r="H278">
        <v>79796310.200000003</v>
      </c>
      <c r="I278">
        <v>-70786392.700000003</v>
      </c>
      <c r="J278">
        <v>56001110</v>
      </c>
      <c r="K278">
        <v>137446160</v>
      </c>
      <c r="L278">
        <v>3.5900000000000001E-2</v>
      </c>
      <c r="M278">
        <v>5.3900000000000003E-2</v>
      </c>
      <c r="N278">
        <v>0.16</v>
      </c>
      <c r="O278">
        <v>85351.25</v>
      </c>
      <c r="P278">
        <v>21299.7</v>
      </c>
      <c r="Q278">
        <v>0.97</v>
      </c>
      <c r="R278">
        <v>0.96</v>
      </c>
      <c r="S278">
        <v>17.8</v>
      </c>
      <c r="T278">
        <v>1.1000000000000001</v>
      </c>
      <c r="U278">
        <v>0.15</v>
      </c>
      <c r="V278">
        <v>1.4</v>
      </c>
      <c r="W278">
        <v>68.7</v>
      </c>
      <c r="X278">
        <v>0.01</v>
      </c>
      <c r="Y278">
        <v>17.899999999999999</v>
      </c>
      <c r="Z278">
        <v>3.5</v>
      </c>
      <c r="AA278">
        <v>21.4</v>
      </c>
      <c r="AB278">
        <v>21.2</v>
      </c>
      <c r="AC278">
        <v>1.4</v>
      </c>
      <c r="AD278">
        <v>0.2</v>
      </c>
      <c r="AE278">
        <v>1.6</v>
      </c>
      <c r="AF278">
        <v>79</v>
      </c>
      <c r="AG278">
        <v>0.01</v>
      </c>
      <c r="AH278">
        <v>21.3</v>
      </c>
      <c r="AI278">
        <v>4</v>
      </c>
      <c r="AJ278">
        <v>25.3</v>
      </c>
      <c r="AK278">
        <v>168.5</v>
      </c>
      <c r="AL278">
        <v>7.8</v>
      </c>
      <c r="AM278">
        <v>1.04</v>
      </c>
      <c r="AN278">
        <v>16.399999999999999</v>
      </c>
      <c r="AO278">
        <v>734</v>
      </c>
      <c r="AP278">
        <v>0.09</v>
      </c>
      <c r="AQ278">
        <v>169</v>
      </c>
      <c r="AR278">
        <v>38.299999999999997</v>
      </c>
      <c r="AS278">
        <v>207.4</v>
      </c>
      <c r="AT278">
        <v>227.6</v>
      </c>
      <c r="AU278">
        <v>12.9</v>
      </c>
      <c r="AV278">
        <v>1.77</v>
      </c>
      <c r="AW278">
        <v>19.5</v>
      </c>
      <c r="AX278">
        <v>909.1</v>
      </c>
      <c r="AY278">
        <v>0.12</v>
      </c>
      <c r="AZ278">
        <v>228.5</v>
      </c>
      <c r="BA278">
        <v>46.6</v>
      </c>
      <c r="BB278">
        <v>275.10000000000002</v>
      </c>
      <c r="BC278">
        <v>2989170.9</v>
      </c>
      <c r="BD278">
        <v>187.3</v>
      </c>
      <c r="BE278">
        <v>25.8</v>
      </c>
      <c r="BF278">
        <v>234581.3</v>
      </c>
      <c r="BG278">
        <v>11485</v>
      </c>
      <c r="BH278">
        <v>1.4</v>
      </c>
      <c r="BI278">
        <v>3001809</v>
      </c>
      <c r="BJ278">
        <v>577211.5</v>
      </c>
      <c r="BK278">
        <v>3579020.5</v>
      </c>
      <c r="BL278">
        <v>0</v>
      </c>
      <c r="BM278">
        <v>9.1</v>
      </c>
      <c r="BN278">
        <v>13.01</v>
      </c>
      <c r="BO278">
        <v>0</v>
      </c>
      <c r="BP278">
        <v>22.11</v>
      </c>
      <c r="BQ278">
        <v>10.02</v>
      </c>
      <c r="BR278">
        <v>14.82</v>
      </c>
      <c r="BS278">
        <v>0</v>
      </c>
      <c r="BT278">
        <v>24.84</v>
      </c>
      <c r="BU278">
        <v>171983470</v>
      </c>
      <c r="BV278">
        <v>160714180</v>
      </c>
      <c r="BW278">
        <v>3782642.8</v>
      </c>
      <c r="BX278">
        <v>10437</v>
      </c>
      <c r="BY278">
        <v>0</v>
      </c>
      <c r="BZ278">
        <v>0</v>
      </c>
      <c r="CA278">
        <v>1269793</v>
      </c>
      <c r="CB278">
        <v>0</v>
      </c>
      <c r="CC278">
        <v>0</v>
      </c>
      <c r="CD278">
        <v>4313792</v>
      </c>
      <c r="CE278">
        <v>4362591</v>
      </c>
      <c r="CF278">
        <v>0</v>
      </c>
      <c r="CG278">
        <v>1290.8</v>
      </c>
      <c r="CH278">
        <v>0</v>
      </c>
      <c r="CI278">
        <v>1489984.9</v>
      </c>
      <c r="CJ278">
        <v>0</v>
      </c>
      <c r="CK278">
        <v>0</v>
      </c>
      <c r="CL278">
        <v>352550.1</v>
      </c>
      <c r="CM278">
        <v>0</v>
      </c>
      <c r="CN278">
        <v>19717996</v>
      </c>
      <c r="CO278">
        <v>136682400</v>
      </c>
      <c r="CP278">
        <v>0</v>
      </c>
      <c r="CQ278">
        <v>1888.9</v>
      </c>
      <c r="CR278">
        <v>5.6</v>
      </c>
      <c r="CS278">
        <v>0</v>
      </c>
      <c r="CT278">
        <v>2786</v>
      </c>
      <c r="CU278">
        <v>0</v>
      </c>
      <c r="CV278">
        <v>0</v>
      </c>
      <c r="CW278">
        <v>3382.6</v>
      </c>
      <c r="CX278">
        <v>6463.9</v>
      </c>
      <c r="CY278">
        <v>0</v>
      </c>
      <c r="CZ278">
        <v>1093.7</v>
      </c>
      <c r="DA278">
        <v>0</v>
      </c>
      <c r="DB278">
        <v>861.8</v>
      </c>
      <c r="DC278">
        <v>0</v>
      </c>
      <c r="DD278">
        <v>0</v>
      </c>
      <c r="DE278">
        <v>258</v>
      </c>
      <c r="DF278">
        <v>0</v>
      </c>
      <c r="DG278">
        <v>10833.2</v>
      </c>
      <c r="DH278">
        <v>0</v>
      </c>
      <c r="DI278">
        <v>41454.400000000001</v>
      </c>
      <c r="DJ278">
        <v>10369.5</v>
      </c>
      <c r="DK278">
        <v>2580</v>
      </c>
      <c r="DL278">
        <v>0</v>
      </c>
      <c r="DM278">
        <v>0</v>
      </c>
      <c r="DN278">
        <v>0</v>
      </c>
      <c r="DO278">
        <v>0</v>
      </c>
      <c r="DP278">
        <v>0</v>
      </c>
      <c r="DQ278">
        <v>0</v>
      </c>
    </row>
    <row r="279" spans="1:121" x14ac:dyDescent="0.45">
      <c r="A279" t="s">
        <v>197</v>
      </c>
      <c r="B279">
        <v>2024</v>
      </c>
      <c r="C279">
        <v>56558348</v>
      </c>
      <c r="D279">
        <v>3340.6</v>
      </c>
      <c r="E279">
        <v>0</v>
      </c>
      <c r="F279">
        <v>1927379.8</v>
      </c>
      <c r="G279">
        <v>58489067.700000003</v>
      </c>
      <c r="H279">
        <v>54524491.299999997</v>
      </c>
      <c r="I279">
        <v>45268232.399999999</v>
      </c>
      <c r="J279">
        <v>59785850</v>
      </c>
      <c r="K279">
        <v>61248250</v>
      </c>
      <c r="L279">
        <v>3.5999999999999997E-2</v>
      </c>
      <c r="M279">
        <v>5.3999999999999999E-2</v>
      </c>
      <c r="N279">
        <v>0.14349999999999999</v>
      </c>
      <c r="O279">
        <v>56759.94</v>
      </c>
      <c r="P279">
        <v>10817.7</v>
      </c>
      <c r="Q279">
        <v>0.82</v>
      </c>
      <c r="R279">
        <v>0.83</v>
      </c>
      <c r="S279">
        <v>73</v>
      </c>
      <c r="T279">
        <v>1.4</v>
      </c>
      <c r="U279">
        <v>0.14000000000000001</v>
      </c>
      <c r="V279">
        <v>9.1</v>
      </c>
      <c r="W279">
        <v>382.5</v>
      </c>
      <c r="X279">
        <v>0.03</v>
      </c>
      <c r="Y279">
        <v>73.099999999999994</v>
      </c>
      <c r="Z279">
        <v>20.5</v>
      </c>
      <c r="AA279">
        <v>93.6</v>
      </c>
      <c r="AB279">
        <v>84</v>
      </c>
      <c r="AC279">
        <v>3.5</v>
      </c>
      <c r="AD279">
        <v>0.46</v>
      </c>
      <c r="AE279">
        <v>8.9</v>
      </c>
      <c r="AF279">
        <v>378.8</v>
      </c>
      <c r="AG279">
        <v>0.05</v>
      </c>
      <c r="AH279">
        <v>84.2</v>
      </c>
      <c r="AI279">
        <v>20.2</v>
      </c>
      <c r="AJ279">
        <v>104.4</v>
      </c>
      <c r="AK279">
        <v>293.5</v>
      </c>
      <c r="AL279">
        <v>8.6</v>
      </c>
      <c r="AM279">
        <v>1.02</v>
      </c>
      <c r="AN279">
        <v>31.9</v>
      </c>
      <c r="AO279">
        <v>1437.4</v>
      </c>
      <c r="AP279">
        <v>0.13</v>
      </c>
      <c r="AQ279">
        <v>294</v>
      </c>
      <c r="AR279">
        <v>74.8</v>
      </c>
      <c r="AS279">
        <v>368.8</v>
      </c>
      <c r="AT279">
        <v>635.79999999999995</v>
      </c>
      <c r="AU279">
        <v>44.8</v>
      </c>
      <c r="AV279">
        <v>6.29</v>
      </c>
      <c r="AW279">
        <v>45.9</v>
      </c>
      <c r="AX279">
        <v>2262.6999999999998</v>
      </c>
      <c r="AY279">
        <v>0.32</v>
      </c>
      <c r="AZ279">
        <v>638.9</v>
      </c>
      <c r="BA279">
        <v>113.4</v>
      </c>
      <c r="BB279">
        <v>752.3</v>
      </c>
      <c r="BC279">
        <v>4333347.0999999996</v>
      </c>
      <c r="BD279">
        <v>81.7</v>
      </c>
      <c r="BE279">
        <v>8.1999999999999993</v>
      </c>
      <c r="BF279">
        <v>538392.30000000005</v>
      </c>
      <c r="BG279">
        <v>22690.7</v>
      </c>
      <c r="BH279">
        <v>2</v>
      </c>
      <c r="BI279">
        <v>4338010.9000000004</v>
      </c>
      <c r="BJ279">
        <v>1215123.6000000001</v>
      </c>
      <c r="BK279">
        <v>5553134.4000000004</v>
      </c>
      <c r="BL279">
        <v>0</v>
      </c>
      <c r="BM279">
        <v>28.63</v>
      </c>
      <c r="BN279">
        <v>9.82</v>
      </c>
      <c r="BO279">
        <v>0</v>
      </c>
      <c r="BP279">
        <v>38.450000000000003</v>
      </c>
      <c r="BQ279">
        <v>30.29</v>
      </c>
      <c r="BR279">
        <v>10.58</v>
      </c>
      <c r="BS279">
        <v>0</v>
      </c>
      <c r="BT279">
        <v>40.869999999999997</v>
      </c>
      <c r="BU279">
        <v>59997030</v>
      </c>
      <c r="BV279">
        <v>13220835</v>
      </c>
      <c r="BW279">
        <v>2877</v>
      </c>
      <c r="BX279">
        <v>627057.80000000005</v>
      </c>
      <c r="BY279">
        <v>0</v>
      </c>
      <c r="BZ279">
        <v>0</v>
      </c>
      <c r="CA279">
        <v>0</v>
      </c>
      <c r="CB279">
        <v>0</v>
      </c>
      <c r="CC279">
        <v>0</v>
      </c>
      <c r="CD279">
        <v>354761.6</v>
      </c>
      <c r="CE279">
        <v>11052002</v>
      </c>
      <c r="CF279">
        <v>0</v>
      </c>
      <c r="CG279">
        <v>31530.9</v>
      </c>
      <c r="CH279">
        <v>145213.6</v>
      </c>
      <c r="CI279">
        <v>34917516</v>
      </c>
      <c r="CJ279">
        <v>0</v>
      </c>
      <c r="CK279">
        <v>0</v>
      </c>
      <c r="CL279">
        <v>0</v>
      </c>
      <c r="CM279">
        <v>0</v>
      </c>
      <c r="CN279">
        <v>2511450.7999999998</v>
      </c>
      <c r="CO279">
        <v>10354623</v>
      </c>
      <c r="CP279">
        <v>0</v>
      </c>
      <c r="CQ279">
        <v>6.2</v>
      </c>
      <c r="CR279">
        <v>103.5</v>
      </c>
      <c r="CS279">
        <v>0</v>
      </c>
      <c r="CT279">
        <v>0</v>
      </c>
      <c r="CU279">
        <v>0</v>
      </c>
      <c r="CV279">
        <v>0</v>
      </c>
      <c r="CW279">
        <v>286.8</v>
      </c>
      <c r="CX279">
        <v>3380.5</v>
      </c>
      <c r="CY279">
        <v>0</v>
      </c>
      <c r="CZ279">
        <v>753</v>
      </c>
      <c r="DA279">
        <v>19.5</v>
      </c>
      <c r="DB279">
        <v>8366</v>
      </c>
      <c r="DC279">
        <v>0</v>
      </c>
      <c r="DD279">
        <v>0</v>
      </c>
      <c r="DE279">
        <v>0</v>
      </c>
      <c r="DF279">
        <v>0</v>
      </c>
      <c r="DG279">
        <v>1137.4000000000001</v>
      </c>
      <c r="DH279">
        <v>0</v>
      </c>
      <c r="DI279">
        <v>3951.8</v>
      </c>
      <c r="DJ279">
        <v>12.5</v>
      </c>
      <c r="DK279">
        <v>0</v>
      </c>
      <c r="DL279">
        <v>0</v>
      </c>
      <c r="DM279">
        <v>0</v>
      </c>
      <c r="DN279">
        <v>0.13</v>
      </c>
      <c r="DO279">
        <v>0</v>
      </c>
      <c r="DP279">
        <v>0.23</v>
      </c>
      <c r="DQ279">
        <v>0</v>
      </c>
    </row>
    <row r="280" spans="1:121" x14ac:dyDescent="0.45">
      <c r="A280" t="s">
        <v>197</v>
      </c>
      <c r="B280">
        <v>2026</v>
      </c>
      <c r="C280">
        <v>58008884</v>
      </c>
      <c r="D280">
        <v>3947.8</v>
      </c>
      <c r="E280">
        <v>0</v>
      </c>
      <c r="F280">
        <v>2077030.3</v>
      </c>
      <c r="G280">
        <v>60089862.899999999</v>
      </c>
      <c r="H280">
        <v>55922869.799999997</v>
      </c>
      <c r="I280">
        <v>46827604</v>
      </c>
      <c r="J280">
        <v>66377930</v>
      </c>
      <c r="K280">
        <v>65376492</v>
      </c>
      <c r="L280">
        <v>3.5999999999999997E-2</v>
      </c>
      <c r="M280">
        <v>5.3999999999999999E-2</v>
      </c>
      <c r="N280">
        <v>0.14349999999999999</v>
      </c>
      <c r="O280">
        <v>66224.11</v>
      </c>
      <c r="P280">
        <v>11168.5</v>
      </c>
      <c r="Q280">
        <v>0.84</v>
      </c>
      <c r="R280">
        <v>0.85</v>
      </c>
      <c r="S280">
        <v>64.3</v>
      </c>
      <c r="T280">
        <v>1.2</v>
      </c>
      <c r="U280">
        <v>0.12</v>
      </c>
      <c r="V280">
        <v>8</v>
      </c>
      <c r="W280">
        <v>336.8</v>
      </c>
      <c r="X280">
        <v>0.03</v>
      </c>
      <c r="Y280">
        <v>64.400000000000006</v>
      </c>
      <c r="Z280">
        <v>18.100000000000001</v>
      </c>
      <c r="AA280">
        <v>82.5</v>
      </c>
      <c r="AB280">
        <v>69.900000000000006</v>
      </c>
      <c r="AC280">
        <v>2.8</v>
      </c>
      <c r="AD280">
        <v>0.36</v>
      </c>
      <c r="AE280">
        <v>7.6</v>
      </c>
      <c r="AF280">
        <v>320</v>
      </c>
      <c r="AG280">
        <v>0.04</v>
      </c>
      <c r="AH280">
        <v>70</v>
      </c>
      <c r="AI280">
        <v>17.2</v>
      </c>
      <c r="AJ280">
        <v>87.2</v>
      </c>
      <c r="AK280">
        <v>215.5</v>
      </c>
      <c r="AL280">
        <v>7.7</v>
      </c>
      <c r="AM280">
        <v>0.97</v>
      </c>
      <c r="AN280">
        <v>22.1</v>
      </c>
      <c r="AO280">
        <v>1010.7</v>
      </c>
      <c r="AP280">
        <v>0.1</v>
      </c>
      <c r="AQ280">
        <v>216</v>
      </c>
      <c r="AR280">
        <v>52.3</v>
      </c>
      <c r="AS280">
        <v>268.3</v>
      </c>
      <c r="AT280">
        <v>580.6</v>
      </c>
      <c r="AU280">
        <v>39.200000000000003</v>
      </c>
      <c r="AV280">
        <v>5.47</v>
      </c>
      <c r="AW280">
        <v>43.5</v>
      </c>
      <c r="AX280">
        <v>2125.5</v>
      </c>
      <c r="AY280">
        <v>0.28999999999999998</v>
      </c>
      <c r="AZ280">
        <v>583.20000000000005</v>
      </c>
      <c r="BA280">
        <v>106.9</v>
      </c>
      <c r="BB280">
        <v>690.1</v>
      </c>
      <c r="BC280">
        <v>3753638.8</v>
      </c>
      <c r="BD280">
        <v>70.7</v>
      </c>
      <c r="BE280">
        <v>7.1</v>
      </c>
      <c r="BF280">
        <v>469542.40000000002</v>
      </c>
      <c r="BG280">
        <v>19659</v>
      </c>
      <c r="BH280">
        <v>1.8</v>
      </c>
      <c r="BI280">
        <v>3757678.6</v>
      </c>
      <c r="BJ280">
        <v>1055859</v>
      </c>
      <c r="BK280">
        <v>4813537.5999999996</v>
      </c>
      <c r="BL280">
        <v>0</v>
      </c>
      <c r="BM280">
        <v>27.05</v>
      </c>
      <c r="BN280">
        <v>11.53</v>
      </c>
      <c r="BO280">
        <v>0</v>
      </c>
      <c r="BP280">
        <v>38.58</v>
      </c>
      <c r="BQ280">
        <v>28.64</v>
      </c>
      <c r="BR280">
        <v>12.41</v>
      </c>
      <c r="BS280">
        <v>0</v>
      </c>
      <c r="BT280">
        <v>41.04</v>
      </c>
      <c r="BU280">
        <v>59128076</v>
      </c>
      <c r="BV280">
        <v>13262259</v>
      </c>
      <c r="BW280">
        <v>3334.9</v>
      </c>
      <c r="BX280">
        <v>616557.6</v>
      </c>
      <c r="BY280">
        <v>0</v>
      </c>
      <c r="BZ280">
        <v>0</v>
      </c>
      <c r="CA280">
        <v>0</v>
      </c>
      <c r="CB280">
        <v>0</v>
      </c>
      <c r="CC280">
        <v>0</v>
      </c>
      <c r="CD280">
        <v>487064.3</v>
      </c>
      <c r="CE280">
        <v>9561773</v>
      </c>
      <c r="CF280">
        <v>0</v>
      </c>
      <c r="CG280">
        <v>29392.6</v>
      </c>
      <c r="CH280">
        <v>145213.6</v>
      </c>
      <c r="CI280">
        <v>35509548</v>
      </c>
      <c r="CJ280">
        <v>0</v>
      </c>
      <c r="CK280">
        <v>0</v>
      </c>
      <c r="CL280">
        <v>0</v>
      </c>
      <c r="CM280">
        <v>0</v>
      </c>
      <c r="CN280">
        <v>2476413.7999999998</v>
      </c>
      <c r="CO280">
        <v>10298781</v>
      </c>
      <c r="CP280">
        <v>0</v>
      </c>
      <c r="CQ280">
        <v>6.5</v>
      </c>
      <c r="CR280">
        <v>103.5</v>
      </c>
      <c r="CS280">
        <v>0</v>
      </c>
      <c r="CT280">
        <v>0</v>
      </c>
      <c r="CU280">
        <v>0</v>
      </c>
      <c r="CV280">
        <v>0</v>
      </c>
      <c r="CW280">
        <v>394.2</v>
      </c>
      <c r="CX280">
        <v>3380.5</v>
      </c>
      <c r="CY280">
        <v>0</v>
      </c>
      <c r="CZ280">
        <v>753</v>
      </c>
      <c r="DA280">
        <v>19.5</v>
      </c>
      <c r="DB280">
        <v>8603.1</v>
      </c>
      <c r="DC280">
        <v>0</v>
      </c>
      <c r="DD280">
        <v>0</v>
      </c>
      <c r="DE280">
        <v>0</v>
      </c>
      <c r="DF280">
        <v>0</v>
      </c>
      <c r="DG280">
        <v>1137.4000000000001</v>
      </c>
      <c r="DH280">
        <v>0</v>
      </c>
      <c r="DI280">
        <v>3951.8</v>
      </c>
      <c r="DJ280">
        <v>13.4</v>
      </c>
      <c r="DK280">
        <v>0</v>
      </c>
      <c r="DL280">
        <v>0</v>
      </c>
      <c r="DM280">
        <v>0</v>
      </c>
      <c r="DN280">
        <v>0.18</v>
      </c>
      <c r="DO280">
        <v>0</v>
      </c>
      <c r="DP280">
        <v>0.42</v>
      </c>
      <c r="DQ280">
        <v>0</v>
      </c>
    </row>
    <row r="281" spans="1:121" x14ac:dyDescent="0.45">
      <c r="A281" t="s">
        <v>197</v>
      </c>
      <c r="B281">
        <v>2028</v>
      </c>
      <c r="C281">
        <v>59723016</v>
      </c>
      <c r="D281">
        <v>4612.5</v>
      </c>
      <c r="E281">
        <v>0</v>
      </c>
      <c r="F281">
        <v>2385205.2999999998</v>
      </c>
      <c r="G281">
        <v>62112830.799999997</v>
      </c>
      <c r="H281">
        <v>57575365.200000003</v>
      </c>
      <c r="I281">
        <v>48756639.299999997</v>
      </c>
      <c r="J281">
        <v>79024170</v>
      </c>
      <c r="K281">
        <v>73541450</v>
      </c>
      <c r="L281">
        <v>3.5999999999999997E-2</v>
      </c>
      <c r="M281">
        <v>5.3999999999999999E-2</v>
      </c>
      <c r="N281">
        <v>0.14349999999999999</v>
      </c>
      <c r="O281">
        <v>62531.35</v>
      </c>
      <c r="P281">
        <v>11619.6</v>
      </c>
      <c r="Q281">
        <v>0.87</v>
      </c>
      <c r="R281">
        <v>0.89</v>
      </c>
      <c r="S281">
        <v>50.3</v>
      </c>
      <c r="T281">
        <v>0.9</v>
      </c>
      <c r="U281">
        <v>0.09</v>
      </c>
      <c r="V281">
        <v>6.4</v>
      </c>
      <c r="W281">
        <v>263.8</v>
      </c>
      <c r="X281">
        <v>0.02</v>
      </c>
      <c r="Y281">
        <v>50.4</v>
      </c>
      <c r="Z281">
        <v>14.3</v>
      </c>
      <c r="AA281">
        <v>64.7</v>
      </c>
      <c r="AB281">
        <v>54.9</v>
      </c>
      <c r="AC281">
        <v>2.7</v>
      </c>
      <c r="AD281">
        <v>0.35</v>
      </c>
      <c r="AE281">
        <v>5.7</v>
      </c>
      <c r="AF281">
        <v>236.8</v>
      </c>
      <c r="AG281">
        <v>0.03</v>
      </c>
      <c r="AH281">
        <v>55</v>
      </c>
      <c r="AI281">
        <v>12.8</v>
      </c>
      <c r="AJ281">
        <v>67.8</v>
      </c>
      <c r="AK281">
        <v>144.4</v>
      </c>
      <c r="AL281">
        <v>6.4</v>
      </c>
      <c r="AM281">
        <v>0.83</v>
      </c>
      <c r="AN281">
        <v>13.8</v>
      </c>
      <c r="AO281">
        <v>639.5</v>
      </c>
      <c r="AP281">
        <v>7.0000000000000007E-2</v>
      </c>
      <c r="AQ281">
        <v>144.80000000000001</v>
      </c>
      <c r="AR281">
        <v>32.9</v>
      </c>
      <c r="AS281">
        <v>177.6</v>
      </c>
      <c r="AT281">
        <v>505.6</v>
      </c>
      <c r="AU281">
        <v>33.4</v>
      </c>
      <c r="AV281">
        <v>4.66</v>
      </c>
      <c r="AW281">
        <v>38.799999999999997</v>
      </c>
      <c r="AX281">
        <v>1870.2</v>
      </c>
      <c r="AY281">
        <v>0.26</v>
      </c>
      <c r="AZ281">
        <v>507.9</v>
      </c>
      <c r="BA281">
        <v>94.6</v>
      </c>
      <c r="BB281">
        <v>602.5</v>
      </c>
      <c r="BC281">
        <v>2805269.1</v>
      </c>
      <c r="BD281">
        <v>52.9</v>
      </c>
      <c r="BE281">
        <v>5.3</v>
      </c>
      <c r="BF281">
        <v>356863.5</v>
      </c>
      <c r="BG281">
        <v>14699.2</v>
      </c>
      <c r="BH281">
        <v>1.3</v>
      </c>
      <c r="BI281">
        <v>2808288.2</v>
      </c>
      <c r="BJ281">
        <v>795265</v>
      </c>
      <c r="BK281">
        <v>3603553.2</v>
      </c>
      <c r="BL281">
        <v>0</v>
      </c>
      <c r="BM281">
        <v>23.31</v>
      </c>
      <c r="BN281">
        <v>11.02</v>
      </c>
      <c r="BO281">
        <v>0</v>
      </c>
      <c r="BP281">
        <v>34.33</v>
      </c>
      <c r="BQ281">
        <v>24.68</v>
      </c>
      <c r="BR281">
        <v>11.88</v>
      </c>
      <c r="BS281">
        <v>0</v>
      </c>
      <c r="BT281">
        <v>36.56</v>
      </c>
      <c r="BU281">
        <v>56662040</v>
      </c>
      <c r="BV281">
        <v>13356192</v>
      </c>
      <c r="BW281">
        <v>3893.9</v>
      </c>
      <c r="BX281">
        <v>596325.30000000005</v>
      </c>
      <c r="BY281">
        <v>0</v>
      </c>
      <c r="BZ281">
        <v>0</v>
      </c>
      <c r="CA281">
        <v>0</v>
      </c>
      <c r="CB281">
        <v>0</v>
      </c>
      <c r="CC281">
        <v>0</v>
      </c>
      <c r="CD281">
        <v>671086</v>
      </c>
      <c r="CE281">
        <v>7214319</v>
      </c>
      <c r="CF281">
        <v>0</v>
      </c>
      <c r="CG281">
        <v>815.5</v>
      </c>
      <c r="CH281">
        <v>1202616.6000000001</v>
      </c>
      <c r="CI281">
        <v>34287884</v>
      </c>
      <c r="CJ281">
        <v>0</v>
      </c>
      <c r="CK281">
        <v>0</v>
      </c>
      <c r="CL281">
        <v>0</v>
      </c>
      <c r="CM281">
        <v>0</v>
      </c>
      <c r="CN281">
        <v>2441865</v>
      </c>
      <c r="CO281">
        <v>10243240</v>
      </c>
      <c r="CP281">
        <v>0</v>
      </c>
      <c r="CQ281">
        <v>6.7</v>
      </c>
      <c r="CR281">
        <v>103.5</v>
      </c>
      <c r="CS281">
        <v>0</v>
      </c>
      <c r="CT281">
        <v>0</v>
      </c>
      <c r="CU281">
        <v>0</v>
      </c>
      <c r="CV281">
        <v>0</v>
      </c>
      <c r="CW281">
        <v>543.5</v>
      </c>
      <c r="CX281">
        <v>3380.5</v>
      </c>
      <c r="CY281">
        <v>0</v>
      </c>
      <c r="CZ281">
        <v>753</v>
      </c>
      <c r="DA281">
        <v>161.5</v>
      </c>
      <c r="DB281">
        <v>8652.5</v>
      </c>
      <c r="DC281">
        <v>0</v>
      </c>
      <c r="DD281">
        <v>0</v>
      </c>
      <c r="DE281">
        <v>0</v>
      </c>
      <c r="DF281">
        <v>0</v>
      </c>
      <c r="DG281">
        <v>1137.4000000000001</v>
      </c>
      <c r="DH281">
        <v>0</v>
      </c>
      <c r="DI281">
        <v>3951.8</v>
      </c>
      <c r="DJ281">
        <v>14.2</v>
      </c>
      <c r="DK281">
        <v>0</v>
      </c>
      <c r="DL281">
        <v>0</v>
      </c>
      <c r="DM281">
        <v>0</v>
      </c>
      <c r="DN281">
        <v>0.18</v>
      </c>
      <c r="DO281">
        <v>0</v>
      </c>
      <c r="DP281">
        <v>0.61</v>
      </c>
      <c r="DQ281">
        <v>0</v>
      </c>
    </row>
    <row r="282" spans="1:121" x14ac:dyDescent="0.45">
      <c r="A282" t="s">
        <v>197</v>
      </c>
      <c r="B282">
        <v>2030</v>
      </c>
      <c r="C282">
        <v>61703416</v>
      </c>
      <c r="D282">
        <v>94502.399999999994</v>
      </c>
      <c r="E282">
        <v>0</v>
      </c>
      <c r="F282">
        <v>2661409</v>
      </c>
      <c r="G282">
        <v>64459329.299999997</v>
      </c>
      <c r="H282">
        <v>59484567.399999999</v>
      </c>
      <c r="I282">
        <v>50625265.299999997</v>
      </c>
      <c r="J282">
        <v>93039150</v>
      </c>
      <c r="K282">
        <v>82060550</v>
      </c>
      <c r="L282">
        <v>3.5999999999999997E-2</v>
      </c>
      <c r="M282">
        <v>5.3999999999999999E-2</v>
      </c>
      <c r="N282">
        <v>0.14349999999999999</v>
      </c>
      <c r="O282">
        <v>63591.71</v>
      </c>
      <c r="P282">
        <v>12165.6</v>
      </c>
      <c r="Q282">
        <v>0.9</v>
      </c>
      <c r="R282">
        <v>0.92</v>
      </c>
      <c r="S282">
        <v>40.799999999999997</v>
      </c>
      <c r="T282">
        <v>0.8</v>
      </c>
      <c r="U282">
        <v>0.08</v>
      </c>
      <c r="V282">
        <v>5.0999999999999996</v>
      </c>
      <c r="W282">
        <v>213.6</v>
      </c>
      <c r="X282">
        <v>0.02</v>
      </c>
      <c r="Y282">
        <v>40.799999999999997</v>
      </c>
      <c r="Z282">
        <v>11.5</v>
      </c>
      <c r="AA282">
        <v>52.3</v>
      </c>
      <c r="AB282">
        <v>42.8</v>
      </c>
      <c r="AC282">
        <v>2.2999999999999998</v>
      </c>
      <c r="AD282">
        <v>0.3</v>
      </c>
      <c r="AE282">
        <v>4.2</v>
      </c>
      <c r="AF282">
        <v>179.1</v>
      </c>
      <c r="AG282">
        <v>0.03</v>
      </c>
      <c r="AH282">
        <v>43</v>
      </c>
      <c r="AI282">
        <v>9.6</v>
      </c>
      <c r="AJ282">
        <v>52.6</v>
      </c>
      <c r="AK282">
        <v>65.099999999999994</v>
      </c>
      <c r="AL282">
        <v>2.6</v>
      </c>
      <c r="AM282">
        <v>0.33</v>
      </c>
      <c r="AN282">
        <v>6.5</v>
      </c>
      <c r="AO282">
        <v>297.10000000000002</v>
      </c>
      <c r="AP282">
        <v>0.03</v>
      </c>
      <c r="AQ282">
        <v>65.2</v>
      </c>
      <c r="AR282">
        <v>15.3</v>
      </c>
      <c r="AS282">
        <v>80.599999999999994</v>
      </c>
      <c r="AT282">
        <v>435.1</v>
      </c>
      <c r="AU282">
        <v>29.9</v>
      </c>
      <c r="AV282">
        <v>4.18</v>
      </c>
      <c r="AW282">
        <v>32.799999999999997</v>
      </c>
      <c r="AX282">
        <v>1583.5</v>
      </c>
      <c r="AY282">
        <v>0.23</v>
      </c>
      <c r="AZ282">
        <v>437.2</v>
      </c>
      <c r="BA282">
        <v>80.099999999999994</v>
      </c>
      <c r="BB282">
        <v>517.20000000000005</v>
      </c>
      <c r="BC282">
        <v>2138668.2000000002</v>
      </c>
      <c r="BD282">
        <v>40.299999999999997</v>
      </c>
      <c r="BE282">
        <v>4</v>
      </c>
      <c r="BF282">
        <v>269842.09999999998</v>
      </c>
      <c r="BG282">
        <v>11203.7</v>
      </c>
      <c r="BH282">
        <v>1</v>
      </c>
      <c r="BI282">
        <v>2140969.9</v>
      </c>
      <c r="BJ282">
        <v>603986.5</v>
      </c>
      <c r="BK282">
        <v>2744956.4</v>
      </c>
      <c r="BL282">
        <v>0</v>
      </c>
      <c r="BM282">
        <v>21.95</v>
      </c>
      <c r="BN282">
        <v>11.32</v>
      </c>
      <c r="BO282">
        <v>0</v>
      </c>
      <c r="BP282">
        <v>33.270000000000003</v>
      </c>
      <c r="BQ282">
        <v>23.31</v>
      </c>
      <c r="BR282">
        <v>12.26</v>
      </c>
      <c r="BS282">
        <v>0</v>
      </c>
      <c r="BT282">
        <v>35.57</v>
      </c>
      <c r="BU282">
        <v>53484428</v>
      </c>
      <c r="BV282">
        <v>13834064</v>
      </c>
      <c r="BW282">
        <v>80852.2</v>
      </c>
      <c r="BX282">
        <v>407555.2</v>
      </c>
      <c r="BY282">
        <v>0</v>
      </c>
      <c r="BZ282">
        <v>0</v>
      </c>
      <c r="CA282">
        <v>0</v>
      </c>
      <c r="CB282">
        <v>0</v>
      </c>
      <c r="CC282">
        <v>0</v>
      </c>
      <c r="CD282">
        <v>935407.1</v>
      </c>
      <c r="CE282">
        <v>5444003.5</v>
      </c>
      <c r="CF282">
        <v>0</v>
      </c>
      <c r="CG282">
        <v>19998.3</v>
      </c>
      <c r="CH282">
        <v>1202616.6000000001</v>
      </c>
      <c r="CI282">
        <v>32495338</v>
      </c>
      <c r="CJ282">
        <v>0</v>
      </c>
      <c r="CK282">
        <v>0</v>
      </c>
      <c r="CL282">
        <v>0</v>
      </c>
      <c r="CM282">
        <v>0</v>
      </c>
      <c r="CN282">
        <v>2733462</v>
      </c>
      <c r="CO282">
        <v>10165195</v>
      </c>
      <c r="CP282">
        <v>0</v>
      </c>
      <c r="CQ282">
        <v>71</v>
      </c>
      <c r="CR282">
        <v>81</v>
      </c>
      <c r="CS282">
        <v>0</v>
      </c>
      <c r="CT282">
        <v>0</v>
      </c>
      <c r="CU282">
        <v>0</v>
      </c>
      <c r="CV282">
        <v>0</v>
      </c>
      <c r="CW282">
        <v>757.7</v>
      </c>
      <c r="CX282">
        <v>3048.7</v>
      </c>
      <c r="CY282">
        <v>0</v>
      </c>
      <c r="CZ282">
        <v>753</v>
      </c>
      <c r="DA282">
        <v>161.5</v>
      </c>
      <c r="DB282">
        <v>8661.2999999999993</v>
      </c>
      <c r="DC282">
        <v>0</v>
      </c>
      <c r="DD282">
        <v>0</v>
      </c>
      <c r="DE282">
        <v>0</v>
      </c>
      <c r="DF282">
        <v>0</v>
      </c>
      <c r="DG282">
        <v>1268.9000000000001</v>
      </c>
      <c r="DH282">
        <v>0</v>
      </c>
      <c r="DI282">
        <v>3926.8</v>
      </c>
      <c r="DJ282">
        <v>281.60000000000002</v>
      </c>
      <c r="DK282">
        <v>0</v>
      </c>
      <c r="DL282">
        <v>0</v>
      </c>
      <c r="DM282">
        <v>0</v>
      </c>
      <c r="DN282">
        <v>0.24</v>
      </c>
      <c r="DO282">
        <v>0</v>
      </c>
      <c r="DP282">
        <v>0.8</v>
      </c>
      <c r="DQ282">
        <v>0</v>
      </c>
    </row>
    <row r="283" spans="1:121" x14ac:dyDescent="0.45">
      <c r="A283" t="s">
        <v>197</v>
      </c>
      <c r="B283">
        <v>2035</v>
      </c>
      <c r="C283">
        <v>67367736</v>
      </c>
      <c r="D283">
        <v>1416318</v>
      </c>
      <c r="E283">
        <v>0</v>
      </c>
      <c r="F283">
        <v>2532716.1</v>
      </c>
      <c r="G283">
        <v>71316770.599999994</v>
      </c>
      <c r="H283">
        <v>64945242.700000003</v>
      </c>
      <c r="I283">
        <v>52638454.600000001</v>
      </c>
      <c r="J283">
        <v>90427896</v>
      </c>
      <c r="K283">
        <v>77104150</v>
      </c>
      <c r="L283">
        <v>3.5900000000000001E-2</v>
      </c>
      <c r="M283">
        <v>5.3999999999999999E-2</v>
      </c>
      <c r="N283">
        <v>0.14349999999999999</v>
      </c>
      <c r="O283">
        <v>93726.54</v>
      </c>
      <c r="P283">
        <v>13742.7</v>
      </c>
      <c r="Q283">
        <v>0.91</v>
      </c>
      <c r="R283">
        <v>0.93</v>
      </c>
      <c r="S283">
        <v>35.1</v>
      </c>
      <c r="T283">
        <v>0.7</v>
      </c>
      <c r="U283">
        <v>7.0000000000000007E-2</v>
      </c>
      <c r="V283">
        <v>4.3</v>
      </c>
      <c r="W283">
        <v>183.5</v>
      </c>
      <c r="X283">
        <v>0.02</v>
      </c>
      <c r="Y283">
        <v>35.1</v>
      </c>
      <c r="Z283">
        <v>9.8000000000000007</v>
      </c>
      <c r="AA283">
        <v>44.9</v>
      </c>
      <c r="AB283">
        <v>37.799999999999997</v>
      </c>
      <c r="AC283">
        <v>1.9</v>
      </c>
      <c r="AD283">
        <v>0.26</v>
      </c>
      <c r="AE283">
        <v>3.6</v>
      </c>
      <c r="AF283">
        <v>159.30000000000001</v>
      </c>
      <c r="AG283">
        <v>0.02</v>
      </c>
      <c r="AH283">
        <v>38</v>
      </c>
      <c r="AI283">
        <v>8.4</v>
      </c>
      <c r="AJ283">
        <v>46.4</v>
      </c>
      <c r="AK283">
        <v>40</v>
      </c>
      <c r="AL283">
        <v>1.3</v>
      </c>
      <c r="AM283">
        <v>0.16</v>
      </c>
      <c r="AN283">
        <v>4.3</v>
      </c>
      <c r="AO283">
        <v>192.3</v>
      </c>
      <c r="AP283">
        <v>0.02</v>
      </c>
      <c r="AQ283">
        <v>40.1</v>
      </c>
      <c r="AR283">
        <v>10</v>
      </c>
      <c r="AS283">
        <v>50.1</v>
      </c>
      <c r="AT283">
        <v>361.5</v>
      </c>
      <c r="AU283">
        <v>22.1</v>
      </c>
      <c r="AV283">
        <v>3.05</v>
      </c>
      <c r="AW283">
        <v>30.2</v>
      </c>
      <c r="AX283">
        <v>1403.6</v>
      </c>
      <c r="AY283">
        <v>0.2</v>
      </c>
      <c r="AZ283">
        <v>363</v>
      </c>
      <c r="BA283">
        <v>72.099999999999994</v>
      </c>
      <c r="BB283">
        <v>435.1</v>
      </c>
      <c r="BC283">
        <v>1991472</v>
      </c>
      <c r="BD283">
        <v>37.5</v>
      </c>
      <c r="BE283">
        <v>3.8</v>
      </c>
      <c r="BF283">
        <v>246263.2</v>
      </c>
      <c r="BG283">
        <v>10426.6</v>
      </c>
      <c r="BH283">
        <v>0.9</v>
      </c>
      <c r="BI283">
        <v>1993615.3</v>
      </c>
      <c r="BJ283">
        <v>557224.9</v>
      </c>
      <c r="BK283">
        <v>2550840.2000000002</v>
      </c>
      <c r="BL283">
        <v>0</v>
      </c>
      <c r="BM283">
        <v>19.55</v>
      </c>
      <c r="BN283">
        <v>16.86</v>
      </c>
      <c r="BO283">
        <v>0</v>
      </c>
      <c r="BP283">
        <v>36.409999999999997</v>
      </c>
      <c r="BQ283">
        <v>21.04</v>
      </c>
      <c r="BR283">
        <v>18.8</v>
      </c>
      <c r="BS283">
        <v>0</v>
      </c>
      <c r="BT283">
        <v>39.840000000000003</v>
      </c>
      <c r="BU283">
        <v>57969036</v>
      </c>
      <c r="BV283">
        <v>18678316</v>
      </c>
      <c r="BW283">
        <v>1199158.5</v>
      </c>
      <c r="BX283">
        <v>273893.59999999998</v>
      </c>
      <c r="BY283">
        <v>0</v>
      </c>
      <c r="BZ283">
        <v>0</v>
      </c>
      <c r="CA283">
        <v>0</v>
      </c>
      <c r="CB283">
        <v>0</v>
      </c>
      <c r="CC283">
        <v>0</v>
      </c>
      <c r="CD283">
        <v>1402393.4</v>
      </c>
      <c r="CE283">
        <v>4995438</v>
      </c>
      <c r="CF283">
        <v>0</v>
      </c>
      <c r="CG283">
        <v>49734.400000000001</v>
      </c>
      <c r="CH283">
        <v>1202616.6000000001</v>
      </c>
      <c r="CI283">
        <v>31569882</v>
      </c>
      <c r="CJ283">
        <v>0</v>
      </c>
      <c r="CK283">
        <v>0</v>
      </c>
      <c r="CL283">
        <v>0</v>
      </c>
      <c r="CM283">
        <v>0</v>
      </c>
      <c r="CN283">
        <v>5797418.5</v>
      </c>
      <c r="CO283">
        <v>11478504</v>
      </c>
      <c r="CP283">
        <v>0</v>
      </c>
      <c r="CQ283">
        <v>1159.0999999999999</v>
      </c>
      <c r="CR283">
        <v>65.7</v>
      </c>
      <c r="CS283">
        <v>0</v>
      </c>
      <c r="CT283">
        <v>0</v>
      </c>
      <c r="CU283">
        <v>0</v>
      </c>
      <c r="CV283">
        <v>0</v>
      </c>
      <c r="CW283">
        <v>1146.4000000000001</v>
      </c>
      <c r="CX283">
        <v>2911.7</v>
      </c>
      <c r="CY283">
        <v>0</v>
      </c>
      <c r="CZ283">
        <v>753</v>
      </c>
      <c r="DA283">
        <v>161.5</v>
      </c>
      <c r="DB283">
        <v>8670</v>
      </c>
      <c r="DC283">
        <v>0</v>
      </c>
      <c r="DD283">
        <v>0</v>
      </c>
      <c r="DE283">
        <v>0</v>
      </c>
      <c r="DF283">
        <v>0</v>
      </c>
      <c r="DG283">
        <v>2522</v>
      </c>
      <c r="DH283">
        <v>0</v>
      </c>
      <c r="DI283">
        <v>4224.1000000000004</v>
      </c>
      <c r="DJ283">
        <v>4955.3999999999996</v>
      </c>
      <c r="DK283">
        <v>0</v>
      </c>
      <c r="DL283">
        <v>0</v>
      </c>
      <c r="DM283">
        <v>0</v>
      </c>
      <c r="DN283">
        <v>0.31</v>
      </c>
      <c r="DO283">
        <v>0</v>
      </c>
      <c r="DP283">
        <v>0.9</v>
      </c>
      <c r="DQ283">
        <v>0</v>
      </c>
    </row>
    <row r="284" spans="1:121" x14ac:dyDescent="0.45">
      <c r="A284" t="s">
        <v>197</v>
      </c>
      <c r="B284">
        <v>2040</v>
      </c>
      <c r="C284">
        <v>74456456</v>
      </c>
      <c r="D284">
        <v>3840776.5</v>
      </c>
      <c r="E284">
        <v>0</v>
      </c>
      <c r="F284">
        <v>2138465.2999999998</v>
      </c>
      <c r="G284">
        <v>80435696.400000006</v>
      </c>
      <c r="H284">
        <v>71779102</v>
      </c>
      <c r="I284">
        <v>50090148.899999999</v>
      </c>
      <c r="J284">
        <v>78675610</v>
      </c>
      <c r="K284">
        <v>65938710</v>
      </c>
      <c r="L284">
        <v>3.5900000000000001E-2</v>
      </c>
      <c r="M284">
        <v>5.3999999999999999E-2</v>
      </c>
      <c r="N284">
        <v>0.14349999999999999</v>
      </c>
      <c r="O284">
        <v>90233.43</v>
      </c>
      <c r="P284">
        <v>14908.2</v>
      </c>
      <c r="Q284">
        <v>0.95</v>
      </c>
      <c r="R284">
        <v>1</v>
      </c>
      <c r="S284">
        <v>20.100000000000001</v>
      </c>
      <c r="T284">
        <v>0.4</v>
      </c>
      <c r="U284">
        <v>0.04</v>
      </c>
      <c r="V284">
        <v>2.5</v>
      </c>
      <c r="W284">
        <v>105.2</v>
      </c>
      <c r="X284">
        <v>0.01</v>
      </c>
      <c r="Y284">
        <v>20.100000000000001</v>
      </c>
      <c r="Z284">
        <v>5.7</v>
      </c>
      <c r="AA284">
        <v>25.8</v>
      </c>
      <c r="AB284">
        <v>0</v>
      </c>
      <c r="AC284">
        <v>0</v>
      </c>
      <c r="AD284">
        <v>0</v>
      </c>
      <c r="AE284">
        <v>0</v>
      </c>
      <c r="AF284">
        <v>0</v>
      </c>
      <c r="AG284">
        <v>0</v>
      </c>
      <c r="AH284">
        <v>0</v>
      </c>
      <c r="AI284">
        <v>0</v>
      </c>
      <c r="AJ284">
        <v>0</v>
      </c>
      <c r="AK284">
        <v>14.5</v>
      </c>
      <c r="AL284">
        <v>0.4</v>
      </c>
      <c r="AM284">
        <v>0.05</v>
      </c>
      <c r="AN284">
        <v>1.6</v>
      </c>
      <c r="AO284">
        <v>70.900000000000006</v>
      </c>
      <c r="AP284">
        <v>0.01</v>
      </c>
      <c r="AQ284">
        <v>14.5</v>
      </c>
      <c r="AR284">
        <v>3.7</v>
      </c>
      <c r="AS284">
        <v>18.2</v>
      </c>
      <c r="AT284">
        <v>352.9</v>
      </c>
      <c r="AU284">
        <v>21.8</v>
      </c>
      <c r="AV284">
        <v>3</v>
      </c>
      <c r="AW284">
        <v>28.8</v>
      </c>
      <c r="AX284">
        <v>1363.4</v>
      </c>
      <c r="AY284">
        <v>0.18</v>
      </c>
      <c r="AZ284">
        <v>354.3</v>
      </c>
      <c r="BA284">
        <v>69.5</v>
      </c>
      <c r="BB284">
        <v>423.8</v>
      </c>
      <c r="BC284">
        <v>1324114.6000000001</v>
      </c>
      <c r="BD284">
        <v>25</v>
      </c>
      <c r="BE284">
        <v>2.5</v>
      </c>
      <c r="BF284">
        <v>166799.70000000001</v>
      </c>
      <c r="BG284">
        <v>6936.2</v>
      </c>
      <c r="BH284">
        <v>0.6</v>
      </c>
      <c r="BI284">
        <v>1325539.6000000001</v>
      </c>
      <c r="BJ284">
        <v>373668.8</v>
      </c>
      <c r="BK284">
        <v>1699208.5</v>
      </c>
      <c r="BL284">
        <v>0</v>
      </c>
      <c r="BM284">
        <v>17.510000000000002</v>
      </c>
      <c r="BN284">
        <v>16.14</v>
      </c>
      <c r="BO284">
        <v>0</v>
      </c>
      <c r="BP284">
        <v>33.659999999999997</v>
      </c>
      <c r="BQ284">
        <v>19.02</v>
      </c>
      <c r="BR284">
        <v>18.53</v>
      </c>
      <c r="BS284">
        <v>0</v>
      </c>
      <c r="BT284">
        <v>37.56</v>
      </c>
      <c r="BU284">
        <v>67640130</v>
      </c>
      <c r="BV284">
        <v>30345548</v>
      </c>
      <c r="BW284">
        <v>3264876</v>
      </c>
      <c r="BX284">
        <v>257805.9</v>
      </c>
      <c r="BY284">
        <v>0</v>
      </c>
      <c r="BZ284">
        <v>0</v>
      </c>
      <c r="CA284">
        <v>0</v>
      </c>
      <c r="CB284">
        <v>0</v>
      </c>
      <c r="CC284">
        <v>0</v>
      </c>
      <c r="CD284">
        <v>1479224.4</v>
      </c>
      <c r="CE284">
        <v>3280548.2</v>
      </c>
      <c r="CF284">
        <v>0</v>
      </c>
      <c r="CG284">
        <v>79066.2</v>
      </c>
      <c r="CH284">
        <v>1202616.6000000001</v>
      </c>
      <c r="CI284">
        <v>29209668</v>
      </c>
      <c r="CJ284">
        <v>0</v>
      </c>
      <c r="CK284">
        <v>0</v>
      </c>
      <c r="CL284">
        <v>0</v>
      </c>
      <c r="CM284">
        <v>0</v>
      </c>
      <c r="CN284">
        <v>14395787</v>
      </c>
      <c r="CO284">
        <v>14470536</v>
      </c>
      <c r="CP284">
        <v>0</v>
      </c>
      <c r="CQ284">
        <v>3457.1</v>
      </c>
      <c r="CR284">
        <v>65.7</v>
      </c>
      <c r="CS284">
        <v>0</v>
      </c>
      <c r="CT284">
        <v>0</v>
      </c>
      <c r="CU284">
        <v>0</v>
      </c>
      <c r="CV284">
        <v>0</v>
      </c>
      <c r="CW284">
        <v>1242.2</v>
      </c>
      <c r="CX284">
        <v>2043.3</v>
      </c>
      <c r="CY284">
        <v>0</v>
      </c>
      <c r="CZ284">
        <v>729</v>
      </c>
      <c r="DA284">
        <v>161.5</v>
      </c>
      <c r="DB284">
        <v>8678.7999999999993</v>
      </c>
      <c r="DC284">
        <v>0</v>
      </c>
      <c r="DD284">
        <v>0</v>
      </c>
      <c r="DE284">
        <v>0</v>
      </c>
      <c r="DF284">
        <v>0</v>
      </c>
      <c r="DG284">
        <v>5968.1</v>
      </c>
      <c r="DH284">
        <v>0</v>
      </c>
      <c r="DI284">
        <v>4291.8</v>
      </c>
      <c r="DJ284">
        <v>16055</v>
      </c>
      <c r="DK284">
        <v>0</v>
      </c>
      <c r="DL284">
        <v>0</v>
      </c>
      <c r="DM284">
        <v>0</v>
      </c>
      <c r="DN284">
        <v>0.34</v>
      </c>
      <c r="DO284">
        <v>0</v>
      </c>
      <c r="DP284">
        <v>1</v>
      </c>
      <c r="DQ284">
        <v>0</v>
      </c>
    </row>
    <row r="285" spans="1:121" x14ac:dyDescent="0.45">
      <c r="A285" t="s">
        <v>197</v>
      </c>
      <c r="B285">
        <v>2045</v>
      </c>
      <c r="C285">
        <v>81596460</v>
      </c>
      <c r="D285">
        <v>6792961.5</v>
      </c>
      <c r="E285">
        <v>0</v>
      </c>
      <c r="F285">
        <v>2535444.2000000002</v>
      </c>
      <c r="G285">
        <v>90924872.700000003</v>
      </c>
      <c r="H285">
        <v>78662391.900000006</v>
      </c>
      <c r="I285">
        <v>51464674.5</v>
      </c>
      <c r="J285">
        <v>93954890</v>
      </c>
      <c r="K285">
        <v>79410540</v>
      </c>
      <c r="L285">
        <v>3.5900000000000001E-2</v>
      </c>
      <c r="M285">
        <v>5.3999999999999999E-2</v>
      </c>
      <c r="N285">
        <v>0.14349999999999999</v>
      </c>
      <c r="O285">
        <v>92338.92</v>
      </c>
      <c r="P285">
        <v>16610.099999999999</v>
      </c>
      <c r="Q285">
        <v>0.96</v>
      </c>
      <c r="R285">
        <v>1</v>
      </c>
      <c r="S285">
        <v>18.100000000000001</v>
      </c>
      <c r="T285">
        <v>0.3</v>
      </c>
      <c r="U285">
        <v>0.03</v>
      </c>
      <c r="V285">
        <v>2.2999999999999998</v>
      </c>
      <c r="W285">
        <v>94.8</v>
      </c>
      <c r="X285">
        <v>0.01</v>
      </c>
      <c r="Y285">
        <v>18.100000000000001</v>
      </c>
      <c r="Z285">
        <v>5.0999999999999996</v>
      </c>
      <c r="AA285">
        <v>23.2</v>
      </c>
      <c r="AB285">
        <v>0</v>
      </c>
      <c r="AC285">
        <v>0</v>
      </c>
      <c r="AD285">
        <v>0</v>
      </c>
      <c r="AE285">
        <v>0</v>
      </c>
      <c r="AF285">
        <v>0</v>
      </c>
      <c r="AG285">
        <v>0</v>
      </c>
      <c r="AH285">
        <v>0</v>
      </c>
      <c r="AI285">
        <v>0</v>
      </c>
      <c r="AJ285">
        <v>0</v>
      </c>
      <c r="AK285">
        <v>0</v>
      </c>
      <c r="AL285">
        <v>0</v>
      </c>
      <c r="AM285">
        <v>0</v>
      </c>
      <c r="AN285">
        <v>0</v>
      </c>
      <c r="AO285">
        <v>0</v>
      </c>
      <c r="AP285">
        <v>0</v>
      </c>
      <c r="AQ285">
        <v>0</v>
      </c>
      <c r="AR285">
        <v>0</v>
      </c>
      <c r="AS285">
        <v>0</v>
      </c>
      <c r="AT285">
        <v>296.8</v>
      </c>
      <c r="AU285">
        <v>17.399999999999999</v>
      </c>
      <c r="AV285">
        <v>2.39</v>
      </c>
      <c r="AW285">
        <v>25.6</v>
      </c>
      <c r="AX285">
        <v>1175.3</v>
      </c>
      <c r="AY285">
        <v>0.16</v>
      </c>
      <c r="AZ285">
        <v>298</v>
      </c>
      <c r="BA285">
        <v>60.7</v>
      </c>
      <c r="BB285">
        <v>358.7</v>
      </c>
      <c r="BC285">
        <v>1341936.7</v>
      </c>
      <c r="BD285">
        <v>25.3</v>
      </c>
      <c r="BE285">
        <v>2.5</v>
      </c>
      <c r="BF285">
        <v>168360.6</v>
      </c>
      <c r="BG285">
        <v>7028.7</v>
      </c>
      <c r="BH285">
        <v>0.6</v>
      </c>
      <c r="BI285">
        <v>1343380.9</v>
      </c>
      <c r="BJ285">
        <v>377988.8</v>
      </c>
      <c r="BK285">
        <v>1721369.8</v>
      </c>
      <c r="BL285">
        <v>0</v>
      </c>
      <c r="BM285">
        <v>15.51</v>
      </c>
      <c r="BN285">
        <v>16.260000000000002</v>
      </c>
      <c r="BO285">
        <v>0.46</v>
      </c>
      <c r="BP285">
        <v>32.24</v>
      </c>
      <c r="BQ285">
        <v>17.059999999999999</v>
      </c>
      <c r="BR285">
        <v>19.27</v>
      </c>
      <c r="BS285">
        <v>0.5</v>
      </c>
      <c r="BT285">
        <v>36.83</v>
      </c>
      <c r="BU285">
        <v>76315220</v>
      </c>
      <c r="BV285">
        <v>39460200</v>
      </c>
      <c r="BW285">
        <v>5787616.5</v>
      </c>
      <c r="BX285">
        <v>241720.4</v>
      </c>
      <c r="BY285">
        <v>0</v>
      </c>
      <c r="BZ285">
        <v>0</v>
      </c>
      <c r="CA285">
        <v>0</v>
      </c>
      <c r="CB285">
        <v>0</v>
      </c>
      <c r="CC285">
        <v>0</v>
      </c>
      <c r="CD285">
        <v>1546546.5</v>
      </c>
      <c r="CE285">
        <v>3316913.2</v>
      </c>
      <c r="CF285">
        <v>0</v>
      </c>
      <c r="CG285">
        <v>72273.8</v>
      </c>
      <c r="CH285">
        <v>1070807.5</v>
      </c>
      <c r="CI285">
        <v>26365688</v>
      </c>
      <c r="CJ285">
        <v>0</v>
      </c>
      <c r="CK285">
        <v>0</v>
      </c>
      <c r="CL285">
        <v>0</v>
      </c>
      <c r="CM285">
        <v>0</v>
      </c>
      <c r="CN285">
        <v>21198660</v>
      </c>
      <c r="CO285">
        <v>16714990</v>
      </c>
      <c r="CP285">
        <v>0</v>
      </c>
      <c r="CQ285">
        <v>5797.7</v>
      </c>
      <c r="CR285">
        <v>65.7</v>
      </c>
      <c r="CS285">
        <v>0</v>
      </c>
      <c r="CT285">
        <v>0</v>
      </c>
      <c r="CU285">
        <v>0</v>
      </c>
      <c r="CV285">
        <v>0</v>
      </c>
      <c r="CW285">
        <v>1333</v>
      </c>
      <c r="CX285">
        <v>2043.3</v>
      </c>
      <c r="CY285">
        <v>0</v>
      </c>
      <c r="CZ285">
        <v>729</v>
      </c>
      <c r="DA285">
        <v>143.80000000000001</v>
      </c>
      <c r="DB285">
        <v>8681.2000000000007</v>
      </c>
      <c r="DC285">
        <v>0</v>
      </c>
      <c r="DD285">
        <v>0</v>
      </c>
      <c r="DE285">
        <v>0</v>
      </c>
      <c r="DF285">
        <v>0</v>
      </c>
      <c r="DG285">
        <v>8776.2000000000007</v>
      </c>
      <c r="DH285">
        <v>0</v>
      </c>
      <c r="DI285">
        <v>4626.6000000000004</v>
      </c>
      <c r="DJ285">
        <v>28777.3</v>
      </c>
      <c r="DK285">
        <v>0</v>
      </c>
      <c r="DL285">
        <v>0</v>
      </c>
      <c r="DM285">
        <v>0</v>
      </c>
      <c r="DN285">
        <v>0.34</v>
      </c>
      <c r="DO285">
        <v>1</v>
      </c>
      <c r="DP285">
        <v>1</v>
      </c>
      <c r="DQ285">
        <v>0</v>
      </c>
    </row>
    <row r="286" spans="1:121" x14ac:dyDescent="0.45">
      <c r="A286" t="s">
        <v>197</v>
      </c>
      <c r="B286">
        <v>2050</v>
      </c>
      <c r="C286">
        <v>88774850</v>
      </c>
      <c r="D286">
        <v>8602949</v>
      </c>
      <c r="E286">
        <v>0</v>
      </c>
      <c r="F286">
        <v>2603438.7000000002</v>
      </c>
      <c r="G286">
        <v>99981238.400000006</v>
      </c>
      <c r="H286">
        <v>85582645.700000003</v>
      </c>
      <c r="I286">
        <v>42606346.399999999</v>
      </c>
      <c r="J286">
        <v>92184270</v>
      </c>
      <c r="K286">
        <v>87838710</v>
      </c>
      <c r="L286">
        <v>3.5900000000000001E-2</v>
      </c>
      <c r="M286">
        <v>5.3999999999999999E-2</v>
      </c>
      <c r="N286">
        <v>0.14349999999999999</v>
      </c>
      <c r="O286">
        <v>92872.01</v>
      </c>
      <c r="P286">
        <v>18224.5</v>
      </c>
      <c r="Q286">
        <v>0.96</v>
      </c>
      <c r="R286">
        <v>1</v>
      </c>
      <c r="S286">
        <v>16.899999999999999</v>
      </c>
      <c r="T286">
        <v>0.3</v>
      </c>
      <c r="U286">
        <v>0.03</v>
      </c>
      <c r="V286">
        <v>2.1</v>
      </c>
      <c r="W286">
        <v>88.6</v>
      </c>
      <c r="X286">
        <v>0.01</v>
      </c>
      <c r="Y286">
        <v>16.899999999999999</v>
      </c>
      <c r="Z286">
        <v>4.7</v>
      </c>
      <c r="AA286">
        <v>21.7</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303.8</v>
      </c>
      <c r="AU286">
        <v>15.8</v>
      </c>
      <c r="AV286">
        <v>2.13</v>
      </c>
      <c r="AW286">
        <v>27.6</v>
      </c>
      <c r="AX286">
        <v>1270.3</v>
      </c>
      <c r="AY286">
        <v>0.16</v>
      </c>
      <c r="AZ286">
        <v>304.8</v>
      </c>
      <c r="BA286">
        <v>65.5</v>
      </c>
      <c r="BB286">
        <v>370.3</v>
      </c>
      <c r="BC286">
        <v>1564950.6</v>
      </c>
      <c r="BD286">
        <v>29.5</v>
      </c>
      <c r="BE286">
        <v>2.9</v>
      </c>
      <c r="BF286">
        <v>194838</v>
      </c>
      <c r="BG286">
        <v>8195</v>
      </c>
      <c r="BH286">
        <v>0.7</v>
      </c>
      <c r="BI286">
        <v>1566634.9</v>
      </c>
      <c r="BJ286">
        <v>439248.5</v>
      </c>
      <c r="BK286">
        <v>2005883.4</v>
      </c>
      <c r="BL286">
        <v>0</v>
      </c>
      <c r="BM286">
        <v>16.39</v>
      </c>
      <c r="BN286">
        <v>16.02</v>
      </c>
      <c r="BO286">
        <v>0</v>
      </c>
      <c r="BP286">
        <v>32.409999999999997</v>
      </c>
      <c r="BQ286">
        <v>18.149999999999999</v>
      </c>
      <c r="BR286">
        <v>19.149999999999999</v>
      </c>
      <c r="BS286">
        <v>0</v>
      </c>
      <c r="BT286">
        <v>37.299999999999997</v>
      </c>
      <c r="BU286">
        <v>95626830</v>
      </c>
      <c r="BV286">
        <v>57374892</v>
      </c>
      <c r="BW286">
        <v>7323864</v>
      </c>
      <c r="BX286">
        <v>244054.8</v>
      </c>
      <c r="BY286">
        <v>0</v>
      </c>
      <c r="BZ286">
        <v>0</v>
      </c>
      <c r="CA286">
        <v>0</v>
      </c>
      <c r="CB286">
        <v>0</v>
      </c>
      <c r="CC286">
        <v>0</v>
      </c>
      <c r="CD286">
        <v>1647455.8</v>
      </c>
      <c r="CE286">
        <v>3696352.8</v>
      </c>
      <c r="CF286">
        <v>0</v>
      </c>
      <c r="CG286">
        <v>192843.6</v>
      </c>
      <c r="CH286">
        <v>1057403</v>
      </c>
      <c r="CI286">
        <v>25737420</v>
      </c>
      <c r="CJ286">
        <v>0</v>
      </c>
      <c r="CK286">
        <v>0</v>
      </c>
      <c r="CL286">
        <v>0</v>
      </c>
      <c r="CM286">
        <v>0</v>
      </c>
      <c r="CN286">
        <v>20965030</v>
      </c>
      <c r="CO286">
        <v>34762404</v>
      </c>
      <c r="CP286">
        <v>0</v>
      </c>
      <c r="CQ286">
        <v>6497.5</v>
      </c>
      <c r="CR286">
        <v>65.7</v>
      </c>
      <c r="CS286">
        <v>0</v>
      </c>
      <c r="CT286">
        <v>0</v>
      </c>
      <c r="CU286">
        <v>0</v>
      </c>
      <c r="CV286">
        <v>0</v>
      </c>
      <c r="CW286">
        <v>1451.8</v>
      </c>
      <c r="CX286">
        <v>2043.3</v>
      </c>
      <c r="CY286">
        <v>0</v>
      </c>
      <c r="CZ286">
        <v>729</v>
      </c>
      <c r="DA286">
        <v>142</v>
      </c>
      <c r="DB286">
        <v>8681.2000000000007</v>
      </c>
      <c r="DC286">
        <v>0</v>
      </c>
      <c r="DD286">
        <v>0</v>
      </c>
      <c r="DE286">
        <v>0</v>
      </c>
      <c r="DF286">
        <v>0</v>
      </c>
      <c r="DG286">
        <v>8810.2999999999993</v>
      </c>
      <c r="DH286">
        <v>0</v>
      </c>
      <c r="DI286">
        <v>10005.9</v>
      </c>
      <c r="DJ286">
        <v>34712.699999999997</v>
      </c>
      <c r="DK286">
        <v>0</v>
      </c>
      <c r="DL286">
        <v>0</v>
      </c>
      <c r="DM286">
        <v>0</v>
      </c>
      <c r="DN286">
        <v>0.34</v>
      </c>
      <c r="DO286">
        <v>0</v>
      </c>
      <c r="DP286">
        <v>1</v>
      </c>
      <c r="DQ286">
        <v>0</v>
      </c>
    </row>
    <row r="287" spans="1:121" x14ac:dyDescent="0.45">
      <c r="A287" t="s">
        <v>200</v>
      </c>
      <c r="B287">
        <v>2024</v>
      </c>
      <c r="C287">
        <v>157152300</v>
      </c>
      <c r="D287">
        <v>43331.4</v>
      </c>
      <c r="E287">
        <v>1442621.6</v>
      </c>
      <c r="F287">
        <v>1196896.6000000001</v>
      </c>
      <c r="G287">
        <v>159835146.69999999</v>
      </c>
      <c r="H287">
        <v>151501077.19999999</v>
      </c>
      <c r="I287">
        <v>147285266.5</v>
      </c>
      <c r="J287">
        <v>24911482</v>
      </c>
      <c r="K287">
        <v>96271670</v>
      </c>
      <c r="L287">
        <v>3.5900000000000001E-2</v>
      </c>
      <c r="M287">
        <v>5.3999999999999999E-2</v>
      </c>
      <c r="N287">
        <v>0.14599999999999999</v>
      </c>
      <c r="O287">
        <v>11233.3</v>
      </c>
      <c r="P287">
        <v>33488.800000000003</v>
      </c>
      <c r="Q287">
        <v>0.39</v>
      </c>
      <c r="R287">
        <v>0.4</v>
      </c>
      <c r="S287">
        <v>301.10000000000002</v>
      </c>
      <c r="T287">
        <v>16.2</v>
      </c>
      <c r="U287">
        <v>2.2000000000000002</v>
      </c>
      <c r="V287">
        <v>29.1</v>
      </c>
      <c r="W287">
        <v>1242.8</v>
      </c>
      <c r="X287">
        <v>0.21</v>
      </c>
      <c r="Y287">
        <v>302.2</v>
      </c>
      <c r="Z287">
        <v>66.2</v>
      </c>
      <c r="AA287">
        <v>368.4</v>
      </c>
      <c r="AB287">
        <v>312.10000000000002</v>
      </c>
      <c r="AC287">
        <v>16.899999999999999</v>
      </c>
      <c r="AD287">
        <v>2.2999999999999998</v>
      </c>
      <c r="AE287">
        <v>30.1</v>
      </c>
      <c r="AF287">
        <v>1284.9000000000001</v>
      </c>
      <c r="AG287">
        <v>0.21</v>
      </c>
      <c r="AH287">
        <v>313.2</v>
      </c>
      <c r="AI287">
        <v>68.400000000000006</v>
      </c>
      <c r="AJ287">
        <v>381.6</v>
      </c>
      <c r="AK287">
        <v>360.7</v>
      </c>
      <c r="AL287">
        <v>22.2</v>
      </c>
      <c r="AM287">
        <v>3.1</v>
      </c>
      <c r="AN287">
        <v>29.2</v>
      </c>
      <c r="AO287">
        <v>1358.2</v>
      </c>
      <c r="AP287">
        <v>0.19</v>
      </c>
      <c r="AQ287">
        <v>362.2</v>
      </c>
      <c r="AR287">
        <v>69.7</v>
      </c>
      <c r="AS287">
        <v>431.9</v>
      </c>
      <c r="AT287">
        <v>731.5</v>
      </c>
      <c r="AU287">
        <v>53.3</v>
      </c>
      <c r="AV287">
        <v>7.65</v>
      </c>
      <c r="AW287">
        <v>52.5</v>
      </c>
      <c r="AX287">
        <v>2425.5</v>
      </c>
      <c r="AY287">
        <v>0.45</v>
      </c>
      <c r="AZ287">
        <v>735.2</v>
      </c>
      <c r="BA287">
        <v>124.9</v>
      </c>
      <c r="BB287">
        <v>860.1</v>
      </c>
      <c r="BC287">
        <v>69320233.599999994</v>
      </c>
      <c r="BD287">
        <v>3735.4</v>
      </c>
      <c r="BE287">
        <v>506.9</v>
      </c>
      <c r="BF287">
        <v>6696835.2999999998</v>
      </c>
      <c r="BG287">
        <v>286047.09999999998</v>
      </c>
      <c r="BH287">
        <v>47.4</v>
      </c>
      <c r="BI287">
        <v>69569940.200000003</v>
      </c>
      <c r="BJ287">
        <v>15233981.1</v>
      </c>
      <c r="BK287">
        <v>84803921.400000006</v>
      </c>
      <c r="BL287">
        <v>0</v>
      </c>
      <c r="BM287">
        <v>31.27</v>
      </c>
      <c r="BN287">
        <v>2.16</v>
      </c>
      <c r="BO287">
        <v>0.05</v>
      </c>
      <c r="BP287">
        <v>33.479999999999997</v>
      </c>
      <c r="BQ287">
        <v>33.159999999999997</v>
      </c>
      <c r="BR287">
        <v>2.35</v>
      </c>
      <c r="BS287">
        <v>0.06</v>
      </c>
      <c r="BT287">
        <v>35.56</v>
      </c>
      <c r="BU287">
        <v>231600980</v>
      </c>
      <c r="BV287">
        <v>12549880</v>
      </c>
      <c r="BW287">
        <v>36879.599999999999</v>
      </c>
      <c r="BX287">
        <v>1418822.4</v>
      </c>
      <c r="BY287">
        <v>0</v>
      </c>
      <c r="BZ287">
        <v>0</v>
      </c>
      <c r="CA287">
        <v>23989596</v>
      </c>
      <c r="CB287">
        <v>0</v>
      </c>
      <c r="CC287">
        <v>0</v>
      </c>
      <c r="CD287">
        <v>2138188.5</v>
      </c>
      <c r="CE287">
        <v>116125230</v>
      </c>
      <c r="CF287">
        <v>0</v>
      </c>
      <c r="CG287">
        <v>171101.1</v>
      </c>
      <c r="CH287">
        <v>0</v>
      </c>
      <c r="CI287">
        <v>3045445</v>
      </c>
      <c r="CJ287">
        <v>72616490</v>
      </c>
      <c r="CK287">
        <v>474300.6</v>
      </c>
      <c r="CL287">
        <v>1173234.2</v>
      </c>
      <c r="CM287">
        <v>0</v>
      </c>
      <c r="CN287">
        <v>858477.2</v>
      </c>
      <c r="CO287">
        <v>9553214</v>
      </c>
      <c r="CP287">
        <v>0</v>
      </c>
      <c r="CQ287">
        <v>51.6</v>
      </c>
      <c r="CR287">
        <v>319.10000000000002</v>
      </c>
      <c r="CS287">
        <v>0</v>
      </c>
      <c r="CT287">
        <v>9051.9</v>
      </c>
      <c r="CU287">
        <v>0</v>
      </c>
      <c r="CV287">
        <v>0</v>
      </c>
      <c r="CW287">
        <v>1580.2</v>
      </c>
      <c r="CX287">
        <v>18531.900000000001</v>
      </c>
      <c r="CY287">
        <v>0</v>
      </c>
      <c r="CZ287">
        <v>1974.2</v>
      </c>
      <c r="DA287">
        <v>0</v>
      </c>
      <c r="DB287">
        <v>942.7</v>
      </c>
      <c r="DC287">
        <v>9093.2999999999993</v>
      </c>
      <c r="DD287">
        <v>5064.7</v>
      </c>
      <c r="DE287">
        <v>1572</v>
      </c>
      <c r="DF287">
        <v>0</v>
      </c>
      <c r="DG287">
        <v>439.6</v>
      </c>
      <c r="DH287">
        <v>0</v>
      </c>
      <c r="DI287">
        <v>2771.1</v>
      </c>
      <c r="DJ287">
        <v>103.1</v>
      </c>
      <c r="DK287">
        <v>15720</v>
      </c>
      <c r="DL287">
        <v>0</v>
      </c>
      <c r="DM287">
        <v>0.7</v>
      </c>
      <c r="DN287">
        <v>0.08</v>
      </c>
      <c r="DO287">
        <v>0</v>
      </c>
      <c r="DP287">
        <v>0</v>
      </c>
      <c r="DQ287">
        <v>0</v>
      </c>
    </row>
    <row r="288" spans="1:121" x14ac:dyDescent="0.45">
      <c r="A288" t="s">
        <v>200</v>
      </c>
      <c r="B288">
        <v>2026</v>
      </c>
      <c r="C288">
        <v>158663060</v>
      </c>
      <c r="D288">
        <v>55125.5</v>
      </c>
      <c r="E288">
        <v>1520303.8</v>
      </c>
      <c r="F288">
        <v>1459116.6</v>
      </c>
      <c r="G288">
        <v>161697603.5</v>
      </c>
      <c r="H288">
        <v>152957459.90000001</v>
      </c>
      <c r="I288">
        <v>148011597.90000001</v>
      </c>
      <c r="J288">
        <v>37440540</v>
      </c>
      <c r="K288">
        <v>98515250</v>
      </c>
      <c r="L288">
        <v>3.5900000000000001E-2</v>
      </c>
      <c r="M288">
        <v>5.3999999999999999E-2</v>
      </c>
      <c r="N288">
        <v>0.14599999999999999</v>
      </c>
      <c r="O288">
        <v>41912.910000000003</v>
      </c>
      <c r="P288">
        <v>33938.5</v>
      </c>
      <c r="Q288">
        <v>0.41</v>
      </c>
      <c r="R288">
        <v>0.42</v>
      </c>
      <c r="S288">
        <v>277.5</v>
      </c>
      <c r="T288">
        <v>13.4</v>
      </c>
      <c r="U288">
        <v>1.79</v>
      </c>
      <c r="V288">
        <v>28.5</v>
      </c>
      <c r="W288">
        <v>1194.3</v>
      </c>
      <c r="X288">
        <v>0.2</v>
      </c>
      <c r="Y288">
        <v>278.39999999999998</v>
      </c>
      <c r="Z288">
        <v>64.2</v>
      </c>
      <c r="AA288">
        <v>342.5</v>
      </c>
      <c r="AB288">
        <v>282.3</v>
      </c>
      <c r="AC288">
        <v>13.7</v>
      </c>
      <c r="AD288">
        <v>1.83</v>
      </c>
      <c r="AE288">
        <v>29.1</v>
      </c>
      <c r="AF288">
        <v>1214.5</v>
      </c>
      <c r="AG288">
        <v>0.2</v>
      </c>
      <c r="AH288">
        <v>283.2</v>
      </c>
      <c r="AI288">
        <v>65.3</v>
      </c>
      <c r="AJ288">
        <v>348.5</v>
      </c>
      <c r="AK288">
        <v>324.39999999999998</v>
      </c>
      <c r="AL288">
        <v>15.2</v>
      </c>
      <c r="AM288">
        <v>2.04</v>
      </c>
      <c r="AN288">
        <v>30.4</v>
      </c>
      <c r="AO288">
        <v>1385.3</v>
      </c>
      <c r="AP288">
        <v>0.16</v>
      </c>
      <c r="AQ288">
        <v>325.39999999999998</v>
      </c>
      <c r="AR288">
        <v>71.7</v>
      </c>
      <c r="AS288">
        <v>397.1</v>
      </c>
      <c r="AT288">
        <v>680.2</v>
      </c>
      <c r="AU288">
        <v>47.4</v>
      </c>
      <c r="AV288">
        <v>6.73</v>
      </c>
      <c r="AW288">
        <v>50.4</v>
      </c>
      <c r="AX288">
        <v>2361.4</v>
      </c>
      <c r="AY288">
        <v>0.39</v>
      </c>
      <c r="AZ288">
        <v>683.5</v>
      </c>
      <c r="BA288">
        <v>120.9</v>
      </c>
      <c r="BB288">
        <v>804.3</v>
      </c>
      <c r="BC288">
        <v>61519152.100000001</v>
      </c>
      <c r="BD288">
        <v>2979.7</v>
      </c>
      <c r="BE288">
        <v>398</v>
      </c>
      <c r="BF288">
        <v>6323269.7000000002</v>
      </c>
      <c r="BG288">
        <v>264770.40000000002</v>
      </c>
      <c r="BH288">
        <v>43.4</v>
      </c>
      <c r="BI288">
        <v>61716599.5</v>
      </c>
      <c r="BJ288">
        <v>14225284.9</v>
      </c>
      <c r="BK288">
        <v>75941884.400000006</v>
      </c>
      <c r="BL288">
        <v>0</v>
      </c>
      <c r="BM288">
        <v>29.33</v>
      </c>
      <c r="BN288">
        <v>8.02</v>
      </c>
      <c r="BO288">
        <v>0.09</v>
      </c>
      <c r="BP288">
        <v>37.450000000000003</v>
      </c>
      <c r="BQ288">
        <v>31.12</v>
      </c>
      <c r="BR288">
        <v>8.75</v>
      </c>
      <c r="BS288">
        <v>0.1</v>
      </c>
      <c r="BT288">
        <v>39.979999999999997</v>
      </c>
      <c r="BU288">
        <v>223146580</v>
      </c>
      <c r="BV288">
        <v>13686006</v>
      </c>
      <c r="BW288">
        <v>46518.5</v>
      </c>
      <c r="BX288">
        <v>1419855.6</v>
      </c>
      <c r="BY288">
        <v>0</v>
      </c>
      <c r="BZ288">
        <v>0</v>
      </c>
      <c r="CA288">
        <v>18047932</v>
      </c>
      <c r="CB288">
        <v>0</v>
      </c>
      <c r="CC288">
        <v>0</v>
      </c>
      <c r="CD288">
        <v>3337806</v>
      </c>
      <c r="CE288">
        <v>112598824</v>
      </c>
      <c r="CF288">
        <v>0</v>
      </c>
      <c r="CG288">
        <v>132214.20000000001</v>
      </c>
      <c r="CH288">
        <v>0</v>
      </c>
      <c r="CI288">
        <v>3044679</v>
      </c>
      <c r="CJ288">
        <v>72556616</v>
      </c>
      <c r="CK288">
        <v>376647.9</v>
      </c>
      <c r="CL288">
        <v>1237287.8</v>
      </c>
      <c r="CM288">
        <v>0</v>
      </c>
      <c r="CN288">
        <v>846500.4</v>
      </c>
      <c r="CO288">
        <v>9501699</v>
      </c>
      <c r="CP288">
        <v>0</v>
      </c>
      <c r="CQ288">
        <v>67.099999999999994</v>
      </c>
      <c r="CR288">
        <v>319.10000000000002</v>
      </c>
      <c r="CS288">
        <v>0</v>
      </c>
      <c r="CT288">
        <v>9051.9</v>
      </c>
      <c r="CU288">
        <v>0</v>
      </c>
      <c r="CV288">
        <v>0</v>
      </c>
      <c r="CW288">
        <v>2468.4</v>
      </c>
      <c r="CX288">
        <v>18531.900000000001</v>
      </c>
      <c r="CY288">
        <v>0</v>
      </c>
      <c r="CZ288">
        <v>1804.6</v>
      </c>
      <c r="DA288">
        <v>0</v>
      </c>
      <c r="DB288">
        <v>942.7</v>
      </c>
      <c r="DC288">
        <v>9093.2999999999993</v>
      </c>
      <c r="DD288">
        <v>5064.7</v>
      </c>
      <c r="DE288">
        <v>1572</v>
      </c>
      <c r="DF288">
        <v>0</v>
      </c>
      <c r="DG288">
        <v>439.6</v>
      </c>
      <c r="DH288">
        <v>0</v>
      </c>
      <c r="DI288">
        <v>2771.1</v>
      </c>
      <c r="DJ288">
        <v>134.1</v>
      </c>
      <c r="DK288">
        <v>15720</v>
      </c>
      <c r="DL288">
        <v>0</v>
      </c>
      <c r="DM288">
        <v>1.3</v>
      </c>
      <c r="DN288">
        <v>0.08</v>
      </c>
      <c r="DO288">
        <v>0</v>
      </c>
      <c r="DP288">
        <v>0</v>
      </c>
      <c r="DQ288">
        <v>0</v>
      </c>
    </row>
    <row r="289" spans="1:121" x14ac:dyDescent="0.45">
      <c r="A289" t="s">
        <v>200</v>
      </c>
      <c r="B289">
        <v>2028</v>
      </c>
      <c r="C289">
        <v>161157650</v>
      </c>
      <c r="D289">
        <v>76335.899999999994</v>
      </c>
      <c r="E289">
        <v>2101511</v>
      </c>
      <c r="F289">
        <v>1741971.7</v>
      </c>
      <c r="G289">
        <v>165077458.90000001</v>
      </c>
      <c r="H289">
        <v>155362299</v>
      </c>
      <c r="I289">
        <v>149726796.40000001</v>
      </c>
      <c r="J289">
        <v>54584536</v>
      </c>
      <c r="K289">
        <v>104682710</v>
      </c>
      <c r="L289">
        <v>3.5900000000000001E-2</v>
      </c>
      <c r="M289">
        <v>5.3999999999999999E-2</v>
      </c>
      <c r="N289">
        <v>0.14599999999999999</v>
      </c>
      <c r="O289">
        <v>50724.46</v>
      </c>
      <c r="P289">
        <v>34740.6</v>
      </c>
      <c r="Q289">
        <v>0.44</v>
      </c>
      <c r="R289">
        <v>0.46</v>
      </c>
      <c r="S289">
        <v>252.5</v>
      </c>
      <c r="T289">
        <v>10.5</v>
      </c>
      <c r="U289">
        <v>1.36</v>
      </c>
      <c r="V289">
        <v>27.9</v>
      </c>
      <c r="W289">
        <v>1142.9000000000001</v>
      </c>
      <c r="X289">
        <v>0.19</v>
      </c>
      <c r="Y289">
        <v>253.2</v>
      </c>
      <c r="Z289">
        <v>62</v>
      </c>
      <c r="AA289">
        <v>315.2</v>
      </c>
      <c r="AB289">
        <v>251.1</v>
      </c>
      <c r="AC289">
        <v>10.4</v>
      </c>
      <c r="AD289">
        <v>1.36</v>
      </c>
      <c r="AE289">
        <v>27.8</v>
      </c>
      <c r="AF289">
        <v>1135.5</v>
      </c>
      <c r="AG289">
        <v>0.19</v>
      </c>
      <c r="AH289">
        <v>251.8</v>
      </c>
      <c r="AI289">
        <v>61.7</v>
      </c>
      <c r="AJ289">
        <v>313.5</v>
      </c>
      <c r="AK289">
        <v>275.8</v>
      </c>
      <c r="AL289">
        <v>6.2</v>
      </c>
      <c r="AM289">
        <v>0.69</v>
      </c>
      <c r="AN289">
        <v>31.8</v>
      </c>
      <c r="AO289">
        <v>1402.3</v>
      </c>
      <c r="AP289">
        <v>0.13</v>
      </c>
      <c r="AQ289">
        <v>276.2</v>
      </c>
      <c r="AR289">
        <v>73.599999999999994</v>
      </c>
      <c r="AS289">
        <v>349.8</v>
      </c>
      <c r="AT289">
        <v>611.79999999999995</v>
      </c>
      <c r="AU289">
        <v>38.6</v>
      </c>
      <c r="AV289">
        <v>5.43</v>
      </c>
      <c r="AW289">
        <v>49.3</v>
      </c>
      <c r="AX289">
        <v>2250.1</v>
      </c>
      <c r="AY289">
        <v>0.36</v>
      </c>
      <c r="AZ289">
        <v>614.5</v>
      </c>
      <c r="BA289">
        <v>116.4</v>
      </c>
      <c r="BB289">
        <v>730.9</v>
      </c>
      <c r="BC289">
        <v>54041609.100000001</v>
      </c>
      <c r="BD289">
        <v>2240.1999999999998</v>
      </c>
      <c r="BE289">
        <v>291.5</v>
      </c>
      <c r="BF289">
        <v>5978895.9000000004</v>
      </c>
      <c r="BG289">
        <v>244644.1</v>
      </c>
      <c r="BH289">
        <v>39.700000000000003</v>
      </c>
      <c r="BI289">
        <v>54187940.399999999</v>
      </c>
      <c r="BJ289">
        <v>13280132.300000001</v>
      </c>
      <c r="BK289">
        <v>67468072.700000003</v>
      </c>
      <c r="BL289">
        <v>0</v>
      </c>
      <c r="BM289">
        <v>25.88</v>
      </c>
      <c r="BN289">
        <v>9.66</v>
      </c>
      <c r="BO289">
        <v>0.05</v>
      </c>
      <c r="BP289">
        <v>35.590000000000003</v>
      </c>
      <c r="BQ289">
        <v>27.51</v>
      </c>
      <c r="BR289">
        <v>10.59</v>
      </c>
      <c r="BS289">
        <v>0.06</v>
      </c>
      <c r="BT289">
        <v>38.159999999999997</v>
      </c>
      <c r="BU289">
        <v>215521950</v>
      </c>
      <c r="BV289">
        <v>15350662</v>
      </c>
      <c r="BW289">
        <v>64739.5</v>
      </c>
      <c r="BX289">
        <v>1408126.8</v>
      </c>
      <c r="BY289">
        <v>0</v>
      </c>
      <c r="BZ289">
        <v>0</v>
      </c>
      <c r="CA289">
        <v>12133850</v>
      </c>
      <c r="CB289">
        <v>0</v>
      </c>
      <c r="CC289">
        <v>0</v>
      </c>
      <c r="CD289">
        <v>5065516.5</v>
      </c>
      <c r="CE289">
        <v>109119500</v>
      </c>
      <c r="CF289">
        <v>0</v>
      </c>
      <c r="CG289">
        <v>117358.3</v>
      </c>
      <c r="CH289">
        <v>0</v>
      </c>
      <c r="CI289">
        <v>3021393.8</v>
      </c>
      <c r="CJ289">
        <v>72231180</v>
      </c>
      <c r="CK289">
        <v>366024</v>
      </c>
      <c r="CL289">
        <v>1709105.6</v>
      </c>
      <c r="CM289">
        <v>0</v>
      </c>
      <c r="CN289">
        <v>834690.9</v>
      </c>
      <c r="CO289">
        <v>9450455</v>
      </c>
      <c r="CP289">
        <v>0</v>
      </c>
      <c r="CQ289">
        <v>87</v>
      </c>
      <c r="CR289">
        <v>319.10000000000002</v>
      </c>
      <c r="CS289">
        <v>0</v>
      </c>
      <c r="CT289">
        <v>9051.9</v>
      </c>
      <c r="CU289">
        <v>0</v>
      </c>
      <c r="CV289">
        <v>0</v>
      </c>
      <c r="CW289">
        <v>3750.3</v>
      </c>
      <c r="CX289">
        <v>18388.900000000001</v>
      </c>
      <c r="CY289">
        <v>0</v>
      </c>
      <c r="CZ289">
        <v>1754.5</v>
      </c>
      <c r="DA289">
        <v>0</v>
      </c>
      <c r="DB289">
        <v>942.7</v>
      </c>
      <c r="DC289">
        <v>9093.2999999999993</v>
      </c>
      <c r="DD289">
        <v>5064.7</v>
      </c>
      <c r="DE289">
        <v>1572</v>
      </c>
      <c r="DF289">
        <v>0</v>
      </c>
      <c r="DG289">
        <v>439.6</v>
      </c>
      <c r="DH289">
        <v>0</v>
      </c>
      <c r="DI289">
        <v>2771.1</v>
      </c>
      <c r="DJ289">
        <v>174</v>
      </c>
      <c r="DK289">
        <v>15720</v>
      </c>
      <c r="DL289">
        <v>0</v>
      </c>
      <c r="DM289">
        <v>0.8</v>
      </c>
      <c r="DN289">
        <v>0.08</v>
      </c>
      <c r="DO289">
        <v>0</v>
      </c>
      <c r="DP289">
        <v>0</v>
      </c>
      <c r="DQ289">
        <v>0</v>
      </c>
    </row>
    <row r="290" spans="1:121" x14ac:dyDescent="0.45">
      <c r="A290" t="s">
        <v>200</v>
      </c>
      <c r="B290">
        <v>2030</v>
      </c>
      <c r="C290">
        <v>164492820</v>
      </c>
      <c r="D290">
        <v>107586.9</v>
      </c>
      <c r="E290">
        <v>2280689.7999999998</v>
      </c>
      <c r="F290">
        <v>1559559.5</v>
      </c>
      <c r="G290">
        <v>168440659.09999999</v>
      </c>
      <c r="H290">
        <v>158577523</v>
      </c>
      <c r="I290">
        <v>150753557.09999999</v>
      </c>
      <c r="J290">
        <v>53172300</v>
      </c>
      <c r="K290">
        <v>92865270</v>
      </c>
      <c r="L290">
        <v>3.5900000000000001E-2</v>
      </c>
      <c r="M290">
        <v>5.3999999999999999E-2</v>
      </c>
      <c r="N290">
        <v>0.14599999999999999</v>
      </c>
      <c r="O290">
        <v>67349.820000000007</v>
      </c>
      <c r="P290">
        <v>35845.4</v>
      </c>
      <c r="Q290">
        <v>0.46</v>
      </c>
      <c r="R290">
        <v>0.49</v>
      </c>
      <c r="S290">
        <v>237.9</v>
      </c>
      <c r="T290">
        <v>9.6</v>
      </c>
      <c r="U290">
        <v>1.24</v>
      </c>
      <c r="V290">
        <v>26.8</v>
      </c>
      <c r="W290">
        <v>1086.5999999999999</v>
      </c>
      <c r="X290">
        <v>0.18</v>
      </c>
      <c r="Y290">
        <v>238.5</v>
      </c>
      <c r="Z290">
        <v>59.2</v>
      </c>
      <c r="AA290">
        <v>297.7</v>
      </c>
      <c r="AB290">
        <v>233.5</v>
      </c>
      <c r="AC290">
        <v>9.5</v>
      </c>
      <c r="AD290">
        <v>1.24</v>
      </c>
      <c r="AE290">
        <v>26.3</v>
      </c>
      <c r="AF290">
        <v>1063</v>
      </c>
      <c r="AG290">
        <v>0.18</v>
      </c>
      <c r="AH290">
        <v>234.1</v>
      </c>
      <c r="AI290">
        <v>58</v>
      </c>
      <c r="AJ290">
        <v>292.10000000000002</v>
      </c>
      <c r="AK290">
        <v>293.7</v>
      </c>
      <c r="AL290">
        <v>9.6999999999999993</v>
      </c>
      <c r="AM290">
        <v>1.2</v>
      </c>
      <c r="AN290">
        <v>31.1</v>
      </c>
      <c r="AO290">
        <v>1398.4</v>
      </c>
      <c r="AP290">
        <v>0.14000000000000001</v>
      </c>
      <c r="AQ290">
        <v>294.3</v>
      </c>
      <c r="AR290">
        <v>72.8</v>
      </c>
      <c r="AS290">
        <v>367.1</v>
      </c>
      <c r="AT290">
        <v>569.9</v>
      </c>
      <c r="AU290">
        <v>35.299999999999997</v>
      </c>
      <c r="AV290">
        <v>4.92</v>
      </c>
      <c r="AW290">
        <v>46.2</v>
      </c>
      <c r="AX290">
        <v>2150.3000000000002</v>
      </c>
      <c r="AY290">
        <v>0.31</v>
      </c>
      <c r="AZ290">
        <v>572.29999999999995</v>
      </c>
      <c r="BA290">
        <v>110.3</v>
      </c>
      <c r="BB290">
        <v>682.6</v>
      </c>
      <c r="BC290">
        <v>49211279.899999999</v>
      </c>
      <c r="BD290">
        <v>1984.5</v>
      </c>
      <c r="BE290">
        <v>256.7</v>
      </c>
      <c r="BF290">
        <v>5547196.9000000004</v>
      </c>
      <c r="BG290">
        <v>224835.4</v>
      </c>
      <c r="BH290">
        <v>37.200000000000003</v>
      </c>
      <c r="BI290">
        <v>49340485.899999999</v>
      </c>
      <c r="BJ290">
        <v>12257444.4</v>
      </c>
      <c r="BK290">
        <v>61597930.200000003</v>
      </c>
      <c r="BL290">
        <v>0</v>
      </c>
      <c r="BM290">
        <v>24.91</v>
      </c>
      <c r="BN290">
        <v>12.88</v>
      </c>
      <c r="BO290">
        <v>7.0000000000000007E-2</v>
      </c>
      <c r="BP290">
        <v>37.86</v>
      </c>
      <c r="BQ290">
        <v>26.53</v>
      </c>
      <c r="BR290">
        <v>14.12</v>
      </c>
      <c r="BS290">
        <v>7.0000000000000007E-2</v>
      </c>
      <c r="BT290">
        <v>40.71</v>
      </c>
      <c r="BU290">
        <v>208467120</v>
      </c>
      <c r="BV290">
        <v>17687102</v>
      </c>
      <c r="BW290">
        <v>91261.9</v>
      </c>
      <c r="BX290">
        <v>1382334.9</v>
      </c>
      <c r="BY290">
        <v>0</v>
      </c>
      <c r="BZ290">
        <v>0</v>
      </c>
      <c r="CA290">
        <v>10547527</v>
      </c>
      <c r="CB290">
        <v>0</v>
      </c>
      <c r="CC290">
        <v>0</v>
      </c>
      <c r="CD290">
        <v>7464562.5</v>
      </c>
      <c r="CE290">
        <v>102008030</v>
      </c>
      <c r="CF290">
        <v>0</v>
      </c>
      <c r="CG290">
        <v>88912.1</v>
      </c>
      <c r="CH290">
        <v>0</v>
      </c>
      <c r="CI290">
        <v>2970075</v>
      </c>
      <c r="CJ290">
        <v>71583790</v>
      </c>
      <c r="CK290">
        <v>265334.59999999998</v>
      </c>
      <c r="CL290">
        <v>1842743</v>
      </c>
      <c r="CM290">
        <v>0</v>
      </c>
      <c r="CN290">
        <v>823046.4</v>
      </c>
      <c r="CO290">
        <v>9399493</v>
      </c>
      <c r="CP290">
        <v>0</v>
      </c>
      <c r="CQ290">
        <v>102.7</v>
      </c>
      <c r="CR290">
        <v>319.10000000000002</v>
      </c>
      <c r="CS290">
        <v>0</v>
      </c>
      <c r="CT290">
        <v>9051.9</v>
      </c>
      <c r="CU290">
        <v>0</v>
      </c>
      <c r="CV290">
        <v>0</v>
      </c>
      <c r="CW290">
        <v>5534.6</v>
      </c>
      <c r="CX290">
        <v>18287.900000000001</v>
      </c>
      <c r="CY290">
        <v>0</v>
      </c>
      <c r="CZ290">
        <v>1797.9</v>
      </c>
      <c r="DA290">
        <v>0</v>
      </c>
      <c r="DB290">
        <v>942.7</v>
      </c>
      <c r="DC290">
        <v>9093.2999999999993</v>
      </c>
      <c r="DD290">
        <v>4191.6000000000004</v>
      </c>
      <c r="DE290">
        <v>1572</v>
      </c>
      <c r="DF290">
        <v>0</v>
      </c>
      <c r="DG290">
        <v>439.6</v>
      </c>
      <c r="DH290">
        <v>0</v>
      </c>
      <c r="DI290">
        <v>2771.1</v>
      </c>
      <c r="DJ290">
        <v>240.8</v>
      </c>
      <c r="DK290">
        <v>15720</v>
      </c>
      <c r="DL290">
        <v>0</v>
      </c>
      <c r="DM290">
        <v>1.2</v>
      </c>
      <c r="DN290">
        <v>0.08</v>
      </c>
      <c r="DO290">
        <v>0</v>
      </c>
      <c r="DP290">
        <v>0</v>
      </c>
      <c r="DQ290">
        <v>0</v>
      </c>
    </row>
    <row r="291" spans="1:121" x14ac:dyDescent="0.45">
      <c r="A291" t="s">
        <v>200</v>
      </c>
      <c r="B291">
        <v>2035</v>
      </c>
      <c r="C291">
        <v>173966540</v>
      </c>
      <c r="D291">
        <v>282382.09999999998</v>
      </c>
      <c r="E291">
        <v>2515378.2000000002</v>
      </c>
      <c r="F291">
        <v>1728908.6</v>
      </c>
      <c r="G291">
        <v>178493212.19999999</v>
      </c>
      <c r="H291">
        <v>167710545.90000001</v>
      </c>
      <c r="I291">
        <v>160212118.59999999</v>
      </c>
      <c r="J291">
        <v>74522650</v>
      </c>
      <c r="K291">
        <v>92218380</v>
      </c>
      <c r="L291">
        <v>3.5900000000000001E-2</v>
      </c>
      <c r="M291">
        <v>5.3999999999999999E-2</v>
      </c>
      <c r="N291">
        <v>0.14599999999999999</v>
      </c>
      <c r="O291">
        <v>87465.17</v>
      </c>
      <c r="P291">
        <v>39040.699999999997</v>
      </c>
      <c r="Q291">
        <v>0.49</v>
      </c>
      <c r="R291">
        <v>0.54</v>
      </c>
      <c r="S291">
        <v>226.3</v>
      </c>
      <c r="T291">
        <v>9.3000000000000007</v>
      </c>
      <c r="U291">
        <v>1.21</v>
      </c>
      <c r="V291">
        <v>25.7</v>
      </c>
      <c r="W291">
        <v>1029.5</v>
      </c>
      <c r="X291">
        <v>0.18</v>
      </c>
      <c r="Y291">
        <v>226.9</v>
      </c>
      <c r="Z291">
        <v>56.4</v>
      </c>
      <c r="AA291">
        <v>283.3</v>
      </c>
      <c r="AB291">
        <v>209.5</v>
      </c>
      <c r="AC291">
        <v>8.6</v>
      </c>
      <c r="AD291">
        <v>1.1200000000000001</v>
      </c>
      <c r="AE291">
        <v>23.8</v>
      </c>
      <c r="AF291">
        <v>952.3</v>
      </c>
      <c r="AG291">
        <v>0.17</v>
      </c>
      <c r="AH291">
        <v>210.1</v>
      </c>
      <c r="AI291">
        <v>52.2</v>
      </c>
      <c r="AJ291">
        <v>262.3</v>
      </c>
      <c r="AK291">
        <v>323.7</v>
      </c>
      <c r="AL291">
        <v>14.5</v>
      </c>
      <c r="AM291">
        <v>1.91</v>
      </c>
      <c r="AN291">
        <v>30.8</v>
      </c>
      <c r="AO291">
        <v>1420.5</v>
      </c>
      <c r="AP291">
        <v>0.15</v>
      </c>
      <c r="AQ291">
        <v>324.60000000000002</v>
      </c>
      <c r="AR291">
        <v>73.2</v>
      </c>
      <c r="AS291">
        <v>397.8</v>
      </c>
      <c r="AT291">
        <v>528.9</v>
      </c>
      <c r="AU291">
        <v>31.2</v>
      </c>
      <c r="AV291">
        <v>4.34</v>
      </c>
      <c r="AW291">
        <v>44.4</v>
      </c>
      <c r="AX291">
        <v>2035</v>
      </c>
      <c r="AY291">
        <v>0.28999999999999998</v>
      </c>
      <c r="AZ291">
        <v>531</v>
      </c>
      <c r="BA291">
        <v>105.1</v>
      </c>
      <c r="BB291">
        <v>636.20000000000005</v>
      </c>
      <c r="BC291">
        <v>44084873.399999999</v>
      </c>
      <c r="BD291">
        <v>1812.7</v>
      </c>
      <c r="BE291">
        <v>235.2</v>
      </c>
      <c r="BF291">
        <v>5000669.2</v>
      </c>
      <c r="BG291">
        <v>200583.2</v>
      </c>
      <c r="BH291">
        <v>34.6</v>
      </c>
      <c r="BI291">
        <v>44203093.799999997</v>
      </c>
      <c r="BJ291">
        <v>10987507.199999999</v>
      </c>
      <c r="BK291">
        <v>55190601</v>
      </c>
      <c r="BL291">
        <v>0</v>
      </c>
      <c r="BM291">
        <v>22.95</v>
      </c>
      <c r="BN291">
        <v>17.02</v>
      </c>
      <c r="BO291">
        <v>0</v>
      </c>
      <c r="BP291">
        <v>39.979999999999997</v>
      </c>
      <c r="BQ291">
        <v>24.48</v>
      </c>
      <c r="BR291">
        <v>18.649999999999999</v>
      </c>
      <c r="BS291">
        <v>0</v>
      </c>
      <c r="BT291">
        <v>43.13</v>
      </c>
      <c r="BU291">
        <v>196455440</v>
      </c>
      <c r="BV291">
        <v>18281094</v>
      </c>
      <c r="BW291">
        <v>241610.4</v>
      </c>
      <c r="BX291">
        <v>1343365.5</v>
      </c>
      <c r="BY291">
        <v>0</v>
      </c>
      <c r="BZ291">
        <v>0</v>
      </c>
      <c r="CA291">
        <v>9832302</v>
      </c>
      <c r="CB291">
        <v>0</v>
      </c>
      <c r="CC291">
        <v>0</v>
      </c>
      <c r="CD291">
        <v>8059325</v>
      </c>
      <c r="CE291">
        <v>90519380</v>
      </c>
      <c r="CF291">
        <v>0</v>
      </c>
      <c r="CG291">
        <v>162651.29999999999</v>
      </c>
      <c r="CH291">
        <v>0</v>
      </c>
      <c r="CI291">
        <v>2874887.2</v>
      </c>
      <c r="CJ291">
        <v>70945800</v>
      </c>
      <c r="CK291">
        <v>189476.6</v>
      </c>
      <c r="CL291">
        <v>2064872.2</v>
      </c>
      <c r="CM291">
        <v>0</v>
      </c>
      <c r="CN291">
        <v>794640.1</v>
      </c>
      <c r="CO291">
        <v>9427129</v>
      </c>
      <c r="CP291">
        <v>0</v>
      </c>
      <c r="CQ291">
        <v>188.2</v>
      </c>
      <c r="CR291">
        <v>319.10000000000002</v>
      </c>
      <c r="CS291">
        <v>0</v>
      </c>
      <c r="CT291">
        <v>8932.6</v>
      </c>
      <c r="CU291">
        <v>0</v>
      </c>
      <c r="CV291">
        <v>0</v>
      </c>
      <c r="CW291">
        <v>6150.3</v>
      </c>
      <c r="CX291">
        <v>18287.900000000001</v>
      </c>
      <c r="CY291">
        <v>0</v>
      </c>
      <c r="CZ291">
        <v>2264.8000000000002</v>
      </c>
      <c r="DA291">
        <v>0</v>
      </c>
      <c r="DB291">
        <v>942.7</v>
      </c>
      <c r="DC291">
        <v>9093.2999999999993</v>
      </c>
      <c r="DD291">
        <v>4191.6000000000004</v>
      </c>
      <c r="DE291">
        <v>1572</v>
      </c>
      <c r="DF291">
        <v>0</v>
      </c>
      <c r="DG291">
        <v>439.6</v>
      </c>
      <c r="DH291">
        <v>0</v>
      </c>
      <c r="DI291">
        <v>2771.1</v>
      </c>
      <c r="DJ291">
        <v>682.4</v>
      </c>
      <c r="DK291">
        <v>15720</v>
      </c>
      <c r="DL291">
        <v>0</v>
      </c>
      <c r="DM291">
        <v>0</v>
      </c>
      <c r="DN291">
        <v>0.08</v>
      </c>
      <c r="DO291">
        <v>0</v>
      </c>
      <c r="DP291">
        <v>0</v>
      </c>
      <c r="DQ291">
        <v>0</v>
      </c>
    </row>
    <row r="292" spans="1:121" x14ac:dyDescent="0.45">
      <c r="A292" t="s">
        <v>200</v>
      </c>
      <c r="B292">
        <v>2040</v>
      </c>
      <c r="C292">
        <v>185632080</v>
      </c>
      <c r="D292">
        <v>2080633.6</v>
      </c>
      <c r="E292">
        <v>2652899.5</v>
      </c>
      <c r="F292">
        <v>1988143</v>
      </c>
      <c r="G292">
        <v>192353762.59999999</v>
      </c>
      <c r="H292">
        <v>178956554</v>
      </c>
      <c r="I292">
        <v>170941971.40000001</v>
      </c>
      <c r="J292">
        <v>93543430</v>
      </c>
      <c r="K292">
        <v>95460664</v>
      </c>
      <c r="L292">
        <v>3.5900000000000001E-2</v>
      </c>
      <c r="M292">
        <v>5.3999999999999999E-2</v>
      </c>
      <c r="N292">
        <v>0.14599999999999999</v>
      </c>
      <c r="O292">
        <v>92528.19</v>
      </c>
      <c r="P292">
        <v>42583.8</v>
      </c>
      <c r="Q292">
        <v>0.51</v>
      </c>
      <c r="R292">
        <v>0.57999999999999996</v>
      </c>
      <c r="S292">
        <v>205.4</v>
      </c>
      <c r="T292">
        <v>7.1</v>
      </c>
      <c r="U292">
        <v>0.89</v>
      </c>
      <c r="V292">
        <v>24.8</v>
      </c>
      <c r="W292">
        <v>976.4</v>
      </c>
      <c r="X292">
        <v>0.17</v>
      </c>
      <c r="Y292">
        <v>205.8</v>
      </c>
      <c r="Z292">
        <v>54</v>
      </c>
      <c r="AA292">
        <v>259.8</v>
      </c>
      <c r="AB292">
        <v>183.1</v>
      </c>
      <c r="AC292">
        <v>6.3</v>
      </c>
      <c r="AD292">
        <v>0.79</v>
      </c>
      <c r="AE292">
        <v>22.1</v>
      </c>
      <c r="AF292">
        <v>870.6</v>
      </c>
      <c r="AG292">
        <v>0.15</v>
      </c>
      <c r="AH292">
        <v>183.5</v>
      </c>
      <c r="AI292">
        <v>48.1</v>
      </c>
      <c r="AJ292">
        <v>231.6</v>
      </c>
      <c r="AK292">
        <v>348.5</v>
      </c>
      <c r="AL292">
        <v>16.8</v>
      </c>
      <c r="AM292">
        <v>2.2400000000000002</v>
      </c>
      <c r="AN292">
        <v>32.1</v>
      </c>
      <c r="AO292">
        <v>1494.1</v>
      </c>
      <c r="AP292">
        <v>0.16</v>
      </c>
      <c r="AQ292">
        <v>349.6</v>
      </c>
      <c r="AR292">
        <v>76.7</v>
      </c>
      <c r="AS292">
        <v>426.3</v>
      </c>
      <c r="AT292">
        <v>483.3</v>
      </c>
      <c r="AU292">
        <v>25.2</v>
      </c>
      <c r="AV292">
        <v>3.44</v>
      </c>
      <c r="AW292">
        <v>43.7</v>
      </c>
      <c r="AX292">
        <v>1976.7</v>
      </c>
      <c r="AY292">
        <v>0.26</v>
      </c>
      <c r="AZ292">
        <v>485</v>
      </c>
      <c r="BA292">
        <v>102.7</v>
      </c>
      <c r="BB292">
        <v>587.70000000000005</v>
      </c>
      <c r="BC292">
        <v>39573768.399999999</v>
      </c>
      <c r="BD292">
        <v>1368.3</v>
      </c>
      <c r="BE292">
        <v>171.4</v>
      </c>
      <c r="BF292">
        <v>4787744.5</v>
      </c>
      <c r="BG292">
        <v>188229.9</v>
      </c>
      <c r="BH292">
        <v>32.4</v>
      </c>
      <c r="BI292">
        <v>39661325.100000001</v>
      </c>
      <c r="BJ292">
        <v>10405839.300000001</v>
      </c>
      <c r="BK292">
        <v>50067164.399999999</v>
      </c>
      <c r="BL292">
        <v>0</v>
      </c>
      <c r="BM292">
        <v>21.43</v>
      </c>
      <c r="BN292">
        <v>18.38</v>
      </c>
      <c r="BO292">
        <v>0</v>
      </c>
      <c r="BP292">
        <v>39.82</v>
      </c>
      <c r="BQ292">
        <v>22.99</v>
      </c>
      <c r="BR292">
        <v>20.309999999999999</v>
      </c>
      <c r="BS292">
        <v>0</v>
      </c>
      <c r="BT292">
        <v>43.3</v>
      </c>
      <c r="BU292">
        <v>194489250</v>
      </c>
      <c r="BV292">
        <v>21411792</v>
      </c>
      <c r="BW292">
        <v>1778452.2</v>
      </c>
      <c r="BX292">
        <v>1318923.1000000001</v>
      </c>
      <c r="BY292">
        <v>0</v>
      </c>
      <c r="BZ292">
        <v>0</v>
      </c>
      <c r="CA292">
        <v>6275294</v>
      </c>
      <c r="CB292">
        <v>0</v>
      </c>
      <c r="CC292">
        <v>0</v>
      </c>
      <c r="CD292">
        <v>7877333</v>
      </c>
      <c r="CE292">
        <v>87862984</v>
      </c>
      <c r="CF292">
        <v>0</v>
      </c>
      <c r="CG292">
        <v>401602.6</v>
      </c>
      <c r="CH292">
        <v>0</v>
      </c>
      <c r="CI292">
        <v>2802729</v>
      </c>
      <c r="CJ292">
        <v>70242750</v>
      </c>
      <c r="CK292">
        <v>236899.8</v>
      </c>
      <c r="CL292">
        <v>2157828.5</v>
      </c>
      <c r="CM292">
        <v>0</v>
      </c>
      <c r="CN292">
        <v>760845</v>
      </c>
      <c r="CO292">
        <v>12773613</v>
      </c>
      <c r="CP292">
        <v>0</v>
      </c>
      <c r="CQ292">
        <v>1309.4000000000001</v>
      </c>
      <c r="CR292">
        <v>319.10000000000002</v>
      </c>
      <c r="CS292">
        <v>0</v>
      </c>
      <c r="CT292">
        <v>8850.2000000000007</v>
      </c>
      <c r="CU292">
        <v>0</v>
      </c>
      <c r="CV292">
        <v>0</v>
      </c>
      <c r="CW292">
        <v>6219.8</v>
      </c>
      <c r="CX292">
        <v>18287.900000000001</v>
      </c>
      <c r="CY292">
        <v>0</v>
      </c>
      <c r="CZ292">
        <v>2877.8</v>
      </c>
      <c r="DA292">
        <v>0</v>
      </c>
      <c r="DB292">
        <v>942.7</v>
      </c>
      <c r="DC292">
        <v>9093.2999999999993</v>
      </c>
      <c r="DD292">
        <v>3392.6</v>
      </c>
      <c r="DE292">
        <v>1572</v>
      </c>
      <c r="DF292">
        <v>0</v>
      </c>
      <c r="DG292">
        <v>435.7</v>
      </c>
      <c r="DH292">
        <v>0</v>
      </c>
      <c r="DI292">
        <v>3437.3</v>
      </c>
      <c r="DJ292">
        <v>5209.8</v>
      </c>
      <c r="DK292">
        <v>15720</v>
      </c>
      <c r="DL292">
        <v>0</v>
      </c>
      <c r="DM292">
        <v>0</v>
      </c>
      <c r="DN292">
        <v>0.08</v>
      </c>
      <c r="DO292">
        <v>0</v>
      </c>
      <c r="DP292">
        <v>0</v>
      </c>
      <c r="DQ292">
        <v>0</v>
      </c>
    </row>
    <row r="293" spans="1:121" x14ac:dyDescent="0.45">
      <c r="A293" t="s">
        <v>200</v>
      </c>
      <c r="B293">
        <v>2045</v>
      </c>
      <c r="C293">
        <v>196201230</v>
      </c>
      <c r="D293">
        <v>4482533.5</v>
      </c>
      <c r="E293">
        <v>2417769.7999999998</v>
      </c>
      <c r="F293">
        <v>2153961</v>
      </c>
      <c r="G293">
        <v>205255491</v>
      </c>
      <c r="H293">
        <v>189145403.59999999</v>
      </c>
      <c r="I293">
        <v>178409859.5</v>
      </c>
      <c r="J293">
        <v>98666910</v>
      </c>
      <c r="K293">
        <v>104207540</v>
      </c>
      <c r="L293">
        <v>3.5900000000000001E-2</v>
      </c>
      <c r="M293">
        <v>5.3999999999999999E-2</v>
      </c>
      <c r="N293">
        <v>0.14599999999999999</v>
      </c>
      <c r="O293">
        <v>92565.5</v>
      </c>
      <c r="P293">
        <v>45382.8</v>
      </c>
      <c r="Q293">
        <v>0.51</v>
      </c>
      <c r="R293">
        <v>0.56999999999999995</v>
      </c>
      <c r="S293">
        <v>205.4</v>
      </c>
      <c r="T293">
        <v>6.3</v>
      </c>
      <c r="U293">
        <v>0.77</v>
      </c>
      <c r="V293">
        <v>25.3</v>
      </c>
      <c r="W293">
        <v>1002.9</v>
      </c>
      <c r="X293">
        <v>0.16</v>
      </c>
      <c r="Y293">
        <v>205.8</v>
      </c>
      <c r="Z293">
        <v>55.2</v>
      </c>
      <c r="AA293">
        <v>261</v>
      </c>
      <c r="AB293">
        <v>184.7</v>
      </c>
      <c r="AC293">
        <v>5.6</v>
      </c>
      <c r="AD293">
        <v>0.68</v>
      </c>
      <c r="AE293">
        <v>22.8</v>
      </c>
      <c r="AF293">
        <v>902.8</v>
      </c>
      <c r="AG293">
        <v>0.14000000000000001</v>
      </c>
      <c r="AH293">
        <v>185.1</v>
      </c>
      <c r="AI293">
        <v>49.7</v>
      </c>
      <c r="AJ293">
        <v>234.8</v>
      </c>
      <c r="AK293">
        <v>343.5</v>
      </c>
      <c r="AL293">
        <v>13.7</v>
      </c>
      <c r="AM293">
        <v>1.76</v>
      </c>
      <c r="AN293">
        <v>34.4</v>
      </c>
      <c r="AO293">
        <v>1564.3</v>
      </c>
      <c r="AP293">
        <v>0.16</v>
      </c>
      <c r="AQ293">
        <v>344.4</v>
      </c>
      <c r="AR293">
        <v>81</v>
      </c>
      <c r="AS293">
        <v>425.4</v>
      </c>
      <c r="AT293">
        <v>494.3</v>
      </c>
      <c r="AU293">
        <v>24.8</v>
      </c>
      <c r="AV293">
        <v>3.36</v>
      </c>
      <c r="AW293">
        <v>45.8</v>
      </c>
      <c r="AX293">
        <v>2061.6999999999998</v>
      </c>
      <c r="AY293">
        <v>0.26</v>
      </c>
      <c r="AZ293">
        <v>495.9</v>
      </c>
      <c r="BA293">
        <v>107.3</v>
      </c>
      <c r="BB293">
        <v>603.20000000000005</v>
      </c>
      <c r="BC293">
        <v>42940866.600000001</v>
      </c>
      <c r="BD293">
        <v>1320.4</v>
      </c>
      <c r="BE293">
        <v>160.19999999999999</v>
      </c>
      <c r="BF293">
        <v>5286716.5999999996</v>
      </c>
      <c r="BG293">
        <v>209660.1</v>
      </c>
      <c r="BH293">
        <v>33.700000000000003</v>
      </c>
      <c r="BI293">
        <v>43023942.399999999</v>
      </c>
      <c r="BJ293">
        <v>11543778.699999999</v>
      </c>
      <c r="BK293">
        <v>54567721.100000001</v>
      </c>
      <c r="BL293">
        <v>0</v>
      </c>
      <c r="BM293">
        <v>21.23</v>
      </c>
      <c r="BN293">
        <v>18.170000000000002</v>
      </c>
      <c r="BO293">
        <v>0</v>
      </c>
      <c r="BP293">
        <v>39.409999999999997</v>
      </c>
      <c r="BQ293">
        <v>22.8</v>
      </c>
      <c r="BR293">
        <v>20.3</v>
      </c>
      <c r="BS293">
        <v>0</v>
      </c>
      <c r="BT293">
        <v>43.1</v>
      </c>
      <c r="BU293">
        <v>211099630</v>
      </c>
      <c r="BV293">
        <v>26845632</v>
      </c>
      <c r="BW293">
        <v>3842108</v>
      </c>
      <c r="BX293">
        <v>1336060.6000000001</v>
      </c>
      <c r="BY293">
        <v>0</v>
      </c>
      <c r="BZ293">
        <v>0</v>
      </c>
      <c r="CA293">
        <v>4996677</v>
      </c>
      <c r="CB293">
        <v>0</v>
      </c>
      <c r="CC293">
        <v>0</v>
      </c>
      <c r="CD293">
        <v>7766920</v>
      </c>
      <c r="CE293">
        <v>94816550</v>
      </c>
      <c r="CF293">
        <v>0</v>
      </c>
      <c r="CG293">
        <v>3785431.5</v>
      </c>
      <c r="CH293">
        <v>0</v>
      </c>
      <c r="CI293">
        <v>2833357</v>
      </c>
      <c r="CJ293">
        <v>70606180</v>
      </c>
      <c r="CK293">
        <v>122698.7</v>
      </c>
      <c r="CL293">
        <v>1914940.4</v>
      </c>
      <c r="CM293">
        <v>0</v>
      </c>
      <c r="CN293">
        <v>722910.6</v>
      </c>
      <c r="CO293">
        <v>18355800</v>
      </c>
      <c r="CP293">
        <v>0</v>
      </c>
      <c r="CQ293">
        <v>2547.6999999999998</v>
      </c>
      <c r="CR293">
        <v>319.10000000000002</v>
      </c>
      <c r="CS293">
        <v>0</v>
      </c>
      <c r="CT293">
        <v>5167.1000000000004</v>
      </c>
      <c r="CU293">
        <v>0</v>
      </c>
      <c r="CV293">
        <v>0</v>
      </c>
      <c r="CW293">
        <v>6336.5</v>
      </c>
      <c r="CX293">
        <v>18287.900000000001</v>
      </c>
      <c r="CY293">
        <v>0</v>
      </c>
      <c r="CZ293">
        <v>10718.5</v>
      </c>
      <c r="DA293">
        <v>0</v>
      </c>
      <c r="DB293">
        <v>942.7</v>
      </c>
      <c r="DC293">
        <v>9093.2999999999993</v>
      </c>
      <c r="DD293">
        <v>2650.6</v>
      </c>
      <c r="DE293">
        <v>1572</v>
      </c>
      <c r="DF293">
        <v>0</v>
      </c>
      <c r="DG293">
        <v>421</v>
      </c>
      <c r="DH293">
        <v>0</v>
      </c>
      <c r="DI293">
        <v>4773.5</v>
      </c>
      <c r="DJ293">
        <v>10835.2</v>
      </c>
      <c r="DK293">
        <v>15720</v>
      </c>
      <c r="DL293">
        <v>0</v>
      </c>
      <c r="DM293">
        <v>0</v>
      </c>
      <c r="DN293">
        <v>0.08</v>
      </c>
      <c r="DO293">
        <v>0</v>
      </c>
      <c r="DP293">
        <v>0</v>
      </c>
      <c r="DQ293">
        <v>0</v>
      </c>
    </row>
    <row r="294" spans="1:121" x14ac:dyDescent="0.45">
      <c r="A294" t="s">
        <v>200</v>
      </c>
      <c r="B294">
        <v>2050</v>
      </c>
      <c r="C294">
        <v>206580260</v>
      </c>
      <c r="D294">
        <v>4606557.5</v>
      </c>
      <c r="E294">
        <v>2802305.2</v>
      </c>
      <c r="F294">
        <v>2128253.2999999998</v>
      </c>
      <c r="G294">
        <v>216117377.30000001</v>
      </c>
      <c r="H294">
        <v>199150739.09999999</v>
      </c>
      <c r="I294">
        <v>188863499.80000001</v>
      </c>
      <c r="J294">
        <v>96133570</v>
      </c>
      <c r="K294">
        <v>105636940</v>
      </c>
      <c r="L294">
        <v>3.5900000000000001E-2</v>
      </c>
      <c r="M294">
        <v>5.3999999999999999E-2</v>
      </c>
      <c r="N294">
        <v>0.14599999999999999</v>
      </c>
      <c r="O294">
        <v>91392.51</v>
      </c>
      <c r="P294">
        <v>47690.7</v>
      </c>
      <c r="Q294">
        <v>0.48</v>
      </c>
      <c r="R294">
        <v>0.54</v>
      </c>
      <c r="S294">
        <v>219.1</v>
      </c>
      <c r="T294">
        <v>5.3</v>
      </c>
      <c r="U294">
        <v>0.6</v>
      </c>
      <c r="V294">
        <v>27.8</v>
      </c>
      <c r="W294">
        <v>1114.5999999999999</v>
      </c>
      <c r="X294">
        <v>0.16</v>
      </c>
      <c r="Y294">
        <v>219.4</v>
      </c>
      <c r="Z294">
        <v>61.1</v>
      </c>
      <c r="AA294">
        <v>280.5</v>
      </c>
      <c r="AB294">
        <v>200.5</v>
      </c>
      <c r="AC294">
        <v>4.8</v>
      </c>
      <c r="AD294">
        <v>0.54</v>
      </c>
      <c r="AE294">
        <v>25.4</v>
      </c>
      <c r="AF294">
        <v>1021.8</v>
      </c>
      <c r="AG294">
        <v>0.14000000000000001</v>
      </c>
      <c r="AH294">
        <v>200.8</v>
      </c>
      <c r="AI294">
        <v>55.9</v>
      </c>
      <c r="AJ294">
        <v>256.7</v>
      </c>
      <c r="AK294">
        <v>333.4</v>
      </c>
      <c r="AL294">
        <v>10.6</v>
      </c>
      <c r="AM294">
        <v>1.29</v>
      </c>
      <c r="AN294">
        <v>35.9</v>
      </c>
      <c r="AO294">
        <v>1604.5</v>
      </c>
      <c r="AP294">
        <v>0.16</v>
      </c>
      <c r="AQ294">
        <v>334</v>
      </c>
      <c r="AR294">
        <v>83.8</v>
      </c>
      <c r="AS294">
        <v>417.8</v>
      </c>
      <c r="AT294">
        <v>487.8</v>
      </c>
      <c r="AU294">
        <v>20.3</v>
      </c>
      <c r="AV294">
        <v>2.65</v>
      </c>
      <c r="AW294">
        <v>48.5</v>
      </c>
      <c r="AX294">
        <v>2179.1999999999998</v>
      </c>
      <c r="AY294">
        <v>0.25</v>
      </c>
      <c r="AZ294">
        <v>489.1</v>
      </c>
      <c r="BA294">
        <v>113.5</v>
      </c>
      <c r="BB294">
        <v>602.6</v>
      </c>
      <c r="BC294">
        <v>49003656.799999997</v>
      </c>
      <c r="BD294">
        <v>1187.2</v>
      </c>
      <c r="BE294">
        <v>133.30000000000001</v>
      </c>
      <c r="BF294">
        <v>6221024.7999999998</v>
      </c>
      <c r="BG294">
        <v>249321.1</v>
      </c>
      <c r="BH294">
        <v>36</v>
      </c>
      <c r="BI294">
        <v>49075418.399999999</v>
      </c>
      <c r="BJ294">
        <v>13660615.199999999</v>
      </c>
      <c r="BK294">
        <v>62736033.600000001</v>
      </c>
      <c r="BL294">
        <v>0</v>
      </c>
      <c r="BM294">
        <v>21.96</v>
      </c>
      <c r="BN294">
        <v>17.95</v>
      </c>
      <c r="BO294">
        <v>0</v>
      </c>
      <c r="BP294">
        <v>39.909999999999997</v>
      </c>
      <c r="BQ294">
        <v>23.61</v>
      </c>
      <c r="BR294">
        <v>20.09</v>
      </c>
      <c r="BS294">
        <v>0</v>
      </c>
      <c r="BT294">
        <v>43.69</v>
      </c>
      <c r="BU294">
        <v>226012370</v>
      </c>
      <c r="BV294">
        <v>27253878</v>
      </c>
      <c r="BW294">
        <v>3938237.5</v>
      </c>
      <c r="BX294">
        <v>1313316.2</v>
      </c>
      <c r="BY294">
        <v>0</v>
      </c>
      <c r="BZ294">
        <v>0</v>
      </c>
      <c r="CA294">
        <v>2638769.5</v>
      </c>
      <c r="CB294">
        <v>0</v>
      </c>
      <c r="CC294">
        <v>0</v>
      </c>
      <c r="CD294">
        <v>7773123</v>
      </c>
      <c r="CE294">
        <v>101417820</v>
      </c>
      <c r="CF294">
        <v>0</v>
      </c>
      <c r="CG294">
        <v>14126229</v>
      </c>
      <c r="CH294">
        <v>0</v>
      </c>
      <c r="CI294">
        <v>2803913.2</v>
      </c>
      <c r="CJ294">
        <v>70236840</v>
      </c>
      <c r="CK294">
        <v>68303.7</v>
      </c>
      <c r="CL294">
        <v>2215050.2000000002</v>
      </c>
      <c r="CM294">
        <v>0</v>
      </c>
      <c r="CN294">
        <v>544737.80000000005</v>
      </c>
      <c r="CO294">
        <v>18936016</v>
      </c>
      <c r="CP294">
        <v>0</v>
      </c>
      <c r="CQ294">
        <v>2600.9</v>
      </c>
      <c r="CR294">
        <v>319.10000000000002</v>
      </c>
      <c r="CS294">
        <v>0</v>
      </c>
      <c r="CT294">
        <v>2895.5</v>
      </c>
      <c r="CU294">
        <v>0</v>
      </c>
      <c r="CV294">
        <v>0</v>
      </c>
      <c r="CW294">
        <v>6534.7</v>
      </c>
      <c r="CX294">
        <v>18287.900000000001</v>
      </c>
      <c r="CY294">
        <v>0</v>
      </c>
      <c r="CZ294">
        <v>16449.3</v>
      </c>
      <c r="DA294">
        <v>0</v>
      </c>
      <c r="DB294">
        <v>942.7</v>
      </c>
      <c r="DC294">
        <v>9093.2999999999993</v>
      </c>
      <c r="DD294">
        <v>1364</v>
      </c>
      <c r="DE294">
        <v>1572</v>
      </c>
      <c r="DF294">
        <v>0</v>
      </c>
      <c r="DG294">
        <v>323.39999999999998</v>
      </c>
      <c r="DH294">
        <v>0</v>
      </c>
      <c r="DI294">
        <v>4995.5</v>
      </c>
      <c r="DJ294">
        <v>11005.2</v>
      </c>
      <c r="DK294">
        <v>15720</v>
      </c>
      <c r="DL294">
        <v>0</v>
      </c>
      <c r="DM294">
        <v>0</v>
      </c>
      <c r="DN294">
        <v>0.08</v>
      </c>
      <c r="DO294">
        <v>0</v>
      </c>
      <c r="DP294">
        <v>0</v>
      </c>
      <c r="DQ294">
        <v>0</v>
      </c>
    </row>
    <row r="295" spans="1:121" x14ac:dyDescent="0.45">
      <c r="A295" t="s">
        <v>203</v>
      </c>
      <c r="B295">
        <v>2024</v>
      </c>
      <c r="C295">
        <v>7591439</v>
      </c>
      <c r="D295">
        <v>2513.8000000000002</v>
      </c>
      <c r="E295">
        <v>0</v>
      </c>
      <c r="F295">
        <v>48061.599999999999</v>
      </c>
      <c r="G295">
        <v>7642014.7999999998</v>
      </c>
      <c r="H295">
        <v>7318533.0999999996</v>
      </c>
      <c r="I295">
        <v>3946981.3</v>
      </c>
      <c r="J295">
        <v>6158901.5</v>
      </c>
      <c r="K295">
        <v>4930804</v>
      </c>
      <c r="L295">
        <v>3.5900000000000001E-2</v>
      </c>
      <c r="M295">
        <v>5.3900000000000003E-2</v>
      </c>
      <c r="N295">
        <v>0.13500000000000001</v>
      </c>
      <c r="O295">
        <v>10184.65</v>
      </c>
      <c r="P295">
        <v>1917.1</v>
      </c>
      <c r="Q295">
        <v>0.61</v>
      </c>
      <c r="R295">
        <v>0.56999999999999995</v>
      </c>
      <c r="S295">
        <v>168.3</v>
      </c>
      <c r="T295">
        <v>3.2</v>
      </c>
      <c r="U295">
        <v>0.32</v>
      </c>
      <c r="V295">
        <v>20.6</v>
      </c>
      <c r="W295">
        <v>881.1</v>
      </c>
      <c r="X295">
        <v>0.08</v>
      </c>
      <c r="Y295">
        <v>168.5</v>
      </c>
      <c r="Z295">
        <v>46.9</v>
      </c>
      <c r="AA295">
        <v>215.4</v>
      </c>
      <c r="AB295">
        <v>179.8</v>
      </c>
      <c r="AC295">
        <v>3.4</v>
      </c>
      <c r="AD295">
        <v>0.34</v>
      </c>
      <c r="AE295">
        <v>23.9</v>
      </c>
      <c r="AF295">
        <v>944.8</v>
      </c>
      <c r="AG295">
        <v>0.12</v>
      </c>
      <c r="AH295">
        <v>180</v>
      </c>
      <c r="AI295">
        <v>52.1</v>
      </c>
      <c r="AJ295">
        <v>232.1</v>
      </c>
      <c r="AK295">
        <v>301.60000000000002</v>
      </c>
      <c r="AL295">
        <v>7.5</v>
      </c>
      <c r="AM295">
        <v>0.88</v>
      </c>
      <c r="AN295">
        <v>34.5</v>
      </c>
      <c r="AO295">
        <v>1486.9</v>
      </c>
      <c r="AP295">
        <v>0.16</v>
      </c>
      <c r="AQ295">
        <v>302</v>
      </c>
      <c r="AR295">
        <v>78.8</v>
      </c>
      <c r="AS295">
        <v>380.9</v>
      </c>
      <c r="AT295">
        <v>634.6</v>
      </c>
      <c r="AU295">
        <v>37.1</v>
      </c>
      <c r="AV295">
        <v>5.23</v>
      </c>
      <c r="AW295">
        <v>54</v>
      </c>
      <c r="AX295">
        <v>2387.3000000000002</v>
      </c>
      <c r="AY295">
        <v>0.39</v>
      </c>
      <c r="AZ295">
        <v>637.20000000000005</v>
      </c>
      <c r="BA295">
        <v>125.3</v>
      </c>
      <c r="BB295">
        <v>762.4</v>
      </c>
      <c r="BC295">
        <v>1075495.3999999999</v>
      </c>
      <c r="BD295">
        <v>20.3</v>
      </c>
      <c r="BE295">
        <v>2</v>
      </c>
      <c r="BF295">
        <v>131646.39999999999</v>
      </c>
      <c r="BG295">
        <v>5629.2</v>
      </c>
      <c r="BH295">
        <v>0.5</v>
      </c>
      <c r="BI295">
        <v>1076652.8999999999</v>
      </c>
      <c r="BJ295">
        <v>299531.59999999998</v>
      </c>
      <c r="BK295">
        <v>1376184.5</v>
      </c>
      <c r="BL295">
        <v>0</v>
      </c>
      <c r="BM295">
        <v>31.91</v>
      </c>
      <c r="BN295">
        <v>2.31</v>
      </c>
      <c r="BO295">
        <v>0</v>
      </c>
      <c r="BP295">
        <v>34.22</v>
      </c>
      <c r="BQ295">
        <v>33.82</v>
      </c>
      <c r="BR295">
        <v>2.5099999999999998</v>
      </c>
      <c r="BS295">
        <v>0</v>
      </c>
      <c r="BT295">
        <v>36.33</v>
      </c>
      <c r="BU295">
        <v>6406692.5</v>
      </c>
      <c r="BV295">
        <v>3695033.5</v>
      </c>
      <c r="BW295">
        <v>2129.1999999999998</v>
      </c>
      <c r="BX295">
        <v>192465.1</v>
      </c>
      <c r="BY295">
        <v>0</v>
      </c>
      <c r="BZ295">
        <v>0</v>
      </c>
      <c r="CA295">
        <v>0</v>
      </c>
      <c r="CB295">
        <v>0</v>
      </c>
      <c r="CC295">
        <v>0</v>
      </c>
      <c r="CD295">
        <v>291144</v>
      </c>
      <c r="CE295">
        <v>2510456.5</v>
      </c>
      <c r="CF295">
        <v>0</v>
      </c>
      <c r="CG295">
        <v>0</v>
      </c>
      <c r="CH295">
        <v>0</v>
      </c>
      <c r="CI295">
        <v>6608.3</v>
      </c>
      <c r="CJ295">
        <v>0</v>
      </c>
      <c r="CK295">
        <v>0</v>
      </c>
      <c r="CL295">
        <v>0</v>
      </c>
      <c r="CM295">
        <v>0</v>
      </c>
      <c r="CN295">
        <v>529509</v>
      </c>
      <c r="CO295">
        <v>70745.399999999994</v>
      </c>
      <c r="CP295">
        <v>2803635</v>
      </c>
      <c r="CQ295">
        <v>3</v>
      </c>
      <c r="CR295">
        <v>40.1</v>
      </c>
      <c r="CS295">
        <v>0</v>
      </c>
      <c r="CT295">
        <v>0</v>
      </c>
      <c r="CU295">
        <v>0</v>
      </c>
      <c r="CV295">
        <v>0</v>
      </c>
      <c r="CW295">
        <v>211.7</v>
      </c>
      <c r="CX295">
        <v>1730.2</v>
      </c>
      <c r="CY295">
        <v>0</v>
      </c>
      <c r="CZ295">
        <v>0</v>
      </c>
      <c r="DA295">
        <v>0</v>
      </c>
      <c r="DB295">
        <v>2.7</v>
      </c>
      <c r="DC295">
        <v>0</v>
      </c>
      <c r="DD295">
        <v>0</v>
      </c>
      <c r="DE295">
        <v>0</v>
      </c>
      <c r="DF295">
        <v>0</v>
      </c>
      <c r="DG295">
        <v>273</v>
      </c>
      <c r="DH295">
        <v>734</v>
      </c>
      <c r="DI295">
        <v>21</v>
      </c>
      <c r="DJ295">
        <v>6</v>
      </c>
      <c r="DK295">
        <v>0</v>
      </c>
      <c r="DL295">
        <v>0</v>
      </c>
      <c r="DM295">
        <v>0</v>
      </c>
      <c r="DN295">
        <v>0.28000000000000003</v>
      </c>
      <c r="DO295">
        <v>0</v>
      </c>
      <c r="DP295">
        <v>0</v>
      </c>
      <c r="DQ295">
        <v>0</v>
      </c>
    </row>
    <row r="296" spans="1:121" x14ac:dyDescent="0.45">
      <c r="A296" t="s">
        <v>203</v>
      </c>
      <c r="B296">
        <v>2026</v>
      </c>
      <c r="C296">
        <v>7665141</v>
      </c>
      <c r="D296">
        <v>2437.9</v>
      </c>
      <c r="E296">
        <v>0</v>
      </c>
      <c r="F296">
        <v>42434.7</v>
      </c>
      <c r="G296">
        <v>7710013.7999999998</v>
      </c>
      <c r="H296">
        <v>7389585.7999999998</v>
      </c>
      <c r="I296">
        <v>923288.3</v>
      </c>
      <c r="J296">
        <v>4599609</v>
      </c>
      <c r="K296">
        <v>6471678.5</v>
      </c>
      <c r="L296">
        <v>3.5900000000000001E-2</v>
      </c>
      <c r="M296">
        <v>5.3900000000000003E-2</v>
      </c>
      <c r="N296">
        <v>0.13500000000000001</v>
      </c>
      <c r="O296">
        <v>40678.949999999997</v>
      </c>
      <c r="P296">
        <v>1949.3</v>
      </c>
      <c r="Q296">
        <v>0.73</v>
      </c>
      <c r="R296">
        <v>0.65</v>
      </c>
      <c r="S296">
        <v>117.2</v>
      </c>
      <c r="T296">
        <v>2.2000000000000002</v>
      </c>
      <c r="U296">
        <v>0.22</v>
      </c>
      <c r="V296">
        <v>14.3</v>
      </c>
      <c r="W296">
        <v>613.20000000000005</v>
      </c>
      <c r="X296">
        <v>0.05</v>
      </c>
      <c r="Y296">
        <v>117.3</v>
      </c>
      <c r="Z296">
        <v>32.6</v>
      </c>
      <c r="AA296">
        <v>149.9</v>
      </c>
      <c r="AB296">
        <v>148.69999999999999</v>
      </c>
      <c r="AC296">
        <v>2.8</v>
      </c>
      <c r="AD296">
        <v>0.28000000000000003</v>
      </c>
      <c r="AE296">
        <v>19.5</v>
      </c>
      <c r="AF296">
        <v>781.1</v>
      </c>
      <c r="AG296">
        <v>0.09</v>
      </c>
      <c r="AH296">
        <v>148.9</v>
      </c>
      <c r="AI296">
        <v>42.8</v>
      </c>
      <c r="AJ296">
        <v>191.7</v>
      </c>
      <c r="AK296">
        <v>247.3</v>
      </c>
      <c r="AL296">
        <v>5.5</v>
      </c>
      <c r="AM296">
        <v>0.63</v>
      </c>
      <c r="AN296">
        <v>28.7</v>
      </c>
      <c r="AO296">
        <v>1241.0999999999999</v>
      </c>
      <c r="AP296">
        <v>0.13</v>
      </c>
      <c r="AQ296">
        <v>247.7</v>
      </c>
      <c r="AR296">
        <v>65.8</v>
      </c>
      <c r="AS296">
        <v>313.39999999999998</v>
      </c>
      <c r="AT296">
        <v>588.70000000000005</v>
      </c>
      <c r="AU296">
        <v>32.200000000000003</v>
      </c>
      <c r="AV296">
        <v>4.47</v>
      </c>
      <c r="AW296">
        <v>51.7</v>
      </c>
      <c r="AX296">
        <v>2320.6999999999998</v>
      </c>
      <c r="AY296">
        <v>0.34</v>
      </c>
      <c r="AZ296">
        <v>590.9</v>
      </c>
      <c r="BA296">
        <v>120.9</v>
      </c>
      <c r="BB296">
        <v>711.8</v>
      </c>
      <c r="BC296">
        <v>1119887.8999999999</v>
      </c>
      <c r="BD296">
        <v>21.1</v>
      </c>
      <c r="BE296">
        <v>2.1</v>
      </c>
      <c r="BF296">
        <v>136865.70000000001</v>
      </c>
      <c r="BG296">
        <v>5861.3</v>
      </c>
      <c r="BH296">
        <v>0.5</v>
      </c>
      <c r="BI296">
        <v>1121093.2</v>
      </c>
      <c r="BJ296">
        <v>311672.7</v>
      </c>
      <c r="BK296">
        <v>1432765.9</v>
      </c>
      <c r="BL296">
        <v>0</v>
      </c>
      <c r="BM296">
        <v>28.92</v>
      </c>
      <c r="BN296">
        <v>9.0500000000000007</v>
      </c>
      <c r="BO296">
        <v>0</v>
      </c>
      <c r="BP296">
        <v>37.96</v>
      </c>
      <c r="BQ296">
        <v>30.64</v>
      </c>
      <c r="BR296">
        <v>9.83</v>
      </c>
      <c r="BS296">
        <v>0</v>
      </c>
      <c r="BT296">
        <v>40.46</v>
      </c>
      <c r="BU296">
        <v>9603503</v>
      </c>
      <c r="BV296">
        <v>6786725.5</v>
      </c>
      <c r="BW296">
        <v>2073.1999999999998</v>
      </c>
      <c r="BX296">
        <v>192443.2</v>
      </c>
      <c r="BY296">
        <v>0</v>
      </c>
      <c r="BZ296">
        <v>0</v>
      </c>
      <c r="CA296">
        <v>0</v>
      </c>
      <c r="CB296">
        <v>0</v>
      </c>
      <c r="CC296">
        <v>0</v>
      </c>
      <c r="CD296">
        <v>350401.2</v>
      </c>
      <c r="CE296">
        <v>2615661.7999999998</v>
      </c>
      <c r="CF296">
        <v>0</v>
      </c>
      <c r="CG296">
        <v>0</v>
      </c>
      <c r="CH296">
        <v>0</v>
      </c>
      <c r="CI296">
        <v>6599.5</v>
      </c>
      <c r="CJ296">
        <v>0</v>
      </c>
      <c r="CK296">
        <v>0</v>
      </c>
      <c r="CL296">
        <v>0</v>
      </c>
      <c r="CM296">
        <v>0</v>
      </c>
      <c r="CN296">
        <v>522121.8</v>
      </c>
      <c r="CO296">
        <v>70350.600000000006</v>
      </c>
      <c r="CP296">
        <v>5843852</v>
      </c>
      <c r="CQ296">
        <v>3</v>
      </c>
      <c r="CR296">
        <v>40.1</v>
      </c>
      <c r="CS296">
        <v>0</v>
      </c>
      <c r="CT296">
        <v>0</v>
      </c>
      <c r="CU296">
        <v>0</v>
      </c>
      <c r="CV296">
        <v>0</v>
      </c>
      <c r="CW296">
        <v>256.7</v>
      </c>
      <c r="CX296">
        <v>1730.2</v>
      </c>
      <c r="CY296">
        <v>0</v>
      </c>
      <c r="CZ296">
        <v>0</v>
      </c>
      <c r="DA296">
        <v>0</v>
      </c>
      <c r="DB296">
        <v>2.7</v>
      </c>
      <c r="DC296">
        <v>0</v>
      </c>
      <c r="DD296">
        <v>0</v>
      </c>
      <c r="DE296">
        <v>0</v>
      </c>
      <c r="DF296">
        <v>0</v>
      </c>
      <c r="DG296">
        <v>273</v>
      </c>
      <c r="DH296">
        <v>1538</v>
      </c>
      <c r="DI296">
        <v>21</v>
      </c>
      <c r="DJ296">
        <v>6</v>
      </c>
      <c r="DK296">
        <v>0</v>
      </c>
      <c r="DL296">
        <v>0</v>
      </c>
      <c r="DM296">
        <v>0</v>
      </c>
      <c r="DN296">
        <v>0.41</v>
      </c>
      <c r="DO296">
        <v>0</v>
      </c>
      <c r="DP296">
        <v>0</v>
      </c>
      <c r="DQ296">
        <v>0</v>
      </c>
    </row>
    <row r="297" spans="1:121" x14ac:dyDescent="0.45">
      <c r="A297" t="s">
        <v>203</v>
      </c>
      <c r="B297">
        <v>2028</v>
      </c>
      <c r="C297">
        <v>7791601.5</v>
      </c>
      <c r="D297">
        <v>2335.6</v>
      </c>
      <c r="E297">
        <v>0</v>
      </c>
      <c r="F297">
        <v>35584.300000000003</v>
      </c>
      <c r="G297">
        <v>7829521.2999999998</v>
      </c>
      <c r="H297">
        <v>7511501.2000000002</v>
      </c>
      <c r="I297">
        <v>1035531.9</v>
      </c>
      <c r="J297">
        <v>3711683.2</v>
      </c>
      <c r="K297">
        <v>5509919.5</v>
      </c>
      <c r="L297">
        <v>3.5900000000000001E-2</v>
      </c>
      <c r="M297">
        <v>5.3900000000000003E-2</v>
      </c>
      <c r="N297">
        <v>0.13500000000000001</v>
      </c>
      <c r="O297">
        <v>47983.75</v>
      </c>
      <c r="P297">
        <v>2005.2</v>
      </c>
      <c r="Q297">
        <v>0.73</v>
      </c>
      <c r="R297">
        <v>0.67</v>
      </c>
      <c r="S297">
        <v>118.8</v>
      </c>
      <c r="T297">
        <v>2.2000000000000002</v>
      </c>
      <c r="U297">
        <v>0.22</v>
      </c>
      <c r="V297">
        <v>14.5</v>
      </c>
      <c r="W297">
        <v>621.5</v>
      </c>
      <c r="X297">
        <v>0.05</v>
      </c>
      <c r="Y297">
        <v>118.9</v>
      </c>
      <c r="Z297">
        <v>33</v>
      </c>
      <c r="AA297">
        <v>151.9</v>
      </c>
      <c r="AB297">
        <v>142.19999999999999</v>
      </c>
      <c r="AC297">
        <v>2.7</v>
      </c>
      <c r="AD297">
        <v>0.27</v>
      </c>
      <c r="AE297">
        <v>18.399999999999999</v>
      </c>
      <c r="AF297">
        <v>746.4</v>
      </c>
      <c r="AG297">
        <v>0.09</v>
      </c>
      <c r="AH297">
        <v>142.4</v>
      </c>
      <c r="AI297">
        <v>40.700000000000003</v>
      </c>
      <c r="AJ297">
        <v>183.1</v>
      </c>
      <c r="AK297">
        <v>183.1</v>
      </c>
      <c r="AL297">
        <v>3.6</v>
      </c>
      <c r="AM297">
        <v>0.37</v>
      </c>
      <c r="AN297">
        <v>21.6</v>
      </c>
      <c r="AO297">
        <v>947.4</v>
      </c>
      <c r="AP297">
        <v>0.08</v>
      </c>
      <c r="AQ297">
        <v>183.3</v>
      </c>
      <c r="AR297">
        <v>49.9</v>
      </c>
      <c r="AS297">
        <v>233.2</v>
      </c>
      <c r="AT297">
        <v>532.4</v>
      </c>
      <c r="AU297">
        <v>25.9</v>
      </c>
      <c r="AV297">
        <v>3.54</v>
      </c>
      <c r="AW297">
        <v>50</v>
      </c>
      <c r="AX297">
        <v>2198.5</v>
      </c>
      <c r="AY297">
        <v>0.31</v>
      </c>
      <c r="AZ297">
        <v>534.20000000000005</v>
      </c>
      <c r="BA297">
        <v>115.6</v>
      </c>
      <c r="BB297">
        <v>649.70000000000005</v>
      </c>
      <c r="BC297">
        <v>1142088.8999999999</v>
      </c>
      <c r="BD297">
        <v>21.5</v>
      </c>
      <c r="BE297">
        <v>2.2000000000000002</v>
      </c>
      <c r="BF297">
        <v>139453.29999999999</v>
      </c>
      <c r="BG297">
        <v>5977.4</v>
      </c>
      <c r="BH297">
        <v>0.5</v>
      </c>
      <c r="BI297">
        <v>1143318.1000000001</v>
      </c>
      <c r="BJ297">
        <v>317721</v>
      </c>
      <c r="BK297">
        <v>1461039.1</v>
      </c>
      <c r="BL297">
        <v>0</v>
      </c>
      <c r="BM297">
        <v>24.69</v>
      </c>
      <c r="BN297">
        <v>10.48</v>
      </c>
      <c r="BO297">
        <v>0</v>
      </c>
      <c r="BP297">
        <v>35.17</v>
      </c>
      <c r="BQ297">
        <v>26.16</v>
      </c>
      <c r="BR297">
        <v>11.37</v>
      </c>
      <c r="BS297">
        <v>0</v>
      </c>
      <c r="BT297">
        <v>37.520000000000003</v>
      </c>
      <c r="BU297">
        <v>9643754</v>
      </c>
      <c r="BV297">
        <v>6793989.5</v>
      </c>
      <c r="BW297">
        <v>1979.2</v>
      </c>
      <c r="BX297">
        <v>190487.8</v>
      </c>
      <c r="BY297">
        <v>0</v>
      </c>
      <c r="BZ297">
        <v>0</v>
      </c>
      <c r="CA297">
        <v>0</v>
      </c>
      <c r="CB297">
        <v>0</v>
      </c>
      <c r="CC297">
        <v>0</v>
      </c>
      <c r="CD297">
        <v>396948</v>
      </c>
      <c r="CE297">
        <v>2650740</v>
      </c>
      <c r="CF297">
        <v>0</v>
      </c>
      <c r="CG297">
        <v>0</v>
      </c>
      <c r="CH297">
        <v>0</v>
      </c>
      <c r="CI297">
        <v>6557.3</v>
      </c>
      <c r="CJ297">
        <v>0</v>
      </c>
      <c r="CK297">
        <v>0</v>
      </c>
      <c r="CL297">
        <v>0</v>
      </c>
      <c r="CM297">
        <v>0</v>
      </c>
      <c r="CN297">
        <v>514740.4</v>
      </c>
      <c r="CO297">
        <v>69984.5</v>
      </c>
      <c r="CP297">
        <v>5812316.5</v>
      </c>
      <c r="CQ297">
        <v>3</v>
      </c>
      <c r="CR297">
        <v>40.1</v>
      </c>
      <c r="CS297">
        <v>0</v>
      </c>
      <c r="CT297">
        <v>0</v>
      </c>
      <c r="CU297">
        <v>0</v>
      </c>
      <c r="CV297">
        <v>0</v>
      </c>
      <c r="CW297">
        <v>293.2</v>
      </c>
      <c r="CX297">
        <v>1730.2</v>
      </c>
      <c r="CY297">
        <v>0</v>
      </c>
      <c r="CZ297">
        <v>0</v>
      </c>
      <c r="DA297">
        <v>0</v>
      </c>
      <c r="DB297">
        <v>2.7</v>
      </c>
      <c r="DC297">
        <v>0</v>
      </c>
      <c r="DD297">
        <v>0</v>
      </c>
      <c r="DE297">
        <v>0</v>
      </c>
      <c r="DF297">
        <v>0</v>
      </c>
      <c r="DG297">
        <v>273</v>
      </c>
      <c r="DH297">
        <v>1538</v>
      </c>
      <c r="DI297">
        <v>21</v>
      </c>
      <c r="DJ297">
        <v>6</v>
      </c>
      <c r="DK297">
        <v>0</v>
      </c>
      <c r="DL297">
        <v>0</v>
      </c>
      <c r="DM297">
        <v>0</v>
      </c>
      <c r="DN297">
        <v>0.55000000000000004</v>
      </c>
      <c r="DO297">
        <v>0</v>
      </c>
      <c r="DP297">
        <v>0</v>
      </c>
      <c r="DQ297">
        <v>0</v>
      </c>
    </row>
    <row r="298" spans="1:121" x14ac:dyDescent="0.45">
      <c r="A298" t="s">
        <v>203</v>
      </c>
      <c r="B298">
        <v>2030</v>
      </c>
      <c r="C298">
        <v>7956577</v>
      </c>
      <c r="D298">
        <v>4055.3</v>
      </c>
      <c r="E298">
        <v>0</v>
      </c>
      <c r="F298">
        <v>37546</v>
      </c>
      <c r="G298">
        <v>7998178</v>
      </c>
      <c r="H298">
        <v>7670547.5999999996</v>
      </c>
      <c r="I298">
        <v>1125122.7</v>
      </c>
      <c r="J298">
        <v>4051543.2</v>
      </c>
      <c r="K298">
        <v>5405754</v>
      </c>
      <c r="L298">
        <v>3.5900000000000001E-2</v>
      </c>
      <c r="M298">
        <v>5.3900000000000003E-2</v>
      </c>
      <c r="N298">
        <v>0.13500000000000001</v>
      </c>
      <c r="O298">
        <v>68591.45</v>
      </c>
      <c r="P298">
        <v>2079.8000000000002</v>
      </c>
      <c r="Q298">
        <v>0.75</v>
      </c>
      <c r="R298">
        <v>0.71</v>
      </c>
      <c r="S298">
        <v>105.4</v>
      </c>
      <c r="T298">
        <v>2</v>
      </c>
      <c r="U298">
        <v>0.2</v>
      </c>
      <c r="V298">
        <v>12.9</v>
      </c>
      <c r="W298">
        <v>551.9</v>
      </c>
      <c r="X298">
        <v>0.05</v>
      </c>
      <c r="Y298">
        <v>105.5</v>
      </c>
      <c r="Z298">
        <v>29.4</v>
      </c>
      <c r="AA298">
        <v>134.9</v>
      </c>
      <c r="AB298">
        <v>121.6</v>
      </c>
      <c r="AC298">
        <v>2.2999999999999998</v>
      </c>
      <c r="AD298">
        <v>0.23</v>
      </c>
      <c r="AE298">
        <v>16</v>
      </c>
      <c r="AF298">
        <v>638.79999999999995</v>
      </c>
      <c r="AG298">
        <v>0.08</v>
      </c>
      <c r="AH298">
        <v>121.8</v>
      </c>
      <c r="AI298">
        <v>35</v>
      </c>
      <c r="AJ298">
        <v>156.80000000000001</v>
      </c>
      <c r="AK298">
        <v>104.2</v>
      </c>
      <c r="AL298">
        <v>2</v>
      </c>
      <c r="AM298">
        <v>0.21</v>
      </c>
      <c r="AN298">
        <v>12.3</v>
      </c>
      <c r="AO298">
        <v>536.79999999999995</v>
      </c>
      <c r="AP298">
        <v>0.05</v>
      </c>
      <c r="AQ298">
        <v>104.3</v>
      </c>
      <c r="AR298">
        <v>28.3</v>
      </c>
      <c r="AS298">
        <v>132.6</v>
      </c>
      <c r="AT298">
        <v>500.3</v>
      </c>
      <c r="AU298">
        <v>23.3</v>
      </c>
      <c r="AV298">
        <v>3.14</v>
      </c>
      <c r="AW298">
        <v>47.6</v>
      </c>
      <c r="AX298">
        <v>2126.1</v>
      </c>
      <c r="AY298">
        <v>0.27</v>
      </c>
      <c r="AZ298">
        <v>501.8</v>
      </c>
      <c r="BA298">
        <v>111</v>
      </c>
      <c r="BB298">
        <v>612.9</v>
      </c>
      <c r="BC298">
        <v>984593.1</v>
      </c>
      <c r="BD298">
        <v>18.600000000000001</v>
      </c>
      <c r="BE298">
        <v>1.9</v>
      </c>
      <c r="BF298">
        <v>120769.3</v>
      </c>
      <c r="BG298">
        <v>5153.8</v>
      </c>
      <c r="BH298">
        <v>0.4</v>
      </c>
      <c r="BI298">
        <v>985652.8</v>
      </c>
      <c r="BJ298">
        <v>274473.90000000002</v>
      </c>
      <c r="BK298">
        <v>1260126.7</v>
      </c>
      <c r="BL298">
        <v>0</v>
      </c>
      <c r="BM298">
        <v>24.03</v>
      </c>
      <c r="BN298">
        <v>14.94</v>
      </c>
      <c r="BO298">
        <v>0</v>
      </c>
      <c r="BP298">
        <v>38.97</v>
      </c>
      <c r="BQ298">
        <v>25.47</v>
      </c>
      <c r="BR298">
        <v>16.190000000000001</v>
      </c>
      <c r="BS298">
        <v>0</v>
      </c>
      <c r="BT298">
        <v>41.66</v>
      </c>
      <c r="BU298">
        <v>9367356</v>
      </c>
      <c r="BV298">
        <v>6873055</v>
      </c>
      <c r="BW298">
        <v>3467.9</v>
      </c>
      <c r="BX298">
        <v>186400.2</v>
      </c>
      <c r="BY298">
        <v>0</v>
      </c>
      <c r="BZ298">
        <v>0</v>
      </c>
      <c r="CA298">
        <v>0</v>
      </c>
      <c r="CB298">
        <v>0</v>
      </c>
      <c r="CC298">
        <v>0</v>
      </c>
      <c r="CD298">
        <v>514718.9</v>
      </c>
      <c r="CE298">
        <v>2297948.2000000002</v>
      </c>
      <c r="CF298">
        <v>0</v>
      </c>
      <c r="CG298">
        <v>0</v>
      </c>
      <c r="CH298">
        <v>0</v>
      </c>
      <c r="CI298">
        <v>6484.2</v>
      </c>
      <c r="CJ298">
        <v>0</v>
      </c>
      <c r="CK298">
        <v>0</v>
      </c>
      <c r="CL298">
        <v>0</v>
      </c>
      <c r="CM298">
        <v>0</v>
      </c>
      <c r="CN298">
        <v>507655.2</v>
      </c>
      <c r="CO298">
        <v>69607.100000000006</v>
      </c>
      <c r="CP298">
        <v>5781074</v>
      </c>
      <c r="CQ298">
        <v>4</v>
      </c>
      <c r="CR298">
        <v>40.1</v>
      </c>
      <c r="CS298">
        <v>0</v>
      </c>
      <c r="CT298">
        <v>0</v>
      </c>
      <c r="CU298">
        <v>0</v>
      </c>
      <c r="CV298">
        <v>0</v>
      </c>
      <c r="CW298">
        <v>380.7</v>
      </c>
      <c r="CX298">
        <v>1730.2</v>
      </c>
      <c r="CY298">
        <v>0</v>
      </c>
      <c r="CZ298">
        <v>0</v>
      </c>
      <c r="DA298">
        <v>0</v>
      </c>
      <c r="DB298">
        <v>2.7</v>
      </c>
      <c r="DC298">
        <v>0</v>
      </c>
      <c r="DD298">
        <v>0</v>
      </c>
      <c r="DE298">
        <v>0</v>
      </c>
      <c r="DF298">
        <v>0</v>
      </c>
      <c r="DG298">
        <v>273</v>
      </c>
      <c r="DH298">
        <v>1538</v>
      </c>
      <c r="DI298">
        <v>21</v>
      </c>
      <c r="DJ298">
        <v>10</v>
      </c>
      <c r="DK298">
        <v>0</v>
      </c>
      <c r="DL298">
        <v>0</v>
      </c>
      <c r="DM298">
        <v>0</v>
      </c>
      <c r="DN298">
        <v>0.71</v>
      </c>
      <c r="DO298">
        <v>0</v>
      </c>
      <c r="DP298">
        <v>0</v>
      </c>
      <c r="DQ298">
        <v>0</v>
      </c>
    </row>
    <row r="299" spans="1:121" x14ac:dyDescent="0.45">
      <c r="A299" t="s">
        <v>203</v>
      </c>
      <c r="B299">
        <v>2035</v>
      </c>
      <c r="C299">
        <v>8428825</v>
      </c>
      <c r="D299">
        <v>4079.4</v>
      </c>
      <c r="E299">
        <v>0</v>
      </c>
      <c r="F299">
        <v>36692</v>
      </c>
      <c r="G299">
        <v>8469596.6999999993</v>
      </c>
      <c r="H299">
        <v>8125825.2999999998</v>
      </c>
      <c r="I299">
        <v>1659621.7</v>
      </c>
      <c r="J299">
        <v>4061383.5</v>
      </c>
      <c r="K299">
        <v>4682028</v>
      </c>
      <c r="L299">
        <v>3.5900000000000001E-2</v>
      </c>
      <c r="M299">
        <v>5.3900000000000003E-2</v>
      </c>
      <c r="N299">
        <v>0.13500000000000001</v>
      </c>
      <c r="O299">
        <v>100466.91</v>
      </c>
      <c r="P299">
        <v>2294.6999999999998</v>
      </c>
      <c r="Q299">
        <v>0.77</v>
      </c>
      <c r="R299">
        <v>0.99</v>
      </c>
      <c r="S299">
        <v>101.8</v>
      </c>
      <c r="T299">
        <v>1.9</v>
      </c>
      <c r="U299">
        <v>0.19</v>
      </c>
      <c r="V299">
        <v>12.5</v>
      </c>
      <c r="W299">
        <v>532.9</v>
      </c>
      <c r="X299">
        <v>0.05</v>
      </c>
      <c r="Y299">
        <v>101.9</v>
      </c>
      <c r="Z299">
        <v>28.4</v>
      </c>
      <c r="AA299">
        <v>130.30000000000001</v>
      </c>
      <c r="AB299">
        <v>4.3</v>
      </c>
      <c r="AC299">
        <v>0.1</v>
      </c>
      <c r="AD299">
        <v>0.01</v>
      </c>
      <c r="AE299">
        <v>0.6</v>
      </c>
      <c r="AF299">
        <v>22.6</v>
      </c>
      <c r="AG299">
        <v>0</v>
      </c>
      <c r="AH299">
        <v>4.3</v>
      </c>
      <c r="AI299">
        <v>1.2</v>
      </c>
      <c r="AJ299">
        <v>5.6</v>
      </c>
      <c r="AK299">
        <v>44.4</v>
      </c>
      <c r="AL299">
        <v>0.9</v>
      </c>
      <c r="AM299">
        <v>0.09</v>
      </c>
      <c r="AN299">
        <v>5.3</v>
      </c>
      <c r="AO299">
        <v>227.9</v>
      </c>
      <c r="AP299">
        <v>0.02</v>
      </c>
      <c r="AQ299">
        <v>44.5</v>
      </c>
      <c r="AR299">
        <v>12.1</v>
      </c>
      <c r="AS299">
        <v>56.5</v>
      </c>
      <c r="AT299">
        <v>456.1</v>
      </c>
      <c r="AU299">
        <v>19.2</v>
      </c>
      <c r="AV299">
        <v>2.56</v>
      </c>
      <c r="AW299">
        <v>45.6</v>
      </c>
      <c r="AX299">
        <v>1997.2</v>
      </c>
      <c r="AY299">
        <v>0.26</v>
      </c>
      <c r="AZ299">
        <v>457.4</v>
      </c>
      <c r="BA299">
        <v>105.2</v>
      </c>
      <c r="BB299">
        <v>562.6</v>
      </c>
      <c r="BC299">
        <v>923657</v>
      </c>
      <c r="BD299">
        <v>17.399999999999999</v>
      </c>
      <c r="BE299">
        <v>1.7</v>
      </c>
      <c r="BF299">
        <v>113413.6</v>
      </c>
      <c r="BG299">
        <v>4834.8999999999996</v>
      </c>
      <c r="BH299">
        <v>0.4</v>
      </c>
      <c r="BI299">
        <v>924651</v>
      </c>
      <c r="BJ299">
        <v>257609.8</v>
      </c>
      <c r="BK299">
        <v>1182260.8</v>
      </c>
      <c r="BL299">
        <v>0</v>
      </c>
      <c r="BM299">
        <v>22.58</v>
      </c>
      <c r="BN299">
        <v>22.44</v>
      </c>
      <c r="BO299">
        <v>0</v>
      </c>
      <c r="BP299">
        <v>45.02</v>
      </c>
      <c r="BQ299">
        <v>23.93</v>
      </c>
      <c r="BR299">
        <v>24.34</v>
      </c>
      <c r="BS299">
        <v>0</v>
      </c>
      <c r="BT299">
        <v>48.27</v>
      </c>
      <c r="BU299">
        <v>9102309</v>
      </c>
      <c r="BV299">
        <v>6809975</v>
      </c>
      <c r="BW299">
        <v>3517.6</v>
      </c>
      <c r="BX299">
        <v>181533.6</v>
      </c>
      <c r="BY299">
        <v>0</v>
      </c>
      <c r="BZ299">
        <v>0</v>
      </c>
      <c r="CA299">
        <v>0</v>
      </c>
      <c r="CB299">
        <v>0</v>
      </c>
      <c r="CC299">
        <v>0</v>
      </c>
      <c r="CD299">
        <v>550402.6</v>
      </c>
      <c r="CE299">
        <v>1960565.4</v>
      </c>
      <c r="CF299">
        <v>0</v>
      </c>
      <c r="CG299">
        <v>140376.5</v>
      </c>
      <c r="CH299">
        <v>0</v>
      </c>
      <c r="CI299">
        <v>6341.3</v>
      </c>
      <c r="CJ299">
        <v>0</v>
      </c>
      <c r="CK299">
        <v>0</v>
      </c>
      <c r="CL299">
        <v>0</v>
      </c>
      <c r="CM299">
        <v>0</v>
      </c>
      <c r="CN299">
        <v>490100.4</v>
      </c>
      <c r="CO299">
        <v>68572.7</v>
      </c>
      <c r="CP299">
        <v>5700899.5</v>
      </c>
      <c r="CQ299">
        <v>4</v>
      </c>
      <c r="CR299">
        <v>40.1</v>
      </c>
      <c r="CS299">
        <v>0</v>
      </c>
      <c r="CT299">
        <v>0</v>
      </c>
      <c r="CU299">
        <v>0</v>
      </c>
      <c r="CV299">
        <v>0</v>
      </c>
      <c r="CW299">
        <v>418.8</v>
      </c>
      <c r="CX299">
        <v>1730.2</v>
      </c>
      <c r="CY299">
        <v>0</v>
      </c>
      <c r="CZ299">
        <v>740.6</v>
      </c>
      <c r="DA299">
        <v>0</v>
      </c>
      <c r="DB299">
        <v>2.7</v>
      </c>
      <c r="DC299">
        <v>0</v>
      </c>
      <c r="DD299">
        <v>0</v>
      </c>
      <c r="DE299">
        <v>0</v>
      </c>
      <c r="DF299">
        <v>0</v>
      </c>
      <c r="DG299">
        <v>273</v>
      </c>
      <c r="DH299">
        <v>1538</v>
      </c>
      <c r="DI299">
        <v>21</v>
      </c>
      <c r="DJ299">
        <v>10</v>
      </c>
      <c r="DK299">
        <v>0</v>
      </c>
      <c r="DL299">
        <v>0</v>
      </c>
      <c r="DM299">
        <v>0</v>
      </c>
      <c r="DN299">
        <v>0.99</v>
      </c>
      <c r="DO299">
        <v>0</v>
      </c>
      <c r="DP299">
        <v>0</v>
      </c>
      <c r="DQ299">
        <v>0</v>
      </c>
    </row>
    <row r="300" spans="1:121" x14ac:dyDescent="0.45">
      <c r="A300" t="s">
        <v>203</v>
      </c>
      <c r="B300">
        <v>2040</v>
      </c>
      <c r="C300">
        <v>9017174</v>
      </c>
      <c r="D300">
        <v>1671519.9</v>
      </c>
      <c r="E300">
        <v>0</v>
      </c>
      <c r="F300">
        <v>35899.9</v>
      </c>
      <c r="G300">
        <v>10724593.5</v>
      </c>
      <c r="H300">
        <v>8693027.0999999996</v>
      </c>
      <c r="I300">
        <v>4014665.4</v>
      </c>
      <c r="J300">
        <v>4227303</v>
      </c>
      <c r="K300">
        <v>4036074</v>
      </c>
      <c r="L300">
        <v>3.5900000000000001E-2</v>
      </c>
      <c r="M300">
        <v>5.3900000000000003E-2</v>
      </c>
      <c r="N300">
        <v>0.13500000000000001</v>
      </c>
      <c r="O300">
        <v>99023</v>
      </c>
      <c r="P300">
        <v>2529.6</v>
      </c>
      <c r="Q300">
        <v>0.79</v>
      </c>
      <c r="R300">
        <v>0.99</v>
      </c>
      <c r="S300">
        <v>94.1</v>
      </c>
      <c r="T300">
        <v>1.8</v>
      </c>
      <c r="U300">
        <v>0.18</v>
      </c>
      <c r="V300">
        <v>11.5</v>
      </c>
      <c r="W300">
        <v>492.6</v>
      </c>
      <c r="X300">
        <v>0.04</v>
      </c>
      <c r="Y300">
        <v>94.2</v>
      </c>
      <c r="Z300">
        <v>26.2</v>
      </c>
      <c r="AA300">
        <v>120.4</v>
      </c>
      <c r="AB300">
        <v>4.5</v>
      </c>
      <c r="AC300">
        <v>0.1</v>
      </c>
      <c r="AD300">
        <v>0.01</v>
      </c>
      <c r="AE300">
        <v>0.6</v>
      </c>
      <c r="AF300">
        <v>23.9</v>
      </c>
      <c r="AG300">
        <v>0</v>
      </c>
      <c r="AH300">
        <v>4.5</v>
      </c>
      <c r="AI300">
        <v>1.3</v>
      </c>
      <c r="AJ300">
        <v>5.9</v>
      </c>
      <c r="AK300">
        <v>4.7</v>
      </c>
      <c r="AL300">
        <v>0.1</v>
      </c>
      <c r="AM300">
        <v>0.01</v>
      </c>
      <c r="AN300">
        <v>0.6</v>
      </c>
      <c r="AO300">
        <v>24.1</v>
      </c>
      <c r="AP300">
        <v>0</v>
      </c>
      <c r="AQ300">
        <v>4.7</v>
      </c>
      <c r="AR300">
        <v>1.3</v>
      </c>
      <c r="AS300">
        <v>6</v>
      </c>
      <c r="AT300">
        <v>434.6</v>
      </c>
      <c r="AU300">
        <v>14.5</v>
      </c>
      <c r="AV300">
        <v>1.84</v>
      </c>
      <c r="AW300">
        <v>46.8</v>
      </c>
      <c r="AX300">
        <v>2030.8</v>
      </c>
      <c r="AY300">
        <v>0.24</v>
      </c>
      <c r="AZ300">
        <v>435.5</v>
      </c>
      <c r="BA300">
        <v>107.4</v>
      </c>
      <c r="BB300">
        <v>542.9</v>
      </c>
      <c r="BC300">
        <v>988302</v>
      </c>
      <c r="BD300">
        <v>18.600000000000001</v>
      </c>
      <c r="BE300">
        <v>1.9</v>
      </c>
      <c r="BF300">
        <v>121048.4</v>
      </c>
      <c r="BG300">
        <v>5173</v>
      </c>
      <c r="BH300">
        <v>0.4</v>
      </c>
      <c r="BI300">
        <v>989365.6</v>
      </c>
      <c r="BJ300">
        <v>275325.40000000002</v>
      </c>
      <c r="BK300">
        <v>1264691</v>
      </c>
      <c r="BL300">
        <v>0</v>
      </c>
      <c r="BM300">
        <v>21.1</v>
      </c>
      <c r="BN300">
        <v>19.36</v>
      </c>
      <c r="BO300">
        <v>0</v>
      </c>
      <c r="BP300">
        <v>40.46</v>
      </c>
      <c r="BQ300">
        <v>23.42</v>
      </c>
      <c r="BR300">
        <v>24.85</v>
      </c>
      <c r="BS300">
        <v>0</v>
      </c>
      <c r="BT300">
        <v>48.27</v>
      </c>
      <c r="BU300">
        <v>10542047</v>
      </c>
      <c r="BV300">
        <v>6709928</v>
      </c>
      <c r="BW300">
        <v>1451424.9</v>
      </c>
      <c r="BX300">
        <v>180058.6</v>
      </c>
      <c r="BY300">
        <v>0</v>
      </c>
      <c r="BZ300">
        <v>0</v>
      </c>
      <c r="CA300">
        <v>0</v>
      </c>
      <c r="CB300">
        <v>0</v>
      </c>
      <c r="CC300">
        <v>0</v>
      </c>
      <c r="CD300">
        <v>536847.80000000005</v>
      </c>
      <c r="CE300">
        <v>1893619.8</v>
      </c>
      <c r="CF300">
        <v>0</v>
      </c>
      <c r="CG300">
        <v>300693</v>
      </c>
      <c r="CH300">
        <v>0</v>
      </c>
      <c r="CI300">
        <v>6322.6</v>
      </c>
      <c r="CJ300">
        <v>0</v>
      </c>
      <c r="CK300">
        <v>0</v>
      </c>
      <c r="CL300">
        <v>0</v>
      </c>
      <c r="CM300">
        <v>0</v>
      </c>
      <c r="CN300">
        <v>478627.9</v>
      </c>
      <c r="CO300">
        <v>67750.399999999994</v>
      </c>
      <c r="CP300">
        <v>5626702</v>
      </c>
      <c r="CQ300">
        <v>723.6</v>
      </c>
      <c r="CR300">
        <v>40.1</v>
      </c>
      <c r="CS300">
        <v>0</v>
      </c>
      <c r="CT300">
        <v>0</v>
      </c>
      <c r="CU300">
        <v>0</v>
      </c>
      <c r="CV300">
        <v>0</v>
      </c>
      <c r="CW300">
        <v>422.5</v>
      </c>
      <c r="CX300">
        <v>1730.2</v>
      </c>
      <c r="CY300">
        <v>0</v>
      </c>
      <c r="CZ300">
        <v>1708.8</v>
      </c>
      <c r="DA300">
        <v>0</v>
      </c>
      <c r="DB300">
        <v>2.7</v>
      </c>
      <c r="DC300">
        <v>0</v>
      </c>
      <c r="DD300">
        <v>0</v>
      </c>
      <c r="DE300">
        <v>0</v>
      </c>
      <c r="DF300">
        <v>0</v>
      </c>
      <c r="DG300">
        <v>275.39999999999998</v>
      </c>
      <c r="DH300">
        <v>1538</v>
      </c>
      <c r="DI300">
        <v>21</v>
      </c>
      <c r="DJ300">
        <v>4339.5</v>
      </c>
      <c r="DK300">
        <v>0</v>
      </c>
      <c r="DL300">
        <v>0</v>
      </c>
      <c r="DM300">
        <v>0</v>
      </c>
      <c r="DN300">
        <v>0.99</v>
      </c>
      <c r="DO300">
        <v>0</v>
      </c>
      <c r="DP300">
        <v>0</v>
      </c>
      <c r="DQ300">
        <v>0</v>
      </c>
    </row>
    <row r="301" spans="1:121" x14ac:dyDescent="0.45">
      <c r="A301" t="s">
        <v>203</v>
      </c>
      <c r="B301">
        <v>2045</v>
      </c>
      <c r="C301">
        <v>9585931</v>
      </c>
      <c r="D301">
        <v>1513237.4</v>
      </c>
      <c r="E301">
        <v>0</v>
      </c>
      <c r="F301">
        <v>35854.300000000003</v>
      </c>
      <c r="G301">
        <v>11135022.800000001</v>
      </c>
      <c r="H301">
        <v>9241334.5999999996</v>
      </c>
      <c r="I301">
        <v>4339490.9000000004</v>
      </c>
      <c r="J301">
        <v>4214602</v>
      </c>
      <c r="K301">
        <v>3983640</v>
      </c>
      <c r="L301">
        <v>3.5900000000000001E-2</v>
      </c>
      <c r="M301">
        <v>5.3900000000000003E-2</v>
      </c>
      <c r="N301">
        <v>0.13500000000000001</v>
      </c>
      <c r="O301">
        <v>96718.37</v>
      </c>
      <c r="P301">
        <v>2723.5</v>
      </c>
      <c r="Q301">
        <v>0.76</v>
      </c>
      <c r="R301">
        <v>0.99</v>
      </c>
      <c r="S301">
        <v>113.2</v>
      </c>
      <c r="T301">
        <v>2.1</v>
      </c>
      <c r="U301">
        <v>0.21</v>
      </c>
      <c r="V301">
        <v>13.8</v>
      </c>
      <c r="W301">
        <v>592.29999999999995</v>
      </c>
      <c r="X301">
        <v>0.05</v>
      </c>
      <c r="Y301">
        <v>113.3</v>
      </c>
      <c r="Z301">
        <v>31.4</v>
      </c>
      <c r="AA301">
        <v>144.69999999999999</v>
      </c>
      <c r="AB301">
        <v>4.5999999999999996</v>
      </c>
      <c r="AC301">
        <v>0.1</v>
      </c>
      <c r="AD301">
        <v>0.01</v>
      </c>
      <c r="AE301">
        <v>0.6</v>
      </c>
      <c r="AF301">
        <v>24.4</v>
      </c>
      <c r="AG301">
        <v>0</v>
      </c>
      <c r="AH301">
        <v>4.5999999999999996</v>
      </c>
      <c r="AI301">
        <v>1.3</v>
      </c>
      <c r="AJ301">
        <v>6</v>
      </c>
      <c r="AK301">
        <v>4.8</v>
      </c>
      <c r="AL301">
        <v>0.1</v>
      </c>
      <c r="AM301">
        <v>0.01</v>
      </c>
      <c r="AN301">
        <v>0.6</v>
      </c>
      <c r="AO301">
        <v>25</v>
      </c>
      <c r="AP301">
        <v>0</v>
      </c>
      <c r="AQ301">
        <v>4.8</v>
      </c>
      <c r="AR301">
        <v>1.3</v>
      </c>
      <c r="AS301">
        <v>6.2</v>
      </c>
      <c r="AT301">
        <v>449.9</v>
      </c>
      <c r="AU301">
        <v>13.7</v>
      </c>
      <c r="AV301">
        <v>1.7</v>
      </c>
      <c r="AW301">
        <v>49.5</v>
      </c>
      <c r="AX301">
        <v>2148.3000000000002</v>
      </c>
      <c r="AY301">
        <v>0.24</v>
      </c>
      <c r="AZ301">
        <v>450.7</v>
      </c>
      <c r="BA301">
        <v>113.6</v>
      </c>
      <c r="BB301">
        <v>564.4</v>
      </c>
      <c r="BC301">
        <v>1230363</v>
      </c>
      <c r="BD301">
        <v>23.2</v>
      </c>
      <c r="BE301">
        <v>2.2999999999999998</v>
      </c>
      <c r="BF301">
        <v>149717.6</v>
      </c>
      <c r="BG301">
        <v>6438.8</v>
      </c>
      <c r="BH301">
        <v>0.6</v>
      </c>
      <c r="BI301">
        <v>1231687.2</v>
      </c>
      <c r="BJ301">
        <v>341745.1</v>
      </c>
      <c r="BK301">
        <v>1573432.3</v>
      </c>
      <c r="BL301">
        <v>0</v>
      </c>
      <c r="BM301">
        <v>21.12</v>
      </c>
      <c r="BN301">
        <v>19.59</v>
      </c>
      <c r="BO301">
        <v>0</v>
      </c>
      <c r="BP301">
        <v>40.72</v>
      </c>
      <c r="BQ301">
        <v>23.28</v>
      </c>
      <c r="BR301">
        <v>24.61</v>
      </c>
      <c r="BS301">
        <v>0</v>
      </c>
      <c r="BT301">
        <v>47.89</v>
      </c>
      <c r="BU301">
        <v>10912349</v>
      </c>
      <c r="BV301">
        <v>6795532</v>
      </c>
      <c r="BW301">
        <v>1276933.2</v>
      </c>
      <c r="BX301">
        <v>183578.9</v>
      </c>
      <c r="BY301">
        <v>0</v>
      </c>
      <c r="BZ301">
        <v>0</v>
      </c>
      <c r="CA301">
        <v>0</v>
      </c>
      <c r="CB301">
        <v>0</v>
      </c>
      <c r="CC301">
        <v>0</v>
      </c>
      <c r="CD301">
        <v>530092.4</v>
      </c>
      <c r="CE301">
        <v>2115622.7999999998</v>
      </c>
      <c r="CF301">
        <v>0</v>
      </c>
      <c r="CG301">
        <v>534266.80000000005</v>
      </c>
      <c r="CH301">
        <v>0</v>
      </c>
      <c r="CI301">
        <v>6415.6</v>
      </c>
      <c r="CJ301">
        <v>0</v>
      </c>
      <c r="CK301">
        <v>0</v>
      </c>
      <c r="CL301">
        <v>0</v>
      </c>
      <c r="CM301">
        <v>0</v>
      </c>
      <c r="CN301">
        <v>647315.19999999995</v>
      </c>
      <c r="CO301">
        <v>66840.7</v>
      </c>
      <c r="CP301">
        <v>5551283.5</v>
      </c>
      <c r="CQ301">
        <v>826.3</v>
      </c>
      <c r="CR301">
        <v>40.1</v>
      </c>
      <c r="CS301">
        <v>0</v>
      </c>
      <c r="CT301">
        <v>0</v>
      </c>
      <c r="CU301">
        <v>0</v>
      </c>
      <c r="CV301">
        <v>0</v>
      </c>
      <c r="CW301">
        <v>430.9</v>
      </c>
      <c r="CX301">
        <v>1511.6</v>
      </c>
      <c r="CY301">
        <v>0</v>
      </c>
      <c r="CZ301">
        <v>2007.9</v>
      </c>
      <c r="DA301">
        <v>0</v>
      </c>
      <c r="DB301">
        <v>2.7</v>
      </c>
      <c r="DC301">
        <v>0</v>
      </c>
      <c r="DD301">
        <v>0</v>
      </c>
      <c r="DE301">
        <v>0</v>
      </c>
      <c r="DF301">
        <v>0</v>
      </c>
      <c r="DG301">
        <v>354.8</v>
      </c>
      <c r="DH301">
        <v>1538</v>
      </c>
      <c r="DI301">
        <v>21</v>
      </c>
      <c r="DJ301">
        <v>4750.3</v>
      </c>
      <c r="DK301">
        <v>0</v>
      </c>
      <c r="DL301">
        <v>0</v>
      </c>
      <c r="DM301">
        <v>0</v>
      </c>
      <c r="DN301">
        <v>0.99</v>
      </c>
      <c r="DO301">
        <v>0</v>
      </c>
      <c r="DP301">
        <v>0</v>
      </c>
      <c r="DQ301">
        <v>0</v>
      </c>
    </row>
    <row r="302" spans="1:121" x14ac:dyDescent="0.45">
      <c r="A302" t="s">
        <v>203</v>
      </c>
      <c r="B302">
        <v>2050</v>
      </c>
      <c r="C302">
        <v>10182332</v>
      </c>
      <c r="D302">
        <v>2151345</v>
      </c>
      <c r="E302">
        <v>0</v>
      </c>
      <c r="F302">
        <v>35371.599999999999</v>
      </c>
      <c r="G302">
        <v>12369048.9</v>
      </c>
      <c r="H302">
        <v>9816281.5</v>
      </c>
      <c r="I302">
        <v>4775647.9000000004</v>
      </c>
      <c r="J302">
        <v>3959432.5</v>
      </c>
      <c r="K302">
        <v>4367233.5</v>
      </c>
      <c r="L302">
        <v>3.5900000000000001E-2</v>
      </c>
      <c r="M302">
        <v>5.3900000000000003E-2</v>
      </c>
      <c r="N302">
        <v>0.13500000000000001</v>
      </c>
      <c r="O302">
        <v>95382</v>
      </c>
      <c r="P302">
        <v>2890</v>
      </c>
      <c r="Q302">
        <v>0.75</v>
      </c>
      <c r="R302">
        <v>0.99</v>
      </c>
      <c r="S302">
        <v>121.8</v>
      </c>
      <c r="T302">
        <v>2.2999999999999998</v>
      </c>
      <c r="U302">
        <v>0.23</v>
      </c>
      <c r="V302">
        <v>14.7</v>
      </c>
      <c r="W302">
        <v>637.20000000000005</v>
      </c>
      <c r="X302">
        <v>0.05</v>
      </c>
      <c r="Y302">
        <v>121.9</v>
      </c>
      <c r="Z302">
        <v>33.700000000000003</v>
      </c>
      <c r="AA302">
        <v>155.6</v>
      </c>
      <c r="AB302">
        <v>4.9000000000000004</v>
      </c>
      <c r="AC302">
        <v>0.1</v>
      </c>
      <c r="AD302">
        <v>0.01</v>
      </c>
      <c r="AE302">
        <v>0.6</v>
      </c>
      <c r="AF302">
        <v>25.8</v>
      </c>
      <c r="AG302">
        <v>0</v>
      </c>
      <c r="AH302">
        <v>4.9000000000000004</v>
      </c>
      <c r="AI302">
        <v>1.4</v>
      </c>
      <c r="AJ302">
        <v>6.3</v>
      </c>
      <c r="AK302">
        <v>4.9000000000000004</v>
      </c>
      <c r="AL302">
        <v>0.1</v>
      </c>
      <c r="AM302">
        <v>0.01</v>
      </c>
      <c r="AN302">
        <v>0.6</v>
      </c>
      <c r="AO302">
        <v>25.7</v>
      </c>
      <c r="AP302">
        <v>0</v>
      </c>
      <c r="AQ302">
        <v>5</v>
      </c>
      <c r="AR302">
        <v>1.4</v>
      </c>
      <c r="AS302">
        <v>6.3</v>
      </c>
      <c r="AT302">
        <v>440.5</v>
      </c>
      <c r="AU302">
        <v>12</v>
      </c>
      <c r="AV302">
        <v>1.43</v>
      </c>
      <c r="AW302">
        <v>49.6</v>
      </c>
      <c r="AX302">
        <v>2166.6</v>
      </c>
      <c r="AY302">
        <v>0.22</v>
      </c>
      <c r="AZ302">
        <v>441.3</v>
      </c>
      <c r="BA302">
        <v>114.2</v>
      </c>
      <c r="BB302">
        <v>555.4</v>
      </c>
      <c r="BC302">
        <v>1552268.6</v>
      </c>
      <c r="BD302">
        <v>29.3</v>
      </c>
      <c r="BE302">
        <v>2.9</v>
      </c>
      <c r="BF302">
        <v>187658.3</v>
      </c>
      <c r="BG302">
        <v>8121.9</v>
      </c>
      <c r="BH302">
        <v>0.7</v>
      </c>
      <c r="BI302">
        <v>1553939.2</v>
      </c>
      <c r="BJ302">
        <v>429881.3</v>
      </c>
      <c r="BK302">
        <v>1983820.5</v>
      </c>
      <c r="BL302">
        <v>0</v>
      </c>
      <c r="BM302">
        <v>20.65</v>
      </c>
      <c r="BN302">
        <v>18.28</v>
      </c>
      <c r="BO302">
        <v>0</v>
      </c>
      <c r="BP302">
        <v>38.93</v>
      </c>
      <c r="BQ302">
        <v>23.25</v>
      </c>
      <c r="BR302">
        <v>23.98</v>
      </c>
      <c r="BS302">
        <v>0</v>
      </c>
      <c r="BT302">
        <v>47.24</v>
      </c>
      <c r="BU302">
        <v>12780123</v>
      </c>
      <c r="BV302">
        <v>7593401</v>
      </c>
      <c r="BW302">
        <v>1818932.4</v>
      </c>
      <c r="BX302">
        <v>178195.5</v>
      </c>
      <c r="BY302">
        <v>0</v>
      </c>
      <c r="BZ302">
        <v>0</v>
      </c>
      <c r="CA302">
        <v>0</v>
      </c>
      <c r="CB302">
        <v>0</v>
      </c>
      <c r="CC302">
        <v>0</v>
      </c>
      <c r="CD302">
        <v>543056.5</v>
      </c>
      <c r="CE302">
        <v>2045623.8</v>
      </c>
      <c r="CF302">
        <v>0</v>
      </c>
      <c r="CG302">
        <v>1137737.3999999999</v>
      </c>
      <c r="CH302">
        <v>0</v>
      </c>
      <c r="CI302">
        <v>6232.5</v>
      </c>
      <c r="CJ302">
        <v>0</v>
      </c>
      <c r="CK302">
        <v>0</v>
      </c>
      <c r="CL302">
        <v>0</v>
      </c>
      <c r="CM302">
        <v>0</v>
      </c>
      <c r="CN302">
        <v>1541615.8</v>
      </c>
      <c r="CO302">
        <v>187.3</v>
      </c>
      <c r="CP302">
        <v>5508541.5</v>
      </c>
      <c r="CQ302">
        <v>1263.2</v>
      </c>
      <c r="CR302">
        <v>40.1</v>
      </c>
      <c r="CS302">
        <v>0</v>
      </c>
      <c r="CT302">
        <v>0</v>
      </c>
      <c r="CU302">
        <v>0</v>
      </c>
      <c r="CV302">
        <v>0</v>
      </c>
      <c r="CW302">
        <v>453.1</v>
      </c>
      <c r="CX302">
        <v>822</v>
      </c>
      <c r="CY302">
        <v>0</v>
      </c>
      <c r="CZ302">
        <v>2559.6</v>
      </c>
      <c r="DA302">
        <v>0</v>
      </c>
      <c r="DB302">
        <v>2.7</v>
      </c>
      <c r="DC302">
        <v>0</v>
      </c>
      <c r="DD302">
        <v>0</v>
      </c>
      <c r="DE302">
        <v>0</v>
      </c>
      <c r="DF302">
        <v>0</v>
      </c>
      <c r="DG302">
        <v>699.3</v>
      </c>
      <c r="DH302">
        <v>1538</v>
      </c>
      <c r="DI302">
        <v>0</v>
      </c>
      <c r="DJ302">
        <v>6497.7</v>
      </c>
      <c r="DK302">
        <v>0</v>
      </c>
      <c r="DL302">
        <v>0</v>
      </c>
      <c r="DM302">
        <v>0</v>
      </c>
      <c r="DN302">
        <v>0.99</v>
      </c>
      <c r="DO302">
        <v>0</v>
      </c>
      <c r="DP302">
        <v>0</v>
      </c>
      <c r="DQ302">
        <v>0</v>
      </c>
    </row>
    <row r="303" spans="1:121" x14ac:dyDescent="0.45">
      <c r="A303" t="s">
        <v>206</v>
      </c>
      <c r="B303">
        <v>2024</v>
      </c>
      <c r="C303">
        <v>89131864</v>
      </c>
      <c r="D303">
        <v>0</v>
      </c>
      <c r="E303">
        <v>3338258</v>
      </c>
      <c r="F303">
        <v>465159.5</v>
      </c>
      <c r="G303">
        <v>92935282.700000003</v>
      </c>
      <c r="H303">
        <v>85927197.299999997</v>
      </c>
      <c r="I303">
        <v>88187528.400000006</v>
      </c>
      <c r="J303">
        <v>25458424</v>
      </c>
      <c r="K303">
        <v>21783330</v>
      </c>
      <c r="L303">
        <v>3.5900000000000001E-2</v>
      </c>
      <c r="M303">
        <v>5.3999999999999999E-2</v>
      </c>
      <c r="N303">
        <v>0.15</v>
      </c>
      <c r="O303">
        <v>10231.5</v>
      </c>
      <c r="P303">
        <v>20071</v>
      </c>
      <c r="Q303">
        <v>0.72</v>
      </c>
      <c r="R303">
        <v>0.66</v>
      </c>
      <c r="S303">
        <v>185.4</v>
      </c>
      <c r="T303">
        <v>14.9</v>
      </c>
      <c r="U303">
        <v>2.1</v>
      </c>
      <c r="V303">
        <v>17.5</v>
      </c>
      <c r="W303">
        <v>624</v>
      </c>
      <c r="X303">
        <v>0.21</v>
      </c>
      <c r="Y303">
        <v>186.5</v>
      </c>
      <c r="Z303">
        <v>36.200000000000003</v>
      </c>
      <c r="AA303">
        <v>222.6</v>
      </c>
      <c r="AB303">
        <v>227.7</v>
      </c>
      <c r="AC303">
        <v>17.899999999999999</v>
      </c>
      <c r="AD303">
        <v>2.5299999999999998</v>
      </c>
      <c r="AE303">
        <v>20.3</v>
      </c>
      <c r="AF303">
        <v>773</v>
      </c>
      <c r="AG303">
        <v>0.23</v>
      </c>
      <c r="AH303">
        <v>228.9</v>
      </c>
      <c r="AI303">
        <v>43.4</v>
      </c>
      <c r="AJ303">
        <v>272.3</v>
      </c>
      <c r="AK303">
        <v>323.2</v>
      </c>
      <c r="AL303">
        <v>24.8</v>
      </c>
      <c r="AM303">
        <v>3.52</v>
      </c>
      <c r="AN303">
        <v>21.3</v>
      </c>
      <c r="AO303">
        <v>1086</v>
      </c>
      <c r="AP303">
        <v>0.16</v>
      </c>
      <c r="AQ303">
        <v>324.89999999999998</v>
      </c>
      <c r="AR303">
        <v>53.7</v>
      </c>
      <c r="AS303">
        <v>378.6</v>
      </c>
      <c r="AT303">
        <v>735.4</v>
      </c>
      <c r="AU303">
        <v>54.6</v>
      </c>
      <c r="AV303">
        <v>7.82</v>
      </c>
      <c r="AW303">
        <v>51.7</v>
      </c>
      <c r="AX303">
        <v>2423.6999999999998</v>
      </c>
      <c r="AY303">
        <v>0.44</v>
      </c>
      <c r="AZ303">
        <v>739.1</v>
      </c>
      <c r="BA303">
        <v>124</v>
      </c>
      <c r="BB303">
        <v>863.2</v>
      </c>
      <c r="BC303">
        <v>16426089.300000001</v>
      </c>
      <c r="BD303">
        <v>1314.8</v>
      </c>
      <c r="BE303">
        <v>186.1</v>
      </c>
      <c r="BF303">
        <v>1552075.9</v>
      </c>
      <c r="BG303">
        <v>55294.400000000001</v>
      </c>
      <c r="BH303">
        <v>18.7</v>
      </c>
      <c r="BI303">
        <v>16516081.5</v>
      </c>
      <c r="BJ303">
        <v>3204956.9</v>
      </c>
      <c r="BK303">
        <v>19721038.399999999</v>
      </c>
      <c r="BL303">
        <v>0</v>
      </c>
      <c r="BM303">
        <v>32.71</v>
      </c>
      <c r="BN303">
        <v>2.0299999999999998</v>
      </c>
      <c r="BO303">
        <v>0</v>
      </c>
      <c r="BP303">
        <v>34.74</v>
      </c>
      <c r="BQ303">
        <v>34.85</v>
      </c>
      <c r="BR303">
        <v>2.27</v>
      </c>
      <c r="BS303">
        <v>0</v>
      </c>
      <c r="BT303">
        <v>37.119999999999997</v>
      </c>
      <c r="BU303">
        <v>89246180</v>
      </c>
      <c r="BV303">
        <v>4747754.5</v>
      </c>
      <c r="BW303">
        <v>0</v>
      </c>
      <c r="BX303">
        <v>1225861.1000000001</v>
      </c>
      <c r="BY303">
        <v>0</v>
      </c>
      <c r="BZ303">
        <v>0</v>
      </c>
      <c r="CA303">
        <v>10027446</v>
      </c>
      <c r="CB303">
        <v>0</v>
      </c>
      <c r="CC303">
        <v>0</v>
      </c>
      <c r="CD303">
        <v>1307609.5</v>
      </c>
      <c r="CE303">
        <v>15206078</v>
      </c>
      <c r="CF303">
        <v>0</v>
      </c>
      <c r="CG303">
        <v>48423.9</v>
      </c>
      <c r="CH303">
        <v>0</v>
      </c>
      <c r="CI303">
        <v>2401822.2000000002</v>
      </c>
      <c r="CJ303">
        <v>52851692</v>
      </c>
      <c r="CK303">
        <v>3401.5</v>
      </c>
      <c r="CL303">
        <v>2733694.8</v>
      </c>
      <c r="CM303">
        <v>0</v>
      </c>
      <c r="CN303">
        <v>3440144.8</v>
      </c>
      <c r="CO303">
        <v>0</v>
      </c>
      <c r="CP303">
        <v>0</v>
      </c>
      <c r="CQ303">
        <v>0</v>
      </c>
      <c r="CR303">
        <v>180.1</v>
      </c>
      <c r="CS303">
        <v>0</v>
      </c>
      <c r="CT303">
        <v>4769</v>
      </c>
      <c r="CU303">
        <v>0</v>
      </c>
      <c r="CV303">
        <v>0</v>
      </c>
      <c r="CW303">
        <v>873.9</v>
      </c>
      <c r="CX303">
        <v>3185</v>
      </c>
      <c r="CY303">
        <v>0</v>
      </c>
      <c r="CZ303">
        <v>2555.1999999999998</v>
      </c>
      <c r="DA303">
        <v>0</v>
      </c>
      <c r="DB303">
        <v>1355.7</v>
      </c>
      <c r="DC303">
        <v>6617.2</v>
      </c>
      <c r="DD303">
        <v>720.6</v>
      </c>
      <c r="DE303">
        <v>2796</v>
      </c>
      <c r="DF303">
        <v>0</v>
      </c>
      <c r="DG303">
        <v>1606.7</v>
      </c>
      <c r="DH303">
        <v>0</v>
      </c>
      <c r="DI303">
        <v>0</v>
      </c>
      <c r="DJ303">
        <v>0</v>
      </c>
      <c r="DK303">
        <v>27960</v>
      </c>
      <c r="DL303">
        <v>0</v>
      </c>
      <c r="DM303">
        <v>0</v>
      </c>
      <c r="DN303">
        <v>0</v>
      </c>
      <c r="DO303">
        <v>0</v>
      </c>
      <c r="DP303">
        <v>0</v>
      </c>
      <c r="DQ303">
        <v>0</v>
      </c>
    </row>
    <row r="304" spans="1:121" x14ac:dyDescent="0.45">
      <c r="A304" t="s">
        <v>206</v>
      </c>
      <c r="B304">
        <v>2026</v>
      </c>
      <c r="C304">
        <v>90977860</v>
      </c>
      <c r="D304">
        <v>9929.2000000000007</v>
      </c>
      <c r="E304">
        <v>3483072.8</v>
      </c>
      <c r="F304">
        <v>426314.3</v>
      </c>
      <c r="G304">
        <v>94897173.900000006</v>
      </c>
      <c r="H304">
        <v>87706831.299999997</v>
      </c>
      <c r="I304">
        <v>78160337</v>
      </c>
      <c r="J304">
        <v>21306698</v>
      </c>
      <c r="K304">
        <v>25464364</v>
      </c>
      <c r="L304">
        <v>3.5900000000000001E-2</v>
      </c>
      <c r="M304">
        <v>5.3999999999999999E-2</v>
      </c>
      <c r="N304">
        <v>0.15</v>
      </c>
      <c r="O304">
        <v>41830.49</v>
      </c>
      <c r="P304">
        <v>20514.599999999999</v>
      </c>
      <c r="Q304">
        <v>0.77</v>
      </c>
      <c r="R304">
        <v>0.72</v>
      </c>
      <c r="S304">
        <v>152.30000000000001</v>
      </c>
      <c r="T304">
        <v>12.2</v>
      </c>
      <c r="U304">
        <v>1.72</v>
      </c>
      <c r="V304">
        <v>14.9</v>
      </c>
      <c r="W304">
        <v>514.9</v>
      </c>
      <c r="X304">
        <v>0.18</v>
      </c>
      <c r="Y304">
        <v>153.1</v>
      </c>
      <c r="Z304">
        <v>30.3</v>
      </c>
      <c r="AA304">
        <v>183.4</v>
      </c>
      <c r="AB304">
        <v>190.4</v>
      </c>
      <c r="AC304">
        <v>15.1</v>
      </c>
      <c r="AD304">
        <v>2.14</v>
      </c>
      <c r="AE304">
        <v>17.3</v>
      </c>
      <c r="AF304">
        <v>642.6</v>
      </c>
      <c r="AG304">
        <v>0.2</v>
      </c>
      <c r="AH304">
        <v>191.4</v>
      </c>
      <c r="AI304">
        <v>36.5</v>
      </c>
      <c r="AJ304">
        <v>227.9</v>
      </c>
      <c r="AK304">
        <v>235.5</v>
      </c>
      <c r="AL304">
        <v>13.9</v>
      </c>
      <c r="AM304">
        <v>1.91</v>
      </c>
      <c r="AN304">
        <v>19.399999999999999</v>
      </c>
      <c r="AO304">
        <v>926.1</v>
      </c>
      <c r="AP304">
        <v>0.11</v>
      </c>
      <c r="AQ304">
        <v>236.4</v>
      </c>
      <c r="AR304">
        <v>47</v>
      </c>
      <c r="AS304">
        <v>283.39999999999998</v>
      </c>
      <c r="AT304">
        <v>699.3</v>
      </c>
      <c r="AU304">
        <v>51.8</v>
      </c>
      <c r="AV304">
        <v>7.37</v>
      </c>
      <c r="AW304">
        <v>48.8</v>
      </c>
      <c r="AX304">
        <v>2351.1</v>
      </c>
      <c r="AY304">
        <v>0.39</v>
      </c>
      <c r="AZ304">
        <v>702.9</v>
      </c>
      <c r="BA304">
        <v>119</v>
      </c>
      <c r="BB304">
        <v>821.8</v>
      </c>
      <c r="BC304">
        <v>14954691.6</v>
      </c>
      <c r="BD304">
        <v>1192.2</v>
      </c>
      <c r="BE304">
        <v>168.7</v>
      </c>
      <c r="BF304">
        <v>1463403.8</v>
      </c>
      <c r="BG304">
        <v>50601</v>
      </c>
      <c r="BH304">
        <v>18</v>
      </c>
      <c r="BI304">
        <v>15036279.699999999</v>
      </c>
      <c r="BJ304">
        <v>2976226.2</v>
      </c>
      <c r="BK304">
        <v>18012505.899999999</v>
      </c>
      <c r="BL304">
        <v>0</v>
      </c>
      <c r="BM304">
        <v>30.36</v>
      </c>
      <c r="BN304">
        <v>7.85</v>
      </c>
      <c r="BO304">
        <v>0</v>
      </c>
      <c r="BP304">
        <v>38.21</v>
      </c>
      <c r="BQ304">
        <v>32.42</v>
      </c>
      <c r="BR304">
        <v>8.75</v>
      </c>
      <c r="BS304">
        <v>0</v>
      </c>
      <c r="BT304">
        <v>41.18</v>
      </c>
      <c r="BU304">
        <v>99065290</v>
      </c>
      <c r="BV304">
        <v>16736837</v>
      </c>
      <c r="BW304">
        <v>8509.5</v>
      </c>
      <c r="BX304">
        <v>1225307.8</v>
      </c>
      <c r="BY304">
        <v>0</v>
      </c>
      <c r="BZ304">
        <v>0</v>
      </c>
      <c r="CA304">
        <v>9096362</v>
      </c>
      <c r="CB304">
        <v>0</v>
      </c>
      <c r="CC304">
        <v>0</v>
      </c>
      <c r="CD304">
        <v>1688846</v>
      </c>
      <c r="CE304">
        <v>14018798</v>
      </c>
      <c r="CF304">
        <v>0</v>
      </c>
      <c r="CG304">
        <v>38210.6</v>
      </c>
      <c r="CH304">
        <v>0</v>
      </c>
      <c r="CI304">
        <v>2401418.7999999998</v>
      </c>
      <c r="CJ304">
        <v>52757750</v>
      </c>
      <c r="CK304">
        <v>2798.9</v>
      </c>
      <c r="CL304">
        <v>2779289.8</v>
      </c>
      <c r="CM304">
        <v>0</v>
      </c>
      <c r="CN304">
        <v>15047990</v>
      </c>
      <c r="CO304">
        <v>0</v>
      </c>
      <c r="CP304">
        <v>0</v>
      </c>
      <c r="CQ304">
        <v>5.8</v>
      </c>
      <c r="CR304">
        <v>180.1</v>
      </c>
      <c r="CS304">
        <v>0</v>
      </c>
      <c r="CT304">
        <v>4769</v>
      </c>
      <c r="CU304">
        <v>0</v>
      </c>
      <c r="CV304">
        <v>0</v>
      </c>
      <c r="CW304">
        <v>1136.3</v>
      </c>
      <c r="CX304">
        <v>3185</v>
      </c>
      <c r="CY304">
        <v>0</v>
      </c>
      <c r="CZ304">
        <v>2495.1999999999998</v>
      </c>
      <c r="DA304">
        <v>0</v>
      </c>
      <c r="DB304">
        <v>1355.7</v>
      </c>
      <c r="DC304">
        <v>6617.2</v>
      </c>
      <c r="DD304">
        <v>720.6</v>
      </c>
      <c r="DE304">
        <v>2796</v>
      </c>
      <c r="DF304">
        <v>0</v>
      </c>
      <c r="DG304">
        <v>6671</v>
      </c>
      <c r="DH304">
        <v>0</v>
      </c>
      <c r="DI304">
        <v>0</v>
      </c>
      <c r="DJ304">
        <v>23</v>
      </c>
      <c r="DK304">
        <v>27960</v>
      </c>
      <c r="DL304">
        <v>0</v>
      </c>
      <c r="DM304">
        <v>0</v>
      </c>
      <c r="DN304">
        <v>0</v>
      </c>
      <c r="DO304">
        <v>0</v>
      </c>
      <c r="DP304">
        <v>0</v>
      </c>
      <c r="DQ304">
        <v>0</v>
      </c>
    </row>
    <row r="305" spans="1:121" x14ac:dyDescent="0.45">
      <c r="A305" t="s">
        <v>206</v>
      </c>
      <c r="B305">
        <v>2028</v>
      </c>
      <c r="C305">
        <v>93284504</v>
      </c>
      <c r="D305">
        <v>4386252.5</v>
      </c>
      <c r="E305">
        <v>4828041</v>
      </c>
      <c r="F305">
        <v>695852.5</v>
      </c>
      <c r="G305">
        <v>103194647.5</v>
      </c>
      <c r="H305">
        <v>89930567.5</v>
      </c>
      <c r="I305">
        <v>59582386.399999999</v>
      </c>
      <c r="J305">
        <v>26856058</v>
      </c>
      <c r="K305">
        <v>46439020</v>
      </c>
      <c r="L305">
        <v>3.5900000000000001E-2</v>
      </c>
      <c r="M305">
        <v>5.3999999999999999E-2</v>
      </c>
      <c r="N305">
        <v>0.15</v>
      </c>
      <c r="O305">
        <v>53493.31</v>
      </c>
      <c r="P305">
        <v>21086.6</v>
      </c>
      <c r="Q305">
        <v>0.87</v>
      </c>
      <c r="R305">
        <v>0.81</v>
      </c>
      <c r="S305">
        <v>73.900000000000006</v>
      </c>
      <c r="T305">
        <v>4.7</v>
      </c>
      <c r="U305">
        <v>0.66</v>
      </c>
      <c r="V305">
        <v>9.9</v>
      </c>
      <c r="W305">
        <v>290.2</v>
      </c>
      <c r="X305">
        <v>0.12</v>
      </c>
      <c r="Y305">
        <v>74.2</v>
      </c>
      <c r="Z305">
        <v>18.600000000000001</v>
      </c>
      <c r="AA305">
        <v>92.8</v>
      </c>
      <c r="AB305">
        <v>108.6</v>
      </c>
      <c r="AC305">
        <v>7</v>
      </c>
      <c r="AD305">
        <v>0.96</v>
      </c>
      <c r="AE305">
        <v>13</v>
      </c>
      <c r="AF305">
        <v>422.9</v>
      </c>
      <c r="AG305">
        <v>0.15</v>
      </c>
      <c r="AH305">
        <v>109</v>
      </c>
      <c r="AI305">
        <v>25.6</v>
      </c>
      <c r="AJ305">
        <v>134.69999999999999</v>
      </c>
      <c r="AK305">
        <v>180.4</v>
      </c>
      <c r="AL305">
        <v>4.9000000000000004</v>
      </c>
      <c r="AM305">
        <v>0.57999999999999996</v>
      </c>
      <c r="AN305">
        <v>20</v>
      </c>
      <c r="AO305">
        <v>892.3</v>
      </c>
      <c r="AP305">
        <v>0.08</v>
      </c>
      <c r="AQ305">
        <v>180.7</v>
      </c>
      <c r="AR305">
        <v>46.6</v>
      </c>
      <c r="AS305">
        <v>227.3</v>
      </c>
      <c r="AT305">
        <v>589.70000000000005</v>
      </c>
      <c r="AU305">
        <v>39.5</v>
      </c>
      <c r="AV305">
        <v>5.57</v>
      </c>
      <c r="AW305">
        <v>45.5</v>
      </c>
      <c r="AX305">
        <v>2115.5</v>
      </c>
      <c r="AY305">
        <v>0.34</v>
      </c>
      <c r="AZ305">
        <v>592.4</v>
      </c>
      <c r="BA305">
        <v>108.6</v>
      </c>
      <c r="BB305">
        <v>701</v>
      </c>
      <c r="BC305">
        <v>8991836.6999999993</v>
      </c>
      <c r="BD305">
        <v>575.9</v>
      </c>
      <c r="BE305">
        <v>79.7</v>
      </c>
      <c r="BF305">
        <v>1207315</v>
      </c>
      <c r="BG305">
        <v>35354.699999999997</v>
      </c>
      <c r="BH305">
        <v>14.9</v>
      </c>
      <c r="BI305">
        <v>9030753.9000000004</v>
      </c>
      <c r="BJ305">
        <v>2264951</v>
      </c>
      <c r="BK305">
        <v>11295704.9</v>
      </c>
      <c r="BL305">
        <v>0</v>
      </c>
      <c r="BM305">
        <v>25.5</v>
      </c>
      <c r="BN305">
        <v>9.35</v>
      </c>
      <c r="BO305">
        <v>0</v>
      </c>
      <c r="BP305">
        <v>34.85</v>
      </c>
      <c r="BQ305">
        <v>28.02</v>
      </c>
      <c r="BR305">
        <v>11.07</v>
      </c>
      <c r="BS305">
        <v>0</v>
      </c>
      <c r="BT305">
        <v>39.090000000000003</v>
      </c>
      <c r="BU305">
        <v>122825710</v>
      </c>
      <c r="BV305">
        <v>43612260</v>
      </c>
      <c r="BW305">
        <v>3710768.5</v>
      </c>
      <c r="BX305">
        <v>1207539</v>
      </c>
      <c r="BY305">
        <v>0</v>
      </c>
      <c r="BZ305">
        <v>0</v>
      </c>
      <c r="CA305">
        <v>4037190.5</v>
      </c>
      <c r="CB305">
        <v>0</v>
      </c>
      <c r="CC305">
        <v>0</v>
      </c>
      <c r="CD305">
        <v>2302070</v>
      </c>
      <c r="CE305">
        <v>12162894</v>
      </c>
      <c r="CF305">
        <v>0</v>
      </c>
      <c r="CG305">
        <v>30436.1</v>
      </c>
      <c r="CH305">
        <v>0</v>
      </c>
      <c r="CI305">
        <v>2347421</v>
      </c>
      <c r="CJ305">
        <v>51862320</v>
      </c>
      <c r="CK305">
        <v>2234.3000000000002</v>
      </c>
      <c r="CL305">
        <v>3852656</v>
      </c>
      <c r="CM305">
        <v>0</v>
      </c>
      <c r="CN305">
        <v>41310190</v>
      </c>
      <c r="CO305">
        <v>0</v>
      </c>
      <c r="CP305">
        <v>0</v>
      </c>
      <c r="CQ305">
        <v>2452</v>
      </c>
      <c r="CR305">
        <v>180.1</v>
      </c>
      <c r="CS305">
        <v>0</v>
      </c>
      <c r="CT305">
        <v>3639</v>
      </c>
      <c r="CU305">
        <v>0</v>
      </c>
      <c r="CV305">
        <v>0</v>
      </c>
      <c r="CW305">
        <v>1561.2</v>
      </c>
      <c r="CX305">
        <v>3185</v>
      </c>
      <c r="CY305">
        <v>0</v>
      </c>
      <c r="CZ305">
        <v>2455.1999999999998</v>
      </c>
      <c r="DA305">
        <v>0</v>
      </c>
      <c r="DB305">
        <v>1355.7</v>
      </c>
      <c r="DC305">
        <v>6617.2</v>
      </c>
      <c r="DD305">
        <v>696.6</v>
      </c>
      <c r="DE305">
        <v>2796</v>
      </c>
      <c r="DF305">
        <v>0</v>
      </c>
      <c r="DG305">
        <v>17961.900000000001</v>
      </c>
      <c r="DH305">
        <v>0</v>
      </c>
      <c r="DI305">
        <v>0</v>
      </c>
      <c r="DJ305">
        <v>10188.299999999999</v>
      </c>
      <c r="DK305">
        <v>27960</v>
      </c>
      <c r="DL305">
        <v>0</v>
      </c>
      <c r="DM305">
        <v>0</v>
      </c>
      <c r="DN305">
        <v>0</v>
      </c>
      <c r="DO305">
        <v>0</v>
      </c>
      <c r="DP305">
        <v>0</v>
      </c>
      <c r="DQ305">
        <v>0</v>
      </c>
    </row>
    <row r="306" spans="1:121" x14ac:dyDescent="0.45">
      <c r="A306" t="s">
        <v>206</v>
      </c>
      <c r="B306">
        <v>2030</v>
      </c>
      <c r="C306">
        <v>95990800</v>
      </c>
      <c r="D306">
        <v>10277400</v>
      </c>
      <c r="E306">
        <v>5438006.5</v>
      </c>
      <c r="F306">
        <v>870406.8</v>
      </c>
      <c r="G306">
        <v>112576614.90000001</v>
      </c>
      <c r="H306">
        <v>92539601.599999994</v>
      </c>
      <c r="I306">
        <v>48099475.799999997</v>
      </c>
      <c r="J306">
        <v>28524742</v>
      </c>
      <c r="K306">
        <v>60075970</v>
      </c>
      <c r="L306">
        <v>3.5900000000000001E-2</v>
      </c>
      <c r="M306">
        <v>5.3999999999999999E-2</v>
      </c>
      <c r="N306">
        <v>0.15</v>
      </c>
      <c r="O306">
        <v>56669.13</v>
      </c>
      <c r="P306">
        <v>21698.7</v>
      </c>
      <c r="Q306">
        <v>0.91</v>
      </c>
      <c r="R306">
        <v>0.86</v>
      </c>
      <c r="S306">
        <v>45.5</v>
      </c>
      <c r="T306">
        <v>2.8</v>
      </c>
      <c r="U306">
        <v>0.38</v>
      </c>
      <c r="V306">
        <v>7.1</v>
      </c>
      <c r="W306">
        <v>184.9</v>
      </c>
      <c r="X306">
        <v>0.09</v>
      </c>
      <c r="Y306">
        <v>45.7</v>
      </c>
      <c r="Z306">
        <v>12.7</v>
      </c>
      <c r="AA306">
        <v>58.3</v>
      </c>
      <c r="AB306">
        <v>75.5</v>
      </c>
      <c r="AC306">
        <v>4.5</v>
      </c>
      <c r="AD306">
        <v>0.62</v>
      </c>
      <c r="AE306">
        <v>10.3</v>
      </c>
      <c r="AF306">
        <v>305.89999999999998</v>
      </c>
      <c r="AG306">
        <v>0.12</v>
      </c>
      <c r="AH306">
        <v>75.8</v>
      </c>
      <c r="AI306">
        <v>19.399999999999999</v>
      </c>
      <c r="AJ306">
        <v>95.3</v>
      </c>
      <c r="AK306">
        <v>196.1</v>
      </c>
      <c r="AL306">
        <v>6.9</v>
      </c>
      <c r="AM306">
        <v>0.87</v>
      </c>
      <c r="AN306">
        <v>20.3</v>
      </c>
      <c r="AO306">
        <v>919.6</v>
      </c>
      <c r="AP306">
        <v>0.09</v>
      </c>
      <c r="AQ306">
        <v>196.5</v>
      </c>
      <c r="AR306">
        <v>47.7</v>
      </c>
      <c r="AS306">
        <v>244.3</v>
      </c>
      <c r="AT306">
        <v>523.79999999999995</v>
      </c>
      <c r="AU306">
        <v>35.299999999999997</v>
      </c>
      <c r="AV306">
        <v>4.95</v>
      </c>
      <c r="AW306">
        <v>40.1</v>
      </c>
      <c r="AX306">
        <v>1903.9</v>
      </c>
      <c r="AY306">
        <v>0.28000000000000003</v>
      </c>
      <c r="AZ306">
        <v>526.20000000000005</v>
      </c>
      <c r="BA306">
        <v>96.9</v>
      </c>
      <c r="BB306">
        <v>623.1</v>
      </c>
      <c r="BC306">
        <v>6476854.7999999998</v>
      </c>
      <c r="BD306">
        <v>395.7</v>
      </c>
      <c r="BE306">
        <v>54.4</v>
      </c>
      <c r="BF306">
        <v>1021398.9</v>
      </c>
      <c r="BG306">
        <v>26389.8</v>
      </c>
      <c r="BH306">
        <v>13.5</v>
      </c>
      <c r="BI306">
        <v>6503510.7999999998</v>
      </c>
      <c r="BJ306">
        <v>1811509.2</v>
      </c>
      <c r="BK306">
        <v>8315020</v>
      </c>
      <c r="BL306">
        <v>0</v>
      </c>
      <c r="BM306">
        <v>22.76</v>
      </c>
      <c r="BN306">
        <v>9.2200000000000006</v>
      </c>
      <c r="BO306">
        <v>0</v>
      </c>
      <c r="BP306">
        <v>31.98</v>
      </c>
      <c r="BQ306">
        <v>25.87</v>
      </c>
      <c r="BR306">
        <v>11.57</v>
      </c>
      <c r="BS306">
        <v>0</v>
      </c>
      <c r="BT306">
        <v>37.44</v>
      </c>
      <c r="BU306">
        <v>144216460</v>
      </c>
      <c r="BV306">
        <v>64477140</v>
      </c>
      <c r="BW306">
        <v>8747470</v>
      </c>
      <c r="BX306">
        <v>1164808.6000000001</v>
      </c>
      <c r="BY306">
        <v>0</v>
      </c>
      <c r="BZ306">
        <v>0</v>
      </c>
      <c r="CA306">
        <v>2735789</v>
      </c>
      <c r="CB306">
        <v>0</v>
      </c>
      <c r="CC306">
        <v>0</v>
      </c>
      <c r="CD306">
        <v>3104958.8</v>
      </c>
      <c r="CE306">
        <v>9511840</v>
      </c>
      <c r="CF306">
        <v>0</v>
      </c>
      <c r="CG306">
        <v>18225.5</v>
      </c>
      <c r="CH306">
        <v>0</v>
      </c>
      <c r="CI306">
        <v>2223948.5</v>
      </c>
      <c r="CJ306">
        <v>50999376</v>
      </c>
      <c r="CK306">
        <v>1045.8</v>
      </c>
      <c r="CL306">
        <v>4336827</v>
      </c>
      <c r="CM306">
        <v>0</v>
      </c>
      <c r="CN306">
        <v>61372180</v>
      </c>
      <c r="CO306">
        <v>0</v>
      </c>
      <c r="CP306">
        <v>0</v>
      </c>
      <c r="CQ306">
        <v>5815.4</v>
      </c>
      <c r="CR306">
        <v>180.1</v>
      </c>
      <c r="CS306">
        <v>0</v>
      </c>
      <c r="CT306">
        <v>3639</v>
      </c>
      <c r="CU306">
        <v>0</v>
      </c>
      <c r="CV306">
        <v>0</v>
      </c>
      <c r="CW306">
        <v>2229.4</v>
      </c>
      <c r="CX306">
        <v>3057</v>
      </c>
      <c r="CY306">
        <v>0</v>
      </c>
      <c r="CZ306">
        <v>2455.1999999999998</v>
      </c>
      <c r="DA306">
        <v>0</v>
      </c>
      <c r="DB306">
        <v>1355.7</v>
      </c>
      <c r="DC306">
        <v>6617.2</v>
      </c>
      <c r="DD306">
        <v>696.6</v>
      </c>
      <c r="DE306">
        <v>2796</v>
      </c>
      <c r="DF306">
        <v>0</v>
      </c>
      <c r="DG306">
        <v>27047.9</v>
      </c>
      <c r="DH306">
        <v>0</v>
      </c>
      <c r="DI306">
        <v>0</v>
      </c>
      <c r="DJ306">
        <v>23641.3</v>
      </c>
      <c r="DK306">
        <v>27960</v>
      </c>
      <c r="DL306">
        <v>0</v>
      </c>
      <c r="DM306">
        <v>0</v>
      </c>
      <c r="DN306">
        <v>0</v>
      </c>
      <c r="DO306">
        <v>0</v>
      </c>
      <c r="DP306">
        <v>0</v>
      </c>
      <c r="DQ306">
        <v>0</v>
      </c>
    </row>
    <row r="307" spans="1:121" x14ac:dyDescent="0.45">
      <c r="A307" t="s">
        <v>206</v>
      </c>
      <c r="B307">
        <v>2035</v>
      </c>
      <c r="C307">
        <v>103176600</v>
      </c>
      <c r="D307">
        <v>23105742</v>
      </c>
      <c r="E307">
        <v>5875242</v>
      </c>
      <c r="F307">
        <v>876542.6</v>
      </c>
      <c r="G307">
        <v>133034123.2</v>
      </c>
      <c r="H307">
        <v>99467151</v>
      </c>
      <c r="I307">
        <v>45465022.200000003</v>
      </c>
      <c r="J307">
        <v>24291364</v>
      </c>
      <c r="K307">
        <v>64037770</v>
      </c>
      <c r="L307">
        <v>3.5900000000000001E-2</v>
      </c>
      <c r="M307">
        <v>5.3999999999999999E-2</v>
      </c>
      <c r="N307">
        <v>0.15</v>
      </c>
      <c r="O307">
        <v>82334.69</v>
      </c>
      <c r="P307">
        <v>23820.6</v>
      </c>
      <c r="Q307">
        <v>0.95</v>
      </c>
      <c r="R307">
        <v>0.91</v>
      </c>
      <c r="S307">
        <v>21.4</v>
      </c>
      <c r="T307">
        <v>1</v>
      </c>
      <c r="U307">
        <v>0.13</v>
      </c>
      <c r="V307">
        <v>4.9000000000000004</v>
      </c>
      <c r="W307">
        <v>100.5</v>
      </c>
      <c r="X307">
        <v>7.0000000000000007E-2</v>
      </c>
      <c r="Y307">
        <v>21.5</v>
      </c>
      <c r="Z307">
        <v>7.9</v>
      </c>
      <c r="AA307">
        <v>29.4</v>
      </c>
      <c r="AB307">
        <v>41.8</v>
      </c>
      <c r="AC307">
        <v>1.9</v>
      </c>
      <c r="AD307">
        <v>0.25</v>
      </c>
      <c r="AE307">
        <v>7.6</v>
      </c>
      <c r="AF307">
        <v>191.5</v>
      </c>
      <c r="AG307">
        <v>0.09</v>
      </c>
      <c r="AH307">
        <v>42</v>
      </c>
      <c r="AI307">
        <v>13.3</v>
      </c>
      <c r="AJ307">
        <v>55.3</v>
      </c>
      <c r="AK307">
        <v>247.7</v>
      </c>
      <c r="AL307">
        <v>12.9</v>
      </c>
      <c r="AM307">
        <v>1.75</v>
      </c>
      <c r="AN307">
        <v>21.8</v>
      </c>
      <c r="AO307">
        <v>1030.4000000000001</v>
      </c>
      <c r="AP307">
        <v>0.12</v>
      </c>
      <c r="AQ307">
        <v>248.5</v>
      </c>
      <c r="AR307">
        <v>52.6</v>
      </c>
      <c r="AS307">
        <v>301.10000000000002</v>
      </c>
      <c r="AT307">
        <v>452.1</v>
      </c>
      <c r="AU307">
        <v>29</v>
      </c>
      <c r="AV307">
        <v>4.05</v>
      </c>
      <c r="AW307">
        <v>36.200000000000003</v>
      </c>
      <c r="AX307">
        <v>1682.9</v>
      </c>
      <c r="AY307">
        <v>0.25</v>
      </c>
      <c r="AZ307">
        <v>454.1</v>
      </c>
      <c r="BA307">
        <v>86.4</v>
      </c>
      <c r="BB307">
        <v>540.4</v>
      </c>
      <c r="BC307">
        <v>3664636.1</v>
      </c>
      <c r="BD307">
        <v>168</v>
      </c>
      <c r="BE307">
        <v>22.2</v>
      </c>
      <c r="BF307">
        <v>835962.3</v>
      </c>
      <c r="BG307">
        <v>17189</v>
      </c>
      <c r="BH307">
        <v>12</v>
      </c>
      <c r="BI307">
        <v>3675696.7</v>
      </c>
      <c r="BJ307">
        <v>1351457.8</v>
      </c>
      <c r="BK307">
        <v>5027154.4000000004</v>
      </c>
      <c r="BL307">
        <v>0</v>
      </c>
      <c r="BM307">
        <v>18.79</v>
      </c>
      <c r="BN307">
        <v>12.22</v>
      </c>
      <c r="BO307">
        <v>0</v>
      </c>
      <c r="BP307">
        <v>31.01</v>
      </c>
      <c r="BQ307">
        <v>22.83</v>
      </c>
      <c r="BR307">
        <v>16.850000000000001</v>
      </c>
      <c r="BS307">
        <v>0</v>
      </c>
      <c r="BT307">
        <v>39.68</v>
      </c>
      <c r="BU307">
        <v>172886080</v>
      </c>
      <c r="BV307">
        <v>87569100</v>
      </c>
      <c r="BW307">
        <v>19694956</v>
      </c>
      <c r="BX307">
        <v>1120711</v>
      </c>
      <c r="BY307">
        <v>0</v>
      </c>
      <c r="BZ307">
        <v>0</v>
      </c>
      <c r="CA307">
        <v>998763.2</v>
      </c>
      <c r="CB307">
        <v>0</v>
      </c>
      <c r="CC307">
        <v>0</v>
      </c>
      <c r="CD307">
        <v>3869461.5</v>
      </c>
      <c r="CE307">
        <v>6873857.5</v>
      </c>
      <c r="CF307">
        <v>0</v>
      </c>
      <c r="CG307">
        <v>11377</v>
      </c>
      <c r="CH307">
        <v>0</v>
      </c>
      <c r="CI307">
        <v>2071989.8</v>
      </c>
      <c r="CJ307">
        <v>49804628</v>
      </c>
      <c r="CK307">
        <v>583</v>
      </c>
      <c r="CL307">
        <v>4740119.5</v>
      </c>
      <c r="CM307">
        <v>0</v>
      </c>
      <c r="CN307">
        <v>83699640</v>
      </c>
      <c r="CO307">
        <v>0</v>
      </c>
      <c r="CP307">
        <v>0</v>
      </c>
      <c r="CQ307">
        <v>10202.799999999999</v>
      </c>
      <c r="CR307">
        <v>180.1</v>
      </c>
      <c r="CS307">
        <v>0</v>
      </c>
      <c r="CT307">
        <v>3639</v>
      </c>
      <c r="CU307">
        <v>0</v>
      </c>
      <c r="CV307">
        <v>0</v>
      </c>
      <c r="CW307">
        <v>3075.6</v>
      </c>
      <c r="CX307">
        <v>3057</v>
      </c>
      <c r="CY307">
        <v>0</v>
      </c>
      <c r="CZ307">
        <v>2455.1999999999998</v>
      </c>
      <c r="DA307">
        <v>0</v>
      </c>
      <c r="DB307">
        <v>1366.7</v>
      </c>
      <c r="DC307">
        <v>6617.2</v>
      </c>
      <c r="DD307">
        <v>446.6</v>
      </c>
      <c r="DE307">
        <v>2796</v>
      </c>
      <c r="DF307">
        <v>0</v>
      </c>
      <c r="DG307">
        <v>39223.5</v>
      </c>
      <c r="DH307">
        <v>0</v>
      </c>
      <c r="DI307">
        <v>0</v>
      </c>
      <c r="DJ307">
        <v>56721.4</v>
      </c>
      <c r="DK307">
        <v>27960</v>
      </c>
      <c r="DL307">
        <v>0</v>
      </c>
      <c r="DM307">
        <v>0</v>
      </c>
      <c r="DN307">
        <v>0</v>
      </c>
      <c r="DO307">
        <v>0</v>
      </c>
      <c r="DP307">
        <v>0</v>
      </c>
      <c r="DQ307">
        <v>0</v>
      </c>
    </row>
    <row r="308" spans="1:121" x14ac:dyDescent="0.45">
      <c r="A308" t="s">
        <v>206</v>
      </c>
      <c r="B308">
        <v>2040</v>
      </c>
      <c r="C308">
        <v>111253040</v>
      </c>
      <c r="D308">
        <v>26811160</v>
      </c>
      <c r="E308">
        <v>6118935</v>
      </c>
      <c r="F308">
        <v>779535.6</v>
      </c>
      <c r="G308">
        <v>144962668.09999999</v>
      </c>
      <c r="H308">
        <v>107253320.09999999</v>
      </c>
      <c r="I308">
        <v>58015512.200000003</v>
      </c>
      <c r="J308">
        <v>24402656</v>
      </c>
      <c r="K308">
        <v>53641030</v>
      </c>
      <c r="L308">
        <v>3.5900000000000001E-2</v>
      </c>
      <c r="M308">
        <v>5.3999999999999999E-2</v>
      </c>
      <c r="N308">
        <v>0.15</v>
      </c>
      <c r="O308">
        <v>82522.36</v>
      </c>
      <c r="P308">
        <v>25870.7</v>
      </c>
      <c r="Q308">
        <v>0.96</v>
      </c>
      <c r="R308">
        <v>0.93</v>
      </c>
      <c r="S308">
        <v>16.399999999999999</v>
      </c>
      <c r="T308">
        <v>0.6</v>
      </c>
      <c r="U308">
        <v>7.0000000000000007E-2</v>
      </c>
      <c r="V308">
        <v>4.5</v>
      </c>
      <c r="W308">
        <v>84.6</v>
      </c>
      <c r="X308">
        <v>7.0000000000000007E-2</v>
      </c>
      <c r="Y308">
        <v>16.399999999999999</v>
      </c>
      <c r="Z308">
        <v>7.1</v>
      </c>
      <c r="AA308">
        <v>23.5</v>
      </c>
      <c r="AB308">
        <v>33.200000000000003</v>
      </c>
      <c r="AC308">
        <v>1.2</v>
      </c>
      <c r="AD308">
        <v>0.15</v>
      </c>
      <c r="AE308">
        <v>7</v>
      </c>
      <c r="AF308">
        <v>163.9</v>
      </c>
      <c r="AG308">
        <v>0.09</v>
      </c>
      <c r="AH308">
        <v>33.299999999999997</v>
      </c>
      <c r="AI308">
        <v>11.9</v>
      </c>
      <c r="AJ308">
        <v>45.2</v>
      </c>
      <c r="AK308">
        <v>296.89999999999998</v>
      </c>
      <c r="AL308">
        <v>18.5</v>
      </c>
      <c r="AM308">
        <v>2.56</v>
      </c>
      <c r="AN308">
        <v>23.5</v>
      </c>
      <c r="AO308">
        <v>1141.9000000000001</v>
      </c>
      <c r="AP308">
        <v>0.14000000000000001</v>
      </c>
      <c r="AQ308">
        <v>298.2</v>
      </c>
      <c r="AR308">
        <v>57.5</v>
      </c>
      <c r="AS308">
        <v>355.7</v>
      </c>
      <c r="AT308">
        <v>420.8</v>
      </c>
      <c r="AU308">
        <v>24.8</v>
      </c>
      <c r="AV308">
        <v>3.43</v>
      </c>
      <c r="AW308">
        <v>35.5</v>
      </c>
      <c r="AX308">
        <v>1643.1</v>
      </c>
      <c r="AY308">
        <v>0.23</v>
      </c>
      <c r="AZ308">
        <v>422.5</v>
      </c>
      <c r="BA308">
        <v>84.6</v>
      </c>
      <c r="BB308">
        <v>507.1</v>
      </c>
      <c r="BC308">
        <v>2803595.9</v>
      </c>
      <c r="BD308">
        <v>93.4</v>
      </c>
      <c r="BE308">
        <v>11.6</v>
      </c>
      <c r="BF308">
        <v>785046.5</v>
      </c>
      <c r="BG308">
        <v>14526.9</v>
      </c>
      <c r="BH308">
        <v>11.5</v>
      </c>
      <c r="BI308">
        <v>2809535.3</v>
      </c>
      <c r="BJ308">
        <v>1221086.8</v>
      </c>
      <c r="BK308">
        <v>4030622.2</v>
      </c>
      <c r="BL308">
        <v>0</v>
      </c>
      <c r="BM308">
        <v>17.82</v>
      </c>
      <c r="BN308">
        <v>12.24</v>
      </c>
      <c r="BO308">
        <v>0</v>
      </c>
      <c r="BP308">
        <v>30.07</v>
      </c>
      <c r="BQ308">
        <v>21.87</v>
      </c>
      <c r="BR308">
        <v>17.079999999999998</v>
      </c>
      <c r="BS308">
        <v>0</v>
      </c>
      <c r="BT308">
        <v>38.950000000000003</v>
      </c>
      <c r="BU308">
        <v>174287060</v>
      </c>
      <c r="BV308">
        <v>86947150</v>
      </c>
      <c r="BW308">
        <v>22884112</v>
      </c>
      <c r="BX308">
        <v>1118267.8999999999</v>
      </c>
      <c r="BY308">
        <v>0</v>
      </c>
      <c r="BZ308">
        <v>0</v>
      </c>
      <c r="CA308">
        <v>428843.5</v>
      </c>
      <c r="CB308">
        <v>0</v>
      </c>
      <c r="CC308">
        <v>0</v>
      </c>
      <c r="CD308">
        <v>4004972</v>
      </c>
      <c r="CE308">
        <v>6252301.5</v>
      </c>
      <c r="CF308">
        <v>0</v>
      </c>
      <c r="CG308">
        <v>9370.2999999999993</v>
      </c>
      <c r="CH308">
        <v>0</v>
      </c>
      <c r="CI308">
        <v>2042848.8</v>
      </c>
      <c r="CJ308">
        <v>49603330</v>
      </c>
      <c r="CK308">
        <v>822.3</v>
      </c>
      <c r="CL308">
        <v>5000001.5</v>
      </c>
      <c r="CM308">
        <v>0</v>
      </c>
      <c r="CN308">
        <v>82942184</v>
      </c>
      <c r="CO308">
        <v>0</v>
      </c>
      <c r="CP308">
        <v>0</v>
      </c>
      <c r="CQ308">
        <v>11635.6</v>
      </c>
      <c r="CR308">
        <v>180.1</v>
      </c>
      <c r="CS308">
        <v>0</v>
      </c>
      <c r="CT308">
        <v>3639</v>
      </c>
      <c r="CU308">
        <v>0</v>
      </c>
      <c r="CV308">
        <v>0</v>
      </c>
      <c r="CW308">
        <v>3207.1</v>
      </c>
      <c r="CX308">
        <v>3057</v>
      </c>
      <c r="CY308">
        <v>0</v>
      </c>
      <c r="CZ308">
        <v>2455.1999999999998</v>
      </c>
      <c r="DA308">
        <v>0</v>
      </c>
      <c r="DB308">
        <v>1366.7</v>
      </c>
      <c r="DC308">
        <v>6617.2</v>
      </c>
      <c r="DD308">
        <v>446.6</v>
      </c>
      <c r="DE308">
        <v>2796</v>
      </c>
      <c r="DF308">
        <v>0</v>
      </c>
      <c r="DG308">
        <v>40106.800000000003</v>
      </c>
      <c r="DH308">
        <v>0</v>
      </c>
      <c r="DI308">
        <v>0</v>
      </c>
      <c r="DJ308">
        <v>66507.7</v>
      </c>
      <c r="DK308">
        <v>27960</v>
      </c>
      <c r="DL308">
        <v>0</v>
      </c>
      <c r="DM308">
        <v>0</v>
      </c>
      <c r="DN308">
        <v>0</v>
      </c>
      <c r="DO308">
        <v>0</v>
      </c>
      <c r="DP308">
        <v>0</v>
      </c>
      <c r="DQ308">
        <v>0</v>
      </c>
    </row>
    <row r="309" spans="1:121" x14ac:dyDescent="0.45">
      <c r="A309" t="s">
        <v>206</v>
      </c>
      <c r="B309">
        <v>2045</v>
      </c>
      <c r="C309">
        <v>118459110</v>
      </c>
      <c r="D309">
        <v>28364538</v>
      </c>
      <c r="E309">
        <v>6464733</v>
      </c>
      <c r="F309">
        <v>764907.2</v>
      </c>
      <c r="G309">
        <v>154053292.40000001</v>
      </c>
      <c r="H309">
        <v>114200381.59999999</v>
      </c>
      <c r="I309">
        <v>63061528.899999999</v>
      </c>
      <c r="J309">
        <v>26900732</v>
      </c>
      <c r="K309">
        <v>52003896</v>
      </c>
      <c r="L309">
        <v>3.5900000000000001E-2</v>
      </c>
      <c r="M309">
        <v>5.3999999999999999E-2</v>
      </c>
      <c r="N309">
        <v>0.15</v>
      </c>
      <c r="O309">
        <v>85513.42</v>
      </c>
      <c r="P309">
        <v>27911.5</v>
      </c>
      <c r="Q309">
        <v>0.96</v>
      </c>
      <c r="R309">
        <v>0.92</v>
      </c>
      <c r="S309">
        <v>18.600000000000001</v>
      </c>
      <c r="T309">
        <v>0.6</v>
      </c>
      <c r="U309">
        <v>7.0000000000000007E-2</v>
      </c>
      <c r="V309">
        <v>4.5</v>
      </c>
      <c r="W309">
        <v>95.9</v>
      </c>
      <c r="X309">
        <v>0.06</v>
      </c>
      <c r="Y309">
        <v>18.600000000000001</v>
      </c>
      <c r="Z309">
        <v>7.3</v>
      </c>
      <c r="AA309">
        <v>26</v>
      </c>
      <c r="AB309">
        <v>35.4</v>
      </c>
      <c r="AC309">
        <v>1.2</v>
      </c>
      <c r="AD309">
        <v>0.15</v>
      </c>
      <c r="AE309">
        <v>6.8</v>
      </c>
      <c r="AF309">
        <v>174.7</v>
      </c>
      <c r="AG309">
        <v>0.08</v>
      </c>
      <c r="AH309">
        <v>35.5</v>
      </c>
      <c r="AI309">
        <v>12</v>
      </c>
      <c r="AJ309">
        <v>47.5</v>
      </c>
      <c r="AK309">
        <v>313</v>
      </c>
      <c r="AL309">
        <v>18.7</v>
      </c>
      <c r="AM309">
        <v>2.56</v>
      </c>
      <c r="AN309">
        <v>25.9</v>
      </c>
      <c r="AO309">
        <v>1232.3</v>
      </c>
      <c r="AP309">
        <v>0.16</v>
      </c>
      <c r="AQ309">
        <v>314.2</v>
      </c>
      <c r="AR309">
        <v>62.6</v>
      </c>
      <c r="AS309">
        <v>376.9</v>
      </c>
      <c r="AT309">
        <v>372.3</v>
      </c>
      <c r="AU309">
        <v>20.2</v>
      </c>
      <c r="AV309">
        <v>2.75</v>
      </c>
      <c r="AW309">
        <v>33.4</v>
      </c>
      <c r="AX309">
        <v>1514.9</v>
      </c>
      <c r="AY309">
        <v>0.2</v>
      </c>
      <c r="AZ309">
        <v>373.7</v>
      </c>
      <c r="BA309">
        <v>78.599999999999994</v>
      </c>
      <c r="BB309">
        <v>452.2</v>
      </c>
      <c r="BC309">
        <v>3257806.3</v>
      </c>
      <c r="BD309">
        <v>100.1</v>
      </c>
      <c r="BE309">
        <v>12.1</v>
      </c>
      <c r="BF309">
        <v>793358.9</v>
      </c>
      <c r="BG309">
        <v>16897.099999999999</v>
      </c>
      <c r="BH309">
        <v>11.4</v>
      </c>
      <c r="BI309">
        <v>3264098.5</v>
      </c>
      <c r="BJ309">
        <v>1299993.3</v>
      </c>
      <c r="BK309">
        <v>4564091.7</v>
      </c>
      <c r="BL309">
        <v>0</v>
      </c>
      <c r="BM309">
        <v>16.13</v>
      </c>
      <c r="BN309">
        <v>12.85</v>
      </c>
      <c r="BO309">
        <v>0</v>
      </c>
      <c r="BP309">
        <v>28.98</v>
      </c>
      <c r="BQ309">
        <v>20.2</v>
      </c>
      <c r="BR309">
        <v>17.86</v>
      </c>
      <c r="BS309">
        <v>0</v>
      </c>
      <c r="BT309">
        <v>38.07</v>
      </c>
      <c r="BU309">
        <v>179259090</v>
      </c>
      <c r="BV309">
        <v>90991760</v>
      </c>
      <c r="BW309">
        <v>24104012</v>
      </c>
      <c r="BX309">
        <v>457714.6</v>
      </c>
      <c r="BY309">
        <v>0</v>
      </c>
      <c r="BZ309">
        <v>0</v>
      </c>
      <c r="CA309">
        <v>425314.7</v>
      </c>
      <c r="CB309">
        <v>0</v>
      </c>
      <c r="CC309">
        <v>0</v>
      </c>
      <c r="CD309">
        <v>3651494.8</v>
      </c>
      <c r="CE309">
        <v>7183015</v>
      </c>
      <c r="CF309">
        <v>0</v>
      </c>
      <c r="CG309">
        <v>153858</v>
      </c>
      <c r="CH309">
        <v>0</v>
      </c>
      <c r="CI309">
        <v>1927434.2</v>
      </c>
      <c r="CJ309">
        <v>48826148</v>
      </c>
      <c r="CK309">
        <v>628.4</v>
      </c>
      <c r="CL309">
        <v>5189204</v>
      </c>
      <c r="CM309">
        <v>0</v>
      </c>
      <c r="CN309">
        <v>87340270</v>
      </c>
      <c r="CO309">
        <v>0</v>
      </c>
      <c r="CP309">
        <v>0</v>
      </c>
      <c r="CQ309">
        <v>10789.3</v>
      </c>
      <c r="CR309">
        <v>95.1</v>
      </c>
      <c r="CS309">
        <v>0</v>
      </c>
      <c r="CT309">
        <v>3297</v>
      </c>
      <c r="CU309">
        <v>0</v>
      </c>
      <c r="CV309">
        <v>0</v>
      </c>
      <c r="CW309">
        <v>3334.7</v>
      </c>
      <c r="CX309">
        <v>3057</v>
      </c>
      <c r="CY309">
        <v>0</v>
      </c>
      <c r="CZ309">
        <v>5199.2</v>
      </c>
      <c r="DA309">
        <v>0</v>
      </c>
      <c r="DB309">
        <v>1366.7</v>
      </c>
      <c r="DC309">
        <v>6617.2</v>
      </c>
      <c r="DD309">
        <v>446.6</v>
      </c>
      <c r="DE309">
        <v>2796</v>
      </c>
      <c r="DF309">
        <v>0</v>
      </c>
      <c r="DG309">
        <v>46421.8</v>
      </c>
      <c r="DH309">
        <v>0</v>
      </c>
      <c r="DI309">
        <v>0</v>
      </c>
      <c r="DJ309">
        <v>72108.7</v>
      </c>
      <c r="DK309">
        <v>27960</v>
      </c>
      <c r="DL309">
        <v>0</v>
      </c>
      <c r="DM309">
        <v>0</v>
      </c>
      <c r="DN309">
        <v>0</v>
      </c>
      <c r="DO309">
        <v>0</v>
      </c>
      <c r="DP309">
        <v>0</v>
      </c>
      <c r="DQ309">
        <v>0</v>
      </c>
    </row>
    <row r="310" spans="1:121" x14ac:dyDescent="0.45">
      <c r="A310" t="s">
        <v>206</v>
      </c>
      <c r="B310">
        <v>2050</v>
      </c>
      <c r="C310">
        <v>125354860</v>
      </c>
      <c r="D310">
        <v>26201038</v>
      </c>
      <c r="E310">
        <v>6726633</v>
      </c>
      <c r="F310">
        <v>768558.7</v>
      </c>
      <c r="G310">
        <v>159051093.80000001</v>
      </c>
      <c r="H310">
        <v>120848233.5</v>
      </c>
      <c r="I310">
        <v>68438635.200000003</v>
      </c>
      <c r="J310">
        <v>31812250</v>
      </c>
      <c r="K310">
        <v>49502692</v>
      </c>
      <c r="L310">
        <v>3.5900000000000001E-2</v>
      </c>
      <c r="M310">
        <v>5.3900000000000003E-2</v>
      </c>
      <c r="N310">
        <v>0.15</v>
      </c>
      <c r="O310">
        <v>84843.86</v>
      </c>
      <c r="P310">
        <v>29707.3</v>
      </c>
      <c r="Q310">
        <v>0.94</v>
      </c>
      <c r="R310">
        <v>0.9</v>
      </c>
      <c r="S310">
        <v>27.6</v>
      </c>
      <c r="T310">
        <v>1.1000000000000001</v>
      </c>
      <c r="U310">
        <v>0.14000000000000001</v>
      </c>
      <c r="V310">
        <v>5.0999999999999996</v>
      </c>
      <c r="W310">
        <v>131</v>
      </c>
      <c r="X310">
        <v>7.0000000000000007E-2</v>
      </c>
      <c r="Y310">
        <v>27.6</v>
      </c>
      <c r="Z310">
        <v>9</v>
      </c>
      <c r="AA310">
        <v>36.6</v>
      </c>
      <c r="AB310">
        <v>48.9</v>
      </c>
      <c r="AC310">
        <v>1.9</v>
      </c>
      <c r="AD310">
        <v>0.24</v>
      </c>
      <c r="AE310">
        <v>7.7</v>
      </c>
      <c r="AF310">
        <v>231.2</v>
      </c>
      <c r="AG310">
        <v>0.08</v>
      </c>
      <c r="AH310">
        <v>49</v>
      </c>
      <c r="AI310">
        <v>14.6</v>
      </c>
      <c r="AJ310">
        <v>63.5</v>
      </c>
      <c r="AK310">
        <v>310.39999999999998</v>
      </c>
      <c r="AL310">
        <v>17.399999999999999</v>
      </c>
      <c r="AM310">
        <v>2.37</v>
      </c>
      <c r="AN310">
        <v>26.9</v>
      </c>
      <c r="AO310">
        <v>1257.5999999999999</v>
      </c>
      <c r="AP310">
        <v>0.16</v>
      </c>
      <c r="AQ310">
        <v>311.60000000000002</v>
      </c>
      <c r="AR310">
        <v>64.400000000000006</v>
      </c>
      <c r="AS310">
        <v>376</v>
      </c>
      <c r="AT310">
        <v>374.1</v>
      </c>
      <c r="AU310">
        <v>17.5</v>
      </c>
      <c r="AV310">
        <v>2.34</v>
      </c>
      <c r="AW310">
        <v>35.700000000000003</v>
      </c>
      <c r="AX310">
        <v>1611.5</v>
      </c>
      <c r="AY310">
        <v>0.19</v>
      </c>
      <c r="AZ310">
        <v>375.3</v>
      </c>
      <c r="BA310">
        <v>83.8</v>
      </c>
      <c r="BB310">
        <v>459.1</v>
      </c>
      <c r="BC310">
        <v>4783292.7</v>
      </c>
      <c r="BD310">
        <v>191</v>
      </c>
      <c r="BE310">
        <v>24.6</v>
      </c>
      <c r="BF310">
        <v>888554</v>
      </c>
      <c r="BG310">
        <v>22836.400000000001</v>
      </c>
      <c r="BH310">
        <v>11.4</v>
      </c>
      <c r="BI310">
        <v>4795698.5</v>
      </c>
      <c r="BJ310">
        <v>1572191.2</v>
      </c>
      <c r="BK310">
        <v>6367889.7000000002</v>
      </c>
      <c r="BL310">
        <v>0</v>
      </c>
      <c r="BM310">
        <v>16.73</v>
      </c>
      <c r="BN310">
        <v>13.18</v>
      </c>
      <c r="BO310">
        <v>0</v>
      </c>
      <c r="BP310">
        <v>29.91</v>
      </c>
      <c r="BQ310">
        <v>20.83</v>
      </c>
      <c r="BR310">
        <v>17.899999999999999</v>
      </c>
      <c r="BS310">
        <v>0</v>
      </c>
      <c r="BT310">
        <v>38.72</v>
      </c>
      <c r="BU310">
        <v>176806800</v>
      </c>
      <c r="BV310">
        <v>90612456</v>
      </c>
      <c r="BW310">
        <v>22308740</v>
      </c>
      <c r="BX310">
        <v>446439.7</v>
      </c>
      <c r="BY310">
        <v>0</v>
      </c>
      <c r="BZ310">
        <v>0</v>
      </c>
      <c r="CA310">
        <v>1061005.8999999999</v>
      </c>
      <c r="CB310">
        <v>0</v>
      </c>
      <c r="CC310">
        <v>0</v>
      </c>
      <c r="CD310">
        <v>3644234.8</v>
      </c>
      <c r="CE310">
        <v>9147579</v>
      </c>
      <c r="CF310">
        <v>0</v>
      </c>
      <c r="CG310">
        <v>351616.1</v>
      </c>
      <c r="CH310">
        <v>0</v>
      </c>
      <c r="CI310">
        <v>1888639.6</v>
      </c>
      <c r="CJ310">
        <v>45642660</v>
      </c>
      <c r="CK310">
        <v>0</v>
      </c>
      <c r="CL310">
        <v>5347654.5</v>
      </c>
      <c r="CM310">
        <v>0</v>
      </c>
      <c r="CN310">
        <v>86968220</v>
      </c>
      <c r="CO310">
        <v>0</v>
      </c>
      <c r="CP310">
        <v>0</v>
      </c>
      <c r="CQ310">
        <v>10667.8</v>
      </c>
      <c r="CR310">
        <v>95.1</v>
      </c>
      <c r="CS310">
        <v>0</v>
      </c>
      <c r="CT310">
        <v>2350</v>
      </c>
      <c r="CU310">
        <v>0</v>
      </c>
      <c r="CV310">
        <v>0</v>
      </c>
      <c r="CW310">
        <v>3530.2</v>
      </c>
      <c r="CX310">
        <v>3057</v>
      </c>
      <c r="CY310">
        <v>0</v>
      </c>
      <c r="CZ310">
        <v>12418.3</v>
      </c>
      <c r="DA310">
        <v>0</v>
      </c>
      <c r="DB310">
        <v>1366.7</v>
      </c>
      <c r="DC310">
        <v>6219</v>
      </c>
      <c r="DD310">
        <v>446.6</v>
      </c>
      <c r="DE310">
        <v>2796</v>
      </c>
      <c r="DF310">
        <v>0</v>
      </c>
      <c r="DG310">
        <v>47965.5</v>
      </c>
      <c r="DH310">
        <v>0</v>
      </c>
      <c r="DI310">
        <v>0</v>
      </c>
      <c r="DJ310">
        <v>64624.2</v>
      </c>
      <c r="DK310">
        <v>27960</v>
      </c>
      <c r="DL310">
        <v>0</v>
      </c>
      <c r="DM310">
        <v>0</v>
      </c>
      <c r="DN310">
        <v>0</v>
      </c>
      <c r="DO310">
        <v>0</v>
      </c>
      <c r="DP310">
        <v>0</v>
      </c>
      <c r="DQ310">
        <v>0</v>
      </c>
    </row>
    <row r="311" spans="1:121" x14ac:dyDescent="0.45">
      <c r="A311" t="s">
        <v>209</v>
      </c>
      <c r="B311">
        <v>2024</v>
      </c>
      <c r="C311">
        <v>12826142</v>
      </c>
      <c r="D311">
        <v>573.20000000000005</v>
      </c>
      <c r="E311">
        <v>0</v>
      </c>
      <c r="F311">
        <v>243841.1</v>
      </c>
      <c r="G311">
        <v>13070556.300000001</v>
      </c>
      <c r="H311">
        <v>12364776.300000001</v>
      </c>
      <c r="I311">
        <v>2356993.7999999998</v>
      </c>
      <c r="J311">
        <v>8487187</v>
      </c>
      <c r="K311">
        <v>14232429</v>
      </c>
      <c r="L311">
        <v>3.5999999999999997E-2</v>
      </c>
      <c r="M311">
        <v>5.3999999999999999E-2</v>
      </c>
      <c r="N311">
        <v>0.15770000000000001</v>
      </c>
      <c r="O311">
        <v>5604.52</v>
      </c>
      <c r="P311">
        <v>2551.1999999999998</v>
      </c>
      <c r="Q311">
        <v>0.86</v>
      </c>
      <c r="R311">
        <v>0.78</v>
      </c>
      <c r="S311">
        <v>100.6</v>
      </c>
      <c r="T311">
        <v>8.6</v>
      </c>
      <c r="U311">
        <v>1.23</v>
      </c>
      <c r="V311">
        <v>5.8</v>
      </c>
      <c r="W311">
        <v>312.5</v>
      </c>
      <c r="X311">
        <v>0.05</v>
      </c>
      <c r="Y311">
        <v>101.2</v>
      </c>
      <c r="Z311">
        <v>15.1</v>
      </c>
      <c r="AA311">
        <v>116.3</v>
      </c>
      <c r="AB311">
        <v>206</v>
      </c>
      <c r="AC311">
        <v>21.3</v>
      </c>
      <c r="AD311">
        <v>3.07</v>
      </c>
      <c r="AE311">
        <v>8.6</v>
      </c>
      <c r="AF311">
        <v>526.9</v>
      </c>
      <c r="AG311">
        <v>0.1</v>
      </c>
      <c r="AH311">
        <v>207.5</v>
      </c>
      <c r="AI311">
        <v>24.3</v>
      </c>
      <c r="AJ311">
        <v>231.8</v>
      </c>
      <c r="AK311">
        <v>259.7</v>
      </c>
      <c r="AL311">
        <v>20.2</v>
      </c>
      <c r="AM311">
        <v>2.87</v>
      </c>
      <c r="AN311">
        <v>17</v>
      </c>
      <c r="AO311">
        <v>861.1</v>
      </c>
      <c r="AP311">
        <v>0.13</v>
      </c>
      <c r="AQ311">
        <v>261.10000000000002</v>
      </c>
      <c r="AR311">
        <v>42.7</v>
      </c>
      <c r="AS311">
        <v>303.8</v>
      </c>
      <c r="AT311">
        <v>762.8</v>
      </c>
      <c r="AU311">
        <v>67.400000000000006</v>
      </c>
      <c r="AV311">
        <v>9.74</v>
      </c>
      <c r="AW311">
        <v>43.6</v>
      </c>
      <c r="AX311">
        <v>2207.1999999999998</v>
      </c>
      <c r="AY311">
        <v>0.44</v>
      </c>
      <c r="AZ311">
        <v>767.5</v>
      </c>
      <c r="BA311">
        <v>109.5</v>
      </c>
      <c r="BB311">
        <v>877</v>
      </c>
      <c r="BC311">
        <v>1872034</v>
      </c>
      <c r="BD311">
        <v>160.30000000000001</v>
      </c>
      <c r="BE311">
        <v>22.8</v>
      </c>
      <c r="BF311">
        <v>107841.5</v>
      </c>
      <c r="BG311">
        <v>5823.3</v>
      </c>
      <c r="BH311">
        <v>0.9</v>
      </c>
      <c r="BI311">
        <v>1883047.5</v>
      </c>
      <c r="BJ311">
        <v>281619.8</v>
      </c>
      <c r="BK311">
        <v>2164667.4</v>
      </c>
      <c r="BL311">
        <v>0</v>
      </c>
      <c r="BM311">
        <v>25.56</v>
      </c>
      <c r="BN311">
        <v>1.06</v>
      </c>
      <c r="BO311">
        <v>0</v>
      </c>
      <c r="BP311">
        <v>26.63</v>
      </c>
      <c r="BQ311">
        <v>27.08</v>
      </c>
      <c r="BR311">
        <v>1.1399999999999999</v>
      </c>
      <c r="BS311">
        <v>0</v>
      </c>
      <c r="BT311">
        <v>28.22</v>
      </c>
      <c r="BU311">
        <v>18832330</v>
      </c>
      <c r="BV311">
        <v>10713563</v>
      </c>
      <c r="BW311">
        <v>482.1</v>
      </c>
      <c r="BX311">
        <v>0</v>
      </c>
      <c r="BY311">
        <v>0</v>
      </c>
      <c r="BZ311">
        <v>0</v>
      </c>
      <c r="CA311">
        <v>1250528.5</v>
      </c>
      <c r="CB311">
        <v>0</v>
      </c>
      <c r="CC311">
        <v>0</v>
      </c>
      <c r="CD311">
        <v>133316.70000000001</v>
      </c>
      <c r="CE311">
        <v>1339420.8999999999</v>
      </c>
      <c r="CF311">
        <v>0</v>
      </c>
      <c r="CG311">
        <v>133221.4</v>
      </c>
      <c r="CH311">
        <v>0</v>
      </c>
      <c r="CI311">
        <v>5392403</v>
      </c>
      <c r="CJ311">
        <v>0</v>
      </c>
      <c r="CK311">
        <v>2711.5</v>
      </c>
      <c r="CL311">
        <v>0</v>
      </c>
      <c r="CM311">
        <v>0</v>
      </c>
      <c r="CN311">
        <v>2137</v>
      </c>
      <c r="CO311">
        <v>10578109</v>
      </c>
      <c r="CP311">
        <v>0</v>
      </c>
      <c r="CQ311">
        <v>0.8</v>
      </c>
      <c r="CR311">
        <v>0</v>
      </c>
      <c r="CS311">
        <v>0</v>
      </c>
      <c r="CT311">
        <v>474</v>
      </c>
      <c r="CU311">
        <v>0</v>
      </c>
      <c r="CV311">
        <v>0</v>
      </c>
      <c r="CW311">
        <v>87.9</v>
      </c>
      <c r="CX311">
        <v>295</v>
      </c>
      <c r="CY311">
        <v>0</v>
      </c>
      <c r="CZ311">
        <v>813.2</v>
      </c>
      <c r="DA311">
        <v>0</v>
      </c>
      <c r="DB311">
        <v>1598</v>
      </c>
      <c r="DC311">
        <v>0</v>
      </c>
      <c r="DD311">
        <v>147.30000000000001</v>
      </c>
      <c r="DE311">
        <v>0</v>
      </c>
      <c r="DF311">
        <v>0</v>
      </c>
      <c r="DG311">
        <v>1</v>
      </c>
      <c r="DH311">
        <v>0</v>
      </c>
      <c r="DI311">
        <v>2767.2</v>
      </c>
      <c r="DJ311">
        <v>1.6</v>
      </c>
      <c r="DK311">
        <v>0</v>
      </c>
      <c r="DL311">
        <v>0</v>
      </c>
      <c r="DM311">
        <v>0</v>
      </c>
      <c r="DN311">
        <v>0</v>
      </c>
      <c r="DO311">
        <v>0</v>
      </c>
      <c r="DP311">
        <v>0</v>
      </c>
      <c r="DQ311">
        <v>0</v>
      </c>
    </row>
    <row r="312" spans="1:121" x14ac:dyDescent="0.45">
      <c r="A312" t="s">
        <v>209</v>
      </c>
      <c r="B312">
        <v>2026</v>
      </c>
      <c r="C312">
        <v>13086975</v>
      </c>
      <c r="D312">
        <v>795.8</v>
      </c>
      <c r="E312">
        <v>0</v>
      </c>
      <c r="F312">
        <v>264223.90000000002</v>
      </c>
      <c r="G312">
        <v>13351994.9</v>
      </c>
      <c r="H312">
        <v>12616228.300000001</v>
      </c>
      <c r="I312">
        <v>2654214.9</v>
      </c>
      <c r="J312">
        <v>9556773</v>
      </c>
      <c r="K312">
        <v>14625277</v>
      </c>
      <c r="L312">
        <v>3.5999999999999997E-2</v>
      </c>
      <c r="M312">
        <v>5.3999999999999999E-2</v>
      </c>
      <c r="N312">
        <v>0.15770000000000001</v>
      </c>
      <c r="O312">
        <v>37082.04</v>
      </c>
      <c r="P312">
        <v>2606.3000000000002</v>
      </c>
      <c r="Q312">
        <v>0.9</v>
      </c>
      <c r="R312">
        <v>0.85</v>
      </c>
      <c r="S312">
        <v>67.099999999999994</v>
      </c>
      <c r="T312">
        <v>5.4</v>
      </c>
      <c r="U312">
        <v>0.77</v>
      </c>
      <c r="V312">
        <v>4.0999999999999996</v>
      </c>
      <c r="W312">
        <v>218.3</v>
      </c>
      <c r="X312">
        <v>0.03</v>
      </c>
      <c r="Y312">
        <v>67.5</v>
      </c>
      <c r="Z312">
        <v>10.7</v>
      </c>
      <c r="AA312">
        <v>78.099999999999994</v>
      </c>
      <c r="AB312">
        <v>125.5</v>
      </c>
      <c r="AC312">
        <v>12.6</v>
      </c>
      <c r="AD312">
        <v>1.82</v>
      </c>
      <c r="AE312">
        <v>5.6</v>
      </c>
      <c r="AF312">
        <v>332.3</v>
      </c>
      <c r="AG312">
        <v>0.06</v>
      </c>
      <c r="AH312">
        <v>126.4</v>
      </c>
      <c r="AI312">
        <v>15.5</v>
      </c>
      <c r="AJ312">
        <v>141.9</v>
      </c>
      <c r="AK312">
        <v>162.69999999999999</v>
      </c>
      <c r="AL312">
        <v>11.6</v>
      </c>
      <c r="AM312">
        <v>1.63</v>
      </c>
      <c r="AN312">
        <v>11.7</v>
      </c>
      <c r="AO312">
        <v>574.20000000000005</v>
      </c>
      <c r="AP312">
        <v>0.08</v>
      </c>
      <c r="AQ312">
        <v>163.5</v>
      </c>
      <c r="AR312">
        <v>28.8</v>
      </c>
      <c r="AS312">
        <v>192.3</v>
      </c>
      <c r="AT312">
        <v>626.9</v>
      </c>
      <c r="AU312">
        <v>54.7</v>
      </c>
      <c r="AV312">
        <v>7.86</v>
      </c>
      <c r="AW312">
        <v>36.299999999999997</v>
      </c>
      <c r="AX312">
        <v>1864.9</v>
      </c>
      <c r="AY312">
        <v>0.35</v>
      </c>
      <c r="AZ312">
        <v>630.70000000000005</v>
      </c>
      <c r="BA312">
        <v>92</v>
      </c>
      <c r="BB312">
        <v>722.6</v>
      </c>
      <c r="BC312">
        <v>1215242.8999999999</v>
      </c>
      <c r="BD312">
        <v>98.2</v>
      </c>
      <c r="BE312">
        <v>13.9</v>
      </c>
      <c r="BF312">
        <v>75303.100000000006</v>
      </c>
      <c r="BG312">
        <v>3965.3</v>
      </c>
      <c r="BH312">
        <v>0.6</v>
      </c>
      <c r="BI312">
        <v>1221971.8999999999</v>
      </c>
      <c r="BJ312">
        <v>193628.7</v>
      </c>
      <c r="BK312">
        <v>1415600.5</v>
      </c>
      <c r="BL312">
        <v>0</v>
      </c>
      <c r="BM312">
        <v>20.97</v>
      </c>
      <c r="BN312">
        <v>6.88</v>
      </c>
      <c r="BO312">
        <v>0</v>
      </c>
      <c r="BP312">
        <v>27.85</v>
      </c>
      <c r="BQ312">
        <v>22.21</v>
      </c>
      <c r="BR312">
        <v>7.4</v>
      </c>
      <c r="BS312">
        <v>0</v>
      </c>
      <c r="BT312">
        <v>29.61</v>
      </c>
      <c r="BU312">
        <v>18440454</v>
      </c>
      <c r="BV312">
        <v>10697780</v>
      </c>
      <c r="BW312">
        <v>685.1</v>
      </c>
      <c r="BX312">
        <v>0</v>
      </c>
      <c r="BY312">
        <v>0</v>
      </c>
      <c r="BZ312">
        <v>0</v>
      </c>
      <c r="CA312">
        <v>759737.7</v>
      </c>
      <c r="CB312">
        <v>0</v>
      </c>
      <c r="CC312">
        <v>0</v>
      </c>
      <c r="CD312">
        <v>172323.8</v>
      </c>
      <c r="CE312">
        <v>1066861.6000000001</v>
      </c>
      <c r="CF312">
        <v>0</v>
      </c>
      <c r="CG312">
        <v>73902</v>
      </c>
      <c r="CH312">
        <v>0</v>
      </c>
      <c r="CI312">
        <v>5839776</v>
      </c>
      <c r="CJ312">
        <v>0</v>
      </c>
      <c r="CK312">
        <v>1711.8</v>
      </c>
      <c r="CL312">
        <v>0</v>
      </c>
      <c r="CM312">
        <v>0</v>
      </c>
      <c r="CN312">
        <v>2103.4</v>
      </c>
      <c r="CO312">
        <v>10523353</v>
      </c>
      <c r="CP312">
        <v>0</v>
      </c>
      <c r="CQ312">
        <v>0.8</v>
      </c>
      <c r="CR312">
        <v>0</v>
      </c>
      <c r="CS312">
        <v>0</v>
      </c>
      <c r="CT312">
        <v>474</v>
      </c>
      <c r="CU312">
        <v>0</v>
      </c>
      <c r="CV312">
        <v>0</v>
      </c>
      <c r="CW312">
        <v>115.9</v>
      </c>
      <c r="CX312">
        <v>295</v>
      </c>
      <c r="CY312">
        <v>0</v>
      </c>
      <c r="CZ312">
        <v>633.20000000000005</v>
      </c>
      <c r="DA312">
        <v>0</v>
      </c>
      <c r="DB312">
        <v>1727</v>
      </c>
      <c r="DC312">
        <v>0</v>
      </c>
      <c r="DD312">
        <v>146.69999999999999</v>
      </c>
      <c r="DE312">
        <v>0</v>
      </c>
      <c r="DF312">
        <v>0</v>
      </c>
      <c r="DG312">
        <v>1</v>
      </c>
      <c r="DH312">
        <v>0</v>
      </c>
      <c r="DI312">
        <v>2767.2</v>
      </c>
      <c r="DJ312">
        <v>1.6</v>
      </c>
      <c r="DK312">
        <v>0</v>
      </c>
      <c r="DL312">
        <v>0</v>
      </c>
      <c r="DM312">
        <v>0</v>
      </c>
      <c r="DN312">
        <v>0</v>
      </c>
      <c r="DO312">
        <v>0</v>
      </c>
      <c r="DP312">
        <v>0</v>
      </c>
      <c r="DQ312">
        <v>0</v>
      </c>
    </row>
    <row r="313" spans="1:121" x14ac:dyDescent="0.45">
      <c r="A313" t="s">
        <v>209</v>
      </c>
      <c r="B313">
        <v>2028</v>
      </c>
      <c r="C313">
        <v>13405379</v>
      </c>
      <c r="D313">
        <v>49525.3</v>
      </c>
      <c r="E313">
        <v>0</v>
      </c>
      <c r="F313">
        <v>286603.40000000002</v>
      </c>
      <c r="G313">
        <v>13741507.800000001</v>
      </c>
      <c r="H313">
        <v>12923182.4</v>
      </c>
      <c r="I313">
        <v>3044528.3</v>
      </c>
      <c r="J313">
        <v>11095921</v>
      </c>
      <c r="K313">
        <v>15196784</v>
      </c>
      <c r="L313">
        <v>3.5999999999999997E-2</v>
      </c>
      <c r="M313">
        <v>5.3999999999999999E-2</v>
      </c>
      <c r="N313">
        <v>0.15770000000000001</v>
      </c>
      <c r="O313">
        <v>56651.16</v>
      </c>
      <c r="P313">
        <v>2710.6</v>
      </c>
      <c r="Q313">
        <v>0.93</v>
      </c>
      <c r="R313">
        <v>0.91</v>
      </c>
      <c r="S313">
        <v>43.9</v>
      </c>
      <c r="T313">
        <v>3.4</v>
      </c>
      <c r="U313">
        <v>0.48</v>
      </c>
      <c r="V313">
        <v>2.8</v>
      </c>
      <c r="W313">
        <v>147.30000000000001</v>
      </c>
      <c r="X313">
        <v>0.02</v>
      </c>
      <c r="Y313">
        <v>44.1</v>
      </c>
      <c r="Z313">
        <v>7.2</v>
      </c>
      <c r="AA313">
        <v>51.3</v>
      </c>
      <c r="AB313">
        <v>76.400000000000006</v>
      </c>
      <c r="AC313">
        <v>7.6</v>
      </c>
      <c r="AD313">
        <v>1.1000000000000001</v>
      </c>
      <c r="AE313">
        <v>3.4</v>
      </c>
      <c r="AF313">
        <v>204.1</v>
      </c>
      <c r="AG313">
        <v>0.04</v>
      </c>
      <c r="AH313">
        <v>76.900000000000006</v>
      </c>
      <c r="AI313">
        <v>9.5</v>
      </c>
      <c r="AJ313">
        <v>86.5</v>
      </c>
      <c r="AK313">
        <v>101.8</v>
      </c>
      <c r="AL313">
        <v>4.9000000000000004</v>
      </c>
      <c r="AM313">
        <v>0.67</v>
      </c>
      <c r="AN313">
        <v>9.4</v>
      </c>
      <c r="AO313">
        <v>430.7</v>
      </c>
      <c r="AP313">
        <v>0.05</v>
      </c>
      <c r="AQ313">
        <v>102.1</v>
      </c>
      <c r="AR313">
        <v>22.2</v>
      </c>
      <c r="AS313">
        <v>124.3</v>
      </c>
      <c r="AT313">
        <v>500.5</v>
      </c>
      <c r="AU313">
        <v>42.6</v>
      </c>
      <c r="AV313">
        <v>6.11</v>
      </c>
      <c r="AW313">
        <v>30.3</v>
      </c>
      <c r="AX313">
        <v>1523.1</v>
      </c>
      <c r="AY313">
        <v>0.28000000000000003</v>
      </c>
      <c r="AZ313">
        <v>503.4</v>
      </c>
      <c r="BA313">
        <v>75.8</v>
      </c>
      <c r="BB313">
        <v>579.20000000000005</v>
      </c>
      <c r="BC313">
        <v>768210.7</v>
      </c>
      <c r="BD313">
        <v>59.7</v>
      </c>
      <c r="BE313">
        <v>8.4</v>
      </c>
      <c r="BF313">
        <v>49771.3</v>
      </c>
      <c r="BG313">
        <v>2585.9</v>
      </c>
      <c r="BH313">
        <v>0.4</v>
      </c>
      <c r="BI313">
        <v>772289.1</v>
      </c>
      <c r="BJ313">
        <v>126929.1</v>
      </c>
      <c r="BK313">
        <v>899218.2</v>
      </c>
      <c r="BL313">
        <v>0</v>
      </c>
      <c r="BM313">
        <v>16.29</v>
      </c>
      <c r="BN313">
        <v>10.63</v>
      </c>
      <c r="BO313">
        <v>0</v>
      </c>
      <c r="BP313">
        <v>26.92</v>
      </c>
      <c r="BQ313">
        <v>17.29</v>
      </c>
      <c r="BR313">
        <v>11.47</v>
      </c>
      <c r="BS313">
        <v>0</v>
      </c>
      <c r="BT313">
        <v>28.76</v>
      </c>
      <c r="BU313">
        <v>17858412</v>
      </c>
      <c r="BV313">
        <v>10696980</v>
      </c>
      <c r="BW313">
        <v>41785.5</v>
      </c>
      <c r="BX313">
        <v>0</v>
      </c>
      <c r="BY313">
        <v>0</v>
      </c>
      <c r="BZ313">
        <v>0</v>
      </c>
      <c r="CA313">
        <v>456489.2</v>
      </c>
      <c r="CB313">
        <v>0</v>
      </c>
      <c r="CC313">
        <v>0</v>
      </c>
      <c r="CD313">
        <v>233277.9</v>
      </c>
      <c r="CE313">
        <v>795797.2</v>
      </c>
      <c r="CF313">
        <v>0</v>
      </c>
      <c r="CG313">
        <v>32391.3</v>
      </c>
      <c r="CH313">
        <v>0</v>
      </c>
      <c r="CI313">
        <v>5834842</v>
      </c>
      <c r="CJ313">
        <v>0</v>
      </c>
      <c r="CK313">
        <v>127.7</v>
      </c>
      <c r="CL313">
        <v>0</v>
      </c>
      <c r="CM313">
        <v>0</v>
      </c>
      <c r="CN313">
        <v>2069.6999999999998</v>
      </c>
      <c r="CO313">
        <v>10461632</v>
      </c>
      <c r="CP313">
        <v>0</v>
      </c>
      <c r="CQ313">
        <v>24.7</v>
      </c>
      <c r="CR313">
        <v>0</v>
      </c>
      <c r="CS313">
        <v>0</v>
      </c>
      <c r="CT313">
        <v>474</v>
      </c>
      <c r="CU313">
        <v>0</v>
      </c>
      <c r="CV313">
        <v>0</v>
      </c>
      <c r="CW313">
        <v>160.1</v>
      </c>
      <c r="CX313">
        <v>295</v>
      </c>
      <c r="CY313">
        <v>0</v>
      </c>
      <c r="CZ313">
        <v>633.20000000000005</v>
      </c>
      <c r="DA313">
        <v>0</v>
      </c>
      <c r="DB313">
        <v>1727</v>
      </c>
      <c r="DC313">
        <v>0</v>
      </c>
      <c r="DD313">
        <v>14.6</v>
      </c>
      <c r="DE313">
        <v>0</v>
      </c>
      <c r="DF313">
        <v>0</v>
      </c>
      <c r="DG313">
        <v>1</v>
      </c>
      <c r="DH313">
        <v>0</v>
      </c>
      <c r="DI313">
        <v>2964.4</v>
      </c>
      <c r="DJ313">
        <v>145.19999999999999</v>
      </c>
      <c r="DK313">
        <v>0</v>
      </c>
      <c r="DL313">
        <v>0</v>
      </c>
      <c r="DM313">
        <v>0</v>
      </c>
      <c r="DN313">
        <v>0</v>
      </c>
      <c r="DO313">
        <v>0</v>
      </c>
      <c r="DP313">
        <v>0</v>
      </c>
      <c r="DQ313">
        <v>0</v>
      </c>
    </row>
    <row r="314" spans="1:121" x14ac:dyDescent="0.45">
      <c r="A314" t="s">
        <v>209</v>
      </c>
      <c r="B314">
        <v>2030</v>
      </c>
      <c r="C314">
        <v>13767147</v>
      </c>
      <c r="D314">
        <v>118275.7</v>
      </c>
      <c r="E314">
        <v>0</v>
      </c>
      <c r="F314">
        <v>345721.5</v>
      </c>
      <c r="G314">
        <v>14231144.1</v>
      </c>
      <c r="H314">
        <v>13271941.9</v>
      </c>
      <c r="I314">
        <v>-4177869.3</v>
      </c>
      <c r="J314">
        <v>12049199</v>
      </c>
      <c r="K314">
        <v>22707456</v>
      </c>
      <c r="L314">
        <v>3.5999999999999997E-2</v>
      </c>
      <c r="M314">
        <v>5.3999999999999999E-2</v>
      </c>
      <c r="N314">
        <v>0.15770000000000001</v>
      </c>
      <c r="O314">
        <v>62510.38</v>
      </c>
      <c r="P314">
        <v>2804.9</v>
      </c>
      <c r="Q314">
        <v>0.97</v>
      </c>
      <c r="R314">
        <v>0.95</v>
      </c>
      <c r="S314">
        <v>18.8</v>
      </c>
      <c r="T314">
        <v>1.6</v>
      </c>
      <c r="U314">
        <v>0.22</v>
      </c>
      <c r="V314">
        <v>1.1000000000000001</v>
      </c>
      <c r="W314">
        <v>59.5</v>
      </c>
      <c r="X314">
        <v>0.01</v>
      </c>
      <c r="Y314">
        <v>18.899999999999999</v>
      </c>
      <c r="Z314">
        <v>2.9</v>
      </c>
      <c r="AA314">
        <v>21.8</v>
      </c>
      <c r="AB314">
        <v>42.9</v>
      </c>
      <c r="AC314">
        <v>4.4000000000000004</v>
      </c>
      <c r="AD314">
        <v>0.64</v>
      </c>
      <c r="AE314">
        <v>1.8</v>
      </c>
      <c r="AF314">
        <v>108.9</v>
      </c>
      <c r="AG314">
        <v>0.02</v>
      </c>
      <c r="AH314">
        <v>43.2</v>
      </c>
      <c r="AI314">
        <v>5</v>
      </c>
      <c r="AJ314">
        <v>48.2</v>
      </c>
      <c r="AK314">
        <v>111.6</v>
      </c>
      <c r="AL314">
        <v>5.8</v>
      </c>
      <c r="AM314">
        <v>0.78</v>
      </c>
      <c r="AN314">
        <v>10</v>
      </c>
      <c r="AO314">
        <v>461.4</v>
      </c>
      <c r="AP314">
        <v>0.06</v>
      </c>
      <c r="AQ314">
        <v>112</v>
      </c>
      <c r="AR314">
        <v>23.8</v>
      </c>
      <c r="AS314">
        <v>135.69999999999999</v>
      </c>
      <c r="AT314">
        <v>383.5</v>
      </c>
      <c r="AU314">
        <v>33.6</v>
      </c>
      <c r="AV314">
        <v>4.8099999999999996</v>
      </c>
      <c r="AW314">
        <v>22.2</v>
      </c>
      <c r="AX314">
        <v>1152.5</v>
      </c>
      <c r="AY314">
        <v>0.21</v>
      </c>
      <c r="AZ314">
        <v>385.8</v>
      </c>
      <c r="BA314">
        <v>56.6</v>
      </c>
      <c r="BB314">
        <v>442.4</v>
      </c>
      <c r="BC314">
        <v>453003.4</v>
      </c>
      <c r="BD314">
        <v>37.9</v>
      </c>
      <c r="BE314">
        <v>5.4</v>
      </c>
      <c r="BF314">
        <v>26918.3</v>
      </c>
      <c r="BG314">
        <v>1440.2</v>
      </c>
      <c r="BH314">
        <v>0.2</v>
      </c>
      <c r="BI314">
        <v>455601.1</v>
      </c>
      <c r="BJ314">
        <v>69893.7</v>
      </c>
      <c r="BK314">
        <v>525494.80000000005</v>
      </c>
      <c r="BL314">
        <v>0</v>
      </c>
      <c r="BM314">
        <v>12.12</v>
      </c>
      <c r="BN314">
        <v>12.31</v>
      </c>
      <c r="BO314">
        <v>0</v>
      </c>
      <c r="BP314">
        <v>24.43</v>
      </c>
      <c r="BQ314">
        <v>12.91</v>
      </c>
      <c r="BR314">
        <v>13.39</v>
      </c>
      <c r="BS314">
        <v>0</v>
      </c>
      <c r="BT314">
        <v>26.3</v>
      </c>
      <c r="BU314">
        <v>24923624</v>
      </c>
      <c r="BV314">
        <v>18409014</v>
      </c>
      <c r="BW314">
        <v>100600</v>
      </c>
      <c r="BX314">
        <v>0</v>
      </c>
      <c r="BY314">
        <v>0</v>
      </c>
      <c r="BZ314">
        <v>0</v>
      </c>
      <c r="CA314">
        <v>300062.3</v>
      </c>
      <c r="CB314">
        <v>0</v>
      </c>
      <c r="CC314">
        <v>0</v>
      </c>
      <c r="CD314">
        <v>321686</v>
      </c>
      <c r="CE314">
        <v>398061.8</v>
      </c>
      <c r="CF314">
        <v>0</v>
      </c>
      <c r="CG314">
        <v>11354.7</v>
      </c>
      <c r="CH314">
        <v>0</v>
      </c>
      <c r="CI314">
        <v>5704510.5</v>
      </c>
      <c r="CJ314">
        <v>0</v>
      </c>
      <c r="CK314">
        <v>22.3</v>
      </c>
      <c r="CL314">
        <v>0</v>
      </c>
      <c r="CM314">
        <v>0</v>
      </c>
      <c r="CN314">
        <v>2011.8</v>
      </c>
      <c r="CO314">
        <v>18085316</v>
      </c>
      <c r="CP314">
        <v>0</v>
      </c>
      <c r="CQ314">
        <v>61.7</v>
      </c>
      <c r="CR314">
        <v>0</v>
      </c>
      <c r="CS314">
        <v>0</v>
      </c>
      <c r="CT314">
        <v>474</v>
      </c>
      <c r="CU314">
        <v>0</v>
      </c>
      <c r="CV314">
        <v>0</v>
      </c>
      <c r="CW314">
        <v>229.5</v>
      </c>
      <c r="CX314">
        <v>295</v>
      </c>
      <c r="CY314">
        <v>0</v>
      </c>
      <c r="CZ314">
        <v>613.5</v>
      </c>
      <c r="DA314">
        <v>0</v>
      </c>
      <c r="DB314">
        <v>1727</v>
      </c>
      <c r="DC314">
        <v>0</v>
      </c>
      <c r="DD314">
        <v>7.5</v>
      </c>
      <c r="DE314">
        <v>0</v>
      </c>
      <c r="DF314">
        <v>0</v>
      </c>
      <c r="DG314">
        <v>1</v>
      </c>
      <c r="DH314">
        <v>0</v>
      </c>
      <c r="DI314">
        <v>5707.3</v>
      </c>
      <c r="DJ314">
        <v>293.2</v>
      </c>
      <c r="DK314">
        <v>0</v>
      </c>
      <c r="DL314">
        <v>0</v>
      </c>
      <c r="DM314">
        <v>0</v>
      </c>
      <c r="DN314">
        <v>0</v>
      </c>
      <c r="DO314">
        <v>0</v>
      </c>
      <c r="DP314">
        <v>0</v>
      </c>
      <c r="DQ314">
        <v>0</v>
      </c>
    </row>
    <row r="315" spans="1:121" x14ac:dyDescent="0.45">
      <c r="A315" t="s">
        <v>209</v>
      </c>
      <c r="B315">
        <v>2035</v>
      </c>
      <c r="C315">
        <v>14706698</v>
      </c>
      <c r="D315">
        <v>163726.39999999999</v>
      </c>
      <c r="E315">
        <v>0</v>
      </c>
      <c r="F315">
        <v>382035</v>
      </c>
      <c r="G315">
        <v>15252459</v>
      </c>
      <c r="H315">
        <v>14177711.6</v>
      </c>
      <c r="I315">
        <v>-5604252.7999999998</v>
      </c>
      <c r="J315">
        <v>13848376</v>
      </c>
      <c r="K315">
        <v>25664638</v>
      </c>
      <c r="L315">
        <v>3.5999999999999997E-2</v>
      </c>
      <c r="M315">
        <v>5.3999999999999999E-2</v>
      </c>
      <c r="N315">
        <v>0.15759999999999999</v>
      </c>
      <c r="O315">
        <v>84534.65</v>
      </c>
      <c r="P315">
        <v>2981</v>
      </c>
      <c r="Q315">
        <v>0.98</v>
      </c>
      <c r="R315">
        <v>0.96</v>
      </c>
      <c r="S315">
        <v>12.3</v>
      </c>
      <c r="T315">
        <v>1</v>
      </c>
      <c r="U315">
        <v>0.15</v>
      </c>
      <c r="V315">
        <v>0.7</v>
      </c>
      <c r="W315">
        <v>38.200000000000003</v>
      </c>
      <c r="X315">
        <v>0.01</v>
      </c>
      <c r="Y315">
        <v>12.3</v>
      </c>
      <c r="Z315">
        <v>1.8</v>
      </c>
      <c r="AA315">
        <v>14.2</v>
      </c>
      <c r="AB315">
        <v>34.5</v>
      </c>
      <c r="AC315">
        <v>3.7</v>
      </c>
      <c r="AD315">
        <v>0.53</v>
      </c>
      <c r="AE315">
        <v>1.3</v>
      </c>
      <c r="AF315">
        <v>84.7</v>
      </c>
      <c r="AG315">
        <v>0.02</v>
      </c>
      <c r="AH315">
        <v>34.799999999999997</v>
      </c>
      <c r="AI315">
        <v>3.9</v>
      </c>
      <c r="AJ315">
        <v>38.6</v>
      </c>
      <c r="AK315">
        <v>139.19999999999999</v>
      </c>
      <c r="AL315">
        <v>7.7</v>
      </c>
      <c r="AM315">
        <v>1.05</v>
      </c>
      <c r="AN315">
        <v>12</v>
      </c>
      <c r="AO315">
        <v>562.20000000000005</v>
      </c>
      <c r="AP315">
        <v>7.0000000000000007E-2</v>
      </c>
      <c r="AQ315">
        <v>139.69999999999999</v>
      </c>
      <c r="AR315">
        <v>28.8</v>
      </c>
      <c r="AS315">
        <v>168.5</v>
      </c>
      <c r="AT315">
        <v>340.3</v>
      </c>
      <c r="AU315">
        <v>30.1</v>
      </c>
      <c r="AV315">
        <v>4.33</v>
      </c>
      <c r="AW315">
        <v>19.5</v>
      </c>
      <c r="AX315">
        <v>1007.3</v>
      </c>
      <c r="AY315">
        <v>0.19</v>
      </c>
      <c r="AZ315">
        <v>342.4</v>
      </c>
      <c r="BA315">
        <v>49.5</v>
      </c>
      <c r="BB315">
        <v>391.9</v>
      </c>
      <c r="BC315">
        <v>317118.09999999998</v>
      </c>
      <c r="BD315">
        <v>26.9</v>
      </c>
      <c r="BE315">
        <v>3.8</v>
      </c>
      <c r="BF315">
        <v>18445.7</v>
      </c>
      <c r="BG315">
        <v>994.3</v>
      </c>
      <c r="BH315">
        <v>0.2</v>
      </c>
      <c r="BI315">
        <v>318968.2</v>
      </c>
      <c r="BJ315">
        <v>48117.5</v>
      </c>
      <c r="BK315">
        <v>367085.7</v>
      </c>
      <c r="BL315">
        <v>0</v>
      </c>
      <c r="BM315">
        <v>10.38</v>
      </c>
      <c r="BN315">
        <v>16.71</v>
      </c>
      <c r="BO315">
        <v>0</v>
      </c>
      <c r="BP315">
        <v>27.08</v>
      </c>
      <c r="BQ315">
        <v>11.06</v>
      </c>
      <c r="BR315">
        <v>18.22</v>
      </c>
      <c r="BS315">
        <v>0</v>
      </c>
      <c r="BT315">
        <v>29.28</v>
      </c>
      <c r="BU315">
        <v>27098340</v>
      </c>
      <c r="BV315">
        <v>20856712</v>
      </c>
      <c r="BW315">
        <v>139200.20000000001</v>
      </c>
      <c r="BX315">
        <v>0</v>
      </c>
      <c r="BY315">
        <v>0</v>
      </c>
      <c r="BZ315">
        <v>0</v>
      </c>
      <c r="CA315">
        <v>218729.7</v>
      </c>
      <c r="CB315">
        <v>0</v>
      </c>
      <c r="CC315">
        <v>0</v>
      </c>
      <c r="CD315">
        <v>451877.6</v>
      </c>
      <c r="CE315">
        <v>272999.8</v>
      </c>
      <c r="CF315">
        <v>0</v>
      </c>
      <c r="CG315">
        <v>3224.3</v>
      </c>
      <c r="CH315">
        <v>0</v>
      </c>
      <c r="CI315">
        <v>5607473</v>
      </c>
      <c r="CJ315">
        <v>0</v>
      </c>
      <c r="CK315">
        <v>0</v>
      </c>
      <c r="CL315">
        <v>0</v>
      </c>
      <c r="CM315">
        <v>0</v>
      </c>
      <c r="CN315">
        <v>1949.8</v>
      </c>
      <c r="CO315">
        <v>20402884</v>
      </c>
      <c r="CP315">
        <v>0</v>
      </c>
      <c r="CQ315">
        <v>87.5</v>
      </c>
      <c r="CR315">
        <v>0</v>
      </c>
      <c r="CS315">
        <v>0</v>
      </c>
      <c r="CT315">
        <v>474</v>
      </c>
      <c r="CU315">
        <v>0</v>
      </c>
      <c r="CV315">
        <v>0</v>
      </c>
      <c r="CW315">
        <v>338.5</v>
      </c>
      <c r="CX315">
        <v>295</v>
      </c>
      <c r="CY315">
        <v>0</v>
      </c>
      <c r="CZ315">
        <v>651.20000000000005</v>
      </c>
      <c r="DA315">
        <v>0</v>
      </c>
      <c r="DB315">
        <v>1727</v>
      </c>
      <c r="DC315">
        <v>0</v>
      </c>
      <c r="DD315">
        <v>7.5</v>
      </c>
      <c r="DE315">
        <v>0</v>
      </c>
      <c r="DF315">
        <v>0</v>
      </c>
      <c r="DG315">
        <v>1</v>
      </c>
      <c r="DH315">
        <v>0</v>
      </c>
      <c r="DI315">
        <v>6555.4</v>
      </c>
      <c r="DJ315">
        <v>398</v>
      </c>
      <c r="DK315">
        <v>0</v>
      </c>
      <c r="DL315">
        <v>0</v>
      </c>
      <c r="DM315">
        <v>0</v>
      </c>
      <c r="DN315">
        <v>0</v>
      </c>
      <c r="DO315">
        <v>0</v>
      </c>
      <c r="DP315">
        <v>0</v>
      </c>
      <c r="DQ315">
        <v>0</v>
      </c>
    </row>
    <row r="316" spans="1:121" x14ac:dyDescent="0.45">
      <c r="A316" t="s">
        <v>209</v>
      </c>
      <c r="B316">
        <v>2040</v>
      </c>
      <c r="C316">
        <v>15796016</v>
      </c>
      <c r="D316">
        <v>166666.6</v>
      </c>
      <c r="E316">
        <v>0</v>
      </c>
      <c r="F316">
        <v>451274.3</v>
      </c>
      <c r="G316">
        <v>16413957.4</v>
      </c>
      <c r="H316">
        <v>15227859.800000001</v>
      </c>
      <c r="I316">
        <v>-5007208.7</v>
      </c>
      <c r="J316">
        <v>17826050</v>
      </c>
      <c r="K316">
        <v>28590332</v>
      </c>
      <c r="L316">
        <v>3.5999999999999997E-2</v>
      </c>
      <c r="M316">
        <v>5.3999999999999999E-2</v>
      </c>
      <c r="N316">
        <v>0.15759999999999999</v>
      </c>
      <c r="O316">
        <v>82561.289999999994</v>
      </c>
      <c r="P316">
        <v>3268.9</v>
      </c>
      <c r="Q316">
        <v>0.99</v>
      </c>
      <c r="R316">
        <v>0.98</v>
      </c>
      <c r="S316">
        <v>5.6</v>
      </c>
      <c r="T316">
        <v>0.4</v>
      </c>
      <c r="U316">
        <v>0.06</v>
      </c>
      <c r="V316">
        <v>0.4</v>
      </c>
      <c r="W316">
        <v>19</v>
      </c>
      <c r="X316">
        <v>0</v>
      </c>
      <c r="Y316">
        <v>5.6</v>
      </c>
      <c r="Z316">
        <v>0.9</v>
      </c>
      <c r="AA316">
        <v>6.5</v>
      </c>
      <c r="AB316">
        <v>19.8</v>
      </c>
      <c r="AC316">
        <v>2.1</v>
      </c>
      <c r="AD316">
        <v>0.31</v>
      </c>
      <c r="AE316">
        <v>0.7</v>
      </c>
      <c r="AF316">
        <v>47.3</v>
      </c>
      <c r="AG316">
        <v>0.01</v>
      </c>
      <c r="AH316">
        <v>19.899999999999999</v>
      </c>
      <c r="AI316">
        <v>2.1</v>
      </c>
      <c r="AJ316">
        <v>22.1</v>
      </c>
      <c r="AK316">
        <v>161.80000000000001</v>
      </c>
      <c r="AL316">
        <v>9.1999999999999993</v>
      </c>
      <c r="AM316">
        <v>1.26</v>
      </c>
      <c r="AN316">
        <v>14.4</v>
      </c>
      <c r="AO316">
        <v>649.6</v>
      </c>
      <c r="AP316">
        <v>0.1</v>
      </c>
      <c r="AQ316">
        <v>162.4</v>
      </c>
      <c r="AR316">
        <v>33.799999999999997</v>
      </c>
      <c r="AS316">
        <v>196.2</v>
      </c>
      <c r="AT316">
        <v>284.60000000000002</v>
      </c>
      <c r="AU316">
        <v>24.4</v>
      </c>
      <c r="AV316">
        <v>3.49</v>
      </c>
      <c r="AW316">
        <v>16.899999999999999</v>
      </c>
      <c r="AX316">
        <v>873</v>
      </c>
      <c r="AY316">
        <v>0.15</v>
      </c>
      <c r="AZ316">
        <v>286.3</v>
      </c>
      <c r="BA316">
        <v>43</v>
      </c>
      <c r="BB316">
        <v>329.2</v>
      </c>
      <c r="BC316">
        <v>137452.79999999999</v>
      </c>
      <c r="BD316">
        <v>10.199999999999999</v>
      </c>
      <c r="BE316">
        <v>1.4</v>
      </c>
      <c r="BF316">
        <v>9350.2000000000007</v>
      </c>
      <c r="BG316">
        <v>478.3</v>
      </c>
      <c r="BH316">
        <v>0.1</v>
      </c>
      <c r="BI316">
        <v>138147.20000000001</v>
      </c>
      <c r="BJ316">
        <v>23620.799999999999</v>
      </c>
      <c r="BK316">
        <v>161768.1</v>
      </c>
      <c r="BL316">
        <v>0</v>
      </c>
      <c r="BM316">
        <v>8.8000000000000007</v>
      </c>
      <c r="BN316">
        <v>15.88</v>
      </c>
      <c r="BO316">
        <v>0</v>
      </c>
      <c r="BP316">
        <v>24.68</v>
      </c>
      <c r="BQ316">
        <v>9.34</v>
      </c>
      <c r="BR316">
        <v>17.350000000000001</v>
      </c>
      <c r="BS316">
        <v>0</v>
      </c>
      <c r="BT316">
        <v>26.68</v>
      </c>
      <c r="BU316">
        <v>27201108</v>
      </c>
      <c r="BV316">
        <v>21421166</v>
      </c>
      <c r="BW316">
        <v>141524.70000000001</v>
      </c>
      <c r="BX316">
        <v>0</v>
      </c>
      <c r="BY316">
        <v>0</v>
      </c>
      <c r="BZ316">
        <v>0</v>
      </c>
      <c r="CA316">
        <v>85814.3</v>
      </c>
      <c r="CB316">
        <v>0</v>
      </c>
      <c r="CC316">
        <v>0</v>
      </c>
      <c r="CD316">
        <v>455318</v>
      </c>
      <c r="CE316">
        <v>166018</v>
      </c>
      <c r="CF316">
        <v>0</v>
      </c>
      <c r="CG316">
        <v>688.3</v>
      </c>
      <c r="CH316">
        <v>0</v>
      </c>
      <c r="CI316">
        <v>5385893.5</v>
      </c>
      <c r="CJ316">
        <v>0</v>
      </c>
      <c r="CK316">
        <v>0</v>
      </c>
      <c r="CL316">
        <v>0</v>
      </c>
      <c r="CM316">
        <v>0</v>
      </c>
      <c r="CN316">
        <v>1879.2</v>
      </c>
      <c r="CO316">
        <v>20963968</v>
      </c>
      <c r="CP316">
        <v>0</v>
      </c>
      <c r="CQ316">
        <v>87.5</v>
      </c>
      <c r="CR316">
        <v>0</v>
      </c>
      <c r="CS316">
        <v>0</v>
      </c>
      <c r="CT316">
        <v>474</v>
      </c>
      <c r="CU316">
        <v>0</v>
      </c>
      <c r="CV316">
        <v>0</v>
      </c>
      <c r="CW316">
        <v>356.3</v>
      </c>
      <c r="CX316">
        <v>295</v>
      </c>
      <c r="CY316">
        <v>0</v>
      </c>
      <c r="CZ316">
        <v>651.20000000000005</v>
      </c>
      <c r="DA316">
        <v>0</v>
      </c>
      <c r="DB316">
        <v>1727</v>
      </c>
      <c r="DC316">
        <v>0</v>
      </c>
      <c r="DD316">
        <v>7.5</v>
      </c>
      <c r="DE316">
        <v>0</v>
      </c>
      <c r="DF316">
        <v>0</v>
      </c>
      <c r="DG316">
        <v>1</v>
      </c>
      <c r="DH316">
        <v>0</v>
      </c>
      <c r="DI316">
        <v>6940.3</v>
      </c>
      <c r="DJ316">
        <v>398</v>
      </c>
      <c r="DK316">
        <v>0</v>
      </c>
      <c r="DL316">
        <v>0</v>
      </c>
      <c r="DM316">
        <v>0</v>
      </c>
      <c r="DN316">
        <v>0</v>
      </c>
      <c r="DO316">
        <v>0</v>
      </c>
      <c r="DP316">
        <v>0</v>
      </c>
      <c r="DQ316">
        <v>0</v>
      </c>
    </row>
    <row r="317" spans="1:121" x14ac:dyDescent="0.45">
      <c r="A317" t="s">
        <v>209</v>
      </c>
      <c r="B317">
        <v>2045</v>
      </c>
      <c r="C317">
        <v>16802080</v>
      </c>
      <c r="D317">
        <v>36525.599999999999</v>
      </c>
      <c r="E317">
        <v>0</v>
      </c>
      <c r="F317">
        <v>459580.8</v>
      </c>
      <c r="G317">
        <v>17298186.199999999</v>
      </c>
      <c r="H317">
        <v>16197735</v>
      </c>
      <c r="I317">
        <v>-5455604.2999999998</v>
      </c>
      <c r="J317">
        <v>18585770</v>
      </c>
      <c r="K317">
        <v>29815628</v>
      </c>
      <c r="L317">
        <v>3.5999999999999997E-2</v>
      </c>
      <c r="M317">
        <v>5.3999999999999999E-2</v>
      </c>
      <c r="N317">
        <v>0.1575</v>
      </c>
      <c r="O317">
        <v>83989.23</v>
      </c>
      <c r="P317">
        <v>3516.4</v>
      </c>
      <c r="Q317">
        <v>0.99</v>
      </c>
      <c r="R317">
        <v>0.98</v>
      </c>
      <c r="S317">
        <v>8</v>
      </c>
      <c r="T317">
        <v>0.6</v>
      </c>
      <c r="U317">
        <v>0.09</v>
      </c>
      <c r="V317">
        <v>0.5</v>
      </c>
      <c r="W317">
        <v>26.5</v>
      </c>
      <c r="X317">
        <v>0</v>
      </c>
      <c r="Y317">
        <v>8.1</v>
      </c>
      <c r="Z317">
        <v>1.3</v>
      </c>
      <c r="AA317">
        <v>9.4</v>
      </c>
      <c r="AB317">
        <v>18.399999999999999</v>
      </c>
      <c r="AC317">
        <v>1.9</v>
      </c>
      <c r="AD317">
        <v>0.28000000000000003</v>
      </c>
      <c r="AE317">
        <v>0.7</v>
      </c>
      <c r="AF317">
        <v>45.6</v>
      </c>
      <c r="AG317">
        <v>0.01</v>
      </c>
      <c r="AH317">
        <v>18.5</v>
      </c>
      <c r="AI317">
        <v>2.1</v>
      </c>
      <c r="AJ317">
        <v>20.6</v>
      </c>
      <c r="AK317">
        <v>164.4</v>
      </c>
      <c r="AL317">
        <v>8.4</v>
      </c>
      <c r="AM317">
        <v>1.1299999999999999</v>
      </c>
      <c r="AN317">
        <v>15.7</v>
      </c>
      <c r="AO317">
        <v>693.3</v>
      </c>
      <c r="AP317">
        <v>0.1</v>
      </c>
      <c r="AQ317">
        <v>165</v>
      </c>
      <c r="AR317">
        <v>36.4</v>
      </c>
      <c r="AS317">
        <v>201.4</v>
      </c>
      <c r="AT317">
        <v>253.8</v>
      </c>
      <c r="AU317">
        <v>20.8</v>
      </c>
      <c r="AV317">
        <v>2.97</v>
      </c>
      <c r="AW317">
        <v>16</v>
      </c>
      <c r="AX317">
        <v>809.9</v>
      </c>
      <c r="AY317">
        <v>0.13</v>
      </c>
      <c r="AZ317">
        <v>255.2</v>
      </c>
      <c r="BA317">
        <v>40.200000000000003</v>
      </c>
      <c r="BB317">
        <v>295.39999999999998</v>
      </c>
      <c r="BC317">
        <v>210460.7</v>
      </c>
      <c r="BD317">
        <v>16.5</v>
      </c>
      <c r="BE317">
        <v>2.2999999999999998</v>
      </c>
      <c r="BF317">
        <v>13537</v>
      </c>
      <c r="BG317">
        <v>705.1</v>
      </c>
      <c r="BH317">
        <v>0.1</v>
      </c>
      <c r="BI317">
        <v>211585.8</v>
      </c>
      <c r="BJ317">
        <v>34576.6</v>
      </c>
      <c r="BK317">
        <v>246162.4</v>
      </c>
      <c r="BL317">
        <v>0</v>
      </c>
      <c r="BM317">
        <v>8.1</v>
      </c>
      <c r="BN317">
        <v>16.36</v>
      </c>
      <c r="BO317">
        <v>0</v>
      </c>
      <c r="BP317">
        <v>24.46</v>
      </c>
      <c r="BQ317">
        <v>8.5399999999999991</v>
      </c>
      <c r="BR317">
        <v>17.690000000000001</v>
      </c>
      <c r="BS317">
        <v>0</v>
      </c>
      <c r="BT317">
        <v>26.22</v>
      </c>
      <c r="BU317">
        <v>28541184</v>
      </c>
      <c r="BV317">
        <v>22753790</v>
      </c>
      <c r="BW317">
        <v>31605.599999999999</v>
      </c>
      <c r="BX317">
        <v>0</v>
      </c>
      <c r="BY317">
        <v>0</v>
      </c>
      <c r="BZ317">
        <v>0</v>
      </c>
      <c r="CA317">
        <v>137654.29999999999</v>
      </c>
      <c r="CB317">
        <v>0</v>
      </c>
      <c r="CC317">
        <v>0</v>
      </c>
      <c r="CD317">
        <v>473045.1</v>
      </c>
      <c r="CE317">
        <v>230108.2</v>
      </c>
      <c r="CF317">
        <v>0</v>
      </c>
      <c r="CG317">
        <v>213.3</v>
      </c>
      <c r="CH317">
        <v>0</v>
      </c>
      <c r="CI317">
        <v>5387811.5</v>
      </c>
      <c r="CJ317">
        <v>0</v>
      </c>
      <c r="CK317">
        <v>0</v>
      </c>
      <c r="CL317">
        <v>0</v>
      </c>
      <c r="CM317">
        <v>0</v>
      </c>
      <c r="CN317">
        <v>1816.6</v>
      </c>
      <c r="CO317">
        <v>22278928</v>
      </c>
      <c r="CP317">
        <v>0</v>
      </c>
      <c r="CQ317">
        <v>26.6</v>
      </c>
      <c r="CR317">
        <v>0</v>
      </c>
      <c r="CS317">
        <v>0</v>
      </c>
      <c r="CT317">
        <v>474</v>
      </c>
      <c r="CU317">
        <v>0</v>
      </c>
      <c r="CV317">
        <v>0</v>
      </c>
      <c r="CW317">
        <v>375.7</v>
      </c>
      <c r="CX317">
        <v>295</v>
      </c>
      <c r="CY317">
        <v>0</v>
      </c>
      <c r="CZ317">
        <v>651.20000000000005</v>
      </c>
      <c r="DA317">
        <v>0</v>
      </c>
      <c r="DB317">
        <v>1727</v>
      </c>
      <c r="DC317">
        <v>0</v>
      </c>
      <c r="DD317">
        <v>7.5</v>
      </c>
      <c r="DE317">
        <v>0</v>
      </c>
      <c r="DF317">
        <v>0</v>
      </c>
      <c r="DG317">
        <v>1</v>
      </c>
      <c r="DH317">
        <v>0</v>
      </c>
      <c r="DI317">
        <v>7439.7</v>
      </c>
      <c r="DJ317">
        <v>106.4</v>
      </c>
      <c r="DK317">
        <v>0</v>
      </c>
      <c r="DL317">
        <v>0</v>
      </c>
      <c r="DM317">
        <v>0</v>
      </c>
      <c r="DN317">
        <v>0</v>
      </c>
      <c r="DO317">
        <v>0</v>
      </c>
      <c r="DP317">
        <v>0</v>
      </c>
      <c r="DQ317">
        <v>0</v>
      </c>
    </row>
    <row r="318" spans="1:121" x14ac:dyDescent="0.45">
      <c r="A318" t="s">
        <v>209</v>
      </c>
      <c r="B318">
        <v>2050</v>
      </c>
      <c r="C318">
        <v>17748376</v>
      </c>
      <c r="D318">
        <v>1851.5</v>
      </c>
      <c r="E318">
        <v>0</v>
      </c>
      <c r="F318">
        <v>518648</v>
      </c>
      <c r="G318">
        <v>18268876.5</v>
      </c>
      <c r="H318">
        <v>17109979.5</v>
      </c>
      <c r="I318">
        <v>-5843833.2000000002</v>
      </c>
      <c r="J318">
        <v>21673562</v>
      </c>
      <c r="K318">
        <v>33116644</v>
      </c>
      <c r="L318">
        <v>3.5999999999999997E-2</v>
      </c>
      <c r="M318">
        <v>5.3999999999999999E-2</v>
      </c>
      <c r="N318">
        <v>0.1575</v>
      </c>
      <c r="O318">
        <v>84201.919999999998</v>
      </c>
      <c r="P318">
        <v>3727.7</v>
      </c>
      <c r="Q318">
        <v>0.99</v>
      </c>
      <c r="R318">
        <v>0.98</v>
      </c>
      <c r="S318">
        <v>3.5</v>
      </c>
      <c r="T318">
        <v>0.1</v>
      </c>
      <c r="U318">
        <v>0.01</v>
      </c>
      <c r="V318">
        <v>0.4</v>
      </c>
      <c r="W318">
        <v>18.2</v>
      </c>
      <c r="X318">
        <v>0</v>
      </c>
      <c r="Y318">
        <v>3.5</v>
      </c>
      <c r="Z318">
        <v>1</v>
      </c>
      <c r="AA318">
        <v>4.4000000000000004</v>
      </c>
      <c r="AB318">
        <v>15.3</v>
      </c>
      <c r="AC318">
        <v>1.6</v>
      </c>
      <c r="AD318">
        <v>0.22</v>
      </c>
      <c r="AE318">
        <v>0.7</v>
      </c>
      <c r="AF318">
        <v>39.700000000000003</v>
      </c>
      <c r="AG318">
        <v>0.01</v>
      </c>
      <c r="AH318">
        <v>15.4</v>
      </c>
      <c r="AI318">
        <v>1.8</v>
      </c>
      <c r="AJ318">
        <v>17.2</v>
      </c>
      <c r="AK318">
        <v>168.7</v>
      </c>
      <c r="AL318">
        <v>8.1</v>
      </c>
      <c r="AM318">
        <v>1.07</v>
      </c>
      <c r="AN318">
        <v>17.100000000000001</v>
      </c>
      <c r="AO318">
        <v>729.9</v>
      </c>
      <c r="AP318">
        <v>0.11</v>
      </c>
      <c r="AQ318">
        <v>169.3</v>
      </c>
      <c r="AR318">
        <v>38.799999999999997</v>
      </c>
      <c r="AS318">
        <v>208.1</v>
      </c>
      <c r="AT318">
        <v>232.3</v>
      </c>
      <c r="AU318">
        <v>17</v>
      </c>
      <c r="AV318">
        <v>2.39</v>
      </c>
      <c r="AW318">
        <v>16.399999999999999</v>
      </c>
      <c r="AX318">
        <v>809.2</v>
      </c>
      <c r="AY318">
        <v>0.12</v>
      </c>
      <c r="AZ318">
        <v>233.5</v>
      </c>
      <c r="BA318">
        <v>40.5</v>
      </c>
      <c r="BB318">
        <v>274</v>
      </c>
      <c r="BC318">
        <v>99350</v>
      </c>
      <c r="BD318">
        <v>1.9</v>
      </c>
      <c r="BE318">
        <v>0.2</v>
      </c>
      <c r="BF318">
        <v>11735.9</v>
      </c>
      <c r="BG318">
        <v>519.5</v>
      </c>
      <c r="BH318">
        <v>0</v>
      </c>
      <c r="BI318">
        <v>99457</v>
      </c>
      <c r="BJ318">
        <v>27228.799999999999</v>
      </c>
      <c r="BK318">
        <v>126685.8</v>
      </c>
      <c r="BL318">
        <v>0</v>
      </c>
      <c r="BM318">
        <v>7.97</v>
      </c>
      <c r="BN318">
        <v>16.53</v>
      </c>
      <c r="BO318">
        <v>0</v>
      </c>
      <c r="BP318">
        <v>24.49</v>
      </c>
      <c r="BQ318">
        <v>8.3800000000000008</v>
      </c>
      <c r="BR318">
        <v>17.89</v>
      </c>
      <c r="BS318">
        <v>0</v>
      </c>
      <c r="BT318">
        <v>26.27</v>
      </c>
      <c r="BU318">
        <v>29717012</v>
      </c>
      <c r="BV318">
        <v>24112710</v>
      </c>
      <c r="BW318">
        <v>1575.8</v>
      </c>
      <c r="BX318">
        <v>0</v>
      </c>
      <c r="BY318">
        <v>0</v>
      </c>
      <c r="BZ318">
        <v>0</v>
      </c>
      <c r="CA318">
        <v>0</v>
      </c>
      <c r="CB318">
        <v>0</v>
      </c>
      <c r="CC318">
        <v>0</v>
      </c>
      <c r="CD318">
        <v>490835.8</v>
      </c>
      <c r="CE318">
        <v>286476</v>
      </c>
      <c r="CF318">
        <v>0</v>
      </c>
      <c r="CG318">
        <v>2269.1999999999998</v>
      </c>
      <c r="CH318">
        <v>0</v>
      </c>
      <c r="CI318">
        <v>5313979</v>
      </c>
      <c r="CJ318">
        <v>0</v>
      </c>
      <c r="CK318">
        <v>0</v>
      </c>
      <c r="CL318">
        <v>0</v>
      </c>
      <c r="CM318">
        <v>0</v>
      </c>
      <c r="CN318">
        <v>2021.2</v>
      </c>
      <c r="CO318">
        <v>23619852</v>
      </c>
      <c r="CP318">
        <v>0</v>
      </c>
      <c r="CQ318">
        <v>0.8</v>
      </c>
      <c r="CR318">
        <v>0</v>
      </c>
      <c r="CS318">
        <v>0</v>
      </c>
      <c r="CT318">
        <v>0</v>
      </c>
      <c r="CU318">
        <v>0</v>
      </c>
      <c r="CV318">
        <v>0</v>
      </c>
      <c r="CW318">
        <v>410.3</v>
      </c>
      <c r="CX318">
        <v>295</v>
      </c>
      <c r="CY318">
        <v>0</v>
      </c>
      <c r="CZ318">
        <v>770.2</v>
      </c>
      <c r="DA318">
        <v>0</v>
      </c>
      <c r="DB318">
        <v>1727</v>
      </c>
      <c r="DC318">
        <v>0</v>
      </c>
      <c r="DD318">
        <v>7.5</v>
      </c>
      <c r="DE318">
        <v>0</v>
      </c>
      <c r="DF318">
        <v>0</v>
      </c>
      <c r="DG318">
        <v>0.8</v>
      </c>
      <c r="DH318">
        <v>0</v>
      </c>
      <c r="DI318">
        <v>7764.3</v>
      </c>
      <c r="DJ318">
        <v>4.5</v>
      </c>
      <c r="DK318">
        <v>0</v>
      </c>
      <c r="DL318">
        <v>0</v>
      </c>
      <c r="DM318">
        <v>0</v>
      </c>
      <c r="DN318">
        <v>0</v>
      </c>
      <c r="DO318">
        <v>0</v>
      </c>
      <c r="DP318">
        <v>0</v>
      </c>
      <c r="DQ318">
        <v>0</v>
      </c>
    </row>
    <row r="319" spans="1:121" x14ac:dyDescent="0.45">
      <c r="A319" t="s">
        <v>212</v>
      </c>
      <c r="B319">
        <v>2024</v>
      </c>
      <c r="C319">
        <v>111979120</v>
      </c>
      <c r="D319">
        <v>17381.599999999999</v>
      </c>
      <c r="E319">
        <v>1340661.8</v>
      </c>
      <c r="F319">
        <v>774837.1</v>
      </c>
      <c r="G319">
        <v>114112004.90000001</v>
      </c>
      <c r="H319">
        <v>107952406.5</v>
      </c>
      <c r="I319">
        <v>109360128.59999999</v>
      </c>
      <c r="J319">
        <v>45261704</v>
      </c>
      <c r="K319">
        <v>20776046</v>
      </c>
      <c r="L319">
        <v>3.5900000000000001E-2</v>
      </c>
      <c r="M319">
        <v>5.3999999999999999E-2</v>
      </c>
      <c r="N319">
        <v>0.15</v>
      </c>
      <c r="O319">
        <v>19533.36</v>
      </c>
      <c r="P319">
        <v>23625</v>
      </c>
      <c r="Q319">
        <v>0.57999999999999996</v>
      </c>
      <c r="R319">
        <v>0.51</v>
      </c>
      <c r="S319">
        <v>301.60000000000002</v>
      </c>
      <c r="T319">
        <v>27.4</v>
      </c>
      <c r="U319">
        <v>3.92</v>
      </c>
      <c r="V319">
        <v>19.600000000000001</v>
      </c>
      <c r="W319">
        <v>899.5</v>
      </c>
      <c r="X319">
        <v>0.23</v>
      </c>
      <c r="Y319">
        <v>303.5</v>
      </c>
      <c r="Z319">
        <v>46.4</v>
      </c>
      <c r="AA319">
        <v>349.9</v>
      </c>
      <c r="AB319">
        <v>362.8</v>
      </c>
      <c r="AC319">
        <v>32.6</v>
      </c>
      <c r="AD319">
        <v>4.66</v>
      </c>
      <c r="AE319">
        <v>22.6</v>
      </c>
      <c r="AF319">
        <v>1086.3</v>
      </c>
      <c r="AG319">
        <v>0.25</v>
      </c>
      <c r="AH319">
        <v>365</v>
      </c>
      <c r="AI319">
        <v>55.1</v>
      </c>
      <c r="AJ319">
        <v>420.1</v>
      </c>
      <c r="AK319">
        <v>310.39999999999998</v>
      </c>
      <c r="AL319">
        <v>21.7</v>
      </c>
      <c r="AM319">
        <v>3.05</v>
      </c>
      <c r="AN319">
        <v>22.5</v>
      </c>
      <c r="AO319">
        <v>1104.0999999999999</v>
      </c>
      <c r="AP319">
        <v>0.16</v>
      </c>
      <c r="AQ319">
        <v>311.89999999999998</v>
      </c>
      <c r="AR319">
        <v>55.5</v>
      </c>
      <c r="AS319">
        <v>367.4</v>
      </c>
      <c r="AT319">
        <v>779.7</v>
      </c>
      <c r="AU319">
        <v>61</v>
      </c>
      <c r="AV319">
        <v>8.8000000000000007</v>
      </c>
      <c r="AW319">
        <v>52.3</v>
      </c>
      <c r="AX319">
        <v>2448.5</v>
      </c>
      <c r="AY319">
        <v>0.48</v>
      </c>
      <c r="AZ319">
        <v>783.9</v>
      </c>
      <c r="BA319">
        <v>125.4</v>
      </c>
      <c r="BB319">
        <v>909.3</v>
      </c>
      <c r="BC319">
        <v>26795068.300000001</v>
      </c>
      <c r="BD319">
        <v>2430.5</v>
      </c>
      <c r="BE319">
        <v>347.7</v>
      </c>
      <c r="BF319">
        <v>1738929</v>
      </c>
      <c r="BG319">
        <v>79952.3</v>
      </c>
      <c r="BH319">
        <v>20.2</v>
      </c>
      <c r="BI319">
        <v>26962421</v>
      </c>
      <c r="BJ319">
        <v>4127015.2</v>
      </c>
      <c r="BK319">
        <v>31089436.199999999</v>
      </c>
      <c r="BL319">
        <v>0</v>
      </c>
      <c r="BM319">
        <v>31.87</v>
      </c>
      <c r="BN319">
        <v>3.96</v>
      </c>
      <c r="BO319">
        <v>0</v>
      </c>
      <c r="BP319">
        <v>35.82</v>
      </c>
      <c r="BQ319">
        <v>33.799999999999997</v>
      </c>
      <c r="BR319">
        <v>4.32</v>
      </c>
      <c r="BS319">
        <v>0</v>
      </c>
      <c r="BT319">
        <v>38.119999999999997</v>
      </c>
      <c r="BU319">
        <v>89475130</v>
      </c>
      <c r="BV319">
        <v>4751876.5</v>
      </c>
      <c r="BW319">
        <v>14935.6</v>
      </c>
      <c r="BX319">
        <v>70014.3</v>
      </c>
      <c r="BY319">
        <v>0</v>
      </c>
      <c r="BZ319">
        <v>0</v>
      </c>
      <c r="CA319">
        <v>19282258</v>
      </c>
      <c r="CB319">
        <v>0</v>
      </c>
      <c r="CC319">
        <v>0</v>
      </c>
      <c r="CD319">
        <v>217514.5</v>
      </c>
      <c r="CE319">
        <v>18284020</v>
      </c>
      <c r="CF319">
        <v>0</v>
      </c>
      <c r="CG319">
        <v>297132.2</v>
      </c>
      <c r="CH319">
        <v>0</v>
      </c>
      <c r="CI319">
        <v>9574786</v>
      </c>
      <c r="CJ319">
        <v>36119400</v>
      </c>
      <c r="CK319">
        <v>1639.7</v>
      </c>
      <c r="CL319">
        <v>1079070.2</v>
      </c>
      <c r="CM319">
        <v>0</v>
      </c>
      <c r="CN319">
        <v>4480323</v>
      </c>
      <c r="CO319">
        <v>54038.8</v>
      </c>
      <c r="CP319">
        <v>0</v>
      </c>
      <c r="CQ319">
        <v>20</v>
      </c>
      <c r="CR319">
        <v>14.2</v>
      </c>
      <c r="CS319">
        <v>0</v>
      </c>
      <c r="CT319">
        <v>4844</v>
      </c>
      <c r="CU319">
        <v>0</v>
      </c>
      <c r="CV319">
        <v>0</v>
      </c>
      <c r="CW319">
        <v>149.19999999999999</v>
      </c>
      <c r="CX319">
        <v>2455.1</v>
      </c>
      <c r="CY319">
        <v>0</v>
      </c>
      <c r="CZ319">
        <v>3752.8</v>
      </c>
      <c r="DA319">
        <v>0</v>
      </c>
      <c r="DB319">
        <v>2608.6</v>
      </c>
      <c r="DC319">
        <v>4522.7</v>
      </c>
      <c r="DD319">
        <v>43.2</v>
      </c>
      <c r="DE319">
        <v>1616.3</v>
      </c>
      <c r="DF319">
        <v>0</v>
      </c>
      <c r="DG319">
        <v>1985.3</v>
      </c>
      <c r="DH319">
        <v>0</v>
      </c>
      <c r="DI319">
        <v>29.1</v>
      </c>
      <c r="DJ319">
        <v>40</v>
      </c>
      <c r="DK319">
        <v>16163</v>
      </c>
      <c r="DL319">
        <v>0</v>
      </c>
      <c r="DM319">
        <v>0</v>
      </c>
      <c r="DN319">
        <v>0</v>
      </c>
      <c r="DO319">
        <v>0</v>
      </c>
      <c r="DP319">
        <v>0</v>
      </c>
      <c r="DQ319">
        <v>0</v>
      </c>
    </row>
    <row r="320" spans="1:121" x14ac:dyDescent="0.45">
      <c r="A320" t="s">
        <v>212</v>
      </c>
      <c r="B320">
        <v>2026</v>
      </c>
      <c r="C320">
        <v>114336280</v>
      </c>
      <c r="D320">
        <v>1631001</v>
      </c>
      <c r="E320">
        <v>1937206.6</v>
      </c>
      <c r="F320">
        <v>832611.9</v>
      </c>
      <c r="G320">
        <v>118737105.2</v>
      </c>
      <c r="H320">
        <v>110224813</v>
      </c>
      <c r="I320">
        <v>107036156.90000001</v>
      </c>
      <c r="J320">
        <v>51660160</v>
      </c>
      <c r="K320">
        <v>21888716</v>
      </c>
      <c r="L320">
        <v>3.5900000000000001E-2</v>
      </c>
      <c r="M320">
        <v>5.3999999999999999E-2</v>
      </c>
      <c r="N320">
        <v>0.15</v>
      </c>
      <c r="O320">
        <v>48803.14</v>
      </c>
      <c r="P320">
        <v>24139.7</v>
      </c>
      <c r="Q320">
        <v>0.68</v>
      </c>
      <c r="R320">
        <v>0.61</v>
      </c>
      <c r="S320">
        <v>194.7</v>
      </c>
      <c r="T320">
        <v>15.4</v>
      </c>
      <c r="U320">
        <v>2.1800000000000002</v>
      </c>
      <c r="V320">
        <v>16</v>
      </c>
      <c r="W320">
        <v>656.1</v>
      </c>
      <c r="X320">
        <v>0.17</v>
      </c>
      <c r="Y320">
        <v>195.8</v>
      </c>
      <c r="Z320">
        <v>35.6</v>
      </c>
      <c r="AA320">
        <v>231.4</v>
      </c>
      <c r="AB320">
        <v>267.5</v>
      </c>
      <c r="AC320">
        <v>22.2</v>
      </c>
      <c r="AD320">
        <v>3.15</v>
      </c>
      <c r="AE320">
        <v>19.2</v>
      </c>
      <c r="AF320">
        <v>861.7</v>
      </c>
      <c r="AG320">
        <v>0.2</v>
      </c>
      <c r="AH320">
        <v>269</v>
      </c>
      <c r="AI320">
        <v>44.9</v>
      </c>
      <c r="AJ320">
        <v>314</v>
      </c>
      <c r="AK320">
        <v>294.7</v>
      </c>
      <c r="AL320">
        <v>14.9</v>
      </c>
      <c r="AM320">
        <v>2</v>
      </c>
      <c r="AN320">
        <v>26.5</v>
      </c>
      <c r="AO320">
        <v>1237.0999999999999</v>
      </c>
      <c r="AP320">
        <v>0.14000000000000001</v>
      </c>
      <c r="AQ320">
        <v>295.7</v>
      </c>
      <c r="AR320">
        <v>63.4</v>
      </c>
      <c r="AS320">
        <v>359.1</v>
      </c>
      <c r="AT320">
        <v>734.3</v>
      </c>
      <c r="AU320">
        <v>56.8</v>
      </c>
      <c r="AV320">
        <v>8.1300000000000008</v>
      </c>
      <c r="AW320">
        <v>49.3</v>
      </c>
      <c r="AX320">
        <v>2375.6</v>
      </c>
      <c r="AY320">
        <v>0.42</v>
      </c>
      <c r="AZ320">
        <v>738.3</v>
      </c>
      <c r="BA320">
        <v>120.2</v>
      </c>
      <c r="BB320">
        <v>858.4</v>
      </c>
      <c r="BC320">
        <v>17161010.199999999</v>
      </c>
      <c r="BD320">
        <v>1355.7</v>
      </c>
      <c r="BE320">
        <v>191.7</v>
      </c>
      <c r="BF320">
        <v>1410994.4</v>
      </c>
      <c r="BG320">
        <v>57853</v>
      </c>
      <c r="BH320">
        <v>15.4</v>
      </c>
      <c r="BI320">
        <v>17253739.100000001</v>
      </c>
      <c r="BJ320">
        <v>3139225.1</v>
      </c>
      <c r="BK320">
        <v>20392964.199999999</v>
      </c>
      <c r="BL320">
        <v>0</v>
      </c>
      <c r="BM320">
        <v>29.9</v>
      </c>
      <c r="BN320">
        <v>9.48</v>
      </c>
      <c r="BO320">
        <v>0</v>
      </c>
      <c r="BP320">
        <v>39.380000000000003</v>
      </c>
      <c r="BQ320">
        <v>31.87</v>
      </c>
      <c r="BR320">
        <v>10.53</v>
      </c>
      <c r="BS320">
        <v>0</v>
      </c>
      <c r="BT320">
        <v>42.39</v>
      </c>
      <c r="BU320">
        <v>88748790</v>
      </c>
      <c r="BV320">
        <v>11700948</v>
      </c>
      <c r="BW320">
        <v>1388677.4</v>
      </c>
      <c r="BX320">
        <v>69915.7</v>
      </c>
      <c r="BY320">
        <v>0</v>
      </c>
      <c r="BZ320">
        <v>0</v>
      </c>
      <c r="CA320">
        <v>10245823</v>
      </c>
      <c r="CB320">
        <v>0</v>
      </c>
      <c r="CC320">
        <v>0</v>
      </c>
      <c r="CD320">
        <v>319540.5</v>
      </c>
      <c r="CE320">
        <v>17524442</v>
      </c>
      <c r="CF320">
        <v>0</v>
      </c>
      <c r="CG320">
        <v>202294</v>
      </c>
      <c r="CH320">
        <v>0</v>
      </c>
      <c r="CI320">
        <v>9958484</v>
      </c>
      <c r="CJ320">
        <v>36076744</v>
      </c>
      <c r="CK320">
        <v>820.3</v>
      </c>
      <c r="CL320">
        <v>1580642.6</v>
      </c>
      <c r="CM320">
        <v>0</v>
      </c>
      <c r="CN320">
        <v>11327660</v>
      </c>
      <c r="CO320">
        <v>53747.4</v>
      </c>
      <c r="CP320">
        <v>0</v>
      </c>
      <c r="CQ320">
        <v>991.7</v>
      </c>
      <c r="CR320">
        <v>14.2</v>
      </c>
      <c r="CS320">
        <v>0</v>
      </c>
      <c r="CT320">
        <v>3091</v>
      </c>
      <c r="CU320">
        <v>0</v>
      </c>
      <c r="CV320">
        <v>0</v>
      </c>
      <c r="CW320">
        <v>218.6</v>
      </c>
      <c r="CX320">
        <v>2455.1</v>
      </c>
      <c r="CY320">
        <v>0</v>
      </c>
      <c r="CZ320">
        <v>3511.2</v>
      </c>
      <c r="DA320">
        <v>0</v>
      </c>
      <c r="DB320">
        <v>2705.6</v>
      </c>
      <c r="DC320">
        <v>4522.7</v>
      </c>
      <c r="DD320">
        <v>43.2</v>
      </c>
      <c r="DE320">
        <v>1616.3</v>
      </c>
      <c r="DF320">
        <v>0</v>
      </c>
      <c r="DG320">
        <v>4942.7</v>
      </c>
      <c r="DH320">
        <v>0</v>
      </c>
      <c r="DI320">
        <v>29.1</v>
      </c>
      <c r="DJ320">
        <v>4069.6</v>
      </c>
      <c r="DK320">
        <v>16163</v>
      </c>
      <c r="DL320">
        <v>0</v>
      </c>
      <c r="DM320">
        <v>0</v>
      </c>
      <c r="DN320">
        <v>0</v>
      </c>
      <c r="DO320">
        <v>0</v>
      </c>
      <c r="DP320">
        <v>0</v>
      </c>
      <c r="DQ320">
        <v>0</v>
      </c>
    </row>
    <row r="321" spans="1:121" x14ac:dyDescent="0.45">
      <c r="A321" t="s">
        <v>212</v>
      </c>
      <c r="B321">
        <v>2028</v>
      </c>
      <c r="C321">
        <v>117285260</v>
      </c>
      <c r="D321">
        <v>4759536</v>
      </c>
      <c r="E321">
        <v>2862498.8</v>
      </c>
      <c r="F321">
        <v>1173914</v>
      </c>
      <c r="G321">
        <v>126081213.90000001</v>
      </c>
      <c r="H321">
        <v>113067774.2</v>
      </c>
      <c r="I321">
        <v>106003004.8</v>
      </c>
      <c r="J321">
        <v>68904824</v>
      </c>
      <c r="K321">
        <v>34825024</v>
      </c>
      <c r="L321">
        <v>3.5900000000000001E-2</v>
      </c>
      <c r="M321">
        <v>5.3999999999999999E-2</v>
      </c>
      <c r="N321">
        <v>0.15</v>
      </c>
      <c r="O321">
        <v>62116.97</v>
      </c>
      <c r="P321">
        <v>24800.7</v>
      </c>
      <c r="Q321">
        <v>0.79</v>
      </c>
      <c r="R321">
        <v>0.72</v>
      </c>
      <c r="S321">
        <v>84.2</v>
      </c>
      <c r="T321">
        <v>2.5</v>
      </c>
      <c r="U321">
        <v>0.3</v>
      </c>
      <c r="V321">
        <v>12.6</v>
      </c>
      <c r="W321">
        <v>419.9</v>
      </c>
      <c r="X321">
        <v>0.12</v>
      </c>
      <c r="Y321">
        <v>84.3</v>
      </c>
      <c r="Z321">
        <v>25.1</v>
      </c>
      <c r="AA321">
        <v>109.4</v>
      </c>
      <c r="AB321">
        <v>155.4</v>
      </c>
      <c r="AC321">
        <v>9.8000000000000007</v>
      </c>
      <c r="AD321">
        <v>1.36</v>
      </c>
      <c r="AE321">
        <v>15.1</v>
      </c>
      <c r="AF321">
        <v>600.9</v>
      </c>
      <c r="AG321">
        <v>0.14000000000000001</v>
      </c>
      <c r="AH321">
        <v>156.1</v>
      </c>
      <c r="AI321">
        <v>33</v>
      </c>
      <c r="AJ321">
        <v>189.1</v>
      </c>
      <c r="AK321">
        <v>288.3</v>
      </c>
      <c r="AL321">
        <v>5.9</v>
      </c>
      <c r="AM321">
        <v>0.61</v>
      </c>
      <c r="AN321">
        <v>33.700000000000003</v>
      </c>
      <c r="AO321">
        <v>1493.9</v>
      </c>
      <c r="AP321">
        <v>0.13</v>
      </c>
      <c r="AQ321">
        <v>288.7</v>
      </c>
      <c r="AR321">
        <v>78.2</v>
      </c>
      <c r="AS321">
        <v>366.9</v>
      </c>
      <c r="AT321">
        <v>620.79999999999995</v>
      </c>
      <c r="AU321">
        <v>43.5</v>
      </c>
      <c r="AV321">
        <v>6.17</v>
      </c>
      <c r="AW321">
        <v>46.2</v>
      </c>
      <c r="AX321">
        <v>2157.3000000000002</v>
      </c>
      <c r="AY321">
        <v>0.36</v>
      </c>
      <c r="AZ321">
        <v>623.79999999999995</v>
      </c>
      <c r="BA321">
        <v>110.6</v>
      </c>
      <c r="BB321">
        <v>734.4</v>
      </c>
      <c r="BC321">
        <v>7667756.7999999998</v>
      </c>
      <c r="BD321">
        <v>226.8</v>
      </c>
      <c r="BE321">
        <v>27.2</v>
      </c>
      <c r="BF321">
        <v>1144203.7</v>
      </c>
      <c r="BG321">
        <v>38269.1</v>
      </c>
      <c r="BH321">
        <v>10.5</v>
      </c>
      <c r="BI321">
        <v>7681928.4000000004</v>
      </c>
      <c r="BJ321">
        <v>2287502</v>
      </c>
      <c r="BK321">
        <v>9969430.3000000007</v>
      </c>
      <c r="BL321">
        <v>0</v>
      </c>
      <c r="BM321">
        <v>25.64</v>
      </c>
      <c r="BN321">
        <v>11.13</v>
      </c>
      <c r="BO321">
        <v>0</v>
      </c>
      <c r="BP321">
        <v>36.770000000000003</v>
      </c>
      <c r="BQ321">
        <v>27.76</v>
      </c>
      <c r="BR321">
        <v>12.76</v>
      </c>
      <c r="BS321">
        <v>0</v>
      </c>
      <c r="BT321">
        <v>40.520000000000003</v>
      </c>
      <c r="BU321">
        <v>91708664</v>
      </c>
      <c r="BV321">
        <v>20078210</v>
      </c>
      <c r="BW321">
        <v>4095138.5</v>
      </c>
      <c r="BX321">
        <v>67782.8</v>
      </c>
      <c r="BY321">
        <v>0</v>
      </c>
      <c r="BZ321">
        <v>0</v>
      </c>
      <c r="CA321">
        <v>692775.1</v>
      </c>
      <c r="CB321">
        <v>0</v>
      </c>
      <c r="CC321">
        <v>0</v>
      </c>
      <c r="CD321">
        <v>484074.6</v>
      </c>
      <c r="CE321">
        <v>18680292</v>
      </c>
      <c r="CF321">
        <v>0</v>
      </c>
      <c r="CG321">
        <v>163717.1</v>
      </c>
      <c r="CH321">
        <v>0</v>
      </c>
      <c r="CI321">
        <v>10037961</v>
      </c>
      <c r="CJ321">
        <v>35541536</v>
      </c>
      <c r="CK321">
        <v>449.9</v>
      </c>
      <c r="CL321">
        <v>2350807</v>
      </c>
      <c r="CM321">
        <v>0</v>
      </c>
      <c r="CN321">
        <v>19540676</v>
      </c>
      <c r="CO321">
        <v>53457.599999999999</v>
      </c>
      <c r="CP321">
        <v>0</v>
      </c>
      <c r="CQ321">
        <v>2459.3000000000002</v>
      </c>
      <c r="CR321">
        <v>14.2</v>
      </c>
      <c r="CS321">
        <v>0</v>
      </c>
      <c r="CT321">
        <v>976</v>
      </c>
      <c r="CU321">
        <v>0</v>
      </c>
      <c r="CV321">
        <v>0</v>
      </c>
      <c r="CW321">
        <v>330</v>
      </c>
      <c r="CX321">
        <v>2841.2</v>
      </c>
      <c r="CY321">
        <v>0</v>
      </c>
      <c r="CZ321">
        <v>3325.6</v>
      </c>
      <c r="DA321">
        <v>0</v>
      </c>
      <c r="DB321">
        <v>2745.3</v>
      </c>
      <c r="DC321">
        <v>4522.7</v>
      </c>
      <c r="DD321">
        <v>43.2</v>
      </c>
      <c r="DE321">
        <v>1616.3</v>
      </c>
      <c r="DF321">
        <v>0</v>
      </c>
      <c r="DG321">
        <v>8456.1</v>
      </c>
      <c r="DH321">
        <v>0</v>
      </c>
      <c r="DI321">
        <v>29.1</v>
      </c>
      <c r="DJ321">
        <v>11406.4</v>
      </c>
      <c r="DK321">
        <v>16163</v>
      </c>
      <c r="DL321">
        <v>0</v>
      </c>
      <c r="DM321">
        <v>0</v>
      </c>
      <c r="DN321">
        <v>0</v>
      </c>
      <c r="DO321">
        <v>0</v>
      </c>
      <c r="DP321">
        <v>0</v>
      </c>
      <c r="DQ321">
        <v>0</v>
      </c>
    </row>
    <row r="322" spans="1:121" x14ac:dyDescent="0.45">
      <c r="A322" t="s">
        <v>212</v>
      </c>
      <c r="B322">
        <v>2030</v>
      </c>
      <c r="C322">
        <v>120746216</v>
      </c>
      <c r="D322">
        <v>7821981.5</v>
      </c>
      <c r="E322">
        <v>3061816.8</v>
      </c>
      <c r="F322">
        <v>1364982.6</v>
      </c>
      <c r="G322">
        <v>132994996.8</v>
      </c>
      <c r="H322">
        <v>116404312.2</v>
      </c>
      <c r="I322">
        <v>107776220.2</v>
      </c>
      <c r="J322">
        <v>75824210</v>
      </c>
      <c r="K322">
        <v>41324084</v>
      </c>
      <c r="L322">
        <v>3.5900000000000001E-2</v>
      </c>
      <c r="M322">
        <v>5.3999999999999999E-2</v>
      </c>
      <c r="N322">
        <v>0.15</v>
      </c>
      <c r="O322">
        <v>70125.990000000005</v>
      </c>
      <c r="P322">
        <v>25898.1</v>
      </c>
      <c r="Q322">
        <v>0.81</v>
      </c>
      <c r="R322">
        <v>0.77</v>
      </c>
      <c r="S322">
        <v>73.7</v>
      </c>
      <c r="T322">
        <v>2</v>
      </c>
      <c r="U322">
        <v>0.24</v>
      </c>
      <c r="V322">
        <v>11.3</v>
      </c>
      <c r="W322">
        <v>373.3</v>
      </c>
      <c r="X322">
        <v>0.11</v>
      </c>
      <c r="Y322">
        <v>73.8</v>
      </c>
      <c r="Z322">
        <v>22.5</v>
      </c>
      <c r="AA322">
        <v>96.3</v>
      </c>
      <c r="AB322">
        <v>125.5</v>
      </c>
      <c r="AC322">
        <v>7.7</v>
      </c>
      <c r="AD322">
        <v>1.06</v>
      </c>
      <c r="AE322">
        <v>12.7</v>
      </c>
      <c r="AF322">
        <v>493.8</v>
      </c>
      <c r="AG322">
        <v>0.12</v>
      </c>
      <c r="AH322">
        <v>126.1</v>
      </c>
      <c r="AI322">
        <v>27.4</v>
      </c>
      <c r="AJ322">
        <v>153.5</v>
      </c>
      <c r="AK322">
        <v>349.3</v>
      </c>
      <c r="AL322">
        <v>13</v>
      </c>
      <c r="AM322">
        <v>1.64</v>
      </c>
      <c r="AN322">
        <v>35.5</v>
      </c>
      <c r="AO322">
        <v>1624.2</v>
      </c>
      <c r="AP322">
        <v>0.16</v>
      </c>
      <c r="AQ322">
        <v>350.1</v>
      </c>
      <c r="AR322">
        <v>84</v>
      </c>
      <c r="AS322">
        <v>434.1</v>
      </c>
      <c r="AT322">
        <v>571.29999999999995</v>
      </c>
      <c r="AU322">
        <v>40.1</v>
      </c>
      <c r="AV322">
        <v>5.65</v>
      </c>
      <c r="AW322">
        <v>42.3</v>
      </c>
      <c r="AX322">
        <v>2013.6</v>
      </c>
      <c r="AY322">
        <v>0.32</v>
      </c>
      <c r="AZ322">
        <v>574</v>
      </c>
      <c r="BA322">
        <v>102.4</v>
      </c>
      <c r="BB322">
        <v>676.4</v>
      </c>
      <c r="BC322">
        <v>7183667.4000000004</v>
      </c>
      <c r="BD322">
        <v>196.1</v>
      </c>
      <c r="BE322">
        <v>22.9</v>
      </c>
      <c r="BF322">
        <v>1103542.7</v>
      </c>
      <c r="BG322">
        <v>36412.1</v>
      </c>
      <c r="BH322">
        <v>10.3</v>
      </c>
      <c r="BI322">
        <v>7195769.7000000002</v>
      </c>
      <c r="BJ322">
        <v>2191423.5</v>
      </c>
      <c r="BK322">
        <v>9387193.1999999993</v>
      </c>
      <c r="BL322">
        <v>0</v>
      </c>
      <c r="BM322">
        <v>23.81</v>
      </c>
      <c r="BN322">
        <v>12.26</v>
      </c>
      <c r="BO322">
        <v>0</v>
      </c>
      <c r="BP322">
        <v>36.07</v>
      </c>
      <c r="BQ322">
        <v>26.17</v>
      </c>
      <c r="BR322">
        <v>14.4</v>
      </c>
      <c r="BS322">
        <v>0</v>
      </c>
      <c r="BT322">
        <v>40.57</v>
      </c>
      <c r="BU322">
        <v>98194270</v>
      </c>
      <c r="BV322">
        <v>25218776</v>
      </c>
      <c r="BW322">
        <v>6587038</v>
      </c>
      <c r="BX322">
        <v>65330</v>
      </c>
      <c r="BY322">
        <v>0</v>
      </c>
      <c r="BZ322">
        <v>0</v>
      </c>
      <c r="CA322">
        <v>505603.2</v>
      </c>
      <c r="CB322">
        <v>0</v>
      </c>
      <c r="CC322">
        <v>0</v>
      </c>
      <c r="CD322">
        <v>755710.6</v>
      </c>
      <c r="CE322">
        <v>18249040</v>
      </c>
      <c r="CF322">
        <v>0</v>
      </c>
      <c r="CG322">
        <v>80643</v>
      </c>
      <c r="CH322">
        <v>0</v>
      </c>
      <c r="CI322">
        <v>9966723</v>
      </c>
      <c r="CJ322">
        <v>35015864</v>
      </c>
      <c r="CK322">
        <v>271.39999999999998</v>
      </c>
      <c r="CL322">
        <v>2504984</v>
      </c>
      <c r="CM322">
        <v>0</v>
      </c>
      <c r="CN322">
        <v>24409896</v>
      </c>
      <c r="CO322">
        <v>53169.2</v>
      </c>
      <c r="CP322">
        <v>0</v>
      </c>
      <c r="CQ322">
        <v>4394.3</v>
      </c>
      <c r="CR322">
        <v>14.2</v>
      </c>
      <c r="CS322">
        <v>0</v>
      </c>
      <c r="CT322">
        <v>976</v>
      </c>
      <c r="CU322">
        <v>0</v>
      </c>
      <c r="CV322">
        <v>0</v>
      </c>
      <c r="CW322">
        <v>513.70000000000005</v>
      </c>
      <c r="CX322">
        <v>2841.2</v>
      </c>
      <c r="CY322">
        <v>0</v>
      </c>
      <c r="CZ322">
        <v>2572</v>
      </c>
      <c r="DA322">
        <v>0</v>
      </c>
      <c r="DB322">
        <v>2748.9</v>
      </c>
      <c r="DC322">
        <v>4522.7</v>
      </c>
      <c r="DD322">
        <v>43.2</v>
      </c>
      <c r="DE322">
        <v>1616.3</v>
      </c>
      <c r="DF322">
        <v>0</v>
      </c>
      <c r="DG322">
        <v>10571.3</v>
      </c>
      <c r="DH322">
        <v>0</v>
      </c>
      <c r="DI322">
        <v>29.1</v>
      </c>
      <c r="DJ322">
        <v>18834.5</v>
      </c>
      <c r="DK322">
        <v>16163</v>
      </c>
      <c r="DL322">
        <v>0</v>
      </c>
      <c r="DM322">
        <v>0</v>
      </c>
      <c r="DN322">
        <v>0</v>
      </c>
      <c r="DO322">
        <v>0</v>
      </c>
      <c r="DP322">
        <v>0</v>
      </c>
      <c r="DQ322">
        <v>0</v>
      </c>
    </row>
    <row r="323" spans="1:121" x14ac:dyDescent="0.45">
      <c r="A323" t="s">
        <v>212</v>
      </c>
      <c r="B323">
        <v>2035</v>
      </c>
      <c r="C323">
        <v>129909784</v>
      </c>
      <c r="D323">
        <v>12438674</v>
      </c>
      <c r="E323">
        <v>2871394.2</v>
      </c>
      <c r="F323">
        <v>1505886.3</v>
      </c>
      <c r="G323">
        <v>146725745.30000001</v>
      </c>
      <c r="H323">
        <v>125238507.2</v>
      </c>
      <c r="I323">
        <v>109663394.40000001</v>
      </c>
      <c r="J323">
        <v>79764456</v>
      </c>
      <c r="K323">
        <v>47542280</v>
      </c>
      <c r="L323">
        <v>3.5900000000000001E-2</v>
      </c>
      <c r="M323">
        <v>5.3999999999999999E-2</v>
      </c>
      <c r="N323">
        <v>0.15</v>
      </c>
      <c r="O323">
        <v>87621.1</v>
      </c>
      <c r="P323">
        <v>28367.3</v>
      </c>
      <c r="Q323">
        <v>0.83</v>
      </c>
      <c r="R323">
        <v>0.81</v>
      </c>
      <c r="S323">
        <v>63.6</v>
      </c>
      <c r="T323">
        <v>1.2</v>
      </c>
      <c r="U323">
        <v>0.12</v>
      </c>
      <c r="V323">
        <v>10.199999999999999</v>
      </c>
      <c r="W323">
        <v>339.3</v>
      </c>
      <c r="X323">
        <v>0.09</v>
      </c>
      <c r="Y323">
        <v>63.7</v>
      </c>
      <c r="Z323">
        <v>20.3</v>
      </c>
      <c r="AA323">
        <v>84</v>
      </c>
      <c r="AB323">
        <v>96.1</v>
      </c>
      <c r="AC323">
        <v>5.4</v>
      </c>
      <c r="AD323">
        <v>0.74</v>
      </c>
      <c r="AE323">
        <v>10.4</v>
      </c>
      <c r="AF323">
        <v>394.6</v>
      </c>
      <c r="AG323">
        <v>0.1</v>
      </c>
      <c r="AH323">
        <v>96.5</v>
      </c>
      <c r="AI323">
        <v>22.2</v>
      </c>
      <c r="AJ323">
        <v>118.7</v>
      </c>
      <c r="AK323">
        <v>400.5</v>
      </c>
      <c r="AL323">
        <v>21.9</v>
      </c>
      <c r="AM323">
        <v>2.98</v>
      </c>
      <c r="AN323">
        <v>34.299999999999997</v>
      </c>
      <c r="AO323">
        <v>1638</v>
      </c>
      <c r="AP323">
        <v>0.19</v>
      </c>
      <c r="AQ323">
        <v>401.9</v>
      </c>
      <c r="AR323">
        <v>83.2</v>
      </c>
      <c r="AS323">
        <v>485.1</v>
      </c>
      <c r="AT323">
        <v>520.20000000000005</v>
      </c>
      <c r="AU323">
        <v>36.200000000000003</v>
      </c>
      <c r="AV323">
        <v>5.0999999999999996</v>
      </c>
      <c r="AW323">
        <v>38.700000000000003</v>
      </c>
      <c r="AX323">
        <v>1843.3</v>
      </c>
      <c r="AY323">
        <v>0.28999999999999998</v>
      </c>
      <c r="AZ323">
        <v>522.70000000000005</v>
      </c>
      <c r="BA323">
        <v>93.7</v>
      </c>
      <c r="BB323">
        <v>616.4</v>
      </c>
      <c r="BC323">
        <v>7208151</v>
      </c>
      <c r="BD323">
        <v>135.80000000000001</v>
      </c>
      <c r="BE323">
        <v>13.6</v>
      </c>
      <c r="BF323">
        <v>1156429.2</v>
      </c>
      <c r="BG323">
        <v>38451.5</v>
      </c>
      <c r="BH323">
        <v>10.1</v>
      </c>
      <c r="BI323">
        <v>7215908.7000000002</v>
      </c>
      <c r="BJ323">
        <v>2305043</v>
      </c>
      <c r="BK323">
        <v>9520951.6999999993</v>
      </c>
      <c r="BL323">
        <v>0</v>
      </c>
      <c r="BM323">
        <v>21.03</v>
      </c>
      <c r="BN323">
        <v>14.95</v>
      </c>
      <c r="BO323">
        <v>0</v>
      </c>
      <c r="BP323">
        <v>35.979999999999997</v>
      </c>
      <c r="BQ323">
        <v>23.58</v>
      </c>
      <c r="BR323">
        <v>18.010000000000002</v>
      </c>
      <c r="BS323">
        <v>0</v>
      </c>
      <c r="BT323">
        <v>41.6</v>
      </c>
      <c r="BU323">
        <v>114195470</v>
      </c>
      <c r="BV323">
        <v>37062350</v>
      </c>
      <c r="BW323">
        <v>10699756</v>
      </c>
      <c r="BX323">
        <v>62005.599999999999</v>
      </c>
      <c r="BY323">
        <v>0</v>
      </c>
      <c r="BZ323">
        <v>0</v>
      </c>
      <c r="CA323">
        <v>0</v>
      </c>
      <c r="CB323">
        <v>0</v>
      </c>
      <c r="CC323">
        <v>0</v>
      </c>
      <c r="CD323">
        <v>1458686.4</v>
      </c>
      <c r="CE323">
        <v>19452162</v>
      </c>
      <c r="CF323">
        <v>0</v>
      </c>
      <c r="CG323">
        <v>433105.8</v>
      </c>
      <c r="CH323">
        <v>0</v>
      </c>
      <c r="CI323">
        <v>9786498</v>
      </c>
      <c r="CJ323">
        <v>34437710</v>
      </c>
      <c r="CK323">
        <v>0</v>
      </c>
      <c r="CL323">
        <v>2261873.7999999998</v>
      </c>
      <c r="CM323">
        <v>0</v>
      </c>
      <c r="CN323">
        <v>35603664</v>
      </c>
      <c r="CO323">
        <v>0</v>
      </c>
      <c r="CP323">
        <v>0</v>
      </c>
      <c r="CQ323">
        <v>6517.8</v>
      </c>
      <c r="CR323">
        <v>14.2</v>
      </c>
      <c r="CS323">
        <v>0</v>
      </c>
      <c r="CT323">
        <v>0</v>
      </c>
      <c r="CU323">
        <v>0</v>
      </c>
      <c r="CV323">
        <v>0</v>
      </c>
      <c r="CW323">
        <v>994.7</v>
      </c>
      <c r="CX323">
        <v>3672.5</v>
      </c>
      <c r="CY323">
        <v>0</v>
      </c>
      <c r="CZ323">
        <v>4967.5</v>
      </c>
      <c r="DA323">
        <v>0</v>
      </c>
      <c r="DB323">
        <v>2752.6</v>
      </c>
      <c r="DC323">
        <v>4522.7</v>
      </c>
      <c r="DD323">
        <v>43.2</v>
      </c>
      <c r="DE323">
        <v>1616.3</v>
      </c>
      <c r="DF323">
        <v>0</v>
      </c>
      <c r="DG323">
        <v>15434.8</v>
      </c>
      <c r="DH323">
        <v>0</v>
      </c>
      <c r="DI323">
        <v>0</v>
      </c>
      <c r="DJ323">
        <v>30656.5</v>
      </c>
      <c r="DK323">
        <v>16163</v>
      </c>
      <c r="DL323">
        <v>0</v>
      </c>
      <c r="DM323">
        <v>0</v>
      </c>
      <c r="DN323">
        <v>0</v>
      </c>
      <c r="DO323">
        <v>0</v>
      </c>
      <c r="DP323">
        <v>0</v>
      </c>
      <c r="DQ323">
        <v>0</v>
      </c>
    </row>
    <row r="324" spans="1:121" x14ac:dyDescent="0.45">
      <c r="A324" t="s">
        <v>212</v>
      </c>
      <c r="B324">
        <v>2040</v>
      </c>
      <c r="C324">
        <v>140130020</v>
      </c>
      <c r="D324">
        <v>14779514</v>
      </c>
      <c r="E324">
        <v>3373322.5</v>
      </c>
      <c r="F324">
        <v>1602837.6</v>
      </c>
      <c r="G324">
        <v>159885696.19999999</v>
      </c>
      <c r="H324">
        <v>135091357.90000001</v>
      </c>
      <c r="I324">
        <v>117640378.59999999</v>
      </c>
      <c r="J324">
        <v>85913656</v>
      </c>
      <c r="K324">
        <v>46811980</v>
      </c>
      <c r="L324">
        <v>3.5900000000000001E-2</v>
      </c>
      <c r="M324">
        <v>5.3999999999999999E-2</v>
      </c>
      <c r="N324">
        <v>0.15</v>
      </c>
      <c r="O324">
        <v>86902.48</v>
      </c>
      <c r="P324">
        <v>31540.2</v>
      </c>
      <c r="Q324">
        <v>0.84</v>
      </c>
      <c r="R324">
        <v>0.84</v>
      </c>
      <c r="S324">
        <v>57.8</v>
      </c>
      <c r="T324">
        <v>1.1000000000000001</v>
      </c>
      <c r="U324">
        <v>0.11</v>
      </c>
      <c r="V324">
        <v>9.3000000000000007</v>
      </c>
      <c r="W324">
        <v>308.60000000000002</v>
      </c>
      <c r="X324">
        <v>0.08</v>
      </c>
      <c r="Y324">
        <v>57.9</v>
      </c>
      <c r="Z324">
        <v>18.5</v>
      </c>
      <c r="AA324">
        <v>76.400000000000006</v>
      </c>
      <c r="AB324">
        <v>76.7</v>
      </c>
      <c r="AC324">
        <v>3.9</v>
      </c>
      <c r="AD324">
        <v>0.52</v>
      </c>
      <c r="AE324">
        <v>8.9</v>
      </c>
      <c r="AF324">
        <v>329.5</v>
      </c>
      <c r="AG324">
        <v>0.08</v>
      </c>
      <c r="AH324">
        <v>77</v>
      </c>
      <c r="AI324">
        <v>18.8</v>
      </c>
      <c r="AJ324">
        <v>95.7</v>
      </c>
      <c r="AK324">
        <v>402.8</v>
      </c>
      <c r="AL324">
        <v>27.1</v>
      </c>
      <c r="AM324">
        <v>3.77</v>
      </c>
      <c r="AN324">
        <v>30</v>
      </c>
      <c r="AO324">
        <v>1487.8</v>
      </c>
      <c r="AP324">
        <v>0.19</v>
      </c>
      <c r="AQ324">
        <v>404.7</v>
      </c>
      <c r="AR324">
        <v>74.400000000000006</v>
      </c>
      <c r="AS324">
        <v>479.1</v>
      </c>
      <c r="AT324">
        <v>474.1</v>
      </c>
      <c r="AU324">
        <v>31.4</v>
      </c>
      <c r="AV324">
        <v>4.3899999999999997</v>
      </c>
      <c r="AW324">
        <v>36.700000000000003</v>
      </c>
      <c r="AX324">
        <v>1740.4</v>
      </c>
      <c r="AY324">
        <v>0.26</v>
      </c>
      <c r="AZ324">
        <v>476.3</v>
      </c>
      <c r="BA324">
        <v>88.6</v>
      </c>
      <c r="BB324">
        <v>564.9</v>
      </c>
      <c r="BC324">
        <v>6909799.4000000004</v>
      </c>
      <c r="BD324">
        <v>130.19999999999999</v>
      </c>
      <c r="BE324">
        <v>13</v>
      </c>
      <c r="BF324">
        <v>1114491.3999999999</v>
      </c>
      <c r="BG324">
        <v>36874.699999999997</v>
      </c>
      <c r="BH324">
        <v>9.8000000000000007</v>
      </c>
      <c r="BI324">
        <v>6917236</v>
      </c>
      <c r="BJ324">
        <v>2216041.7000000002</v>
      </c>
      <c r="BK324">
        <v>9133277.6999999993</v>
      </c>
      <c r="BL324">
        <v>0</v>
      </c>
      <c r="BM324">
        <v>19.07</v>
      </c>
      <c r="BN324">
        <v>14.69</v>
      </c>
      <c r="BO324">
        <v>0</v>
      </c>
      <c r="BP324">
        <v>33.76</v>
      </c>
      <c r="BQ324">
        <v>21.64</v>
      </c>
      <c r="BR324">
        <v>17.88</v>
      </c>
      <c r="BS324">
        <v>0</v>
      </c>
      <c r="BT324">
        <v>39.520000000000003</v>
      </c>
      <c r="BU324">
        <v>120425070</v>
      </c>
      <c r="BV324">
        <v>42245316</v>
      </c>
      <c r="BW324">
        <v>12692311</v>
      </c>
      <c r="BX324">
        <v>59476.5</v>
      </c>
      <c r="BY324">
        <v>0</v>
      </c>
      <c r="BZ324">
        <v>0</v>
      </c>
      <c r="CA324">
        <v>0</v>
      </c>
      <c r="CB324">
        <v>0</v>
      </c>
      <c r="CC324">
        <v>0</v>
      </c>
      <c r="CD324">
        <v>2238674.7999999998</v>
      </c>
      <c r="CE324">
        <v>18443392</v>
      </c>
      <c r="CF324">
        <v>0</v>
      </c>
      <c r="CG324">
        <v>611200.4</v>
      </c>
      <c r="CH324">
        <v>0</v>
      </c>
      <c r="CI324">
        <v>9673662</v>
      </c>
      <c r="CJ324">
        <v>33959160</v>
      </c>
      <c r="CK324">
        <v>9.8000000000000007</v>
      </c>
      <c r="CL324">
        <v>2740553.2</v>
      </c>
      <c r="CM324">
        <v>0</v>
      </c>
      <c r="CN324">
        <v>40006644</v>
      </c>
      <c r="CO324">
        <v>0</v>
      </c>
      <c r="CP324">
        <v>0</v>
      </c>
      <c r="CQ324">
        <v>8329</v>
      </c>
      <c r="CR324">
        <v>14.2</v>
      </c>
      <c r="CS324">
        <v>0</v>
      </c>
      <c r="CT324">
        <v>0</v>
      </c>
      <c r="CU324">
        <v>0</v>
      </c>
      <c r="CV324">
        <v>0</v>
      </c>
      <c r="CW324">
        <v>1542.5</v>
      </c>
      <c r="CX324">
        <v>3672.5</v>
      </c>
      <c r="CY324">
        <v>0</v>
      </c>
      <c r="CZ324">
        <v>6518.4</v>
      </c>
      <c r="DA324">
        <v>0</v>
      </c>
      <c r="DB324">
        <v>2756.2</v>
      </c>
      <c r="DC324">
        <v>4522.7</v>
      </c>
      <c r="DD324">
        <v>43.2</v>
      </c>
      <c r="DE324">
        <v>1616.3</v>
      </c>
      <c r="DF324">
        <v>0</v>
      </c>
      <c r="DG324">
        <v>17671.400000000001</v>
      </c>
      <c r="DH324">
        <v>0</v>
      </c>
      <c r="DI324">
        <v>0</v>
      </c>
      <c r="DJ324">
        <v>36262.800000000003</v>
      </c>
      <c r="DK324">
        <v>16163</v>
      </c>
      <c r="DL324">
        <v>0</v>
      </c>
      <c r="DM324">
        <v>0</v>
      </c>
      <c r="DN324">
        <v>0</v>
      </c>
      <c r="DO324">
        <v>0</v>
      </c>
      <c r="DP324">
        <v>0</v>
      </c>
      <c r="DQ324">
        <v>0</v>
      </c>
    </row>
    <row r="325" spans="1:121" x14ac:dyDescent="0.45">
      <c r="A325" t="s">
        <v>212</v>
      </c>
      <c r="B325">
        <v>2045</v>
      </c>
      <c r="C325">
        <v>149233860</v>
      </c>
      <c r="D325">
        <v>21170648</v>
      </c>
      <c r="E325">
        <v>4033779.5</v>
      </c>
      <c r="F325">
        <v>1544255.5</v>
      </c>
      <c r="G325">
        <v>175982531.30000001</v>
      </c>
      <c r="H325">
        <v>143867883.40000001</v>
      </c>
      <c r="I325">
        <v>83633718.099999994</v>
      </c>
      <c r="J325">
        <v>63667064</v>
      </c>
      <c r="K325">
        <v>63208212</v>
      </c>
      <c r="L325">
        <v>3.5900000000000001E-2</v>
      </c>
      <c r="M325">
        <v>5.3999999999999999E-2</v>
      </c>
      <c r="N325">
        <v>0.15</v>
      </c>
      <c r="O325">
        <v>83612.759999999995</v>
      </c>
      <c r="P325">
        <v>33984.6</v>
      </c>
      <c r="Q325">
        <v>0.89</v>
      </c>
      <c r="R325">
        <v>0.87</v>
      </c>
      <c r="S325">
        <v>39.4</v>
      </c>
      <c r="T325">
        <v>0.7</v>
      </c>
      <c r="U325">
        <v>7.0000000000000007E-2</v>
      </c>
      <c r="V325">
        <v>6.3</v>
      </c>
      <c r="W325">
        <v>210.3</v>
      </c>
      <c r="X325">
        <v>0.06</v>
      </c>
      <c r="Y325">
        <v>39.4</v>
      </c>
      <c r="Z325">
        <v>12.6</v>
      </c>
      <c r="AA325">
        <v>52.1</v>
      </c>
      <c r="AB325">
        <v>61.6</v>
      </c>
      <c r="AC325">
        <v>2.7</v>
      </c>
      <c r="AD325">
        <v>0.35</v>
      </c>
      <c r="AE325">
        <v>7.6</v>
      </c>
      <c r="AF325">
        <v>277.89999999999998</v>
      </c>
      <c r="AG325">
        <v>7.0000000000000007E-2</v>
      </c>
      <c r="AH325">
        <v>61.8</v>
      </c>
      <c r="AI325">
        <v>15.9</v>
      </c>
      <c r="AJ325">
        <v>77.599999999999994</v>
      </c>
      <c r="AK325">
        <v>373.2</v>
      </c>
      <c r="AL325">
        <v>23.7</v>
      </c>
      <c r="AM325">
        <v>3.28</v>
      </c>
      <c r="AN325">
        <v>29.5</v>
      </c>
      <c r="AO325">
        <v>1424</v>
      </c>
      <c r="AP325">
        <v>0.19</v>
      </c>
      <c r="AQ325">
        <v>374.8</v>
      </c>
      <c r="AR325">
        <v>72</v>
      </c>
      <c r="AS325">
        <v>446.8</v>
      </c>
      <c r="AT325">
        <v>404.4</v>
      </c>
      <c r="AU325">
        <v>24.9</v>
      </c>
      <c r="AV325">
        <v>3.45</v>
      </c>
      <c r="AW325">
        <v>33.200000000000003</v>
      </c>
      <c r="AX325">
        <v>1550.7</v>
      </c>
      <c r="AY325">
        <v>0.21</v>
      </c>
      <c r="AZ325">
        <v>406.1</v>
      </c>
      <c r="BA325">
        <v>79.5</v>
      </c>
      <c r="BB325">
        <v>485.6</v>
      </c>
      <c r="BC325">
        <v>6849766.5999999996</v>
      </c>
      <c r="BD325">
        <v>129.1</v>
      </c>
      <c r="BE325">
        <v>12.9</v>
      </c>
      <c r="BF325">
        <v>1102102.3999999999</v>
      </c>
      <c r="BG325">
        <v>36547.699999999997</v>
      </c>
      <c r="BH325">
        <v>9.6999999999999993</v>
      </c>
      <c r="BI325">
        <v>6857138.5999999996</v>
      </c>
      <c r="BJ325">
        <v>2193868.2999999998</v>
      </c>
      <c r="BK325">
        <v>9051007</v>
      </c>
      <c r="BL325">
        <v>0</v>
      </c>
      <c r="BM325">
        <v>16.21</v>
      </c>
      <c r="BN325">
        <v>13.77</v>
      </c>
      <c r="BO325">
        <v>0</v>
      </c>
      <c r="BP325">
        <v>29.99</v>
      </c>
      <c r="BQ325">
        <v>19.12</v>
      </c>
      <c r="BR325">
        <v>17.34</v>
      </c>
      <c r="BS325">
        <v>0</v>
      </c>
      <c r="BT325">
        <v>36.46</v>
      </c>
      <c r="BU325">
        <v>175189490</v>
      </c>
      <c r="BV325">
        <v>92348820</v>
      </c>
      <c r="BW325">
        <v>18013650</v>
      </c>
      <c r="BX325">
        <v>54941.599999999999</v>
      </c>
      <c r="BY325">
        <v>0</v>
      </c>
      <c r="BZ325">
        <v>0</v>
      </c>
      <c r="CA325">
        <v>0</v>
      </c>
      <c r="CB325">
        <v>0</v>
      </c>
      <c r="CC325">
        <v>0</v>
      </c>
      <c r="CD325">
        <v>2925583.2</v>
      </c>
      <c r="CE325">
        <v>18527496</v>
      </c>
      <c r="CF325">
        <v>0</v>
      </c>
      <c r="CG325">
        <v>477167.2</v>
      </c>
      <c r="CH325">
        <v>0</v>
      </c>
      <c r="CI325">
        <v>9422797</v>
      </c>
      <c r="CJ325">
        <v>33089244</v>
      </c>
      <c r="CK325">
        <v>0</v>
      </c>
      <c r="CL325">
        <v>3255374</v>
      </c>
      <c r="CM325">
        <v>0</v>
      </c>
      <c r="CN325">
        <v>89423230</v>
      </c>
      <c r="CO325">
        <v>0</v>
      </c>
      <c r="CP325">
        <v>0</v>
      </c>
      <c r="CQ325">
        <v>12110.8</v>
      </c>
      <c r="CR325">
        <v>14.2</v>
      </c>
      <c r="CS325">
        <v>0</v>
      </c>
      <c r="CT325">
        <v>0</v>
      </c>
      <c r="CU325">
        <v>0</v>
      </c>
      <c r="CV325">
        <v>0</v>
      </c>
      <c r="CW325">
        <v>2271.9</v>
      </c>
      <c r="CX325">
        <v>3672.5</v>
      </c>
      <c r="CY325">
        <v>0</v>
      </c>
      <c r="CZ325">
        <v>6518.4</v>
      </c>
      <c r="DA325">
        <v>0</v>
      </c>
      <c r="DB325">
        <v>2759.9</v>
      </c>
      <c r="DC325">
        <v>4522.7</v>
      </c>
      <c r="DD325">
        <v>43.2</v>
      </c>
      <c r="DE325">
        <v>1616.3</v>
      </c>
      <c r="DF325">
        <v>0</v>
      </c>
      <c r="DG325">
        <v>39127.300000000003</v>
      </c>
      <c r="DH325">
        <v>0</v>
      </c>
      <c r="DI325">
        <v>0</v>
      </c>
      <c r="DJ325">
        <v>50092.3</v>
      </c>
      <c r="DK325">
        <v>16163</v>
      </c>
      <c r="DL325">
        <v>0</v>
      </c>
      <c r="DM325">
        <v>0</v>
      </c>
      <c r="DN325">
        <v>0</v>
      </c>
      <c r="DO325">
        <v>0</v>
      </c>
      <c r="DP325">
        <v>0</v>
      </c>
      <c r="DQ325">
        <v>0</v>
      </c>
    </row>
    <row r="326" spans="1:121" x14ac:dyDescent="0.45">
      <c r="A326" t="s">
        <v>212</v>
      </c>
      <c r="B326">
        <v>2050</v>
      </c>
      <c r="C326">
        <v>158016060</v>
      </c>
      <c r="D326">
        <v>17160828</v>
      </c>
      <c r="E326">
        <v>4267255</v>
      </c>
      <c r="F326">
        <v>1758520.4</v>
      </c>
      <c r="G326">
        <v>181202667.69999999</v>
      </c>
      <c r="H326">
        <v>152334273.30000001</v>
      </c>
      <c r="I326">
        <v>91174546.400000006</v>
      </c>
      <c r="J326">
        <v>77084470</v>
      </c>
      <c r="K326">
        <v>66033720</v>
      </c>
      <c r="L326">
        <v>3.5900000000000001E-2</v>
      </c>
      <c r="M326">
        <v>5.3999999999999999E-2</v>
      </c>
      <c r="N326">
        <v>0.15</v>
      </c>
      <c r="O326">
        <v>82411.789999999994</v>
      </c>
      <c r="P326">
        <v>36124</v>
      </c>
      <c r="Q326">
        <v>0.89</v>
      </c>
      <c r="R326">
        <v>0.87</v>
      </c>
      <c r="S326">
        <v>41.7</v>
      </c>
      <c r="T326">
        <v>0.8</v>
      </c>
      <c r="U326">
        <v>0.08</v>
      </c>
      <c r="V326">
        <v>6.6</v>
      </c>
      <c r="W326">
        <v>222.4</v>
      </c>
      <c r="X326">
        <v>0.06</v>
      </c>
      <c r="Y326">
        <v>41.7</v>
      </c>
      <c r="Z326">
        <v>13.3</v>
      </c>
      <c r="AA326">
        <v>55</v>
      </c>
      <c r="AB326">
        <v>55.9</v>
      </c>
      <c r="AC326">
        <v>2.1</v>
      </c>
      <c r="AD326">
        <v>0.27</v>
      </c>
      <c r="AE326">
        <v>7.1</v>
      </c>
      <c r="AF326">
        <v>262.5</v>
      </c>
      <c r="AG326">
        <v>0.06</v>
      </c>
      <c r="AH326">
        <v>56</v>
      </c>
      <c r="AI326">
        <v>14.9</v>
      </c>
      <c r="AJ326">
        <v>71</v>
      </c>
      <c r="AK326">
        <v>339.9</v>
      </c>
      <c r="AL326">
        <v>19.399999999999999</v>
      </c>
      <c r="AM326">
        <v>2.65</v>
      </c>
      <c r="AN326">
        <v>29.1</v>
      </c>
      <c r="AO326">
        <v>1366.4</v>
      </c>
      <c r="AP326">
        <v>0.17</v>
      </c>
      <c r="AQ326">
        <v>341.2</v>
      </c>
      <c r="AR326">
        <v>69.900000000000006</v>
      </c>
      <c r="AS326">
        <v>411.1</v>
      </c>
      <c r="AT326">
        <v>400.9</v>
      </c>
      <c r="AU326">
        <v>22.2</v>
      </c>
      <c r="AV326">
        <v>3.04</v>
      </c>
      <c r="AW326">
        <v>34.799999999999997</v>
      </c>
      <c r="AX326">
        <v>1617.8</v>
      </c>
      <c r="AY326">
        <v>0.2</v>
      </c>
      <c r="AZ326">
        <v>402.3</v>
      </c>
      <c r="BA326">
        <v>83</v>
      </c>
      <c r="BB326">
        <v>485.4</v>
      </c>
      <c r="BC326">
        <v>7025719.7999999998</v>
      </c>
      <c r="BD326">
        <v>132.4</v>
      </c>
      <c r="BE326">
        <v>13.2</v>
      </c>
      <c r="BF326">
        <v>1119627.2</v>
      </c>
      <c r="BG326">
        <v>37460.300000000003</v>
      </c>
      <c r="BH326">
        <v>9.6999999999999993</v>
      </c>
      <c r="BI326">
        <v>7033281.2000000002</v>
      </c>
      <c r="BJ326">
        <v>2238589.5</v>
      </c>
      <c r="BK326">
        <v>9271870.5999999996</v>
      </c>
      <c r="BL326">
        <v>0</v>
      </c>
      <c r="BM326">
        <v>16.739999999999998</v>
      </c>
      <c r="BN326">
        <v>14.08</v>
      </c>
      <c r="BO326">
        <v>0</v>
      </c>
      <c r="BP326">
        <v>30.81</v>
      </c>
      <c r="BQ326">
        <v>19.43</v>
      </c>
      <c r="BR326">
        <v>17.22</v>
      </c>
      <c r="BS326">
        <v>0</v>
      </c>
      <c r="BT326">
        <v>36.65</v>
      </c>
      <c r="BU326">
        <v>169760530</v>
      </c>
      <c r="BV326">
        <v>90028120</v>
      </c>
      <c r="BW326">
        <v>14598851</v>
      </c>
      <c r="BX326">
        <v>40354.6</v>
      </c>
      <c r="BY326">
        <v>0</v>
      </c>
      <c r="BZ326">
        <v>0</v>
      </c>
      <c r="CA326">
        <v>0</v>
      </c>
      <c r="CB326">
        <v>0</v>
      </c>
      <c r="CC326">
        <v>0</v>
      </c>
      <c r="CD326">
        <v>4053094.5</v>
      </c>
      <c r="CE326">
        <v>18925872</v>
      </c>
      <c r="CF326">
        <v>0</v>
      </c>
      <c r="CG326">
        <v>476735.6</v>
      </c>
      <c r="CH326">
        <v>0</v>
      </c>
      <c r="CI326">
        <v>9362656</v>
      </c>
      <c r="CJ326">
        <v>32878186</v>
      </c>
      <c r="CK326">
        <v>0</v>
      </c>
      <c r="CL326">
        <v>3449757.5</v>
      </c>
      <c r="CM326">
        <v>0</v>
      </c>
      <c r="CN326">
        <v>85885624</v>
      </c>
      <c r="CO326">
        <v>89401.5</v>
      </c>
      <c r="CP326">
        <v>0</v>
      </c>
      <c r="CQ326">
        <v>10241.4</v>
      </c>
      <c r="CR326">
        <v>12.4</v>
      </c>
      <c r="CS326">
        <v>0</v>
      </c>
      <c r="CT326">
        <v>0</v>
      </c>
      <c r="CU326">
        <v>0</v>
      </c>
      <c r="CV326">
        <v>0</v>
      </c>
      <c r="CW326">
        <v>3266.4</v>
      </c>
      <c r="CX326">
        <v>3672.5</v>
      </c>
      <c r="CY326">
        <v>0</v>
      </c>
      <c r="CZ326">
        <v>8666.1</v>
      </c>
      <c r="DA326">
        <v>0</v>
      </c>
      <c r="DB326">
        <v>2759.9</v>
      </c>
      <c r="DC326">
        <v>4522.7</v>
      </c>
      <c r="DD326">
        <v>23.4</v>
      </c>
      <c r="DE326">
        <v>1616.3</v>
      </c>
      <c r="DF326">
        <v>0</v>
      </c>
      <c r="DG326">
        <v>39128.400000000001</v>
      </c>
      <c r="DH326">
        <v>0</v>
      </c>
      <c r="DI326">
        <v>28.4</v>
      </c>
      <c r="DJ326">
        <v>39651.5</v>
      </c>
      <c r="DK326">
        <v>16163</v>
      </c>
      <c r="DL326">
        <v>0</v>
      </c>
      <c r="DM326">
        <v>0</v>
      </c>
      <c r="DN326">
        <v>0</v>
      </c>
      <c r="DO326">
        <v>0</v>
      </c>
      <c r="DP326">
        <v>0</v>
      </c>
      <c r="DQ326">
        <v>0</v>
      </c>
    </row>
    <row r="327" spans="1:121" x14ac:dyDescent="0.45">
      <c r="A327" t="s">
        <v>215</v>
      </c>
      <c r="B327">
        <v>2024</v>
      </c>
      <c r="C327">
        <v>446567740</v>
      </c>
      <c r="D327">
        <v>1915119.4</v>
      </c>
      <c r="E327">
        <v>10814.8</v>
      </c>
      <c r="F327">
        <v>6714674.5999999996</v>
      </c>
      <c r="G327">
        <v>455208328.5</v>
      </c>
      <c r="H327">
        <v>430514888.60000002</v>
      </c>
      <c r="I327">
        <v>218319036.30000001</v>
      </c>
      <c r="J327">
        <v>285643400</v>
      </c>
      <c r="K327">
        <v>296760700</v>
      </c>
      <c r="L327">
        <v>3.5900000000000001E-2</v>
      </c>
      <c r="M327">
        <v>5.3900000000000003E-2</v>
      </c>
      <c r="N327">
        <v>0.1409</v>
      </c>
      <c r="O327">
        <v>34009.61</v>
      </c>
      <c r="P327">
        <v>103124.9</v>
      </c>
      <c r="Q327">
        <v>0.6</v>
      </c>
      <c r="R327">
        <v>0.57999999999999996</v>
      </c>
      <c r="S327">
        <v>224.1</v>
      </c>
      <c r="T327">
        <v>13.1</v>
      </c>
      <c r="U327">
        <v>1.81</v>
      </c>
      <c r="V327">
        <v>19.600000000000001</v>
      </c>
      <c r="W327">
        <v>871.5</v>
      </c>
      <c r="X327">
        <v>0.14000000000000001</v>
      </c>
      <c r="Y327">
        <v>225</v>
      </c>
      <c r="Z327">
        <v>45.6</v>
      </c>
      <c r="AA327">
        <v>270.5</v>
      </c>
      <c r="AB327">
        <v>241.5</v>
      </c>
      <c r="AC327">
        <v>14.3</v>
      </c>
      <c r="AD327">
        <v>1.99</v>
      </c>
      <c r="AE327">
        <v>20.9</v>
      </c>
      <c r="AF327">
        <v>933.5</v>
      </c>
      <c r="AG327">
        <v>0.15</v>
      </c>
      <c r="AH327">
        <v>242.5</v>
      </c>
      <c r="AI327">
        <v>48.7</v>
      </c>
      <c r="AJ327">
        <v>291.2</v>
      </c>
      <c r="AK327">
        <v>254</v>
      </c>
      <c r="AL327">
        <v>10.9</v>
      </c>
      <c r="AM327">
        <v>1.46</v>
      </c>
      <c r="AN327">
        <v>25.1</v>
      </c>
      <c r="AO327">
        <v>1096.5999999999999</v>
      </c>
      <c r="AP327">
        <v>0.14000000000000001</v>
      </c>
      <c r="AQ327">
        <v>254.7</v>
      </c>
      <c r="AR327">
        <v>57.8</v>
      </c>
      <c r="AS327">
        <v>312.5</v>
      </c>
      <c r="AT327">
        <v>561.4</v>
      </c>
      <c r="AU327">
        <v>38.5</v>
      </c>
      <c r="AV327">
        <v>5.49</v>
      </c>
      <c r="AW327">
        <v>43.1</v>
      </c>
      <c r="AX327">
        <v>1941.6</v>
      </c>
      <c r="AY327">
        <v>0.35</v>
      </c>
      <c r="AZ327">
        <v>564.1</v>
      </c>
      <c r="BA327">
        <v>101</v>
      </c>
      <c r="BB327">
        <v>665.1</v>
      </c>
      <c r="BC327">
        <v>103749464.8</v>
      </c>
      <c r="BD327">
        <v>6048.6</v>
      </c>
      <c r="BE327">
        <v>838.9</v>
      </c>
      <c r="BF327">
        <v>9064173.4000000004</v>
      </c>
      <c r="BG327">
        <v>403663.2</v>
      </c>
      <c r="BH327">
        <v>62.8</v>
      </c>
      <c r="BI327">
        <v>104158721.09999999</v>
      </c>
      <c r="BJ327">
        <v>21110479.5</v>
      </c>
      <c r="BK327">
        <v>125269200.59999999</v>
      </c>
      <c r="BL327">
        <v>0</v>
      </c>
      <c r="BM327">
        <v>23.32</v>
      </c>
      <c r="BN327">
        <v>6.73</v>
      </c>
      <c r="BO327">
        <v>0</v>
      </c>
      <c r="BP327">
        <v>30.05</v>
      </c>
      <c r="BQ327">
        <v>24.87</v>
      </c>
      <c r="BR327">
        <v>7.35</v>
      </c>
      <c r="BS327">
        <v>0</v>
      </c>
      <c r="BT327">
        <v>32.21</v>
      </c>
      <c r="BU327">
        <v>466374980</v>
      </c>
      <c r="BV327">
        <v>236889300</v>
      </c>
      <c r="BW327">
        <v>1625282.4</v>
      </c>
      <c r="BX327">
        <v>1679040.8</v>
      </c>
      <c r="BY327">
        <v>0</v>
      </c>
      <c r="BZ327">
        <v>0</v>
      </c>
      <c r="CA327">
        <v>41181850</v>
      </c>
      <c r="CB327">
        <v>0</v>
      </c>
      <c r="CC327">
        <v>0</v>
      </c>
      <c r="CD327">
        <v>3028754.5</v>
      </c>
      <c r="CE327">
        <v>138713680</v>
      </c>
      <c r="CF327">
        <v>0</v>
      </c>
      <c r="CG327">
        <v>3732317.2</v>
      </c>
      <c r="CH327">
        <v>0</v>
      </c>
      <c r="CI327">
        <v>855853.3</v>
      </c>
      <c r="CJ327">
        <v>37684412</v>
      </c>
      <c r="CK327">
        <v>4004416.5</v>
      </c>
      <c r="CL327">
        <v>8788.9</v>
      </c>
      <c r="CM327">
        <v>0</v>
      </c>
      <c r="CN327">
        <v>87765100</v>
      </c>
      <c r="CO327">
        <v>146095440</v>
      </c>
      <c r="CP327">
        <v>0</v>
      </c>
      <c r="CQ327">
        <v>1580.1</v>
      </c>
      <c r="CR327">
        <v>260.5</v>
      </c>
      <c r="CS327">
        <v>0</v>
      </c>
      <c r="CT327">
        <v>17851.599999999999</v>
      </c>
      <c r="CU327">
        <v>0</v>
      </c>
      <c r="CV327">
        <v>0</v>
      </c>
      <c r="CW327">
        <v>2052.1</v>
      </c>
      <c r="CX327">
        <v>39370.400000000001</v>
      </c>
      <c r="CY327">
        <v>0</v>
      </c>
      <c r="CZ327">
        <v>9289.9</v>
      </c>
      <c r="DA327">
        <v>0</v>
      </c>
      <c r="DB327">
        <v>728.8</v>
      </c>
      <c r="DC327">
        <v>4980</v>
      </c>
      <c r="DD327">
        <v>12100.9</v>
      </c>
      <c r="DE327">
        <v>5</v>
      </c>
      <c r="DF327">
        <v>0</v>
      </c>
      <c r="DG327">
        <v>38752.199999999997</v>
      </c>
      <c r="DH327">
        <v>0</v>
      </c>
      <c r="DI327">
        <v>42838.8</v>
      </c>
      <c r="DJ327">
        <v>3160.2</v>
      </c>
      <c r="DK327">
        <v>50</v>
      </c>
      <c r="DL327">
        <v>0</v>
      </c>
      <c r="DM327">
        <v>0</v>
      </c>
      <c r="DN327">
        <v>0.04</v>
      </c>
      <c r="DO327">
        <v>0</v>
      </c>
      <c r="DP327">
        <v>0</v>
      </c>
      <c r="DQ327">
        <v>0</v>
      </c>
    </row>
    <row r="328" spans="1:121" x14ac:dyDescent="0.45">
      <c r="A328" t="s">
        <v>215</v>
      </c>
      <c r="B328">
        <v>2026</v>
      </c>
      <c r="C328">
        <v>456171680</v>
      </c>
      <c r="D328">
        <v>5290212.5</v>
      </c>
      <c r="E328">
        <v>12035.4</v>
      </c>
      <c r="F328">
        <v>6307154.7000000002</v>
      </c>
      <c r="G328">
        <v>467781093</v>
      </c>
      <c r="H328">
        <v>439773638.80000001</v>
      </c>
      <c r="I328">
        <v>179328600.80000001</v>
      </c>
      <c r="J328">
        <v>267911890</v>
      </c>
      <c r="K328">
        <v>283002100</v>
      </c>
      <c r="L328">
        <v>3.5900000000000001E-2</v>
      </c>
      <c r="M328">
        <v>5.3900000000000003E-2</v>
      </c>
      <c r="N328">
        <v>0.1409</v>
      </c>
      <c r="O328">
        <v>44579.93</v>
      </c>
      <c r="P328">
        <v>105378.3</v>
      </c>
      <c r="Q328">
        <v>0.69</v>
      </c>
      <c r="R328">
        <v>0.68</v>
      </c>
      <c r="S328">
        <v>160.69999999999999</v>
      </c>
      <c r="T328">
        <v>8.3000000000000007</v>
      </c>
      <c r="U328">
        <v>1.1200000000000001</v>
      </c>
      <c r="V328">
        <v>15.1</v>
      </c>
      <c r="W328">
        <v>666.5</v>
      </c>
      <c r="X328">
        <v>0.1</v>
      </c>
      <c r="Y328">
        <v>161.19999999999999</v>
      </c>
      <c r="Z328">
        <v>35</v>
      </c>
      <c r="AA328">
        <v>196.2</v>
      </c>
      <c r="AB328">
        <v>174.2</v>
      </c>
      <c r="AC328">
        <v>9.1</v>
      </c>
      <c r="AD328">
        <v>1.24</v>
      </c>
      <c r="AE328">
        <v>16.2</v>
      </c>
      <c r="AF328">
        <v>717.6</v>
      </c>
      <c r="AG328">
        <v>0.1</v>
      </c>
      <c r="AH328">
        <v>174.9</v>
      </c>
      <c r="AI328">
        <v>37.6</v>
      </c>
      <c r="AJ328">
        <v>212.5</v>
      </c>
      <c r="AK328">
        <v>166.8</v>
      </c>
      <c r="AL328">
        <v>4.9000000000000004</v>
      </c>
      <c r="AM328">
        <v>0.6</v>
      </c>
      <c r="AN328">
        <v>18.399999999999999</v>
      </c>
      <c r="AO328">
        <v>802.3</v>
      </c>
      <c r="AP328">
        <v>0.09</v>
      </c>
      <c r="AQ328">
        <v>167.1</v>
      </c>
      <c r="AR328">
        <v>42.3</v>
      </c>
      <c r="AS328">
        <v>209.4</v>
      </c>
      <c r="AT328">
        <v>482.9</v>
      </c>
      <c r="AU328">
        <v>30.6</v>
      </c>
      <c r="AV328">
        <v>4.3099999999999996</v>
      </c>
      <c r="AW328">
        <v>39.1</v>
      </c>
      <c r="AX328">
        <v>1765.5</v>
      </c>
      <c r="AY328">
        <v>0.28999999999999998</v>
      </c>
      <c r="AZ328">
        <v>485</v>
      </c>
      <c r="BA328">
        <v>91.8</v>
      </c>
      <c r="BB328">
        <v>576.79999999999995</v>
      </c>
      <c r="BC328">
        <v>76989938.599999994</v>
      </c>
      <c r="BD328">
        <v>3958.9</v>
      </c>
      <c r="BE328">
        <v>537.29999999999995</v>
      </c>
      <c r="BF328">
        <v>7250045.7999999998</v>
      </c>
      <c r="BG328">
        <v>319585.3</v>
      </c>
      <c r="BH328">
        <v>45.8</v>
      </c>
      <c r="BI328">
        <v>77254585.299999997</v>
      </c>
      <c r="BJ328">
        <v>16786195.199999999</v>
      </c>
      <c r="BK328">
        <v>94040780.5</v>
      </c>
      <c r="BL328">
        <v>0</v>
      </c>
      <c r="BM328">
        <v>19.850000000000001</v>
      </c>
      <c r="BN328">
        <v>8.8699999999999992</v>
      </c>
      <c r="BO328">
        <v>0</v>
      </c>
      <c r="BP328">
        <v>28.72</v>
      </c>
      <c r="BQ328">
        <v>21.29</v>
      </c>
      <c r="BR328">
        <v>9.73</v>
      </c>
      <c r="BS328">
        <v>0</v>
      </c>
      <c r="BT328">
        <v>31.02</v>
      </c>
      <c r="BU328">
        <v>482963650</v>
      </c>
      <c r="BV328">
        <v>288452480</v>
      </c>
      <c r="BW328">
        <v>4497919.5</v>
      </c>
      <c r="BX328">
        <v>1583102</v>
      </c>
      <c r="BY328">
        <v>0</v>
      </c>
      <c r="BZ328">
        <v>0</v>
      </c>
      <c r="CA328">
        <v>25414860</v>
      </c>
      <c r="CB328">
        <v>0</v>
      </c>
      <c r="CC328">
        <v>0</v>
      </c>
      <c r="CD328">
        <v>5454300.5</v>
      </c>
      <c r="CE328">
        <v>121664130</v>
      </c>
      <c r="CF328">
        <v>0</v>
      </c>
      <c r="CG328">
        <v>2554423.5</v>
      </c>
      <c r="CH328">
        <v>0</v>
      </c>
      <c r="CI328">
        <v>808321.6</v>
      </c>
      <c r="CJ328">
        <v>36206856</v>
      </c>
      <c r="CK328">
        <v>1771972.8</v>
      </c>
      <c r="CL328">
        <v>9618.2000000000007</v>
      </c>
      <c r="CM328">
        <v>0</v>
      </c>
      <c r="CN328">
        <v>92487040</v>
      </c>
      <c r="CO328">
        <v>190511150</v>
      </c>
      <c r="CP328">
        <v>0</v>
      </c>
      <c r="CQ328">
        <v>3569.9</v>
      </c>
      <c r="CR328">
        <v>260.5</v>
      </c>
      <c r="CS328">
        <v>0</v>
      </c>
      <c r="CT328">
        <v>17851.599999999999</v>
      </c>
      <c r="CU328">
        <v>0</v>
      </c>
      <c r="CV328">
        <v>0</v>
      </c>
      <c r="CW328">
        <v>3653.4</v>
      </c>
      <c r="CX328">
        <v>41228.699999999997</v>
      </c>
      <c r="CY328">
        <v>0</v>
      </c>
      <c r="CZ328">
        <v>9289.9</v>
      </c>
      <c r="DA328">
        <v>0</v>
      </c>
      <c r="DB328">
        <v>728.8</v>
      </c>
      <c r="DC328">
        <v>4980</v>
      </c>
      <c r="DD328">
        <v>9655</v>
      </c>
      <c r="DE328">
        <v>5</v>
      </c>
      <c r="DF328">
        <v>0</v>
      </c>
      <c r="DG328">
        <v>41027.9</v>
      </c>
      <c r="DH328">
        <v>0</v>
      </c>
      <c r="DI328">
        <v>54119.1</v>
      </c>
      <c r="DJ328">
        <v>10685.9</v>
      </c>
      <c r="DK328">
        <v>50</v>
      </c>
      <c r="DL328">
        <v>0</v>
      </c>
      <c r="DM328">
        <v>0</v>
      </c>
      <c r="DN328">
        <v>0.04</v>
      </c>
      <c r="DO328">
        <v>0</v>
      </c>
      <c r="DP328">
        <v>0</v>
      </c>
      <c r="DQ328">
        <v>0</v>
      </c>
    </row>
    <row r="329" spans="1:121" x14ac:dyDescent="0.45">
      <c r="A329" t="s">
        <v>215</v>
      </c>
      <c r="B329">
        <v>2028</v>
      </c>
      <c r="C329">
        <v>467496960</v>
      </c>
      <c r="D329">
        <v>11522673</v>
      </c>
      <c r="E329">
        <v>10034.200000000001</v>
      </c>
      <c r="F329">
        <v>6463696.5</v>
      </c>
      <c r="G329">
        <v>485493372.10000002</v>
      </c>
      <c r="H329">
        <v>450691862.80000001</v>
      </c>
      <c r="I329">
        <v>114538620.3</v>
      </c>
      <c r="J329">
        <v>274565100</v>
      </c>
      <c r="K329">
        <v>307732500</v>
      </c>
      <c r="L329">
        <v>3.5900000000000001E-2</v>
      </c>
      <c r="M329">
        <v>5.3900000000000003E-2</v>
      </c>
      <c r="N329">
        <v>0.1409</v>
      </c>
      <c r="O329">
        <v>45142.17</v>
      </c>
      <c r="P329">
        <v>108526.1</v>
      </c>
      <c r="Q329">
        <v>0.8</v>
      </c>
      <c r="R329">
        <v>0.8</v>
      </c>
      <c r="S329">
        <v>91.5</v>
      </c>
      <c r="T329">
        <v>3.8</v>
      </c>
      <c r="U329">
        <v>0.49</v>
      </c>
      <c r="V329">
        <v>9.6999999999999993</v>
      </c>
      <c r="W329">
        <v>410.8</v>
      </c>
      <c r="X329">
        <v>0.06</v>
      </c>
      <c r="Y329">
        <v>91.8</v>
      </c>
      <c r="Z329">
        <v>22</v>
      </c>
      <c r="AA329">
        <v>113.8</v>
      </c>
      <c r="AB329">
        <v>100.9</v>
      </c>
      <c r="AC329">
        <v>4.3</v>
      </c>
      <c r="AD329">
        <v>0.56999999999999995</v>
      </c>
      <c r="AE329">
        <v>10.5</v>
      </c>
      <c r="AF329">
        <v>446.5</v>
      </c>
      <c r="AG329">
        <v>0.06</v>
      </c>
      <c r="AH329">
        <v>101.2</v>
      </c>
      <c r="AI329">
        <v>23.8</v>
      </c>
      <c r="AJ329">
        <v>125</v>
      </c>
      <c r="AK329">
        <v>78.099999999999994</v>
      </c>
      <c r="AL329">
        <v>2.4</v>
      </c>
      <c r="AM329">
        <v>0.28999999999999998</v>
      </c>
      <c r="AN329">
        <v>8.5</v>
      </c>
      <c r="AO329">
        <v>375.8</v>
      </c>
      <c r="AP329">
        <v>0.04</v>
      </c>
      <c r="AQ329">
        <v>78.3</v>
      </c>
      <c r="AR329">
        <v>19.7</v>
      </c>
      <c r="AS329">
        <v>98</v>
      </c>
      <c r="AT329">
        <v>372.4</v>
      </c>
      <c r="AU329">
        <v>21.4</v>
      </c>
      <c r="AV329">
        <v>3</v>
      </c>
      <c r="AW329">
        <v>32.200000000000003</v>
      </c>
      <c r="AX329">
        <v>1428</v>
      </c>
      <c r="AY329">
        <v>0.23</v>
      </c>
      <c r="AZ329">
        <v>373.9</v>
      </c>
      <c r="BA329">
        <v>74.8</v>
      </c>
      <c r="BB329">
        <v>448.7</v>
      </c>
      <c r="BC329">
        <v>47098331.899999999</v>
      </c>
      <c r="BD329">
        <v>1928.1</v>
      </c>
      <c r="BE329">
        <v>252.4</v>
      </c>
      <c r="BF329">
        <v>5004877.4000000004</v>
      </c>
      <c r="BG329">
        <v>211498.5</v>
      </c>
      <c r="BH329">
        <v>30.2</v>
      </c>
      <c r="BI329">
        <v>47224687.100000001</v>
      </c>
      <c r="BJ329">
        <v>11315771.4</v>
      </c>
      <c r="BK329">
        <v>58540458.5</v>
      </c>
      <c r="BL329">
        <v>0</v>
      </c>
      <c r="BM329">
        <v>15.19</v>
      </c>
      <c r="BN329">
        <v>8.66</v>
      </c>
      <c r="BO329">
        <v>0</v>
      </c>
      <c r="BP329">
        <v>23.85</v>
      </c>
      <c r="BQ329">
        <v>16.43</v>
      </c>
      <c r="BR329">
        <v>9.6</v>
      </c>
      <c r="BS329">
        <v>0</v>
      </c>
      <c r="BT329">
        <v>26.03</v>
      </c>
      <c r="BU329">
        <v>518886500</v>
      </c>
      <c r="BV329">
        <v>370954750</v>
      </c>
      <c r="BW329">
        <v>9736345</v>
      </c>
      <c r="BX329">
        <v>1464314.9</v>
      </c>
      <c r="BY329">
        <v>0</v>
      </c>
      <c r="BZ329">
        <v>0</v>
      </c>
      <c r="CA329">
        <v>10755116</v>
      </c>
      <c r="CB329">
        <v>0</v>
      </c>
      <c r="CC329">
        <v>0</v>
      </c>
      <c r="CD329">
        <v>9108730</v>
      </c>
      <c r="CE329">
        <v>88537330</v>
      </c>
      <c r="CF329">
        <v>0</v>
      </c>
      <c r="CG329">
        <v>1396044.2</v>
      </c>
      <c r="CH329">
        <v>0</v>
      </c>
      <c r="CI329">
        <v>741133.4</v>
      </c>
      <c r="CJ329">
        <v>34244904</v>
      </c>
      <c r="CK329">
        <v>1048599.6000000001</v>
      </c>
      <c r="CL329">
        <v>7976.3</v>
      </c>
      <c r="CM329">
        <v>0</v>
      </c>
      <c r="CN329">
        <v>108913460</v>
      </c>
      <c r="CO329">
        <v>252932560</v>
      </c>
      <c r="CP329">
        <v>0</v>
      </c>
      <c r="CQ329">
        <v>7400.6</v>
      </c>
      <c r="CR329">
        <v>260.5</v>
      </c>
      <c r="CS329">
        <v>0</v>
      </c>
      <c r="CT329">
        <v>16196.6</v>
      </c>
      <c r="CU329">
        <v>0</v>
      </c>
      <c r="CV329">
        <v>0</v>
      </c>
      <c r="CW329">
        <v>6118.5</v>
      </c>
      <c r="CX329">
        <v>40909.699999999997</v>
      </c>
      <c r="CY329">
        <v>0</v>
      </c>
      <c r="CZ329">
        <v>9289.9</v>
      </c>
      <c r="DA329">
        <v>0</v>
      </c>
      <c r="DB329">
        <v>728.8</v>
      </c>
      <c r="DC329">
        <v>4980</v>
      </c>
      <c r="DD329">
        <v>9163</v>
      </c>
      <c r="DE329">
        <v>5</v>
      </c>
      <c r="DF329">
        <v>0</v>
      </c>
      <c r="DG329">
        <v>50784.9</v>
      </c>
      <c r="DH329">
        <v>0</v>
      </c>
      <c r="DI329">
        <v>73875.5</v>
      </c>
      <c r="DJ329">
        <v>26095.5</v>
      </c>
      <c r="DK329">
        <v>50</v>
      </c>
      <c r="DL329">
        <v>0</v>
      </c>
      <c r="DM329">
        <v>0</v>
      </c>
      <c r="DN329">
        <v>0.04</v>
      </c>
      <c r="DO329">
        <v>0</v>
      </c>
      <c r="DP329">
        <v>0</v>
      </c>
      <c r="DQ329">
        <v>0</v>
      </c>
    </row>
    <row r="330" spans="1:121" x14ac:dyDescent="0.45">
      <c r="A330" t="s">
        <v>215</v>
      </c>
      <c r="B330">
        <v>2030</v>
      </c>
      <c r="C330">
        <v>480483650</v>
      </c>
      <c r="D330">
        <v>16227485</v>
      </c>
      <c r="E330">
        <v>8720.6</v>
      </c>
      <c r="F330">
        <v>6954134.5</v>
      </c>
      <c r="G330">
        <v>503673985.30000001</v>
      </c>
      <c r="H330">
        <v>463211801.10000002</v>
      </c>
      <c r="I330">
        <v>78364987.599999994</v>
      </c>
      <c r="J330">
        <v>290050900</v>
      </c>
      <c r="K330">
        <v>337058000</v>
      </c>
      <c r="L330">
        <v>3.5900000000000001E-2</v>
      </c>
      <c r="M330">
        <v>5.3900000000000003E-2</v>
      </c>
      <c r="N330">
        <v>0.1409</v>
      </c>
      <c r="O330">
        <v>56624.33</v>
      </c>
      <c r="P330">
        <v>112072.4</v>
      </c>
      <c r="Q330">
        <v>0.86</v>
      </c>
      <c r="R330">
        <v>0.85</v>
      </c>
      <c r="S330">
        <v>65</v>
      </c>
      <c r="T330">
        <v>2.8</v>
      </c>
      <c r="U330">
        <v>0.38</v>
      </c>
      <c r="V330">
        <v>6.9</v>
      </c>
      <c r="W330">
        <v>286.8</v>
      </c>
      <c r="X330">
        <v>0.04</v>
      </c>
      <c r="Y330">
        <v>65.2</v>
      </c>
      <c r="Z330">
        <v>15.4</v>
      </c>
      <c r="AA330">
        <v>80.599999999999994</v>
      </c>
      <c r="AB330">
        <v>72.7</v>
      </c>
      <c r="AC330">
        <v>3.4</v>
      </c>
      <c r="AD330">
        <v>0.45</v>
      </c>
      <c r="AE330">
        <v>7.5</v>
      </c>
      <c r="AF330">
        <v>315.10000000000002</v>
      </c>
      <c r="AG330">
        <v>0.05</v>
      </c>
      <c r="AH330">
        <v>73</v>
      </c>
      <c r="AI330">
        <v>16.899999999999999</v>
      </c>
      <c r="AJ330">
        <v>89.9</v>
      </c>
      <c r="AK330">
        <v>52.4</v>
      </c>
      <c r="AL330">
        <v>2.2000000000000002</v>
      </c>
      <c r="AM330">
        <v>0.3</v>
      </c>
      <c r="AN330">
        <v>5.0999999999999996</v>
      </c>
      <c r="AO330">
        <v>231.3</v>
      </c>
      <c r="AP330">
        <v>0.03</v>
      </c>
      <c r="AQ330">
        <v>52.6</v>
      </c>
      <c r="AR330">
        <v>12</v>
      </c>
      <c r="AS330">
        <v>64.599999999999994</v>
      </c>
      <c r="AT330">
        <v>325.39999999999998</v>
      </c>
      <c r="AU330">
        <v>19.600000000000001</v>
      </c>
      <c r="AV330">
        <v>2.74</v>
      </c>
      <c r="AW330">
        <v>27.3</v>
      </c>
      <c r="AX330">
        <v>1231.5</v>
      </c>
      <c r="AY330">
        <v>0.19</v>
      </c>
      <c r="AZ330">
        <v>326.8</v>
      </c>
      <c r="BA330">
        <v>64.099999999999994</v>
      </c>
      <c r="BB330">
        <v>390.8</v>
      </c>
      <c r="BC330">
        <v>35440284.200000003</v>
      </c>
      <c r="BD330">
        <v>1543.8</v>
      </c>
      <c r="BE330">
        <v>204</v>
      </c>
      <c r="BF330">
        <v>3752591.8</v>
      </c>
      <c r="BG330">
        <v>156583.9</v>
      </c>
      <c r="BH330">
        <v>24.2</v>
      </c>
      <c r="BI330">
        <v>35541988</v>
      </c>
      <c r="BJ330">
        <v>8425392.4000000004</v>
      </c>
      <c r="BK330">
        <v>43967380.399999999</v>
      </c>
      <c r="BL330">
        <v>0</v>
      </c>
      <c r="BM330">
        <v>13.52</v>
      </c>
      <c r="BN330">
        <v>10.57</v>
      </c>
      <c r="BO330">
        <v>0</v>
      </c>
      <c r="BP330">
        <v>24.09</v>
      </c>
      <c r="BQ330">
        <v>14.7</v>
      </c>
      <c r="BR330">
        <v>11.81</v>
      </c>
      <c r="BS330">
        <v>0</v>
      </c>
      <c r="BT330">
        <v>26.51</v>
      </c>
      <c r="BU330">
        <v>551012700</v>
      </c>
      <c r="BV330">
        <v>425309000</v>
      </c>
      <c r="BW330">
        <v>13769162</v>
      </c>
      <c r="BX330">
        <v>1336461.3999999999</v>
      </c>
      <c r="BY330">
        <v>0</v>
      </c>
      <c r="BZ330">
        <v>0</v>
      </c>
      <c r="CA330">
        <v>9209138</v>
      </c>
      <c r="CB330">
        <v>0</v>
      </c>
      <c r="CC330">
        <v>0</v>
      </c>
      <c r="CD330">
        <v>13978798</v>
      </c>
      <c r="CE330">
        <v>65773784</v>
      </c>
      <c r="CF330">
        <v>0</v>
      </c>
      <c r="CG330">
        <v>920870.7</v>
      </c>
      <c r="CH330">
        <v>0</v>
      </c>
      <c r="CI330">
        <v>703638.6</v>
      </c>
      <c r="CJ330">
        <v>33279494</v>
      </c>
      <c r="CK330">
        <v>704045.2</v>
      </c>
      <c r="CL330">
        <v>7079.1</v>
      </c>
      <c r="CM330">
        <v>0</v>
      </c>
      <c r="CN330">
        <v>124301670</v>
      </c>
      <c r="CO330">
        <v>287028540</v>
      </c>
      <c r="CP330">
        <v>0</v>
      </c>
      <c r="CQ330">
        <v>10049.700000000001</v>
      </c>
      <c r="CR330">
        <v>260.5</v>
      </c>
      <c r="CS330">
        <v>0</v>
      </c>
      <c r="CT330">
        <v>14507.6</v>
      </c>
      <c r="CU330">
        <v>0</v>
      </c>
      <c r="CV330">
        <v>0</v>
      </c>
      <c r="CW330">
        <v>9606.2999999999993</v>
      </c>
      <c r="CX330">
        <v>40757.699999999997</v>
      </c>
      <c r="CY330">
        <v>0</v>
      </c>
      <c r="CZ330">
        <v>9184.9</v>
      </c>
      <c r="DA330">
        <v>0</v>
      </c>
      <c r="DB330">
        <v>728.8</v>
      </c>
      <c r="DC330">
        <v>4980</v>
      </c>
      <c r="DD330">
        <v>9008</v>
      </c>
      <c r="DE330">
        <v>5</v>
      </c>
      <c r="DF330">
        <v>0</v>
      </c>
      <c r="DG330">
        <v>59376.7</v>
      </c>
      <c r="DH330">
        <v>0</v>
      </c>
      <c r="DI330">
        <v>86589.7</v>
      </c>
      <c r="DJ330">
        <v>36241.4</v>
      </c>
      <c r="DK330">
        <v>50</v>
      </c>
      <c r="DL330">
        <v>0</v>
      </c>
      <c r="DM330">
        <v>0</v>
      </c>
      <c r="DN330">
        <v>0.04</v>
      </c>
      <c r="DO330">
        <v>0</v>
      </c>
      <c r="DP330">
        <v>0</v>
      </c>
      <c r="DQ330">
        <v>0</v>
      </c>
    </row>
    <row r="331" spans="1:121" x14ac:dyDescent="0.45">
      <c r="A331" t="s">
        <v>215</v>
      </c>
      <c r="B331">
        <v>2035</v>
      </c>
      <c r="C331">
        <v>514958940</v>
      </c>
      <c r="D331">
        <v>33560824</v>
      </c>
      <c r="E331">
        <v>7011.1</v>
      </c>
      <c r="F331">
        <v>7340019.5</v>
      </c>
      <c r="G331">
        <v>555866791.20000005</v>
      </c>
      <c r="H331">
        <v>496448114.39999998</v>
      </c>
      <c r="I331">
        <v>72215464.5</v>
      </c>
      <c r="J331">
        <v>303674000</v>
      </c>
      <c r="K331">
        <v>352063000</v>
      </c>
      <c r="L331">
        <v>3.5900000000000001E-2</v>
      </c>
      <c r="M331">
        <v>5.3900000000000003E-2</v>
      </c>
      <c r="N331">
        <v>0.1409</v>
      </c>
      <c r="O331">
        <v>81620.45</v>
      </c>
      <c r="P331">
        <v>121670.2</v>
      </c>
      <c r="Q331">
        <v>0.9</v>
      </c>
      <c r="R331">
        <v>0.9</v>
      </c>
      <c r="S331">
        <v>45.2</v>
      </c>
      <c r="T331">
        <v>2.1</v>
      </c>
      <c r="U331">
        <v>0.28000000000000003</v>
      </c>
      <c r="V331">
        <v>4.8</v>
      </c>
      <c r="W331">
        <v>196.8</v>
      </c>
      <c r="X331">
        <v>0.03</v>
      </c>
      <c r="Y331">
        <v>45.3</v>
      </c>
      <c r="Z331">
        <v>10.7</v>
      </c>
      <c r="AA331">
        <v>56</v>
      </c>
      <c r="AB331">
        <v>52</v>
      </c>
      <c r="AC331">
        <v>2.5</v>
      </c>
      <c r="AD331">
        <v>0.33</v>
      </c>
      <c r="AE331">
        <v>5.4</v>
      </c>
      <c r="AF331">
        <v>223.4</v>
      </c>
      <c r="AG331">
        <v>0.04</v>
      </c>
      <c r="AH331">
        <v>52.2</v>
      </c>
      <c r="AI331">
        <v>12.1</v>
      </c>
      <c r="AJ331">
        <v>64.3</v>
      </c>
      <c r="AK331">
        <v>75.099999999999994</v>
      </c>
      <c r="AL331">
        <v>3.8</v>
      </c>
      <c r="AM331">
        <v>0.51</v>
      </c>
      <c r="AN331">
        <v>6.8</v>
      </c>
      <c r="AO331">
        <v>315</v>
      </c>
      <c r="AP331">
        <v>0.04</v>
      </c>
      <c r="AQ331">
        <v>75.400000000000006</v>
      </c>
      <c r="AR331">
        <v>16.100000000000001</v>
      </c>
      <c r="AS331">
        <v>91.5</v>
      </c>
      <c r="AT331">
        <v>286.2</v>
      </c>
      <c r="AU331">
        <v>17.600000000000001</v>
      </c>
      <c r="AV331">
        <v>2.46</v>
      </c>
      <c r="AW331">
        <v>23.7</v>
      </c>
      <c r="AX331">
        <v>1074.7</v>
      </c>
      <c r="AY331">
        <v>0.17</v>
      </c>
      <c r="AZ331">
        <v>287.39999999999998</v>
      </c>
      <c r="BA331">
        <v>55.7</v>
      </c>
      <c r="BB331">
        <v>343.1</v>
      </c>
      <c r="BC331">
        <v>26969942.600000001</v>
      </c>
      <c r="BD331">
        <v>1232.0999999999999</v>
      </c>
      <c r="BE331">
        <v>164</v>
      </c>
      <c r="BF331">
        <v>2873134.3</v>
      </c>
      <c r="BG331">
        <v>117638.3</v>
      </c>
      <c r="BH331">
        <v>19.899999999999999</v>
      </c>
      <c r="BI331">
        <v>27051418.300000001</v>
      </c>
      <c r="BJ331">
        <v>6384179.0999999996</v>
      </c>
      <c r="BK331">
        <v>33435597.399999999</v>
      </c>
      <c r="BL331">
        <v>0</v>
      </c>
      <c r="BM331">
        <v>11.49</v>
      </c>
      <c r="BN331">
        <v>14.4</v>
      </c>
      <c r="BO331">
        <v>0</v>
      </c>
      <c r="BP331">
        <v>25.89</v>
      </c>
      <c r="BQ331">
        <v>12.76</v>
      </c>
      <c r="BR331">
        <v>16.54</v>
      </c>
      <c r="BS331">
        <v>0</v>
      </c>
      <c r="BT331">
        <v>29.29</v>
      </c>
      <c r="BU331">
        <v>604576000</v>
      </c>
      <c r="BV331">
        <v>483651330</v>
      </c>
      <c r="BW331">
        <v>28380956</v>
      </c>
      <c r="BX331">
        <v>1225904.8</v>
      </c>
      <c r="BY331">
        <v>0</v>
      </c>
      <c r="BZ331">
        <v>0</v>
      </c>
      <c r="CA331">
        <v>7644959</v>
      </c>
      <c r="CB331">
        <v>0</v>
      </c>
      <c r="CC331">
        <v>0</v>
      </c>
      <c r="CD331">
        <v>19942800</v>
      </c>
      <c r="CE331">
        <v>49042616</v>
      </c>
      <c r="CF331">
        <v>0</v>
      </c>
      <c r="CG331">
        <v>784959.6</v>
      </c>
      <c r="CH331">
        <v>0</v>
      </c>
      <c r="CI331">
        <v>654224.4</v>
      </c>
      <c r="CJ331">
        <v>32694092</v>
      </c>
      <c r="CK331">
        <v>491406.9</v>
      </c>
      <c r="CL331">
        <v>5521.4</v>
      </c>
      <c r="CM331">
        <v>0</v>
      </c>
      <c r="CN331">
        <v>152623120</v>
      </c>
      <c r="CO331">
        <v>311085400</v>
      </c>
      <c r="CP331">
        <v>0</v>
      </c>
      <c r="CQ331">
        <v>17472.2</v>
      </c>
      <c r="CR331">
        <v>260.5</v>
      </c>
      <c r="CS331">
        <v>0</v>
      </c>
      <c r="CT331">
        <v>14507.6</v>
      </c>
      <c r="CU331">
        <v>0</v>
      </c>
      <c r="CV331">
        <v>0</v>
      </c>
      <c r="CW331">
        <v>14229.4</v>
      </c>
      <c r="CX331">
        <v>39774.699999999997</v>
      </c>
      <c r="CY331">
        <v>0</v>
      </c>
      <c r="CZ331">
        <v>9496.9</v>
      </c>
      <c r="DA331">
        <v>0</v>
      </c>
      <c r="DB331">
        <v>728.8</v>
      </c>
      <c r="DC331">
        <v>4980</v>
      </c>
      <c r="DD331">
        <v>7863</v>
      </c>
      <c r="DE331">
        <v>5</v>
      </c>
      <c r="DF331">
        <v>0</v>
      </c>
      <c r="DG331">
        <v>79331.3</v>
      </c>
      <c r="DH331">
        <v>0</v>
      </c>
      <c r="DI331">
        <v>95675.6</v>
      </c>
      <c r="DJ331">
        <v>81109.8</v>
      </c>
      <c r="DK331">
        <v>50</v>
      </c>
      <c r="DL331">
        <v>0</v>
      </c>
      <c r="DM331">
        <v>0</v>
      </c>
      <c r="DN331">
        <v>0.04</v>
      </c>
      <c r="DO331">
        <v>0</v>
      </c>
      <c r="DP331">
        <v>0</v>
      </c>
      <c r="DQ331">
        <v>0</v>
      </c>
    </row>
    <row r="332" spans="1:121" x14ac:dyDescent="0.45">
      <c r="A332" t="s">
        <v>215</v>
      </c>
      <c r="B332">
        <v>2040</v>
      </c>
      <c r="C332">
        <v>555669570</v>
      </c>
      <c r="D332">
        <v>43743930</v>
      </c>
      <c r="E332">
        <v>7414.8</v>
      </c>
      <c r="F332">
        <v>7807978.7000000002</v>
      </c>
      <c r="G332">
        <v>607228872.79999995</v>
      </c>
      <c r="H332">
        <v>535695589.80000001</v>
      </c>
      <c r="I332">
        <v>79413740.200000003</v>
      </c>
      <c r="J332">
        <v>324335100</v>
      </c>
      <c r="K332">
        <v>370220320</v>
      </c>
      <c r="L332">
        <v>3.5900000000000001E-2</v>
      </c>
      <c r="M332">
        <v>5.3900000000000003E-2</v>
      </c>
      <c r="N332">
        <v>0.1409</v>
      </c>
      <c r="O332">
        <v>85163.8</v>
      </c>
      <c r="P332">
        <v>132809.29999999999</v>
      </c>
      <c r="Q332">
        <v>0.92</v>
      </c>
      <c r="R332">
        <v>0.91</v>
      </c>
      <c r="S332">
        <v>38.9</v>
      </c>
      <c r="T332">
        <v>1.8</v>
      </c>
      <c r="U332">
        <v>0.23</v>
      </c>
      <c r="V332">
        <v>4.2</v>
      </c>
      <c r="W332">
        <v>170.8</v>
      </c>
      <c r="X332">
        <v>0.03</v>
      </c>
      <c r="Y332">
        <v>39</v>
      </c>
      <c r="Z332">
        <v>9.3000000000000007</v>
      </c>
      <c r="AA332">
        <v>48.3</v>
      </c>
      <c r="AB332">
        <v>45.8</v>
      </c>
      <c r="AC332">
        <v>2.1</v>
      </c>
      <c r="AD332">
        <v>0.28000000000000003</v>
      </c>
      <c r="AE332">
        <v>4.9000000000000004</v>
      </c>
      <c r="AF332">
        <v>199.2</v>
      </c>
      <c r="AG332">
        <v>0.03</v>
      </c>
      <c r="AH332">
        <v>46</v>
      </c>
      <c r="AI332">
        <v>10.8</v>
      </c>
      <c r="AJ332">
        <v>56.8</v>
      </c>
      <c r="AK332">
        <v>93.1</v>
      </c>
      <c r="AL332">
        <v>4.9000000000000004</v>
      </c>
      <c r="AM332">
        <v>0.66</v>
      </c>
      <c r="AN332">
        <v>8.9</v>
      </c>
      <c r="AO332">
        <v>389</v>
      </c>
      <c r="AP332">
        <v>0.06</v>
      </c>
      <c r="AQ332">
        <v>93.4</v>
      </c>
      <c r="AR332">
        <v>20.5</v>
      </c>
      <c r="AS332">
        <v>113.9</v>
      </c>
      <c r="AT332">
        <v>264.5</v>
      </c>
      <c r="AU332">
        <v>14.9</v>
      </c>
      <c r="AV332">
        <v>2.06</v>
      </c>
      <c r="AW332">
        <v>23.2</v>
      </c>
      <c r="AX332">
        <v>1041.3</v>
      </c>
      <c r="AY332">
        <v>0.15</v>
      </c>
      <c r="AZ332">
        <v>265.5</v>
      </c>
      <c r="BA332">
        <v>54.2</v>
      </c>
      <c r="BB332">
        <v>319.7</v>
      </c>
      <c r="BC332">
        <v>25107925.199999999</v>
      </c>
      <c r="BD332">
        <v>1127.7</v>
      </c>
      <c r="BE332">
        <v>149.4</v>
      </c>
      <c r="BF332">
        <v>2708319.6</v>
      </c>
      <c r="BG332">
        <v>110366.6</v>
      </c>
      <c r="BH332">
        <v>18.8</v>
      </c>
      <c r="BI332">
        <v>25182325.600000001</v>
      </c>
      <c r="BJ332">
        <v>6002372.7000000002</v>
      </c>
      <c r="BK332">
        <v>31184698.399999999</v>
      </c>
      <c r="BL332">
        <v>0</v>
      </c>
      <c r="BM332">
        <v>10.98</v>
      </c>
      <c r="BN332">
        <v>14.94</v>
      </c>
      <c r="BO332">
        <v>0</v>
      </c>
      <c r="BP332">
        <v>25.93</v>
      </c>
      <c r="BQ332">
        <v>12.34</v>
      </c>
      <c r="BR332">
        <v>17.36</v>
      </c>
      <c r="BS332">
        <v>0</v>
      </c>
      <c r="BT332">
        <v>29.7</v>
      </c>
      <c r="BU332">
        <v>653528260</v>
      </c>
      <c r="BV332">
        <v>527815100</v>
      </c>
      <c r="BW332">
        <v>37100460</v>
      </c>
      <c r="BX332">
        <v>1112393.8999999999</v>
      </c>
      <c r="BY332">
        <v>0</v>
      </c>
      <c r="BZ332">
        <v>0</v>
      </c>
      <c r="CA332">
        <v>6937382.5</v>
      </c>
      <c r="CB332">
        <v>0</v>
      </c>
      <c r="CC332">
        <v>0</v>
      </c>
      <c r="CD332">
        <v>20634032</v>
      </c>
      <c r="CE332">
        <v>46036788</v>
      </c>
      <c r="CF332">
        <v>0</v>
      </c>
      <c r="CG332">
        <v>872134.2</v>
      </c>
      <c r="CH332">
        <v>0</v>
      </c>
      <c r="CI332">
        <v>639838.30000000005</v>
      </c>
      <c r="CJ332">
        <v>32631706</v>
      </c>
      <c r="CK332">
        <v>376564.3</v>
      </c>
      <c r="CL332">
        <v>5864.6</v>
      </c>
      <c r="CM332">
        <v>0</v>
      </c>
      <c r="CN332">
        <v>159138780</v>
      </c>
      <c r="CO332">
        <v>348042300</v>
      </c>
      <c r="CP332">
        <v>0</v>
      </c>
      <c r="CQ332">
        <v>22582</v>
      </c>
      <c r="CR332">
        <v>260.5</v>
      </c>
      <c r="CS332">
        <v>0</v>
      </c>
      <c r="CT332">
        <v>12422.6</v>
      </c>
      <c r="CU332">
        <v>0</v>
      </c>
      <c r="CV332">
        <v>0</v>
      </c>
      <c r="CW332">
        <v>15089.6</v>
      </c>
      <c r="CX332">
        <v>39032.699999999997</v>
      </c>
      <c r="CY332">
        <v>0</v>
      </c>
      <c r="CZ332">
        <v>10494.7</v>
      </c>
      <c r="DA332">
        <v>0</v>
      </c>
      <c r="DB332">
        <v>728.8</v>
      </c>
      <c r="DC332">
        <v>4980</v>
      </c>
      <c r="DD332">
        <v>6499.3</v>
      </c>
      <c r="DE332">
        <v>5</v>
      </c>
      <c r="DF332">
        <v>0</v>
      </c>
      <c r="DG332">
        <v>86301.9</v>
      </c>
      <c r="DH332">
        <v>0</v>
      </c>
      <c r="DI332">
        <v>108101.8</v>
      </c>
      <c r="DJ332">
        <v>101013.5</v>
      </c>
      <c r="DK332">
        <v>50</v>
      </c>
      <c r="DL332">
        <v>0</v>
      </c>
      <c r="DM332">
        <v>0</v>
      </c>
      <c r="DN332">
        <v>0.04</v>
      </c>
      <c r="DO332">
        <v>0</v>
      </c>
      <c r="DP332">
        <v>0</v>
      </c>
      <c r="DQ332">
        <v>0</v>
      </c>
    </row>
    <row r="333" spans="1:121" x14ac:dyDescent="0.45">
      <c r="A333" t="s">
        <v>215</v>
      </c>
      <c r="B333">
        <v>2045</v>
      </c>
      <c r="C333">
        <v>592782660</v>
      </c>
      <c r="D333">
        <v>54588096</v>
      </c>
      <c r="E333">
        <v>7338.6</v>
      </c>
      <c r="F333">
        <v>7917402.5</v>
      </c>
      <c r="G333">
        <v>655295470.60000002</v>
      </c>
      <c r="H333">
        <v>571474680.10000002</v>
      </c>
      <c r="I333">
        <v>80309663.700000003</v>
      </c>
      <c r="J333">
        <v>332693800</v>
      </c>
      <c r="K333">
        <v>373857920</v>
      </c>
      <c r="L333">
        <v>3.5900000000000001E-2</v>
      </c>
      <c r="M333">
        <v>5.3900000000000003E-2</v>
      </c>
      <c r="N333">
        <v>0.1409</v>
      </c>
      <c r="O333">
        <v>85488.83</v>
      </c>
      <c r="P333">
        <v>142441.20000000001</v>
      </c>
      <c r="Q333">
        <v>0.92</v>
      </c>
      <c r="R333">
        <v>0.91</v>
      </c>
      <c r="S333">
        <v>38</v>
      </c>
      <c r="T333">
        <v>1.5</v>
      </c>
      <c r="U333">
        <v>0.2</v>
      </c>
      <c r="V333">
        <v>4</v>
      </c>
      <c r="W333">
        <v>173.3</v>
      </c>
      <c r="X333">
        <v>0.02</v>
      </c>
      <c r="Y333">
        <v>38.1</v>
      </c>
      <c r="Z333">
        <v>9.1999999999999993</v>
      </c>
      <c r="AA333">
        <v>47.3</v>
      </c>
      <c r="AB333">
        <v>44.8</v>
      </c>
      <c r="AC333">
        <v>1.8</v>
      </c>
      <c r="AD333">
        <v>0.24</v>
      </c>
      <c r="AE333">
        <v>4.7</v>
      </c>
      <c r="AF333">
        <v>202.8</v>
      </c>
      <c r="AG333">
        <v>0.03</v>
      </c>
      <c r="AH333">
        <v>44.9</v>
      </c>
      <c r="AI333">
        <v>10.7</v>
      </c>
      <c r="AJ333">
        <v>55.6</v>
      </c>
      <c r="AK333">
        <v>83.3</v>
      </c>
      <c r="AL333">
        <v>4.2</v>
      </c>
      <c r="AM333">
        <v>0.56000000000000005</v>
      </c>
      <c r="AN333">
        <v>8.9</v>
      </c>
      <c r="AO333">
        <v>355.9</v>
      </c>
      <c r="AP333">
        <v>7.0000000000000007E-2</v>
      </c>
      <c r="AQ333">
        <v>83.6</v>
      </c>
      <c r="AR333">
        <v>19.5</v>
      </c>
      <c r="AS333">
        <v>103.1</v>
      </c>
      <c r="AT333">
        <v>232.5</v>
      </c>
      <c r="AU333">
        <v>11.3</v>
      </c>
      <c r="AV333">
        <v>1.52</v>
      </c>
      <c r="AW333">
        <v>21.9</v>
      </c>
      <c r="AX333">
        <v>977.1</v>
      </c>
      <c r="AY333">
        <v>0.13</v>
      </c>
      <c r="AZ333">
        <v>233.3</v>
      </c>
      <c r="BA333">
        <v>51.1</v>
      </c>
      <c r="BB333">
        <v>284.3</v>
      </c>
      <c r="BC333">
        <v>26094768</v>
      </c>
      <c r="BD333">
        <v>1043.3</v>
      </c>
      <c r="BE333">
        <v>134.6</v>
      </c>
      <c r="BF333">
        <v>2756704.1</v>
      </c>
      <c r="BG333">
        <v>119104.9</v>
      </c>
      <c r="BH333">
        <v>15.2</v>
      </c>
      <c r="BI333">
        <v>26162608.300000001</v>
      </c>
      <c r="BJ333">
        <v>6310180.5999999996</v>
      </c>
      <c r="BK333">
        <v>32472789</v>
      </c>
      <c r="BL333">
        <v>0</v>
      </c>
      <c r="BM333">
        <v>9.86</v>
      </c>
      <c r="BN333">
        <v>14.57</v>
      </c>
      <c r="BO333">
        <v>0</v>
      </c>
      <c r="BP333">
        <v>24.43</v>
      </c>
      <c r="BQ333">
        <v>11.23</v>
      </c>
      <c r="BR333">
        <v>17.100000000000001</v>
      </c>
      <c r="BS333">
        <v>0</v>
      </c>
      <c r="BT333">
        <v>28.33</v>
      </c>
      <c r="BU333">
        <v>696932400</v>
      </c>
      <c r="BV333">
        <v>574985800</v>
      </c>
      <c r="BW333">
        <v>46354810</v>
      </c>
      <c r="BX333">
        <v>1038006.1</v>
      </c>
      <c r="BY333">
        <v>0</v>
      </c>
      <c r="BZ333">
        <v>0</v>
      </c>
      <c r="CA333">
        <v>6006679.5</v>
      </c>
      <c r="CB333">
        <v>0</v>
      </c>
      <c r="CC333">
        <v>0</v>
      </c>
      <c r="CD333">
        <v>21690310</v>
      </c>
      <c r="CE333">
        <v>50182108</v>
      </c>
      <c r="CF333">
        <v>0</v>
      </c>
      <c r="CG333">
        <v>2039143.8</v>
      </c>
      <c r="CH333">
        <v>0</v>
      </c>
      <c r="CI333">
        <v>614324.80000000005</v>
      </c>
      <c r="CJ333">
        <v>15603870</v>
      </c>
      <c r="CK333">
        <v>101717.4</v>
      </c>
      <c r="CL333">
        <v>5947.3</v>
      </c>
      <c r="CM333">
        <v>0</v>
      </c>
      <c r="CN333">
        <v>185508510</v>
      </c>
      <c r="CO333">
        <v>367786980</v>
      </c>
      <c r="CP333">
        <v>0</v>
      </c>
      <c r="CQ333">
        <v>27484.799999999999</v>
      </c>
      <c r="CR333">
        <v>260.5</v>
      </c>
      <c r="CS333">
        <v>0</v>
      </c>
      <c r="CT333">
        <v>9908.6</v>
      </c>
      <c r="CU333">
        <v>0</v>
      </c>
      <c r="CV333">
        <v>0</v>
      </c>
      <c r="CW333">
        <v>16457.8</v>
      </c>
      <c r="CX333">
        <v>37770.6</v>
      </c>
      <c r="CY333">
        <v>0</v>
      </c>
      <c r="CZ333">
        <v>20718.5</v>
      </c>
      <c r="DA333">
        <v>0</v>
      </c>
      <c r="DB333">
        <v>728.8</v>
      </c>
      <c r="DC333">
        <v>2400</v>
      </c>
      <c r="DD333">
        <v>3896.5</v>
      </c>
      <c r="DE333">
        <v>5</v>
      </c>
      <c r="DF333">
        <v>0</v>
      </c>
      <c r="DG333">
        <v>103481.8</v>
      </c>
      <c r="DH333">
        <v>0</v>
      </c>
      <c r="DI333">
        <v>113954.7</v>
      </c>
      <c r="DJ333">
        <v>125135.6</v>
      </c>
      <c r="DK333">
        <v>50</v>
      </c>
      <c r="DL333">
        <v>0</v>
      </c>
      <c r="DM333">
        <v>0</v>
      </c>
      <c r="DN333">
        <v>0.03</v>
      </c>
      <c r="DO333">
        <v>0</v>
      </c>
      <c r="DP333">
        <v>0</v>
      </c>
      <c r="DQ333">
        <v>0</v>
      </c>
    </row>
    <row r="334" spans="1:121" x14ac:dyDescent="0.45">
      <c r="A334" t="s">
        <v>215</v>
      </c>
      <c r="B334">
        <v>2050</v>
      </c>
      <c r="C334">
        <v>628118140</v>
      </c>
      <c r="D334">
        <v>53343944</v>
      </c>
      <c r="E334">
        <v>6501.4</v>
      </c>
      <c r="F334">
        <v>7943484.4000000004</v>
      </c>
      <c r="G334">
        <v>689412053.89999998</v>
      </c>
      <c r="H334">
        <v>605539849.79999995</v>
      </c>
      <c r="I334">
        <v>46665484.899999999</v>
      </c>
      <c r="J334">
        <v>328706530</v>
      </c>
      <c r="K334">
        <v>385884000</v>
      </c>
      <c r="L334">
        <v>3.5900000000000001E-2</v>
      </c>
      <c r="M334">
        <v>5.3900000000000003E-2</v>
      </c>
      <c r="N334">
        <v>0.14080000000000001</v>
      </c>
      <c r="O334">
        <v>85291.47</v>
      </c>
      <c r="P334">
        <v>151031.9</v>
      </c>
      <c r="Q334">
        <v>0.92</v>
      </c>
      <c r="R334">
        <v>0.91</v>
      </c>
      <c r="S334">
        <v>36.200000000000003</v>
      </c>
      <c r="T334">
        <v>1.5</v>
      </c>
      <c r="U334">
        <v>0.2</v>
      </c>
      <c r="V334">
        <v>3.5</v>
      </c>
      <c r="W334">
        <v>162.19999999999999</v>
      </c>
      <c r="X334">
        <v>0.02</v>
      </c>
      <c r="Y334">
        <v>36.299999999999997</v>
      </c>
      <c r="Z334">
        <v>8.4</v>
      </c>
      <c r="AA334">
        <v>44.6</v>
      </c>
      <c r="AB334">
        <v>42.2</v>
      </c>
      <c r="AC334">
        <v>1.8</v>
      </c>
      <c r="AD334">
        <v>0.24</v>
      </c>
      <c r="AE334">
        <v>4.0999999999999996</v>
      </c>
      <c r="AF334">
        <v>187.9</v>
      </c>
      <c r="AG334">
        <v>0.02</v>
      </c>
      <c r="AH334">
        <v>42.3</v>
      </c>
      <c r="AI334">
        <v>9.6999999999999993</v>
      </c>
      <c r="AJ334">
        <v>52</v>
      </c>
      <c r="AK334">
        <v>63.9</v>
      </c>
      <c r="AL334">
        <v>2.9</v>
      </c>
      <c r="AM334">
        <v>0.39</v>
      </c>
      <c r="AN334">
        <v>8.1</v>
      </c>
      <c r="AO334">
        <v>284.5</v>
      </c>
      <c r="AP334">
        <v>0.08</v>
      </c>
      <c r="AQ334">
        <v>64.099999999999994</v>
      </c>
      <c r="AR334">
        <v>16.600000000000001</v>
      </c>
      <c r="AS334">
        <v>80.7</v>
      </c>
      <c r="AT334">
        <v>215.1</v>
      </c>
      <c r="AU334">
        <v>9.8000000000000007</v>
      </c>
      <c r="AV334">
        <v>1.3</v>
      </c>
      <c r="AW334">
        <v>20.5</v>
      </c>
      <c r="AX334">
        <v>935.1</v>
      </c>
      <c r="AY334">
        <v>0.11</v>
      </c>
      <c r="AZ334">
        <v>215.8</v>
      </c>
      <c r="BA334">
        <v>48.4</v>
      </c>
      <c r="BB334">
        <v>264.2</v>
      </c>
      <c r="BC334">
        <v>26631459.199999999</v>
      </c>
      <c r="BD334">
        <v>1118.8</v>
      </c>
      <c r="BE334">
        <v>145.5</v>
      </c>
      <c r="BF334">
        <v>2617725.2999999998</v>
      </c>
      <c r="BG334">
        <v>119694.5</v>
      </c>
      <c r="BH334">
        <v>12.2</v>
      </c>
      <c r="BI334">
        <v>26704521.300000001</v>
      </c>
      <c r="BJ334">
        <v>6187944.7999999998</v>
      </c>
      <c r="BK334">
        <v>32892466.100000001</v>
      </c>
      <c r="BL334">
        <v>0</v>
      </c>
      <c r="BM334">
        <v>8.92</v>
      </c>
      <c r="BN334">
        <v>13.78</v>
      </c>
      <c r="BO334">
        <v>0</v>
      </c>
      <c r="BP334">
        <v>22.71</v>
      </c>
      <c r="BQ334">
        <v>10.119999999999999</v>
      </c>
      <c r="BR334">
        <v>16.03</v>
      </c>
      <c r="BS334">
        <v>0</v>
      </c>
      <c r="BT334">
        <v>26.15</v>
      </c>
      <c r="BU334">
        <v>747193860</v>
      </c>
      <c r="BV334">
        <v>642746560</v>
      </c>
      <c r="BW334">
        <v>45144290</v>
      </c>
      <c r="BX334">
        <v>938394.6</v>
      </c>
      <c r="BY334">
        <v>0</v>
      </c>
      <c r="BZ334">
        <v>0</v>
      </c>
      <c r="CA334">
        <v>6688204</v>
      </c>
      <c r="CB334">
        <v>0</v>
      </c>
      <c r="CC334">
        <v>0</v>
      </c>
      <c r="CD334">
        <v>23645244</v>
      </c>
      <c r="CE334">
        <v>48018624</v>
      </c>
      <c r="CF334">
        <v>0</v>
      </c>
      <c r="CG334">
        <v>3062304</v>
      </c>
      <c r="CH334">
        <v>0</v>
      </c>
      <c r="CI334">
        <v>565169.4</v>
      </c>
      <c r="CJ334">
        <v>0</v>
      </c>
      <c r="CK334">
        <v>25100.2</v>
      </c>
      <c r="CL334">
        <v>5226.6000000000004</v>
      </c>
      <c r="CM334">
        <v>0</v>
      </c>
      <c r="CN334">
        <v>182342290</v>
      </c>
      <c r="CO334">
        <v>436759040</v>
      </c>
      <c r="CP334">
        <v>0</v>
      </c>
      <c r="CQ334">
        <v>26425.1</v>
      </c>
      <c r="CR334">
        <v>260.5</v>
      </c>
      <c r="CS334">
        <v>0</v>
      </c>
      <c r="CT334">
        <v>9908.6</v>
      </c>
      <c r="CU334">
        <v>0</v>
      </c>
      <c r="CV334">
        <v>0</v>
      </c>
      <c r="CW334">
        <v>18857.5</v>
      </c>
      <c r="CX334">
        <v>37322.300000000003</v>
      </c>
      <c r="CY334">
        <v>0</v>
      </c>
      <c r="CZ334">
        <v>27789.200000000001</v>
      </c>
      <c r="DA334">
        <v>0</v>
      </c>
      <c r="DB334">
        <v>728.8</v>
      </c>
      <c r="DC334">
        <v>0</v>
      </c>
      <c r="DD334">
        <v>1528.5</v>
      </c>
      <c r="DE334">
        <v>5</v>
      </c>
      <c r="DF334">
        <v>0</v>
      </c>
      <c r="DG334">
        <v>108302.3</v>
      </c>
      <c r="DH334">
        <v>0</v>
      </c>
      <c r="DI334">
        <v>155640.6</v>
      </c>
      <c r="DJ334">
        <v>110532.1</v>
      </c>
      <c r="DK334">
        <v>50</v>
      </c>
      <c r="DL334">
        <v>0</v>
      </c>
      <c r="DM334">
        <v>0</v>
      </c>
      <c r="DN334">
        <v>0.03</v>
      </c>
      <c r="DO334">
        <v>0</v>
      </c>
      <c r="DP334">
        <v>0</v>
      </c>
      <c r="DQ334">
        <v>0</v>
      </c>
    </row>
    <row r="335" spans="1:121" x14ac:dyDescent="0.45">
      <c r="A335" t="s">
        <v>218</v>
      </c>
      <c r="B335">
        <v>2024</v>
      </c>
      <c r="C335">
        <v>34426984</v>
      </c>
      <c r="D335">
        <v>0</v>
      </c>
      <c r="E335">
        <v>0</v>
      </c>
      <c r="F335">
        <v>611062.6</v>
      </c>
      <c r="G335">
        <v>35038048.399999999</v>
      </c>
      <c r="H335">
        <v>33189040.199999999</v>
      </c>
      <c r="I335">
        <v>28816488.399999999</v>
      </c>
      <c r="J335">
        <v>18161794</v>
      </c>
      <c r="K335">
        <v>16343501</v>
      </c>
      <c r="L335">
        <v>3.5999999999999997E-2</v>
      </c>
      <c r="M335">
        <v>5.3999999999999999E-2</v>
      </c>
      <c r="N335">
        <v>0.14349999999999999</v>
      </c>
      <c r="O335">
        <v>55282.239999999998</v>
      </c>
      <c r="P335">
        <v>6472.4</v>
      </c>
      <c r="Q335">
        <v>0.23</v>
      </c>
      <c r="R335">
        <v>0.34</v>
      </c>
      <c r="S335">
        <v>622.1</v>
      </c>
      <c r="T335">
        <v>61.7</v>
      </c>
      <c r="U335">
        <v>8.8800000000000008</v>
      </c>
      <c r="V335">
        <v>28.3</v>
      </c>
      <c r="W335">
        <v>1671.9</v>
      </c>
      <c r="X335">
        <v>0.3</v>
      </c>
      <c r="Y335">
        <v>626.4</v>
      </c>
      <c r="Z335">
        <v>78.2</v>
      </c>
      <c r="AA335">
        <v>704.6</v>
      </c>
      <c r="AB335">
        <v>574</v>
      </c>
      <c r="AC335">
        <v>57.9</v>
      </c>
      <c r="AD335">
        <v>8.35</v>
      </c>
      <c r="AE335">
        <v>25.2</v>
      </c>
      <c r="AF335">
        <v>1510.8</v>
      </c>
      <c r="AG335">
        <v>0.28000000000000003</v>
      </c>
      <c r="AH335">
        <v>578</v>
      </c>
      <c r="AI335">
        <v>70.3</v>
      </c>
      <c r="AJ335">
        <v>648.29999999999995</v>
      </c>
      <c r="AK335">
        <v>296.7</v>
      </c>
      <c r="AL335">
        <v>8.6999999999999993</v>
      </c>
      <c r="AM335">
        <v>1.04</v>
      </c>
      <c r="AN335">
        <v>32.299999999999997</v>
      </c>
      <c r="AO335">
        <v>1453.4</v>
      </c>
      <c r="AP335">
        <v>0.13</v>
      </c>
      <c r="AQ335">
        <v>297.3</v>
      </c>
      <c r="AR335">
        <v>75.599999999999994</v>
      </c>
      <c r="AS335">
        <v>372.9</v>
      </c>
      <c r="AT335">
        <v>727.9</v>
      </c>
      <c r="AU335">
        <v>59.8</v>
      </c>
      <c r="AV335">
        <v>8.51</v>
      </c>
      <c r="AW335">
        <v>44.9</v>
      </c>
      <c r="AX335">
        <v>2321</v>
      </c>
      <c r="AY335">
        <v>0.37</v>
      </c>
      <c r="AZ335">
        <v>732</v>
      </c>
      <c r="BA335">
        <v>114.2</v>
      </c>
      <c r="BB335">
        <v>846.2</v>
      </c>
      <c r="BC335">
        <v>20525646.5</v>
      </c>
      <c r="BD335">
        <v>2035.2</v>
      </c>
      <c r="BE335">
        <v>293.10000000000002</v>
      </c>
      <c r="BF335">
        <v>932025.5</v>
      </c>
      <c r="BG335">
        <v>55148.4</v>
      </c>
      <c r="BH335">
        <v>10</v>
      </c>
      <c r="BI335">
        <v>20666316.699999999</v>
      </c>
      <c r="BJ335">
        <v>2578174.6</v>
      </c>
      <c r="BK335">
        <v>23244491.399999999</v>
      </c>
      <c r="BL335">
        <v>0</v>
      </c>
      <c r="BM335">
        <v>28.47</v>
      </c>
      <c r="BN335">
        <v>9.52</v>
      </c>
      <c r="BO335">
        <v>0</v>
      </c>
      <c r="BP335">
        <v>38</v>
      </c>
      <c r="BQ335">
        <v>30.11</v>
      </c>
      <c r="BR335">
        <v>10.26</v>
      </c>
      <c r="BS335">
        <v>0</v>
      </c>
      <c r="BT335">
        <v>40.369999999999997</v>
      </c>
      <c r="BU335">
        <v>33214444</v>
      </c>
      <c r="BV335">
        <v>6221560</v>
      </c>
      <c r="BW335">
        <v>0</v>
      </c>
      <c r="BX335">
        <v>54711.5</v>
      </c>
      <c r="BY335">
        <v>0</v>
      </c>
      <c r="BZ335">
        <v>0</v>
      </c>
      <c r="CA335">
        <v>16646088</v>
      </c>
      <c r="CB335">
        <v>0</v>
      </c>
      <c r="CC335">
        <v>0</v>
      </c>
      <c r="CD335">
        <v>767344</v>
      </c>
      <c r="CE335">
        <v>8819912</v>
      </c>
      <c r="CF335">
        <v>0</v>
      </c>
      <c r="CG335">
        <v>13951.9</v>
      </c>
      <c r="CH335">
        <v>603193.4</v>
      </c>
      <c r="CI335">
        <v>853725.5</v>
      </c>
      <c r="CJ335">
        <v>0</v>
      </c>
      <c r="CK335">
        <v>1301.7</v>
      </c>
      <c r="CL335">
        <v>0</v>
      </c>
      <c r="CM335">
        <v>0</v>
      </c>
      <c r="CN335">
        <v>4705212</v>
      </c>
      <c r="CO335">
        <v>749004</v>
      </c>
      <c r="CP335">
        <v>0</v>
      </c>
      <c r="CQ335">
        <v>0</v>
      </c>
      <c r="CR335">
        <v>10.6</v>
      </c>
      <c r="CS335">
        <v>0</v>
      </c>
      <c r="CT335">
        <v>2781</v>
      </c>
      <c r="CU335">
        <v>0</v>
      </c>
      <c r="CV335">
        <v>0</v>
      </c>
      <c r="CW335">
        <v>482.1</v>
      </c>
      <c r="CX335">
        <v>1838.4</v>
      </c>
      <c r="CY335">
        <v>0</v>
      </c>
      <c r="CZ335">
        <v>533.1</v>
      </c>
      <c r="DA335">
        <v>81</v>
      </c>
      <c r="DB335">
        <v>270.2</v>
      </c>
      <c r="DC335">
        <v>0</v>
      </c>
      <c r="DD335">
        <v>275.10000000000002</v>
      </c>
      <c r="DE335">
        <v>0</v>
      </c>
      <c r="DF335">
        <v>0</v>
      </c>
      <c r="DG335">
        <v>1812.7</v>
      </c>
      <c r="DH335">
        <v>0</v>
      </c>
      <c r="DI335">
        <v>389.7</v>
      </c>
      <c r="DJ335">
        <v>0</v>
      </c>
      <c r="DK335">
        <v>0</v>
      </c>
      <c r="DL335">
        <v>0</v>
      </c>
      <c r="DM335">
        <v>0</v>
      </c>
      <c r="DN335">
        <v>0</v>
      </c>
      <c r="DO335">
        <v>0</v>
      </c>
      <c r="DP335">
        <v>0</v>
      </c>
      <c r="DQ335">
        <v>0</v>
      </c>
    </row>
    <row r="336" spans="1:121" x14ac:dyDescent="0.45">
      <c r="A336" t="s">
        <v>218</v>
      </c>
      <c r="B336">
        <v>2026</v>
      </c>
      <c r="C336">
        <v>35310600</v>
      </c>
      <c r="D336">
        <v>876570.6</v>
      </c>
      <c r="E336">
        <v>0</v>
      </c>
      <c r="F336">
        <v>750137.5</v>
      </c>
      <c r="G336">
        <v>36937308.399999999</v>
      </c>
      <c r="H336">
        <v>34040880.700000003</v>
      </c>
      <c r="I336">
        <v>27481623.199999999</v>
      </c>
      <c r="J336">
        <v>21734732</v>
      </c>
      <c r="K336">
        <v>19865612</v>
      </c>
      <c r="L336">
        <v>3.5999999999999997E-2</v>
      </c>
      <c r="M336">
        <v>5.3999999999999999E-2</v>
      </c>
      <c r="N336">
        <v>0.14349999999999999</v>
      </c>
      <c r="O336">
        <v>65906.8</v>
      </c>
      <c r="P336">
        <v>6641.3</v>
      </c>
      <c r="Q336">
        <v>0.33</v>
      </c>
      <c r="R336">
        <v>0.44</v>
      </c>
      <c r="S336">
        <v>544.79999999999995</v>
      </c>
      <c r="T336">
        <v>54.3</v>
      </c>
      <c r="U336">
        <v>7.83</v>
      </c>
      <c r="V336">
        <v>24.5</v>
      </c>
      <c r="W336">
        <v>1454.8</v>
      </c>
      <c r="X336">
        <v>0.27</v>
      </c>
      <c r="Y336">
        <v>548.6</v>
      </c>
      <c r="Z336">
        <v>67.900000000000006</v>
      </c>
      <c r="AA336">
        <v>616.5</v>
      </c>
      <c r="AB336">
        <v>490.6</v>
      </c>
      <c r="AC336">
        <v>49.6</v>
      </c>
      <c r="AD336">
        <v>7.15</v>
      </c>
      <c r="AE336">
        <v>21.5</v>
      </c>
      <c r="AF336">
        <v>1288</v>
      </c>
      <c r="AG336">
        <v>0.24</v>
      </c>
      <c r="AH336">
        <v>494.1</v>
      </c>
      <c r="AI336">
        <v>59.9</v>
      </c>
      <c r="AJ336">
        <v>554</v>
      </c>
      <c r="AK336">
        <v>217.8</v>
      </c>
      <c r="AL336">
        <v>7.8</v>
      </c>
      <c r="AM336">
        <v>0.98</v>
      </c>
      <c r="AN336">
        <v>22.4</v>
      </c>
      <c r="AO336">
        <v>1022</v>
      </c>
      <c r="AP336">
        <v>0.1</v>
      </c>
      <c r="AQ336">
        <v>218.3</v>
      </c>
      <c r="AR336">
        <v>52.9</v>
      </c>
      <c r="AS336">
        <v>271.2</v>
      </c>
      <c r="AT336">
        <v>647.70000000000005</v>
      </c>
      <c r="AU336">
        <v>50.1</v>
      </c>
      <c r="AV336">
        <v>7.09</v>
      </c>
      <c r="AW336">
        <v>42.9</v>
      </c>
      <c r="AX336">
        <v>2167.6</v>
      </c>
      <c r="AY336">
        <v>0.33</v>
      </c>
      <c r="AZ336">
        <v>651.20000000000005</v>
      </c>
      <c r="BA336">
        <v>107.6</v>
      </c>
      <c r="BB336">
        <v>758.7</v>
      </c>
      <c r="BC336">
        <v>18967878.699999999</v>
      </c>
      <c r="BD336">
        <v>1891.3</v>
      </c>
      <c r="BE336">
        <v>272.5</v>
      </c>
      <c r="BF336">
        <v>851808.9</v>
      </c>
      <c r="BG336">
        <v>50630.8</v>
      </c>
      <c r="BH336">
        <v>9.1999999999999993</v>
      </c>
      <c r="BI336">
        <v>19098629.399999999</v>
      </c>
      <c r="BJ336">
        <v>2363128.2999999998</v>
      </c>
      <c r="BK336">
        <v>21461757.699999999</v>
      </c>
      <c r="BL336">
        <v>0</v>
      </c>
      <c r="BM336">
        <v>26.37</v>
      </c>
      <c r="BN336">
        <v>11</v>
      </c>
      <c r="BO336">
        <v>0</v>
      </c>
      <c r="BP336">
        <v>37.369999999999997</v>
      </c>
      <c r="BQ336">
        <v>28.14</v>
      </c>
      <c r="BR336">
        <v>12.13</v>
      </c>
      <c r="BS336">
        <v>0</v>
      </c>
      <c r="BT336">
        <v>40.26</v>
      </c>
      <c r="BU336">
        <v>35068204</v>
      </c>
      <c r="BV336">
        <v>9455685</v>
      </c>
      <c r="BW336">
        <v>750455</v>
      </c>
      <c r="BX336">
        <v>52204.2</v>
      </c>
      <c r="BY336">
        <v>0</v>
      </c>
      <c r="BZ336">
        <v>0</v>
      </c>
      <c r="CA336">
        <v>15496477</v>
      </c>
      <c r="CB336">
        <v>0</v>
      </c>
      <c r="CC336">
        <v>0</v>
      </c>
      <c r="CD336">
        <v>891356.5</v>
      </c>
      <c r="CE336">
        <v>7856121</v>
      </c>
      <c r="CF336">
        <v>0</v>
      </c>
      <c r="CG336">
        <v>6218.9</v>
      </c>
      <c r="CH336">
        <v>603193.4</v>
      </c>
      <c r="CI336">
        <v>846913.7</v>
      </c>
      <c r="CJ336">
        <v>0</v>
      </c>
      <c r="CK336">
        <v>935.3</v>
      </c>
      <c r="CL336">
        <v>0</v>
      </c>
      <c r="CM336">
        <v>0</v>
      </c>
      <c r="CN336">
        <v>7819364</v>
      </c>
      <c r="CO336">
        <v>744964.8</v>
      </c>
      <c r="CP336">
        <v>0</v>
      </c>
      <c r="CQ336">
        <v>585.6</v>
      </c>
      <c r="CR336">
        <v>10.6</v>
      </c>
      <c r="CS336">
        <v>0</v>
      </c>
      <c r="CT336">
        <v>2781</v>
      </c>
      <c r="CU336">
        <v>0</v>
      </c>
      <c r="CV336">
        <v>0</v>
      </c>
      <c r="CW336">
        <v>563.79999999999995</v>
      </c>
      <c r="CX336">
        <v>1838.4</v>
      </c>
      <c r="CY336">
        <v>0</v>
      </c>
      <c r="CZ336">
        <v>533.1</v>
      </c>
      <c r="DA336">
        <v>81</v>
      </c>
      <c r="DB336">
        <v>270.2</v>
      </c>
      <c r="DC336">
        <v>0</v>
      </c>
      <c r="DD336">
        <v>275.10000000000002</v>
      </c>
      <c r="DE336">
        <v>0</v>
      </c>
      <c r="DF336">
        <v>0</v>
      </c>
      <c r="DG336">
        <v>2928.3</v>
      </c>
      <c r="DH336">
        <v>0</v>
      </c>
      <c r="DI336">
        <v>389.7</v>
      </c>
      <c r="DJ336">
        <v>2342.4</v>
      </c>
      <c r="DK336">
        <v>0</v>
      </c>
      <c r="DL336">
        <v>0</v>
      </c>
      <c r="DM336">
        <v>0</v>
      </c>
      <c r="DN336">
        <v>0</v>
      </c>
      <c r="DO336">
        <v>0</v>
      </c>
      <c r="DP336">
        <v>0</v>
      </c>
      <c r="DQ336">
        <v>0</v>
      </c>
    </row>
    <row r="337" spans="1:121" x14ac:dyDescent="0.45">
      <c r="A337" t="s">
        <v>218</v>
      </c>
      <c r="B337">
        <v>2028</v>
      </c>
      <c r="C337">
        <v>36350576</v>
      </c>
      <c r="D337">
        <v>978603.2</v>
      </c>
      <c r="E337">
        <v>0</v>
      </c>
      <c r="F337">
        <v>1058476</v>
      </c>
      <c r="G337">
        <v>38387653.299999997</v>
      </c>
      <c r="H337">
        <v>35043462.200000003</v>
      </c>
      <c r="I337">
        <v>28550103.899999999</v>
      </c>
      <c r="J337">
        <v>32970938</v>
      </c>
      <c r="K337">
        <v>25798132</v>
      </c>
      <c r="L337">
        <v>3.5999999999999997E-2</v>
      </c>
      <c r="M337">
        <v>5.3999999999999999E-2</v>
      </c>
      <c r="N337">
        <v>0.14349999999999999</v>
      </c>
      <c r="O337">
        <v>60798.37</v>
      </c>
      <c r="P337">
        <v>6885.8</v>
      </c>
      <c r="Q337">
        <v>0.42</v>
      </c>
      <c r="R337">
        <v>0.62</v>
      </c>
      <c r="S337">
        <v>487.7</v>
      </c>
      <c r="T337">
        <v>49.3</v>
      </c>
      <c r="U337">
        <v>7.1</v>
      </c>
      <c r="V337">
        <v>21.3</v>
      </c>
      <c r="W337">
        <v>1281.4000000000001</v>
      </c>
      <c r="X337">
        <v>0.24</v>
      </c>
      <c r="Y337">
        <v>491.1</v>
      </c>
      <c r="Z337">
        <v>59.6</v>
      </c>
      <c r="AA337">
        <v>550.6</v>
      </c>
      <c r="AB337">
        <v>334</v>
      </c>
      <c r="AC337">
        <v>34.1</v>
      </c>
      <c r="AD337">
        <v>4.92</v>
      </c>
      <c r="AE337">
        <v>14.4</v>
      </c>
      <c r="AF337">
        <v>867.4</v>
      </c>
      <c r="AG337">
        <v>0.16</v>
      </c>
      <c r="AH337">
        <v>336.4</v>
      </c>
      <c r="AI337">
        <v>40.299999999999997</v>
      </c>
      <c r="AJ337">
        <v>376.7</v>
      </c>
      <c r="AK337">
        <v>153.5</v>
      </c>
      <c r="AL337">
        <v>6.7</v>
      </c>
      <c r="AM337">
        <v>0.88</v>
      </c>
      <c r="AN337">
        <v>14.7</v>
      </c>
      <c r="AO337">
        <v>682.3</v>
      </c>
      <c r="AP337">
        <v>7.0000000000000007E-2</v>
      </c>
      <c r="AQ337">
        <v>153.9</v>
      </c>
      <c r="AR337">
        <v>35.1</v>
      </c>
      <c r="AS337">
        <v>189</v>
      </c>
      <c r="AT337">
        <v>579.5</v>
      </c>
      <c r="AU337">
        <v>45.5</v>
      </c>
      <c r="AV337">
        <v>6.44</v>
      </c>
      <c r="AW337">
        <v>38</v>
      </c>
      <c r="AX337">
        <v>1918.3</v>
      </c>
      <c r="AY337">
        <v>0.3</v>
      </c>
      <c r="AZ337">
        <v>582.6</v>
      </c>
      <c r="BA337">
        <v>95.2</v>
      </c>
      <c r="BB337">
        <v>677.9</v>
      </c>
      <c r="BC337">
        <v>15080471.1</v>
      </c>
      <c r="BD337">
        <v>1523.8</v>
      </c>
      <c r="BE337">
        <v>219.8</v>
      </c>
      <c r="BF337">
        <v>659145.5</v>
      </c>
      <c r="BG337">
        <v>39617.9</v>
      </c>
      <c r="BH337">
        <v>7.4</v>
      </c>
      <c r="BI337">
        <v>15185873.4</v>
      </c>
      <c r="BJ337">
        <v>1841766.3999999999</v>
      </c>
      <c r="BK337">
        <v>17027639.800000001</v>
      </c>
      <c r="BL337">
        <v>0</v>
      </c>
      <c r="BM337">
        <v>22.27</v>
      </c>
      <c r="BN337">
        <v>10.11</v>
      </c>
      <c r="BO337">
        <v>0</v>
      </c>
      <c r="BP337">
        <v>32.39</v>
      </c>
      <c r="BQ337">
        <v>23.84</v>
      </c>
      <c r="BR337">
        <v>11.16</v>
      </c>
      <c r="BS337">
        <v>0</v>
      </c>
      <c r="BT337">
        <v>34.99</v>
      </c>
      <c r="BU337">
        <v>31200794</v>
      </c>
      <c r="BV337">
        <v>9837549</v>
      </c>
      <c r="BW337">
        <v>837489.9</v>
      </c>
      <c r="BX337">
        <v>47611.199999999997</v>
      </c>
      <c r="BY337">
        <v>0</v>
      </c>
      <c r="BZ337">
        <v>0</v>
      </c>
      <c r="CA337">
        <v>12543960</v>
      </c>
      <c r="CB337">
        <v>0</v>
      </c>
      <c r="CC337">
        <v>0</v>
      </c>
      <c r="CD337">
        <v>1047066.9</v>
      </c>
      <c r="CE337">
        <v>5703737.5</v>
      </c>
      <c r="CF337">
        <v>0</v>
      </c>
      <c r="CG337">
        <v>2482.9</v>
      </c>
      <c r="CH337">
        <v>1400229.1</v>
      </c>
      <c r="CI337">
        <v>827371.4</v>
      </c>
      <c r="CJ337">
        <v>0</v>
      </c>
      <c r="CK337">
        <v>361.9</v>
      </c>
      <c r="CL337">
        <v>0</v>
      </c>
      <c r="CM337">
        <v>0</v>
      </c>
      <c r="CN337">
        <v>8049535</v>
      </c>
      <c r="CO337">
        <v>740947.2</v>
      </c>
      <c r="CP337">
        <v>0</v>
      </c>
      <c r="CQ337">
        <v>658.1</v>
      </c>
      <c r="CR337">
        <v>10.6</v>
      </c>
      <c r="CS337">
        <v>0</v>
      </c>
      <c r="CT337">
        <v>2781</v>
      </c>
      <c r="CU337">
        <v>0</v>
      </c>
      <c r="CV337">
        <v>0</v>
      </c>
      <c r="CW337">
        <v>665.9</v>
      </c>
      <c r="CX337">
        <v>1838.4</v>
      </c>
      <c r="CY337">
        <v>0</v>
      </c>
      <c r="CZ337">
        <v>533.1</v>
      </c>
      <c r="DA337">
        <v>188</v>
      </c>
      <c r="DB337">
        <v>270.2</v>
      </c>
      <c r="DC337">
        <v>0</v>
      </c>
      <c r="DD337">
        <v>275.10000000000002</v>
      </c>
      <c r="DE337">
        <v>0</v>
      </c>
      <c r="DF337">
        <v>0</v>
      </c>
      <c r="DG337">
        <v>3045.1</v>
      </c>
      <c r="DH337">
        <v>0</v>
      </c>
      <c r="DI337">
        <v>389.7</v>
      </c>
      <c r="DJ337">
        <v>2632.2</v>
      </c>
      <c r="DK337">
        <v>0</v>
      </c>
      <c r="DL337">
        <v>0</v>
      </c>
      <c r="DM337">
        <v>0</v>
      </c>
      <c r="DN337">
        <v>0</v>
      </c>
      <c r="DO337">
        <v>0</v>
      </c>
      <c r="DP337">
        <v>0</v>
      </c>
      <c r="DQ337">
        <v>0</v>
      </c>
    </row>
    <row r="338" spans="1:121" x14ac:dyDescent="0.45">
      <c r="A338" t="s">
        <v>218</v>
      </c>
      <c r="B338">
        <v>2030</v>
      </c>
      <c r="C338">
        <v>37547276</v>
      </c>
      <c r="D338">
        <v>1516275.5</v>
      </c>
      <c r="E338">
        <v>0</v>
      </c>
      <c r="F338">
        <v>1248872</v>
      </c>
      <c r="G338">
        <v>40312424.100000001</v>
      </c>
      <c r="H338">
        <v>36197140.799999997</v>
      </c>
      <c r="I338">
        <v>28972505</v>
      </c>
      <c r="J338">
        <v>39903410</v>
      </c>
      <c r="K338">
        <v>30938964</v>
      </c>
      <c r="L338">
        <v>3.5999999999999997E-2</v>
      </c>
      <c r="M338">
        <v>5.3999999999999999E-2</v>
      </c>
      <c r="N338">
        <v>0.14349999999999999</v>
      </c>
      <c r="O338">
        <v>64191.47</v>
      </c>
      <c r="P338">
        <v>7179.5</v>
      </c>
      <c r="Q338">
        <v>0.47</v>
      </c>
      <c r="R338">
        <v>0.7</v>
      </c>
      <c r="S338">
        <v>446.5</v>
      </c>
      <c r="T338">
        <v>45.9</v>
      </c>
      <c r="U338">
        <v>6.63</v>
      </c>
      <c r="V338">
        <v>18.8</v>
      </c>
      <c r="W338">
        <v>1148.2</v>
      </c>
      <c r="X338">
        <v>0.22</v>
      </c>
      <c r="Y338">
        <v>449.7</v>
      </c>
      <c r="Z338">
        <v>53.1</v>
      </c>
      <c r="AA338">
        <v>502.8</v>
      </c>
      <c r="AB338">
        <v>266.2</v>
      </c>
      <c r="AC338">
        <v>27.6</v>
      </c>
      <c r="AD338">
        <v>3.99</v>
      </c>
      <c r="AE338">
        <v>11</v>
      </c>
      <c r="AF338">
        <v>675.7</v>
      </c>
      <c r="AG338">
        <v>0.13</v>
      </c>
      <c r="AH338">
        <v>268.10000000000002</v>
      </c>
      <c r="AI338">
        <v>31.2</v>
      </c>
      <c r="AJ338">
        <v>299.3</v>
      </c>
      <c r="AK338">
        <v>126.7</v>
      </c>
      <c r="AL338">
        <v>4.3</v>
      </c>
      <c r="AM338">
        <v>0.54</v>
      </c>
      <c r="AN338">
        <v>13.3</v>
      </c>
      <c r="AO338">
        <v>601.5</v>
      </c>
      <c r="AP338">
        <v>0.06</v>
      </c>
      <c r="AQ338">
        <v>127</v>
      </c>
      <c r="AR338">
        <v>31.2</v>
      </c>
      <c r="AS338">
        <v>158.30000000000001</v>
      </c>
      <c r="AT338">
        <v>492.4</v>
      </c>
      <c r="AU338">
        <v>38.799999999999997</v>
      </c>
      <c r="AV338">
        <v>5.49</v>
      </c>
      <c r="AW338">
        <v>32.6</v>
      </c>
      <c r="AX338">
        <v>1632</v>
      </c>
      <c r="AY338">
        <v>0.26</v>
      </c>
      <c r="AZ338">
        <v>495</v>
      </c>
      <c r="BA338">
        <v>81.3</v>
      </c>
      <c r="BB338">
        <v>576.29999999999995</v>
      </c>
      <c r="BC338">
        <v>13855232.300000001</v>
      </c>
      <c r="BD338">
        <v>1424.5</v>
      </c>
      <c r="BE338">
        <v>205.7</v>
      </c>
      <c r="BF338">
        <v>583317.4</v>
      </c>
      <c r="BG338">
        <v>35623.5</v>
      </c>
      <c r="BH338">
        <v>6.8</v>
      </c>
      <c r="BI338">
        <v>13953834.300000001</v>
      </c>
      <c r="BJ338">
        <v>1646747.1</v>
      </c>
      <c r="BK338">
        <v>15600581.4</v>
      </c>
      <c r="BL338">
        <v>0</v>
      </c>
      <c r="BM338">
        <v>20.420000000000002</v>
      </c>
      <c r="BN338">
        <v>10.56</v>
      </c>
      <c r="BO338">
        <v>0</v>
      </c>
      <c r="BP338">
        <v>30.97</v>
      </c>
      <c r="BQ338">
        <v>22.07</v>
      </c>
      <c r="BR338">
        <v>11.82</v>
      </c>
      <c r="BS338">
        <v>0</v>
      </c>
      <c r="BT338">
        <v>33.89</v>
      </c>
      <c r="BU338">
        <v>31318628</v>
      </c>
      <c r="BV338">
        <v>11339919</v>
      </c>
      <c r="BW338">
        <v>1270251.6000000001</v>
      </c>
      <c r="BX338">
        <v>42137.3</v>
      </c>
      <c r="BY338">
        <v>0</v>
      </c>
      <c r="BZ338">
        <v>0</v>
      </c>
      <c r="CA338">
        <v>11774347</v>
      </c>
      <c r="CB338">
        <v>0</v>
      </c>
      <c r="CC338">
        <v>0</v>
      </c>
      <c r="CD338">
        <v>1269273.2</v>
      </c>
      <c r="CE338">
        <v>4675250.5</v>
      </c>
      <c r="CF338">
        <v>0</v>
      </c>
      <c r="CG338">
        <v>3141.1</v>
      </c>
      <c r="CH338">
        <v>1400229.1</v>
      </c>
      <c r="CI338">
        <v>813217.3</v>
      </c>
      <c r="CJ338">
        <v>0</v>
      </c>
      <c r="CK338">
        <v>132.19999999999999</v>
      </c>
      <c r="CL338">
        <v>0</v>
      </c>
      <c r="CM338">
        <v>0</v>
      </c>
      <c r="CN338">
        <v>9333694</v>
      </c>
      <c r="CO338">
        <v>736951.9</v>
      </c>
      <c r="CP338">
        <v>0</v>
      </c>
      <c r="CQ338">
        <v>977.8</v>
      </c>
      <c r="CR338">
        <v>10.6</v>
      </c>
      <c r="CS338">
        <v>0</v>
      </c>
      <c r="CT338">
        <v>2781</v>
      </c>
      <c r="CU338">
        <v>0</v>
      </c>
      <c r="CV338">
        <v>0</v>
      </c>
      <c r="CW338">
        <v>809.8</v>
      </c>
      <c r="CX338">
        <v>1838.4</v>
      </c>
      <c r="CY338">
        <v>0</v>
      </c>
      <c r="CZ338">
        <v>533.1</v>
      </c>
      <c r="DA338">
        <v>188</v>
      </c>
      <c r="DB338">
        <v>270.2</v>
      </c>
      <c r="DC338">
        <v>0</v>
      </c>
      <c r="DD338">
        <v>37.6</v>
      </c>
      <c r="DE338">
        <v>0</v>
      </c>
      <c r="DF338">
        <v>0</v>
      </c>
      <c r="DG338">
        <v>3516</v>
      </c>
      <c r="DH338">
        <v>0</v>
      </c>
      <c r="DI338">
        <v>389.7</v>
      </c>
      <c r="DJ338">
        <v>3911.2</v>
      </c>
      <c r="DK338">
        <v>0</v>
      </c>
      <c r="DL338">
        <v>0</v>
      </c>
      <c r="DM338">
        <v>0</v>
      </c>
      <c r="DN338">
        <v>0</v>
      </c>
      <c r="DO338">
        <v>0</v>
      </c>
      <c r="DP338">
        <v>0</v>
      </c>
      <c r="DQ338">
        <v>0</v>
      </c>
    </row>
    <row r="339" spans="1:121" x14ac:dyDescent="0.45">
      <c r="A339" t="s">
        <v>218</v>
      </c>
      <c r="B339">
        <v>2035</v>
      </c>
      <c r="C339">
        <v>40980500</v>
      </c>
      <c r="D339">
        <v>3744099.5</v>
      </c>
      <c r="E339">
        <v>685662.7</v>
      </c>
      <c r="F339">
        <v>1358874.3</v>
      </c>
      <c r="G339">
        <v>46769137.700000003</v>
      </c>
      <c r="H339">
        <v>39506943.299999997</v>
      </c>
      <c r="I339">
        <v>26991337.100000001</v>
      </c>
      <c r="J339">
        <v>43131932</v>
      </c>
      <c r="K339">
        <v>34464788</v>
      </c>
      <c r="L339">
        <v>3.5900000000000001E-2</v>
      </c>
      <c r="M339">
        <v>5.3999999999999999E-2</v>
      </c>
      <c r="N339">
        <v>0.14349999999999999</v>
      </c>
      <c r="O339">
        <v>88446.29</v>
      </c>
      <c r="P339">
        <v>8020.9</v>
      </c>
      <c r="Q339">
        <v>0.68</v>
      </c>
      <c r="R339">
        <v>0.8</v>
      </c>
      <c r="S339">
        <v>285</v>
      </c>
      <c r="T339">
        <v>30</v>
      </c>
      <c r="U339">
        <v>4.33</v>
      </c>
      <c r="V339">
        <v>11.4</v>
      </c>
      <c r="W339">
        <v>712.2</v>
      </c>
      <c r="X339">
        <v>0.14000000000000001</v>
      </c>
      <c r="Y339">
        <v>287.10000000000002</v>
      </c>
      <c r="Z339">
        <v>32.700000000000003</v>
      </c>
      <c r="AA339">
        <v>319.8</v>
      </c>
      <c r="AB339">
        <v>188.7</v>
      </c>
      <c r="AC339">
        <v>20.100000000000001</v>
      </c>
      <c r="AD339">
        <v>2.92</v>
      </c>
      <c r="AE339">
        <v>7.3</v>
      </c>
      <c r="AF339">
        <v>461.8</v>
      </c>
      <c r="AG339">
        <v>0.09</v>
      </c>
      <c r="AH339">
        <v>190.1</v>
      </c>
      <c r="AI339">
        <v>21.1</v>
      </c>
      <c r="AJ339">
        <v>211.2</v>
      </c>
      <c r="AK339">
        <v>159.30000000000001</v>
      </c>
      <c r="AL339">
        <v>4.8</v>
      </c>
      <c r="AM339">
        <v>0.57999999999999996</v>
      </c>
      <c r="AN339">
        <v>17.3</v>
      </c>
      <c r="AO339">
        <v>776.4</v>
      </c>
      <c r="AP339">
        <v>7.0000000000000007E-2</v>
      </c>
      <c r="AQ339">
        <v>159.6</v>
      </c>
      <c r="AR339">
        <v>40.4</v>
      </c>
      <c r="AS339">
        <v>200</v>
      </c>
      <c r="AT339">
        <v>411.7</v>
      </c>
      <c r="AU339">
        <v>31.8</v>
      </c>
      <c r="AV339">
        <v>4.49</v>
      </c>
      <c r="AW339">
        <v>27.7</v>
      </c>
      <c r="AX339">
        <v>1388</v>
      </c>
      <c r="AY339">
        <v>0.21</v>
      </c>
      <c r="AZ339">
        <v>413.8</v>
      </c>
      <c r="BA339">
        <v>69.099999999999994</v>
      </c>
      <c r="BB339">
        <v>483</v>
      </c>
      <c r="BC339">
        <v>10737337.300000001</v>
      </c>
      <c r="BD339">
        <v>1129.0999999999999</v>
      </c>
      <c r="BE339">
        <v>163.30000000000001</v>
      </c>
      <c r="BF339">
        <v>429395</v>
      </c>
      <c r="BG339">
        <v>26812.6</v>
      </c>
      <c r="BH339">
        <v>5.3</v>
      </c>
      <c r="BI339">
        <v>10815556</v>
      </c>
      <c r="BJ339">
        <v>1229845.8999999999</v>
      </c>
      <c r="BK339">
        <v>12045401.9</v>
      </c>
      <c r="BL339">
        <v>0</v>
      </c>
      <c r="BM339">
        <v>16.760000000000002</v>
      </c>
      <c r="BN339">
        <v>13.78</v>
      </c>
      <c r="BO339">
        <v>0</v>
      </c>
      <c r="BP339">
        <v>30.54</v>
      </c>
      <c r="BQ339">
        <v>18.73</v>
      </c>
      <c r="BR339">
        <v>16.47</v>
      </c>
      <c r="BS339">
        <v>0</v>
      </c>
      <c r="BT339">
        <v>35.200000000000003</v>
      </c>
      <c r="BU339">
        <v>38055980</v>
      </c>
      <c r="BV339">
        <v>19777800</v>
      </c>
      <c r="BW339">
        <v>3181154.2</v>
      </c>
      <c r="BX339">
        <v>36005.4</v>
      </c>
      <c r="BY339">
        <v>0</v>
      </c>
      <c r="BZ339">
        <v>0</v>
      </c>
      <c r="CA339">
        <v>9362836</v>
      </c>
      <c r="CB339">
        <v>0</v>
      </c>
      <c r="CC339">
        <v>0</v>
      </c>
      <c r="CD339">
        <v>1514368.9</v>
      </c>
      <c r="CE339">
        <v>2945462</v>
      </c>
      <c r="CF339">
        <v>0</v>
      </c>
      <c r="CG339">
        <v>2764.9</v>
      </c>
      <c r="CH339">
        <v>1400048.6</v>
      </c>
      <c r="CI339">
        <v>790112</v>
      </c>
      <c r="CJ339">
        <v>0</v>
      </c>
      <c r="CK339">
        <v>154.9</v>
      </c>
      <c r="CL339">
        <v>559641.80000000005</v>
      </c>
      <c r="CM339">
        <v>0</v>
      </c>
      <c r="CN339">
        <v>17536596</v>
      </c>
      <c r="CO339">
        <v>726836.8</v>
      </c>
      <c r="CP339">
        <v>0</v>
      </c>
      <c r="CQ339">
        <v>1910.1</v>
      </c>
      <c r="CR339">
        <v>10.6</v>
      </c>
      <c r="CS339">
        <v>0</v>
      </c>
      <c r="CT339">
        <v>2323</v>
      </c>
      <c r="CU339">
        <v>0</v>
      </c>
      <c r="CV339">
        <v>0</v>
      </c>
      <c r="CW339">
        <v>986.5</v>
      </c>
      <c r="CX339">
        <v>1838.4</v>
      </c>
      <c r="CY339">
        <v>0</v>
      </c>
      <c r="CZ339">
        <v>533.1</v>
      </c>
      <c r="DA339">
        <v>188</v>
      </c>
      <c r="DB339">
        <v>270.2</v>
      </c>
      <c r="DC339">
        <v>0</v>
      </c>
      <c r="DD339">
        <v>37.6</v>
      </c>
      <c r="DE339">
        <v>316.39999999999998</v>
      </c>
      <c r="DF339">
        <v>0</v>
      </c>
      <c r="DG339">
        <v>6349.1</v>
      </c>
      <c r="DH339">
        <v>0</v>
      </c>
      <c r="DI339">
        <v>389.7</v>
      </c>
      <c r="DJ339">
        <v>9443.1</v>
      </c>
      <c r="DK339">
        <v>3164.4</v>
      </c>
      <c r="DL339">
        <v>0</v>
      </c>
      <c r="DM339">
        <v>0</v>
      </c>
      <c r="DN339">
        <v>0</v>
      </c>
      <c r="DO339">
        <v>0</v>
      </c>
      <c r="DP339">
        <v>0</v>
      </c>
      <c r="DQ339">
        <v>0</v>
      </c>
    </row>
    <row r="340" spans="1:121" x14ac:dyDescent="0.45">
      <c r="A340" t="s">
        <v>218</v>
      </c>
      <c r="B340">
        <v>2040</v>
      </c>
      <c r="C340">
        <v>45299668</v>
      </c>
      <c r="D340">
        <v>3924055.2</v>
      </c>
      <c r="E340">
        <v>1824464.2</v>
      </c>
      <c r="F340">
        <v>1382481.9</v>
      </c>
      <c r="G340">
        <v>52430669</v>
      </c>
      <c r="H340">
        <v>43670832</v>
      </c>
      <c r="I340">
        <v>29702442</v>
      </c>
      <c r="J340">
        <v>45459044</v>
      </c>
      <c r="K340">
        <v>33629840</v>
      </c>
      <c r="L340">
        <v>3.5900000000000001E-2</v>
      </c>
      <c r="M340">
        <v>5.3999999999999999E-2</v>
      </c>
      <c r="N340">
        <v>0.14349999999999999</v>
      </c>
      <c r="O340">
        <v>86967.37</v>
      </c>
      <c r="P340">
        <v>8962.5</v>
      </c>
      <c r="Q340">
        <v>0.73</v>
      </c>
      <c r="R340">
        <v>0.84</v>
      </c>
      <c r="S340">
        <v>236.1</v>
      </c>
      <c r="T340">
        <v>24.9</v>
      </c>
      <c r="U340">
        <v>3.61</v>
      </c>
      <c r="V340">
        <v>9.3000000000000007</v>
      </c>
      <c r="W340">
        <v>586</v>
      </c>
      <c r="X340">
        <v>0.12</v>
      </c>
      <c r="Y340">
        <v>237.9</v>
      </c>
      <c r="Z340">
        <v>26.8</v>
      </c>
      <c r="AA340">
        <v>264.7</v>
      </c>
      <c r="AB340">
        <v>148.5</v>
      </c>
      <c r="AC340">
        <v>15.9</v>
      </c>
      <c r="AD340">
        <v>2.2999999999999998</v>
      </c>
      <c r="AE340">
        <v>5.7</v>
      </c>
      <c r="AF340">
        <v>362.8</v>
      </c>
      <c r="AG340">
        <v>7.0000000000000007E-2</v>
      </c>
      <c r="AH340">
        <v>149.6</v>
      </c>
      <c r="AI340">
        <v>16.600000000000001</v>
      </c>
      <c r="AJ340">
        <v>166.1</v>
      </c>
      <c r="AK340">
        <v>193.9</v>
      </c>
      <c r="AL340">
        <v>6.7</v>
      </c>
      <c r="AM340">
        <v>0.83</v>
      </c>
      <c r="AN340">
        <v>20.3</v>
      </c>
      <c r="AO340">
        <v>918.9</v>
      </c>
      <c r="AP340">
        <v>0.09</v>
      </c>
      <c r="AQ340">
        <v>194.3</v>
      </c>
      <c r="AR340">
        <v>47.7</v>
      </c>
      <c r="AS340">
        <v>242</v>
      </c>
      <c r="AT340">
        <v>391</v>
      </c>
      <c r="AU340">
        <v>31</v>
      </c>
      <c r="AV340">
        <v>4.4000000000000004</v>
      </c>
      <c r="AW340">
        <v>25.3</v>
      </c>
      <c r="AX340">
        <v>1289.8</v>
      </c>
      <c r="AY340">
        <v>0.2</v>
      </c>
      <c r="AZ340">
        <v>393.2</v>
      </c>
      <c r="BA340">
        <v>63.8</v>
      </c>
      <c r="BB340">
        <v>457</v>
      </c>
      <c r="BC340">
        <v>9465378.5999999996</v>
      </c>
      <c r="BD340">
        <v>1000.6</v>
      </c>
      <c r="BE340">
        <v>144.69999999999999</v>
      </c>
      <c r="BF340">
        <v>373740.7</v>
      </c>
      <c r="BG340">
        <v>23469</v>
      </c>
      <c r="BH340">
        <v>4.5999999999999996</v>
      </c>
      <c r="BI340">
        <v>9534711.9000000004</v>
      </c>
      <c r="BJ340">
        <v>1074383.8</v>
      </c>
      <c r="BK340">
        <v>10609095.699999999</v>
      </c>
      <c r="BL340">
        <v>0</v>
      </c>
      <c r="BM340">
        <v>14.43</v>
      </c>
      <c r="BN340">
        <v>13.41</v>
      </c>
      <c r="BO340">
        <v>0</v>
      </c>
      <c r="BP340">
        <v>27.84</v>
      </c>
      <c r="BQ340">
        <v>16.29</v>
      </c>
      <c r="BR340">
        <v>16.350000000000001</v>
      </c>
      <c r="BS340">
        <v>0</v>
      </c>
      <c r="BT340">
        <v>32.64</v>
      </c>
      <c r="BU340">
        <v>40544456</v>
      </c>
      <c r="BV340">
        <v>22728226</v>
      </c>
      <c r="BW340">
        <v>3353675.5</v>
      </c>
      <c r="BX340">
        <v>32101.200000000001</v>
      </c>
      <c r="BY340">
        <v>0</v>
      </c>
      <c r="BZ340">
        <v>0</v>
      </c>
      <c r="CA340">
        <v>8319971</v>
      </c>
      <c r="CB340">
        <v>0</v>
      </c>
      <c r="CC340">
        <v>0</v>
      </c>
      <c r="CD340">
        <v>1504774.6</v>
      </c>
      <c r="CE340">
        <v>2525806.5</v>
      </c>
      <c r="CF340">
        <v>0</v>
      </c>
      <c r="CG340">
        <v>1952</v>
      </c>
      <c r="CH340">
        <v>1397188.6</v>
      </c>
      <c r="CI340">
        <v>724579.1</v>
      </c>
      <c r="CJ340">
        <v>0</v>
      </c>
      <c r="CK340">
        <v>104.1</v>
      </c>
      <c r="CL340">
        <v>1460848.6</v>
      </c>
      <c r="CM340">
        <v>0</v>
      </c>
      <c r="CN340">
        <v>20835488</v>
      </c>
      <c r="CO340">
        <v>387965.2</v>
      </c>
      <c r="CP340">
        <v>0</v>
      </c>
      <c r="CQ340">
        <v>2141.8000000000002</v>
      </c>
      <c r="CR340">
        <v>10.6</v>
      </c>
      <c r="CS340">
        <v>0</v>
      </c>
      <c r="CT340">
        <v>2323</v>
      </c>
      <c r="CU340">
        <v>0</v>
      </c>
      <c r="CV340">
        <v>0</v>
      </c>
      <c r="CW340">
        <v>1020.2</v>
      </c>
      <c r="CX340">
        <v>1838.4</v>
      </c>
      <c r="CY340">
        <v>0</v>
      </c>
      <c r="CZ340">
        <v>533.1</v>
      </c>
      <c r="DA340">
        <v>188</v>
      </c>
      <c r="DB340">
        <v>270.2</v>
      </c>
      <c r="DC340">
        <v>0</v>
      </c>
      <c r="DD340">
        <v>23.6</v>
      </c>
      <c r="DE340">
        <v>906.6</v>
      </c>
      <c r="DF340">
        <v>0</v>
      </c>
      <c r="DG340">
        <v>7630.5</v>
      </c>
      <c r="DH340">
        <v>0</v>
      </c>
      <c r="DI340">
        <v>165.8</v>
      </c>
      <c r="DJ340">
        <v>9988.4</v>
      </c>
      <c r="DK340">
        <v>9066</v>
      </c>
      <c r="DL340">
        <v>0</v>
      </c>
      <c r="DM340">
        <v>0</v>
      </c>
      <c r="DN340">
        <v>0</v>
      </c>
      <c r="DO340">
        <v>0</v>
      </c>
      <c r="DP340">
        <v>0</v>
      </c>
      <c r="DQ340">
        <v>0</v>
      </c>
    </row>
    <row r="341" spans="1:121" x14ac:dyDescent="0.45">
      <c r="A341" t="s">
        <v>218</v>
      </c>
      <c r="B341">
        <v>2045</v>
      </c>
      <c r="C341">
        <v>49615820</v>
      </c>
      <c r="D341">
        <v>4903163.5</v>
      </c>
      <c r="E341">
        <v>2056336.4</v>
      </c>
      <c r="F341">
        <v>1396991.1</v>
      </c>
      <c r="G341">
        <v>57972311.799999997</v>
      </c>
      <c r="H341">
        <v>47831791.299999997</v>
      </c>
      <c r="I341">
        <v>32686985.300000001</v>
      </c>
      <c r="J341">
        <v>48363610</v>
      </c>
      <c r="K341">
        <v>31941316</v>
      </c>
      <c r="L341">
        <v>3.5900000000000001E-2</v>
      </c>
      <c r="M341">
        <v>5.3999999999999999E-2</v>
      </c>
      <c r="N341">
        <v>0.14349999999999999</v>
      </c>
      <c r="O341">
        <v>91872.38</v>
      </c>
      <c r="P341">
        <v>9845.6</v>
      </c>
      <c r="Q341">
        <v>0.79</v>
      </c>
      <c r="R341">
        <v>0.89</v>
      </c>
      <c r="S341">
        <v>184.2</v>
      </c>
      <c r="T341">
        <v>19.600000000000001</v>
      </c>
      <c r="U341">
        <v>2.84</v>
      </c>
      <c r="V341">
        <v>7.2</v>
      </c>
      <c r="W341">
        <v>453.1</v>
      </c>
      <c r="X341">
        <v>0.09</v>
      </c>
      <c r="Y341">
        <v>185.6</v>
      </c>
      <c r="Z341">
        <v>20.7</v>
      </c>
      <c r="AA341">
        <v>206.3</v>
      </c>
      <c r="AB341">
        <v>106.7</v>
      </c>
      <c r="AC341">
        <v>11.5</v>
      </c>
      <c r="AD341">
        <v>1.66</v>
      </c>
      <c r="AE341">
        <v>4.0999999999999996</v>
      </c>
      <c r="AF341">
        <v>259.10000000000002</v>
      </c>
      <c r="AG341">
        <v>0.05</v>
      </c>
      <c r="AH341">
        <v>107.5</v>
      </c>
      <c r="AI341">
        <v>11.8</v>
      </c>
      <c r="AJ341">
        <v>119.3</v>
      </c>
      <c r="AK341">
        <v>190.7</v>
      </c>
      <c r="AL341">
        <v>7.2</v>
      </c>
      <c r="AM341">
        <v>0.91</v>
      </c>
      <c r="AN341">
        <v>19.399999999999999</v>
      </c>
      <c r="AO341">
        <v>884.5</v>
      </c>
      <c r="AP341">
        <v>0.09</v>
      </c>
      <c r="AQ341">
        <v>191.2</v>
      </c>
      <c r="AR341">
        <v>45.8</v>
      </c>
      <c r="AS341">
        <v>237</v>
      </c>
      <c r="AT341">
        <v>307.5</v>
      </c>
      <c r="AU341">
        <v>23.3</v>
      </c>
      <c r="AV341">
        <v>3.29</v>
      </c>
      <c r="AW341">
        <v>21.1</v>
      </c>
      <c r="AX341">
        <v>1048</v>
      </c>
      <c r="AY341">
        <v>0.16</v>
      </c>
      <c r="AZ341">
        <v>309.10000000000002</v>
      </c>
      <c r="BA341">
        <v>52.4</v>
      </c>
      <c r="BB341">
        <v>361.5</v>
      </c>
      <c r="BC341">
        <v>7537241.5999999996</v>
      </c>
      <c r="BD341">
        <v>802.6</v>
      </c>
      <c r="BE341">
        <v>116.2</v>
      </c>
      <c r="BF341">
        <v>292390</v>
      </c>
      <c r="BG341">
        <v>18504</v>
      </c>
      <c r="BH341">
        <v>3.7</v>
      </c>
      <c r="BI341">
        <v>7592870.5</v>
      </c>
      <c r="BJ341">
        <v>844818.7</v>
      </c>
      <c r="BK341">
        <v>8437689.1999999993</v>
      </c>
      <c r="BL341">
        <v>0</v>
      </c>
      <c r="BM341">
        <v>11.91</v>
      </c>
      <c r="BN341">
        <v>14.11</v>
      </c>
      <c r="BO341">
        <v>0</v>
      </c>
      <c r="BP341">
        <v>26.02</v>
      </c>
      <c r="BQ341">
        <v>13.66</v>
      </c>
      <c r="BR341">
        <v>17.3</v>
      </c>
      <c r="BS341">
        <v>0</v>
      </c>
      <c r="BT341">
        <v>30.96</v>
      </c>
      <c r="BU341">
        <v>41460410</v>
      </c>
      <c r="BV341">
        <v>25285326</v>
      </c>
      <c r="BW341">
        <v>4169132</v>
      </c>
      <c r="BX341">
        <v>27056.5</v>
      </c>
      <c r="BY341">
        <v>0</v>
      </c>
      <c r="BZ341">
        <v>0</v>
      </c>
      <c r="CA341">
        <v>6680133.5</v>
      </c>
      <c r="CB341">
        <v>0</v>
      </c>
      <c r="CC341">
        <v>0</v>
      </c>
      <c r="CD341">
        <v>1511705.5</v>
      </c>
      <c r="CE341">
        <v>1851507.6</v>
      </c>
      <c r="CF341">
        <v>0</v>
      </c>
      <c r="CG341">
        <v>9767.7999999999993</v>
      </c>
      <c r="CH341">
        <v>1106684.2</v>
      </c>
      <c r="CI341">
        <v>675898</v>
      </c>
      <c r="CJ341">
        <v>0</v>
      </c>
      <c r="CK341">
        <v>54</v>
      </c>
      <c r="CL341">
        <v>1654849</v>
      </c>
      <c r="CM341">
        <v>0</v>
      </c>
      <c r="CN341">
        <v>23643074</v>
      </c>
      <c r="CO341">
        <v>130546.4</v>
      </c>
      <c r="CP341">
        <v>0</v>
      </c>
      <c r="CQ341">
        <v>2671</v>
      </c>
      <c r="CR341">
        <v>10.6</v>
      </c>
      <c r="CS341">
        <v>0</v>
      </c>
      <c r="CT341">
        <v>2230.1</v>
      </c>
      <c r="CU341">
        <v>0</v>
      </c>
      <c r="CV341">
        <v>0</v>
      </c>
      <c r="CW341">
        <v>1054.3</v>
      </c>
      <c r="CX341">
        <v>1838.4</v>
      </c>
      <c r="CY341">
        <v>0</v>
      </c>
      <c r="CZ341">
        <v>1234.3</v>
      </c>
      <c r="DA341">
        <v>149</v>
      </c>
      <c r="DB341">
        <v>270.2</v>
      </c>
      <c r="DC341">
        <v>0</v>
      </c>
      <c r="DD341">
        <v>23.6</v>
      </c>
      <c r="DE341">
        <v>906.6</v>
      </c>
      <c r="DF341">
        <v>0</v>
      </c>
      <c r="DG341">
        <v>8767.5</v>
      </c>
      <c r="DH341">
        <v>0</v>
      </c>
      <c r="DI341">
        <v>63.8</v>
      </c>
      <c r="DJ341">
        <v>12104.9</v>
      </c>
      <c r="DK341">
        <v>9066</v>
      </c>
      <c r="DL341">
        <v>0</v>
      </c>
      <c r="DM341">
        <v>0</v>
      </c>
      <c r="DN341">
        <v>0</v>
      </c>
      <c r="DO341">
        <v>0</v>
      </c>
      <c r="DP341">
        <v>0</v>
      </c>
      <c r="DQ341">
        <v>0</v>
      </c>
    </row>
    <row r="342" spans="1:121" x14ac:dyDescent="0.45">
      <c r="A342" t="s">
        <v>218</v>
      </c>
      <c r="B342">
        <v>2050</v>
      </c>
      <c r="C342">
        <v>53946920</v>
      </c>
      <c r="D342">
        <v>4092895.5</v>
      </c>
      <c r="E342">
        <v>2093465</v>
      </c>
      <c r="F342">
        <v>1415754.5</v>
      </c>
      <c r="G342">
        <v>61549035.399999999</v>
      </c>
      <c r="H342">
        <v>52007126.299999997</v>
      </c>
      <c r="I342">
        <v>36751751.399999999</v>
      </c>
      <c r="J342">
        <v>51124828</v>
      </c>
      <c r="K342">
        <v>29478192</v>
      </c>
      <c r="L342">
        <v>3.5900000000000001E-2</v>
      </c>
      <c r="M342">
        <v>5.3999999999999999E-2</v>
      </c>
      <c r="N342">
        <v>0.14349999999999999</v>
      </c>
      <c r="O342">
        <v>91605.4</v>
      </c>
      <c r="P342">
        <v>10669.1</v>
      </c>
      <c r="Q342">
        <v>0.8</v>
      </c>
      <c r="R342">
        <v>0.9</v>
      </c>
      <c r="S342">
        <v>170.2</v>
      </c>
      <c r="T342">
        <v>17.3</v>
      </c>
      <c r="U342">
        <v>2.5</v>
      </c>
      <c r="V342">
        <v>7.3</v>
      </c>
      <c r="W342">
        <v>443.2</v>
      </c>
      <c r="X342">
        <v>0.08</v>
      </c>
      <c r="Y342">
        <v>171.4</v>
      </c>
      <c r="Z342">
        <v>20.6</v>
      </c>
      <c r="AA342">
        <v>192</v>
      </c>
      <c r="AB342">
        <v>93.5</v>
      </c>
      <c r="AC342">
        <v>9.6</v>
      </c>
      <c r="AD342">
        <v>1.39</v>
      </c>
      <c r="AE342">
        <v>4</v>
      </c>
      <c r="AF342">
        <v>240.6</v>
      </c>
      <c r="AG342">
        <v>0.05</v>
      </c>
      <c r="AH342">
        <v>94.2</v>
      </c>
      <c r="AI342">
        <v>11.1</v>
      </c>
      <c r="AJ342">
        <v>105.3</v>
      </c>
      <c r="AK342">
        <v>200.5</v>
      </c>
      <c r="AL342">
        <v>8.1</v>
      </c>
      <c r="AM342">
        <v>1.05</v>
      </c>
      <c r="AN342">
        <v>19.899999999999999</v>
      </c>
      <c r="AO342">
        <v>911.1</v>
      </c>
      <c r="AP342">
        <v>0.09</v>
      </c>
      <c r="AQ342">
        <v>201</v>
      </c>
      <c r="AR342">
        <v>47.1</v>
      </c>
      <c r="AS342">
        <v>248.1</v>
      </c>
      <c r="AT342">
        <v>309.39999999999998</v>
      </c>
      <c r="AU342">
        <v>21.9</v>
      </c>
      <c r="AV342">
        <v>3.07</v>
      </c>
      <c r="AW342">
        <v>22.5</v>
      </c>
      <c r="AX342">
        <v>1109.0999999999999</v>
      </c>
      <c r="AY342">
        <v>0.16</v>
      </c>
      <c r="AZ342">
        <v>310.89999999999998</v>
      </c>
      <c r="BA342">
        <v>55.6</v>
      </c>
      <c r="BB342">
        <v>366.5</v>
      </c>
      <c r="BC342">
        <v>6682623.2000000002</v>
      </c>
      <c r="BD342">
        <v>681.2</v>
      </c>
      <c r="BE342">
        <v>98.3</v>
      </c>
      <c r="BF342">
        <v>286861.59999999998</v>
      </c>
      <c r="BG342">
        <v>17366.5</v>
      </c>
      <c r="BH342">
        <v>3.3</v>
      </c>
      <c r="BI342">
        <v>6729761.9000000004</v>
      </c>
      <c r="BJ342">
        <v>805275.2</v>
      </c>
      <c r="BK342">
        <v>7535037.0999999996</v>
      </c>
      <c r="BL342">
        <v>0</v>
      </c>
      <c r="BM342">
        <v>13.04</v>
      </c>
      <c r="BN342">
        <v>14.35</v>
      </c>
      <c r="BO342">
        <v>0</v>
      </c>
      <c r="BP342">
        <v>27.38</v>
      </c>
      <c r="BQ342">
        <v>14.8</v>
      </c>
      <c r="BR342">
        <v>17.22</v>
      </c>
      <c r="BS342">
        <v>0</v>
      </c>
      <c r="BT342">
        <v>32.01</v>
      </c>
      <c r="BU342">
        <v>39779380</v>
      </c>
      <c r="BV342">
        <v>24797284</v>
      </c>
      <c r="BW342">
        <v>3481544.8</v>
      </c>
      <c r="BX342">
        <v>27513.1</v>
      </c>
      <c r="BY342">
        <v>0</v>
      </c>
      <c r="BZ342">
        <v>0</v>
      </c>
      <c r="CA342">
        <v>5559333</v>
      </c>
      <c r="CB342">
        <v>0</v>
      </c>
      <c r="CC342">
        <v>0</v>
      </c>
      <c r="CD342">
        <v>1541421.1</v>
      </c>
      <c r="CE342">
        <v>2441466.7999999998</v>
      </c>
      <c r="CF342">
        <v>0</v>
      </c>
      <c r="CG342">
        <v>24583.200000000001</v>
      </c>
      <c r="CH342">
        <v>1106746.2</v>
      </c>
      <c r="CI342">
        <v>698050</v>
      </c>
      <c r="CJ342">
        <v>0</v>
      </c>
      <c r="CK342">
        <v>24.3</v>
      </c>
      <c r="CL342">
        <v>1642835.9</v>
      </c>
      <c r="CM342">
        <v>0</v>
      </c>
      <c r="CN342">
        <v>22883724</v>
      </c>
      <c r="CO342">
        <v>372138.6</v>
      </c>
      <c r="CP342">
        <v>0</v>
      </c>
      <c r="CQ342">
        <v>2422.8000000000002</v>
      </c>
      <c r="CR342">
        <v>10.6</v>
      </c>
      <c r="CS342">
        <v>0</v>
      </c>
      <c r="CT342">
        <v>1780.1</v>
      </c>
      <c r="CU342">
        <v>0</v>
      </c>
      <c r="CV342">
        <v>0</v>
      </c>
      <c r="CW342">
        <v>1105.4000000000001</v>
      </c>
      <c r="CX342">
        <v>1838.4</v>
      </c>
      <c r="CY342">
        <v>0</v>
      </c>
      <c r="CZ342">
        <v>2116.5</v>
      </c>
      <c r="DA342">
        <v>149</v>
      </c>
      <c r="DB342">
        <v>270.2</v>
      </c>
      <c r="DC342">
        <v>0</v>
      </c>
      <c r="DD342">
        <v>11.4</v>
      </c>
      <c r="DE342">
        <v>906.6</v>
      </c>
      <c r="DF342">
        <v>0</v>
      </c>
      <c r="DG342">
        <v>8385.1</v>
      </c>
      <c r="DH342">
        <v>0</v>
      </c>
      <c r="DI342">
        <v>105.2</v>
      </c>
      <c r="DJ342">
        <v>9962.7000000000007</v>
      </c>
      <c r="DK342">
        <v>9066</v>
      </c>
      <c r="DL342">
        <v>0</v>
      </c>
      <c r="DM342">
        <v>0</v>
      </c>
      <c r="DN342">
        <v>0</v>
      </c>
      <c r="DO342">
        <v>0</v>
      </c>
      <c r="DP342">
        <v>0</v>
      </c>
      <c r="DQ342">
        <v>0</v>
      </c>
    </row>
    <row r="343" spans="1:121" x14ac:dyDescent="0.45">
      <c r="A343" t="s">
        <v>224</v>
      </c>
      <c r="B343">
        <v>2024</v>
      </c>
      <c r="C343">
        <v>122335950</v>
      </c>
      <c r="D343">
        <v>224204.9</v>
      </c>
      <c r="E343">
        <v>3129796</v>
      </c>
      <c r="F343">
        <v>972630.5</v>
      </c>
      <c r="G343">
        <v>126662571.90000001</v>
      </c>
      <c r="H343">
        <v>117937224.2</v>
      </c>
      <c r="I343">
        <v>102855736</v>
      </c>
      <c r="J343">
        <v>50391864</v>
      </c>
      <c r="K343">
        <v>33529628</v>
      </c>
      <c r="L343">
        <v>3.5900000000000001E-2</v>
      </c>
      <c r="M343">
        <v>5.3999999999999999E-2</v>
      </c>
      <c r="N343">
        <v>0.14599999999999999</v>
      </c>
      <c r="O343">
        <v>12281.88</v>
      </c>
      <c r="P343">
        <v>26605.3</v>
      </c>
      <c r="Q343">
        <v>0.54</v>
      </c>
      <c r="R343">
        <v>0.47</v>
      </c>
      <c r="S343">
        <v>180.8</v>
      </c>
      <c r="T343">
        <v>4.5</v>
      </c>
      <c r="U343">
        <v>0.5</v>
      </c>
      <c r="V343">
        <v>23.5</v>
      </c>
      <c r="W343">
        <v>918.5</v>
      </c>
      <c r="X343">
        <v>0.14000000000000001</v>
      </c>
      <c r="Y343">
        <v>181.1</v>
      </c>
      <c r="Z343">
        <v>50.9</v>
      </c>
      <c r="AA343">
        <v>232</v>
      </c>
      <c r="AB343">
        <v>269</v>
      </c>
      <c r="AC343">
        <v>14.5</v>
      </c>
      <c r="AD343">
        <v>1.96</v>
      </c>
      <c r="AE343">
        <v>26.3</v>
      </c>
      <c r="AF343">
        <v>1114.3</v>
      </c>
      <c r="AG343">
        <v>0.18</v>
      </c>
      <c r="AH343">
        <v>270</v>
      </c>
      <c r="AI343">
        <v>59.6</v>
      </c>
      <c r="AJ343">
        <v>329.6</v>
      </c>
      <c r="AK343">
        <v>335.1</v>
      </c>
      <c r="AL343">
        <v>25.2</v>
      </c>
      <c r="AM343">
        <v>3.57</v>
      </c>
      <c r="AN343">
        <v>22.6</v>
      </c>
      <c r="AO343">
        <v>1141.3</v>
      </c>
      <c r="AP343">
        <v>0.17</v>
      </c>
      <c r="AQ343">
        <v>336.8</v>
      </c>
      <c r="AR343">
        <v>56.6</v>
      </c>
      <c r="AS343">
        <v>393.5</v>
      </c>
      <c r="AT343">
        <v>744.4</v>
      </c>
      <c r="AU343">
        <v>55.7</v>
      </c>
      <c r="AV343">
        <v>8</v>
      </c>
      <c r="AW343">
        <v>52</v>
      </c>
      <c r="AX343">
        <v>2433.5</v>
      </c>
      <c r="AY343">
        <v>0.45</v>
      </c>
      <c r="AZ343">
        <v>748.3</v>
      </c>
      <c r="BA343">
        <v>124.6</v>
      </c>
      <c r="BB343">
        <v>872.9</v>
      </c>
      <c r="BC343">
        <v>19701887.199999999</v>
      </c>
      <c r="BD343">
        <v>485.3</v>
      </c>
      <c r="BE343">
        <v>54.8</v>
      </c>
      <c r="BF343">
        <v>2561964.5</v>
      </c>
      <c r="BG343">
        <v>100076.4</v>
      </c>
      <c r="BH343">
        <v>14.9</v>
      </c>
      <c r="BI343">
        <v>19731314</v>
      </c>
      <c r="BJ343">
        <v>5548298.7999999998</v>
      </c>
      <c r="BK343">
        <v>25279612.699999999</v>
      </c>
      <c r="BL343">
        <v>0</v>
      </c>
      <c r="BM343">
        <v>32.630000000000003</v>
      </c>
      <c r="BN343">
        <v>2.48</v>
      </c>
      <c r="BO343">
        <v>0</v>
      </c>
      <c r="BP343">
        <v>35.11</v>
      </c>
      <c r="BQ343">
        <v>34.729999999999997</v>
      </c>
      <c r="BR343">
        <v>2.75</v>
      </c>
      <c r="BS343">
        <v>0</v>
      </c>
      <c r="BT343">
        <v>37.479999999999997</v>
      </c>
      <c r="BU343">
        <v>109694380</v>
      </c>
      <c r="BV343">
        <v>23806836</v>
      </c>
      <c r="BW343">
        <v>190573.8</v>
      </c>
      <c r="BX343">
        <v>2300603</v>
      </c>
      <c r="BY343">
        <v>0</v>
      </c>
      <c r="BZ343">
        <v>0</v>
      </c>
      <c r="CA343">
        <v>1111602.6000000001</v>
      </c>
      <c r="CB343">
        <v>0</v>
      </c>
      <c r="CC343">
        <v>0</v>
      </c>
      <c r="CD343">
        <v>700848.6</v>
      </c>
      <c r="CE343">
        <v>49658490</v>
      </c>
      <c r="CF343">
        <v>0</v>
      </c>
      <c r="CG343">
        <v>140183.4</v>
      </c>
      <c r="CH343">
        <v>0</v>
      </c>
      <c r="CI343">
        <v>1430506.8</v>
      </c>
      <c r="CJ343">
        <v>28495450</v>
      </c>
      <c r="CK343">
        <v>25916.3</v>
      </c>
      <c r="CL343">
        <v>2534222.7999999998</v>
      </c>
      <c r="CM343">
        <v>0</v>
      </c>
      <c r="CN343">
        <v>16438221</v>
      </c>
      <c r="CO343">
        <v>326204.90000000002</v>
      </c>
      <c r="CP343">
        <v>6341561.5</v>
      </c>
      <c r="CQ343">
        <v>248.3</v>
      </c>
      <c r="CR343">
        <v>426.7</v>
      </c>
      <c r="CS343">
        <v>0</v>
      </c>
      <c r="CT343">
        <v>877</v>
      </c>
      <c r="CU343">
        <v>0</v>
      </c>
      <c r="CV343">
        <v>0</v>
      </c>
      <c r="CW343">
        <v>486.4</v>
      </c>
      <c r="CX343">
        <v>8973.1</v>
      </c>
      <c r="CY343">
        <v>0</v>
      </c>
      <c r="CZ343">
        <v>4192.3</v>
      </c>
      <c r="DA343">
        <v>0</v>
      </c>
      <c r="DB343">
        <v>865.1</v>
      </c>
      <c r="DC343">
        <v>3568</v>
      </c>
      <c r="DD343">
        <v>1224.9000000000001</v>
      </c>
      <c r="DE343">
        <v>3241</v>
      </c>
      <c r="DF343">
        <v>0</v>
      </c>
      <c r="DG343">
        <v>8004.8</v>
      </c>
      <c r="DH343">
        <v>2500</v>
      </c>
      <c r="DI343">
        <v>104.9</v>
      </c>
      <c r="DJ343">
        <v>496.7</v>
      </c>
      <c r="DK343">
        <v>32410</v>
      </c>
      <c r="DL343">
        <v>0</v>
      </c>
      <c r="DM343">
        <v>0</v>
      </c>
      <c r="DN343">
        <v>0</v>
      </c>
      <c r="DO343">
        <v>0</v>
      </c>
      <c r="DP343">
        <v>0.2</v>
      </c>
      <c r="DQ343">
        <v>0</v>
      </c>
    </row>
    <row r="344" spans="1:121" x14ac:dyDescent="0.45">
      <c r="A344" t="s">
        <v>224</v>
      </c>
      <c r="B344">
        <v>2026</v>
      </c>
      <c r="C344">
        <v>124802800</v>
      </c>
      <c r="D344">
        <v>394958</v>
      </c>
      <c r="E344">
        <v>4449214</v>
      </c>
      <c r="F344">
        <v>972072.6</v>
      </c>
      <c r="G344">
        <v>130619047.90000001</v>
      </c>
      <c r="H344">
        <v>120315395.7</v>
      </c>
      <c r="I344">
        <v>106244522.5</v>
      </c>
      <c r="J344">
        <v>52958410</v>
      </c>
      <c r="K344">
        <v>32005590</v>
      </c>
      <c r="L344">
        <v>3.5900000000000001E-2</v>
      </c>
      <c r="M344">
        <v>5.3999999999999999E-2</v>
      </c>
      <c r="N344">
        <v>0.14599999999999999</v>
      </c>
      <c r="O344">
        <v>45249.760000000002</v>
      </c>
      <c r="P344">
        <v>27271.200000000001</v>
      </c>
      <c r="Q344">
        <v>0.55000000000000004</v>
      </c>
      <c r="R344">
        <v>0.51</v>
      </c>
      <c r="S344">
        <v>174.1</v>
      </c>
      <c r="T344">
        <v>4.2</v>
      </c>
      <c r="U344">
        <v>0.48</v>
      </c>
      <c r="V344">
        <v>22.8</v>
      </c>
      <c r="W344">
        <v>885.7</v>
      </c>
      <c r="X344">
        <v>0.13</v>
      </c>
      <c r="Y344">
        <v>174.3</v>
      </c>
      <c r="Z344">
        <v>49.2</v>
      </c>
      <c r="AA344">
        <v>223.5</v>
      </c>
      <c r="AB344">
        <v>241.5</v>
      </c>
      <c r="AC344">
        <v>12.1</v>
      </c>
      <c r="AD344">
        <v>1.61</v>
      </c>
      <c r="AE344">
        <v>24.9</v>
      </c>
      <c r="AF344">
        <v>1031.5</v>
      </c>
      <c r="AG344">
        <v>0.17</v>
      </c>
      <c r="AH344">
        <v>242.3</v>
      </c>
      <c r="AI344">
        <v>55.7</v>
      </c>
      <c r="AJ344">
        <v>297.89999999999998</v>
      </c>
      <c r="AK344">
        <v>252</v>
      </c>
      <c r="AL344">
        <v>14.6</v>
      </c>
      <c r="AM344">
        <v>2</v>
      </c>
      <c r="AN344">
        <v>20.9</v>
      </c>
      <c r="AO344">
        <v>999.2</v>
      </c>
      <c r="AP344">
        <v>0.12</v>
      </c>
      <c r="AQ344">
        <v>253</v>
      </c>
      <c r="AR344">
        <v>50.7</v>
      </c>
      <c r="AS344">
        <v>303.8</v>
      </c>
      <c r="AT344">
        <v>706.2</v>
      </c>
      <c r="AU344">
        <v>52.3</v>
      </c>
      <c r="AV344">
        <v>7.46</v>
      </c>
      <c r="AW344">
        <v>49.4</v>
      </c>
      <c r="AX344">
        <v>2362.8000000000002</v>
      </c>
      <c r="AY344">
        <v>0.4</v>
      </c>
      <c r="AZ344">
        <v>709.8</v>
      </c>
      <c r="BA344">
        <v>119.9</v>
      </c>
      <c r="BB344">
        <v>829.7</v>
      </c>
      <c r="BC344">
        <v>18927752.300000001</v>
      </c>
      <c r="BD344">
        <v>461</v>
      </c>
      <c r="BE344">
        <v>51.8</v>
      </c>
      <c r="BF344">
        <v>2477442.9</v>
      </c>
      <c r="BG344">
        <v>96334.2</v>
      </c>
      <c r="BH344">
        <v>14.5</v>
      </c>
      <c r="BI344">
        <v>18955642</v>
      </c>
      <c r="BJ344">
        <v>5352162.7</v>
      </c>
      <c r="BK344">
        <v>24307804.699999999</v>
      </c>
      <c r="BL344">
        <v>0</v>
      </c>
      <c r="BM344">
        <v>30.58</v>
      </c>
      <c r="BN344">
        <v>9.0500000000000007</v>
      </c>
      <c r="BO344">
        <v>0</v>
      </c>
      <c r="BP344">
        <v>39.630000000000003</v>
      </c>
      <c r="BQ344">
        <v>32.67</v>
      </c>
      <c r="BR344">
        <v>10.15</v>
      </c>
      <c r="BS344">
        <v>0</v>
      </c>
      <c r="BT344">
        <v>42.82</v>
      </c>
      <c r="BU344">
        <v>109566310</v>
      </c>
      <c r="BV344">
        <v>24374526</v>
      </c>
      <c r="BW344">
        <v>333468.09999999998</v>
      </c>
      <c r="BX344">
        <v>2236164.7999999998</v>
      </c>
      <c r="BY344">
        <v>0</v>
      </c>
      <c r="BZ344">
        <v>0</v>
      </c>
      <c r="CA344">
        <v>1023464.8</v>
      </c>
      <c r="CB344">
        <v>0</v>
      </c>
      <c r="CC344">
        <v>0</v>
      </c>
      <c r="CD344">
        <v>1383402.2</v>
      </c>
      <c r="CE344">
        <v>47913760</v>
      </c>
      <c r="CF344">
        <v>0</v>
      </c>
      <c r="CG344">
        <v>132052.9</v>
      </c>
      <c r="CH344">
        <v>0</v>
      </c>
      <c r="CI344">
        <v>1433028.6</v>
      </c>
      <c r="CJ344">
        <v>28460608</v>
      </c>
      <c r="CK344">
        <v>26130.1</v>
      </c>
      <c r="CL344">
        <v>3633100.5</v>
      </c>
      <c r="CM344">
        <v>0</v>
      </c>
      <c r="CN344">
        <v>16218478</v>
      </c>
      <c r="CO344">
        <v>324445.8</v>
      </c>
      <c r="CP344">
        <v>6448198</v>
      </c>
      <c r="CQ344">
        <v>437.4</v>
      </c>
      <c r="CR344">
        <v>426.7</v>
      </c>
      <c r="CS344">
        <v>0</v>
      </c>
      <c r="CT344">
        <v>877</v>
      </c>
      <c r="CU344">
        <v>0</v>
      </c>
      <c r="CV344">
        <v>0</v>
      </c>
      <c r="CW344">
        <v>960.9</v>
      </c>
      <c r="CX344">
        <v>8973.1</v>
      </c>
      <c r="CY344">
        <v>0</v>
      </c>
      <c r="CZ344">
        <v>4192.3</v>
      </c>
      <c r="DA344">
        <v>0</v>
      </c>
      <c r="DB344">
        <v>865.1</v>
      </c>
      <c r="DC344">
        <v>3568</v>
      </c>
      <c r="DD344">
        <v>1224.9000000000001</v>
      </c>
      <c r="DE344">
        <v>3241</v>
      </c>
      <c r="DF344">
        <v>0</v>
      </c>
      <c r="DG344">
        <v>8005.6</v>
      </c>
      <c r="DH344">
        <v>2500</v>
      </c>
      <c r="DI344">
        <v>104.9</v>
      </c>
      <c r="DJ344">
        <v>874.8</v>
      </c>
      <c r="DK344">
        <v>32410</v>
      </c>
      <c r="DL344">
        <v>0</v>
      </c>
      <c r="DM344">
        <v>0</v>
      </c>
      <c r="DN344">
        <v>0</v>
      </c>
      <c r="DO344">
        <v>0</v>
      </c>
      <c r="DP344">
        <v>0.27</v>
      </c>
      <c r="DQ344">
        <v>0</v>
      </c>
    </row>
    <row r="345" spans="1:121" x14ac:dyDescent="0.45">
      <c r="A345" t="s">
        <v>224</v>
      </c>
      <c r="B345">
        <v>2028</v>
      </c>
      <c r="C345">
        <v>127891750</v>
      </c>
      <c r="D345">
        <v>1126766.8999999999</v>
      </c>
      <c r="E345">
        <v>5801711</v>
      </c>
      <c r="F345">
        <v>1350721.9</v>
      </c>
      <c r="G345">
        <v>136170948.90000001</v>
      </c>
      <c r="H345">
        <v>123293296.90000001</v>
      </c>
      <c r="I345">
        <v>108650553.59999999</v>
      </c>
      <c r="J345">
        <v>72309690</v>
      </c>
      <c r="K345">
        <v>45387404</v>
      </c>
      <c r="L345">
        <v>3.5900000000000001E-2</v>
      </c>
      <c r="M345">
        <v>5.3999999999999999E-2</v>
      </c>
      <c r="N345">
        <v>0.14599999999999999</v>
      </c>
      <c r="O345">
        <v>58630.96</v>
      </c>
      <c r="P345">
        <v>28176.2</v>
      </c>
      <c r="Q345">
        <v>0.57999999999999996</v>
      </c>
      <c r="R345">
        <v>0.56000000000000005</v>
      </c>
      <c r="S345">
        <v>159.6</v>
      </c>
      <c r="T345">
        <v>3.7</v>
      </c>
      <c r="U345">
        <v>0.4</v>
      </c>
      <c r="V345">
        <v>20.8</v>
      </c>
      <c r="W345">
        <v>819.6</v>
      </c>
      <c r="X345">
        <v>0.12</v>
      </c>
      <c r="Y345">
        <v>159.80000000000001</v>
      </c>
      <c r="Z345">
        <v>45.3</v>
      </c>
      <c r="AA345">
        <v>205.1</v>
      </c>
      <c r="AB345">
        <v>201.6</v>
      </c>
      <c r="AC345">
        <v>8.5</v>
      </c>
      <c r="AD345">
        <v>1.1000000000000001</v>
      </c>
      <c r="AE345">
        <v>22.4</v>
      </c>
      <c r="AF345">
        <v>912.4</v>
      </c>
      <c r="AG345">
        <v>0.15</v>
      </c>
      <c r="AH345">
        <v>202.2</v>
      </c>
      <c r="AI345">
        <v>49.6</v>
      </c>
      <c r="AJ345">
        <v>251.8</v>
      </c>
      <c r="AK345">
        <v>189.4</v>
      </c>
      <c r="AL345">
        <v>4.9000000000000004</v>
      </c>
      <c r="AM345">
        <v>0.56000000000000005</v>
      </c>
      <c r="AN345">
        <v>21.2</v>
      </c>
      <c r="AO345">
        <v>947.6</v>
      </c>
      <c r="AP345">
        <v>0.08</v>
      </c>
      <c r="AQ345">
        <v>189.7</v>
      </c>
      <c r="AR345">
        <v>49.5</v>
      </c>
      <c r="AS345">
        <v>239.2</v>
      </c>
      <c r="AT345">
        <v>632.9</v>
      </c>
      <c r="AU345">
        <v>43.1</v>
      </c>
      <c r="AV345">
        <v>6.1</v>
      </c>
      <c r="AW345">
        <v>47.9</v>
      </c>
      <c r="AX345">
        <v>2239.6999999999998</v>
      </c>
      <c r="AY345">
        <v>0.36</v>
      </c>
      <c r="AZ345">
        <v>635.9</v>
      </c>
      <c r="BA345">
        <v>114.7</v>
      </c>
      <c r="BB345">
        <v>750.6</v>
      </c>
      <c r="BC345">
        <v>17289567.899999999</v>
      </c>
      <c r="BD345">
        <v>396.6</v>
      </c>
      <c r="BE345">
        <v>43.6</v>
      </c>
      <c r="BF345">
        <v>2256127.2999999998</v>
      </c>
      <c r="BG345">
        <v>88758.3</v>
      </c>
      <c r="BH345">
        <v>13.5</v>
      </c>
      <c r="BI345">
        <v>17313283.300000001</v>
      </c>
      <c r="BJ345">
        <v>4904803</v>
      </c>
      <c r="BK345">
        <v>22218086.300000001</v>
      </c>
      <c r="BL345">
        <v>0</v>
      </c>
      <c r="BM345">
        <v>27.01</v>
      </c>
      <c r="BN345">
        <v>11.55</v>
      </c>
      <c r="BO345">
        <v>0</v>
      </c>
      <c r="BP345">
        <v>38.549999999999997</v>
      </c>
      <c r="BQ345">
        <v>29.09</v>
      </c>
      <c r="BR345">
        <v>13.16</v>
      </c>
      <c r="BS345">
        <v>0</v>
      </c>
      <c r="BT345">
        <v>42.25</v>
      </c>
      <c r="BU345">
        <v>109119530</v>
      </c>
      <c r="BV345">
        <v>27520396</v>
      </c>
      <c r="BW345">
        <v>964030.7</v>
      </c>
      <c r="BX345">
        <v>760760.6</v>
      </c>
      <c r="BY345">
        <v>0</v>
      </c>
      <c r="BZ345">
        <v>0</v>
      </c>
      <c r="CA345">
        <v>682295.3</v>
      </c>
      <c r="CB345">
        <v>0</v>
      </c>
      <c r="CC345">
        <v>0</v>
      </c>
      <c r="CD345">
        <v>2467751.7999999998</v>
      </c>
      <c r="CE345">
        <v>44586550</v>
      </c>
      <c r="CF345">
        <v>0</v>
      </c>
      <c r="CG345">
        <v>117928.1</v>
      </c>
      <c r="CH345">
        <v>0</v>
      </c>
      <c r="CI345">
        <v>1465995.5</v>
      </c>
      <c r="CJ345">
        <v>28265750</v>
      </c>
      <c r="CK345">
        <v>25716.7</v>
      </c>
      <c r="CL345">
        <v>4730109.5</v>
      </c>
      <c r="CM345">
        <v>0</v>
      </c>
      <c r="CN345">
        <v>17623512</v>
      </c>
      <c r="CO345">
        <v>854621</v>
      </c>
      <c r="CP345">
        <v>6574510</v>
      </c>
      <c r="CQ345">
        <v>920.3</v>
      </c>
      <c r="CR345">
        <v>229.4</v>
      </c>
      <c r="CS345">
        <v>0</v>
      </c>
      <c r="CT345">
        <v>877</v>
      </c>
      <c r="CU345">
        <v>0</v>
      </c>
      <c r="CV345">
        <v>0</v>
      </c>
      <c r="CW345">
        <v>1716.7</v>
      </c>
      <c r="CX345">
        <v>8973.1</v>
      </c>
      <c r="CY345">
        <v>0</v>
      </c>
      <c r="CZ345">
        <v>4192.3</v>
      </c>
      <c r="DA345">
        <v>0</v>
      </c>
      <c r="DB345">
        <v>889.1</v>
      </c>
      <c r="DC345">
        <v>3568</v>
      </c>
      <c r="DD345">
        <v>1224.9000000000001</v>
      </c>
      <c r="DE345">
        <v>3241</v>
      </c>
      <c r="DF345">
        <v>0</v>
      </c>
      <c r="DG345">
        <v>8735.2999999999993</v>
      </c>
      <c r="DH345">
        <v>2500</v>
      </c>
      <c r="DI345">
        <v>259.7</v>
      </c>
      <c r="DJ345">
        <v>2449.5</v>
      </c>
      <c r="DK345">
        <v>32410</v>
      </c>
      <c r="DL345">
        <v>0</v>
      </c>
      <c r="DM345">
        <v>0</v>
      </c>
      <c r="DN345">
        <v>0</v>
      </c>
      <c r="DO345">
        <v>0</v>
      </c>
      <c r="DP345">
        <v>0.33</v>
      </c>
      <c r="DQ345">
        <v>0</v>
      </c>
    </row>
    <row r="346" spans="1:121" x14ac:dyDescent="0.45">
      <c r="A346" t="s">
        <v>224</v>
      </c>
      <c r="B346">
        <v>2030</v>
      </c>
      <c r="C346">
        <v>131495640</v>
      </c>
      <c r="D346">
        <v>2392655</v>
      </c>
      <c r="E346">
        <v>6193195.5</v>
      </c>
      <c r="F346">
        <v>1475554.1</v>
      </c>
      <c r="G346">
        <v>141557041.80000001</v>
      </c>
      <c r="H346">
        <v>126767638.8</v>
      </c>
      <c r="I346">
        <v>110046555.09999999</v>
      </c>
      <c r="J346">
        <v>78995224</v>
      </c>
      <c r="K346">
        <v>48098896</v>
      </c>
      <c r="L346">
        <v>3.5900000000000001E-2</v>
      </c>
      <c r="M346">
        <v>5.3999999999999999E-2</v>
      </c>
      <c r="N346">
        <v>0.14599999999999999</v>
      </c>
      <c r="O346">
        <v>67846.710000000006</v>
      </c>
      <c r="P346">
        <v>29287.3</v>
      </c>
      <c r="Q346">
        <v>0.62</v>
      </c>
      <c r="R346">
        <v>0.6</v>
      </c>
      <c r="S346">
        <v>143.30000000000001</v>
      </c>
      <c r="T346">
        <v>3.2</v>
      </c>
      <c r="U346">
        <v>0.35</v>
      </c>
      <c r="V346">
        <v>18.899999999999999</v>
      </c>
      <c r="W346">
        <v>738.3</v>
      </c>
      <c r="X346">
        <v>0.12</v>
      </c>
      <c r="Y346">
        <v>143.4</v>
      </c>
      <c r="Z346">
        <v>41</v>
      </c>
      <c r="AA346">
        <v>184.4</v>
      </c>
      <c r="AB346">
        <v>180.9</v>
      </c>
      <c r="AC346">
        <v>7.5</v>
      </c>
      <c r="AD346">
        <v>0.97</v>
      </c>
      <c r="AE346">
        <v>20.399999999999999</v>
      </c>
      <c r="AF346">
        <v>822.7</v>
      </c>
      <c r="AG346">
        <v>0.14000000000000001</v>
      </c>
      <c r="AH346">
        <v>181.4</v>
      </c>
      <c r="AI346">
        <v>44.9</v>
      </c>
      <c r="AJ346">
        <v>226.3</v>
      </c>
      <c r="AK346">
        <v>194.1</v>
      </c>
      <c r="AL346">
        <v>6.8</v>
      </c>
      <c r="AM346">
        <v>0.86</v>
      </c>
      <c r="AN346">
        <v>20.100000000000001</v>
      </c>
      <c r="AO346">
        <v>913.9</v>
      </c>
      <c r="AP346">
        <v>0.09</v>
      </c>
      <c r="AQ346">
        <v>194.6</v>
      </c>
      <c r="AR346">
        <v>47.4</v>
      </c>
      <c r="AS346">
        <v>241.9</v>
      </c>
      <c r="AT346">
        <v>589.9</v>
      </c>
      <c r="AU346">
        <v>39.799999999999997</v>
      </c>
      <c r="AV346">
        <v>5.59</v>
      </c>
      <c r="AW346">
        <v>44.7</v>
      </c>
      <c r="AX346">
        <v>2133</v>
      </c>
      <c r="AY346">
        <v>0.32</v>
      </c>
      <c r="AZ346">
        <v>592.6</v>
      </c>
      <c r="BA346">
        <v>108.3</v>
      </c>
      <c r="BB346">
        <v>700.9</v>
      </c>
      <c r="BC346">
        <v>15709758.699999999</v>
      </c>
      <c r="BD346">
        <v>353.1</v>
      </c>
      <c r="BE346">
        <v>38.5</v>
      </c>
      <c r="BF346">
        <v>2077838.4</v>
      </c>
      <c r="BG346">
        <v>80950.2</v>
      </c>
      <c r="BH346">
        <v>12.7</v>
      </c>
      <c r="BI346">
        <v>15730783.300000001</v>
      </c>
      <c r="BJ346">
        <v>4493621.8</v>
      </c>
      <c r="BK346">
        <v>20224405.100000001</v>
      </c>
      <c r="BL346">
        <v>0</v>
      </c>
      <c r="BM346">
        <v>25.7</v>
      </c>
      <c r="BN346">
        <v>13.28</v>
      </c>
      <c r="BO346">
        <v>0</v>
      </c>
      <c r="BP346">
        <v>38.979999999999997</v>
      </c>
      <c r="BQ346">
        <v>27.87</v>
      </c>
      <c r="BR346">
        <v>15.29</v>
      </c>
      <c r="BS346">
        <v>0</v>
      </c>
      <c r="BT346">
        <v>43.16</v>
      </c>
      <c r="BU346">
        <v>110521620</v>
      </c>
      <c r="BV346">
        <v>31510486</v>
      </c>
      <c r="BW346">
        <v>2024452.4</v>
      </c>
      <c r="BX346">
        <v>739733.2</v>
      </c>
      <c r="BY346">
        <v>0</v>
      </c>
      <c r="BZ346">
        <v>0</v>
      </c>
      <c r="CA346">
        <v>552045.4</v>
      </c>
      <c r="CB346">
        <v>0</v>
      </c>
      <c r="CC346">
        <v>0</v>
      </c>
      <c r="CD346">
        <v>4040584.5</v>
      </c>
      <c r="CE346">
        <v>41102320</v>
      </c>
      <c r="CF346">
        <v>0</v>
      </c>
      <c r="CG346">
        <v>78261.399999999994</v>
      </c>
      <c r="CH346">
        <v>0</v>
      </c>
      <c r="CI346">
        <v>1461819.5</v>
      </c>
      <c r="CJ346">
        <v>27973236</v>
      </c>
      <c r="CK346">
        <v>14836.1</v>
      </c>
      <c r="CL346">
        <v>5064430</v>
      </c>
      <c r="CM346">
        <v>0</v>
      </c>
      <c r="CN346">
        <v>20043006</v>
      </c>
      <c r="CO346">
        <v>850012.4</v>
      </c>
      <c r="CP346">
        <v>6576883.5</v>
      </c>
      <c r="CQ346">
        <v>1690.2</v>
      </c>
      <c r="CR346">
        <v>229.4</v>
      </c>
      <c r="CS346">
        <v>0</v>
      </c>
      <c r="CT346">
        <v>877</v>
      </c>
      <c r="CU346">
        <v>0</v>
      </c>
      <c r="CV346">
        <v>0</v>
      </c>
      <c r="CW346">
        <v>2817.4</v>
      </c>
      <c r="CX346">
        <v>8973.1</v>
      </c>
      <c r="CY346">
        <v>0</v>
      </c>
      <c r="CZ346">
        <v>4192.3</v>
      </c>
      <c r="DA346">
        <v>0</v>
      </c>
      <c r="DB346">
        <v>889.1</v>
      </c>
      <c r="DC346">
        <v>3568</v>
      </c>
      <c r="DD346">
        <v>923.9</v>
      </c>
      <c r="DE346">
        <v>3241</v>
      </c>
      <c r="DF346">
        <v>0</v>
      </c>
      <c r="DG346">
        <v>9897.1</v>
      </c>
      <c r="DH346">
        <v>2500</v>
      </c>
      <c r="DI346">
        <v>259.7</v>
      </c>
      <c r="DJ346">
        <v>5529.1</v>
      </c>
      <c r="DK346">
        <v>32410</v>
      </c>
      <c r="DL346">
        <v>0</v>
      </c>
      <c r="DM346">
        <v>0</v>
      </c>
      <c r="DN346">
        <v>0</v>
      </c>
      <c r="DO346">
        <v>0</v>
      </c>
      <c r="DP346">
        <v>0.39</v>
      </c>
      <c r="DQ346">
        <v>0</v>
      </c>
    </row>
    <row r="347" spans="1:121" x14ac:dyDescent="0.45">
      <c r="A347" t="s">
        <v>224</v>
      </c>
      <c r="B347">
        <v>2035</v>
      </c>
      <c r="C347">
        <v>141027490</v>
      </c>
      <c r="D347">
        <v>6833001</v>
      </c>
      <c r="E347">
        <v>6106720</v>
      </c>
      <c r="F347">
        <v>2025675.8</v>
      </c>
      <c r="G347">
        <v>155992885.69999999</v>
      </c>
      <c r="H347">
        <v>135956875.19999999</v>
      </c>
      <c r="I347">
        <v>106987660.40000001</v>
      </c>
      <c r="J347">
        <v>99023944</v>
      </c>
      <c r="K347">
        <v>69869260</v>
      </c>
      <c r="L347">
        <v>3.5900000000000001E-2</v>
      </c>
      <c r="M347">
        <v>5.3999999999999999E-2</v>
      </c>
      <c r="N347">
        <v>0.14599999999999999</v>
      </c>
      <c r="O347">
        <v>87932.5</v>
      </c>
      <c r="P347">
        <v>32350.3</v>
      </c>
      <c r="Q347">
        <v>0.71</v>
      </c>
      <c r="R347">
        <v>0.66</v>
      </c>
      <c r="S347">
        <v>109</v>
      </c>
      <c r="T347">
        <v>2.2000000000000002</v>
      </c>
      <c r="U347">
        <v>0.23</v>
      </c>
      <c r="V347">
        <v>14.9</v>
      </c>
      <c r="W347">
        <v>569.29999999999995</v>
      </c>
      <c r="X347">
        <v>0.09</v>
      </c>
      <c r="Y347">
        <v>109.2</v>
      </c>
      <c r="Z347">
        <v>31.8</v>
      </c>
      <c r="AA347">
        <v>141</v>
      </c>
      <c r="AB347">
        <v>146.30000000000001</v>
      </c>
      <c r="AC347">
        <v>5.3</v>
      </c>
      <c r="AD347">
        <v>0.67</v>
      </c>
      <c r="AE347">
        <v>17.3</v>
      </c>
      <c r="AF347">
        <v>689.6</v>
      </c>
      <c r="AG347">
        <v>0.12</v>
      </c>
      <c r="AH347">
        <v>146.6</v>
      </c>
      <c r="AI347">
        <v>37.9</v>
      </c>
      <c r="AJ347">
        <v>184.5</v>
      </c>
      <c r="AK347">
        <v>184.6</v>
      </c>
      <c r="AL347">
        <v>9.1</v>
      </c>
      <c r="AM347">
        <v>1.21</v>
      </c>
      <c r="AN347">
        <v>16.8</v>
      </c>
      <c r="AO347">
        <v>787.7</v>
      </c>
      <c r="AP347">
        <v>0.09</v>
      </c>
      <c r="AQ347">
        <v>185.2</v>
      </c>
      <c r="AR347">
        <v>40.299999999999997</v>
      </c>
      <c r="AS347">
        <v>225.5</v>
      </c>
      <c r="AT347">
        <v>537.70000000000005</v>
      </c>
      <c r="AU347">
        <v>34.1</v>
      </c>
      <c r="AV347">
        <v>4.7699999999999996</v>
      </c>
      <c r="AW347">
        <v>43</v>
      </c>
      <c r="AX347">
        <v>2004.9</v>
      </c>
      <c r="AY347">
        <v>0.28999999999999998</v>
      </c>
      <c r="AZ347">
        <v>540</v>
      </c>
      <c r="BA347">
        <v>102.8</v>
      </c>
      <c r="BB347">
        <v>642.79999999999995</v>
      </c>
      <c r="BC347">
        <v>13694696.9</v>
      </c>
      <c r="BD347">
        <v>281.89999999999998</v>
      </c>
      <c r="BE347">
        <v>29.5</v>
      </c>
      <c r="BF347">
        <v>1866168.8</v>
      </c>
      <c r="BG347">
        <v>71493.2</v>
      </c>
      <c r="BH347">
        <v>11.7</v>
      </c>
      <c r="BI347">
        <v>13711150.699999999</v>
      </c>
      <c r="BJ347">
        <v>3999865</v>
      </c>
      <c r="BK347">
        <v>17711015.600000001</v>
      </c>
      <c r="BL347">
        <v>0</v>
      </c>
      <c r="BM347">
        <v>23.22</v>
      </c>
      <c r="BN347">
        <v>17.02</v>
      </c>
      <c r="BO347">
        <v>0</v>
      </c>
      <c r="BP347">
        <v>40.24</v>
      </c>
      <c r="BQ347">
        <v>25.52</v>
      </c>
      <c r="BR347">
        <v>20.11</v>
      </c>
      <c r="BS347">
        <v>0</v>
      </c>
      <c r="BT347">
        <v>45.63</v>
      </c>
      <c r="BU347">
        <v>126709550</v>
      </c>
      <c r="BV347">
        <v>49005224</v>
      </c>
      <c r="BW347">
        <v>5850821.5</v>
      </c>
      <c r="BX347">
        <v>701840.4</v>
      </c>
      <c r="BY347">
        <v>0</v>
      </c>
      <c r="BZ347">
        <v>0</v>
      </c>
      <c r="CA347">
        <v>230968.4</v>
      </c>
      <c r="CB347">
        <v>0</v>
      </c>
      <c r="CC347">
        <v>0</v>
      </c>
      <c r="CD347">
        <v>6133289.5</v>
      </c>
      <c r="CE347">
        <v>36682216</v>
      </c>
      <c r="CF347">
        <v>0</v>
      </c>
      <c r="CG347">
        <v>58286.3</v>
      </c>
      <c r="CH347">
        <v>0</v>
      </c>
      <c r="CI347">
        <v>1491730.5</v>
      </c>
      <c r="CJ347">
        <v>27720324</v>
      </c>
      <c r="CK347">
        <v>1611</v>
      </c>
      <c r="CL347">
        <v>4966533</v>
      </c>
      <c r="CM347">
        <v>0</v>
      </c>
      <c r="CN347">
        <v>28450876</v>
      </c>
      <c r="CO347">
        <v>838599</v>
      </c>
      <c r="CP347">
        <v>13582461</v>
      </c>
      <c r="CQ347">
        <v>3660.8</v>
      </c>
      <c r="CR347">
        <v>229.4</v>
      </c>
      <c r="CS347">
        <v>0</v>
      </c>
      <c r="CT347">
        <v>877</v>
      </c>
      <c r="CU347">
        <v>0</v>
      </c>
      <c r="CV347">
        <v>0</v>
      </c>
      <c r="CW347">
        <v>4347.2</v>
      </c>
      <c r="CX347">
        <v>8973.1</v>
      </c>
      <c r="CY347">
        <v>0</v>
      </c>
      <c r="CZ347">
        <v>4192.3</v>
      </c>
      <c r="DA347">
        <v>0</v>
      </c>
      <c r="DB347">
        <v>919.1</v>
      </c>
      <c r="DC347">
        <v>3568</v>
      </c>
      <c r="DD347">
        <v>463.9</v>
      </c>
      <c r="DE347">
        <v>3241</v>
      </c>
      <c r="DF347">
        <v>0</v>
      </c>
      <c r="DG347">
        <v>13820.1</v>
      </c>
      <c r="DH347">
        <v>5200</v>
      </c>
      <c r="DI347">
        <v>259.7</v>
      </c>
      <c r="DJ347">
        <v>16125</v>
      </c>
      <c r="DK347">
        <v>32410</v>
      </c>
      <c r="DL347">
        <v>0</v>
      </c>
      <c r="DM347">
        <v>0</v>
      </c>
      <c r="DN347">
        <v>0</v>
      </c>
      <c r="DO347">
        <v>0</v>
      </c>
      <c r="DP347">
        <v>0.56000000000000005</v>
      </c>
      <c r="DQ347">
        <v>0</v>
      </c>
    </row>
    <row r="348" spans="1:121" x14ac:dyDescent="0.45">
      <c r="A348" t="s">
        <v>224</v>
      </c>
      <c r="B348">
        <v>2040</v>
      </c>
      <c r="C348">
        <v>151797390</v>
      </c>
      <c r="D348">
        <v>8238353.5</v>
      </c>
      <c r="E348">
        <v>6556235</v>
      </c>
      <c r="F348">
        <v>2384614.1</v>
      </c>
      <c r="G348">
        <v>168976596.59999999</v>
      </c>
      <c r="H348">
        <v>146339640.19999999</v>
      </c>
      <c r="I348">
        <v>118808660.59999999</v>
      </c>
      <c r="J348">
        <v>119509700</v>
      </c>
      <c r="K348">
        <v>75852870</v>
      </c>
      <c r="L348">
        <v>3.5900000000000001E-2</v>
      </c>
      <c r="M348">
        <v>5.3999999999999999E-2</v>
      </c>
      <c r="N348">
        <v>0.14599999999999999</v>
      </c>
      <c r="O348">
        <v>91348.29</v>
      </c>
      <c r="P348">
        <v>35652.9</v>
      </c>
      <c r="Q348">
        <v>0.74</v>
      </c>
      <c r="R348">
        <v>0.75</v>
      </c>
      <c r="S348">
        <v>98.3</v>
      </c>
      <c r="T348">
        <v>1.9</v>
      </c>
      <c r="U348">
        <v>0.19</v>
      </c>
      <c r="V348">
        <v>13.7</v>
      </c>
      <c r="W348">
        <v>517.79999999999995</v>
      </c>
      <c r="X348">
        <v>0.09</v>
      </c>
      <c r="Y348">
        <v>98.4</v>
      </c>
      <c r="Z348">
        <v>29.2</v>
      </c>
      <c r="AA348">
        <v>127.6</v>
      </c>
      <c r="AB348">
        <v>107.3</v>
      </c>
      <c r="AC348">
        <v>3.4</v>
      </c>
      <c r="AD348">
        <v>0.41</v>
      </c>
      <c r="AE348">
        <v>13.2</v>
      </c>
      <c r="AF348">
        <v>522.20000000000005</v>
      </c>
      <c r="AG348">
        <v>0.09</v>
      </c>
      <c r="AH348">
        <v>107.5</v>
      </c>
      <c r="AI348">
        <v>28.8</v>
      </c>
      <c r="AJ348">
        <v>136.30000000000001</v>
      </c>
      <c r="AK348">
        <v>130</v>
      </c>
      <c r="AL348">
        <v>8.1999999999999993</v>
      </c>
      <c r="AM348">
        <v>1.1399999999999999</v>
      </c>
      <c r="AN348">
        <v>10.199999999999999</v>
      </c>
      <c r="AO348">
        <v>496.6</v>
      </c>
      <c r="AP348">
        <v>0.06</v>
      </c>
      <c r="AQ348">
        <v>130.5</v>
      </c>
      <c r="AR348">
        <v>25</v>
      </c>
      <c r="AS348">
        <v>155.5</v>
      </c>
      <c r="AT348">
        <v>489.3</v>
      </c>
      <c r="AU348">
        <v>28.4</v>
      </c>
      <c r="AV348">
        <v>3.93</v>
      </c>
      <c r="AW348">
        <v>41.4</v>
      </c>
      <c r="AX348">
        <v>1919.3</v>
      </c>
      <c r="AY348">
        <v>0.26</v>
      </c>
      <c r="AZ348">
        <v>491.2</v>
      </c>
      <c r="BA348">
        <v>98.7</v>
      </c>
      <c r="BB348">
        <v>589.9</v>
      </c>
      <c r="BC348">
        <v>12168926.4</v>
      </c>
      <c r="BD348">
        <v>233.8</v>
      </c>
      <c r="BE348">
        <v>23.6</v>
      </c>
      <c r="BF348">
        <v>1699029.2</v>
      </c>
      <c r="BG348">
        <v>64119.199999999997</v>
      </c>
      <c r="BH348">
        <v>11</v>
      </c>
      <c r="BI348">
        <v>12182342.300000001</v>
      </c>
      <c r="BJ348">
        <v>3612774.6</v>
      </c>
      <c r="BK348">
        <v>15795116.9</v>
      </c>
      <c r="BL348">
        <v>0</v>
      </c>
      <c r="BM348">
        <v>21.18</v>
      </c>
      <c r="BN348">
        <v>18.079999999999998</v>
      </c>
      <c r="BO348">
        <v>0</v>
      </c>
      <c r="BP348">
        <v>39.25</v>
      </c>
      <c r="BQ348">
        <v>23.49</v>
      </c>
      <c r="BR348">
        <v>21.46</v>
      </c>
      <c r="BS348">
        <v>0</v>
      </c>
      <c r="BT348">
        <v>44.96</v>
      </c>
      <c r="BU348">
        <v>125148760</v>
      </c>
      <c r="BV348">
        <v>50167936</v>
      </c>
      <c r="BW348">
        <v>7022673.5</v>
      </c>
      <c r="BX348">
        <v>667567</v>
      </c>
      <c r="BY348">
        <v>0</v>
      </c>
      <c r="BZ348">
        <v>0</v>
      </c>
      <c r="CA348">
        <v>42566.1</v>
      </c>
      <c r="CB348">
        <v>0</v>
      </c>
      <c r="CC348">
        <v>0</v>
      </c>
      <c r="CD348">
        <v>6300467</v>
      </c>
      <c r="CE348">
        <v>32933728</v>
      </c>
      <c r="CF348">
        <v>0</v>
      </c>
      <c r="CG348">
        <v>81763.399999999994</v>
      </c>
      <c r="CH348">
        <v>0</v>
      </c>
      <c r="CI348">
        <v>1469794.6</v>
      </c>
      <c r="CJ348">
        <v>27389348</v>
      </c>
      <c r="CK348">
        <v>1874.7</v>
      </c>
      <c r="CL348">
        <v>5371511.5</v>
      </c>
      <c r="CM348">
        <v>0</v>
      </c>
      <c r="CN348">
        <v>29529012</v>
      </c>
      <c r="CO348">
        <v>827339.2</v>
      </c>
      <c r="CP348">
        <v>13511118</v>
      </c>
      <c r="CQ348">
        <v>4252.8</v>
      </c>
      <c r="CR348">
        <v>229.4</v>
      </c>
      <c r="CS348">
        <v>0</v>
      </c>
      <c r="CT348">
        <v>877</v>
      </c>
      <c r="CU348">
        <v>0</v>
      </c>
      <c r="CV348">
        <v>0</v>
      </c>
      <c r="CW348">
        <v>4608.8</v>
      </c>
      <c r="CX348">
        <v>8973.1</v>
      </c>
      <c r="CY348">
        <v>0</v>
      </c>
      <c r="CZ348">
        <v>4192.3</v>
      </c>
      <c r="DA348">
        <v>0</v>
      </c>
      <c r="DB348">
        <v>919.1</v>
      </c>
      <c r="DC348">
        <v>3568</v>
      </c>
      <c r="DD348">
        <v>447.4</v>
      </c>
      <c r="DE348">
        <v>3241</v>
      </c>
      <c r="DF348">
        <v>0</v>
      </c>
      <c r="DG348">
        <v>14692.1</v>
      </c>
      <c r="DH348">
        <v>5200</v>
      </c>
      <c r="DI348">
        <v>259.7</v>
      </c>
      <c r="DJ348">
        <v>19875.099999999999</v>
      </c>
      <c r="DK348">
        <v>32410</v>
      </c>
      <c r="DL348">
        <v>0</v>
      </c>
      <c r="DM348">
        <v>0</v>
      </c>
      <c r="DN348">
        <v>0</v>
      </c>
      <c r="DO348">
        <v>0</v>
      </c>
      <c r="DP348">
        <v>0.76</v>
      </c>
      <c r="DQ348">
        <v>0</v>
      </c>
    </row>
    <row r="349" spans="1:121" x14ac:dyDescent="0.45">
      <c r="A349" t="s">
        <v>224</v>
      </c>
      <c r="B349">
        <v>2045</v>
      </c>
      <c r="C349">
        <v>161509470</v>
      </c>
      <c r="D349">
        <v>30963158</v>
      </c>
      <c r="E349">
        <v>5924050.5</v>
      </c>
      <c r="F349">
        <v>2794449.7</v>
      </c>
      <c r="G349">
        <v>201191130.80000001</v>
      </c>
      <c r="H349">
        <v>155702554.5</v>
      </c>
      <c r="I349">
        <v>122455686</v>
      </c>
      <c r="J349">
        <v>141640180</v>
      </c>
      <c r="K349">
        <v>80363576</v>
      </c>
      <c r="L349">
        <v>3.5900000000000001E-2</v>
      </c>
      <c r="M349">
        <v>5.3999999999999999E-2</v>
      </c>
      <c r="N349">
        <v>0.14599999999999999</v>
      </c>
      <c r="O349">
        <v>94561.48</v>
      </c>
      <c r="P349">
        <v>38433</v>
      </c>
      <c r="Q349">
        <v>1</v>
      </c>
      <c r="R349">
        <v>0.95</v>
      </c>
      <c r="S349">
        <v>0.3</v>
      </c>
      <c r="T349">
        <v>0</v>
      </c>
      <c r="U349">
        <v>0</v>
      </c>
      <c r="V349">
        <v>1.9</v>
      </c>
      <c r="W349">
        <v>5.2</v>
      </c>
      <c r="X349">
        <v>0.04</v>
      </c>
      <c r="Y349">
        <v>0.3</v>
      </c>
      <c r="Z349">
        <v>2.1</v>
      </c>
      <c r="AA349">
        <v>2.4</v>
      </c>
      <c r="AB349">
        <v>23.1</v>
      </c>
      <c r="AC349">
        <v>1.1000000000000001</v>
      </c>
      <c r="AD349">
        <v>0.14000000000000001</v>
      </c>
      <c r="AE349">
        <v>2.9</v>
      </c>
      <c r="AF349">
        <v>102.7</v>
      </c>
      <c r="AG349">
        <v>0.03</v>
      </c>
      <c r="AH349">
        <v>23.2</v>
      </c>
      <c r="AI349">
        <v>6</v>
      </c>
      <c r="AJ349">
        <v>29.1</v>
      </c>
      <c r="AK349">
        <v>56.6</v>
      </c>
      <c r="AL349">
        <v>3.8</v>
      </c>
      <c r="AM349">
        <v>0.53</v>
      </c>
      <c r="AN349">
        <v>4.2</v>
      </c>
      <c r="AO349">
        <v>208.6</v>
      </c>
      <c r="AP349">
        <v>0.03</v>
      </c>
      <c r="AQ349">
        <v>56.9</v>
      </c>
      <c r="AR349">
        <v>10.4</v>
      </c>
      <c r="AS349">
        <v>67.3</v>
      </c>
      <c r="AT349">
        <v>469.9</v>
      </c>
      <c r="AU349">
        <v>26.5</v>
      </c>
      <c r="AV349">
        <v>3.64</v>
      </c>
      <c r="AW349">
        <v>41.7</v>
      </c>
      <c r="AX349">
        <v>1875.8</v>
      </c>
      <c r="AY349">
        <v>0.25</v>
      </c>
      <c r="AZ349">
        <v>471.6</v>
      </c>
      <c r="BA349">
        <v>97.7</v>
      </c>
      <c r="BB349">
        <v>569.29999999999995</v>
      </c>
      <c r="BC349">
        <v>40617.1</v>
      </c>
      <c r="BD349">
        <v>4.7</v>
      </c>
      <c r="BE349">
        <v>0.7</v>
      </c>
      <c r="BF349">
        <v>267570.5</v>
      </c>
      <c r="BG349">
        <v>723.1</v>
      </c>
      <c r="BH349">
        <v>5.7</v>
      </c>
      <c r="BI349">
        <v>40942.199999999997</v>
      </c>
      <c r="BJ349">
        <v>290674.5</v>
      </c>
      <c r="BK349">
        <v>331616.59999999998</v>
      </c>
      <c r="BL349">
        <v>0</v>
      </c>
      <c r="BM349">
        <v>20.170000000000002</v>
      </c>
      <c r="BN349">
        <v>16.670000000000002</v>
      </c>
      <c r="BO349">
        <v>1.27</v>
      </c>
      <c r="BP349">
        <v>38.11</v>
      </c>
      <c r="BQ349">
        <v>23.26</v>
      </c>
      <c r="BR349">
        <v>22.21</v>
      </c>
      <c r="BS349">
        <v>1.37</v>
      </c>
      <c r="BT349">
        <v>46.84</v>
      </c>
      <c r="BU349">
        <v>139455410</v>
      </c>
      <c r="BV349">
        <v>78735450</v>
      </c>
      <c r="BW349">
        <v>26331574</v>
      </c>
      <c r="BX349">
        <v>675082</v>
      </c>
      <c r="BY349">
        <v>0</v>
      </c>
      <c r="BZ349">
        <v>0</v>
      </c>
      <c r="CA349">
        <v>37961.800000000003</v>
      </c>
      <c r="CB349">
        <v>0</v>
      </c>
      <c r="CC349">
        <v>0</v>
      </c>
      <c r="CD349">
        <v>6659655.5</v>
      </c>
      <c r="CE349">
        <v>0</v>
      </c>
      <c r="CF349">
        <v>0</v>
      </c>
      <c r="CG349">
        <v>0</v>
      </c>
      <c r="CH349">
        <v>0</v>
      </c>
      <c r="CI349">
        <v>1465086.2</v>
      </c>
      <c r="CJ349">
        <v>27446924</v>
      </c>
      <c r="CK349">
        <v>1.6</v>
      </c>
      <c r="CL349">
        <v>4763338.5</v>
      </c>
      <c r="CM349">
        <v>0</v>
      </c>
      <c r="CN349">
        <v>56874828</v>
      </c>
      <c r="CO349">
        <v>1637659.4</v>
      </c>
      <c r="CP349">
        <v>13563296</v>
      </c>
      <c r="CQ349">
        <v>15907.1</v>
      </c>
      <c r="CR349">
        <v>229.4</v>
      </c>
      <c r="CS349">
        <v>0</v>
      </c>
      <c r="CT349">
        <v>877</v>
      </c>
      <c r="CU349">
        <v>0</v>
      </c>
      <c r="CV349">
        <v>0</v>
      </c>
      <c r="CW349">
        <v>5001.8</v>
      </c>
      <c r="CX349">
        <v>0</v>
      </c>
      <c r="CY349">
        <v>0</v>
      </c>
      <c r="CZ349">
        <v>330</v>
      </c>
      <c r="DA349">
        <v>0</v>
      </c>
      <c r="DB349">
        <v>919.1</v>
      </c>
      <c r="DC349">
        <v>3568</v>
      </c>
      <c r="DD349">
        <v>335.2</v>
      </c>
      <c r="DE349">
        <v>3241</v>
      </c>
      <c r="DF349">
        <v>0</v>
      </c>
      <c r="DG349">
        <v>26517.9</v>
      </c>
      <c r="DH349">
        <v>5200</v>
      </c>
      <c r="DI349">
        <v>497.4</v>
      </c>
      <c r="DJ349">
        <v>78001.2</v>
      </c>
      <c r="DK349">
        <v>32410</v>
      </c>
      <c r="DL349">
        <v>0</v>
      </c>
      <c r="DM349">
        <v>0</v>
      </c>
      <c r="DN349">
        <v>0</v>
      </c>
      <c r="DO349">
        <v>1.6</v>
      </c>
      <c r="DP349">
        <v>0.96</v>
      </c>
      <c r="DQ349">
        <v>0</v>
      </c>
    </row>
    <row r="350" spans="1:121" x14ac:dyDescent="0.45">
      <c r="A350" t="s">
        <v>224</v>
      </c>
      <c r="B350">
        <v>2050</v>
      </c>
      <c r="C350">
        <v>170980830</v>
      </c>
      <c r="D350">
        <v>32747702</v>
      </c>
      <c r="E350">
        <v>6550127</v>
      </c>
      <c r="F350">
        <v>3026491.7</v>
      </c>
      <c r="G350">
        <v>213305160.59999999</v>
      </c>
      <c r="H350">
        <v>164833333.59999999</v>
      </c>
      <c r="I350">
        <v>130227970.5</v>
      </c>
      <c r="J350">
        <v>152617540</v>
      </c>
      <c r="K350">
        <v>85654700</v>
      </c>
      <c r="L350">
        <v>3.5900000000000001E-2</v>
      </c>
      <c r="M350">
        <v>5.3999999999999999E-2</v>
      </c>
      <c r="N350">
        <v>0.14599999999999999</v>
      </c>
      <c r="O350">
        <v>92196.49</v>
      </c>
      <c r="P350">
        <v>40907.9</v>
      </c>
      <c r="Q350">
        <v>1</v>
      </c>
      <c r="R350">
        <v>1</v>
      </c>
      <c r="S350">
        <v>0.9</v>
      </c>
      <c r="T350">
        <v>0.1</v>
      </c>
      <c r="U350">
        <v>0.01</v>
      </c>
      <c r="V350">
        <v>1.9</v>
      </c>
      <c r="W350">
        <v>6.3</v>
      </c>
      <c r="X350">
        <v>0.04</v>
      </c>
      <c r="Y350">
        <v>0.9</v>
      </c>
      <c r="Z350">
        <v>2.1</v>
      </c>
      <c r="AA350">
        <v>2.9</v>
      </c>
      <c r="AB350">
        <v>0</v>
      </c>
      <c r="AC350">
        <v>0</v>
      </c>
      <c r="AD350">
        <v>0</v>
      </c>
      <c r="AE350">
        <v>0</v>
      </c>
      <c r="AF350">
        <v>0</v>
      </c>
      <c r="AG350">
        <v>0</v>
      </c>
      <c r="AH350">
        <v>0</v>
      </c>
      <c r="AI350">
        <v>0</v>
      </c>
      <c r="AJ350">
        <v>0</v>
      </c>
      <c r="AK350">
        <v>11</v>
      </c>
      <c r="AL350">
        <v>0.7</v>
      </c>
      <c r="AM350">
        <v>0.09</v>
      </c>
      <c r="AN350">
        <v>0.9</v>
      </c>
      <c r="AO350">
        <v>43.1</v>
      </c>
      <c r="AP350">
        <v>0.01</v>
      </c>
      <c r="AQ350">
        <v>11.1</v>
      </c>
      <c r="AR350">
        <v>2.2000000000000002</v>
      </c>
      <c r="AS350">
        <v>13.2</v>
      </c>
      <c r="AT350">
        <v>488</v>
      </c>
      <c r="AU350">
        <v>24</v>
      </c>
      <c r="AV350">
        <v>3.23</v>
      </c>
      <c r="AW350">
        <v>45.3</v>
      </c>
      <c r="AX350">
        <v>2065</v>
      </c>
      <c r="AY350">
        <v>0.25</v>
      </c>
      <c r="AZ350">
        <v>489.6</v>
      </c>
      <c r="BA350">
        <v>107</v>
      </c>
      <c r="BB350">
        <v>596.6</v>
      </c>
      <c r="BC350">
        <v>126155.7</v>
      </c>
      <c r="BD350">
        <v>14.5</v>
      </c>
      <c r="BE350">
        <v>2.1</v>
      </c>
      <c r="BF350">
        <v>270182.2</v>
      </c>
      <c r="BG350">
        <v>908.5</v>
      </c>
      <c r="BH350">
        <v>5.7</v>
      </c>
      <c r="BI350">
        <v>127165.5</v>
      </c>
      <c r="BJ350">
        <v>298816.2</v>
      </c>
      <c r="BK350">
        <v>425981.7</v>
      </c>
      <c r="BL350">
        <v>0</v>
      </c>
      <c r="BM350">
        <v>20.88</v>
      </c>
      <c r="BN350">
        <v>16.309999999999999</v>
      </c>
      <c r="BO350">
        <v>1.31</v>
      </c>
      <c r="BP350">
        <v>38.5</v>
      </c>
      <c r="BQ350">
        <v>24.17</v>
      </c>
      <c r="BR350">
        <v>21.78</v>
      </c>
      <c r="BS350">
        <v>1.42</v>
      </c>
      <c r="BT350">
        <v>47.37</v>
      </c>
      <c r="BU350">
        <v>145841580</v>
      </c>
      <c r="BV350">
        <v>83077190</v>
      </c>
      <c r="BW350">
        <v>27923290</v>
      </c>
      <c r="BX350">
        <v>700051.1</v>
      </c>
      <c r="BY350">
        <v>0</v>
      </c>
      <c r="BZ350">
        <v>0</v>
      </c>
      <c r="CA350">
        <v>118085.3</v>
      </c>
      <c r="CB350">
        <v>0</v>
      </c>
      <c r="CC350">
        <v>0</v>
      </c>
      <c r="CD350">
        <v>7156210.5</v>
      </c>
      <c r="CE350">
        <v>0</v>
      </c>
      <c r="CF350">
        <v>0</v>
      </c>
      <c r="CG350">
        <v>0</v>
      </c>
      <c r="CH350">
        <v>0</v>
      </c>
      <c r="CI350">
        <v>1460713</v>
      </c>
      <c r="CJ350">
        <v>27348636</v>
      </c>
      <c r="CK350">
        <v>0</v>
      </c>
      <c r="CL350">
        <v>5213619.5</v>
      </c>
      <c r="CM350">
        <v>0</v>
      </c>
      <c r="CN350">
        <v>58679810</v>
      </c>
      <c r="CO350">
        <v>3740553.5</v>
      </c>
      <c r="CP350">
        <v>13500618</v>
      </c>
      <c r="CQ350">
        <v>17276.3</v>
      </c>
      <c r="CR350">
        <v>229.4</v>
      </c>
      <c r="CS350">
        <v>0</v>
      </c>
      <c r="CT350">
        <v>877</v>
      </c>
      <c r="CU350">
        <v>0</v>
      </c>
      <c r="CV350">
        <v>0</v>
      </c>
      <c r="CW350">
        <v>5498.8</v>
      </c>
      <c r="CX350">
        <v>0</v>
      </c>
      <c r="CY350">
        <v>0</v>
      </c>
      <c r="CZ350">
        <v>330</v>
      </c>
      <c r="DA350">
        <v>0</v>
      </c>
      <c r="DB350">
        <v>919.1</v>
      </c>
      <c r="DC350">
        <v>3568</v>
      </c>
      <c r="DD350">
        <v>198.8</v>
      </c>
      <c r="DE350">
        <v>3241</v>
      </c>
      <c r="DF350">
        <v>0</v>
      </c>
      <c r="DG350">
        <v>27696.400000000001</v>
      </c>
      <c r="DH350">
        <v>5200</v>
      </c>
      <c r="DI350">
        <v>1165.5999999999999</v>
      </c>
      <c r="DJ350">
        <v>80862</v>
      </c>
      <c r="DK350">
        <v>32410</v>
      </c>
      <c r="DL350">
        <v>0</v>
      </c>
      <c r="DM350">
        <v>0</v>
      </c>
      <c r="DN350">
        <v>0</v>
      </c>
      <c r="DO350">
        <v>1.6</v>
      </c>
      <c r="DP350">
        <v>1</v>
      </c>
      <c r="DQ350">
        <v>0</v>
      </c>
    </row>
    <row r="351" spans="1:121" x14ac:dyDescent="0.45">
      <c r="A351" t="s">
        <v>221</v>
      </c>
      <c r="B351">
        <v>2024</v>
      </c>
      <c r="C351">
        <v>6037888</v>
      </c>
      <c r="D351">
        <v>1574.7</v>
      </c>
      <c r="E351">
        <v>0</v>
      </c>
      <c r="F351">
        <v>211009.4</v>
      </c>
      <c r="G351">
        <v>6250471.9000000004</v>
      </c>
      <c r="H351">
        <v>5820752.7999999998</v>
      </c>
      <c r="I351">
        <v>4383502.0999999996</v>
      </c>
      <c r="J351">
        <v>7211.2</v>
      </c>
      <c r="K351">
        <v>21431764</v>
      </c>
      <c r="L351">
        <v>3.5999999999999997E-2</v>
      </c>
      <c r="M351">
        <v>5.3999999999999999E-2</v>
      </c>
      <c r="N351">
        <v>0.13500000000000001</v>
      </c>
      <c r="O351">
        <v>0</v>
      </c>
      <c r="P351">
        <v>1053.8</v>
      </c>
      <c r="Q351">
        <v>1</v>
      </c>
      <c r="R351">
        <v>1</v>
      </c>
      <c r="S351">
        <v>0</v>
      </c>
      <c r="T351">
        <v>0</v>
      </c>
      <c r="U351">
        <v>0</v>
      </c>
      <c r="V351">
        <v>0.7</v>
      </c>
      <c r="W351">
        <v>0.9</v>
      </c>
      <c r="X351">
        <v>0</v>
      </c>
      <c r="Y351">
        <v>0</v>
      </c>
      <c r="Z351">
        <v>0.8</v>
      </c>
      <c r="AA351">
        <v>0.8</v>
      </c>
      <c r="AB351">
        <v>0</v>
      </c>
      <c r="AC351">
        <v>0</v>
      </c>
      <c r="AD351">
        <v>0</v>
      </c>
      <c r="AE351">
        <v>0.8</v>
      </c>
      <c r="AF351">
        <v>1.1000000000000001</v>
      </c>
      <c r="AG351">
        <v>0</v>
      </c>
      <c r="AH351">
        <v>0</v>
      </c>
      <c r="AI351">
        <v>0.8</v>
      </c>
      <c r="AJ351">
        <v>0.9</v>
      </c>
      <c r="AK351">
        <v>164.2</v>
      </c>
      <c r="AL351">
        <v>4.0999999999999996</v>
      </c>
      <c r="AM351">
        <v>0.48</v>
      </c>
      <c r="AN351">
        <v>18.8</v>
      </c>
      <c r="AO351">
        <v>811.1</v>
      </c>
      <c r="AP351">
        <v>0.08</v>
      </c>
      <c r="AQ351">
        <v>164.5</v>
      </c>
      <c r="AR351">
        <v>43</v>
      </c>
      <c r="AS351">
        <v>207.4</v>
      </c>
      <c r="AT351">
        <v>625.70000000000005</v>
      </c>
      <c r="AU351">
        <v>36.5</v>
      </c>
      <c r="AV351">
        <v>5.12</v>
      </c>
      <c r="AW351">
        <v>53.2</v>
      </c>
      <c r="AX351">
        <v>2370.1999999999998</v>
      </c>
      <c r="AY351">
        <v>0.37</v>
      </c>
      <c r="AZ351">
        <v>628.20000000000005</v>
      </c>
      <c r="BA351">
        <v>123.9</v>
      </c>
      <c r="BB351">
        <v>752.1</v>
      </c>
      <c r="BC351">
        <v>0</v>
      </c>
      <c r="BD351">
        <v>0</v>
      </c>
      <c r="BE351">
        <v>0</v>
      </c>
      <c r="BF351">
        <v>20525</v>
      </c>
      <c r="BG351">
        <v>24.6</v>
      </c>
      <c r="BH351">
        <v>0.1</v>
      </c>
      <c r="BI351">
        <v>0</v>
      </c>
      <c r="BJ351">
        <v>21283</v>
      </c>
      <c r="BK351">
        <v>21283</v>
      </c>
      <c r="BL351">
        <v>0</v>
      </c>
      <c r="BM351">
        <v>30.67</v>
      </c>
      <c r="BN351">
        <v>0</v>
      </c>
      <c r="BO351">
        <v>0</v>
      </c>
      <c r="BP351">
        <v>30.67</v>
      </c>
      <c r="BQ351">
        <v>32.46</v>
      </c>
      <c r="BR351">
        <v>0</v>
      </c>
      <c r="BS351">
        <v>0</v>
      </c>
      <c r="BT351">
        <v>32.46</v>
      </c>
      <c r="BU351">
        <v>27802054</v>
      </c>
      <c r="BV351">
        <v>1866969.8</v>
      </c>
      <c r="BW351">
        <v>1332.2</v>
      </c>
      <c r="BX351">
        <v>571968.19999999995</v>
      </c>
      <c r="BY351">
        <v>0</v>
      </c>
      <c r="BZ351">
        <v>24081692</v>
      </c>
      <c r="CA351">
        <v>0</v>
      </c>
      <c r="CB351">
        <v>0</v>
      </c>
      <c r="CC351">
        <v>0</v>
      </c>
      <c r="CD351">
        <v>223585.1</v>
      </c>
      <c r="CE351">
        <v>0</v>
      </c>
      <c r="CF351">
        <v>0</v>
      </c>
      <c r="CG351">
        <v>0</v>
      </c>
      <c r="CH351">
        <v>0</v>
      </c>
      <c r="CI351">
        <v>1280091.6000000001</v>
      </c>
      <c r="CJ351">
        <v>0</v>
      </c>
      <c r="CK351">
        <v>0</v>
      </c>
      <c r="CL351">
        <v>0</v>
      </c>
      <c r="CM351">
        <v>0</v>
      </c>
      <c r="CN351">
        <v>235156</v>
      </c>
      <c r="CO351">
        <v>1408228.6</v>
      </c>
      <c r="CP351">
        <v>0</v>
      </c>
      <c r="CQ351">
        <v>1.9</v>
      </c>
      <c r="CR351">
        <v>81.099999999999994</v>
      </c>
      <c r="CS351">
        <v>0</v>
      </c>
      <c r="CT351">
        <v>0</v>
      </c>
      <c r="CU351">
        <v>0</v>
      </c>
      <c r="CV351">
        <v>0</v>
      </c>
      <c r="CW351">
        <v>172.8</v>
      </c>
      <c r="CX351">
        <v>0</v>
      </c>
      <c r="CY351">
        <v>0</v>
      </c>
      <c r="CZ351">
        <v>0</v>
      </c>
      <c r="DA351">
        <v>0</v>
      </c>
      <c r="DB351">
        <v>331.3</v>
      </c>
      <c r="DC351">
        <v>0</v>
      </c>
      <c r="DD351">
        <v>0</v>
      </c>
      <c r="DE351">
        <v>0</v>
      </c>
      <c r="DF351">
        <v>0</v>
      </c>
      <c r="DG351">
        <v>130.30000000000001</v>
      </c>
      <c r="DH351">
        <v>0</v>
      </c>
      <c r="DI351">
        <v>385.8</v>
      </c>
      <c r="DJ351">
        <v>3.8</v>
      </c>
      <c r="DK351">
        <v>0</v>
      </c>
      <c r="DL351">
        <v>0</v>
      </c>
      <c r="DM351">
        <v>0</v>
      </c>
      <c r="DN351">
        <v>0.63</v>
      </c>
      <c r="DO351">
        <v>0</v>
      </c>
      <c r="DP351">
        <v>0</v>
      </c>
      <c r="DQ351">
        <v>0</v>
      </c>
    </row>
    <row r="352" spans="1:121" x14ac:dyDescent="0.45">
      <c r="A352" t="s">
        <v>221</v>
      </c>
      <c r="B352">
        <v>2026</v>
      </c>
      <c r="C352">
        <v>6103924.5</v>
      </c>
      <c r="D352">
        <v>1562.9</v>
      </c>
      <c r="E352">
        <v>0</v>
      </c>
      <c r="F352">
        <v>203983.5</v>
      </c>
      <c r="G352">
        <v>6309470.5999999996</v>
      </c>
      <c r="H352">
        <v>5884414.7999999998</v>
      </c>
      <c r="I352">
        <v>4419994.8</v>
      </c>
      <c r="J352">
        <v>4655.7</v>
      </c>
      <c r="K352">
        <v>20647174</v>
      </c>
      <c r="L352">
        <v>3.5999999999999997E-2</v>
      </c>
      <c r="M352">
        <v>5.3999999999999999E-2</v>
      </c>
      <c r="N352">
        <v>0.13500000000000001</v>
      </c>
      <c r="O352">
        <v>0</v>
      </c>
      <c r="P352">
        <v>1077.0999999999999</v>
      </c>
      <c r="Q352">
        <v>1</v>
      </c>
      <c r="R352">
        <v>1</v>
      </c>
      <c r="S352">
        <v>0</v>
      </c>
      <c r="T352">
        <v>0</v>
      </c>
      <c r="U352">
        <v>0</v>
      </c>
      <c r="V352">
        <v>0.8</v>
      </c>
      <c r="W352">
        <v>0.9</v>
      </c>
      <c r="X352">
        <v>0</v>
      </c>
      <c r="Y352">
        <v>0</v>
      </c>
      <c r="Z352">
        <v>0.8</v>
      </c>
      <c r="AA352">
        <v>0.8</v>
      </c>
      <c r="AB352">
        <v>0</v>
      </c>
      <c r="AC352">
        <v>0</v>
      </c>
      <c r="AD352">
        <v>0</v>
      </c>
      <c r="AE352">
        <v>0.8</v>
      </c>
      <c r="AF352">
        <v>1.1000000000000001</v>
      </c>
      <c r="AG352">
        <v>0</v>
      </c>
      <c r="AH352">
        <v>0</v>
      </c>
      <c r="AI352">
        <v>0.8</v>
      </c>
      <c r="AJ352">
        <v>0.9</v>
      </c>
      <c r="AK352">
        <v>147.1</v>
      </c>
      <c r="AL352">
        <v>3.2</v>
      </c>
      <c r="AM352">
        <v>0.37</v>
      </c>
      <c r="AN352">
        <v>17.100000000000001</v>
      </c>
      <c r="AO352">
        <v>741</v>
      </c>
      <c r="AP352">
        <v>7.0000000000000007E-2</v>
      </c>
      <c r="AQ352">
        <v>147.30000000000001</v>
      </c>
      <c r="AR352">
        <v>39.200000000000003</v>
      </c>
      <c r="AS352">
        <v>186.5</v>
      </c>
      <c r="AT352">
        <v>578.79999999999995</v>
      </c>
      <c r="AU352">
        <v>31.2</v>
      </c>
      <c r="AV352">
        <v>4.3099999999999996</v>
      </c>
      <c r="AW352">
        <v>51.2</v>
      </c>
      <c r="AX352">
        <v>2304</v>
      </c>
      <c r="AY352">
        <v>0.32</v>
      </c>
      <c r="AZ352">
        <v>580.9</v>
      </c>
      <c r="BA352">
        <v>119.9</v>
      </c>
      <c r="BB352">
        <v>700.8</v>
      </c>
      <c r="BC352">
        <v>0</v>
      </c>
      <c r="BD352">
        <v>0</v>
      </c>
      <c r="BE352">
        <v>0</v>
      </c>
      <c r="BF352">
        <v>20561.2</v>
      </c>
      <c r="BG352">
        <v>24.6</v>
      </c>
      <c r="BH352">
        <v>0.1</v>
      </c>
      <c r="BI352">
        <v>0</v>
      </c>
      <c r="BJ352">
        <v>21320.5</v>
      </c>
      <c r="BK352">
        <v>21320.5</v>
      </c>
      <c r="BL352">
        <v>0</v>
      </c>
      <c r="BM352">
        <v>27.78</v>
      </c>
      <c r="BN352">
        <v>0</v>
      </c>
      <c r="BO352">
        <v>0</v>
      </c>
      <c r="BP352">
        <v>27.78</v>
      </c>
      <c r="BQ352">
        <v>29.4</v>
      </c>
      <c r="BR352">
        <v>0</v>
      </c>
      <c r="BS352">
        <v>0</v>
      </c>
      <c r="BT352">
        <v>29.4</v>
      </c>
      <c r="BU352">
        <v>27071590</v>
      </c>
      <c r="BV352">
        <v>1889475.8</v>
      </c>
      <c r="BW352">
        <v>1345</v>
      </c>
      <c r="BX352">
        <v>571968.19999999995</v>
      </c>
      <c r="BY352">
        <v>0</v>
      </c>
      <c r="BZ352">
        <v>23330610</v>
      </c>
      <c r="CA352">
        <v>0</v>
      </c>
      <c r="CB352">
        <v>0</v>
      </c>
      <c r="CC352">
        <v>0</v>
      </c>
      <c r="CD352">
        <v>257964.2</v>
      </c>
      <c r="CE352">
        <v>0</v>
      </c>
      <c r="CF352">
        <v>0</v>
      </c>
      <c r="CG352">
        <v>0</v>
      </c>
      <c r="CH352">
        <v>0</v>
      </c>
      <c r="CI352">
        <v>1278191.8999999999</v>
      </c>
      <c r="CJ352">
        <v>0</v>
      </c>
      <c r="CK352">
        <v>0</v>
      </c>
      <c r="CL352">
        <v>0</v>
      </c>
      <c r="CM352">
        <v>0</v>
      </c>
      <c r="CN352">
        <v>231569.4</v>
      </c>
      <c r="CO352">
        <v>1399942.2</v>
      </c>
      <c r="CP352">
        <v>0</v>
      </c>
      <c r="CQ352">
        <v>1.9</v>
      </c>
      <c r="CR352">
        <v>81.099999999999994</v>
      </c>
      <c r="CS352">
        <v>0</v>
      </c>
      <c r="CT352">
        <v>0</v>
      </c>
      <c r="CU352">
        <v>0</v>
      </c>
      <c r="CV352">
        <v>0</v>
      </c>
      <c r="CW352">
        <v>200.8</v>
      </c>
      <c r="CX352">
        <v>0</v>
      </c>
      <c r="CY352">
        <v>0</v>
      </c>
      <c r="CZ352">
        <v>0</v>
      </c>
      <c r="DA352">
        <v>0</v>
      </c>
      <c r="DB352">
        <v>331.3</v>
      </c>
      <c r="DC352">
        <v>0</v>
      </c>
      <c r="DD352">
        <v>0</v>
      </c>
      <c r="DE352">
        <v>0</v>
      </c>
      <c r="DF352">
        <v>0</v>
      </c>
      <c r="DG352">
        <v>130.30000000000001</v>
      </c>
      <c r="DH352">
        <v>0</v>
      </c>
      <c r="DI352">
        <v>385.8</v>
      </c>
      <c r="DJ352">
        <v>3.8</v>
      </c>
      <c r="DK352">
        <v>0</v>
      </c>
      <c r="DL352">
        <v>0</v>
      </c>
      <c r="DM352">
        <v>0</v>
      </c>
      <c r="DN352">
        <v>0.67</v>
      </c>
      <c r="DO352">
        <v>0</v>
      </c>
      <c r="DP352">
        <v>0</v>
      </c>
      <c r="DQ352">
        <v>0</v>
      </c>
    </row>
    <row r="353" spans="1:121" x14ac:dyDescent="0.45">
      <c r="A353" t="s">
        <v>221</v>
      </c>
      <c r="B353">
        <v>2028</v>
      </c>
      <c r="C353">
        <v>6215366</v>
      </c>
      <c r="D353">
        <v>1428.1</v>
      </c>
      <c r="E353">
        <v>0</v>
      </c>
      <c r="F353">
        <v>201652.2</v>
      </c>
      <c r="G353">
        <v>6418446.4000000004</v>
      </c>
      <c r="H353">
        <v>5991850</v>
      </c>
      <c r="I353">
        <v>4493216.8</v>
      </c>
      <c r="J353">
        <v>4125.5</v>
      </c>
      <c r="K353">
        <v>20362740</v>
      </c>
      <c r="L353">
        <v>3.5999999999999997E-2</v>
      </c>
      <c r="M353">
        <v>5.3999999999999999E-2</v>
      </c>
      <c r="N353">
        <v>0.13500000000000001</v>
      </c>
      <c r="O353">
        <v>0</v>
      </c>
      <c r="P353">
        <v>1116.9000000000001</v>
      </c>
      <c r="Q353">
        <v>1</v>
      </c>
      <c r="R353">
        <v>1</v>
      </c>
      <c r="S353">
        <v>0</v>
      </c>
      <c r="T353">
        <v>0</v>
      </c>
      <c r="U353">
        <v>0</v>
      </c>
      <c r="V353">
        <v>0.8</v>
      </c>
      <c r="W353">
        <v>0.9</v>
      </c>
      <c r="X353">
        <v>0</v>
      </c>
      <c r="Y353">
        <v>0</v>
      </c>
      <c r="Z353">
        <v>0.8</v>
      </c>
      <c r="AA353">
        <v>0.8</v>
      </c>
      <c r="AB353">
        <v>0</v>
      </c>
      <c r="AC353">
        <v>0</v>
      </c>
      <c r="AD353">
        <v>0</v>
      </c>
      <c r="AE353">
        <v>0.8</v>
      </c>
      <c r="AF353">
        <v>1</v>
      </c>
      <c r="AG353">
        <v>0</v>
      </c>
      <c r="AH353">
        <v>0</v>
      </c>
      <c r="AI353">
        <v>0.8</v>
      </c>
      <c r="AJ353">
        <v>0.9</v>
      </c>
      <c r="AK353">
        <v>131</v>
      </c>
      <c r="AL353">
        <v>2.6</v>
      </c>
      <c r="AM353">
        <v>0.27</v>
      </c>
      <c r="AN353">
        <v>15.5</v>
      </c>
      <c r="AO353">
        <v>677.4</v>
      </c>
      <c r="AP353">
        <v>0.06</v>
      </c>
      <c r="AQ353">
        <v>131.1</v>
      </c>
      <c r="AR353">
        <v>35.700000000000003</v>
      </c>
      <c r="AS353">
        <v>166.8</v>
      </c>
      <c r="AT353">
        <v>519.1</v>
      </c>
      <c r="AU353">
        <v>24.4</v>
      </c>
      <c r="AV353">
        <v>3.31</v>
      </c>
      <c r="AW353">
        <v>49.5</v>
      </c>
      <c r="AX353">
        <v>2178.1</v>
      </c>
      <c r="AY353">
        <v>0.3</v>
      </c>
      <c r="AZ353">
        <v>520.70000000000005</v>
      </c>
      <c r="BA353">
        <v>114.4</v>
      </c>
      <c r="BB353">
        <v>635.20000000000005</v>
      </c>
      <c r="BC353">
        <v>0</v>
      </c>
      <c r="BD353">
        <v>0</v>
      </c>
      <c r="BE353">
        <v>0</v>
      </c>
      <c r="BF353">
        <v>20513.2</v>
      </c>
      <c r="BG353">
        <v>24.6</v>
      </c>
      <c r="BH353">
        <v>0.1</v>
      </c>
      <c r="BI353">
        <v>0</v>
      </c>
      <c r="BJ353">
        <v>21270.7</v>
      </c>
      <c r="BK353">
        <v>21270.7</v>
      </c>
      <c r="BL353">
        <v>0</v>
      </c>
      <c r="BM353">
        <v>23.63</v>
      </c>
      <c r="BN353">
        <v>0</v>
      </c>
      <c r="BO353">
        <v>0</v>
      </c>
      <c r="BP353">
        <v>23.63</v>
      </c>
      <c r="BQ353">
        <v>25.01</v>
      </c>
      <c r="BR353">
        <v>0</v>
      </c>
      <c r="BS353">
        <v>0</v>
      </c>
      <c r="BT353">
        <v>25.01</v>
      </c>
      <c r="BU353">
        <v>26890890</v>
      </c>
      <c r="BV353">
        <v>1925229.6</v>
      </c>
      <c r="BW353">
        <v>1189.5</v>
      </c>
      <c r="BX353">
        <v>571497.5</v>
      </c>
      <c r="BY353">
        <v>0</v>
      </c>
      <c r="BZ353">
        <v>23123586</v>
      </c>
      <c r="CA353">
        <v>0</v>
      </c>
      <c r="CB353">
        <v>0</v>
      </c>
      <c r="CC353">
        <v>0</v>
      </c>
      <c r="CD353">
        <v>300710.40000000002</v>
      </c>
      <c r="CE353">
        <v>0</v>
      </c>
      <c r="CF353">
        <v>0</v>
      </c>
      <c r="CG353">
        <v>0</v>
      </c>
      <c r="CH353">
        <v>0</v>
      </c>
      <c r="CI353">
        <v>1269386.5</v>
      </c>
      <c r="CJ353">
        <v>0</v>
      </c>
      <c r="CK353">
        <v>0</v>
      </c>
      <c r="CL353">
        <v>0</v>
      </c>
      <c r="CM353">
        <v>0</v>
      </c>
      <c r="CN353">
        <v>227989.8</v>
      </c>
      <c r="CO353">
        <v>1396529.5</v>
      </c>
      <c r="CP353">
        <v>0</v>
      </c>
      <c r="CQ353">
        <v>1.9</v>
      </c>
      <c r="CR353">
        <v>81.099999999999994</v>
      </c>
      <c r="CS353">
        <v>0</v>
      </c>
      <c r="CT353">
        <v>0</v>
      </c>
      <c r="CU353">
        <v>0</v>
      </c>
      <c r="CV353">
        <v>0</v>
      </c>
      <c r="CW353">
        <v>235.6</v>
      </c>
      <c r="CX353">
        <v>0</v>
      </c>
      <c r="CY353">
        <v>0</v>
      </c>
      <c r="CZ353">
        <v>0</v>
      </c>
      <c r="DA353">
        <v>0</v>
      </c>
      <c r="DB353">
        <v>331.3</v>
      </c>
      <c r="DC353">
        <v>0</v>
      </c>
      <c r="DD353">
        <v>0</v>
      </c>
      <c r="DE353">
        <v>0</v>
      </c>
      <c r="DF353">
        <v>0</v>
      </c>
      <c r="DG353">
        <v>130.30000000000001</v>
      </c>
      <c r="DH353">
        <v>0</v>
      </c>
      <c r="DI353">
        <v>385.8</v>
      </c>
      <c r="DJ353">
        <v>3.8</v>
      </c>
      <c r="DK353">
        <v>0</v>
      </c>
      <c r="DL353">
        <v>0</v>
      </c>
      <c r="DM353">
        <v>0</v>
      </c>
      <c r="DN353">
        <v>0.67</v>
      </c>
      <c r="DO353">
        <v>0</v>
      </c>
      <c r="DP353">
        <v>0</v>
      </c>
      <c r="DQ353">
        <v>0</v>
      </c>
    </row>
    <row r="354" spans="1:121" x14ac:dyDescent="0.45">
      <c r="A354" t="s">
        <v>221</v>
      </c>
      <c r="B354">
        <v>2030</v>
      </c>
      <c r="C354">
        <v>6395260.5</v>
      </c>
      <c r="D354">
        <v>1511.4</v>
      </c>
      <c r="E354">
        <v>0</v>
      </c>
      <c r="F354">
        <v>180211.7</v>
      </c>
      <c r="G354">
        <v>6576983.7999999998</v>
      </c>
      <c r="H354">
        <v>6165277.2000000002</v>
      </c>
      <c r="I354">
        <v>4608337.4000000004</v>
      </c>
      <c r="J354">
        <v>58158</v>
      </c>
      <c r="K354">
        <v>19218832</v>
      </c>
      <c r="L354">
        <v>3.5999999999999997E-2</v>
      </c>
      <c r="M354">
        <v>5.3999999999999999E-2</v>
      </c>
      <c r="N354">
        <v>0.13500000000000001</v>
      </c>
      <c r="O354">
        <v>1056.83</v>
      </c>
      <c r="P354">
        <v>1170.0999999999999</v>
      </c>
      <c r="Q354">
        <v>1</v>
      </c>
      <c r="R354">
        <v>1</v>
      </c>
      <c r="S354">
        <v>0</v>
      </c>
      <c r="T354">
        <v>0</v>
      </c>
      <c r="U354">
        <v>0</v>
      </c>
      <c r="V354">
        <v>0.3</v>
      </c>
      <c r="W354">
        <v>0.3</v>
      </c>
      <c r="X354">
        <v>0</v>
      </c>
      <c r="Y354">
        <v>0</v>
      </c>
      <c r="Z354">
        <v>0.3</v>
      </c>
      <c r="AA354">
        <v>0.3</v>
      </c>
      <c r="AB354">
        <v>0.1</v>
      </c>
      <c r="AC354">
        <v>0</v>
      </c>
      <c r="AD354">
        <v>0</v>
      </c>
      <c r="AE354">
        <v>0.3</v>
      </c>
      <c r="AF354">
        <v>0.9</v>
      </c>
      <c r="AG354">
        <v>0</v>
      </c>
      <c r="AH354">
        <v>0.1</v>
      </c>
      <c r="AI354">
        <v>0.3</v>
      </c>
      <c r="AJ354">
        <v>0.4</v>
      </c>
      <c r="AK354">
        <v>122.8</v>
      </c>
      <c r="AL354">
        <v>2.4</v>
      </c>
      <c r="AM354">
        <v>0.26</v>
      </c>
      <c r="AN354">
        <v>14.5</v>
      </c>
      <c r="AO354">
        <v>632.79999999999995</v>
      </c>
      <c r="AP354">
        <v>0.06</v>
      </c>
      <c r="AQ354">
        <v>122.9</v>
      </c>
      <c r="AR354">
        <v>33.4</v>
      </c>
      <c r="AS354">
        <v>156.30000000000001</v>
      </c>
      <c r="AT354">
        <v>488.4</v>
      </c>
      <c r="AU354">
        <v>22.1</v>
      </c>
      <c r="AV354">
        <v>2.97</v>
      </c>
      <c r="AW354">
        <v>47</v>
      </c>
      <c r="AX354">
        <v>2098.6</v>
      </c>
      <c r="AY354">
        <v>0.26</v>
      </c>
      <c r="AZ354">
        <v>489.8</v>
      </c>
      <c r="BA354">
        <v>109.7</v>
      </c>
      <c r="BB354">
        <v>599.5</v>
      </c>
      <c r="BC354">
        <v>0</v>
      </c>
      <c r="BD354">
        <v>0</v>
      </c>
      <c r="BE354">
        <v>0</v>
      </c>
      <c r="BF354">
        <v>6731.8</v>
      </c>
      <c r="BG354">
        <v>8.1</v>
      </c>
      <c r="BH354">
        <v>0</v>
      </c>
      <c r="BI354">
        <v>0</v>
      </c>
      <c r="BJ354">
        <v>6980.4</v>
      </c>
      <c r="BK354">
        <v>6980.4</v>
      </c>
      <c r="BL354">
        <v>0</v>
      </c>
      <c r="BM354">
        <v>23</v>
      </c>
      <c r="BN354">
        <v>0.18</v>
      </c>
      <c r="BO354">
        <v>0</v>
      </c>
      <c r="BP354">
        <v>23.18</v>
      </c>
      <c r="BQ354">
        <v>24.34</v>
      </c>
      <c r="BR354">
        <v>0.19</v>
      </c>
      <c r="BS354">
        <v>0</v>
      </c>
      <c r="BT354">
        <v>24.53</v>
      </c>
      <c r="BU354">
        <v>25842454</v>
      </c>
      <c r="BV354">
        <v>1968646.4</v>
      </c>
      <c r="BW354">
        <v>1283</v>
      </c>
      <c r="BX354">
        <v>187520.8</v>
      </c>
      <c r="BY354">
        <v>0</v>
      </c>
      <c r="BZ354">
        <v>22435712</v>
      </c>
      <c r="CA354">
        <v>0</v>
      </c>
      <c r="CB354">
        <v>0</v>
      </c>
      <c r="CC354">
        <v>0</v>
      </c>
      <c r="CD354">
        <v>353436.2</v>
      </c>
      <c r="CE354">
        <v>0</v>
      </c>
      <c r="CF354">
        <v>0</v>
      </c>
      <c r="CG354">
        <v>0</v>
      </c>
      <c r="CH354">
        <v>0</v>
      </c>
      <c r="CI354">
        <v>1249291.5</v>
      </c>
      <c r="CJ354">
        <v>0</v>
      </c>
      <c r="CK354">
        <v>0</v>
      </c>
      <c r="CL354">
        <v>0</v>
      </c>
      <c r="CM354">
        <v>0</v>
      </c>
      <c r="CN354">
        <v>225204.8</v>
      </c>
      <c r="CO354">
        <v>1390005.4</v>
      </c>
      <c r="CP354">
        <v>0</v>
      </c>
      <c r="CQ354">
        <v>1.9</v>
      </c>
      <c r="CR354">
        <v>29.1</v>
      </c>
      <c r="CS354">
        <v>0</v>
      </c>
      <c r="CT354">
        <v>0</v>
      </c>
      <c r="CU354">
        <v>0</v>
      </c>
      <c r="CV354">
        <v>0</v>
      </c>
      <c r="CW354">
        <v>277.3</v>
      </c>
      <c r="CX354">
        <v>0</v>
      </c>
      <c r="CY354">
        <v>0</v>
      </c>
      <c r="CZ354">
        <v>0</v>
      </c>
      <c r="DA354">
        <v>0</v>
      </c>
      <c r="DB354">
        <v>331.3</v>
      </c>
      <c r="DC354">
        <v>0</v>
      </c>
      <c r="DD354">
        <v>0</v>
      </c>
      <c r="DE354">
        <v>0</v>
      </c>
      <c r="DF354">
        <v>0</v>
      </c>
      <c r="DG354">
        <v>130.30000000000001</v>
      </c>
      <c r="DH354">
        <v>0</v>
      </c>
      <c r="DI354">
        <v>385.8</v>
      </c>
      <c r="DJ354">
        <v>3.8</v>
      </c>
      <c r="DK354">
        <v>0</v>
      </c>
      <c r="DL354">
        <v>0</v>
      </c>
      <c r="DM354">
        <v>0</v>
      </c>
      <c r="DN354">
        <v>0.71</v>
      </c>
      <c r="DO354">
        <v>0</v>
      </c>
      <c r="DP354">
        <v>0</v>
      </c>
      <c r="DQ354">
        <v>0</v>
      </c>
    </row>
    <row r="355" spans="1:121" x14ac:dyDescent="0.45">
      <c r="A355" t="s">
        <v>221</v>
      </c>
      <c r="B355">
        <v>2035</v>
      </c>
      <c r="C355">
        <v>6872111</v>
      </c>
      <c r="D355">
        <v>2894.8</v>
      </c>
      <c r="E355">
        <v>0</v>
      </c>
      <c r="F355">
        <v>160620.20000000001</v>
      </c>
      <c r="G355">
        <v>7035626.4000000004</v>
      </c>
      <c r="H355">
        <v>6624984.7999999998</v>
      </c>
      <c r="I355">
        <v>5045038.7</v>
      </c>
      <c r="J355">
        <v>616567.1</v>
      </c>
      <c r="K355">
        <v>17082386</v>
      </c>
      <c r="L355">
        <v>3.5999999999999997E-2</v>
      </c>
      <c r="M355">
        <v>5.3999999999999999E-2</v>
      </c>
      <c r="N355">
        <v>0.13500000000000001</v>
      </c>
      <c r="O355">
        <v>87938.49</v>
      </c>
      <c r="P355">
        <v>1322.6</v>
      </c>
      <c r="Q355">
        <v>1</v>
      </c>
      <c r="R355">
        <v>1</v>
      </c>
      <c r="S355">
        <v>0</v>
      </c>
      <c r="T355">
        <v>0</v>
      </c>
      <c r="U355">
        <v>0</v>
      </c>
      <c r="V355">
        <v>0.3</v>
      </c>
      <c r="W355">
        <v>0.3</v>
      </c>
      <c r="X355">
        <v>0</v>
      </c>
      <c r="Y355">
        <v>0</v>
      </c>
      <c r="Z355">
        <v>0.3</v>
      </c>
      <c r="AA355">
        <v>0.3</v>
      </c>
      <c r="AB355">
        <v>0.7</v>
      </c>
      <c r="AC355">
        <v>0</v>
      </c>
      <c r="AD355">
        <v>0</v>
      </c>
      <c r="AE355">
        <v>0.4</v>
      </c>
      <c r="AF355">
        <v>3.9</v>
      </c>
      <c r="AG355">
        <v>0</v>
      </c>
      <c r="AH355">
        <v>0.7</v>
      </c>
      <c r="AI355">
        <v>0.6</v>
      </c>
      <c r="AJ355">
        <v>1.2</v>
      </c>
      <c r="AK355">
        <v>116.2</v>
      </c>
      <c r="AL355">
        <v>2.2999999999999998</v>
      </c>
      <c r="AM355">
        <v>0.25</v>
      </c>
      <c r="AN355">
        <v>13.7</v>
      </c>
      <c r="AO355">
        <v>598</v>
      </c>
      <c r="AP355">
        <v>0.06</v>
      </c>
      <c r="AQ355">
        <v>116.4</v>
      </c>
      <c r="AR355">
        <v>31.6</v>
      </c>
      <c r="AS355">
        <v>147.9</v>
      </c>
      <c r="AT355">
        <v>448.2</v>
      </c>
      <c r="AU355">
        <v>18.7</v>
      </c>
      <c r="AV355">
        <v>2.48</v>
      </c>
      <c r="AW355">
        <v>45</v>
      </c>
      <c r="AX355">
        <v>1971</v>
      </c>
      <c r="AY355">
        <v>0.25</v>
      </c>
      <c r="AZ355">
        <v>449.5</v>
      </c>
      <c r="BA355">
        <v>103.8</v>
      </c>
      <c r="BB355">
        <v>553.29999999999995</v>
      </c>
      <c r="BC355">
        <v>0</v>
      </c>
      <c r="BD355">
        <v>0</v>
      </c>
      <c r="BE355">
        <v>0</v>
      </c>
      <c r="BF355">
        <v>6688.4</v>
      </c>
      <c r="BG355">
        <v>8</v>
      </c>
      <c r="BH355">
        <v>0</v>
      </c>
      <c r="BI355">
        <v>0</v>
      </c>
      <c r="BJ355">
        <v>6935.4</v>
      </c>
      <c r="BK355">
        <v>6935.4</v>
      </c>
      <c r="BL355">
        <v>0</v>
      </c>
      <c r="BM355">
        <v>21.67</v>
      </c>
      <c r="BN355">
        <v>15.57</v>
      </c>
      <c r="BO355">
        <v>0</v>
      </c>
      <c r="BP355">
        <v>37.229999999999997</v>
      </c>
      <c r="BQ355">
        <v>22.94</v>
      </c>
      <c r="BR355">
        <v>16.75</v>
      </c>
      <c r="BS355">
        <v>0</v>
      </c>
      <c r="BT355">
        <v>39.68</v>
      </c>
      <c r="BU355">
        <v>23591170</v>
      </c>
      <c r="BV355">
        <v>1990587.8</v>
      </c>
      <c r="BW355">
        <v>2444.5</v>
      </c>
      <c r="BX355">
        <v>186327.4</v>
      </c>
      <c r="BY355">
        <v>0</v>
      </c>
      <c r="BZ355">
        <v>20188674</v>
      </c>
      <c r="CA355">
        <v>0</v>
      </c>
      <c r="CB355">
        <v>0</v>
      </c>
      <c r="CC355">
        <v>0</v>
      </c>
      <c r="CD355">
        <v>391988.4</v>
      </c>
      <c r="CE355">
        <v>0</v>
      </c>
      <c r="CF355">
        <v>0</v>
      </c>
      <c r="CG355">
        <v>0</v>
      </c>
      <c r="CH355">
        <v>0</v>
      </c>
      <c r="CI355">
        <v>1223137.1000000001</v>
      </c>
      <c r="CJ355">
        <v>0</v>
      </c>
      <c r="CK355">
        <v>0</v>
      </c>
      <c r="CL355">
        <v>0</v>
      </c>
      <c r="CM355">
        <v>0</v>
      </c>
      <c r="CN355">
        <v>216921.2</v>
      </c>
      <c r="CO355">
        <v>1381678.2</v>
      </c>
      <c r="CP355">
        <v>0</v>
      </c>
      <c r="CQ355">
        <v>2.1</v>
      </c>
      <c r="CR355">
        <v>29.1</v>
      </c>
      <c r="CS355">
        <v>0</v>
      </c>
      <c r="CT355">
        <v>0</v>
      </c>
      <c r="CU355">
        <v>0</v>
      </c>
      <c r="CV355">
        <v>0</v>
      </c>
      <c r="CW355">
        <v>315.5</v>
      </c>
      <c r="CX355">
        <v>0</v>
      </c>
      <c r="CY355">
        <v>0</v>
      </c>
      <c r="CZ355">
        <v>0</v>
      </c>
      <c r="DA355">
        <v>0</v>
      </c>
      <c r="DB355">
        <v>331.3</v>
      </c>
      <c r="DC355">
        <v>0</v>
      </c>
      <c r="DD355">
        <v>0</v>
      </c>
      <c r="DE355">
        <v>0</v>
      </c>
      <c r="DF355">
        <v>0</v>
      </c>
      <c r="DG355">
        <v>130.30000000000001</v>
      </c>
      <c r="DH355">
        <v>0</v>
      </c>
      <c r="DI355">
        <v>389.3</v>
      </c>
      <c r="DJ355">
        <v>8.3000000000000007</v>
      </c>
      <c r="DK355">
        <v>0</v>
      </c>
      <c r="DL355">
        <v>0</v>
      </c>
      <c r="DM355">
        <v>0</v>
      </c>
      <c r="DN355">
        <v>0.75</v>
      </c>
      <c r="DO355">
        <v>0</v>
      </c>
      <c r="DP355">
        <v>0</v>
      </c>
      <c r="DQ355">
        <v>0</v>
      </c>
    </row>
    <row r="356" spans="1:121" x14ac:dyDescent="0.45">
      <c r="A356" t="s">
        <v>221</v>
      </c>
      <c r="B356">
        <v>2040</v>
      </c>
      <c r="C356">
        <v>7444902.5</v>
      </c>
      <c r="D356">
        <v>3431.6</v>
      </c>
      <c r="E356">
        <v>0</v>
      </c>
      <c r="F356">
        <v>178922.4</v>
      </c>
      <c r="G356">
        <v>7627256.7999999998</v>
      </c>
      <c r="H356">
        <v>7177179.7000000002</v>
      </c>
      <c r="I356">
        <v>5647393.2999999998</v>
      </c>
      <c r="J356">
        <v>2234796.5</v>
      </c>
      <c r="K356">
        <v>17351172</v>
      </c>
      <c r="L356">
        <v>3.5900000000000001E-2</v>
      </c>
      <c r="M356">
        <v>5.3999999999999999E-2</v>
      </c>
      <c r="N356">
        <v>0.13500000000000001</v>
      </c>
      <c r="O356">
        <v>93254.84</v>
      </c>
      <c r="P356">
        <v>1482.9</v>
      </c>
      <c r="Q356">
        <v>0.97</v>
      </c>
      <c r="R356">
        <v>0.97</v>
      </c>
      <c r="S356">
        <v>16.7</v>
      </c>
      <c r="T356">
        <v>0.3</v>
      </c>
      <c r="U356">
        <v>0.03</v>
      </c>
      <c r="V356">
        <v>2</v>
      </c>
      <c r="W356">
        <v>87.5</v>
      </c>
      <c r="X356">
        <v>0.01</v>
      </c>
      <c r="Y356">
        <v>16.7</v>
      </c>
      <c r="Z356">
        <v>4.5999999999999996</v>
      </c>
      <c r="AA356">
        <v>21.4</v>
      </c>
      <c r="AB356">
        <v>17.100000000000001</v>
      </c>
      <c r="AC356">
        <v>0.3</v>
      </c>
      <c r="AD356">
        <v>0.03</v>
      </c>
      <c r="AE356">
        <v>2.2000000000000002</v>
      </c>
      <c r="AF356">
        <v>89.2</v>
      </c>
      <c r="AG356">
        <v>0.01</v>
      </c>
      <c r="AH356">
        <v>17.100000000000001</v>
      </c>
      <c r="AI356">
        <v>4.8</v>
      </c>
      <c r="AJ356">
        <v>21.9</v>
      </c>
      <c r="AK356">
        <v>115.6</v>
      </c>
      <c r="AL356">
        <v>2.2999999999999998</v>
      </c>
      <c r="AM356">
        <v>0.24</v>
      </c>
      <c r="AN356">
        <v>13.6</v>
      </c>
      <c r="AO356">
        <v>595.79999999999995</v>
      </c>
      <c r="AP356">
        <v>0.05</v>
      </c>
      <c r="AQ356">
        <v>115.7</v>
      </c>
      <c r="AR356">
        <v>31.4</v>
      </c>
      <c r="AS356">
        <v>147.1</v>
      </c>
      <c r="AT356">
        <v>429.4</v>
      </c>
      <c r="AU356">
        <v>15.3</v>
      </c>
      <c r="AV356">
        <v>1.98</v>
      </c>
      <c r="AW356">
        <v>45.5</v>
      </c>
      <c r="AX356">
        <v>1970.1</v>
      </c>
      <c r="AY356">
        <v>0.24</v>
      </c>
      <c r="AZ356">
        <v>430.4</v>
      </c>
      <c r="BA356">
        <v>104.3</v>
      </c>
      <c r="BB356">
        <v>534.79999999999995</v>
      </c>
      <c r="BC356">
        <v>381786</v>
      </c>
      <c r="BD356">
        <v>7.2</v>
      </c>
      <c r="BE356">
        <v>0.7</v>
      </c>
      <c r="BF356">
        <v>46344.800000000003</v>
      </c>
      <c r="BG356">
        <v>1997.8</v>
      </c>
      <c r="BH356">
        <v>0.2</v>
      </c>
      <c r="BI356">
        <v>382196.9</v>
      </c>
      <c r="BJ356">
        <v>105927.4</v>
      </c>
      <c r="BK356">
        <v>488124.3</v>
      </c>
      <c r="BL356">
        <v>0</v>
      </c>
      <c r="BM356">
        <v>20.82</v>
      </c>
      <c r="BN356">
        <v>17.18</v>
      </c>
      <c r="BO356">
        <v>0</v>
      </c>
      <c r="BP356">
        <v>38</v>
      </c>
      <c r="BQ356">
        <v>22.06</v>
      </c>
      <c r="BR356">
        <v>18.48</v>
      </c>
      <c r="BS356">
        <v>0</v>
      </c>
      <c r="BT356">
        <v>40.53</v>
      </c>
      <c r="BU356">
        <v>22822802</v>
      </c>
      <c r="BV356">
        <v>1979863.6</v>
      </c>
      <c r="BW356">
        <v>2980.2</v>
      </c>
      <c r="BX356">
        <v>38341.9</v>
      </c>
      <c r="BY356">
        <v>0</v>
      </c>
      <c r="BZ356">
        <v>18940738</v>
      </c>
      <c r="CA356">
        <v>0</v>
      </c>
      <c r="CB356">
        <v>0</v>
      </c>
      <c r="CC356">
        <v>0</v>
      </c>
      <c r="CD356">
        <v>408966.1</v>
      </c>
      <c r="CE356">
        <v>0</v>
      </c>
      <c r="CF356">
        <v>0</v>
      </c>
      <c r="CG356">
        <v>644926.4</v>
      </c>
      <c r="CH356">
        <v>0</v>
      </c>
      <c r="CI356">
        <v>1215952.2</v>
      </c>
      <c r="CJ356">
        <v>0</v>
      </c>
      <c r="CK356">
        <v>0</v>
      </c>
      <c r="CL356">
        <v>0</v>
      </c>
      <c r="CM356">
        <v>0</v>
      </c>
      <c r="CN356">
        <v>209123.20000000001</v>
      </c>
      <c r="CO356">
        <v>1361774.2</v>
      </c>
      <c r="CP356">
        <v>0</v>
      </c>
      <c r="CQ356">
        <v>2.1</v>
      </c>
      <c r="CR356">
        <v>9.1</v>
      </c>
      <c r="CS356">
        <v>0</v>
      </c>
      <c r="CT356">
        <v>0</v>
      </c>
      <c r="CU356">
        <v>0</v>
      </c>
      <c r="CV356">
        <v>0</v>
      </c>
      <c r="CW356">
        <v>339.1</v>
      </c>
      <c r="CX356">
        <v>0</v>
      </c>
      <c r="CY356">
        <v>0</v>
      </c>
      <c r="CZ356">
        <v>852.5</v>
      </c>
      <c r="DA356">
        <v>0</v>
      </c>
      <c r="DB356">
        <v>331.3</v>
      </c>
      <c r="DC356">
        <v>0</v>
      </c>
      <c r="DD356">
        <v>0</v>
      </c>
      <c r="DE356">
        <v>0</v>
      </c>
      <c r="DF356">
        <v>0</v>
      </c>
      <c r="DG356">
        <v>130.30000000000001</v>
      </c>
      <c r="DH356">
        <v>0</v>
      </c>
      <c r="DI356">
        <v>389.3</v>
      </c>
      <c r="DJ356">
        <v>8.3000000000000007</v>
      </c>
      <c r="DK356">
        <v>0</v>
      </c>
      <c r="DL356">
        <v>0</v>
      </c>
      <c r="DM356">
        <v>0</v>
      </c>
      <c r="DN356">
        <v>0.75</v>
      </c>
      <c r="DO356">
        <v>0</v>
      </c>
      <c r="DP356">
        <v>0</v>
      </c>
      <c r="DQ356">
        <v>0</v>
      </c>
    </row>
    <row r="357" spans="1:121" x14ac:dyDescent="0.45">
      <c r="A357" t="s">
        <v>221</v>
      </c>
      <c r="B357">
        <v>2045</v>
      </c>
      <c r="C357">
        <v>7921741</v>
      </c>
      <c r="D357">
        <v>119276.9</v>
      </c>
      <c r="E357">
        <v>0</v>
      </c>
      <c r="F357">
        <v>184113.3</v>
      </c>
      <c r="G357">
        <v>8225131.4000000004</v>
      </c>
      <c r="H357">
        <v>7636862</v>
      </c>
      <c r="I357">
        <v>6120204.2999999998</v>
      </c>
      <c r="J357">
        <v>2606460.7999999998</v>
      </c>
      <c r="K357">
        <v>17602932</v>
      </c>
      <c r="L357">
        <v>3.5900000000000001E-2</v>
      </c>
      <c r="M357">
        <v>5.3999999999999999E-2</v>
      </c>
      <c r="N357">
        <v>0.13500000000000001</v>
      </c>
      <c r="O357">
        <v>91170.54</v>
      </c>
      <c r="P357">
        <v>1609.8</v>
      </c>
      <c r="Q357">
        <v>0.96</v>
      </c>
      <c r="R357">
        <v>0.96</v>
      </c>
      <c r="S357">
        <v>21.7</v>
      </c>
      <c r="T357">
        <v>0.4</v>
      </c>
      <c r="U357">
        <v>0.04</v>
      </c>
      <c r="V357">
        <v>2.6</v>
      </c>
      <c r="W357">
        <v>113.4</v>
      </c>
      <c r="X357">
        <v>0.01</v>
      </c>
      <c r="Y357">
        <v>21.7</v>
      </c>
      <c r="Z357">
        <v>6</v>
      </c>
      <c r="AA357">
        <v>27.7</v>
      </c>
      <c r="AB357">
        <v>21.2</v>
      </c>
      <c r="AC357">
        <v>0.4</v>
      </c>
      <c r="AD357">
        <v>0.04</v>
      </c>
      <c r="AE357">
        <v>2.7</v>
      </c>
      <c r="AF357">
        <v>110.8</v>
      </c>
      <c r="AG357">
        <v>0.01</v>
      </c>
      <c r="AH357">
        <v>21.2</v>
      </c>
      <c r="AI357">
        <v>6</v>
      </c>
      <c r="AJ357">
        <v>27.2</v>
      </c>
      <c r="AK357">
        <v>119.2</v>
      </c>
      <c r="AL357">
        <v>2.2999999999999998</v>
      </c>
      <c r="AM357">
        <v>0.24</v>
      </c>
      <c r="AN357">
        <v>14.1</v>
      </c>
      <c r="AO357">
        <v>617</v>
      </c>
      <c r="AP357">
        <v>0.05</v>
      </c>
      <c r="AQ357">
        <v>119.3</v>
      </c>
      <c r="AR357">
        <v>32.5</v>
      </c>
      <c r="AS357">
        <v>151.80000000000001</v>
      </c>
      <c r="AT357">
        <v>440.8</v>
      </c>
      <c r="AU357">
        <v>14.3</v>
      </c>
      <c r="AV357">
        <v>1.8</v>
      </c>
      <c r="AW357">
        <v>47.9</v>
      </c>
      <c r="AX357">
        <v>2074.5</v>
      </c>
      <c r="AY357">
        <v>0.24</v>
      </c>
      <c r="AZ357">
        <v>441.8</v>
      </c>
      <c r="BA357">
        <v>109.8</v>
      </c>
      <c r="BB357">
        <v>551.6</v>
      </c>
      <c r="BC357">
        <v>504867.6</v>
      </c>
      <c r="BD357">
        <v>9.5</v>
      </c>
      <c r="BE357">
        <v>1</v>
      </c>
      <c r="BF357">
        <v>60931.6</v>
      </c>
      <c r="BG357">
        <v>2641.5</v>
      </c>
      <c r="BH357">
        <v>0.2</v>
      </c>
      <c r="BI357">
        <v>505411</v>
      </c>
      <c r="BJ357">
        <v>139709.6</v>
      </c>
      <c r="BK357">
        <v>645120.6</v>
      </c>
      <c r="BL357">
        <v>0</v>
      </c>
      <c r="BM357">
        <v>20.54</v>
      </c>
      <c r="BN357">
        <v>16.82</v>
      </c>
      <c r="BO357">
        <v>0</v>
      </c>
      <c r="BP357">
        <v>37.35</v>
      </c>
      <c r="BQ357">
        <v>21.87</v>
      </c>
      <c r="BR357">
        <v>18.38</v>
      </c>
      <c r="BS357">
        <v>0</v>
      </c>
      <c r="BT357">
        <v>40.26</v>
      </c>
      <c r="BU357">
        <v>23297510</v>
      </c>
      <c r="BV357">
        <v>2104927</v>
      </c>
      <c r="BW357">
        <v>100203.1</v>
      </c>
      <c r="BX357">
        <v>38917.199999999997</v>
      </c>
      <c r="BY357">
        <v>0</v>
      </c>
      <c r="BZ357">
        <v>18973872</v>
      </c>
      <c r="CA357">
        <v>0</v>
      </c>
      <c r="CB357">
        <v>0</v>
      </c>
      <c r="CC357">
        <v>0</v>
      </c>
      <c r="CD357">
        <v>434337.7</v>
      </c>
      <c r="CE357">
        <v>0</v>
      </c>
      <c r="CF357">
        <v>0</v>
      </c>
      <c r="CG357">
        <v>848668.6</v>
      </c>
      <c r="CH357">
        <v>0</v>
      </c>
      <c r="CI357">
        <v>1230921.8999999999</v>
      </c>
      <c r="CJ357">
        <v>0</v>
      </c>
      <c r="CK357">
        <v>0</v>
      </c>
      <c r="CL357">
        <v>0</v>
      </c>
      <c r="CM357">
        <v>0</v>
      </c>
      <c r="CN357">
        <v>213932.2</v>
      </c>
      <c r="CO357">
        <v>1456657.2</v>
      </c>
      <c r="CP357">
        <v>0</v>
      </c>
      <c r="CQ357">
        <v>70.5</v>
      </c>
      <c r="CR357">
        <v>9.1</v>
      </c>
      <c r="CS357">
        <v>0</v>
      </c>
      <c r="CT357">
        <v>0</v>
      </c>
      <c r="CU357">
        <v>0</v>
      </c>
      <c r="CV357">
        <v>0</v>
      </c>
      <c r="CW357">
        <v>367.2</v>
      </c>
      <c r="CX357">
        <v>0</v>
      </c>
      <c r="CY357">
        <v>0</v>
      </c>
      <c r="CZ357">
        <v>935.7</v>
      </c>
      <c r="DA357">
        <v>0</v>
      </c>
      <c r="DB357">
        <v>331.3</v>
      </c>
      <c r="DC357">
        <v>0</v>
      </c>
      <c r="DD357">
        <v>0</v>
      </c>
      <c r="DE357">
        <v>0</v>
      </c>
      <c r="DF357">
        <v>0</v>
      </c>
      <c r="DG357">
        <v>125.9</v>
      </c>
      <c r="DH357">
        <v>0</v>
      </c>
      <c r="DI357">
        <v>389.3</v>
      </c>
      <c r="DJ357">
        <v>395.4</v>
      </c>
      <c r="DK357">
        <v>0</v>
      </c>
      <c r="DL357">
        <v>0</v>
      </c>
      <c r="DM357">
        <v>0</v>
      </c>
      <c r="DN357">
        <v>0.75</v>
      </c>
      <c r="DO357">
        <v>0</v>
      </c>
      <c r="DP357">
        <v>0</v>
      </c>
      <c r="DQ357">
        <v>0</v>
      </c>
    </row>
    <row r="358" spans="1:121" x14ac:dyDescent="0.45">
      <c r="A358" t="s">
        <v>221</v>
      </c>
      <c r="B358">
        <v>2050</v>
      </c>
      <c r="C358">
        <v>8409475</v>
      </c>
      <c r="D358">
        <v>202336</v>
      </c>
      <c r="E358">
        <v>0</v>
      </c>
      <c r="F358">
        <v>181923.5</v>
      </c>
      <c r="G358">
        <v>8793734.4000000004</v>
      </c>
      <c r="H358">
        <v>8107034.4000000004</v>
      </c>
      <c r="I358">
        <v>6401262.7999999998</v>
      </c>
      <c r="J358">
        <v>2531478.2000000002</v>
      </c>
      <c r="K358">
        <v>17460886</v>
      </c>
      <c r="L358">
        <v>3.5999999999999997E-2</v>
      </c>
      <c r="M358">
        <v>5.3999999999999999E-2</v>
      </c>
      <c r="N358">
        <v>0.13500000000000001</v>
      </c>
      <c r="O358">
        <v>90393.65</v>
      </c>
      <c r="P358">
        <v>1712.3</v>
      </c>
      <c r="Q358">
        <v>0.96</v>
      </c>
      <c r="R358">
        <v>0.96</v>
      </c>
      <c r="S358">
        <v>25.5</v>
      </c>
      <c r="T358">
        <v>0.5</v>
      </c>
      <c r="U358">
        <v>0.05</v>
      </c>
      <c r="V358">
        <v>3.1</v>
      </c>
      <c r="W358">
        <v>133.19999999999999</v>
      </c>
      <c r="X358">
        <v>0.01</v>
      </c>
      <c r="Y358">
        <v>25.5</v>
      </c>
      <c r="Z358">
        <v>7</v>
      </c>
      <c r="AA358">
        <v>32.5</v>
      </c>
      <c r="AB358">
        <v>23.9</v>
      </c>
      <c r="AC358">
        <v>0.5</v>
      </c>
      <c r="AD358">
        <v>0.05</v>
      </c>
      <c r="AE358">
        <v>3</v>
      </c>
      <c r="AF358">
        <v>125</v>
      </c>
      <c r="AG358">
        <v>0.01</v>
      </c>
      <c r="AH358">
        <v>23.9</v>
      </c>
      <c r="AI358">
        <v>6.7</v>
      </c>
      <c r="AJ358">
        <v>30.6</v>
      </c>
      <c r="AK358">
        <v>121.8</v>
      </c>
      <c r="AL358">
        <v>2.4</v>
      </c>
      <c r="AM358">
        <v>0.24</v>
      </c>
      <c r="AN358">
        <v>14.4</v>
      </c>
      <c r="AO358">
        <v>632.1</v>
      </c>
      <c r="AP358">
        <v>0.06</v>
      </c>
      <c r="AQ358">
        <v>121.9</v>
      </c>
      <c r="AR358">
        <v>33.299999999999997</v>
      </c>
      <c r="AS358">
        <v>155.19999999999999</v>
      </c>
      <c r="AT358">
        <v>430.2</v>
      </c>
      <c r="AU358">
        <v>11.9</v>
      </c>
      <c r="AV358">
        <v>1.42</v>
      </c>
      <c r="AW358">
        <v>48.3</v>
      </c>
      <c r="AX358">
        <v>2108.4</v>
      </c>
      <c r="AY358">
        <v>0.22</v>
      </c>
      <c r="AZ358">
        <v>430.9</v>
      </c>
      <c r="BA358">
        <v>111.2</v>
      </c>
      <c r="BB358">
        <v>542.1</v>
      </c>
      <c r="BC358">
        <v>605849.80000000005</v>
      </c>
      <c r="BD358">
        <v>11.4</v>
      </c>
      <c r="BE358">
        <v>1.1000000000000001</v>
      </c>
      <c r="BF358">
        <v>72820.5</v>
      </c>
      <c r="BG358">
        <v>3169.5</v>
      </c>
      <c r="BH358">
        <v>0.3</v>
      </c>
      <c r="BI358">
        <v>606501.9</v>
      </c>
      <c r="BJ358">
        <v>167344.4</v>
      </c>
      <c r="BK358">
        <v>773846.3</v>
      </c>
      <c r="BL358">
        <v>0</v>
      </c>
      <c r="BM358">
        <v>20.56</v>
      </c>
      <c r="BN358">
        <v>16.5</v>
      </c>
      <c r="BO358">
        <v>0</v>
      </c>
      <c r="BP358">
        <v>37.06</v>
      </c>
      <c r="BQ358">
        <v>21.97</v>
      </c>
      <c r="BR358">
        <v>18.16</v>
      </c>
      <c r="BS358">
        <v>0</v>
      </c>
      <c r="BT358">
        <v>40.130000000000003</v>
      </c>
      <c r="BU358">
        <v>23790972</v>
      </c>
      <c r="BV358">
        <v>2392471.5</v>
      </c>
      <c r="BW358">
        <v>170001.1</v>
      </c>
      <c r="BX358">
        <v>37942.5</v>
      </c>
      <c r="BY358">
        <v>0</v>
      </c>
      <c r="BZ358">
        <v>18971030</v>
      </c>
      <c r="CA358">
        <v>0</v>
      </c>
      <c r="CB358">
        <v>0</v>
      </c>
      <c r="CC358">
        <v>0</v>
      </c>
      <c r="CD358">
        <v>447455.2</v>
      </c>
      <c r="CE358">
        <v>0</v>
      </c>
      <c r="CF358">
        <v>0</v>
      </c>
      <c r="CG358">
        <v>1019682</v>
      </c>
      <c r="CH358">
        <v>0</v>
      </c>
      <c r="CI358">
        <v>1199844</v>
      </c>
      <c r="CJ358">
        <v>0</v>
      </c>
      <c r="CK358">
        <v>0</v>
      </c>
      <c r="CL358">
        <v>0</v>
      </c>
      <c r="CM358">
        <v>0</v>
      </c>
      <c r="CN358">
        <v>286643.20000000001</v>
      </c>
      <c r="CO358">
        <v>1658373.1</v>
      </c>
      <c r="CP358">
        <v>0</v>
      </c>
      <c r="CQ358">
        <v>121.3</v>
      </c>
      <c r="CR358">
        <v>9.1</v>
      </c>
      <c r="CS358">
        <v>0</v>
      </c>
      <c r="CT358">
        <v>0</v>
      </c>
      <c r="CU358">
        <v>0</v>
      </c>
      <c r="CV358">
        <v>0</v>
      </c>
      <c r="CW358">
        <v>397.8</v>
      </c>
      <c r="CX358">
        <v>0</v>
      </c>
      <c r="CY358">
        <v>0</v>
      </c>
      <c r="CZ358">
        <v>989.2</v>
      </c>
      <c r="DA358">
        <v>0</v>
      </c>
      <c r="DB358">
        <v>331.3</v>
      </c>
      <c r="DC358">
        <v>0</v>
      </c>
      <c r="DD358">
        <v>0</v>
      </c>
      <c r="DE358">
        <v>0</v>
      </c>
      <c r="DF358">
        <v>0</v>
      </c>
      <c r="DG358">
        <v>146.69999999999999</v>
      </c>
      <c r="DH358">
        <v>0</v>
      </c>
      <c r="DI358">
        <v>437.2</v>
      </c>
      <c r="DJ358">
        <v>598.6</v>
      </c>
      <c r="DK358">
        <v>0</v>
      </c>
      <c r="DL358">
        <v>0</v>
      </c>
      <c r="DM358">
        <v>0</v>
      </c>
      <c r="DN358">
        <v>0.75</v>
      </c>
      <c r="DO358">
        <v>0</v>
      </c>
      <c r="DP358">
        <v>0</v>
      </c>
      <c r="DQ358">
        <v>0</v>
      </c>
    </row>
    <row r="359" spans="1:121" x14ac:dyDescent="0.45">
      <c r="A359" t="s">
        <v>227</v>
      </c>
      <c r="B359">
        <v>2024</v>
      </c>
      <c r="C359">
        <v>117494890</v>
      </c>
      <c r="D359">
        <v>23720.3</v>
      </c>
      <c r="E359">
        <v>179688.5</v>
      </c>
      <c r="F359">
        <v>1203471.3</v>
      </c>
      <c r="G359">
        <v>118901770.5</v>
      </c>
      <c r="H359">
        <v>113269059.3</v>
      </c>
      <c r="I359">
        <v>108658814.90000001</v>
      </c>
      <c r="J359">
        <v>86100810</v>
      </c>
      <c r="K359">
        <v>93715930</v>
      </c>
      <c r="L359">
        <v>3.5999999999999997E-2</v>
      </c>
      <c r="M359">
        <v>5.3999999999999999E-2</v>
      </c>
      <c r="N359">
        <v>0.14349999999999999</v>
      </c>
      <c r="O359">
        <v>54903.3</v>
      </c>
      <c r="P359">
        <v>21857.1</v>
      </c>
      <c r="Q359">
        <v>0.93</v>
      </c>
      <c r="R359">
        <v>0.9</v>
      </c>
      <c r="S359">
        <v>48.6</v>
      </c>
      <c r="T359">
        <v>3.6</v>
      </c>
      <c r="U359">
        <v>0.5</v>
      </c>
      <c r="V359">
        <v>4.0999999999999996</v>
      </c>
      <c r="W359">
        <v>171.2</v>
      </c>
      <c r="X359">
        <v>0.04</v>
      </c>
      <c r="Y359">
        <v>48.8</v>
      </c>
      <c r="Z359">
        <v>9.3000000000000007</v>
      </c>
      <c r="AA359">
        <v>58.1</v>
      </c>
      <c r="AB359">
        <v>68.599999999999994</v>
      </c>
      <c r="AC359">
        <v>5.4</v>
      </c>
      <c r="AD359">
        <v>0.76</v>
      </c>
      <c r="AE359">
        <v>5.0999999999999996</v>
      </c>
      <c r="AF359">
        <v>230.6</v>
      </c>
      <c r="AG359">
        <v>0.05</v>
      </c>
      <c r="AH359">
        <v>69</v>
      </c>
      <c r="AI359">
        <v>12</v>
      </c>
      <c r="AJ359">
        <v>81</v>
      </c>
      <c r="AK359">
        <v>224.8</v>
      </c>
      <c r="AL359">
        <v>6.3</v>
      </c>
      <c r="AM359">
        <v>0.74</v>
      </c>
      <c r="AN359">
        <v>24.7</v>
      </c>
      <c r="AO359">
        <v>1111.0999999999999</v>
      </c>
      <c r="AP359">
        <v>0.1</v>
      </c>
      <c r="AQ359">
        <v>225.2</v>
      </c>
      <c r="AR359">
        <v>57.9</v>
      </c>
      <c r="AS359">
        <v>283</v>
      </c>
      <c r="AT359">
        <v>643.1</v>
      </c>
      <c r="AU359">
        <v>46</v>
      </c>
      <c r="AV359">
        <v>6.47</v>
      </c>
      <c r="AW359">
        <v>45.8</v>
      </c>
      <c r="AX359">
        <v>2269.1999999999998</v>
      </c>
      <c r="AY359">
        <v>0.32</v>
      </c>
      <c r="AZ359">
        <v>646.20000000000005</v>
      </c>
      <c r="BA359">
        <v>113.5</v>
      </c>
      <c r="BB359">
        <v>759.7</v>
      </c>
      <c r="BC359">
        <v>6087006.5999999996</v>
      </c>
      <c r="BD359">
        <v>450.1</v>
      </c>
      <c r="BE359">
        <v>63.2</v>
      </c>
      <c r="BF359">
        <v>519035.6</v>
      </c>
      <c r="BG359">
        <v>21443.9</v>
      </c>
      <c r="BH359">
        <v>4.8</v>
      </c>
      <c r="BI359">
        <v>6117680.4000000004</v>
      </c>
      <c r="BJ359">
        <v>1159379.3999999999</v>
      </c>
      <c r="BK359">
        <v>7277059.7999999998</v>
      </c>
      <c r="BL359">
        <v>0</v>
      </c>
      <c r="BM359">
        <v>28.4</v>
      </c>
      <c r="BN359">
        <v>9.83</v>
      </c>
      <c r="BO359">
        <v>0</v>
      </c>
      <c r="BP359">
        <v>38.229999999999997</v>
      </c>
      <c r="BQ359">
        <v>30.07</v>
      </c>
      <c r="BR359">
        <v>10.54</v>
      </c>
      <c r="BS359">
        <v>0</v>
      </c>
      <c r="BT359">
        <v>40.61</v>
      </c>
      <c r="BU359">
        <v>126566990</v>
      </c>
      <c r="BV359">
        <v>10242956</v>
      </c>
      <c r="BW359">
        <v>20048</v>
      </c>
      <c r="BX359">
        <v>671973.9</v>
      </c>
      <c r="BY359">
        <v>0</v>
      </c>
      <c r="BZ359">
        <v>8698637</v>
      </c>
      <c r="CA359">
        <v>3041062</v>
      </c>
      <c r="CB359">
        <v>0</v>
      </c>
      <c r="CC359">
        <v>0</v>
      </c>
      <c r="CD359">
        <v>766505.8</v>
      </c>
      <c r="CE359">
        <v>6311716</v>
      </c>
      <c r="CF359">
        <v>0</v>
      </c>
      <c r="CG359">
        <v>32.700000000000003</v>
      </c>
      <c r="CH359">
        <v>0</v>
      </c>
      <c r="CI359">
        <v>88362296</v>
      </c>
      <c r="CJ359">
        <v>9071488</v>
      </c>
      <c r="CK359">
        <v>0</v>
      </c>
      <c r="CL359">
        <v>146778.5</v>
      </c>
      <c r="CM359">
        <v>0</v>
      </c>
      <c r="CN359">
        <v>367146.3</v>
      </c>
      <c r="CO359">
        <v>9109304</v>
      </c>
      <c r="CP359">
        <v>0</v>
      </c>
      <c r="CQ359">
        <v>40</v>
      </c>
      <c r="CR359">
        <v>119.1</v>
      </c>
      <c r="CS359">
        <v>0</v>
      </c>
      <c r="CT359">
        <v>670</v>
      </c>
      <c r="CU359">
        <v>0</v>
      </c>
      <c r="CV359">
        <v>0</v>
      </c>
      <c r="CW359">
        <v>646.4</v>
      </c>
      <c r="CX359">
        <v>2635.6</v>
      </c>
      <c r="CY359">
        <v>0</v>
      </c>
      <c r="CZ359">
        <v>623.79999999999995</v>
      </c>
      <c r="DA359">
        <v>0</v>
      </c>
      <c r="DB359">
        <v>22442.3</v>
      </c>
      <c r="DC359">
        <v>1151</v>
      </c>
      <c r="DD359">
        <v>2.5</v>
      </c>
      <c r="DE359">
        <v>314</v>
      </c>
      <c r="DF359">
        <v>0</v>
      </c>
      <c r="DG359">
        <v>184.7</v>
      </c>
      <c r="DH359">
        <v>0</v>
      </c>
      <c r="DI359">
        <v>3732.2</v>
      </c>
      <c r="DJ359">
        <v>140.80000000000001</v>
      </c>
      <c r="DK359">
        <v>3140</v>
      </c>
      <c r="DL359">
        <v>0</v>
      </c>
      <c r="DM359">
        <v>0</v>
      </c>
      <c r="DN359">
        <v>0.13</v>
      </c>
      <c r="DO359">
        <v>0</v>
      </c>
      <c r="DP359">
        <v>0.49</v>
      </c>
      <c r="DQ359">
        <v>0</v>
      </c>
    </row>
    <row r="360" spans="1:121" x14ac:dyDescent="0.45">
      <c r="A360" t="s">
        <v>227</v>
      </c>
      <c r="B360">
        <v>2026</v>
      </c>
      <c r="C360">
        <v>120862504</v>
      </c>
      <c r="D360">
        <v>34784.800000000003</v>
      </c>
      <c r="E360">
        <v>295773.8</v>
      </c>
      <c r="F360">
        <v>1233763.1000000001</v>
      </c>
      <c r="G360">
        <v>122426827.09999999</v>
      </c>
      <c r="H360">
        <v>116515564.40000001</v>
      </c>
      <c r="I360">
        <v>111736052.5</v>
      </c>
      <c r="J360">
        <v>90577070</v>
      </c>
      <c r="K360">
        <v>94953100</v>
      </c>
      <c r="L360">
        <v>3.5999999999999997E-2</v>
      </c>
      <c r="M360">
        <v>5.3999999999999999E-2</v>
      </c>
      <c r="N360">
        <v>0.14349999999999999</v>
      </c>
      <c r="O360">
        <v>64082.22</v>
      </c>
      <c r="P360">
        <v>22641</v>
      </c>
      <c r="Q360">
        <v>0.96</v>
      </c>
      <c r="R360">
        <v>0.93</v>
      </c>
      <c r="S360">
        <v>16.5</v>
      </c>
      <c r="T360">
        <v>0.3</v>
      </c>
      <c r="U360">
        <v>0.03</v>
      </c>
      <c r="V360">
        <v>2.8</v>
      </c>
      <c r="W360">
        <v>88.1</v>
      </c>
      <c r="X360">
        <v>0.02</v>
      </c>
      <c r="Y360">
        <v>16.5</v>
      </c>
      <c r="Z360">
        <v>5.4</v>
      </c>
      <c r="AA360">
        <v>21.9</v>
      </c>
      <c r="AB360">
        <v>36.4</v>
      </c>
      <c r="AC360">
        <v>2.1</v>
      </c>
      <c r="AD360">
        <v>0.28000000000000003</v>
      </c>
      <c r="AE360">
        <v>3.8</v>
      </c>
      <c r="AF360">
        <v>148.4</v>
      </c>
      <c r="AG360">
        <v>0.03</v>
      </c>
      <c r="AH360">
        <v>36.5</v>
      </c>
      <c r="AI360">
        <v>8.1999999999999993</v>
      </c>
      <c r="AJ360">
        <v>44.7</v>
      </c>
      <c r="AK360">
        <v>156.30000000000001</v>
      </c>
      <c r="AL360">
        <v>5.6</v>
      </c>
      <c r="AM360">
        <v>0.71</v>
      </c>
      <c r="AN360">
        <v>16.100000000000001</v>
      </c>
      <c r="AO360">
        <v>733</v>
      </c>
      <c r="AP360">
        <v>7.0000000000000007E-2</v>
      </c>
      <c r="AQ360">
        <v>156.6</v>
      </c>
      <c r="AR360">
        <v>37.9</v>
      </c>
      <c r="AS360">
        <v>194.6</v>
      </c>
      <c r="AT360">
        <v>577.79999999999995</v>
      </c>
      <c r="AU360">
        <v>38.799999999999997</v>
      </c>
      <c r="AV360">
        <v>5.42</v>
      </c>
      <c r="AW360">
        <v>43.5</v>
      </c>
      <c r="AX360">
        <v>2122.5</v>
      </c>
      <c r="AY360">
        <v>0.28999999999999998</v>
      </c>
      <c r="AZ360">
        <v>580.5</v>
      </c>
      <c r="BA360">
        <v>106.8</v>
      </c>
      <c r="BB360">
        <v>687.3</v>
      </c>
      <c r="BC360">
        <v>2061980.5</v>
      </c>
      <c r="BD360">
        <v>38.9</v>
      </c>
      <c r="BE360">
        <v>3.9</v>
      </c>
      <c r="BF360">
        <v>346171.5</v>
      </c>
      <c r="BG360">
        <v>11008.9</v>
      </c>
      <c r="BH360">
        <v>2.8</v>
      </c>
      <c r="BI360">
        <v>2064199.7</v>
      </c>
      <c r="BJ360">
        <v>675009.2</v>
      </c>
      <c r="BK360">
        <v>2739208.9</v>
      </c>
      <c r="BL360">
        <v>0</v>
      </c>
      <c r="BM360">
        <v>26.82</v>
      </c>
      <c r="BN360">
        <v>11.53</v>
      </c>
      <c r="BO360">
        <v>0</v>
      </c>
      <c r="BP360">
        <v>38.35</v>
      </c>
      <c r="BQ360">
        <v>28.42</v>
      </c>
      <c r="BR360">
        <v>12.38</v>
      </c>
      <c r="BS360">
        <v>0</v>
      </c>
      <c r="BT360">
        <v>40.799999999999997</v>
      </c>
      <c r="BU360">
        <v>126822770</v>
      </c>
      <c r="BV360">
        <v>10690775</v>
      </c>
      <c r="BW360">
        <v>29906.7</v>
      </c>
      <c r="BX360">
        <v>659237.30000000005</v>
      </c>
      <c r="BY360">
        <v>0</v>
      </c>
      <c r="BZ360">
        <v>10601811</v>
      </c>
      <c r="CA360">
        <v>0</v>
      </c>
      <c r="CB360">
        <v>0</v>
      </c>
      <c r="CC360">
        <v>0</v>
      </c>
      <c r="CD360">
        <v>1268502.8999999999</v>
      </c>
      <c r="CE360">
        <v>5034641</v>
      </c>
      <c r="CF360">
        <v>0</v>
      </c>
      <c r="CG360">
        <v>0</v>
      </c>
      <c r="CH360">
        <v>0</v>
      </c>
      <c r="CI360">
        <v>90612744</v>
      </c>
      <c r="CJ360">
        <v>8958378</v>
      </c>
      <c r="CK360">
        <v>0</v>
      </c>
      <c r="CL360">
        <v>235274.1</v>
      </c>
      <c r="CM360">
        <v>0</v>
      </c>
      <c r="CN360">
        <v>362024.2</v>
      </c>
      <c r="CO360">
        <v>9060248</v>
      </c>
      <c r="CP360">
        <v>0</v>
      </c>
      <c r="CQ360">
        <v>40.200000000000003</v>
      </c>
      <c r="CR360">
        <v>119.1</v>
      </c>
      <c r="CS360">
        <v>0</v>
      </c>
      <c r="CT360">
        <v>0</v>
      </c>
      <c r="CU360">
        <v>0</v>
      </c>
      <c r="CV360">
        <v>0</v>
      </c>
      <c r="CW360">
        <v>1068.2</v>
      </c>
      <c r="CX360">
        <v>2635.6</v>
      </c>
      <c r="CY360">
        <v>0</v>
      </c>
      <c r="CZ360">
        <v>623.79999999999995</v>
      </c>
      <c r="DA360">
        <v>0</v>
      </c>
      <c r="DB360">
        <v>23040.7</v>
      </c>
      <c r="DC360">
        <v>1151</v>
      </c>
      <c r="DD360">
        <v>2.5</v>
      </c>
      <c r="DE360">
        <v>314</v>
      </c>
      <c r="DF360">
        <v>0</v>
      </c>
      <c r="DG360">
        <v>184.7</v>
      </c>
      <c r="DH360">
        <v>0</v>
      </c>
      <c r="DI360">
        <v>3732.3</v>
      </c>
      <c r="DJ360">
        <v>141.6</v>
      </c>
      <c r="DK360">
        <v>3140</v>
      </c>
      <c r="DL360">
        <v>0</v>
      </c>
      <c r="DM360">
        <v>0</v>
      </c>
      <c r="DN360">
        <v>0.13</v>
      </c>
      <c r="DO360">
        <v>0</v>
      </c>
      <c r="DP360">
        <v>0.66</v>
      </c>
      <c r="DQ360">
        <v>0</v>
      </c>
    </row>
    <row r="361" spans="1:121" x14ac:dyDescent="0.45">
      <c r="A361" t="s">
        <v>227</v>
      </c>
      <c r="B361">
        <v>2028</v>
      </c>
      <c r="C361">
        <v>124327220</v>
      </c>
      <c r="D361">
        <v>49773.4</v>
      </c>
      <c r="E361">
        <v>476312.5</v>
      </c>
      <c r="F361">
        <v>1279666.8999999999</v>
      </c>
      <c r="G361">
        <v>126132976.90000001</v>
      </c>
      <c r="H361">
        <v>119855682.7</v>
      </c>
      <c r="I361">
        <v>112608666.5</v>
      </c>
      <c r="J361">
        <v>95840744</v>
      </c>
      <c r="K361">
        <v>96087940</v>
      </c>
      <c r="L361">
        <v>3.5999999999999997E-2</v>
      </c>
      <c r="M361">
        <v>5.3999999999999999E-2</v>
      </c>
      <c r="N361">
        <v>0.14349999999999999</v>
      </c>
      <c r="O361">
        <v>60534.77</v>
      </c>
      <c r="P361">
        <v>23631.8</v>
      </c>
      <c r="Q361">
        <v>0.98</v>
      </c>
      <c r="R361">
        <v>0.96</v>
      </c>
      <c r="S361">
        <v>9.1</v>
      </c>
      <c r="T361">
        <v>0.2</v>
      </c>
      <c r="U361">
        <v>0.02</v>
      </c>
      <c r="V361">
        <v>1.8</v>
      </c>
      <c r="W361">
        <v>49</v>
      </c>
      <c r="X361">
        <v>0.02</v>
      </c>
      <c r="Y361">
        <v>9.1</v>
      </c>
      <c r="Z361">
        <v>3.2</v>
      </c>
      <c r="AA361">
        <v>12.3</v>
      </c>
      <c r="AB361">
        <v>23.7</v>
      </c>
      <c r="AC361">
        <v>1.5</v>
      </c>
      <c r="AD361">
        <v>0.2</v>
      </c>
      <c r="AE361">
        <v>2.5</v>
      </c>
      <c r="AF361">
        <v>93.6</v>
      </c>
      <c r="AG361">
        <v>0.02</v>
      </c>
      <c r="AH361">
        <v>23.8</v>
      </c>
      <c r="AI361">
        <v>5.3</v>
      </c>
      <c r="AJ361">
        <v>29.1</v>
      </c>
      <c r="AK361">
        <v>84.1</v>
      </c>
      <c r="AL361">
        <v>3.9</v>
      </c>
      <c r="AM361">
        <v>0.52</v>
      </c>
      <c r="AN361">
        <v>7.8</v>
      </c>
      <c r="AO361">
        <v>365.5</v>
      </c>
      <c r="AP361">
        <v>0.04</v>
      </c>
      <c r="AQ361">
        <v>84.4</v>
      </c>
      <c r="AR361">
        <v>18.7</v>
      </c>
      <c r="AS361">
        <v>103.1</v>
      </c>
      <c r="AT361">
        <v>501.9</v>
      </c>
      <c r="AU361">
        <v>33.1</v>
      </c>
      <c r="AV361">
        <v>4.62</v>
      </c>
      <c r="AW361">
        <v>38.700000000000003</v>
      </c>
      <c r="AX361">
        <v>1859.4</v>
      </c>
      <c r="AY361">
        <v>0.26</v>
      </c>
      <c r="AZ361">
        <v>504.1</v>
      </c>
      <c r="BA361">
        <v>94.2</v>
      </c>
      <c r="BB361">
        <v>598.4</v>
      </c>
      <c r="BC361">
        <v>1123689.6000000001</v>
      </c>
      <c r="BD361">
        <v>21.2</v>
      </c>
      <c r="BE361">
        <v>2.1</v>
      </c>
      <c r="BF361">
        <v>219538.1</v>
      </c>
      <c r="BG361">
        <v>6081</v>
      </c>
      <c r="BH361">
        <v>2.2999999999999998</v>
      </c>
      <c r="BI361">
        <v>1124899</v>
      </c>
      <c r="BJ361">
        <v>401383.2</v>
      </c>
      <c r="BK361">
        <v>1526282.2</v>
      </c>
      <c r="BL361">
        <v>0</v>
      </c>
      <c r="BM361">
        <v>23.04</v>
      </c>
      <c r="BN361">
        <v>11.02</v>
      </c>
      <c r="BO361">
        <v>0</v>
      </c>
      <c r="BP361">
        <v>34.06</v>
      </c>
      <c r="BQ361">
        <v>24.45</v>
      </c>
      <c r="BR361">
        <v>11.85</v>
      </c>
      <c r="BS361">
        <v>0</v>
      </c>
      <c r="BT361">
        <v>36.299999999999997</v>
      </c>
      <c r="BU361">
        <v>126334450</v>
      </c>
      <c r="BV361">
        <v>13524310</v>
      </c>
      <c r="BW361">
        <v>42499.5</v>
      </c>
      <c r="BX361">
        <v>267005.7</v>
      </c>
      <c r="BY361">
        <v>0</v>
      </c>
      <c r="BZ361">
        <v>10403918</v>
      </c>
      <c r="CA361">
        <v>0</v>
      </c>
      <c r="CB361">
        <v>0</v>
      </c>
      <c r="CC361">
        <v>0</v>
      </c>
      <c r="CD361">
        <v>1750960</v>
      </c>
      <c r="CE361">
        <v>2802985</v>
      </c>
      <c r="CF361">
        <v>0</v>
      </c>
      <c r="CG361">
        <v>0</v>
      </c>
      <c r="CH361">
        <v>0</v>
      </c>
      <c r="CI361">
        <v>90183496</v>
      </c>
      <c r="CJ361">
        <v>8729332</v>
      </c>
      <c r="CK361">
        <v>0</v>
      </c>
      <c r="CL361">
        <v>380909.8</v>
      </c>
      <c r="CM361">
        <v>0</v>
      </c>
      <c r="CN361">
        <v>356973.6</v>
      </c>
      <c r="CO361">
        <v>11416377</v>
      </c>
      <c r="CP361">
        <v>0</v>
      </c>
      <c r="CQ361">
        <v>47.4</v>
      </c>
      <c r="CR361">
        <v>69.099999999999994</v>
      </c>
      <c r="CS361">
        <v>0</v>
      </c>
      <c r="CT361">
        <v>0</v>
      </c>
      <c r="CU361">
        <v>0</v>
      </c>
      <c r="CV361">
        <v>0</v>
      </c>
      <c r="CW361">
        <v>1474.7</v>
      </c>
      <c r="CX361">
        <v>2635.6</v>
      </c>
      <c r="CY361">
        <v>0</v>
      </c>
      <c r="CZ361">
        <v>623.79999999999995</v>
      </c>
      <c r="DA361">
        <v>0</v>
      </c>
      <c r="DB361">
        <v>23155.200000000001</v>
      </c>
      <c r="DC361">
        <v>1151</v>
      </c>
      <c r="DD361">
        <v>2.5</v>
      </c>
      <c r="DE361">
        <v>314</v>
      </c>
      <c r="DF361">
        <v>0</v>
      </c>
      <c r="DG361">
        <v>184.7</v>
      </c>
      <c r="DH361">
        <v>0</v>
      </c>
      <c r="DI361">
        <v>4423.2</v>
      </c>
      <c r="DJ361">
        <v>170.2</v>
      </c>
      <c r="DK361">
        <v>3140</v>
      </c>
      <c r="DL361">
        <v>0</v>
      </c>
      <c r="DM361">
        <v>0</v>
      </c>
      <c r="DN361">
        <v>0.13</v>
      </c>
      <c r="DO361">
        <v>0</v>
      </c>
      <c r="DP361">
        <v>0.83</v>
      </c>
      <c r="DQ361">
        <v>0</v>
      </c>
    </row>
    <row r="362" spans="1:121" x14ac:dyDescent="0.45">
      <c r="A362" t="s">
        <v>227</v>
      </c>
      <c r="B362">
        <v>2030</v>
      </c>
      <c r="C362">
        <v>128343960</v>
      </c>
      <c r="D362">
        <v>54180.9</v>
      </c>
      <c r="E362">
        <v>544875.19999999995</v>
      </c>
      <c r="F362">
        <v>1341276.6000000001</v>
      </c>
      <c r="G362">
        <v>130284294.40000001</v>
      </c>
      <c r="H362">
        <v>123727974.90000001</v>
      </c>
      <c r="I362">
        <v>115951578.40000001</v>
      </c>
      <c r="J362">
        <v>102285250</v>
      </c>
      <c r="K362">
        <v>97120824</v>
      </c>
      <c r="L362">
        <v>3.5999999999999997E-2</v>
      </c>
      <c r="M362">
        <v>5.3999999999999999E-2</v>
      </c>
      <c r="N362">
        <v>0.14349999999999999</v>
      </c>
      <c r="O362">
        <v>62488.87</v>
      </c>
      <c r="P362">
        <v>24833.7</v>
      </c>
      <c r="Q362">
        <v>0.98</v>
      </c>
      <c r="R362">
        <v>1</v>
      </c>
      <c r="S362">
        <v>8.9</v>
      </c>
      <c r="T362">
        <v>0.2</v>
      </c>
      <c r="U362">
        <v>0.02</v>
      </c>
      <c r="V362">
        <v>1.7</v>
      </c>
      <c r="W362">
        <v>48.3</v>
      </c>
      <c r="X362">
        <v>0.02</v>
      </c>
      <c r="Y362">
        <v>9</v>
      </c>
      <c r="Z362">
        <v>3.2</v>
      </c>
      <c r="AA362">
        <v>12.1</v>
      </c>
      <c r="AB362">
        <v>0</v>
      </c>
      <c r="AC362">
        <v>0</v>
      </c>
      <c r="AD362">
        <v>0</v>
      </c>
      <c r="AE362">
        <v>0</v>
      </c>
      <c r="AF362">
        <v>0</v>
      </c>
      <c r="AG362">
        <v>0</v>
      </c>
      <c r="AH362">
        <v>0</v>
      </c>
      <c r="AI362">
        <v>0</v>
      </c>
      <c r="AJ362">
        <v>0</v>
      </c>
      <c r="AK362">
        <v>25.5</v>
      </c>
      <c r="AL362">
        <v>1.3</v>
      </c>
      <c r="AM362">
        <v>0.18</v>
      </c>
      <c r="AN362">
        <v>2.2999999999999998</v>
      </c>
      <c r="AO362">
        <v>106.9</v>
      </c>
      <c r="AP362">
        <v>0.01</v>
      </c>
      <c r="AQ362">
        <v>25.6</v>
      </c>
      <c r="AR362">
        <v>5.5</v>
      </c>
      <c r="AS362">
        <v>31</v>
      </c>
      <c r="AT362">
        <v>432.3</v>
      </c>
      <c r="AU362">
        <v>29.5</v>
      </c>
      <c r="AV362">
        <v>4.12</v>
      </c>
      <c r="AW362">
        <v>33.1</v>
      </c>
      <c r="AX362">
        <v>1579.8</v>
      </c>
      <c r="AY362">
        <v>0.23</v>
      </c>
      <c r="AZ362">
        <v>434.3</v>
      </c>
      <c r="BA362">
        <v>80.2</v>
      </c>
      <c r="BB362">
        <v>514.5</v>
      </c>
      <c r="BC362">
        <v>1095864.2</v>
      </c>
      <c r="BD362">
        <v>20.7</v>
      </c>
      <c r="BE362">
        <v>2.1</v>
      </c>
      <c r="BF362">
        <v>212613.8</v>
      </c>
      <c r="BG362">
        <v>5927.6</v>
      </c>
      <c r="BH362">
        <v>2.2000000000000002</v>
      </c>
      <c r="BI362">
        <v>1097043.6000000001</v>
      </c>
      <c r="BJ362">
        <v>389868.2</v>
      </c>
      <c r="BK362">
        <v>1486911.8</v>
      </c>
      <c r="BL362">
        <v>0</v>
      </c>
      <c r="BM362">
        <v>21.74</v>
      </c>
      <c r="BN362">
        <v>11.56</v>
      </c>
      <c r="BO362">
        <v>0</v>
      </c>
      <c r="BP362">
        <v>33.31</v>
      </c>
      <c r="BQ362">
        <v>23.09</v>
      </c>
      <c r="BR362">
        <v>12.45</v>
      </c>
      <c r="BS362">
        <v>0</v>
      </c>
      <c r="BT362">
        <v>35.54</v>
      </c>
      <c r="BU362">
        <v>125072104</v>
      </c>
      <c r="BV362">
        <v>14332717</v>
      </c>
      <c r="BW362">
        <v>45553.8</v>
      </c>
      <c r="BX362">
        <v>239818.2</v>
      </c>
      <c r="BY362">
        <v>0</v>
      </c>
      <c r="BZ362">
        <v>10185037</v>
      </c>
      <c r="CA362">
        <v>0</v>
      </c>
      <c r="CB362">
        <v>0</v>
      </c>
      <c r="CC362">
        <v>0</v>
      </c>
      <c r="CD362">
        <v>2625846.2000000002</v>
      </c>
      <c r="CE362">
        <v>2722406</v>
      </c>
      <c r="CF362">
        <v>0</v>
      </c>
      <c r="CG362">
        <v>0</v>
      </c>
      <c r="CH362">
        <v>0</v>
      </c>
      <c r="CI362">
        <v>88675270</v>
      </c>
      <c r="CJ362">
        <v>8430975</v>
      </c>
      <c r="CK362">
        <v>0</v>
      </c>
      <c r="CL362">
        <v>440325</v>
      </c>
      <c r="CM362">
        <v>0</v>
      </c>
      <c r="CN362">
        <v>352058.5</v>
      </c>
      <c r="CO362">
        <v>11354811</v>
      </c>
      <c r="CP362">
        <v>0</v>
      </c>
      <c r="CQ362">
        <v>46</v>
      </c>
      <c r="CR362">
        <v>69.099999999999994</v>
      </c>
      <c r="CS362">
        <v>0</v>
      </c>
      <c r="CT362">
        <v>0</v>
      </c>
      <c r="CU362">
        <v>0</v>
      </c>
      <c r="CV362">
        <v>0</v>
      </c>
      <c r="CW362">
        <v>2213.8000000000002</v>
      </c>
      <c r="CX362">
        <v>2635.6</v>
      </c>
      <c r="CY362">
        <v>0</v>
      </c>
      <c r="CZ362">
        <v>623.79999999999995</v>
      </c>
      <c r="DA362">
        <v>0</v>
      </c>
      <c r="DB362">
        <v>23165.4</v>
      </c>
      <c r="DC362">
        <v>1151</v>
      </c>
      <c r="DD362">
        <v>0</v>
      </c>
      <c r="DE362">
        <v>314</v>
      </c>
      <c r="DF362">
        <v>0</v>
      </c>
      <c r="DG362">
        <v>184.7</v>
      </c>
      <c r="DH362">
        <v>0</v>
      </c>
      <c r="DI362">
        <v>4423.2</v>
      </c>
      <c r="DJ362">
        <v>169.4</v>
      </c>
      <c r="DK362">
        <v>3140</v>
      </c>
      <c r="DL362">
        <v>0</v>
      </c>
      <c r="DM362">
        <v>0</v>
      </c>
      <c r="DN362">
        <v>0.13</v>
      </c>
      <c r="DO362">
        <v>0</v>
      </c>
      <c r="DP362">
        <v>1</v>
      </c>
      <c r="DQ362">
        <v>0</v>
      </c>
    </row>
    <row r="363" spans="1:121" x14ac:dyDescent="0.45">
      <c r="A363" t="s">
        <v>227</v>
      </c>
      <c r="B363">
        <v>2035</v>
      </c>
      <c r="C363">
        <v>139652220</v>
      </c>
      <c r="D363">
        <v>87427.8</v>
      </c>
      <c r="E363">
        <v>375719.8</v>
      </c>
      <c r="F363">
        <v>1372533.9</v>
      </c>
      <c r="G363">
        <v>141487899.80000001</v>
      </c>
      <c r="H363">
        <v>134629595.09999999</v>
      </c>
      <c r="I363">
        <v>126548454.90000001</v>
      </c>
      <c r="J363">
        <v>108636740</v>
      </c>
      <c r="K363">
        <v>89639760</v>
      </c>
      <c r="L363">
        <v>3.5999999999999997E-2</v>
      </c>
      <c r="M363">
        <v>5.3999999999999999E-2</v>
      </c>
      <c r="N363">
        <v>0.14349999999999999</v>
      </c>
      <c r="O363">
        <v>92214.43</v>
      </c>
      <c r="P363">
        <v>28265.9</v>
      </c>
      <c r="Q363">
        <v>0.97</v>
      </c>
      <c r="R363">
        <v>1</v>
      </c>
      <c r="S363">
        <v>10.6</v>
      </c>
      <c r="T363">
        <v>0.2</v>
      </c>
      <c r="U363">
        <v>0.02</v>
      </c>
      <c r="V363">
        <v>1.9</v>
      </c>
      <c r="W363">
        <v>57.1</v>
      </c>
      <c r="X363">
        <v>0.02</v>
      </c>
      <c r="Y363">
        <v>10.6</v>
      </c>
      <c r="Z363">
        <v>3.6</v>
      </c>
      <c r="AA363">
        <v>14.3</v>
      </c>
      <c r="AB363">
        <v>0</v>
      </c>
      <c r="AC363">
        <v>0</v>
      </c>
      <c r="AD363">
        <v>0</v>
      </c>
      <c r="AE363">
        <v>0</v>
      </c>
      <c r="AF363">
        <v>0</v>
      </c>
      <c r="AG363">
        <v>0</v>
      </c>
      <c r="AH363">
        <v>0</v>
      </c>
      <c r="AI363">
        <v>0</v>
      </c>
      <c r="AJ363">
        <v>0</v>
      </c>
      <c r="AK363">
        <v>0</v>
      </c>
      <c r="AL363">
        <v>0</v>
      </c>
      <c r="AM363">
        <v>0</v>
      </c>
      <c r="AN363">
        <v>0</v>
      </c>
      <c r="AO363">
        <v>0</v>
      </c>
      <c r="AP363">
        <v>0</v>
      </c>
      <c r="AQ363">
        <v>0</v>
      </c>
      <c r="AR363">
        <v>0</v>
      </c>
      <c r="AS363">
        <v>0</v>
      </c>
      <c r="AT363">
        <v>361.1</v>
      </c>
      <c r="AU363">
        <v>21.9</v>
      </c>
      <c r="AV363">
        <v>3.02</v>
      </c>
      <c r="AW363">
        <v>30.3</v>
      </c>
      <c r="AX363">
        <v>1407.5</v>
      </c>
      <c r="AY363">
        <v>0.19</v>
      </c>
      <c r="AZ363">
        <v>362.6</v>
      </c>
      <c r="BA363">
        <v>72.3</v>
      </c>
      <c r="BB363">
        <v>434.9</v>
      </c>
      <c r="BC363">
        <v>1268442.6000000001</v>
      </c>
      <c r="BD363">
        <v>23.9</v>
      </c>
      <c r="BE363">
        <v>2.4</v>
      </c>
      <c r="BF363">
        <v>229964.9</v>
      </c>
      <c r="BG363">
        <v>6823.6</v>
      </c>
      <c r="BH363">
        <v>2.2999999999999998</v>
      </c>
      <c r="BI363">
        <v>1269807.7</v>
      </c>
      <c r="BJ363">
        <v>433923.5</v>
      </c>
      <c r="BK363">
        <v>1703731.3</v>
      </c>
      <c r="BL363">
        <v>0</v>
      </c>
      <c r="BM363">
        <v>19.78</v>
      </c>
      <c r="BN363">
        <v>17.89</v>
      </c>
      <c r="BO363">
        <v>0</v>
      </c>
      <c r="BP363">
        <v>37.67</v>
      </c>
      <c r="BQ363">
        <v>20.99</v>
      </c>
      <c r="BR363">
        <v>19.27</v>
      </c>
      <c r="BS363">
        <v>0</v>
      </c>
      <c r="BT363">
        <v>40.26</v>
      </c>
      <c r="BU363">
        <v>122436070</v>
      </c>
      <c r="BV363">
        <v>14939445</v>
      </c>
      <c r="BW363">
        <v>73843.8</v>
      </c>
      <c r="BX363">
        <v>213965.4</v>
      </c>
      <c r="BY363">
        <v>0</v>
      </c>
      <c r="BZ363">
        <v>9674421</v>
      </c>
      <c r="CA363">
        <v>0</v>
      </c>
      <c r="CB363">
        <v>0</v>
      </c>
      <c r="CC363">
        <v>0</v>
      </c>
      <c r="CD363">
        <v>3493407.5</v>
      </c>
      <c r="CE363">
        <v>3138221</v>
      </c>
      <c r="CF363">
        <v>0</v>
      </c>
      <c r="CG363">
        <v>1015.6</v>
      </c>
      <c r="CH363">
        <v>0</v>
      </c>
      <c r="CI363">
        <v>85905080</v>
      </c>
      <c r="CJ363">
        <v>8186439</v>
      </c>
      <c r="CK363">
        <v>0</v>
      </c>
      <c r="CL363">
        <v>303632.8</v>
      </c>
      <c r="CM363">
        <v>0</v>
      </c>
      <c r="CN363">
        <v>411076.6</v>
      </c>
      <c r="CO363">
        <v>11034961</v>
      </c>
      <c r="CP363">
        <v>0</v>
      </c>
      <c r="CQ363">
        <v>83.2</v>
      </c>
      <c r="CR363">
        <v>69.099999999999994</v>
      </c>
      <c r="CS363">
        <v>0</v>
      </c>
      <c r="CT363">
        <v>0</v>
      </c>
      <c r="CU363">
        <v>0</v>
      </c>
      <c r="CV363">
        <v>0</v>
      </c>
      <c r="CW363">
        <v>3000.3</v>
      </c>
      <c r="CX363">
        <v>2635.6</v>
      </c>
      <c r="CY363">
        <v>0</v>
      </c>
      <c r="CZ363">
        <v>1033.0999999999999</v>
      </c>
      <c r="DA363">
        <v>0</v>
      </c>
      <c r="DB363">
        <v>23178.2</v>
      </c>
      <c r="DC363">
        <v>1151</v>
      </c>
      <c r="DD363">
        <v>0</v>
      </c>
      <c r="DE363">
        <v>314</v>
      </c>
      <c r="DF363">
        <v>0</v>
      </c>
      <c r="DG363">
        <v>216.4</v>
      </c>
      <c r="DH363">
        <v>0</v>
      </c>
      <c r="DI363">
        <v>4231.8</v>
      </c>
      <c r="DJ363">
        <v>330.7</v>
      </c>
      <c r="DK363">
        <v>3140</v>
      </c>
      <c r="DL363">
        <v>0</v>
      </c>
      <c r="DM363">
        <v>0</v>
      </c>
      <c r="DN363">
        <v>0.13</v>
      </c>
      <c r="DO363">
        <v>0</v>
      </c>
      <c r="DP363">
        <v>1</v>
      </c>
      <c r="DQ363">
        <v>0</v>
      </c>
    </row>
    <row r="364" spans="1:121" x14ac:dyDescent="0.45">
      <c r="A364" t="s">
        <v>227</v>
      </c>
      <c r="B364">
        <v>2040</v>
      </c>
      <c r="C364">
        <v>153203420</v>
      </c>
      <c r="D364">
        <v>360685.2</v>
      </c>
      <c r="E364">
        <v>253978.9</v>
      </c>
      <c r="F364">
        <v>1410723</v>
      </c>
      <c r="G364">
        <v>155228810.59999999</v>
      </c>
      <c r="H364">
        <v>147693499.09999999</v>
      </c>
      <c r="I364">
        <v>136259998.90000001</v>
      </c>
      <c r="J364">
        <v>115484696</v>
      </c>
      <c r="K364">
        <v>81429896</v>
      </c>
      <c r="L364">
        <v>3.5999999999999997E-2</v>
      </c>
      <c r="M364">
        <v>5.3999999999999999E-2</v>
      </c>
      <c r="N364">
        <v>0.14349999999999999</v>
      </c>
      <c r="O364">
        <v>91546.44</v>
      </c>
      <c r="P364">
        <v>31862.6</v>
      </c>
      <c r="Q364">
        <v>0.98</v>
      </c>
      <c r="R364">
        <v>1</v>
      </c>
      <c r="S364">
        <v>9.3000000000000007</v>
      </c>
      <c r="T364">
        <v>0.2</v>
      </c>
      <c r="U364">
        <v>0.02</v>
      </c>
      <c r="V364">
        <v>1.8</v>
      </c>
      <c r="W364">
        <v>50.3</v>
      </c>
      <c r="X364">
        <v>0.02</v>
      </c>
      <c r="Y364">
        <v>9.3000000000000007</v>
      </c>
      <c r="Z364">
        <v>3.3</v>
      </c>
      <c r="AA364">
        <v>12.6</v>
      </c>
      <c r="AB364">
        <v>0</v>
      </c>
      <c r="AC364">
        <v>0</v>
      </c>
      <c r="AD364">
        <v>0</v>
      </c>
      <c r="AE364">
        <v>0</v>
      </c>
      <c r="AF364">
        <v>0</v>
      </c>
      <c r="AG364">
        <v>0</v>
      </c>
      <c r="AH364">
        <v>0</v>
      </c>
      <c r="AI364">
        <v>0</v>
      </c>
      <c r="AJ364">
        <v>0</v>
      </c>
      <c r="AK364">
        <v>0</v>
      </c>
      <c r="AL364">
        <v>0</v>
      </c>
      <c r="AM364">
        <v>0</v>
      </c>
      <c r="AN364">
        <v>0</v>
      </c>
      <c r="AO364">
        <v>0</v>
      </c>
      <c r="AP364">
        <v>0</v>
      </c>
      <c r="AQ364">
        <v>0</v>
      </c>
      <c r="AR364">
        <v>0</v>
      </c>
      <c r="AS364">
        <v>0</v>
      </c>
      <c r="AT364">
        <v>346</v>
      </c>
      <c r="AU364">
        <v>20.6</v>
      </c>
      <c r="AV364">
        <v>2.83</v>
      </c>
      <c r="AW364">
        <v>29.1</v>
      </c>
      <c r="AX364">
        <v>1360.9</v>
      </c>
      <c r="AY364">
        <v>0.18</v>
      </c>
      <c r="AZ364">
        <v>347.4</v>
      </c>
      <c r="BA364">
        <v>69.7</v>
      </c>
      <c r="BB364">
        <v>417.1</v>
      </c>
      <c r="BC364">
        <v>1093537.8999999999</v>
      </c>
      <c r="BD364">
        <v>20.6</v>
      </c>
      <c r="BE364">
        <v>2.1</v>
      </c>
      <c r="BF364">
        <v>207669.6</v>
      </c>
      <c r="BG364">
        <v>5905.8</v>
      </c>
      <c r="BH364">
        <v>2.2000000000000002</v>
      </c>
      <c r="BI364">
        <v>1094714.8</v>
      </c>
      <c r="BJ364">
        <v>384252</v>
      </c>
      <c r="BK364">
        <v>1478966.8</v>
      </c>
      <c r="BL364">
        <v>0</v>
      </c>
      <c r="BM364">
        <v>18.04</v>
      </c>
      <c r="BN364">
        <v>18.309999999999999</v>
      </c>
      <c r="BO364">
        <v>0</v>
      </c>
      <c r="BP364">
        <v>36.35</v>
      </c>
      <c r="BQ364">
        <v>19.149999999999999</v>
      </c>
      <c r="BR364">
        <v>19.739999999999998</v>
      </c>
      <c r="BS364">
        <v>0</v>
      </c>
      <c r="BT364">
        <v>38.89</v>
      </c>
      <c r="BU364">
        <v>121050190</v>
      </c>
      <c r="BV364">
        <v>18968812</v>
      </c>
      <c r="BW364">
        <v>306675</v>
      </c>
      <c r="BX364">
        <v>191580.9</v>
      </c>
      <c r="BY364">
        <v>0</v>
      </c>
      <c r="BZ364">
        <v>9791951</v>
      </c>
      <c r="CA364">
        <v>0</v>
      </c>
      <c r="CB364">
        <v>0</v>
      </c>
      <c r="CC364">
        <v>0</v>
      </c>
      <c r="CD364">
        <v>3503662.8</v>
      </c>
      <c r="CE364">
        <v>2713340</v>
      </c>
      <c r="CF364">
        <v>0</v>
      </c>
      <c r="CG364">
        <v>4143.5</v>
      </c>
      <c r="CH364">
        <v>0</v>
      </c>
      <c r="CI364">
        <v>80786890</v>
      </c>
      <c r="CJ364">
        <v>8082529</v>
      </c>
      <c r="CK364">
        <v>0</v>
      </c>
      <c r="CL364">
        <v>204272.7</v>
      </c>
      <c r="CM364">
        <v>0</v>
      </c>
      <c r="CN364">
        <v>671520.1</v>
      </c>
      <c r="CO364">
        <v>14793629</v>
      </c>
      <c r="CP364">
        <v>0</v>
      </c>
      <c r="CQ364">
        <v>577.29999999999995</v>
      </c>
      <c r="CR364">
        <v>69.099999999999994</v>
      </c>
      <c r="CS364">
        <v>0</v>
      </c>
      <c r="CT364">
        <v>0</v>
      </c>
      <c r="CU364">
        <v>0</v>
      </c>
      <c r="CV364">
        <v>0</v>
      </c>
      <c r="CW364">
        <v>3105.7</v>
      </c>
      <c r="CX364">
        <v>2635.6</v>
      </c>
      <c r="CY364">
        <v>0</v>
      </c>
      <c r="CZ364">
        <v>1463.4</v>
      </c>
      <c r="DA364">
        <v>0</v>
      </c>
      <c r="DB364">
        <v>23191.1</v>
      </c>
      <c r="DC364">
        <v>1151</v>
      </c>
      <c r="DD364">
        <v>0</v>
      </c>
      <c r="DE364">
        <v>314</v>
      </c>
      <c r="DF364">
        <v>0</v>
      </c>
      <c r="DG364">
        <v>336.5</v>
      </c>
      <c r="DH364">
        <v>0</v>
      </c>
      <c r="DI364">
        <v>4531</v>
      </c>
      <c r="DJ364">
        <v>1706.2</v>
      </c>
      <c r="DK364">
        <v>3140</v>
      </c>
      <c r="DL364">
        <v>0</v>
      </c>
      <c r="DM364">
        <v>0</v>
      </c>
      <c r="DN364">
        <v>0.13</v>
      </c>
      <c r="DO364">
        <v>0</v>
      </c>
      <c r="DP364">
        <v>1</v>
      </c>
      <c r="DQ364">
        <v>0</v>
      </c>
    </row>
    <row r="365" spans="1:121" x14ac:dyDescent="0.45">
      <c r="A365" t="s">
        <v>227</v>
      </c>
      <c r="B365">
        <v>2045</v>
      </c>
      <c r="C365">
        <v>166924830</v>
      </c>
      <c r="D365">
        <v>737788.2</v>
      </c>
      <c r="E365">
        <v>268348.40000000002</v>
      </c>
      <c r="F365">
        <v>1550473</v>
      </c>
      <c r="G365">
        <v>169481446.19999999</v>
      </c>
      <c r="H365">
        <v>160921458.59999999</v>
      </c>
      <c r="I365">
        <v>148620428.59999999</v>
      </c>
      <c r="J365">
        <v>132261096</v>
      </c>
      <c r="K365">
        <v>83109860</v>
      </c>
      <c r="L365">
        <v>3.5999999999999997E-2</v>
      </c>
      <c r="M365">
        <v>5.3999999999999999E-2</v>
      </c>
      <c r="N365">
        <v>0.14349999999999999</v>
      </c>
      <c r="O365">
        <v>91162.2</v>
      </c>
      <c r="P365">
        <v>35606.5</v>
      </c>
      <c r="Q365">
        <v>0.97</v>
      </c>
      <c r="R365">
        <v>1</v>
      </c>
      <c r="S365">
        <v>11.3</v>
      </c>
      <c r="T365">
        <v>0.2</v>
      </c>
      <c r="U365">
        <v>0.02</v>
      </c>
      <c r="V365">
        <v>2</v>
      </c>
      <c r="W365">
        <v>60.8</v>
      </c>
      <c r="X365">
        <v>0.02</v>
      </c>
      <c r="Y365">
        <v>11.3</v>
      </c>
      <c r="Z365">
        <v>3.8</v>
      </c>
      <c r="AA365">
        <v>15.1</v>
      </c>
      <c r="AB365">
        <v>0</v>
      </c>
      <c r="AC365">
        <v>0</v>
      </c>
      <c r="AD365">
        <v>0</v>
      </c>
      <c r="AE365">
        <v>0</v>
      </c>
      <c r="AF365">
        <v>0</v>
      </c>
      <c r="AG365">
        <v>0</v>
      </c>
      <c r="AH365">
        <v>0</v>
      </c>
      <c r="AI365">
        <v>0</v>
      </c>
      <c r="AJ365">
        <v>0</v>
      </c>
      <c r="AK365">
        <v>0</v>
      </c>
      <c r="AL365">
        <v>0</v>
      </c>
      <c r="AM365">
        <v>0</v>
      </c>
      <c r="AN365">
        <v>0</v>
      </c>
      <c r="AO365">
        <v>0</v>
      </c>
      <c r="AP365">
        <v>0</v>
      </c>
      <c r="AQ365">
        <v>0</v>
      </c>
      <c r="AR365">
        <v>0</v>
      </c>
      <c r="AS365">
        <v>0</v>
      </c>
      <c r="AT365">
        <v>299.60000000000002</v>
      </c>
      <c r="AU365">
        <v>16.899999999999999</v>
      </c>
      <c r="AV365">
        <v>2.2999999999999998</v>
      </c>
      <c r="AW365">
        <v>26.5</v>
      </c>
      <c r="AX365">
        <v>1210.2</v>
      </c>
      <c r="AY365">
        <v>0.16</v>
      </c>
      <c r="AZ365">
        <v>300.7</v>
      </c>
      <c r="BA365">
        <v>62.6</v>
      </c>
      <c r="BB365">
        <v>363.3</v>
      </c>
      <c r="BC365">
        <v>1320961.8</v>
      </c>
      <c r="BD365">
        <v>24.9</v>
      </c>
      <c r="BE365">
        <v>2.5</v>
      </c>
      <c r="BF365">
        <v>232230.9</v>
      </c>
      <c r="BG365">
        <v>7090.1</v>
      </c>
      <c r="BH365">
        <v>2.2000000000000002</v>
      </c>
      <c r="BI365">
        <v>1322383.3999999999</v>
      </c>
      <c r="BJ365">
        <v>444120.3</v>
      </c>
      <c r="BK365">
        <v>1766503.7</v>
      </c>
      <c r="BL365">
        <v>0</v>
      </c>
      <c r="BM365">
        <v>16.39</v>
      </c>
      <c r="BN365">
        <v>18.59</v>
      </c>
      <c r="BO365">
        <v>0.41</v>
      </c>
      <c r="BP365">
        <v>35.39</v>
      </c>
      <c r="BQ365">
        <v>17.420000000000002</v>
      </c>
      <c r="BR365">
        <v>20.100000000000001</v>
      </c>
      <c r="BS365">
        <v>0.44</v>
      </c>
      <c r="BT365">
        <v>37.950000000000003</v>
      </c>
      <c r="BU365">
        <v>120148820</v>
      </c>
      <c r="BV365">
        <v>20861018</v>
      </c>
      <c r="BW365">
        <v>623166</v>
      </c>
      <c r="BX365">
        <v>172142.5</v>
      </c>
      <c r="BY365">
        <v>0</v>
      </c>
      <c r="BZ365">
        <v>9606900</v>
      </c>
      <c r="CA365">
        <v>0</v>
      </c>
      <c r="CB365">
        <v>0</v>
      </c>
      <c r="CC365">
        <v>0</v>
      </c>
      <c r="CD365">
        <v>3520588.8</v>
      </c>
      <c r="CE365">
        <v>3216561.2</v>
      </c>
      <c r="CF365">
        <v>0</v>
      </c>
      <c r="CG365">
        <v>19455.3</v>
      </c>
      <c r="CH365">
        <v>0</v>
      </c>
      <c r="CI365">
        <v>77541496</v>
      </c>
      <c r="CJ365">
        <v>7896798.5</v>
      </c>
      <c r="CK365">
        <v>0</v>
      </c>
      <c r="CL365">
        <v>211280.6</v>
      </c>
      <c r="CM365">
        <v>0</v>
      </c>
      <c r="CN365">
        <v>1173739.8999999999</v>
      </c>
      <c r="CO365">
        <v>16166690</v>
      </c>
      <c r="CP365">
        <v>0</v>
      </c>
      <c r="CQ365">
        <v>1125.2</v>
      </c>
      <c r="CR365">
        <v>69.099999999999994</v>
      </c>
      <c r="CS365">
        <v>0</v>
      </c>
      <c r="CT365">
        <v>0</v>
      </c>
      <c r="CU365">
        <v>0</v>
      </c>
      <c r="CV365">
        <v>0</v>
      </c>
      <c r="CW365">
        <v>3216.8</v>
      </c>
      <c r="CX365">
        <v>2635.6</v>
      </c>
      <c r="CY365">
        <v>0</v>
      </c>
      <c r="CZ365">
        <v>4191.8</v>
      </c>
      <c r="DA365">
        <v>0</v>
      </c>
      <c r="DB365">
        <v>23213.1</v>
      </c>
      <c r="DC365">
        <v>1151</v>
      </c>
      <c r="DD365">
        <v>0</v>
      </c>
      <c r="DE365">
        <v>314</v>
      </c>
      <c r="DF365">
        <v>0</v>
      </c>
      <c r="DG365">
        <v>562.20000000000005</v>
      </c>
      <c r="DH365">
        <v>0</v>
      </c>
      <c r="DI365">
        <v>4672.3999999999996</v>
      </c>
      <c r="DJ365">
        <v>3897.8</v>
      </c>
      <c r="DK365">
        <v>3140</v>
      </c>
      <c r="DL365">
        <v>0</v>
      </c>
      <c r="DM365">
        <v>0</v>
      </c>
      <c r="DN365">
        <v>0.13</v>
      </c>
      <c r="DO365">
        <v>1</v>
      </c>
      <c r="DP365">
        <v>1</v>
      </c>
      <c r="DQ365">
        <v>0</v>
      </c>
    </row>
    <row r="366" spans="1:121" x14ac:dyDescent="0.45">
      <c r="A366" t="s">
        <v>227</v>
      </c>
      <c r="B366">
        <v>2050</v>
      </c>
      <c r="C366">
        <v>180698180</v>
      </c>
      <c r="D366">
        <v>972696.2</v>
      </c>
      <c r="E366">
        <v>281784</v>
      </c>
      <c r="F366">
        <v>1715100.3</v>
      </c>
      <c r="G366">
        <v>183667755.5</v>
      </c>
      <c r="H366">
        <v>174199428.09999999</v>
      </c>
      <c r="I366">
        <v>153412879.90000001</v>
      </c>
      <c r="J366">
        <v>146854160</v>
      </c>
      <c r="K366">
        <v>92645580</v>
      </c>
      <c r="L366">
        <v>3.5999999999999997E-2</v>
      </c>
      <c r="M366">
        <v>5.3999999999999999E-2</v>
      </c>
      <c r="N366">
        <v>0.14349999999999999</v>
      </c>
      <c r="O366">
        <v>91399.93</v>
      </c>
      <c r="P366">
        <v>39111.599999999999</v>
      </c>
      <c r="Q366">
        <v>0.98</v>
      </c>
      <c r="R366">
        <v>1</v>
      </c>
      <c r="S366">
        <v>10.1</v>
      </c>
      <c r="T366">
        <v>0.2</v>
      </c>
      <c r="U366">
        <v>0.02</v>
      </c>
      <c r="V366">
        <v>1.8</v>
      </c>
      <c r="W366">
        <v>54.4</v>
      </c>
      <c r="X366">
        <v>0.02</v>
      </c>
      <c r="Y366">
        <v>10.1</v>
      </c>
      <c r="Z366">
        <v>3.4</v>
      </c>
      <c r="AA366">
        <v>13.6</v>
      </c>
      <c r="AB366">
        <v>0</v>
      </c>
      <c r="AC366">
        <v>0</v>
      </c>
      <c r="AD366">
        <v>0</v>
      </c>
      <c r="AE366">
        <v>0</v>
      </c>
      <c r="AF366">
        <v>0</v>
      </c>
      <c r="AG366">
        <v>0</v>
      </c>
      <c r="AH366">
        <v>0</v>
      </c>
      <c r="AI366">
        <v>0</v>
      </c>
      <c r="AJ366">
        <v>0</v>
      </c>
      <c r="AK366">
        <v>0</v>
      </c>
      <c r="AL366">
        <v>0</v>
      </c>
      <c r="AM366">
        <v>0</v>
      </c>
      <c r="AN366">
        <v>0</v>
      </c>
      <c r="AO366">
        <v>0</v>
      </c>
      <c r="AP366">
        <v>0</v>
      </c>
      <c r="AQ366">
        <v>0</v>
      </c>
      <c r="AR366">
        <v>0</v>
      </c>
      <c r="AS366">
        <v>0</v>
      </c>
      <c r="AT366">
        <v>305.7</v>
      </c>
      <c r="AU366">
        <v>15.7</v>
      </c>
      <c r="AV366">
        <v>2.11</v>
      </c>
      <c r="AW366">
        <v>28.2</v>
      </c>
      <c r="AX366">
        <v>1284.4000000000001</v>
      </c>
      <c r="AY366">
        <v>0.16</v>
      </c>
      <c r="AZ366">
        <v>306.8</v>
      </c>
      <c r="BA366">
        <v>66.5</v>
      </c>
      <c r="BB366">
        <v>373.3</v>
      </c>
      <c r="BC366">
        <v>1274103.6000000001</v>
      </c>
      <c r="BD366">
        <v>24</v>
      </c>
      <c r="BE366">
        <v>2.4</v>
      </c>
      <c r="BF366">
        <v>226850.9</v>
      </c>
      <c r="BG366">
        <v>6845.4</v>
      </c>
      <c r="BH366">
        <v>2.2000000000000002</v>
      </c>
      <c r="BI366">
        <v>1275474.8</v>
      </c>
      <c r="BJ366">
        <v>431442.6</v>
      </c>
      <c r="BK366">
        <v>1706917.4</v>
      </c>
      <c r="BL366">
        <v>0</v>
      </c>
      <c r="BM366">
        <v>17.47</v>
      </c>
      <c r="BN366">
        <v>18.350000000000001</v>
      </c>
      <c r="BO366">
        <v>0</v>
      </c>
      <c r="BP366">
        <v>35.82</v>
      </c>
      <c r="BQ366">
        <v>18.57</v>
      </c>
      <c r="BR366">
        <v>19.850000000000001</v>
      </c>
      <c r="BS366">
        <v>0</v>
      </c>
      <c r="BT366">
        <v>38.409999999999997</v>
      </c>
      <c r="BU366">
        <v>129216660</v>
      </c>
      <c r="BV366">
        <v>30254876</v>
      </c>
      <c r="BW366">
        <v>829160.6</v>
      </c>
      <c r="BX366">
        <v>175251.20000000001</v>
      </c>
      <c r="BY366">
        <v>0</v>
      </c>
      <c r="BZ366">
        <v>9841146</v>
      </c>
      <c r="CA366">
        <v>0</v>
      </c>
      <c r="CB366">
        <v>0</v>
      </c>
      <c r="CC366">
        <v>0</v>
      </c>
      <c r="CD366">
        <v>3493506</v>
      </c>
      <c r="CE366">
        <v>2830887.2</v>
      </c>
      <c r="CF366">
        <v>0</v>
      </c>
      <c r="CG366">
        <v>175668.2</v>
      </c>
      <c r="CH366">
        <v>0</v>
      </c>
      <c r="CI366">
        <v>76978744</v>
      </c>
      <c r="CJ366">
        <v>7906249.5</v>
      </c>
      <c r="CK366">
        <v>0</v>
      </c>
      <c r="CL366">
        <v>224659.20000000001</v>
      </c>
      <c r="CM366">
        <v>0</v>
      </c>
      <c r="CN366">
        <v>1146852</v>
      </c>
      <c r="CO366">
        <v>25614518</v>
      </c>
      <c r="CP366">
        <v>0</v>
      </c>
      <c r="CQ366">
        <v>1113.5</v>
      </c>
      <c r="CR366">
        <v>69.099999999999994</v>
      </c>
      <c r="CS366">
        <v>0</v>
      </c>
      <c r="CT366">
        <v>0</v>
      </c>
      <c r="CU366">
        <v>0</v>
      </c>
      <c r="CV366">
        <v>0</v>
      </c>
      <c r="CW366">
        <v>3292.7</v>
      </c>
      <c r="CX366">
        <v>2080.6999999999998</v>
      </c>
      <c r="CY366">
        <v>0</v>
      </c>
      <c r="CZ366">
        <v>10472.5</v>
      </c>
      <c r="DA366">
        <v>0</v>
      </c>
      <c r="DB366">
        <v>23212.1</v>
      </c>
      <c r="DC366">
        <v>1151</v>
      </c>
      <c r="DD366">
        <v>0</v>
      </c>
      <c r="DE366">
        <v>314</v>
      </c>
      <c r="DF366">
        <v>0</v>
      </c>
      <c r="DG366">
        <v>561.70000000000005</v>
      </c>
      <c r="DH366">
        <v>0</v>
      </c>
      <c r="DI366">
        <v>7388.5</v>
      </c>
      <c r="DJ366">
        <v>3877.6</v>
      </c>
      <c r="DK366">
        <v>3140</v>
      </c>
      <c r="DL366">
        <v>0</v>
      </c>
      <c r="DM366">
        <v>0</v>
      </c>
      <c r="DN366">
        <v>0.13</v>
      </c>
      <c r="DO366">
        <v>0</v>
      </c>
      <c r="DP366">
        <v>1</v>
      </c>
      <c r="DQ366">
        <v>0</v>
      </c>
    </row>
    <row r="367" spans="1:121" x14ac:dyDescent="0.45">
      <c r="A367" t="s">
        <v>233</v>
      </c>
      <c r="B367">
        <v>2024</v>
      </c>
      <c r="C367">
        <v>72638790</v>
      </c>
      <c r="D367">
        <v>21.3</v>
      </c>
      <c r="E367">
        <v>0</v>
      </c>
      <c r="F367">
        <v>724778.8</v>
      </c>
      <c r="G367">
        <v>73363594.5</v>
      </c>
      <c r="H367">
        <v>70027679.700000003</v>
      </c>
      <c r="I367">
        <v>64644902.100000001</v>
      </c>
      <c r="J367">
        <v>68507096</v>
      </c>
      <c r="K367">
        <v>53225860</v>
      </c>
      <c r="L367">
        <v>3.5900000000000001E-2</v>
      </c>
      <c r="M367">
        <v>5.3999999999999999E-2</v>
      </c>
      <c r="N367">
        <v>0.183</v>
      </c>
      <c r="O367">
        <v>18677.78</v>
      </c>
      <c r="P367">
        <v>17683.599999999999</v>
      </c>
      <c r="Q367">
        <v>0.37</v>
      </c>
      <c r="R367">
        <v>0.5</v>
      </c>
      <c r="S367">
        <v>401.1</v>
      </c>
      <c r="T367">
        <v>31.5</v>
      </c>
      <c r="U367">
        <v>4.47</v>
      </c>
      <c r="V367">
        <v>27.9</v>
      </c>
      <c r="W367">
        <v>1332.5</v>
      </c>
      <c r="X367">
        <v>0.23</v>
      </c>
      <c r="Y367">
        <v>403.3</v>
      </c>
      <c r="Z367">
        <v>67.7</v>
      </c>
      <c r="AA367">
        <v>471</v>
      </c>
      <c r="AB367">
        <v>362</v>
      </c>
      <c r="AC367">
        <v>31.2</v>
      </c>
      <c r="AD367">
        <v>4.45</v>
      </c>
      <c r="AE367">
        <v>22.8</v>
      </c>
      <c r="AF367">
        <v>1118</v>
      </c>
      <c r="AG367">
        <v>0.21</v>
      </c>
      <c r="AH367">
        <v>364.2</v>
      </c>
      <c r="AI367">
        <v>56.2</v>
      </c>
      <c r="AJ367">
        <v>420.4</v>
      </c>
      <c r="AK367">
        <v>318.7</v>
      </c>
      <c r="AL367">
        <v>22</v>
      </c>
      <c r="AM367">
        <v>3.09</v>
      </c>
      <c r="AN367">
        <v>23.3</v>
      </c>
      <c r="AO367">
        <v>1144.3</v>
      </c>
      <c r="AP367">
        <v>0.16</v>
      </c>
      <c r="AQ367">
        <v>320.2</v>
      </c>
      <c r="AR367">
        <v>57.5</v>
      </c>
      <c r="AS367">
        <v>377.7</v>
      </c>
      <c r="AT367">
        <v>815.7</v>
      </c>
      <c r="AU367">
        <v>68.2</v>
      </c>
      <c r="AV367">
        <v>9.8699999999999992</v>
      </c>
      <c r="AW367">
        <v>50.5</v>
      </c>
      <c r="AX367">
        <v>2442.6999999999998</v>
      </c>
      <c r="AY367">
        <v>0.5</v>
      </c>
      <c r="AZ367">
        <v>820.4</v>
      </c>
      <c r="BA367">
        <v>123.4</v>
      </c>
      <c r="BB367">
        <v>943.8</v>
      </c>
      <c r="BC367">
        <v>23105841.800000001</v>
      </c>
      <c r="BD367">
        <v>1815.9</v>
      </c>
      <c r="BE367">
        <v>257.3</v>
      </c>
      <c r="BF367">
        <v>1610181.5</v>
      </c>
      <c r="BG367">
        <v>76783.3</v>
      </c>
      <c r="BH367">
        <v>13.4</v>
      </c>
      <c r="BI367">
        <v>23230193.600000001</v>
      </c>
      <c r="BJ367">
        <v>3901990.3</v>
      </c>
      <c r="BK367">
        <v>27132183.899999999</v>
      </c>
      <c r="BL367">
        <v>0</v>
      </c>
      <c r="BM367">
        <v>30.17</v>
      </c>
      <c r="BN367">
        <v>4.13</v>
      </c>
      <c r="BO367">
        <v>0</v>
      </c>
      <c r="BP367">
        <v>34.299999999999997</v>
      </c>
      <c r="BQ367">
        <v>31.97</v>
      </c>
      <c r="BR367">
        <v>4.49</v>
      </c>
      <c r="BS367">
        <v>0</v>
      </c>
      <c r="BT367">
        <v>36.46</v>
      </c>
      <c r="BU367">
        <v>58032504</v>
      </c>
      <c r="BV367">
        <v>8718692</v>
      </c>
      <c r="BW367">
        <v>18</v>
      </c>
      <c r="BX367">
        <v>1203316.8999999999</v>
      </c>
      <c r="BY367">
        <v>0</v>
      </c>
      <c r="BZ367">
        <v>0</v>
      </c>
      <c r="CA367">
        <v>14628734</v>
      </c>
      <c r="CB367">
        <v>0</v>
      </c>
      <c r="CC367">
        <v>0</v>
      </c>
      <c r="CD367">
        <v>191128.6</v>
      </c>
      <c r="CE367">
        <v>21569316</v>
      </c>
      <c r="CF367">
        <v>0</v>
      </c>
      <c r="CG367">
        <v>295063.2</v>
      </c>
      <c r="CH367">
        <v>0</v>
      </c>
      <c r="CI367">
        <v>1777080.6</v>
      </c>
      <c r="CJ367">
        <v>9559418</v>
      </c>
      <c r="CK367">
        <v>280863.59999999998</v>
      </c>
      <c r="CL367">
        <v>0</v>
      </c>
      <c r="CM367">
        <v>0</v>
      </c>
      <c r="CN367">
        <v>5773381</v>
      </c>
      <c r="CO367">
        <v>2754183</v>
      </c>
      <c r="CP367">
        <v>0</v>
      </c>
      <c r="CQ367">
        <v>0.1</v>
      </c>
      <c r="CR367">
        <v>189.2</v>
      </c>
      <c r="CS367">
        <v>0</v>
      </c>
      <c r="CT367">
        <v>3765.3</v>
      </c>
      <c r="CU367">
        <v>0</v>
      </c>
      <c r="CV367">
        <v>0</v>
      </c>
      <c r="CW367">
        <v>138.4</v>
      </c>
      <c r="CX367">
        <v>3487</v>
      </c>
      <c r="CY367">
        <v>0</v>
      </c>
      <c r="CZ367">
        <v>3168.4</v>
      </c>
      <c r="DA367">
        <v>0</v>
      </c>
      <c r="DB367">
        <v>392.7</v>
      </c>
      <c r="DC367">
        <v>1197.0999999999999</v>
      </c>
      <c r="DD367">
        <v>923.5</v>
      </c>
      <c r="DE367">
        <v>0</v>
      </c>
      <c r="DF367">
        <v>0</v>
      </c>
      <c r="DG367">
        <v>2713.4</v>
      </c>
      <c r="DH367">
        <v>0</v>
      </c>
      <c r="DI367">
        <v>886.6</v>
      </c>
      <c r="DJ367">
        <v>0.1</v>
      </c>
      <c r="DK367">
        <v>0</v>
      </c>
      <c r="DL367">
        <v>0</v>
      </c>
      <c r="DM367">
        <v>0</v>
      </c>
      <c r="DN367">
        <v>0.1</v>
      </c>
      <c r="DO367">
        <v>0</v>
      </c>
      <c r="DP367">
        <v>0</v>
      </c>
      <c r="DQ367">
        <v>0</v>
      </c>
    </row>
    <row r="368" spans="1:121" x14ac:dyDescent="0.45">
      <c r="A368" t="s">
        <v>233</v>
      </c>
      <c r="B368">
        <v>2026</v>
      </c>
      <c r="C368">
        <v>73884020</v>
      </c>
      <c r="D368">
        <v>565568.9</v>
      </c>
      <c r="E368">
        <v>0</v>
      </c>
      <c r="F368">
        <v>898634.8</v>
      </c>
      <c r="G368">
        <v>75348216.200000003</v>
      </c>
      <c r="H368">
        <v>71228134.200000003</v>
      </c>
      <c r="I368">
        <v>62314614.200000003</v>
      </c>
      <c r="J368">
        <v>84931510</v>
      </c>
      <c r="K368">
        <v>68621250</v>
      </c>
      <c r="L368">
        <v>3.5900000000000001E-2</v>
      </c>
      <c r="M368">
        <v>5.3999999999999999E-2</v>
      </c>
      <c r="N368">
        <v>0.183</v>
      </c>
      <c r="O368">
        <v>49650.78</v>
      </c>
      <c r="P368">
        <v>18015.7</v>
      </c>
      <c r="Q368">
        <v>0.44</v>
      </c>
      <c r="R368">
        <v>0.59</v>
      </c>
      <c r="S368">
        <v>347.5</v>
      </c>
      <c r="T368">
        <v>26.9</v>
      </c>
      <c r="U368">
        <v>3.81</v>
      </c>
      <c r="V368">
        <v>24.8</v>
      </c>
      <c r="W368">
        <v>1170.2</v>
      </c>
      <c r="X368">
        <v>0.2</v>
      </c>
      <c r="Y368">
        <v>349.4</v>
      </c>
      <c r="Z368">
        <v>59.7</v>
      </c>
      <c r="AA368">
        <v>409.1</v>
      </c>
      <c r="AB368">
        <v>285.39999999999998</v>
      </c>
      <c r="AC368">
        <v>24</v>
      </c>
      <c r="AD368">
        <v>3.42</v>
      </c>
      <c r="AE368">
        <v>18.899999999999999</v>
      </c>
      <c r="AF368">
        <v>901.2</v>
      </c>
      <c r="AG368">
        <v>0.17</v>
      </c>
      <c r="AH368">
        <v>287</v>
      </c>
      <c r="AI368">
        <v>45.8</v>
      </c>
      <c r="AJ368">
        <v>332.8</v>
      </c>
      <c r="AK368">
        <v>260.3</v>
      </c>
      <c r="AL368">
        <v>13.7</v>
      </c>
      <c r="AM368">
        <v>1.86</v>
      </c>
      <c r="AN368">
        <v>22.9</v>
      </c>
      <c r="AO368">
        <v>1072.9000000000001</v>
      </c>
      <c r="AP368">
        <v>0.13</v>
      </c>
      <c r="AQ368">
        <v>261.2</v>
      </c>
      <c r="AR368">
        <v>54.9</v>
      </c>
      <c r="AS368">
        <v>316.10000000000002</v>
      </c>
      <c r="AT368">
        <v>773.4</v>
      </c>
      <c r="AU368">
        <v>63.9</v>
      </c>
      <c r="AV368">
        <v>9.19</v>
      </c>
      <c r="AW368">
        <v>48.2</v>
      </c>
      <c r="AX368">
        <v>2377.8000000000002</v>
      </c>
      <c r="AY368">
        <v>0.45</v>
      </c>
      <c r="AZ368">
        <v>777.8</v>
      </c>
      <c r="BA368">
        <v>119.2</v>
      </c>
      <c r="BB368">
        <v>897</v>
      </c>
      <c r="BC368">
        <v>20329294.899999999</v>
      </c>
      <c r="BD368">
        <v>1573.2</v>
      </c>
      <c r="BE368">
        <v>222.5</v>
      </c>
      <c r="BF368">
        <v>1452376.5</v>
      </c>
      <c r="BG368">
        <v>68485.5</v>
      </c>
      <c r="BH368">
        <v>12</v>
      </c>
      <c r="BI368">
        <v>20436903.899999999</v>
      </c>
      <c r="BJ368">
        <v>3496511.5</v>
      </c>
      <c r="BK368">
        <v>23933415.399999999</v>
      </c>
      <c r="BL368">
        <v>0</v>
      </c>
      <c r="BM368">
        <v>28.42</v>
      </c>
      <c r="BN368">
        <v>10.65</v>
      </c>
      <c r="BO368">
        <v>0</v>
      </c>
      <c r="BP368">
        <v>39.07</v>
      </c>
      <c r="BQ368">
        <v>30.17</v>
      </c>
      <c r="BR368">
        <v>11.65</v>
      </c>
      <c r="BS368">
        <v>0</v>
      </c>
      <c r="BT368">
        <v>41.82</v>
      </c>
      <c r="BU368">
        <v>58976980</v>
      </c>
      <c r="BV368">
        <v>13033602</v>
      </c>
      <c r="BW368">
        <v>491417.2</v>
      </c>
      <c r="BX368">
        <v>1201790.8999999999</v>
      </c>
      <c r="BY368">
        <v>0</v>
      </c>
      <c r="BZ368">
        <v>0</v>
      </c>
      <c r="CA368">
        <v>12609424</v>
      </c>
      <c r="CB368">
        <v>0</v>
      </c>
      <c r="CC368">
        <v>0</v>
      </c>
      <c r="CD368">
        <v>325909.2</v>
      </c>
      <c r="CE368">
        <v>20002162</v>
      </c>
      <c r="CF368">
        <v>0</v>
      </c>
      <c r="CG368">
        <v>131350.39999999999</v>
      </c>
      <c r="CH368">
        <v>0</v>
      </c>
      <c r="CI368">
        <v>1776708.6</v>
      </c>
      <c r="CJ368">
        <v>9540268</v>
      </c>
      <c r="CK368">
        <v>190258.3</v>
      </c>
      <c r="CL368">
        <v>0</v>
      </c>
      <c r="CM368">
        <v>0</v>
      </c>
      <c r="CN368">
        <v>9936461</v>
      </c>
      <c r="CO368">
        <v>2771231.8</v>
      </c>
      <c r="CP368">
        <v>0</v>
      </c>
      <c r="CQ368">
        <v>370.3</v>
      </c>
      <c r="CR368">
        <v>189.2</v>
      </c>
      <c r="CS368">
        <v>0</v>
      </c>
      <c r="CT368">
        <v>3765.3</v>
      </c>
      <c r="CU368">
        <v>0</v>
      </c>
      <c r="CV368">
        <v>0</v>
      </c>
      <c r="CW368">
        <v>235.4</v>
      </c>
      <c r="CX368">
        <v>3487</v>
      </c>
      <c r="CY368">
        <v>0</v>
      </c>
      <c r="CZ368">
        <v>2926</v>
      </c>
      <c r="DA368">
        <v>0</v>
      </c>
      <c r="DB368">
        <v>392.7</v>
      </c>
      <c r="DC368">
        <v>1197.0999999999999</v>
      </c>
      <c r="DD368">
        <v>871.7</v>
      </c>
      <c r="DE368">
        <v>0</v>
      </c>
      <c r="DF368">
        <v>0</v>
      </c>
      <c r="DG368">
        <v>4693.8999999999996</v>
      </c>
      <c r="DH368">
        <v>0</v>
      </c>
      <c r="DI368">
        <v>894.4</v>
      </c>
      <c r="DJ368">
        <v>1481.1</v>
      </c>
      <c r="DK368">
        <v>0</v>
      </c>
      <c r="DL368">
        <v>0</v>
      </c>
      <c r="DM368">
        <v>0</v>
      </c>
      <c r="DN368">
        <v>0.1</v>
      </c>
      <c r="DO368">
        <v>0</v>
      </c>
      <c r="DP368">
        <v>0</v>
      </c>
      <c r="DQ368">
        <v>0</v>
      </c>
    </row>
    <row r="369" spans="1:121" x14ac:dyDescent="0.45">
      <c r="A369" t="s">
        <v>233</v>
      </c>
      <c r="B369">
        <v>2028</v>
      </c>
      <c r="C369">
        <v>75511790</v>
      </c>
      <c r="D369">
        <v>661880.9</v>
      </c>
      <c r="E369">
        <v>0</v>
      </c>
      <c r="F369">
        <v>1027828</v>
      </c>
      <c r="G369">
        <v>77201500.700000003</v>
      </c>
      <c r="H369">
        <v>72797403</v>
      </c>
      <c r="I369">
        <v>63631347.799999997</v>
      </c>
      <c r="J369">
        <v>101566080</v>
      </c>
      <c r="K369">
        <v>71370824</v>
      </c>
      <c r="L369">
        <v>3.5900000000000001E-2</v>
      </c>
      <c r="M369">
        <v>5.3999999999999999E-2</v>
      </c>
      <c r="N369">
        <v>0.183</v>
      </c>
      <c r="O369">
        <v>61426.82</v>
      </c>
      <c r="P369">
        <v>18189.400000000001</v>
      </c>
      <c r="Q369">
        <v>0.56000000000000005</v>
      </c>
      <c r="R369">
        <v>0.73</v>
      </c>
      <c r="S369">
        <v>243.6</v>
      </c>
      <c r="T369">
        <v>15.7</v>
      </c>
      <c r="U369">
        <v>2.1800000000000002</v>
      </c>
      <c r="V369">
        <v>21.2</v>
      </c>
      <c r="W369">
        <v>923.7</v>
      </c>
      <c r="X369">
        <v>0.16</v>
      </c>
      <c r="Y369">
        <v>244.6</v>
      </c>
      <c r="Z369">
        <v>48.8</v>
      </c>
      <c r="AA369">
        <v>293.39999999999998</v>
      </c>
      <c r="AB369">
        <v>167</v>
      </c>
      <c r="AC369">
        <v>12</v>
      </c>
      <c r="AD369">
        <v>1.68</v>
      </c>
      <c r="AE369">
        <v>13.7</v>
      </c>
      <c r="AF369">
        <v>595.5</v>
      </c>
      <c r="AG369">
        <v>0.11</v>
      </c>
      <c r="AH369">
        <v>167.8</v>
      </c>
      <c r="AI369">
        <v>31.5</v>
      </c>
      <c r="AJ369">
        <v>199.3</v>
      </c>
      <c r="AK369">
        <v>211.8</v>
      </c>
      <c r="AL369">
        <v>4.9000000000000004</v>
      </c>
      <c r="AM369">
        <v>0.55000000000000004</v>
      </c>
      <c r="AN369">
        <v>24.3</v>
      </c>
      <c r="AO369">
        <v>1075.3</v>
      </c>
      <c r="AP369">
        <v>0.1</v>
      </c>
      <c r="AQ369">
        <v>212.1</v>
      </c>
      <c r="AR369">
        <v>56.4</v>
      </c>
      <c r="AS369">
        <v>268.5</v>
      </c>
      <c r="AT369">
        <v>582.79999999999995</v>
      </c>
      <c r="AU369">
        <v>45.7</v>
      </c>
      <c r="AV369">
        <v>6.53</v>
      </c>
      <c r="AW369">
        <v>39.5</v>
      </c>
      <c r="AX369">
        <v>1877.7</v>
      </c>
      <c r="AY369">
        <v>0.35</v>
      </c>
      <c r="AZ369">
        <v>585.9</v>
      </c>
      <c r="BA369">
        <v>95.6</v>
      </c>
      <c r="BB369">
        <v>681.5</v>
      </c>
      <c r="BC369">
        <v>11285587.300000001</v>
      </c>
      <c r="BD369">
        <v>727.6</v>
      </c>
      <c r="BE369">
        <v>100.9</v>
      </c>
      <c r="BF369">
        <v>985533.9</v>
      </c>
      <c r="BG369">
        <v>42861.3</v>
      </c>
      <c r="BH369">
        <v>7.3</v>
      </c>
      <c r="BI369">
        <v>11334800.6</v>
      </c>
      <c r="BJ369">
        <v>2264792.7999999998</v>
      </c>
      <c r="BK369">
        <v>13599593.5</v>
      </c>
      <c r="BL369">
        <v>0</v>
      </c>
      <c r="BM369">
        <v>21.77</v>
      </c>
      <c r="BN369">
        <v>12.82</v>
      </c>
      <c r="BO369">
        <v>0</v>
      </c>
      <c r="BP369">
        <v>34.590000000000003</v>
      </c>
      <c r="BQ369">
        <v>23.2</v>
      </c>
      <c r="BR369">
        <v>14.03</v>
      </c>
      <c r="BS369">
        <v>0</v>
      </c>
      <c r="BT369">
        <v>37.22</v>
      </c>
      <c r="BU369">
        <v>46914540</v>
      </c>
      <c r="BV369">
        <v>13570154</v>
      </c>
      <c r="BW369">
        <v>572669.6</v>
      </c>
      <c r="BX369">
        <v>1102291.2</v>
      </c>
      <c r="BY369">
        <v>0</v>
      </c>
      <c r="BZ369">
        <v>0</v>
      </c>
      <c r="CA369">
        <v>5512941.5</v>
      </c>
      <c r="CB369">
        <v>0</v>
      </c>
      <c r="CC369">
        <v>0</v>
      </c>
      <c r="CD369">
        <v>584467.9</v>
      </c>
      <c r="CE369">
        <v>15195515</v>
      </c>
      <c r="CF369">
        <v>0</v>
      </c>
      <c r="CG369">
        <v>78802.7</v>
      </c>
      <c r="CH369">
        <v>0</v>
      </c>
      <c r="CI369">
        <v>1679322.8</v>
      </c>
      <c r="CJ369">
        <v>9155939</v>
      </c>
      <c r="CK369">
        <v>46907.6</v>
      </c>
      <c r="CL369">
        <v>0</v>
      </c>
      <c r="CM369">
        <v>0</v>
      </c>
      <c r="CN369">
        <v>10229398</v>
      </c>
      <c r="CO369">
        <v>2756286.8</v>
      </c>
      <c r="CP369">
        <v>0</v>
      </c>
      <c r="CQ369">
        <v>376</v>
      </c>
      <c r="CR369">
        <v>189.2</v>
      </c>
      <c r="CS369">
        <v>0</v>
      </c>
      <c r="CT369">
        <v>3765.3</v>
      </c>
      <c r="CU369">
        <v>0</v>
      </c>
      <c r="CV369">
        <v>0</v>
      </c>
      <c r="CW369">
        <v>420.9</v>
      </c>
      <c r="CX369">
        <v>3487</v>
      </c>
      <c r="CY369">
        <v>0</v>
      </c>
      <c r="CZ369">
        <v>2837.6</v>
      </c>
      <c r="DA369">
        <v>0</v>
      </c>
      <c r="DB369">
        <v>392.7</v>
      </c>
      <c r="DC369">
        <v>1197.0999999999999</v>
      </c>
      <c r="DD369">
        <v>682</v>
      </c>
      <c r="DE369">
        <v>0</v>
      </c>
      <c r="DF369">
        <v>0</v>
      </c>
      <c r="DG369">
        <v>4895.3</v>
      </c>
      <c r="DH369">
        <v>0</v>
      </c>
      <c r="DI369">
        <v>894.4</v>
      </c>
      <c r="DJ369">
        <v>1503.7</v>
      </c>
      <c r="DK369">
        <v>0</v>
      </c>
      <c r="DL369">
        <v>0</v>
      </c>
      <c r="DM369">
        <v>0</v>
      </c>
      <c r="DN369">
        <v>0.1</v>
      </c>
      <c r="DO369">
        <v>0</v>
      </c>
      <c r="DP369">
        <v>0</v>
      </c>
      <c r="DQ369">
        <v>0</v>
      </c>
    </row>
    <row r="370" spans="1:121" x14ac:dyDescent="0.45">
      <c r="A370" t="s">
        <v>233</v>
      </c>
      <c r="B370">
        <v>2030</v>
      </c>
      <c r="C370">
        <v>77401190</v>
      </c>
      <c r="D370">
        <v>1446295.4</v>
      </c>
      <c r="E370">
        <v>0</v>
      </c>
      <c r="F370">
        <v>1025710</v>
      </c>
      <c r="G370">
        <v>79873200.599999994</v>
      </c>
      <c r="H370">
        <v>74618895.799999997</v>
      </c>
      <c r="I370">
        <v>63895156.100000001</v>
      </c>
      <c r="J370">
        <v>103683830</v>
      </c>
      <c r="K370">
        <v>67428110</v>
      </c>
      <c r="L370">
        <v>3.5900000000000001E-2</v>
      </c>
      <c r="M370">
        <v>5.3900000000000003E-2</v>
      </c>
      <c r="N370">
        <v>0.183</v>
      </c>
      <c r="O370">
        <v>70427.17</v>
      </c>
      <c r="P370">
        <v>18822.400000000001</v>
      </c>
      <c r="Q370">
        <v>0.65</v>
      </c>
      <c r="R370">
        <v>0.8</v>
      </c>
      <c r="S370">
        <v>197.3</v>
      </c>
      <c r="T370">
        <v>13.2</v>
      </c>
      <c r="U370">
        <v>1.83</v>
      </c>
      <c r="V370">
        <v>16.899999999999999</v>
      </c>
      <c r="W370">
        <v>737.6</v>
      </c>
      <c r="X370">
        <v>0.13</v>
      </c>
      <c r="Y370">
        <v>198.2</v>
      </c>
      <c r="Z370">
        <v>38.9</v>
      </c>
      <c r="AA370">
        <v>237.2</v>
      </c>
      <c r="AB370">
        <v>122.9</v>
      </c>
      <c r="AC370">
        <v>9</v>
      </c>
      <c r="AD370">
        <v>1.27</v>
      </c>
      <c r="AE370">
        <v>10.1</v>
      </c>
      <c r="AF370">
        <v>434.3</v>
      </c>
      <c r="AG370">
        <v>0.09</v>
      </c>
      <c r="AH370">
        <v>123.5</v>
      </c>
      <c r="AI370">
        <v>23.1</v>
      </c>
      <c r="AJ370">
        <v>146.6</v>
      </c>
      <c r="AK370">
        <v>213.2</v>
      </c>
      <c r="AL370">
        <v>7.5</v>
      </c>
      <c r="AM370">
        <v>0.94</v>
      </c>
      <c r="AN370">
        <v>22.2</v>
      </c>
      <c r="AO370">
        <v>1002.6</v>
      </c>
      <c r="AP370">
        <v>0.1</v>
      </c>
      <c r="AQ370">
        <v>213.6</v>
      </c>
      <c r="AR370">
        <v>52.1</v>
      </c>
      <c r="AS370">
        <v>265.8</v>
      </c>
      <c r="AT370">
        <v>487.6</v>
      </c>
      <c r="AU370">
        <v>37.700000000000003</v>
      </c>
      <c r="AV370">
        <v>5.36</v>
      </c>
      <c r="AW370">
        <v>33.299999999999997</v>
      </c>
      <c r="AX370">
        <v>1611.5</v>
      </c>
      <c r="AY370">
        <v>0.28000000000000003</v>
      </c>
      <c r="AZ370">
        <v>490.2</v>
      </c>
      <c r="BA370">
        <v>81.400000000000006</v>
      </c>
      <c r="BB370">
        <v>571.6</v>
      </c>
      <c r="BC370">
        <v>8442522.6999999993</v>
      </c>
      <c r="BD370">
        <v>561.4</v>
      </c>
      <c r="BE370">
        <v>78</v>
      </c>
      <c r="BF370">
        <v>726452.7</v>
      </c>
      <c r="BG370">
        <v>31622.400000000001</v>
      </c>
      <c r="BH370">
        <v>5.7</v>
      </c>
      <c r="BI370">
        <v>8480545.5999999996</v>
      </c>
      <c r="BJ370">
        <v>1670368.9</v>
      </c>
      <c r="BK370">
        <v>10150914.5</v>
      </c>
      <c r="BL370">
        <v>0</v>
      </c>
      <c r="BM370">
        <v>18.579999999999998</v>
      </c>
      <c r="BN370">
        <v>14.11</v>
      </c>
      <c r="BO370">
        <v>0</v>
      </c>
      <c r="BP370">
        <v>32.69</v>
      </c>
      <c r="BQ370">
        <v>19.87</v>
      </c>
      <c r="BR370">
        <v>15.55</v>
      </c>
      <c r="BS370">
        <v>0</v>
      </c>
      <c r="BT370">
        <v>35.43</v>
      </c>
      <c r="BU370">
        <v>43518850</v>
      </c>
      <c r="BV370">
        <v>15978045</v>
      </c>
      <c r="BW370">
        <v>1250767.3999999999</v>
      </c>
      <c r="BX370">
        <v>558835.6</v>
      </c>
      <c r="BY370">
        <v>0</v>
      </c>
      <c r="BZ370">
        <v>0</v>
      </c>
      <c r="CA370">
        <v>4326224.5</v>
      </c>
      <c r="CB370">
        <v>0</v>
      </c>
      <c r="CC370">
        <v>0</v>
      </c>
      <c r="CD370">
        <v>1055146.8</v>
      </c>
      <c r="CE370">
        <v>11050664</v>
      </c>
      <c r="CF370">
        <v>0</v>
      </c>
      <c r="CG370">
        <v>44075.8</v>
      </c>
      <c r="CH370">
        <v>0</v>
      </c>
      <c r="CI370">
        <v>1549577.4</v>
      </c>
      <c r="CJ370">
        <v>8760282</v>
      </c>
      <c r="CK370">
        <v>378.5</v>
      </c>
      <c r="CL370">
        <v>0</v>
      </c>
      <c r="CM370">
        <v>0</v>
      </c>
      <c r="CN370">
        <v>11232652</v>
      </c>
      <c r="CO370">
        <v>3690245.2</v>
      </c>
      <c r="CP370">
        <v>0</v>
      </c>
      <c r="CQ370">
        <v>1203.8</v>
      </c>
      <c r="CR370">
        <v>127.2</v>
      </c>
      <c r="CS370">
        <v>0</v>
      </c>
      <c r="CT370">
        <v>3765.3</v>
      </c>
      <c r="CU370">
        <v>0</v>
      </c>
      <c r="CV370">
        <v>0</v>
      </c>
      <c r="CW370">
        <v>758.2</v>
      </c>
      <c r="CX370">
        <v>3487</v>
      </c>
      <c r="CY370">
        <v>0</v>
      </c>
      <c r="CZ370">
        <v>2822.6</v>
      </c>
      <c r="DA370">
        <v>0</v>
      </c>
      <c r="DB370">
        <v>392.7</v>
      </c>
      <c r="DC370">
        <v>1197.0999999999999</v>
      </c>
      <c r="DD370">
        <v>176.9</v>
      </c>
      <c r="DE370">
        <v>0</v>
      </c>
      <c r="DF370">
        <v>0</v>
      </c>
      <c r="DG370">
        <v>5392.2</v>
      </c>
      <c r="DH370">
        <v>0</v>
      </c>
      <c r="DI370">
        <v>1132</v>
      </c>
      <c r="DJ370">
        <v>3205.6</v>
      </c>
      <c r="DK370">
        <v>0</v>
      </c>
      <c r="DL370">
        <v>0</v>
      </c>
      <c r="DM370">
        <v>0</v>
      </c>
      <c r="DN370">
        <v>0.1</v>
      </c>
      <c r="DO370">
        <v>0</v>
      </c>
      <c r="DP370">
        <v>0</v>
      </c>
      <c r="DQ370">
        <v>0</v>
      </c>
    </row>
    <row r="371" spans="1:121" x14ac:dyDescent="0.45">
      <c r="A371" t="s">
        <v>233</v>
      </c>
      <c r="B371">
        <v>2035</v>
      </c>
      <c r="C371">
        <v>82384790</v>
      </c>
      <c r="D371">
        <v>2232615</v>
      </c>
      <c r="E371">
        <v>0</v>
      </c>
      <c r="F371">
        <v>950852.6</v>
      </c>
      <c r="G371">
        <v>85568256.400000006</v>
      </c>
      <c r="H371">
        <v>79423371.5</v>
      </c>
      <c r="I371">
        <v>63982901.100000001</v>
      </c>
      <c r="J371">
        <v>98057200</v>
      </c>
      <c r="K371">
        <v>60215176</v>
      </c>
      <c r="L371">
        <v>3.5900000000000001E-2</v>
      </c>
      <c r="M371">
        <v>5.3900000000000003E-2</v>
      </c>
      <c r="N371">
        <v>0.183</v>
      </c>
      <c r="O371">
        <v>90840.66</v>
      </c>
      <c r="P371">
        <v>20549.400000000001</v>
      </c>
      <c r="Q371">
        <v>0.72</v>
      </c>
      <c r="R371">
        <v>0.83</v>
      </c>
      <c r="S371">
        <v>151.9</v>
      </c>
      <c r="T371">
        <v>9.5</v>
      </c>
      <c r="U371">
        <v>1.31</v>
      </c>
      <c r="V371">
        <v>13.8</v>
      </c>
      <c r="W371">
        <v>587.79999999999995</v>
      </c>
      <c r="X371">
        <v>0.11</v>
      </c>
      <c r="Y371">
        <v>152.5</v>
      </c>
      <c r="Z371">
        <v>31.4</v>
      </c>
      <c r="AA371">
        <v>183.9</v>
      </c>
      <c r="AB371">
        <v>97.9</v>
      </c>
      <c r="AC371">
        <v>6.6</v>
      </c>
      <c r="AD371">
        <v>0.92</v>
      </c>
      <c r="AE371">
        <v>8.9</v>
      </c>
      <c r="AF371">
        <v>365.9</v>
      </c>
      <c r="AG371">
        <v>0.08</v>
      </c>
      <c r="AH371">
        <v>98.4</v>
      </c>
      <c r="AI371">
        <v>19.8</v>
      </c>
      <c r="AJ371">
        <v>118.2</v>
      </c>
      <c r="AK371">
        <v>230.7</v>
      </c>
      <c r="AL371">
        <v>11.4</v>
      </c>
      <c r="AM371">
        <v>1.53</v>
      </c>
      <c r="AN371">
        <v>21</v>
      </c>
      <c r="AO371">
        <v>979.4</v>
      </c>
      <c r="AP371">
        <v>0.11</v>
      </c>
      <c r="AQ371">
        <v>231.5</v>
      </c>
      <c r="AR371">
        <v>50.2</v>
      </c>
      <c r="AS371">
        <v>281.7</v>
      </c>
      <c r="AT371">
        <v>449.1</v>
      </c>
      <c r="AU371">
        <v>34.299999999999997</v>
      </c>
      <c r="AV371">
        <v>4.88</v>
      </c>
      <c r="AW371">
        <v>31.1</v>
      </c>
      <c r="AX371">
        <v>1494.1</v>
      </c>
      <c r="AY371">
        <v>0.26</v>
      </c>
      <c r="AZ371">
        <v>451.4</v>
      </c>
      <c r="BA371">
        <v>75.7</v>
      </c>
      <c r="BB371">
        <v>527.1</v>
      </c>
      <c r="BC371">
        <v>7096075.0999999996</v>
      </c>
      <c r="BD371">
        <v>442.8</v>
      </c>
      <c r="BE371">
        <v>61.1</v>
      </c>
      <c r="BF371">
        <v>649823.9</v>
      </c>
      <c r="BG371">
        <v>27527.7</v>
      </c>
      <c r="BH371">
        <v>5.0999999999999996</v>
      </c>
      <c r="BI371">
        <v>7125946.5999999996</v>
      </c>
      <c r="BJ371">
        <v>1471534.3</v>
      </c>
      <c r="BK371">
        <v>8597480.9000000004</v>
      </c>
      <c r="BL371">
        <v>0</v>
      </c>
      <c r="BM371">
        <v>16.73</v>
      </c>
      <c r="BN371">
        <v>18.11</v>
      </c>
      <c r="BO371">
        <v>0</v>
      </c>
      <c r="BP371">
        <v>34.840000000000003</v>
      </c>
      <c r="BQ371">
        <v>17.98</v>
      </c>
      <c r="BR371">
        <v>20.11</v>
      </c>
      <c r="BS371">
        <v>0</v>
      </c>
      <c r="BT371">
        <v>38.090000000000003</v>
      </c>
      <c r="BU371">
        <v>47603836</v>
      </c>
      <c r="BV371">
        <v>21585356</v>
      </c>
      <c r="BW371">
        <v>1887389.2</v>
      </c>
      <c r="BX371">
        <v>526708.6</v>
      </c>
      <c r="BY371">
        <v>0</v>
      </c>
      <c r="BZ371">
        <v>0</v>
      </c>
      <c r="CA371">
        <v>3360954.5</v>
      </c>
      <c r="CB371">
        <v>0</v>
      </c>
      <c r="CC371">
        <v>0</v>
      </c>
      <c r="CD371">
        <v>2358315.2000000002</v>
      </c>
      <c r="CE371">
        <v>9976532</v>
      </c>
      <c r="CF371">
        <v>0</v>
      </c>
      <c r="CG371">
        <v>155346.20000000001</v>
      </c>
      <c r="CH371">
        <v>0</v>
      </c>
      <c r="CI371">
        <v>1479404.8</v>
      </c>
      <c r="CJ371">
        <v>8631984</v>
      </c>
      <c r="CK371">
        <v>160.6</v>
      </c>
      <c r="CL371">
        <v>0</v>
      </c>
      <c r="CM371">
        <v>0</v>
      </c>
      <c r="CN371">
        <v>14374982</v>
      </c>
      <c r="CO371">
        <v>4852057</v>
      </c>
      <c r="CP371">
        <v>0</v>
      </c>
      <c r="CQ371">
        <v>1943</v>
      </c>
      <c r="CR371">
        <v>127.2</v>
      </c>
      <c r="CS371">
        <v>0</v>
      </c>
      <c r="CT371">
        <v>3523.1</v>
      </c>
      <c r="CU371">
        <v>0</v>
      </c>
      <c r="CV371">
        <v>0</v>
      </c>
      <c r="CW371">
        <v>1702.7</v>
      </c>
      <c r="CX371">
        <v>3487</v>
      </c>
      <c r="CY371">
        <v>0</v>
      </c>
      <c r="CZ371">
        <v>4071.5</v>
      </c>
      <c r="DA371">
        <v>0</v>
      </c>
      <c r="DB371">
        <v>392.7</v>
      </c>
      <c r="DC371">
        <v>1197.0999999999999</v>
      </c>
      <c r="DD371">
        <v>172.4</v>
      </c>
      <c r="DE371">
        <v>0</v>
      </c>
      <c r="DF371">
        <v>0</v>
      </c>
      <c r="DG371">
        <v>6915.2</v>
      </c>
      <c r="DH371">
        <v>0</v>
      </c>
      <c r="DI371">
        <v>1446.9</v>
      </c>
      <c r="DJ371">
        <v>5610.6</v>
      </c>
      <c r="DK371">
        <v>0</v>
      </c>
      <c r="DL371">
        <v>0</v>
      </c>
      <c r="DM371">
        <v>0</v>
      </c>
      <c r="DN371">
        <v>0.1</v>
      </c>
      <c r="DO371">
        <v>0</v>
      </c>
      <c r="DP371">
        <v>0</v>
      </c>
      <c r="DQ371">
        <v>0</v>
      </c>
    </row>
    <row r="372" spans="1:121" x14ac:dyDescent="0.45">
      <c r="A372" t="s">
        <v>233</v>
      </c>
      <c r="B372">
        <v>2040</v>
      </c>
      <c r="C372">
        <v>88097096</v>
      </c>
      <c r="D372">
        <v>3194528.8</v>
      </c>
      <c r="E372">
        <v>0</v>
      </c>
      <c r="F372">
        <v>975554.5</v>
      </c>
      <c r="G372">
        <v>92267176</v>
      </c>
      <c r="H372">
        <v>84930352.099999994</v>
      </c>
      <c r="I372">
        <v>63588347.899999999</v>
      </c>
      <c r="J372">
        <v>101122900</v>
      </c>
      <c r="K372">
        <v>62671692</v>
      </c>
      <c r="L372">
        <v>3.5900000000000001E-2</v>
      </c>
      <c r="M372">
        <v>5.3900000000000003E-2</v>
      </c>
      <c r="N372">
        <v>0.183</v>
      </c>
      <c r="O372">
        <v>88843.18</v>
      </c>
      <c r="P372">
        <v>22405.3</v>
      </c>
      <c r="Q372">
        <v>0.78</v>
      </c>
      <c r="R372">
        <v>0.86</v>
      </c>
      <c r="S372">
        <v>107.7</v>
      </c>
      <c r="T372">
        <v>5.4</v>
      </c>
      <c r="U372">
        <v>0.72</v>
      </c>
      <c r="V372">
        <v>11.3</v>
      </c>
      <c r="W372">
        <v>460.7</v>
      </c>
      <c r="X372">
        <v>0.08</v>
      </c>
      <c r="Y372">
        <v>108.1</v>
      </c>
      <c r="Z372">
        <v>25.1</v>
      </c>
      <c r="AA372">
        <v>133.19999999999999</v>
      </c>
      <c r="AB372">
        <v>71.5</v>
      </c>
      <c r="AC372">
        <v>4</v>
      </c>
      <c r="AD372">
        <v>0.54</v>
      </c>
      <c r="AE372">
        <v>7.5</v>
      </c>
      <c r="AF372">
        <v>294.5</v>
      </c>
      <c r="AG372">
        <v>0.06</v>
      </c>
      <c r="AH372">
        <v>71.8</v>
      </c>
      <c r="AI372">
        <v>16.3</v>
      </c>
      <c r="AJ372">
        <v>88.1</v>
      </c>
      <c r="AK372">
        <v>243.2</v>
      </c>
      <c r="AL372">
        <v>13.4</v>
      </c>
      <c r="AM372">
        <v>1.82</v>
      </c>
      <c r="AN372">
        <v>21.1</v>
      </c>
      <c r="AO372">
        <v>991.3</v>
      </c>
      <c r="AP372">
        <v>0.12</v>
      </c>
      <c r="AQ372">
        <v>244.1</v>
      </c>
      <c r="AR372">
        <v>50.7</v>
      </c>
      <c r="AS372">
        <v>294.8</v>
      </c>
      <c r="AT372">
        <v>384</v>
      </c>
      <c r="AU372">
        <v>26.5</v>
      </c>
      <c r="AV372">
        <v>3.73</v>
      </c>
      <c r="AW372">
        <v>29.1</v>
      </c>
      <c r="AX372">
        <v>1371.2</v>
      </c>
      <c r="AY372">
        <v>0.22</v>
      </c>
      <c r="AZ372">
        <v>385.8</v>
      </c>
      <c r="BA372">
        <v>70.099999999999994</v>
      </c>
      <c r="BB372">
        <v>455.8</v>
      </c>
      <c r="BC372">
        <v>5652066</v>
      </c>
      <c r="BD372">
        <v>279.8</v>
      </c>
      <c r="BE372">
        <v>37.4</v>
      </c>
      <c r="BF372">
        <v>599297.1</v>
      </c>
      <c r="BG372">
        <v>24270.799999999999</v>
      </c>
      <c r="BH372">
        <v>4.3</v>
      </c>
      <c r="BI372">
        <v>5670612.0999999996</v>
      </c>
      <c r="BJ372">
        <v>1323745.8999999999</v>
      </c>
      <c r="BK372">
        <v>6994358.0999999996</v>
      </c>
      <c r="BL372">
        <v>0</v>
      </c>
      <c r="BM372">
        <v>14.65</v>
      </c>
      <c r="BN372">
        <v>17.59</v>
      </c>
      <c r="BO372">
        <v>0</v>
      </c>
      <c r="BP372">
        <v>32.24</v>
      </c>
      <c r="BQ372">
        <v>15.8</v>
      </c>
      <c r="BR372">
        <v>19.7</v>
      </c>
      <c r="BS372">
        <v>0</v>
      </c>
      <c r="BT372">
        <v>35.5</v>
      </c>
      <c r="BU372">
        <v>53677130</v>
      </c>
      <c r="BV372">
        <v>28678828</v>
      </c>
      <c r="BW372">
        <v>2721563.8</v>
      </c>
      <c r="BX372">
        <v>482916.8</v>
      </c>
      <c r="BY372">
        <v>0</v>
      </c>
      <c r="BZ372">
        <v>0</v>
      </c>
      <c r="CA372">
        <v>1989300.4</v>
      </c>
      <c r="CB372">
        <v>0</v>
      </c>
      <c r="CC372">
        <v>0</v>
      </c>
      <c r="CD372">
        <v>2435258.5</v>
      </c>
      <c r="CE372">
        <v>9752466</v>
      </c>
      <c r="CF372">
        <v>0</v>
      </c>
      <c r="CG372">
        <v>198700.6</v>
      </c>
      <c r="CH372">
        <v>0</v>
      </c>
      <c r="CI372">
        <v>1399851.6</v>
      </c>
      <c r="CJ372">
        <v>8453271</v>
      </c>
      <c r="CK372">
        <v>231.4</v>
      </c>
      <c r="CL372">
        <v>0</v>
      </c>
      <c r="CM372">
        <v>0</v>
      </c>
      <c r="CN372">
        <v>18824696</v>
      </c>
      <c r="CO372">
        <v>7418873</v>
      </c>
      <c r="CP372">
        <v>0</v>
      </c>
      <c r="CQ372">
        <v>2930</v>
      </c>
      <c r="CR372">
        <v>127.2</v>
      </c>
      <c r="CS372">
        <v>0</v>
      </c>
      <c r="CT372">
        <v>2962.8</v>
      </c>
      <c r="CU372">
        <v>0</v>
      </c>
      <c r="CV372">
        <v>0</v>
      </c>
      <c r="CW372">
        <v>1824.6</v>
      </c>
      <c r="CX372">
        <v>3487</v>
      </c>
      <c r="CY372">
        <v>0</v>
      </c>
      <c r="CZ372">
        <v>4285</v>
      </c>
      <c r="DA372">
        <v>0</v>
      </c>
      <c r="DB372">
        <v>392.7</v>
      </c>
      <c r="DC372">
        <v>1197.0999999999999</v>
      </c>
      <c r="DD372">
        <v>166.9</v>
      </c>
      <c r="DE372">
        <v>0</v>
      </c>
      <c r="DF372">
        <v>0</v>
      </c>
      <c r="DG372">
        <v>9109.7000000000007</v>
      </c>
      <c r="DH372">
        <v>0</v>
      </c>
      <c r="DI372">
        <v>1946.6</v>
      </c>
      <c r="DJ372">
        <v>7635.4</v>
      </c>
      <c r="DK372">
        <v>0</v>
      </c>
      <c r="DL372">
        <v>0</v>
      </c>
      <c r="DM372">
        <v>0</v>
      </c>
      <c r="DN372">
        <v>0.1</v>
      </c>
      <c r="DO372">
        <v>0</v>
      </c>
      <c r="DP372">
        <v>0</v>
      </c>
      <c r="DQ372">
        <v>0</v>
      </c>
    </row>
    <row r="373" spans="1:121" x14ac:dyDescent="0.45">
      <c r="A373" t="s">
        <v>233</v>
      </c>
      <c r="B373">
        <v>2045</v>
      </c>
      <c r="C373">
        <v>93146830</v>
      </c>
      <c r="D373">
        <v>2241299.2000000002</v>
      </c>
      <c r="E373">
        <v>0</v>
      </c>
      <c r="F373">
        <v>966965.4</v>
      </c>
      <c r="G373">
        <v>96355097.099999994</v>
      </c>
      <c r="H373">
        <v>89798545.5</v>
      </c>
      <c r="I373">
        <v>67078331.5</v>
      </c>
      <c r="J373">
        <v>100846030</v>
      </c>
      <c r="K373">
        <v>61231412</v>
      </c>
      <c r="L373">
        <v>3.5900000000000001E-2</v>
      </c>
      <c r="M373">
        <v>5.3900000000000003E-2</v>
      </c>
      <c r="N373">
        <v>0.183</v>
      </c>
      <c r="O373">
        <v>88004.32</v>
      </c>
      <c r="P373">
        <v>23922.7</v>
      </c>
      <c r="Q373">
        <v>0.73</v>
      </c>
      <c r="R373">
        <v>0.85</v>
      </c>
      <c r="S373">
        <v>130.4</v>
      </c>
      <c r="T373">
        <v>5.7</v>
      </c>
      <c r="U373">
        <v>0.75</v>
      </c>
      <c r="V373">
        <v>14</v>
      </c>
      <c r="W373">
        <v>581.70000000000005</v>
      </c>
      <c r="X373">
        <v>0.09</v>
      </c>
      <c r="Y373">
        <v>130.69999999999999</v>
      </c>
      <c r="Z373">
        <v>31.4</v>
      </c>
      <c r="AA373">
        <v>162.1</v>
      </c>
      <c r="AB373">
        <v>80.8</v>
      </c>
      <c r="AC373">
        <v>4</v>
      </c>
      <c r="AD373">
        <v>0.54</v>
      </c>
      <c r="AE373">
        <v>8.6</v>
      </c>
      <c r="AF373">
        <v>346.7</v>
      </c>
      <c r="AG373">
        <v>0.06</v>
      </c>
      <c r="AH373">
        <v>81.099999999999994</v>
      </c>
      <c r="AI373">
        <v>18.899999999999999</v>
      </c>
      <c r="AJ373">
        <v>100</v>
      </c>
      <c r="AK373">
        <v>248.4</v>
      </c>
      <c r="AL373">
        <v>11.8</v>
      </c>
      <c r="AM373">
        <v>1.57</v>
      </c>
      <c r="AN373">
        <v>23.6</v>
      </c>
      <c r="AO373">
        <v>1073.7</v>
      </c>
      <c r="AP373">
        <v>0.13</v>
      </c>
      <c r="AQ373">
        <v>249.2</v>
      </c>
      <c r="AR373">
        <v>55.6</v>
      </c>
      <c r="AS373">
        <v>304.8</v>
      </c>
      <c r="AT373">
        <v>372.1</v>
      </c>
      <c r="AU373">
        <v>24.2</v>
      </c>
      <c r="AV373">
        <v>3.38</v>
      </c>
      <c r="AW373">
        <v>29.7</v>
      </c>
      <c r="AX373">
        <v>1379.2</v>
      </c>
      <c r="AY373">
        <v>0.21</v>
      </c>
      <c r="AZ373">
        <v>373.8</v>
      </c>
      <c r="BA373">
        <v>70.8</v>
      </c>
      <c r="BB373">
        <v>444.6</v>
      </c>
      <c r="BC373">
        <v>7172063.0999999996</v>
      </c>
      <c r="BD373">
        <v>314</v>
      </c>
      <c r="BE373">
        <v>41.1</v>
      </c>
      <c r="BF373">
        <v>773232.3</v>
      </c>
      <c r="BG373">
        <v>32040.9</v>
      </c>
      <c r="BH373">
        <v>5</v>
      </c>
      <c r="BI373">
        <v>7192647.5</v>
      </c>
      <c r="BJ373">
        <v>1729409.4</v>
      </c>
      <c r="BK373">
        <v>8922056.9000000004</v>
      </c>
      <c r="BL373">
        <v>0</v>
      </c>
      <c r="BM373">
        <v>14.47</v>
      </c>
      <c r="BN373">
        <v>17.77</v>
      </c>
      <c r="BO373">
        <v>0</v>
      </c>
      <c r="BP373">
        <v>32.24</v>
      </c>
      <c r="BQ373">
        <v>15.52</v>
      </c>
      <c r="BR373">
        <v>19.66</v>
      </c>
      <c r="BS373">
        <v>0</v>
      </c>
      <c r="BT373">
        <v>35.19</v>
      </c>
      <c r="BU373">
        <v>56738316</v>
      </c>
      <c r="BV373">
        <v>29276764</v>
      </c>
      <c r="BW373">
        <v>1913209.2</v>
      </c>
      <c r="BX373">
        <v>472951.2</v>
      </c>
      <c r="BY373">
        <v>0</v>
      </c>
      <c r="BZ373">
        <v>0</v>
      </c>
      <c r="CA373">
        <v>2087756.2</v>
      </c>
      <c r="CB373">
        <v>0</v>
      </c>
      <c r="CC373">
        <v>0</v>
      </c>
      <c r="CD373">
        <v>2503349.7999999998</v>
      </c>
      <c r="CE373">
        <v>11556715</v>
      </c>
      <c r="CF373">
        <v>0</v>
      </c>
      <c r="CG373">
        <v>1653290.4</v>
      </c>
      <c r="CH373">
        <v>0</v>
      </c>
      <c r="CI373">
        <v>1365361.6</v>
      </c>
      <c r="CJ373">
        <v>8412177</v>
      </c>
      <c r="CK373">
        <v>88.3</v>
      </c>
      <c r="CL373">
        <v>0</v>
      </c>
      <c r="CM373">
        <v>0</v>
      </c>
      <c r="CN373">
        <v>18541562</v>
      </c>
      <c r="CO373">
        <v>8231853.5</v>
      </c>
      <c r="CP373">
        <v>0</v>
      </c>
      <c r="CQ373">
        <v>1919.3</v>
      </c>
      <c r="CR373">
        <v>127.2</v>
      </c>
      <c r="CS373">
        <v>0</v>
      </c>
      <c r="CT373">
        <v>2653.3</v>
      </c>
      <c r="CU373">
        <v>0</v>
      </c>
      <c r="CV373">
        <v>0</v>
      </c>
      <c r="CW373">
        <v>1938.6</v>
      </c>
      <c r="CX373">
        <v>3487</v>
      </c>
      <c r="CY373">
        <v>0</v>
      </c>
      <c r="CZ373">
        <v>12171.3</v>
      </c>
      <c r="DA373">
        <v>0</v>
      </c>
      <c r="DB373">
        <v>392.7</v>
      </c>
      <c r="DC373">
        <v>1197.0999999999999</v>
      </c>
      <c r="DD373">
        <v>163.69999999999999</v>
      </c>
      <c r="DE373">
        <v>0</v>
      </c>
      <c r="DF373">
        <v>0</v>
      </c>
      <c r="DG373">
        <v>9294.9</v>
      </c>
      <c r="DH373">
        <v>0</v>
      </c>
      <c r="DI373">
        <v>2131.3000000000002</v>
      </c>
      <c r="DJ373">
        <v>5214.3</v>
      </c>
      <c r="DK373">
        <v>0</v>
      </c>
      <c r="DL373">
        <v>0</v>
      </c>
      <c r="DM373">
        <v>0</v>
      </c>
      <c r="DN373">
        <v>0.1</v>
      </c>
      <c r="DO373">
        <v>0</v>
      </c>
      <c r="DP373">
        <v>0</v>
      </c>
      <c r="DQ373">
        <v>0</v>
      </c>
    </row>
    <row r="374" spans="1:121" x14ac:dyDescent="0.45">
      <c r="A374" t="s">
        <v>233</v>
      </c>
      <c r="B374">
        <v>2050</v>
      </c>
      <c r="C374">
        <v>97816660</v>
      </c>
      <c r="D374">
        <v>1445603.6</v>
      </c>
      <c r="E374">
        <v>0</v>
      </c>
      <c r="F374">
        <v>1083036.6000000001</v>
      </c>
      <c r="G374">
        <v>100345297.59999999</v>
      </c>
      <c r="H374">
        <v>94300436.700000003</v>
      </c>
      <c r="I374">
        <v>69854963.900000006</v>
      </c>
      <c r="J374">
        <v>111797930</v>
      </c>
      <c r="K374">
        <v>69050450</v>
      </c>
      <c r="L374">
        <v>3.5900000000000001E-2</v>
      </c>
      <c r="M374">
        <v>5.3900000000000003E-2</v>
      </c>
      <c r="N374">
        <v>0.183</v>
      </c>
      <c r="O374">
        <v>86693.82</v>
      </c>
      <c r="P374">
        <v>25208.3</v>
      </c>
      <c r="Q374">
        <v>0.65</v>
      </c>
      <c r="R374">
        <v>0.82</v>
      </c>
      <c r="S374">
        <v>180.7</v>
      </c>
      <c r="T374">
        <v>8.5</v>
      </c>
      <c r="U374">
        <v>1.1299999999999999</v>
      </c>
      <c r="V374">
        <v>17.600000000000001</v>
      </c>
      <c r="W374">
        <v>784.4</v>
      </c>
      <c r="X374">
        <v>0.1</v>
      </c>
      <c r="Y374">
        <v>181.2</v>
      </c>
      <c r="Z374">
        <v>41</v>
      </c>
      <c r="AA374">
        <v>222.2</v>
      </c>
      <c r="AB374">
        <v>99.5</v>
      </c>
      <c r="AC374">
        <v>5.0999999999999996</v>
      </c>
      <c r="AD374">
        <v>0.68</v>
      </c>
      <c r="AE374">
        <v>9.6</v>
      </c>
      <c r="AF374">
        <v>420.5</v>
      </c>
      <c r="AG374">
        <v>0.06</v>
      </c>
      <c r="AH374">
        <v>99.8</v>
      </c>
      <c r="AI374">
        <v>22.1</v>
      </c>
      <c r="AJ374">
        <v>122</v>
      </c>
      <c r="AK374">
        <v>246</v>
      </c>
      <c r="AL374">
        <v>9.6999999999999993</v>
      </c>
      <c r="AM374">
        <v>1.25</v>
      </c>
      <c r="AN374">
        <v>25.4</v>
      </c>
      <c r="AO374">
        <v>1126.9000000000001</v>
      </c>
      <c r="AP374">
        <v>0.13</v>
      </c>
      <c r="AQ374">
        <v>246.6</v>
      </c>
      <c r="AR374">
        <v>59</v>
      </c>
      <c r="AS374">
        <v>305.60000000000002</v>
      </c>
      <c r="AT374">
        <v>368.5</v>
      </c>
      <c r="AU374">
        <v>21.7</v>
      </c>
      <c r="AV374">
        <v>2.99</v>
      </c>
      <c r="AW374">
        <v>31.2</v>
      </c>
      <c r="AX374">
        <v>1444.4</v>
      </c>
      <c r="AY374">
        <v>0.2</v>
      </c>
      <c r="AZ374">
        <v>370</v>
      </c>
      <c r="BA374">
        <v>74.2</v>
      </c>
      <c r="BB374">
        <v>444.3</v>
      </c>
      <c r="BC374">
        <v>10084220.699999999</v>
      </c>
      <c r="BD374">
        <v>478.9</v>
      </c>
      <c r="BE374">
        <v>63.6</v>
      </c>
      <c r="BF374">
        <v>981126.4</v>
      </c>
      <c r="BG374">
        <v>43695.1</v>
      </c>
      <c r="BH374">
        <v>5.5</v>
      </c>
      <c r="BI374">
        <v>10115854.6</v>
      </c>
      <c r="BJ374">
        <v>2284734</v>
      </c>
      <c r="BK374">
        <v>12400588.6</v>
      </c>
      <c r="BL374">
        <v>0</v>
      </c>
      <c r="BM374">
        <v>14.78</v>
      </c>
      <c r="BN374">
        <v>17.670000000000002</v>
      </c>
      <c r="BO374">
        <v>0</v>
      </c>
      <c r="BP374">
        <v>32.44</v>
      </c>
      <c r="BQ374">
        <v>15.78</v>
      </c>
      <c r="BR374">
        <v>19.36</v>
      </c>
      <c r="BS374">
        <v>0</v>
      </c>
      <c r="BT374">
        <v>35.14</v>
      </c>
      <c r="BU374">
        <v>57750964</v>
      </c>
      <c r="BV374">
        <v>30490332</v>
      </c>
      <c r="BW374">
        <v>1239739.2</v>
      </c>
      <c r="BX374">
        <v>471150.4</v>
      </c>
      <c r="BY374">
        <v>0</v>
      </c>
      <c r="BZ374">
        <v>0</v>
      </c>
      <c r="CA374">
        <v>3285336.5</v>
      </c>
      <c r="CB374">
        <v>0</v>
      </c>
      <c r="CC374">
        <v>0</v>
      </c>
      <c r="CD374">
        <v>2628880</v>
      </c>
      <c r="CE374">
        <v>12430857</v>
      </c>
      <c r="CF374">
        <v>0</v>
      </c>
      <c r="CG374">
        <v>4255563</v>
      </c>
      <c r="CH374">
        <v>0</v>
      </c>
      <c r="CI374">
        <v>1366620.9</v>
      </c>
      <c r="CJ374">
        <v>4211325.5</v>
      </c>
      <c r="CK374">
        <v>37.200000000000003</v>
      </c>
      <c r="CL374">
        <v>0</v>
      </c>
      <c r="CM374">
        <v>0</v>
      </c>
      <c r="CN374">
        <v>17658622</v>
      </c>
      <c r="CO374">
        <v>10202832</v>
      </c>
      <c r="CP374">
        <v>0</v>
      </c>
      <c r="CQ374">
        <v>1286.9000000000001</v>
      </c>
      <c r="CR374">
        <v>127.2</v>
      </c>
      <c r="CS374">
        <v>0</v>
      </c>
      <c r="CT374">
        <v>2653.3</v>
      </c>
      <c r="CU374">
        <v>0</v>
      </c>
      <c r="CV374">
        <v>0</v>
      </c>
      <c r="CW374">
        <v>2089.1</v>
      </c>
      <c r="CX374">
        <v>3487</v>
      </c>
      <c r="CY374">
        <v>0</v>
      </c>
      <c r="CZ374">
        <v>15911.1</v>
      </c>
      <c r="DA374">
        <v>0</v>
      </c>
      <c r="DB374">
        <v>392.7</v>
      </c>
      <c r="DC374">
        <v>601.20000000000005</v>
      </c>
      <c r="DD374">
        <v>143.19999999999999</v>
      </c>
      <c r="DE374">
        <v>0</v>
      </c>
      <c r="DF374">
        <v>0</v>
      </c>
      <c r="DG374">
        <v>9141.7999999999993</v>
      </c>
      <c r="DH374">
        <v>0</v>
      </c>
      <c r="DI374">
        <v>2629.9</v>
      </c>
      <c r="DJ374">
        <v>3236.4</v>
      </c>
      <c r="DK374">
        <v>0</v>
      </c>
      <c r="DL374">
        <v>0</v>
      </c>
      <c r="DM374">
        <v>0</v>
      </c>
      <c r="DN374">
        <v>0.1</v>
      </c>
      <c r="DO374">
        <v>0</v>
      </c>
      <c r="DP374">
        <v>0</v>
      </c>
      <c r="DQ374">
        <v>0</v>
      </c>
    </row>
    <row r="375" spans="1:121" x14ac:dyDescent="0.45">
      <c r="A375" t="s">
        <v>230</v>
      </c>
      <c r="B375">
        <v>2024</v>
      </c>
      <c r="C375">
        <v>33428326</v>
      </c>
      <c r="D375">
        <v>41653.699999999997</v>
      </c>
      <c r="E375">
        <v>0</v>
      </c>
      <c r="F375">
        <v>728810.7</v>
      </c>
      <c r="G375">
        <v>34198793.299999997</v>
      </c>
      <c r="H375">
        <v>32226261.699999999</v>
      </c>
      <c r="I375">
        <v>31352917.199999999</v>
      </c>
      <c r="J375">
        <v>50932050</v>
      </c>
      <c r="K375">
        <v>42092144</v>
      </c>
      <c r="L375">
        <v>3.5999999999999997E-2</v>
      </c>
      <c r="M375">
        <v>5.3999999999999999E-2</v>
      </c>
      <c r="N375">
        <v>0.14599999999999999</v>
      </c>
      <c r="O375">
        <v>14284.16</v>
      </c>
      <c r="P375">
        <v>6614.7</v>
      </c>
      <c r="Q375">
        <v>0.15</v>
      </c>
      <c r="R375">
        <v>0.26</v>
      </c>
      <c r="S375">
        <v>769.5</v>
      </c>
      <c r="T375">
        <v>83.3</v>
      </c>
      <c r="U375">
        <v>12.06</v>
      </c>
      <c r="V375">
        <v>28.6</v>
      </c>
      <c r="W375">
        <v>1847.1</v>
      </c>
      <c r="X375">
        <v>0.38</v>
      </c>
      <c r="Y375">
        <v>775.3</v>
      </c>
      <c r="Z375">
        <v>83.7</v>
      </c>
      <c r="AA375">
        <v>859</v>
      </c>
      <c r="AB375">
        <v>538.79999999999995</v>
      </c>
      <c r="AC375">
        <v>48.6</v>
      </c>
      <c r="AD375">
        <v>6.95</v>
      </c>
      <c r="AE375">
        <v>30</v>
      </c>
      <c r="AF375">
        <v>1602.5</v>
      </c>
      <c r="AG375">
        <v>0.28999999999999998</v>
      </c>
      <c r="AH375">
        <v>542.1</v>
      </c>
      <c r="AI375">
        <v>77.8</v>
      </c>
      <c r="AJ375">
        <v>619.9</v>
      </c>
      <c r="AK375">
        <v>382.6</v>
      </c>
      <c r="AL375">
        <v>25.6</v>
      </c>
      <c r="AM375">
        <v>3.57</v>
      </c>
      <c r="AN375">
        <v>28.7</v>
      </c>
      <c r="AO375">
        <v>1403.8</v>
      </c>
      <c r="AP375">
        <v>0.19</v>
      </c>
      <c r="AQ375">
        <v>384.3</v>
      </c>
      <c r="AR375">
        <v>70.599999999999994</v>
      </c>
      <c r="AS375">
        <v>454.9</v>
      </c>
      <c r="AT375">
        <v>765.3</v>
      </c>
      <c r="AU375">
        <v>59</v>
      </c>
      <c r="AV375">
        <v>8.49</v>
      </c>
      <c r="AW375">
        <v>52</v>
      </c>
      <c r="AX375">
        <v>2441</v>
      </c>
      <c r="AY375">
        <v>0.47</v>
      </c>
      <c r="AZ375">
        <v>769.4</v>
      </c>
      <c r="BA375">
        <v>124.8</v>
      </c>
      <c r="BB375">
        <v>894.2</v>
      </c>
      <c r="BC375">
        <v>19345858.600000001</v>
      </c>
      <c r="BD375">
        <v>2093.1</v>
      </c>
      <c r="BE375">
        <v>303.3</v>
      </c>
      <c r="BF375">
        <v>718706.7</v>
      </c>
      <c r="BG375">
        <v>46445</v>
      </c>
      <c r="BH375">
        <v>9.5</v>
      </c>
      <c r="BI375">
        <v>19491021.600000001</v>
      </c>
      <c r="BJ375">
        <v>2105364</v>
      </c>
      <c r="BK375">
        <v>21596385.600000001</v>
      </c>
      <c r="BL375">
        <v>0</v>
      </c>
      <c r="BM375">
        <v>31.91</v>
      </c>
      <c r="BN375">
        <v>2.6</v>
      </c>
      <c r="BO375">
        <v>0</v>
      </c>
      <c r="BP375">
        <v>34.51</v>
      </c>
      <c r="BQ375">
        <v>33.79</v>
      </c>
      <c r="BR375">
        <v>2.81</v>
      </c>
      <c r="BS375">
        <v>0</v>
      </c>
      <c r="BT375">
        <v>36.6</v>
      </c>
      <c r="BU375">
        <v>25346166</v>
      </c>
      <c r="BV375">
        <v>2845876</v>
      </c>
      <c r="BW375">
        <v>35939.699999999997</v>
      </c>
      <c r="BX375">
        <v>24716.3</v>
      </c>
      <c r="BY375">
        <v>0</v>
      </c>
      <c r="BZ375">
        <v>0</v>
      </c>
      <c r="CA375">
        <v>17663212</v>
      </c>
      <c r="CB375">
        <v>0</v>
      </c>
      <c r="CC375">
        <v>0</v>
      </c>
      <c r="CD375">
        <v>129835</v>
      </c>
      <c r="CE375">
        <v>3698439.2</v>
      </c>
      <c r="CF375">
        <v>0</v>
      </c>
      <c r="CG375">
        <v>98371.3</v>
      </c>
      <c r="CH375">
        <v>0</v>
      </c>
      <c r="CI375">
        <v>979595</v>
      </c>
      <c r="CJ375">
        <v>0</v>
      </c>
      <c r="CK375">
        <v>16.399999999999999</v>
      </c>
      <c r="CL375">
        <v>0</v>
      </c>
      <c r="CM375">
        <v>0</v>
      </c>
      <c r="CN375">
        <v>103103.1</v>
      </c>
      <c r="CO375">
        <v>2612938</v>
      </c>
      <c r="CP375">
        <v>0</v>
      </c>
      <c r="CQ375">
        <v>47.5</v>
      </c>
      <c r="CR375">
        <v>5.4</v>
      </c>
      <c r="CS375">
        <v>0</v>
      </c>
      <c r="CT375">
        <v>11280</v>
      </c>
      <c r="CU375">
        <v>0</v>
      </c>
      <c r="CV375">
        <v>0</v>
      </c>
      <c r="CW375">
        <v>96.9</v>
      </c>
      <c r="CX375">
        <v>524.5</v>
      </c>
      <c r="CY375">
        <v>0</v>
      </c>
      <c r="CZ375">
        <v>1089.5999999999999</v>
      </c>
      <c r="DA375">
        <v>0</v>
      </c>
      <c r="DB375">
        <v>237.8</v>
      </c>
      <c r="DC375">
        <v>0</v>
      </c>
      <c r="DD375">
        <v>11</v>
      </c>
      <c r="DE375">
        <v>0</v>
      </c>
      <c r="DF375">
        <v>0</v>
      </c>
      <c r="DG375">
        <v>50</v>
      </c>
      <c r="DH375">
        <v>0</v>
      </c>
      <c r="DI375">
        <v>878.8</v>
      </c>
      <c r="DJ375">
        <v>95</v>
      </c>
      <c r="DK375">
        <v>0</v>
      </c>
      <c r="DL375">
        <v>0</v>
      </c>
      <c r="DM375">
        <v>0</v>
      </c>
      <c r="DN375">
        <v>0</v>
      </c>
      <c r="DO375">
        <v>0</v>
      </c>
      <c r="DP375">
        <v>0</v>
      </c>
      <c r="DQ375">
        <v>0</v>
      </c>
    </row>
    <row r="376" spans="1:121" x14ac:dyDescent="0.45">
      <c r="A376" t="s">
        <v>230</v>
      </c>
      <c r="B376">
        <v>2026</v>
      </c>
      <c r="C376">
        <v>33944990</v>
      </c>
      <c r="D376">
        <v>41359.199999999997</v>
      </c>
      <c r="E376">
        <v>0</v>
      </c>
      <c r="F376">
        <v>718222.2</v>
      </c>
      <c r="G376">
        <v>34704574.100000001</v>
      </c>
      <c r="H376">
        <v>32724351.399999999</v>
      </c>
      <c r="I376">
        <v>31830407.100000001</v>
      </c>
      <c r="J376">
        <v>53016332</v>
      </c>
      <c r="K376">
        <v>42853148</v>
      </c>
      <c r="L376">
        <v>3.5999999999999997E-2</v>
      </c>
      <c r="M376">
        <v>5.3999999999999999E-2</v>
      </c>
      <c r="N376">
        <v>0.14599999999999999</v>
      </c>
      <c r="O376">
        <v>45537.29</v>
      </c>
      <c r="P376">
        <v>6759.5</v>
      </c>
      <c r="Q376">
        <v>0.16</v>
      </c>
      <c r="R376">
        <v>0.31</v>
      </c>
      <c r="S376">
        <v>761.4</v>
      </c>
      <c r="T376">
        <v>82.4</v>
      </c>
      <c r="U376">
        <v>11.94</v>
      </c>
      <c r="V376">
        <v>28.3</v>
      </c>
      <c r="W376">
        <v>1827.5</v>
      </c>
      <c r="X376">
        <v>0.37</v>
      </c>
      <c r="Y376">
        <v>767.1</v>
      </c>
      <c r="Z376">
        <v>82.8</v>
      </c>
      <c r="AA376">
        <v>849.9</v>
      </c>
      <c r="AB376">
        <v>499.1</v>
      </c>
      <c r="AC376">
        <v>44.4</v>
      </c>
      <c r="AD376">
        <v>6.34</v>
      </c>
      <c r="AE376">
        <v>28.6</v>
      </c>
      <c r="AF376">
        <v>1505.1</v>
      </c>
      <c r="AG376">
        <v>0.27</v>
      </c>
      <c r="AH376">
        <v>502.2</v>
      </c>
      <c r="AI376">
        <v>73.5</v>
      </c>
      <c r="AJ376">
        <v>575.70000000000005</v>
      </c>
      <c r="AK376">
        <v>354.7</v>
      </c>
      <c r="AL376">
        <v>17.600000000000001</v>
      </c>
      <c r="AM376">
        <v>2.36</v>
      </c>
      <c r="AN376">
        <v>32.1</v>
      </c>
      <c r="AO376">
        <v>1499.7</v>
      </c>
      <c r="AP376">
        <v>0.17</v>
      </c>
      <c r="AQ376">
        <v>355.8</v>
      </c>
      <c r="AR376">
        <v>76.900000000000006</v>
      </c>
      <c r="AS376">
        <v>432.7</v>
      </c>
      <c r="AT376">
        <v>721.3</v>
      </c>
      <c r="AU376">
        <v>54.6</v>
      </c>
      <c r="AV376">
        <v>7.81</v>
      </c>
      <c r="AW376">
        <v>49.4</v>
      </c>
      <c r="AX376">
        <v>2371</v>
      </c>
      <c r="AY376">
        <v>0.41</v>
      </c>
      <c r="AZ376">
        <v>725</v>
      </c>
      <c r="BA376">
        <v>120.2</v>
      </c>
      <c r="BB376">
        <v>845.2</v>
      </c>
      <c r="BC376">
        <v>18509194.899999999</v>
      </c>
      <c r="BD376">
        <v>2002.5</v>
      </c>
      <c r="BE376">
        <v>290.10000000000002</v>
      </c>
      <c r="BF376">
        <v>687722.4</v>
      </c>
      <c r="BG376">
        <v>44439.199999999997</v>
      </c>
      <c r="BH376">
        <v>9.1</v>
      </c>
      <c r="BI376">
        <v>18648073.5</v>
      </c>
      <c r="BJ376">
        <v>2014494</v>
      </c>
      <c r="BK376">
        <v>20662567.600000001</v>
      </c>
      <c r="BL376">
        <v>0</v>
      </c>
      <c r="BM376">
        <v>30.13</v>
      </c>
      <c r="BN376">
        <v>8.2899999999999991</v>
      </c>
      <c r="BO376">
        <v>0</v>
      </c>
      <c r="BP376">
        <v>38.42</v>
      </c>
      <c r="BQ376">
        <v>31.9</v>
      </c>
      <c r="BR376">
        <v>8.9499999999999993</v>
      </c>
      <c r="BS376">
        <v>0</v>
      </c>
      <c r="BT376">
        <v>40.85</v>
      </c>
      <c r="BU376">
        <v>24545868</v>
      </c>
      <c r="BV376">
        <v>2874167</v>
      </c>
      <c r="BW376">
        <v>35215.5</v>
      </c>
      <c r="BX376">
        <v>24716.3</v>
      </c>
      <c r="BY376">
        <v>0</v>
      </c>
      <c r="BZ376">
        <v>0</v>
      </c>
      <c r="CA376">
        <v>16885562</v>
      </c>
      <c r="CB376">
        <v>0</v>
      </c>
      <c r="CC376">
        <v>0</v>
      </c>
      <c r="CD376">
        <v>173656.2</v>
      </c>
      <c r="CE376">
        <v>3660628.5</v>
      </c>
      <c r="CF376">
        <v>0</v>
      </c>
      <c r="CG376">
        <v>86243.8</v>
      </c>
      <c r="CH376">
        <v>0</v>
      </c>
      <c r="CI376">
        <v>979312.8</v>
      </c>
      <c r="CJ376">
        <v>0</v>
      </c>
      <c r="CK376">
        <v>21.8</v>
      </c>
      <c r="CL376">
        <v>0</v>
      </c>
      <c r="CM376">
        <v>0</v>
      </c>
      <c r="CN376">
        <v>101664.7</v>
      </c>
      <c r="CO376">
        <v>2598846</v>
      </c>
      <c r="CP376">
        <v>0</v>
      </c>
      <c r="CQ376">
        <v>47.7</v>
      </c>
      <c r="CR376">
        <v>5.4</v>
      </c>
      <c r="CS376">
        <v>0</v>
      </c>
      <c r="CT376">
        <v>11280</v>
      </c>
      <c r="CU376">
        <v>0</v>
      </c>
      <c r="CV376">
        <v>0</v>
      </c>
      <c r="CW376">
        <v>129.80000000000001</v>
      </c>
      <c r="CX376">
        <v>524.5</v>
      </c>
      <c r="CY376">
        <v>0</v>
      </c>
      <c r="CZ376">
        <v>1089.5999999999999</v>
      </c>
      <c r="DA376">
        <v>0</v>
      </c>
      <c r="DB376">
        <v>237.8</v>
      </c>
      <c r="DC376">
        <v>0</v>
      </c>
      <c r="DD376">
        <v>11</v>
      </c>
      <c r="DE376">
        <v>0</v>
      </c>
      <c r="DF376">
        <v>0</v>
      </c>
      <c r="DG376">
        <v>50</v>
      </c>
      <c r="DH376">
        <v>0</v>
      </c>
      <c r="DI376">
        <v>878.8</v>
      </c>
      <c r="DJ376">
        <v>95.3</v>
      </c>
      <c r="DK376">
        <v>0</v>
      </c>
      <c r="DL376">
        <v>0</v>
      </c>
      <c r="DM376">
        <v>0</v>
      </c>
      <c r="DN376">
        <v>0</v>
      </c>
      <c r="DO376">
        <v>0</v>
      </c>
      <c r="DP376">
        <v>0</v>
      </c>
      <c r="DQ376">
        <v>0</v>
      </c>
    </row>
    <row r="377" spans="1:121" x14ac:dyDescent="0.45">
      <c r="A377" t="s">
        <v>230</v>
      </c>
      <c r="B377">
        <v>2028</v>
      </c>
      <c r="C377">
        <v>34626656</v>
      </c>
      <c r="D377">
        <v>29109.9</v>
      </c>
      <c r="E377">
        <v>0</v>
      </c>
      <c r="F377">
        <v>918206</v>
      </c>
      <c r="G377">
        <v>35573972.799999997</v>
      </c>
      <c r="H377">
        <v>33381513</v>
      </c>
      <c r="I377">
        <v>32646778.399999999</v>
      </c>
      <c r="J377">
        <v>68346420</v>
      </c>
      <c r="K377">
        <v>50379620</v>
      </c>
      <c r="L377">
        <v>3.5900000000000001E-2</v>
      </c>
      <c r="M377">
        <v>5.3999999999999999E-2</v>
      </c>
      <c r="N377">
        <v>0.14599999999999999</v>
      </c>
      <c r="O377">
        <v>57710.36</v>
      </c>
      <c r="P377">
        <v>6968.3</v>
      </c>
      <c r="Q377">
        <v>0.23</v>
      </c>
      <c r="R377">
        <v>0.42</v>
      </c>
      <c r="S377">
        <v>661.2</v>
      </c>
      <c r="T377">
        <v>69.099999999999994</v>
      </c>
      <c r="U377">
        <v>9.99</v>
      </c>
      <c r="V377">
        <v>26.8</v>
      </c>
      <c r="W377">
        <v>1664.5</v>
      </c>
      <c r="X377">
        <v>0.32</v>
      </c>
      <c r="Y377">
        <v>665.9</v>
      </c>
      <c r="Z377">
        <v>76.5</v>
      </c>
      <c r="AA377">
        <v>742.4</v>
      </c>
      <c r="AB377">
        <v>368.6</v>
      </c>
      <c r="AC377">
        <v>28.5</v>
      </c>
      <c r="AD377">
        <v>4.0199999999999996</v>
      </c>
      <c r="AE377">
        <v>25.8</v>
      </c>
      <c r="AF377">
        <v>1248.7</v>
      </c>
      <c r="AG377">
        <v>0.21</v>
      </c>
      <c r="AH377">
        <v>370.5</v>
      </c>
      <c r="AI377">
        <v>63</v>
      </c>
      <c r="AJ377">
        <v>433.6</v>
      </c>
      <c r="AK377">
        <v>305</v>
      </c>
      <c r="AL377">
        <v>6</v>
      </c>
      <c r="AM377">
        <v>0.62</v>
      </c>
      <c r="AN377">
        <v>35.799999999999997</v>
      </c>
      <c r="AO377">
        <v>1585.1</v>
      </c>
      <c r="AP377">
        <v>0.13</v>
      </c>
      <c r="AQ377">
        <v>305.3</v>
      </c>
      <c r="AR377">
        <v>83.1</v>
      </c>
      <c r="AS377">
        <v>388.4</v>
      </c>
      <c r="AT377">
        <v>651</v>
      </c>
      <c r="AU377">
        <v>45.8</v>
      </c>
      <c r="AV377">
        <v>6.51</v>
      </c>
      <c r="AW377">
        <v>47.9</v>
      </c>
      <c r="AX377">
        <v>2251.8000000000002</v>
      </c>
      <c r="AY377">
        <v>0.37</v>
      </c>
      <c r="AZ377">
        <v>654.1</v>
      </c>
      <c r="BA377">
        <v>115.1</v>
      </c>
      <c r="BB377">
        <v>769.2</v>
      </c>
      <c r="BC377">
        <v>11490091.1</v>
      </c>
      <c r="BD377">
        <v>1200.5999999999999</v>
      </c>
      <c r="BE377">
        <v>173.5</v>
      </c>
      <c r="BF377">
        <v>465619.7</v>
      </c>
      <c r="BG377">
        <v>28931.5</v>
      </c>
      <c r="BH377">
        <v>5.6</v>
      </c>
      <c r="BI377">
        <v>11573248.6</v>
      </c>
      <c r="BJ377">
        <v>1329312.3</v>
      </c>
      <c r="BK377">
        <v>12902560.9</v>
      </c>
      <c r="BL377">
        <v>0</v>
      </c>
      <c r="BM377">
        <v>26.84</v>
      </c>
      <c r="BN377">
        <v>10.53</v>
      </c>
      <c r="BO377">
        <v>0</v>
      </c>
      <c r="BP377">
        <v>37.369999999999997</v>
      </c>
      <c r="BQ377">
        <v>28.42</v>
      </c>
      <c r="BR377">
        <v>11.38</v>
      </c>
      <c r="BS377">
        <v>0</v>
      </c>
      <c r="BT377">
        <v>39.799999999999997</v>
      </c>
      <c r="BU377">
        <v>17529060</v>
      </c>
      <c r="BV377">
        <v>2927194.5</v>
      </c>
      <c r="BW377">
        <v>24818.9</v>
      </c>
      <c r="BX377">
        <v>24499.1</v>
      </c>
      <c r="BY377">
        <v>0</v>
      </c>
      <c r="BZ377">
        <v>0</v>
      </c>
      <c r="CA377">
        <v>10057114</v>
      </c>
      <c r="CB377">
        <v>0</v>
      </c>
      <c r="CC377">
        <v>0</v>
      </c>
      <c r="CD377">
        <v>242115.5</v>
      </c>
      <c r="CE377">
        <v>3399011.5</v>
      </c>
      <c r="CF377">
        <v>0</v>
      </c>
      <c r="CG377">
        <v>81745.2</v>
      </c>
      <c r="CH377">
        <v>0</v>
      </c>
      <c r="CI377">
        <v>1014666.9</v>
      </c>
      <c r="CJ377">
        <v>0</v>
      </c>
      <c r="CK377">
        <v>10.9</v>
      </c>
      <c r="CL377">
        <v>0</v>
      </c>
      <c r="CM377">
        <v>0</v>
      </c>
      <c r="CN377">
        <v>100246.39999999999</v>
      </c>
      <c r="CO377">
        <v>2584832.5</v>
      </c>
      <c r="CP377">
        <v>0</v>
      </c>
      <c r="CQ377">
        <v>31.7</v>
      </c>
      <c r="CR377">
        <v>5.4</v>
      </c>
      <c r="CS377">
        <v>0</v>
      </c>
      <c r="CT377">
        <v>11280</v>
      </c>
      <c r="CU377">
        <v>0</v>
      </c>
      <c r="CV377">
        <v>0</v>
      </c>
      <c r="CW377">
        <v>180.8</v>
      </c>
      <c r="CX377">
        <v>524.5</v>
      </c>
      <c r="CY377">
        <v>0</v>
      </c>
      <c r="CZ377">
        <v>1089.5999999999999</v>
      </c>
      <c r="DA377">
        <v>0</v>
      </c>
      <c r="DB377">
        <v>247.8</v>
      </c>
      <c r="DC377">
        <v>0</v>
      </c>
      <c r="DD377">
        <v>11</v>
      </c>
      <c r="DE377">
        <v>0</v>
      </c>
      <c r="DF377">
        <v>0</v>
      </c>
      <c r="DG377">
        <v>50</v>
      </c>
      <c r="DH377">
        <v>0</v>
      </c>
      <c r="DI377">
        <v>878.8</v>
      </c>
      <c r="DJ377">
        <v>63.6</v>
      </c>
      <c r="DK377">
        <v>0</v>
      </c>
      <c r="DL377">
        <v>0</v>
      </c>
      <c r="DM377">
        <v>0</v>
      </c>
      <c r="DN377">
        <v>0</v>
      </c>
      <c r="DO377">
        <v>0</v>
      </c>
      <c r="DP377">
        <v>0</v>
      </c>
      <c r="DQ377">
        <v>0</v>
      </c>
    </row>
    <row r="378" spans="1:121" x14ac:dyDescent="0.45">
      <c r="A378" t="s">
        <v>230</v>
      </c>
      <c r="B378">
        <v>2030</v>
      </c>
      <c r="C378">
        <v>35418160</v>
      </c>
      <c r="D378">
        <v>75675.5</v>
      </c>
      <c r="E378">
        <v>0</v>
      </c>
      <c r="F378">
        <v>940873.9</v>
      </c>
      <c r="G378">
        <v>36434710</v>
      </c>
      <c r="H378">
        <v>34144568.299999997</v>
      </c>
      <c r="I378">
        <v>33314947</v>
      </c>
      <c r="J378">
        <v>68231520</v>
      </c>
      <c r="K378">
        <v>47414884</v>
      </c>
      <c r="L378">
        <v>3.5900000000000001E-2</v>
      </c>
      <c r="M378">
        <v>5.3999999999999999E-2</v>
      </c>
      <c r="N378">
        <v>0.14599999999999999</v>
      </c>
      <c r="O378">
        <v>69922.98</v>
      </c>
      <c r="P378">
        <v>7226.1</v>
      </c>
      <c r="Q378">
        <v>0.27</v>
      </c>
      <c r="R378">
        <v>0.47</v>
      </c>
      <c r="S378">
        <v>603.79999999999995</v>
      </c>
      <c r="T378">
        <v>62.1</v>
      </c>
      <c r="U378">
        <v>8.9600000000000009</v>
      </c>
      <c r="V378">
        <v>25.4</v>
      </c>
      <c r="W378">
        <v>1553.5</v>
      </c>
      <c r="X378">
        <v>0.28999999999999998</v>
      </c>
      <c r="Y378">
        <v>608.1</v>
      </c>
      <c r="Z378">
        <v>71.8</v>
      </c>
      <c r="AA378">
        <v>679.9</v>
      </c>
      <c r="AB378">
        <v>321.2</v>
      </c>
      <c r="AC378">
        <v>23.8</v>
      </c>
      <c r="AD378">
        <v>3.35</v>
      </c>
      <c r="AE378">
        <v>23.4</v>
      </c>
      <c r="AF378">
        <v>1120.2</v>
      </c>
      <c r="AG378">
        <v>0.19</v>
      </c>
      <c r="AH378">
        <v>322.8</v>
      </c>
      <c r="AI378">
        <v>56.8</v>
      </c>
      <c r="AJ378">
        <v>379.7</v>
      </c>
      <c r="AK378">
        <v>308.60000000000002</v>
      </c>
      <c r="AL378">
        <v>10</v>
      </c>
      <c r="AM378">
        <v>1.23</v>
      </c>
      <c r="AN378">
        <v>32.700000000000003</v>
      </c>
      <c r="AO378">
        <v>1480.7</v>
      </c>
      <c r="AP378">
        <v>0.14000000000000001</v>
      </c>
      <c r="AQ378">
        <v>309.2</v>
      </c>
      <c r="AR378">
        <v>76.900000000000006</v>
      </c>
      <c r="AS378">
        <v>386.1</v>
      </c>
      <c r="AT378">
        <v>606</v>
      </c>
      <c r="AU378">
        <v>42.2</v>
      </c>
      <c r="AV378">
        <v>5.94</v>
      </c>
      <c r="AW378">
        <v>44.7</v>
      </c>
      <c r="AX378">
        <v>2149.5</v>
      </c>
      <c r="AY378">
        <v>0.33</v>
      </c>
      <c r="AZ378">
        <v>608.9</v>
      </c>
      <c r="BA378">
        <v>108.9</v>
      </c>
      <c r="BB378">
        <v>717.7</v>
      </c>
      <c r="BC378">
        <v>9282832.8000000007</v>
      </c>
      <c r="BD378">
        <v>953.6</v>
      </c>
      <c r="BE378">
        <v>137.69999999999999</v>
      </c>
      <c r="BF378">
        <v>391136.7</v>
      </c>
      <c r="BG378">
        <v>23893.599999999999</v>
      </c>
      <c r="BH378">
        <v>4.5</v>
      </c>
      <c r="BI378">
        <v>9348834.4000000004</v>
      </c>
      <c r="BJ378">
        <v>1104403.6000000001</v>
      </c>
      <c r="BK378">
        <v>10453238</v>
      </c>
      <c r="BL378">
        <v>0</v>
      </c>
      <c r="BM378">
        <v>25.66</v>
      </c>
      <c r="BN378">
        <v>12.89</v>
      </c>
      <c r="BO378">
        <v>0</v>
      </c>
      <c r="BP378">
        <v>38.549999999999997</v>
      </c>
      <c r="BQ378">
        <v>27.17</v>
      </c>
      <c r="BR378">
        <v>13.92</v>
      </c>
      <c r="BS378">
        <v>0</v>
      </c>
      <c r="BT378">
        <v>41.09</v>
      </c>
      <c r="BU378">
        <v>15532754</v>
      </c>
      <c r="BV378">
        <v>3119763</v>
      </c>
      <c r="BW378">
        <v>64743</v>
      </c>
      <c r="BX378">
        <v>23954.5</v>
      </c>
      <c r="BY378">
        <v>0</v>
      </c>
      <c r="BZ378">
        <v>0</v>
      </c>
      <c r="CA378">
        <v>7988660</v>
      </c>
      <c r="CB378">
        <v>0</v>
      </c>
      <c r="CC378">
        <v>0</v>
      </c>
      <c r="CD378">
        <v>350840.9</v>
      </c>
      <c r="CE378">
        <v>3276350.2</v>
      </c>
      <c r="CF378">
        <v>0</v>
      </c>
      <c r="CG378">
        <v>62055.5</v>
      </c>
      <c r="CH378">
        <v>0</v>
      </c>
      <c r="CI378">
        <v>997226.8</v>
      </c>
      <c r="CJ378">
        <v>0</v>
      </c>
      <c r="CK378">
        <v>0</v>
      </c>
      <c r="CL378">
        <v>0</v>
      </c>
      <c r="CM378">
        <v>0</v>
      </c>
      <c r="CN378">
        <v>198030.3</v>
      </c>
      <c r="CO378">
        <v>2570891.7999999998</v>
      </c>
      <c r="CP378">
        <v>0</v>
      </c>
      <c r="CQ378">
        <v>59</v>
      </c>
      <c r="CR378">
        <v>5.4</v>
      </c>
      <c r="CS378">
        <v>0</v>
      </c>
      <c r="CT378">
        <v>11280</v>
      </c>
      <c r="CU378">
        <v>0</v>
      </c>
      <c r="CV378">
        <v>0</v>
      </c>
      <c r="CW378">
        <v>261.5</v>
      </c>
      <c r="CX378">
        <v>524.5</v>
      </c>
      <c r="CY378">
        <v>0</v>
      </c>
      <c r="CZ378">
        <v>1089.5999999999999</v>
      </c>
      <c r="DA378">
        <v>0</v>
      </c>
      <c r="DB378">
        <v>247.8</v>
      </c>
      <c r="DC378">
        <v>0</v>
      </c>
      <c r="DD378">
        <v>0</v>
      </c>
      <c r="DE378">
        <v>0</v>
      </c>
      <c r="DF378">
        <v>0</v>
      </c>
      <c r="DG378">
        <v>95.6</v>
      </c>
      <c r="DH378">
        <v>0</v>
      </c>
      <c r="DI378">
        <v>878.8</v>
      </c>
      <c r="DJ378">
        <v>172.7</v>
      </c>
      <c r="DK378">
        <v>0</v>
      </c>
      <c r="DL378">
        <v>0</v>
      </c>
      <c r="DM378">
        <v>0</v>
      </c>
      <c r="DN378">
        <v>0</v>
      </c>
      <c r="DO378">
        <v>0</v>
      </c>
      <c r="DP378">
        <v>0</v>
      </c>
      <c r="DQ378">
        <v>0</v>
      </c>
    </row>
    <row r="379" spans="1:121" x14ac:dyDescent="0.45">
      <c r="A379" t="s">
        <v>230</v>
      </c>
      <c r="B379">
        <v>2035</v>
      </c>
      <c r="C379">
        <v>37493170</v>
      </c>
      <c r="D379">
        <v>49307.1</v>
      </c>
      <c r="E379">
        <v>0</v>
      </c>
      <c r="F379">
        <v>1243752.8999999999</v>
      </c>
      <c r="G379">
        <v>38786226.399999999</v>
      </c>
      <c r="H379">
        <v>36144998.200000003</v>
      </c>
      <c r="I379">
        <v>35565894</v>
      </c>
      <c r="J379">
        <v>84473280</v>
      </c>
      <c r="K379">
        <v>57794490</v>
      </c>
      <c r="L379">
        <v>3.5900000000000001E-2</v>
      </c>
      <c r="M379">
        <v>5.3999999999999999E-2</v>
      </c>
      <c r="N379">
        <v>0.14599999999999999</v>
      </c>
      <c r="O379">
        <v>87252.78</v>
      </c>
      <c r="P379">
        <v>7930.4</v>
      </c>
      <c r="Q379">
        <v>0.36</v>
      </c>
      <c r="R379">
        <v>0.55000000000000004</v>
      </c>
      <c r="S379">
        <v>487</v>
      </c>
      <c r="T379">
        <v>47.1</v>
      </c>
      <c r="U379">
        <v>6.77</v>
      </c>
      <c r="V379">
        <v>23.2</v>
      </c>
      <c r="W379">
        <v>1346.3</v>
      </c>
      <c r="X379">
        <v>0.24</v>
      </c>
      <c r="Y379">
        <v>490.2</v>
      </c>
      <c r="Z379">
        <v>63.4</v>
      </c>
      <c r="AA379">
        <v>553.6</v>
      </c>
      <c r="AB379">
        <v>240.8</v>
      </c>
      <c r="AC379">
        <v>14.9</v>
      </c>
      <c r="AD379">
        <v>2.0499999999999998</v>
      </c>
      <c r="AE379">
        <v>20.399999999999999</v>
      </c>
      <c r="AF379">
        <v>934</v>
      </c>
      <c r="AG379">
        <v>0.14000000000000001</v>
      </c>
      <c r="AH379">
        <v>241.8</v>
      </c>
      <c r="AI379">
        <v>48.3</v>
      </c>
      <c r="AJ379">
        <v>290.10000000000002</v>
      </c>
      <c r="AK379">
        <v>324.60000000000002</v>
      </c>
      <c r="AL379">
        <v>15.8</v>
      </c>
      <c r="AM379">
        <v>2.11</v>
      </c>
      <c r="AN379">
        <v>29.7</v>
      </c>
      <c r="AO379">
        <v>1389.3</v>
      </c>
      <c r="AP379">
        <v>0.15</v>
      </c>
      <c r="AQ379">
        <v>325.7</v>
      </c>
      <c r="AR379">
        <v>71.099999999999994</v>
      </c>
      <c r="AS379">
        <v>396.8</v>
      </c>
      <c r="AT379">
        <v>554</v>
      </c>
      <c r="AU379">
        <v>36.4</v>
      </c>
      <c r="AV379">
        <v>5.1100000000000003</v>
      </c>
      <c r="AW379">
        <v>43</v>
      </c>
      <c r="AX379">
        <v>2026.2</v>
      </c>
      <c r="AY379">
        <v>0.3</v>
      </c>
      <c r="AZ379">
        <v>556.5</v>
      </c>
      <c r="BA379">
        <v>103.5</v>
      </c>
      <c r="BB379">
        <v>660</v>
      </c>
      <c r="BC379">
        <v>5796923.2000000002</v>
      </c>
      <c r="BD379">
        <v>561.20000000000005</v>
      </c>
      <c r="BE379">
        <v>80.7</v>
      </c>
      <c r="BF379">
        <v>275490.90000000002</v>
      </c>
      <c r="BG379">
        <v>16005.7</v>
      </c>
      <c r="BH379">
        <v>2.8</v>
      </c>
      <c r="BI379">
        <v>5835675.0999999996</v>
      </c>
      <c r="BJ379">
        <v>753229.1</v>
      </c>
      <c r="BK379">
        <v>6588904.2000000002</v>
      </c>
      <c r="BL379">
        <v>0</v>
      </c>
      <c r="BM379">
        <v>23.51</v>
      </c>
      <c r="BN379">
        <v>16.559999999999999</v>
      </c>
      <c r="BO379">
        <v>0</v>
      </c>
      <c r="BP379">
        <v>40.06</v>
      </c>
      <c r="BQ379">
        <v>24.87</v>
      </c>
      <c r="BR379">
        <v>17.88</v>
      </c>
      <c r="BS379">
        <v>0</v>
      </c>
      <c r="BT379">
        <v>42.75</v>
      </c>
      <c r="BU379">
        <v>11920556</v>
      </c>
      <c r="BV379">
        <v>3220332.5</v>
      </c>
      <c r="BW379">
        <v>42628.5</v>
      </c>
      <c r="BX379">
        <v>23201.200000000001</v>
      </c>
      <c r="BY379">
        <v>0</v>
      </c>
      <c r="BZ379">
        <v>0</v>
      </c>
      <c r="CA379">
        <v>4625324</v>
      </c>
      <c r="CB379">
        <v>0</v>
      </c>
      <c r="CC379">
        <v>0</v>
      </c>
      <c r="CD379">
        <v>630744.80000000005</v>
      </c>
      <c r="CE379">
        <v>2994434.5</v>
      </c>
      <c r="CF379">
        <v>0</v>
      </c>
      <c r="CG379">
        <v>50602.7</v>
      </c>
      <c r="CH379">
        <v>0</v>
      </c>
      <c r="CI379">
        <v>964032.4</v>
      </c>
      <c r="CJ379">
        <v>0</v>
      </c>
      <c r="CK379">
        <v>0</v>
      </c>
      <c r="CL379">
        <v>0</v>
      </c>
      <c r="CM379">
        <v>0</v>
      </c>
      <c r="CN379">
        <v>191195.6</v>
      </c>
      <c r="CO379">
        <v>2398392</v>
      </c>
      <c r="CP379">
        <v>0</v>
      </c>
      <c r="CQ379">
        <v>28.9</v>
      </c>
      <c r="CR379">
        <v>5.4</v>
      </c>
      <c r="CS379">
        <v>0</v>
      </c>
      <c r="CT379">
        <v>11280</v>
      </c>
      <c r="CU379">
        <v>0</v>
      </c>
      <c r="CV379">
        <v>0</v>
      </c>
      <c r="CW379">
        <v>471.3</v>
      </c>
      <c r="CX379">
        <v>524.5</v>
      </c>
      <c r="CY379">
        <v>0</v>
      </c>
      <c r="CZ379">
        <v>1089.5999999999999</v>
      </c>
      <c r="DA379">
        <v>0</v>
      </c>
      <c r="DB379">
        <v>247.8</v>
      </c>
      <c r="DC379">
        <v>0</v>
      </c>
      <c r="DD379">
        <v>0</v>
      </c>
      <c r="DE379">
        <v>0</v>
      </c>
      <c r="DF379">
        <v>0</v>
      </c>
      <c r="DG379">
        <v>95.6</v>
      </c>
      <c r="DH379">
        <v>0</v>
      </c>
      <c r="DI379">
        <v>812.8</v>
      </c>
      <c r="DJ379">
        <v>115.4</v>
      </c>
      <c r="DK379">
        <v>0</v>
      </c>
      <c r="DL379">
        <v>0</v>
      </c>
      <c r="DM379">
        <v>0</v>
      </c>
      <c r="DN379">
        <v>0</v>
      </c>
      <c r="DO379">
        <v>0</v>
      </c>
      <c r="DP379">
        <v>0</v>
      </c>
      <c r="DQ379">
        <v>0</v>
      </c>
    </row>
    <row r="380" spans="1:121" x14ac:dyDescent="0.45">
      <c r="A380" t="s">
        <v>230</v>
      </c>
      <c r="B380">
        <v>2040</v>
      </c>
      <c r="C380">
        <v>39851680</v>
      </c>
      <c r="D380">
        <v>264662.5</v>
      </c>
      <c r="E380">
        <v>0</v>
      </c>
      <c r="F380">
        <v>1688189.3</v>
      </c>
      <c r="G380">
        <v>41804530.100000001</v>
      </c>
      <c r="H380">
        <v>38418736.299999997</v>
      </c>
      <c r="I380">
        <v>38493537.700000003</v>
      </c>
      <c r="J380">
        <v>112596690</v>
      </c>
      <c r="K380">
        <v>79574936</v>
      </c>
      <c r="L380">
        <v>3.5900000000000001E-2</v>
      </c>
      <c r="M380">
        <v>5.3999999999999999E-2</v>
      </c>
      <c r="N380">
        <v>0.14599999999999999</v>
      </c>
      <c r="O380">
        <v>82764.41</v>
      </c>
      <c r="P380">
        <v>8666.1</v>
      </c>
      <c r="Q380">
        <v>0.52</v>
      </c>
      <c r="R380">
        <v>0.63</v>
      </c>
      <c r="S380">
        <v>269.8</v>
      </c>
      <c r="T380">
        <v>19.5</v>
      </c>
      <c r="U380">
        <v>2.74</v>
      </c>
      <c r="V380">
        <v>18.8</v>
      </c>
      <c r="W380">
        <v>953.7</v>
      </c>
      <c r="X380">
        <v>0.13</v>
      </c>
      <c r="Y380">
        <v>271.10000000000002</v>
      </c>
      <c r="Z380">
        <v>47.3</v>
      </c>
      <c r="AA380">
        <v>318.39999999999998</v>
      </c>
      <c r="AB380">
        <v>171.9</v>
      </c>
      <c r="AC380">
        <v>7.6</v>
      </c>
      <c r="AD380">
        <v>1</v>
      </c>
      <c r="AE380">
        <v>17.3</v>
      </c>
      <c r="AF380">
        <v>761.8</v>
      </c>
      <c r="AG380">
        <v>0.1</v>
      </c>
      <c r="AH380">
        <v>172.4</v>
      </c>
      <c r="AI380">
        <v>40.1</v>
      </c>
      <c r="AJ380">
        <v>212.5</v>
      </c>
      <c r="AK380">
        <v>340.2</v>
      </c>
      <c r="AL380">
        <v>18.600000000000001</v>
      </c>
      <c r="AM380">
        <v>2.5299999999999998</v>
      </c>
      <c r="AN380">
        <v>29.3</v>
      </c>
      <c r="AO380">
        <v>1389.9</v>
      </c>
      <c r="AP380">
        <v>0.16</v>
      </c>
      <c r="AQ380">
        <v>341.4</v>
      </c>
      <c r="AR380">
        <v>70.7</v>
      </c>
      <c r="AS380">
        <v>412.2</v>
      </c>
      <c r="AT380">
        <v>500.1</v>
      </c>
      <c r="AU380">
        <v>29.8</v>
      </c>
      <c r="AV380">
        <v>4.13</v>
      </c>
      <c r="AW380">
        <v>41.5</v>
      </c>
      <c r="AX380">
        <v>1935</v>
      </c>
      <c r="AY380">
        <v>0.27</v>
      </c>
      <c r="AZ380">
        <v>502.2</v>
      </c>
      <c r="BA380">
        <v>99.3</v>
      </c>
      <c r="BB380">
        <v>601.4</v>
      </c>
      <c r="BC380">
        <v>2307394.2999999998</v>
      </c>
      <c r="BD380">
        <v>167.4</v>
      </c>
      <c r="BE380">
        <v>23.5</v>
      </c>
      <c r="BF380">
        <v>160670.79999999999</v>
      </c>
      <c r="BG380">
        <v>8143.6</v>
      </c>
      <c r="BH380">
        <v>1.1000000000000001</v>
      </c>
      <c r="BI380">
        <v>2318791.1</v>
      </c>
      <c r="BJ380">
        <v>403646.1</v>
      </c>
      <c r="BK380">
        <v>2722437.2</v>
      </c>
      <c r="BL380">
        <v>0</v>
      </c>
      <c r="BM380">
        <v>21.36</v>
      </c>
      <c r="BN380">
        <v>16.25</v>
      </c>
      <c r="BO380">
        <v>0</v>
      </c>
      <c r="BP380">
        <v>37.61</v>
      </c>
      <c r="BQ380">
        <v>22.68</v>
      </c>
      <c r="BR380">
        <v>17.579999999999998</v>
      </c>
      <c r="BS380">
        <v>0</v>
      </c>
      <c r="BT380">
        <v>40.26</v>
      </c>
      <c r="BU380">
        <v>8582600</v>
      </c>
      <c r="BV380">
        <v>3310992.2</v>
      </c>
      <c r="BW380">
        <v>224471.8</v>
      </c>
      <c r="BX380">
        <v>21671.9</v>
      </c>
      <c r="BY380">
        <v>0</v>
      </c>
      <c r="BZ380">
        <v>0</v>
      </c>
      <c r="CA380">
        <v>1268692</v>
      </c>
      <c r="CB380">
        <v>0</v>
      </c>
      <c r="CC380">
        <v>0</v>
      </c>
      <c r="CD380">
        <v>813060.8</v>
      </c>
      <c r="CE380">
        <v>2795653.2</v>
      </c>
      <c r="CF380">
        <v>0</v>
      </c>
      <c r="CG380">
        <v>48619.199999999997</v>
      </c>
      <c r="CH380">
        <v>0</v>
      </c>
      <c r="CI380">
        <v>912499.1</v>
      </c>
      <c r="CJ380">
        <v>0</v>
      </c>
      <c r="CK380">
        <v>0</v>
      </c>
      <c r="CL380">
        <v>0</v>
      </c>
      <c r="CM380">
        <v>0</v>
      </c>
      <c r="CN380">
        <v>184596.8</v>
      </c>
      <c r="CO380">
        <v>2313334.7999999998</v>
      </c>
      <c r="CP380">
        <v>0</v>
      </c>
      <c r="CQ380">
        <v>168.9</v>
      </c>
      <c r="CR380">
        <v>5.4</v>
      </c>
      <c r="CS380">
        <v>0</v>
      </c>
      <c r="CT380">
        <v>10726</v>
      </c>
      <c r="CU380">
        <v>0</v>
      </c>
      <c r="CV380">
        <v>0</v>
      </c>
      <c r="CW380">
        <v>617.5</v>
      </c>
      <c r="CX380">
        <v>524.5</v>
      </c>
      <c r="CY380">
        <v>0</v>
      </c>
      <c r="CZ380">
        <v>1100.9000000000001</v>
      </c>
      <c r="DA380">
        <v>0</v>
      </c>
      <c r="DB380">
        <v>247.8</v>
      </c>
      <c r="DC380">
        <v>0</v>
      </c>
      <c r="DD380">
        <v>0</v>
      </c>
      <c r="DE380">
        <v>0</v>
      </c>
      <c r="DF380">
        <v>0</v>
      </c>
      <c r="DG380">
        <v>95.6</v>
      </c>
      <c r="DH380">
        <v>0</v>
      </c>
      <c r="DI380">
        <v>664.5</v>
      </c>
      <c r="DJ380">
        <v>675.4</v>
      </c>
      <c r="DK380">
        <v>0</v>
      </c>
      <c r="DL380">
        <v>0</v>
      </c>
      <c r="DM380">
        <v>0</v>
      </c>
      <c r="DN380">
        <v>0</v>
      </c>
      <c r="DO380">
        <v>0</v>
      </c>
      <c r="DP380">
        <v>0</v>
      </c>
      <c r="DQ380">
        <v>0</v>
      </c>
    </row>
    <row r="381" spans="1:121" x14ac:dyDescent="0.45">
      <c r="A381" t="s">
        <v>230</v>
      </c>
      <c r="B381">
        <v>2045</v>
      </c>
      <c r="C381">
        <v>41836804</v>
      </c>
      <c r="D381">
        <v>386903.6</v>
      </c>
      <c r="E381">
        <v>0</v>
      </c>
      <c r="F381">
        <v>1971826</v>
      </c>
      <c r="G381">
        <v>44195531.899999999</v>
      </c>
      <c r="H381">
        <v>40332497</v>
      </c>
      <c r="I381">
        <v>39857372</v>
      </c>
      <c r="J381">
        <v>126321070</v>
      </c>
      <c r="K381">
        <v>92381010</v>
      </c>
      <c r="L381">
        <v>3.5900000000000001E-2</v>
      </c>
      <c r="M381">
        <v>5.3999999999999999E-2</v>
      </c>
      <c r="N381">
        <v>0.14599999999999999</v>
      </c>
      <c r="O381">
        <v>87570.46</v>
      </c>
      <c r="P381">
        <v>9239.2000000000007</v>
      </c>
      <c r="Q381">
        <v>0.55000000000000004</v>
      </c>
      <c r="R381">
        <v>0.64</v>
      </c>
      <c r="S381">
        <v>243.6</v>
      </c>
      <c r="T381">
        <v>16</v>
      </c>
      <c r="U381">
        <v>2.2200000000000002</v>
      </c>
      <c r="V381">
        <v>18.5</v>
      </c>
      <c r="W381">
        <v>913.5</v>
      </c>
      <c r="X381">
        <v>0.11</v>
      </c>
      <c r="Y381">
        <v>244.7</v>
      </c>
      <c r="Z381">
        <v>45.8</v>
      </c>
      <c r="AA381">
        <v>290.39999999999998</v>
      </c>
      <c r="AB381">
        <v>171.4</v>
      </c>
      <c r="AC381">
        <v>7.6</v>
      </c>
      <c r="AD381">
        <v>0.99</v>
      </c>
      <c r="AE381">
        <v>17.2</v>
      </c>
      <c r="AF381">
        <v>760.5</v>
      </c>
      <c r="AG381">
        <v>0.1</v>
      </c>
      <c r="AH381">
        <v>171.9</v>
      </c>
      <c r="AI381">
        <v>39.9</v>
      </c>
      <c r="AJ381">
        <v>211.8</v>
      </c>
      <c r="AK381">
        <v>333.3</v>
      </c>
      <c r="AL381">
        <v>15.6</v>
      </c>
      <c r="AM381">
        <v>2.0699999999999998</v>
      </c>
      <c r="AN381">
        <v>31.5</v>
      </c>
      <c r="AO381">
        <v>1446.9</v>
      </c>
      <c r="AP381">
        <v>0.17</v>
      </c>
      <c r="AQ381">
        <v>334.3</v>
      </c>
      <c r="AR381">
        <v>74.7</v>
      </c>
      <c r="AS381">
        <v>409</v>
      </c>
      <c r="AT381">
        <v>497.4</v>
      </c>
      <c r="AU381">
        <v>29</v>
      </c>
      <c r="AV381">
        <v>4.01</v>
      </c>
      <c r="AW381">
        <v>42.4</v>
      </c>
      <c r="AX381">
        <v>1949.5</v>
      </c>
      <c r="AY381">
        <v>0.26</v>
      </c>
      <c r="AZ381">
        <v>499.4</v>
      </c>
      <c r="BA381">
        <v>100.5</v>
      </c>
      <c r="BB381">
        <v>599.9</v>
      </c>
      <c r="BC381">
        <v>2388604.2000000002</v>
      </c>
      <c r="BD381">
        <v>156.4</v>
      </c>
      <c r="BE381">
        <v>21.7</v>
      </c>
      <c r="BF381">
        <v>181634.2</v>
      </c>
      <c r="BG381">
        <v>8965.2999999999993</v>
      </c>
      <c r="BH381">
        <v>1.1000000000000001</v>
      </c>
      <c r="BI381">
        <v>2399186.2000000002</v>
      </c>
      <c r="BJ381">
        <v>449103.1</v>
      </c>
      <c r="BK381">
        <v>2848289.2</v>
      </c>
      <c r="BL381">
        <v>0</v>
      </c>
      <c r="BM381">
        <v>21.03</v>
      </c>
      <c r="BN381">
        <v>17.16</v>
      </c>
      <c r="BO381">
        <v>0</v>
      </c>
      <c r="BP381">
        <v>38.19</v>
      </c>
      <c r="BQ381">
        <v>22.36</v>
      </c>
      <c r="BR381">
        <v>18.78</v>
      </c>
      <c r="BS381">
        <v>0</v>
      </c>
      <c r="BT381">
        <v>41.14</v>
      </c>
      <c r="BU381">
        <v>10146262</v>
      </c>
      <c r="BV381">
        <v>4338160</v>
      </c>
      <c r="BW381">
        <v>330071.5</v>
      </c>
      <c r="BX381">
        <v>21471.599999999999</v>
      </c>
      <c r="BY381">
        <v>0</v>
      </c>
      <c r="BZ381">
        <v>0</v>
      </c>
      <c r="CA381">
        <v>1208585.2</v>
      </c>
      <c r="CB381">
        <v>0</v>
      </c>
      <c r="CC381">
        <v>0</v>
      </c>
      <c r="CD381">
        <v>1023002.2</v>
      </c>
      <c r="CE381">
        <v>2933348.5</v>
      </c>
      <c r="CF381">
        <v>0</v>
      </c>
      <c r="CG381">
        <v>401740</v>
      </c>
      <c r="CH381">
        <v>0</v>
      </c>
      <c r="CI381">
        <v>912885.8</v>
      </c>
      <c r="CJ381">
        <v>0</v>
      </c>
      <c r="CK381">
        <v>0</v>
      </c>
      <c r="CL381">
        <v>0</v>
      </c>
      <c r="CM381">
        <v>0</v>
      </c>
      <c r="CN381">
        <v>178225.7</v>
      </c>
      <c r="CO381">
        <v>3136932</v>
      </c>
      <c r="CP381">
        <v>0</v>
      </c>
      <c r="CQ381">
        <v>209.6</v>
      </c>
      <c r="CR381">
        <v>5.4</v>
      </c>
      <c r="CS381">
        <v>0</v>
      </c>
      <c r="CT381">
        <v>9073</v>
      </c>
      <c r="CU381">
        <v>0</v>
      </c>
      <c r="CV381">
        <v>0</v>
      </c>
      <c r="CW381">
        <v>788</v>
      </c>
      <c r="CX381">
        <v>524.5</v>
      </c>
      <c r="CY381">
        <v>0</v>
      </c>
      <c r="CZ381">
        <v>4991.5</v>
      </c>
      <c r="DA381">
        <v>0</v>
      </c>
      <c r="DB381">
        <v>247.8</v>
      </c>
      <c r="DC381">
        <v>0</v>
      </c>
      <c r="DD381">
        <v>0</v>
      </c>
      <c r="DE381">
        <v>0</v>
      </c>
      <c r="DF381">
        <v>0</v>
      </c>
      <c r="DG381">
        <v>95.6</v>
      </c>
      <c r="DH381">
        <v>0</v>
      </c>
      <c r="DI381">
        <v>878.8</v>
      </c>
      <c r="DJ381">
        <v>974.4</v>
      </c>
      <c r="DK381">
        <v>0</v>
      </c>
      <c r="DL381">
        <v>0</v>
      </c>
      <c r="DM381">
        <v>0</v>
      </c>
      <c r="DN381">
        <v>0</v>
      </c>
      <c r="DO381">
        <v>0</v>
      </c>
      <c r="DP381">
        <v>0</v>
      </c>
      <c r="DQ381">
        <v>0</v>
      </c>
    </row>
    <row r="382" spans="1:121" x14ac:dyDescent="0.45">
      <c r="A382" t="s">
        <v>230</v>
      </c>
      <c r="B382">
        <v>2050</v>
      </c>
      <c r="C382">
        <v>43639988</v>
      </c>
      <c r="D382">
        <v>389069</v>
      </c>
      <c r="E382">
        <v>0</v>
      </c>
      <c r="F382">
        <v>2088843.1</v>
      </c>
      <c r="G382">
        <v>46117901.799999997</v>
      </c>
      <c r="H382">
        <v>42070844.299999997</v>
      </c>
      <c r="I382">
        <v>41692200</v>
      </c>
      <c r="J382">
        <v>132279060</v>
      </c>
      <c r="K382">
        <v>97350860</v>
      </c>
      <c r="L382">
        <v>3.5900000000000001E-2</v>
      </c>
      <c r="M382">
        <v>5.3999999999999999E-2</v>
      </c>
      <c r="N382">
        <v>0.14599999999999999</v>
      </c>
      <c r="O382">
        <v>86753.81</v>
      </c>
      <c r="P382">
        <v>9707.9</v>
      </c>
      <c r="Q382">
        <v>0.51</v>
      </c>
      <c r="R382">
        <v>0.61</v>
      </c>
      <c r="S382">
        <v>246.2</v>
      </c>
      <c r="T382">
        <v>9.5</v>
      </c>
      <c r="U382">
        <v>1.21</v>
      </c>
      <c r="V382">
        <v>24.7</v>
      </c>
      <c r="W382">
        <v>1133.5999999999999</v>
      </c>
      <c r="X382">
        <v>0.11</v>
      </c>
      <c r="Y382">
        <v>246.8</v>
      </c>
      <c r="Z382">
        <v>58.5</v>
      </c>
      <c r="AA382">
        <v>305.3</v>
      </c>
      <c r="AB382">
        <v>175.5</v>
      </c>
      <c r="AC382">
        <v>5.0999999999999996</v>
      </c>
      <c r="AD382">
        <v>0.62</v>
      </c>
      <c r="AE382">
        <v>19.7</v>
      </c>
      <c r="AF382">
        <v>860.2</v>
      </c>
      <c r="AG382">
        <v>0.09</v>
      </c>
      <c r="AH382">
        <v>175.8</v>
      </c>
      <c r="AI382">
        <v>45.3</v>
      </c>
      <c r="AJ382">
        <v>221.2</v>
      </c>
      <c r="AK382">
        <v>323.60000000000002</v>
      </c>
      <c r="AL382">
        <v>11.8</v>
      </c>
      <c r="AM382">
        <v>1.5</v>
      </c>
      <c r="AN382">
        <v>33.9</v>
      </c>
      <c r="AO382">
        <v>1510.9</v>
      </c>
      <c r="AP382">
        <v>0.17</v>
      </c>
      <c r="AQ382">
        <v>324.3</v>
      </c>
      <c r="AR382">
        <v>79</v>
      </c>
      <c r="AS382">
        <v>403.3</v>
      </c>
      <c r="AT382">
        <v>494.7</v>
      </c>
      <c r="AU382">
        <v>24.6</v>
      </c>
      <c r="AV382">
        <v>3.32</v>
      </c>
      <c r="AW382">
        <v>45.4</v>
      </c>
      <c r="AX382">
        <v>2080.8000000000002</v>
      </c>
      <c r="AY382">
        <v>0.25</v>
      </c>
      <c r="AZ382">
        <v>496.4</v>
      </c>
      <c r="BA382">
        <v>107.5</v>
      </c>
      <c r="BB382">
        <v>603.79999999999995</v>
      </c>
      <c r="BC382">
        <v>2603554.2999999998</v>
      </c>
      <c r="BD382">
        <v>103.6</v>
      </c>
      <c r="BE382">
        <v>13.3</v>
      </c>
      <c r="BF382">
        <v>258592.1</v>
      </c>
      <c r="BG382">
        <v>11889.7</v>
      </c>
      <c r="BH382">
        <v>1.2</v>
      </c>
      <c r="BI382">
        <v>2610275.7999999998</v>
      </c>
      <c r="BJ382">
        <v>613225.69999999995</v>
      </c>
      <c r="BK382">
        <v>3223501.5</v>
      </c>
      <c r="BL382">
        <v>0</v>
      </c>
      <c r="BM382">
        <v>21.8</v>
      </c>
      <c r="BN382">
        <v>17.100000000000001</v>
      </c>
      <c r="BO382">
        <v>0</v>
      </c>
      <c r="BP382">
        <v>38.9</v>
      </c>
      <c r="BQ382">
        <v>23.17</v>
      </c>
      <c r="BR382">
        <v>18.78</v>
      </c>
      <c r="BS382">
        <v>0</v>
      </c>
      <c r="BT382">
        <v>41.95</v>
      </c>
      <c r="BU382">
        <v>11225027</v>
      </c>
      <c r="BV382">
        <v>4425701.5</v>
      </c>
      <c r="BW382">
        <v>329946.90000000002</v>
      </c>
      <c r="BX382">
        <v>21229</v>
      </c>
      <c r="BY382">
        <v>0</v>
      </c>
      <c r="BZ382">
        <v>0</v>
      </c>
      <c r="CA382">
        <v>599104.1</v>
      </c>
      <c r="CB382">
        <v>0</v>
      </c>
      <c r="CC382">
        <v>0</v>
      </c>
      <c r="CD382">
        <v>1239738.8</v>
      </c>
      <c r="CE382">
        <v>3074410.5</v>
      </c>
      <c r="CF382">
        <v>0</v>
      </c>
      <c r="CG382">
        <v>1869701.4</v>
      </c>
      <c r="CH382">
        <v>0</v>
      </c>
      <c r="CI382">
        <v>904933.3</v>
      </c>
      <c r="CJ382">
        <v>0</v>
      </c>
      <c r="CK382">
        <v>0</v>
      </c>
      <c r="CL382">
        <v>0</v>
      </c>
      <c r="CM382">
        <v>0</v>
      </c>
      <c r="CN382">
        <v>172074.5</v>
      </c>
      <c r="CO382">
        <v>3013888.5</v>
      </c>
      <c r="CP382">
        <v>0</v>
      </c>
      <c r="CQ382">
        <v>209.7</v>
      </c>
      <c r="CR382">
        <v>5.4</v>
      </c>
      <c r="CS382">
        <v>0</v>
      </c>
      <c r="CT382">
        <v>2139</v>
      </c>
      <c r="CU382">
        <v>0</v>
      </c>
      <c r="CV382">
        <v>0</v>
      </c>
      <c r="CW382">
        <v>968.6</v>
      </c>
      <c r="CX382">
        <v>524.5</v>
      </c>
      <c r="CY382">
        <v>0</v>
      </c>
      <c r="CZ382">
        <v>11804.7</v>
      </c>
      <c r="DA382">
        <v>0</v>
      </c>
      <c r="DB382">
        <v>247.8</v>
      </c>
      <c r="DC382">
        <v>0</v>
      </c>
      <c r="DD382">
        <v>0</v>
      </c>
      <c r="DE382">
        <v>0</v>
      </c>
      <c r="DF382">
        <v>0</v>
      </c>
      <c r="DG382">
        <v>95.6</v>
      </c>
      <c r="DH382">
        <v>0</v>
      </c>
      <c r="DI382">
        <v>822.6</v>
      </c>
      <c r="DJ382">
        <v>974.8</v>
      </c>
      <c r="DK382">
        <v>0</v>
      </c>
      <c r="DL382">
        <v>0</v>
      </c>
      <c r="DM382">
        <v>0</v>
      </c>
      <c r="DN382">
        <v>0</v>
      </c>
      <c r="DO382">
        <v>0</v>
      </c>
      <c r="DP382">
        <v>0</v>
      </c>
      <c r="DQ382">
        <v>0</v>
      </c>
    </row>
    <row r="383" spans="1:121" x14ac:dyDescent="0.45">
      <c r="A383" t="s">
        <v>236</v>
      </c>
      <c r="B383">
        <v>2024</v>
      </c>
      <c r="C383">
        <v>20996414</v>
      </c>
      <c r="D383">
        <v>0</v>
      </c>
      <c r="E383">
        <v>0</v>
      </c>
      <c r="F383">
        <v>477158.5</v>
      </c>
      <c r="G383">
        <v>21473571.899999999</v>
      </c>
      <c r="H383">
        <v>20241393.699999999</v>
      </c>
      <c r="I383">
        <v>11527827.6</v>
      </c>
      <c r="J383">
        <v>13467738</v>
      </c>
      <c r="K383">
        <v>35465444</v>
      </c>
      <c r="L383">
        <v>3.5999999999999997E-2</v>
      </c>
      <c r="M383">
        <v>5.3999999999999999E-2</v>
      </c>
      <c r="N383">
        <v>0.14349999999999999</v>
      </c>
      <c r="O383">
        <v>0</v>
      </c>
      <c r="P383">
        <v>3599.7</v>
      </c>
      <c r="Q383">
        <v>0.25</v>
      </c>
      <c r="R383">
        <v>0.31</v>
      </c>
      <c r="S383">
        <v>791.8</v>
      </c>
      <c r="T383">
        <v>90.7</v>
      </c>
      <c r="U383">
        <v>13.19</v>
      </c>
      <c r="V383">
        <v>24.8</v>
      </c>
      <c r="W383">
        <v>1741.6</v>
      </c>
      <c r="X383">
        <v>0.39</v>
      </c>
      <c r="Y383">
        <v>798.1</v>
      </c>
      <c r="Z383">
        <v>76.8</v>
      </c>
      <c r="AA383">
        <v>875</v>
      </c>
      <c r="AB383">
        <v>756.1</v>
      </c>
      <c r="AC383">
        <v>86.5</v>
      </c>
      <c r="AD383">
        <v>12.58</v>
      </c>
      <c r="AE383">
        <v>23.8</v>
      </c>
      <c r="AF383">
        <v>1665.1</v>
      </c>
      <c r="AG383">
        <v>0.37</v>
      </c>
      <c r="AH383">
        <v>762.1</v>
      </c>
      <c r="AI383">
        <v>73.5</v>
      </c>
      <c r="AJ383">
        <v>835.6</v>
      </c>
      <c r="AK383">
        <v>317.7</v>
      </c>
      <c r="AL383">
        <v>13.5</v>
      </c>
      <c r="AM383">
        <v>1.76</v>
      </c>
      <c r="AN383">
        <v>30.7</v>
      </c>
      <c r="AO383">
        <v>1422.9</v>
      </c>
      <c r="AP383">
        <v>0.14000000000000001</v>
      </c>
      <c r="AQ383">
        <v>318.5</v>
      </c>
      <c r="AR383">
        <v>73.2</v>
      </c>
      <c r="AS383">
        <v>391.7</v>
      </c>
      <c r="AT383">
        <v>765.1</v>
      </c>
      <c r="AU383">
        <v>65.900000000000006</v>
      </c>
      <c r="AV383">
        <v>9.41</v>
      </c>
      <c r="AW383">
        <v>44.4</v>
      </c>
      <c r="AX383">
        <v>2344.9</v>
      </c>
      <c r="AY383">
        <v>0.39</v>
      </c>
      <c r="AZ383">
        <v>769.6</v>
      </c>
      <c r="BA383">
        <v>114.4</v>
      </c>
      <c r="BB383">
        <v>884</v>
      </c>
      <c r="BC383">
        <v>34304953.5</v>
      </c>
      <c r="BD383">
        <v>3929.7</v>
      </c>
      <c r="BE383">
        <v>571.4</v>
      </c>
      <c r="BF383">
        <v>1075782.5</v>
      </c>
      <c r="BG383">
        <v>75453.600000000006</v>
      </c>
      <c r="BH383">
        <v>17</v>
      </c>
      <c r="BI383">
        <v>34578052.100000001</v>
      </c>
      <c r="BJ383">
        <v>3328941.5</v>
      </c>
      <c r="BK383">
        <v>37906993.600000001</v>
      </c>
      <c r="BL383">
        <v>0</v>
      </c>
      <c r="BM383">
        <v>27.8</v>
      </c>
      <c r="BN383">
        <v>0</v>
      </c>
      <c r="BO383">
        <v>0</v>
      </c>
      <c r="BP383">
        <v>27.8</v>
      </c>
      <c r="BQ383">
        <v>29.39</v>
      </c>
      <c r="BR383">
        <v>0</v>
      </c>
      <c r="BS383">
        <v>0</v>
      </c>
      <c r="BT383">
        <v>29.39</v>
      </c>
      <c r="BU383">
        <v>43630948</v>
      </c>
      <c r="BV383">
        <v>9945744</v>
      </c>
      <c r="BW383">
        <v>0</v>
      </c>
      <c r="BX383">
        <v>0</v>
      </c>
      <c r="BY383">
        <v>0</v>
      </c>
      <c r="BZ383">
        <v>0</v>
      </c>
      <c r="CA383">
        <v>32044596</v>
      </c>
      <c r="CB383">
        <v>0</v>
      </c>
      <c r="CC383">
        <v>0</v>
      </c>
      <c r="CD383">
        <v>18415.5</v>
      </c>
      <c r="CE383">
        <v>599561.69999999995</v>
      </c>
      <c r="CF383">
        <v>0</v>
      </c>
      <c r="CG383">
        <v>0</v>
      </c>
      <c r="CH383">
        <v>0</v>
      </c>
      <c r="CI383">
        <v>1041047.2</v>
      </c>
      <c r="CJ383">
        <v>0</v>
      </c>
      <c r="CK383">
        <v>0</v>
      </c>
      <c r="CL383">
        <v>0</v>
      </c>
      <c r="CM383">
        <v>0</v>
      </c>
      <c r="CN383">
        <v>205902.3</v>
      </c>
      <c r="CO383">
        <v>9721426</v>
      </c>
      <c r="CP383">
        <v>0</v>
      </c>
      <c r="CQ383">
        <v>0</v>
      </c>
      <c r="CR383">
        <v>0</v>
      </c>
      <c r="CS383">
        <v>0</v>
      </c>
      <c r="CT383">
        <v>5905</v>
      </c>
      <c r="CU383">
        <v>0</v>
      </c>
      <c r="CV383">
        <v>0</v>
      </c>
      <c r="CW383">
        <v>11.5</v>
      </c>
      <c r="CX383">
        <v>94</v>
      </c>
      <c r="CY383">
        <v>0</v>
      </c>
      <c r="CZ383">
        <v>0</v>
      </c>
      <c r="DA383">
        <v>0</v>
      </c>
      <c r="DB383">
        <v>307.10000000000002</v>
      </c>
      <c r="DC383">
        <v>0</v>
      </c>
      <c r="DD383">
        <v>0</v>
      </c>
      <c r="DE383">
        <v>0</v>
      </c>
      <c r="DF383">
        <v>0</v>
      </c>
      <c r="DG383">
        <v>92</v>
      </c>
      <c r="DH383">
        <v>0</v>
      </c>
      <c r="DI383">
        <v>2782.1</v>
      </c>
      <c r="DJ383">
        <v>0</v>
      </c>
      <c r="DK383">
        <v>0</v>
      </c>
      <c r="DL383">
        <v>0</v>
      </c>
      <c r="DM383">
        <v>0</v>
      </c>
      <c r="DN383">
        <v>0</v>
      </c>
      <c r="DO383">
        <v>0</v>
      </c>
      <c r="DP383">
        <v>0</v>
      </c>
      <c r="DQ383">
        <v>0</v>
      </c>
    </row>
    <row r="384" spans="1:121" x14ac:dyDescent="0.45">
      <c r="A384" t="s">
        <v>236</v>
      </c>
      <c r="B384">
        <v>2026</v>
      </c>
      <c r="C384">
        <v>21540424</v>
      </c>
      <c r="D384">
        <v>0</v>
      </c>
      <c r="E384">
        <v>0</v>
      </c>
      <c r="F384">
        <v>693467.3</v>
      </c>
      <c r="G384">
        <v>22233891.199999999</v>
      </c>
      <c r="H384">
        <v>20765844.300000001</v>
      </c>
      <c r="I384">
        <v>-242705.8</v>
      </c>
      <c r="J384">
        <v>19151434</v>
      </c>
      <c r="K384">
        <v>48614300</v>
      </c>
      <c r="L384">
        <v>3.5999999999999997E-2</v>
      </c>
      <c r="M384">
        <v>5.3999999999999999E-2</v>
      </c>
      <c r="N384">
        <v>0.14349999999999999</v>
      </c>
      <c r="O384">
        <v>7459.43</v>
      </c>
      <c r="P384">
        <v>3751.2</v>
      </c>
      <c r="Q384">
        <v>0.45</v>
      </c>
      <c r="R384">
        <v>0.46</v>
      </c>
      <c r="S384">
        <v>573.4</v>
      </c>
      <c r="T384">
        <v>65.7</v>
      </c>
      <c r="U384">
        <v>9.5500000000000007</v>
      </c>
      <c r="V384">
        <v>18</v>
      </c>
      <c r="W384">
        <v>1262</v>
      </c>
      <c r="X384">
        <v>0.28000000000000003</v>
      </c>
      <c r="Y384">
        <v>578</v>
      </c>
      <c r="Z384">
        <v>55.7</v>
      </c>
      <c r="AA384">
        <v>633.70000000000005</v>
      </c>
      <c r="AB384">
        <v>578.5</v>
      </c>
      <c r="AC384">
        <v>66.2</v>
      </c>
      <c r="AD384">
        <v>9.6199999999999992</v>
      </c>
      <c r="AE384">
        <v>18.2</v>
      </c>
      <c r="AF384">
        <v>1275.3</v>
      </c>
      <c r="AG384">
        <v>0.28999999999999998</v>
      </c>
      <c r="AH384">
        <v>583.1</v>
      </c>
      <c r="AI384">
        <v>56.3</v>
      </c>
      <c r="AJ384">
        <v>639.5</v>
      </c>
      <c r="AK384">
        <v>247</v>
      </c>
      <c r="AL384">
        <v>13.5</v>
      </c>
      <c r="AM384">
        <v>1.84</v>
      </c>
      <c r="AN384">
        <v>21.1</v>
      </c>
      <c r="AO384">
        <v>1010</v>
      </c>
      <c r="AP384">
        <v>0.11</v>
      </c>
      <c r="AQ384">
        <v>247.9</v>
      </c>
      <c r="AR384">
        <v>51.3</v>
      </c>
      <c r="AS384">
        <v>299.2</v>
      </c>
      <c r="AT384">
        <v>673.4</v>
      </c>
      <c r="AU384">
        <v>54.3</v>
      </c>
      <c r="AV384">
        <v>7.71</v>
      </c>
      <c r="AW384">
        <v>42.5</v>
      </c>
      <c r="AX384">
        <v>2186.3000000000002</v>
      </c>
      <c r="AY384">
        <v>0.34</v>
      </c>
      <c r="AZ384">
        <v>677.1</v>
      </c>
      <c r="BA384">
        <v>107.8</v>
      </c>
      <c r="BB384">
        <v>784.9</v>
      </c>
      <c r="BC384">
        <v>29543226.399999999</v>
      </c>
      <c r="BD384">
        <v>3383</v>
      </c>
      <c r="BE384">
        <v>491.9</v>
      </c>
      <c r="BF384">
        <v>927542</v>
      </c>
      <c r="BG384">
        <v>65018.1</v>
      </c>
      <c r="BH384">
        <v>14.6</v>
      </c>
      <c r="BI384">
        <v>29778331.399999999</v>
      </c>
      <c r="BJ384">
        <v>2869077.3</v>
      </c>
      <c r="BK384">
        <v>32647408.600000001</v>
      </c>
      <c r="BL384">
        <v>0</v>
      </c>
      <c r="BM384">
        <v>25.93</v>
      </c>
      <c r="BN384">
        <v>1.1499999999999999</v>
      </c>
      <c r="BO384">
        <v>0</v>
      </c>
      <c r="BP384">
        <v>27.08</v>
      </c>
      <c r="BQ384">
        <v>27.43</v>
      </c>
      <c r="BR384">
        <v>1.24</v>
      </c>
      <c r="BS384">
        <v>0</v>
      </c>
      <c r="BT384">
        <v>28.68</v>
      </c>
      <c r="BU384">
        <v>51904120</v>
      </c>
      <c r="BV384">
        <v>22476596</v>
      </c>
      <c r="BW384">
        <v>0</v>
      </c>
      <c r="BX384">
        <v>0</v>
      </c>
      <c r="BY384">
        <v>0</v>
      </c>
      <c r="BZ384">
        <v>0</v>
      </c>
      <c r="CA384">
        <v>27831196</v>
      </c>
      <c r="CB384">
        <v>0</v>
      </c>
      <c r="CC384">
        <v>0</v>
      </c>
      <c r="CD384">
        <v>28372.6</v>
      </c>
      <c r="CE384">
        <v>556561</v>
      </c>
      <c r="CF384">
        <v>0</v>
      </c>
      <c r="CG384">
        <v>0</v>
      </c>
      <c r="CH384">
        <v>0</v>
      </c>
      <c r="CI384">
        <v>1039766.7</v>
      </c>
      <c r="CJ384">
        <v>0</v>
      </c>
      <c r="CK384">
        <v>0</v>
      </c>
      <c r="CL384">
        <v>0</v>
      </c>
      <c r="CM384">
        <v>0</v>
      </c>
      <c r="CN384">
        <v>203029.7</v>
      </c>
      <c r="CO384">
        <v>22245194</v>
      </c>
      <c r="CP384">
        <v>0</v>
      </c>
      <c r="CQ384">
        <v>0</v>
      </c>
      <c r="CR384">
        <v>0</v>
      </c>
      <c r="CS384">
        <v>0</v>
      </c>
      <c r="CT384">
        <v>5335.8</v>
      </c>
      <c r="CU384">
        <v>0</v>
      </c>
      <c r="CV384">
        <v>0</v>
      </c>
      <c r="CW384">
        <v>17.8</v>
      </c>
      <c r="CX384">
        <v>94</v>
      </c>
      <c r="CY384">
        <v>0</v>
      </c>
      <c r="CZ384">
        <v>0</v>
      </c>
      <c r="DA384">
        <v>0</v>
      </c>
      <c r="DB384">
        <v>307.10000000000002</v>
      </c>
      <c r="DC384">
        <v>0</v>
      </c>
      <c r="DD384">
        <v>0</v>
      </c>
      <c r="DE384">
        <v>0</v>
      </c>
      <c r="DF384">
        <v>0</v>
      </c>
      <c r="DG384">
        <v>92</v>
      </c>
      <c r="DH384">
        <v>0</v>
      </c>
      <c r="DI384">
        <v>5782.1</v>
      </c>
      <c r="DJ384">
        <v>0</v>
      </c>
      <c r="DK384">
        <v>0</v>
      </c>
      <c r="DL384">
        <v>0</v>
      </c>
      <c r="DM384">
        <v>0</v>
      </c>
      <c r="DN384">
        <v>0</v>
      </c>
      <c r="DO384">
        <v>0</v>
      </c>
      <c r="DP384">
        <v>0</v>
      </c>
      <c r="DQ384">
        <v>0</v>
      </c>
    </row>
    <row r="385" spans="1:121" x14ac:dyDescent="0.45">
      <c r="A385" t="s">
        <v>236</v>
      </c>
      <c r="B385">
        <v>2028</v>
      </c>
      <c r="C385">
        <v>22192924</v>
      </c>
      <c r="D385">
        <v>17206.099999999999</v>
      </c>
      <c r="E385">
        <v>0</v>
      </c>
      <c r="F385">
        <v>1094329.1000000001</v>
      </c>
      <c r="G385">
        <v>23304458.800000001</v>
      </c>
      <c r="H385">
        <v>21394886.100000001</v>
      </c>
      <c r="I385">
        <v>-4021566.6</v>
      </c>
      <c r="J385">
        <v>37631588</v>
      </c>
      <c r="K385">
        <v>61841920</v>
      </c>
      <c r="L385">
        <v>3.5999999999999997E-2</v>
      </c>
      <c r="M385">
        <v>5.3999999999999999E-2</v>
      </c>
      <c r="N385">
        <v>0.14349999999999999</v>
      </c>
      <c r="O385">
        <v>56139.199999999997</v>
      </c>
      <c r="P385">
        <v>3904.5</v>
      </c>
      <c r="Q385">
        <v>0.59</v>
      </c>
      <c r="R385">
        <v>0.66</v>
      </c>
      <c r="S385">
        <v>424.4</v>
      </c>
      <c r="T385">
        <v>48.6</v>
      </c>
      <c r="U385">
        <v>7.07</v>
      </c>
      <c r="V385">
        <v>13.3</v>
      </c>
      <c r="W385">
        <v>933.1</v>
      </c>
      <c r="X385">
        <v>0.21</v>
      </c>
      <c r="Y385">
        <v>427.8</v>
      </c>
      <c r="Z385">
        <v>41.2</v>
      </c>
      <c r="AA385">
        <v>469</v>
      </c>
      <c r="AB385">
        <v>363.8</v>
      </c>
      <c r="AC385">
        <v>41.6</v>
      </c>
      <c r="AD385">
        <v>6.04</v>
      </c>
      <c r="AE385">
        <v>11.5</v>
      </c>
      <c r="AF385">
        <v>803.7</v>
      </c>
      <c r="AG385">
        <v>0.18</v>
      </c>
      <c r="AH385">
        <v>366.7</v>
      </c>
      <c r="AI385">
        <v>35.5</v>
      </c>
      <c r="AJ385">
        <v>402.2</v>
      </c>
      <c r="AK385">
        <v>176.4</v>
      </c>
      <c r="AL385">
        <v>11.5</v>
      </c>
      <c r="AM385">
        <v>1.59</v>
      </c>
      <c r="AN385">
        <v>13.5</v>
      </c>
      <c r="AO385">
        <v>664.9</v>
      </c>
      <c r="AP385">
        <v>0.08</v>
      </c>
      <c r="AQ385">
        <v>177.2</v>
      </c>
      <c r="AR385">
        <v>33.299999999999997</v>
      </c>
      <c r="AS385">
        <v>210.5</v>
      </c>
      <c r="AT385">
        <v>632.5</v>
      </c>
      <c r="AU385">
        <v>55.8</v>
      </c>
      <c r="AV385">
        <v>7.98</v>
      </c>
      <c r="AW385">
        <v>35.799999999999997</v>
      </c>
      <c r="AX385">
        <v>1903.5</v>
      </c>
      <c r="AY385">
        <v>0.32</v>
      </c>
      <c r="AZ385">
        <v>636.29999999999995</v>
      </c>
      <c r="BA385">
        <v>92.6</v>
      </c>
      <c r="BB385">
        <v>728.9</v>
      </c>
      <c r="BC385">
        <v>20052440.699999999</v>
      </c>
      <c r="BD385">
        <v>2297.6</v>
      </c>
      <c r="BE385">
        <v>334.1</v>
      </c>
      <c r="BF385">
        <v>628327.1</v>
      </c>
      <c r="BG385">
        <v>44087.6</v>
      </c>
      <c r="BH385">
        <v>9.9</v>
      </c>
      <c r="BI385">
        <v>20212116.5</v>
      </c>
      <c r="BJ385">
        <v>1944851.3</v>
      </c>
      <c r="BK385">
        <v>22156967.800000001</v>
      </c>
      <c r="BL385">
        <v>0</v>
      </c>
      <c r="BM385">
        <v>21.05</v>
      </c>
      <c r="BN385">
        <v>8.4700000000000006</v>
      </c>
      <c r="BO385">
        <v>0</v>
      </c>
      <c r="BP385">
        <v>29.52</v>
      </c>
      <c r="BQ385">
        <v>22.31</v>
      </c>
      <c r="BR385">
        <v>9.2100000000000009</v>
      </c>
      <c r="BS385">
        <v>0</v>
      </c>
      <c r="BT385">
        <v>31.52</v>
      </c>
      <c r="BU385">
        <v>47727076</v>
      </c>
      <c r="BV385">
        <v>27326026</v>
      </c>
      <c r="BW385">
        <v>14616.4</v>
      </c>
      <c r="BX385">
        <v>0</v>
      </c>
      <c r="BY385">
        <v>0</v>
      </c>
      <c r="BZ385">
        <v>0</v>
      </c>
      <c r="CA385">
        <v>19018680</v>
      </c>
      <c r="CB385">
        <v>0</v>
      </c>
      <c r="CC385">
        <v>0</v>
      </c>
      <c r="CD385">
        <v>41621.199999999997</v>
      </c>
      <c r="CE385">
        <v>339338.8</v>
      </c>
      <c r="CF385">
        <v>0</v>
      </c>
      <c r="CG385">
        <v>0</v>
      </c>
      <c r="CH385">
        <v>0</v>
      </c>
      <c r="CI385">
        <v>1028412.6</v>
      </c>
      <c r="CJ385">
        <v>0</v>
      </c>
      <c r="CK385">
        <v>0</v>
      </c>
      <c r="CL385">
        <v>0</v>
      </c>
      <c r="CM385">
        <v>0</v>
      </c>
      <c r="CN385">
        <v>200197.3</v>
      </c>
      <c r="CO385">
        <v>27084204</v>
      </c>
      <c r="CP385">
        <v>0</v>
      </c>
      <c r="CQ385">
        <v>12.3</v>
      </c>
      <c r="CR385">
        <v>0</v>
      </c>
      <c r="CS385">
        <v>0</v>
      </c>
      <c r="CT385">
        <v>5115.7</v>
      </c>
      <c r="CU385">
        <v>0</v>
      </c>
      <c r="CV385">
        <v>0</v>
      </c>
      <c r="CW385">
        <v>26.2</v>
      </c>
      <c r="CX385">
        <v>94</v>
      </c>
      <c r="CY385">
        <v>0</v>
      </c>
      <c r="CZ385">
        <v>0</v>
      </c>
      <c r="DA385">
        <v>0</v>
      </c>
      <c r="DB385">
        <v>307.10000000000002</v>
      </c>
      <c r="DC385">
        <v>0</v>
      </c>
      <c r="DD385">
        <v>0</v>
      </c>
      <c r="DE385">
        <v>0</v>
      </c>
      <c r="DF385">
        <v>0</v>
      </c>
      <c r="DG385">
        <v>92</v>
      </c>
      <c r="DH385">
        <v>0</v>
      </c>
      <c r="DI385">
        <v>6938.8</v>
      </c>
      <c r="DJ385">
        <v>49.2</v>
      </c>
      <c r="DK385">
        <v>0</v>
      </c>
      <c r="DL385">
        <v>0</v>
      </c>
      <c r="DM385">
        <v>0</v>
      </c>
      <c r="DN385">
        <v>0</v>
      </c>
      <c r="DO385">
        <v>0</v>
      </c>
      <c r="DP385">
        <v>0</v>
      </c>
      <c r="DQ385">
        <v>0</v>
      </c>
    </row>
    <row r="386" spans="1:121" x14ac:dyDescent="0.45">
      <c r="A386" t="s">
        <v>236</v>
      </c>
      <c r="B386">
        <v>2030</v>
      </c>
      <c r="C386">
        <v>22950594</v>
      </c>
      <c r="D386">
        <v>117310.7</v>
      </c>
      <c r="E386">
        <v>0</v>
      </c>
      <c r="F386">
        <v>1367375</v>
      </c>
      <c r="G386">
        <v>24435280.699999999</v>
      </c>
      <c r="H386">
        <v>22125320.899999999</v>
      </c>
      <c r="I386">
        <v>-11415199</v>
      </c>
      <c r="J386">
        <v>47554244</v>
      </c>
      <c r="K386">
        <v>73668776</v>
      </c>
      <c r="L386">
        <v>3.5999999999999997E-2</v>
      </c>
      <c r="M386">
        <v>5.3999999999999999E-2</v>
      </c>
      <c r="N386">
        <v>0.14349999999999999</v>
      </c>
      <c r="O386">
        <v>61038.74</v>
      </c>
      <c r="P386">
        <v>4091.4</v>
      </c>
      <c r="Q386">
        <v>0.73</v>
      </c>
      <c r="R386">
        <v>0.78</v>
      </c>
      <c r="S386">
        <v>286.5</v>
      </c>
      <c r="T386">
        <v>32.9</v>
      </c>
      <c r="U386">
        <v>4.78</v>
      </c>
      <c r="V386">
        <v>8.9</v>
      </c>
      <c r="W386">
        <v>628.20000000000005</v>
      </c>
      <c r="X386">
        <v>0.14000000000000001</v>
      </c>
      <c r="Y386">
        <v>288.8</v>
      </c>
      <c r="Z386">
        <v>27.7</v>
      </c>
      <c r="AA386">
        <v>316.5</v>
      </c>
      <c r="AB386">
        <v>237.2</v>
      </c>
      <c r="AC386">
        <v>27.1</v>
      </c>
      <c r="AD386">
        <v>3.95</v>
      </c>
      <c r="AE386">
        <v>7.5</v>
      </c>
      <c r="AF386">
        <v>522.70000000000005</v>
      </c>
      <c r="AG386">
        <v>0.12</v>
      </c>
      <c r="AH386">
        <v>239.1</v>
      </c>
      <c r="AI386">
        <v>23.1</v>
      </c>
      <c r="AJ386">
        <v>262.2</v>
      </c>
      <c r="AK386">
        <v>141.9</v>
      </c>
      <c r="AL386">
        <v>7.3</v>
      </c>
      <c r="AM386">
        <v>0.99</v>
      </c>
      <c r="AN386">
        <v>12.6</v>
      </c>
      <c r="AO386">
        <v>594.70000000000005</v>
      </c>
      <c r="AP386">
        <v>7.0000000000000007E-2</v>
      </c>
      <c r="AQ386">
        <v>142.4</v>
      </c>
      <c r="AR386">
        <v>30.3</v>
      </c>
      <c r="AS386">
        <v>172.8</v>
      </c>
      <c r="AT386">
        <v>513.70000000000005</v>
      </c>
      <c r="AU386">
        <v>47.5</v>
      </c>
      <c r="AV386">
        <v>6.82</v>
      </c>
      <c r="AW386">
        <v>27.3</v>
      </c>
      <c r="AX386">
        <v>1481.5</v>
      </c>
      <c r="AY386">
        <v>0.27</v>
      </c>
      <c r="AZ386">
        <v>516.9</v>
      </c>
      <c r="BA386">
        <v>71.5</v>
      </c>
      <c r="BB386">
        <v>588.4</v>
      </c>
      <c r="BC386">
        <v>14362534.6</v>
      </c>
      <c r="BD386">
        <v>1648.4</v>
      </c>
      <c r="BE386">
        <v>239.7</v>
      </c>
      <c r="BF386">
        <v>447558.2</v>
      </c>
      <c r="BG386">
        <v>31491.1</v>
      </c>
      <c r="BH386">
        <v>7.1</v>
      </c>
      <c r="BI386">
        <v>14477098.9</v>
      </c>
      <c r="BJ386">
        <v>1387936.9</v>
      </c>
      <c r="BK386">
        <v>15865035.9</v>
      </c>
      <c r="BL386">
        <v>0</v>
      </c>
      <c r="BM386">
        <v>16.86</v>
      </c>
      <c r="BN386">
        <v>8.8699999999999992</v>
      </c>
      <c r="BO386">
        <v>0</v>
      </c>
      <c r="BP386">
        <v>25.73</v>
      </c>
      <c r="BQ386">
        <v>17.98</v>
      </c>
      <c r="BR386">
        <v>9.67</v>
      </c>
      <c r="BS386">
        <v>0</v>
      </c>
      <c r="BT386">
        <v>27.65</v>
      </c>
      <c r="BU386">
        <v>50792016</v>
      </c>
      <c r="BV386">
        <v>35850480</v>
      </c>
      <c r="BW386">
        <v>100345.5</v>
      </c>
      <c r="BX386">
        <v>0</v>
      </c>
      <c r="BY386">
        <v>0</v>
      </c>
      <c r="BZ386">
        <v>0</v>
      </c>
      <c r="CA386">
        <v>13662566</v>
      </c>
      <c r="CB386">
        <v>0</v>
      </c>
      <c r="CC386">
        <v>0</v>
      </c>
      <c r="CD386">
        <v>59887.9</v>
      </c>
      <c r="CE386">
        <v>161960.79999999999</v>
      </c>
      <c r="CF386">
        <v>0</v>
      </c>
      <c r="CG386">
        <v>0</v>
      </c>
      <c r="CH386">
        <v>0</v>
      </c>
      <c r="CI386">
        <v>1016661.9</v>
      </c>
      <c r="CJ386">
        <v>0</v>
      </c>
      <c r="CK386">
        <v>0</v>
      </c>
      <c r="CL386">
        <v>0</v>
      </c>
      <c r="CM386">
        <v>0</v>
      </c>
      <c r="CN386">
        <v>197404.3</v>
      </c>
      <c r="CO386">
        <v>35593188</v>
      </c>
      <c r="CP386">
        <v>0</v>
      </c>
      <c r="CQ386">
        <v>73.5</v>
      </c>
      <c r="CR386">
        <v>0</v>
      </c>
      <c r="CS386">
        <v>0</v>
      </c>
      <c r="CT386">
        <v>5115.7</v>
      </c>
      <c r="CU386">
        <v>0</v>
      </c>
      <c r="CV386">
        <v>0</v>
      </c>
      <c r="CW386">
        <v>38.1</v>
      </c>
      <c r="CX386">
        <v>94</v>
      </c>
      <c r="CY386">
        <v>0</v>
      </c>
      <c r="CZ386">
        <v>0</v>
      </c>
      <c r="DA386">
        <v>0</v>
      </c>
      <c r="DB386">
        <v>307.10000000000002</v>
      </c>
      <c r="DC386">
        <v>0</v>
      </c>
      <c r="DD386">
        <v>0</v>
      </c>
      <c r="DE386">
        <v>0</v>
      </c>
      <c r="DF386">
        <v>0</v>
      </c>
      <c r="DG386">
        <v>92</v>
      </c>
      <c r="DH386">
        <v>0</v>
      </c>
      <c r="DI386">
        <v>9007.2000000000007</v>
      </c>
      <c r="DJ386">
        <v>294.10000000000002</v>
      </c>
      <c r="DK386">
        <v>0</v>
      </c>
      <c r="DL386">
        <v>0</v>
      </c>
      <c r="DM386">
        <v>0</v>
      </c>
      <c r="DN386">
        <v>0</v>
      </c>
      <c r="DO386">
        <v>0</v>
      </c>
      <c r="DP386">
        <v>0</v>
      </c>
      <c r="DQ386">
        <v>0</v>
      </c>
    </row>
    <row r="387" spans="1:121" x14ac:dyDescent="0.45">
      <c r="A387" t="s">
        <v>236</v>
      </c>
      <c r="B387">
        <v>2035</v>
      </c>
      <c r="C387">
        <v>25075690</v>
      </c>
      <c r="D387">
        <v>264338.5</v>
      </c>
      <c r="E387">
        <v>0</v>
      </c>
      <c r="F387">
        <v>1588943.4</v>
      </c>
      <c r="G387">
        <v>26928972.600000001</v>
      </c>
      <c r="H387">
        <v>24174029.300000001</v>
      </c>
      <c r="I387">
        <v>-31211666.199999999</v>
      </c>
      <c r="J387">
        <v>47599612</v>
      </c>
      <c r="K387">
        <v>91538330</v>
      </c>
      <c r="L387">
        <v>3.5900000000000001E-2</v>
      </c>
      <c r="M387">
        <v>5.3999999999999999E-2</v>
      </c>
      <c r="N387">
        <v>0.14349999999999999</v>
      </c>
      <c r="O387">
        <v>86891.73</v>
      </c>
      <c r="P387">
        <v>4625.3999999999996</v>
      </c>
      <c r="Q387">
        <v>0.83</v>
      </c>
      <c r="R387">
        <v>0.84</v>
      </c>
      <c r="S387">
        <v>176.6</v>
      </c>
      <c r="T387">
        <v>20.3</v>
      </c>
      <c r="U387">
        <v>2.95</v>
      </c>
      <c r="V387">
        <v>5.5</v>
      </c>
      <c r="W387">
        <v>386.3</v>
      </c>
      <c r="X387">
        <v>0.09</v>
      </c>
      <c r="Y387">
        <v>178</v>
      </c>
      <c r="Z387">
        <v>17</v>
      </c>
      <c r="AA387">
        <v>195</v>
      </c>
      <c r="AB387">
        <v>168.6</v>
      </c>
      <c r="AC387">
        <v>19.3</v>
      </c>
      <c r="AD387">
        <v>2.81</v>
      </c>
      <c r="AE387">
        <v>5.3</v>
      </c>
      <c r="AF387">
        <v>370</v>
      </c>
      <c r="AG387">
        <v>0.08</v>
      </c>
      <c r="AH387">
        <v>169.9</v>
      </c>
      <c r="AI387">
        <v>16.3</v>
      </c>
      <c r="AJ387">
        <v>186.2</v>
      </c>
      <c r="AK387">
        <v>159.1</v>
      </c>
      <c r="AL387">
        <v>6.2</v>
      </c>
      <c r="AM387">
        <v>0.8</v>
      </c>
      <c r="AN387">
        <v>16</v>
      </c>
      <c r="AO387">
        <v>729.9</v>
      </c>
      <c r="AP387">
        <v>7.0000000000000007E-2</v>
      </c>
      <c r="AQ387">
        <v>159.5</v>
      </c>
      <c r="AR387">
        <v>37.700000000000003</v>
      </c>
      <c r="AS387">
        <v>197.2</v>
      </c>
      <c r="AT387">
        <v>382</v>
      </c>
      <c r="AU387">
        <v>34.700000000000003</v>
      </c>
      <c r="AV387">
        <v>4.9800000000000004</v>
      </c>
      <c r="AW387">
        <v>20.9</v>
      </c>
      <c r="AX387">
        <v>1122</v>
      </c>
      <c r="AY387">
        <v>0.2</v>
      </c>
      <c r="AZ387">
        <v>384.4</v>
      </c>
      <c r="BA387">
        <v>54.3</v>
      </c>
      <c r="BB387">
        <v>438.8</v>
      </c>
      <c r="BC387">
        <v>12385396.699999999</v>
      </c>
      <c r="BD387">
        <v>1423.4</v>
      </c>
      <c r="BE387">
        <v>207</v>
      </c>
      <c r="BF387">
        <v>384192.1</v>
      </c>
      <c r="BG387">
        <v>27094.799999999999</v>
      </c>
      <c r="BH387">
        <v>6.1</v>
      </c>
      <c r="BI387">
        <v>12484329.5</v>
      </c>
      <c r="BJ387">
        <v>1193292.6000000001</v>
      </c>
      <c r="BK387">
        <v>13677622</v>
      </c>
      <c r="BL387">
        <v>0</v>
      </c>
      <c r="BM387">
        <v>12.25</v>
      </c>
      <c r="BN387">
        <v>12.87</v>
      </c>
      <c r="BO387">
        <v>0</v>
      </c>
      <c r="BP387">
        <v>25.12</v>
      </c>
      <c r="BQ387">
        <v>13.11</v>
      </c>
      <c r="BR387">
        <v>14.08</v>
      </c>
      <c r="BS387">
        <v>0</v>
      </c>
      <c r="BT387">
        <v>27.19</v>
      </c>
      <c r="BU387">
        <v>71221420</v>
      </c>
      <c r="BV387">
        <v>58140640</v>
      </c>
      <c r="BW387">
        <v>224438.1</v>
      </c>
      <c r="BX387">
        <v>0</v>
      </c>
      <c r="BY387">
        <v>0</v>
      </c>
      <c r="BZ387">
        <v>0</v>
      </c>
      <c r="CA387">
        <v>11834911</v>
      </c>
      <c r="CB387">
        <v>0</v>
      </c>
      <c r="CC387">
        <v>0</v>
      </c>
      <c r="CD387">
        <v>100199.4</v>
      </c>
      <c r="CE387">
        <v>84374.7</v>
      </c>
      <c r="CF387">
        <v>0</v>
      </c>
      <c r="CG387">
        <v>0</v>
      </c>
      <c r="CH387">
        <v>0</v>
      </c>
      <c r="CI387">
        <v>937057.9</v>
      </c>
      <c r="CJ387">
        <v>0</v>
      </c>
      <c r="CK387">
        <v>0</v>
      </c>
      <c r="CL387">
        <v>0</v>
      </c>
      <c r="CM387">
        <v>0</v>
      </c>
      <c r="CN387">
        <v>190379</v>
      </c>
      <c r="CO387">
        <v>57850060</v>
      </c>
      <c r="CP387">
        <v>0</v>
      </c>
      <c r="CQ387">
        <v>153.9</v>
      </c>
      <c r="CR387">
        <v>0</v>
      </c>
      <c r="CS387">
        <v>0</v>
      </c>
      <c r="CT387">
        <v>5115.7</v>
      </c>
      <c r="CU387">
        <v>0</v>
      </c>
      <c r="CV387">
        <v>0</v>
      </c>
      <c r="CW387">
        <v>65.5</v>
      </c>
      <c r="CX387">
        <v>94</v>
      </c>
      <c r="CY387">
        <v>0</v>
      </c>
      <c r="CZ387">
        <v>0</v>
      </c>
      <c r="DA387">
        <v>0</v>
      </c>
      <c r="DB387">
        <v>307.10000000000002</v>
      </c>
      <c r="DC387">
        <v>0</v>
      </c>
      <c r="DD387">
        <v>0</v>
      </c>
      <c r="DE387">
        <v>0</v>
      </c>
      <c r="DF387">
        <v>0</v>
      </c>
      <c r="DG387">
        <v>92</v>
      </c>
      <c r="DH387">
        <v>0</v>
      </c>
      <c r="DI387">
        <v>14831.5</v>
      </c>
      <c r="DJ387">
        <v>648.29999999999995</v>
      </c>
      <c r="DK387">
        <v>0</v>
      </c>
      <c r="DL387">
        <v>0</v>
      </c>
      <c r="DM387">
        <v>0</v>
      </c>
      <c r="DN387">
        <v>0</v>
      </c>
      <c r="DO387">
        <v>0</v>
      </c>
      <c r="DP387">
        <v>0</v>
      </c>
      <c r="DQ387">
        <v>0</v>
      </c>
    </row>
    <row r="388" spans="1:121" x14ac:dyDescent="0.45">
      <c r="A388" t="s">
        <v>236</v>
      </c>
      <c r="B388">
        <v>2040</v>
      </c>
      <c r="C388">
        <v>27620006</v>
      </c>
      <c r="D388">
        <v>558608</v>
      </c>
      <c r="E388">
        <v>0</v>
      </c>
      <c r="F388">
        <v>1713088.1</v>
      </c>
      <c r="G388">
        <v>29891703.5</v>
      </c>
      <c r="H388">
        <v>26626883.699999999</v>
      </c>
      <c r="I388">
        <v>-40834584.399999999</v>
      </c>
      <c r="J388">
        <v>49897124</v>
      </c>
      <c r="K388">
        <v>100085930</v>
      </c>
      <c r="L388">
        <v>3.5900000000000001E-2</v>
      </c>
      <c r="M388">
        <v>5.3999999999999999E-2</v>
      </c>
      <c r="N388">
        <v>0.14349999999999999</v>
      </c>
      <c r="O388">
        <v>85567.87</v>
      </c>
      <c r="P388">
        <v>5290.1</v>
      </c>
      <c r="Q388">
        <v>0.9</v>
      </c>
      <c r="R388">
        <v>0.89</v>
      </c>
      <c r="S388">
        <v>109.8</v>
      </c>
      <c r="T388">
        <v>12.6</v>
      </c>
      <c r="U388">
        <v>1.84</v>
      </c>
      <c r="V388">
        <v>3.4</v>
      </c>
      <c r="W388">
        <v>240</v>
      </c>
      <c r="X388">
        <v>0.05</v>
      </c>
      <c r="Y388">
        <v>110.6</v>
      </c>
      <c r="Z388">
        <v>10.6</v>
      </c>
      <c r="AA388">
        <v>121.2</v>
      </c>
      <c r="AB388">
        <v>112.7</v>
      </c>
      <c r="AC388">
        <v>12.9</v>
      </c>
      <c r="AD388">
        <v>1.88</v>
      </c>
      <c r="AE388">
        <v>3.5</v>
      </c>
      <c r="AF388">
        <v>247.3</v>
      </c>
      <c r="AG388">
        <v>0.06</v>
      </c>
      <c r="AH388">
        <v>113.6</v>
      </c>
      <c r="AI388">
        <v>10.9</v>
      </c>
      <c r="AJ388">
        <v>124.5</v>
      </c>
      <c r="AK388">
        <v>190.4</v>
      </c>
      <c r="AL388">
        <v>7.5</v>
      </c>
      <c r="AM388">
        <v>0.96</v>
      </c>
      <c r="AN388">
        <v>19.100000000000001</v>
      </c>
      <c r="AO388">
        <v>873.2</v>
      </c>
      <c r="AP388">
        <v>0.09</v>
      </c>
      <c r="AQ388">
        <v>190.9</v>
      </c>
      <c r="AR388">
        <v>45.2</v>
      </c>
      <c r="AS388">
        <v>236</v>
      </c>
      <c r="AT388">
        <v>329.2</v>
      </c>
      <c r="AU388">
        <v>29.8</v>
      </c>
      <c r="AV388">
        <v>4.2699999999999996</v>
      </c>
      <c r="AW388">
        <v>18.100000000000001</v>
      </c>
      <c r="AX388">
        <v>969.3</v>
      </c>
      <c r="AY388">
        <v>0.17</v>
      </c>
      <c r="AZ388">
        <v>331.3</v>
      </c>
      <c r="BA388">
        <v>47</v>
      </c>
      <c r="BB388">
        <v>378.3</v>
      </c>
      <c r="BC388">
        <v>8660767.8000000007</v>
      </c>
      <c r="BD388">
        <v>995.6</v>
      </c>
      <c r="BE388">
        <v>144.80000000000001</v>
      </c>
      <c r="BF388">
        <v>268413.59999999998</v>
      </c>
      <c r="BG388">
        <v>18938.2</v>
      </c>
      <c r="BH388">
        <v>4.3</v>
      </c>
      <c r="BI388">
        <v>8729968</v>
      </c>
      <c r="BJ388">
        <v>833944.1</v>
      </c>
      <c r="BK388">
        <v>9563912.0999999996</v>
      </c>
      <c r="BL388">
        <v>0</v>
      </c>
      <c r="BM388">
        <v>10.19</v>
      </c>
      <c r="BN388">
        <v>12.96</v>
      </c>
      <c r="BO388">
        <v>0</v>
      </c>
      <c r="BP388">
        <v>23.15</v>
      </c>
      <c r="BQ388">
        <v>10.95</v>
      </c>
      <c r="BR388">
        <v>14.31</v>
      </c>
      <c r="BS388">
        <v>0</v>
      </c>
      <c r="BT388">
        <v>25.26</v>
      </c>
      <c r="BU388">
        <v>80485770</v>
      </c>
      <c r="BV388">
        <v>70726290</v>
      </c>
      <c r="BW388">
        <v>478202.4</v>
      </c>
      <c r="BX388">
        <v>0</v>
      </c>
      <c r="BY388">
        <v>0</v>
      </c>
      <c r="BZ388">
        <v>0</v>
      </c>
      <c r="CA388">
        <v>8368886.5</v>
      </c>
      <c r="CB388">
        <v>0</v>
      </c>
      <c r="CC388">
        <v>0</v>
      </c>
      <c r="CD388">
        <v>147816.29999999999</v>
      </c>
      <c r="CE388">
        <v>49386</v>
      </c>
      <c r="CF388">
        <v>0</v>
      </c>
      <c r="CG388">
        <v>0</v>
      </c>
      <c r="CH388">
        <v>0</v>
      </c>
      <c r="CI388">
        <v>863009.2</v>
      </c>
      <c r="CJ388">
        <v>0</v>
      </c>
      <c r="CK388">
        <v>0</v>
      </c>
      <c r="CL388">
        <v>0</v>
      </c>
      <c r="CM388">
        <v>0</v>
      </c>
      <c r="CN388">
        <v>181684.6</v>
      </c>
      <c r="CO388">
        <v>70396780</v>
      </c>
      <c r="CP388">
        <v>0</v>
      </c>
      <c r="CQ388">
        <v>481.8</v>
      </c>
      <c r="CR388">
        <v>0</v>
      </c>
      <c r="CS388">
        <v>0</v>
      </c>
      <c r="CT388">
        <v>4889.5</v>
      </c>
      <c r="CU388">
        <v>0</v>
      </c>
      <c r="CV388">
        <v>0</v>
      </c>
      <c r="CW388">
        <v>97.9</v>
      </c>
      <c r="CX388">
        <v>94</v>
      </c>
      <c r="CY388">
        <v>0</v>
      </c>
      <c r="CZ388">
        <v>0</v>
      </c>
      <c r="DA388">
        <v>0</v>
      </c>
      <c r="DB388">
        <v>307.10000000000002</v>
      </c>
      <c r="DC388">
        <v>0</v>
      </c>
      <c r="DD388">
        <v>0</v>
      </c>
      <c r="DE388">
        <v>0</v>
      </c>
      <c r="DF388">
        <v>0</v>
      </c>
      <c r="DG388">
        <v>92</v>
      </c>
      <c r="DH388">
        <v>0</v>
      </c>
      <c r="DI388">
        <v>18418</v>
      </c>
      <c r="DJ388">
        <v>1378.8</v>
      </c>
      <c r="DK388">
        <v>0</v>
      </c>
      <c r="DL388">
        <v>0</v>
      </c>
      <c r="DM388">
        <v>0</v>
      </c>
      <c r="DN388">
        <v>0</v>
      </c>
      <c r="DO388">
        <v>0</v>
      </c>
      <c r="DP388">
        <v>0</v>
      </c>
      <c r="DQ388">
        <v>0</v>
      </c>
    </row>
    <row r="389" spans="1:121" x14ac:dyDescent="0.45">
      <c r="A389" t="s">
        <v>236</v>
      </c>
      <c r="B389">
        <v>2045</v>
      </c>
      <c r="C389">
        <v>30081820</v>
      </c>
      <c r="D389">
        <v>909584.6</v>
      </c>
      <c r="E389">
        <v>0</v>
      </c>
      <c r="F389">
        <v>1976943.4</v>
      </c>
      <c r="G389">
        <v>32968348.899999999</v>
      </c>
      <c r="H389">
        <v>29000188</v>
      </c>
      <c r="I389">
        <v>-64421804.899999999</v>
      </c>
      <c r="J389">
        <v>52669630</v>
      </c>
      <c r="K389">
        <v>123043600</v>
      </c>
      <c r="L389">
        <v>3.5900000000000001E-2</v>
      </c>
      <c r="M389">
        <v>5.3999999999999999E-2</v>
      </c>
      <c r="N389">
        <v>0.14349999999999999</v>
      </c>
      <c r="O389">
        <v>87740.42</v>
      </c>
      <c r="P389">
        <v>5856.5</v>
      </c>
      <c r="Q389">
        <v>0.95</v>
      </c>
      <c r="R389">
        <v>0.95</v>
      </c>
      <c r="S389">
        <v>50.1</v>
      </c>
      <c r="T389">
        <v>5.8</v>
      </c>
      <c r="U389">
        <v>0.84</v>
      </c>
      <c r="V389">
        <v>1.5</v>
      </c>
      <c r="W389">
        <v>109.5</v>
      </c>
      <c r="X389">
        <v>0.02</v>
      </c>
      <c r="Y389">
        <v>50.5</v>
      </c>
      <c r="Z389">
        <v>4.8</v>
      </c>
      <c r="AA389">
        <v>55.3</v>
      </c>
      <c r="AB389">
        <v>57.9</v>
      </c>
      <c r="AC389">
        <v>6.6</v>
      </c>
      <c r="AD389">
        <v>0.97</v>
      </c>
      <c r="AE389">
        <v>1.8</v>
      </c>
      <c r="AF389">
        <v>126.9</v>
      </c>
      <c r="AG389">
        <v>0.03</v>
      </c>
      <c r="AH389">
        <v>58.4</v>
      </c>
      <c r="AI389">
        <v>5.6</v>
      </c>
      <c r="AJ389">
        <v>64</v>
      </c>
      <c r="AK389">
        <v>189.4</v>
      </c>
      <c r="AL389">
        <v>8.1</v>
      </c>
      <c r="AM389">
        <v>1.05</v>
      </c>
      <c r="AN389">
        <v>18.5</v>
      </c>
      <c r="AO389">
        <v>848.4</v>
      </c>
      <c r="AP389">
        <v>0.09</v>
      </c>
      <c r="AQ389">
        <v>189.9</v>
      </c>
      <c r="AR389">
        <v>43.8</v>
      </c>
      <c r="AS389">
        <v>233.7</v>
      </c>
      <c r="AT389">
        <v>233.5</v>
      </c>
      <c r="AU389">
        <v>21.1</v>
      </c>
      <c r="AV389">
        <v>3.03</v>
      </c>
      <c r="AW389">
        <v>12.9</v>
      </c>
      <c r="AX389">
        <v>686.9</v>
      </c>
      <c r="AY389">
        <v>0.12</v>
      </c>
      <c r="AZ389">
        <v>235</v>
      </c>
      <c r="BA389">
        <v>33.5</v>
      </c>
      <c r="BB389">
        <v>268.39999999999998</v>
      </c>
      <c r="BC389">
        <v>5084790.7</v>
      </c>
      <c r="BD389">
        <v>585</v>
      </c>
      <c r="BE389">
        <v>85.1</v>
      </c>
      <c r="BF389">
        <v>157201</v>
      </c>
      <c r="BG389">
        <v>11105.2</v>
      </c>
      <c r="BH389">
        <v>2.5</v>
      </c>
      <c r="BI389">
        <v>5125449.2</v>
      </c>
      <c r="BJ389">
        <v>488825.59999999998</v>
      </c>
      <c r="BK389">
        <v>5614274.7999999998</v>
      </c>
      <c r="BL389">
        <v>0</v>
      </c>
      <c r="BM389">
        <v>7.2</v>
      </c>
      <c r="BN389">
        <v>13.13</v>
      </c>
      <c r="BO389">
        <v>0</v>
      </c>
      <c r="BP389">
        <v>20.329999999999998</v>
      </c>
      <c r="BQ389">
        <v>7.76</v>
      </c>
      <c r="BR389">
        <v>14.67</v>
      </c>
      <c r="BS389">
        <v>0</v>
      </c>
      <c r="BT389">
        <v>22.42</v>
      </c>
      <c r="BU389">
        <v>103967770</v>
      </c>
      <c r="BV389">
        <v>97390150</v>
      </c>
      <c r="BW389">
        <v>778059.8</v>
      </c>
      <c r="BX389">
        <v>0</v>
      </c>
      <c r="BY389">
        <v>0</v>
      </c>
      <c r="BZ389">
        <v>0</v>
      </c>
      <c r="CA389">
        <v>4978815</v>
      </c>
      <c r="CB389">
        <v>0</v>
      </c>
      <c r="CC389">
        <v>0</v>
      </c>
      <c r="CD389">
        <v>206666.1</v>
      </c>
      <c r="CE389">
        <v>17038.400000000001</v>
      </c>
      <c r="CF389">
        <v>0</v>
      </c>
      <c r="CG389">
        <v>0</v>
      </c>
      <c r="CH389">
        <v>0</v>
      </c>
      <c r="CI389">
        <v>803701.9</v>
      </c>
      <c r="CJ389">
        <v>0</v>
      </c>
      <c r="CK389">
        <v>0</v>
      </c>
      <c r="CL389">
        <v>0</v>
      </c>
      <c r="CM389">
        <v>0</v>
      </c>
      <c r="CN389">
        <v>175307.6</v>
      </c>
      <c r="CO389">
        <v>97008184</v>
      </c>
      <c r="CP389">
        <v>0</v>
      </c>
      <c r="CQ389">
        <v>835.9</v>
      </c>
      <c r="CR389">
        <v>0</v>
      </c>
      <c r="CS389">
        <v>0</v>
      </c>
      <c r="CT389">
        <v>4688.5</v>
      </c>
      <c r="CU389">
        <v>0</v>
      </c>
      <c r="CV389">
        <v>0</v>
      </c>
      <c r="CW389">
        <v>140.1</v>
      </c>
      <c r="CX389">
        <v>94</v>
      </c>
      <c r="CY389">
        <v>0</v>
      </c>
      <c r="CZ389">
        <v>0</v>
      </c>
      <c r="DA389">
        <v>0</v>
      </c>
      <c r="DB389">
        <v>307.10000000000002</v>
      </c>
      <c r="DC389">
        <v>0</v>
      </c>
      <c r="DD389">
        <v>0</v>
      </c>
      <c r="DE389">
        <v>0</v>
      </c>
      <c r="DF389">
        <v>0</v>
      </c>
      <c r="DG389">
        <v>92</v>
      </c>
      <c r="DH389">
        <v>0</v>
      </c>
      <c r="DI389">
        <v>32770.9</v>
      </c>
      <c r="DJ389">
        <v>2556.4</v>
      </c>
      <c r="DK389">
        <v>0</v>
      </c>
      <c r="DL389">
        <v>0</v>
      </c>
      <c r="DM389">
        <v>0</v>
      </c>
      <c r="DN389">
        <v>0</v>
      </c>
      <c r="DO389">
        <v>0</v>
      </c>
      <c r="DP389">
        <v>0</v>
      </c>
      <c r="DQ389">
        <v>0</v>
      </c>
    </row>
    <row r="390" spans="1:121" x14ac:dyDescent="0.45">
      <c r="A390" t="s">
        <v>236</v>
      </c>
      <c r="B390">
        <v>2050</v>
      </c>
      <c r="C390">
        <v>32508412</v>
      </c>
      <c r="D390">
        <v>918118.5</v>
      </c>
      <c r="E390">
        <v>0</v>
      </c>
      <c r="F390">
        <v>2021201.1</v>
      </c>
      <c r="G390">
        <v>35447733.399999999</v>
      </c>
      <c r="H390">
        <v>31339520.800000001</v>
      </c>
      <c r="I390">
        <v>-68145207.5</v>
      </c>
      <c r="J390">
        <v>54180890</v>
      </c>
      <c r="K390">
        <v>127417540</v>
      </c>
      <c r="L390">
        <v>3.5900000000000001E-2</v>
      </c>
      <c r="M390">
        <v>5.3999999999999999E-2</v>
      </c>
      <c r="N390">
        <v>0.14349999999999999</v>
      </c>
      <c r="O390">
        <v>89351.97</v>
      </c>
      <c r="P390">
        <v>6372.5</v>
      </c>
      <c r="Q390">
        <v>0.96</v>
      </c>
      <c r="R390">
        <v>0.95</v>
      </c>
      <c r="S390">
        <v>38.4</v>
      </c>
      <c r="T390">
        <v>4.4000000000000004</v>
      </c>
      <c r="U390">
        <v>0.64</v>
      </c>
      <c r="V390">
        <v>1.2</v>
      </c>
      <c r="W390">
        <v>84.1</v>
      </c>
      <c r="X390">
        <v>0.02</v>
      </c>
      <c r="Y390">
        <v>38.700000000000003</v>
      </c>
      <c r="Z390">
        <v>3.7</v>
      </c>
      <c r="AA390">
        <v>42.4</v>
      </c>
      <c r="AB390">
        <v>48.9</v>
      </c>
      <c r="AC390">
        <v>5.6</v>
      </c>
      <c r="AD390">
        <v>0.81</v>
      </c>
      <c r="AE390">
        <v>1.5</v>
      </c>
      <c r="AF390">
        <v>108</v>
      </c>
      <c r="AG390">
        <v>0.02</v>
      </c>
      <c r="AH390">
        <v>49.3</v>
      </c>
      <c r="AI390">
        <v>4.8</v>
      </c>
      <c r="AJ390">
        <v>54</v>
      </c>
      <c r="AK390">
        <v>203.2</v>
      </c>
      <c r="AL390">
        <v>9.4</v>
      </c>
      <c r="AM390">
        <v>1.24</v>
      </c>
      <c r="AN390">
        <v>19.2</v>
      </c>
      <c r="AO390">
        <v>886.7</v>
      </c>
      <c r="AP390">
        <v>0.1</v>
      </c>
      <c r="AQ390">
        <v>203.8</v>
      </c>
      <c r="AR390">
        <v>45.6</v>
      </c>
      <c r="AS390">
        <v>249.4</v>
      </c>
      <c r="AT390">
        <v>225.3</v>
      </c>
      <c r="AU390">
        <v>18.100000000000001</v>
      </c>
      <c r="AV390">
        <v>2.57</v>
      </c>
      <c r="AW390">
        <v>14.5</v>
      </c>
      <c r="AX390">
        <v>736.8</v>
      </c>
      <c r="AY390">
        <v>0.12</v>
      </c>
      <c r="AZ390">
        <v>226.5</v>
      </c>
      <c r="BA390">
        <v>36.4</v>
      </c>
      <c r="BB390">
        <v>263</v>
      </c>
      <c r="BC390">
        <v>4107030.3</v>
      </c>
      <c r="BD390">
        <v>471.5</v>
      </c>
      <c r="BE390">
        <v>68.599999999999994</v>
      </c>
      <c r="BF390">
        <v>127827.5</v>
      </c>
      <c r="BG390">
        <v>8999.7000000000007</v>
      </c>
      <c r="BH390">
        <v>2</v>
      </c>
      <c r="BI390">
        <v>4139802.7</v>
      </c>
      <c r="BJ390">
        <v>396572.9</v>
      </c>
      <c r="BK390">
        <v>4536375.7</v>
      </c>
      <c r="BL390">
        <v>0</v>
      </c>
      <c r="BM390">
        <v>7.94</v>
      </c>
      <c r="BN390">
        <v>13.56</v>
      </c>
      <c r="BO390">
        <v>0</v>
      </c>
      <c r="BP390">
        <v>21.5</v>
      </c>
      <c r="BQ390">
        <v>8.5500000000000007</v>
      </c>
      <c r="BR390">
        <v>15.15</v>
      </c>
      <c r="BS390">
        <v>0</v>
      </c>
      <c r="BT390">
        <v>23.7</v>
      </c>
      <c r="BU390">
        <v>109294616</v>
      </c>
      <c r="BV390">
        <v>103592940</v>
      </c>
      <c r="BW390">
        <v>773885</v>
      </c>
      <c r="BX390">
        <v>0</v>
      </c>
      <c r="BY390">
        <v>0</v>
      </c>
      <c r="BZ390">
        <v>0</v>
      </c>
      <c r="CA390">
        <v>4067084.5</v>
      </c>
      <c r="CB390">
        <v>0</v>
      </c>
      <c r="CC390">
        <v>0</v>
      </c>
      <c r="CD390">
        <v>270323.8</v>
      </c>
      <c r="CE390">
        <v>39461.699999999997</v>
      </c>
      <c r="CF390">
        <v>0</v>
      </c>
      <c r="CG390">
        <v>1072.3</v>
      </c>
      <c r="CH390">
        <v>0</v>
      </c>
      <c r="CI390">
        <v>820169.4</v>
      </c>
      <c r="CJ390">
        <v>0</v>
      </c>
      <c r="CK390">
        <v>0</v>
      </c>
      <c r="CL390">
        <v>0</v>
      </c>
      <c r="CM390">
        <v>0</v>
      </c>
      <c r="CN390">
        <v>178270.7</v>
      </c>
      <c r="CO390">
        <v>103144344</v>
      </c>
      <c r="CP390">
        <v>0</v>
      </c>
      <c r="CQ390">
        <v>804.8</v>
      </c>
      <c r="CR390">
        <v>0</v>
      </c>
      <c r="CS390">
        <v>0</v>
      </c>
      <c r="CT390">
        <v>3144.6</v>
      </c>
      <c r="CU390">
        <v>0</v>
      </c>
      <c r="CV390">
        <v>0</v>
      </c>
      <c r="CW390">
        <v>193.1</v>
      </c>
      <c r="CX390">
        <v>94</v>
      </c>
      <c r="CY390">
        <v>0</v>
      </c>
      <c r="CZ390">
        <v>94.8</v>
      </c>
      <c r="DA390">
        <v>0</v>
      </c>
      <c r="DB390">
        <v>307.10000000000002</v>
      </c>
      <c r="DC390">
        <v>0</v>
      </c>
      <c r="DD390">
        <v>0</v>
      </c>
      <c r="DE390">
        <v>0</v>
      </c>
      <c r="DF390">
        <v>0</v>
      </c>
      <c r="DG390">
        <v>65.7</v>
      </c>
      <c r="DH390">
        <v>0</v>
      </c>
      <c r="DI390">
        <v>33654.5</v>
      </c>
      <c r="DJ390">
        <v>2396.6999999999998</v>
      </c>
      <c r="DK390">
        <v>0</v>
      </c>
      <c r="DL390">
        <v>0</v>
      </c>
      <c r="DM390">
        <v>0</v>
      </c>
      <c r="DN390">
        <v>0</v>
      </c>
      <c r="DO390">
        <v>0</v>
      </c>
      <c r="DP390">
        <v>0</v>
      </c>
      <c r="DQ390">
        <v>0</v>
      </c>
    </row>
    <row r="392" spans="1:121" x14ac:dyDescent="0.45">
      <c r="A392" s="4" t="s">
        <v>2055</v>
      </c>
    </row>
    <row r="393" spans="1:121" ht="409.5" x14ac:dyDescent="0.45">
      <c r="A393" s="7" t="s">
        <v>2056</v>
      </c>
      <c r="B393" s="8" t="s">
        <v>2057</v>
      </c>
    </row>
    <row r="394" spans="1:121" ht="114" x14ac:dyDescent="0.45">
      <c r="A394" s="7" t="s">
        <v>2058</v>
      </c>
      <c r="B394" s="8" t="s">
        <v>2059</v>
      </c>
    </row>
    <row r="395" spans="1:121" ht="185.25" x14ac:dyDescent="0.45">
      <c r="A395" s="7" t="s">
        <v>2060</v>
      </c>
      <c r="B395" s="8" t="s">
        <v>2061</v>
      </c>
    </row>
    <row r="396" spans="1:121" ht="171" x14ac:dyDescent="0.45">
      <c r="A396" s="7" t="s">
        <v>2062</v>
      </c>
      <c r="B396" s="8" t="s">
        <v>2063</v>
      </c>
    </row>
    <row r="397" spans="1:121" ht="342" x14ac:dyDescent="0.45">
      <c r="A397" s="7" t="s">
        <v>2064</v>
      </c>
      <c r="B397" s="8" t="s">
        <v>2065</v>
      </c>
    </row>
    <row r="398" spans="1:121" ht="409.5" x14ac:dyDescent="0.45">
      <c r="A398" s="7" t="s">
        <v>2066</v>
      </c>
      <c r="B398" s="8" t="s">
        <v>2067</v>
      </c>
    </row>
    <row r="399" spans="1:121" ht="242.25" x14ac:dyDescent="0.45">
      <c r="A399" s="7" t="s">
        <v>2068</v>
      </c>
      <c r="B399" s="8" t="s">
        <v>2069</v>
      </c>
    </row>
    <row r="400" spans="1:121" ht="409.5" x14ac:dyDescent="0.45">
      <c r="A400" s="7" t="s">
        <v>31</v>
      </c>
      <c r="B400" s="8" t="s">
        <v>2070</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E330"/>
  <sheetViews>
    <sheetView workbookViewId="0">
      <pane xSplit="1" ySplit="6" topLeftCell="B7" activePane="bottomRight" state="frozen"/>
      <selection pane="topRight"/>
      <selection pane="bottomLeft"/>
      <selection pane="bottomRight"/>
    </sheetView>
  </sheetViews>
  <sheetFormatPr defaultRowHeight="14.25" x14ac:dyDescent="0.45"/>
  <cols>
    <col min="1" max="1" width="74" customWidth="1"/>
    <col min="2" max="2" width="15" customWidth="1"/>
    <col min="3" max="31" width="11" customWidth="1"/>
  </cols>
  <sheetData>
    <row r="1" spans="1:2" ht="16.899999999999999" x14ac:dyDescent="0.5">
      <c r="A1" s="12" t="s">
        <v>2071</v>
      </c>
    </row>
    <row r="2" spans="1:2" x14ac:dyDescent="0.45">
      <c r="A2" s="13" t="s">
        <v>2072</v>
      </c>
    </row>
    <row r="4" spans="1:2" x14ac:dyDescent="0.45">
      <c r="A4" s="14" t="s">
        <v>2073</v>
      </c>
    </row>
    <row r="5" spans="1:2" x14ac:dyDescent="0.45">
      <c r="A5" s="13" t="s">
        <v>2074</v>
      </c>
    </row>
    <row r="6" spans="1:2" x14ac:dyDescent="0.45">
      <c r="A6" s="4" t="s">
        <v>2075</v>
      </c>
      <c r="B6" s="4" t="s">
        <v>2076</v>
      </c>
    </row>
    <row r="7" spans="1:2" x14ac:dyDescent="0.45">
      <c r="A7" t="s">
        <v>2077</v>
      </c>
      <c r="B7" s="11">
        <f>MAX(EIA_861M_Net_Metering!$A$5:$A$1744)</f>
        <v>2024</v>
      </c>
    </row>
    <row r="8" spans="1:2" x14ac:dyDescent="0.45">
      <c r="A8" t="s">
        <v>2078</v>
      </c>
      <c r="B8" s="11">
        <f>SUMPRODUCT(MAX((EIA_861M_Net_Metering!$A$5:$A$1744=$B$7)*EIA_861M_Net_Metering!$B$5:$B$1744))</f>
        <v>5</v>
      </c>
    </row>
    <row r="9" spans="1:2" x14ac:dyDescent="0.45">
      <c r="A9" t="s">
        <v>2079</v>
      </c>
      <c r="B9" s="15">
        <f>INDEX(Keys!$C:$C, MATCH("dc_to_ac_derate", Keys!$B:$B, 0))</f>
        <v>0.83299999999999996</v>
      </c>
    </row>
    <row r="10" spans="1:2" x14ac:dyDescent="0.45">
      <c r="A10" t="s">
        <v>2080</v>
      </c>
      <c r="B10" s="16">
        <f>INDEX(Keys!$C:$C, MATCH("headroom_f", Keys!$B:$B, 0))</f>
        <v>0.30549999999999999</v>
      </c>
    </row>
    <row r="11" spans="1:2" x14ac:dyDescent="0.45">
      <c r="A11" t="s">
        <v>2081</v>
      </c>
      <c r="B11" s="11">
        <f>INDEX(Keys!$C:$C, MATCH("gw_to_mw", Keys!$B:$B, 0))</f>
        <v>1000</v>
      </c>
    </row>
    <row r="12" spans="1:2" x14ac:dyDescent="0.45">
      <c r="A12" t="s">
        <v>2082</v>
      </c>
      <c r="B12" s="16">
        <f>INDEX(Keys!$C:$C, MATCH("ceiling_floor_margin", Keys!$B:$B, 0))</f>
        <v>1.0001</v>
      </c>
    </row>
    <row r="13" spans="1:2" x14ac:dyDescent="0.45">
      <c r="A13" t="s">
        <v>2083</v>
      </c>
      <c r="B13" s="17">
        <f>INDEX(Keys!$C:$C, MATCH("pct_to_fraction", Keys!$B:$B, 0))</f>
        <v>0.01</v>
      </c>
    </row>
    <row r="14" spans="1:2" x14ac:dyDescent="0.45">
      <c r="A14" t="s">
        <v>2084</v>
      </c>
      <c r="B14" s="15">
        <f>INDEX(Keys!$C:$C, MATCH("min_plausible_cf", Keys!$B:$B, 0))</f>
        <v>0.08</v>
      </c>
    </row>
    <row r="15" spans="1:2" x14ac:dyDescent="0.45">
      <c r="A15" t="s">
        <v>2085</v>
      </c>
      <c r="B15" s="11">
        <f>INDEX(Keys!$C:$C, MATCH("hours_per_year", Keys!$B:$B, 0))</f>
        <v>8760</v>
      </c>
    </row>
    <row r="16" spans="1:2" x14ac:dyDescent="0.45">
      <c r="A16" t="s">
        <v>2086</v>
      </c>
      <c r="B16" s="11">
        <f>INDEX(Keys!$C:$C, MATCH("gwh_to_mwh", Keys!$B:$B, 0))</f>
        <v>1000</v>
      </c>
    </row>
    <row r="17" spans="1:31" x14ac:dyDescent="0.45">
      <c r="A17" t="s">
        <v>2087</v>
      </c>
      <c r="B17" s="11">
        <f>INDEX(Keys!$C:$C, MATCH("dpv_period", Keys!$B:$B, 0))</f>
        <v>2024</v>
      </c>
    </row>
    <row r="18" spans="1:31" x14ac:dyDescent="0.45">
      <c r="A18" t="s">
        <v>2088</v>
      </c>
      <c r="B18" s="11">
        <f>INDEX(Keys!$C:$C, MATCH("dpv_sector_res", Keys!$B:$B, 0))</f>
        <v>8</v>
      </c>
    </row>
    <row r="19" spans="1:31" x14ac:dyDescent="0.45">
      <c r="A19" t="s">
        <v>2089</v>
      </c>
      <c r="B19" s="11">
        <f>INDEX(Keys!$C:$C, MATCH("dpv_sector_com", Keys!$B:$B, 0))</f>
        <v>96</v>
      </c>
    </row>
    <row r="20" spans="1:31" x14ac:dyDescent="0.45">
      <c r="A20" t="s">
        <v>2090</v>
      </c>
      <c r="B20" s="11">
        <f>INDEX(Keys!$C:$C, MATCH("dpv_sector_ind", Keys!$B:$B, 0))</f>
        <v>97</v>
      </c>
    </row>
    <row r="21" spans="1:31" x14ac:dyDescent="0.45">
      <c r="A21" t="s">
        <v>2091</v>
      </c>
      <c r="B21" s="11">
        <f>INDEX(Keys!$C:$C, MATCH("aeo_base_year", Keys!$B:$B, 0))</f>
        <v>2025</v>
      </c>
    </row>
    <row r="22" spans="1:31" x14ac:dyDescent="0.45">
      <c r="A22" t="s">
        <v>2092</v>
      </c>
      <c r="B22" s="11">
        <f>MATCH(INDEX(Keys!$C:$C, MATCH("t4_own_generation", Keys!$B:$B, 0)), AEO_T4_national!$A$1:$A$174, 0)</f>
        <v>47</v>
      </c>
    </row>
    <row r="23" spans="1:31" x14ac:dyDescent="0.45">
      <c r="A23" t="s">
        <v>2093</v>
      </c>
      <c r="B23" s="11">
        <f>MATCH(INDEX(Keys!$C:$C, MATCH("t5_own_generation", Keys!$B:$B, 0)), AEO_T5_national!$A$1:$A$153, 0)</f>
        <v>38</v>
      </c>
    </row>
    <row r="25" spans="1:31" x14ac:dyDescent="0.45">
      <c r="A25" s="14" t="s">
        <v>2094</v>
      </c>
    </row>
    <row r="26" spans="1:31" x14ac:dyDescent="0.45">
      <c r="A26" s="13" t="s">
        <v>2095</v>
      </c>
    </row>
    <row r="27" spans="1:31" x14ac:dyDescent="0.45">
      <c r="A27" s="4" t="s">
        <v>23</v>
      </c>
      <c r="B27" s="10">
        <v>2021</v>
      </c>
      <c r="C27" s="10">
        <v>2022</v>
      </c>
      <c r="D27" s="10">
        <v>2023</v>
      </c>
      <c r="E27" s="10">
        <v>2024</v>
      </c>
      <c r="F27" s="10">
        <v>2025</v>
      </c>
      <c r="G27" s="10">
        <v>2026</v>
      </c>
      <c r="H27" s="10">
        <v>2027</v>
      </c>
      <c r="I27" s="10">
        <v>2028</v>
      </c>
      <c r="J27" s="10">
        <v>2029</v>
      </c>
      <c r="K27" s="10">
        <v>2030</v>
      </c>
      <c r="L27" s="10">
        <v>2031</v>
      </c>
      <c r="M27" s="10">
        <v>2032</v>
      </c>
      <c r="N27" s="10">
        <v>2033</v>
      </c>
      <c r="O27" s="10">
        <v>2034</v>
      </c>
      <c r="P27" s="10">
        <v>2035</v>
      </c>
      <c r="Q27" s="10">
        <v>2036</v>
      </c>
      <c r="R27" s="10">
        <v>2037</v>
      </c>
      <c r="S27" s="10">
        <v>2038</v>
      </c>
      <c r="T27" s="10">
        <v>2039</v>
      </c>
      <c r="U27" s="10">
        <v>2040</v>
      </c>
      <c r="V27" s="10">
        <v>2041</v>
      </c>
      <c r="W27" s="10">
        <v>2042</v>
      </c>
      <c r="X27" s="10">
        <v>2043</v>
      </c>
      <c r="Y27" s="10">
        <v>2044</v>
      </c>
      <c r="Z27" s="10">
        <v>2045</v>
      </c>
      <c r="AA27" s="10">
        <v>2046</v>
      </c>
      <c r="AB27" s="10">
        <v>2047</v>
      </c>
      <c r="AC27" s="10">
        <v>2048</v>
      </c>
      <c r="AD27" s="10">
        <v>2049</v>
      </c>
      <c r="AE27" s="10">
        <v>2050</v>
      </c>
    </row>
    <row r="28" spans="1:31" x14ac:dyDescent="0.45">
      <c r="A28" t="s">
        <v>2096</v>
      </c>
      <c r="B28" t="str">
        <f>IF(B$27 &lt; $B$21, "", MATCH(B$27, AEO_T4_national!$C$10:$AB$10, 0))</f>
        <v/>
      </c>
      <c r="C28" t="str">
        <f>IF(C$27 &lt; $B$21, "", MATCH(C$27, AEO_T4_national!$C$10:$AB$10, 0))</f>
        <v/>
      </c>
      <c r="D28" t="str">
        <f>IF(D$27 &lt; $B$21, "", MATCH(D$27, AEO_T4_national!$C$10:$AB$10, 0))</f>
        <v/>
      </c>
      <c r="E28" t="str">
        <f>IF(E$27 &lt; $B$21, "", MATCH(E$27, AEO_T4_national!$C$10:$AB$10, 0))</f>
        <v/>
      </c>
      <c r="F28">
        <f>IF(F$27 &lt; $B$21, "", MATCH(F$27, AEO_T4_national!$C$10:$AB$10, 0))</f>
        <v>1</v>
      </c>
      <c r="G28">
        <f>IF(G$27 &lt; $B$21, "", MATCH(G$27, AEO_T4_national!$C$10:$AB$10, 0))</f>
        <v>2</v>
      </c>
      <c r="H28">
        <f>IF(H$27 &lt; $B$21, "", MATCH(H$27, AEO_T4_national!$C$10:$AB$10, 0))</f>
        <v>3</v>
      </c>
      <c r="I28">
        <f>IF(I$27 &lt; $B$21, "", MATCH(I$27, AEO_T4_national!$C$10:$AB$10, 0))</f>
        <v>4</v>
      </c>
      <c r="J28">
        <f>IF(J$27 &lt; $B$21, "", MATCH(J$27, AEO_T4_national!$C$10:$AB$10, 0))</f>
        <v>5</v>
      </c>
      <c r="K28">
        <f>IF(K$27 &lt; $B$21, "", MATCH(K$27, AEO_T4_national!$C$10:$AB$10, 0))</f>
        <v>6</v>
      </c>
      <c r="L28">
        <f>IF(L$27 &lt; $B$21, "", MATCH(L$27, AEO_T4_national!$C$10:$AB$10, 0))</f>
        <v>7</v>
      </c>
      <c r="M28">
        <f>IF(M$27 &lt; $B$21, "", MATCH(M$27, AEO_T4_national!$C$10:$AB$10, 0))</f>
        <v>8</v>
      </c>
      <c r="N28">
        <f>IF(N$27 &lt; $B$21, "", MATCH(N$27, AEO_T4_national!$C$10:$AB$10, 0))</f>
        <v>9</v>
      </c>
      <c r="O28">
        <f>IF(O$27 &lt; $B$21, "", MATCH(O$27, AEO_T4_national!$C$10:$AB$10, 0))</f>
        <v>10</v>
      </c>
      <c r="P28">
        <f>IF(P$27 &lt; $B$21, "", MATCH(P$27, AEO_T4_national!$C$10:$AB$10, 0))</f>
        <v>11</v>
      </c>
      <c r="Q28">
        <f>IF(Q$27 &lt; $B$21, "", MATCH(Q$27, AEO_T4_national!$C$10:$AB$10, 0))</f>
        <v>12</v>
      </c>
      <c r="R28">
        <f>IF(R$27 &lt; $B$21, "", MATCH(R$27, AEO_T4_national!$C$10:$AB$10, 0))</f>
        <v>13</v>
      </c>
      <c r="S28">
        <f>IF(S$27 &lt; $B$21, "", MATCH(S$27, AEO_T4_national!$C$10:$AB$10, 0))</f>
        <v>14</v>
      </c>
      <c r="T28">
        <f>IF(T$27 &lt; $B$21, "", MATCH(T$27, AEO_T4_national!$C$10:$AB$10, 0))</f>
        <v>15</v>
      </c>
      <c r="U28">
        <f>IF(U$27 &lt; $B$21, "", MATCH(U$27, AEO_T4_national!$C$10:$AB$10, 0))</f>
        <v>16</v>
      </c>
      <c r="V28">
        <f>IF(V$27 &lt; $B$21, "", MATCH(V$27, AEO_T4_national!$C$10:$AB$10, 0))</f>
        <v>17</v>
      </c>
      <c r="W28">
        <f>IF(W$27 &lt; $B$21, "", MATCH(W$27, AEO_T4_national!$C$10:$AB$10, 0))</f>
        <v>18</v>
      </c>
      <c r="X28">
        <f>IF(X$27 &lt; $B$21, "", MATCH(X$27, AEO_T4_national!$C$10:$AB$10, 0))</f>
        <v>19</v>
      </c>
      <c r="Y28">
        <f>IF(Y$27 &lt; $B$21, "", MATCH(Y$27, AEO_T4_national!$C$10:$AB$10, 0))</f>
        <v>20</v>
      </c>
      <c r="Z28">
        <f>IF(Z$27 &lt; $B$21, "", MATCH(Z$27, AEO_T4_national!$C$10:$AB$10, 0))</f>
        <v>21</v>
      </c>
      <c r="AA28">
        <f>IF(AA$27 &lt; $B$21, "", MATCH(AA$27, AEO_T4_national!$C$10:$AB$10, 0))</f>
        <v>22</v>
      </c>
      <c r="AB28">
        <f>IF(AB$27 &lt; $B$21, "", MATCH(AB$27, AEO_T4_national!$C$10:$AB$10, 0))</f>
        <v>23</v>
      </c>
      <c r="AC28">
        <f>IF(AC$27 &lt; $B$21, "", MATCH(AC$27, AEO_T4_national!$C$10:$AB$10, 0))</f>
        <v>24</v>
      </c>
      <c r="AD28">
        <f>IF(AD$27 &lt; $B$21, "", MATCH(AD$27, AEO_T4_national!$C$10:$AB$10, 0))</f>
        <v>25</v>
      </c>
      <c r="AE28">
        <f>IF(AE$27 &lt; $B$21, "", MATCH(AE$27, AEO_T4_national!$C$10:$AB$10, 0))</f>
        <v>26</v>
      </c>
    </row>
    <row r="29" spans="1:31" x14ac:dyDescent="0.45">
      <c r="A29" t="s">
        <v>2097</v>
      </c>
      <c r="B29" s="18" t="str">
        <f>IF(B$28="", "", INDEX(AEO_T4_national!$C$1:$AB$174, $B$22, B$28))</f>
        <v/>
      </c>
      <c r="C29" s="18" t="str">
        <f>IF(C$28="", "", INDEX(AEO_T4_national!$C$1:$AB$174, $B$22, C$28))</f>
        <v/>
      </c>
      <c r="D29" s="18" t="str">
        <f>IF(D$28="", "", INDEX(AEO_T4_national!$C$1:$AB$174, $B$22, D$28))</f>
        <v/>
      </c>
      <c r="E29" s="18" t="str">
        <f>IF(E$28="", "", INDEX(AEO_T4_national!$C$1:$AB$174, $B$22, E$28))</f>
        <v/>
      </c>
      <c r="F29" s="18">
        <f>IF(F$28="", "", INDEX(AEO_T4_national!$C$1:$AB$174, $B$22, F$28))</f>
        <v>0.18513305485248571</v>
      </c>
      <c r="G29" s="18">
        <f>IF(G$28="", "", INDEX(AEO_T4_national!$C$1:$AB$174, $B$22, G$28))</f>
        <v>0.19618113338947299</v>
      </c>
      <c r="H29" s="18">
        <f>IF(H$28="", "", INDEX(AEO_T4_national!$C$1:$AB$174, $B$22, H$28))</f>
        <v>0.20806993544101721</v>
      </c>
      <c r="I29" s="18">
        <f>IF(I$28="", "", INDEX(AEO_T4_national!$C$1:$AB$174, $B$22, I$28))</f>
        <v>0.2202898561954498</v>
      </c>
      <c r="J29" s="18">
        <f>IF(J$28="", "", INDEX(AEO_T4_national!$C$1:$AB$174, $B$22, J$28))</f>
        <v>0.23191364109516141</v>
      </c>
      <c r="K29" s="18">
        <f>IF(K$28="", "", INDEX(AEO_T4_national!$C$1:$AB$174, $B$22, K$28))</f>
        <v>0.24404700100421911</v>
      </c>
      <c r="L29" s="18">
        <f>IF(L$28="", "", INDEX(AEO_T4_national!$C$1:$AB$174, $B$22, L$28))</f>
        <v>0.25698700547218323</v>
      </c>
      <c r="M29" s="18">
        <f>IF(M$28="", "", INDEX(AEO_T4_national!$C$1:$AB$174, $B$22, M$28))</f>
        <v>0.26999360322952271</v>
      </c>
      <c r="N29" s="18">
        <f>IF(N$28="", "", INDEX(AEO_T4_national!$C$1:$AB$174, $B$22, N$28))</f>
        <v>0.28355693817138672</v>
      </c>
      <c r="O29" s="18">
        <f>IF(O$28="", "", INDEX(AEO_T4_national!$C$1:$AB$174, $B$22, O$28))</f>
        <v>0.29791304469108582</v>
      </c>
      <c r="P29" s="18">
        <f>IF(P$28="", "", INDEX(AEO_T4_national!$C$1:$AB$174, $B$22, P$28))</f>
        <v>0.31315085291862488</v>
      </c>
      <c r="Q29" s="18">
        <f>IF(Q$28="", "", INDEX(AEO_T4_national!$C$1:$AB$174, $B$22, Q$28))</f>
        <v>0.32913258671760559</v>
      </c>
      <c r="R29" s="18">
        <f>IF(R$28="", "", INDEX(AEO_T4_national!$C$1:$AB$174, $B$22, R$28))</f>
        <v>0.3461628258228302</v>
      </c>
      <c r="S29" s="18">
        <f>IF(S$28="", "", INDEX(AEO_T4_national!$C$1:$AB$174, $B$22, S$28))</f>
        <v>0.36398994922637939</v>
      </c>
      <c r="T29" s="18">
        <f>IF(T$28="", "", INDEX(AEO_T4_national!$C$1:$AB$174, $B$22, T$28))</f>
        <v>0.38263362646102911</v>
      </c>
      <c r="U29" s="18">
        <f>IF(U$28="", "", INDEX(AEO_T4_national!$C$1:$AB$174, $B$22, U$28))</f>
        <v>0.40191635489463812</v>
      </c>
      <c r="V29" s="18">
        <f>IF(V$28="", "", INDEX(AEO_T4_national!$C$1:$AB$174, $B$22, V$28))</f>
        <v>0.42191752791404719</v>
      </c>
      <c r="W29" s="18">
        <f>IF(W$28="", "", INDEX(AEO_T4_national!$C$1:$AB$174, $B$22, W$28))</f>
        <v>0.44253355264663702</v>
      </c>
      <c r="X29" s="18">
        <f>IF(X$28="", "", INDEX(AEO_T4_national!$C$1:$AB$174, $B$22, X$28))</f>
        <v>0.46366396546363831</v>
      </c>
      <c r="Y29" s="18">
        <f>IF(Y$28="", "", INDEX(AEO_T4_national!$C$1:$AB$174, $B$22, Y$28))</f>
        <v>0.48558345437049871</v>
      </c>
      <c r="Z29" s="18">
        <f>IF(Z$28="", "", INDEX(AEO_T4_national!$C$1:$AB$174, $B$22, Z$28))</f>
        <v>0.50805890560150146</v>
      </c>
      <c r="AA29" s="18">
        <f>IF(AA$28="", "", INDEX(AEO_T4_national!$C$1:$AB$174, $B$22, AA$28))</f>
        <v>0.53128021955490112</v>
      </c>
      <c r="AB29" s="18">
        <f>IF(AB$28="", "", INDEX(AEO_T4_national!$C$1:$AB$174, $B$22, AB$28))</f>
        <v>0.55522787570953369</v>
      </c>
      <c r="AC29" s="18">
        <f>IF(AC$28="", "", INDEX(AEO_T4_national!$C$1:$AB$174, $B$22, AC$28))</f>
        <v>0.58007967472076416</v>
      </c>
      <c r="AD29" s="18">
        <f>IF(AD$28="", "", INDEX(AEO_T4_national!$C$1:$AB$174, $B$22, AD$28))</f>
        <v>0.60541057586669922</v>
      </c>
      <c r="AE29" s="18">
        <f>IF(AE$28="", "", INDEX(AEO_T4_national!$C$1:$AB$174, $B$22, AE$28))</f>
        <v>0.63153308629989624</v>
      </c>
    </row>
    <row r="30" spans="1:31" x14ac:dyDescent="0.45">
      <c r="A30" t="s">
        <v>2098</v>
      </c>
      <c r="B30" s="18" t="str">
        <f>IF(B$28="", "", INDEX(AEO_T5_national!$C$1:$AB$153, $B$23, B$28))</f>
        <v/>
      </c>
      <c r="C30" s="18" t="str">
        <f>IF(C$28="", "", INDEX(AEO_T5_national!$C$1:$AB$153, $B$23, C$28))</f>
        <v/>
      </c>
      <c r="D30" s="18" t="str">
        <f>IF(D$28="", "", INDEX(AEO_T5_national!$C$1:$AB$153, $B$23, D$28))</f>
        <v/>
      </c>
      <c r="E30" s="18" t="str">
        <f>IF(E$28="", "", INDEX(AEO_T5_national!$C$1:$AB$153, $B$23, E$28))</f>
        <v/>
      </c>
      <c r="F30" s="18">
        <f>IF(F$28="", "", INDEX(AEO_T5_national!$C$1:$AB$153, $B$23, F$28))</f>
        <v>0.15950858592987061</v>
      </c>
      <c r="G30" s="18">
        <f>IF(G$28="", "", INDEX(AEO_T5_national!$C$1:$AB$153, $B$23, G$28))</f>
        <v>0.1786766201257706</v>
      </c>
      <c r="H30" s="18">
        <f>IF(H$28="", "", INDEX(AEO_T5_national!$C$1:$AB$153, $B$23, H$28))</f>
        <v>0.1948061287403107</v>
      </c>
      <c r="I30" s="18">
        <f>IF(I$28="", "", INDEX(AEO_T5_national!$C$1:$AB$153, $B$23, I$28))</f>
        <v>0.20256760716438291</v>
      </c>
      <c r="J30" s="18">
        <f>IF(J$28="", "", INDEX(AEO_T5_national!$C$1:$AB$153, $B$23, J$28))</f>
        <v>0.20727863907814029</v>
      </c>
      <c r="K30" s="18">
        <f>IF(K$28="", "", INDEX(AEO_T5_national!$C$1:$AB$153, $B$23, K$28))</f>
        <v>0.21264529228210449</v>
      </c>
      <c r="L30" s="18">
        <f>IF(L$28="", "", INDEX(AEO_T5_national!$C$1:$AB$153, $B$23, L$28))</f>
        <v>0.2167929410934448</v>
      </c>
      <c r="M30" s="18">
        <f>IF(M$28="", "", INDEX(AEO_T5_national!$C$1:$AB$153, $B$23, M$28))</f>
        <v>0.22007113695144651</v>
      </c>
      <c r="N30" s="18">
        <f>IF(N$28="", "", INDEX(AEO_T5_national!$C$1:$AB$153, $B$23, N$28))</f>
        <v>0.22375722229480741</v>
      </c>
      <c r="O30" s="18">
        <f>IF(O$28="", "", INDEX(AEO_T5_national!$C$1:$AB$153, $B$23, O$28))</f>
        <v>0.22935956716537481</v>
      </c>
      <c r="P30" s="18">
        <f>IF(P$28="", "", INDEX(AEO_T5_national!$C$1:$AB$153, $B$23, P$28))</f>
        <v>0.23388862609863281</v>
      </c>
      <c r="Q30" s="18">
        <f>IF(Q$28="", "", INDEX(AEO_T5_national!$C$1:$AB$153, $B$23, Q$28))</f>
        <v>0.23771291971206671</v>
      </c>
      <c r="R30" s="18">
        <f>IF(R$28="", "", INDEX(AEO_T5_national!$C$1:$AB$153, $B$23, R$28))</f>
        <v>0.24440619349479681</v>
      </c>
      <c r="S30" s="18">
        <f>IF(S$28="", "", INDEX(AEO_T5_national!$C$1:$AB$153, $B$23, S$28))</f>
        <v>0.25092688202857971</v>
      </c>
      <c r="T30" s="18">
        <f>IF(T$28="", "", INDEX(AEO_T5_national!$C$1:$AB$153, $B$23, T$28))</f>
        <v>0.25883272290229797</v>
      </c>
      <c r="U30" s="18">
        <f>IF(U$28="", "", INDEX(AEO_T5_national!$C$1:$AB$153, $B$23, U$28))</f>
        <v>0.26564681529998779</v>
      </c>
      <c r="V30" s="18">
        <f>IF(V$28="", "", INDEX(AEO_T5_national!$C$1:$AB$153, $B$23, V$28))</f>
        <v>0.26932963728904719</v>
      </c>
      <c r="W30" s="18">
        <f>IF(W$28="", "", INDEX(AEO_T5_national!$C$1:$AB$153, $B$23, W$28))</f>
        <v>0.27484393119812012</v>
      </c>
      <c r="X30" s="18">
        <f>IF(X$28="", "", INDEX(AEO_T5_national!$C$1:$AB$153, $B$23, X$28))</f>
        <v>0.27782019972801208</v>
      </c>
      <c r="Y30" s="18">
        <f>IF(Y$28="", "", INDEX(AEO_T5_national!$C$1:$AB$153, $B$23, Y$28))</f>
        <v>0.28117102384567261</v>
      </c>
      <c r="Z30" s="18">
        <f>IF(Z$28="", "", INDEX(AEO_T5_national!$C$1:$AB$153, $B$23, Z$28))</f>
        <v>0.28390690684318542</v>
      </c>
      <c r="AA30" s="18">
        <f>IF(AA$28="", "", INDEX(AEO_T5_national!$C$1:$AB$153, $B$23, AA$28))</f>
        <v>0.28815773129463201</v>
      </c>
      <c r="AB30" s="18">
        <f>IF(AB$28="", "", INDEX(AEO_T5_national!$C$1:$AB$153, $B$23, AB$28))</f>
        <v>0.29341936111450201</v>
      </c>
      <c r="AC30" s="18">
        <f>IF(AC$28="", "", INDEX(AEO_T5_national!$C$1:$AB$153, $B$23, AC$28))</f>
        <v>0.29877597093582148</v>
      </c>
      <c r="AD30" s="18">
        <f>IF(AD$28="", "", INDEX(AEO_T5_national!$C$1:$AB$153, $B$23, AD$28))</f>
        <v>0.30282855033874512</v>
      </c>
      <c r="AE30" s="18">
        <f>IF(AE$28="", "", INDEX(AEO_T5_national!$C$1:$AB$153, $B$23, AE$28))</f>
        <v>0.30805617570877081</v>
      </c>
    </row>
    <row r="31" spans="1:31" x14ac:dyDescent="0.45">
      <c r="A31" t="s">
        <v>2099</v>
      </c>
      <c r="B31" s="19">
        <f t="shared" ref="B31:AE31" si="0">IF(B$27 &lt;= $B$21, 1, B$29 / INDEX($B$29:$AE$29, MATCH($B$21, $B$27:$AE$27, 0)))</f>
        <v>1</v>
      </c>
      <c r="C31" s="19">
        <f t="shared" si="0"/>
        <v>1</v>
      </c>
      <c r="D31" s="19">
        <f t="shared" si="0"/>
        <v>1</v>
      </c>
      <c r="E31" s="19">
        <f t="shared" si="0"/>
        <v>1</v>
      </c>
      <c r="F31" s="19">
        <f t="shared" si="0"/>
        <v>1</v>
      </c>
      <c r="G31" s="19">
        <f t="shared" si="0"/>
        <v>1.0596764232394393</v>
      </c>
      <c r="H31" s="19">
        <f t="shared" si="0"/>
        <v>1.1238940318184003</v>
      </c>
      <c r="I31" s="19">
        <f t="shared" si="0"/>
        <v>1.189900184875019</v>
      </c>
      <c r="J31" s="19">
        <f t="shared" si="0"/>
        <v>1.2526862978626401</v>
      </c>
      <c r="K31" s="19">
        <f t="shared" si="0"/>
        <v>1.3182248907342673</v>
      </c>
      <c r="L31" s="19">
        <f t="shared" si="0"/>
        <v>1.3881205907661971</v>
      </c>
      <c r="M31" s="19">
        <f t="shared" si="0"/>
        <v>1.4583759958190827</v>
      </c>
      <c r="N31" s="19">
        <f t="shared" si="0"/>
        <v>1.5316386282143148</v>
      </c>
      <c r="O31" s="19">
        <f t="shared" si="0"/>
        <v>1.6091834325775229</v>
      </c>
      <c r="P31" s="19">
        <f t="shared" si="0"/>
        <v>1.6914907668333132</v>
      </c>
      <c r="Q31" s="19">
        <f t="shared" si="0"/>
        <v>1.7778164303498309</v>
      </c>
      <c r="R31" s="19">
        <f t="shared" si="0"/>
        <v>1.8698056168232802</v>
      </c>
      <c r="S31" s="19">
        <f t="shared" si="0"/>
        <v>1.9660991902089398</v>
      </c>
      <c r="T31" s="19">
        <f t="shared" si="0"/>
        <v>2.0668033958922796</v>
      </c>
      <c r="U31" s="19">
        <f t="shared" si="0"/>
        <v>2.1709594497583677</v>
      </c>
      <c r="V31" s="19">
        <f t="shared" si="0"/>
        <v>2.2789961968176438</v>
      </c>
      <c r="W31" s="19">
        <f t="shared" si="0"/>
        <v>2.3903540780399717</v>
      </c>
      <c r="X31" s="19">
        <f t="shared" si="0"/>
        <v>2.5044904370701735</v>
      </c>
      <c r="Y31" s="19">
        <f t="shared" si="0"/>
        <v>2.6228890068141117</v>
      </c>
      <c r="Z31" s="19">
        <f t="shared" si="0"/>
        <v>2.74429061847612</v>
      </c>
      <c r="AA31" s="19">
        <f t="shared" si="0"/>
        <v>2.8697210229595465</v>
      </c>
      <c r="AB31" s="19">
        <f t="shared" si="0"/>
        <v>2.9990747797682054</v>
      </c>
      <c r="AC31" s="19">
        <f t="shared" si="0"/>
        <v>3.133312282795595</v>
      </c>
      <c r="AD31" s="19">
        <f t="shared" si="0"/>
        <v>3.2701376658484422</v>
      </c>
      <c r="AE31" s="19">
        <f t="shared" si="0"/>
        <v>3.4112389427328509</v>
      </c>
    </row>
    <row r="32" spans="1:31" x14ac:dyDescent="0.45">
      <c r="A32" t="s">
        <v>2100</v>
      </c>
      <c r="B32" s="19">
        <f t="shared" ref="B32:AE32" si="1">IF(B$27 &lt;= $B$21, 1, B$30 / INDEX($B$30:$AE$30, MATCH($B$21, $B$27:$AE$27, 0)))</f>
        <v>1</v>
      </c>
      <c r="C32" s="19">
        <f t="shared" si="1"/>
        <v>1</v>
      </c>
      <c r="D32" s="19">
        <f t="shared" si="1"/>
        <v>1</v>
      </c>
      <c r="E32" s="19">
        <f t="shared" si="1"/>
        <v>1</v>
      </c>
      <c r="F32" s="19">
        <f t="shared" si="1"/>
        <v>1</v>
      </c>
      <c r="G32" s="19">
        <f t="shared" si="1"/>
        <v>1.1201692942367842</v>
      </c>
      <c r="H32" s="19">
        <f t="shared" si="1"/>
        <v>1.2212892967777857</v>
      </c>
      <c r="I32" s="19">
        <f t="shared" si="1"/>
        <v>1.2699479842009482</v>
      </c>
      <c r="J32" s="19">
        <f t="shared" si="1"/>
        <v>1.299482644584864</v>
      </c>
      <c r="K32" s="19">
        <f t="shared" si="1"/>
        <v>1.3331275620209933</v>
      </c>
      <c r="L32" s="19">
        <f t="shared" si="1"/>
        <v>1.3591302300727546</v>
      </c>
      <c r="M32" s="19">
        <f t="shared" si="1"/>
        <v>1.3796820758488999</v>
      </c>
      <c r="N32" s="19">
        <f t="shared" si="1"/>
        <v>1.402791084820878</v>
      </c>
      <c r="O32" s="19">
        <f t="shared" si="1"/>
        <v>1.4379136134164892</v>
      </c>
      <c r="P32" s="19">
        <f t="shared" si="1"/>
        <v>1.4663074387824118</v>
      </c>
      <c r="Q32" s="19">
        <f t="shared" si="1"/>
        <v>1.4902829106426869</v>
      </c>
      <c r="R32" s="19">
        <f t="shared" si="1"/>
        <v>1.5322447507763137</v>
      </c>
      <c r="S32" s="19">
        <f t="shared" si="1"/>
        <v>1.5731246099749263</v>
      </c>
      <c r="T32" s="19">
        <f t="shared" si="1"/>
        <v>1.6226883424074496</v>
      </c>
      <c r="U32" s="19">
        <f t="shared" si="1"/>
        <v>1.6654076252470937</v>
      </c>
      <c r="V32" s="19">
        <f t="shared" si="1"/>
        <v>1.6884961754187979</v>
      </c>
      <c r="W32" s="19">
        <f t="shared" si="1"/>
        <v>1.723066690083741</v>
      </c>
      <c r="X32" s="19">
        <f t="shared" si="1"/>
        <v>1.7417256764482776</v>
      </c>
      <c r="Y32" s="19">
        <f t="shared" si="1"/>
        <v>1.762732847304483</v>
      </c>
      <c r="Z32" s="19">
        <f t="shared" si="1"/>
        <v>1.7798847954680488</v>
      </c>
      <c r="AA32" s="19">
        <f t="shared" si="1"/>
        <v>1.8065342979175001</v>
      </c>
      <c r="AB32" s="19">
        <f t="shared" si="1"/>
        <v>1.839520796977703</v>
      </c>
      <c r="AC32" s="19">
        <f t="shared" si="1"/>
        <v>1.8731027498869623</v>
      </c>
      <c r="AD32" s="19">
        <f t="shared" si="1"/>
        <v>1.8985094035745915</v>
      </c>
      <c r="AE32" s="19">
        <f t="shared" si="1"/>
        <v>1.9312827200675611</v>
      </c>
    </row>
    <row r="34" spans="1:21" x14ac:dyDescent="0.45">
      <c r="A34" s="14" t="s">
        <v>2101</v>
      </c>
    </row>
    <row r="35" spans="1:21" x14ac:dyDescent="0.45">
      <c r="A35" s="13" t="s">
        <v>2102</v>
      </c>
    </row>
    <row r="36" spans="1:21" ht="58.05" customHeight="1" x14ac:dyDescent="0.45">
      <c r="A36" s="20" t="s">
        <v>311</v>
      </c>
      <c r="B36" s="20" t="s">
        <v>2103</v>
      </c>
      <c r="C36" s="20" t="s">
        <v>2104</v>
      </c>
      <c r="D36" s="20" t="s">
        <v>2105</v>
      </c>
      <c r="E36" s="20" t="s">
        <v>2106</v>
      </c>
      <c r="F36" s="20" t="s">
        <v>2107</v>
      </c>
      <c r="G36" s="20" t="s">
        <v>2108</v>
      </c>
      <c r="H36" s="20" t="s">
        <v>2109</v>
      </c>
      <c r="I36" s="20" t="s">
        <v>2110</v>
      </c>
      <c r="J36" s="20" t="s">
        <v>2111</v>
      </c>
      <c r="K36" s="20" t="s">
        <v>2112</v>
      </c>
      <c r="L36" s="20" t="s">
        <v>2113</v>
      </c>
      <c r="M36" s="20" t="s">
        <v>2114</v>
      </c>
      <c r="N36" s="20" t="s">
        <v>2115</v>
      </c>
      <c r="O36" s="20" t="s">
        <v>2116</v>
      </c>
      <c r="P36" s="20" t="s">
        <v>2117</v>
      </c>
      <c r="Q36" s="20" t="s">
        <v>2118</v>
      </c>
      <c r="R36" s="20" t="s">
        <v>2119</v>
      </c>
      <c r="S36" s="20" t="s">
        <v>2120</v>
      </c>
      <c r="T36" s="20" t="s">
        <v>2121</v>
      </c>
      <c r="U36" s="20" t="s">
        <v>2122</v>
      </c>
    </row>
    <row r="37" spans="1:21" x14ac:dyDescent="0.45">
      <c r="A37" s="21"/>
      <c r="B37" s="21" t="s">
        <v>2123</v>
      </c>
      <c r="C37" s="21" t="s">
        <v>2123</v>
      </c>
      <c r="D37" s="21" t="s">
        <v>2123</v>
      </c>
      <c r="E37" s="21" t="s">
        <v>2123</v>
      </c>
      <c r="F37" s="21" t="s">
        <v>2123</v>
      </c>
      <c r="G37" s="21" t="s">
        <v>2123</v>
      </c>
      <c r="H37" s="21" t="s">
        <v>2123</v>
      </c>
      <c r="I37" s="21" t="s">
        <v>2124</v>
      </c>
      <c r="J37" s="21" t="s">
        <v>2124</v>
      </c>
      <c r="K37" s="21" t="s">
        <v>2123</v>
      </c>
      <c r="L37" s="21" t="s">
        <v>2125</v>
      </c>
      <c r="M37" s="21" t="s">
        <v>2125</v>
      </c>
      <c r="N37" s="21" t="s">
        <v>2124</v>
      </c>
      <c r="O37" s="21" t="s">
        <v>2123</v>
      </c>
      <c r="P37" s="21" t="s">
        <v>2124</v>
      </c>
      <c r="Q37" s="21" t="s">
        <v>2123</v>
      </c>
      <c r="R37" s="21" t="s">
        <v>2126</v>
      </c>
      <c r="S37" s="21" t="s">
        <v>2123</v>
      </c>
      <c r="T37" s="21" t="s">
        <v>2123</v>
      </c>
      <c r="U37" s="21" t="s">
        <v>2123</v>
      </c>
    </row>
    <row r="38" spans="1:21" x14ac:dyDescent="0.45">
      <c r="A38" s="4" t="s">
        <v>86</v>
      </c>
      <c r="B38" s="22">
        <f>SUMIFS(EIA_861M_Net_Metering!$H$5:$H$1744, EIA_861M_Net_Metering!$C$5:$C$1744, $A38, EIA_861M_Net_Metering!$A$5:$A$1744, $B$7, EIA_861M_Net_Metering!$B$5:$B$1744, $B$8, EIA_861M_Net_Metering!$G$5:$G$1744, INDEX(Keys!$C:$C, MATCH("ac_capacity_type", Keys!$B:$B, 0))) + $B$9 * SUMIFS(EIA_861M_Net_Metering!$H$5:$H$1744, EIA_861M_Net_Metering!$C$5:$C$1744, $A38, EIA_861M_Net_Metering!$A$5:$A$1744, $B$7, EIA_861M_Net_Metering!$B$5:$B$1744, $B$8, EIA_861M_Net_Metering!$G$5:$G$1744, INDEX(Keys!$C:$C, MATCH("dc_capacity_type", Keys!$B:$B, 0)))</f>
        <v>0</v>
      </c>
      <c r="C38" s="22">
        <f>SUMIFS(EIA_861M_Net_Metering!$I$5:$I$1744, EIA_861M_Net_Metering!$C$5:$C$1744, $A38, EIA_861M_Net_Metering!$A$5:$A$1744, $B$7, EIA_861M_Net_Metering!$B$5:$B$1744, $B$8, EIA_861M_Net_Metering!$G$5:$G$1744, INDEX(Keys!$C:$C, MATCH("ac_capacity_type", Keys!$B:$B, 0))) + $B$9 * SUMIFS(EIA_861M_Net_Metering!$I$5:$I$1744, EIA_861M_Net_Metering!$C$5:$C$1744, $A38, EIA_861M_Net_Metering!$A$5:$A$1744, $B$7, EIA_861M_Net_Metering!$B$5:$B$1744, $B$8, EIA_861M_Net_Metering!$G$5:$G$1744, INDEX(Keys!$C:$C, MATCH("dc_capacity_type", Keys!$B:$B, 0)))</f>
        <v>0</v>
      </c>
      <c r="D38" s="22">
        <f>SUMIFS(EIA_861M_Net_Metering!$J$5:$J$1744, EIA_861M_Net_Metering!$C$5:$C$1744, $A38, EIA_861M_Net_Metering!$A$5:$A$1744, $B$7, EIA_861M_Net_Metering!$B$5:$B$1744, $B$8, EIA_861M_Net_Metering!$G$5:$G$1744, INDEX(Keys!$C:$C, MATCH("ac_capacity_type", Keys!$B:$B, 0))) + $B$9 * SUMIFS(EIA_861M_Net_Metering!$J$5:$J$1744, EIA_861M_Net_Metering!$C$5:$C$1744, $A38, EIA_861M_Net_Metering!$A$5:$A$1744, $B$7, EIA_861M_Net_Metering!$B$5:$B$1744, $B$8, EIA_861M_Net_Metering!$G$5:$G$1744, INDEX(Keys!$C:$C, MATCH("dc_capacity_type", Keys!$B:$B, 0)))</f>
        <v>0</v>
      </c>
      <c r="E38" s="22">
        <f>SUMIFS(EIA_861_Net_Metering_2023!$G$4:$G$1033, EIA_861_Net_Metering_2023!$B$4:$B$1033, $A38, EIA_861_Net_Metering_2023!$F$4:$F$1033, INDEX(Keys!$C:$C, MATCH("ac_capacity_type", Keys!$B:$B, 0))) + $B$9 * SUMIFS(EIA_861_Net_Metering_2023!$G$4:$G$1033, EIA_861_Net_Metering_2023!$B$4:$B$1033, $A38, EIA_861_Net_Metering_2023!$F$4:$F$1033, INDEX(Keys!$C:$C, MATCH("dc_capacity_type", Keys!$B:$B, 0)))</f>
        <v>0.80881199999999998</v>
      </c>
      <c r="F38" s="22">
        <f>SUMIFS(EIA_861_Net_Metering_2023!$H$4:$H$1033, EIA_861_Net_Metering_2023!$B$4:$B$1033, $A38, EIA_861_Net_Metering_2023!$F$4:$F$1033, INDEX(Keys!$C:$C, MATCH("ac_capacity_type", Keys!$B:$B, 0))) + $B$9 * SUMIFS(EIA_861_Net_Metering_2023!$H$4:$H$1033, EIA_861_Net_Metering_2023!$B$4:$B$1033, $A38, EIA_861_Net_Metering_2023!$F$4:$F$1033, INDEX(Keys!$C:$C, MATCH("dc_capacity_type", Keys!$B:$B, 0))) + SUMIFS(EIA_861_Net_Metering_2023!$I$4:$I$1033, EIA_861_Net_Metering_2023!$B$4:$B$1033, $A38, EIA_861_Net_Metering_2023!$F$4:$F$1033, INDEX(Keys!$C:$C, MATCH("ac_capacity_type", Keys!$B:$B, 0))) + $B$9 * SUMIFS(EIA_861_Net_Metering_2023!$I$4:$I$1033, EIA_861_Net_Metering_2023!$B$4:$B$1033, $A38, EIA_861_Net_Metering_2023!$F$4:$F$1033, INDEX(Keys!$C:$C, MATCH("dc_capacity_type", Keys!$B:$B, 0)))</f>
        <v>0.6</v>
      </c>
      <c r="G38" s="22">
        <f>SUMIFS(EIA_861_NonNM_Distributed_2023!$K$3:$K$518, EIA_861_NonNM_Distributed_2023!$B$3:$B$518, $A38, EIA_861_NonNM_Distributed_2023!$J$3:$J$518, INDEX(Keys!$C:$C, MATCH("ac_capacity_type", Keys!$B:$B, 0))) + $B$9 * SUMIFS(EIA_861_NonNM_Distributed_2023!$K$3:$K$518, EIA_861_NonNM_Distributed_2023!$B$3:$B$518, $A38, EIA_861_NonNM_Distributed_2023!$J$3:$J$518, INDEX(Keys!$C:$C, MATCH("dc_capacity_type", Keys!$B:$B, 0)))</f>
        <v>3.2699999999999996</v>
      </c>
      <c r="H38" s="22">
        <f>SUMIFS(EIA_861_NonNM_Distributed_2023!$L$3:$L$518, EIA_861_NonNM_Distributed_2023!$B$3:$B$518, $A38, EIA_861_NonNM_Distributed_2023!$J$3:$J$518, INDEX(Keys!$C:$C, MATCH("ac_capacity_type", Keys!$B:$B, 0))) + $B$9 * SUMIFS(EIA_861_NonNM_Distributed_2023!$L$3:$L$518, EIA_861_NonNM_Distributed_2023!$B$3:$B$518, $A38, EIA_861_NonNM_Distributed_2023!$J$3:$J$518, INDEX(Keys!$C:$C, MATCH("dc_capacity_type", Keys!$B:$B, 0))) + SUMIFS(EIA_861_NonNM_Distributed_2023!$M$3:$M$518, EIA_861_NonNM_Distributed_2023!$B$3:$B$518, $A38, EIA_861_NonNM_Distributed_2023!$J$3:$J$518, INDEX(Keys!$C:$C, MATCH("ac_capacity_type", Keys!$B:$B, 0))) + $B$9 * SUMIFS(EIA_861_NonNM_Distributed_2023!$M$3:$M$518, EIA_861_NonNM_Distributed_2023!$B$3:$B$518, $A38, EIA_861_NonNM_Distributed_2023!$J$3:$J$518, INDEX(Keys!$C:$C, MATCH("dc_capacity_type", Keys!$B:$B, 0)))</f>
        <v>11.092000000000001</v>
      </c>
      <c r="I38" s="23">
        <f t="shared" ref="I38:I85" si="2">IF($E38=0, 1, 1 + $G38/$E38)</f>
        <v>5.042966721561994</v>
      </c>
      <c r="J38" s="23">
        <f t="shared" ref="J38:J85" si="3">IF($F38=0, 1, 1 + $H38/$F38)</f>
        <v>19.486666666666668</v>
      </c>
      <c r="K38" s="22">
        <f t="shared" ref="K38:K85" si="4">IF($B38=0, $E38 + $G38, $B38 * $I38)</f>
        <v>4.0788119999999992</v>
      </c>
      <c r="L38" s="22">
        <f>SUMIFS(EIA_DPV_generation_2024!$G:$G, EIA_DPV_generation_2024!$B:$B, $A38, EIA_DPV_generation_2024!$A:$A, $B$17, EIA_DPV_generation_2024!$D:$D, $B$18)</f>
        <v>7.2033500000000004</v>
      </c>
      <c r="M38" s="22">
        <f>SUMIFS(EIA_DPV_generation_2024!$G:$G, EIA_DPV_generation_2024!$B:$B, $A38, EIA_DPV_generation_2024!$A:$A, $B$17, EIA_DPV_generation_2024!$D:$D, $B$19) + SUMIFS(EIA_DPV_generation_2024!$G:$G, EIA_DPV_generation_2024!$B:$B, $A38, EIA_DPV_generation_2024!$A:$A, $B$17, EIA_DPV_generation_2024!$D:$D, $B$20)</f>
        <v>19.890460000000001</v>
      </c>
      <c r="N38" s="18">
        <f t="shared" ref="N38:N85" si="5">IF($K38=0, 0, $L38 * $B$16 / ($K38 * $B$15))</f>
        <v>0.20160287561929857</v>
      </c>
      <c r="O38" s="22">
        <f t="shared" ref="O38:O85" si="6">IF($C38 + $D38=0, $F38 + $H38, ($C38 + $D38) * $J38)</f>
        <v>11.692</v>
      </c>
      <c r="P38" s="18">
        <f t="shared" ref="P38:P85" si="7">IF($O38=0, 0, $M38 * $B$16 / ($O38 * $B$15))</f>
        <v>0.19420120224264492</v>
      </c>
      <c r="Q38" s="22">
        <f t="shared" ref="Q38:Q85" si="8">IF(AND($P38 &gt; 0, $P38 &lt; $B$14, $N38 &gt; 0), $M38 * $B$16 / ($N38 * $B$15), $O38)</f>
        <v>11.692</v>
      </c>
      <c r="R38" s="22">
        <f>INDEX(NREL_rooftop_potential!$D$3:$D$51, MATCH($A38, NREL_rooftop_potential!$A$3:$A$51, 0))</f>
        <v>20.399999999999999</v>
      </c>
      <c r="S38" s="22">
        <f t="shared" ref="S38:S85" si="9">$R38 * $B$11 * $B$9</f>
        <v>16993.2</v>
      </c>
      <c r="T38" s="22">
        <f t="shared" ref="T38:T85" si="10">IF($K38 + $Q38=0, 0, MAX($K38 * $B$12, $B$10 * $S38 * $K38/($K38 + $Q38)))</f>
        <v>1342.6598958855891</v>
      </c>
      <c r="U38" s="22">
        <f t="shared" ref="U38:U85" si="11">IF($K38 + $Q38=0, 0, MAX($Q38 * $B$12, $B$10 * $S38 * $Q38/($K38 + $Q38)))</f>
        <v>3848.762704114411</v>
      </c>
    </row>
    <row r="39" spans="1:21" x14ac:dyDescent="0.45">
      <c r="A39" s="4" t="s">
        <v>90</v>
      </c>
      <c r="B39" s="22">
        <f>SUMIFS(EIA_861M_Net_Metering!$H$5:$H$1744, EIA_861M_Net_Metering!$C$5:$C$1744, $A39, EIA_861M_Net_Metering!$A$5:$A$1744, $B$7, EIA_861M_Net_Metering!$B$5:$B$1744, $B$8, EIA_861M_Net_Metering!$G$5:$G$1744, INDEX(Keys!$C:$C, MATCH("ac_capacity_type", Keys!$B:$B, 0))) + $B$9 * SUMIFS(EIA_861M_Net_Metering!$H$5:$H$1744, EIA_861M_Net_Metering!$C$5:$C$1744, $A39, EIA_861M_Net_Metering!$A$5:$A$1744, $B$7, EIA_861M_Net_Metering!$B$5:$B$1744, $B$8, EIA_861M_Net_Metering!$G$5:$G$1744, INDEX(Keys!$C:$C, MATCH("dc_capacity_type", Keys!$B:$B, 0)))</f>
        <v>2154.7230730000001</v>
      </c>
      <c r="C39" s="22">
        <f>SUMIFS(EIA_861M_Net_Metering!$I$5:$I$1744, EIA_861M_Net_Metering!$C$5:$C$1744, $A39, EIA_861M_Net_Metering!$A$5:$A$1744, $B$7, EIA_861M_Net_Metering!$B$5:$B$1744, $B$8, EIA_861M_Net_Metering!$G$5:$G$1744, INDEX(Keys!$C:$C, MATCH("ac_capacity_type", Keys!$B:$B, 0))) + $B$9 * SUMIFS(EIA_861M_Net_Metering!$I$5:$I$1744, EIA_861M_Net_Metering!$C$5:$C$1744, $A39, EIA_861M_Net_Metering!$A$5:$A$1744, $B$7, EIA_861M_Net_Metering!$B$5:$B$1744, $B$8, EIA_861M_Net_Metering!$G$5:$G$1744, INDEX(Keys!$C:$C, MATCH("dc_capacity_type", Keys!$B:$B, 0)))</f>
        <v>630.31999899999994</v>
      </c>
      <c r="D39" s="22">
        <f>SUMIFS(EIA_861M_Net_Metering!$J$5:$J$1744, EIA_861M_Net_Metering!$C$5:$C$1744, $A39, EIA_861M_Net_Metering!$A$5:$A$1744, $B$7, EIA_861M_Net_Metering!$B$5:$B$1744, $B$8, EIA_861M_Net_Metering!$G$5:$G$1744, INDEX(Keys!$C:$C, MATCH("ac_capacity_type", Keys!$B:$B, 0))) + $B$9 * SUMIFS(EIA_861M_Net_Metering!$J$5:$J$1744, EIA_861M_Net_Metering!$C$5:$C$1744, $A39, EIA_861M_Net_Metering!$A$5:$A$1744, $B$7, EIA_861M_Net_Metering!$B$5:$B$1744, $B$8, EIA_861M_Net_Metering!$G$5:$G$1744, INDEX(Keys!$C:$C, MATCH("dc_capacity_type", Keys!$B:$B, 0)))</f>
        <v>7.28</v>
      </c>
      <c r="E39" s="22">
        <f>SUMIFS(EIA_861_Net_Metering_2023!$G$4:$G$1033, EIA_861_Net_Metering_2023!$B$4:$B$1033, $A39, EIA_861_Net_Metering_2023!$F$4:$F$1033, INDEX(Keys!$C:$C, MATCH("ac_capacity_type", Keys!$B:$B, 0))) + $B$9 * SUMIFS(EIA_861_Net_Metering_2023!$G$4:$G$1033, EIA_861_Net_Metering_2023!$B$4:$B$1033, $A39, EIA_861_Net_Metering_2023!$F$4:$F$1033, INDEX(Keys!$C:$C, MATCH("dc_capacity_type", Keys!$B:$B, 0)))</f>
        <v>2105.2710779999998</v>
      </c>
      <c r="F39" s="22">
        <f>SUMIFS(EIA_861_Net_Metering_2023!$H$4:$H$1033, EIA_861_Net_Metering_2023!$B$4:$B$1033, $A39, EIA_861_Net_Metering_2023!$F$4:$F$1033, INDEX(Keys!$C:$C, MATCH("ac_capacity_type", Keys!$B:$B, 0))) + $B$9 * SUMIFS(EIA_861_Net_Metering_2023!$H$4:$H$1033, EIA_861_Net_Metering_2023!$B$4:$B$1033, $A39, EIA_861_Net_Metering_2023!$F$4:$F$1033, INDEX(Keys!$C:$C, MATCH("dc_capacity_type", Keys!$B:$B, 0))) + SUMIFS(EIA_861_Net_Metering_2023!$I$4:$I$1033, EIA_861_Net_Metering_2023!$B$4:$B$1033, $A39, EIA_861_Net_Metering_2023!$F$4:$F$1033, INDEX(Keys!$C:$C, MATCH("ac_capacity_type", Keys!$B:$B, 0))) + $B$9 * SUMIFS(EIA_861_Net_Metering_2023!$I$4:$I$1033, EIA_861_Net_Metering_2023!$B$4:$B$1033, $A39, EIA_861_Net_Metering_2023!$F$4:$F$1033, INDEX(Keys!$C:$C, MATCH("dc_capacity_type", Keys!$B:$B, 0)))</f>
        <v>634.26284899999996</v>
      </c>
      <c r="G39" s="22">
        <f>SUMIFS(EIA_861_NonNM_Distributed_2023!$K$3:$K$518, EIA_861_NonNM_Distributed_2023!$B$3:$B$518, $A39, EIA_861_NonNM_Distributed_2023!$J$3:$J$518, INDEX(Keys!$C:$C, MATCH("ac_capacity_type", Keys!$B:$B, 0))) + $B$9 * SUMIFS(EIA_861_NonNM_Distributed_2023!$K$3:$K$518, EIA_861_NonNM_Distributed_2023!$B$3:$B$518, $A39, EIA_861_NonNM_Distributed_2023!$J$3:$J$518, INDEX(Keys!$C:$C, MATCH("dc_capacity_type", Keys!$B:$B, 0)))</f>
        <v>0.4</v>
      </c>
      <c r="H39" s="22">
        <f>SUMIFS(EIA_861_NonNM_Distributed_2023!$L$3:$L$518, EIA_861_NonNM_Distributed_2023!$B$3:$B$518, $A39, EIA_861_NonNM_Distributed_2023!$J$3:$J$518, INDEX(Keys!$C:$C, MATCH("ac_capacity_type", Keys!$B:$B, 0))) + $B$9 * SUMIFS(EIA_861_NonNM_Distributed_2023!$L$3:$L$518, EIA_861_NonNM_Distributed_2023!$B$3:$B$518, $A39, EIA_861_NonNM_Distributed_2023!$J$3:$J$518, INDEX(Keys!$C:$C, MATCH("dc_capacity_type", Keys!$B:$B, 0))) + SUMIFS(EIA_861_NonNM_Distributed_2023!$M$3:$M$518, EIA_861_NonNM_Distributed_2023!$B$3:$B$518, $A39, EIA_861_NonNM_Distributed_2023!$J$3:$J$518, INDEX(Keys!$C:$C, MATCH("ac_capacity_type", Keys!$B:$B, 0))) + $B$9 * SUMIFS(EIA_861_NonNM_Distributed_2023!$M$3:$M$518, EIA_861_NonNM_Distributed_2023!$B$3:$B$518, $A39, EIA_861_NonNM_Distributed_2023!$J$3:$J$518, INDEX(Keys!$C:$C, MATCH("dc_capacity_type", Keys!$B:$B, 0)))</f>
        <v>0.40567099999999995</v>
      </c>
      <c r="I39" s="23">
        <f t="shared" si="2"/>
        <v>1.0001899992852132</v>
      </c>
      <c r="J39" s="23">
        <f t="shared" si="3"/>
        <v>1.0006395944530562</v>
      </c>
      <c r="K39" s="22">
        <f t="shared" si="4"/>
        <v>2155.1324688437026</v>
      </c>
      <c r="L39" s="22">
        <f>SUMIFS(EIA_DPV_generation_2024!$G:$G, EIA_DPV_generation_2024!$B:$B, $A39, EIA_DPV_generation_2024!$A:$A, $B$17, EIA_DPV_generation_2024!$D:$D, $B$18)</f>
        <v>4235.7532799999999</v>
      </c>
      <c r="M39" s="22">
        <f>SUMIFS(EIA_DPV_generation_2024!$G:$G, EIA_DPV_generation_2024!$B:$B, $A39, EIA_DPV_generation_2024!$A:$A, $B$17, EIA_DPV_generation_2024!$D:$D, $B$19) + SUMIFS(EIA_DPV_generation_2024!$G:$G, EIA_DPV_generation_2024!$B:$B, $A39, EIA_DPV_generation_2024!$A:$A, $B$17, EIA_DPV_generation_2024!$D:$D, $B$20)</f>
        <v>1209.9972499999999</v>
      </c>
      <c r="N39" s="18">
        <f t="shared" si="5"/>
        <v>0.22436369292486508</v>
      </c>
      <c r="O39" s="22">
        <f t="shared" si="6"/>
        <v>638.00780442262896</v>
      </c>
      <c r="P39" s="18">
        <f t="shared" si="7"/>
        <v>0.21649819797947092</v>
      </c>
      <c r="Q39" s="22">
        <f t="shared" si="8"/>
        <v>638.00780442262896</v>
      </c>
      <c r="R39" s="22">
        <f>INDEX(NREL_rooftop_potential!$D$3:$D$51, MATCH($A39, NREL_rooftop_potential!$A$3:$A$51, 0))</f>
        <v>16.3</v>
      </c>
      <c r="S39" s="22">
        <f t="shared" si="9"/>
        <v>13577.9</v>
      </c>
      <c r="T39" s="22">
        <f t="shared" si="10"/>
        <v>3200.5531489035193</v>
      </c>
      <c r="U39" s="22">
        <f t="shared" si="11"/>
        <v>947.49530109648083</v>
      </c>
    </row>
    <row r="40" spans="1:21" x14ac:dyDescent="0.45">
      <c r="A40" s="4" t="s">
        <v>94</v>
      </c>
      <c r="B40" s="22">
        <f>SUMIFS(EIA_861M_Net_Metering!$H$5:$H$1744, EIA_861M_Net_Metering!$C$5:$C$1744, $A40, EIA_861M_Net_Metering!$A$5:$A$1744, $B$7, EIA_861M_Net_Metering!$B$5:$B$1744, $B$8, EIA_861M_Net_Metering!$G$5:$G$1744, INDEX(Keys!$C:$C, MATCH("ac_capacity_type", Keys!$B:$B, 0))) + $B$9 * SUMIFS(EIA_861M_Net_Metering!$H$5:$H$1744, EIA_861M_Net_Metering!$C$5:$C$1744, $A40, EIA_861M_Net_Metering!$A$5:$A$1744, $B$7, EIA_861M_Net_Metering!$B$5:$B$1744, $B$8, EIA_861M_Net_Metering!$G$5:$G$1744, INDEX(Keys!$C:$C, MATCH("dc_capacity_type", Keys!$B:$B, 0)))</f>
        <v>123.556518</v>
      </c>
      <c r="C40" s="22">
        <f>SUMIFS(EIA_861M_Net_Metering!$I$5:$I$1744, EIA_861M_Net_Metering!$C$5:$C$1744, $A40, EIA_861M_Net_Metering!$A$5:$A$1744, $B$7, EIA_861M_Net_Metering!$B$5:$B$1744, $B$8, EIA_861M_Net_Metering!$G$5:$G$1744, INDEX(Keys!$C:$C, MATCH("ac_capacity_type", Keys!$B:$B, 0))) + $B$9 * SUMIFS(EIA_861M_Net_Metering!$I$5:$I$1744, EIA_861M_Net_Metering!$C$5:$C$1744, $A40, EIA_861M_Net_Metering!$A$5:$A$1744, $B$7, EIA_861M_Net_Metering!$B$5:$B$1744, $B$8, EIA_861M_Net_Metering!$G$5:$G$1744, INDEX(Keys!$C:$C, MATCH("dc_capacity_type", Keys!$B:$B, 0)))</f>
        <v>68.100420000000014</v>
      </c>
      <c r="D40" s="22">
        <f>SUMIFS(EIA_861M_Net_Metering!$J$5:$J$1744, EIA_861M_Net_Metering!$C$5:$C$1744, $A40, EIA_861M_Net_Metering!$A$5:$A$1744, $B$7, EIA_861M_Net_Metering!$B$5:$B$1744, $B$8, EIA_861M_Net_Metering!$G$5:$G$1744, INDEX(Keys!$C:$C, MATCH("ac_capacity_type", Keys!$B:$B, 0))) + $B$9 * SUMIFS(EIA_861M_Net_Metering!$J$5:$J$1744, EIA_861M_Net_Metering!$C$5:$C$1744, $A40, EIA_861M_Net_Metering!$A$5:$A$1744, $B$7, EIA_861M_Net_Metering!$B$5:$B$1744, $B$8, EIA_861M_Net_Metering!$G$5:$G$1744, INDEX(Keys!$C:$C, MATCH("dc_capacity_type", Keys!$B:$B, 0)))</f>
        <v>10.707682999999999</v>
      </c>
      <c r="E40" s="22">
        <f>SUMIFS(EIA_861_Net_Metering_2023!$G$4:$G$1033, EIA_861_Net_Metering_2023!$B$4:$B$1033, $A40, EIA_861_Net_Metering_2023!$F$4:$F$1033, INDEX(Keys!$C:$C, MATCH("ac_capacity_type", Keys!$B:$B, 0))) + $B$9 * SUMIFS(EIA_861_Net_Metering_2023!$G$4:$G$1033, EIA_861_Net_Metering_2023!$B$4:$B$1033, $A40, EIA_861_Net_Metering_2023!$F$4:$F$1033, INDEX(Keys!$C:$C, MATCH("dc_capacity_type", Keys!$B:$B, 0)))</f>
        <v>143.07262700000001</v>
      </c>
      <c r="F40" s="22">
        <f>SUMIFS(EIA_861_Net_Metering_2023!$H$4:$H$1033, EIA_861_Net_Metering_2023!$B$4:$B$1033, $A40, EIA_861_Net_Metering_2023!$F$4:$F$1033, INDEX(Keys!$C:$C, MATCH("ac_capacity_type", Keys!$B:$B, 0))) + $B$9 * SUMIFS(EIA_861_Net_Metering_2023!$H$4:$H$1033, EIA_861_Net_Metering_2023!$B$4:$B$1033, $A40, EIA_861_Net_Metering_2023!$F$4:$F$1033, INDEX(Keys!$C:$C, MATCH("dc_capacity_type", Keys!$B:$B, 0))) + SUMIFS(EIA_861_Net_Metering_2023!$I$4:$I$1033, EIA_861_Net_Metering_2023!$B$4:$B$1033, $A40, EIA_861_Net_Metering_2023!$F$4:$F$1033, INDEX(Keys!$C:$C, MATCH("ac_capacity_type", Keys!$B:$B, 0))) + $B$9 * SUMIFS(EIA_861_Net_Metering_2023!$I$4:$I$1033, EIA_861_Net_Metering_2023!$B$4:$B$1033, $A40, EIA_861_Net_Metering_2023!$F$4:$F$1033, INDEX(Keys!$C:$C, MATCH("dc_capacity_type", Keys!$B:$B, 0)))</f>
        <v>103.13263299999998</v>
      </c>
      <c r="G40" s="22">
        <f>SUMIFS(EIA_861_NonNM_Distributed_2023!$K$3:$K$518, EIA_861_NonNM_Distributed_2023!$B$3:$B$518, $A40, EIA_861_NonNM_Distributed_2023!$J$3:$J$518, INDEX(Keys!$C:$C, MATCH("ac_capacity_type", Keys!$B:$B, 0))) + $B$9 * SUMIFS(EIA_861_NonNM_Distributed_2023!$K$3:$K$518, EIA_861_NonNM_Distributed_2023!$B$3:$B$518, $A40, EIA_861_NonNM_Distributed_2023!$J$3:$J$518, INDEX(Keys!$C:$C, MATCH("dc_capacity_type", Keys!$B:$B, 0)))</f>
        <v>0</v>
      </c>
      <c r="H40" s="22">
        <f>SUMIFS(EIA_861_NonNM_Distributed_2023!$L$3:$L$518, EIA_861_NonNM_Distributed_2023!$B$3:$B$518, $A40, EIA_861_NonNM_Distributed_2023!$J$3:$J$518, INDEX(Keys!$C:$C, MATCH("ac_capacity_type", Keys!$B:$B, 0))) + $B$9 * SUMIFS(EIA_861_NonNM_Distributed_2023!$L$3:$L$518, EIA_861_NonNM_Distributed_2023!$B$3:$B$518, $A40, EIA_861_NonNM_Distributed_2023!$J$3:$J$518, INDEX(Keys!$C:$C, MATCH("dc_capacity_type", Keys!$B:$B, 0))) + SUMIFS(EIA_861_NonNM_Distributed_2023!$M$3:$M$518, EIA_861_NonNM_Distributed_2023!$B$3:$B$518, $A40, EIA_861_NonNM_Distributed_2023!$J$3:$J$518, INDEX(Keys!$C:$C, MATCH("ac_capacity_type", Keys!$B:$B, 0))) + $B$9 * SUMIFS(EIA_861_NonNM_Distributed_2023!$M$3:$M$518, EIA_861_NonNM_Distributed_2023!$B$3:$B$518, $A40, EIA_861_NonNM_Distributed_2023!$J$3:$J$518, INDEX(Keys!$C:$C, MATCH("dc_capacity_type", Keys!$B:$B, 0)))</f>
        <v>1.99</v>
      </c>
      <c r="I40" s="23">
        <f t="shared" si="2"/>
        <v>1</v>
      </c>
      <c r="J40" s="23">
        <f t="shared" si="3"/>
        <v>1.0192955414994593</v>
      </c>
      <c r="K40" s="22">
        <f t="shared" si="4"/>
        <v>123.556518</v>
      </c>
      <c r="L40" s="22">
        <f>SUMIFS(EIA_DPV_generation_2024!$G:$G, EIA_DPV_generation_2024!$B:$B, $A40, EIA_DPV_generation_2024!$A:$A, $B$17, EIA_DPV_generation_2024!$D:$D, $B$18)</f>
        <v>259.36944</v>
      </c>
      <c r="M40" s="22">
        <f>SUMIFS(EIA_DPV_generation_2024!$G:$G, EIA_DPV_generation_2024!$B:$B, $A40, EIA_DPV_generation_2024!$A:$A, $B$17, EIA_DPV_generation_2024!$D:$D, $B$19) + SUMIFS(EIA_DPV_generation_2024!$G:$G, EIA_DPV_generation_2024!$B:$B, $A40, EIA_DPV_generation_2024!$A:$A, $B$17, EIA_DPV_generation_2024!$D:$D, $B$20)</f>
        <v>251.86847999999998</v>
      </c>
      <c r="N40" s="18">
        <f t="shared" si="5"/>
        <v>0.23963433124300118</v>
      </c>
      <c r="O40" s="22">
        <f t="shared" si="6"/>
        <v>80.328748021930181</v>
      </c>
      <c r="P40" s="18">
        <f t="shared" si="7"/>
        <v>0.357930508031715</v>
      </c>
      <c r="Q40" s="22">
        <f t="shared" si="8"/>
        <v>80.328748021930181</v>
      </c>
      <c r="R40" s="22">
        <f>INDEX(NREL_rooftop_potential!$D$3:$D$51, MATCH($A40, NREL_rooftop_potential!$A$3:$A$51, 0))</f>
        <v>12.2</v>
      </c>
      <c r="S40" s="22">
        <f t="shared" si="9"/>
        <v>10162.6</v>
      </c>
      <c r="T40" s="22">
        <f t="shared" si="10"/>
        <v>1881.4637934201021</v>
      </c>
      <c r="U40" s="22">
        <f t="shared" si="11"/>
        <v>1223.2105065798978</v>
      </c>
    </row>
    <row r="41" spans="1:21" x14ac:dyDescent="0.45">
      <c r="A41" s="4" t="s">
        <v>98</v>
      </c>
      <c r="B41" s="22">
        <f>SUMIFS(EIA_861M_Net_Metering!$H$5:$H$1744, EIA_861M_Net_Metering!$C$5:$C$1744, $A41, EIA_861M_Net_Metering!$A$5:$A$1744, $B$7, EIA_861M_Net_Metering!$B$5:$B$1744, $B$8, EIA_861M_Net_Metering!$G$5:$G$1744, INDEX(Keys!$C:$C, MATCH("ac_capacity_type", Keys!$B:$B, 0))) + $B$9 * SUMIFS(EIA_861M_Net_Metering!$H$5:$H$1744, EIA_861M_Net_Metering!$C$5:$C$1744, $A41, EIA_861M_Net_Metering!$A$5:$A$1744, $B$7, EIA_861M_Net_Metering!$B$5:$B$1744, $B$8, EIA_861M_Net_Metering!$G$5:$G$1744, INDEX(Keys!$C:$C, MATCH("dc_capacity_type", Keys!$B:$B, 0)))</f>
        <v>11914.021569</v>
      </c>
      <c r="C41" s="22">
        <f>SUMIFS(EIA_861M_Net_Metering!$I$5:$I$1744, EIA_861M_Net_Metering!$C$5:$C$1744, $A41, EIA_861M_Net_Metering!$A$5:$A$1744, $B$7, EIA_861M_Net_Metering!$B$5:$B$1744, $B$8, EIA_861M_Net_Metering!$G$5:$G$1744, INDEX(Keys!$C:$C, MATCH("ac_capacity_type", Keys!$B:$B, 0))) + $B$9 * SUMIFS(EIA_861M_Net_Metering!$I$5:$I$1744, EIA_861M_Net_Metering!$C$5:$C$1744, $A41, EIA_861M_Net_Metering!$A$5:$A$1744, $B$7, EIA_861M_Net_Metering!$B$5:$B$1744, $B$8, EIA_861M_Net_Metering!$G$5:$G$1744, INDEX(Keys!$C:$C, MATCH("dc_capacity_type", Keys!$B:$B, 0)))</f>
        <v>3314.29855</v>
      </c>
      <c r="D41" s="22">
        <f>SUMIFS(EIA_861M_Net_Metering!$J$5:$J$1744, EIA_861M_Net_Metering!$C$5:$C$1744, $A41, EIA_861M_Net_Metering!$A$5:$A$1744, $B$7, EIA_861M_Net_Metering!$B$5:$B$1744, $B$8, EIA_861M_Net_Metering!$G$5:$G$1744, INDEX(Keys!$C:$C, MATCH("ac_capacity_type", Keys!$B:$B, 0))) + $B$9 * SUMIFS(EIA_861M_Net_Metering!$J$5:$J$1744, EIA_861M_Net_Metering!$C$5:$C$1744, $A41, EIA_861M_Net_Metering!$A$5:$A$1744, $B$7, EIA_861M_Net_Metering!$B$5:$B$1744, $B$8, EIA_861M_Net_Metering!$G$5:$G$1744, INDEX(Keys!$C:$C, MATCH("dc_capacity_type", Keys!$B:$B, 0)))</f>
        <v>1753.9050119999999</v>
      </c>
      <c r="E41" s="22">
        <f>SUMIFS(EIA_861_Net_Metering_2023!$G$4:$G$1033, EIA_861_Net_Metering_2023!$B$4:$B$1033, $A41, EIA_861_Net_Metering_2023!$F$4:$F$1033, INDEX(Keys!$C:$C, MATCH("ac_capacity_type", Keys!$B:$B, 0))) + $B$9 * SUMIFS(EIA_861_Net_Metering_2023!$G$4:$G$1033, EIA_861_Net_Metering_2023!$B$4:$B$1033, $A41, EIA_861_Net_Metering_2023!$F$4:$F$1033, INDEX(Keys!$C:$C, MATCH("dc_capacity_type", Keys!$B:$B, 0)))</f>
        <v>11630.113757000001</v>
      </c>
      <c r="F41" s="22">
        <f>SUMIFS(EIA_861_Net_Metering_2023!$H$4:$H$1033, EIA_861_Net_Metering_2023!$B$4:$B$1033, $A41, EIA_861_Net_Metering_2023!$F$4:$F$1033, INDEX(Keys!$C:$C, MATCH("ac_capacity_type", Keys!$B:$B, 0))) + $B$9 * SUMIFS(EIA_861_Net_Metering_2023!$H$4:$H$1033, EIA_861_Net_Metering_2023!$B$4:$B$1033, $A41, EIA_861_Net_Metering_2023!$F$4:$F$1033, INDEX(Keys!$C:$C, MATCH("dc_capacity_type", Keys!$B:$B, 0))) + SUMIFS(EIA_861_Net_Metering_2023!$I$4:$I$1033, EIA_861_Net_Metering_2023!$B$4:$B$1033, $A41, EIA_861_Net_Metering_2023!$F$4:$F$1033, INDEX(Keys!$C:$C, MATCH("ac_capacity_type", Keys!$B:$B, 0))) + $B$9 * SUMIFS(EIA_861_Net_Metering_2023!$I$4:$I$1033, EIA_861_Net_Metering_2023!$B$4:$B$1033, $A41, EIA_861_Net_Metering_2023!$F$4:$F$1033, INDEX(Keys!$C:$C, MATCH("dc_capacity_type", Keys!$B:$B, 0)))</f>
        <v>4960.3642289999998</v>
      </c>
      <c r="G41" s="22">
        <f>SUMIFS(EIA_861_NonNM_Distributed_2023!$K$3:$K$518, EIA_861_NonNM_Distributed_2023!$B$3:$B$518, $A41, EIA_861_NonNM_Distributed_2023!$J$3:$J$518, INDEX(Keys!$C:$C, MATCH("ac_capacity_type", Keys!$B:$B, 0))) + $B$9 * SUMIFS(EIA_861_NonNM_Distributed_2023!$K$3:$K$518, EIA_861_NonNM_Distributed_2023!$B$3:$B$518, $A41, EIA_861_NonNM_Distributed_2023!$J$3:$J$518, INDEX(Keys!$C:$C, MATCH("dc_capacity_type", Keys!$B:$B, 0)))</f>
        <v>8.761000000000001</v>
      </c>
      <c r="H41" s="22">
        <f>SUMIFS(EIA_861_NonNM_Distributed_2023!$L$3:$L$518, EIA_861_NonNM_Distributed_2023!$B$3:$B$518, $A41, EIA_861_NonNM_Distributed_2023!$J$3:$J$518, INDEX(Keys!$C:$C, MATCH("ac_capacity_type", Keys!$B:$B, 0))) + $B$9 * SUMIFS(EIA_861_NonNM_Distributed_2023!$L$3:$L$518, EIA_861_NonNM_Distributed_2023!$B$3:$B$518, $A41, EIA_861_NonNM_Distributed_2023!$J$3:$J$518, INDEX(Keys!$C:$C, MATCH("dc_capacity_type", Keys!$B:$B, 0))) + SUMIFS(EIA_861_NonNM_Distributed_2023!$M$3:$M$518, EIA_861_NonNM_Distributed_2023!$B$3:$B$518, $A41, EIA_861_NonNM_Distributed_2023!$J$3:$J$518, INDEX(Keys!$C:$C, MATCH("ac_capacity_type", Keys!$B:$B, 0))) + $B$9 * SUMIFS(EIA_861_NonNM_Distributed_2023!$M$3:$M$518, EIA_861_NonNM_Distributed_2023!$B$3:$B$518, $A41, EIA_861_NonNM_Distributed_2023!$J$3:$J$518, INDEX(Keys!$C:$C, MATCH("dc_capacity_type", Keys!$B:$B, 0)))</f>
        <v>174.90899999999999</v>
      </c>
      <c r="I41" s="23">
        <f t="shared" si="2"/>
        <v>1.0007533030358131</v>
      </c>
      <c r="J41" s="23">
        <f t="shared" si="3"/>
        <v>1.0352613219362847</v>
      </c>
      <c r="K41" s="22">
        <f t="shared" si="4"/>
        <v>11922.996437616672</v>
      </c>
      <c r="L41" s="22">
        <f>SUMIFS(EIA_DPV_generation_2024!$G:$G, EIA_DPV_generation_2024!$B:$B, $A41, EIA_DPV_generation_2024!$A:$A, $B$17, EIA_DPV_generation_2024!$D:$D, $B$18)</f>
        <v>21997.764469999998</v>
      </c>
      <c r="M41" s="22">
        <f>SUMIFS(EIA_DPV_generation_2024!$G:$G, EIA_DPV_generation_2024!$B:$B, $A41, EIA_DPV_generation_2024!$A:$A, $B$17, EIA_DPV_generation_2024!$D:$D, $B$19) + SUMIFS(EIA_DPV_generation_2024!$G:$G, EIA_DPV_generation_2024!$B:$B, $A41, EIA_DPV_generation_2024!$A:$A, $B$17, EIA_DPV_generation_2024!$D:$D, $B$20)</f>
        <v>9726.4640500000005</v>
      </c>
      <c r="N41" s="18">
        <f t="shared" si="5"/>
        <v>0.2106148685663396</v>
      </c>
      <c r="O41" s="22">
        <f t="shared" si="6"/>
        <v>5246.9151194383066</v>
      </c>
      <c r="P41" s="18">
        <f t="shared" si="7"/>
        <v>0.21161519122609609</v>
      </c>
      <c r="Q41" s="22">
        <f t="shared" si="8"/>
        <v>5246.9151194383066</v>
      </c>
      <c r="R41" s="22">
        <f>INDEX(NREL_rooftop_potential!$D$3:$D$51, MATCH($A41, NREL_rooftop_potential!$A$3:$A$51, 0))</f>
        <v>128.9</v>
      </c>
      <c r="S41" s="22">
        <f t="shared" si="9"/>
        <v>107373.7</v>
      </c>
      <c r="T41" s="22">
        <f t="shared" si="10"/>
        <v>22778.571736537539</v>
      </c>
      <c r="U41" s="22">
        <f t="shared" si="11"/>
        <v>10024.093613462457</v>
      </c>
    </row>
    <row r="42" spans="1:21" x14ac:dyDescent="0.45">
      <c r="A42" s="4" t="s">
        <v>102</v>
      </c>
      <c r="B42" s="22">
        <f>SUMIFS(EIA_861M_Net_Metering!$H$5:$H$1744, EIA_861M_Net_Metering!$C$5:$C$1744, $A42, EIA_861M_Net_Metering!$A$5:$A$1744, $B$7, EIA_861M_Net_Metering!$B$5:$B$1744, $B$8, EIA_861M_Net_Metering!$G$5:$G$1744, INDEX(Keys!$C:$C, MATCH("ac_capacity_type", Keys!$B:$B, 0))) + $B$9 * SUMIFS(EIA_861M_Net_Metering!$H$5:$H$1744, EIA_861M_Net_Metering!$C$5:$C$1744, $A42, EIA_861M_Net_Metering!$A$5:$A$1744, $B$7, EIA_861M_Net_Metering!$B$5:$B$1744, $B$8, EIA_861M_Net_Metering!$G$5:$G$1744, INDEX(Keys!$C:$C, MATCH("dc_capacity_type", Keys!$B:$B, 0)))</f>
        <v>772.75930699999992</v>
      </c>
      <c r="C42" s="22">
        <f>SUMIFS(EIA_861M_Net_Metering!$I$5:$I$1744, EIA_861M_Net_Metering!$C$5:$C$1744, $A42, EIA_861M_Net_Metering!$A$5:$A$1744, $B$7, EIA_861M_Net_Metering!$B$5:$B$1744, $B$8, EIA_861M_Net_Metering!$G$5:$G$1744, INDEX(Keys!$C:$C, MATCH("ac_capacity_type", Keys!$B:$B, 0))) + $B$9 * SUMIFS(EIA_861M_Net_Metering!$I$5:$I$1744, EIA_861M_Net_Metering!$C$5:$C$1744, $A42, EIA_861M_Net_Metering!$A$5:$A$1744, $B$7, EIA_861M_Net_Metering!$B$5:$B$1744, $B$8, EIA_861M_Net_Metering!$G$5:$G$1744, INDEX(Keys!$C:$C, MATCH("dc_capacity_type", Keys!$B:$B, 0)))</f>
        <v>199.01872999999998</v>
      </c>
      <c r="D42" s="22">
        <f>SUMIFS(EIA_861M_Net_Metering!$J$5:$J$1744, EIA_861M_Net_Metering!$C$5:$C$1744, $A42, EIA_861M_Net_Metering!$A$5:$A$1744, $B$7, EIA_861M_Net_Metering!$B$5:$B$1744, $B$8, EIA_861M_Net_Metering!$G$5:$G$1744, INDEX(Keys!$C:$C, MATCH("ac_capacity_type", Keys!$B:$B, 0))) + $B$9 * SUMIFS(EIA_861M_Net_Metering!$J$5:$J$1744, EIA_861M_Net_Metering!$C$5:$C$1744, $A42, EIA_861M_Net_Metering!$A$5:$A$1744, $B$7, EIA_861M_Net_Metering!$B$5:$B$1744, $B$8, EIA_861M_Net_Metering!$G$5:$G$1744, INDEX(Keys!$C:$C, MATCH("dc_capacity_type", Keys!$B:$B, 0)))</f>
        <v>32.109057999999997</v>
      </c>
      <c r="E42" s="22">
        <f>SUMIFS(EIA_861_Net_Metering_2023!$G$4:$G$1033, EIA_861_Net_Metering_2023!$B$4:$B$1033, $A42, EIA_861_Net_Metering_2023!$F$4:$F$1033, INDEX(Keys!$C:$C, MATCH("ac_capacity_type", Keys!$B:$B, 0))) + $B$9 * SUMIFS(EIA_861_Net_Metering_2023!$G$4:$G$1033, EIA_861_Net_Metering_2023!$B$4:$B$1033, $A42, EIA_861_Net_Metering_2023!$F$4:$F$1033, INDEX(Keys!$C:$C, MATCH("dc_capacity_type", Keys!$B:$B, 0)))</f>
        <v>837.29835299999991</v>
      </c>
      <c r="F42" s="22">
        <f>SUMIFS(EIA_861_Net_Metering_2023!$H$4:$H$1033, EIA_861_Net_Metering_2023!$B$4:$B$1033, $A42, EIA_861_Net_Metering_2023!$F$4:$F$1033, INDEX(Keys!$C:$C, MATCH("ac_capacity_type", Keys!$B:$B, 0))) + $B$9 * SUMIFS(EIA_861_Net_Metering_2023!$H$4:$H$1033, EIA_861_Net_Metering_2023!$B$4:$B$1033, $A42, EIA_861_Net_Metering_2023!$F$4:$F$1033, INDEX(Keys!$C:$C, MATCH("dc_capacity_type", Keys!$B:$B, 0))) + SUMIFS(EIA_861_Net_Metering_2023!$I$4:$I$1033, EIA_861_Net_Metering_2023!$B$4:$B$1033, $A42, EIA_861_Net_Metering_2023!$F$4:$F$1033, INDEX(Keys!$C:$C, MATCH("ac_capacity_type", Keys!$B:$B, 0))) + $B$9 * SUMIFS(EIA_861_Net_Metering_2023!$I$4:$I$1033, EIA_861_Net_Metering_2023!$B$4:$B$1033, $A42, EIA_861_Net_Metering_2023!$F$4:$F$1033, INDEX(Keys!$C:$C, MATCH("dc_capacity_type", Keys!$B:$B, 0)))</f>
        <v>242.92760399999997</v>
      </c>
      <c r="G42" s="22">
        <f>SUMIFS(EIA_861_NonNM_Distributed_2023!$K$3:$K$518, EIA_861_NonNM_Distributed_2023!$B$3:$B$518, $A42, EIA_861_NonNM_Distributed_2023!$J$3:$J$518, INDEX(Keys!$C:$C, MATCH("ac_capacity_type", Keys!$B:$B, 0))) + $B$9 * SUMIFS(EIA_861_NonNM_Distributed_2023!$K$3:$K$518, EIA_861_NonNM_Distributed_2023!$B$3:$B$518, $A42, EIA_861_NonNM_Distributed_2023!$J$3:$J$518, INDEX(Keys!$C:$C, MATCH("dc_capacity_type", Keys!$B:$B, 0)))</f>
        <v>2.18927</v>
      </c>
      <c r="H42" s="22">
        <f>SUMIFS(EIA_861_NonNM_Distributed_2023!$L$3:$L$518, EIA_861_NonNM_Distributed_2023!$B$3:$B$518, $A42, EIA_861_NonNM_Distributed_2023!$J$3:$J$518, INDEX(Keys!$C:$C, MATCH("ac_capacity_type", Keys!$B:$B, 0))) + $B$9 * SUMIFS(EIA_861_NonNM_Distributed_2023!$L$3:$L$518, EIA_861_NonNM_Distributed_2023!$B$3:$B$518, $A42, EIA_861_NonNM_Distributed_2023!$J$3:$J$518, INDEX(Keys!$C:$C, MATCH("dc_capacity_type", Keys!$B:$B, 0))) + SUMIFS(EIA_861_NonNM_Distributed_2023!$M$3:$M$518, EIA_861_NonNM_Distributed_2023!$B$3:$B$518, $A42, EIA_861_NonNM_Distributed_2023!$J$3:$J$518, INDEX(Keys!$C:$C, MATCH("ac_capacity_type", Keys!$B:$B, 0))) + $B$9 * SUMIFS(EIA_861_NonNM_Distributed_2023!$M$3:$M$518, EIA_861_NonNM_Distributed_2023!$B$3:$B$518, $A42, EIA_861_NonNM_Distributed_2023!$J$3:$J$518, INDEX(Keys!$C:$C, MATCH("dc_capacity_type", Keys!$B:$B, 0)))</f>
        <v>3.1166699999999996</v>
      </c>
      <c r="I42" s="23">
        <f t="shared" si="2"/>
        <v>1.0026146832752698</v>
      </c>
      <c r="J42" s="23">
        <f t="shared" si="3"/>
        <v>1.0128296247469679</v>
      </c>
      <c r="K42" s="22">
        <f t="shared" si="4"/>
        <v>774.77982783582195</v>
      </c>
      <c r="L42" s="22">
        <f>SUMIFS(EIA_DPV_generation_2024!$G:$G, EIA_DPV_generation_2024!$B:$B, $A42, EIA_DPV_generation_2024!$A:$A, $B$17, EIA_DPV_generation_2024!$D:$D, $B$18)</f>
        <v>1565.6000200000001</v>
      </c>
      <c r="M42" s="22">
        <f>SUMIFS(EIA_DPV_generation_2024!$G:$G, EIA_DPV_generation_2024!$B:$B, $A42, EIA_DPV_generation_2024!$A:$A, $B$17, EIA_DPV_generation_2024!$D:$D, $B$19) + SUMIFS(EIA_DPV_generation_2024!$G:$G, EIA_DPV_generation_2024!$B:$B, $A42, EIA_DPV_generation_2024!$A:$A, $B$17, EIA_DPV_generation_2024!$D:$D, $B$20)</f>
        <v>469.88416000000001</v>
      </c>
      <c r="N42" s="18">
        <f t="shared" si="5"/>
        <v>0.23067387282079732</v>
      </c>
      <c r="O42" s="22">
        <f t="shared" si="6"/>
        <v>234.09307078863674</v>
      </c>
      <c r="P42" s="18">
        <f t="shared" si="7"/>
        <v>0.22913853926359448</v>
      </c>
      <c r="Q42" s="22">
        <f t="shared" si="8"/>
        <v>234.09307078863674</v>
      </c>
      <c r="R42" s="22">
        <f>INDEX(NREL_rooftop_potential!$D$3:$D$51, MATCH($A42, NREL_rooftop_potential!$A$3:$A$51, 0))</f>
        <v>16.2</v>
      </c>
      <c r="S42" s="22">
        <f t="shared" si="9"/>
        <v>13494.599999999999</v>
      </c>
      <c r="T42" s="22">
        <f t="shared" si="10"/>
        <v>3166.0158133149307</v>
      </c>
      <c r="U42" s="22">
        <f t="shared" si="11"/>
        <v>956.58448668506833</v>
      </c>
    </row>
    <row r="43" spans="1:21" x14ac:dyDescent="0.45">
      <c r="A43" s="4" t="s">
        <v>106</v>
      </c>
      <c r="B43" s="22">
        <f>SUMIFS(EIA_861M_Net_Metering!$H$5:$H$1744, EIA_861M_Net_Metering!$C$5:$C$1744, $A43, EIA_861M_Net_Metering!$A$5:$A$1744, $B$7, EIA_861M_Net_Metering!$B$5:$B$1744, $B$8, EIA_861M_Net_Metering!$G$5:$G$1744, INDEX(Keys!$C:$C, MATCH("ac_capacity_type", Keys!$B:$B, 0))) + $B$9 * SUMIFS(EIA_861M_Net_Metering!$H$5:$H$1744, EIA_861M_Net_Metering!$C$5:$C$1744, $A43, EIA_861M_Net_Metering!$A$5:$A$1744, $B$7, EIA_861M_Net_Metering!$B$5:$B$1744, $B$8, EIA_861M_Net_Metering!$G$5:$G$1744, INDEX(Keys!$C:$C, MATCH("dc_capacity_type", Keys!$B:$B, 0)))</f>
        <v>712.88499999999999</v>
      </c>
      <c r="C43" s="22">
        <f>SUMIFS(EIA_861M_Net_Metering!$I$5:$I$1744, EIA_861M_Net_Metering!$C$5:$C$1744, $A43, EIA_861M_Net_Metering!$A$5:$A$1744, $B$7, EIA_861M_Net_Metering!$B$5:$B$1744, $B$8, EIA_861M_Net_Metering!$G$5:$G$1744, INDEX(Keys!$C:$C, MATCH("ac_capacity_type", Keys!$B:$B, 0))) + $B$9 * SUMIFS(EIA_861M_Net_Metering!$I$5:$I$1744, EIA_861M_Net_Metering!$C$5:$C$1744, $A43, EIA_861M_Net_Metering!$A$5:$A$1744, $B$7, EIA_861M_Net_Metering!$B$5:$B$1744, $B$8, EIA_861M_Net_Metering!$G$5:$G$1744, INDEX(Keys!$C:$C, MATCH("dc_capacity_type", Keys!$B:$B, 0)))</f>
        <v>266.67900000000003</v>
      </c>
      <c r="D43" s="22">
        <f>SUMIFS(EIA_861M_Net_Metering!$J$5:$J$1744, EIA_861M_Net_Metering!$C$5:$C$1744, $A43, EIA_861M_Net_Metering!$A$5:$A$1744, $B$7, EIA_861M_Net_Metering!$B$5:$B$1744, $B$8, EIA_861M_Net_Metering!$G$5:$G$1744, INDEX(Keys!$C:$C, MATCH("ac_capacity_type", Keys!$B:$B, 0))) + $B$9 * SUMIFS(EIA_861M_Net_Metering!$J$5:$J$1744, EIA_861M_Net_Metering!$C$5:$C$1744, $A43, EIA_861M_Net_Metering!$A$5:$A$1744, $B$7, EIA_861M_Net_Metering!$B$5:$B$1744, $B$8, EIA_861M_Net_Metering!$G$5:$G$1744, INDEX(Keys!$C:$C, MATCH("dc_capacity_type", Keys!$B:$B, 0)))</f>
        <v>37.366</v>
      </c>
      <c r="E43" s="22">
        <f>SUMIFS(EIA_861_Net_Metering_2023!$G$4:$G$1033, EIA_861_Net_Metering_2023!$B$4:$B$1033, $A43, EIA_861_Net_Metering_2023!$F$4:$F$1033, INDEX(Keys!$C:$C, MATCH("ac_capacity_type", Keys!$B:$B, 0))) + $B$9 * SUMIFS(EIA_861_Net_Metering_2023!$G$4:$G$1033, EIA_861_Net_Metering_2023!$B$4:$B$1033, $A43, EIA_861_Net_Metering_2023!$F$4:$F$1033, INDEX(Keys!$C:$C, MATCH("dc_capacity_type", Keys!$B:$B, 0)))</f>
        <v>668.87799999999993</v>
      </c>
      <c r="F43" s="22">
        <f>SUMIFS(EIA_861_Net_Metering_2023!$H$4:$H$1033, EIA_861_Net_Metering_2023!$B$4:$B$1033, $A43, EIA_861_Net_Metering_2023!$F$4:$F$1033, INDEX(Keys!$C:$C, MATCH("ac_capacity_type", Keys!$B:$B, 0))) + $B$9 * SUMIFS(EIA_861_Net_Metering_2023!$H$4:$H$1033, EIA_861_Net_Metering_2023!$B$4:$B$1033, $A43, EIA_861_Net_Metering_2023!$F$4:$F$1033, INDEX(Keys!$C:$C, MATCH("dc_capacity_type", Keys!$B:$B, 0))) + SUMIFS(EIA_861_Net_Metering_2023!$I$4:$I$1033, EIA_861_Net_Metering_2023!$B$4:$B$1033, $A43, EIA_861_Net_Metering_2023!$F$4:$F$1033, INDEX(Keys!$C:$C, MATCH("ac_capacity_type", Keys!$B:$B, 0))) + $B$9 * SUMIFS(EIA_861_Net_Metering_2023!$I$4:$I$1033, EIA_861_Net_Metering_2023!$B$4:$B$1033, $A43, EIA_861_Net_Metering_2023!$F$4:$F$1033, INDEX(Keys!$C:$C, MATCH("dc_capacity_type", Keys!$B:$B, 0)))</f>
        <v>295.75</v>
      </c>
      <c r="G43" s="22">
        <f>SUMIFS(EIA_861_NonNM_Distributed_2023!$K$3:$K$518, EIA_861_NonNM_Distributed_2023!$B$3:$B$518, $A43, EIA_861_NonNM_Distributed_2023!$J$3:$J$518, INDEX(Keys!$C:$C, MATCH("ac_capacity_type", Keys!$B:$B, 0))) + $B$9 * SUMIFS(EIA_861_NonNM_Distributed_2023!$K$3:$K$518, EIA_861_NonNM_Distributed_2023!$B$3:$B$518, $A43, EIA_861_NonNM_Distributed_2023!$J$3:$J$518, INDEX(Keys!$C:$C, MATCH("dc_capacity_type", Keys!$B:$B, 0)))</f>
        <v>0.26100000000000001</v>
      </c>
      <c r="H43" s="22">
        <f>SUMIFS(EIA_861_NonNM_Distributed_2023!$L$3:$L$518, EIA_861_NonNM_Distributed_2023!$B$3:$B$518, $A43, EIA_861_NonNM_Distributed_2023!$J$3:$J$518, INDEX(Keys!$C:$C, MATCH("ac_capacity_type", Keys!$B:$B, 0))) + $B$9 * SUMIFS(EIA_861_NonNM_Distributed_2023!$L$3:$L$518, EIA_861_NonNM_Distributed_2023!$B$3:$B$518, $A43, EIA_861_NonNM_Distributed_2023!$J$3:$J$518, INDEX(Keys!$C:$C, MATCH("dc_capacity_type", Keys!$B:$B, 0))) + SUMIFS(EIA_861_NonNM_Distributed_2023!$M$3:$M$518, EIA_861_NonNM_Distributed_2023!$B$3:$B$518, $A43, EIA_861_NonNM_Distributed_2023!$J$3:$J$518, INDEX(Keys!$C:$C, MATCH("ac_capacity_type", Keys!$B:$B, 0))) + $B$9 * SUMIFS(EIA_861_NonNM_Distributed_2023!$M$3:$M$518, EIA_861_NonNM_Distributed_2023!$B$3:$B$518, $A43, EIA_861_NonNM_Distributed_2023!$J$3:$J$518, INDEX(Keys!$C:$C, MATCH("dc_capacity_type", Keys!$B:$B, 0)))</f>
        <v>3.0649999999999999</v>
      </c>
      <c r="I43" s="23">
        <f t="shared" si="2"/>
        <v>1.0003902056877338</v>
      </c>
      <c r="J43" s="23">
        <f t="shared" si="3"/>
        <v>1.0103634826711749</v>
      </c>
      <c r="K43" s="22">
        <f t="shared" si="4"/>
        <v>713.16317178170016</v>
      </c>
      <c r="L43" s="22">
        <f>SUMIFS(EIA_DPV_generation_2024!$G:$G, EIA_DPV_generation_2024!$B:$B, $A43, EIA_DPV_generation_2024!$A:$A, $B$17, EIA_DPV_generation_2024!$D:$D, $B$18)</f>
        <v>969.94366000000002</v>
      </c>
      <c r="M43" s="22">
        <f>SUMIFS(EIA_DPV_generation_2024!$G:$G, EIA_DPV_generation_2024!$B:$B, $A43, EIA_DPV_generation_2024!$A:$A, $B$17, EIA_DPV_generation_2024!$D:$D, $B$19) + SUMIFS(EIA_DPV_generation_2024!$G:$G, EIA_DPV_generation_2024!$B:$B, $A43, EIA_DPV_generation_2024!$A:$A, $B$17, EIA_DPV_generation_2024!$D:$D, $B$20)</f>
        <v>488.29140999999998</v>
      </c>
      <c r="N43" s="18">
        <f t="shared" si="5"/>
        <v>0.15525782384953185</v>
      </c>
      <c r="O43" s="22">
        <f t="shared" si="6"/>
        <v>307.19596508875742</v>
      </c>
      <c r="P43" s="18">
        <f t="shared" si="7"/>
        <v>0.18145104387262267</v>
      </c>
      <c r="Q43" s="22">
        <f t="shared" si="8"/>
        <v>307.19596508875742</v>
      </c>
      <c r="R43" s="22">
        <f>INDEX(NREL_rooftop_potential!$D$3:$D$51, MATCH($A43, NREL_rooftop_potential!$A$3:$A$51, 0))</f>
        <v>12.8</v>
      </c>
      <c r="S43" s="22">
        <f t="shared" si="9"/>
        <v>10662.4</v>
      </c>
      <c r="T43" s="22">
        <f t="shared" si="10"/>
        <v>2276.6802270051267</v>
      </c>
      <c r="U43" s="22">
        <f t="shared" si="11"/>
        <v>980.68297299487324</v>
      </c>
    </row>
    <row r="44" spans="1:21" x14ac:dyDescent="0.45">
      <c r="A44" s="4" t="s">
        <v>110</v>
      </c>
      <c r="B44" s="22">
        <f>SUMIFS(EIA_861M_Net_Metering!$H$5:$H$1744, EIA_861M_Net_Metering!$C$5:$C$1744, $A44, EIA_861M_Net_Metering!$A$5:$A$1744, $B$7, EIA_861M_Net_Metering!$B$5:$B$1744, $B$8, EIA_861M_Net_Metering!$G$5:$G$1744, INDEX(Keys!$C:$C, MATCH("ac_capacity_type", Keys!$B:$B, 0))) + $B$9 * SUMIFS(EIA_861M_Net_Metering!$H$5:$H$1744, EIA_861M_Net_Metering!$C$5:$C$1744, $A44, EIA_861M_Net_Metering!$A$5:$A$1744, $B$7, EIA_861M_Net_Metering!$B$5:$B$1744, $B$8, EIA_861M_Net_Metering!$G$5:$G$1744, INDEX(Keys!$C:$C, MATCH("dc_capacity_type", Keys!$B:$B, 0)))</f>
        <v>99.791324000000003</v>
      </c>
      <c r="C44" s="22">
        <f>SUMIFS(EIA_861M_Net_Metering!$I$5:$I$1744, EIA_861M_Net_Metering!$C$5:$C$1744, $A44, EIA_861M_Net_Metering!$A$5:$A$1744, $B$7, EIA_861M_Net_Metering!$B$5:$B$1744, $B$8, EIA_861M_Net_Metering!$G$5:$G$1744, INDEX(Keys!$C:$C, MATCH("ac_capacity_type", Keys!$B:$B, 0))) + $B$9 * SUMIFS(EIA_861M_Net_Metering!$I$5:$I$1744, EIA_861M_Net_Metering!$C$5:$C$1744, $A44, EIA_861M_Net_Metering!$A$5:$A$1744, $B$7, EIA_861M_Net_Metering!$B$5:$B$1744, $B$8, EIA_861M_Net_Metering!$G$5:$G$1744, INDEX(Keys!$C:$C, MATCH("dc_capacity_type", Keys!$B:$B, 0)))</f>
        <v>26.872460000000004</v>
      </c>
      <c r="D44" s="22">
        <f>SUMIFS(EIA_861M_Net_Metering!$J$5:$J$1744, EIA_861M_Net_Metering!$C$5:$C$1744, $A44, EIA_861M_Net_Metering!$A$5:$A$1744, $B$7, EIA_861M_Net_Metering!$B$5:$B$1744, $B$8, EIA_861M_Net_Metering!$G$5:$G$1744, INDEX(Keys!$C:$C, MATCH("ac_capacity_type", Keys!$B:$B, 0))) + $B$9 * SUMIFS(EIA_861M_Net_Metering!$J$5:$J$1744, EIA_861M_Net_Metering!$C$5:$C$1744, $A44, EIA_861M_Net_Metering!$A$5:$A$1744, $B$7, EIA_861M_Net_Metering!$B$5:$B$1744, $B$8, EIA_861M_Net_Metering!$G$5:$G$1744, INDEX(Keys!$C:$C, MATCH("dc_capacity_type", Keys!$B:$B, 0)))</f>
        <v>6.34</v>
      </c>
      <c r="E44" s="22">
        <f>SUMIFS(EIA_861_Net_Metering_2023!$G$4:$G$1033, EIA_861_Net_Metering_2023!$B$4:$B$1033, $A44, EIA_861_Net_Metering_2023!$F$4:$F$1033, INDEX(Keys!$C:$C, MATCH("ac_capacity_type", Keys!$B:$B, 0))) + $B$9 * SUMIFS(EIA_861_Net_Metering_2023!$G$4:$G$1033, EIA_861_Net_Metering_2023!$B$4:$B$1033, $A44, EIA_861_Net_Metering_2023!$F$4:$F$1033, INDEX(Keys!$C:$C, MATCH("dc_capacity_type", Keys!$B:$B, 0)))</f>
        <v>99.487372999999991</v>
      </c>
      <c r="F44" s="22">
        <f>SUMIFS(EIA_861_Net_Metering_2023!$H$4:$H$1033, EIA_861_Net_Metering_2023!$B$4:$B$1033, $A44, EIA_861_Net_Metering_2023!$F$4:$F$1033, INDEX(Keys!$C:$C, MATCH("ac_capacity_type", Keys!$B:$B, 0))) + $B$9 * SUMIFS(EIA_861_Net_Metering_2023!$H$4:$H$1033, EIA_861_Net_Metering_2023!$B$4:$B$1033, $A44, EIA_861_Net_Metering_2023!$F$4:$F$1033, INDEX(Keys!$C:$C, MATCH("dc_capacity_type", Keys!$B:$B, 0))) + SUMIFS(EIA_861_Net_Metering_2023!$I$4:$I$1033, EIA_861_Net_Metering_2023!$B$4:$B$1033, $A44, EIA_861_Net_Metering_2023!$F$4:$F$1033, INDEX(Keys!$C:$C, MATCH("ac_capacity_type", Keys!$B:$B, 0))) + $B$9 * SUMIFS(EIA_861_Net_Metering_2023!$I$4:$I$1033, EIA_861_Net_Metering_2023!$B$4:$B$1033, $A44, EIA_861_Net_Metering_2023!$F$4:$F$1033, INDEX(Keys!$C:$C, MATCH("dc_capacity_type", Keys!$B:$B, 0)))</f>
        <v>33.699145000000001</v>
      </c>
      <c r="G44" s="22">
        <f>SUMIFS(EIA_861_NonNM_Distributed_2023!$K$3:$K$518, EIA_861_NonNM_Distributed_2023!$B$3:$B$518, $A44, EIA_861_NonNM_Distributed_2023!$J$3:$J$518, INDEX(Keys!$C:$C, MATCH("ac_capacity_type", Keys!$B:$B, 0))) + $B$9 * SUMIFS(EIA_861_NonNM_Distributed_2023!$K$3:$K$518, EIA_861_NonNM_Distributed_2023!$B$3:$B$518, $A44, EIA_861_NonNM_Distributed_2023!$J$3:$J$518, INDEX(Keys!$C:$C, MATCH("dc_capacity_type", Keys!$B:$B, 0)))</f>
        <v>0</v>
      </c>
      <c r="H44" s="22">
        <f>SUMIFS(EIA_861_NonNM_Distributed_2023!$L$3:$L$518, EIA_861_NonNM_Distributed_2023!$B$3:$B$518, $A44, EIA_861_NonNM_Distributed_2023!$J$3:$J$518, INDEX(Keys!$C:$C, MATCH("ac_capacity_type", Keys!$B:$B, 0))) + $B$9 * SUMIFS(EIA_861_NonNM_Distributed_2023!$L$3:$L$518, EIA_861_NonNM_Distributed_2023!$B$3:$B$518, $A44, EIA_861_NonNM_Distributed_2023!$J$3:$J$518, INDEX(Keys!$C:$C, MATCH("dc_capacity_type", Keys!$B:$B, 0))) + SUMIFS(EIA_861_NonNM_Distributed_2023!$M$3:$M$518, EIA_861_NonNM_Distributed_2023!$B$3:$B$518, $A44, EIA_861_NonNM_Distributed_2023!$J$3:$J$518, INDEX(Keys!$C:$C, MATCH("ac_capacity_type", Keys!$B:$B, 0))) + $B$9 * SUMIFS(EIA_861_NonNM_Distributed_2023!$M$3:$M$518, EIA_861_NonNM_Distributed_2023!$B$3:$B$518, $A44, EIA_861_NonNM_Distributed_2023!$J$3:$J$518, INDEX(Keys!$C:$C, MATCH("dc_capacity_type", Keys!$B:$B, 0)))</f>
        <v>0</v>
      </c>
      <c r="I44" s="23">
        <f t="shared" si="2"/>
        <v>1</v>
      </c>
      <c r="J44" s="23">
        <f t="shared" si="3"/>
        <v>1</v>
      </c>
      <c r="K44" s="22">
        <f t="shared" si="4"/>
        <v>99.791324000000003</v>
      </c>
      <c r="L44" s="22">
        <f>SUMIFS(EIA_DPV_generation_2024!$G:$G, EIA_DPV_generation_2024!$B:$B, $A44, EIA_DPV_generation_2024!$A:$A, $B$17, EIA_DPV_generation_2024!$D:$D, $B$18)</f>
        <v>154.19906</v>
      </c>
      <c r="M44" s="22">
        <f>SUMIFS(EIA_DPV_generation_2024!$G:$G, EIA_DPV_generation_2024!$B:$B, $A44, EIA_DPV_generation_2024!$A:$A, $B$17, EIA_DPV_generation_2024!$D:$D, $B$19) + SUMIFS(EIA_DPV_generation_2024!$G:$G, EIA_DPV_generation_2024!$B:$B, $A44, EIA_DPV_generation_2024!$A:$A, $B$17, EIA_DPV_generation_2024!$D:$D, $B$20)</f>
        <v>48.554000000000002</v>
      </c>
      <c r="N44" s="18">
        <f t="shared" si="5"/>
        <v>0.17639441701456254</v>
      </c>
      <c r="O44" s="22">
        <f t="shared" si="6"/>
        <v>33.212460000000007</v>
      </c>
      <c r="P44" s="18">
        <f t="shared" si="7"/>
        <v>0.16688598387252673</v>
      </c>
      <c r="Q44" s="22">
        <f t="shared" si="8"/>
        <v>33.212460000000007</v>
      </c>
      <c r="R44" s="22">
        <f>INDEX(NREL_rooftop_potential!$D$3:$D$51, MATCH($A44, NREL_rooftop_potential!$A$3:$A$51, 0))</f>
        <v>2.9</v>
      </c>
      <c r="S44" s="22">
        <f t="shared" si="9"/>
        <v>2415.6999999999998</v>
      </c>
      <c r="T44" s="22">
        <f t="shared" si="10"/>
        <v>553.71080926289585</v>
      </c>
      <c r="U44" s="22">
        <f t="shared" si="11"/>
        <v>184.28554073710416</v>
      </c>
    </row>
    <row r="45" spans="1:21" x14ac:dyDescent="0.45">
      <c r="A45" s="4" t="s">
        <v>114</v>
      </c>
      <c r="B45" s="22">
        <f>SUMIFS(EIA_861M_Net_Metering!$H$5:$H$1744, EIA_861M_Net_Metering!$C$5:$C$1744, $A45, EIA_861M_Net_Metering!$A$5:$A$1744, $B$7, EIA_861M_Net_Metering!$B$5:$B$1744, $B$8, EIA_861M_Net_Metering!$G$5:$G$1744, INDEX(Keys!$C:$C, MATCH("ac_capacity_type", Keys!$B:$B, 0))) + $B$9 * SUMIFS(EIA_861M_Net_Metering!$H$5:$H$1744, EIA_861M_Net_Metering!$C$5:$C$1744, $A45, EIA_861M_Net_Metering!$A$5:$A$1744, $B$7, EIA_861M_Net_Metering!$B$5:$B$1744, $B$8, EIA_861M_Net_Metering!$G$5:$G$1744, INDEX(Keys!$C:$C, MATCH("dc_capacity_type", Keys!$B:$B, 0)))</f>
        <v>1991.9002049999999</v>
      </c>
      <c r="C45" s="22">
        <f>SUMIFS(EIA_861M_Net_Metering!$I$5:$I$1744, EIA_861M_Net_Metering!$C$5:$C$1744, $A45, EIA_861M_Net_Metering!$A$5:$A$1744, $B$7, EIA_861M_Net_Metering!$B$5:$B$1744, $B$8, EIA_861M_Net_Metering!$G$5:$G$1744, INDEX(Keys!$C:$C, MATCH("ac_capacity_type", Keys!$B:$B, 0))) + $B$9 * SUMIFS(EIA_861M_Net_Metering!$I$5:$I$1744, EIA_861M_Net_Metering!$C$5:$C$1744, $A45, EIA_861M_Net_Metering!$A$5:$A$1744, $B$7, EIA_861M_Net_Metering!$B$5:$B$1744, $B$8, EIA_861M_Net_Metering!$G$5:$G$1744, INDEX(Keys!$C:$C, MATCH("dc_capacity_type", Keys!$B:$B, 0)))</f>
        <v>155.54105899999999</v>
      </c>
      <c r="D45" s="22">
        <f>SUMIFS(EIA_861M_Net_Metering!$J$5:$J$1744, EIA_861M_Net_Metering!$C$5:$C$1744, $A45, EIA_861M_Net_Metering!$A$5:$A$1744, $B$7, EIA_861M_Net_Metering!$B$5:$B$1744, $B$8, EIA_861M_Net_Metering!$G$5:$G$1744, INDEX(Keys!$C:$C, MATCH("ac_capacity_type", Keys!$B:$B, 0))) + $B$9 * SUMIFS(EIA_861M_Net_Metering!$J$5:$J$1744, EIA_861M_Net_Metering!$C$5:$C$1744, $A45, EIA_861M_Net_Metering!$A$5:$A$1744, $B$7, EIA_861M_Net_Metering!$B$5:$B$1744, $B$8, EIA_861M_Net_Metering!$G$5:$G$1744, INDEX(Keys!$C:$C, MATCH("dc_capacity_type", Keys!$B:$B, 0)))</f>
        <v>44.672419999999995</v>
      </c>
      <c r="E45" s="22">
        <f>SUMIFS(EIA_861_Net_Metering_2023!$G$4:$G$1033, EIA_861_Net_Metering_2023!$B$4:$B$1033, $A45, EIA_861_Net_Metering_2023!$F$4:$F$1033, INDEX(Keys!$C:$C, MATCH("ac_capacity_type", Keys!$B:$B, 0))) + $B$9 * SUMIFS(EIA_861_Net_Metering_2023!$G$4:$G$1033, EIA_861_Net_Metering_2023!$B$4:$B$1033, $A45, EIA_861_Net_Metering_2023!$F$4:$F$1033, INDEX(Keys!$C:$C, MATCH("dc_capacity_type", Keys!$B:$B, 0)))</f>
        <v>2320.9067940000004</v>
      </c>
      <c r="F45" s="22">
        <f>SUMIFS(EIA_861_Net_Metering_2023!$H$4:$H$1033, EIA_861_Net_Metering_2023!$B$4:$B$1033, $A45, EIA_861_Net_Metering_2023!$F$4:$F$1033, INDEX(Keys!$C:$C, MATCH("ac_capacity_type", Keys!$B:$B, 0))) + $B$9 * SUMIFS(EIA_861_Net_Metering_2023!$H$4:$H$1033, EIA_861_Net_Metering_2023!$B$4:$B$1033, $A45, EIA_861_Net_Metering_2023!$F$4:$F$1033, INDEX(Keys!$C:$C, MATCH("dc_capacity_type", Keys!$B:$B, 0))) + SUMIFS(EIA_861_Net_Metering_2023!$I$4:$I$1033, EIA_861_Net_Metering_2023!$B$4:$B$1033, $A45, EIA_861_Net_Metering_2023!$F$4:$F$1033, INDEX(Keys!$C:$C, MATCH("ac_capacity_type", Keys!$B:$B, 0))) + $B$9 * SUMIFS(EIA_861_Net_Metering_2023!$I$4:$I$1033, EIA_861_Net_Metering_2023!$B$4:$B$1033, $A45, EIA_861_Net_Metering_2023!$F$4:$F$1033, INDEX(Keys!$C:$C, MATCH("dc_capacity_type", Keys!$B:$B, 0)))</f>
        <v>234.44105399999992</v>
      </c>
      <c r="G45" s="22">
        <f>SUMIFS(EIA_861_NonNM_Distributed_2023!$K$3:$K$518, EIA_861_NonNM_Distributed_2023!$B$3:$B$518, $A45, EIA_861_NonNM_Distributed_2023!$J$3:$J$518, INDEX(Keys!$C:$C, MATCH("ac_capacity_type", Keys!$B:$B, 0))) + $B$9 * SUMIFS(EIA_861_NonNM_Distributed_2023!$K$3:$K$518, EIA_861_NonNM_Distributed_2023!$B$3:$B$518, $A45, EIA_861_NonNM_Distributed_2023!$J$3:$J$518, INDEX(Keys!$C:$C, MATCH("dc_capacity_type", Keys!$B:$B, 0)))</f>
        <v>1.0379179999999999</v>
      </c>
      <c r="H45" s="22">
        <f>SUMIFS(EIA_861_NonNM_Distributed_2023!$L$3:$L$518, EIA_861_NonNM_Distributed_2023!$B$3:$B$518, $A45, EIA_861_NonNM_Distributed_2023!$J$3:$J$518, INDEX(Keys!$C:$C, MATCH("ac_capacity_type", Keys!$B:$B, 0))) + $B$9 * SUMIFS(EIA_861_NonNM_Distributed_2023!$L$3:$L$518, EIA_861_NonNM_Distributed_2023!$B$3:$B$518, $A45, EIA_861_NonNM_Distributed_2023!$J$3:$J$518, INDEX(Keys!$C:$C, MATCH("dc_capacity_type", Keys!$B:$B, 0))) + SUMIFS(EIA_861_NonNM_Distributed_2023!$M$3:$M$518, EIA_861_NonNM_Distributed_2023!$B$3:$B$518, $A45, EIA_861_NonNM_Distributed_2023!$J$3:$J$518, INDEX(Keys!$C:$C, MATCH("ac_capacity_type", Keys!$B:$B, 0))) + $B$9 * SUMIFS(EIA_861_NonNM_Distributed_2023!$M$3:$M$518, EIA_861_NonNM_Distributed_2023!$B$3:$B$518, $A45, EIA_861_NonNM_Distributed_2023!$J$3:$J$518, INDEX(Keys!$C:$C, MATCH("dc_capacity_type", Keys!$B:$B, 0)))</f>
        <v>4.7160310000000001</v>
      </c>
      <c r="I45" s="23">
        <f t="shared" si="2"/>
        <v>1.0004472036544867</v>
      </c>
      <c r="J45" s="23">
        <f t="shared" si="3"/>
        <v>1.0201160629485995</v>
      </c>
      <c r="K45" s="22">
        <f t="shared" si="4"/>
        <v>1992.7909900510488</v>
      </c>
      <c r="L45" s="22">
        <f>SUMIFS(EIA_DPV_generation_2024!$G:$G, EIA_DPV_generation_2024!$B:$B, $A45, EIA_DPV_generation_2024!$A:$A, $B$17, EIA_DPV_generation_2024!$D:$D, $B$18)</f>
        <v>4194.83428</v>
      </c>
      <c r="M45" s="22">
        <f>SUMIFS(EIA_DPV_generation_2024!$G:$G, EIA_DPV_generation_2024!$B:$B, $A45, EIA_DPV_generation_2024!$A:$A, $B$17, EIA_DPV_generation_2024!$D:$D, $B$19) + SUMIFS(EIA_DPV_generation_2024!$G:$G, EIA_DPV_generation_2024!$B:$B, $A45, EIA_DPV_generation_2024!$A:$A, $B$17, EIA_DPV_generation_2024!$D:$D, $B$20)</f>
        <v>416.54584</v>
      </c>
      <c r="N45" s="18">
        <f t="shared" si="5"/>
        <v>0.24029733329852457</v>
      </c>
      <c r="O45" s="22">
        <f t="shared" si="6"/>
        <v>204.24098594672208</v>
      </c>
      <c r="P45" s="18">
        <f t="shared" si="7"/>
        <v>0.23281759416091435</v>
      </c>
      <c r="Q45" s="22">
        <f t="shared" si="8"/>
        <v>204.24098594672208</v>
      </c>
      <c r="R45" s="22">
        <f>INDEX(NREL_rooftop_potential!$D$3:$D$51, MATCH($A45, NREL_rooftop_potential!$A$3:$A$51, 0))</f>
        <v>76.2</v>
      </c>
      <c r="S45" s="22">
        <f t="shared" si="9"/>
        <v>63474.6</v>
      </c>
      <c r="T45" s="22">
        <f t="shared" si="10"/>
        <v>17588.814170969312</v>
      </c>
      <c r="U45" s="22">
        <f t="shared" si="11"/>
        <v>1802.6761290306843</v>
      </c>
    </row>
    <row r="46" spans="1:21" x14ac:dyDescent="0.45">
      <c r="A46" s="4" t="s">
        <v>117</v>
      </c>
      <c r="B46" s="22">
        <f>SUMIFS(EIA_861M_Net_Metering!$H$5:$H$1744, EIA_861M_Net_Metering!$C$5:$C$1744, $A46, EIA_861M_Net_Metering!$A$5:$A$1744, $B$7, EIA_861M_Net_Metering!$B$5:$B$1744, $B$8, EIA_861M_Net_Metering!$G$5:$G$1744, INDEX(Keys!$C:$C, MATCH("ac_capacity_type", Keys!$B:$B, 0))) + $B$9 * SUMIFS(EIA_861M_Net_Metering!$H$5:$H$1744, EIA_861M_Net_Metering!$C$5:$C$1744, $A46, EIA_861M_Net_Metering!$A$5:$A$1744, $B$7, EIA_861M_Net_Metering!$B$5:$B$1744, $B$8, EIA_861M_Net_Metering!$G$5:$G$1744, INDEX(Keys!$C:$C, MATCH("dc_capacity_type", Keys!$B:$B, 0)))</f>
        <v>77.94542100000001</v>
      </c>
      <c r="C46" s="22">
        <f>SUMIFS(EIA_861M_Net_Metering!$I$5:$I$1744, EIA_861M_Net_Metering!$C$5:$C$1744, $A46, EIA_861M_Net_Metering!$A$5:$A$1744, $B$7, EIA_861M_Net_Metering!$B$5:$B$1744, $B$8, EIA_861M_Net_Metering!$G$5:$G$1744, INDEX(Keys!$C:$C, MATCH("ac_capacity_type", Keys!$B:$B, 0))) + $B$9 * SUMIFS(EIA_861M_Net_Metering!$I$5:$I$1744, EIA_861M_Net_Metering!$C$5:$C$1744, $A46, EIA_861M_Net_Metering!$A$5:$A$1744, $B$7, EIA_861M_Net_Metering!$B$5:$B$1744, $B$8, EIA_861M_Net_Metering!$G$5:$G$1744, INDEX(Keys!$C:$C, MATCH("dc_capacity_type", Keys!$B:$B, 0)))</f>
        <v>28.862856000000001</v>
      </c>
      <c r="D46" s="22">
        <f>SUMIFS(EIA_861M_Net_Metering!$J$5:$J$1744, EIA_861M_Net_Metering!$C$5:$C$1744, $A46, EIA_861M_Net_Metering!$A$5:$A$1744, $B$7, EIA_861M_Net_Metering!$B$5:$B$1744, $B$8, EIA_861M_Net_Metering!$G$5:$G$1744, INDEX(Keys!$C:$C, MATCH("ac_capacity_type", Keys!$B:$B, 0))) + $B$9 * SUMIFS(EIA_861M_Net_Metering!$J$5:$J$1744, EIA_861M_Net_Metering!$C$5:$C$1744, $A46, EIA_861M_Net_Metering!$A$5:$A$1744, $B$7, EIA_861M_Net_Metering!$B$5:$B$1744, $B$8, EIA_861M_Net_Metering!$G$5:$G$1744, INDEX(Keys!$C:$C, MATCH("dc_capacity_type", Keys!$B:$B, 0)))</f>
        <v>3.4929999999999999</v>
      </c>
      <c r="E46" s="22">
        <f>SUMIFS(EIA_861_Net_Metering_2023!$G$4:$G$1033, EIA_861_Net_Metering_2023!$B$4:$B$1033, $A46, EIA_861_Net_Metering_2023!$F$4:$F$1033, INDEX(Keys!$C:$C, MATCH("ac_capacity_type", Keys!$B:$B, 0))) + $B$9 * SUMIFS(EIA_861_Net_Metering_2023!$G$4:$G$1033, EIA_861_Net_Metering_2023!$B$4:$B$1033, $A46, EIA_861_Net_Metering_2023!$F$4:$F$1033, INDEX(Keys!$C:$C, MATCH("dc_capacity_type", Keys!$B:$B, 0)))</f>
        <v>82.159770999999992</v>
      </c>
      <c r="F46" s="22">
        <f>SUMIFS(EIA_861_Net_Metering_2023!$H$4:$H$1033, EIA_861_Net_Metering_2023!$B$4:$B$1033, $A46, EIA_861_Net_Metering_2023!$F$4:$F$1033, INDEX(Keys!$C:$C, MATCH("ac_capacity_type", Keys!$B:$B, 0))) + $B$9 * SUMIFS(EIA_861_Net_Metering_2023!$H$4:$H$1033, EIA_861_Net_Metering_2023!$B$4:$B$1033, $A46, EIA_861_Net_Metering_2023!$F$4:$F$1033, INDEX(Keys!$C:$C, MATCH("dc_capacity_type", Keys!$B:$B, 0))) + SUMIFS(EIA_861_Net_Metering_2023!$I$4:$I$1033, EIA_861_Net_Metering_2023!$B$4:$B$1033, $A46, EIA_861_Net_Metering_2023!$F$4:$F$1033, INDEX(Keys!$C:$C, MATCH("ac_capacity_type", Keys!$B:$B, 0))) + $B$9 * SUMIFS(EIA_861_Net_Metering_2023!$I$4:$I$1033, EIA_861_Net_Metering_2023!$B$4:$B$1033, $A46, EIA_861_Net_Metering_2023!$F$4:$F$1033, INDEX(Keys!$C:$C, MATCH("dc_capacity_type", Keys!$B:$B, 0)))</f>
        <v>34.785078999999996</v>
      </c>
      <c r="G46" s="22">
        <f>SUMIFS(EIA_861_NonNM_Distributed_2023!$K$3:$K$518, EIA_861_NonNM_Distributed_2023!$B$3:$B$518, $A46, EIA_861_NonNM_Distributed_2023!$J$3:$J$518, INDEX(Keys!$C:$C, MATCH("ac_capacity_type", Keys!$B:$B, 0))) + $B$9 * SUMIFS(EIA_861_NonNM_Distributed_2023!$K$3:$K$518, EIA_861_NonNM_Distributed_2023!$B$3:$B$518, $A46, EIA_861_NonNM_Distributed_2023!$J$3:$J$518, INDEX(Keys!$C:$C, MATCH("dc_capacity_type", Keys!$B:$B, 0)))</f>
        <v>35.125809999999994</v>
      </c>
      <c r="H46" s="22">
        <f>SUMIFS(EIA_861_NonNM_Distributed_2023!$L$3:$L$518, EIA_861_NonNM_Distributed_2023!$B$3:$B$518, $A46, EIA_861_NonNM_Distributed_2023!$J$3:$J$518, INDEX(Keys!$C:$C, MATCH("ac_capacity_type", Keys!$B:$B, 0))) + $B$9 * SUMIFS(EIA_861_NonNM_Distributed_2023!$L$3:$L$518, EIA_861_NonNM_Distributed_2023!$B$3:$B$518, $A46, EIA_861_NonNM_Distributed_2023!$J$3:$J$518, INDEX(Keys!$C:$C, MATCH("dc_capacity_type", Keys!$B:$B, 0))) + SUMIFS(EIA_861_NonNM_Distributed_2023!$M$3:$M$518, EIA_861_NonNM_Distributed_2023!$B$3:$B$518, $A46, EIA_861_NonNM_Distributed_2023!$J$3:$J$518, INDEX(Keys!$C:$C, MATCH("ac_capacity_type", Keys!$B:$B, 0))) + $B$9 * SUMIFS(EIA_861_NonNM_Distributed_2023!$M$3:$M$518, EIA_861_NonNM_Distributed_2023!$B$3:$B$518, $A46, EIA_861_NonNM_Distributed_2023!$J$3:$J$518, INDEX(Keys!$C:$C, MATCH("dc_capacity_type", Keys!$B:$B, 0)))</f>
        <v>166.79716400000001</v>
      </c>
      <c r="I46" s="23">
        <f t="shared" si="2"/>
        <v>1.4275305246408245</v>
      </c>
      <c r="J46" s="23">
        <f t="shared" si="3"/>
        <v>5.7950779125728022</v>
      </c>
      <c r="K46" s="22">
        <f t="shared" si="4"/>
        <v>111.26946773347996</v>
      </c>
      <c r="L46" s="22">
        <f>SUMIFS(EIA_DPV_generation_2024!$G:$G, EIA_DPV_generation_2024!$B:$B, $A46, EIA_DPV_generation_2024!$A:$A, $B$17, EIA_DPV_generation_2024!$D:$D, $B$18)</f>
        <v>214.78345999999999</v>
      </c>
      <c r="M46" s="22">
        <f>SUMIFS(EIA_DPV_generation_2024!$G:$G, EIA_DPV_generation_2024!$B:$B, $A46, EIA_DPV_generation_2024!$A:$A, $B$17, EIA_DPV_generation_2024!$D:$D, $B$19) + SUMIFS(EIA_DPV_generation_2024!$G:$G, EIA_DPV_generation_2024!$B:$B, $A46, EIA_DPV_generation_2024!$A:$A, $B$17, EIA_DPV_generation_2024!$D:$D, $B$20)</f>
        <v>353.37344999999999</v>
      </c>
      <c r="N46" s="18">
        <f t="shared" si="5"/>
        <v>0.22035388787947047</v>
      </c>
      <c r="O46" s="22">
        <f t="shared" si="6"/>
        <v>187.50470644798619</v>
      </c>
      <c r="P46" s="18">
        <f t="shared" si="7"/>
        <v>0.21513825277072182</v>
      </c>
      <c r="Q46" s="22">
        <f t="shared" si="8"/>
        <v>187.50470644798619</v>
      </c>
      <c r="R46" s="22">
        <f>INDEX(NREL_rooftop_potential!$D$3:$D$51, MATCH($A46, NREL_rooftop_potential!$A$3:$A$51, 0))</f>
        <v>34.6</v>
      </c>
      <c r="S46" s="22">
        <f t="shared" si="9"/>
        <v>28821.8</v>
      </c>
      <c r="T46" s="22">
        <f t="shared" si="10"/>
        <v>3279.1801069102717</v>
      </c>
      <c r="U46" s="22">
        <f t="shared" si="11"/>
        <v>5525.8797930897281</v>
      </c>
    </row>
    <row r="47" spans="1:21" x14ac:dyDescent="0.45">
      <c r="A47" s="4" t="s">
        <v>120</v>
      </c>
      <c r="B47" s="22">
        <f>SUMIFS(EIA_861M_Net_Metering!$H$5:$H$1744, EIA_861M_Net_Metering!$C$5:$C$1744, $A47, EIA_861M_Net_Metering!$A$5:$A$1744, $B$7, EIA_861M_Net_Metering!$B$5:$B$1744, $B$8, EIA_861M_Net_Metering!$G$5:$G$1744, INDEX(Keys!$C:$C, MATCH("ac_capacity_type", Keys!$B:$B, 0))) + $B$9 * SUMIFS(EIA_861M_Net_Metering!$H$5:$H$1744, EIA_861M_Net_Metering!$C$5:$C$1744, $A47, EIA_861M_Net_Metering!$A$5:$A$1744, $B$7, EIA_861M_Net_Metering!$B$5:$B$1744, $B$8, EIA_861M_Net_Metering!$G$5:$G$1744, INDEX(Keys!$C:$C, MATCH("dc_capacity_type", Keys!$B:$B, 0)))</f>
        <v>139.81200799999999</v>
      </c>
      <c r="C47" s="22">
        <f>SUMIFS(EIA_861M_Net_Metering!$I$5:$I$1744, EIA_861M_Net_Metering!$C$5:$C$1744, $A47, EIA_861M_Net_Metering!$A$5:$A$1744, $B$7, EIA_861M_Net_Metering!$B$5:$B$1744, $B$8, EIA_861M_Net_Metering!$G$5:$G$1744, INDEX(Keys!$C:$C, MATCH("ac_capacity_type", Keys!$B:$B, 0))) + $B$9 * SUMIFS(EIA_861M_Net_Metering!$I$5:$I$1744, EIA_861M_Net_Metering!$C$5:$C$1744, $A47, EIA_861M_Net_Metering!$A$5:$A$1744, $B$7, EIA_861M_Net_Metering!$B$5:$B$1744, $B$8, EIA_861M_Net_Metering!$G$5:$G$1744, INDEX(Keys!$C:$C, MATCH("dc_capacity_type", Keys!$B:$B, 0)))</f>
        <v>9.2922359999999991</v>
      </c>
      <c r="D47" s="22">
        <f>SUMIFS(EIA_861M_Net_Metering!$J$5:$J$1744, EIA_861M_Net_Metering!$C$5:$C$1744, $A47, EIA_861M_Net_Metering!$A$5:$A$1744, $B$7, EIA_861M_Net_Metering!$B$5:$B$1744, $B$8, EIA_861M_Net_Metering!$G$5:$G$1744, INDEX(Keys!$C:$C, MATCH("ac_capacity_type", Keys!$B:$B, 0))) + $B$9 * SUMIFS(EIA_861M_Net_Metering!$J$5:$J$1744, EIA_861M_Net_Metering!$C$5:$C$1744, $A47, EIA_861M_Net_Metering!$A$5:$A$1744, $B$7, EIA_861M_Net_Metering!$B$5:$B$1744, $B$8, EIA_861M_Net_Metering!$G$5:$G$1744, INDEX(Keys!$C:$C, MATCH("dc_capacity_type", Keys!$B:$B, 0)))</f>
        <v>17.927826</v>
      </c>
      <c r="E47" s="22">
        <f>SUMIFS(EIA_861_Net_Metering_2023!$G$4:$G$1033, EIA_861_Net_Metering_2023!$B$4:$B$1033, $A47, EIA_861_Net_Metering_2023!$F$4:$F$1033, INDEX(Keys!$C:$C, MATCH("ac_capacity_type", Keys!$B:$B, 0))) + $B$9 * SUMIFS(EIA_861_Net_Metering_2023!$G$4:$G$1033, EIA_861_Net_Metering_2023!$B$4:$B$1033, $A47, EIA_861_Net_Metering_2023!$F$4:$F$1033, INDEX(Keys!$C:$C, MATCH("dc_capacity_type", Keys!$B:$B, 0)))</f>
        <v>130.35619399999999</v>
      </c>
      <c r="F47" s="22">
        <f>SUMIFS(EIA_861_Net_Metering_2023!$H$4:$H$1033, EIA_861_Net_Metering_2023!$B$4:$B$1033, $A47, EIA_861_Net_Metering_2023!$F$4:$F$1033, INDEX(Keys!$C:$C, MATCH("ac_capacity_type", Keys!$B:$B, 0))) + $B$9 * SUMIFS(EIA_861_Net_Metering_2023!$H$4:$H$1033, EIA_861_Net_Metering_2023!$B$4:$B$1033, $A47, EIA_861_Net_Metering_2023!$F$4:$F$1033, INDEX(Keys!$C:$C, MATCH("dc_capacity_type", Keys!$B:$B, 0))) + SUMIFS(EIA_861_Net_Metering_2023!$I$4:$I$1033, EIA_861_Net_Metering_2023!$B$4:$B$1033, $A47, EIA_861_Net_Metering_2023!$F$4:$F$1033, INDEX(Keys!$C:$C, MATCH("ac_capacity_type", Keys!$B:$B, 0))) + $B$9 * SUMIFS(EIA_861_Net_Metering_2023!$I$4:$I$1033, EIA_861_Net_Metering_2023!$B$4:$B$1033, $A47, EIA_861_Net_Metering_2023!$F$4:$F$1033, INDEX(Keys!$C:$C, MATCH("dc_capacity_type", Keys!$B:$B, 0)))</f>
        <v>26.680732000000003</v>
      </c>
      <c r="G47" s="22">
        <f>SUMIFS(EIA_861_NonNM_Distributed_2023!$K$3:$K$518, EIA_861_NonNM_Distributed_2023!$B$3:$B$518, $A47, EIA_861_NonNM_Distributed_2023!$J$3:$J$518, INDEX(Keys!$C:$C, MATCH("ac_capacity_type", Keys!$B:$B, 0))) + $B$9 * SUMIFS(EIA_861_NonNM_Distributed_2023!$K$3:$K$518, EIA_861_NonNM_Distributed_2023!$B$3:$B$518, $A47, EIA_861_NonNM_Distributed_2023!$J$3:$J$518, INDEX(Keys!$C:$C, MATCH("dc_capacity_type", Keys!$B:$B, 0)))</f>
        <v>0</v>
      </c>
      <c r="H47" s="22">
        <f>SUMIFS(EIA_861_NonNM_Distributed_2023!$L$3:$L$518, EIA_861_NonNM_Distributed_2023!$B$3:$B$518, $A47, EIA_861_NonNM_Distributed_2023!$J$3:$J$518, INDEX(Keys!$C:$C, MATCH("ac_capacity_type", Keys!$B:$B, 0))) + $B$9 * SUMIFS(EIA_861_NonNM_Distributed_2023!$L$3:$L$518, EIA_861_NonNM_Distributed_2023!$B$3:$B$518, $A47, EIA_861_NonNM_Distributed_2023!$J$3:$J$518, INDEX(Keys!$C:$C, MATCH("dc_capacity_type", Keys!$B:$B, 0))) + SUMIFS(EIA_861_NonNM_Distributed_2023!$M$3:$M$518, EIA_861_NonNM_Distributed_2023!$B$3:$B$518, $A47, EIA_861_NonNM_Distributed_2023!$J$3:$J$518, INDEX(Keys!$C:$C, MATCH("ac_capacity_type", Keys!$B:$B, 0))) + $B$9 * SUMIFS(EIA_861_NonNM_Distributed_2023!$M$3:$M$518, EIA_861_NonNM_Distributed_2023!$B$3:$B$518, $A47, EIA_861_NonNM_Distributed_2023!$J$3:$J$518, INDEX(Keys!$C:$C, MATCH("dc_capacity_type", Keys!$B:$B, 0)))</f>
        <v>0</v>
      </c>
      <c r="I47" s="23">
        <f t="shared" si="2"/>
        <v>1</v>
      </c>
      <c r="J47" s="23">
        <f t="shared" si="3"/>
        <v>1</v>
      </c>
      <c r="K47" s="22">
        <f t="shared" si="4"/>
        <v>139.81200799999999</v>
      </c>
      <c r="L47" s="22">
        <f>SUMIFS(EIA_DPV_generation_2024!$G:$G, EIA_DPV_generation_2024!$B:$B, $A47, EIA_DPV_generation_2024!$A:$A, $B$17, EIA_DPV_generation_2024!$D:$D, $B$18)</f>
        <v>230.41292000000001</v>
      </c>
      <c r="M47" s="22">
        <f>SUMIFS(EIA_DPV_generation_2024!$G:$G, EIA_DPV_generation_2024!$B:$B, $A47, EIA_DPV_generation_2024!$A:$A, $B$17, EIA_DPV_generation_2024!$D:$D, $B$19) + SUMIFS(EIA_DPV_generation_2024!$G:$G, EIA_DPV_generation_2024!$B:$B, $A47, EIA_DPV_generation_2024!$A:$A, $B$17, EIA_DPV_generation_2024!$D:$D, $B$20)</f>
        <v>45.89378</v>
      </c>
      <c r="N47" s="18">
        <f t="shared" si="5"/>
        <v>0.18813008356806127</v>
      </c>
      <c r="O47" s="22">
        <f t="shared" si="6"/>
        <v>27.220061999999999</v>
      </c>
      <c r="P47" s="18">
        <f t="shared" si="7"/>
        <v>0.19246892169955968</v>
      </c>
      <c r="Q47" s="22">
        <f t="shared" si="8"/>
        <v>27.220061999999999</v>
      </c>
      <c r="R47" s="22">
        <f>INDEX(NREL_rooftop_potential!$D$3:$D$51, MATCH($A47, NREL_rooftop_potential!$A$3:$A$51, 0))</f>
        <v>4.7</v>
      </c>
      <c r="S47" s="22">
        <f t="shared" si="9"/>
        <v>3915.1</v>
      </c>
      <c r="T47" s="22">
        <f t="shared" si="10"/>
        <v>1001.1489213724311</v>
      </c>
      <c r="U47" s="22">
        <f t="shared" si="11"/>
        <v>194.91412862756897</v>
      </c>
    </row>
    <row r="48" spans="1:21" x14ac:dyDescent="0.45">
      <c r="A48" s="4" t="s">
        <v>123</v>
      </c>
      <c r="B48" s="22">
        <f>SUMIFS(EIA_861M_Net_Metering!$H$5:$H$1744, EIA_861M_Net_Metering!$C$5:$C$1744, $A48, EIA_861M_Net_Metering!$A$5:$A$1744, $B$7, EIA_861M_Net_Metering!$B$5:$B$1744, $B$8, EIA_861M_Net_Metering!$G$5:$G$1744, INDEX(Keys!$C:$C, MATCH("ac_capacity_type", Keys!$B:$B, 0))) + $B$9 * SUMIFS(EIA_861M_Net_Metering!$H$5:$H$1744, EIA_861M_Net_Metering!$C$5:$C$1744, $A48, EIA_861M_Net_Metering!$A$5:$A$1744, $B$7, EIA_861M_Net_Metering!$B$5:$B$1744, $B$8, EIA_861M_Net_Metering!$G$5:$G$1744, INDEX(Keys!$C:$C, MATCH("dc_capacity_type", Keys!$B:$B, 0)))</f>
        <v>603.43498099999999</v>
      </c>
      <c r="C48" s="22">
        <f>SUMIFS(EIA_861M_Net_Metering!$I$5:$I$1744, EIA_861M_Net_Metering!$C$5:$C$1744, $A48, EIA_861M_Net_Metering!$A$5:$A$1744, $B$7, EIA_861M_Net_Metering!$B$5:$B$1744, $B$8, EIA_861M_Net_Metering!$G$5:$G$1744, INDEX(Keys!$C:$C, MATCH("ac_capacity_type", Keys!$B:$B, 0))) + $B$9 * SUMIFS(EIA_861M_Net_Metering!$I$5:$I$1744, EIA_861M_Net_Metering!$C$5:$C$1744, $A48, EIA_861M_Net_Metering!$A$5:$A$1744, $B$7, EIA_861M_Net_Metering!$B$5:$B$1744, $B$8, EIA_861M_Net_Metering!$G$5:$G$1744, INDEX(Keys!$C:$C, MATCH("dc_capacity_type", Keys!$B:$B, 0)))</f>
        <v>366.44605999999999</v>
      </c>
      <c r="D48" s="22">
        <f>SUMIFS(EIA_861M_Net_Metering!$J$5:$J$1744, EIA_861M_Net_Metering!$C$5:$C$1744, $A48, EIA_861M_Net_Metering!$A$5:$A$1744, $B$7, EIA_861M_Net_Metering!$B$5:$B$1744, $B$8, EIA_861M_Net_Metering!$G$5:$G$1744, INDEX(Keys!$C:$C, MATCH("ac_capacity_type", Keys!$B:$B, 0))) + $B$9 * SUMIFS(EIA_861M_Net_Metering!$J$5:$J$1744, EIA_861M_Net_Metering!$C$5:$C$1744, $A48, EIA_861M_Net_Metering!$A$5:$A$1744, $B$7, EIA_861M_Net_Metering!$B$5:$B$1744, $B$8, EIA_861M_Net_Metering!$G$5:$G$1744, INDEX(Keys!$C:$C, MATCH("dc_capacity_type", Keys!$B:$B, 0)))</f>
        <v>2.1800000000000002</v>
      </c>
      <c r="E48" s="22">
        <f>SUMIFS(EIA_861_Net_Metering_2023!$G$4:$G$1033, EIA_861_Net_Metering_2023!$B$4:$B$1033, $A48, EIA_861_Net_Metering_2023!$F$4:$F$1033, INDEX(Keys!$C:$C, MATCH("ac_capacity_type", Keys!$B:$B, 0))) + $B$9 * SUMIFS(EIA_861_Net_Metering_2023!$G$4:$G$1033, EIA_861_Net_Metering_2023!$B$4:$B$1033, $A48, EIA_861_Net_Metering_2023!$F$4:$F$1033, INDEX(Keys!$C:$C, MATCH("dc_capacity_type", Keys!$B:$B, 0)))</f>
        <v>555.50943600000005</v>
      </c>
      <c r="F48" s="22">
        <f>SUMIFS(EIA_861_Net_Metering_2023!$H$4:$H$1033, EIA_861_Net_Metering_2023!$B$4:$B$1033, $A48, EIA_861_Net_Metering_2023!$F$4:$F$1033, INDEX(Keys!$C:$C, MATCH("ac_capacity_type", Keys!$B:$B, 0))) + $B$9 * SUMIFS(EIA_861_Net_Metering_2023!$H$4:$H$1033, EIA_861_Net_Metering_2023!$B$4:$B$1033, $A48, EIA_861_Net_Metering_2023!$F$4:$F$1033, INDEX(Keys!$C:$C, MATCH("dc_capacity_type", Keys!$B:$B, 0))) + SUMIFS(EIA_861_Net_Metering_2023!$I$4:$I$1033, EIA_861_Net_Metering_2023!$B$4:$B$1033, $A48, EIA_861_Net_Metering_2023!$F$4:$F$1033, INDEX(Keys!$C:$C, MATCH("ac_capacity_type", Keys!$B:$B, 0))) + $B$9 * SUMIFS(EIA_861_Net_Metering_2023!$I$4:$I$1033, EIA_861_Net_Metering_2023!$B$4:$B$1033, $A48, EIA_861_Net_Metering_2023!$F$4:$F$1033, INDEX(Keys!$C:$C, MATCH("dc_capacity_type", Keys!$B:$B, 0)))</f>
        <v>347.08221199999991</v>
      </c>
      <c r="G48" s="22">
        <f>SUMIFS(EIA_861_NonNM_Distributed_2023!$K$3:$K$518, EIA_861_NonNM_Distributed_2023!$B$3:$B$518, $A48, EIA_861_NonNM_Distributed_2023!$J$3:$J$518, INDEX(Keys!$C:$C, MATCH("ac_capacity_type", Keys!$B:$B, 0))) + $B$9 * SUMIFS(EIA_861_NonNM_Distributed_2023!$K$3:$K$518, EIA_861_NonNM_Distributed_2023!$B$3:$B$518, $A48, EIA_861_NonNM_Distributed_2023!$J$3:$J$518, INDEX(Keys!$C:$C, MATCH("dc_capacity_type", Keys!$B:$B, 0)))</f>
        <v>20.487307999999999</v>
      </c>
      <c r="H48" s="22">
        <f>SUMIFS(EIA_861_NonNM_Distributed_2023!$L$3:$L$518, EIA_861_NonNM_Distributed_2023!$B$3:$B$518, $A48, EIA_861_NonNM_Distributed_2023!$J$3:$J$518, INDEX(Keys!$C:$C, MATCH("ac_capacity_type", Keys!$B:$B, 0))) + $B$9 * SUMIFS(EIA_861_NonNM_Distributed_2023!$L$3:$L$518, EIA_861_NonNM_Distributed_2023!$B$3:$B$518, $A48, EIA_861_NonNM_Distributed_2023!$J$3:$J$518, INDEX(Keys!$C:$C, MATCH("dc_capacity_type", Keys!$B:$B, 0))) + SUMIFS(EIA_861_NonNM_Distributed_2023!$M$3:$M$518, EIA_861_NonNM_Distributed_2023!$B$3:$B$518, $A48, EIA_861_NonNM_Distributed_2023!$J$3:$J$518, INDEX(Keys!$C:$C, MATCH("ac_capacity_type", Keys!$B:$B, 0))) + $B$9 * SUMIFS(EIA_861_NonNM_Distributed_2023!$M$3:$M$518, EIA_861_NonNM_Distributed_2023!$B$3:$B$518, $A48, EIA_861_NonNM_Distributed_2023!$J$3:$J$518, INDEX(Keys!$C:$C, MATCH("dc_capacity_type", Keys!$B:$B, 0)))</f>
        <v>170.92932500000001</v>
      </c>
      <c r="I48" s="23">
        <f t="shared" si="2"/>
        <v>1.0368802160185089</v>
      </c>
      <c r="J48" s="23">
        <f t="shared" si="3"/>
        <v>1.4924750364331549</v>
      </c>
      <c r="K48" s="22">
        <f t="shared" si="4"/>
        <v>625.68979345240484</v>
      </c>
      <c r="L48" s="22">
        <f>SUMIFS(EIA_DPV_generation_2024!$G:$G, EIA_DPV_generation_2024!$B:$B, $A48, EIA_DPV_generation_2024!$A:$A, $B$17, EIA_DPV_generation_2024!$D:$D, $B$18)</f>
        <v>1013.84189</v>
      </c>
      <c r="M48" s="22">
        <f>SUMIFS(EIA_DPV_generation_2024!$G:$G, EIA_DPV_generation_2024!$B:$B, $A48, EIA_DPV_generation_2024!$A:$A, $B$17, EIA_DPV_generation_2024!$D:$D, $B$19) + SUMIFS(EIA_DPV_generation_2024!$G:$G, EIA_DPV_generation_2024!$B:$B, $A48, EIA_DPV_generation_2024!$A:$A, $B$17, EIA_DPV_generation_2024!$D:$D, $B$20)</f>
        <v>716.19859000000008</v>
      </c>
      <c r="N48" s="18">
        <f t="shared" si="5"/>
        <v>0.18497245245471639</v>
      </c>
      <c r="O48" s="22">
        <f t="shared" si="6"/>
        <v>550.1651923287103</v>
      </c>
      <c r="P48" s="18">
        <f t="shared" si="7"/>
        <v>0.14860596607832563</v>
      </c>
      <c r="Q48" s="22">
        <f t="shared" si="8"/>
        <v>550.1651923287103</v>
      </c>
      <c r="R48" s="22">
        <f>INDEX(NREL_rooftop_potential!$D$3:$D$51, MATCH($A48, NREL_rooftop_potential!$A$3:$A$51, 0))</f>
        <v>44.1</v>
      </c>
      <c r="S48" s="22">
        <f t="shared" si="9"/>
        <v>36735.299999999996</v>
      </c>
      <c r="T48" s="22">
        <f t="shared" si="10"/>
        <v>5971.7292763280639</v>
      </c>
      <c r="U48" s="22">
        <f t="shared" si="11"/>
        <v>5250.9048736719342</v>
      </c>
    </row>
    <row r="49" spans="1:21" x14ac:dyDescent="0.45">
      <c r="A49" s="4" t="s">
        <v>127</v>
      </c>
      <c r="B49" s="22">
        <f>SUMIFS(EIA_861M_Net_Metering!$H$5:$H$1744, EIA_861M_Net_Metering!$C$5:$C$1744, $A49, EIA_861M_Net_Metering!$A$5:$A$1744, $B$7, EIA_861M_Net_Metering!$B$5:$B$1744, $B$8, EIA_861M_Net_Metering!$G$5:$G$1744, INDEX(Keys!$C:$C, MATCH("ac_capacity_type", Keys!$B:$B, 0))) + $B$9 * SUMIFS(EIA_861M_Net_Metering!$H$5:$H$1744, EIA_861M_Net_Metering!$C$5:$C$1744, $A49, EIA_861M_Net_Metering!$A$5:$A$1744, $B$7, EIA_861M_Net_Metering!$B$5:$B$1744, $B$8, EIA_861M_Net_Metering!$G$5:$G$1744, INDEX(Keys!$C:$C, MATCH("dc_capacity_type", Keys!$B:$B, 0)))</f>
        <v>73.397999999999996</v>
      </c>
      <c r="C49" s="22">
        <f>SUMIFS(EIA_861M_Net_Metering!$I$5:$I$1744, EIA_861M_Net_Metering!$C$5:$C$1744, $A49, EIA_861M_Net_Metering!$A$5:$A$1744, $B$7, EIA_861M_Net_Metering!$B$5:$B$1744, $B$8, EIA_861M_Net_Metering!$G$5:$G$1744, INDEX(Keys!$C:$C, MATCH("ac_capacity_type", Keys!$B:$B, 0))) + $B$9 * SUMIFS(EIA_861M_Net_Metering!$I$5:$I$1744, EIA_861M_Net_Metering!$C$5:$C$1744, $A49, EIA_861M_Net_Metering!$A$5:$A$1744, $B$7, EIA_861M_Net_Metering!$B$5:$B$1744, $B$8, EIA_861M_Net_Metering!$G$5:$G$1744, INDEX(Keys!$C:$C, MATCH("dc_capacity_type", Keys!$B:$B, 0)))</f>
        <v>132.261</v>
      </c>
      <c r="D49" s="22">
        <f>SUMIFS(EIA_861M_Net_Metering!$J$5:$J$1744, EIA_861M_Net_Metering!$C$5:$C$1744, $A49, EIA_861M_Net_Metering!$A$5:$A$1744, $B$7, EIA_861M_Net_Metering!$B$5:$B$1744, $B$8, EIA_861M_Net_Metering!$G$5:$G$1744, INDEX(Keys!$C:$C, MATCH("ac_capacity_type", Keys!$B:$B, 0))) + $B$9 * SUMIFS(EIA_861M_Net_Metering!$J$5:$J$1744, EIA_861M_Net_Metering!$C$5:$C$1744, $A49, EIA_861M_Net_Metering!$A$5:$A$1744, $B$7, EIA_861M_Net_Metering!$B$5:$B$1744, $B$8, EIA_861M_Net_Metering!$G$5:$G$1744, INDEX(Keys!$C:$C, MATCH("dc_capacity_type", Keys!$B:$B, 0)))</f>
        <v>9.4250000000000007</v>
      </c>
      <c r="E49" s="22">
        <f>SUMIFS(EIA_861_Net_Metering_2023!$G$4:$G$1033, EIA_861_Net_Metering_2023!$B$4:$B$1033, $A49, EIA_861_Net_Metering_2023!$F$4:$F$1033, INDEX(Keys!$C:$C, MATCH("ac_capacity_type", Keys!$B:$B, 0))) + $B$9 * SUMIFS(EIA_861_Net_Metering_2023!$G$4:$G$1033, EIA_861_Net_Metering_2023!$B$4:$B$1033, $A49, EIA_861_Net_Metering_2023!$F$4:$F$1033, INDEX(Keys!$C:$C, MATCH("dc_capacity_type", Keys!$B:$B, 0)))</f>
        <v>91.333713000000003</v>
      </c>
      <c r="F49" s="22">
        <f>SUMIFS(EIA_861_Net_Metering_2023!$H$4:$H$1033, EIA_861_Net_Metering_2023!$B$4:$B$1033, $A49, EIA_861_Net_Metering_2023!$F$4:$F$1033, INDEX(Keys!$C:$C, MATCH("ac_capacity_type", Keys!$B:$B, 0))) + $B$9 * SUMIFS(EIA_861_Net_Metering_2023!$H$4:$H$1033, EIA_861_Net_Metering_2023!$B$4:$B$1033, $A49, EIA_861_Net_Metering_2023!$F$4:$F$1033, INDEX(Keys!$C:$C, MATCH("dc_capacity_type", Keys!$B:$B, 0))) + SUMIFS(EIA_861_Net_Metering_2023!$I$4:$I$1033, EIA_861_Net_Metering_2023!$B$4:$B$1033, $A49, EIA_861_Net_Metering_2023!$F$4:$F$1033, INDEX(Keys!$C:$C, MATCH("ac_capacity_type", Keys!$B:$B, 0))) + $B$9 * SUMIFS(EIA_861_Net_Metering_2023!$I$4:$I$1033, EIA_861_Net_Metering_2023!$B$4:$B$1033, $A49, EIA_861_Net_Metering_2023!$F$4:$F$1033, INDEX(Keys!$C:$C, MATCH("dc_capacity_type", Keys!$B:$B, 0)))</f>
        <v>134.349648</v>
      </c>
      <c r="G49" s="22">
        <f>SUMIFS(EIA_861_NonNM_Distributed_2023!$K$3:$K$518, EIA_861_NonNM_Distributed_2023!$B$3:$B$518, $A49, EIA_861_NonNM_Distributed_2023!$J$3:$J$518, INDEX(Keys!$C:$C, MATCH("ac_capacity_type", Keys!$B:$B, 0))) + $B$9 * SUMIFS(EIA_861_NonNM_Distributed_2023!$K$3:$K$518, EIA_861_NonNM_Distributed_2023!$B$3:$B$518, $A49, EIA_861_NonNM_Distributed_2023!$J$3:$J$518, INDEX(Keys!$C:$C, MATCH("dc_capacity_type", Keys!$B:$B, 0)))</f>
        <v>6.7470000000000008</v>
      </c>
      <c r="H49" s="22">
        <f>SUMIFS(EIA_861_NonNM_Distributed_2023!$L$3:$L$518, EIA_861_NonNM_Distributed_2023!$B$3:$B$518, $A49, EIA_861_NonNM_Distributed_2023!$J$3:$J$518, INDEX(Keys!$C:$C, MATCH("ac_capacity_type", Keys!$B:$B, 0))) + $B$9 * SUMIFS(EIA_861_NonNM_Distributed_2023!$L$3:$L$518, EIA_861_NonNM_Distributed_2023!$B$3:$B$518, $A49, EIA_861_NonNM_Distributed_2023!$J$3:$J$518, INDEX(Keys!$C:$C, MATCH("dc_capacity_type", Keys!$B:$B, 0))) + SUMIFS(EIA_861_NonNM_Distributed_2023!$M$3:$M$518, EIA_861_NonNM_Distributed_2023!$B$3:$B$518, $A49, EIA_861_NonNM_Distributed_2023!$J$3:$J$518, INDEX(Keys!$C:$C, MATCH("ac_capacity_type", Keys!$B:$B, 0))) + $B$9 * SUMIFS(EIA_861_NonNM_Distributed_2023!$M$3:$M$518, EIA_861_NonNM_Distributed_2023!$B$3:$B$518, $A49, EIA_861_NonNM_Distributed_2023!$J$3:$J$518, INDEX(Keys!$C:$C, MATCH("dc_capacity_type", Keys!$B:$B, 0)))</f>
        <v>7.448999999999999</v>
      </c>
      <c r="I49" s="23">
        <f t="shared" si="2"/>
        <v>1.0738719556928558</v>
      </c>
      <c r="J49" s="23">
        <f t="shared" si="3"/>
        <v>1.0554448791708035</v>
      </c>
      <c r="K49" s="22">
        <f t="shared" si="4"/>
        <v>78.820053803944219</v>
      </c>
      <c r="L49" s="22">
        <f>SUMIFS(EIA_DPV_generation_2024!$G:$G, EIA_DPV_generation_2024!$B:$B, $A49, EIA_DPV_generation_2024!$A:$A, $B$17, EIA_DPV_generation_2024!$D:$D, $B$18)</f>
        <v>158.30356</v>
      </c>
      <c r="M49" s="22">
        <f>SUMIFS(EIA_DPV_generation_2024!$G:$G, EIA_DPV_generation_2024!$B:$B, $A49, EIA_DPV_generation_2024!$A:$A, $B$17, EIA_DPV_generation_2024!$D:$D, $B$19) + SUMIFS(EIA_DPV_generation_2024!$G:$G, EIA_DPV_generation_2024!$B:$B, $A49, EIA_DPV_generation_2024!$A:$A, $B$17, EIA_DPV_generation_2024!$D:$D, $B$20)</f>
        <v>228.37163999999999</v>
      </c>
      <c r="N49" s="18">
        <f t="shared" si="5"/>
        <v>0.22927138179011913</v>
      </c>
      <c r="O49" s="22">
        <f t="shared" si="6"/>
        <v>149.54176315019447</v>
      </c>
      <c r="P49" s="18">
        <f t="shared" si="7"/>
        <v>0.17433137986760669</v>
      </c>
      <c r="Q49" s="22">
        <f t="shared" si="8"/>
        <v>149.54176315019447</v>
      </c>
      <c r="R49" s="22">
        <f>INDEX(NREL_rooftop_potential!$D$3:$D$51, MATCH($A49, NREL_rooftop_potential!$A$3:$A$51, 0))</f>
        <v>26.3</v>
      </c>
      <c r="S49" s="22">
        <f t="shared" si="9"/>
        <v>21907.899999999998</v>
      </c>
      <c r="T49" s="22">
        <f t="shared" si="10"/>
        <v>2310.0703272885348</v>
      </c>
      <c r="U49" s="22">
        <f t="shared" si="11"/>
        <v>4382.7931227114641</v>
      </c>
    </row>
    <row r="50" spans="1:21" x14ac:dyDescent="0.45">
      <c r="A50" s="4" t="s">
        <v>130</v>
      </c>
      <c r="B50" s="22">
        <f>SUMIFS(EIA_861M_Net_Metering!$H$5:$H$1744, EIA_861M_Net_Metering!$C$5:$C$1744, $A50, EIA_861M_Net_Metering!$A$5:$A$1744, $B$7, EIA_861M_Net_Metering!$B$5:$B$1744, $B$8, EIA_861M_Net_Metering!$G$5:$G$1744, INDEX(Keys!$C:$C, MATCH("ac_capacity_type", Keys!$B:$B, 0))) + $B$9 * SUMIFS(EIA_861M_Net_Metering!$H$5:$H$1744, EIA_861M_Net_Metering!$C$5:$C$1744, $A50, EIA_861M_Net_Metering!$A$5:$A$1744, $B$7, EIA_861M_Net_Metering!$B$5:$B$1744, $B$8, EIA_861M_Net_Metering!$G$5:$G$1744, INDEX(Keys!$C:$C, MATCH("dc_capacity_type", Keys!$B:$B, 0)))</f>
        <v>108.74799999999999</v>
      </c>
      <c r="C50" s="22">
        <f>SUMIFS(EIA_861M_Net_Metering!$I$5:$I$1744, EIA_861M_Net_Metering!$C$5:$C$1744, $A50, EIA_861M_Net_Metering!$A$5:$A$1744, $B$7, EIA_861M_Net_Metering!$B$5:$B$1744, $B$8, EIA_861M_Net_Metering!$G$5:$G$1744, INDEX(Keys!$C:$C, MATCH("ac_capacity_type", Keys!$B:$B, 0))) + $B$9 * SUMIFS(EIA_861M_Net_Metering!$I$5:$I$1744, EIA_861M_Net_Metering!$C$5:$C$1744, $A50, EIA_861M_Net_Metering!$A$5:$A$1744, $B$7, EIA_861M_Net_Metering!$B$5:$B$1744, $B$8, EIA_861M_Net_Metering!$G$5:$G$1744, INDEX(Keys!$C:$C, MATCH("dc_capacity_type", Keys!$B:$B, 0)))</f>
        <v>126.229</v>
      </c>
      <c r="D50" s="22">
        <f>SUMIFS(EIA_861M_Net_Metering!$J$5:$J$1744, EIA_861M_Net_Metering!$C$5:$C$1744, $A50, EIA_861M_Net_Metering!$A$5:$A$1744, $B$7, EIA_861M_Net_Metering!$B$5:$B$1744, $B$8, EIA_861M_Net_Metering!$G$5:$G$1744, INDEX(Keys!$C:$C, MATCH("ac_capacity_type", Keys!$B:$B, 0))) + $B$9 * SUMIFS(EIA_861M_Net_Metering!$J$5:$J$1744, EIA_861M_Net_Metering!$C$5:$C$1744, $A50, EIA_861M_Net_Metering!$A$5:$A$1744, $B$7, EIA_861M_Net_Metering!$B$5:$B$1744, $B$8, EIA_861M_Net_Metering!$G$5:$G$1744, INDEX(Keys!$C:$C, MATCH("dc_capacity_type", Keys!$B:$B, 0)))</f>
        <v>8.82</v>
      </c>
      <c r="E50" s="22">
        <f>SUMIFS(EIA_861_Net_Metering_2023!$G$4:$G$1033, EIA_861_Net_Metering_2023!$B$4:$B$1033, $A50, EIA_861_Net_Metering_2023!$F$4:$F$1033, INDEX(Keys!$C:$C, MATCH("ac_capacity_type", Keys!$B:$B, 0))) + $B$9 * SUMIFS(EIA_861_Net_Metering_2023!$G$4:$G$1033, EIA_861_Net_Metering_2023!$B$4:$B$1033, $A50, EIA_861_Net_Metering_2023!$F$4:$F$1033, INDEX(Keys!$C:$C, MATCH("dc_capacity_type", Keys!$B:$B, 0)))</f>
        <v>115.80430999999999</v>
      </c>
      <c r="F50" s="22">
        <f>SUMIFS(EIA_861_Net_Metering_2023!$H$4:$H$1033, EIA_861_Net_Metering_2023!$B$4:$B$1033, $A50, EIA_861_Net_Metering_2023!$F$4:$F$1033, INDEX(Keys!$C:$C, MATCH("ac_capacity_type", Keys!$B:$B, 0))) + $B$9 * SUMIFS(EIA_861_Net_Metering_2023!$H$4:$H$1033, EIA_861_Net_Metering_2023!$B$4:$B$1033, $A50, EIA_861_Net_Metering_2023!$F$4:$F$1033, INDEX(Keys!$C:$C, MATCH("dc_capacity_type", Keys!$B:$B, 0))) + SUMIFS(EIA_861_Net_Metering_2023!$I$4:$I$1033, EIA_861_Net_Metering_2023!$B$4:$B$1033, $A50, EIA_861_Net_Metering_2023!$F$4:$F$1033, INDEX(Keys!$C:$C, MATCH("ac_capacity_type", Keys!$B:$B, 0))) + $B$9 * SUMIFS(EIA_861_Net_Metering_2023!$I$4:$I$1033, EIA_861_Net_Metering_2023!$B$4:$B$1033, $A50, EIA_861_Net_Metering_2023!$F$4:$F$1033, INDEX(Keys!$C:$C, MATCH("dc_capacity_type", Keys!$B:$B, 0)))</f>
        <v>137.10291999999998</v>
      </c>
      <c r="G50" s="22">
        <f>SUMIFS(EIA_861_NonNM_Distributed_2023!$K$3:$K$518, EIA_861_NonNM_Distributed_2023!$B$3:$B$518, $A50, EIA_861_NonNM_Distributed_2023!$J$3:$J$518, INDEX(Keys!$C:$C, MATCH("ac_capacity_type", Keys!$B:$B, 0))) + $B$9 * SUMIFS(EIA_861_NonNM_Distributed_2023!$K$3:$K$518, EIA_861_NonNM_Distributed_2023!$B$3:$B$518, $A50, EIA_861_NonNM_Distributed_2023!$J$3:$J$518, INDEX(Keys!$C:$C, MATCH("dc_capacity_type", Keys!$B:$B, 0)))</f>
        <v>8.9054649999999995</v>
      </c>
      <c r="H50" s="22">
        <f>SUMIFS(EIA_861_NonNM_Distributed_2023!$L$3:$L$518, EIA_861_NonNM_Distributed_2023!$B$3:$B$518, $A50, EIA_861_NonNM_Distributed_2023!$J$3:$J$518, INDEX(Keys!$C:$C, MATCH("ac_capacity_type", Keys!$B:$B, 0))) + $B$9 * SUMIFS(EIA_861_NonNM_Distributed_2023!$L$3:$L$518, EIA_861_NonNM_Distributed_2023!$B$3:$B$518, $A50, EIA_861_NonNM_Distributed_2023!$J$3:$J$518, INDEX(Keys!$C:$C, MATCH("dc_capacity_type", Keys!$B:$B, 0))) + SUMIFS(EIA_861_NonNM_Distributed_2023!$M$3:$M$518, EIA_861_NonNM_Distributed_2023!$B$3:$B$518, $A50, EIA_861_NonNM_Distributed_2023!$J$3:$J$518, INDEX(Keys!$C:$C, MATCH("ac_capacity_type", Keys!$B:$B, 0))) + $B$9 * SUMIFS(EIA_861_NonNM_Distributed_2023!$M$3:$M$518, EIA_861_NonNM_Distributed_2023!$B$3:$B$518, $A50, EIA_861_NonNM_Distributed_2023!$J$3:$J$518, INDEX(Keys!$C:$C, MATCH("dc_capacity_type", Keys!$B:$B, 0)))</f>
        <v>16.49071</v>
      </c>
      <c r="I50" s="23">
        <f t="shared" si="2"/>
        <v>1.0769009806284413</v>
      </c>
      <c r="J50" s="23">
        <f t="shared" si="3"/>
        <v>1.1202797868929415</v>
      </c>
      <c r="K50" s="22">
        <f t="shared" si="4"/>
        <v>117.11082784138172</v>
      </c>
      <c r="L50" s="22">
        <f>SUMIFS(EIA_DPV_generation_2024!$G:$G, EIA_DPV_generation_2024!$B:$B, $A50, EIA_DPV_generation_2024!$A:$A, $B$17, EIA_DPV_generation_2024!$D:$D, $B$18)</f>
        <v>217.38932</v>
      </c>
      <c r="M50" s="22">
        <f>SUMIFS(EIA_DPV_generation_2024!$G:$G, EIA_DPV_generation_2024!$B:$B, $A50, EIA_DPV_generation_2024!$A:$A, $B$17, EIA_DPV_generation_2024!$D:$D, $B$19) + SUMIFS(EIA_DPV_generation_2024!$G:$G, EIA_DPV_generation_2024!$B:$B, $A50, EIA_DPV_generation_2024!$A:$A, $B$17, EIA_DPV_generation_2024!$D:$D, $B$20)</f>
        <v>260.69395000000003</v>
      </c>
      <c r="N50" s="18">
        <f t="shared" si="5"/>
        <v>0.21190297154848065</v>
      </c>
      <c r="O50" s="22">
        <f t="shared" si="6"/>
        <v>151.29266494010486</v>
      </c>
      <c r="P50" s="18">
        <f t="shared" si="7"/>
        <v>0.19670208958983462</v>
      </c>
      <c r="Q50" s="22">
        <f t="shared" si="8"/>
        <v>151.29266494010486</v>
      </c>
      <c r="R50" s="22">
        <f>INDEX(NREL_rooftop_potential!$D$3:$D$51, MATCH($A50, NREL_rooftop_potential!$A$3:$A$51, 0))</f>
        <v>14</v>
      </c>
      <c r="S50" s="22">
        <f t="shared" si="9"/>
        <v>11662</v>
      </c>
      <c r="T50" s="22">
        <f t="shared" si="10"/>
        <v>1554.50863761342</v>
      </c>
      <c r="U50" s="22">
        <f t="shared" si="11"/>
        <v>2008.2323623865798</v>
      </c>
    </row>
    <row r="51" spans="1:21" x14ac:dyDescent="0.45">
      <c r="A51" s="4" t="s">
        <v>134</v>
      </c>
      <c r="B51" s="22">
        <f>SUMIFS(EIA_861M_Net_Metering!$H$5:$H$1744, EIA_861M_Net_Metering!$C$5:$C$1744, $A51, EIA_861M_Net_Metering!$A$5:$A$1744, $B$7, EIA_861M_Net_Metering!$B$5:$B$1744, $B$8, EIA_861M_Net_Metering!$G$5:$G$1744, INDEX(Keys!$C:$C, MATCH("ac_capacity_type", Keys!$B:$B, 0))) + $B$9 * SUMIFS(EIA_861M_Net_Metering!$H$5:$H$1744, EIA_861M_Net_Metering!$C$5:$C$1744, $A51, EIA_861M_Net_Metering!$A$5:$A$1744, $B$7, EIA_861M_Net_Metering!$B$5:$B$1744, $B$8, EIA_861M_Net_Metering!$G$5:$G$1744, INDEX(Keys!$C:$C, MATCH("dc_capacity_type", Keys!$B:$B, 0)))</f>
        <v>55.099710999999999</v>
      </c>
      <c r="C51" s="22">
        <f>SUMIFS(EIA_861M_Net_Metering!$I$5:$I$1744, EIA_861M_Net_Metering!$C$5:$C$1744, $A51, EIA_861M_Net_Metering!$A$5:$A$1744, $B$7, EIA_861M_Net_Metering!$B$5:$B$1744, $B$8, EIA_861M_Net_Metering!$G$5:$G$1744, INDEX(Keys!$C:$C, MATCH("ac_capacity_type", Keys!$B:$B, 0))) + $B$9 * SUMIFS(EIA_861M_Net_Metering!$I$5:$I$1744, EIA_861M_Net_Metering!$C$5:$C$1744, $A51, EIA_861M_Net_Metering!$A$5:$A$1744, $B$7, EIA_861M_Net_Metering!$B$5:$B$1744, $B$8, EIA_861M_Net_Metering!$G$5:$G$1744, INDEX(Keys!$C:$C, MATCH("dc_capacity_type", Keys!$B:$B, 0)))</f>
        <v>16.268657000000001</v>
      </c>
      <c r="D51" s="22">
        <f>SUMIFS(EIA_861M_Net_Metering!$J$5:$J$1744, EIA_861M_Net_Metering!$C$5:$C$1744, $A51, EIA_861M_Net_Metering!$A$5:$A$1744, $B$7, EIA_861M_Net_Metering!$B$5:$B$1744, $B$8, EIA_861M_Net_Metering!$G$5:$G$1744, INDEX(Keys!$C:$C, MATCH("ac_capacity_type", Keys!$B:$B, 0))) + $B$9 * SUMIFS(EIA_861M_Net_Metering!$J$5:$J$1744, EIA_861M_Net_Metering!$C$5:$C$1744, $A51, EIA_861M_Net_Metering!$A$5:$A$1744, $B$7, EIA_861M_Net_Metering!$B$5:$B$1744, $B$8, EIA_861M_Net_Metering!$G$5:$G$1744, INDEX(Keys!$C:$C, MATCH("dc_capacity_type", Keys!$B:$B, 0)))</f>
        <v>1.3504999999999998</v>
      </c>
      <c r="E51" s="22">
        <f>SUMIFS(EIA_861_Net_Metering_2023!$G$4:$G$1033, EIA_861_Net_Metering_2023!$B$4:$B$1033, $A51, EIA_861_Net_Metering_2023!$F$4:$F$1033, INDEX(Keys!$C:$C, MATCH("ac_capacity_type", Keys!$B:$B, 0))) + $B$9 * SUMIFS(EIA_861_Net_Metering_2023!$G$4:$G$1033, EIA_861_Net_Metering_2023!$B$4:$B$1033, $A51, EIA_861_Net_Metering_2023!$F$4:$F$1033, INDEX(Keys!$C:$C, MATCH("dc_capacity_type", Keys!$B:$B, 0)))</f>
        <v>54.632671999999999</v>
      </c>
      <c r="F51" s="22">
        <f>SUMIFS(EIA_861_Net_Metering_2023!$H$4:$H$1033, EIA_861_Net_Metering_2023!$B$4:$B$1033, $A51, EIA_861_Net_Metering_2023!$F$4:$F$1033, INDEX(Keys!$C:$C, MATCH("ac_capacity_type", Keys!$B:$B, 0))) + $B$9 * SUMIFS(EIA_861_Net_Metering_2023!$H$4:$H$1033, EIA_861_Net_Metering_2023!$B$4:$B$1033, $A51, EIA_861_Net_Metering_2023!$F$4:$F$1033, INDEX(Keys!$C:$C, MATCH("dc_capacity_type", Keys!$B:$B, 0))) + SUMIFS(EIA_861_Net_Metering_2023!$I$4:$I$1033, EIA_861_Net_Metering_2023!$B$4:$B$1033, $A51, EIA_861_Net_Metering_2023!$F$4:$F$1033, INDEX(Keys!$C:$C, MATCH("ac_capacity_type", Keys!$B:$B, 0))) + $B$9 * SUMIFS(EIA_861_Net_Metering_2023!$I$4:$I$1033, EIA_861_Net_Metering_2023!$B$4:$B$1033, $A51, EIA_861_Net_Metering_2023!$F$4:$F$1033, INDEX(Keys!$C:$C, MATCH("dc_capacity_type", Keys!$B:$B, 0)))</f>
        <v>16.550187000000001</v>
      </c>
      <c r="G51" s="22">
        <f>SUMIFS(EIA_861_NonNM_Distributed_2023!$K$3:$K$518, EIA_861_NonNM_Distributed_2023!$B$3:$B$518, $A51, EIA_861_NonNM_Distributed_2023!$J$3:$J$518, INDEX(Keys!$C:$C, MATCH("ac_capacity_type", Keys!$B:$B, 0))) + $B$9 * SUMIFS(EIA_861_NonNM_Distributed_2023!$K$3:$K$518, EIA_861_NonNM_Distributed_2023!$B$3:$B$518, $A51, EIA_861_NonNM_Distributed_2023!$J$3:$J$518, INDEX(Keys!$C:$C, MATCH("dc_capacity_type", Keys!$B:$B, 0)))</f>
        <v>0.106322</v>
      </c>
      <c r="H51" s="22">
        <f>SUMIFS(EIA_861_NonNM_Distributed_2023!$L$3:$L$518, EIA_861_NonNM_Distributed_2023!$B$3:$B$518, $A51, EIA_861_NonNM_Distributed_2023!$J$3:$J$518, INDEX(Keys!$C:$C, MATCH("ac_capacity_type", Keys!$B:$B, 0))) + $B$9 * SUMIFS(EIA_861_NonNM_Distributed_2023!$L$3:$L$518, EIA_861_NonNM_Distributed_2023!$B$3:$B$518, $A51, EIA_861_NonNM_Distributed_2023!$J$3:$J$518, INDEX(Keys!$C:$C, MATCH("dc_capacity_type", Keys!$B:$B, 0))) + SUMIFS(EIA_861_NonNM_Distributed_2023!$M$3:$M$518, EIA_861_NonNM_Distributed_2023!$B$3:$B$518, $A51, EIA_861_NonNM_Distributed_2023!$J$3:$J$518, INDEX(Keys!$C:$C, MATCH("ac_capacity_type", Keys!$B:$B, 0))) + $B$9 * SUMIFS(EIA_861_NonNM_Distributed_2023!$M$3:$M$518, EIA_861_NonNM_Distributed_2023!$B$3:$B$518, $A51, EIA_861_NonNM_Distributed_2023!$J$3:$J$518, INDEX(Keys!$C:$C, MATCH("dc_capacity_type", Keys!$B:$B, 0)))</f>
        <v>9.433859</v>
      </c>
      <c r="I51" s="23">
        <f t="shared" si="2"/>
        <v>1.0019461248389974</v>
      </c>
      <c r="J51" s="23">
        <f t="shared" si="3"/>
        <v>1.5700152511871921</v>
      </c>
      <c r="K51" s="22">
        <f t="shared" si="4"/>
        <v>55.206941916198673</v>
      </c>
      <c r="L51" s="22">
        <f>SUMIFS(EIA_DPV_generation_2024!$G:$G, EIA_DPV_generation_2024!$B:$B, $A51, EIA_DPV_generation_2024!$A:$A, $B$17, EIA_DPV_generation_2024!$D:$D, $B$18)</f>
        <v>113.49925</v>
      </c>
      <c r="M51" s="22">
        <f>SUMIFS(EIA_DPV_generation_2024!$G:$G, EIA_DPV_generation_2024!$B:$B, $A51, EIA_DPV_generation_2024!$A:$A, $B$17, EIA_DPV_generation_2024!$D:$D, $B$19) + SUMIFS(EIA_DPV_generation_2024!$G:$G, EIA_DPV_generation_2024!$B:$B, $A51, EIA_DPV_generation_2024!$A:$A, $B$17, EIA_DPV_generation_2024!$D:$D, $B$20)</f>
        <v>52.934290000000004</v>
      </c>
      <c r="N51" s="18">
        <f t="shared" si="5"/>
        <v>0.23469032948420174</v>
      </c>
      <c r="O51" s="22">
        <f t="shared" si="6"/>
        <v>27.662345203061577</v>
      </c>
      <c r="P51" s="18">
        <f t="shared" si="7"/>
        <v>0.21844594608995707</v>
      </c>
      <c r="Q51" s="22">
        <f t="shared" si="8"/>
        <v>27.662345203061577</v>
      </c>
      <c r="R51" s="22">
        <f>INDEX(NREL_rooftop_potential!$D$3:$D$51, MATCH($A51, NREL_rooftop_potential!$A$3:$A$51, 0))</f>
        <v>12.5</v>
      </c>
      <c r="S51" s="22">
        <f t="shared" si="9"/>
        <v>10412.5</v>
      </c>
      <c r="T51" s="22">
        <f t="shared" si="10"/>
        <v>2119.1725362962979</v>
      </c>
      <c r="U51" s="22">
        <f t="shared" si="11"/>
        <v>1061.8462137037016</v>
      </c>
    </row>
    <row r="52" spans="1:21" x14ac:dyDescent="0.45">
      <c r="A52" s="4" t="s">
        <v>137</v>
      </c>
      <c r="B52" s="22">
        <f>SUMIFS(EIA_861M_Net_Metering!$H$5:$H$1744, EIA_861M_Net_Metering!$C$5:$C$1744, $A52, EIA_861M_Net_Metering!$A$5:$A$1744, $B$7, EIA_861M_Net_Metering!$B$5:$B$1744, $B$8, EIA_861M_Net_Metering!$G$5:$G$1744, INDEX(Keys!$C:$C, MATCH("ac_capacity_type", Keys!$B:$B, 0))) + $B$9 * SUMIFS(EIA_861M_Net_Metering!$H$5:$H$1744, EIA_861M_Net_Metering!$C$5:$C$1744, $A52, EIA_861M_Net_Metering!$A$5:$A$1744, $B$7, EIA_861M_Net_Metering!$B$5:$B$1744, $B$8, EIA_861M_Net_Metering!$G$5:$G$1744, INDEX(Keys!$C:$C, MATCH("dc_capacity_type", Keys!$B:$B, 0)))</f>
        <v>48.214811999999995</v>
      </c>
      <c r="C52" s="22">
        <f>SUMIFS(EIA_861M_Net_Metering!$I$5:$I$1744, EIA_861M_Net_Metering!$C$5:$C$1744, $A52, EIA_861M_Net_Metering!$A$5:$A$1744, $B$7, EIA_861M_Net_Metering!$B$5:$B$1744, $B$8, EIA_861M_Net_Metering!$G$5:$G$1744, INDEX(Keys!$C:$C, MATCH("ac_capacity_type", Keys!$B:$B, 0))) + $B$9 * SUMIFS(EIA_861M_Net_Metering!$I$5:$I$1744, EIA_861M_Net_Metering!$C$5:$C$1744, $A52, EIA_861M_Net_Metering!$A$5:$A$1744, $B$7, EIA_861M_Net_Metering!$B$5:$B$1744, $B$8, EIA_861M_Net_Metering!$G$5:$G$1744, INDEX(Keys!$C:$C, MATCH("dc_capacity_type", Keys!$B:$B, 0)))</f>
        <v>7.8683489999999985</v>
      </c>
      <c r="D52" s="22">
        <f>SUMIFS(EIA_861M_Net_Metering!$J$5:$J$1744, EIA_861M_Net_Metering!$C$5:$C$1744, $A52, EIA_861M_Net_Metering!$A$5:$A$1744, $B$7, EIA_861M_Net_Metering!$B$5:$B$1744, $B$8, EIA_861M_Net_Metering!$G$5:$G$1744, INDEX(Keys!$C:$C, MATCH("ac_capacity_type", Keys!$B:$B, 0))) + $B$9 * SUMIFS(EIA_861M_Net_Metering!$J$5:$J$1744, EIA_861M_Net_Metering!$C$5:$C$1744, $A52, EIA_861M_Net_Metering!$A$5:$A$1744, $B$7, EIA_861M_Net_Metering!$B$5:$B$1744, $B$8, EIA_861M_Net_Metering!$G$5:$G$1744, INDEX(Keys!$C:$C, MATCH("dc_capacity_type", Keys!$B:$B, 0)))</f>
        <v>0.21995999999999999</v>
      </c>
      <c r="E52" s="22">
        <f>SUMIFS(EIA_861_Net_Metering_2023!$G$4:$G$1033, EIA_861_Net_Metering_2023!$B$4:$B$1033, $A52, EIA_861_Net_Metering_2023!$F$4:$F$1033, INDEX(Keys!$C:$C, MATCH("ac_capacity_type", Keys!$B:$B, 0))) + $B$9 * SUMIFS(EIA_861_Net_Metering_2023!$G$4:$G$1033, EIA_861_Net_Metering_2023!$B$4:$B$1033, $A52, EIA_861_Net_Metering_2023!$F$4:$F$1033, INDEX(Keys!$C:$C, MATCH("dc_capacity_type", Keys!$B:$B, 0)))</f>
        <v>67.316809000000006</v>
      </c>
      <c r="F52" s="22">
        <f>SUMIFS(EIA_861_Net_Metering_2023!$H$4:$H$1033, EIA_861_Net_Metering_2023!$B$4:$B$1033, $A52, EIA_861_Net_Metering_2023!$F$4:$F$1033, INDEX(Keys!$C:$C, MATCH("ac_capacity_type", Keys!$B:$B, 0))) + $B$9 * SUMIFS(EIA_861_Net_Metering_2023!$H$4:$H$1033, EIA_861_Net_Metering_2023!$B$4:$B$1033, $A52, EIA_861_Net_Metering_2023!$F$4:$F$1033, INDEX(Keys!$C:$C, MATCH("dc_capacity_type", Keys!$B:$B, 0))) + SUMIFS(EIA_861_Net_Metering_2023!$I$4:$I$1033, EIA_861_Net_Metering_2023!$B$4:$B$1033, $A52, EIA_861_Net_Metering_2023!$F$4:$F$1033, INDEX(Keys!$C:$C, MATCH("ac_capacity_type", Keys!$B:$B, 0))) + $B$9 * SUMIFS(EIA_861_Net_Metering_2023!$I$4:$I$1033, EIA_861_Net_Metering_2023!$B$4:$B$1033, $A52, EIA_861_Net_Metering_2023!$F$4:$F$1033, INDEX(Keys!$C:$C, MATCH("dc_capacity_type", Keys!$B:$B, 0)))</f>
        <v>10.453339</v>
      </c>
      <c r="G52" s="22">
        <f>SUMIFS(EIA_861_NonNM_Distributed_2023!$K$3:$K$518, EIA_861_NonNM_Distributed_2023!$B$3:$B$518, $A52, EIA_861_NonNM_Distributed_2023!$J$3:$J$518, INDEX(Keys!$C:$C, MATCH("ac_capacity_type", Keys!$B:$B, 0))) + $B$9 * SUMIFS(EIA_861_NonNM_Distributed_2023!$K$3:$K$518, EIA_861_NonNM_Distributed_2023!$B$3:$B$518, $A52, EIA_861_NonNM_Distributed_2023!$J$3:$J$518, INDEX(Keys!$C:$C, MATCH("dc_capacity_type", Keys!$B:$B, 0)))</f>
        <v>2.3479999999999999</v>
      </c>
      <c r="H52" s="22">
        <f>SUMIFS(EIA_861_NonNM_Distributed_2023!$L$3:$L$518, EIA_861_NonNM_Distributed_2023!$B$3:$B$518, $A52, EIA_861_NonNM_Distributed_2023!$J$3:$J$518, INDEX(Keys!$C:$C, MATCH("ac_capacity_type", Keys!$B:$B, 0))) + $B$9 * SUMIFS(EIA_861_NonNM_Distributed_2023!$L$3:$L$518, EIA_861_NonNM_Distributed_2023!$B$3:$B$518, $A52, EIA_861_NonNM_Distributed_2023!$J$3:$J$518, INDEX(Keys!$C:$C, MATCH("dc_capacity_type", Keys!$B:$B, 0))) + SUMIFS(EIA_861_NonNM_Distributed_2023!$M$3:$M$518, EIA_861_NonNM_Distributed_2023!$B$3:$B$518, $A52, EIA_861_NonNM_Distributed_2023!$J$3:$J$518, INDEX(Keys!$C:$C, MATCH("ac_capacity_type", Keys!$B:$B, 0))) + $B$9 * SUMIFS(EIA_861_NonNM_Distributed_2023!$M$3:$M$518, EIA_861_NonNM_Distributed_2023!$B$3:$B$518, $A52, EIA_861_NonNM_Distributed_2023!$J$3:$J$518, INDEX(Keys!$C:$C, MATCH("dc_capacity_type", Keys!$B:$B, 0)))</f>
        <v>13.608414000000002</v>
      </c>
      <c r="I52" s="23">
        <f t="shared" si="2"/>
        <v>1.0348798470230518</v>
      </c>
      <c r="J52" s="23">
        <f t="shared" si="3"/>
        <v>2.3018246131690558</v>
      </c>
      <c r="K52" s="22">
        <f t="shared" si="4"/>
        <v>49.896537266805197</v>
      </c>
      <c r="L52" s="22">
        <f>SUMIFS(EIA_DPV_generation_2024!$G:$G, EIA_DPV_generation_2024!$B:$B, $A52, EIA_DPV_generation_2024!$A:$A, $B$17, EIA_DPV_generation_2024!$D:$D, $B$18)</f>
        <v>118.57615</v>
      </c>
      <c r="M52" s="22">
        <f>SUMIFS(EIA_DPV_generation_2024!$G:$G, EIA_DPV_generation_2024!$B:$B, $A52, EIA_DPV_generation_2024!$A:$A, $B$17, EIA_DPV_generation_2024!$D:$D, $B$19) + SUMIFS(EIA_DPV_generation_2024!$G:$G, EIA_DPV_generation_2024!$B:$B, $A52, EIA_DPV_generation_2024!$A:$A, $B$17, EIA_DPV_generation_2024!$D:$D, $B$20)</f>
        <v>42.593609999999998</v>
      </c>
      <c r="N52" s="18">
        <f t="shared" si="5"/>
        <v>0.27128315759205185</v>
      </c>
      <c r="O52" s="22">
        <f t="shared" si="6"/>
        <v>18.61786873511679</v>
      </c>
      <c r="P52" s="18">
        <f t="shared" si="7"/>
        <v>0.26116223697528618</v>
      </c>
      <c r="Q52" s="22">
        <f t="shared" si="8"/>
        <v>18.61786873511679</v>
      </c>
      <c r="R52" s="22">
        <f>INDEX(NREL_rooftop_potential!$D$3:$D$51, MATCH($A52, NREL_rooftop_potential!$A$3:$A$51, 0))</f>
        <v>18</v>
      </c>
      <c r="S52" s="22">
        <f t="shared" si="9"/>
        <v>14994</v>
      </c>
      <c r="T52" s="22">
        <f t="shared" si="10"/>
        <v>3335.9323244503225</v>
      </c>
      <c r="U52" s="22">
        <f t="shared" si="11"/>
        <v>1244.7346755496771</v>
      </c>
    </row>
    <row r="53" spans="1:21" x14ac:dyDescent="0.45">
      <c r="A53" s="4" t="s">
        <v>140</v>
      </c>
      <c r="B53" s="22">
        <f>SUMIFS(EIA_861M_Net_Metering!$H$5:$H$1744, EIA_861M_Net_Metering!$C$5:$C$1744, $A53, EIA_861M_Net_Metering!$A$5:$A$1744, $B$7, EIA_861M_Net_Metering!$B$5:$B$1744, $B$8, EIA_861M_Net_Metering!$G$5:$G$1744, INDEX(Keys!$C:$C, MATCH("ac_capacity_type", Keys!$B:$B, 0))) + $B$9 * SUMIFS(EIA_861M_Net_Metering!$H$5:$H$1744, EIA_861M_Net_Metering!$C$5:$C$1744, $A53, EIA_861M_Net_Metering!$A$5:$A$1744, $B$7, EIA_861M_Net_Metering!$B$5:$B$1744, $B$8, EIA_861M_Net_Metering!$G$5:$G$1744, INDEX(Keys!$C:$C, MATCH("dc_capacity_type", Keys!$B:$B, 0)))</f>
        <v>156.33656399999998</v>
      </c>
      <c r="C53" s="22">
        <f>SUMIFS(EIA_861M_Net_Metering!$I$5:$I$1744, EIA_861M_Net_Metering!$C$5:$C$1744, $A53, EIA_861M_Net_Metering!$A$5:$A$1744, $B$7, EIA_861M_Net_Metering!$B$5:$B$1744, $B$8, EIA_861M_Net_Metering!$G$5:$G$1744, INDEX(Keys!$C:$C, MATCH("ac_capacity_type", Keys!$B:$B, 0))) + $B$9 * SUMIFS(EIA_861M_Net_Metering!$I$5:$I$1744, EIA_861M_Net_Metering!$C$5:$C$1744, $A53, EIA_861M_Net_Metering!$A$5:$A$1744, $B$7, EIA_861M_Net_Metering!$B$5:$B$1744, $B$8, EIA_861M_Net_Metering!$G$5:$G$1744, INDEX(Keys!$C:$C, MATCH("dc_capacity_type", Keys!$B:$B, 0)))</f>
        <v>11.547747999999999</v>
      </c>
      <c r="D53" s="22">
        <f>SUMIFS(EIA_861M_Net_Metering!$J$5:$J$1744, EIA_861M_Net_Metering!$C$5:$C$1744, $A53, EIA_861M_Net_Metering!$A$5:$A$1744, $B$7, EIA_861M_Net_Metering!$B$5:$B$1744, $B$8, EIA_861M_Net_Metering!$G$5:$G$1744, INDEX(Keys!$C:$C, MATCH("ac_capacity_type", Keys!$B:$B, 0))) + $B$9 * SUMIFS(EIA_861M_Net_Metering!$J$5:$J$1744, EIA_861M_Net_Metering!$C$5:$C$1744, $A53, EIA_861M_Net_Metering!$A$5:$A$1744, $B$7, EIA_861M_Net_Metering!$B$5:$B$1744, $B$8, EIA_861M_Net_Metering!$G$5:$G$1744, INDEX(Keys!$C:$C, MATCH("dc_capacity_type", Keys!$B:$B, 0)))</f>
        <v>9.5130999999999993E-2</v>
      </c>
      <c r="E53" s="22">
        <f>SUMIFS(EIA_861_Net_Metering_2023!$G$4:$G$1033, EIA_861_Net_Metering_2023!$B$4:$B$1033, $A53, EIA_861_Net_Metering_2023!$F$4:$F$1033, INDEX(Keys!$C:$C, MATCH("ac_capacity_type", Keys!$B:$B, 0))) + $B$9 * SUMIFS(EIA_861_Net_Metering_2023!$G$4:$G$1033, EIA_861_Net_Metering_2023!$B$4:$B$1033, $A53, EIA_861_Net_Metering_2023!$F$4:$F$1033, INDEX(Keys!$C:$C, MATCH("dc_capacity_type", Keys!$B:$B, 0)))</f>
        <v>170.77424099999999</v>
      </c>
      <c r="F53" s="22">
        <f>SUMIFS(EIA_861_Net_Metering_2023!$H$4:$H$1033, EIA_861_Net_Metering_2023!$B$4:$B$1033, $A53, EIA_861_Net_Metering_2023!$F$4:$F$1033, INDEX(Keys!$C:$C, MATCH("ac_capacity_type", Keys!$B:$B, 0))) + $B$9 * SUMIFS(EIA_861_Net_Metering_2023!$H$4:$H$1033, EIA_861_Net_Metering_2023!$B$4:$B$1033, $A53, EIA_861_Net_Metering_2023!$F$4:$F$1033, INDEX(Keys!$C:$C, MATCH("dc_capacity_type", Keys!$B:$B, 0))) + SUMIFS(EIA_861_Net_Metering_2023!$I$4:$I$1033, EIA_861_Net_Metering_2023!$B$4:$B$1033, $A53, EIA_861_Net_Metering_2023!$F$4:$F$1033, INDEX(Keys!$C:$C, MATCH("ac_capacity_type", Keys!$B:$B, 0))) + $B$9 * SUMIFS(EIA_861_Net_Metering_2023!$I$4:$I$1033, EIA_861_Net_Metering_2023!$B$4:$B$1033, $A53, EIA_861_Net_Metering_2023!$F$4:$F$1033, INDEX(Keys!$C:$C, MATCH("dc_capacity_type", Keys!$B:$B, 0)))</f>
        <v>12.845725</v>
      </c>
      <c r="G53" s="22">
        <f>SUMIFS(EIA_861_NonNM_Distributed_2023!$K$3:$K$518, EIA_861_NonNM_Distributed_2023!$B$3:$B$518, $A53, EIA_861_NonNM_Distributed_2023!$J$3:$J$518, INDEX(Keys!$C:$C, MATCH("ac_capacity_type", Keys!$B:$B, 0))) + $B$9 * SUMIFS(EIA_861_NonNM_Distributed_2023!$K$3:$K$518, EIA_861_NonNM_Distributed_2023!$B$3:$B$518, $A53, EIA_861_NonNM_Distributed_2023!$J$3:$J$518, INDEX(Keys!$C:$C, MATCH("dc_capacity_type", Keys!$B:$B, 0)))</f>
        <v>0.31653999999999999</v>
      </c>
      <c r="H53" s="22">
        <f>SUMIFS(EIA_861_NonNM_Distributed_2023!$L$3:$L$518, EIA_861_NonNM_Distributed_2023!$B$3:$B$518, $A53, EIA_861_NonNM_Distributed_2023!$J$3:$J$518, INDEX(Keys!$C:$C, MATCH("ac_capacity_type", Keys!$B:$B, 0))) + $B$9 * SUMIFS(EIA_861_NonNM_Distributed_2023!$L$3:$L$518, EIA_861_NonNM_Distributed_2023!$B$3:$B$518, $A53, EIA_861_NonNM_Distributed_2023!$J$3:$J$518, INDEX(Keys!$C:$C, MATCH("dc_capacity_type", Keys!$B:$B, 0))) + SUMIFS(EIA_861_NonNM_Distributed_2023!$M$3:$M$518, EIA_861_NonNM_Distributed_2023!$B$3:$B$518, $A53, EIA_861_NonNM_Distributed_2023!$J$3:$J$518, INDEX(Keys!$C:$C, MATCH("ac_capacity_type", Keys!$B:$B, 0))) + $B$9 * SUMIFS(EIA_861_NonNM_Distributed_2023!$M$3:$M$518, EIA_861_NonNM_Distributed_2023!$B$3:$B$518, $A53, EIA_861_NonNM_Distributed_2023!$J$3:$J$518, INDEX(Keys!$C:$C, MATCH("dc_capacity_type", Keys!$B:$B, 0)))</f>
        <v>2.113321</v>
      </c>
      <c r="I53" s="23">
        <f t="shared" si="2"/>
        <v>1.0018535582307171</v>
      </c>
      <c r="J53" s="23">
        <f t="shared" si="3"/>
        <v>1.1645155100237627</v>
      </c>
      <c r="K53" s="22">
        <f t="shared" si="4"/>
        <v>156.62634292496421</v>
      </c>
      <c r="L53" s="22">
        <f>SUMIFS(EIA_DPV_generation_2024!$G:$G, EIA_DPV_generation_2024!$B:$B, $A53, EIA_DPV_generation_2024!$A:$A, $B$17, EIA_DPV_generation_2024!$D:$D, $B$18)</f>
        <v>310.17701</v>
      </c>
      <c r="M53" s="22">
        <f>SUMIFS(EIA_DPV_generation_2024!$G:$G, EIA_DPV_generation_2024!$B:$B, $A53, EIA_DPV_generation_2024!$A:$A, $B$17, EIA_DPV_generation_2024!$D:$D, $B$19) + SUMIFS(EIA_DPV_generation_2024!$G:$G, EIA_DPV_generation_2024!$B:$B, $A53, EIA_DPV_generation_2024!$A:$A, $B$17, EIA_DPV_generation_2024!$D:$D, $B$20)</f>
        <v>25.717660000000002</v>
      </c>
      <c r="N53" s="18">
        <f t="shared" si="5"/>
        <v>0.22606883244314208</v>
      </c>
      <c r="O53" s="22">
        <f t="shared" si="6"/>
        <v>13.558313176829955</v>
      </c>
      <c r="P53" s="18">
        <f t="shared" si="7"/>
        <v>0.21653179844599779</v>
      </c>
      <c r="Q53" s="22">
        <f t="shared" si="8"/>
        <v>13.558313176829955</v>
      </c>
      <c r="R53" s="22">
        <f>INDEX(NREL_rooftop_potential!$D$3:$D$51, MATCH($A53, NREL_rooftop_potential!$A$3:$A$51, 0))</f>
        <v>20.100000000000001</v>
      </c>
      <c r="S53" s="22">
        <f t="shared" si="9"/>
        <v>16743.3</v>
      </c>
      <c r="T53" s="22">
        <f t="shared" si="10"/>
        <v>4707.5688417567353</v>
      </c>
      <c r="U53" s="22">
        <f t="shared" si="11"/>
        <v>407.5093082432644</v>
      </c>
    </row>
    <row r="54" spans="1:21" x14ac:dyDescent="0.45">
      <c r="A54" s="4" t="s">
        <v>143</v>
      </c>
      <c r="B54" s="22">
        <f>SUMIFS(EIA_861M_Net_Metering!$H$5:$H$1744, EIA_861M_Net_Metering!$C$5:$C$1744, $A54, EIA_861M_Net_Metering!$A$5:$A$1744, $B$7, EIA_861M_Net_Metering!$B$5:$B$1744, $B$8, EIA_861M_Net_Metering!$G$5:$G$1744, INDEX(Keys!$C:$C, MATCH("ac_capacity_type", Keys!$B:$B, 0))) + $B$9 * SUMIFS(EIA_861M_Net_Metering!$H$5:$H$1744, EIA_861M_Net_Metering!$C$5:$C$1744, $A54, EIA_861M_Net_Metering!$A$5:$A$1744, $B$7, EIA_861M_Net_Metering!$B$5:$B$1744, $B$8, EIA_861M_Net_Metering!$G$5:$G$1744, INDEX(Keys!$C:$C, MATCH("dc_capacity_type", Keys!$B:$B, 0)))</f>
        <v>100.102</v>
      </c>
      <c r="C54" s="22">
        <f>SUMIFS(EIA_861M_Net_Metering!$I$5:$I$1744, EIA_861M_Net_Metering!$C$5:$C$1744, $A54, EIA_861M_Net_Metering!$A$5:$A$1744, $B$7, EIA_861M_Net_Metering!$B$5:$B$1744, $B$8, EIA_861M_Net_Metering!$G$5:$G$1744, INDEX(Keys!$C:$C, MATCH("ac_capacity_type", Keys!$B:$B, 0))) + $B$9 * SUMIFS(EIA_861M_Net_Metering!$I$5:$I$1744, EIA_861M_Net_Metering!$C$5:$C$1744, $A54, EIA_861M_Net_Metering!$A$5:$A$1744, $B$7, EIA_861M_Net_Metering!$B$5:$B$1744, $B$8, EIA_861M_Net_Metering!$G$5:$G$1744, INDEX(Keys!$C:$C, MATCH("dc_capacity_type", Keys!$B:$B, 0)))</f>
        <v>568.12200000000007</v>
      </c>
      <c r="D54" s="22">
        <f>SUMIFS(EIA_861M_Net_Metering!$J$5:$J$1744, EIA_861M_Net_Metering!$C$5:$C$1744, $A54, EIA_861M_Net_Metering!$A$5:$A$1744, $B$7, EIA_861M_Net_Metering!$B$5:$B$1744, $B$8, EIA_861M_Net_Metering!$G$5:$G$1744, INDEX(Keys!$C:$C, MATCH("ac_capacity_type", Keys!$B:$B, 0))) + $B$9 * SUMIFS(EIA_861M_Net_Metering!$J$5:$J$1744, EIA_861M_Net_Metering!$C$5:$C$1744, $A54, EIA_861M_Net_Metering!$A$5:$A$1744, $B$7, EIA_861M_Net_Metering!$B$5:$B$1744, $B$8, EIA_861M_Net_Metering!$G$5:$G$1744, INDEX(Keys!$C:$C, MATCH("dc_capacity_type", Keys!$B:$B, 0)))</f>
        <v>2.5999999999999999E-2</v>
      </c>
      <c r="E54" s="22">
        <f>SUMIFS(EIA_861_Net_Metering_2023!$G$4:$G$1033, EIA_861_Net_Metering_2023!$B$4:$B$1033, $A54, EIA_861_Net_Metering_2023!$F$4:$F$1033, INDEX(Keys!$C:$C, MATCH("ac_capacity_type", Keys!$B:$B, 0))) + $B$9 * SUMIFS(EIA_861_Net_Metering_2023!$G$4:$G$1033, EIA_861_Net_Metering_2023!$B$4:$B$1033, $A54, EIA_861_Net_Metering_2023!$F$4:$F$1033, INDEX(Keys!$C:$C, MATCH("dc_capacity_type", Keys!$B:$B, 0)))</f>
        <v>83.51</v>
      </c>
      <c r="F54" s="22">
        <f>SUMIFS(EIA_861_Net_Metering_2023!$H$4:$H$1033, EIA_861_Net_Metering_2023!$B$4:$B$1033, $A54, EIA_861_Net_Metering_2023!$F$4:$F$1033, INDEX(Keys!$C:$C, MATCH("ac_capacity_type", Keys!$B:$B, 0))) + $B$9 * SUMIFS(EIA_861_Net_Metering_2023!$H$4:$H$1033, EIA_861_Net_Metering_2023!$B$4:$B$1033, $A54, EIA_861_Net_Metering_2023!$F$4:$F$1033, INDEX(Keys!$C:$C, MATCH("dc_capacity_type", Keys!$B:$B, 0))) + SUMIFS(EIA_861_Net_Metering_2023!$I$4:$I$1033, EIA_861_Net_Metering_2023!$B$4:$B$1033, $A54, EIA_861_Net_Metering_2023!$F$4:$F$1033, INDEX(Keys!$C:$C, MATCH("ac_capacity_type", Keys!$B:$B, 0))) + $B$9 * SUMIFS(EIA_861_Net_Metering_2023!$I$4:$I$1033, EIA_861_Net_Metering_2023!$B$4:$B$1033, $A54, EIA_861_Net_Metering_2023!$F$4:$F$1033, INDEX(Keys!$C:$C, MATCH("dc_capacity_type", Keys!$B:$B, 0)))</f>
        <v>464.512</v>
      </c>
      <c r="G54" s="22">
        <f>SUMIFS(EIA_861_NonNM_Distributed_2023!$K$3:$K$518, EIA_861_NonNM_Distributed_2023!$B$3:$B$518, $A54, EIA_861_NonNM_Distributed_2023!$J$3:$J$518, INDEX(Keys!$C:$C, MATCH("ac_capacity_type", Keys!$B:$B, 0))) + $B$9 * SUMIFS(EIA_861_NonNM_Distributed_2023!$K$3:$K$518, EIA_861_NonNM_Distributed_2023!$B$3:$B$518, $A54, EIA_861_NonNM_Distributed_2023!$J$3:$J$518, INDEX(Keys!$C:$C, MATCH("dc_capacity_type", Keys!$B:$B, 0)))</f>
        <v>0</v>
      </c>
      <c r="H54" s="22">
        <f>SUMIFS(EIA_861_NonNM_Distributed_2023!$L$3:$L$518, EIA_861_NonNM_Distributed_2023!$B$3:$B$518, $A54, EIA_861_NonNM_Distributed_2023!$J$3:$J$518, INDEX(Keys!$C:$C, MATCH("ac_capacity_type", Keys!$B:$B, 0))) + $B$9 * SUMIFS(EIA_861_NonNM_Distributed_2023!$L$3:$L$518, EIA_861_NonNM_Distributed_2023!$B$3:$B$518, $A54, EIA_861_NonNM_Distributed_2023!$J$3:$J$518, INDEX(Keys!$C:$C, MATCH("dc_capacity_type", Keys!$B:$B, 0))) + SUMIFS(EIA_861_NonNM_Distributed_2023!$M$3:$M$518, EIA_861_NonNM_Distributed_2023!$B$3:$B$518, $A54, EIA_861_NonNM_Distributed_2023!$J$3:$J$518, INDEX(Keys!$C:$C, MATCH("ac_capacity_type", Keys!$B:$B, 0))) + $B$9 * SUMIFS(EIA_861_NonNM_Distributed_2023!$M$3:$M$518, EIA_861_NonNM_Distributed_2023!$B$3:$B$518, $A54, EIA_861_NonNM_Distributed_2023!$J$3:$J$518, INDEX(Keys!$C:$C, MATCH("dc_capacity_type", Keys!$B:$B, 0)))</f>
        <v>0</v>
      </c>
      <c r="I54" s="23">
        <f t="shared" si="2"/>
        <v>1</v>
      </c>
      <c r="J54" s="23">
        <f t="shared" si="3"/>
        <v>1</v>
      </c>
      <c r="K54" s="22">
        <f t="shared" si="4"/>
        <v>100.102</v>
      </c>
      <c r="L54" s="22">
        <f>SUMIFS(EIA_DPV_generation_2024!$G:$G, EIA_DPV_generation_2024!$B:$B, $A54, EIA_DPV_generation_2024!$A:$A, $B$17, EIA_DPV_generation_2024!$D:$D, $B$18)</f>
        <v>153.43172999999999</v>
      </c>
      <c r="M54" s="22">
        <f>SUMIFS(EIA_DPV_generation_2024!$G:$G, EIA_DPV_generation_2024!$B:$B, $A54, EIA_DPV_generation_2024!$A:$A, $B$17, EIA_DPV_generation_2024!$D:$D, $B$19) + SUMIFS(EIA_DPV_generation_2024!$G:$G, EIA_DPV_generation_2024!$B:$B, $A54, EIA_DPV_generation_2024!$A:$A, $B$17, EIA_DPV_generation_2024!$D:$D, $B$20)</f>
        <v>861.47760000000005</v>
      </c>
      <c r="N54" s="18">
        <f t="shared" si="5"/>
        <v>0.17497190536885251</v>
      </c>
      <c r="O54" s="22">
        <f t="shared" si="6"/>
        <v>568.14800000000002</v>
      </c>
      <c r="P54" s="18">
        <f t="shared" si="7"/>
        <v>0.17309256000341799</v>
      </c>
      <c r="Q54" s="22">
        <f t="shared" si="8"/>
        <v>568.14800000000002</v>
      </c>
      <c r="R54" s="22">
        <f>INDEX(NREL_rooftop_potential!$D$3:$D$51, MATCH($A54, NREL_rooftop_potential!$A$3:$A$51, 0))</f>
        <v>6.3</v>
      </c>
      <c r="S54" s="22">
        <f t="shared" si="9"/>
        <v>5247.9</v>
      </c>
      <c r="T54" s="22">
        <f t="shared" si="10"/>
        <v>240.15993237845117</v>
      </c>
      <c r="U54" s="22">
        <f t="shared" si="11"/>
        <v>1363.0735176215489</v>
      </c>
    </row>
    <row r="55" spans="1:21" x14ac:dyDescent="0.45">
      <c r="A55" s="4" t="s">
        <v>146</v>
      </c>
      <c r="B55" s="22">
        <f>SUMIFS(EIA_861M_Net_Metering!$H$5:$H$1744, EIA_861M_Net_Metering!$C$5:$C$1744, $A55, EIA_861M_Net_Metering!$A$5:$A$1744, $B$7, EIA_861M_Net_Metering!$B$5:$B$1744, $B$8, EIA_861M_Net_Metering!$G$5:$G$1744, INDEX(Keys!$C:$C, MATCH("ac_capacity_type", Keys!$B:$B, 0))) + $B$9 * SUMIFS(EIA_861M_Net_Metering!$H$5:$H$1744, EIA_861M_Net_Metering!$C$5:$C$1744, $A55, EIA_861M_Net_Metering!$A$5:$A$1744, $B$7, EIA_861M_Net_Metering!$B$5:$B$1744, $B$8, EIA_861M_Net_Metering!$G$5:$G$1744, INDEX(Keys!$C:$C, MATCH("dc_capacity_type", Keys!$B:$B, 0)))</f>
        <v>838.74299999999994</v>
      </c>
      <c r="C55" s="22">
        <f>SUMIFS(EIA_861M_Net_Metering!$I$5:$I$1744, EIA_861M_Net_Metering!$C$5:$C$1744, $A55, EIA_861M_Net_Metering!$A$5:$A$1744, $B$7, EIA_861M_Net_Metering!$B$5:$B$1744, $B$8, EIA_861M_Net_Metering!$G$5:$G$1744, INDEX(Keys!$C:$C, MATCH("ac_capacity_type", Keys!$B:$B, 0))) + $B$9 * SUMIFS(EIA_861M_Net_Metering!$I$5:$I$1744, EIA_861M_Net_Metering!$C$5:$C$1744, $A55, EIA_861M_Net_Metering!$A$5:$A$1744, $B$7, EIA_861M_Net_Metering!$B$5:$B$1744, $B$8, EIA_861M_Net_Metering!$G$5:$G$1744, INDEX(Keys!$C:$C, MATCH("dc_capacity_type", Keys!$B:$B, 0)))</f>
        <v>201.447</v>
      </c>
      <c r="D55" s="22">
        <f>SUMIFS(EIA_861M_Net_Metering!$J$5:$J$1744, EIA_861M_Net_Metering!$C$5:$C$1744, $A55, EIA_861M_Net_Metering!$A$5:$A$1744, $B$7, EIA_861M_Net_Metering!$B$5:$B$1744, $B$8, EIA_861M_Net_Metering!$G$5:$G$1744, INDEX(Keys!$C:$C, MATCH("ac_capacity_type", Keys!$B:$B, 0))) + $B$9 * SUMIFS(EIA_861M_Net_Metering!$J$5:$J$1744, EIA_861M_Net_Metering!$C$5:$C$1744, $A55, EIA_861M_Net_Metering!$A$5:$A$1744, $B$7, EIA_861M_Net_Metering!$B$5:$B$1744, $B$8, EIA_861M_Net_Metering!$G$5:$G$1744, INDEX(Keys!$C:$C, MATCH("dc_capacity_type", Keys!$B:$B, 0)))</f>
        <v>17.222999999999999</v>
      </c>
      <c r="E55" s="22">
        <f>SUMIFS(EIA_861_Net_Metering_2023!$G$4:$G$1033, EIA_861_Net_Metering_2023!$B$4:$B$1033, $A55, EIA_861_Net_Metering_2023!$F$4:$F$1033, INDEX(Keys!$C:$C, MATCH("ac_capacity_type", Keys!$B:$B, 0))) + $B$9 * SUMIFS(EIA_861_Net_Metering_2023!$G$4:$G$1033, EIA_861_Net_Metering_2023!$B$4:$B$1033, $A55, EIA_861_Net_Metering_2023!$F$4:$F$1033, INDEX(Keys!$C:$C, MATCH("dc_capacity_type", Keys!$B:$B, 0)))</f>
        <v>825.62027399999999</v>
      </c>
      <c r="F55" s="22">
        <f>SUMIFS(EIA_861_Net_Metering_2023!$H$4:$H$1033, EIA_861_Net_Metering_2023!$B$4:$B$1033, $A55, EIA_861_Net_Metering_2023!$F$4:$F$1033, INDEX(Keys!$C:$C, MATCH("ac_capacity_type", Keys!$B:$B, 0))) + $B$9 * SUMIFS(EIA_861_Net_Metering_2023!$H$4:$H$1033, EIA_861_Net_Metering_2023!$B$4:$B$1033, $A55, EIA_861_Net_Metering_2023!$F$4:$F$1033, INDEX(Keys!$C:$C, MATCH("dc_capacity_type", Keys!$B:$B, 0))) + SUMIFS(EIA_861_Net_Metering_2023!$I$4:$I$1033, EIA_861_Net_Metering_2023!$B$4:$B$1033, $A55, EIA_861_Net_Metering_2023!$F$4:$F$1033, INDEX(Keys!$C:$C, MATCH("ac_capacity_type", Keys!$B:$B, 0))) + $B$9 * SUMIFS(EIA_861_Net_Metering_2023!$I$4:$I$1033, EIA_861_Net_Metering_2023!$B$4:$B$1033, $A55, EIA_861_Net_Metering_2023!$F$4:$F$1033, INDEX(Keys!$C:$C, MATCH("dc_capacity_type", Keys!$B:$B, 0)))</f>
        <v>245.89877700000002</v>
      </c>
      <c r="G55" s="22">
        <f>SUMIFS(EIA_861_NonNM_Distributed_2023!$K$3:$K$518, EIA_861_NonNM_Distributed_2023!$B$3:$B$518, $A55, EIA_861_NonNM_Distributed_2023!$J$3:$J$518, INDEX(Keys!$C:$C, MATCH("ac_capacity_type", Keys!$B:$B, 0))) + $B$9 * SUMIFS(EIA_861_NonNM_Distributed_2023!$K$3:$K$518, EIA_861_NonNM_Distributed_2023!$B$3:$B$518, $A55, EIA_861_NonNM_Distributed_2023!$J$3:$J$518, INDEX(Keys!$C:$C, MATCH("dc_capacity_type", Keys!$B:$B, 0)))</f>
        <v>0</v>
      </c>
      <c r="H55" s="22">
        <f>SUMIFS(EIA_861_NonNM_Distributed_2023!$L$3:$L$518, EIA_861_NonNM_Distributed_2023!$B$3:$B$518, $A55, EIA_861_NonNM_Distributed_2023!$J$3:$J$518, INDEX(Keys!$C:$C, MATCH("ac_capacity_type", Keys!$B:$B, 0))) + $B$9 * SUMIFS(EIA_861_NonNM_Distributed_2023!$L$3:$L$518, EIA_861_NonNM_Distributed_2023!$B$3:$B$518, $A55, EIA_861_NonNM_Distributed_2023!$J$3:$J$518, INDEX(Keys!$C:$C, MATCH("dc_capacity_type", Keys!$B:$B, 0))) + SUMIFS(EIA_861_NonNM_Distributed_2023!$M$3:$M$518, EIA_861_NonNM_Distributed_2023!$B$3:$B$518, $A55, EIA_861_NonNM_Distributed_2023!$J$3:$J$518, INDEX(Keys!$C:$C, MATCH("ac_capacity_type", Keys!$B:$B, 0))) + $B$9 * SUMIFS(EIA_861_NonNM_Distributed_2023!$M$3:$M$518, EIA_861_NonNM_Distributed_2023!$B$3:$B$518, $A55, EIA_861_NonNM_Distributed_2023!$J$3:$J$518, INDEX(Keys!$C:$C, MATCH("dc_capacity_type", Keys!$B:$B, 0)))</f>
        <v>0</v>
      </c>
      <c r="I55" s="23">
        <f t="shared" si="2"/>
        <v>1</v>
      </c>
      <c r="J55" s="23">
        <f t="shared" si="3"/>
        <v>1</v>
      </c>
      <c r="K55" s="22">
        <f t="shared" si="4"/>
        <v>838.74299999999994</v>
      </c>
      <c r="L55" s="22">
        <f>SUMIFS(EIA_DPV_generation_2024!$G:$G, EIA_DPV_generation_2024!$B:$B, $A55, EIA_DPV_generation_2024!$A:$A, $B$17, EIA_DPV_generation_2024!$D:$D, $B$18)</f>
        <v>1142.2452900000001</v>
      </c>
      <c r="M55" s="22">
        <f>SUMIFS(EIA_DPV_generation_2024!$G:$G, EIA_DPV_generation_2024!$B:$B, $A55, EIA_DPV_generation_2024!$A:$A, $B$17, EIA_DPV_generation_2024!$D:$D, $B$19) + SUMIFS(EIA_DPV_generation_2024!$G:$G, EIA_DPV_generation_2024!$B:$B, $A55, EIA_DPV_generation_2024!$A:$A, $B$17, EIA_DPV_generation_2024!$D:$D, $B$20)</f>
        <v>336.62958000000003</v>
      </c>
      <c r="N55" s="18">
        <f t="shared" si="5"/>
        <v>0.15546275551057415</v>
      </c>
      <c r="O55" s="22">
        <f t="shared" si="6"/>
        <v>218.67000000000002</v>
      </c>
      <c r="P55" s="18">
        <f t="shared" si="7"/>
        <v>0.17573528260198171</v>
      </c>
      <c r="Q55" s="22">
        <f t="shared" si="8"/>
        <v>218.67000000000002</v>
      </c>
      <c r="R55" s="22">
        <f>INDEX(NREL_rooftop_potential!$D$3:$D$51, MATCH($A55, NREL_rooftop_potential!$A$3:$A$51, 0))</f>
        <v>19.3</v>
      </c>
      <c r="S55" s="22">
        <f t="shared" si="9"/>
        <v>16076.9</v>
      </c>
      <c r="T55" s="22">
        <f t="shared" si="10"/>
        <v>3895.8101814162014</v>
      </c>
      <c r="U55" s="22">
        <f t="shared" si="11"/>
        <v>1015.6827685837985</v>
      </c>
    </row>
    <row r="56" spans="1:21" x14ac:dyDescent="0.45">
      <c r="A56" s="4" t="s">
        <v>149</v>
      </c>
      <c r="B56" s="22">
        <f>SUMIFS(EIA_861M_Net_Metering!$H$5:$H$1744, EIA_861M_Net_Metering!$C$5:$C$1744, $A56, EIA_861M_Net_Metering!$A$5:$A$1744, $B$7, EIA_861M_Net_Metering!$B$5:$B$1744, $B$8, EIA_861M_Net_Metering!$G$5:$G$1744, INDEX(Keys!$C:$C, MATCH("ac_capacity_type", Keys!$B:$B, 0))) + $B$9 * SUMIFS(EIA_861M_Net_Metering!$H$5:$H$1744, EIA_861M_Net_Metering!$C$5:$C$1744, $A56, EIA_861M_Net_Metering!$A$5:$A$1744, $B$7, EIA_861M_Net_Metering!$B$5:$B$1744, $B$8, EIA_861M_Net_Metering!$G$5:$G$1744, INDEX(Keys!$C:$C, MATCH("dc_capacity_type", Keys!$B:$B, 0)))</f>
        <v>1207.3603039999998</v>
      </c>
      <c r="C56" s="22">
        <f>SUMIFS(EIA_861M_Net_Metering!$I$5:$I$1744, EIA_861M_Net_Metering!$C$5:$C$1744, $A56, EIA_861M_Net_Metering!$A$5:$A$1744, $B$7, EIA_861M_Net_Metering!$B$5:$B$1744, $B$8, EIA_861M_Net_Metering!$G$5:$G$1744, INDEX(Keys!$C:$C, MATCH("ac_capacity_type", Keys!$B:$B, 0))) + $B$9 * SUMIFS(EIA_861M_Net_Metering!$I$5:$I$1744, EIA_861M_Net_Metering!$C$5:$C$1744, $A56, EIA_861M_Net_Metering!$A$5:$A$1744, $B$7, EIA_861M_Net_Metering!$B$5:$B$1744, $B$8, EIA_861M_Net_Metering!$G$5:$G$1744, INDEX(Keys!$C:$C, MATCH("dc_capacity_type", Keys!$B:$B, 0)))</f>
        <v>1575.729493</v>
      </c>
      <c r="D56" s="22">
        <f>SUMIFS(EIA_861M_Net_Metering!$J$5:$J$1744, EIA_861M_Net_Metering!$C$5:$C$1744, $A56, EIA_861M_Net_Metering!$A$5:$A$1744, $B$7, EIA_861M_Net_Metering!$B$5:$B$1744, $B$8, EIA_861M_Net_Metering!$G$5:$G$1744, INDEX(Keys!$C:$C, MATCH("ac_capacity_type", Keys!$B:$B, 0))) + $B$9 * SUMIFS(EIA_861M_Net_Metering!$J$5:$J$1744, EIA_861M_Net_Metering!$C$5:$C$1744, $A56, EIA_861M_Net_Metering!$A$5:$A$1744, $B$7, EIA_861M_Net_Metering!$B$5:$B$1744, $B$8, EIA_861M_Net_Metering!$G$5:$G$1744, INDEX(Keys!$C:$C, MATCH("dc_capacity_type", Keys!$B:$B, 0)))</f>
        <v>35.270000000000003</v>
      </c>
      <c r="E56" s="22">
        <f>SUMIFS(EIA_861_Net_Metering_2023!$G$4:$G$1033, EIA_861_Net_Metering_2023!$B$4:$B$1033, $A56, EIA_861_Net_Metering_2023!$F$4:$F$1033, INDEX(Keys!$C:$C, MATCH("ac_capacity_type", Keys!$B:$B, 0))) + $B$9 * SUMIFS(EIA_861_Net_Metering_2023!$G$4:$G$1033, EIA_861_Net_Metering_2023!$B$4:$B$1033, $A56, EIA_861_Net_Metering_2023!$F$4:$F$1033, INDEX(Keys!$C:$C, MATCH("dc_capacity_type", Keys!$B:$B, 0)))</f>
        <v>1150.6967049999998</v>
      </c>
      <c r="F56" s="22">
        <f>SUMIFS(EIA_861_Net_Metering_2023!$H$4:$H$1033, EIA_861_Net_Metering_2023!$B$4:$B$1033, $A56, EIA_861_Net_Metering_2023!$F$4:$F$1033, INDEX(Keys!$C:$C, MATCH("ac_capacity_type", Keys!$B:$B, 0))) + $B$9 * SUMIFS(EIA_861_Net_Metering_2023!$H$4:$H$1033, EIA_861_Net_Metering_2023!$B$4:$B$1033, $A56, EIA_861_Net_Metering_2023!$F$4:$F$1033, INDEX(Keys!$C:$C, MATCH("dc_capacity_type", Keys!$B:$B, 0))) + SUMIFS(EIA_861_Net_Metering_2023!$I$4:$I$1033, EIA_861_Net_Metering_2023!$B$4:$B$1033, $A56, EIA_861_Net_Metering_2023!$F$4:$F$1033, INDEX(Keys!$C:$C, MATCH("ac_capacity_type", Keys!$B:$B, 0))) + $B$9 * SUMIFS(EIA_861_Net_Metering_2023!$I$4:$I$1033, EIA_861_Net_Metering_2023!$B$4:$B$1033, $A56, EIA_861_Net_Metering_2023!$F$4:$F$1033, INDEX(Keys!$C:$C, MATCH("dc_capacity_type", Keys!$B:$B, 0)))</f>
        <v>1490.1601369999998</v>
      </c>
      <c r="G56" s="22">
        <f>SUMIFS(EIA_861_NonNM_Distributed_2023!$K$3:$K$518, EIA_861_NonNM_Distributed_2023!$B$3:$B$518, $A56, EIA_861_NonNM_Distributed_2023!$J$3:$J$518, INDEX(Keys!$C:$C, MATCH("ac_capacity_type", Keys!$B:$B, 0))) + $B$9 * SUMIFS(EIA_861_NonNM_Distributed_2023!$K$3:$K$518, EIA_861_NonNM_Distributed_2023!$B$3:$B$518, $A56, EIA_861_NonNM_Distributed_2023!$J$3:$J$518, INDEX(Keys!$C:$C, MATCH("dc_capacity_type", Keys!$B:$B, 0)))</f>
        <v>39.714730000000003</v>
      </c>
      <c r="H56" s="22">
        <f>SUMIFS(EIA_861_NonNM_Distributed_2023!$L$3:$L$518, EIA_861_NonNM_Distributed_2023!$B$3:$B$518, $A56, EIA_861_NonNM_Distributed_2023!$J$3:$J$518, INDEX(Keys!$C:$C, MATCH("ac_capacity_type", Keys!$B:$B, 0))) + $B$9 * SUMIFS(EIA_861_NonNM_Distributed_2023!$L$3:$L$518, EIA_861_NonNM_Distributed_2023!$B$3:$B$518, $A56, EIA_861_NonNM_Distributed_2023!$J$3:$J$518, INDEX(Keys!$C:$C, MATCH("dc_capacity_type", Keys!$B:$B, 0))) + SUMIFS(EIA_861_NonNM_Distributed_2023!$M$3:$M$518, EIA_861_NonNM_Distributed_2023!$B$3:$B$518, $A56, EIA_861_NonNM_Distributed_2023!$J$3:$J$518, INDEX(Keys!$C:$C, MATCH("ac_capacity_type", Keys!$B:$B, 0))) + $B$9 * SUMIFS(EIA_861_NonNM_Distributed_2023!$M$3:$M$518, EIA_861_NonNM_Distributed_2023!$B$3:$B$518, $A56, EIA_861_NonNM_Distributed_2023!$J$3:$J$518, INDEX(Keys!$C:$C, MATCH("dc_capacity_type", Keys!$B:$B, 0)))</f>
        <v>157.84471599999998</v>
      </c>
      <c r="I56" s="23">
        <f t="shared" si="2"/>
        <v>1.034513638413521</v>
      </c>
      <c r="J56" s="23">
        <f t="shared" si="3"/>
        <v>1.1059246668064642</v>
      </c>
      <c r="K56" s="22">
        <f t="shared" si="4"/>
        <v>1249.0307009670946</v>
      </c>
      <c r="L56" s="22">
        <f>SUMIFS(EIA_DPV_generation_2024!$G:$G, EIA_DPV_generation_2024!$B:$B, $A56, EIA_DPV_generation_2024!$A:$A, $B$17, EIA_DPV_generation_2024!$D:$D, $B$18)</f>
        <v>1689.3783900000001</v>
      </c>
      <c r="M56" s="22">
        <f>SUMIFS(EIA_DPV_generation_2024!$G:$G, EIA_DPV_generation_2024!$B:$B, $A56, EIA_DPV_generation_2024!$A:$A, $B$17, EIA_DPV_generation_2024!$D:$D, $B$19) + SUMIFS(EIA_DPV_generation_2024!$G:$G, EIA_DPV_generation_2024!$B:$B, $A56, EIA_DPV_generation_2024!$A:$A, $B$17, EIA_DPV_generation_2024!$D:$D, $B$20)</f>
        <v>2368.7456099999999</v>
      </c>
      <c r="N56" s="18">
        <f t="shared" si="5"/>
        <v>0.15440085999026398</v>
      </c>
      <c r="O56" s="22">
        <f t="shared" si="6"/>
        <v>1781.6440775214078</v>
      </c>
      <c r="P56" s="18">
        <f t="shared" si="7"/>
        <v>0.15177259779977062</v>
      </c>
      <c r="Q56" s="22">
        <f t="shared" si="8"/>
        <v>1781.6440775214078</v>
      </c>
      <c r="R56" s="22">
        <f>INDEX(NREL_rooftop_potential!$D$3:$D$51, MATCH($A56, NREL_rooftop_potential!$A$3:$A$51, 0))</f>
        <v>22.5</v>
      </c>
      <c r="S56" s="22">
        <f t="shared" si="9"/>
        <v>18742.5</v>
      </c>
      <c r="T56" s="22">
        <f t="shared" si="10"/>
        <v>2359.7854158242467</v>
      </c>
      <c r="U56" s="22">
        <f t="shared" si="11"/>
        <v>3366.0483341757526</v>
      </c>
    </row>
    <row r="57" spans="1:21" x14ac:dyDescent="0.45">
      <c r="A57" s="4" t="s">
        <v>151</v>
      </c>
      <c r="B57" s="22">
        <f>SUMIFS(EIA_861M_Net_Metering!$H$5:$H$1744, EIA_861M_Net_Metering!$C$5:$C$1744, $A57, EIA_861M_Net_Metering!$A$5:$A$1744, $B$7, EIA_861M_Net_Metering!$B$5:$B$1744, $B$8, EIA_861M_Net_Metering!$G$5:$G$1744, INDEX(Keys!$C:$C, MATCH("ac_capacity_type", Keys!$B:$B, 0))) + $B$9 * SUMIFS(EIA_861M_Net_Metering!$H$5:$H$1744, EIA_861M_Net_Metering!$C$5:$C$1744, $A57, EIA_861M_Net_Metering!$A$5:$A$1744, $B$7, EIA_861M_Net_Metering!$B$5:$B$1744, $B$8, EIA_861M_Net_Metering!$G$5:$G$1744, INDEX(Keys!$C:$C, MATCH("dc_capacity_type", Keys!$B:$B, 0)))</f>
        <v>122.048104</v>
      </c>
      <c r="C57" s="22">
        <f>SUMIFS(EIA_861M_Net_Metering!$I$5:$I$1744, EIA_861M_Net_Metering!$C$5:$C$1744, $A57, EIA_861M_Net_Metering!$A$5:$A$1744, $B$7, EIA_861M_Net_Metering!$B$5:$B$1744, $B$8, EIA_861M_Net_Metering!$G$5:$G$1744, INDEX(Keys!$C:$C, MATCH("ac_capacity_type", Keys!$B:$B, 0))) + $B$9 * SUMIFS(EIA_861M_Net_Metering!$I$5:$I$1744, EIA_861M_Net_Metering!$C$5:$C$1744, $A57, EIA_861M_Net_Metering!$A$5:$A$1744, $B$7, EIA_861M_Net_Metering!$B$5:$B$1744, $B$8, EIA_861M_Net_Metering!$G$5:$G$1744, INDEX(Keys!$C:$C, MATCH("dc_capacity_type", Keys!$B:$B, 0)))</f>
        <v>49.435699</v>
      </c>
      <c r="D57" s="22">
        <f>SUMIFS(EIA_861M_Net_Metering!$J$5:$J$1744, EIA_861M_Net_Metering!$C$5:$C$1744, $A57, EIA_861M_Net_Metering!$A$5:$A$1744, $B$7, EIA_861M_Net_Metering!$B$5:$B$1744, $B$8, EIA_861M_Net_Metering!$G$5:$G$1744, INDEX(Keys!$C:$C, MATCH("ac_capacity_type", Keys!$B:$B, 0))) + $B$9 * SUMIFS(EIA_861M_Net_Metering!$J$5:$J$1744, EIA_861M_Net_Metering!$C$5:$C$1744, $A57, EIA_861M_Net_Metering!$A$5:$A$1744, $B$7, EIA_861M_Net_Metering!$B$5:$B$1744, $B$8, EIA_861M_Net_Metering!$G$5:$G$1744, INDEX(Keys!$C:$C, MATCH("dc_capacity_type", Keys!$B:$B, 0)))</f>
        <v>1.313043</v>
      </c>
      <c r="E57" s="22">
        <f>SUMIFS(EIA_861_Net_Metering_2023!$G$4:$G$1033, EIA_861_Net_Metering_2023!$B$4:$B$1033, $A57, EIA_861_Net_Metering_2023!$F$4:$F$1033, INDEX(Keys!$C:$C, MATCH("ac_capacity_type", Keys!$B:$B, 0))) + $B$9 * SUMIFS(EIA_861_Net_Metering_2023!$G$4:$G$1033, EIA_861_Net_Metering_2023!$B$4:$B$1033, $A57, EIA_861_Net_Metering_2023!$F$4:$F$1033, INDEX(Keys!$C:$C, MATCH("dc_capacity_type", Keys!$B:$B, 0)))</f>
        <v>138.05687499999999</v>
      </c>
      <c r="F57" s="22">
        <f>SUMIFS(EIA_861_Net_Metering_2023!$H$4:$H$1033, EIA_861_Net_Metering_2023!$B$4:$B$1033, $A57, EIA_861_Net_Metering_2023!$F$4:$F$1033, INDEX(Keys!$C:$C, MATCH("ac_capacity_type", Keys!$B:$B, 0))) + $B$9 * SUMIFS(EIA_861_Net_Metering_2023!$H$4:$H$1033, EIA_861_Net_Metering_2023!$B$4:$B$1033, $A57, EIA_861_Net_Metering_2023!$F$4:$F$1033, INDEX(Keys!$C:$C, MATCH("dc_capacity_type", Keys!$B:$B, 0))) + SUMIFS(EIA_861_Net_Metering_2023!$I$4:$I$1033, EIA_861_Net_Metering_2023!$B$4:$B$1033, $A57, EIA_861_Net_Metering_2023!$F$4:$F$1033, INDEX(Keys!$C:$C, MATCH("ac_capacity_type", Keys!$B:$B, 0))) + $B$9 * SUMIFS(EIA_861_Net_Metering_2023!$I$4:$I$1033, EIA_861_Net_Metering_2023!$B$4:$B$1033, $A57, EIA_861_Net_Metering_2023!$F$4:$F$1033, INDEX(Keys!$C:$C, MATCH("dc_capacity_type", Keys!$B:$B, 0)))</f>
        <v>47.456859000000009</v>
      </c>
      <c r="G57" s="22">
        <f>SUMIFS(EIA_861_NonNM_Distributed_2023!$K$3:$K$518, EIA_861_NonNM_Distributed_2023!$B$3:$B$518, $A57, EIA_861_NonNM_Distributed_2023!$J$3:$J$518, INDEX(Keys!$C:$C, MATCH("ac_capacity_type", Keys!$B:$B, 0))) + $B$9 * SUMIFS(EIA_861_NonNM_Distributed_2023!$K$3:$K$518, EIA_861_NonNM_Distributed_2023!$B$3:$B$518, $A57, EIA_861_NonNM_Distributed_2023!$J$3:$J$518, INDEX(Keys!$C:$C, MATCH("dc_capacity_type", Keys!$B:$B, 0)))</f>
        <v>2.6074989999999998</v>
      </c>
      <c r="H57" s="22">
        <f>SUMIFS(EIA_861_NonNM_Distributed_2023!$L$3:$L$518, EIA_861_NonNM_Distributed_2023!$B$3:$B$518, $A57, EIA_861_NonNM_Distributed_2023!$J$3:$J$518, INDEX(Keys!$C:$C, MATCH("ac_capacity_type", Keys!$B:$B, 0))) + $B$9 * SUMIFS(EIA_861_NonNM_Distributed_2023!$L$3:$L$518, EIA_861_NonNM_Distributed_2023!$B$3:$B$518, $A57, EIA_861_NonNM_Distributed_2023!$J$3:$J$518, INDEX(Keys!$C:$C, MATCH("dc_capacity_type", Keys!$B:$B, 0))) + SUMIFS(EIA_861_NonNM_Distributed_2023!$M$3:$M$518, EIA_861_NonNM_Distributed_2023!$B$3:$B$518, $A57, EIA_861_NonNM_Distributed_2023!$J$3:$J$518, INDEX(Keys!$C:$C, MATCH("ac_capacity_type", Keys!$B:$B, 0))) + $B$9 * SUMIFS(EIA_861_NonNM_Distributed_2023!$M$3:$M$518, EIA_861_NonNM_Distributed_2023!$B$3:$B$518, $A57, EIA_861_NonNM_Distributed_2023!$J$3:$J$518, INDEX(Keys!$C:$C, MATCH("dc_capacity_type", Keys!$B:$B, 0)))</f>
        <v>23.495000000000001</v>
      </c>
      <c r="I57" s="23">
        <f t="shared" si="2"/>
        <v>1.0188871361893423</v>
      </c>
      <c r="J57" s="23">
        <f t="shared" si="3"/>
        <v>1.4950812273521936</v>
      </c>
      <c r="K57" s="22">
        <f t="shared" si="4"/>
        <v>124.35324316189902</v>
      </c>
      <c r="L57" s="22">
        <f>SUMIFS(EIA_DPV_generation_2024!$G:$G, EIA_DPV_generation_2024!$B:$B, $A57, EIA_DPV_generation_2024!$A:$A, $B$17, EIA_DPV_generation_2024!$D:$D, $B$18)</f>
        <v>209.84844000000001</v>
      </c>
      <c r="M57" s="22">
        <f>SUMIFS(EIA_DPV_generation_2024!$G:$G, EIA_DPV_generation_2024!$B:$B, $A57, EIA_DPV_generation_2024!$A:$A, $B$17, EIA_DPV_generation_2024!$D:$D, $B$19) + SUMIFS(EIA_DPV_generation_2024!$G:$G, EIA_DPV_generation_2024!$B:$B, $A57, EIA_DPV_generation_2024!$A:$A, $B$17, EIA_DPV_generation_2024!$D:$D, $B$20)</f>
        <v>135.74761999999998</v>
      </c>
      <c r="N57" s="18">
        <f t="shared" si="5"/>
        <v>0.19263913638886707</v>
      </c>
      <c r="O57" s="22">
        <f t="shared" si="6"/>
        <v>75.873491475939815</v>
      </c>
      <c r="P57" s="18">
        <f t="shared" si="7"/>
        <v>0.2042387051330313</v>
      </c>
      <c r="Q57" s="22">
        <f t="shared" si="8"/>
        <v>75.873491475939815</v>
      </c>
      <c r="R57" s="22">
        <f>INDEX(NREL_rooftop_potential!$D$3:$D$51, MATCH($A57, NREL_rooftop_potential!$A$3:$A$51, 0))</f>
        <v>42.1</v>
      </c>
      <c r="S57" s="22">
        <f t="shared" si="9"/>
        <v>35069.299999999996</v>
      </c>
      <c r="T57" s="22">
        <f t="shared" si="10"/>
        <v>6653.8554708108295</v>
      </c>
      <c r="U57" s="22">
        <f t="shared" si="11"/>
        <v>4059.8156791891693</v>
      </c>
    </row>
    <row r="58" spans="1:21" x14ac:dyDescent="0.45">
      <c r="A58" s="4" t="s">
        <v>154</v>
      </c>
      <c r="B58" s="22">
        <f>SUMIFS(EIA_861M_Net_Metering!$H$5:$H$1744, EIA_861M_Net_Metering!$C$5:$C$1744, $A58, EIA_861M_Net_Metering!$A$5:$A$1744, $B$7, EIA_861M_Net_Metering!$B$5:$B$1744, $B$8, EIA_861M_Net_Metering!$G$5:$G$1744, INDEX(Keys!$C:$C, MATCH("ac_capacity_type", Keys!$B:$B, 0))) + $B$9 * SUMIFS(EIA_861M_Net_Metering!$H$5:$H$1744, EIA_861M_Net_Metering!$C$5:$C$1744, $A58, EIA_861M_Net_Metering!$A$5:$A$1744, $B$7, EIA_861M_Net_Metering!$B$5:$B$1744, $B$8, EIA_861M_Net_Metering!$G$5:$G$1744, INDEX(Keys!$C:$C, MATCH("dc_capacity_type", Keys!$B:$B, 0)))</f>
        <v>124.54183499999999</v>
      </c>
      <c r="C58" s="22">
        <f>SUMIFS(EIA_861M_Net_Metering!$I$5:$I$1744, EIA_861M_Net_Metering!$C$5:$C$1744, $A58, EIA_861M_Net_Metering!$A$5:$A$1744, $B$7, EIA_861M_Net_Metering!$B$5:$B$1744, $B$8, EIA_861M_Net_Metering!$G$5:$G$1744, INDEX(Keys!$C:$C, MATCH("ac_capacity_type", Keys!$B:$B, 0))) + $B$9 * SUMIFS(EIA_861M_Net_Metering!$I$5:$I$1744, EIA_861M_Net_Metering!$C$5:$C$1744, $A58, EIA_861M_Net_Metering!$A$5:$A$1744, $B$7, EIA_861M_Net_Metering!$B$5:$B$1744, $B$8, EIA_861M_Net_Metering!$G$5:$G$1744, INDEX(Keys!$C:$C, MATCH("dc_capacity_type", Keys!$B:$B, 0)))</f>
        <v>63.28073599999999</v>
      </c>
      <c r="D58" s="22">
        <f>SUMIFS(EIA_861M_Net_Metering!$J$5:$J$1744, EIA_861M_Net_Metering!$C$5:$C$1744, $A58, EIA_861M_Net_Metering!$A$5:$A$1744, $B$7, EIA_861M_Net_Metering!$B$5:$B$1744, $B$8, EIA_861M_Net_Metering!$G$5:$G$1744, INDEX(Keys!$C:$C, MATCH("ac_capacity_type", Keys!$B:$B, 0))) + $B$9 * SUMIFS(EIA_861M_Net_Metering!$J$5:$J$1744, EIA_861M_Net_Metering!$C$5:$C$1744, $A58, EIA_861M_Net_Metering!$A$5:$A$1744, $B$7, EIA_861M_Net_Metering!$B$5:$B$1744, $B$8, EIA_861M_Net_Metering!$G$5:$G$1744, INDEX(Keys!$C:$C, MATCH("dc_capacity_type", Keys!$B:$B, 0)))</f>
        <v>15.233911999999998</v>
      </c>
      <c r="E58" s="22">
        <f>SUMIFS(EIA_861_Net_Metering_2023!$G$4:$G$1033, EIA_861_Net_Metering_2023!$B$4:$B$1033, $A58, EIA_861_Net_Metering_2023!$F$4:$F$1033, INDEX(Keys!$C:$C, MATCH("ac_capacity_type", Keys!$B:$B, 0))) + $B$9 * SUMIFS(EIA_861_Net_Metering_2023!$G$4:$G$1033, EIA_861_Net_Metering_2023!$B$4:$B$1033, $A58, EIA_861_Net_Metering_2023!$F$4:$F$1033, INDEX(Keys!$C:$C, MATCH("dc_capacity_type", Keys!$B:$B, 0)))</f>
        <v>159.11742699999999</v>
      </c>
      <c r="F58" s="22">
        <f>SUMIFS(EIA_861_Net_Metering_2023!$H$4:$H$1033, EIA_861_Net_Metering_2023!$B$4:$B$1033, $A58, EIA_861_Net_Metering_2023!$F$4:$F$1033, INDEX(Keys!$C:$C, MATCH("ac_capacity_type", Keys!$B:$B, 0))) + $B$9 * SUMIFS(EIA_861_Net_Metering_2023!$H$4:$H$1033, EIA_861_Net_Metering_2023!$B$4:$B$1033, $A58, EIA_861_Net_Metering_2023!$F$4:$F$1033, INDEX(Keys!$C:$C, MATCH("dc_capacity_type", Keys!$B:$B, 0))) + SUMIFS(EIA_861_Net_Metering_2023!$I$4:$I$1033, EIA_861_Net_Metering_2023!$B$4:$B$1033, $A58, EIA_861_Net_Metering_2023!$F$4:$F$1033, INDEX(Keys!$C:$C, MATCH("ac_capacity_type", Keys!$B:$B, 0))) + $B$9 * SUMIFS(EIA_861_Net_Metering_2023!$I$4:$I$1033, EIA_861_Net_Metering_2023!$B$4:$B$1033, $A58, EIA_861_Net_Metering_2023!$F$4:$F$1033, INDEX(Keys!$C:$C, MATCH("dc_capacity_type", Keys!$B:$B, 0)))</f>
        <v>84.015600999999975</v>
      </c>
      <c r="G58" s="22">
        <f>SUMIFS(EIA_861_NonNM_Distributed_2023!$K$3:$K$518, EIA_861_NonNM_Distributed_2023!$B$3:$B$518, $A58, EIA_861_NonNM_Distributed_2023!$J$3:$J$518, INDEX(Keys!$C:$C, MATCH("ac_capacity_type", Keys!$B:$B, 0))) + $B$9 * SUMIFS(EIA_861_NonNM_Distributed_2023!$K$3:$K$518, EIA_861_NonNM_Distributed_2023!$B$3:$B$518, $A58, EIA_861_NonNM_Distributed_2023!$J$3:$J$518, INDEX(Keys!$C:$C, MATCH("dc_capacity_type", Keys!$B:$B, 0)))</f>
        <v>0.23266600000000001</v>
      </c>
      <c r="H58" s="22">
        <f>SUMIFS(EIA_861_NonNM_Distributed_2023!$L$3:$L$518, EIA_861_NonNM_Distributed_2023!$B$3:$B$518, $A58, EIA_861_NonNM_Distributed_2023!$J$3:$J$518, INDEX(Keys!$C:$C, MATCH("ac_capacity_type", Keys!$B:$B, 0))) + $B$9 * SUMIFS(EIA_861_NonNM_Distributed_2023!$L$3:$L$518, EIA_861_NonNM_Distributed_2023!$B$3:$B$518, $A58, EIA_861_NonNM_Distributed_2023!$J$3:$J$518, INDEX(Keys!$C:$C, MATCH("dc_capacity_type", Keys!$B:$B, 0))) + SUMIFS(EIA_861_NonNM_Distributed_2023!$M$3:$M$518, EIA_861_NonNM_Distributed_2023!$B$3:$B$518, $A58, EIA_861_NonNM_Distributed_2023!$J$3:$J$518, INDEX(Keys!$C:$C, MATCH("ac_capacity_type", Keys!$B:$B, 0))) + $B$9 * SUMIFS(EIA_861_NonNM_Distributed_2023!$M$3:$M$518, EIA_861_NonNM_Distributed_2023!$B$3:$B$518, $A58, EIA_861_NonNM_Distributed_2023!$J$3:$J$518, INDEX(Keys!$C:$C, MATCH("dc_capacity_type", Keys!$B:$B, 0)))</f>
        <v>2.2559999999999998</v>
      </c>
      <c r="I58" s="23">
        <f t="shared" si="2"/>
        <v>1.001462228269943</v>
      </c>
      <c r="J58" s="23">
        <f t="shared" si="3"/>
        <v>1.026852155708557</v>
      </c>
      <c r="K58" s="22">
        <f t="shared" si="4"/>
        <v>124.72394359192756</v>
      </c>
      <c r="L58" s="22">
        <f>SUMIFS(EIA_DPV_generation_2024!$G:$G, EIA_DPV_generation_2024!$B:$B, $A58, EIA_DPV_generation_2024!$A:$A, $B$17, EIA_DPV_generation_2024!$D:$D, $B$18)</f>
        <v>267.40705000000003</v>
      </c>
      <c r="M58" s="22">
        <f>SUMIFS(EIA_DPV_generation_2024!$G:$G, EIA_DPV_generation_2024!$B:$B, $A58, EIA_DPV_generation_2024!$A:$A, $B$17, EIA_DPV_generation_2024!$D:$D, $B$19) + SUMIFS(EIA_DPV_generation_2024!$G:$G, EIA_DPV_generation_2024!$B:$B, $A58, EIA_DPV_generation_2024!$A:$A, $B$17, EIA_DPV_generation_2024!$D:$D, $B$20)</f>
        <v>135.98849999999999</v>
      </c>
      <c r="N58" s="18">
        <f t="shared" si="5"/>
        <v>0.24474786533086665</v>
      </c>
      <c r="O58" s="22">
        <f t="shared" si="6"/>
        <v>80.622935553498536</v>
      </c>
      <c r="P58" s="18">
        <f t="shared" si="7"/>
        <v>0.19254820310483442</v>
      </c>
      <c r="Q58" s="22">
        <f t="shared" si="8"/>
        <v>80.622935553498536</v>
      </c>
      <c r="R58" s="22">
        <f>INDEX(NREL_rooftop_potential!$D$3:$D$51, MATCH($A58, NREL_rooftop_potential!$A$3:$A$51, 0))</f>
        <v>23.1</v>
      </c>
      <c r="S58" s="22">
        <f t="shared" si="9"/>
        <v>19242.3</v>
      </c>
      <c r="T58" s="22">
        <f t="shared" si="10"/>
        <v>3570.5072823786309</v>
      </c>
      <c r="U58" s="22">
        <f t="shared" si="11"/>
        <v>2308.015367621369</v>
      </c>
    </row>
    <row r="59" spans="1:21" x14ac:dyDescent="0.45">
      <c r="A59" s="4" t="s">
        <v>157</v>
      </c>
      <c r="B59" s="22">
        <f>SUMIFS(EIA_861M_Net_Metering!$H$5:$H$1744, EIA_861M_Net_Metering!$C$5:$C$1744, $A59, EIA_861M_Net_Metering!$A$5:$A$1744, $B$7, EIA_861M_Net_Metering!$B$5:$B$1744, $B$8, EIA_861M_Net_Metering!$G$5:$G$1744, INDEX(Keys!$C:$C, MATCH("ac_capacity_type", Keys!$B:$B, 0))) + $B$9 * SUMIFS(EIA_861M_Net_Metering!$H$5:$H$1744, EIA_861M_Net_Metering!$C$5:$C$1744, $A59, EIA_861M_Net_Metering!$A$5:$A$1744, $B$7, EIA_861M_Net_Metering!$B$5:$B$1744, $B$8, EIA_861M_Net_Metering!$G$5:$G$1744, INDEX(Keys!$C:$C, MATCH("dc_capacity_type", Keys!$B:$B, 0)))</f>
        <v>7.9239129999999989</v>
      </c>
      <c r="C59" s="22">
        <f>SUMIFS(EIA_861M_Net_Metering!$I$5:$I$1744, EIA_861M_Net_Metering!$C$5:$C$1744, $A59, EIA_861M_Net_Metering!$A$5:$A$1744, $B$7, EIA_861M_Net_Metering!$B$5:$B$1744, $B$8, EIA_861M_Net_Metering!$G$5:$G$1744, INDEX(Keys!$C:$C, MATCH("ac_capacity_type", Keys!$B:$B, 0))) + $B$9 * SUMIFS(EIA_861M_Net_Metering!$I$5:$I$1744, EIA_861M_Net_Metering!$C$5:$C$1744, $A59, EIA_861M_Net_Metering!$A$5:$A$1744, $B$7, EIA_861M_Net_Metering!$B$5:$B$1744, $B$8, EIA_861M_Net_Metering!$G$5:$G$1744, INDEX(Keys!$C:$C, MATCH("dc_capacity_type", Keys!$B:$B, 0)))</f>
        <v>2.9961479999999994</v>
      </c>
      <c r="D59" s="22">
        <f>SUMIFS(EIA_861M_Net_Metering!$J$5:$J$1744, EIA_861M_Net_Metering!$C$5:$C$1744, $A59, EIA_861M_Net_Metering!$A$5:$A$1744, $B$7, EIA_861M_Net_Metering!$B$5:$B$1744, $B$8, EIA_861M_Net_Metering!$G$5:$G$1744, INDEX(Keys!$C:$C, MATCH("ac_capacity_type", Keys!$B:$B, 0))) + $B$9 * SUMIFS(EIA_861M_Net_Metering!$J$5:$J$1744, EIA_861M_Net_Metering!$C$5:$C$1744, $A59, EIA_861M_Net_Metering!$A$5:$A$1744, $B$7, EIA_861M_Net_Metering!$B$5:$B$1744, $B$8, EIA_861M_Net_Metering!$G$5:$G$1744, INDEX(Keys!$C:$C, MATCH("dc_capacity_type", Keys!$B:$B, 0)))</f>
        <v>1.6660000000000001E-2</v>
      </c>
      <c r="E59" s="22">
        <f>SUMIFS(EIA_861_Net_Metering_2023!$G$4:$G$1033, EIA_861_Net_Metering_2023!$B$4:$B$1033, $A59, EIA_861_Net_Metering_2023!$F$4:$F$1033, INDEX(Keys!$C:$C, MATCH("ac_capacity_type", Keys!$B:$B, 0))) + $B$9 * SUMIFS(EIA_861_Net_Metering_2023!$G$4:$G$1033, EIA_861_Net_Metering_2023!$B$4:$B$1033, $A59, EIA_861_Net_Metering_2023!$F$4:$F$1033, INDEX(Keys!$C:$C, MATCH("dc_capacity_type", Keys!$B:$B, 0)))</f>
        <v>6.6179079999999999</v>
      </c>
      <c r="F59" s="22">
        <f>SUMIFS(EIA_861_Net_Metering_2023!$H$4:$H$1033, EIA_861_Net_Metering_2023!$B$4:$B$1033, $A59, EIA_861_Net_Metering_2023!$F$4:$F$1033, INDEX(Keys!$C:$C, MATCH("ac_capacity_type", Keys!$B:$B, 0))) + $B$9 * SUMIFS(EIA_861_Net_Metering_2023!$H$4:$H$1033, EIA_861_Net_Metering_2023!$B$4:$B$1033, $A59, EIA_861_Net_Metering_2023!$F$4:$F$1033, INDEX(Keys!$C:$C, MATCH("dc_capacity_type", Keys!$B:$B, 0))) + SUMIFS(EIA_861_Net_Metering_2023!$I$4:$I$1033, EIA_861_Net_Metering_2023!$B$4:$B$1033, $A59, EIA_861_Net_Metering_2023!$F$4:$F$1033, INDEX(Keys!$C:$C, MATCH("ac_capacity_type", Keys!$B:$B, 0))) + $B$9 * SUMIFS(EIA_861_Net_Metering_2023!$I$4:$I$1033, EIA_861_Net_Metering_2023!$B$4:$B$1033, $A59, EIA_861_Net_Metering_2023!$F$4:$F$1033, INDEX(Keys!$C:$C, MATCH("dc_capacity_type", Keys!$B:$B, 0)))</f>
        <v>4.287039</v>
      </c>
      <c r="G59" s="22">
        <f>SUMIFS(EIA_861_NonNM_Distributed_2023!$K$3:$K$518, EIA_861_NonNM_Distributed_2023!$B$3:$B$518, $A59, EIA_861_NonNM_Distributed_2023!$J$3:$J$518, INDEX(Keys!$C:$C, MATCH("ac_capacity_type", Keys!$B:$B, 0))) + $B$9 * SUMIFS(EIA_861_NonNM_Distributed_2023!$K$3:$K$518, EIA_861_NonNM_Distributed_2023!$B$3:$B$518, $A59, EIA_861_NonNM_Distributed_2023!$J$3:$J$518, INDEX(Keys!$C:$C, MATCH("dc_capacity_type", Keys!$B:$B, 0)))</f>
        <v>2.0317970000000001</v>
      </c>
      <c r="H59" s="22">
        <f>SUMIFS(EIA_861_NonNM_Distributed_2023!$L$3:$L$518, EIA_861_NonNM_Distributed_2023!$B$3:$B$518, $A59, EIA_861_NonNM_Distributed_2023!$J$3:$J$518, INDEX(Keys!$C:$C, MATCH("ac_capacity_type", Keys!$B:$B, 0))) + $B$9 * SUMIFS(EIA_861_NonNM_Distributed_2023!$L$3:$L$518, EIA_861_NonNM_Distributed_2023!$B$3:$B$518, $A59, EIA_861_NonNM_Distributed_2023!$J$3:$J$518, INDEX(Keys!$C:$C, MATCH("dc_capacity_type", Keys!$B:$B, 0))) + SUMIFS(EIA_861_NonNM_Distributed_2023!$M$3:$M$518, EIA_861_NonNM_Distributed_2023!$B$3:$B$518, $A59, EIA_861_NonNM_Distributed_2023!$J$3:$J$518, INDEX(Keys!$C:$C, MATCH("ac_capacity_type", Keys!$B:$B, 0))) + $B$9 * SUMIFS(EIA_861_NonNM_Distributed_2023!$M$3:$M$518, EIA_861_NonNM_Distributed_2023!$B$3:$B$518, $A59, EIA_861_NonNM_Distributed_2023!$J$3:$J$518, INDEX(Keys!$C:$C, MATCH("dc_capacity_type", Keys!$B:$B, 0)))</f>
        <v>1.5117350000000003</v>
      </c>
      <c r="I59" s="23">
        <f t="shared" si="2"/>
        <v>1.3070149962797912</v>
      </c>
      <c r="J59" s="23">
        <f t="shared" si="3"/>
        <v>1.3526291689905316</v>
      </c>
      <c r="K59" s="22">
        <f t="shared" si="4"/>
        <v>10.356673120216389</v>
      </c>
      <c r="L59" s="22">
        <f>SUMIFS(EIA_DPV_generation_2024!$G:$G, EIA_DPV_generation_2024!$B:$B, $A59, EIA_DPV_generation_2024!$A:$A, $B$17, EIA_DPV_generation_2024!$D:$D, $B$18)</f>
        <v>19.847190000000001</v>
      </c>
      <c r="M59" s="22">
        <f>SUMIFS(EIA_DPV_generation_2024!$G:$G, EIA_DPV_generation_2024!$B:$B, $A59, EIA_DPV_generation_2024!$A:$A, $B$17, EIA_DPV_generation_2024!$D:$D, $B$19) + SUMIFS(EIA_DPV_generation_2024!$G:$G, EIA_DPV_generation_2024!$B:$B, $A59, EIA_DPV_generation_2024!$A:$A, $B$17, EIA_DPV_generation_2024!$D:$D, $B$20)</f>
        <v>10.223170000000001</v>
      </c>
      <c r="N59" s="18">
        <f t="shared" si="5"/>
        <v>0.21876339366948871</v>
      </c>
      <c r="O59" s="22">
        <f t="shared" si="6"/>
        <v>4.0752119813680245</v>
      </c>
      <c r="P59" s="18">
        <f t="shared" si="7"/>
        <v>0.28637247440095648</v>
      </c>
      <c r="Q59" s="22">
        <f t="shared" si="8"/>
        <v>4.0752119813680245</v>
      </c>
      <c r="R59" s="22">
        <f>INDEX(NREL_rooftop_potential!$D$3:$D$51, MATCH($A59, NREL_rooftop_potential!$A$3:$A$51, 0))</f>
        <v>11.7</v>
      </c>
      <c r="S59" s="22">
        <f t="shared" si="9"/>
        <v>9746.1</v>
      </c>
      <c r="T59" s="22">
        <f t="shared" si="10"/>
        <v>2136.6790129953347</v>
      </c>
      <c r="U59" s="22">
        <f t="shared" si="11"/>
        <v>840.75453700466539</v>
      </c>
    </row>
    <row r="60" spans="1:21" x14ac:dyDescent="0.45">
      <c r="A60" s="4" t="s">
        <v>160</v>
      </c>
      <c r="B60" s="22">
        <f>SUMIFS(EIA_861M_Net_Metering!$H$5:$H$1744, EIA_861M_Net_Metering!$C$5:$C$1744, $A60, EIA_861M_Net_Metering!$A$5:$A$1744, $B$7, EIA_861M_Net_Metering!$B$5:$B$1744, $B$8, EIA_861M_Net_Metering!$G$5:$G$1744, INDEX(Keys!$C:$C, MATCH("ac_capacity_type", Keys!$B:$B, 0))) + $B$9 * SUMIFS(EIA_861M_Net_Metering!$H$5:$H$1744, EIA_861M_Net_Metering!$C$5:$C$1744, $A60, EIA_861M_Net_Metering!$A$5:$A$1744, $B$7, EIA_861M_Net_Metering!$B$5:$B$1744, $B$8, EIA_861M_Net_Metering!$G$5:$G$1744, INDEX(Keys!$C:$C, MATCH("dc_capacity_type", Keys!$B:$B, 0)))</f>
        <v>213.89733199999998</v>
      </c>
      <c r="C60" s="22">
        <f>SUMIFS(EIA_861M_Net_Metering!$I$5:$I$1744, EIA_861M_Net_Metering!$C$5:$C$1744, $A60, EIA_861M_Net_Metering!$A$5:$A$1744, $B$7, EIA_861M_Net_Metering!$B$5:$B$1744, $B$8, EIA_861M_Net_Metering!$G$5:$G$1744, INDEX(Keys!$C:$C, MATCH("ac_capacity_type", Keys!$B:$B, 0))) + $B$9 * SUMIFS(EIA_861M_Net_Metering!$I$5:$I$1744, EIA_861M_Net_Metering!$C$5:$C$1744, $A60, EIA_861M_Net_Metering!$A$5:$A$1744, $B$7, EIA_861M_Net_Metering!$B$5:$B$1744, $B$8, EIA_861M_Net_Metering!$G$5:$G$1744, INDEX(Keys!$C:$C, MATCH("dc_capacity_type", Keys!$B:$B, 0)))</f>
        <v>136.94506699999999</v>
      </c>
      <c r="D60" s="22">
        <f>SUMIFS(EIA_861M_Net_Metering!$J$5:$J$1744, EIA_861M_Net_Metering!$C$5:$C$1744, $A60, EIA_861M_Net_Metering!$A$5:$A$1744, $B$7, EIA_861M_Net_Metering!$B$5:$B$1744, $B$8, EIA_861M_Net_Metering!$G$5:$G$1744, INDEX(Keys!$C:$C, MATCH("ac_capacity_type", Keys!$B:$B, 0))) + $B$9 * SUMIFS(EIA_861M_Net_Metering!$J$5:$J$1744, EIA_861M_Net_Metering!$C$5:$C$1744, $A60, EIA_861M_Net_Metering!$A$5:$A$1744, $B$7, EIA_861M_Net_Metering!$B$5:$B$1744, $B$8, EIA_861M_Net_Metering!$G$5:$G$1744, INDEX(Keys!$C:$C, MATCH("dc_capacity_type", Keys!$B:$B, 0)))</f>
        <v>6.3892469999999992</v>
      </c>
      <c r="E60" s="22">
        <f>SUMIFS(EIA_861_Net_Metering_2023!$G$4:$G$1033, EIA_861_Net_Metering_2023!$B$4:$B$1033, $A60, EIA_861_Net_Metering_2023!$F$4:$F$1033, INDEX(Keys!$C:$C, MATCH("ac_capacity_type", Keys!$B:$B, 0))) + $B$9 * SUMIFS(EIA_861_Net_Metering_2023!$G$4:$G$1033, EIA_861_Net_Metering_2023!$B$4:$B$1033, $A60, EIA_861_Net_Metering_2023!$F$4:$F$1033, INDEX(Keys!$C:$C, MATCH("dc_capacity_type", Keys!$B:$B, 0)))</f>
        <v>245.66953499999997</v>
      </c>
      <c r="F60" s="22">
        <f>SUMIFS(EIA_861_Net_Metering_2023!$H$4:$H$1033, EIA_861_Net_Metering_2023!$B$4:$B$1033, $A60, EIA_861_Net_Metering_2023!$F$4:$F$1033, INDEX(Keys!$C:$C, MATCH("ac_capacity_type", Keys!$B:$B, 0))) + $B$9 * SUMIFS(EIA_861_Net_Metering_2023!$H$4:$H$1033, EIA_861_Net_Metering_2023!$B$4:$B$1033, $A60, EIA_861_Net_Metering_2023!$F$4:$F$1033, INDEX(Keys!$C:$C, MATCH("dc_capacity_type", Keys!$B:$B, 0))) + SUMIFS(EIA_861_Net_Metering_2023!$I$4:$I$1033, EIA_861_Net_Metering_2023!$B$4:$B$1033, $A60, EIA_861_Net_Metering_2023!$F$4:$F$1033, INDEX(Keys!$C:$C, MATCH("ac_capacity_type", Keys!$B:$B, 0))) + $B$9 * SUMIFS(EIA_861_Net_Metering_2023!$I$4:$I$1033, EIA_861_Net_Metering_2023!$B$4:$B$1033, $A60, EIA_861_Net_Metering_2023!$F$4:$F$1033, INDEX(Keys!$C:$C, MATCH("dc_capacity_type", Keys!$B:$B, 0)))</f>
        <v>131.78478699999999</v>
      </c>
      <c r="G60" s="22">
        <f>SUMIFS(EIA_861_NonNM_Distributed_2023!$K$3:$K$518, EIA_861_NonNM_Distributed_2023!$B$3:$B$518, $A60, EIA_861_NonNM_Distributed_2023!$J$3:$J$518, INDEX(Keys!$C:$C, MATCH("ac_capacity_type", Keys!$B:$B, 0))) + $B$9 * SUMIFS(EIA_861_NonNM_Distributed_2023!$K$3:$K$518, EIA_861_NonNM_Distributed_2023!$B$3:$B$518, $A60, EIA_861_NonNM_Distributed_2023!$J$3:$J$518, INDEX(Keys!$C:$C, MATCH("dc_capacity_type", Keys!$B:$B, 0)))</f>
        <v>4.5815000000000002E-2</v>
      </c>
      <c r="H60" s="22">
        <f>SUMIFS(EIA_861_NonNM_Distributed_2023!$L$3:$L$518, EIA_861_NonNM_Distributed_2023!$B$3:$B$518, $A60, EIA_861_NonNM_Distributed_2023!$J$3:$J$518, INDEX(Keys!$C:$C, MATCH("ac_capacity_type", Keys!$B:$B, 0))) + $B$9 * SUMIFS(EIA_861_NonNM_Distributed_2023!$L$3:$L$518, EIA_861_NonNM_Distributed_2023!$B$3:$B$518, $A60, EIA_861_NonNM_Distributed_2023!$J$3:$J$518, INDEX(Keys!$C:$C, MATCH("dc_capacity_type", Keys!$B:$B, 0))) + SUMIFS(EIA_861_NonNM_Distributed_2023!$M$3:$M$518, EIA_861_NonNM_Distributed_2023!$B$3:$B$518, $A60, EIA_861_NonNM_Distributed_2023!$J$3:$J$518, INDEX(Keys!$C:$C, MATCH("ac_capacity_type", Keys!$B:$B, 0))) + $B$9 * SUMIFS(EIA_861_NonNM_Distributed_2023!$M$3:$M$518, EIA_861_NonNM_Distributed_2023!$B$3:$B$518, $A60, EIA_861_NonNM_Distributed_2023!$J$3:$J$518, INDEX(Keys!$C:$C, MATCH("dc_capacity_type", Keys!$B:$B, 0)))</f>
        <v>21.306244</v>
      </c>
      <c r="I60" s="23">
        <f t="shared" si="2"/>
        <v>1.0001864903599056</v>
      </c>
      <c r="J60" s="23">
        <f t="shared" si="3"/>
        <v>1.1616745337988064</v>
      </c>
      <c r="K60" s="22">
        <f t="shared" si="4"/>
        <v>213.93722179042751</v>
      </c>
      <c r="L60" s="22">
        <f>SUMIFS(EIA_DPV_generation_2024!$G:$G, EIA_DPV_generation_2024!$B:$B, $A60, EIA_DPV_generation_2024!$A:$A, $B$17, EIA_DPV_generation_2024!$D:$D, $B$18)</f>
        <v>467.83053000000001</v>
      </c>
      <c r="M60" s="22">
        <f>SUMIFS(EIA_DPV_generation_2024!$G:$G, EIA_DPV_generation_2024!$B:$B, $A60, EIA_DPV_generation_2024!$A:$A, $B$17, EIA_DPV_generation_2024!$D:$D, $B$19) + SUMIFS(EIA_DPV_generation_2024!$G:$G, EIA_DPV_generation_2024!$B:$B, $A60, EIA_DPV_generation_2024!$A:$A, $B$17, EIA_DPV_generation_2024!$D:$D, $B$20)</f>
        <v>274.31580000000002</v>
      </c>
      <c r="N60" s="18">
        <f t="shared" si="5"/>
        <v>0.24963076175753726</v>
      </c>
      <c r="O60" s="22">
        <f t="shared" si="6"/>
        <v>166.50782239332173</v>
      </c>
      <c r="P60" s="18">
        <f t="shared" si="7"/>
        <v>0.18806677422712997</v>
      </c>
      <c r="Q60" s="22">
        <f t="shared" si="8"/>
        <v>166.50782239332173</v>
      </c>
      <c r="R60" s="22">
        <f>INDEX(NREL_rooftop_potential!$D$3:$D$51, MATCH($A60, NREL_rooftop_potential!$A$3:$A$51, 0))</f>
        <v>28.3</v>
      </c>
      <c r="S60" s="22">
        <f t="shared" si="9"/>
        <v>23573.899999999998</v>
      </c>
      <c r="T60" s="22">
        <f t="shared" si="10"/>
        <v>4049.8326002261274</v>
      </c>
      <c r="U60" s="22">
        <f t="shared" si="11"/>
        <v>3151.9938497738726</v>
      </c>
    </row>
    <row r="61" spans="1:21" x14ac:dyDescent="0.45">
      <c r="A61" s="4" t="s">
        <v>163</v>
      </c>
      <c r="B61" s="22">
        <f>SUMIFS(EIA_861M_Net_Metering!$H$5:$H$1744, EIA_861M_Net_Metering!$C$5:$C$1744, $A61, EIA_861M_Net_Metering!$A$5:$A$1744, $B$7, EIA_861M_Net_Metering!$B$5:$B$1744, $B$8, EIA_861M_Net_Metering!$G$5:$G$1744, INDEX(Keys!$C:$C, MATCH("ac_capacity_type", Keys!$B:$B, 0))) + $B$9 * SUMIFS(EIA_861M_Net_Metering!$H$5:$H$1744, EIA_861M_Net_Metering!$C$5:$C$1744, $A61, EIA_861M_Net_Metering!$A$5:$A$1744, $B$7, EIA_861M_Net_Metering!$B$5:$B$1744, $B$8, EIA_861M_Net_Metering!$G$5:$G$1744, INDEX(Keys!$C:$C, MATCH("dc_capacity_type", Keys!$B:$B, 0)))</f>
        <v>51.284109000000001</v>
      </c>
      <c r="C61" s="22">
        <f>SUMIFS(EIA_861M_Net_Metering!$I$5:$I$1744, EIA_861M_Net_Metering!$C$5:$C$1744, $A61, EIA_861M_Net_Metering!$A$5:$A$1744, $B$7, EIA_861M_Net_Metering!$B$5:$B$1744, $B$8, EIA_861M_Net_Metering!$G$5:$G$1744, INDEX(Keys!$C:$C, MATCH("ac_capacity_type", Keys!$B:$B, 0))) + $B$9 * SUMIFS(EIA_861M_Net_Metering!$I$5:$I$1744, EIA_861M_Net_Metering!$C$5:$C$1744, $A61, EIA_861M_Net_Metering!$A$5:$A$1744, $B$7, EIA_861M_Net_Metering!$B$5:$B$1744, $B$8, EIA_861M_Net_Metering!$G$5:$G$1744, INDEX(Keys!$C:$C, MATCH("dc_capacity_type", Keys!$B:$B, 0)))</f>
        <v>11.402494000000001</v>
      </c>
      <c r="D61" s="22">
        <f>SUMIFS(EIA_861M_Net_Metering!$J$5:$J$1744, EIA_861M_Net_Metering!$C$5:$C$1744, $A61, EIA_861M_Net_Metering!$A$5:$A$1744, $B$7, EIA_861M_Net_Metering!$B$5:$B$1744, $B$8, EIA_861M_Net_Metering!$G$5:$G$1744, INDEX(Keys!$C:$C, MATCH("ac_capacity_type", Keys!$B:$B, 0))) + $B$9 * SUMIFS(EIA_861M_Net_Metering!$J$5:$J$1744, EIA_861M_Net_Metering!$C$5:$C$1744, $A61, EIA_861M_Net_Metering!$A$5:$A$1744, $B$7, EIA_861M_Net_Metering!$B$5:$B$1744, $B$8, EIA_861M_Net_Metering!$G$5:$G$1744, INDEX(Keys!$C:$C, MATCH("dc_capacity_type", Keys!$B:$B, 0)))</f>
        <v>0</v>
      </c>
      <c r="E61" s="22">
        <f>SUMIFS(EIA_861_Net_Metering_2023!$G$4:$G$1033, EIA_861_Net_Metering_2023!$B$4:$B$1033, $A61, EIA_861_Net_Metering_2023!$F$4:$F$1033, INDEX(Keys!$C:$C, MATCH("ac_capacity_type", Keys!$B:$B, 0))) + $B$9 * SUMIFS(EIA_861_Net_Metering_2023!$G$4:$G$1033, EIA_861_Net_Metering_2023!$B$4:$B$1033, $A61, EIA_861_Net_Metering_2023!$F$4:$F$1033, INDEX(Keys!$C:$C, MATCH("dc_capacity_type", Keys!$B:$B, 0)))</f>
        <v>46.087527000000001</v>
      </c>
      <c r="F61" s="22">
        <f>SUMIFS(EIA_861_Net_Metering_2023!$H$4:$H$1033, EIA_861_Net_Metering_2023!$B$4:$B$1033, $A61, EIA_861_Net_Metering_2023!$F$4:$F$1033, INDEX(Keys!$C:$C, MATCH("ac_capacity_type", Keys!$B:$B, 0))) + $B$9 * SUMIFS(EIA_861_Net_Metering_2023!$H$4:$H$1033, EIA_861_Net_Metering_2023!$B$4:$B$1033, $A61, EIA_861_Net_Metering_2023!$F$4:$F$1033, INDEX(Keys!$C:$C, MATCH("dc_capacity_type", Keys!$B:$B, 0))) + SUMIFS(EIA_861_Net_Metering_2023!$I$4:$I$1033, EIA_861_Net_Metering_2023!$B$4:$B$1033, $A61, EIA_861_Net_Metering_2023!$F$4:$F$1033, INDEX(Keys!$C:$C, MATCH("ac_capacity_type", Keys!$B:$B, 0))) + $B$9 * SUMIFS(EIA_861_Net_Metering_2023!$I$4:$I$1033, EIA_861_Net_Metering_2023!$B$4:$B$1033, $A61, EIA_861_Net_Metering_2023!$F$4:$F$1033, INDEX(Keys!$C:$C, MATCH("dc_capacity_type", Keys!$B:$B, 0)))</f>
        <v>10.885842</v>
      </c>
      <c r="G61" s="22">
        <f>SUMIFS(EIA_861_NonNM_Distributed_2023!$K$3:$K$518, EIA_861_NonNM_Distributed_2023!$B$3:$B$518, $A61, EIA_861_NonNM_Distributed_2023!$J$3:$J$518, INDEX(Keys!$C:$C, MATCH("ac_capacity_type", Keys!$B:$B, 0))) + $B$9 * SUMIFS(EIA_861_NonNM_Distributed_2023!$K$3:$K$518, EIA_861_NonNM_Distributed_2023!$B$3:$B$518, $A61, EIA_861_NonNM_Distributed_2023!$J$3:$J$518, INDEX(Keys!$C:$C, MATCH("dc_capacity_type", Keys!$B:$B, 0)))</f>
        <v>0</v>
      </c>
      <c r="H61" s="22">
        <f>SUMIFS(EIA_861_NonNM_Distributed_2023!$L$3:$L$518, EIA_861_NonNM_Distributed_2023!$B$3:$B$518, $A61, EIA_861_NonNM_Distributed_2023!$J$3:$J$518, INDEX(Keys!$C:$C, MATCH("ac_capacity_type", Keys!$B:$B, 0))) + $B$9 * SUMIFS(EIA_861_NonNM_Distributed_2023!$L$3:$L$518, EIA_861_NonNM_Distributed_2023!$B$3:$B$518, $A61, EIA_861_NonNM_Distributed_2023!$J$3:$J$518, INDEX(Keys!$C:$C, MATCH("dc_capacity_type", Keys!$B:$B, 0))) + SUMIFS(EIA_861_NonNM_Distributed_2023!$M$3:$M$518, EIA_861_NonNM_Distributed_2023!$B$3:$B$518, $A61, EIA_861_NonNM_Distributed_2023!$J$3:$J$518, INDEX(Keys!$C:$C, MATCH("ac_capacity_type", Keys!$B:$B, 0))) + $B$9 * SUMIFS(EIA_861_NonNM_Distributed_2023!$M$3:$M$518, EIA_861_NonNM_Distributed_2023!$B$3:$B$518, $A61, EIA_861_NonNM_Distributed_2023!$J$3:$J$518, INDEX(Keys!$C:$C, MATCH("dc_capacity_type", Keys!$B:$B, 0)))</f>
        <v>0</v>
      </c>
      <c r="I61" s="23">
        <f t="shared" si="2"/>
        <v>1</v>
      </c>
      <c r="J61" s="23">
        <f t="shared" si="3"/>
        <v>1</v>
      </c>
      <c r="K61" s="22">
        <f t="shared" si="4"/>
        <v>51.284109000000001</v>
      </c>
      <c r="L61" s="22">
        <f>SUMIFS(EIA_DPV_generation_2024!$G:$G, EIA_DPV_generation_2024!$B:$B, $A61, EIA_DPV_generation_2024!$A:$A, $B$17, EIA_DPV_generation_2024!$D:$D, $B$18)</f>
        <v>88.214320000000001</v>
      </c>
      <c r="M61" s="22">
        <f>SUMIFS(EIA_DPV_generation_2024!$G:$G, EIA_DPV_generation_2024!$B:$B, $A61, EIA_DPV_generation_2024!$A:$A, $B$17, EIA_DPV_generation_2024!$D:$D, $B$19) + SUMIFS(EIA_DPV_generation_2024!$G:$G, EIA_DPV_generation_2024!$B:$B, $A61, EIA_DPV_generation_2024!$A:$A, $B$17, EIA_DPV_generation_2024!$D:$D, $B$20)</f>
        <v>18.909780000000001</v>
      </c>
      <c r="N61" s="18">
        <f t="shared" si="5"/>
        <v>0.19635961412298847</v>
      </c>
      <c r="O61" s="22">
        <f t="shared" si="6"/>
        <v>11.402494000000001</v>
      </c>
      <c r="P61" s="18">
        <f t="shared" si="7"/>
        <v>0.18931390667090084</v>
      </c>
      <c r="Q61" s="22">
        <f t="shared" si="8"/>
        <v>11.402494000000001</v>
      </c>
      <c r="R61" s="22">
        <f>INDEX(NREL_rooftop_potential!$D$3:$D$51, MATCH($A61, NREL_rooftop_potential!$A$3:$A$51, 0))</f>
        <v>3.2</v>
      </c>
      <c r="S61" s="22">
        <f t="shared" si="9"/>
        <v>2665.6</v>
      </c>
      <c r="T61" s="22">
        <f t="shared" si="10"/>
        <v>666.21479473608088</v>
      </c>
      <c r="U61" s="22">
        <f t="shared" si="11"/>
        <v>148.12600526391898</v>
      </c>
    </row>
    <row r="62" spans="1:21" x14ac:dyDescent="0.45">
      <c r="A62" s="4" t="s">
        <v>166</v>
      </c>
      <c r="B62" s="22">
        <f>SUMIFS(EIA_861M_Net_Metering!$H$5:$H$1744, EIA_861M_Net_Metering!$C$5:$C$1744, $A62, EIA_861M_Net_Metering!$A$5:$A$1744, $B$7, EIA_861M_Net_Metering!$B$5:$B$1744, $B$8, EIA_861M_Net_Metering!$G$5:$G$1744, INDEX(Keys!$C:$C, MATCH("ac_capacity_type", Keys!$B:$B, 0))) + $B$9 * SUMIFS(EIA_861M_Net_Metering!$H$5:$H$1744, EIA_861M_Net_Metering!$C$5:$C$1744, $A62, EIA_861M_Net_Metering!$A$5:$A$1744, $B$7, EIA_861M_Net_Metering!$B$5:$B$1744, $B$8, EIA_861M_Net_Metering!$G$5:$G$1744, INDEX(Keys!$C:$C, MATCH("dc_capacity_type", Keys!$B:$B, 0)))</f>
        <v>19.701726000000001</v>
      </c>
      <c r="C62" s="22">
        <f>SUMIFS(EIA_861M_Net_Metering!$I$5:$I$1744, EIA_861M_Net_Metering!$C$5:$C$1744, $A62, EIA_861M_Net_Metering!$A$5:$A$1744, $B$7, EIA_861M_Net_Metering!$B$5:$B$1744, $B$8, EIA_861M_Net_Metering!$G$5:$G$1744, INDEX(Keys!$C:$C, MATCH("ac_capacity_type", Keys!$B:$B, 0))) + $B$9 * SUMIFS(EIA_861M_Net_Metering!$I$5:$I$1744, EIA_861M_Net_Metering!$C$5:$C$1744, $A62, EIA_861M_Net_Metering!$A$5:$A$1744, $B$7, EIA_861M_Net_Metering!$B$5:$B$1744, $B$8, EIA_861M_Net_Metering!$G$5:$G$1744, INDEX(Keys!$C:$C, MATCH("dc_capacity_type", Keys!$B:$B, 0)))</f>
        <v>3.0380609999999999</v>
      </c>
      <c r="D62" s="22">
        <f>SUMIFS(EIA_861M_Net_Metering!$J$5:$J$1744, EIA_861M_Net_Metering!$C$5:$C$1744, $A62, EIA_861M_Net_Metering!$A$5:$A$1744, $B$7, EIA_861M_Net_Metering!$B$5:$B$1744, $B$8, EIA_861M_Net_Metering!$G$5:$G$1744, INDEX(Keys!$C:$C, MATCH("ac_capacity_type", Keys!$B:$B, 0))) + $B$9 * SUMIFS(EIA_861M_Net_Metering!$J$5:$J$1744, EIA_861M_Net_Metering!$C$5:$C$1744, $A62, EIA_861M_Net_Metering!$A$5:$A$1744, $B$7, EIA_861M_Net_Metering!$B$5:$B$1744, $B$8, EIA_861M_Net_Metering!$G$5:$G$1744, INDEX(Keys!$C:$C, MATCH("dc_capacity_type", Keys!$B:$B, 0)))</f>
        <v>0.80900000000000005</v>
      </c>
      <c r="E62" s="22">
        <f>SUMIFS(EIA_861_Net_Metering_2023!$G$4:$G$1033, EIA_861_Net_Metering_2023!$B$4:$B$1033, $A62, EIA_861_Net_Metering_2023!$F$4:$F$1033, INDEX(Keys!$C:$C, MATCH("ac_capacity_type", Keys!$B:$B, 0))) + $B$9 * SUMIFS(EIA_861_Net_Metering_2023!$G$4:$G$1033, EIA_861_Net_Metering_2023!$B$4:$B$1033, $A62, EIA_861_Net_Metering_2023!$F$4:$F$1033, INDEX(Keys!$C:$C, MATCH("dc_capacity_type", Keys!$B:$B, 0)))</f>
        <v>20.392515000000003</v>
      </c>
      <c r="F62" s="22">
        <f>SUMIFS(EIA_861_Net_Metering_2023!$H$4:$H$1033, EIA_861_Net_Metering_2023!$B$4:$B$1033, $A62, EIA_861_Net_Metering_2023!$F$4:$F$1033, INDEX(Keys!$C:$C, MATCH("ac_capacity_type", Keys!$B:$B, 0))) + $B$9 * SUMIFS(EIA_861_Net_Metering_2023!$H$4:$H$1033, EIA_861_Net_Metering_2023!$B$4:$B$1033, $A62, EIA_861_Net_Metering_2023!$F$4:$F$1033, INDEX(Keys!$C:$C, MATCH("dc_capacity_type", Keys!$B:$B, 0))) + SUMIFS(EIA_861_Net_Metering_2023!$I$4:$I$1033, EIA_861_Net_Metering_2023!$B$4:$B$1033, $A62, EIA_861_Net_Metering_2023!$F$4:$F$1033, INDEX(Keys!$C:$C, MATCH("ac_capacity_type", Keys!$B:$B, 0))) + $B$9 * SUMIFS(EIA_861_Net_Metering_2023!$I$4:$I$1033, EIA_861_Net_Metering_2023!$B$4:$B$1033, $A62, EIA_861_Net_Metering_2023!$F$4:$F$1033, INDEX(Keys!$C:$C, MATCH("dc_capacity_type", Keys!$B:$B, 0)))</f>
        <v>3.764516</v>
      </c>
      <c r="G62" s="22">
        <f>SUMIFS(EIA_861_NonNM_Distributed_2023!$K$3:$K$518, EIA_861_NonNM_Distributed_2023!$B$3:$B$518, $A62, EIA_861_NonNM_Distributed_2023!$J$3:$J$518, INDEX(Keys!$C:$C, MATCH("ac_capacity_type", Keys!$B:$B, 0))) + $B$9 * SUMIFS(EIA_861_NonNM_Distributed_2023!$K$3:$K$518, EIA_861_NonNM_Distributed_2023!$B$3:$B$518, $A62, EIA_861_NonNM_Distributed_2023!$J$3:$J$518, INDEX(Keys!$C:$C, MATCH("dc_capacity_type", Keys!$B:$B, 0)))</f>
        <v>0.68699999999999994</v>
      </c>
      <c r="H62" s="22">
        <f>SUMIFS(EIA_861_NonNM_Distributed_2023!$L$3:$L$518, EIA_861_NonNM_Distributed_2023!$B$3:$B$518, $A62, EIA_861_NonNM_Distributed_2023!$J$3:$J$518, INDEX(Keys!$C:$C, MATCH("ac_capacity_type", Keys!$B:$B, 0))) + $B$9 * SUMIFS(EIA_861_NonNM_Distributed_2023!$L$3:$L$518, EIA_861_NonNM_Distributed_2023!$B$3:$B$518, $A62, EIA_861_NonNM_Distributed_2023!$J$3:$J$518, INDEX(Keys!$C:$C, MATCH("dc_capacity_type", Keys!$B:$B, 0))) + SUMIFS(EIA_861_NonNM_Distributed_2023!$M$3:$M$518, EIA_861_NonNM_Distributed_2023!$B$3:$B$518, $A62, EIA_861_NonNM_Distributed_2023!$J$3:$J$518, INDEX(Keys!$C:$C, MATCH("ac_capacity_type", Keys!$B:$B, 0))) + $B$9 * SUMIFS(EIA_861_NonNM_Distributed_2023!$M$3:$M$518, EIA_861_NonNM_Distributed_2023!$B$3:$B$518, $A62, EIA_861_NonNM_Distributed_2023!$J$3:$J$518, INDEX(Keys!$C:$C, MATCH("dc_capacity_type", Keys!$B:$B, 0)))</f>
        <v>4.346489</v>
      </c>
      <c r="I62" s="23">
        <f t="shared" si="2"/>
        <v>1.0336888314168213</v>
      </c>
      <c r="J62" s="23">
        <f t="shared" si="3"/>
        <v>2.1545943754788133</v>
      </c>
      <c r="K62" s="22">
        <f t="shared" si="4"/>
        <v>20.365454125834408</v>
      </c>
      <c r="L62" s="22">
        <f>SUMIFS(EIA_DPV_generation_2024!$G:$G, EIA_DPV_generation_2024!$B:$B, $A62, EIA_DPV_generation_2024!$A:$A, $B$17, EIA_DPV_generation_2024!$D:$D, $B$18)</f>
        <v>41.231760000000001</v>
      </c>
      <c r="M62" s="22">
        <f>SUMIFS(EIA_DPV_generation_2024!$G:$G, EIA_DPV_generation_2024!$B:$B, $A62, EIA_DPV_generation_2024!$A:$A, $B$17, EIA_DPV_generation_2024!$D:$D, $B$19) + SUMIFS(EIA_DPV_generation_2024!$G:$G, EIA_DPV_generation_2024!$B:$B, $A62, EIA_DPV_generation_2024!$A:$A, $B$17, EIA_DPV_generation_2024!$D:$D, $B$20)</f>
        <v>16.253399999999999</v>
      </c>
      <c r="N62" s="18">
        <f t="shared" si="5"/>
        <v>0.2311179455525828</v>
      </c>
      <c r="O62" s="22">
        <f t="shared" si="6"/>
        <v>8.2888559927238994</v>
      </c>
      <c r="P62" s="18">
        <f t="shared" si="7"/>
        <v>0.22384403354730995</v>
      </c>
      <c r="Q62" s="22">
        <f t="shared" si="8"/>
        <v>8.2888559927238994</v>
      </c>
      <c r="R62" s="22">
        <f>INDEX(NREL_rooftop_potential!$D$3:$D$51, MATCH($A62, NREL_rooftop_potential!$A$3:$A$51, 0))</f>
        <v>8.1999999999999993</v>
      </c>
      <c r="S62" s="22">
        <f t="shared" si="9"/>
        <v>6830.5999999999995</v>
      </c>
      <c r="T62" s="22">
        <f t="shared" si="10"/>
        <v>1483.1128929636616</v>
      </c>
      <c r="U62" s="22">
        <f t="shared" si="11"/>
        <v>603.63540703633828</v>
      </c>
    </row>
    <row r="63" spans="1:21" x14ac:dyDescent="0.45">
      <c r="A63" s="4" t="s">
        <v>169</v>
      </c>
      <c r="B63" s="22">
        <f>SUMIFS(EIA_861M_Net_Metering!$H$5:$H$1744, EIA_861M_Net_Metering!$C$5:$C$1744, $A63, EIA_861M_Net_Metering!$A$5:$A$1744, $B$7, EIA_861M_Net_Metering!$B$5:$B$1744, $B$8, EIA_861M_Net_Metering!$G$5:$G$1744, INDEX(Keys!$C:$C, MATCH("ac_capacity_type", Keys!$B:$B, 0))) + $B$9 * SUMIFS(EIA_861M_Net_Metering!$H$5:$H$1744, EIA_861M_Net_Metering!$C$5:$C$1744, $A63, EIA_861M_Net_Metering!$A$5:$A$1744, $B$7, EIA_861M_Net_Metering!$B$5:$B$1744, $B$8, EIA_861M_Net_Metering!$G$5:$G$1744, INDEX(Keys!$C:$C, MATCH("dc_capacity_type", Keys!$B:$B, 0)))</f>
        <v>931.16586900000004</v>
      </c>
      <c r="C63" s="22">
        <f>SUMIFS(EIA_861M_Net_Metering!$I$5:$I$1744, EIA_861M_Net_Metering!$C$5:$C$1744, $A63, EIA_861M_Net_Metering!$A$5:$A$1744, $B$7, EIA_861M_Net_Metering!$B$5:$B$1744, $B$8, EIA_861M_Net_Metering!$G$5:$G$1744, INDEX(Keys!$C:$C, MATCH("ac_capacity_type", Keys!$B:$B, 0))) + $B$9 * SUMIFS(EIA_861M_Net_Metering!$I$5:$I$1744, EIA_861M_Net_Metering!$C$5:$C$1744, $A63, EIA_861M_Net_Metering!$A$5:$A$1744, $B$7, EIA_861M_Net_Metering!$B$5:$B$1744, $B$8, EIA_861M_Net_Metering!$G$5:$G$1744, INDEX(Keys!$C:$C, MATCH("dc_capacity_type", Keys!$B:$B, 0)))</f>
        <v>67.163070999999988</v>
      </c>
      <c r="D63" s="22">
        <f>SUMIFS(EIA_861M_Net_Metering!$J$5:$J$1744, EIA_861M_Net_Metering!$C$5:$C$1744, $A63, EIA_861M_Net_Metering!$A$5:$A$1744, $B$7, EIA_861M_Net_Metering!$B$5:$B$1744, $B$8, EIA_861M_Net_Metering!$G$5:$G$1744, INDEX(Keys!$C:$C, MATCH("ac_capacity_type", Keys!$B:$B, 0))) + $B$9 * SUMIFS(EIA_861M_Net_Metering!$J$5:$J$1744, EIA_861M_Net_Metering!$C$5:$C$1744, $A63, EIA_861M_Net_Metering!$A$5:$A$1744, $B$7, EIA_861M_Net_Metering!$B$5:$B$1744, $B$8, EIA_861M_Net_Metering!$G$5:$G$1744, INDEX(Keys!$C:$C, MATCH("dc_capacity_type", Keys!$B:$B, 0)))</f>
        <v>34.332000000000001</v>
      </c>
      <c r="E63" s="22">
        <f>SUMIFS(EIA_861_Net_Metering_2023!$G$4:$G$1033, EIA_861_Net_Metering_2023!$B$4:$B$1033, $A63, EIA_861_Net_Metering_2023!$F$4:$F$1033, INDEX(Keys!$C:$C, MATCH("ac_capacity_type", Keys!$B:$B, 0))) + $B$9 * SUMIFS(EIA_861_Net_Metering_2023!$G$4:$G$1033, EIA_861_Net_Metering_2023!$B$4:$B$1033, $A63, EIA_861_Net_Metering_2023!$F$4:$F$1033, INDEX(Keys!$C:$C, MATCH("dc_capacity_type", Keys!$B:$B, 0)))</f>
        <v>852.919535</v>
      </c>
      <c r="F63" s="22">
        <f>SUMIFS(EIA_861_Net_Metering_2023!$H$4:$H$1033, EIA_861_Net_Metering_2023!$B$4:$B$1033, $A63, EIA_861_Net_Metering_2023!$F$4:$F$1033, INDEX(Keys!$C:$C, MATCH("ac_capacity_type", Keys!$B:$B, 0))) + $B$9 * SUMIFS(EIA_861_Net_Metering_2023!$H$4:$H$1033, EIA_861_Net_Metering_2023!$B$4:$B$1033, $A63, EIA_861_Net_Metering_2023!$F$4:$F$1033, INDEX(Keys!$C:$C, MATCH("dc_capacity_type", Keys!$B:$B, 0))) + SUMIFS(EIA_861_Net_Metering_2023!$I$4:$I$1033, EIA_861_Net_Metering_2023!$B$4:$B$1033, $A63, EIA_861_Net_Metering_2023!$F$4:$F$1033, INDEX(Keys!$C:$C, MATCH("ac_capacity_type", Keys!$B:$B, 0))) + $B$9 * SUMIFS(EIA_861_Net_Metering_2023!$I$4:$I$1033, EIA_861_Net_Metering_2023!$B$4:$B$1033, $A63, EIA_861_Net_Metering_2023!$F$4:$F$1033, INDEX(Keys!$C:$C, MATCH("dc_capacity_type", Keys!$B:$B, 0)))</f>
        <v>99.405070999999992</v>
      </c>
      <c r="G63" s="22">
        <f>SUMIFS(EIA_861_NonNM_Distributed_2023!$K$3:$K$518, EIA_861_NonNM_Distributed_2023!$B$3:$B$518, $A63, EIA_861_NonNM_Distributed_2023!$J$3:$J$518, INDEX(Keys!$C:$C, MATCH("ac_capacity_type", Keys!$B:$B, 0))) + $B$9 * SUMIFS(EIA_861_NonNM_Distributed_2023!$K$3:$K$518, EIA_861_NonNM_Distributed_2023!$B$3:$B$518, $A63, EIA_861_NonNM_Distributed_2023!$J$3:$J$518, INDEX(Keys!$C:$C, MATCH("dc_capacity_type", Keys!$B:$B, 0)))</f>
        <v>5.0000000000000001E-3</v>
      </c>
      <c r="H63" s="22">
        <f>SUMIFS(EIA_861_NonNM_Distributed_2023!$L$3:$L$518, EIA_861_NonNM_Distributed_2023!$B$3:$B$518, $A63, EIA_861_NonNM_Distributed_2023!$J$3:$J$518, INDEX(Keys!$C:$C, MATCH("ac_capacity_type", Keys!$B:$B, 0))) + $B$9 * SUMIFS(EIA_861_NonNM_Distributed_2023!$L$3:$L$518, EIA_861_NonNM_Distributed_2023!$B$3:$B$518, $A63, EIA_861_NonNM_Distributed_2023!$J$3:$J$518, INDEX(Keys!$C:$C, MATCH("dc_capacity_type", Keys!$B:$B, 0))) + SUMIFS(EIA_861_NonNM_Distributed_2023!$M$3:$M$518, EIA_861_NonNM_Distributed_2023!$B$3:$B$518, $A63, EIA_861_NonNM_Distributed_2023!$J$3:$J$518, INDEX(Keys!$C:$C, MATCH("ac_capacity_type", Keys!$B:$B, 0))) + $B$9 * SUMIFS(EIA_861_NonNM_Distributed_2023!$M$3:$M$518, EIA_861_NonNM_Distributed_2023!$B$3:$B$518, $A63, EIA_861_NonNM_Distributed_2023!$J$3:$J$518, INDEX(Keys!$C:$C, MATCH("dc_capacity_type", Keys!$B:$B, 0)))</f>
        <v>1.4E-2</v>
      </c>
      <c r="I63" s="23">
        <f t="shared" si="2"/>
        <v>1.0000058622177062</v>
      </c>
      <c r="J63" s="23">
        <f t="shared" si="3"/>
        <v>1.0001408378854233</v>
      </c>
      <c r="K63" s="22">
        <f t="shared" si="4"/>
        <v>931.17132769704472</v>
      </c>
      <c r="L63" s="22">
        <f>SUMIFS(EIA_DPV_generation_2024!$G:$G, EIA_DPV_generation_2024!$B:$B, $A63, EIA_DPV_generation_2024!$A:$A, $B$17, EIA_DPV_generation_2024!$D:$D, $B$18)</f>
        <v>1837.81997</v>
      </c>
      <c r="M63" s="22">
        <f>SUMIFS(EIA_DPV_generation_2024!$G:$G, EIA_DPV_generation_2024!$B:$B, $A63, EIA_DPV_generation_2024!$A:$A, $B$17, EIA_DPV_generation_2024!$D:$D, $B$19) + SUMIFS(EIA_DPV_generation_2024!$G:$G, EIA_DPV_generation_2024!$B:$B, $A63, EIA_DPV_generation_2024!$A:$A, $B$17, EIA_DPV_generation_2024!$D:$D, $B$20)</f>
        <v>204.63587000000001</v>
      </c>
      <c r="N63" s="18">
        <f t="shared" si="5"/>
        <v>0.22530418837871219</v>
      </c>
      <c r="O63" s="22">
        <f t="shared" si="6"/>
        <v>101.50936535118052</v>
      </c>
      <c r="P63" s="18">
        <f t="shared" si="7"/>
        <v>0.23012910238974735</v>
      </c>
      <c r="Q63" s="22">
        <f t="shared" si="8"/>
        <v>101.50936535118052</v>
      </c>
      <c r="R63" s="22">
        <f>INDEX(NREL_rooftop_potential!$D$3:$D$51, MATCH($A63, NREL_rooftop_potential!$A$3:$A$51, 0))</f>
        <v>8.6999999999999993</v>
      </c>
      <c r="S63" s="22">
        <f t="shared" si="9"/>
        <v>7247.0999999999995</v>
      </c>
      <c r="T63" s="22">
        <f t="shared" si="10"/>
        <v>1996.3606728328205</v>
      </c>
      <c r="U63" s="22">
        <f t="shared" si="11"/>
        <v>217.62837716717905</v>
      </c>
    </row>
    <row r="64" spans="1:21" x14ac:dyDescent="0.45">
      <c r="A64" s="4" t="s">
        <v>172</v>
      </c>
      <c r="B64" s="22">
        <f>SUMIFS(EIA_861M_Net_Metering!$H$5:$H$1744, EIA_861M_Net_Metering!$C$5:$C$1744, $A64, EIA_861M_Net_Metering!$A$5:$A$1744, $B$7, EIA_861M_Net_Metering!$B$5:$B$1744, $B$8, EIA_861M_Net_Metering!$G$5:$G$1744, INDEX(Keys!$C:$C, MATCH("ac_capacity_type", Keys!$B:$B, 0))) + $B$9 * SUMIFS(EIA_861M_Net_Metering!$H$5:$H$1744, EIA_861M_Net_Metering!$C$5:$C$1744, $A64, EIA_861M_Net_Metering!$A$5:$A$1744, $B$7, EIA_861M_Net_Metering!$B$5:$B$1744, $B$8, EIA_861M_Net_Metering!$G$5:$G$1744, INDEX(Keys!$C:$C, MATCH("dc_capacity_type", Keys!$B:$B, 0)))</f>
        <v>165.626</v>
      </c>
      <c r="C64" s="22">
        <f>SUMIFS(EIA_861M_Net_Metering!$I$5:$I$1744, EIA_861M_Net_Metering!$C$5:$C$1744, $A64, EIA_861M_Net_Metering!$A$5:$A$1744, $B$7, EIA_861M_Net_Metering!$B$5:$B$1744, $B$8, EIA_861M_Net_Metering!$G$5:$G$1744, INDEX(Keys!$C:$C, MATCH("ac_capacity_type", Keys!$B:$B, 0))) + $B$9 * SUMIFS(EIA_861M_Net_Metering!$I$5:$I$1744, EIA_861M_Net_Metering!$C$5:$C$1744, $A64, EIA_861M_Net_Metering!$A$5:$A$1744, $B$7, EIA_861M_Net_Metering!$B$5:$B$1744, $B$8, EIA_861M_Net_Metering!$G$5:$G$1744, INDEX(Keys!$C:$C, MATCH("dc_capacity_type", Keys!$B:$B, 0)))</f>
        <v>71.694000000000003</v>
      </c>
      <c r="D64" s="22">
        <f>SUMIFS(EIA_861M_Net_Metering!$J$5:$J$1744, EIA_861M_Net_Metering!$C$5:$C$1744, $A64, EIA_861M_Net_Metering!$A$5:$A$1744, $B$7, EIA_861M_Net_Metering!$B$5:$B$1744, $B$8, EIA_861M_Net_Metering!$G$5:$G$1744, INDEX(Keys!$C:$C, MATCH("ac_capacity_type", Keys!$B:$B, 0))) + $B$9 * SUMIFS(EIA_861M_Net_Metering!$J$5:$J$1744, EIA_861M_Net_Metering!$C$5:$C$1744, $A64, EIA_861M_Net_Metering!$A$5:$A$1744, $B$7, EIA_861M_Net_Metering!$B$5:$B$1744, $B$8, EIA_861M_Net_Metering!$G$5:$G$1744, INDEX(Keys!$C:$C, MATCH("dc_capacity_type", Keys!$B:$B, 0)))</f>
        <v>7.987000000000001</v>
      </c>
      <c r="E64" s="22">
        <f>SUMIFS(EIA_861_Net_Metering_2023!$G$4:$G$1033, EIA_861_Net_Metering_2023!$B$4:$B$1033, $A64, EIA_861_Net_Metering_2023!$F$4:$F$1033, INDEX(Keys!$C:$C, MATCH("ac_capacity_type", Keys!$B:$B, 0))) + $B$9 * SUMIFS(EIA_861_Net_Metering_2023!$G$4:$G$1033, EIA_861_Net_Metering_2023!$B$4:$B$1033, $A64, EIA_861_Net_Metering_2023!$F$4:$F$1033, INDEX(Keys!$C:$C, MATCH("dc_capacity_type", Keys!$B:$B, 0)))</f>
        <v>151.47899999999998</v>
      </c>
      <c r="F64" s="22">
        <f>SUMIFS(EIA_861_Net_Metering_2023!$H$4:$H$1033, EIA_861_Net_Metering_2023!$B$4:$B$1033, $A64, EIA_861_Net_Metering_2023!$F$4:$F$1033, INDEX(Keys!$C:$C, MATCH("ac_capacity_type", Keys!$B:$B, 0))) + $B$9 * SUMIFS(EIA_861_Net_Metering_2023!$H$4:$H$1033, EIA_861_Net_Metering_2023!$B$4:$B$1033, $A64, EIA_861_Net_Metering_2023!$F$4:$F$1033, INDEX(Keys!$C:$C, MATCH("dc_capacity_type", Keys!$B:$B, 0))) + SUMIFS(EIA_861_Net_Metering_2023!$I$4:$I$1033, EIA_861_Net_Metering_2023!$B$4:$B$1033, $A64, EIA_861_Net_Metering_2023!$F$4:$F$1033, INDEX(Keys!$C:$C, MATCH("ac_capacity_type", Keys!$B:$B, 0))) + $B$9 * SUMIFS(EIA_861_Net_Metering_2023!$I$4:$I$1033, EIA_861_Net_Metering_2023!$B$4:$B$1033, $A64, EIA_861_Net_Metering_2023!$F$4:$F$1033, INDEX(Keys!$C:$C, MATCH("dc_capacity_type", Keys!$B:$B, 0)))</f>
        <v>78.164000000000001</v>
      </c>
      <c r="G64" s="22">
        <f>SUMIFS(EIA_861_NonNM_Distributed_2023!$K$3:$K$518, EIA_861_NonNM_Distributed_2023!$B$3:$B$518, $A64, EIA_861_NonNM_Distributed_2023!$J$3:$J$518, INDEX(Keys!$C:$C, MATCH("ac_capacity_type", Keys!$B:$B, 0))) + $B$9 * SUMIFS(EIA_861_NonNM_Distributed_2023!$K$3:$K$518, EIA_861_NonNM_Distributed_2023!$B$3:$B$518, $A64, EIA_861_NonNM_Distributed_2023!$J$3:$J$518, INDEX(Keys!$C:$C, MATCH("dc_capacity_type", Keys!$B:$B, 0)))</f>
        <v>0</v>
      </c>
      <c r="H64" s="22">
        <f>SUMIFS(EIA_861_NonNM_Distributed_2023!$L$3:$L$518, EIA_861_NonNM_Distributed_2023!$B$3:$B$518, $A64, EIA_861_NonNM_Distributed_2023!$J$3:$J$518, INDEX(Keys!$C:$C, MATCH("ac_capacity_type", Keys!$B:$B, 0))) + $B$9 * SUMIFS(EIA_861_NonNM_Distributed_2023!$L$3:$L$518, EIA_861_NonNM_Distributed_2023!$B$3:$B$518, $A64, EIA_861_NonNM_Distributed_2023!$J$3:$J$518, INDEX(Keys!$C:$C, MATCH("dc_capacity_type", Keys!$B:$B, 0))) + SUMIFS(EIA_861_NonNM_Distributed_2023!$M$3:$M$518, EIA_861_NonNM_Distributed_2023!$B$3:$B$518, $A64, EIA_861_NonNM_Distributed_2023!$J$3:$J$518, INDEX(Keys!$C:$C, MATCH("ac_capacity_type", Keys!$B:$B, 0))) + $B$9 * SUMIFS(EIA_861_NonNM_Distributed_2023!$M$3:$M$518, EIA_861_NonNM_Distributed_2023!$B$3:$B$518, $A64, EIA_861_NonNM_Distributed_2023!$J$3:$J$518, INDEX(Keys!$C:$C, MATCH("dc_capacity_type", Keys!$B:$B, 0)))</f>
        <v>0.55400000000000005</v>
      </c>
      <c r="I64" s="23">
        <f t="shared" si="2"/>
        <v>1</v>
      </c>
      <c r="J64" s="23">
        <f t="shared" si="3"/>
        <v>1.0070876618392099</v>
      </c>
      <c r="K64" s="22">
        <f t="shared" si="4"/>
        <v>165.626</v>
      </c>
      <c r="L64" s="22">
        <f>SUMIFS(EIA_DPV_generation_2024!$G:$G, EIA_DPV_generation_2024!$B:$B, $A64, EIA_DPV_generation_2024!$A:$A, $B$17, EIA_DPV_generation_2024!$D:$D, $B$18)</f>
        <v>236.97621000000001</v>
      </c>
      <c r="M64" s="22">
        <f>SUMIFS(EIA_DPV_generation_2024!$G:$G, EIA_DPV_generation_2024!$B:$B, $A64, EIA_DPV_generation_2024!$A:$A, $B$17, EIA_DPV_generation_2024!$D:$D, $B$19) + SUMIFS(EIA_DPV_generation_2024!$G:$G, EIA_DPV_generation_2024!$B:$B, $A64, EIA_DPV_generation_2024!$A:$A, $B$17, EIA_DPV_generation_2024!$D:$D, $B$20)</f>
        <v>124.35047</v>
      </c>
      <c r="N64" s="18">
        <f t="shared" si="5"/>
        <v>0.16333231960636185</v>
      </c>
      <c r="O64" s="22">
        <f t="shared" si="6"/>
        <v>80.245751983010081</v>
      </c>
      <c r="P64" s="18">
        <f t="shared" si="7"/>
        <v>0.17689732829004537</v>
      </c>
      <c r="Q64" s="22">
        <f t="shared" si="8"/>
        <v>80.245751983010081</v>
      </c>
      <c r="R64" s="22">
        <f>INDEX(NREL_rooftop_potential!$D$3:$D$51, MATCH($A64, NREL_rooftop_potential!$A$3:$A$51, 0))</f>
        <v>5.3</v>
      </c>
      <c r="S64" s="22">
        <f t="shared" si="9"/>
        <v>4414.8999999999996</v>
      </c>
      <c r="T64" s="22">
        <f t="shared" si="10"/>
        <v>908.55654896922147</v>
      </c>
      <c r="U64" s="22">
        <f t="shared" si="11"/>
        <v>440.19540103077833</v>
      </c>
    </row>
    <row r="65" spans="1:21" x14ac:dyDescent="0.45">
      <c r="A65" s="4" t="s">
        <v>175</v>
      </c>
      <c r="B65" s="22">
        <f>SUMIFS(EIA_861M_Net_Metering!$H$5:$H$1744, EIA_861M_Net_Metering!$C$5:$C$1744, $A65, EIA_861M_Net_Metering!$A$5:$A$1744, $B$7, EIA_861M_Net_Metering!$B$5:$B$1744, $B$8, EIA_861M_Net_Metering!$G$5:$G$1744, INDEX(Keys!$C:$C, MATCH("ac_capacity_type", Keys!$B:$B, 0))) + $B$9 * SUMIFS(EIA_861M_Net_Metering!$H$5:$H$1744, EIA_861M_Net_Metering!$C$5:$C$1744, $A65, EIA_861M_Net_Metering!$A$5:$A$1744, $B$7, EIA_861M_Net_Metering!$B$5:$B$1744, $B$8, EIA_861M_Net_Metering!$G$5:$G$1744, INDEX(Keys!$C:$C, MATCH("dc_capacity_type", Keys!$B:$B, 0)))</f>
        <v>1307.2197489999999</v>
      </c>
      <c r="C65" s="22">
        <f>SUMIFS(EIA_861M_Net_Metering!$I$5:$I$1744, EIA_861M_Net_Metering!$C$5:$C$1744, $A65, EIA_861M_Net_Metering!$A$5:$A$1744, $B$7, EIA_861M_Net_Metering!$B$5:$B$1744, $B$8, EIA_861M_Net_Metering!$G$5:$G$1744, INDEX(Keys!$C:$C, MATCH("ac_capacity_type", Keys!$B:$B, 0))) + $B$9 * SUMIFS(EIA_861M_Net_Metering!$I$5:$I$1744, EIA_861M_Net_Metering!$C$5:$C$1744, $A65, EIA_861M_Net_Metering!$A$5:$A$1744, $B$7, EIA_861M_Net_Metering!$B$5:$B$1744, $B$8, EIA_861M_Net_Metering!$G$5:$G$1744, INDEX(Keys!$C:$C, MATCH("dc_capacity_type", Keys!$B:$B, 0)))</f>
        <v>1313.0740569999998</v>
      </c>
      <c r="D65" s="22">
        <f>SUMIFS(EIA_861M_Net_Metering!$J$5:$J$1744, EIA_861M_Net_Metering!$C$5:$C$1744, $A65, EIA_861M_Net_Metering!$A$5:$A$1744, $B$7, EIA_861M_Net_Metering!$B$5:$B$1744, $B$8, EIA_861M_Net_Metering!$G$5:$G$1744, INDEX(Keys!$C:$C, MATCH("ac_capacity_type", Keys!$B:$B, 0))) + $B$9 * SUMIFS(EIA_861M_Net_Metering!$J$5:$J$1744, EIA_861M_Net_Metering!$C$5:$C$1744, $A65, EIA_861M_Net_Metering!$A$5:$A$1744, $B$7, EIA_861M_Net_Metering!$B$5:$B$1744, $B$8, EIA_861M_Net_Metering!$G$5:$G$1744, INDEX(Keys!$C:$C, MATCH("dc_capacity_type", Keys!$B:$B, 0)))</f>
        <v>123.49359100000001</v>
      </c>
      <c r="E65" s="22">
        <f>SUMIFS(EIA_861_Net_Metering_2023!$G$4:$G$1033, EIA_861_Net_Metering_2023!$B$4:$B$1033, $A65, EIA_861_Net_Metering_2023!$F$4:$F$1033, INDEX(Keys!$C:$C, MATCH("ac_capacity_type", Keys!$B:$B, 0))) + $B$9 * SUMIFS(EIA_861_Net_Metering_2023!$G$4:$G$1033, EIA_861_Net_Metering_2023!$B$4:$B$1033, $A65, EIA_861_Net_Metering_2023!$F$4:$F$1033, INDEX(Keys!$C:$C, MATCH("dc_capacity_type", Keys!$B:$B, 0)))</f>
        <v>1271.677105</v>
      </c>
      <c r="F65" s="22">
        <f>SUMIFS(EIA_861_Net_Metering_2023!$H$4:$H$1033, EIA_861_Net_Metering_2023!$B$4:$B$1033, $A65, EIA_861_Net_Metering_2023!$F$4:$F$1033, INDEX(Keys!$C:$C, MATCH("ac_capacity_type", Keys!$B:$B, 0))) + $B$9 * SUMIFS(EIA_861_Net_Metering_2023!$H$4:$H$1033, EIA_861_Net_Metering_2023!$B$4:$B$1033, $A65, EIA_861_Net_Metering_2023!$F$4:$F$1033, INDEX(Keys!$C:$C, MATCH("dc_capacity_type", Keys!$B:$B, 0))) + SUMIFS(EIA_861_Net_Metering_2023!$I$4:$I$1033, EIA_861_Net_Metering_2023!$B$4:$B$1033, $A65, EIA_861_Net_Metering_2023!$F$4:$F$1033, INDEX(Keys!$C:$C, MATCH("ac_capacity_type", Keys!$B:$B, 0))) + $B$9 * SUMIFS(EIA_861_Net_Metering_2023!$I$4:$I$1033, EIA_861_Net_Metering_2023!$B$4:$B$1033, $A65, EIA_861_Net_Metering_2023!$F$4:$F$1033, INDEX(Keys!$C:$C, MATCH("dc_capacity_type", Keys!$B:$B, 0)))</f>
        <v>1427.8551699999998</v>
      </c>
      <c r="G65" s="22">
        <f>SUMIFS(EIA_861_NonNM_Distributed_2023!$K$3:$K$518, EIA_861_NonNM_Distributed_2023!$B$3:$B$518, $A65, EIA_861_NonNM_Distributed_2023!$J$3:$J$518, INDEX(Keys!$C:$C, MATCH("ac_capacity_type", Keys!$B:$B, 0))) + $B$9 * SUMIFS(EIA_861_NonNM_Distributed_2023!$K$3:$K$518, EIA_861_NonNM_Distributed_2023!$B$3:$B$518, $A65, EIA_861_NonNM_Distributed_2023!$J$3:$J$518, INDEX(Keys!$C:$C, MATCH("dc_capacity_type", Keys!$B:$B, 0)))</f>
        <v>0</v>
      </c>
      <c r="H65" s="22">
        <f>SUMIFS(EIA_861_NonNM_Distributed_2023!$L$3:$L$518, EIA_861_NonNM_Distributed_2023!$B$3:$B$518, $A65, EIA_861_NonNM_Distributed_2023!$J$3:$J$518, INDEX(Keys!$C:$C, MATCH("ac_capacity_type", Keys!$B:$B, 0))) + $B$9 * SUMIFS(EIA_861_NonNM_Distributed_2023!$L$3:$L$518, EIA_861_NonNM_Distributed_2023!$B$3:$B$518, $A65, EIA_861_NonNM_Distributed_2023!$J$3:$J$518, INDEX(Keys!$C:$C, MATCH("dc_capacity_type", Keys!$B:$B, 0))) + SUMIFS(EIA_861_NonNM_Distributed_2023!$M$3:$M$518, EIA_861_NonNM_Distributed_2023!$B$3:$B$518, $A65, EIA_861_NonNM_Distributed_2023!$J$3:$J$518, INDEX(Keys!$C:$C, MATCH("ac_capacity_type", Keys!$B:$B, 0))) + $B$9 * SUMIFS(EIA_861_NonNM_Distributed_2023!$M$3:$M$518, EIA_861_NonNM_Distributed_2023!$B$3:$B$518, $A65, EIA_861_NonNM_Distributed_2023!$J$3:$J$518, INDEX(Keys!$C:$C, MATCH("dc_capacity_type", Keys!$B:$B, 0)))</f>
        <v>7.9501520000000001</v>
      </c>
      <c r="I65" s="23">
        <f t="shared" si="2"/>
        <v>1</v>
      </c>
      <c r="J65" s="23">
        <f t="shared" si="3"/>
        <v>1.0055678980382863</v>
      </c>
      <c r="K65" s="22">
        <f t="shared" si="4"/>
        <v>1307.2197489999999</v>
      </c>
      <c r="L65" s="22">
        <f>SUMIFS(EIA_DPV_generation_2024!$G:$G, EIA_DPV_generation_2024!$B:$B, $A65, EIA_DPV_generation_2024!$A:$A, $B$17, EIA_DPV_generation_2024!$D:$D, $B$18)</f>
        <v>1771.5714</v>
      </c>
      <c r="M65" s="22">
        <f>SUMIFS(EIA_DPV_generation_2024!$G:$G, EIA_DPV_generation_2024!$B:$B, $A65, EIA_DPV_generation_2024!$A:$A, $B$17, EIA_DPV_generation_2024!$D:$D, $B$19) + SUMIFS(EIA_DPV_generation_2024!$G:$G, EIA_DPV_generation_2024!$B:$B, $A65, EIA_DPV_generation_2024!$A:$A, $B$17, EIA_DPV_generation_2024!$D:$D, $B$20)</f>
        <v>1623.66075</v>
      </c>
      <c r="N65" s="18">
        <f t="shared" si="5"/>
        <v>0.15470557129885576</v>
      </c>
      <c r="O65" s="22">
        <f t="shared" si="6"/>
        <v>1444.5663101891644</v>
      </c>
      <c r="P65" s="18">
        <f t="shared" si="7"/>
        <v>0.12830799069421756</v>
      </c>
      <c r="Q65" s="22">
        <f t="shared" si="8"/>
        <v>1444.5663101891644</v>
      </c>
      <c r="R65" s="22">
        <f>INDEX(NREL_rooftop_potential!$D$3:$D$51, MATCH($A65, NREL_rooftop_potential!$A$3:$A$51, 0))</f>
        <v>24.9</v>
      </c>
      <c r="S65" s="22">
        <f t="shared" si="9"/>
        <v>20741.7</v>
      </c>
      <c r="T65" s="22">
        <f t="shared" si="10"/>
        <v>3010.1594242627343</v>
      </c>
      <c r="U65" s="22">
        <f t="shared" si="11"/>
        <v>3326.4299257372663</v>
      </c>
    </row>
    <row r="66" spans="1:21" x14ac:dyDescent="0.45">
      <c r="A66" s="4" t="s">
        <v>179</v>
      </c>
      <c r="B66" s="22">
        <f>SUMIFS(EIA_861M_Net_Metering!$H$5:$H$1744, EIA_861M_Net_Metering!$C$5:$C$1744, $A66, EIA_861M_Net_Metering!$A$5:$A$1744, $B$7, EIA_861M_Net_Metering!$B$5:$B$1744, $B$8, EIA_861M_Net_Metering!$G$5:$G$1744, INDEX(Keys!$C:$C, MATCH("ac_capacity_type", Keys!$B:$B, 0))) + $B$9 * SUMIFS(EIA_861M_Net_Metering!$H$5:$H$1744, EIA_861M_Net_Metering!$C$5:$C$1744, $A66, EIA_861M_Net_Metering!$A$5:$A$1744, $B$7, EIA_861M_Net_Metering!$B$5:$B$1744, $B$8, EIA_861M_Net_Metering!$G$5:$G$1744, INDEX(Keys!$C:$C, MATCH("dc_capacity_type", Keys!$B:$B, 0)))</f>
        <v>296.79756999999995</v>
      </c>
      <c r="C66" s="22">
        <f>SUMIFS(EIA_861M_Net_Metering!$I$5:$I$1744, EIA_861M_Net_Metering!$C$5:$C$1744, $A66, EIA_861M_Net_Metering!$A$5:$A$1744, $B$7, EIA_861M_Net_Metering!$B$5:$B$1744, $B$8, EIA_861M_Net_Metering!$G$5:$G$1744, INDEX(Keys!$C:$C, MATCH("ac_capacity_type", Keys!$B:$B, 0))) + $B$9 * SUMIFS(EIA_861M_Net_Metering!$I$5:$I$1744, EIA_861M_Net_Metering!$C$5:$C$1744, $A66, EIA_861M_Net_Metering!$A$5:$A$1744, $B$7, EIA_861M_Net_Metering!$B$5:$B$1744, $B$8, EIA_861M_Net_Metering!$G$5:$G$1744, INDEX(Keys!$C:$C, MATCH("dc_capacity_type", Keys!$B:$B, 0)))</f>
        <v>88.871535999999992</v>
      </c>
      <c r="D66" s="22">
        <f>SUMIFS(EIA_861M_Net_Metering!$J$5:$J$1744, EIA_861M_Net_Metering!$C$5:$C$1744, $A66, EIA_861M_Net_Metering!$A$5:$A$1744, $B$7, EIA_861M_Net_Metering!$B$5:$B$1744, $B$8, EIA_861M_Net_Metering!$G$5:$G$1744, INDEX(Keys!$C:$C, MATCH("ac_capacity_type", Keys!$B:$B, 0))) + $B$9 * SUMIFS(EIA_861M_Net_Metering!$J$5:$J$1744, EIA_861M_Net_Metering!$C$5:$C$1744, $A66, EIA_861M_Net_Metering!$A$5:$A$1744, $B$7, EIA_861M_Net_Metering!$B$5:$B$1744, $B$8, EIA_861M_Net_Metering!$G$5:$G$1744, INDEX(Keys!$C:$C, MATCH("dc_capacity_type", Keys!$B:$B, 0)))</f>
        <v>0.41066899999999995</v>
      </c>
      <c r="E66" s="22">
        <f>SUMIFS(EIA_861_Net_Metering_2023!$G$4:$G$1033, EIA_861_Net_Metering_2023!$B$4:$B$1033, $A66, EIA_861_Net_Metering_2023!$F$4:$F$1033, INDEX(Keys!$C:$C, MATCH("ac_capacity_type", Keys!$B:$B, 0))) + $B$9 * SUMIFS(EIA_861_Net_Metering_2023!$G$4:$G$1033, EIA_861_Net_Metering_2023!$B$4:$B$1033, $A66, EIA_861_Net_Metering_2023!$F$4:$F$1033, INDEX(Keys!$C:$C, MATCH("dc_capacity_type", Keys!$B:$B, 0)))</f>
        <v>301.13212899999996</v>
      </c>
      <c r="F66" s="22">
        <f>SUMIFS(EIA_861_Net_Metering_2023!$H$4:$H$1033, EIA_861_Net_Metering_2023!$B$4:$B$1033, $A66, EIA_861_Net_Metering_2023!$F$4:$F$1033, INDEX(Keys!$C:$C, MATCH("ac_capacity_type", Keys!$B:$B, 0))) + $B$9 * SUMIFS(EIA_861_Net_Metering_2023!$H$4:$H$1033, EIA_861_Net_Metering_2023!$B$4:$B$1033, $A66, EIA_861_Net_Metering_2023!$F$4:$F$1033, INDEX(Keys!$C:$C, MATCH("dc_capacity_type", Keys!$B:$B, 0))) + SUMIFS(EIA_861_Net_Metering_2023!$I$4:$I$1033, EIA_861_Net_Metering_2023!$B$4:$B$1033, $A66, EIA_861_Net_Metering_2023!$F$4:$F$1033, INDEX(Keys!$C:$C, MATCH("ac_capacity_type", Keys!$B:$B, 0))) + $B$9 * SUMIFS(EIA_861_Net_Metering_2023!$I$4:$I$1033, EIA_861_Net_Metering_2023!$B$4:$B$1033, $A66, EIA_861_Net_Metering_2023!$F$4:$F$1033, INDEX(Keys!$C:$C, MATCH("dc_capacity_type", Keys!$B:$B, 0)))</f>
        <v>93.358744999999985</v>
      </c>
      <c r="G66" s="22">
        <f>SUMIFS(EIA_861_NonNM_Distributed_2023!$K$3:$K$518, EIA_861_NonNM_Distributed_2023!$B$3:$B$518, $A66, EIA_861_NonNM_Distributed_2023!$J$3:$J$518, INDEX(Keys!$C:$C, MATCH("ac_capacity_type", Keys!$B:$B, 0))) + $B$9 * SUMIFS(EIA_861_NonNM_Distributed_2023!$K$3:$K$518, EIA_861_NonNM_Distributed_2023!$B$3:$B$518, $A66, EIA_861_NonNM_Distributed_2023!$J$3:$J$518, INDEX(Keys!$C:$C, MATCH("dc_capacity_type", Keys!$B:$B, 0)))</f>
        <v>0</v>
      </c>
      <c r="H66" s="22">
        <f>SUMIFS(EIA_861_NonNM_Distributed_2023!$L$3:$L$518, EIA_861_NonNM_Distributed_2023!$B$3:$B$518, $A66, EIA_861_NonNM_Distributed_2023!$J$3:$J$518, INDEX(Keys!$C:$C, MATCH("ac_capacity_type", Keys!$B:$B, 0))) + $B$9 * SUMIFS(EIA_861_NonNM_Distributed_2023!$L$3:$L$518, EIA_861_NonNM_Distributed_2023!$B$3:$B$518, $A66, EIA_861_NonNM_Distributed_2023!$J$3:$J$518, INDEX(Keys!$C:$C, MATCH("dc_capacity_type", Keys!$B:$B, 0))) + SUMIFS(EIA_861_NonNM_Distributed_2023!$M$3:$M$518, EIA_861_NonNM_Distributed_2023!$B$3:$B$518, $A66, EIA_861_NonNM_Distributed_2023!$J$3:$J$518, INDEX(Keys!$C:$C, MATCH("ac_capacity_type", Keys!$B:$B, 0))) + $B$9 * SUMIFS(EIA_861_NonNM_Distributed_2023!$M$3:$M$518, EIA_861_NonNM_Distributed_2023!$B$3:$B$518, $A66, EIA_861_NonNM_Distributed_2023!$J$3:$J$518, INDEX(Keys!$C:$C, MATCH("dc_capacity_type", Keys!$B:$B, 0)))</f>
        <v>0</v>
      </c>
      <c r="I66" s="23">
        <f t="shared" si="2"/>
        <v>1</v>
      </c>
      <c r="J66" s="23">
        <f t="shared" si="3"/>
        <v>1</v>
      </c>
      <c r="K66" s="22">
        <f t="shared" si="4"/>
        <v>296.79756999999995</v>
      </c>
      <c r="L66" s="22">
        <f>SUMIFS(EIA_DPV_generation_2024!$G:$G, EIA_DPV_generation_2024!$B:$B, $A66, EIA_DPV_generation_2024!$A:$A, $B$17, EIA_DPV_generation_2024!$D:$D, $B$18)</f>
        <v>643.27927</v>
      </c>
      <c r="M66" s="22">
        <f>SUMIFS(EIA_DPV_generation_2024!$G:$G, EIA_DPV_generation_2024!$B:$B, $A66, EIA_DPV_generation_2024!$A:$A, $B$17, EIA_DPV_generation_2024!$D:$D, $B$19) + SUMIFS(EIA_DPV_generation_2024!$G:$G, EIA_DPV_generation_2024!$B:$B, $A66, EIA_DPV_generation_2024!$A:$A, $B$17, EIA_DPV_generation_2024!$D:$D, $B$20)</f>
        <v>156.69224</v>
      </c>
      <c r="N66" s="18">
        <f t="shared" si="5"/>
        <v>0.24742017470360211</v>
      </c>
      <c r="O66" s="22">
        <f t="shared" si="6"/>
        <v>89.28220499999999</v>
      </c>
      <c r="P66" s="18">
        <f t="shared" si="7"/>
        <v>0.20034498486156813</v>
      </c>
      <c r="Q66" s="22">
        <f t="shared" si="8"/>
        <v>89.28220499999999</v>
      </c>
      <c r="R66" s="22">
        <f>INDEX(NREL_rooftop_potential!$D$3:$D$51, MATCH($A66, NREL_rooftop_potential!$A$3:$A$51, 0))</f>
        <v>6.1</v>
      </c>
      <c r="S66" s="22">
        <f t="shared" si="9"/>
        <v>5081.3</v>
      </c>
      <c r="T66" s="22">
        <f t="shared" si="10"/>
        <v>1193.3541298316534</v>
      </c>
      <c r="U66" s="22">
        <f t="shared" si="11"/>
        <v>358.98302016834674</v>
      </c>
    </row>
    <row r="67" spans="1:21" x14ac:dyDescent="0.45">
      <c r="A67" s="4" t="s">
        <v>182</v>
      </c>
      <c r="B67" s="22">
        <f>SUMIFS(EIA_861M_Net_Metering!$H$5:$H$1744, EIA_861M_Net_Metering!$C$5:$C$1744, $A67, EIA_861M_Net_Metering!$A$5:$A$1744, $B$7, EIA_861M_Net_Metering!$B$5:$B$1744, $B$8, EIA_861M_Net_Metering!$G$5:$G$1744, INDEX(Keys!$C:$C, MATCH("ac_capacity_type", Keys!$B:$B, 0))) + $B$9 * SUMIFS(EIA_861M_Net_Metering!$H$5:$H$1744, EIA_861M_Net_Metering!$C$5:$C$1744, $A67, EIA_861M_Net_Metering!$A$5:$A$1744, $B$7, EIA_861M_Net_Metering!$B$5:$B$1744, $B$8, EIA_861M_Net_Metering!$G$5:$G$1744, INDEX(Keys!$C:$C, MATCH("dc_capacity_type", Keys!$B:$B, 0)))</f>
        <v>1477.607</v>
      </c>
      <c r="C67" s="22">
        <f>SUMIFS(EIA_861M_Net_Metering!$I$5:$I$1744, EIA_861M_Net_Metering!$C$5:$C$1744, $A67, EIA_861M_Net_Metering!$A$5:$A$1744, $B$7, EIA_861M_Net_Metering!$B$5:$B$1744, $B$8, EIA_861M_Net_Metering!$G$5:$G$1744, INDEX(Keys!$C:$C, MATCH("ac_capacity_type", Keys!$B:$B, 0))) + $B$9 * SUMIFS(EIA_861M_Net_Metering!$I$5:$I$1744, EIA_861M_Net_Metering!$C$5:$C$1744, $A67, EIA_861M_Net_Metering!$A$5:$A$1744, $B$7, EIA_861M_Net_Metering!$B$5:$B$1744, $B$8, EIA_861M_Net_Metering!$G$5:$G$1744, INDEX(Keys!$C:$C, MATCH("dc_capacity_type", Keys!$B:$B, 0)))</f>
        <v>1578.691</v>
      </c>
      <c r="D67" s="22">
        <f>SUMIFS(EIA_861M_Net_Metering!$J$5:$J$1744, EIA_861M_Net_Metering!$C$5:$C$1744, $A67, EIA_861M_Net_Metering!$A$5:$A$1744, $B$7, EIA_861M_Net_Metering!$B$5:$B$1744, $B$8, EIA_861M_Net_Metering!$G$5:$G$1744, INDEX(Keys!$C:$C, MATCH("ac_capacity_type", Keys!$B:$B, 0))) + $B$9 * SUMIFS(EIA_861M_Net_Metering!$J$5:$J$1744, EIA_861M_Net_Metering!$C$5:$C$1744, $A67, EIA_861M_Net_Metering!$A$5:$A$1744, $B$7, EIA_861M_Net_Metering!$B$5:$B$1744, $B$8, EIA_861M_Net_Metering!$G$5:$G$1744, INDEX(Keys!$C:$C, MATCH("dc_capacity_type", Keys!$B:$B, 0)))</f>
        <v>15.850000000000001</v>
      </c>
      <c r="E67" s="22">
        <f>SUMIFS(EIA_861_Net_Metering_2023!$G$4:$G$1033, EIA_861_Net_Metering_2023!$B$4:$B$1033, $A67, EIA_861_Net_Metering_2023!$F$4:$F$1033, INDEX(Keys!$C:$C, MATCH("ac_capacity_type", Keys!$B:$B, 0))) + $B$9 * SUMIFS(EIA_861_Net_Metering_2023!$G$4:$G$1033, EIA_861_Net_Metering_2023!$B$4:$B$1033, $A67, EIA_861_Net_Metering_2023!$F$4:$F$1033, INDEX(Keys!$C:$C, MATCH("dc_capacity_type", Keys!$B:$B, 0)))</f>
        <v>1409.6596539999996</v>
      </c>
      <c r="F67" s="22">
        <f>SUMIFS(EIA_861_Net_Metering_2023!$H$4:$H$1033, EIA_861_Net_Metering_2023!$B$4:$B$1033, $A67, EIA_861_Net_Metering_2023!$F$4:$F$1033, INDEX(Keys!$C:$C, MATCH("ac_capacity_type", Keys!$B:$B, 0))) + $B$9 * SUMIFS(EIA_861_Net_Metering_2023!$H$4:$H$1033, EIA_861_Net_Metering_2023!$B$4:$B$1033, $A67, EIA_861_Net_Metering_2023!$F$4:$F$1033, INDEX(Keys!$C:$C, MATCH("dc_capacity_type", Keys!$B:$B, 0))) + SUMIFS(EIA_861_Net_Metering_2023!$I$4:$I$1033, EIA_861_Net_Metering_2023!$B$4:$B$1033, $A67, EIA_861_Net_Metering_2023!$F$4:$F$1033, INDEX(Keys!$C:$C, MATCH("ac_capacity_type", Keys!$B:$B, 0))) + $B$9 * SUMIFS(EIA_861_Net_Metering_2023!$I$4:$I$1033, EIA_861_Net_Metering_2023!$B$4:$B$1033, $A67, EIA_861_Net_Metering_2023!$F$4:$F$1033, INDEX(Keys!$C:$C, MATCH("dc_capacity_type", Keys!$B:$B, 0)))</f>
        <v>1495.4559899999999</v>
      </c>
      <c r="G67" s="22">
        <f>SUMIFS(EIA_861_NonNM_Distributed_2023!$K$3:$K$518, EIA_861_NonNM_Distributed_2023!$B$3:$B$518, $A67, EIA_861_NonNM_Distributed_2023!$J$3:$J$518, INDEX(Keys!$C:$C, MATCH("ac_capacity_type", Keys!$B:$B, 0))) + $B$9 * SUMIFS(EIA_861_NonNM_Distributed_2023!$K$3:$K$518, EIA_861_NonNM_Distributed_2023!$B$3:$B$518, $A67, EIA_861_NonNM_Distributed_2023!$J$3:$J$518, INDEX(Keys!$C:$C, MATCH("dc_capacity_type", Keys!$B:$B, 0)))</f>
        <v>0.20500000000000002</v>
      </c>
      <c r="H67" s="22">
        <f>SUMIFS(EIA_861_NonNM_Distributed_2023!$L$3:$L$518, EIA_861_NonNM_Distributed_2023!$B$3:$B$518, $A67, EIA_861_NonNM_Distributed_2023!$J$3:$J$518, INDEX(Keys!$C:$C, MATCH("ac_capacity_type", Keys!$B:$B, 0))) + $B$9 * SUMIFS(EIA_861_NonNM_Distributed_2023!$L$3:$L$518, EIA_861_NonNM_Distributed_2023!$B$3:$B$518, $A67, EIA_861_NonNM_Distributed_2023!$J$3:$J$518, INDEX(Keys!$C:$C, MATCH("dc_capacity_type", Keys!$B:$B, 0))) + SUMIFS(EIA_861_NonNM_Distributed_2023!$M$3:$M$518, EIA_861_NonNM_Distributed_2023!$B$3:$B$518, $A67, EIA_861_NonNM_Distributed_2023!$J$3:$J$518, INDEX(Keys!$C:$C, MATCH("ac_capacity_type", Keys!$B:$B, 0))) + $B$9 * SUMIFS(EIA_861_NonNM_Distributed_2023!$M$3:$M$518, EIA_861_NonNM_Distributed_2023!$B$3:$B$518, $A67, EIA_861_NonNM_Distributed_2023!$J$3:$J$518, INDEX(Keys!$C:$C, MATCH("dc_capacity_type", Keys!$B:$B, 0)))</f>
        <v>41.567999999999998</v>
      </c>
      <c r="I67" s="23">
        <f t="shared" si="2"/>
        <v>1.000145425173671</v>
      </c>
      <c r="J67" s="23">
        <f t="shared" si="3"/>
        <v>1.027796204153089</v>
      </c>
      <c r="K67" s="22">
        <f t="shared" si="4"/>
        <v>1477.8218812545924</v>
      </c>
      <c r="L67" s="22">
        <f>SUMIFS(EIA_DPV_generation_2024!$G:$G, EIA_DPV_generation_2024!$B:$B, $A67, EIA_DPV_generation_2024!$A:$A, $B$17, EIA_DPV_generation_2024!$D:$D, $B$18)</f>
        <v>2032.6386199999999</v>
      </c>
      <c r="M67" s="22">
        <f>SUMIFS(EIA_DPV_generation_2024!$G:$G, EIA_DPV_generation_2024!$B:$B, $A67, EIA_DPV_generation_2024!$A:$A, $B$17, EIA_DPV_generation_2024!$D:$D, $B$19) + SUMIFS(EIA_DPV_generation_2024!$G:$G, EIA_DPV_generation_2024!$B:$B, $A67, EIA_DPV_generation_2024!$A:$A, $B$17, EIA_DPV_generation_2024!$D:$D, $B$20)</f>
        <v>2489.4013499999996</v>
      </c>
      <c r="N67" s="18">
        <f t="shared" si="5"/>
        <v>0.15701240798324906</v>
      </c>
      <c r="O67" s="22">
        <f t="shared" si="6"/>
        <v>1638.8631871664707</v>
      </c>
      <c r="P67" s="18">
        <f t="shared" si="7"/>
        <v>0.17339960926982728</v>
      </c>
      <c r="Q67" s="22">
        <f t="shared" si="8"/>
        <v>1638.8631871664707</v>
      </c>
      <c r="R67" s="22">
        <f>INDEX(NREL_rooftop_potential!$D$3:$D$51, MATCH($A67, NREL_rooftop_potential!$A$3:$A$51, 0))</f>
        <v>46.6</v>
      </c>
      <c r="S67" s="22">
        <f t="shared" si="9"/>
        <v>38817.799999999996</v>
      </c>
      <c r="T67" s="22">
        <f t="shared" si="10"/>
        <v>5623.0417094242021</v>
      </c>
      <c r="U67" s="22">
        <f t="shared" si="11"/>
        <v>6235.7961905757975</v>
      </c>
    </row>
    <row r="68" spans="1:21" x14ac:dyDescent="0.45">
      <c r="A68" s="4" t="s">
        <v>185</v>
      </c>
      <c r="B68" s="22">
        <f>SUMIFS(EIA_861M_Net_Metering!$H$5:$H$1744, EIA_861M_Net_Metering!$C$5:$C$1744, $A68, EIA_861M_Net_Metering!$A$5:$A$1744, $B$7, EIA_861M_Net_Metering!$B$5:$B$1744, $B$8, EIA_861M_Net_Metering!$G$5:$G$1744, INDEX(Keys!$C:$C, MATCH("ac_capacity_type", Keys!$B:$B, 0))) + $B$9 * SUMIFS(EIA_861M_Net_Metering!$H$5:$H$1744, EIA_861M_Net_Metering!$C$5:$C$1744, $A68, EIA_861M_Net_Metering!$A$5:$A$1744, $B$7, EIA_861M_Net_Metering!$B$5:$B$1744, $B$8, EIA_861M_Net_Metering!$G$5:$G$1744, INDEX(Keys!$C:$C, MATCH("dc_capacity_type", Keys!$B:$B, 0)))</f>
        <v>350.52500000000003</v>
      </c>
      <c r="C68" s="22">
        <f>SUMIFS(EIA_861M_Net_Metering!$I$5:$I$1744, EIA_861M_Net_Metering!$C$5:$C$1744, $A68, EIA_861M_Net_Metering!$A$5:$A$1744, $B$7, EIA_861M_Net_Metering!$B$5:$B$1744, $B$8, EIA_861M_Net_Metering!$G$5:$G$1744, INDEX(Keys!$C:$C, MATCH("ac_capacity_type", Keys!$B:$B, 0))) + $B$9 * SUMIFS(EIA_861M_Net_Metering!$I$5:$I$1744, EIA_861M_Net_Metering!$C$5:$C$1744, $A68, EIA_861M_Net_Metering!$A$5:$A$1744, $B$7, EIA_861M_Net_Metering!$B$5:$B$1744, $B$8, EIA_861M_Net_Metering!$G$5:$G$1744, INDEX(Keys!$C:$C, MATCH("dc_capacity_type", Keys!$B:$B, 0)))</f>
        <v>72.260999999999996</v>
      </c>
      <c r="D68" s="22">
        <f>SUMIFS(EIA_861M_Net_Metering!$J$5:$J$1744, EIA_861M_Net_Metering!$C$5:$C$1744, $A68, EIA_861M_Net_Metering!$A$5:$A$1744, $B$7, EIA_861M_Net_Metering!$B$5:$B$1744, $B$8, EIA_861M_Net_Metering!$G$5:$G$1744, INDEX(Keys!$C:$C, MATCH("ac_capacity_type", Keys!$B:$B, 0))) + $B$9 * SUMIFS(EIA_861M_Net_Metering!$J$5:$J$1744, EIA_861M_Net_Metering!$C$5:$C$1744, $A68, EIA_861M_Net_Metering!$A$5:$A$1744, $B$7, EIA_861M_Net_Metering!$B$5:$B$1744, $B$8, EIA_861M_Net_Metering!$G$5:$G$1744, INDEX(Keys!$C:$C, MATCH("dc_capacity_type", Keys!$B:$B, 0)))</f>
        <v>11.925000000000001</v>
      </c>
      <c r="E68" s="22">
        <f>SUMIFS(EIA_861_Net_Metering_2023!$G$4:$G$1033, EIA_861_Net_Metering_2023!$B$4:$B$1033, $A68, EIA_861_Net_Metering_2023!$F$4:$F$1033, INDEX(Keys!$C:$C, MATCH("ac_capacity_type", Keys!$B:$B, 0))) + $B$9 * SUMIFS(EIA_861_Net_Metering_2023!$G$4:$G$1033, EIA_861_Net_Metering_2023!$B$4:$B$1033, $A68, EIA_861_Net_Metering_2023!$F$4:$F$1033, INDEX(Keys!$C:$C, MATCH("dc_capacity_type", Keys!$B:$B, 0)))</f>
        <v>360.16759700000006</v>
      </c>
      <c r="F68" s="22">
        <f>SUMIFS(EIA_861_Net_Metering_2023!$H$4:$H$1033, EIA_861_Net_Metering_2023!$B$4:$B$1033, $A68, EIA_861_Net_Metering_2023!$F$4:$F$1033, INDEX(Keys!$C:$C, MATCH("ac_capacity_type", Keys!$B:$B, 0))) + $B$9 * SUMIFS(EIA_861_Net_Metering_2023!$H$4:$H$1033, EIA_861_Net_Metering_2023!$B$4:$B$1033, $A68, EIA_861_Net_Metering_2023!$F$4:$F$1033, INDEX(Keys!$C:$C, MATCH("dc_capacity_type", Keys!$B:$B, 0))) + SUMIFS(EIA_861_Net_Metering_2023!$I$4:$I$1033, EIA_861_Net_Metering_2023!$B$4:$B$1033, $A68, EIA_861_Net_Metering_2023!$F$4:$F$1033, INDEX(Keys!$C:$C, MATCH("ac_capacity_type", Keys!$B:$B, 0))) + $B$9 * SUMIFS(EIA_861_Net_Metering_2023!$I$4:$I$1033, EIA_861_Net_Metering_2023!$B$4:$B$1033, $A68, EIA_861_Net_Metering_2023!$F$4:$F$1033, INDEX(Keys!$C:$C, MATCH("dc_capacity_type", Keys!$B:$B, 0)))</f>
        <v>79.369565999999992</v>
      </c>
      <c r="G68" s="22">
        <f>SUMIFS(EIA_861_NonNM_Distributed_2023!$K$3:$K$518, EIA_861_NonNM_Distributed_2023!$B$3:$B$518, $A68, EIA_861_NonNM_Distributed_2023!$J$3:$J$518, INDEX(Keys!$C:$C, MATCH("ac_capacity_type", Keys!$B:$B, 0))) + $B$9 * SUMIFS(EIA_861_NonNM_Distributed_2023!$K$3:$K$518, EIA_861_NonNM_Distributed_2023!$B$3:$B$518, $A68, EIA_861_NonNM_Distributed_2023!$J$3:$J$518, INDEX(Keys!$C:$C, MATCH("dc_capacity_type", Keys!$B:$B, 0)))</f>
        <v>10.090528000000001</v>
      </c>
      <c r="H68" s="22">
        <f>SUMIFS(EIA_861_NonNM_Distributed_2023!$L$3:$L$518, EIA_861_NonNM_Distributed_2023!$B$3:$B$518, $A68, EIA_861_NonNM_Distributed_2023!$J$3:$J$518, INDEX(Keys!$C:$C, MATCH("ac_capacity_type", Keys!$B:$B, 0))) + $B$9 * SUMIFS(EIA_861_NonNM_Distributed_2023!$L$3:$L$518, EIA_861_NonNM_Distributed_2023!$B$3:$B$518, $A68, EIA_861_NonNM_Distributed_2023!$J$3:$J$518, INDEX(Keys!$C:$C, MATCH("dc_capacity_type", Keys!$B:$B, 0))) + SUMIFS(EIA_861_NonNM_Distributed_2023!$M$3:$M$518, EIA_861_NonNM_Distributed_2023!$B$3:$B$518, $A68, EIA_861_NonNM_Distributed_2023!$J$3:$J$518, INDEX(Keys!$C:$C, MATCH("ac_capacity_type", Keys!$B:$B, 0))) + $B$9 * SUMIFS(EIA_861_NonNM_Distributed_2023!$M$3:$M$518, EIA_861_NonNM_Distributed_2023!$B$3:$B$518, $A68, EIA_861_NonNM_Distributed_2023!$J$3:$J$518, INDEX(Keys!$C:$C, MATCH("dc_capacity_type", Keys!$B:$B, 0)))</f>
        <v>47.004356999999992</v>
      </c>
      <c r="I68" s="23">
        <f t="shared" si="2"/>
        <v>1.0280162015796219</v>
      </c>
      <c r="J68" s="23">
        <f t="shared" si="3"/>
        <v>1.592221418975631</v>
      </c>
      <c r="K68" s="22">
        <f t="shared" si="4"/>
        <v>360.34537905869701</v>
      </c>
      <c r="L68" s="22">
        <f>SUMIFS(EIA_DPV_generation_2024!$G:$G, EIA_DPV_generation_2024!$B:$B, $A68, EIA_DPV_generation_2024!$A:$A, $B$17, EIA_DPV_generation_2024!$D:$D, $B$18)</f>
        <v>678.78729999999996</v>
      </c>
      <c r="M68" s="22">
        <f>SUMIFS(EIA_DPV_generation_2024!$G:$G, EIA_DPV_generation_2024!$B:$B, $A68, EIA_DPV_generation_2024!$A:$A, $B$17, EIA_DPV_generation_2024!$D:$D, $B$19) + SUMIFS(EIA_DPV_generation_2024!$G:$G, EIA_DPV_generation_2024!$B:$B, $A68, EIA_DPV_generation_2024!$A:$A, $B$17, EIA_DPV_generation_2024!$D:$D, $B$20)</f>
        <v>228.87595000000002</v>
      </c>
      <c r="N68" s="18">
        <f t="shared" si="5"/>
        <v>0.21503573850623567</v>
      </c>
      <c r="O68" s="22">
        <f t="shared" si="6"/>
        <v>134.04275237788246</v>
      </c>
      <c r="P68" s="18">
        <f t="shared" si="7"/>
        <v>0.19491834574431294</v>
      </c>
      <c r="Q68" s="22">
        <f t="shared" si="8"/>
        <v>134.04275237788246</v>
      </c>
      <c r="R68" s="22">
        <f>INDEX(NREL_rooftop_potential!$D$3:$D$51, MATCH($A68, NREL_rooftop_potential!$A$3:$A$51, 0))</f>
        <v>35</v>
      </c>
      <c r="S68" s="22">
        <f t="shared" si="9"/>
        <v>29155</v>
      </c>
      <c r="T68" s="22">
        <f t="shared" si="10"/>
        <v>6491.9502234129295</v>
      </c>
      <c r="U68" s="22">
        <f t="shared" si="11"/>
        <v>2414.90227658707</v>
      </c>
    </row>
    <row r="69" spans="1:21" x14ac:dyDescent="0.45">
      <c r="A69" s="4" t="s">
        <v>188</v>
      </c>
      <c r="B69" s="22">
        <f>SUMIFS(EIA_861M_Net_Metering!$H$5:$H$1744, EIA_861M_Net_Metering!$C$5:$C$1744, $A69, EIA_861M_Net_Metering!$A$5:$A$1744, $B$7, EIA_861M_Net_Metering!$B$5:$B$1744, $B$8, EIA_861M_Net_Metering!$G$5:$G$1744, INDEX(Keys!$C:$C, MATCH("ac_capacity_type", Keys!$B:$B, 0))) + $B$9 * SUMIFS(EIA_861M_Net_Metering!$H$5:$H$1744, EIA_861M_Net_Metering!$C$5:$C$1744, $A69, EIA_861M_Net_Metering!$A$5:$A$1744, $B$7, EIA_861M_Net_Metering!$B$5:$B$1744, $B$8, EIA_861M_Net_Metering!$G$5:$G$1744, INDEX(Keys!$C:$C, MATCH("dc_capacity_type", Keys!$B:$B, 0)))</f>
        <v>0.81484999999999996</v>
      </c>
      <c r="C69" s="22">
        <f>SUMIFS(EIA_861M_Net_Metering!$I$5:$I$1744, EIA_861M_Net_Metering!$C$5:$C$1744, $A69, EIA_861M_Net_Metering!$A$5:$A$1744, $B$7, EIA_861M_Net_Metering!$B$5:$B$1744, $B$8, EIA_861M_Net_Metering!$G$5:$G$1744, INDEX(Keys!$C:$C, MATCH("ac_capacity_type", Keys!$B:$B, 0))) + $B$9 * SUMIFS(EIA_861M_Net_Metering!$I$5:$I$1744, EIA_861M_Net_Metering!$C$5:$C$1744, $A69, EIA_861M_Net_Metering!$A$5:$A$1744, $B$7, EIA_861M_Net_Metering!$B$5:$B$1744, $B$8, EIA_861M_Net_Metering!$G$5:$G$1744, INDEX(Keys!$C:$C, MATCH("dc_capacity_type", Keys!$B:$B, 0)))</f>
        <v>0.246</v>
      </c>
      <c r="D69" s="22">
        <f>SUMIFS(EIA_861M_Net_Metering!$J$5:$J$1744, EIA_861M_Net_Metering!$C$5:$C$1744, $A69, EIA_861M_Net_Metering!$A$5:$A$1744, $B$7, EIA_861M_Net_Metering!$B$5:$B$1744, $B$8, EIA_861M_Net_Metering!$G$5:$G$1744, INDEX(Keys!$C:$C, MATCH("ac_capacity_type", Keys!$B:$B, 0))) + $B$9 * SUMIFS(EIA_861M_Net_Metering!$J$5:$J$1744, EIA_861M_Net_Metering!$C$5:$C$1744, $A69, EIA_861M_Net_Metering!$A$5:$A$1744, $B$7, EIA_861M_Net_Metering!$B$5:$B$1744, $B$8, EIA_861M_Net_Metering!$G$5:$G$1744, INDEX(Keys!$C:$C, MATCH("dc_capacity_type", Keys!$B:$B, 0)))</f>
        <v>0</v>
      </c>
      <c r="E69" s="22">
        <f>SUMIFS(EIA_861_Net_Metering_2023!$G$4:$G$1033, EIA_861_Net_Metering_2023!$B$4:$B$1033, $A69, EIA_861_Net_Metering_2023!$F$4:$F$1033, INDEX(Keys!$C:$C, MATCH("ac_capacity_type", Keys!$B:$B, 0))) + $B$9 * SUMIFS(EIA_861_Net_Metering_2023!$G$4:$G$1033, EIA_861_Net_Metering_2023!$B$4:$B$1033, $A69, EIA_861_Net_Metering_2023!$F$4:$F$1033, INDEX(Keys!$C:$C, MATCH("dc_capacity_type", Keys!$B:$B, 0)))</f>
        <v>0.75086800000000009</v>
      </c>
      <c r="F69" s="22">
        <f>SUMIFS(EIA_861_Net_Metering_2023!$H$4:$H$1033, EIA_861_Net_Metering_2023!$B$4:$B$1033, $A69, EIA_861_Net_Metering_2023!$F$4:$F$1033, INDEX(Keys!$C:$C, MATCH("ac_capacity_type", Keys!$B:$B, 0))) + $B$9 * SUMIFS(EIA_861_Net_Metering_2023!$H$4:$H$1033, EIA_861_Net_Metering_2023!$B$4:$B$1033, $A69, EIA_861_Net_Metering_2023!$F$4:$F$1033, INDEX(Keys!$C:$C, MATCH("dc_capacity_type", Keys!$B:$B, 0))) + SUMIFS(EIA_861_Net_Metering_2023!$I$4:$I$1033, EIA_861_Net_Metering_2023!$B$4:$B$1033, $A69, EIA_861_Net_Metering_2023!$F$4:$F$1033, INDEX(Keys!$C:$C, MATCH("ac_capacity_type", Keys!$B:$B, 0))) + $B$9 * SUMIFS(EIA_861_Net_Metering_2023!$I$4:$I$1033, EIA_861_Net_Metering_2023!$B$4:$B$1033, $A69, EIA_861_Net_Metering_2023!$F$4:$F$1033, INDEX(Keys!$C:$C, MATCH("dc_capacity_type", Keys!$B:$B, 0)))</f>
        <v>0.247</v>
      </c>
      <c r="G69" s="22">
        <f>SUMIFS(EIA_861_NonNM_Distributed_2023!$K$3:$K$518, EIA_861_NonNM_Distributed_2023!$B$3:$B$518, $A69, EIA_861_NonNM_Distributed_2023!$J$3:$J$518, INDEX(Keys!$C:$C, MATCH("ac_capacity_type", Keys!$B:$B, 0))) + $B$9 * SUMIFS(EIA_861_NonNM_Distributed_2023!$K$3:$K$518, EIA_861_NonNM_Distributed_2023!$B$3:$B$518, $A69, EIA_861_NonNM_Distributed_2023!$J$3:$J$518, INDEX(Keys!$C:$C, MATCH("dc_capacity_type", Keys!$B:$B, 0)))</f>
        <v>0.11899999999999999</v>
      </c>
      <c r="H69" s="22">
        <f>SUMIFS(EIA_861_NonNM_Distributed_2023!$L$3:$L$518, EIA_861_NonNM_Distributed_2023!$B$3:$B$518, $A69, EIA_861_NonNM_Distributed_2023!$J$3:$J$518, INDEX(Keys!$C:$C, MATCH("ac_capacity_type", Keys!$B:$B, 0))) + $B$9 * SUMIFS(EIA_861_NonNM_Distributed_2023!$L$3:$L$518, EIA_861_NonNM_Distributed_2023!$B$3:$B$518, $A69, EIA_861_NonNM_Distributed_2023!$J$3:$J$518, INDEX(Keys!$C:$C, MATCH("dc_capacity_type", Keys!$B:$B, 0))) + SUMIFS(EIA_861_NonNM_Distributed_2023!$M$3:$M$518, EIA_861_NonNM_Distributed_2023!$B$3:$B$518, $A69, EIA_861_NonNM_Distributed_2023!$J$3:$J$518, INDEX(Keys!$C:$C, MATCH("ac_capacity_type", Keys!$B:$B, 0))) + $B$9 * SUMIFS(EIA_861_NonNM_Distributed_2023!$M$3:$M$518, EIA_861_NonNM_Distributed_2023!$B$3:$B$518, $A69, EIA_861_NonNM_Distributed_2023!$J$3:$J$518, INDEX(Keys!$C:$C, MATCH("dc_capacity_type", Keys!$B:$B, 0)))</f>
        <v>0.64975099999999997</v>
      </c>
      <c r="I69" s="23">
        <f t="shared" si="2"/>
        <v>1.158483248720148</v>
      </c>
      <c r="J69" s="23">
        <f t="shared" si="3"/>
        <v>3.630570850202429</v>
      </c>
      <c r="K69" s="22">
        <f t="shared" si="4"/>
        <v>0.94399007521961253</v>
      </c>
      <c r="L69" s="22">
        <f>SUMIFS(EIA_DPV_generation_2024!$G:$G, EIA_DPV_generation_2024!$B:$B, $A69, EIA_DPV_generation_2024!$A:$A, $B$17, EIA_DPV_generation_2024!$D:$D, $B$18)</f>
        <v>1.56375</v>
      </c>
      <c r="M69" s="22">
        <f>SUMIFS(EIA_DPV_generation_2024!$G:$G, EIA_DPV_generation_2024!$B:$B, $A69, EIA_DPV_generation_2024!$A:$A, $B$17, EIA_DPV_generation_2024!$D:$D, $B$19) + SUMIFS(EIA_DPV_generation_2024!$G:$G, EIA_DPV_generation_2024!$B:$B, $A69, EIA_DPV_generation_2024!$A:$A, $B$17, EIA_DPV_generation_2024!$D:$D, $B$20)</f>
        <v>1.4109</v>
      </c>
      <c r="N69" s="18">
        <f t="shared" si="5"/>
        <v>0.18910185462603896</v>
      </c>
      <c r="O69" s="22">
        <f t="shared" si="6"/>
        <v>0.8931204291497975</v>
      </c>
      <c r="P69" s="18">
        <f t="shared" si="7"/>
        <v>0.18033586353963313</v>
      </c>
      <c r="Q69" s="22">
        <f t="shared" si="8"/>
        <v>0.8931204291497975</v>
      </c>
      <c r="R69" s="22">
        <f>INDEX(NREL_rooftop_potential!$D$3:$D$51, MATCH($A69, NREL_rooftop_potential!$A$3:$A$51, 0))</f>
        <v>3.3</v>
      </c>
      <c r="S69" s="22">
        <f t="shared" si="9"/>
        <v>2748.9</v>
      </c>
      <c r="T69" s="22">
        <f t="shared" si="10"/>
        <v>431.52136585883409</v>
      </c>
      <c r="U69" s="22">
        <f t="shared" si="11"/>
        <v>408.26758414116586</v>
      </c>
    </row>
    <row r="70" spans="1:21" x14ac:dyDescent="0.45">
      <c r="A70" s="4" t="s">
        <v>191</v>
      </c>
      <c r="B70" s="22">
        <f>SUMIFS(EIA_861M_Net_Metering!$H$5:$H$1744, EIA_861M_Net_Metering!$C$5:$C$1744, $A70, EIA_861M_Net_Metering!$A$5:$A$1744, $B$7, EIA_861M_Net_Metering!$B$5:$B$1744, $B$8, EIA_861M_Net_Metering!$G$5:$G$1744, INDEX(Keys!$C:$C, MATCH("ac_capacity_type", Keys!$B:$B, 0))) + $B$9 * SUMIFS(EIA_861M_Net_Metering!$H$5:$H$1744, EIA_861M_Net_Metering!$C$5:$C$1744, $A70, EIA_861M_Net_Metering!$A$5:$A$1744, $B$7, EIA_861M_Net_Metering!$B$5:$B$1744, $B$8, EIA_861M_Net_Metering!$G$5:$G$1744, INDEX(Keys!$C:$C, MATCH("dc_capacity_type", Keys!$B:$B, 0)))</f>
        <v>153.28599999999997</v>
      </c>
      <c r="C70" s="22">
        <f>SUMIFS(EIA_861M_Net_Metering!$I$5:$I$1744, EIA_861M_Net_Metering!$C$5:$C$1744, $A70, EIA_861M_Net_Metering!$A$5:$A$1744, $B$7, EIA_861M_Net_Metering!$B$5:$B$1744, $B$8, EIA_861M_Net_Metering!$G$5:$G$1744, INDEX(Keys!$C:$C, MATCH("ac_capacity_type", Keys!$B:$B, 0))) + $B$9 * SUMIFS(EIA_861M_Net_Metering!$I$5:$I$1744, EIA_861M_Net_Metering!$C$5:$C$1744, $A70, EIA_861M_Net_Metering!$A$5:$A$1744, $B$7, EIA_861M_Net_Metering!$B$5:$B$1744, $B$8, EIA_861M_Net_Metering!$G$5:$G$1744, INDEX(Keys!$C:$C, MATCH("dc_capacity_type", Keys!$B:$B, 0)))</f>
        <v>147.34800000000001</v>
      </c>
      <c r="D70" s="22">
        <f>SUMIFS(EIA_861M_Net_Metering!$J$5:$J$1744, EIA_861M_Net_Metering!$C$5:$C$1744, $A70, EIA_861M_Net_Metering!$A$5:$A$1744, $B$7, EIA_861M_Net_Metering!$B$5:$B$1744, $B$8, EIA_861M_Net_Metering!$G$5:$G$1744, INDEX(Keys!$C:$C, MATCH("ac_capacity_type", Keys!$B:$B, 0))) + $B$9 * SUMIFS(EIA_861M_Net_Metering!$J$5:$J$1744, EIA_861M_Net_Metering!$C$5:$C$1744, $A70, EIA_861M_Net_Metering!$A$5:$A$1744, $B$7, EIA_861M_Net_Metering!$B$5:$B$1744, $B$8, EIA_861M_Net_Metering!$G$5:$G$1744, INDEX(Keys!$C:$C, MATCH("dc_capacity_type", Keys!$B:$B, 0)))</f>
        <v>33.67</v>
      </c>
      <c r="E70" s="22">
        <f>SUMIFS(EIA_861_Net_Metering_2023!$G$4:$G$1033, EIA_861_Net_Metering_2023!$B$4:$B$1033, $A70, EIA_861_Net_Metering_2023!$F$4:$F$1033, INDEX(Keys!$C:$C, MATCH("ac_capacity_type", Keys!$B:$B, 0))) + $B$9 * SUMIFS(EIA_861_Net_Metering_2023!$G$4:$G$1033, EIA_861_Net_Metering_2023!$B$4:$B$1033, $A70, EIA_861_Net_Metering_2023!$F$4:$F$1033, INDEX(Keys!$C:$C, MATCH("dc_capacity_type", Keys!$B:$B, 0)))</f>
        <v>166.37724799999995</v>
      </c>
      <c r="F70" s="22">
        <f>SUMIFS(EIA_861_Net_Metering_2023!$H$4:$H$1033, EIA_861_Net_Metering_2023!$B$4:$B$1033, $A70, EIA_861_Net_Metering_2023!$F$4:$F$1033, INDEX(Keys!$C:$C, MATCH("ac_capacity_type", Keys!$B:$B, 0))) + $B$9 * SUMIFS(EIA_861_Net_Metering_2023!$H$4:$H$1033, EIA_861_Net_Metering_2023!$B$4:$B$1033, $A70, EIA_861_Net_Metering_2023!$F$4:$F$1033, INDEX(Keys!$C:$C, MATCH("dc_capacity_type", Keys!$B:$B, 0))) + SUMIFS(EIA_861_Net_Metering_2023!$I$4:$I$1033, EIA_861_Net_Metering_2023!$B$4:$B$1033, $A70, EIA_861_Net_Metering_2023!$F$4:$F$1033, INDEX(Keys!$C:$C, MATCH("ac_capacity_type", Keys!$B:$B, 0))) + $B$9 * SUMIFS(EIA_861_Net_Metering_2023!$I$4:$I$1033, EIA_861_Net_Metering_2023!$B$4:$B$1033, $A70, EIA_861_Net_Metering_2023!$F$4:$F$1033, INDEX(Keys!$C:$C, MATCH("dc_capacity_type", Keys!$B:$B, 0)))</f>
        <v>179.04351900000003</v>
      </c>
      <c r="G70" s="22">
        <f>SUMIFS(EIA_861_NonNM_Distributed_2023!$K$3:$K$518, EIA_861_NonNM_Distributed_2023!$B$3:$B$518, $A70, EIA_861_NonNM_Distributed_2023!$J$3:$J$518, INDEX(Keys!$C:$C, MATCH("ac_capacity_type", Keys!$B:$B, 0))) + $B$9 * SUMIFS(EIA_861_NonNM_Distributed_2023!$K$3:$K$518, EIA_861_NonNM_Distributed_2023!$B$3:$B$518, $A70, EIA_861_NonNM_Distributed_2023!$J$3:$J$518, INDEX(Keys!$C:$C, MATCH("dc_capacity_type", Keys!$B:$B, 0)))</f>
        <v>0.129</v>
      </c>
      <c r="H70" s="22">
        <f>SUMIFS(EIA_861_NonNM_Distributed_2023!$L$3:$L$518, EIA_861_NonNM_Distributed_2023!$B$3:$B$518, $A70, EIA_861_NonNM_Distributed_2023!$J$3:$J$518, INDEX(Keys!$C:$C, MATCH("ac_capacity_type", Keys!$B:$B, 0))) + $B$9 * SUMIFS(EIA_861_NonNM_Distributed_2023!$L$3:$L$518, EIA_861_NonNM_Distributed_2023!$B$3:$B$518, $A70, EIA_861_NonNM_Distributed_2023!$J$3:$J$518, INDEX(Keys!$C:$C, MATCH("dc_capacity_type", Keys!$B:$B, 0))) + SUMIFS(EIA_861_NonNM_Distributed_2023!$M$3:$M$518, EIA_861_NonNM_Distributed_2023!$B$3:$B$518, $A70, EIA_861_NonNM_Distributed_2023!$J$3:$J$518, INDEX(Keys!$C:$C, MATCH("ac_capacity_type", Keys!$B:$B, 0))) + $B$9 * SUMIFS(EIA_861_NonNM_Distributed_2023!$M$3:$M$518, EIA_861_NonNM_Distributed_2023!$B$3:$B$518, $A70, EIA_861_NonNM_Distributed_2023!$J$3:$J$518, INDEX(Keys!$C:$C, MATCH("dc_capacity_type", Keys!$B:$B, 0)))</f>
        <v>7.0000000000000001E-3</v>
      </c>
      <c r="I70" s="23">
        <f t="shared" si="2"/>
        <v>1.0007753463983249</v>
      </c>
      <c r="J70" s="23">
        <f t="shared" si="3"/>
        <v>1.0000390966399628</v>
      </c>
      <c r="K70" s="22">
        <f t="shared" si="4"/>
        <v>153.40484974801359</v>
      </c>
      <c r="L70" s="22">
        <f>SUMIFS(EIA_DPV_generation_2024!$G:$G, EIA_DPV_generation_2024!$B:$B, $A70, EIA_DPV_generation_2024!$A:$A, $B$17, EIA_DPV_generation_2024!$D:$D, $B$18)</f>
        <v>239.6482</v>
      </c>
      <c r="M70" s="22">
        <f>SUMIFS(EIA_DPV_generation_2024!$G:$G, EIA_DPV_generation_2024!$B:$B, $A70, EIA_DPV_generation_2024!$A:$A, $B$17, EIA_DPV_generation_2024!$D:$D, $B$19) + SUMIFS(EIA_DPV_generation_2024!$G:$G, EIA_DPV_generation_2024!$B:$B, $A70, EIA_DPV_generation_2024!$A:$A, $B$17, EIA_DPV_generation_2024!$D:$D, $B$20)</f>
        <v>268.66865999999999</v>
      </c>
      <c r="N70" s="18">
        <f t="shared" si="5"/>
        <v>0.17833269614069192</v>
      </c>
      <c r="O70" s="22">
        <f t="shared" si="6"/>
        <v>181.02507719557281</v>
      </c>
      <c r="P70" s="18">
        <f t="shared" si="7"/>
        <v>0.16942369991661271</v>
      </c>
      <c r="Q70" s="22">
        <f t="shared" si="8"/>
        <v>181.02507719557281</v>
      </c>
      <c r="R70" s="22">
        <f>INDEX(NREL_rooftop_potential!$D$3:$D$51, MATCH($A70, NREL_rooftop_potential!$A$3:$A$51, 0))</f>
        <v>46.8</v>
      </c>
      <c r="S70" s="22">
        <f t="shared" si="9"/>
        <v>38984.400000000001</v>
      </c>
      <c r="T70" s="22">
        <f t="shared" si="10"/>
        <v>5463.0606841533354</v>
      </c>
      <c r="U70" s="22">
        <f t="shared" si="11"/>
        <v>6446.6735158466654</v>
      </c>
    </row>
    <row r="71" spans="1:21" x14ac:dyDescent="0.45">
      <c r="A71" s="4" t="s">
        <v>194</v>
      </c>
      <c r="B71" s="22">
        <f>SUMIFS(EIA_861M_Net_Metering!$H$5:$H$1744, EIA_861M_Net_Metering!$C$5:$C$1744, $A71, EIA_861M_Net_Metering!$A$5:$A$1744, $B$7, EIA_861M_Net_Metering!$B$5:$B$1744, $B$8, EIA_861M_Net_Metering!$G$5:$G$1744, INDEX(Keys!$C:$C, MATCH("ac_capacity_type", Keys!$B:$B, 0))) + $B$9 * SUMIFS(EIA_861M_Net_Metering!$H$5:$H$1744, EIA_861M_Net_Metering!$C$5:$C$1744, $A71, EIA_861M_Net_Metering!$A$5:$A$1744, $B$7, EIA_861M_Net_Metering!$B$5:$B$1744, $B$8, EIA_861M_Net_Metering!$G$5:$G$1744, INDEX(Keys!$C:$C, MATCH("dc_capacity_type", Keys!$B:$B, 0)))</f>
        <v>91.544862000000023</v>
      </c>
      <c r="C71" s="22">
        <f>SUMIFS(EIA_861M_Net_Metering!$I$5:$I$1744, EIA_861M_Net_Metering!$C$5:$C$1744, $A71, EIA_861M_Net_Metering!$A$5:$A$1744, $B$7, EIA_861M_Net_Metering!$B$5:$B$1744, $B$8, EIA_861M_Net_Metering!$G$5:$G$1744, INDEX(Keys!$C:$C, MATCH("ac_capacity_type", Keys!$B:$B, 0))) + $B$9 * SUMIFS(EIA_861M_Net_Metering!$I$5:$I$1744, EIA_861M_Net_Metering!$C$5:$C$1744, $A71, EIA_861M_Net_Metering!$A$5:$A$1744, $B$7, EIA_861M_Net_Metering!$B$5:$B$1744, $B$8, EIA_861M_Net_Metering!$G$5:$G$1744, INDEX(Keys!$C:$C, MATCH("dc_capacity_type", Keys!$B:$B, 0)))</f>
        <v>13.877158999999999</v>
      </c>
      <c r="D71" s="22">
        <f>SUMIFS(EIA_861M_Net_Metering!$J$5:$J$1744, EIA_861M_Net_Metering!$C$5:$C$1744, $A71, EIA_861M_Net_Metering!$A$5:$A$1744, $B$7, EIA_861M_Net_Metering!$B$5:$B$1744, $B$8, EIA_861M_Net_Metering!$G$5:$G$1744, INDEX(Keys!$C:$C, MATCH("ac_capacity_type", Keys!$B:$B, 0))) + $B$9 * SUMIFS(EIA_861M_Net_Metering!$J$5:$J$1744, EIA_861M_Net_Metering!$C$5:$C$1744, $A71, EIA_861M_Net_Metering!$A$5:$A$1744, $B$7, EIA_861M_Net_Metering!$B$5:$B$1744, $B$8, EIA_861M_Net_Metering!$G$5:$G$1744, INDEX(Keys!$C:$C, MATCH("dc_capacity_type", Keys!$B:$B, 0)))</f>
        <v>1.351</v>
      </c>
      <c r="E71" s="22">
        <f>SUMIFS(EIA_861_Net_Metering_2023!$G$4:$G$1033, EIA_861_Net_Metering_2023!$B$4:$B$1033, $A71, EIA_861_Net_Metering_2023!$F$4:$F$1033, INDEX(Keys!$C:$C, MATCH("ac_capacity_type", Keys!$B:$B, 0))) + $B$9 * SUMIFS(EIA_861_Net_Metering_2023!$G$4:$G$1033, EIA_861_Net_Metering_2023!$B$4:$B$1033, $A71, EIA_861_Net_Metering_2023!$F$4:$F$1033, INDEX(Keys!$C:$C, MATCH("dc_capacity_type", Keys!$B:$B, 0)))</f>
        <v>95.627892999999986</v>
      </c>
      <c r="F71" s="22">
        <f>SUMIFS(EIA_861_Net_Metering_2023!$H$4:$H$1033, EIA_861_Net_Metering_2023!$B$4:$B$1033, $A71, EIA_861_Net_Metering_2023!$F$4:$F$1033, INDEX(Keys!$C:$C, MATCH("ac_capacity_type", Keys!$B:$B, 0))) + $B$9 * SUMIFS(EIA_861_Net_Metering_2023!$H$4:$H$1033, EIA_861_Net_Metering_2023!$B$4:$B$1033, $A71, EIA_861_Net_Metering_2023!$F$4:$F$1033, INDEX(Keys!$C:$C, MATCH("dc_capacity_type", Keys!$B:$B, 0))) + SUMIFS(EIA_861_Net_Metering_2023!$I$4:$I$1033, EIA_861_Net_Metering_2023!$B$4:$B$1033, $A71, EIA_861_Net_Metering_2023!$F$4:$F$1033, INDEX(Keys!$C:$C, MATCH("ac_capacity_type", Keys!$B:$B, 0))) + $B$9 * SUMIFS(EIA_861_Net_Metering_2023!$I$4:$I$1033, EIA_861_Net_Metering_2023!$B$4:$B$1033, $A71, EIA_861_Net_Metering_2023!$F$4:$F$1033, INDEX(Keys!$C:$C, MATCH("dc_capacity_type", Keys!$B:$B, 0)))</f>
        <v>14.216154</v>
      </c>
      <c r="G71" s="22">
        <f>SUMIFS(EIA_861_NonNM_Distributed_2023!$K$3:$K$518, EIA_861_NonNM_Distributed_2023!$B$3:$B$518, $A71, EIA_861_NonNM_Distributed_2023!$J$3:$J$518, INDEX(Keys!$C:$C, MATCH("ac_capacity_type", Keys!$B:$B, 0))) + $B$9 * SUMIFS(EIA_861_NonNM_Distributed_2023!$K$3:$K$518, EIA_861_NonNM_Distributed_2023!$B$3:$B$518, $A71, EIA_861_NonNM_Distributed_2023!$J$3:$J$518, INDEX(Keys!$C:$C, MATCH("dc_capacity_type", Keys!$B:$B, 0)))</f>
        <v>1.7000000000000001E-2</v>
      </c>
      <c r="H71" s="22">
        <f>SUMIFS(EIA_861_NonNM_Distributed_2023!$L$3:$L$518, EIA_861_NonNM_Distributed_2023!$B$3:$B$518, $A71, EIA_861_NonNM_Distributed_2023!$J$3:$J$518, INDEX(Keys!$C:$C, MATCH("ac_capacity_type", Keys!$B:$B, 0))) + $B$9 * SUMIFS(EIA_861_NonNM_Distributed_2023!$L$3:$L$518, EIA_861_NonNM_Distributed_2023!$B$3:$B$518, $A71, EIA_861_NonNM_Distributed_2023!$J$3:$J$518, INDEX(Keys!$C:$C, MATCH("dc_capacity_type", Keys!$B:$B, 0))) + SUMIFS(EIA_861_NonNM_Distributed_2023!$M$3:$M$518, EIA_861_NonNM_Distributed_2023!$B$3:$B$518, $A71, EIA_861_NonNM_Distributed_2023!$J$3:$J$518, INDEX(Keys!$C:$C, MATCH("ac_capacity_type", Keys!$B:$B, 0))) + $B$9 * SUMIFS(EIA_861_NonNM_Distributed_2023!$M$3:$M$518, EIA_861_NonNM_Distributed_2023!$B$3:$B$518, $A71, EIA_861_NonNM_Distributed_2023!$J$3:$J$518, INDEX(Keys!$C:$C, MATCH("dc_capacity_type", Keys!$B:$B, 0)))</f>
        <v>1.1639999999999999</v>
      </c>
      <c r="I71" s="23">
        <f t="shared" si="2"/>
        <v>1.0001777723995235</v>
      </c>
      <c r="J71" s="23">
        <f t="shared" si="3"/>
        <v>1.0818786853321933</v>
      </c>
      <c r="K71" s="22">
        <f t="shared" si="4"/>
        <v>91.561136149781817</v>
      </c>
      <c r="L71" s="22">
        <f>SUMIFS(EIA_DPV_generation_2024!$G:$G, EIA_DPV_generation_2024!$B:$B, $A71, EIA_DPV_generation_2024!$A:$A, $B$17, EIA_DPV_generation_2024!$D:$D, $B$18)</f>
        <v>195.93395000000001</v>
      </c>
      <c r="M71" s="22">
        <f>SUMIFS(EIA_DPV_generation_2024!$G:$G, EIA_DPV_generation_2024!$B:$B, $A71, EIA_DPV_generation_2024!$A:$A, $B$17, EIA_DPV_generation_2024!$D:$D, $B$19) + SUMIFS(EIA_DPV_generation_2024!$G:$G, EIA_DPV_generation_2024!$B:$B, $A71, EIA_DPV_generation_2024!$A:$A, $B$17, EIA_DPV_generation_2024!$D:$D, $B$20)</f>
        <v>32.767809999999997</v>
      </c>
      <c r="N71" s="18">
        <f t="shared" si="5"/>
        <v>0.24428365800111024</v>
      </c>
      <c r="O71" s="22">
        <f t="shared" si="6"/>
        <v>16.475020638949605</v>
      </c>
      <c r="P71" s="18">
        <f t="shared" si="7"/>
        <v>0.22704782360425413</v>
      </c>
      <c r="Q71" s="22">
        <f t="shared" si="8"/>
        <v>16.475020638949605</v>
      </c>
      <c r="R71" s="22">
        <f>INDEX(NREL_rooftop_potential!$D$3:$D$51, MATCH($A71, NREL_rooftop_potential!$A$3:$A$51, 0))</f>
        <v>19.3</v>
      </c>
      <c r="S71" s="22">
        <f t="shared" si="9"/>
        <v>16076.9</v>
      </c>
      <c r="T71" s="22">
        <f t="shared" si="10"/>
        <v>4162.5127000125676</v>
      </c>
      <c r="U71" s="22">
        <f t="shared" si="11"/>
        <v>748.98024998743222</v>
      </c>
    </row>
    <row r="72" spans="1:21" x14ac:dyDescent="0.45">
      <c r="A72" s="4" t="s">
        <v>197</v>
      </c>
      <c r="B72" s="22">
        <f>SUMIFS(EIA_861M_Net_Metering!$H$5:$H$1744, EIA_861M_Net_Metering!$C$5:$C$1744, $A72, EIA_861M_Net_Metering!$A$5:$A$1744, $B$7, EIA_861M_Net_Metering!$B$5:$B$1744, $B$8, EIA_861M_Net_Metering!$G$5:$G$1744, INDEX(Keys!$C:$C, MATCH("ac_capacity_type", Keys!$B:$B, 0))) + $B$9 * SUMIFS(EIA_861M_Net_Metering!$H$5:$H$1744, EIA_861M_Net_Metering!$C$5:$C$1744, $A72, EIA_861M_Net_Metering!$A$5:$A$1744, $B$7, EIA_861M_Net_Metering!$B$5:$B$1744, $B$8, EIA_861M_Net_Metering!$G$5:$G$1744, INDEX(Keys!$C:$C, MATCH("dc_capacity_type", Keys!$B:$B, 0)))</f>
        <v>284.87546599999996</v>
      </c>
      <c r="C72" s="22">
        <f>SUMIFS(EIA_861M_Net_Metering!$I$5:$I$1744, EIA_861M_Net_Metering!$C$5:$C$1744, $A72, EIA_861M_Net_Metering!$A$5:$A$1744, $B$7, EIA_861M_Net_Metering!$B$5:$B$1744, $B$8, EIA_861M_Net_Metering!$G$5:$G$1744, INDEX(Keys!$C:$C, MATCH("ac_capacity_type", Keys!$B:$B, 0))) + $B$9 * SUMIFS(EIA_861M_Net_Metering!$I$5:$I$1744, EIA_861M_Net_Metering!$C$5:$C$1744, $A72, EIA_861M_Net_Metering!$A$5:$A$1744, $B$7, EIA_861M_Net_Metering!$B$5:$B$1744, $B$8, EIA_861M_Net_Metering!$G$5:$G$1744, INDEX(Keys!$C:$C, MATCH("dc_capacity_type", Keys!$B:$B, 0)))</f>
        <v>88.310601999999989</v>
      </c>
      <c r="D72" s="22">
        <f>SUMIFS(EIA_861M_Net_Metering!$J$5:$J$1744, EIA_861M_Net_Metering!$C$5:$C$1744, $A72, EIA_861M_Net_Metering!$A$5:$A$1744, $B$7, EIA_861M_Net_Metering!$B$5:$B$1744, $B$8, EIA_861M_Net_Metering!$G$5:$G$1744, INDEX(Keys!$C:$C, MATCH("ac_capacity_type", Keys!$B:$B, 0))) + $B$9 * SUMIFS(EIA_861M_Net_Metering!$J$5:$J$1744, EIA_861M_Net_Metering!$C$5:$C$1744, $A72, EIA_861M_Net_Metering!$A$5:$A$1744, $B$7, EIA_861M_Net_Metering!$B$5:$B$1744, $B$8, EIA_861M_Net_Metering!$G$5:$G$1744, INDEX(Keys!$C:$C, MATCH("dc_capacity_type", Keys!$B:$B, 0)))</f>
        <v>16.019423</v>
      </c>
      <c r="E72" s="22">
        <f>SUMIFS(EIA_861_Net_Metering_2023!$G$4:$G$1033, EIA_861_Net_Metering_2023!$B$4:$B$1033, $A72, EIA_861_Net_Metering_2023!$F$4:$F$1033, INDEX(Keys!$C:$C, MATCH("ac_capacity_type", Keys!$B:$B, 0))) + $B$9 * SUMIFS(EIA_861_Net_Metering_2023!$G$4:$G$1033, EIA_861_Net_Metering_2023!$B$4:$B$1033, $A72, EIA_861_Net_Metering_2023!$F$4:$F$1033, INDEX(Keys!$C:$C, MATCH("dc_capacity_type", Keys!$B:$B, 0)))</f>
        <v>281.03439700000001</v>
      </c>
      <c r="F72" s="22">
        <f>SUMIFS(EIA_861_Net_Metering_2023!$H$4:$H$1033, EIA_861_Net_Metering_2023!$B$4:$B$1033, $A72, EIA_861_Net_Metering_2023!$F$4:$F$1033, INDEX(Keys!$C:$C, MATCH("ac_capacity_type", Keys!$B:$B, 0))) + $B$9 * SUMIFS(EIA_861_Net_Metering_2023!$H$4:$H$1033, EIA_861_Net_Metering_2023!$B$4:$B$1033, $A72, EIA_861_Net_Metering_2023!$F$4:$F$1033, INDEX(Keys!$C:$C, MATCH("dc_capacity_type", Keys!$B:$B, 0))) + SUMIFS(EIA_861_Net_Metering_2023!$I$4:$I$1033, EIA_861_Net_Metering_2023!$B$4:$B$1033, $A72, EIA_861_Net_Metering_2023!$F$4:$F$1033, INDEX(Keys!$C:$C, MATCH("ac_capacity_type", Keys!$B:$B, 0))) + $B$9 * SUMIFS(EIA_861_Net_Metering_2023!$I$4:$I$1033, EIA_861_Net_Metering_2023!$B$4:$B$1033, $A72, EIA_861_Net_Metering_2023!$F$4:$F$1033, INDEX(Keys!$C:$C, MATCH("dc_capacity_type", Keys!$B:$B, 0)))</f>
        <v>100.553664</v>
      </c>
      <c r="G72" s="22">
        <f>SUMIFS(EIA_861_NonNM_Distributed_2023!$K$3:$K$518, EIA_861_NonNM_Distributed_2023!$B$3:$B$518, $A72, EIA_861_NonNM_Distributed_2023!$J$3:$J$518, INDEX(Keys!$C:$C, MATCH("ac_capacity_type", Keys!$B:$B, 0))) + $B$9 * SUMIFS(EIA_861_NonNM_Distributed_2023!$K$3:$K$518, EIA_861_NonNM_Distributed_2023!$B$3:$B$518, $A72, EIA_861_NonNM_Distributed_2023!$J$3:$J$518, INDEX(Keys!$C:$C, MATCH("dc_capacity_type", Keys!$B:$B, 0)))</f>
        <v>8.0085999999999995</v>
      </c>
      <c r="H72" s="22">
        <f>SUMIFS(EIA_861_NonNM_Distributed_2023!$L$3:$L$518, EIA_861_NonNM_Distributed_2023!$B$3:$B$518, $A72, EIA_861_NonNM_Distributed_2023!$J$3:$J$518, INDEX(Keys!$C:$C, MATCH("ac_capacity_type", Keys!$B:$B, 0))) + $B$9 * SUMIFS(EIA_861_NonNM_Distributed_2023!$L$3:$L$518, EIA_861_NonNM_Distributed_2023!$B$3:$B$518, $A72, EIA_861_NonNM_Distributed_2023!$J$3:$J$518, INDEX(Keys!$C:$C, MATCH("dc_capacity_type", Keys!$B:$B, 0))) + SUMIFS(EIA_861_NonNM_Distributed_2023!$M$3:$M$518, EIA_861_NonNM_Distributed_2023!$B$3:$B$518, $A72, EIA_861_NonNM_Distributed_2023!$J$3:$J$518, INDEX(Keys!$C:$C, MATCH("ac_capacity_type", Keys!$B:$B, 0))) + $B$9 * SUMIFS(EIA_861_NonNM_Distributed_2023!$M$3:$M$518, EIA_861_NonNM_Distributed_2023!$B$3:$B$518, $A72, EIA_861_NonNM_Distributed_2023!$J$3:$J$518, INDEX(Keys!$C:$C, MATCH("dc_capacity_type", Keys!$B:$B, 0)))</f>
        <v>13.894562000000001</v>
      </c>
      <c r="I72" s="23">
        <f t="shared" si="2"/>
        <v>1.0284968675916208</v>
      </c>
      <c r="J72" s="23">
        <f t="shared" si="3"/>
        <v>1.1381805639623435</v>
      </c>
      <c r="K72" s="22">
        <f t="shared" si="4"/>
        <v>292.99352443470326</v>
      </c>
      <c r="L72" s="22">
        <f>SUMIFS(EIA_DPV_generation_2024!$G:$G, EIA_DPV_generation_2024!$B:$B, $A72, EIA_DPV_generation_2024!$A:$A, $B$17, EIA_DPV_generation_2024!$D:$D, $B$18)</f>
        <v>445.36126000000002</v>
      </c>
      <c r="M72" s="22">
        <f>SUMIFS(EIA_DPV_generation_2024!$G:$G, EIA_DPV_generation_2024!$B:$B, $A72, EIA_DPV_generation_2024!$A:$A, $B$17, EIA_DPV_generation_2024!$D:$D, $B$19) + SUMIFS(EIA_DPV_generation_2024!$G:$G, EIA_DPV_generation_2024!$B:$B, $A72, EIA_DPV_generation_2024!$A:$A, $B$17, EIA_DPV_generation_2024!$D:$D, $B$20)</f>
        <v>172.98721</v>
      </c>
      <c r="N72" s="18">
        <f t="shared" si="5"/>
        <v>0.17352030759761236</v>
      </c>
      <c r="O72" s="22">
        <f t="shared" si="6"/>
        <v>118.74640669270538</v>
      </c>
      <c r="P72" s="18">
        <f t="shared" si="7"/>
        <v>0.16629891338884253</v>
      </c>
      <c r="Q72" s="22">
        <f t="shared" si="8"/>
        <v>118.74640669270538</v>
      </c>
      <c r="R72" s="22">
        <f>INDEX(NREL_rooftop_potential!$D$3:$D$51, MATCH($A72, NREL_rooftop_potential!$A$3:$A$51, 0))</f>
        <v>14.1</v>
      </c>
      <c r="S72" s="22">
        <f t="shared" si="9"/>
        <v>11745.3</v>
      </c>
      <c r="T72" s="22">
        <f t="shared" si="10"/>
        <v>2553.3500783326822</v>
      </c>
      <c r="U72" s="22">
        <f t="shared" si="11"/>
        <v>1034.8390716673175</v>
      </c>
    </row>
    <row r="73" spans="1:21" x14ac:dyDescent="0.45">
      <c r="A73" s="4" t="s">
        <v>200</v>
      </c>
      <c r="B73" s="22">
        <f>SUMIFS(EIA_861M_Net_Metering!$H$5:$H$1744, EIA_861M_Net_Metering!$C$5:$C$1744, $A73, EIA_861M_Net_Metering!$A$5:$A$1744, $B$7, EIA_861M_Net_Metering!$B$5:$B$1744, $B$8, EIA_861M_Net_Metering!$G$5:$G$1744, INDEX(Keys!$C:$C, MATCH("ac_capacity_type", Keys!$B:$B, 0))) + $B$9 * SUMIFS(EIA_861M_Net_Metering!$H$5:$H$1744, EIA_861M_Net_Metering!$C$5:$C$1744, $A73, EIA_861M_Net_Metering!$A$5:$A$1744, $B$7, EIA_861M_Net_Metering!$B$5:$B$1744, $B$8, EIA_861M_Net_Metering!$G$5:$G$1744, INDEX(Keys!$C:$C, MATCH("dc_capacity_type", Keys!$B:$B, 0)))</f>
        <v>595.63099999999997</v>
      </c>
      <c r="C73" s="22">
        <f>SUMIFS(EIA_861M_Net_Metering!$I$5:$I$1744, EIA_861M_Net_Metering!$C$5:$C$1744, $A73, EIA_861M_Net_Metering!$A$5:$A$1744, $B$7, EIA_861M_Net_Metering!$B$5:$B$1744, $B$8, EIA_861M_Net_Metering!$G$5:$G$1744, INDEX(Keys!$C:$C, MATCH("ac_capacity_type", Keys!$B:$B, 0))) + $B$9 * SUMIFS(EIA_861M_Net_Metering!$I$5:$I$1744, EIA_861M_Net_Metering!$C$5:$C$1744, $A73, EIA_861M_Net_Metering!$A$5:$A$1744, $B$7, EIA_861M_Net_Metering!$B$5:$B$1744, $B$8, EIA_861M_Net_Metering!$G$5:$G$1744, INDEX(Keys!$C:$C, MATCH("dc_capacity_type", Keys!$B:$B, 0)))</f>
        <v>229.95899999999997</v>
      </c>
      <c r="D73" s="22">
        <f>SUMIFS(EIA_861M_Net_Metering!$J$5:$J$1744, EIA_861M_Net_Metering!$C$5:$C$1744, $A73, EIA_861M_Net_Metering!$A$5:$A$1744, $B$7, EIA_861M_Net_Metering!$B$5:$B$1744, $B$8, EIA_861M_Net_Metering!$G$5:$G$1744, INDEX(Keys!$C:$C, MATCH("ac_capacity_type", Keys!$B:$B, 0))) + $B$9 * SUMIFS(EIA_861M_Net_Metering!$J$5:$J$1744, EIA_861M_Net_Metering!$C$5:$C$1744, $A73, EIA_861M_Net_Metering!$A$5:$A$1744, $B$7, EIA_861M_Net_Metering!$B$5:$B$1744, $B$8, EIA_861M_Net_Metering!$G$5:$G$1744, INDEX(Keys!$C:$C, MATCH("dc_capacity_type", Keys!$B:$B, 0)))</f>
        <v>70.846000000000004</v>
      </c>
      <c r="E73" s="22">
        <f>SUMIFS(EIA_861_Net_Metering_2023!$G$4:$G$1033, EIA_861_Net_Metering_2023!$B$4:$B$1033, $A73, EIA_861_Net_Metering_2023!$F$4:$F$1033, INDEX(Keys!$C:$C, MATCH("ac_capacity_type", Keys!$B:$B, 0))) + $B$9 * SUMIFS(EIA_861_Net_Metering_2023!$G$4:$G$1033, EIA_861_Net_Metering_2023!$B$4:$B$1033, $A73, EIA_861_Net_Metering_2023!$F$4:$F$1033, INDEX(Keys!$C:$C, MATCH("dc_capacity_type", Keys!$B:$B, 0)))</f>
        <v>547.28386399999988</v>
      </c>
      <c r="F73" s="22">
        <f>SUMIFS(EIA_861_Net_Metering_2023!$H$4:$H$1033, EIA_861_Net_Metering_2023!$B$4:$B$1033, $A73, EIA_861_Net_Metering_2023!$F$4:$F$1033, INDEX(Keys!$C:$C, MATCH("ac_capacity_type", Keys!$B:$B, 0))) + $B$9 * SUMIFS(EIA_861_Net_Metering_2023!$H$4:$H$1033, EIA_861_Net_Metering_2023!$B$4:$B$1033, $A73, EIA_861_Net_Metering_2023!$F$4:$F$1033, INDEX(Keys!$C:$C, MATCH("dc_capacity_type", Keys!$B:$B, 0))) + SUMIFS(EIA_861_Net_Metering_2023!$I$4:$I$1033, EIA_861_Net_Metering_2023!$B$4:$B$1033, $A73, EIA_861_Net_Metering_2023!$F$4:$F$1033, INDEX(Keys!$C:$C, MATCH("ac_capacity_type", Keys!$B:$B, 0))) + $B$9 * SUMIFS(EIA_861_Net_Metering_2023!$I$4:$I$1033, EIA_861_Net_Metering_2023!$B$4:$B$1033, $A73, EIA_861_Net_Metering_2023!$F$4:$F$1033, INDEX(Keys!$C:$C, MATCH("dc_capacity_type", Keys!$B:$B, 0)))</f>
        <v>275.97859499999993</v>
      </c>
      <c r="G73" s="22">
        <f>SUMIFS(EIA_861_NonNM_Distributed_2023!$K$3:$K$518, EIA_861_NonNM_Distributed_2023!$B$3:$B$518, $A73, EIA_861_NonNM_Distributed_2023!$J$3:$J$518, INDEX(Keys!$C:$C, MATCH("ac_capacity_type", Keys!$B:$B, 0))) + $B$9 * SUMIFS(EIA_861_NonNM_Distributed_2023!$K$3:$K$518, EIA_861_NonNM_Distributed_2023!$B$3:$B$518, $A73, EIA_861_NonNM_Distributed_2023!$J$3:$J$518, INDEX(Keys!$C:$C, MATCH("dc_capacity_type", Keys!$B:$B, 0)))</f>
        <v>0</v>
      </c>
      <c r="H73" s="22">
        <f>SUMIFS(EIA_861_NonNM_Distributed_2023!$L$3:$L$518, EIA_861_NonNM_Distributed_2023!$B$3:$B$518, $A73, EIA_861_NonNM_Distributed_2023!$J$3:$J$518, INDEX(Keys!$C:$C, MATCH("ac_capacity_type", Keys!$B:$B, 0))) + $B$9 * SUMIFS(EIA_861_NonNM_Distributed_2023!$L$3:$L$518, EIA_861_NonNM_Distributed_2023!$B$3:$B$518, $A73, EIA_861_NonNM_Distributed_2023!$J$3:$J$518, INDEX(Keys!$C:$C, MATCH("dc_capacity_type", Keys!$B:$B, 0))) + SUMIFS(EIA_861_NonNM_Distributed_2023!$M$3:$M$518, EIA_861_NonNM_Distributed_2023!$B$3:$B$518, $A73, EIA_861_NonNM_Distributed_2023!$J$3:$J$518, INDEX(Keys!$C:$C, MATCH("ac_capacity_type", Keys!$B:$B, 0))) + $B$9 * SUMIFS(EIA_861_NonNM_Distributed_2023!$M$3:$M$518, EIA_861_NonNM_Distributed_2023!$B$3:$B$518, $A73, EIA_861_NonNM_Distributed_2023!$J$3:$J$518, INDEX(Keys!$C:$C, MATCH("dc_capacity_type", Keys!$B:$B, 0)))</f>
        <v>3.0000000000000001E-3</v>
      </c>
      <c r="I73" s="23">
        <f t="shared" si="2"/>
        <v>1</v>
      </c>
      <c r="J73" s="23">
        <f t="shared" si="3"/>
        <v>1.0000108704082649</v>
      </c>
      <c r="K73" s="22">
        <f t="shared" si="4"/>
        <v>595.63099999999997</v>
      </c>
      <c r="L73" s="22">
        <f>SUMIFS(EIA_DPV_generation_2024!$G:$G, EIA_DPV_generation_2024!$B:$B, $A73, EIA_DPV_generation_2024!$A:$A, $B$17, EIA_DPV_generation_2024!$D:$D, $B$18)</f>
        <v>655.65499999999997</v>
      </c>
      <c r="M73" s="22">
        <f>SUMIFS(EIA_DPV_generation_2024!$G:$G, EIA_DPV_generation_2024!$B:$B, $A73, EIA_DPV_generation_2024!$A:$A, $B$17, EIA_DPV_generation_2024!$D:$D, $B$19) + SUMIFS(EIA_DPV_generation_2024!$G:$G, EIA_DPV_generation_2024!$B:$B, $A73, EIA_DPV_generation_2024!$A:$A, $B$17, EIA_DPV_generation_2024!$D:$D, $B$20)</f>
        <v>318.62137000000001</v>
      </c>
      <c r="N73" s="18">
        <f t="shared" si="5"/>
        <v>0.12565910972937039</v>
      </c>
      <c r="O73" s="22">
        <f t="shared" si="6"/>
        <v>300.80826987315805</v>
      </c>
      <c r="P73" s="18">
        <f t="shared" si="7"/>
        <v>0.12091523456703052</v>
      </c>
      <c r="Q73" s="22">
        <f t="shared" si="8"/>
        <v>300.80826987315805</v>
      </c>
      <c r="R73" s="22">
        <f>INDEX(NREL_rooftop_potential!$D$3:$D$51, MATCH($A73, NREL_rooftop_potential!$A$3:$A$51, 0))</f>
        <v>43.6</v>
      </c>
      <c r="S73" s="22">
        <f t="shared" si="9"/>
        <v>36318.799999999996</v>
      </c>
      <c r="T73" s="22">
        <f t="shared" si="10"/>
        <v>7372.2342252705057</v>
      </c>
      <c r="U73" s="22">
        <f t="shared" si="11"/>
        <v>3723.1591747294929</v>
      </c>
    </row>
    <row r="74" spans="1:21" x14ac:dyDescent="0.45">
      <c r="A74" s="4" t="s">
        <v>203</v>
      </c>
      <c r="B74" s="22">
        <f>SUMIFS(EIA_861M_Net_Metering!$H$5:$H$1744, EIA_861M_Net_Metering!$C$5:$C$1744, $A74, EIA_861M_Net_Metering!$A$5:$A$1744, $B$7, EIA_861M_Net_Metering!$B$5:$B$1744, $B$8, EIA_861M_Net_Metering!$G$5:$G$1744, INDEX(Keys!$C:$C, MATCH("ac_capacity_type", Keys!$B:$B, 0))) + $B$9 * SUMIFS(EIA_861M_Net_Metering!$H$5:$H$1744, EIA_861M_Net_Metering!$C$5:$C$1744, $A74, EIA_861M_Net_Metering!$A$5:$A$1744, $B$7, EIA_861M_Net_Metering!$B$5:$B$1744, $B$8, EIA_861M_Net_Metering!$G$5:$G$1744, INDEX(Keys!$C:$C, MATCH("dc_capacity_type", Keys!$B:$B, 0)))</f>
        <v>105.19999999999999</v>
      </c>
      <c r="C74" s="22">
        <f>SUMIFS(EIA_861M_Net_Metering!$I$5:$I$1744, EIA_861M_Net_Metering!$C$5:$C$1744, $A74, EIA_861M_Net_Metering!$A$5:$A$1744, $B$7, EIA_861M_Net_Metering!$B$5:$B$1744, $B$8, EIA_861M_Net_Metering!$G$5:$G$1744, INDEX(Keys!$C:$C, MATCH("ac_capacity_type", Keys!$B:$B, 0))) + $B$9 * SUMIFS(EIA_861M_Net_Metering!$I$5:$I$1744, EIA_861M_Net_Metering!$C$5:$C$1744, $A74, EIA_861M_Net_Metering!$A$5:$A$1744, $B$7, EIA_861M_Net_Metering!$B$5:$B$1744, $B$8, EIA_861M_Net_Metering!$G$5:$G$1744, INDEX(Keys!$C:$C, MATCH("dc_capacity_type", Keys!$B:$B, 0)))</f>
        <v>315.53399999999999</v>
      </c>
      <c r="D74" s="22">
        <f>SUMIFS(EIA_861M_Net_Metering!$J$5:$J$1744, EIA_861M_Net_Metering!$C$5:$C$1744, $A74, EIA_861M_Net_Metering!$A$5:$A$1744, $B$7, EIA_861M_Net_Metering!$B$5:$B$1744, $B$8, EIA_861M_Net_Metering!$G$5:$G$1744, INDEX(Keys!$C:$C, MATCH("ac_capacity_type", Keys!$B:$B, 0))) + $B$9 * SUMIFS(EIA_861M_Net_Metering!$J$5:$J$1744, EIA_861M_Net_Metering!$C$5:$C$1744, $A74, EIA_861M_Net_Metering!$A$5:$A$1744, $B$7, EIA_861M_Net_Metering!$B$5:$B$1744, $B$8, EIA_861M_Net_Metering!$G$5:$G$1744, INDEX(Keys!$C:$C, MATCH("dc_capacity_type", Keys!$B:$B, 0)))</f>
        <v>5.6040000000000001</v>
      </c>
      <c r="E74" s="22">
        <f>SUMIFS(EIA_861_Net_Metering_2023!$G$4:$G$1033, EIA_861_Net_Metering_2023!$B$4:$B$1033, $A74, EIA_861_Net_Metering_2023!$F$4:$F$1033, INDEX(Keys!$C:$C, MATCH("ac_capacity_type", Keys!$B:$B, 0))) + $B$9 * SUMIFS(EIA_861_Net_Metering_2023!$G$4:$G$1033, EIA_861_Net_Metering_2023!$B$4:$B$1033, $A74, EIA_861_Net_Metering_2023!$F$4:$F$1033, INDEX(Keys!$C:$C, MATCH("dc_capacity_type", Keys!$B:$B, 0)))</f>
        <v>97.956999999999994</v>
      </c>
      <c r="F74" s="22">
        <f>SUMIFS(EIA_861_Net_Metering_2023!$H$4:$H$1033, EIA_861_Net_Metering_2023!$B$4:$B$1033, $A74, EIA_861_Net_Metering_2023!$F$4:$F$1033, INDEX(Keys!$C:$C, MATCH("ac_capacity_type", Keys!$B:$B, 0))) + $B$9 * SUMIFS(EIA_861_Net_Metering_2023!$H$4:$H$1033, EIA_861_Net_Metering_2023!$B$4:$B$1033, $A74, EIA_861_Net_Metering_2023!$F$4:$F$1033, INDEX(Keys!$C:$C, MATCH("dc_capacity_type", Keys!$B:$B, 0))) + SUMIFS(EIA_861_Net_Metering_2023!$I$4:$I$1033, EIA_861_Net_Metering_2023!$B$4:$B$1033, $A74, EIA_861_Net_Metering_2023!$F$4:$F$1033, INDEX(Keys!$C:$C, MATCH("ac_capacity_type", Keys!$B:$B, 0))) + $B$9 * SUMIFS(EIA_861_Net_Metering_2023!$I$4:$I$1033, EIA_861_Net_Metering_2023!$B$4:$B$1033, $A74, EIA_861_Net_Metering_2023!$F$4:$F$1033, INDEX(Keys!$C:$C, MATCH("dc_capacity_type", Keys!$B:$B, 0)))</f>
        <v>315.43899999999996</v>
      </c>
      <c r="G74" s="22">
        <f>SUMIFS(EIA_861_NonNM_Distributed_2023!$K$3:$K$518, EIA_861_NonNM_Distributed_2023!$B$3:$B$518, $A74, EIA_861_NonNM_Distributed_2023!$J$3:$J$518, INDEX(Keys!$C:$C, MATCH("ac_capacity_type", Keys!$B:$B, 0))) + $B$9 * SUMIFS(EIA_861_NonNM_Distributed_2023!$K$3:$K$518, EIA_861_NonNM_Distributed_2023!$B$3:$B$518, $A74, EIA_861_NonNM_Distributed_2023!$J$3:$J$518, INDEX(Keys!$C:$C, MATCH("dc_capacity_type", Keys!$B:$B, 0)))</f>
        <v>46.316000000000003</v>
      </c>
      <c r="H74" s="22">
        <f>SUMIFS(EIA_861_NonNM_Distributed_2023!$L$3:$L$518, EIA_861_NonNM_Distributed_2023!$B$3:$B$518, $A74, EIA_861_NonNM_Distributed_2023!$J$3:$J$518, INDEX(Keys!$C:$C, MATCH("ac_capacity_type", Keys!$B:$B, 0))) + $B$9 * SUMIFS(EIA_861_NonNM_Distributed_2023!$L$3:$L$518, EIA_861_NonNM_Distributed_2023!$B$3:$B$518, $A74, EIA_861_NonNM_Distributed_2023!$J$3:$J$518, INDEX(Keys!$C:$C, MATCH("dc_capacity_type", Keys!$B:$B, 0))) + SUMIFS(EIA_861_NonNM_Distributed_2023!$M$3:$M$518, EIA_861_NonNM_Distributed_2023!$B$3:$B$518, $A74, EIA_861_NonNM_Distributed_2023!$J$3:$J$518, INDEX(Keys!$C:$C, MATCH("ac_capacity_type", Keys!$B:$B, 0))) + $B$9 * SUMIFS(EIA_861_NonNM_Distributed_2023!$M$3:$M$518, EIA_861_NonNM_Distributed_2023!$B$3:$B$518, $A74, EIA_861_NonNM_Distributed_2023!$J$3:$J$518, INDEX(Keys!$C:$C, MATCH("dc_capacity_type", Keys!$B:$B, 0)))</f>
        <v>48.054000000000002</v>
      </c>
      <c r="I74" s="23">
        <f t="shared" si="2"/>
        <v>1.4728197066059598</v>
      </c>
      <c r="J74" s="23">
        <f t="shared" si="3"/>
        <v>1.1523400720900079</v>
      </c>
      <c r="K74" s="22">
        <f t="shared" si="4"/>
        <v>154.94063313494695</v>
      </c>
      <c r="L74" s="22">
        <f>SUMIFS(EIA_DPV_generation_2024!$G:$G, EIA_DPV_generation_2024!$B:$B, $A74, EIA_DPV_generation_2024!$A:$A, $B$17, EIA_DPV_generation_2024!$D:$D, $B$18)</f>
        <v>217.27175</v>
      </c>
      <c r="M74" s="22">
        <f>SUMIFS(EIA_DPV_generation_2024!$G:$G, EIA_DPV_generation_2024!$B:$B, $A74, EIA_DPV_generation_2024!$A:$A, $B$17, EIA_DPV_generation_2024!$D:$D, $B$19) + SUMIFS(EIA_DPV_generation_2024!$G:$G, EIA_DPV_generation_2024!$B:$B, $A74, EIA_DPV_generation_2024!$A:$A, $B$17, EIA_DPV_generation_2024!$D:$D, $B$20)</f>
        <v>64.254279999999994</v>
      </c>
      <c r="N74" s="18">
        <f t="shared" si="5"/>
        <v>0.16007880363837462</v>
      </c>
      <c r="O74" s="22">
        <f t="shared" si="6"/>
        <v>370.06018607084093</v>
      </c>
      <c r="P74" s="18">
        <f t="shared" si="7"/>
        <v>1.9821001411147472E-2</v>
      </c>
      <c r="Q74" s="22">
        <f t="shared" si="8"/>
        <v>45.820953827776307</v>
      </c>
      <c r="R74" s="22">
        <f>INDEX(NREL_rooftop_potential!$D$3:$D$51, MATCH($A74, NREL_rooftop_potential!$A$3:$A$51, 0))</f>
        <v>3.8</v>
      </c>
      <c r="S74" s="22">
        <f t="shared" si="9"/>
        <v>3165.3999999999996</v>
      </c>
      <c r="T74" s="22">
        <f t="shared" si="10"/>
        <v>746.31903565355924</v>
      </c>
      <c r="U74" s="22">
        <f t="shared" si="11"/>
        <v>220.71066434644067</v>
      </c>
    </row>
    <row r="75" spans="1:21" x14ac:dyDescent="0.45">
      <c r="A75" s="4" t="s">
        <v>206</v>
      </c>
      <c r="B75" s="22">
        <f>SUMIFS(EIA_861M_Net_Metering!$H$5:$H$1744, EIA_861M_Net_Metering!$C$5:$C$1744, $A75, EIA_861M_Net_Metering!$A$5:$A$1744, $B$7, EIA_861M_Net_Metering!$B$5:$B$1744, $B$8, EIA_861M_Net_Metering!$G$5:$G$1744, INDEX(Keys!$C:$C, MATCH("ac_capacity_type", Keys!$B:$B, 0))) + $B$9 * SUMIFS(EIA_861M_Net_Metering!$H$5:$H$1744, EIA_861M_Net_Metering!$C$5:$C$1744, $A75, EIA_861M_Net_Metering!$A$5:$A$1744, $B$7, EIA_861M_Net_Metering!$B$5:$B$1744, $B$8, EIA_861M_Net_Metering!$G$5:$G$1744, INDEX(Keys!$C:$C, MATCH("dc_capacity_type", Keys!$B:$B, 0)))</f>
        <v>255.28613900000002</v>
      </c>
      <c r="C75" s="22">
        <f>SUMIFS(EIA_861M_Net_Metering!$I$5:$I$1744, EIA_861M_Net_Metering!$C$5:$C$1744, $A75, EIA_861M_Net_Metering!$A$5:$A$1744, $B$7, EIA_861M_Net_Metering!$B$5:$B$1744, $B$8, EIA_861M_Net_Metering!$G$5:$G$1744, INDEX(Keys!$C:$C, MATCH("ac_capacity_type", Keys!$B:$B, 0))) + $B$9 * SUMIFS(EIA_861M_Net_Metering!$I$5:$I$1744, EIA_861M_Net_Metering!$C$5:$C$1744, $A75, EIA_861M_Net_Metering!$A$5:$A$1744, $B$7, EIA_861M_Net_Metering!$B$5:$B$1744, $B$8, EIA_861M_Net_Metering!$G$5:$G$1744, INDEX(Keys!$C:$C, MATCH("dc_capacity_type", Keys!$B:$B, 0)))</f>
        <v>45.433822000000006</v>
      </c>
      <c r="D75" s="22">
        <f>SUMIFS(EIA_861M_Net_Metering!$J$5:$J$1744, EIA_861M_Net_Metering!$C$5:$C$1744, $A75, EIA_861M_Net_Metering!$A$5:$A$1744, $B$7, EIA_861M_Net_Metering!$B$5:$B$1744, $B$8, EIA_861M_Net_Metering!$G$5:$G$1744, INDEX(Keys!$C:$C, MATCH("ac_capacity_type", Keys!$B:$B, 0))) + $B$9 * SUMIFS(EIA_861M_Net_Metering!$J$5:$J$1744, EIA_861M_Net_Metering!$C$5:$C$1744, $A75, EIA_861M_Net_Metering!$A$5:$A$1744, $B$7, EIA_861M_Net_Metering!$B$5:$B$1744, $B$8, EIA_861M_Net_Metering!$G$5:$G$1744, INDEX(Keys!$C:$C, MATCH("dc_capacity_type", Keys!$B:$B, 0)))</f>
        <v>19.748999999999999</v>
      </c>
      <c r="E75" s="22">
        <f>SUMIFS(EIA_861_Net_Metering_2023!$G$4:$G$1033, EIA_861_Net_Metering_2023!$B$4:$B$1033, $A75, EIA_861_Net_Metering_2023!$F$4:$F$1033, INDEX(Keys!$C:$C, MATCH("ac_capacity_type", Keys!$B:$B, 0))) + $B$9 * SUMIFS(EIA_861_Net_Metering_2023!$G$4:$G$1033, EIA_861_Net_Metering_2023!$B$4:$B$1033, $A75, EIA_861_Net_Metering_2023!$F$4:$F$1033, INDEX(Keys!$C:$C, MATCH("dc_capacity_type", Keys!$B:$B, 0)))</f>
        <v>286.89804700000002</v>
      </c>
      <c r="F75" s="22">
        <f>SUMIFS(EIA_861_Net_Metering_2023!$H$4:$H$1033, EIA_861_Net_Metering_2023!$B$4:$B$1033, $A75, EIA_861_Net_Metering_2023!$F$4:$F$1033, INDEX(Keys!$C:$C, MATCH("ac_capacity_type", Keys!$B:$B, 0))) + $B$9 * SUMIFS(EIA_861_Net_Metering_2023!$H$4:$H$1033, EIA_861_Net_Metering_2023!$B$4:$B$1033, $A75, EIA_861_Net_Metering_2023!$F$4:$F$1033, INDEX(Keys!$C:$C, MATCH("dc_capacity_type", Keys!$B:$B, 0))) + SUMIFS(EIA_861_Net_Metering_2023!$I$4:$I$1033, EIA_861_Net_Metering_2023!$B$4:$B$1033, $A75, EIA_861_Net_Metering_2023!$F$4:$F$1033, INDEX(Keys!$C:$C, MATCH("ac_capacity_type", Keys!$B:$B, 0))) + $B$9 * SUMIFS(EIA_861_Net_Metering_2023!$I$4:$I$1033, EIA_861_Net_Metering_2023!$B$4:$B$1033, $A75, EIA_861_Net_Metering_2023!$F$4:$F$1033, INDEX(Keys!$C:$C, MATCH("dc_capacity_type", Keys!$B:$B, 0)))</f>
        <v>65.348149000000006</v>
      </c>
      <c r="G75" s="22">
        <f>SUMIFS(EIA_861_NonNM_Distributed_2023!$K$3:$K$518, EIA_861_NonNM_Distributed_2023!$B$3:$B$518, $A75, EIA_861_NonNM_Distributed_2023!$J$3:$J$518, INDEX(Keys!$C:$C, MATCH("ac_capacity_type", Keys!$B:$B, 0))) + $B$9 * SUMIFS(EIA_861_NonNM_Distributed_2023!$K$3:$K$518, EIA_861_NonNM_Distributed_2023!$B$3:$B$518, $A75, EIA_861_NonNM_Distributed_2023!$J$3:$J$518, INDEX(Keys!$C:$C, MATCH("dc_capacity_type", Keys!$B:$B, 0)))</f>
        <v>0.26500000000000001</v>
      </c>
      <c r="H75" s="22">
        <f>SUMIFS(EIA_861_NonNM_Distributed_2023!$L$3:$L$518, EIA_861_NonNM_Distributed_2023!$B$3:$B$518, $A75, EIA_861_NonNM_Distributed_2023!$J$3:$J$518, INDEX(Keys!$C:$C, MATCH("ac_capacity_type", Keys!$B:$B, 0))) + $B$9 * SUMIFS(EIA_861_NonNM_Distributed_2023!$L$3:$L$518, EIA_861_NonNM_Distributed_2023!$B$3:$B$518, $A75, EIA_861_NonNM_Distributed_2023!$J$3:$J$518, INDEX(Keys!$C:$C, MATCH("dc_capacity_type", Keys!$B:$B, 0))) + SUMIFS(EIA_861_NonNM_Distributed_2023!$M$3:$M$518, EIA_861_NonNM_Distributed_2023!$B$3:$B$518, $A75, EIA_861_NonNM_Distributed_2023!$J$3:$J$518, INDEX(Keys!$C:$C, MATCH("ac_capacity_type", Keys!$B:$B, 0))) + $B$9 * SUMIFS(EIA_861_NonNM_Distributed_2023!$M$3:$M$518, EIA_861_NonNM_Distributed_2023!$B$3:$B$518, $A75, EIA_861_NonNM_Distributed_2023!$J$3:$J$518, INDEX(Keys!$C:$C, MATCH("dc_capacity_type", Keys!$B:$B, 0)))</f>
        <v>25.018000000000001</v>
      </c>
      <c r="I75" s="23">
        <f t="shared" si="2"/>
        <v>1.0009236730705247</v>
      </c>
      <c r="J75" s="23">
        <f t="shared" si="3"/>
        <v>1.3828417542476987</v>
      </c>
      <c r="K75" s="22">
        <f t="shared" si="4"/>
        <v>255.52193993187254</v>
      </c>
      <c r="L75" s="22">
        <f>SUMIFS(EIA_DPV_generation_2024!$G:$G, EIA_DPV_generation_2024!$B:$B, $A75, EIA_DPV_generation_2024!$A:$A, $B$17, EIA_DPV_generation_2024!$D:$D, $B$18)</f>
        <v>473.35291000000001</v>
      </c>
      <c r="M75" s="22">
        <f>SUMIFS(EIA_DPV_generation_2024!$G:$G, EIA_DPV_generation_2024!$B:$B, $A75, EIA_DPV_generation_2024!$A:$A, $B$17, EIA_DPV_generation_2024!$D:$D, $B$19) + SUMIFS(EIA_DPV_generation_2024!$G:$G, EIA_DPV_generation_2024!$B:$B, $A75, EIA_DPV_generation_2024!$A:$A, $B$17, EIA_DPV_generation_2024!$D:$D, $B$20)</f>
        <v>163.54843</v>
      </c>
      <c r="N75" s="18">
        <f t="shared" si="5"/>
        <v>0.2114719398813337</v>
      </c>
      <c r="O75" s="22">
        <f t="shared" si="6"/>
        <v>90.137527921295487</v>
      </c>
      <c r="P75" s="18">
        <f t="shared" si="7"/>
        <v>0.20712695955849209</v>
      </c>
      <c r="Q75" s="22">
        <f t="shared" si="8"/>
        <v>90.137527921295487</v>
      </c>
      <c r="R75" s="22">
        <f>INDEX(NREL_rooftop_potential!$D$3:$D$51, MATCH($A75, NREL_rooftop_potential!$A$3:$A$51, 0))</f>
        <v>15.2</v>
      </c>
      <c r="S75" s="22">
        <f t="shared" si="9"/>
        <v>12661.599999999999</v>
      </c>
      <c r="T75" s="22">
        <f t="shared" si="10"/>
        <v>2859.4304845797033</v>
      </c>
      <c r="U75" s="22">
        <f t="shared" si="11"/>
        <v>1008.6883154202957</v>
      </c>
    </row>
    <row r="76" spans="1:21" x14ac:dyDescent="0.45">
      <c r="A76" s="4" t="s">
        <v>209</v>
      </c>
      <c r="B76" s="22">
        <f>SUMIFS(EIA_861M_Net_Metering!$H$5:$H$1744, EIA_861M_Net_Metering!$C$5:$C$1744, $A76, EIA_861M_Net_Metering!$A$5:$A$1744, $B$7, EIA_861M_Net_Metering!$B$5:$B$1744, $B$8, EIA_861M_Net_Metering!$G$5:$G$1744, INDEX(Keys!$C:$C, MATCH("ac_capacity_type", Keys!$B:$B, 0))) + $B$9 * SUMIFS(EIA_861M_Net_Metering!$H$5:$H$1744, EIA_861M_Net_Metering!$C$5:$C$1744, $A76, EIA_861M_Net_Metering!$A$5:$A$1744, $B$7, EIA_861M_Net_Metering!$B$5:$B$1744, $B$8, EIA_861M_Net_Metering!$G$5:$G$1744, INDEX(Keys!$C:$C, MATCH("dc_capacity_type", Keys!$B:$B, 0)))</f>
        <v>2.6428940000000001</v>
      </c>
      <c r="C76" s="22">
        <f>SUMIFS(EIA_861M_Net_Metering!$I$5:$I$1744, EIA_861M_Net_Metering!$C$5:$C$1744, $A76, EIA_861M_Net_Metering!$A$5:$A$1744, $B$7, EIA_861M_Net_Metering!$B$5:$B$1744, $B$8, EIA_861M_Net_Metering!$G$5:$G$1744, INDEX(Keys!$C:$C, MATCH("ac_capacity_type", Keys!$B:$B, 0))) + $B$9 * SUMIFS(EIA_861M_Net_Metering!$I$5:$I$1744, EIA_861M_Net_Metering!$C$5:$C$1744, $A76, EIA_861M_Net_Metering!$A$5:$A$1744, $B$7, EIA_861M_Net_Metering!$B$5:$B$1744, $B$8, EIA_861M_Net_Metering!$G$5:$G$1744, INDEX(Keys!$C:$C, MATCH("dc_capacity_type", Keys!$B:$B, 0)))</f>
        <v>1.3800009999999998</v>
      </c>
      <c r="D76" s="22">
        <f>SUMIFS(EIA_861M_Net_Metering!$J$5:$J$1744, EIA_861M_Net_Metering!$C$5:$C$1744, $A76, EIA_861M_Net_Metering!$A$5:$A$1744, $B$7, EIA_861M_Net_Metering!$B$5:$B$1744, $B$8, EIA_861M_Net_Metering!$G$5:$G$1744, INDEX(Keys!$C:$C, MATCH("ac_capacity_type", Keys!$B:$B, 0))) + $B$9 * SUMIFS(EIA_861M_Net_Metering!$J$5:$J$1744, EIA_861M_Net_Metering!$C$5:$C$1744, $A76, EIA_861M_Net_Metering!$A$5:$A$1744, $B$7, EIA_861M_Net_Metering!$B$5:$B$1744, $B$8, EIA_861M_Net_Metering!$G$5:$G$1744, INDEX(Keys!$C:$C, MATCH("dc_capacity_type", Keys!$B:$B, 0)))</f>
        <v>0</v>
      </c>
      <c r="E76" s="22">
        <f>SUMIFS(EIA_861_Net_Metering_2023!$G$4:$G$1033, EIA_861_Net_Metering_2023!$B$4:$B$1033, $A76, EIA_861_Net_Metering_2023!$F$4:$F$1033, INDEX(Keys!$C:$C, MATCH("ac_capacity_type", Keys!$B:$B, 0))) + $B$9 * SUMIFS(EIA_861_Net_Metering_2023!$G$4:$G$1033, EIA_861_Net_Metering_2023!$B$4:$B$1033, $A76, EIA_861_Net_Metering_2023!$F$4:$F$1033, INDEX(Keys!$C:$C, MATCH("dc_capacity_type", Keys!$B:$B, 0)))</f>
        <v>2.2523719999999998</v>
      </c>
      <c r="F76" s="22">
        <f>SUMIFS(EIA_861_Net_Metering_2023!$H$4:$H$1033, EIA_861_Net_Metering_2023!$B$4:$B$1033, $A76, EIA_861_Net_Metering_2023!$F$4:$F$1033, INDEX(Keys!$C:$C, MATCH("ac_capacity_type", Keys!$B:$B, 0))) + $B$9 * SUMIFS(EIA_861_Net_Metering_2023!$H$4:$H$1033, EIA_861_Net_Metering_2023!$B$4:$B$1033, $A76, EIA_861_Net_Metering_2023!$F$4:$F$1033, INDEX(Keys!$C:$C, MATCH("dc_capacity_type", Keys!$B:$B, 0))) + SUMIFS(EIA_861_Net_Metering_2023!$I$4:$I$1033, EIA_861_Net_Metering_2023!$B$4:$B$1033, $A76, EIA_861_Net_Metering_2023!$F$4:$F$1033, INDEX(Keys!$C:$C, MATCH("ac_capacity_type", Keys!$B:$B, 0))) + $B$9 * SUMIFS(EIA_861_Net_Metering_2023!$I$4:$I$1033, EIA_861_Net_Metering_2023!$B$4:$B$1033, $A76, EIA_861_Net_Metering_2023!$F$4:$F$1033, INDEX(Keys!$C:$C, MATCH("dc_capacity_type", Keys!$B:$B, 0)))</f>
        <v>0.87168999999999985</v>
      </c>
      <c r="G76" s="22">
        <f>SUMIFS(EIA_861_NonNM_Distributed_2023!$K$3:$K$518, EIA_861_NonNM_Distributed_2023!$B$3:$B$518, $A76, EIA_861_NonNM_Distributed_2023!$J$3:$J$518, INDEX(Keys!$C:$C, MATCH("ac_capacity_type", Keys!$B:$B, 0))) + $B$9 * SUMIFS(EIA_861_NonNM_Distributed_2023!$K$3:$K$518, EIA_861_NonNM_Distributed_2023!$B$3:$B$518, $A76, EIA_861_NonNM_Distributed_2023!$J$3:$J$518, INDEX(Keys!$C:$C, MATCH("dc_capacity_type", Keys!$B:$B, 0)))</f>
        <v>7.6825000000000004E-2</v>
      </c>
      <c r="H76" s="22">
        <f>SUMIFS(EIA_861_NonNM_Distributed_2023!$L$3:$L$518, EIA_861_NonNM_Distributed_2023!$B$3:$B$518, $A76, EIA_861_NonNM_Distributed_2023!$J$3:$J$518, INDEX(Keys!$C:$C, MATCH("ac_capacity_type", Keys!$B:$B, 0))) + $B$9 * SUMIFS(EIA_861_NonNM_Distributed_2023!$L$3:$L$518, EIA_861_NonNM_Distributed_2023!$B$3:$B$518, $A76, EIA_861_NonNM_Distributed_2023!$J$3:$J$518, INDEX(Keys!$C:$C, MATCH("dc_capacity_type", Keys!$B:$B, 0))) + SUMIFS(EIA_861_NonNM_Distributed_2023!$M$3:$M$518, EIA_861_NonNM_Distributed_2023!$B$3:$B$518, $A76, EIA_861_NonNM_Distributed_2023!$J$3:$J$518, INDEX(Keys!$C:$C, MATCH("ac_capacity_type", Keys!$B:$B, 0))) + $B$9 * SUMIFS(EIA_861_NonNM_Distributed_2023!$M$3:$M$518, EIA_861_NonNM_Distributed_2023!$B$3:$B$518, $A76, EIA_861_NonNM_Distributed_2023!$J$3:$J$518, INDEX(Keys!$C:$C, MATCH("dc_capacity_type", Keys!$B:$B, 0)))</f>
        <v>0.45816599999999996</v>
      </c>
      <c r="I76" s="23">
        <f t="shared" si="2"/>
        <v>1.0341084865199888</v>
      </c>
      <c r="J76" s="23">
        <f t="shared" si="3"/>
        <v>1.5256065803209857</v>
      </c>
      <c r="K76" s="22">
        <f t="shared" si="4"/>
        <v>2.7330391143727595</v>
      </c>
      <c r="L76" s="22">
        <f>SUMIFS(EIA_DPV_generation_2024!$G:$G, EIA_DPV_generation_2024!$B:$B, $A76, EIA_DPV_generation_2024!$A:$A, $B$17, EIA_DPV_generation_2024!$D:$D, $B$18)</f>
        <v>4.9170600000000002</v>
      </c>
      <c r="M76" s="22">
        <f>SUMIFS(EIA_DPV_generation_2024!$G:$G, EIA_DPV_generation_2024!$B:$B, $A76, EIA_DPV_generation_2024!$A:$A, $B$17, EIA_DPV_generation_2024!$D:$D, $B$19) + SUMIFS(EIA_DPV_generation_2024!$G:$G, EIA_DPV_generation_2024!$B:$B, $A76, EIA_DPV_generation_2024!$A:$A, $B$17, EIA_DPV_generation_2024!$D:$D, $B$20)</f>
        <v>2.55837</v>
      </c>
      <c r="N76" s="18">
        <f t="shared" si="5"/>
        <v>0.20537877274650865</v>
      </c>
      <c r="O76" s="22">
        <f t="shared" si="6"/>
        <v>2.1053386064495405</v>
      </c>
      <c r="P76" s="18">
        <f t="shared" si="7"/>
        <v>0.13871942924921296</v>
      </c>
      <c r="Q76" s="22">
        <f t="shared" si="8"/>
        <v>2.1053386064495405</v>
      </c>
      <c r="R76" s="22">
        <f>INDEX(NREL_rooftop_potential!$D$3:$D$51, MATCH($A76, NREL_rooftop_potential!$A$3:$A$51, 0))</f>
        <v>3.8</v>
      </c>
      <c r="S76" s="22">
        <f t="shared" si="9"/>
        <v>3165.3999999999996</v>
      </c>
      <c r="T76" s="22">
        <f t="shared" si="10"/>
        <v>546.24300692484564</v>
      </c>
      <c r="U76" s="22">
        <f t="shared" si="11"/>
        <v>420.78669307515412</v>
      </c>
    </row>
    <row r="77" spans="1:21" x14ac:dyDescent="0.45">
      <c r="A77" s="4" t="s">
        <v>212</v>
      </c>
      <c r="B77" s="22">
        <f>SUMIFS(EIA_861M_Net_Metering!$H$5:$H$1744, EIA_861M_Net_Metering!$C$5:$C$1744, $A77, EIA_861M_Net_Metering!$A$5:$A$1744, $B$7, EIA_861M_Net_Metering!$B$5:$B$1744, $B$8, EIA_861M_Net_Metering!$G$5:$G$1744, INDEX(Keys!$C:$C, MATCH("ac_capacity_type", Keys!$B:$B, 0))) + $B$9 * SUMIFS(EIA_861M_Net_Metering!$H$5:$H$1744, EIA_861M_Net_Metering!$C$5:$C$1744, $A77, EIA_861M_Net_Metering!$A$5:$A$1744, $B$7, EIA_861M_Net_Metering!$B$5:$B$1744, $B$8, EIA_861M_Net_Metering!$G$5:$G$1744, INDEX(Keys!$C:$C, MATCH("dc_capacity_type", Keys!$B:$B, 0)))</f>
        <v>0.56499999999999995</v>
      </c>
      <c r="C77" s="22">
        <f>SUMIFS(EIA_861M_Net_Metering!$I$5:$I$1744, EIA_861M_Net_Metering!$C$5:$C$1744, $A77, EIA_861M_Net_Metering!$A$5:$A$1744, $B$7, EIA_861M_Net_Metering!$B$5:$B$1744, $B$8, EIA_861M_Net_Metering!$G$5:$G$1744, INDEX(Keys!$C:$C, MATCH("ac_capacity_type", Keys!$B:$B, 0))) + $B$9 * SUMIFS(EIA_861M_Net_Metering!$I$5:$I$1744, EIA_861M_Net_Metering!$C$5:$C$1744, $A77, EIA_861M_Net_Metering!$A$5:$A$1744, $B$7, EIA_861M_Net_Metering!$B$5:$B$1744, $B$8, EIA_861M_Net_Metering!$G$5:$G$1744, INDEX(Keys!$C:$C, MATCH("dc_capacity_type", Keys!$B:$B, 0)))</f>
        <v>0.42499999999999999</v>
      </c>
      <c r="D77" s="22">
        <f>SUMIFS(EIA_861M_Net_Metering!$J$5:$J$1744, EIA_861M_Net_Metering!$C$5:$C$1744, $A77, EIA_861M_Net_Metering!$A$5:$A$1744, $B$7, EIA_861M_Net_Metering!$B$5:$B$1744, $B$8, EIA_861M_Net_Metering!$G$5:$G$1744, INDEX(Keys!$C:$C, MATCH("ac_capacity_type", Keys!$B:$B, 0))) + $B$9 * SUMIFS(EIA_861M_Net_Metering!$J$5:$J$1744, EIA_861M_Net_Metering!$C$5:$C$1744, $A77, EIA_861M_Net_Metering!$A$5:$A$1744, $B$7, EIA_861M_Net_Metering!$B$5:$B$1744, $B$8, EIA_861M_Net_Metering!$G$5:$G$1744, INDEX(Keys!$C:$C, MATCH("dc_capacity_type", Keys!$B:$B, 0)))</f>
        <v>0</v>
      </c>
      <c r="E77" s="22">
        <f>SUMIFS(EIA_861_Net_Metering_2023!$G$4:$G$1033, EIA_861_Net_Metering_2023!$B$4:$B$1033, $A77, EIA_861_Net_Metering_2023!$F$4:$F$1033, INDEX(Keys!$C:$C, MATCH("ac_capacity_type", Keys!$B:$B, 0))) + $B$9 * SUMIFS(EIA_861_Net_Metering_2023!$G$4:$G$1033, EIA_861_Net_Metering_2023!$B$4:$B$1033, $A77, EIA_861_Net_Metering_2023!$F$4:$F$1033, INDEX(Keys!$C:$C, MATCH("dc_capacity_type", Keys!$B:$B, 0)))</f>
        <v>0.53100000000000003</v>
      </c>
      <c r="F77" s="22">
        <f>SUMIFS(EIA_861_Net_Metering_2023!$H$4:$H$1033, EIA_861_Net_Metering_2023!$B$4:$B$1033, $A77, EIA_861_Net_Metering_2023!$F$4:$F$1033, INDEX(Keys!$C:$C, MATCH("ac_capacity_type", Keys!$B:$B, 0))) + $B$9 * SUMIFS(EIA_861_Net_Metering_2023!$H$4:$H$1033, EIA_861_Net_Metering_2023!$B$4:$B$1033, $A77, EIA_861_Net_Metering_2023!$F$4:$F$1033, INDEX(Keys!$C:$C, MATCH("dc_capacity_type", Keys!$B:$B, 0))) + SUMIFS(EIA_861_Net_Metering_2023!$I$4:$I$1033, EIA_861_Net_Metering_2023!$B$4:$B$1033, $A77, EIA_861_Net_Metering_2023!$F$4:$F$1033, INDEX(Keys!$C:$C, MATCH("ac_capacity_type", Keys!$B:$B, 0))) + $B$9 * SUMIFS(EIA_861_Net_Metering_2023!$I$4:$I$1033, EIA_861_Net_Metering_2023!$B$4:$B$1033, $A77, EIA_861_Net_Metering_2023!$F$4:$F$1033, INDEX(Keys!$C:$C, MATCH("dc_capacity_type", Keys!$B:$B, 0)))</f>
        <v>0.42499999999999999</v>
      </c>
      <c r="G77" s="22">
        <f>SUMIFS(EIA_861_NonNM_Distributed_2023!$K$3:$K$518, EIA_861_NonNM_Distributed_2023!$B$3:$B$518, $A77, EIA_861_NonNM_Distributed_2023!$J$3:$J$518, INDEX(Keys!$C:$C, MATCH("ac_capacity_type", Keys!$B:$B, 0))) + $B$9 * SUMIFS(EIA_861_NonNM_Distributed_2023!$K$3:$K$518, EIA_861_NonNM_Distributed_2023!$B$3:$B$518, $A77, EIA_861_NonNM_Distributed_2023!$J$3:$J$518, INDEX(Keys!$C:$C, MATCH("dc_capacity_type", Keys!$B:$B, 0)))</f>
        <v>18.035</v>
      </c>
      <c r="H77" s="22">
        <f>SUMIFS(EIA_861_NonNM_Distributed_2023!$L$3:$L$518, EIA_861_NonNM_Distributed_2023!$B$3:$B$518, $A77, EIA_861_NonNM_Distributed_2023!$J$3:$J$518, INDEX(Keys!$C:$C, MATCH("ac_capacity_type", Keys!$B:$B, 0))) + $B$9 * SUMIFS(EIA_861_NonNM_Distributed_2023!$L$3:$L$518, EIA_861_NonNM_Distributed_2023!$B$3:$B$518, $A77, EIA_861_NonNM_Distributed_2023!$J$3:$J$518, INDEX(Keys!$C:$C, MATCH("dc_capacity_type", Keys!$B:$B, 0))) + SUMIFS(EIA_861_NonNM_Distributed_2023!$M$3:$M$518, EIA_861_NonNM_Distributed_2023!$B$3:$B$518, $A77, EIA_861_NonNM_Distributed_2023!$J$3:$J$518, INDEX(Keys!$C:$C, MATCH("ac_capacity_type", Keys!$B:$B, 0))) + $B$9 * SUMIFS(EIA_861_NonNM_Distributed_2023!$M$3:$M$518, EIA_861_NonNM_Distributed_2023!$B$3:$B$518, $A77, EIA_861_NonNM_Distributed_2023!$J$3:$J$518, INDEX(Keys!$C:$C, MATCH("dc_capacity_type", Keys!$B:$B, 0)))</f>
        <v>40.239999999999995</v>
      </c>
      <c r="I77" s="23">
        <f t="shared" si="2"/>
        <v>34.964218455743875</v>
      </c>
      <c r="J77" s="23">
        <f t="shared" si="3"/>
        <v>95.682352941176461</v>
      </c>
      <c r="K77" s="22">
        <f t="shared" si="4"/>
        <v>19.754783427495287</v>
      </c>
      <c r="L77" s="22">
        <f>SUMIFS(EIA_DPV_generation_2024!$G:$G, EIA_DPV_generation_2024!$B:$B, $A77, EIA_DPV_generation_2024!$A:$A, $B$17, EIA_DPV_generation_2024!$D:$D, $B$18)</f>
        <v>28.026679999999999</v>
      </c>
      <c r="M77" s="22">
        <f>SUMIFS(EIA_DPV_generation_2024!$G:$G, EIA_DPV_generation_2024!$B:$B, $A77, EIA_DPV_generation_2024!$A:$A, $B$17, EIA_DPV_generation_2024!$D:$D, $B$19) + SUMIFS(EIA_DPV_generation_2024!$G:$G, EIA_DPV_generation_2024!$B:$B, $A77, EIA_DPV_generation_2024!$A:$A, $B$17, EIA_DPV_generation_2024!$D:$D, $B$20)</f>
        <v>58.365299999999998</v>
      </c>
      <c r="N77" s="18">
        <f t="shared" si="5"/>
        <v>0.16195534138890727</v>
      </c>
      <c r="O77" s="22">
        <f t="shared" si="6"/>
        <v>40.664999999999992</v>
      </c>
      <c r="P77" s="18">
        <f t="shared" si="7"/>
        <v>0.16384373489369375</v>
      </c>
      <c r="Q77" s="22">
        <f t="shared" si="8"/>
        <v>40.664999999999992</v>
      </c>
      <c r="R77" s="22">
        <f>INDEX(NREL_rooftop_potential!$D$3:$D$51, MATCH($A77, NREL_rooftop_potential!$A$3:$A$51, 0))</f>
        <v>24.4</v>
      </c>
      <c r="S77" s="22">
        <f t="shared" si="9"/>
        <v>20325.2</v>
      </c>
      <c r="T77" s="22">
        <f t="shared" si="10"/>
        <v>2030.2015310270067</v>
      </c>
      <c r="U77" s="22">
        <f t="shared" si="11"/>
        <v>4179.147068972994</v>
      </c>
    </row>
    <row r="78" spans="1:21" x14ac:dyDescent="0.45">
      <c r="A78" s="4" t="s">
        <v>215</v>
      </c>
      <c r="B78" s="22">
        <f>SUMIFS(EIA_861M_Net_Metering!$H$5:$H$1744, EIA_861M_Net_Metering!$C$5:$C$1744, $A78, EIA_861M_Net_Metering!$A$5:$A$1744, $B$7, EIA_861M_Net_Metering!$B$5:$B$1744, $B$8, EIA_861M_Net_Metering!$G$5:$G$1744, INDEX(Keys!$C:$C, MATCH("ac_capacity_type", Keys!$B:$B, 0))) + $B$9 * SUMIFS(EIA_861M_Net_Metering!$H$5:$H$1744, EIA_861M_Net_Metering!$C$5:$C$1744, $A78, EIA_861M_Net_Metering!$A$5:$A$1744, $B$7, EIA_861M_Net_Metering!$B$5:$B$1744, $B$8, EIA_861M_Net_Metering!$G$5:$G$1744, INDEX(Keys!$C:$C, MATCH("dc_capacity_type", Keys!$B:$B, 0)))</f>
        <v>483.11490099999997</v>
      </c>
      <c r="C78" s="22">
        <f>SUMIFS(EIA_861M_Net_Metering!$I$5:$I$1744, EIA_861M_Net_Metering!$C$5:$C$1744, $A78, EIA_861M_Net_Metering!$A$5:$A$1744, $B$7, EIA_861M_Net_Metering!$B$5:$B$1744, $B$8, EIA_861M_Net_Metering!$G$5:$G$1744, INDEX(Keys!$C:$C, MATCH("ac_capacity_type", Keys!$B:$B, 0))) + $B$9 * SUMIFS(EIA_861M_Net_Metering!$I$5:$I$1744, EIA_861M_Net_Metering!$C$5:$C$1744, $A78, EIA_861M_Net_Metering!$A$5:$A$1744, $B$7, EIA_861M_Net_Metering!$B$5:$B$1744, $B$8, EIA_861M_Net_Metering!$G$5:$G$1744, INDEX(Keys!$C:$C, MATCH("dc_capacity_type", Keys!$B:$B, 0)))</f>
        <v>106.74322899999999</v>
      </c>
      <c r="D78" s="22">
        <f>SUMIFS(EIA_861M_Net_Metering!$J$5:$J$1744, EIA_861M_Net_Metering!$C$5:$C$1744, $A78, EIA_861M_Net_Metering!$A$5:$A$1744, $B$7, EIA_861M_Net_Metering!$B$5:$B$1744, $B$8, EIA_861M_Net_Metering!$G$5:$G$1744, INDEX(Keys!$C:$C, MATCH("ac_capacity_type", Keys!$B:$B, 0))) + $B$9 * SUMIFS(EIA_861M_Net_Metering!$J$5:$J$1744, EIA_861M_Net_Metering!$C$5:$C$1744, $A78, EIA_861M_Net_Metering!$A$5:$A$1744, $B$7, EIA_861M_Net_Metering!$B$5:$B$1744, $B$8, EIA_861M_Net_Metering!$G$5:$G$1744, INDEX(Keys!$C:$C, MATCH("dc_capacity_type", Keys!$B:$B, 0)))</f>
        <v>0.21324799999999999</v>
      </c>
      <c r="E78" s="22">
        <f>SUMIFS(EIA_861_Net_Metering_2023!$G$4:$G$1033, EIA_861_Net_Metering_2023!$B$4:$B$1033, $A78, EIA_861_Net_Metering_2023!$F$4:$F$1033, INDEX(Keys!$C:$C, MATCH("ac_capacity_type", Keys!$B:$B, 0))) + $B$9 * SUMIFS(EIA_861_Net_Metering_2023!$G$4:$G$1033, EIA_861_Net_Metering_2023!$B$4:$B$1033, $A78, EIA_861_Net_Metering_2023!$F$4:$F$1033, INDEX(Keys!$C:$C, MATCH("dc_capacity_type", Keys!$B:$B, 0)))</f>
        <v>877.76583200000005</v>
      </c>
      <c r="F78" s="22">
        <f>SUMIFS(EIA_861_Net_Metering_2023!$H$4:$H$1033, EIA_861_Net_Metering_2023!$B$4:$B$1033, $A78, EIA_861_Net_Metering_2023!$F$4:$F$1033, INDEX(Keys!$C:$C, MATCH("ac_capacity_type", Keys!$B:$B, 0))) + $B$9 * SUMIFS(EIA_861_Net_Metering_2023!$H$4:$H$1033, EIA_861_Net_Metering_2023!$B$4:$B$1033, $A78, EIA_861_Net_Metering_2023!$F$4:$F$1033, INDEX(Keys!$C:$C, MATCH("dc_capacity_type", Keys!$B:$B, 0))) + SUMIFS(EIA_861_Net_Metering_2023!$I$4:$I$1033, EIA_861_Net_Metering_2023!$B$4:$B$1033, $A78, EIA_861_Net_Metering_2023!$F$4:$F$1033, INDEX(Keys!$C:$C, MATCH("ac_capacity_type", Keys!$B:$B, 0))) + $B$9 * SUMIFS(EIA_861_Net_Metering_2023!$I$4:$I$1033, EIA_861_Net_Metering_2023!$B$4:$B$1033, $A78, EIA_861_Net_Metering_2023!$F$4:$F$1033, INDEX(Keys!$C:$C, MATCH("dc_capacity_type", Keys!$B:$B, 0)))</f>
        <v>130.920376</v>
      </c>
      <c r="G78" s="22">
        <f>SUMIFS(EIA_861_NonNM_Distributed_2023!$K$3:$K$518, EIA_861_NonNM_Distributed_2023!$B$3:$B$518, $A78, EIA_861_NonNM_Distributed_2023!$J$3:$J$518, INDEX(Keys!$C:$C, MATCH("ac_capacity_type", Keys!$B:$B, 0))) + $B$9 * SUMIFS(EIA_861_NonNM_Distributed_2023!$K$3:$K$518, EIA_861_NonNM_Distributed_2023!$B$3:$B$518, $A78, EIA_861_NonNM_Distributed_2023!$J$3:$J$518, INDEX(Keys!$C:$C, MATCH("dc_capacity_type", Keys!$B:$B, 0)))</f>
        <v>1611.9554910000002</v>
      </c>
      <c r="H78" s="22">
        <f>SUMIFS(EIA_861_NonNM_Distributed_2023!$L$3:$L$518, EIA_861_NonNM_Distributed_2023!$B$3:$B$518, $A78, EIA_861_NonNM_Distributed_2023!$J$3:$J$518, INDEX(Keys!$C:$C, MATCH("ac_capacity_type", Keys!$B:$B, 0))) + $B$9 * SUMIFS(EIA_861_NonNM_Distributed_2023!$L$3:$L$518, EIA_861_NonNM_Distributed_2023!$B$3:$B$518, $A78, EIA_861_NonNM_Distributed_2023!$J$3:$J$518, INDEX(Keys!$C:$C, MATCH("dc_capacity_type", Keys!$B:$B, 0))) + SUMIFS(EIA_861_NonNM_Distributed_2023!$M$3:$M$518, EIA_861_NonNM_Distributed_2023!$B$3:$B$518, $A78, EIA_861_NonNM_Distributed_2023!$J$3:$J$518, INDEX(Keys!$C:$C, MATCH("ac_capacity_type", Keys!$B:$B, 0))) + $B$9 * SUMIFS(EIA_861_NonNM_Distributed_2023!$M$3:$M$518, EIA_861_NonNM_Distributed_2023!$B$3:$B$518, $A78, EIA_861_NonNM_Distributed_2023!$J$3:$J$518, INDEX(Keys!$C:$C, MATCH("dc_capacity_type", Keys!$B:$B, 0)))</f>
        <v>180.00312499999998</v>
      </c>
      <c r="I78" s="23">
        <f t="shared" si="2"/>
        <v>2.8364299819316732</v>
      </c>
      <c r="J78" s="23">
        <f t="shared" si="3"/>
        <v>2.3749053470484989</v>
      </c>
      <c r="K78" s="22">
        <f t="shared" si="4"/>
        <v>1370.321589914352</v>
      </c>
      <c r="L78" s="22">
        <f>SUMIFS(EIA_DPV_generation_2024!$G:$G, EIA_DPV_generation_2024!$B:$B, $A78, EIA_DPV_generation_2024!$A:$A, $B$17, EIA_DPV_generation_2024!$D:$D, $B$18)</f>
        <v>4442.8001299999996</v>
      </c>
      <c r="M78" s="22">
        <f>SUMIFS(EIA_DPV_generation_2024!$G:$G, EIA_DPV_generation_2024!$B:$B, $A78, EIA_DPV_generation_2024!$A:$A, $B$17, EIA_DPV_generation_2024!$D:$D, $B$19) + SUMIFS(EIA_DPV_generation_2024!$G:$G, EIA_DPV_generation_2024!$B:$B, $A78, EIA_DPV_generation_2024!$A:$A, $B$17, EIA_DPV_generation_2024!$D:$D, $B$20)</f>
        <v>512.99332000000004</v>
      </c>
      <c r="N78" s="18">
        <f t="shared" si="5"/>
        <v>0.37010944609255647</v>
      </c>
      <c r="O78" s="22">
        <f t="shared" si="6"/>
        <v>254.01150912876975</v>
      </c>
      <c r="P78" s="18">
        <f t="shared" si="7"/>
        <v>0.23054420439213918</v>
      </c>
      <c r="Q78" s="22">
        <f t="shared" si="8"/>
        <v>254.01150912876975</v>
      </c>
      <c r="R78" s="22">
        <f>INDEX(NREL_rooftop_potential!$D$3:$D$51, MATCH($A78, NREL_rooftop_potential!$A$3:$A$51, 0))</f>
        <v>97.8</v>
      </c>
      <c r="S78" s="22">
        <f t="shared" si="9"/>
        <v>81467.399999999994</v>
      </c>
      <c r="T78" s="22">
        <f t="shared" si="10"/>
        <v>20996.285861788736</v>
      </c>
      <c r="U78" s="22">
        <f t="shared" si="11"/>
        <v>3892.0048382112632</v>
      </c>
    </row>
    <row r="79" spans="1:21" x14ac:dyDescent="0.45">
      <c r="A79" s="4" t="s">
        <v>218</v>
      </c>
      <c r="B79" s="22">
        <f>SUMIFS(EIA_861M_Net_Metering!$H$5:$H$1744, EIA_861M_Net_Metering!$C$5:$C$1744, $A79, EIA_861M_Net_Metering!$A$5:$A$1744, $B$7, EIA_861M_Net_Metering!$B$5:$B$1744, $B$8, EIA_861M_Net_Metering!$G$5:$G$1744, INDEX(Keys!$C:$C, MATCH("ac_capacity_type", Keys!$B:$B, 0))) + $B$9 * SUMIFS(EIA_861M_Net_Metering!$H$5:$H$1744, EIA_861M_Net_Metering!$C$5:$C$1744, $A79, EIA_861M_Net_Metering!$A$5:$A$1744, $B$7, EIA_861M_Net_Metering!$B$5:$B$1744, $B$8, EIA_861M_Net_Metering!$G$5:$G$1744, INDEX(Keys!$C:$C, MATCH("dc_capacity_type", Keys!$B:$B, 0)))</f>
        <v>431.57254199999994</v>
      </c>
      <c r="C79" s="22">
        <f>SUMIFS(EIA_861M_Net_Metering!$I$5:$I$1744, EIA_861M_Net_Metering!$C$5:$C$1744, $A79, EIA_861M_Net_Metering!$A$5:$A$1744, $B$7, EIA_861M_Net_Metering!$B$5:$B$1744, $B$8, EIA_861M_Net_Metering!$G$5:$G$1744, INDEX(Keys!$C:$C, MATCH("ac_capacity_type", Keys!$B:$B, 0))) + $B$9 * SUMIFS(EIA_861M_Net_Metering!$I$5:$I$1744, EIA_861M_Net_Metering!$C$5:$C$1744, $A79, EIA_861M_Net_Metering!$A$5:$A$1744, $B$7, EIA_861M_Net_Metering!$B$5:$B$1744, $B$8, EIA_861M_Net_Metering!$G$5:$G$1744, INDEX(Keys!$C:$C, MATCH("dc_capacity_type", Keys!$B:$B, 0)))</f>
        <v>80.643186</v>
      </c>
      <c r="D79" s="22">
        <f>SUMIFS(EIA_861M_Net_Metering!$J$5:$J$1744, EIA_861M_Net_Metering!$C$5:$C$1744, $A79, EIA_861M_Net_Metering!$A$5:$A$1744, $B$7, EIA_861M_Net_Metering!$B$5:$B$1744, $B$8, EIA_861M_Net_Metering!$G$5:$G$1744, INDEX(Keys!$C:$C, MATCH("ac_capacity_type", Keys!$B:$B, 0))) + $B$9 * SUMIFS(EIA_861M_Net_Metering!$J$5:$J$1744, EIA_861M_Net_Metering!$C$5:$C$1744, $A79, EIA_861M_Net_Metering!$A$5:$A$1744, $B$7, EIA_861M_Net_Metering!$B$5:$B$1744, $B$8, EIA_861M_Net_Metering!$G$5:$G$1744, INDEX(Keys!$C:$C, MATCH("dc_capacity_type", Keys!$B:$B, 0)))</f>
        <v>8.9722430000000006</v>
      </c>
      <c r="E79" s="22">
        <f>SUMIFS(EIA_861_Net_Metering_2023!$G$4:$G$1033, EIA_861_Net_Metering_2023!$B$4:$B$1033, $A79, EIA_861_Net_Metering_2023!$F$4:$F$1033, INDEX(Keys!$C:$C, MATCH("ac_capacity_type", Keys!$B:$B, 0))) + $B$9 * SUMIFS(EIA_861_Net_Metering_2023!$G$4:$G$1033, EIA_861_Net_Metering_2023!$B$4:$B$1033, $A79, EIA_861_Net_Metering_2023!$F$4:$F$1033, INDEX(Keys!$C:$C, MATCH("dc_capacity_type", Keys!$B:$B, 0)))</f>
        <v>433.13336199999998</v>
      </c>
      <c r="F79" s="22">
        <f>SUMIFS(EIA_861_Net_Metering_2023!$H$4:$H$1033, EIA_861_Net_Metering_2023!$B$4:$B$1033, $A79, EIA_861_Net_Metering_2023!$F$4:$F$1033, INDEX(Keys!$C:$C, MATCH("ac_capacity_type", Keys!$B:$B, 0))) + $B$9 * SUMIFS(EIA_861_Net_Metering_2023!$H$4:$H$1033, EIA_861_Net_Metering_2023!$B$4:$B$1033, $A79, EIA_861_Net_Metering_2023!$F$4:$F$1033, INDEX(Keys!$C:$C, MATCH("dc_capacity_type", Keys!$B:$B, 0))) + SUMIFS(EIA_861_Net_Metering_2023!$I$4:$I$1033, EIA_861_Net_Metering_2023!$B$4:$B$1033, $A79, EIA_861_Net_Metering_2023!$F$4:$F$1033, INDEX(Keys!$C:$C, MATCH("ac_capacity_type", Keys!$B:$B, 0))) + $B$9 * SUMIFS(EIA_861_Net_Metering_2023!$I$4:$I$1033, EIA_861_Net_Metering_2023!$B$4:$B$1033, $A79, EIA_861_Net_Metering_2023!$F$4:$F$1033, INDEX(Keys!$C:$C, MATCH("dc_capacity_type", Keys!$B:$B, 0)))</f>
        <v>89.217829999999992</v>
      </c>
      <c r="G79" s="22">
        <f>SUMIFS(EIA_861_NonNM_Distributed_2023!$K$3:$K$518, EIA_861_NonNM_Distributed_2023!$B$3:$B$518, $A79, EIA_861_NonNM_Distributed_2023!$J$3:$J$518, INDEX(Keys!$C:$C, MATCH("ac_capacity_type", Keys!$B:$B, 0))) + $B$9 * SUMIFS(EIA_861_NonNM_Distributed_2023!$K$3:$K$518, EIA_861_NonNM_Distributed_2023!$B$3:$B$518, $A79, EIA_861_NonNM_Distributed_2023!$J$3:$J$518, INDEX(Keys!$C:$C, MATCH("dc_capacity_type", Keys!$B:$B, 0)))</f>
        <v>0.24656799999999998</v>
      </c>
      <c r="H79" s="22">
        <f>SUMIFS(EIA_861_NonNM_Distributed_2023!$L$3:$L$518, EIA_861_NonNM_Distributed_2023!$B$3:$B$518, $A79, EIA_861_NonNM_Distributed_2023!$J$3:$J$518, INDEX(Keys!$C:$C, MATCH("ac_capacity_type", Keys!$B:$B, 0))) + $B$9 * SUMIFS(EIA_861_NonNM_Distributed_2023!$L$3:$L$518, EIA_861_NonNM_Distributed_2023!$B$3:$B$518, $A79, EIA_861_NonNM_Distributed_2023!$J$3:$J$518, INDEX(Keys!$C:$C, MATCH("dc_capacity_type", Keys!$B:$B, 0))) + SUMIFS(EIA_861_NonNM_Distributed_2023!$M$3:$M$518, EIA_861_NonNM_Distributed_2023!$B$3:$B$518, $A79, EIA_861_NonNM_Distributed_2023!$J$3:$J$518, INDEX(Keys!$C:$C, MATCH("ac_capacity_type", Keys!$B:$B, 0))) + $B$9 * SUMIFS(EIA_861_NonNM_Distributed_2023!$M$3:$M$518, EIA_861_NonNM_Distributed_2023!$B$3:$B$518, $A79, EIA_861_NonNM_Distributed_2023!$J$3:$J$518, INDEX(Keys!$C:$C, MATCH("dc_capacity_type", Keys!$B:$B, 0)))</f>
        <v>0.14161000000000001</v>
      </c>
      <c r="I79" s="23">
        <f t="shared" si="2"/>
        <v>1.0005692657773151</v>
      </c>
      <c r="J79" s="23">
        <f t="shared" si="3"/>
        <v>1.0015872387839964</v>
      </c>
      <c r="K79" s="22">
        <f t="shared" si="4"/>
        <v>431.81822147858941</v>
      </c>
      <c r="L79" s="22">
        <f>SUMIFS(EIA_DPV_generation_2024!$G:$G, EIA_DPV_generation_2024!$B:$B, $A79, EIA_DPV_generation_2024!$A:$A, $B$17, EIA_DPV_generation_2024!$D:$D, $B$18)</f>
        <v>827.37325999999996</v>
      </c>
      <c r="M79" s="22">
        <f>SUMIFS(EIA_DPV_generation_2024!$G:$G, EIA_DPV_generation_2024!$B:$B, $A79, EIA_DPV_generation_2024!$A:$A, $B$17, EIA_DPV_generation_2024!$D:$D, $B$19) + SUMIFS(EIA_DPV_generation_2024!$G:$G, EIA_DPV_generation_2024!$B:$B, $A79, EIA_DPV_generation_2024!$A:$A, $B$17, EIA_DPV_generation_2024!$D:$D, $B$20)</f>
        <v>167.56665999999998</v>
      </c>
      <c r="N79" s="18">
        <f t="shared" si="5"/>
        <v>0.21872398519845238</v>
      </c>
      <c r="O79" s="22">
        <f t="shared" si="6"/>
        <v>89.757670084553283</v>
      </c>
      <c r="P79" s="18">
        <f t="shared" si="7"/>
        <v>0.21311397830660769</v>
      </c>
      <c r="Q79" s="22">
        <f t="shared" si="8"/>
        <v>89.757670084553283</v>
      </c>
      <c r="R79" s="22">
        <f>INDEX(NREL_rooftop_potential!$D$3:$D$51, MATCH($A79, NREL_rooftop_potential!$A$3:$A$51, 0))</f>
        <v>7.2</v>
      </c>
      <c r="S79" s="22">
        <f t="shared" si="9"/>
        <v>5997.5999999999995</v>
      </c>
      <c r="T79" s="22">
        <f t="shared" si="10"/>
        <v>1516.95314842688</v>
      </c>
      <c r="U79" s="22">
        <f t="shared" si="11"/>
        <v>315.3136515731199</v>
      </c>
    </row>
    <row r="80" spans="1:21" x14ac:dyDescent="0.45">
      <c r="A80" s="4" t="s">
        <v>221</v>
      </c>
      <c r="B80" s="22">
        <f>SUMIFS(EIA_861M_Net_Metering!$H$5:$H$1744, EIA_861M_Net_Metering!$C$5:$C$1744, $A80, EIA_861M_Net_Metering!$A$5:$A$1744, $B$7, EIA_861M_Net_Metering!$B$5:$B$1744, $B$8, EIA_861M_Net_Metering!$G$5:$G$1744, INDEX(Keys!$C:$C, MATCH("ac_capacity_type", Keys!$B:$B, 0))) + $B$9 * SUMIFS(EIA_861M_Net_Metering!$H$5:$H$1744, EIA_861M_Net_Metering!$C$5:$C$1744, $A80, EIA_861M_Net_Metering!$A$5:$A$1744, $B$7, EIA_861M_Net_Metering!$B$5:$B$1744, $B$8, EIA_861M_Net_Metering!$G$5:$G$1744, INDEX(Keys!$C:$C, MATCH("dc_capacity_type", Keys!$B:$B, 0)))</f>
        <v>97.762</v>
      </c>
      <c r="C80" s="22">
        <f>SUMIFS(EIA_861M_Net_Metering!$I$5:$I$1744, EIA_861M_Net_Metering!$C$5:$C$1744, $A80, EIA_861M_Net_Metering!$A$5:$A$1744, $B$7, EIA_861M_Net_Metering!$B$5:$B$1744, $B$8, EIA_861M_Net_Metering!$G$5:$G$1744, INDEX(Keys!$C:$C, MATCH("ac_capacity_type", Keys!$B:$B, 0))) + $B$9 * SUMIFS(EIA_861M_Net_Metering!$I$5:$I$1744, EIA_861M_Net_Metering!$C$5:$C$1744, $A80, EIA_861M_Net_Metering!$A$5:$A$1744, $B$7, EIA_861M_Net_Metering!$B$5:$B$1744, $B$8, EIA_861M_Net_Metering!$G$5:$G$1744, INDEX(Keys!$C:$C, MATCH("dc_capacity_type", Keys!$B:$B, 0)))</f>
        <v>57.478999999999999</v>
      </c>
      <c r="D80" s="22">
        <f>SUMIFS(EIA_861M_Net_Metering!$J$5:$J$1744, EIA_861M_Net_Metering!$C$5:$C$1744, $A80, EIA_861M_Net_Metering!$A$5:$A$1744, $B$7, EIA_861M_Net_Metering!$B$5:$B$1744, $B$8, EIA_861M_Net_Metering!$G$5:$G$1744, INDEX(Keys!$C:$C, MATCH("ac_capacity_type", Keys!$B:$B, 0))) + $B$9 * SUMIFS(EIA_861M_Net_Metering!$J$5:$J$1744, EIA_861M_Net_Metering!$C$5:$C$1744, $A80, EIA_861M_Net_Metering!$A$5:$A$1744, $B$7, EIA_861M_Net_Metering!$B$5:$B$1744, $B$8, EIA_861M_Net_Metering!$G$5:$G$1744, INDEX(Keys!$C:$C, MATCH("dc_capacity_type", Keys!$B:$B, 0)))</f>
        <v>0.23500000000000001</v>
      </c>
      <c r="E80" s="22">
        <f>SUMIFS(EIA_861_Net_Metering_2023!$G$4:$G$1033, EIA_861_Net_Metering_2023!$B$4:$B$1033, $A80, EIA_861_Net_Metering_2023!$F$4:$F$1033, INDEX(Keys!$C:$C, MATCH("ac_capacity_type", Keys!$B:$B, 0))) + $B$9 * SUMIFS(EIA_861_Net_Metering_2023!$G$4:$G$1033, EIA_861_Net_Metering_2023!$B$4:$B$1033, $A80, EIA_861_Net_Metering_2023!$F$4:$F$1033, INDEX(Keys!$C:$C, MATCH("dc_capacity_type", Keys!$B:$B, 0)))</f>
        <v>103.264</v>
      </c>
      <c r="F80" s="22">
        <f>SUMIFS(EIA_861_Net_Metering_2023!$H$4:$H$1033, EIA_861_Net_Metering_2023!$B$4:$B$1033, $A80, EIA_861_Net_Metering_2023!$F$4:$F$1033, INDEX(Keys!$C:$C, MATCH("ac_capacity_type", Keys!$B:$B, 0))) + $B$9 * SUMIFS(EIA_861_Net_Metering_2023!$H$4:$H$1033, EIA_861_Net_Metering_2023!$B$4:$B$1033, $A80, EIA_861_Net_Metering_2023!$F$4:$F$1033, INDEX(Keys!$C:$C, MATCH("dc_capacity_type", Keys!$B:$B, 0))) + SUMIFS(EIA_861_Net_Metering_2023!$I$4:$I$1033, EIA_861_Net_Metering_2023!$B$4:$B$1033, $A80, EIA_861_Net_Metering_2023!$F$4:$F$1033, INDEX(Keys!$C:$C, MATCH("ac_capacity_type", Keys!$B:$B, 0))) + $B$9 * SUMIFS(EIA_861_Net_Metering_2023!$I$4:$I$1033, EIA_861_Net_Metering_2023!$B$4:$B$1033, $A80, EIA_861_Net_Metering_2023!$F$4:$F$1033, INDEX(Keys!$C:$C, MATCH("dc_capacity_type", Keys!$B:$B, 0)))</f>
        <v>56.06</v>
      </c>
      <c r="G80" s="22">
        <f>SUMIFS(EIA_861_NonNM_Distributed_2023!$K$3:$K$518, EIA_861_NonNM_Distributed_2023!$B$3:$B$518, $A80, EIA_861_NonNM_Distributed_2023!$J$3:$J$518, INDEX(Keys!$C:$C, MATCH("ac_capacity_type", Keys!$B:$B, 0))) + $B$9 * SUMIFS(EIA_861_NonNM_Distributed_2023!$K$3:$K$518, EIA_861_NonNM_Distributed_2023!$B$3:$B$518, $A80, EIA_861_NonNM_Distributed_2023!$J$3:$J$518, INDEX(Keys!$C:$C, MATCH("dc_capacity_type", Keys!$B:$B, 0)))</f>
        <v>0</v>
      </c>
      <c r="H80" s="22">
        <f>SUMIFS(EIA_861_NonNM_Distributed_2023!$L$3:$L$518, EIA_861_NonNM_Distributed_2023!$B$3:$B$518, $A80, EIA_861_NonNM_Distributed_2023!$J$3:$J$518, INDEX(Keys!$C:$C, MATCH("ac_capacity_type", Keys!$B:$B, 0))) + $B$9 * SUMIFS(EIA_861_NonNM_Distributed_2023!$L$3:$L$518, EIA_861_NonNM_Distributed_2023!$B$3:$B$518, $A80, EIA_861_NonNM_Distributed_2023!$J$3:$J$518, INDEX(Keys!$C:$C, MATCH("dc_capacity_type", Keys!$B:$B, 0))) + SUMIFS(EIA_861_NonNM_Distributed_2023!$M$3:$M$518, EIA_861_NonNM_Distributed_2023!$B$3:$B$518, $A80, EIA_861_NonNM_Distributed_2023!$J$3:$J$518, INDEX(Keys!$C:$C, MATCH("ac_capacity_type", Keys!$B:$B, 0))) + $B$9 * SUMIFS(EIA_861_NonNM_Distributed_2023!$M$3:$M$518, EIA_861_NonNM_Distributed_2023!$B$3:$B$518, $A80, EIA_861_NonNM_Distributed_2023!$J$3:$J$518, INDEX(Keys!$C:$C, MATCH("dc_capacity_type", Keys!$B:$B, 0)))</f>
        <v>1.069</v>
      </c>
      <c r="I80" s="23">
        <f t="shared" si="2"/>
        <v>1</v>
      </c>
      <c r="J80" s="23">
        <f t="shared" si="3"/>
        <v>1.0190688547984303</v>
      </c>
      <c r="K80" s="22">
        <f t="shared" si="4"/>
        <v>97.762</v>
      </c>
      <c r="L80" s="22">
        <f>SUMIFS(EIA_DPV_generation_2024!$G:$G, EIA_DPV_generation_2024!$B:$B, $A80, EIA_DPV_generation_2024!$A:$A, $B$17, EIA_DPV_generation_2024!$D:$D, $B$18)</f>
        <v>149.82759999999999</v>
      </c>
      <c r="M80" s="22">
        <f>SUMIFS(EIA_DPV_generation_2024!$G:$G, EIA_DPV_generation_2024!$B:$B, $A80, EIA_DPV_generation_2024!$A:$A, $B$17, EIA_DPV_generation_2024!$D:$D, $B$19) + SUMIFS(EIA_DPV_generation_2024!$G:$G, EIA_DPV_generation_2024!$B:$B, $A80, EIA_DPV_generation_2024!$A:$A, $B$17, EIA_DPV_generation_2024!$D:$D, $B$20)</f>
        <v>95.640360000000001</v>
      </c>
      <c r="N80" s="18">
        <f t="shared" si="5"/>
        <v>0.17495148734616794</v>
      </c>
      <c r="O80" s="22">
        <f t="shared" si="6"/>
        <v>58.814539885836609</v>
      </c>
      <c r="P80" s="18">
        <f t="shared" si="7"/>
        <v>0.18563180696917547</v>
      </c>
      <c r="Q80" s="22">
        <f t="shared" si="8"/>
        <v>58.814539885836609</v>
      </c>
      <c r="R80" s="22">
        <f>INDEX(NREL_rooftop_potential!$D$3:$D$51, MATCH($A80, NREL_rooftop_potential!$A$3:$A$51, 0))</f>
        <v>3</v>
      </c>
      <c r="S80" s="22">
        <f t="shared" si="9"/>
        <v>2499</v>
      </c>
      <c r="T80" s="22">
        <f t="shared" si="10"/>
        <v>476.67333345990812</v>
      </c>
      <c r="U80" s="22">
        <f t="shared" si="11"/>
        <v>286.77116654009183</v>
      </c>
    </row>
    <row r="81" spans="1:31" x14ac:dyDescent="0.45">
      <c r="A81" s="4" t="s">
        <v>224</v>
      </c>
      <c r="B81" s="22">
        <f>SUMIFS(EIA_861M_Net_Metering!$H$5:$H$1744, EIA_861M_Net_Metering!$C$5:$C$1744, $A81, EIA_861M_Net_Metering!$A$5:$A$1744, $B$7, EIA_861M_Net_Metering!$B$5:$B$1744, $B$8, EIA_861M_Net_Metering!$G$5:$G$1744, INDEX(Keys!$C:$C, MATCH("ac_capacity_type", Keys!$B:$B, 0))) + $B$9 * SUMIFS(EIA_861M_Net_Metering!$H$5:$H$1744, EIA_861M_Net_Metering!$C$5:$C$1744, $A81, EIA_861M_Net_Metering!$A$5:$A$1744, $B$7, EIA_861M_Net_Metering!$B$5:$B$1744, $B$8, EIA_861M_Net_Metering!$G$5:$G$1744, INDEX(Keys!$C:$C, MATCH("dc_capacity_type", Keys!$B:$B, 0)))</f>
        <v>424.80132099999997</v>
      </c>
      <c r="C81" s="22">
        <f>SUMIFS(EIA_861M_Net_Metering!$I$5:$I$1744, EIA_861M_Net_Metering!$C$5:$C$1744, $A81, EIA_861M_Net_Metering!$A$5:$A$1744, $B$7, EIA_861M_Net_Metering!$B$5:$B$1744, $B$8, EIA_861M_Net_Metering!$G$5:$G$1744, INDEX(Keys!$C:$C, MATCH("ac_capacity_type", Keys!$B:$B, 0))) + $B$9 * SUMIFS(EIA_861M_Net_Metering!$I$5:$I$1744, EIA_861M_Net_Metering!$C$5:$C$1744, $A81, EIA_861M_Net_Metering!$A$5:$A$1744, $B$7, EIA_861M_Net_Metering!$B$5:$B$1744, $B$8, EIA_861M_Net_Metering!$G$5:$G$1744, INDEX(Keys!$C:$C, MATCH("dc_capacity_type", Keys!$B:$B, 0)))</f>
        <v>179.32795400000001</v>
      </c>
      <c r="D81" s="22">
        <f>SUMIFS(EIA_861M_Net_Metering!$J$5:$J$1744, EIA_861M_Net_Metering!$C$5:$C$1744, $A81, EIA_861M_Net_Metering!$A$5:$A$1744, $B$7, EIA_861M_Net_Metering!$B$5:$B$1744, $B$8, EIA_861M_Net_Metering!$G$5:$G$1744, INDEX(Keys!$C:$C, MATCH("ac_capacity_type", Keys!$B:$B, 0))) + $B$9 * SUMIFS(EIA_861M_Net_Metering!$J$5:$J$1744, EIA_861M_Net_Metering!$C$5:$C$1744, $A81, EIA_861M_Net_Metering!$A$5:$A$1744, $B$7, EIA_861M_Net_Metering!$B$5:$B$1744, $B$8, EIA_861M_Net_Metering!$G$5:$G$1744, INDEX(Keys!$C:$C, MATCH("dc_capacity_type", Keys!$B:$B, 0)))</f>
        <v>4.1129999999999995</v>
      </c>
      <c r="E81" s="22">
        <f>SUMIFS(EIA_861_Net_Metering_2023!$G$4:$G$1033, EIA_861_Net_Metering_2023!$B$4:$B$1033, $A81, EIA_861_Net_Metering_2023!$F$4:$F$1033, INDEX(Keys!$C:$C, MATCH("ac_capacity_type", Keys!$B:$B, 0))) + $B$9 * SUMIFS(EIA_861_Net_Metering_2023!$G$4:$G$1033, EIA_861_Net_Metering_2023!$B$4:$B$1033, $A81, EIA_861_Net_Metering_2023!$F$4:$F$1033, INDEX(Keys!$C:$C, MATCH("dc_capacity_type", Keys!$B:$B, 0)))</f>
        <v>439.28256200000004</v>
      </c>
      <c r="F81" s="22">
        <f>SUMIFS(EIA_861_Net_Metering_2023!$H$4:$H$1033, EIA_861_Net_Metering_2023!$B$4:$B$1033, $A81, EIA_861_Net_Metering_2023!$F$4:$F$1033, INDEX(Keys!$C:$C, MATCH("ac_capacity_type", Keys!$B:$B, 0))) + $B$9 * SUMIFS(EIA_861_Net_Metering_2023!$H$4:$H$1033, EIA_861_Net_Metering_2023!$B$4:$B$1033, $A81, EIA_861_Net_Metering_2023!$F$4:$F$1033, INDEX(Keys!$C:$C, MATCH("dc_capacity_type", Keys!$B:$B, 0))) + SUMIFS(EIA_861_Net_Metering_2023!$I$4:$I$1033, EIA_861_Net_Metering_2023!$B$4:$B$1033, $A81, EIA_861_Net_Metering_2023!$F$4:$F$1033, INDEX(Keys!$C:$C, MATCH("ac_capacity_type", Keys!$B:$B, 0))) + $B$9 * SUMIFS(EIA_861_Net_Metering_2023!$I$4:$I$1033, EIA_861_Net_Metering_2023!$B$4:$B$1033, $A81, EIA_861_Net_Metering_2023!$F$4:$F$1033, INDEX(Keys!$C:$C, MATCH("dc_capacity_type", Keys!$B:$B, 0)))</f>
        <v>189.030652</v>
      </c>
      <c r="G81" s="22">
        <f>SUMIFS(EIA_861_NonNM_Distributed_2023!$K$3:$K$518, EIA_861_NonNM_Distributed_2023!$B$3:$B$518, $A81, EIA_861_NonNM_Distributed_2023!$J$3:$J$518, INDEX(Keys!$C:$C, MATCH("ac_capacity_type", Keys!$B:$B, 0))) + $B$9 * SUMIFS(EIA_861_NonNM_Distributed_2023!$K$3:$K$518, EIA_861_NonNM_Distributed_2023!$B$3:$B$518, $A81, EIA_861_NonNM_Distributed_2023!$J$3:$J$518, INDEX(Keys!$C:$C, MATCH("dc_capacity_type", Keys!$B:$B, 0)))</f>
        <v>0.26600000000000001</v>
      </c>
      <c r="H81" s="22">
        <f>SUMIFS(EIA_861_NonNM_Distributed_2023!$L$3:$L$518, EIA_861_NonNM_Distributed_2023!$B$3:$B$518, $A81, EIA_861_NonNM_Distributed_2023!$J$3:$J$518, INDEX(Keys!$C:$C, MATCH("ac_capacity_type", Keys!$B:$B, 0))) + $B$9 * SUMIFS(EIA_861_NonNM_Distributed_2023!$L$3:$L$518, EIA_861_NonNM_Distributed_2023!$B$3:$B$518, $A81, EIA_861_NonNM_Distributed_2023!$J$3:$J$518, INDEX(Keys!$C:$C, MATCH("dc_capacity_type", Keys!$B:$B, 0))) + SUMIFS(EIA_861_NonNM_Distributed_2023!$M$3:$M$518, EIA_861_NonNM_Distributed_2023!$B$3:$B$518, $A81, EIA_861_NonNM_Distributed_2023!$J$3:$J$518, INDEX(Keys!$C:$C, MATCH("ac_capacity_type", Keys!$B:$B, 0))) + $B$9 * SUMIFS(EIA_861_NonNM_Distributed_2023!$M$3:$M$518, EIA_861_NonNM_Distributed_2023!$B$3:$B$518, $A81, EIA_861_NonNM_Distributed_2023!$J$3:$J$518, INDEX(Keys!$C:$C, MATCH("dc_capacity_type", Keys!$B:$B, 0)))</f>
        <v>0.89100000000000001</v>
      </c>
      <c r="I81" s="23">
        <f t="shared" si="2"/>
        <v>1.0006055328005485</v>
      </c>
      <c r="J81" s="23">
        <f t="shared" si="3"/>
        <v>1.004713521275904</v>
      </c>
      <c r="K81" s="22">
        <f t="shared" si="4"/>
        <v>425.05855213358183</v>
      </c>
      <c r="L81" s="22">
        <f>SUMIFS(EIA_DPV_generation_2024!$G:$G, EIA_DPV_generation_2024!$B:$B, $A81, EIA_DPV_generation_2024!$A:$A, $B$17, EIA_DPV_generation_2024!$D:$D, $B$18)</f>
        <v>779.6277</v>
      </c>
      <c r="M81" s="22">
        <f>SUMIFS(EIA_DPV_generation_2024!$G:$G, EIA_DPV_generation_2024!$B:$B, $A81, EIA_DPV_generation_2024!$A:$A, $B$17, EIA_DPV_generation_2024!$D:$D, $B$19) + SUMIFS(EIA_DPV_generation_2024!$G:$G, EIA_DPV_generation_2024!$B:$B, $A81, EIA_DPV_generation_2024!$A:$A, $B$17, EIA_DPV_generation_2024!$D:$D, $B$20)</f>
        <v>264.34631999999999</v>
      </c>
      <c r="N81" s="18">
        <f t="shared" si="5"/>
        <v>0.20937961474644473</v>
      </c>
      <c r="O81" s="22">
        <f t="shared" si="6"/>
        <v>184.30560683955113</v>
      </c>
      <c r="P81" s="18">
        <f t="shared" si="7"/>
        <v>0.16373088733114691</v>
      </c>
      <c r="Q81" s="22">
        <f t="shared" si="8"/>
        <v>184.30560683955113</v>
      </c>
      <c r="R81" s="22">
        <f>INDEX(NREL_rooftop_potential!$D$3:$D$51, MATCH($A81, NREL_rooftop_potential!$A$3:$A$51, 0))</f>
        <v>28.5</v>
      </c>
      <c r="S81" s="22">
        <f t="shared" si="9"/>
        <v>23740.5</v>
      </c>
      <c r="T81" s="22">
        <f t="shared" si="10"/>
        <v>5059.096085231381</v>
      </c>
      <c r="U81" s="22">
        <f t="shared" si="11"/>
        <v>2193.6266647686189</v>
      </c>
    </row>
    <row r="82" spans="1:31" x14ac:dyDescent="0.45">
      <c r="A82" s="4" t="s">
        <v>227</v>
      </c>
      <c r="B82" s="22">
        <f>SUMIFS(EIA_861M_Net_Metering!$H$5:$H$1744, EIA_861M_Net_Metering!$C$5:$C$1744, $A82, EIA_861M_Net_Metering!$A$5:$A$1744, $B$7, EIA_861M_Net_Metering!$B$5:$B$1744, $B$8, EIA_861M_Net_Metering!$G$5:$G$1744, INDEX(Keys!$C:$C, MATCH("ac_capacity_type", Keys!$B:$B, 0))) + $B$9 * SUMIFS(EIA_861M_Net_Metering!$H$5:$H$1744, EIA_861M_Net_Metering!$C$5:$C$1744, $A82, EIA_861M_Net_Metering!$A$5:$A$1744, $B$7, EIA_861M_Net_Metering!$B$5:$B$1744, $B$8, EIA_861M_Net_Metering!$G$5:$G$1744, INDEX(Keys!$C:$C, MATCH("dc_capacity_type", Keys!$B:$B, 0)))</f>
        <v>331.97736900000001</v>
      </c>
      <c r="C82" s="22">
        <f>SUMIFS(EIA_861M_Net_Metering!$I$5:$I$1744, EIA_861M_Net_Metering!$C$5:$C$1744, $A82, EIA_861M_Net_Metering!$A$5:$A$1744, $B$7, EIA_861M_Net_Metering!$B$5:$B$1744, $B$8, EIA_861M_Net_Metering!$G$5:$G$1744, INDEX(Keys!$C:$C, MATCH("ac_capacity_type", Keys!$B:$B, 0))) + $B$9 * SUMIFS(EIA_861M_Net_Metering!$I$5:$I$1744, EIA_861M_Net_Metering!$C$5:$C$1744, $A82, EIA_861M_Net_Metering!$A$5:$A$1744, $B$7, EIA_861M_Net_Metering!$B$5:$B$1744, $B$8, EIA_861M_Net_Metering!$G$5:$G$1744, INDEX(Keys!$C:$C, MATCH("dc_capacity_type", Keys!$B:$B, 0)))</f>
        <v>49.198758999999995</v>
      </c>
      <c r="D82" s="22">
        <f>SUMIFS(EIA_861M_Net_Metering!$J$5:$J$1744, EIA_861M_Net_Metering!$C$5:$C$1744, $A82, EIA_861M_Net_Metering!$A$5:$A$1744, $B$7, EIA_861M_Net_Metering!$B$5:$B$1744, $B$8, EIA_861M_Net_Metering!$G$5:$G$1744, INDEX(Keys!$C:$C, MATCH("ac_capacity_type", Keys!$B:$B, 0))) + $B$9 * SUMIFS(EIA_861M_Net_Metering!$J$5:$J$1744, EIA_861M_Net_Metering!$C$5:$C$1744, $A82, EIA_861M_Net_Metering!$A$5:$A$1744, $B$7, EIA_861M_Net_Metering!$B$5:$B$1744, $B$8, EIA_861M_Net_Metering!$G$5:$G$1744, INDEX(Keys!$C:$C, MATCH("dc_capacity_type", Keys!$B:$B, 0)))</f>
        <v>1.1699980000000001</v>
      </c>
      <c r="E82" s="22">
        <f>SUMIFS(EIA_861_Net_Metering_2023!$G$4:$G$1033, EIA_861_Net_Metering_2023!$B$4:$B$1033, $A82, EIA_861_Net_Metering_2023!$F$4:$F$1033, INDEX(Keys!$C:$C, MATCH("ac_capacity_type", Keys!$B:$B, 0))) + $B$9 * SUMIFS(EIA_861_Net_Metering_2023!$G$4:$G$1033, EIA_861_Net_Metering_2023!$B$4:$B$1033, $A82, EIA_861_Net_Metering_2023!$F$4:$F$1033, INDEX(Keys!$C:$C, MATCH("dc_capacity_type", Keys!$B:$B, 0)))</f>
        <v>371.90049500000003</v>
      </c>
      <c r="F82" s="22">
        <f>SUMIFS(EIA_861_Net_Metering_2023!$H$4:$H$1033, EIA_861_Net_Metering_2023!$B$4:$B$1033, $A82, EIA_861_Net_Metering_2023!$F$4:$F$1033, INDEX(Keys!$C:$C, MATCH("ac_capacity_type", Keys!$B:$B, 0))) + $B$9 * SUMIFS(EIA_861_Net_Metering_2023!$H$4:$H$1033, EIA_861_Net_Metering_2023!$B$4:$B$1033, $A82, EIA_861_Net_Metering_2023!$F$4:$F$1033, INDEX(Keys!$C:$C, MATCH("dc_capacity_type", Keys!$B:$B, 0))) + SUMIFS(EIA_861_Net_Metering_2023!$I$4:$I$1033, EIA_861_Net_Metering_2023!$B$4:$B$1033, $A82, EIA_861_Net_Metering_2023!$F$4:$F$1033, INDEX(Keys!$C:$C, MATCH("ac_capacity_type", Keys!$B:$B, 0))) + $B$9 * SUMIFS(EIA_861_Net_Metering_2023!$I$4:$I$1033, EIA_861_Net_Metering_2023!$B$4:$B$1033, $A82, EIA_861_Net_Metering_2023!$F$4:$F$1033, INDEX(Keys!$C:$C, MATCH("dc_capacity_type", Keys!$B:$B, 0)))</f>
        <v>52.988916000000003</v>
      </c>
      <c r="G82" s="22">
        <f>SUMIFS(EIA_861_NonNM_Distributed_2023!$K$3:$K$518, EIA_861_NonNM_Distributed_2023!$B$3:$B$518, $A82, EIA_861_NonNM_Distributed_2023!$J$3:$J$518, INDEX(Keys!$C:$C, MATCH("ac_capacity_type", Keys!$B:$B, 0))) + $B$9 * SUMIFS(EIA_861_NonNM_Distributed_2023!$K$3:$K$518, EIA_861_NonNM_Distributed_2023!$B$3:$B$518, $A82, EIA_861_NonNM_Distributed_2023!$J$3:$J$518, INDEX(Keys!$C:$C, MATCH("dc_capacity_type", Keys!$B:$B, 0)))</f>
        <v>0.02</v>
      </c>
      <c r="H82" s="22">
        <f>SUMIFS(EIA_861_NonNM_Distributed_2023!$L$3:$L$518, EIA_861_NonNM_Distributed_2023!$B$3:$B$518, $A82, EIA_861_NonNM_Distributed_2023!$J$3:$J$518, INDEX(Keys!$C:$C, MATCH("ac_capacity_type", Keys!$B:$B, 0))) + $B$9 * SUMIFS(EIA_861_NonNM_Distributed_2023!$L$3:$L$518, EIA_861_NonNM_Distributed_2023!$B$3:$B$518, $A82, EIA_861_NonNM_Distributed_2023!$J$3:$J$518, INDEX(Keys!$C:$C, MATCH("dc_capacity_type", Keys!$B:$B, 0))) + SUMIFS(EIA_861_NonNM_Distributed_2023!$M$3:$M$518, EIA_861_NonNM_Distributed_2023!$B$3:$B$518, $A82, EIA_861_NonNM_Distributed_2023!$J$3:$J$518, INDEX(Keys!$C:$C, MATCH("ac_capacity_type", Keys!$B:$B, 0))) + $B$9 * SUMIFS(EIA_861_NonNM_Distributed_2023!$M$3:$M$518, EIA_861_NonNM_Distributed_2023!$B$3:$B$518, $A82, EIA_861_NonNM_Distributed_2023!$J$3:$J$518, INDEX(Keys!$C:$C, MATCH("dc_capacity_type", Keys!$B:$B, 0)))</f>
        <v>4.2610000000000001</v>
      </c>
      <c r="I82" s="23">
        <f t="shared" si="2"/>
        <v>1.0000537778257057</v>
      </c>
      <c r="J82" s="23">
        <f t="shared" si="3"/>
        <v>1.0804130433617476</v>
      </c>
      <c r="K82" s="22">
        <f t="shared" si="4"/>
        <v>331.99522202108835</v>
      </c>
      <c r="L82" s="22">
        <f>SUMIFS(EIA_DPV_generation_2024!$G:$G, EIA_DPV_generation_2024!$B:$B, $A82, EIA_DPV_generation_2024!$A:$A, $B$17, EIA_DPV_generation_2024!$D:$D, $B$18)</f>
        <v>545.51876000000004</v>
      </c>
      <c r="M82" s="22">
        <f>SUMIFS(EIA_DPV_generation_2024!$G:$G, EIA_DPV_generation_2024!$B:$B, $A82, EIA_DPV_generation_2024!$A:$A, $B$17, EIA_DPV_generation_2024!$D:$D, $B$19) + SUMIFS(EIA_DPV_generation_2024!$G:$G, EIA_DPV_generation_2024!$B:$B, $A82, EIA_DPV_generation_2024!$A:$A, $B$17, EIA_DPV_generation_2024!$D:$D, $B$20)</f>
        <v>88.581000000000003</v>
      </c>
      <c r="N82" s="18">
        <f t="shared" si="5"/>
        <v>0.18757447975041242</v>
      </c>
      <c r="O82" s="22">
        <f t="shared" si="6"/>
        <v>54.419062040718323</v>
      </c>
      <c r="P82" s="18">
        <f t="shared" si="7"/>
        <v>0.18581698989599832</v>
      </c>
      <c r="Q82" s="22">
        <f t="shared" si="8"/>
        <v>54.419062040718323</v>
      </c>
      <c r="R82" s="22">
        <f>INDEX(NREL_rooftop_potential!$D$3:$D$51, MATCH($A82, NREL_rooftop_potential!$A$3:$A$51, 0))</f>
        <v>22.8</v>
      </c>
      <c r="S82" s="22">
        <f t="shared" si="9"/>
        <v>18992.399999999998</v>
      </c>
      <c r="T82" s="22">
        <f t="shared" si="10"/>
        <v>4985.052362626453</v>
      </c>
      <c r="U82" s="22">
        <f t="shared" si="11"/>
        <v>817.1258373735468</v>
      </c>
    </row>
    <row r="83" spans="1:31" x14ac:dyDescent="0.45">
      <c r="A83" s="4" t="s">
        <v>230</v>
      </c>
      <c r="B83" s="22">
        <f>SUMIFS(EIA_861M_Net_Metering!$H$5:$H$1744, EIA_861M_Net_Metering!$C$5:$C$1744, $A83, EIA_861M_Net_Metering!$A$5:$A$1744, $B$7, EIA_861M_Net_Metering!$B$5:$B$1744, $B$8, EIA_861M_Net_Metering!$G$5:$G$1744, INDEX(Keys!$C:$C, MATCH("ac_capacity_type", Keys!$B:$B, 0))) + $B$9 * SUMIFS(EIA_861M_Net_Metering!$H$5:$H$1744, EIA_861M_Net_Metering!$C$5:$C$1744, $A83, EIA_861M_Net_Metering!$A$5:$A$1744, $B$7, EIA_861M_Net_Metering!$B$5:$B$1744, $B$8, EIA_861M_Net_Metering!$G$5:$G$1744, INDEX(Keys!$C:$C, MATCH("dc_capacity_type", Keys!$B:$B, 0)))</f>
        <v>27.612000000000002</v>
      </c>
      <c r="C83" s="22">
        <f>SUMIFS(EIA_861M_Net_Metering!$I$5:$I$1744, EIA_861M_Net_Metering!$C$5:$C$1744, $A83, EIA_861M_Net_Metering!$A$5:$A$1744, $B$7, EIA_861M_Net_Metering!$B$5:$B$1744, $B$8, EIA_861M_Net_Metering!$G$5:$G$1744, INDEX(Keys!$C:$C, MATCH("ac_capacity_type", Keys!$B:$B, 0))) + $B$9 * SUMIFS(EIA_861M_Net_Metering!$I$5:$I$1744, EIA_861M_Net_Metering!$C$5:$C$1744, $A83, EIA_861M_Net_Metering!$A$5:$A$1744, $B$7, EIA_861M_Net_Metering!$B$5:$B$1744, $B$8, EIA_861M_Net_Metering!$G$5:$G$1744, INDEX(Keys!$C:$C, MATCH("dc_capacity_type", Keys!$B:$B, 0)))</f>
        <v>7.0360000000000005</v>
      </c>
      <c r="D83" s="22">
        <f>SUMIFS(EIA_861M_Net_Metering!$J$5:$J$1744, EIA_861M_Net_Metering!$C$5:$C$1744, $A83, EIA_861M_Net_Metering!$A$5:$A$1744, $B$7, EIA_861M_Net_Metering!$B$5:$B$1744, $B$8, EIA_861M_Net_Metering!$G$5:$G$1744, INDEX(Keys!$C:$C, MATCH("ac_capacity_type", Keys!$B:$B, 0))) + $B$9 * SUMIFS(EIA_861M_Net_Metering!$J$5:$J$1744, EIA_861M_Net_Metering!$C$5:$C$1744, $A83, EIA_861M_Net_Metering!$A$5:$A$1744, $B$7, EIA_861M_Net_Metering!$B$5:$B$1744, $B$8, EIA_861M_Net_Metering!$G$5:$G$1744, INDEX(Keys!$C:$C, MATCH("dc_capacity_type", Keys!$B:$B, 0)))</f>
        <v>1.6199999999999999</v>
      </c>
      <c r="E83" s="22">
        <f>SUMIFS(EIA_861_Net_Metering_2023!$G$4:$G$1033, EIA_861_Net_Metering_2023!$B$4:$B$1033, $A83, EIA_861_Net_Metering_2023!$F$4:$F$1033, INDEX(Keys!$C:$C, MATCH("ac_capacity_type", Keys!$B:$B, 0))) + $B$9 * SUMIFS(EIA_861_Net_Metering_2023!$G$4:$G$1033, EIA_861_Net_Metering_2023!$B$4:$B$1033, $A83, EIA_861_Net_Metering_2023!$F$4:$F$1033, INDEX(Keys!$C:$C, MATCH("dc_capacity_type", Keys!$B:$B, 0)))</f>
        <v>25.427000000000003</v>
      </c>
      <c r="F83" s="22">
        <f>SUMIFS(EIA_861_Net_Metering_2023!$H$4:$H$1033, EIA_861_Net_Metering_2023!$B$4:$B$1033, $A83, EIA_861_Net_Metering_2023!$F$4:$F$1033, INDEX(Keys!$C:$C, MATCH("ac_capacity_type", Keys!$B:$B, 0))) + $B$9 * SUMIFS(EIA_861_Net_Metering_2023!$H$4:$H$1033, EIA_861_Net_Metering_2023!$B$4:$B$1033, $A83, EIA_861_Net_Metering_2023!$F$4:$F$1033, INDEX(Keys!$C:$C, MATCH("dc_capacity_type", Keys!$B:$B, 0))) + SUMIFS(EIA_861_Net_Metering_2023!$I$4:$I$1033, EIA_861_Net_Metering_2023!$B$4:$B$1033, $A83, EIA_861_Net_Metering_2023!$F$4:$F$1033, INDEX(Keys!$C:$C, MATCH("ac_capacity_type", Keys!$B:$B, 0))) + $B$9 * SUMIFS(EIA_861_Net_Metering_2023!$I$4:$I$1033, EIA_861_Net_Metering_2023!$B$4:$B$1033, $A83, EIA_861_Net_Metering_2023!$F$4:$F$1033, INDEX(Keys!$C:$C, MATCH("dc_capacity_type", Keys!$B:$B, 0)))</f>
        <v>7.7969999999999997</v>
      </c>
      <c r="G83" s="22">
        <f>SUMIFS(EIA_861_NonNM_Distributed_2023!$K$3:$K$518, EIA_861_NonNM_Distributed_2023!$B$3:$B$518, $A83, EIA_861_NonNM_Distributed_2023!$J$3:$J$518, INDEX(Keys!$C:$C, MATCH("ac_capacity_type", Keys!$B:$B, 0))) + $B$9 * SUMIFS(EIA_861_NonNM_Distributed_2023!$K$3:$K$518, EIA_861_NonNM_Distributed_2023!$B$3:$B$518, $A83, EIA_861_NonNM_Distributed_2023!$J$3:$J$518, INDEX(Keys!$C:$C, MATCH("dc_capacity_type", Keys!$B:$B, 0)))</f>
        <v>0</v>
      </c>
      <c r="H83" s="22">
        <f>SUMIFS(EIA_861_NonNM_Distributed_2023!$L$3:$L$518, EIA_861_NonNM_Distributed_2023!$B$3:$B$518, $A83, EIA_861_NonNM_Distributed_2023!$J$3:$J$518, INDEX(Keys!$C:$C, MATCH("ac_capacity_type", Keys!$B:$B, 0))) + $B$9 * SUMIFS(EIA_861_NonNM_Distributed_2023!$L$3:$L$518, EIA_861_NonNM_Distributed_2023!$B$3:$B$518, $A83, EIA_861_NonNM_Distributed_2023!$J$3:$J$518, INDEX(Keys!$C:$C, MATCH("dc_capacity_type", Keys!$B:$B, 0))) + SUMIFS(EIA_861_NonNM_Distributed_2023!$M$3:$M$518, EIA_861_NonNM_Distributed_2023!$B$3:$B$518, $A83, EIA_861_NonNM_Distributed_2023!$J$3:$J$518, INDEX(Keys!$C:$C, MATCH("ac_capacity_type", Keys!$B:$B, 0))) + $B$9 * SUMIFS(EIA_861_NonNM_Distributed_2023!$M$3:$M$518, EIA_861_NonNM_Distributed_2023!$B$3:$B$518, $A83, EIA_861_NonNM_Distributed_2023!$J$3:$J$518, INDEX(Keys!$C:$C, MATCH("dc_capacity_type", Keys!$B:$B, 0)))</f>
        <v>0</v>
      </c>
      <c r="I83" s="23">
        <f t="shared" si="2"/>
        <v>1</v>
      </c>
      <c r="J83" s="23">
        <f t="shared" si="3"/>
        <v>1</v>
      </c>
      <c r="K83" s="22">
        <f t="shared" si="4"/>
        <v>27.612000000000002</v>
      </c>
      <c r="L83" s="22">
        <f>SUMIFS(EIA_DPV_generation_2024!$G:$G, EIA_DPV_generation_2024!$B:$B, $A83, EIA_DPV_generation_2024!$A:$A, $B$17, EIA_DPV_generation_2024!$D:$D, $B$18)</f>
        <v>44.531410000000001</v>
      </c>
      <c r="M83" s="22">
        <f>SUMIFS(EIA_DPV_generation_2024!$G:$G, EIA_DPV_generation_2024!$B:$B, $A83, EIA_DPV_generation_2024!$A:$A, $B$17, EIA_DPV_generation_2024!$D:$D, $B$19) + SUMIFS(EIA_DPV_generation_2024!$G:$G, EIA_DPV_generation_2024!$B:$B, $A83, EIA_DPV_generation_2024!$A:$A, $B$17, EIA_DPV_generation_2024!$D:$D, $B$20)</f>
        <v>16.506959999999999</v>
      </c>
      <c r="N83" s="18">
        <f t="shared" si="5"/>
        <v>0.18410453035772284</v>
      </c>
      <c r="O83" s="22">
        <f t="shared" si="6"/>
        <v>8.6560000000000006</v>
      </c>
      <c r="P83" s="18">
        <f t="shared" si="7"/>
        <v>0.21769364191122473</v>
      </c>
      <c r="Q83" s="22">
        <f t="shared" si="8"/>
        <v>8.6560000000000006</v>
      </c>
      <c r="R83" s="22">
        <f>INDEX(NREL_rooftop_potential!$D$3:$D$51, MATCH($A83, NREL_rooftop_potential!$A$3:$A$51, 0))</f>
        <v>6.3</v>
      </c>
      <c r="S83" s="22">
        <f t="shared" si="9"/>
        <v>5247.9</v>
      </c>
      <c r="T83" s="22">
        <f t="shared" si="10"/>
        <v>1220.5934162732988</v>
      </c>
      <c r="U83" s="22">
        <f t="shared" si="11"/>
        <v>382.64003372670123</v>
      </c>
    </row>
    <row r="84" spans="1:31" x14ac:dyDescent="0.45">
      <c r="A84" s="4" t="s">
        <v>233</v>
      </c>
      <c r="B84" s="22">
        <f>SUMIFS(EIA_861M_Net_Metering!$H$5:$H$1744, EIA_861M_Net_Metering!$C$5:$C$1744, $A84, EIA_861M_Net_Metering!$A$5:$A$1744, $B$7, EIA_861M_Net_Metering!$B$5:$B$1744, $B$8, EIA_861M_Net_Metering!$G$5:$G$1744, INDEX(Keys!$C:$C, MATCH("ac_capacity_type", Keys!$B:$B, 0))) + $B$9 * SUMIFS(EIA_861M_Net_Metering!$H$5:$H$1744, EIA_861M_Net_Metering!$C$5:$C$1744, $A84, EIA_861M_Net_Metering!$A$5:$A$1744, $B$7, EIA_861M_Net_Metering!$B$5:$B$1744, $B$8, EIA_861M_Net_Metering!$G$5:$G$1744, INDEX(Keys!$C:$C, MATCH("dc_capacity_type", Keys!$B:$B, 0)))</f>
        <v>96.914000000000001</v>
      </c>
      <c r="C84" s="22">
        <f>SUMIFS(EIA_861M_Net_Metering!$I$5:$I$1744, EIA_861M_Net_Metering!$C$5:$C$1744, $A84, EIA_861M_Net_Metering!$A$5:$A$1744, $B$7, EIA_861M_Net_Metering!$B$5:$B$1744, $B$8, EIA_861M_Net_Metering!$G$5:$G$1744, INDEX(Keys!$C:$C, MATCH("ac_capacity_type", Keys!$B:$B, 0))) + $B$9 * SUMIFS(EIA_861M_Net_Metering!$I$5:$I$1744, EIA_861M_Net_Metering!$C$5:$C$1744, $A84, EIA_861M_Net_Metering!$A$5:$A$1744, $B$7, EIA_861M_Net_Metering!$B$5:$B$1744, $B$8, EIA_861M_Net_Metering!$G$5:$G$1744, INDEX(Keys!$C:$C, MATCH("dc_capacity_type", Keys!$B:$B, 0)))</f>
        <v>76.728999999999999</v>
      </c>
      <c r="D84" s="22">
        <f>SUMIFS(EIA_861M_Net_Metering!$J$5:$J$1744, EIA_861M_Net_Metering!$C$5:$C$1744, $A84, EIA_861M_Net_Metering!$A$5:$A$1744, $B$7, EIA_861M_Net_Metering!$B$5:$B$1744, $B$8, EIA_861M_Net_Metering!$G$5:$G$1744, INDEX(Keys!$C:$C, MATCH("ac_capacity_type", Keys!$B:$B, 0))) + $B$9 * SUMIFS(EIA_861M_Net_Metering!$J$5:$J$1744, EIA_861M_Net_Metering!$C$5:$C$1744, $A84, EIA_861M_Net_Metering!$A$5:$A$1744, $B$7, EIA_861M_Net_Metering!$B$5:$B$1744, $B$8, EIA_861M_Net_Metering!$G$5:$G$1744, INDEX(Keys!$C:$C, MATCH("dc_capacity_type", Keys!$B:$B, 0)))</f>
        <v>7.7290000000000001</v>
      </c>
      <c r="E84" s="22">
        <f>SUMIFS(EIA_861_Net_Metering_2023!$G$4:$G$1033, EIA_861_Net_Metering_2023!$B$4:$B$1033, $A84, EIA_861_Net_Metering_2023!$F$4:$F$1033, INDEX(Keys!$C:$C, MATCH("ac_capacity_type", Keys!$B:$B, 0))) + $B$9 * SUMIFS(EIA_861_Net_Metering_2023!$G$4:$G$1033, EIA_861_Net_Metering_2023!$B$4:$B$1033, $A84, EIA_861_Net_Metering_2023!$F$4:$F$1033, INDEX(Keys!$C:$C, MATCH("dc_capacity_type", Keys!$B:$B, 0)))</f>
        <v>106.914006</v>
      </c>
      <c r="F84" s="22">
        <f>SUMIFS(EIA_861_Net_Metering_2023!$H$4:$H$1033, EIA_861_Net_Metering_2023!$B$4:$B$1033, $A84, EIA_861_Net_Metering_2023!$F$4:$F$1033, INDEX(Keys!$C:$C, MATCH("ac_capacity_type", Keys!$B:$B, 0))) + $B$9 * SUMIFS(EIA_861_Net_Metering_2023!$H$4:$H$1033, EIA_861_Net_Metering_2023!$B$4:$B$1033, $A84, EIA_861_Net_Metering_2023!$F$4:$F$1033, INDEX(Keys!$C:$C, MATCH("dc_capacity_type", Keys!$B:$B, 0))) + SUMIFS(EIA_861_Net_Metering_2023!$I$4:$I$1033, EIA_861_Net_Metering_2023!$B$4:$B$1033, $A84, EIA_861_Net_Metering_2023!$F$4:$F$1033, INDEX(Keys!$C:$C, MATCH("ac_capacity_type", Keys!$B:$B, 0))) + $B$9 * SUMIFS(EIA_861_Net_Metering_2023!$I$4:$I$1033, EIA_861_Net_Metering_2023!$B$4:$B$1033, $A84, EIA_861_Net_Metering_2023!$F$4:$F$1033, INDEX(Keys!$C:$C, MATCH("dc_capacity_type", Keys!$B:$B, 0)))</f>
        <v>86.003004000000004</v>
      </c>
      <c r="G84" s="22">
        <f>SUMIFS(EIA_861_NonNM_Distributed_2023!$K$3:$K$518, EIA_861_NonNM_Distributed_2023!$B$3:$B$518, $A84, EIA_861_NonNM_Distributed_2023!$J$3:$J$518, INDEX(Keys!$C:$C, MATCH("ac_capacity_type", Keys!$B:$B, 0))) + $B$9 * SUMIFS(EIA_861_NonNM_Distributed_2023!$K$3:$K$518, EIA_861_NonNM_Distributed_2023!$B$3:$B$518, $A84, EIA_861_NonNM_Distributed_2023!$J$3:$J$518, INDEX(Keys!$C:$C, MATCH("dc_capacity_type", Keys!$B:$B, 0)))</f>
        <v>0.50630200000000003</v>
      </c>
      <c r="H84" s="22">
        <f>SUMIFS(EIA_861_NonNM_Distributed_2023!$L$3:$L$518, EIA_861_NonNM_Distributed_2023!$B$3:$B$518, $A84, EIA_861_NonNM_Distributed_2023!$J$3:$J$518, INDEX(Keys!$C:$C, MATCH("ac_capacity_type", Keys!$B:$B, 0))) + $B$9 * SUMIFS(EIA_861_NonNM_Distributed_2023!$L$3:$L$518, EIA_861_NonNM_Distributed_2023!$B$3:$B$518, $A84, EIA_861_NonNM_Distributed_2023!$J$3:$J$518, INDEX(Keys!$C:$C, MATCH("dc_capacity_type", Keys!$B:$B, 0))) + SUMIFS(EIA_861_NonNM_Distributed_2023!$M$3:$M$518, EIA_861_NonNM_Distributed_2023!$B$3:$B$518, $A84, EIA_861_NonNM_Distributed_2023!$J$3:$J$518, INDEX(Keys!$C:$C, MATCH("ac_capacity_type", Keys!$B:$B, 0))) + $B$9 * SUMIFS(EIA_861_NonNM_Distributed_2023!$M$3:$M$518, EIA_861_NonNM_Distributed_2023!$B$3:$B$518, $A84, EIA_861_NonNM_Distributed_2023!$J$3:$J$518, INDEX(Keys!$C:$C, MATCH("dc_capacity_type", Keys!$B:$B, 0)))</f>
        <v>16.041288000000002</v>
      </c>
      <c r="I84" s="23">
        <f t="shared" si="2"/>
        <v>1.0047356003104027</v>
      </c>
      <c r="J84" s="23">
        <f t="shared" si="3"/>
        <v>1.1865200894610612</v>
      </c>
      <c r="K84" s="22">
        <f t="shared" si="4"/>
        <v>97.372945968482369</v>
      </c>
      <c r="L84" s="22">
        <f>SUMIFS(EIA_DPV_generation_2024!$G:$G, EIA_DPV_generation_2024!$B:$B, $A84, EIA_DPV_generation_2024!$A:$A, $B$17, EIA_DPV_generation_2024!$D:$D, $B$18)</f>
        <v>187.94753</v>
      </c>
      <c r="M84" s="22">
        <f>SUMIFS(EIA_DPV_generation_2024!$G:$G, EIA_DPV_generation_2024!$B:$B, $A84, EIA_DPV_generation_2024!$A:$A, $B$17, EIA_DPV_generation_2024!$D:$D, $B$19) + SUMIFS(EIA_DPV_generation_2024!$G:$G, EIA_DPV_generation_2024!$B:$B, $A84, EIA_DPV_generation_2024!$A:$A, $B$17, EIA_DPV_generation_2024!$D:$D, $B$20)</f>
        <v>181.37581999999998</v>
      </c>
      <c r="N84" s="18">
        <f t="shared" si="5"/>
        <v>0.22034043722502841</v>
      </c>
      <c r="O84" s="22">
        <f t="shared" si="6"/>
        <v>100.21111371570231</v>
      </c>
      <c r="P84" s="18">
        <f t="shared" si="7"/>
        <v>0.20661383269169981</v>
      </c>
      <c r="Q84" s="22">
        <f t="shared" si="8"/>
        <v>100.21111371570231</v>
      </c>
      <c r="R84" s="22">
        <f>INDEX(NREL_rooftop_potential!$D$3:$D$51, MATCH($A84, NREL_rooftop_potential!$A$3:$A$51, 0))</f>
        <v>23.6</v>
      </c>
      <c r="S84" s="22">
        <f t="shared" si="9"/>
        <v>19658.8</v>
      </c>
      <c r="T84" s="22">
        <f t="shared" si="10"/>
        <v>2959.7472386305981</v>
      </c>
      <c r="U84" s="22">
        <f t="shared" si="11"/>
        <v>3046.0161613694013</v>
      </c>
    </row>
    <row r="85" spans="1:31" x14ac:dyDescent="0.45">
      <c r="A85" s="4" t="s">
        <v>236</v>
      </c>
      <c r="B85" s="22">
        <f>SUMIFS(EIA_861M_Net_Metering!$H$5:$H$1744, EIA_861M_Net_Metering!$C$5:$C$1744, $A85, EIA_861M_Net_Metering!$A$5:$A$1744, $B$7, EIA_861M_Net_Metering!$B$5:$B$1744, $B$8, EIA_861M_Net_Metering!$G$5:$G$1744, INDEX(Keys!$C:$C, MATCH("ac_capacity_type", Keys!$B:$B, 0))) + $B$9 * SUMIFS(EIA_861M_Net_Metering!$H$5:$H$1744, EIA_861M_Net_Metering!$C$5:$C$1744, $A85, EIA_861M_Net_Metering!$A$5:$A$1744, $B$7, EIA_861M_Net_Metering!$B$5:$B$1744, $B$8, EIA_861M_Net_Metering!$G$5:$G$1744, INDEX(Keys!$C:$C, MATCH("dc_capacity_type", Keys!$B:$B, 0)))</f>
        <v>15.870645</v>
      </c>
      <c r="C85" s="22">
        <f>SUMIFS(EIA_861M_Net_Metering!$I$5:$I$1744, EIA_861M_Net_Metering!$C$5:$C$1744, $A85, EIA_861M_Net_Metering!$A$5:$A$1744, $B$7, EIA_861M_Net_Metering!$B$5:$B$1744, $B$8, EIA_861M_Net_Metering!$G$5:$G$1744, INDEX(Keys!$C:$C, MATCH("ac_capacity_type", Keys!$B:$B, 0))) + $B$9 * SUMIFS(EIA_861M_Net_Metering!$I$5:$I$1744, EIA_861M_Net_Metering!$C$5:$C$1744, $A85, EIA_861M_Net_Metering!$A$5:$A$1744, $B$7, EIA_861M_Net_Metering!$B$5:$B$1744, $B$8, EIA_861M_Net_Metering!$G$5:$G$1744, INDEX(Keys!$C:$C, MATCH("dc_capacity_type", Keys!$B:$B, 0)))</f>
        <v>1.8841959999999998</v>
      </c>
      <c r="D85" s="22">
        <f>SUMIFS(EIA_861M_Net_Metering!$J$5:$J$1744, EIA_861M_Net_Metering!$C$5:$C$1744, $A85, EIA_861M_Net_Metering!$A$5:$A$1744, $B$7, EIA_861M_Net_Metering!$B$5:$B$1744, $B$8, EIA_861M_Net_Metering!$G$5:$G$1744, INDEX(Keys!$C:$C, MATCH("ac_capacity_type", Keys!$B:$B, 0))) + $B$9 * SUMIFS(EIA_861M_Net_Metering!$J$5:$J$1744, EIA_861M_Net_Metering!$C$5:$C$1744, $A85, EIA_861M_Net_Metering!$A$5:$A$1744, $B$7, EIA_861M_Net_Metering!$B$5:$B$1744, $B$8, EIA_861M_Net_Metering!$G$5:$G$1744, INDEX(Keys!$C:$C, MATCH("dc_capacity_type", Keys!$B:$B, 0)))</f>
        <v>0.37581700000000001</v>
      </c>
      <c r="E85" s="22">
        <f>SUMIFS(EIA_861_Net_Metering_2023!$G$4:$G$1033, EIA_861_Net_Metering_2023!$B$4:$B$1033, $A85, EIA_861_Net_Metering_2023!$F$4:$F$1033, INDEX(Keys!$C:$C, MATCH("ac_capacity_type", Keys!$B:$B, 0))) + $B$9 * SUMIFS(EIA_861_Net_Metering_2023!$G$4:$G$1033, EIA_861_Net_Metering_2023!$B$4:$B$1033, $A85, EIA_861_Net_Metering_2023!$F$4:$F$1033, INDEX(Keys!$C:$C, MATCH("dc_capacity_type", Keys!$B:$B, 0)))</f>
        <v>14.512512000000001</v>
      </c>
      <c r="F85" s="22">
        <f>SUMIFS(EIA_861_Net_Metering_2023!$H$4:$H$1033, EIA_861_Net_Metering_2023!$B$4:$B$1033, $A85, EIA_861_Net_Metering_2023!$F$4:$F$1033, INDEX(Keys!$C:$C, MATCH("ac_capacity_type", Keys!$B:$B, 0))) + $B$9 * SUMIFS(EIA_861_Net_Metering_2023!$H$4:$H$1033, EIA_861_Net_Metering_2023!$B$4:$B$1033, $A85, EIA_861_Net_Metering_2023!$F$4:$F$1033, INDEX(Keys!$C:$C, MATCH("dc_capacity_type", Keys!$B:$B, 0))) + SUMIFS(EIA_861_Net_Metering_2023!$I$4:$I$1033, EIA_861_Net_Metering_2023!$B$4:$B$1033, $A85, EIA_861_Net_Metering_2023!$F$4:$F$1033, INDEX(Keys!$C:$C, MATCH("ac_capacity_type", Keys!$B:$B, 0))) + $B$9 * SUMIFS(EIA_861_Net_Metering_2023!$I$4:$I$1033, EIA_861_Net_Metering_2023!$B$4:$B$1033, $A85, EIA_861_Net_Metering_2023!$F$4:$F$1033, INDEX(Keys!$C:$C, MATCH("dc_capacity_type", Keys!$B:$B, 0)))</f>
        <v>2.1367289999999999</v>
      </c>
      <c r="G85" s="22">
        <f>SUMIFS(EIA_861_NonNM_Distributed_2023!$K$3:$K$518, EIA_861_NonNM_Distributed_2023!$B$3:$B$518, $A85, EIA_861_NonNM_Distributed_2023!$J$3:$J$518, INDEX(Keys!$C:$C, MATCH("ac_capacity_type", Keys!$B:$B, 0))) + $B$9 * SUMIFS(EIA_861_NonNM_Distributed_2023!$K$3:$K$518, EIA_861_NonNM_Distributed_2023!$B$3:$B$518, $A85, EIA_861_NonNM_Distributed_2023!$J$3:$J$518, INDEX(Keys!$C:$C, MATCH("dc_capacity_type", Keys!$B:$B, 0)))</f>
        <v>0</v>
      </c>
      <c r="H85" s="22">
        <f>SUMIFS(EIA_861_NonNM_Distributed_2023!$L$3:$L$518, EIA_861_NonNM_Distributed_2023!$B$3:$B$518, $A85, EIA_861_NonNM_Distributed_2023!$J$3:$J$518, INDEX(Keys!$C:$C, MATCH("ac_capacity_type", Keys!$B:$B, 0))) + $B$9 * SUMIFS(EIA_861_NonNM_Distributed_2023!$L$3:$L$518, EIA_861_NonNM_Distributed_2023!$B$3:$B$518, $A85, EIA_861_NonNM_Distributed_2023!$J$3:$J$518, INDEX(Keys!$C:$C, MATCH("dc_capacity_type", Keys!$B:$B, 0))) + SUMIFS(EIA_861_NonNM_Distributed_2023!$M$3:$M$518, EIA_861_NonNM_Distributed_2023!$B$3:$B$518, $A85, EIA_861_NonNM_Distributed_2023!$J$3:$J$518, INDEX(Keys!$C:$C, MATCH("ac_capacity_type", Keys!$B:$B, 0))) + $B$9 * SUMIFS(EIA_861_NonNM_Distributed_2023!$M$3:$M$518, EIA_861_NonNM_Distributed_2023!$B$3:$B$518, $A85, EIA_861_NonNM_Distributed_2023!$J$3:$J$518, INDEX(Keys!$C:$C, MATCH("dc_capacity_type", Keys!$B:$B, 0)))</f>
        <v>0</v>
      </c>
      <c r="I85" s="23">
        <f t="shared" si="2"/>
        <v>1</v>
      </c>
      <c r="J85" s="23">
        <f t="shared" si="3"/>
        <v>1</v>
      </c>
      <c r="K85" s="22">
        <f t="shared" si="4"/>
        <v>15.870645</v>
      </c>
      <c r="L85" s="22">
        <f>SUMIFS(EIA_DPV_generation_2024!$G:$G, EIA_DPV_generation_2024!$B:$B, $A85, EIA_DPV_generation_2024!$A:$A, $B$17, EIA_DPV_generation_2024!$D:$D, $B$18)</f>
        <v>28.492190000000001</v>
      </c>
      <c r="M85" s="22">
        <f>SUMIFS(EIA_DPV_generation_2024!$G:$G, EIA_DPV_generation_2024!$B:$B, $A85, EIA_DPV_generation_2024!$A:$A, $B$17, EIA_DPV_generation_2024!$D:$D, $B$19) + SUMIFS(EIA_DPV_generation_2024!$G:$G, EIA_DPV_generation_2024!$B:$B, $A85, EIA_DPV_generation_2024!$A:$A, $B$17, EIA_DPV_generation_2024!$D:$D, $B$20)</f>
        <v>4.1489599999999998</v>
      </c>
      <c r="N85" s="18">
        <f t="shared" si="5"/>
        <v>0.20494019650888995</v>
      </c>
      <c r="O85" s="22">
        <f t="shared" si="6"/>
        <v>2.2600129999999998</v>
      </c>
      <c r="P85" s="18">
        <f t="shared" si="7"/>
        <v>0.20956763114913751</v>
      </c>
      <c r="Q85" s="22">
        <f t="shared" si="8"/>
        <v>2.2600129999999998</v>
      </c>
      <c r="R85" s="22">
        <f>INDEX(NREL_rooftop_potential!$D$3:$D$51, MATCH($A85, NREL_rooftop_potential!$A$3:$A$51, 0))</f>
        <v>1.7</v>
      </c>
      <c r="S85" s="22">
        <f t="shared" si="9"/>
        <v>1416.1</v>
      </c>
      <c r="T85" s="22">
        <f t="shared" si="10"/>
        <v>378.69201589179772</v>
      </c>
      <c r="U85" s="22">
        <f t="shared" si="11"/>
        <v>53.926534108202247</v>
      </c>
    </row>
    <row r="87" spans="1:31" x14ac:dyDescent="0.45">
      <c r="A87" s="14" t="s">
        <v>2127</v>
      </c>
    </row>
    <row r="88" spans="1:31" x14ac:dyDescent="0.45">
      <c r="A88" s="13" t="s">
        <v>2128</v>
      </c>
    </row>
    <row r="89" spans="1:31" x14ac:dyDescent="0.45">
      <c r="A89" s="4" t="s">
        <v>23</v>
      </c>
      <c r="B89" s="10">
        <v>2021</v>
      </c>
      <c r="C89" s="10">
        <v>2022</v>
      </c>
      <c r="D89" s="10">
        <v>2023</v>
      </c>
      <c r="E89" s="10">
        <v>2024</v>
      </c>
      <c r="F89" s="10">
        <v>2025</v>
      </c>
      <c r="G89" s="10">
        <v>2026</v>
      </c>
      <c r="H89" s="10">
        <v>2027</v>
      </c>
      <c r="I89" s="10">
        <v>2028</v>
      </c>
      <c r="J89" s="10">
        <v>2029</v>
      </c>
      <c r="K89" s="10">
        <v>2030</v>
      </c>
      <c r="L89" s="10">
        <v>2031</v>
      </c>
      <c r="M89" s="10">
        <v>2032</v>
      </c>
      <c r="N89" s="10">
        <v>2033</v>
      </c>
      <c r="O89" s="10">
        <v>2034</v>
      </c>
      <c r="P89" s="10">
        <v>2035</v>
      </c>
      <c r="Q89" s="10">
        <v>2036</v>
      </c>
      <c r="R89" s="10">
        <v>2037</v>
      </c>
      <c r="S89" s="10">
        <v>2038</v>
      </c>
      <c r="T89" s="10">
        <v>2039</v>
      </c>
      <c r="U89" s="10">
        <v>2040</v>
      </c>
      <c r="V89" s="10">
        <v>2041</v>
      </c>
      <c r="W89" s="10">
        <v>2042</v>
      </c>
      <c r="X89" s="10">
        <v>2043</v>
      </c>
      <c r="Y89" s="10">
        <v>2044</v>
      </c>
      <c r="Z89" s="10">
        <v>2045</v>
      </c>
      <c r="AA89" s="10">
        <v>2046</v>
      </c>
      <c r="AB89" s="10">
        <v>2047</v>
      </c>
      <c r="AC89" s="10">
        <v>2048</v>
      </c>
      <c r="AD89" s="10">
        <v>2049</v>
      </c>
      <c r="AE89" s="10">
        <v>2050</v>
      </c>
    </row>
    <row r="90" spans="1:31" x14ac:dyDescent="0.45">
      <c r="A90" t="s">
        <v>2129</v>
      </c>
      <c r="B90" s="24">
        <f t="shared" ref="B90:AE90" si="12">SUM($K$38:$K$85) * B$31</f>
        <v>30757.895848368356</v>
      </c>
      <c r="C90" s="24">
        <f t="shared" si="12"/>
        <v>30757.895848368356</v>
      </c>
      <c r="D90" s="24">
        <f t="shared" si="12"/>
        <v>30757.895848368356</v>
      </c>
      <c r="E90" s="24">
        <f t="shared" si="12"/>
        <v>30757.895848368356</v>
      </c>
      <c r="F90" s="24">
        <f t="shared" si="12"/>
        <v>30757.895848368356</v>
      </c>
      <c r="G90" s="24">
        <f t="shared" si="12"/>
        <v>32593.417058970179</v>
      </c>
      <c r="H90" s="24">
        <f t="shared" si="12"/>
        <v>34568.61557527315</v>
      </c>
      <c r="I90" s="24">
        <f t="shared" si="12"/>
        <v>36598.825956340086</v>
      </c>
      <c r="J90" s="24">
        <f t="shared" si="12"/>
        <v>38529.994680337222</v>
      </c>
      <c r="K90" s="24">
        <f t="shared" si="12"/>
        <v>40545.823893931352</v>
      </c>
      <c r="L90" s="24">
        <f t="shared" si="12"/>
        <v>42695.66855576224</v>
      </c>
      <c r="M90" s="24">
        <f t="shared" si="12"/>
        <v>44856.576987163833</v>
      </c>
      <c r="N90" s="24">
        <f t="shared" si="12"/>
        <v>47109.98140395368</v>
      </c>
      <c r="O90" s="24">
        <f t="shared" si="12"/>
        <v>49495.096420139336</v>
      </c>
      <c r="P90" s="24">
        <f t="shared" si="12"/>
        <v>52026.696834735776</v>
      </c>
      <c r="Q90" s="24">
        <f t="shared" si="12"/>
        <v>54681.892602218119</v>
      </c>
      <c r="R90" s="24">
        <f t="shared" si="12"/>
        <v>57511.286418944605</v>
      </c>
      <c r="S90" s="24">
        <f t="shared" si="12"/>
        <v>60473.074120007936</v>
      </c>
      <c r="T90" s="24">
        <f t="shared" si="12"/>
        <v>63570.523589908764</v>
      </c>
      <c r="U90" s="24">
        <f t="shared" si="12"/>
        <v>66774.144646698944</v>
      </c>
      <c r="V90" s="24">
        <f t="shared" si="12"/>
        <v>70097.127660544676</v>
      </c>
      <c r="W90" s="24">
        <f t="shared" si="12"/>
        <v>73522.26177307601</v>
      </c>
      <c r="X90" s="24">
        <f t="shared" si="12"/>
        <v>77032.856016638936</v>
      </c>
      <c r="Y90" s="24">
        <f t="shared" si="12"/>
        <v>80674.546893418767</v>
      </c>
      <c r="Z90" s="24">
        <f t="shared" si="12"/>
        <v>84408.605020742878</v>
      </c>
      <c r="AA90" s="24">
        <f t="shared" si="12"/>
        <v>88266.58033806282</v>
      </c>
      <c r="AB90" s="24">
        <f t="shared" si="12"/>
        <v>92245.229717578724</v>
      </c>
      <c r="AC90" s="24">
        <f t="shared" si="12"/>
        <v>96374.092854640214</v>
      </c>
      <c r="AD90" s="24">
        <f t="shared" si="12"/>
        <v>100582.55373599278</v>
      </c>
      <c r="AE90" s="24">
        <f t="shared" si="12"/>
        <v>104922.53211447521</v>
      </c>
    </row>
    <row r="91" spans="1:31" x14ac:dyDescent="0.45">
      <c r="A91" t="s">
        <v>2130</v>
      </c>
      <c r="B91" s="24">
        <f t="shared" ref="B91:AE91" si="13">SUM($Q$38:$Q$85) * B$32</f>
        <v>15834.103760555139</v>
      </c>
      <c r="C91" s="24">
        <f t="shared" si="13"/>
        <v>15834.103760555139</v>
      </c>
      <c r="D91" s="24">
        <f t="shared" si="13"/>
        <v>15834.103760555139</v>
      </c>
      <c r="E91" s="24">
        <f t="shared" si="13"/>
        <v>15834.103760555139</v>
      </c>
      <c r="F91" s="24">
        <f t="shared" si="13"/>
        <v>15834.103760555139</v>
      </c>
      <c r="G91" s="24">
        <f t="shared" si="13"/>
        <v>17736.876834333063</v>
      </c>
      <c r="H91" s="24">
        <f t="shared" si="13"/>
        <v>19338.021446834879</v>
      </c>
      <c r="I91" s="24">
        <f t="shared" si="13"/>
        <v>20108.488152345653</v>
      </c>
      <c r="J91" s="24">
        <f t="shared" si="13"/>
        <v>20576.143029397332</v>
      </c>
      <c r="K91" s="24">
        <f t="shared" si="13"/>
        <v>21108.880143096314</v>
      </c>
      <c r="L91" s="24">
        <f t="shared" si="13"/>
        <v>21520.609087079174</v>
      </c>
      <c r="M91" s="24">
        <f t="shared" si="13"/>
        <v>21846.029145569588</v>
      </c>
      <c r="N91" s="24">
        <f t="shared" si="13"/>
        <v>22211.939591435486</v>
      </c>
      <c r="O91" s="24">
        <f t="shared" si="13"/>
        <v>22768.073353551459</v>
      </c>
      <c r="P91" s="24">
        <f t="shared" si="13"/>
        <v>23217.66413055456</v>
      </c>
      <c r="Q91" s="24">
        <f t="shared" si="13"/>
        <v>23597.294239698429</v>
      </c>
      <c r="R91" s="24">
        <f t="shared" si="13"/>
        <v>24261.7223703581</v>
      </c>
      <c r="S91" s="24">
        <f t="shared" si="13"/>
        <v>24909.018302625816</v>
      </c>
      <c r="T91" s="24">
        <f t="shared" si="13"/>
        <v>25693.815584722783</v>
      </c>
      <c r="U91" s="24">
        <f t="shared" si="13"/>
        <v>26370.237141782211</v>
      </c>
      <c r="V91" s="24">
        <f t="shared" si="13"/>
        <v>26735.823640881757</v>
      </c>
      <c r="W91" s="24">
        <f t="shared" si="13"/>
        <v>27283.216757142261</v>
      </c>
      <c r="X91" s="24">
        <f t="shared" si="13"/>
        <v>27578.665083305117</v>
      </c>
      <c r="Y91" s="24">
        <f t="shared" si="13"/>
        <v>27911.294806357982</v>
      </c>
      <c r="Z91" s="24">
        <f t="shared" si="13"/>
        <v>28182.880533275547</v>
      </c>
      <c r="AA91" s="24">
        <f t="shared" si="13"/>
        <v>28604.851520227327</v>
      </c>
      <c r="AB91" s="24">
        <f t="shared" si="13"/>
        <v>29127.163169044034</v>
      </c>
      <c r="AC91" s="24">
        <f t="shared" si="13"/>
        <v>29658.903295891323</v>
      </c>
      <c r="AD91" s="24">
        <f t="shared" si="13"/>
        <v>30061.194886589736</v>
      </c>
      <c r="AE91" s="24">
        <f t="shared" si="13"/>
        <v>30580.130980516926</v>
      </c>
    </row>
    <row r="92" spans="1:31" x14ac:dyDescent="0.45">
      <c r="A92" t="s">
        <v>2131</v>
      </c>
      <c r="B92" s="23">
        <v>0</v>
      </c>
      <c r="C92" s="23">
        <f t="shared" ref="C92:AE92" si="14">C$90 - B$90</f>
        <v>0</v>
      </c>
      <c r="D92" s="23">
        <f t="shared" si="14"/>
        <v>0</v>
      </c>
      <c r="E92" s="23">
        <f t="shared" si="14"/>
        <v>0</v>
      </c>
      <c r="F92" s="23">
        <f t="shared" si="14"/>
        <v>0</v>
      </c>
      <c r="G92" s="23">
        <f t="shared" si="14"/>
        <v>1835.5212106018225</v>
      </c>
      <c r="H92" s="23">
        <f t="shared" si="14"/>
        <v>1975.1985163029713</v>
      </c>
      <c r="I92" s="23">
        <f t="shared" si="14"/>
        <v>2030.210381066936</v>
      </c>
      <c r="J92" s="23">
        <f t="shared" si="14"/>
        <v>1931.1687239971361</v>
      </c>
      <c r="K92" s="23">
        <f t="shared" si="14"/>
        <v>2015.8292135941301</v>
      </c>
      <c r="L92" s="23">
        <f t="shared" si="14"/>
        <v>2149.8446618308881</v>
      </c>
      <c r="M92" s="23">
        <f t="shared" si="14"/>
        <v>2160.9084314015927</v>
      </c>
      <c r="N92" s="23">
        <f t="shared" si="14"/>
        <v>2253.4044167898464</v>
      </c>
      <c r="O92" s="23">
        <f t="shared" si="14"/>
        <v>2385.1150161856567</v>
      </c>
      <c r="P92" s="23">
        <f t="shared" si="14"/>
        <v>2531.6004145964398</v>
      </c>
      <c r="Q92" s="23">
        <f t="shared" si="14"/>
        <v>2655.1957674823425</v>
      </c>
      <c r="R92" s="23">
        <f t="shared" si="14"/>
        <v>2829.393816726486</v>
      </c>
      <c r="S92" s="23">
        <f t="shared" si="14"/>
        <v>2961.787701063331</v>
      </c>
      <c r="T92" s="23">
        <f t="shared" si="14"/>
        <v>3097.4494699008283</v>
      </c>
      <c r="U92" s="23">
        <f t="shared" si="14"/>
        <v>3203.6210567901799</v>
      </c>
      <c r="V92" s="23">
        <f t="shared" si="14"/>
        <v>3322.9830138457328</v>
      </c>
      <c r="W92" s="23">
        <f t="shared" si="14"/>
        <v>3425.1341125313338</v>
      </c>
      <c r="X92" s="23">
        <f t="shared" si="14"/>
        <v>3510.5942435629258</v>
      </c>
      <c r="Y92" s="23">
        <f t="shared" si="14"/>
        <v>3641.6908767798304</v>
      </c>
      <c r="Z92" s="23">
        <f t="shared" si="14"/>
        <v>3734.0581273241114</v>
      </c>
      <c r="AA92" s="23">
        <f t="shared" si="14"/>
        <v>3857.9753173199424</v>
      </c>
      <c r="AB92" s="23">
        <f t="shared" si="14"/>
        <v>3978.649379515904</v>
      </c>
      <c r="AC92" s="23">
        <f t="shared" si="14"/>
        <v>4128.8631370614894</v>
      </c>
      <c r="AD92" s="23">
        <f t="shared" si="14"/>
        <v>4208.4608813525701</v>
      </c>
      <c r="AE92" s="23">
        <f t="shared" si="14"/>
        <v>4339.9783784824249</v>
      </c>
    </row>
    <row r="93" spans="1:31" x14ac:dyDescent="0.45">
      <c r="A93" t="s">
        <v>2132</v>
      </c>
      <c r="B93" s="23">
        <v>0</v>
      </c>
      <c r="C93" s="23">
        <f t="shared" ref="C93:AE93" si="15">C$91 - B$91</f>
        <v>0</v>
      </c>
      <c r="D93" s="23">
        <f t="shared" si="15"/>
        <v>0</v>
      </c>
      <c r="E93" s="23">
        <f t="shared" si="15"/>
        <v>0</v>
      </c>
      <c r="F93" s="23">
        <f t="shared" si="15"/>
        <v>0</v>
      </c>
      <c r="G93" s="23">
        <f t="shared" si="15"/>
        <v>1902.7730737779239</v>
      </c>
      <c r="H93" s="23">
        <f t="shared" si="15"/>
        <v>1601.1446125018156</v>
      </c>
      <c r="I93" s="23">
        <f t="shared" si="15"/>
        <v>770.46670551077477</v>
      </c>
      <c r="J93" s="23">
        <f t="shared" si="15"/>
        <v>467.65487705167834</v>
      </c>
      <c r="K93" s="23">
        <f t="shared" si="15"/>
        <v>532.73711369898228</v>
      </c>
      <c r="L93" s="23">
        <f t="shared" si="15"/>
        <v>411.72894398286007</v>
      </c>
      <c r="M93" s="23">
        <f t="shared" si="15"/>
        <v>325.42005849041379</v>
      </c>
      <c r="N93" s="23">
        <f t="shared" si="15"/>
        <v>365.91044586589851</v>
      </c>
      <c r="O93" s="23">
        <f t="shared" si="15"/>
        <v>556.13376211597279</v>
      </c>
      <c r="P93" s="23">
        <f t="shared" si="15"/>
        <v>449.59077700310081</v>
      </c>
      <c r="Q93" s="23">
        <f t="shared" si="15"/>
        <v>379.63010914386905</v>
      </c>
      <c r="R93" s="23">
        <f t="shared" si="15"/>
        <v>664.4281306596713</v>
      </c>
      <c r="S93" s="23">
        <f t="shared" si="15"/>
        <v>647.29593226771613</v>
      </c>
      <c r="T93" s="23">
        <f t="shared" si="15"/>
        <v>784.79728209696623</v>
      </c>
      <c r="U93" s="23">
        <f t="shared" si="15"/>
        <v>676.42155705942787</v>
      </c>
      <c r="V93" s="23">
        <f t="shared" si="15"/>
        <v>365.58649909954693</v>
      </c>
      <c r="W93" s="23">
        <f t="shared" si="15"/>
        <v>547.39311626050403</v>
      </c>
      <c r="X93" s="23">
        <f t="shared" si="15"/>
        <v>295.44832616285566</v>
      </c>
      <c r="Y93" s="23">
        <f t="shared" si="15"/>
        <v>332.6297230528653</v>
      </c>
      <c r="Z93" s="23">
        <f t="shared" si="15"/>
        <v>271.5857269175649</v>
      </c>
      <c r="AA93" s="23">
        <f t="shared" si="15"/>
        <v>421.9709869517792</v>
      </c>
      <c r="AB93" s="23">
        <f t="shared" si="15"/>
        <v>522.31164881670702</v>
      </c>
      <c r="AC93" s="23">
        <f t="shared" si="15"/>
        <v>531.7401268472895</v>
      </c>
      <c r="AD93" s="23">
        <f t="shared" si="15"/>
        <v>402.29159069841262</v>
      </c>
      <c r="AE93" s="23">
        <f t="shared" si="15"/>
        <v>518.93609392719009</v>
      </c>
    </row>
    <row r="94" spans="1:31" x14ac:dyDescent="0.45">
      <c r="A94" t="s">
        <v>2133</v>
      </c>
      <c r="B94" s="25">
        <v>0</v>
      </c>
      <c r="C94" s="25">
        <f t="shared" ref="C94:AE94" si="16">SUMPRODUCT(B$153:B$200, 1 - B$153:B$200/$T$38:$T$85)</f>
        <v>19435.109438395797</v>
      </c>
      <c r="D94" s="25">
        <f t="shared" si="16"/>
        <v>19435.109438395797</v>
      </c>
      <c r="E94" s="25">
        <f t="shared" si="16"/>
        <v>19435.109438395797</v>
      </c>
      <c r="F94" s="25">
        <f t="shared" si="16"/>
        <v>19435.109438395797</v>
      </c>
      <c r="G94" s="25">
        <f t="shared" si="16"/>
        <v>19435.109438395797</v>
      </c>
      <c r="H94" s="25">
        <f t="shared" si="16"/>
        <v>20132.085720916668</v>
      </c>
      <c r="I94" s="25">
        <f t="shared" si="16"/>
        <v>20849.941552345485</v>
      </c>
      <c r="J94" s="25">
        <f t="shared" si="16"/>
        <v>21557.137312782561</v>
      </c>
      <c r="K94" s="25">
        <f t="shared" si="16"/>
        <v>22205.210147894646</v>
      </c>
      <c r="L94" s="25">
        <f t="shared" si="16"/>
        <v>22856.973904016275</v>
      </c>
      <c r="M94" s="25">
        <f t="shared" si="16"/>
        <v>23526.244884032691</v>
      </c>
      <c r="N94" s="25">
        <f t="shared" si="16"/>
        <v>24175.62497884304</v>
      </c>
      <c r="O94" s="25">
        <f t="shared" si="16"/>
        <v>24828.986642766984</v>
      </c>
      <c r="P94" s="25">
        <f t="shared" si="16"/>
        <v>25495.359446662809</v>
      </c>
      <c r="Q94" s="25">
        <f t="shared" si="16"/>
        <v>26175.656729988499</v>
      </c>
      <c r="R94" s="25">
        <f t="shared" si="16"/>
        <v>26860.652890967449</v>
      </c>
      <c r="S94" s="25">
        <f t="shared" si="16"/>
        <v>27558.335730240007</v>
      </c>
      <c r="T94" s="25">
        <f t="shared" si="16"/>
        <v>28253.446454187451</v>
      </c>
      <c r="U94" s="25">
        <f t="shared" si="16"/>
        <v>28940.833662144694</v>
      </c>
      <c r="V94" s="25">
        <f t="shared" si="16"/>
        <v>29607.787492428353</v>
      </c>
      <c r="W94" s="25">
        <f t="shared" si="16"/>
        <v>30249.447229819809</v>
      </c>
      <c r="X94" s="25">
        <f t="shared" si="16"/>
        <v>30854.168514841596</v>
      </c>
      <c r="Y94" s="25">
        <f t="shared" si="16"/>
        <v>31410.396862292349</v>
      </c>
      <c r="Z94" s="25">
        <f t="shared" si="16"/>
        <v>31914.151116266978</v>
      </c>
      <c r="AA94" s="25">
        <f t="shared" si="16"/>
        <v>32348.690195817653</v>
      </c>
      <c r="AB94" s="25">
        <f t="shared" si="16"/>
        <v>32704.718960640042</v>
      </c>
      <c r="AC94" s="25">
        <f t="shared" si="16"/>
        <v>32967.498701280296</v>
      </c>
      <c r="AD94" s="25">
        <f t="shared" si="16"/>
        <v>33122.168840726772</v>
      </c>
      <c r="AE94" s="25">
        <f t="shared" si="16"/>
        <v>33151.388293737502</v>
      </c>
    </row>
    <row r="95" spans="1:31" x14ac:dyDescent="0.45">
      <c r="A95" t="s">
        <v>2134</v>
      </c>
      <c r="B95" s="25">
        <v>0</v>
      </c>
      <c r="C95" s="25">
        <f t="shared" ref="C95:AE95" si="17">SUMPRODUCT(B$258:B$305, 1 - B$258:B$305/$U$38:$U$85)</f>
        <v>9855.5266437056634</v>
      </c>
      <c r="D95" s="25">
        <f t="shared" si="17"/>
        <v>9855.5266437056634</v>
      </c>
      <c r="E95" s="25">
        <f t="shared" si="17"/>
        <v>9855.5266437056634</v>
      </c>
      <c r="F95" s="25">
        <f t="shared" si="17"/>
        <v>9855.5266437056634</v>
      </c>
      <c r="G95" s="25">
        <f t="shared" si="17"/>
        <v>9855.5266437056634</v>
      </c>
      <c r="H95" s="25">
        <f t="shared" si="17"/>
        <v>10475.735452695299</v>
      </c>
      <c r="I95" s="25">
        <f t="shared" si="17"/>
        <v>10949.733260639081</v>
      </c>
      <c r="J95" s="25">
        <f t="shared" si="17"/>
        <v>11169.487201047947</v>
      </c>
      <c r="K95" s="25">
        <f t="shared" si="17"/>
        <v>11300.364139845578</v>
      </c>
      <c r="L95" s="25">
        <f t="shared" si="17"/>
        <v>11445.867331503028</v>
      </c>
      <c r="M95" s="25">
        <f t="shared" si="17"/>
        <v>11556.555553558599</v>
      </c>
      <c r="N95" s="25">
        <f t="shared" si="17"/>
        <v>11643.006442223028</v>
      </c>
      <c r="O95" s="25">
        <f t="shared" si="17"/>
        <v>11738.7505562559</v>
      </c>
      <c r="P95" s="25">
        <f t="shared" si="17"/>
        <v>11880.662647771531</v>
      </c>
      <c r="Q95" s="25">
        <f t="shared" si="17"/>
        <v>11993.721761452556</v>
      </c>
      <c r="R95" s="25">
        <f t="shared" si="17"/>
        <v>12088.049748650663</v>
      </c>
      <c r="S95" s="25">
        <f t="shared" si="17"/>
        <v>12248.292167316011</v>
      </c>
      <c r="T95" s="25">
        <f t="shared" si="17"/>
        <v>12401.122820073211</v>
      </c>
      <c r="U95" s="25">
        <f t="shared" si="17"/>
        <v>12581.155054797304</v>
      </c>
      <c r="V95" s="25">
        <f t="shared" si="17"/>
        <v>12733.685198466575</v>
      </c>
      <c r="W95" s="25">
        <f t="shared" si="17"/>
        <v>12816.074911392245</v>
      </c>
      <c r="X95" s="25">
        <f t="shared" si="17"/>
        <v>12936.894423425148</v>
      </c>
      <c r="Y95" s="25">
        <f t="shared" si="17"/>
        <v>13002.143170743089</v>
      </c>
      <c r="Z95" s="25">
        <f t="shared" si="17"/>
        <v>13074.885081773413</v>
      </c>
      <c r="AA95" s="25">
        <f t="shared" si="17"/>
        <v>13133.994037835255</v>
      </c>
      <c r="AB95" s="25">
        <f t="shared" si="17"/>
        <v>13224.388326370561</v>
      </c>
      <c r="AC95" s="25">
        <f t="shared" si="17"/>
        <v>13334.433453272552</v>
      </c>
      <c r="AD95" s="25">
        <f t="shared" si="17"/>
        <v>13444.966687453862</v>
      </c>
      <c r="AE95" s="25">
        <f t="shared" si="17"/>
        <v>13528.17238277899</v>
      </c>
    </row>
    <row r="97" spans="1:31" x14ac:dyDescent="0.45">
      <c r="A97" s="14" t="s">
        <v>2135</v>
      </c>
    </row>
    <row r="98" spans="1:31" x14ac:dyDescent="0.45">
      <c r="A98" s="13" t="s">
        <v>2136</v>
      </c>
    </row>
    <row r="99" spans="1:31" x14ac:dyDescent="0.45">
      <c r="A99" s="4" t="s">
        <v>23</v>
      </c>
      <c r="B99" s="10">
        <v>2021</v>
      </c>
      <c r="C99" s="10">
        <v>2022</v>
      </c>
      <c r="D99" s="10">
        <v>2023</v>
      </c>
      <c r="E99" s="10">
        <v>2024</v>
      </c>
      <c r="F99" s="10">
        <v>2025</v>
      </c>
      <c r="G99" s="10">
        <v>2026</v>
      </c>
      <c r="H99" s="10">
        <v>2027</v>
      </c>
      <c r="I99" s="10">
        <v>2028</v>
      </c>
      <c r="J99" s="10">
        <v>2029</v>
      </c>
      <c r="K99" s="10">
        <v>2030</v>
      </c>
      <c r="L99" s="10">
        <v>2031</v>
      </c>
      <c r="M99" s="10">
        <v>2032</v>
      </c>
      <c r="N99" s="10">
        <v>2033</v>
      </c>
      <c r="O99" s="10">
        <v>2034</v>
      </c>
      <c r="P99" s="10">
        <v>2035</v>
      </c>
      <c r="Q99" s="10">
        <v>2036</v>
      </c>
      <c r="R99" s="10">
        <v>2037</v>
      </c>
      <c r="S99" s="10">
        <v>2038</v>
      </c>
      <c r="T99" s="10">
        <v>2039</v>
      </c>
      <c r="U99" s="10">
        <v>2040</v>
      </c>
      <c r="V99" s="10">
        <v>2041</v>
      </c>
      <c r="W99" s="10">
        <v>2042</v>
      </c>
      <c r="X99" s="10">
        <v>2043</v>
      </c>
      <c r="Y99" s="10">
        <v>2044</v>
      </c>
      <c r="Z99" s="10">
        <v>2045</v>
      </c>
      <c r="AA99" s="10">
        <v>2046</v>
      </c>
      <c r="AB99" s="10">
        <v>2047</v>
      </c>
      <c r="AC99" s="10">
        <v>2048</v>
      </c>
      <c r="AD99" s="10">
        <v>2049</v>
      </c>
      <c r="AE99" s="10">
        <v>2050</v>
      </c>
    </row>
    <row r="100" spans="1:31" x14ac:dyDescent="0.45">
      <c r="A100" s="4" t="s">
        <v>86</v>
      </c>
      <c r="B100" s="26">
        <v>0</v>
      </c>
      <c r="C100" s="26">
        <f t="shared" ref="C100:AE100" si="18">IF(C$94=0, 0, MAX(0, B153 * (1 - B153/$T38)) / C$94)</f>
        <v>2.0923067891493341E-4</v>
      </c>
      <c r="D100" s="26">
        <f t="shared" si="18"/>
        <v>2.0923067891493341E-4</v>
      </c>
      <c r="E100" s="26">
        <f t="shared" si="18"/>
        <v>2.0923067891493341E-4</v>
      </c>
      <c r="F100" s="26">
        <f t="shared" si="18"/>
        <v>2.0923067891493341E-4</v>
      </c>
      <c r="G100" s="26">
        <f t="shared" si="18"/>
        <v>2.0923067891493341E-4</v>
      </c>
      <c r="H100" s="26">
        <f t="shared" si="18"/>
        <v>2.2094209903119122E-4</v>
      </c>
      <c r="I100" s="26">
        <f t="shared" si="18"/>
        <v>2.3411992795097726E-4</v>
      </c>
      <c r="J100" s="26">
        <f t="shared" si="18"/>
        <v>2.4831972909973186E-4</v>
      </c>
      <c r="K100" s="26">
        <f t="shared" si="18"/>
        <v>2.6248791551470424E-4</v>
      </c>
      <c r="L100" s="26">
        <f t="shared" si="18"/>
        <v>2.7794175702425071E-4</v>
      </c>
      <c r="M100" s="26">
        <f t="shared" si="18"/>
        <v>2.9518062268491608E-4</v>
      </c>
      <c r="N100" s="26">
        <f t="shared" si="18"/>
        <v>3.133492580369336E-4</v>
      </c>
      <c r="O100" s="26">
        <f t="shared" si="18"/>
        <v>3.3320458332202727E-4</v>
      </c>
      <c r="P100" s="26">
        <f t="shared" si="18"/>
        <v>3.5526222112869951E-4</v>
      </c>
      <c r="Q100" s="26">
        <f t="shared" si="18"/>
        <v>3.7989878459278596E-4</v>
      </c>
      <c r="R100" s="26">
        <f t="shared" si="18"/>
        <v>4.0717529209853364E-4</v>
      </c>
      <c r="S100" s="26">
        <f t="shared" si="18"/>
        <v>4.3794882253670987E-4</v>
      </c>
      <c r="T100" s="26">
        <f t="shared" si="18"/>
        <v>4.7220667919824769E-4</v>
      </c>
      <c r="U100" s="26">
        <f t="shared" si="18"/>
        <v>5.104603181322623E-4</v>
      </c>
      <c r="V100" s="26">
        <f t="shared" si="18"/>
        <v>5.5289796144165362E-4</v>
      </c>
      <c r="W100" s="26">
        <f t="shared" si="18"/>
        <v>6.0032438467944222E-4</v>
      </c>
      <c r="X100" s="26">
        <f t="shared" si="18"/>
        <v>6.5327088865881349E-4</v>
      </c>
      <c r="Y100" s="26">
        <f t="shared" si="18"/>
        <v>7.1236474650283703E-4</v>
      </c>
      <c r="Z100" s="26">
        <f t="shared" si="18"/>
        <v>7.7949440129541664E-4</v>
      </c>
      <c r="AA100" s="26">
        <f t="shared" si="18"/>
        <v>8.5540820612312312E-4</v>
      </c>
      <c r="AB100" s="26">
        <f t="shared" si="18"/>
        <v>9.4250662956707487E-4</v>
      </c>
      <c r="AC100" s="26">
        <f t="shared" si="18"/>
        <v>1.0430733961685919E-3</v>
      </c>
      <c r="AD100" s="26">
        <f t="shared" si="18"/>
        <v>1.1609702380564271E-3</v>
      </c>
      <c r="AE100" s="26">
        <f t="shared" si="18"/>
        <v>1.2980933131787435E-3</v>
      </c>
    </row>
    <row r="101" spans="1:31" x14ac:dyDescent="0.45">
      <c r="A101" s="4" t="s">
        <v>90</v>
      </c>
      <c r="B101" s="26">
        <v>0</v>
      </c>
      <c r="C101" s="26">
        <f t="shared" ref="C101:AE101" si="19">IF(C$94=0, 0, MAX(0, B154 * (1 - B154/$T39)) / C$94)</f>
        <v>3.6220381707604117E-2</v>
      </c>
      <c r="D101" s="26">
        <f t="shared" si="19"/>
        <v>3.6220381707604117E-2</v>
      </c>
      <c r="E101" s="26">
        <f t="shared" si="19"/>
        <v>3.6220381707604117E-2</v>
      </c>
      <c r="F101" s="26">
        <f t="shared" si="19"/>
        <v>3.6220381707604117E-2</v>
      </c>
      <c r="G101" s="26">
        <f t="shared" si="19"/>
        <v>3.6220381707604117E-2</v>
      </c>
      <c r="H101" s="26">
        <f t="shared" si="19"/>
        <v>3.3752819129394505E-2</v>
      </c>
      <c r="I101" s="26">
        <f t="shared" si="19"/>
        <v>3.1282607851403521E-2</v>
      </c>
      <c r="J101" s="26">
        <f t="shared" si="19"/>
        <v>2.893126598496306E-2</v>
      </c>
      <c r="K101" s="26">
        <f t="shared" si="19"/>
        <v>2.6861347717565248E-2</v>
      </c>
      <c r="L101" s="26">
        <f t="shared" si="19"/>
        <v>2.4860092825396512E-2</v>
      </c>
      <c r="M101" s="26">
        <f t="shared" si="19"/>
        <v>2.2891914407810705E-2</v>
      </c>
      <c r="N101" s="26">
        <f t="shared" si="19"/>
        <v>2.1075464606064208E-2</v>
      </c>
      <c r="O101" s="26">
        <f t="shared" si="19"/>
        <v>1.9339724747090274E-2</v>
      </c>
      <c r="P101" s="26">
        <f t="shared" si="19"/>
        <v>1.7664080265020376E-2</v>
      </c>
      <c r="Q101" s="26">
        <f t="shared" si="19"/>
        <v>1.6051571296144429E-2</v>
      </c>
      <c r="R101" s="26">
        <f t="shared" si="19"/>
        <v>1.452765927839182E-2</v>
      </c>
      <c r="S101" s="26">
        <f t="shared" si="19"/>
        <v>1.3073131664669569E-2</v>
      </c>
      <c r="T101" s="26">
        <f t="shared" si="19"/>
        <v>1.1718811875299761E-2</v>
      </c>
      <c r="U101" s="26">
        <f t="shared" si="19"/>
        <v>1.0465963951633152E-2</v>
      </c>
      <c r="V101" s="26">
        <f t="shared" si="19"/>
        <v>9.3256177241974811E-3</v>
      </c>
      <c r="W101" s="26">
        <f t="shared" si="19"/>
        <v>8.2888272181151235E-3</v>
      </c>
      <c r="X101" s="26">
        <f t="shared" si="19"/>
        <v>7.3557427891292795E-3</v>
      </c>
      <c r="Y101" s="26">
        <f t="shared" si="19"/>
        <v>6.523029631733763E-3</v>
      </c>
      <c r="Z101" s="26">
        <f t="shared" si="19"/>
        <v>5.7725407780567497E-3</v>
      </c>
      <c r="AA101" s="26">
        <f t="shared" si="19"/>
        <v>5.1058979060314815E-3</v>
      </c>
      <c r="AB101" s="26">
        <f t="shared" si="19"/>
        <v>4.5100513823914086E-3</v>
      </c>
      <c r="AC101" s="26">
        <f t="shared" si="19"/>
        <v>3.9794812757234337E-3</v>
      </c>
      <c r="AD101" s="26">
        <f t="shared" si="19"/>
        <v>3.5047749437092657E-3</v>
      </c>
      <c r="AE101" s="26">
        <f t="shared" si="19"/>
        <v>3.0882547464540127E-3</v>
      </c>
    </row>
    <row r="102" spans="1:31" x14ac:dyDescent="0.45">
      <c r="A102" s="4" t="s">
        <v>94</v>
      </c>
      <c r="B102" s="26">
        <v>0</v>
      </c>
      <c r="C102" s="26">
        <f t="shared" ref="C102:AE102" si="20">IF(C$94=0, 0, MAX(0, B155 * (1 - B155/$T40)) / C$94)</f>
        <v>5.939895008267069E-3</v>
      </c>
      <c r="D102" s="26">
        <f t="shared" si="20"/>
        <v>5.939895008267069E-3</v>
      </c>
      <c r="E102" s="26">
        <f t="shared" si="20"/>
        <v>5.939895008267069E-3</v>
      </c>
      <c r="F102" s="26">
        <f t="shared" si="20"/>
        <v>5.939895008267069E-3</v>
      </c>
      <c r="G102" s="26">
        <f t="shared" si="20"/>
        <v>5.939895008267069E-3</v>
      </c>
      <c r="H102" s="26">
        <f t="shared" si="20"/>
        <v>6.2015506526950336E-3</v>
      </c>
      <c r="I102" s="26">
        <f t="shared" si="20"/>
        <v>6.4877350026363318E-3</v>
      </c>
      <c r="J102" s="26">
        <f t="shared" si="20"/>
        <v>6.7863390531506772E-3</v>
      </c>
      <c r="K102" s="26">
        <f t="shared" si="20"/>
        <v>7.0740601251125688E-3</v>
      </c>
      <c r="L102" s="26">
        <f t="shared" si="20"/>
        <v>7.3767771381777151E-3</v>
      </c>
      <c r="M102" s="26">
        <f t="shared" si="20"/>
        <v>7.7011631444307152E-3</v>
      </c>
      <c r="N102" s="26">
        <f t="shared" si="20"/>
        <v>8.0279559084655682E-3</v>
      </c>
      <c r="O102" s="26">
        <f t="shared" si="20"/>
        <v>8.3680997367986971E-3</v>
      </c>
      <c r="P102" s="26">
        <f t="shared" si="20"/>
        <v>8.7260026293313406E-3</v>
      </c>
      <c r="Q102" s="26">
        <f t="shared" si="20"/>
        <v>9.101978706856596E-3</v>
      </c>
      <c r="R102" s="26">
        <f t="shared" si="20"/>
        <v>9.4903523350144178E-3</v>
      </c>
      <c r="S102" s="26">
        <f t="shared" si="20"/>
        <v>9.8956255611769486E-3</v>
      </c>
      <c r="T102" s="26">
        <f t="shared" si="20"/>
        <v>1.0308466526044035E-2</v>
      </c>
      <c r="U102" s="26">
        <f t="shared" si="20"/>
        <v>1.0725728779867789E-2</v>
      </c>
      <c r="V102" s="26">
        <f t="shared" si="20"/>
        <v>1.1139694467457004E-2</v>
      </c>
      <c r="W102" s="26">
        <f t="shared" si="20"/>
        <v>1.154823735275684E-2</v>
      </c>
      <c r="X102" s="26">
        <f t="shared" si="20"/>
        <v>1.1945261727096651E-2</v>
      </c>
      <c r="Y102" s="26">
        <f t="shared" si="20"/>
        <v>1.2325084352910838E-2</v>
      </c>
      <c r="Z102" s="26">
        <f t="shared" si="20"/>
        <v>1.2688591259181476E-2</v>
      </c>
      <c r="AA102" s="26">
        <f t="shared" si="20"/>
        <v>1.3027492722232289E-2</v>
      </c>
      <c r="AB102" s="26">
        <f t="shared" si="20"/>
        <v>1.334034540999309E-2</v>
      </c>
      <c r="AC102" s="26">
        <f t="shared" si="20"/>
        <v>1.3621913398890947E-2</v>
      </c>
      <c r="AD102" s="26">
        <f t="shared" si="20"/>
        <v>1.3868765225292764E-2</v>
      </c>
      <c r="AE102" s="26">
        <f t="shared" si="20"/>
        <v>1.4071192600989149E-2</v>
      </c>
    </row>
    <row r="103" spans="1:31" x14ac:dyDescent="0.45">
      <c r="A103" s="4" t="s">
        <v>98</v>
      </c>
      <c r="B103" s="26">
        <v>0</v>
      </c>
      <c r="C103" s="26">
        <f t="shared" ref="C103:AE103" si="21">IF(C$94=0, 0, MAX(0, B156 * (1 - B156/$T41)) / C$94)</f>
        <v>0.29236459466399445</v>
      </c>
      <c r="D103" s="26">
        <f t="shared" si="21"/>
        <v>0.29236459466399445</v>
      </c>
      <c r="E103" s="26">
        <f t="shared" si="21"/>
        <v>0.29236459466399445</v>
      </c>
      <c r="F103" s="26">
        <f t="shared" si="21"/>
        <v>0.29236459466399445</v>
      </c>
      <c r="G103" s="26">
        <f t="shared" si="21"/>
        <v>0.29236459466399445</v>
      </c>
      <c r="H103" s="26">
        <f t="shared" si="21"/>
        <v>0.28036576976149458</v>
      </c>
      <c r="I103" s="26">
        <f t="shared" si="21"/>
        <v>0.26757107084714199</v>
      </c>
      <c r="J103" s="26">
        <f t="shared" si="21"/>
        <v>0.25459880851057354</v>
      </c>
      <c r="K103" s="26">
        <f t="shared" si="21"/>
        <v>0.24247662596123129</v>
      </c>
      <c r="L103" s="26">
        <f t="shared" si="21"/>
        <v>0.23011089856209271</v>
      </c>
      <c r="M103" s="26">
        <f t="shared" si="21"/>
        <v>0.21729633640556348</v>
      </c>
      <c r="N103" s="26">
        <f t="shared" si="21"/>
        <v>0.20484737944425446</v>
      </c>
      <c r="O103" s="26">
        <f t="shared" si="21"/>
        <v>0.19236781190215577</v>
      </c>
      <c r="P103" s="26">
        <f t="shared" si="21"/>
        <v>0.17975052911956907</v>
      </c>
      <c r="Q103" s="26">
        <f t="shared" si="21"/>
        <v>0.16704990147469895</v>
      </c>
      <c r="R103" s="26">
        <f t="shared" si="21"/>
        <v>0.15451201450515109</v>
      </c>
      <c r="S103" s="26">
        <f t="shared" si="21"/>
        <v>0.14203465539430207</v>
      </c>
      <c r="T103" s="26">
        <f t="shared" si="21"/>
        <v>0.12993988556500907</v>
      </c>
      <c r="U103" s="26">
        <f t="shared" si="21"/>
        <v>0.11831812225298671</v>
      </c>
      <c r="V103" s="26">
        <f t="shared" si="21"/>
        <v>0.10735619343380959</v>
      </c>
      <c r="W103" s="26">
        <f t="shared" si="21"/>
        <v>9.7055139615611061E-2</v>
      </c>
      <c r="X103" s="26">
        <f t="shared" si="21"/>
        <v>8.7496616426810128E-2</v>
      </c>
      <c r="Y103" s="26">
        <f t="shared" si="21"/>
        <v>7.8723394820720327E-2</v>
      </c>
      <c r="Z103" s="26">
        <f t="shared" si="21"/>
        <v>7.0610820571333888E-2</v>
      </c>
      <c r="AA103" s="26">
        <f t="shared" si="21"/>
        <v>6.3231968260554133E-2</v>
      </c>
      <c r="AB103" s="26">
        <f t="shared" si="21"/>
        <v>5.6492696824640053E-2</v>
      </c>
      <c r="AC103" s="26">
        <f t="shared" si="21"/>
        <v>5.0371445069751782E-2</v>
      </c>
      <c r="AD103" s="26">
        <f t="shared" si="21"/>
        <v>4.4794053564975615E-2</v>
      </c>
      <c r="AE103" s="26">
        <f t="shared" si="21"/>
        <v>3.9817615856763397E-2</v>
      </c>
    </row>
    <row r="104" spans="1:31" x14ac:dyDescent="0.45">
      <c r="A104" s="4" t="s">
        <v>102</v>
      </c>
      <c r="B104" s="26">
        <v>0</v>
      </c>
      <c r="C104" s="26">
        <f t="shared" ref="C104:AE104" si="22">IF(C$94=0, 0, MAX(0, B157 * (1 - B157/$T42)) / C$94)</f>
        <v>3.0109300942036715E-2</v>
      </c>
      <c r="D104" s="26">
        <f t="shared" si="22"/>
        <v>3.0109300942036715E-2</v>
      </c>
      <c r="E104" s="26">
        <f t="shared" si="22"/>
        <v>3.0109300942036715E-2</v>
      </c>
      <c r="F104" s="26">
        <f t="shared" si="22"/>
        <v>3.0109300942036715E-2</v>
      </c>
      <c r="G104" s="26">
        <f t="shared" si="22"/>
        <v>3.0109300942036715E-2</v>
      </c>
      <c r="H104" s="26">
        <f t="shared" si="22"/>
        <v>3.042058535351785E-2</v>
      </c>
      <c r="I104" s="26">
        <f t="shared" si="22"/>
        <v>3.0689287961635583E-2</v>
      </c>
      <c r="J104" s="26">
        <f t="shared" si="22"/>
        <v>3.0890679979128761E-2</v>
      </c>
      <c r="K104" s="26">
        <f t="shared" si="22"/>
        <v>3.1008640677832325E-2</v>
      </c>
      <c r="L104" s="26">
        <f t="shared" si="22"/>
        <v>3.1056731832922384E-2</v>
      </c>
      <c r="M104" s="26">
        <f t="shared" si="22"/>
        <v>3.1024846006966526E-2</v>
      </c>
      <c r="N104" s="26">
        <f t="shared" si="22"/>
        <v>3.0906431782210832E-2</v>
      </c>
      <c r="O104" s="26">
        <f t="shared" si="22"/>
        <v>3.0695201696916922E-2</v>
      </c>
      <c r="P104" s="26">
        <f t="shared" si="22"/>
        <v>3.0379699498464141E-2</v>
      </c>
      <c r="Q104" s="26">
        <f t="shared" si="22"/>
        <v>2.9948896257134577E-2</v>
      </c>
      <c r="R104" s="26">
        <f t="shared" si="22"/>
        <v>2.9400345881917329E-2</v>
      </c>
      <c r="S104" s="26">
        <f t="shared" si="22"/>
        <v>2.8720325480541421E-2</v>
      </c>
      <c r="T104" s="26">
        <f t="shared" si="22"/>
        <v>2.7917861900584345E-2</v>
      </c>
      <c r="U104" s="26">
        <f t="shared" si="22"/>
        <v>2.6997739654732063E-2</v>
      </c>
      <c r="V104" s="26">
        <f t="shared" si="22"/>
        <v>2.5978700393114521E-2</v>
      </c>
      <c r="W104" s="26">
        <f t="shared" si="22"/>
        <v>2.4870453272309315E-2</v>
      </c>
      <c r="X104" s="26">
        <f t="shared" si="22"/>
        <v>2.3694412685291467E-2</v>
      </c>
      <c r="Y104" s="26">
        <f t="shared" si="22"/>
        <v>2.2473496127393515E-2</v>
      </c>
      <c r="Z104" s="26">
        <f t="shared" si="22"/>
        <v>2.1209120356871645E-2</v>
      </c>
      <c r="AA104" s="26">
        <f t="shared" si="22"/>
        <v>1.9931280621813013E-2</v>
      </c>
      <c r="AB104" s="26">
        <f t="shared" si="22"/>
        <v>1.8644803415965847E-2</v>
      </c>
      <c r="AC104" s="26">
        <f t="shared" si="22"/>
        <v>1.7365276490965524E-2</v>
      </c>
      <c r="AD104" s="26">
        <f t="shared" si="22"/>
        <v>1.6096480397218282E-2</v>
      </c>
      <c r="AE104" s="26">
        <f t="shared" si="22"/>
        <v>1.4871135306185649E-2</v>
      </c>
    </row>
    <row r="105" spans="1:31" x14ac:dyDescent="0.45">
      <c r="A105" s="4" t="s">
        <v>106</v>
      </c>
      <c r="B105" s="26">
        <v>0</v>
      </c>
      <c r="C105" s="26">
        <f t="shared" ref="C105:AE105" si="23">IF(C$94=0, 0, MAX(0, B158 * (1 - B158/$T43)) / C$94)</f>
        <v>2.5200113953535226E-2</v>
      </c>
      <c r="D105" s="26">
        <f t="shared" si="23"/>
        <v>2.5200113953535226E-2</v>
      </c>
      <c r="E105" s="26">
        <f t="shared" si="23"/>
        <v>2.5200113953535226E-2</v>
      </c>
      <c r="F105" s="26">
        <f t="shared" si="23"/>
        <v>2.5200113953535226E-2</v>
      </c>
      <c r="G105" s="26">
        <f t="shared" si="23"/>
        <v>2.5200113953535226E-2</v>
      </c>
      <c r="H105" s="26">
        <f t="shared" si="23"/>
        <v>2.5139166439117382E-2</v>
      </c>
      <c r="I105" s="26">
        <f t="shared" si="23"/>
        <v>2.5014438523031115E-2</v>
      </c>
      <c r="J105" s="26">
        <f t="shared" si="23"/>
        <v>2.4822696680067438E-2</v>
      </c>
      <c r="K105" s="26">
        <f t="shared" si="23"/>
        <v>2.4580904472167292E-2</v>
      </c>
      <c r="L105" s="26">
        <f t="shared" si="23"/>
        <v>2.4271853663067781E-2</v>
      </c>
      <c r="M105" s="26">
        <f t="shared" si="23"/>
        <v>2.388319191307026E-2</v>
      </c>
      <c r="N105" s="26">
        <f t="shared" si="23"/>
        <v>2.3434843377522052E-2</v>
      </c>
      <c r="O105" s="26">
        <f t="shared" si="23"/>
        <v>2.2913083137637739E-2</v>
      </c>
      <c r="P105" s="26">
        <f t="shared" si="23"/>
        <v>2.2308687934345265E-2</v>
      </c>
      <c r="Q105" s="26">
        <f t="shared" si="23"/>
        <v>2.16180256238949E-2</v>
      </c>
      <c r="R105" s="26">
        <f t="shared" si="23"/>
        <v>2.085003255262367E-2</v>
      </c>
      <c r="S105" s="26">
        <f t="shared" si="23"/>
        <v>1.9995673328941498E-2</v>
      </c>
      <c r="T105" s="26">
        <f t="shared" si="23"/>
        <v>1.9075168757669129E-2</v>
      </c>
      <c r="U105" s="26">
        <f t="shared" si="23"/>
        <v>1.8098616868834638E-2</v>
      </c>
      <c r="V105" s="26">
        <f t="shared" si="23"/>
        <v>1.7088085466058899E-2</v>
      </c>
      <c r="W105" s="26">
        <f t="shared" si="23"/>
        <v>1.6053121749813354E-2</v>
      </c>
      <c r="X105" s="26">
        <f t="shared" si="23"/>
        <v>1.501259111211988E-2</v>
      </c>
      <c r="Y105" s="26">
        <f t="shared" si="23"/>
        <v>1.3983912347863487E-2</v>
      </c>
      <c r="Z105" s="26">
        <f t="shared" si="23"/>
        <v>1.2965090128656482E-2</v>
      </c>
      <c r="AA105" s="26">
        <f t="shared" si="23"/>
        <v>1.1977110151954198E-2</v>
      </c>
      <c r="AB105" s="26">
        <f t="shared" si="23"/>
        <v>1.1019708186654821E-2</v>
      </c>
      <c r="AC105" s="26">
        <f t="shared" si="23"/>
        <v>1.0100814486144276E-2</v>
      </c>
      <c r="AD105" s="26">
        <f t="shared" si="23"/>
        <v>9.2195072641357064E-3</v>
      </c>
      <c r="AE105" s="26">
        <f t="shared" si="23"/>
        <v>8.3946418853565498E-3</v>
      </c>
    </row>
    <row r="106" spans="1:31" x14ac:dyDescent="0.45">
      <c r="A106" s="4" t="s">
        <v>110</v>
      </c>
      <c r="B106" s="26">
        <v>0</v>
      </c>
      <c r="C106" s="26">
        <f t="shared" ref="C106:AE106" si="24">IF(C$94=0, 0, MAX(0, B159 * (1 - B159/$T44)) / C$94)</f>
        <v>4.2092199350949972E-3</v>
      </c>
      <c r="D106" s="26">
        <f t="shared" si="24"/>
        <v>4.2092199350949972E-3</v>
      </c>
      <c r="E106" s="26">
        <f t="shared" si="24"/>
        <v>4.2092199350949972E-3</v>
      </c>
      <c r="F106" s="26">
        <f t="shared" si="24"/>
        <v>4.2092199350949972E-3</v>
      </c>
      <c r="G106" s="26">
        <f t="shared" si="24"/>
        <v>4.2092199350949972E-3</v>
      </c>
      <c r="H106" s="26">
        <f t="shared" si="24"/>
        <v>4.3035836006531519E-3</v>
      </c>
      <c r="I106" s="26">
        <f t="shared" si="24"/>
        <v>4.3985200981540027E-3</v>
      </c>
      <c r="J106" s="26">
        <f t="shared" si="24"/>
        <v>4.488195941585644E-3</v>
      </c>
      <c r="K106" s="26">
        <f t="shared" si="24"/>
        <v>4.5652675755901177E-3</v>
      </c>
      <c r="L106" s="26">
        <f t="shared" si="24"/>
        <v>4.6367091981838115E-3</v>
      </c>
      <c r="M106" s="26">
        <f t="shared" si="24"/>
        <v>4.7023107980836447E-3</v>
      </c>
      <c r="N106" s="26">
        <f t="shared" si="24"/>
        <v>4.7566456630904414E-3</v>
      </c>
      <c r="O106" s="26">
        <f t="shared" si="24"/>
        <v>4.8007361396487872E-3</v>
      </c>
      <c r="P106" s="26">
        <f t="shared" si="24"/>
        <v>4.8333649220921159E-3</v>
      </c>
      <c r="Q106" s="26">
        <f t="shared" si="24"/>
        <v>4.8523157646784172E-3</v>
      </c>
      <c r="R106" s="26">
        <f t="shared" si="24"/>
        <v>4.8551515159515951E-3</v>
      </c>
      <c r="S106" s="26">
        <f t="shared" si="24"/>
        <v>4.8398154857200561E-3</v>
      </c>
      <c r="T106" s="26">
        <f t="shared" si="24"/>
        <v>4.8045176785870081E-3</v>
      </c>
      <c r="U106" s="26">
        <f t="shared" si="24"/>
        <v>4.7481783439237563E-3</v>
      </c>
      <c r="V106" s="26">
        <f t="shared" si="24"/>
        <v>4.6710218436707158E-3</v>
      </c>
      <c r="W106" s="26">
        <f t="shared" si="24"/>
        <v>4.5732238096999603E-3</v>
      </c>
      <c r="X106" s="26">
        <f t="shared" si="24"/>
        <v>4.456270123976004E-3</v>
      </c>
      <c r="Y106" s="26">
        <f t="shared" si="24"/>
        <v>4.3223915267033295E-3</v>
      </c>
      <c r="Z106" s="26">
        <f t="shared" si="24"/>
        <v>4.1717757760052539E-3</v>
      </c>
      <c r="AA106" s="26">
        <f t="shared" si="24"/>
        <v>4.008060201147883E-3</v>
      </c>
      <c r="AB106" s="26">
        <f t="shared" si="24"/>
        <v>3.8322024784518262E-3</v>
      </c>
      <c r="AC106" s="26">
        <f t="shared" si="24"/>
        <v>3.6466670252742086E-3</v>
      </c>
      <c r="AD106" s="26">
        <f t="shared" si="24"/>
        <v>3.4524207784534652E-3</v>
      </c>
      <c r="AE106" s="26">
        <f t="shared" si="24"/>
        <v>3.2550985266617174E-3</v>
      </c>
    </row>
    <row r="107" spans="1:31" x14ac:dyDescent="0.45">
      <c r="A107" s="4" t="s">
        <v>114</v>
      </c>
      <c r="B107" s="26">
        <v>0</v>
      </c>
      <c r="C107" s="26">
        <f t="shared" ref="C107:AE107" si="25">IF(C$94=0, 0, MAX(0, B160 * (1 - B160/$T45)) / C$94)</f>
        <v>9.0918460223903153E-2</v>
      </c>
      <c r="D107" s="26">
        <f t="shared" si="25"/>
        <v>9.0918460223903153E-2</v>
      </c>
      <c r="E107" s="26">
        <f t="shared" si="25"/>
        <v>9.0918460223903153E-2</v>
      </c>
      <c r="F107" s="26">
        <f t="shared" si="25"/>
        <v>9.0918460223903153E-2</v>
      </c>
      <c r="G107" s="26">
        <f t="shared" si="25"/>
        <v>9.0918460223903153E-2</v>
      </c>
      <c r="H107" s="26">
        <f t="shared" si="25"/>
        <v>9.4103234277567643E-2</v>
      </c>
      <c r="I107" s="26">
        <f t="shared" si="25"/>
        <v>9.749462936403426E-2</v>
      </c>
      <c r="J107" s="26">
        <f t="shared" si="25"/>
        <v>0.10092590411254689</v>
      </c>
      <c r="K107" s="26">
        <f t="shared" si="25"/>
        <v>0.10412192230825434</v>
      </c>
      <c r="L107" s="26">
        <f t="shared" si="25"/>
        <v>0.10736682435587308</v>
      </c>
      <c r="M107" s="26">
        <f t="shared" si="25"/>
        <v>0.11070579866791308</v>
      </c>
      <c r="N107" s="26">
        <f t="shared" si="25"/>
        <v>0.11391578865312588</v>
      </c>
      <c r="O107" s="26">
        <f t="shared" si="25"/>
        <v>0.1170873602344269</v>
      </c>
      <c r="P107" s="26">
        <f t="shared" si="25"/>
        <v>0.12022943713898006</v>
      </c>
      <c r="Q107" s="26">
        <f t="shared" si="25"/>
        <v>0.12330315929682682</v>
      </c>
      <c r="R107" s="26">
        <f t="shared" si="25"/>
        <v>0.12621814086529101</v>
      </c>
      <c r="S107" s="26">
        <f t="shared" si="25"/>
        <v>0.12896069909260149</v>
      </c>
      <c r="T107" s="26">
        <f t="shared" si="25"/>
        <v>0.13141449675747274</v>
      </c>
      <c r="U107" s="26">
        <f t="shared" si="25"/>
        <v>0.13351612363652607</v>
      </c>
      <c r="V107" s="26">
        <f t="shared" si="25"/>
        <v>0.13518754081549383</v>
      </c>
      <c r="W107" s="26">
        <f t="shared" si="25"/>
        <v>0.13638935467537452</v>
      </c>
      <c r="X107" s="26">
        <f t="shared" si="25"/>
        <v>0.13707628192139412</v>
      </c>
      <c r="Y107" s="26">
        <f t="shared" si="25"/>
        <v>0.13722277591699422</v>
      </c>
      <c r="Z107" s="26">
        <f t="shared" si="25"/>
        <v>0.13681415973579991</v>
      </c>
      <c r="AA107" s="26">
        <f t="shared" si="25"/>
        <v>0.13584141909019484</v>
      </c>
      <c r="AB107" s="26">
        <f t="shared" si="25"/>
        <v>0.13429750895532644</v>
      </c>
      <c r="AC107" s="26">
        <f t="shared" si="25"/>
        <v>0.13218589787860111</v>
      </c>
      <c r="AD107" s="26">
        <f t="shared" si="25"/>
        <v>0.1294982654886791</v>
      </c>
      <c r="AE107" s="26">
        <f t="shared" si="25"/>
        <v>0.12629909205304399</v>
      </c>
    </row>
    <row r="108" spans="1:31" x14ac:dyDescent="0.45">
      <c r="A108" s="4" t="s">
        <v>117</v>
      </c>
      <c r="B108" s="26">
        <v>0</v>
      </c>
      <c r="C108" s="26">
        <f t="shared" ref="C108:AE108" si="26">IF(C$94=0, 0, MAX(0, B161 * (1 - B161/$T46)) / C$94)</f>
        <v>5.5309110223234039E-3</v>
      </c>
      <c r="D108" s="26">
        <f t="shared" si="26"/>
        <v>5.5309110223234039E-3</v>
      </c>
      <c r="E108" s="26">
        <f t="shared" si="26"/>
        <v>5.5309110223234039E-3</v>
      </c>
      <c r="F108" s="26">
        <f t="shared" si="26"/>
        <v>5.5309110223234039E-3</v>
      </c>
      <c r="G108" s="26">
        <f t="shared" si="26"/>
        <v>5.5309110223234039E-3</v>
      </c>
      <c r="H108" s="26">
        <f t="shared" si="26"/>
        <v>5.8079213696599795E-3</v>
      </c>
      <c r="I108" s="26">
        <f t="shared" si="26"/>
        <v>6.1154933937625153E-3</v>
      </c>
      <c r="J108" s="26">
        <f t="shared" si="26"/>
        <v>6.4419536197543566E-3</v>
      </c>
      <c r="K108" s="26">
        <f t="shared" si="26"/>
        <v>6.7624146740288887E-3</v>
      </c>
      <c r="L108" s="26">
        <f t="shared" si="26"/>
        <v>7.1061236056065794E-3</v>
      </c>
      <c r="M108" s="26">
        <f t="shared" si="26"/>
        <v>7.482431038080677E-3</v>
      </c>
      <c r="N108" s="26">
        <f t="shared" si="26"/>
        <v>7.8708158306830273E-3</v>
      </c>
      <c r="O108" s="26">
        <f t="shared" si="26"/>
        <v>8.2858002886571618E-3</v>
      </c>
      <c r="P108" s="26">
        <f t="shared" si="26"/>
        <v>8.7354318367874276E-3</v>
      </c>
      <c r="Q108" s="26">
        <f t="shared" si="26"/>
        <v>9.2237213418058239E-3</v>
      </c>
      <c r="R108" s="26">
        <f t="shared" si="26"/>
        <v>9.7475190011871628E-3</v>
      </c>
      <c r="S108" s="26">
        <f t="shared" si="26"/>
        <v>1.0317961849126459E-2</v>
      </c>
      <c r="T108" s="26">
        <f t="shared" si="26"/>
        <v>1.0928176119632021E-2</v>
      </c>
      <c r="U108" s="26">
        <f t="shared" si="26"/>
        <v>1.1579994208813685E-2</v>
      </c>
      <c r="V108" s="26">
        <f t="shared" si="26"/>
        <v>1.2268371286772288E-2</v>
      </c>
      <c r="W108" s="26">
        <f t="shared" si="26"/>
        <v>1.2997130198893453E-2</v>
      </c>
      <c r="X108" s="26">
        <f t="shared" si="26"/>
        <v>1.3763659599894722E-2</v>
      </c>
      <c r="Y108" s="26">
        <f t="shared" si="26"/>
        <v>1.4565227142776992E-2</v>
      </c>
      <c r="Z108" s="26">
        <f t="shared" si="26"/>
        <v>1.5413317866795926E-2</v>
      </c>
      <c r="AA108" s="26">
        <f t="shared" si="26"/>
        <v>1.6300253362500062E-2</v>
      </c>
      <c r="AB108" s="26">
        <f t="shared" si="26"/>
        <v>1.7234497434387413E-2</v>
      </c>
      <c r="AC108" s="26">
        <f t="shared" si="26"/>
        <v>1.8216254244249018E-2</v>
      </c>
      <c r="AD108" s="26">
        <f t="shared" si="26"/>
        <v>1.9253433067610914E-2</v>
      </c>
      <c r="AE108" s="26">
        <f t="shared" si="26"/>
        <v>2.0327950172128458E-2</v>
      </c>
    </row>
    <row r="109" spans="1:31" x14ac:dyDescent="0.45">
      <c r="A109" s="4" t="s">
        <v>120</v>
      </c>
      <c r="B109" s="26">
        <v>0</v>
      </c>
      <c r="C109" s="26">
        <f t="shared" ref="C109:AE109" si="27">IF(C$94=0, 0, MAX(0, B162 * (1 - B162/$T47)) / C$94)</f>
        <v>6.189162116621575E-3</v>
      </c>
      <c r="D109" s="26">
        <f t="shared" si="27"/>
        <v>6.189162116621575E-3</v>
      </c>
      <c r="E109" s="26">
        <f t="shared" si="27"/>
        <v>6.189162116621575E-3</v>
      </c>
      <c r="F109" s="26">
        <f t="shared" si="27"/>
        <v>6.189162116621575E-3</v>
      </c>
      <c r="G109" s="26">
        <f t="shared" si="27"/>
        <v>6.189162116621575E-3</v>
      </c>
      <c r="H109" s="26">
        <f t="shared" si="27"/>
        <v>6.3751712604483016E-3</v>
      </c>
      <c r="I109" s="26">
        <f t="shared" si="27"/>
        <v>6.5696355123619913E-3</v>
      </c>
      <c r="J109" s="26">
        <f t="shared" si="27"/>
        <v>6.7621725124107687E-3</v>
      </c>
      <c r="K109" s="26">
        <f t="shared" si="27"/>
        <v>6.9371748391794308E-3</v>
      </c>
      <c r="L109" s="26">
        <f t="shared" si="27"/>
        <v>7.110209215684578E-3</v>
      </c>
      <c r="M109" s="26">
        <f t="shared" si="27"/>
        <v>7.2827778856161263E-3</v>
      </c>
      <c r="N109" s="26">
        <f t="shared" si="27"/>
        <v>7.4425300448508237E-3</v>
      </c>
      <c r="O109" s="26">
        <f t="shared" si="27"/>
        <v>7.5935000984984043E-3</v>
      </c>
      <c r="P109" s="26">
        <f t="shared" si="27"/>
        <v>7.7350219810850751E-3</v>
      </c>
      <c r="Q109" s="26">
        <f t="shared" si="27"/>
        <v>7.8638715891111502E-3</v>
      </c>
      <c r="R109" s="26">
        <f t="shared" si="27"/>
        <v>7.9746899859977228E-3</v>
      </c>
      <c r="S109" s="26">
        <f t="shared" si="27"/>
        <v>8.0652156141042854E-3</v>
      </c>
      <c r="T109" s="26">
        <f t="shared" si="27"/>
        <v>8.1295205136655627E-3</v>
      </c>
      <c r="U109" s="26">
        <f t="shared" si="27"/>
        <v>8.1641659374021274E-3</v>
      </c>
      <c r="V109" s="26">
        <f t="shared" si="27"/>
        <v>8.1661755406804599E-3</v>
      </c>
      <c r="W109" s="26">
        <f t="shared" si="27"/>
        <v>8.1340019787685403E-3</v>
      </c>
      <c r="X109" s="26">
        <f t="shared" si="27"/>
        <v>8.0669532624051497E-3</v>
      </c>
      <c r="Y109" s="26">
        <f t="shared" si="27"/>
        <v>7.9657402756573292E-3</v>
      </c>
      <c r="Z109" s="26">
        <f t="shared" si="27"/>
        <v>7.8299337328616991E-3</v>
      </c>
      <c r="AA109" s="26">
        <f t="shared" si="27"/>
        <v>7.6621576997107461E-3</v>
      </c>
      <c r="AB109" s="26">
        <f t="shared" si="27"/>
        <v>7.4630630451291095E-3</v>
      </c>
      <c r="AC109" s="26">
        <f t="shared" si="27"/>
        <v>7.234993861009645E-3</v>
      </c>
      <c r="AD109" s="26">
        <f t="shared" si="27"/>
        <v>6.9787409905448681E-3</v>
      </c>
      <c r="AE109" s="26">
        <f t="shared" si="27"/>
        <v>6.7016336059224444E-3</v>
      </c>
    </row>
    <row r="110" spans="1:31" x14ac:dyDescent="0.45">
      <c r="A110" s="4" t="s">
        <v>123</v>
      </c>
      <c r="B110" s="26">
        <v>0</v>
      </c>
      <c r="C110" s="26">
        <f t="shared" ref="C110:AE110" si="28">IF(C$94=0, 0, MAX(0, B163 * (1 - B163/$T48)) / C$94)</f>
        <v>2.8820673863008316E-2</v>
      </c>
      <c r="D110" s="26">
        <f t="shared" si="28"/>
        <v>2.8820673863008316E-2</v>
      </c>
      <c r="E110" s="26">
        <f t="shared" si="28"/>
        <v>2.8820673863008316E-2</v>
      </c>
      <c r="F110" s="26">
        <f t="shared" si="28"/>
        <v>2.8820673863008316E-2</v>
      </c>
      <c r="G110" s="26">
        <f t="shared" si="28"/>
        <v>2.8820673863008316E-2</v>
      </c>
      <c r="H110" s="26">
        <f t="shared" si="28"/>
        <v>2.9876678541280229E-2</v>
      </c>
      <c r="I110" s="26">
        <f t="shared" si="28"/>
        <v>3.1007159236958994E-2</v>
      </c>
      <c r="J110" s="26">
        <f t="shared" si="28"/>
        <v>3.2157980925641094E-2</v>
      </c>
      <c r="K110" s="26">
        <f t="shared" si="28"/>
        <v>3.3237248100534592E-2</v>
      </c>
      <c r="L110" s="26">
        <f t="shared" si="28"/>
        <v>3.4341010828098636E-2</v>
      </c>
      <c r="M110" s="26">
        <f t="shared" si="28"/>
        <v>3.5486334611636992E-2</v>
      </c>
      <c r="N110" s="26">
        <f t="shared" si="28"/>
        <v>3.6598301809559614E-2</v>
      </c>
      <c r="O110" s="26">
        <f t="shared" si="28"/>
        <v>3.7709311393737573E-2</v>
      </c>
      <c r="P110" s="26">
        <f t="shared" si="28"/>
        <v>3.8824677000560019E-2</v>
      </c>
      <c r="Q110" s="26">
        <f t="shared" si="28"/>
        <v>3.9933575682820091E-2</v>
      </c>
      <c r="R110" s="26">
        <f t="shared" si="28"/>
        <v>4.1006654343167415E-2</v>
      </c>
      <c r="S110" s="26">
        <f t="shared" si="28"/>
        <v>4.2042576106787924E-2</v>
      </c>
      <c r="T110" s="26">
        <f t="shared" si="28"/>
        <v>4.3001890389124789E-2</v>
      </c>
      <c r="U110" s="26">
        <f t="shared" si="28"/>
        <v>4.3863827937115657E-2</v>
      </c>
      <c r="V110" s="26">
        <f t="shared" si="28"/>
        <v>4.4600329444255724E-2</v>
      </c>
      <c r="W110" s="26">
        <f t="shared" si="28"/>
        <v>4.5197668756374418E-2</v>
      </c>
      <c r="X110" s="26">
        <f t="shared" si="28"/>
        <v>4.5637802560956307E-2</v>
      </c>
      <c r="Y110" s="26">
        <f t="shared" si="28"/>
        <v>4.5908549038579195E-2</v>
      </c>
      <c r="Z110" s="26">
        <f t="shared" si="28"/>
        <v>4.6004770884729734E-2</v>
      </c>
      <c r="AA110" s="26">
        <f t="shared" si="28"/>
        <v>4.5917486892513022E-2</v>
      </c>
      <c r="AB110" s="26">
        <f t="shared" si="28"/>
        <v>4.5642435639454096E-2</v>
      </c>
      <c r="AC110" s="26">
        <f t="shared" si="28"/>
        <v>4.5176341080915713E-2</v>
      </c>
      <c r="AD110" s="26">
        <f t="shared" si="28"/>
        <v>4.4513662060464192E-2</v>
      </c>
      <c r="AE110" s="26">
        <f t="shared" si="28"/>
        <v>4.3667380465941867E-2</v>
      </c>
    </row>
    <row r="111" spans="1:31" x14ac:dyDescent="0.45">
      <c r="A111" s="4" t="s">
        <v>127</v>
      </c>
      <c r="B111" s="26">
        <v>0</v>
      </c>
      <c r="C111" s="26">
        <f t="shared" ref="C111:AE111" si="29">IF(C$94=0, 0, MAX(0, B164 * (1 - B164/$T49)) / C$94)</f>
        <v>3.9171736238901586E-3</v>
      </c>
      <c r="D111" s="26">
        <f t="shared" si="29"/>
        <v>3.9171736238901586E-3</v>
      </c>
      <c r="E111" s="26">
        <f t="shared" si="29"/>
        <v>3.9171736238901586E-3</v>
      </c>
      <c r="F111" s="26">
        <f t="shared" si="29"/>
        <v>3.9171736238901586E-3</v>
      </c>
      <c r="G111" s="26">
        <f t="shared" si="29"/>
        <v>3.9171736238901586E-3</v>
      </c>
      <c r="H111" s="26">
        <f t="shared" si="29"/>
        <v>4.1132212212624105E-3</v>
      </c>
      <c r="I111" s="26">
        <f t="shared" si="29"/>
        <v>4.3308797126293689E-3</v>
      </c>
      <c r="J111" s="26">
        <f t="shared" si="29"/>
        <v>4.5618825749943305E-3</v>
      </c>
      <c r="K111" s="26">
        <f t="shared" si="29"/>
        <v>4.7886168630487808E-3</v>
      </c>
      <c r="L111" s="26">
        <f t="shared" si="29"/>
        <v>5.0317735268891944E-3</v>
      </c>
      <c r="M111" s="26">
        <f t="shared" si="29"/>
        <v>5.2979601973234093E-3</v>
      </c>
      <c r="N111" s="26">
        <f t="shared" si="29"/>
        <v>5.5726531701989906E-3</v>
      </c>
      <c r="O111" s="26">
        <f t="shared" si="29"/>
        <v>5.8661169209819359E-3</v>
      </c>
      <c r="P111" s="26">
        <f t="shared" si="29"/>
        <v>6.1840309524896359E-3</v>
      </c>
      <c r="Q111" s="26">
        <f t="shared" si="29"/>
        <v>6.5292158531861299E-3</v>
      </c>
      <c r="R111" s="26">
        <f t="shared" si="29"/>
        <v>6.8994269306453491E-3</v>
      </c>
      <c r="S111" s="26">
        <f t="shared" si="29"/>
        <v>7.3025138900793948E-3</v>
      </c>
      <c r="T111" s="26">
        <f t="shared" si="29"/>
        <v>7.7335926491658028E-3</v>
      </c>
      <c r="U111" s="26">
        <f t="shared" si="29"/>
        <v>8.1939290015509859E-3</v>
      </c>
      <c r="V111" s="26">
        <f t="shared" si="29"/>
        <v>8.6799284001350726E-3</v>
      </c>
      <c r="W111" s="26">
        <f t="shared" si="29"/>
        <v>9.1942554446653099E-3</v>
      </c>
      <c r="X111" s="26">
        <f t="shared" si="29"/>
        <v>9.735027960734036E-3</v>
      </c>
      <c r="Y111" s="26">
        <f t="shared" si="29"/>
        <v>1.0300277213907465E-2</v>
      </c>
      <c r="Z111" s="26">
        <f t="shared" si="29"/>
        <v>1.0898054031268922E-2</v>
      </c>
      <c r="AA111" s="26">
        <f t="shared" si="29"/>
        <v>1.1522888684201375E-2</v>
      </c>
      <c r="AB111" s="26">
        <f t="shared" si="29"/>
        <v>1.2180680922554541E-2</v>
      </c>
      <c r="AC111" s="26">
        <f t="shared" si="29"/>
        <v>1.2871497187655316E-2</v>
      </c>
      <c r="AD111" s="26">
        <f t="shared" si="29"/>
        <v>1.3600810124199367E-2</v>
      </c>
      <c r="AE111" s="26">
        <f t="shared" si="29"/>
        <v>1.4355800304103243E-2</v>
      </c>
    </row>
    <row r="112" spans="1:31" x14ac:dyDescent="0.45">
      <c r="A112" s="4" t="s">
        <v>130</v>
      </c>
      <c r="B112" s="26">
        <v>0</v>
      </c>
      <c r="C112" s="26">
        <f t="shared" ref="C112:AE112" si="30">IF(C$94=0, 0, MAX(0, B165 * (1 - B165/$T50)) / C$94)</f>
        <v>5.5717792252080013E-3</v>
      </c>
      <c r="D112" s="26">
        <f t="shared" si="30"/>
        <v>5.5717792252080013E-3</v>
      </c>
      <c r="E112" s="26">
        <f t="shared" si="30"/>
        <v>5.5717792252080013E-3</v>
      </c>
      <c r="F112" s="26">
        <f t="shared" si="30"/>
        <v>5.5717792252080013E-3</v>
      </c>
      <c r="G112" s="26">
        <f t="shared" si="30"/>
        <v>5.5717792252080013E-3</v>
      </c>
      <c r="H112" s="26">
        <f t="shared" si="30"/>
        <v>5.8070003301300419E-3</v>
      </c>
      <c r="I112" s="26">
        <f t="shared" si="30"/>
        <v>6.0630022865331857E-3</v>
      </c>
      <c r="J112" s="26">
        <f t="shared" si="30"/>
        <v>6.3286084204945145E-3</v>
      </c>
      <c r="K112" s="26">
        <f t="shared" si="30"/>
        <v>6.5829607551222127E-3</v>
      </c>
      <c r="L112" s="26">
        <f t="shared" si="30"/>
        <v>6.848858322209184E-3</v>
      </c>
      <c r="M112" s="26">
        <f t="shared" si="30"/>
        <v>7.1317412445262487E-3</v>
      </c>
      <c r="N112" s="26">
        <f t="shared" si="30"/>
        <v>7.4143973839860718E-3</v>
      </c>
      <c r="O112" s="26">
        <f t="shared" si="30"/>
        <v>7.7059789581303984E-3</v>
      </c>
      <c r="P112" s="26">
        <f t="shared" si="30"/>
        <v>8.00969494325212E-3</v>
      </c>
      <c r="Q112" s="26">
        <f t="shared" si="30"/>
        <v>8.3250595598576491E-3</v>
      </c>
      <c r="R112" s="26">
        <f t="shared" si="30"/>
        <v>8.6464774241605848E-3</v>
      </c>
      <c r="S112" s="26">
        <f t="shared" si="30"/>
        <v>8.976725786944792E-3</v>
      </c>
      <c r="T112" s="26">
        <f t="shared" si="30"/>
        <v>9.3070866765274252E-3</v>
      </c>
      <c r="U112" s="26">
        <f t="shared" si="30"/>
        <v>9.6339996705537174E-3</v>
      </c>
      <c r="V112" s="26">
        <f t="shared" si="30"/>
        <v>9.9503980699610188E-3</v>
      </c>
      <c r="W112" s="26">
        <f t="shared" si="30"/>
        <v>1.0253715060626094E-2</v>
      </c>
      <c r="X112" s="26">
        <f t="shared" si="30"/>
        <v>1.0538475171795885E-2</v>
      </c>
      <c r="Y112" s="26">
        <f t="shared" si="30"/>
        <v>1.0799823789405288E-2</v>
      </c>
      <c r="Z112" s="26">
        <f t="shared" si="30"/>
        <v>1.1037547902542856E-2</v>
      </c>
      <c r="AA112" s="26">
        <f t="shared" si="30"/>
        <v>1.1245282360825623E-2</v>
      </c>
      <c r="AB112" s="26">
        <f t="shared" si="30"/>
        <v>1.1421330923196556E-2</v>
      </c>
      <c r="AC112" s="26">
        <f t="shared" si="30"/>
        <v>1.1561661152823425E-2</v>
      </c>
      <c r="AD112" s="26">
        <f t="shared" si="30"/>
        <v>1.166320267013966E-2</v>
      </c>
      <c r="AE112" s="26">
        <f t="shared" si="30"/>
        <v>1.1720485670830139E-2</v>
      </c>
    </row>
    <row r="113" spans="1:31" x14ac:dyDescent="0.45">
      <c r="A113" s="4" t="s">
        <v>134</v>
      </c>
      <c r="B113" s="26">
        <v>0</v>
      </c>
      <c r="C113" s="26">
        <f t="shared" ref="C113:AE113" si="31">IF(C$94=0, 0, MAX(0, B166 * (1 - B166/$T51)) / C$94)</f>
        <v>2.7665774762378635E-3</v>
      </c>
      <c r="D113" s="26">
        <f t="shared" si="31"/>
        <v>2.7665774762378635E-3</v>
      </c>
      <c r="E113" s="26">
        <f t="shared" si="31"/>
        <v>2.7665774762378635E-3</v>
      </c>
      <c r="F113" s="26">
        <f t="shared" si="31"/>
        <v>2.7665774762378635E-3</v>
      </c>
      <c r="G113" s="26">
        <f t="shared" si="31"/>
        <v>2.7665774762378635E-3</v>
      </c>
      <c r="H113" s="26">
        <f t="shared" si="31"/>
        <v>2.9092910865921957E-3</v>
      </c>
      <c r="I113" s="26">
        <f t="shared" si="31"/>
        <v>3.0683059798644018E-3</v>
      </c>
      <c r="J113" s="26">
        <f t="shared" si="31"/>
        <v>3.2377581460628644E-3</v>
      </c>
      <c r="K113" s="26">
        <f t="shared" si="31"/>
        <v>3.4048131757244285E-3</v>
      </c>
      <c r="L113" s="26">
        <f t="shared" si="31"/>
        <v>3.5847838044429292E-3</v>
      </c>
      <c r="M113" s="26">
        <f t="shared" si="31"/>
        <v>3.782798161794069E-3</v>
      </c>
      <c r="N113" s="26">
        <f t="shared" si="31"/>
        <v>3.9883015495305691E-3</v>
      </c>
      <c r="O113" s="26">
        <f t="shared" si="31"/>
        <v>4.2091918893806743E-3</v>
      </c>
      <c r="P113" s="26">
        <f t="shared" si="31"/>
        <v>4.450114138877484E-3</v>
      </c>
      <c r="Q113" s="26">
        <f t="shared" si="31"/>
        <v>4.7137066879677468E-3</v>
      </c>
      <c r="R113" s="26">
        <f t="shared" si="31"/>
        <v>4.9988506146583633E-3</v>
      </c>
      <c r="S113" s="26">
        <f t="shared" si="31"/>
        <v>5.312318762611434E-3</v>
      </c>
      <c r="T113" s="26">
        <f t="shared" si="31"/>
        <v>5.6512227858527726E-3</v>
      </c>
      <c r="U113" s="26">
        <f t="shared" si="31"/>
        <v>6.0175444729500017E-3</v>
      </c>
      <c r="V113" s="26">
        <f t="shared" si="31"/>
        <v>6.409534526885077E-3</v>
      </c>
      <c r="W113" s="26">
        <f t="shared" si="31"/>
        <v>6.830572104689992E-3</v>
      </c>
      <c r="X113" s="26">
        <f t="shared" si="31"/>
        <v>7.2805482483366433E-3</v>
      </c>
      <c r="Y113" s="26">
        <f t="shared" si="31"/>
        <v>7.7593689927037759E-3</v>
      </c>
      <c r="Z113" s="26">
        <f t="shared" si="31"/>
        <v>8.2757044491955523E-3</v>
      </c>
      <c r="AA113" s="26">
        <f t="shared" si="31"/>
        <v>8.8270895568911319E-3</v>
      </c>
      <c r="AB113" s="26">
        <f t="shared" si="31"/>
        <v>9.4212792767217595E-3</v>
      </c>
      <c r="AC113" s="26">
        <f t="shared" si="31"/>
        <v>1.0061538273077396E-2</v>
      </c>
      <c r="AD113" s="26">
        <f t="shared" si="31"/>
        <v>1.0756893237931366E-2</v>
      </c>
      <c r="AE113" s="26">
        <f t="shared" si="31"/>
        <v>1.1499701347679433E-2</v>
      </c>
    </row>
    <row r="114" spans="1:31" x14ac:dyDescent="0.45">
      <c r="A114" s="4" t="s">
        <v>137</v>
      </c>
      <c r="B114" s="26">
        <v>0</v>
      </c>
      <c r="C114" s="26">
        <f t="shared" ref="C114:AE114" si="32">IF(C$94=0, 0, MAX(0, B167 * (1 - B167/$T52)) / C$94)</f>
        <v>2.5289397003367894E-3</v>
      </c>
      <c r="D114" s="26">
        <f t="shared" si="32"/>
        <v>2.5289397003367894E-3</v>
      </c>
      <c r="E114" s="26">
        <f t="shared" si="32"/>
        <v>2.5289397003367894E-3</v>
      </c>
      <c r="F114" s="26">
        <f t="shared" si="32"/>
        <v>2.5289397003367894E-3</v>
      </c>
      <c r="G114" s="26">
        <f t="shared" si="32"/>
        <v>2.5289397003367894E-3</v>
      </c>
      <c r="H114" s="26">
        <f t="shared" si="32"/>
        <v>2.6647423720343962E-3</v>
      </c>
      <c r="I114" s="26">
        <f t="shared" si="32"/>
        <v>2.8167854606677991E-3</v>
      </c>
      <c r="J114" s="26">
        <f t="shared" si="32"/>
        <v>2.979692655530435E-3</v>
      </c>
      <c r="K114" s="26">
        <f t="shared" si="32"/>
        <v>3.1412433626772521E-3</v>
      </c>
      <c r="L114" s="26">
        <f t="shared" si="32"/>
        <v>3.316343383034361E-3</v>
      </c>
      <c r="M114" s="26">
        <f t="shared" si="32"/>
        <v>3.5103023652803414E-3</v>
      </c>
      <c r="N114" s="26">
        <f t="shared" si="32"/>
        <v>3.7131229662614213E-3</v>
      </c>
      <c r="O114" s="26">
        <f t="shared" si="32"/>
        <v>3.9329082339531005E-3</v>
      </c>
      <c r="P114" s="26">
        <f t="shared" si="32"/>
        <v>4.174795942641106E-3</v>
      </c>
      <c r="Q114" s="26">
        <f t="shared" si="32"/>
        <v>4.4421390638971821E-3</v>
      </c>
      <c r="R114" s="26">
        <f t="shared" si="32"/>
        <v>4.7346532572841819E-3</v>
      </c>
      <c r="S114" s="26">
        <f t="shared" si="32"/>
        <v>5.0603436071330185E-3</v>
      </c>
      <c r="T114" s="26">
        <f t="shared" si="32"/>
        <v>5.4175553533883898E-3</v>
      </c>
      <c r="U114" s="26">
        <f t="shared" si="32"/>
        <v>5.8098844236989808E-3</v>
      </c>
      <c r="V114" s="26">
        <f t="shared" si="32"/>
        <v>6.2372077609534424E-3</v>
      </c>
      <c r="W114" s="26">
        <f t="shared" si="32"/>
        <v>6.7052192489322109E-3</v>
      </c>
      <c r="X114" s="26">
        <f t="shared" si="32"/>
        <v>7.2162156130735761E-3</v>
      </c>
      <c r="Y114" s="26">
        <f t="shared" si="32"/>
        <v>7.772824156654575E-3</v>
      </c>
      <c r="Z114" s="26">
        <f t="shared" si="32"/>
        <v>8.3885151170173915E-3</v>
      </c>
      <c r="AA114" s="26">
        <f t="shared" si="32"/>
        <v>9.0646302297647426E-3</v>
      </c>
      <c r="AB114" s="26">
        <f t="shared" si="32"/>
        <v>9.8157758533604852E-3</v>
      </c>
      <c r="AC114" s="26">
        <f t="shared" si="32"/>
        <v>1.065271470660544E-2</v>
      </c>
      <c r="AD114" s="26">
        <f t="shared" si="32"/>
        <v>1.1595812807004578E-2</v>
      </c>
      <c r="AE114" s="26">
        <f t="shared" si="32"/>
        <v>1.2645253912977224E-2</v>
      </c>
    </row>
    <row r="115" spans="1:31" x14ac:dyDescent="0.45">
      <c r="A115" s="4" t="s">
        <v>140</v>
      </c>
      <c r="B115" s="26">
        <v>0</v>
      </c>
      <c r="C115" s="26">
        <f t="shared" ref="C115:AE115" si="33">IF(C$94=0, 0, MAX(0, B168 * (1 - B168/$T53)) / C$94)</f>
        <v>7.7908077166941071E-3</v>
      </c>
      <c r="D115" s="26">
        <f t="shared" si="33"/>
        <v>7.7908077166941071E-3</v>
      </c>
      <c r="E115" s="26">
        <f t="shared" si="33"/>
        <v>7.7908077166941071E-3</v>
      </c>
      <c r="F115" s="26">
        <f t="shared" si="33"/>
        <v>7.7908077166941071E-3</v>
      </c>
      <c r="G115" s="26">
        <f t="shared" si="33"/>
        <v>7.7908077166941071E-3</v>
      </c>
      <c r="H115" s="26">
        <f t="shared" si="33"/>
        <v>8.1819831060637536E-3</v>
      </c>
      <c r="I115" s="26">
        <f t="shared" si="33"/>
        <v>8.6164446320815425E-3</v>
      </c>
      <c r="J115" s="26">
        <f t="shared" si="33"/>
        <v>9.0777421297032861E-3</v>
      </c>
      <c r="K115" s="26">
        <f t="shared" si="33"/>
        <v>9.5307278091395237E-3</v>
      </c>
      <c r="L115" s="26">
        <f t="shared" si="33"/>
        <v>1.0016758276108172E-2</v>
      </c>
      <c r="M115" s="26">
        <f t="shared" si="33"/>
        <v>1.0549108441827685E-2</v>
      </c>
      <c r="N115" s="26">
        <f t="shared" si="33"/>
        <v>1.1098802330395445E-2</v>
      </c>
      <c r="O115" s="26">
        <f t="shared" si="33"/>
        <v>1.1686441153058384E-2</v>
      </c>
      <c r="P115" s="26">
        <f t="shared" si="33"/>
        <v>1.2323500586092927E-2</v>
      </c>
      <c r="Q115" s="26">
        <f t="shared" si="33"/>
        <v>1.3015771303526545E-2</v>
      </c>
      <c r="R115" s="26">
        <f t="shared" si="33"/>
        <v>1.375891472780749E-2</v>
      </c>
      <c r="S115" s="26">
        <f t="shared" si="33"/>
        <v>1.4568885272649022E-2</v>
      </c>
      <c r="T115" s="26">
        <f t="shared" si="33"/>
        <v>1.5436113303332694E-2</v>
      </c>
      <c r="U115" s="26">
        <f t="shared" si="33"/>
        <v>1.6363406153027945E-2</v>
      </c>
      <c r="V115" s="26">
        <f t="shared" si="33"/>
        <v>1.7343812004024673E-2</v>
      </c>
      <c r="W115" s="26">
        <f t="shared" si="33"/>
        <v>1.8383019869109569E-2</v>
      </c>
      <c r="X115" s="26">
        <f t="shared" si="33"/>
        <v>1.9477585419465499E-2</v>
      </c>
      <c r="Y115" s="26">
        <f t="shared" si="33"/>
        <v>2.0623900982730575E-2</v>
      </c>
      <c r="Z115" s="26">
        <f t="shared" si="33"/>
        <v>2.1838736619023278E-2</v>
      </c>
      <c r="AA115" s="26">
        <f t="shared" si="33"/>
        <v>2.3111507266773326E-2</v>
      </c>
      <c r="AB115" s="26">
        <f t="shared" si="33"/>
        <v>2.4454812020116647E-2</v>
      </c>
      <c r="AC115" s="26">
        <f t="shared" si="33"/>
        <v>2.5869503007744606E-2</v>
      </c>
      <c r="AD115" s="26">
        <f t="shared" si="33"/>
        <v>2.736764939820361E-2</v>
      </c>
      <c r="AE115" s="26">
        <f t="shared" si="33"/>
        <v>2.8923883173880848E-2</v>
      </c>
    </row>
    <row r="116" spans="1:31" x14ac:dyDescent="0.45">
      <c r="A116" s="4" t="s">
        <v>143</v>
      </c>
      <c r="B116" s="26">
        <v>0</v>
      </c>
      <c r="C116" s="26">
        <f t="shared" ref="C116:AE116" si="34">IF(C$94=0, 0, MAX(0, B169 * (1 - B169/$T54)) / C$94)</f>
        <v>3.0037440411447374E-3</v>
      </c>
      <c r="D116" s="26">
        <f t="shared" si="34"/>
        <v>3.0037440411447374E-3</v>
      </c>
      <c r="E116" s="26">
        <f t="shared" si="34"/>
        <v>3.0037440411447374E-3</v>
      </c>
      <c r="F116" s="26">
        <f t="shared" si="34"/>
        <v>3.0037440411447374E-3</v>
      </c>
      <c r="G116" s="26">
        <f t="shared" si="34"/>
        <v>3.0037440411447374E-3</v>
      </c>
      <c r="H116" s="26">
        <f t="shared" si="34"/>
        <v>2.9390299381212063E-3</v>
      </c>
      <c r="I116" s="26">
        <f t="shared" si="34"/>
        <v>2.8646485809391093E-3</v>
      </c>
      <c r="J116" s="26">
        <f t="shared" si="34"/>
        <v>2.7835938767443278E-3</v>
      </c>
      <c r="K116" s="26">
        <f t="shared" si="34"/>
        <v>2.7026669188054777E-3</v>
      </c>
      <c r="L116" s="26">
        <f t="shared" si="34"/>
        <v>2.6151673891240271E-3</v>
      </c>
      <c r="M116" s="26">
        <f t="shared" si="34"/>
        <v>2.5192953589485362E-3</v>
      </c>
      <c r="N116" s="26">
        <f t="shared" si="34"/>
        <v>2.4210118734117607E-3</v>
      </c>
      <c r="O116" s="26">
        <f t="shared" si="34"/>
        <v>2.3174616929384191E-3</v>
      </c>
      <c r="P116" s="26">
        <f t="shared" si="34"/>
        <v>2.2076629718178497E-3</v>
      </c>
      <c r="Q116" s="26">
        <f t="shared" si="34"/>
        <v>2.0919221069176414E-3</v>
      </c>
      <c r="R116" s="26">
        <f t="shared" si="34"/>
        <v>1.9724539817832553E-3</v>
      </c>
      <c r="S116" s="26">
        <f t="shared" si="34"/>
        <v>1.8483760791739412E-3</v>
      </c>
      <c r="T116" s="26">
        <f t="shared" si="34"/>
        <v>1.7230415879119945E-3</v>
      </c>
      <c r="U116" s="26">
        <f t="shared" si="34"/>
        <v>1.5978098929666702E-3</v>
      </c>
      <c r="V116" s="26">
        <f t="shared" si="34"/>
        <v>1.4752524684362642E-3</v>
      </c>
      <c r="W116" s="26">
        <f t="shared" si="34"/>
        <v>1.3560525966136753E-3</v>
      </c>
      <c r="X116" s="26">
        <f t="shared" si="34"/>
        <v>1.2418355353231217E-3</v>
      </c>
      <c r="Y116" s="26">
        <f t="shared" si="34"/>
        <v>1.1338373480624128E-3</v>
      </c>
      <c r="Z116" s="26">
        <f t="shared" si="34"/>
        <v>1.0311928790076722E-3</v>
      </c>
      <c r="AA116" s="26">
        <f t="shared" si="34"/>
        <v>9.3541739101028309E-4</v>
      </c>
      <c r="AB116" s="26">
        <f t="shared" si="34"/>
        <v>8.458620524711809E-4</v>
      </c>
      <c r="AC116" s="26">
        <f t="shared" si="34"/>
        <v>7.6272706671939232E-4</v>
      </c>
      <c r="AD116" s="26">
        <f t="shared" si="34"/>
        <v>6.8543483985152888E-4</v>
      </c>
      <c r="AE116" s="26">
        <f t="shared" si="34"/>
        <v>6.151677913806804E-4</v>
      </c>
    </row>
    <row r="117" spans="1:31" x14ac:dyDescent="0.45">
      <c r="A117" s="4" t="s">
        <v>146</v>
      </c>
      <c r="B117" s="26">
        <v>0</v>
      </c>
      <c r="C117" s="26">
        <f t="shared" ref="C117:AE117" si="35">IF(C$94=0, 0, MAX(0, B170 * (1 - B170/$T55)) / C$94)</f>
        <v>3.3864846601401537E-2</v>
      </c>
      <c r="D117" s="26">
        <f t="shared" si="35"/>
        <v>3.3864846601401537E-2</v>
      </c>
      <c r="E117" s="26">
        <f t="shared" si="35"/>
        <v>3.3864846601401537E-2</v>
      </c>
      <c r="F117" s="26">
        <f t="shared" si="35"/>
        <v>3.3864846601401537E-2</v>
      </c>
      <c r="G117" s="26">
        <f t="shared" si="35"/>
        <v>3.3864846601401537E-2</v>
      </c>
      <c r="H117" s="26">
        <f t="shared" si="35"/>
        <v>3.4401289440466679E-2</v>
      </c>
      <c r="I117" s="26">
        <f t="shared" si="35"/>
        <v>3.4911727055857857E-2</v>
      </c>
      <c r="J117" s="26">
        <f t="shared" si="35"/>
        <v>3.5359176327697923E-2</v>
      </c>
      <c r="K117" s="26">
        <f t="shared" si="35"/>
        <v>3.5707032398390709E-2</v>
      </c>
      <c r="L117" s="26">
        <f t="shared" si="35"/>
        <v>3.5988491813584197E-2</v>
      </c>
      <c r="M117" s="26">
        <f t="shared" si="35"/>
        <v>3.6195851461421097E-2</v>
      </c>
      <c r="N117" s="26">
        <f t="shared" si="35"/>
        <v>3.630557798730541E-2</v>
      </c>
      <c r="O117" s="26">
        <f t="shared" si="35"/>
        <v>3.6316803225904838E-2</v>
      </c>
      <c r="P117" s="26">
        <f t="shared" si="35"/>
        <v>3.6217355977802269E-2</v>
      </c>
      <c r="Q117" s="26">
        <f t="shared" si="35"/>
        <v>3.5991866798127034E-2</v>
      </c>
      <c r="R117" s="26">
        <f t="shared" si="35"/>
        <v>3.5630034329043873E-2</v>
      </c>
      <c r="S117" s="26">
        <f t="shared" si="35"/>
        <v>3.5115308117947261E-2</v>
      </c>
      <c r="T117" s="26">
        <f t="shared" si="35"/>
        <v>3.4447588912766662E-2</v>
      </c>
      <c r="U117" s="26">
        <f t="shared" si="35"/>
        <v>3.3626523650449339E-2</v>
      </c>
      <c r="V117" s="26">
        <f t="shared" si="35"/>
        <v>3.2665934381903086E-2</v>
      </c>
      <c r="W117" s="26">
        <f t="shared" si="35"/>
        <v>3.1573487819451219E-2</v>
      </c>
      <c r="X117" s="26">
        <f t="shared" si="35"/>
        <v>3.0369478889115935E-2</v>
      </c>
      <c r="Y117" s="26">
        <f t="shared" si="35"/>
        <v>2.9077871612155432E-2</v>
      </c>
      <c r="Z117" s="26">
        <f t="shared" si="35"/>
        <v>2.7701008336688347E-2</v>
      </c>
      <c r="AA117" s="26">
        <f t="shared" si="35"/>
        <v>2.6272538566751952E-2</v>
      </c>
      <c r="AB117" s="26">
        <f t="shared" si="35"/>
        <v>2.4799742789696905E-2</v>
      </c>
      <c r="AC117" s="26">
        <f t="shared" si="35"/>
        <v>2.3302305428635556E-2</v>
      </c>
      <c r="AD117" s="26">
        <f t="shared" si="35"/>
        <v>2.1786713274921748E-2</v>
      </c>
      <c r="AE117" s="26">
        <f t="shared" si="35"/>
        <v>2.0294659261268132E-2</v>
      </c>
    </row>
    <row r="118" spans="1:31" x14ac:dyDescent="0.45">
      <c r="A118" s="4" t="s">
        <v>149</v>
      </c>
      <c r="B118" s="26">
        <v>0</v>
      </c>
      <c r="C118" s="26">
        <f t="shared" ref="C118:AE118" si="36">IF(C$94=0, 0, MAX(0, B171 * (1 - B171/$T56)) / C$94)</f>
        <v>3.0250445545591743E-2</v>
      </c>
      <c r="D118" s="26">
        <f t="shared" si="36"/>
        <v>3.0250445545591743E-2</v>
      </c>
      <c r="E118" s="26">
        <f t="shared" si="36"/>
        <v>3.0250445545591743E-2</v>
      </c>
      <c r="F118" s="26">
        <f t="shared" si="36"/>
        <v>3.0250445545591743E-2</v>
      </c>
      <c r="G118" s="26">
        <f t="shared" si="36"/>
        <v>3.0250445545591743E-2</v>
      </c>
      <c r="H118" s="26">
        <f t="shared" si="36"/>
        <v>2.8976660290016897E-2</v>
      </c>
      <c r="I118" s="26">
        <f t="shared" si="36"/>
        <v>2.7622389956738491E-2</v>
      </c>
      <c r="J118" s="26">
        <f t="shared" si="36"/>
        <v>2.6253349769044237E-2</v>
      </c>
      <c r="K118" s="26">
        <f t="shared" si="36"/>
        <v>2.4977560411524383E-2</v>
      </c>
      <c r="L118" s="26">
        <f t="shared" si="36"/>
        <v>2.3679368894000519E-2</v>
      </c>
      <c r="M118" s="26">
        <f t="shared" si="36"/>
        <v>2.2337310506429786E-2</v>
      </c>
      <c r="N118" s="26">
        <f t="shared" si="36"/>
        <v>2.1036629593399185E-2</v>
      </c>
      <c r="O118" s="26">
        <f t="shared" si="36"/>
        <v>1.9735638397523046E-2</v>
      </c>
      <c r="P118" s="26">
        <f t="shared" si="36"/>
        <v>1.8423103993234706E-2</v>
      </c>
      <c r="Q118" s="26">
        <f t="shared" si="36"/>
        <v>1.7104655582511698E-2</v>
      </c>
      <c r="R118" s="26">
        <f t="shared" si="36"/>
        <v>1.5805739386365709E-2</v>
      </c>
      <c r="S118" s="26">
        <f t="shared" si="36"/>
        <v>1.4515610347969611E-2</v>
      </c>
      <c r="T118" s="26">
        <f t="shared" si="36"/>
        <v>1.3267394158832848E-2</v>
      </c>
      <c r="U118" s="26">
        <f t="shared" si="36"/>
        <v>1.2070133846522127E-2</v>
      </c>
      <c r="V118" s="26">
        <f t="shared" si="36"/>
        <v>1.094274785630675E-2</v>
      </c>
      <c r="W118" s="26">
        <f t="shared" si="36"/>
        <v>9.8849886647050453E-3</v>
      </c>
      <c r="X118" s="26">
        <f t="shared" si="36"/>
        <v>8.9049059575563444E-3</v>
      </c>
      <c r="Y118" s="26">
        <f t="shared" si="36"/>
        <v>8.0065536703529203E-3</v>
      </c>
      <c r="Z118" s="26">
        <f t="shared" si="36"/>
        <v>7.1768762724696965E-3</v>
      </c>
      <c r="AA118" s="26">
        <f t="shared" si="36"/>
        <v>6.42310092168011E-3</v>
      </c>
      <c r="AB118" s="26">
        <f t="shared" si="36"/>
        <v>5.7353836393297768E-3</v>
      </c>
      <c r="AC118" s="26">
        <f t="shared" si="36"/>
        <v>5.1113379445261618E-3</v>
      </c>
      <c r="AD118" s="26">
        <f t="shared" si="36"/>
        <v>4.5432448945706685E-3</v>
      </c>
      <c r="AE118" s="26">
        <f t="shared" si="36"/>
        <v>4.0367807792796619E-3</v>
      </c>
    </row>
    <row r="119" spans="1:31" x14ac:dyDescent="0.45">
      <c r="A119" s="4" t="s">
        <v>151</v>
      </c>
      <c r="B119" s="26">
        <v>0</v>
      </c>
      <c r="C119" s="26">
        <f t="shared" ref="C119:AE119" si="37">IF(C$94=0, 0, MAX(0, B172 * (1 - B172/$T57)) / C$94)</f>
        <v>6.2788027077641129E-3</v>
      </c>
      <c r="D119" s="26">
        <f t="shared" si="37"/>
        <v>6.2788027077641129E-3</v>
      </c>
      <c r="E119" s="26">
        <f t="shared" si="37"/>
        <v>6.2788027077641129E-3</v>
      </c>
      <c r="F119" s="26">
        <f t="shared" si="37"/>
        <v>6.2788027077641129E-3</v>
      </c>
      <c r="G119" s="26">
        <f t="shared" si="37"/>
        <v>6.2788027077641129E-3</v>
      </c>
      <c r="H119" s="26">
        <f t="shared" si="37"/>
        <v>6.6115035908580954E-3</v>
      </c>
      <c r="I119" s="26">
        <f t="shared" si="37"/>
        <v>6.983396226787464E-3</v>
      </c>
      <c r="J119" s="26">
        <f t="shared" si="37"/>
        <v>7.3811404814253653E-3</v>
      </c>
      <c r="K119" s="26">
        <f t="shared" si="37"/>
        <v>7.7748007388320486E-3</v>
      </c>
      <c r="L119" s="26">
        <f t="shared" si="37"/>
        <v>8.2006165631438588E-3</v>
      </c>
      <c r="M119" s="26">
        <f t="shared" si="37"/>
        <v>8.6712372499768899E-3</v>
      </c>
      <c r="N119" s="26">
        <f t="shared" si="37"/>
        <v>9.1621250263879146E-3</v>
      </c>
      <c r="O119" s="26">
        <f t="shared" si="37"/>
        <v>9.6926371730846755E-3</v>
      </c>
      <c r="P119" s="26">
        <f t="shared" si="37"/>
        <v>1.0274752714509569E-2</v>
      </c>
      <c r="Q119" s="26">
        <f t="shared" si="37"/>
        <v>1.0915966404319544E-2</v>
      </c>
      <c r="R119" s="26">
        <f t="shared" si="37"/>
        <v>1.1614902968936988E-2</v>
      </c>
      <c r="S119" s="26">
        <f t="shared" si="37"/>
        <v>1.2389829158101282E-2</v>
      </c>
      <c r="T119" s="26">
        <f t="shared" si="37"/>
        <v>1.3235714324637059E-2</v>
      </c>
      <c r="U119" s="26">
        <f t="shared" si="37"/>
        <v>1.4159847444786402E-2</v>
      </c>
      <c r="V119" s="26">
        <f t="shared" si="37"/>
        <v>1.5160513984813936E-2</v>
      </c>
      <c r="W119" s="26">
        <f t="shared" si="37"/>
        <v>1.6249409559103513E-2</v>
      </c>
      <c r="X119" s="26">
        <f t="shared" si="37"/>
        <v>1.7429910639006025E-2</v>
      </c>
      <c r="Y119" s="26">
        <f t="shared" si="37"/>
        <v>1.8705857857604171E-2</v>
      </c>
      <c r="Z119" s="26">
        <f t="shared" si="37"/>
        <v>2.0105373704729024E-2</v>
      </c>
      <c r="AA119" s="26">
        <f t="shared" si="37"/>
        <v>2.1628046096538518E-2</v>
      </c>
      <c r="AB119" s="26">
        <f t="shared" si="37"/>
        <v>2.330264801622562E-2</v>
      </c>
      <c r="AC119" s="26">
        <f t="shared" si="37"/>
        <v>2.5147846203289179E-2</v>
      </c>
      <c r="AD119" s="26">
        <f t="shared" si="37"/>
        <v>2.7201702984005764E-2</v>
      </c>
      <c r="AE119" s="26">
        <f t="shared" si="37"/>
        <v>2.9456219959547891E-2</v>
      </c>
    </row>
    <row r="120" spans="1:31" x14ac:dyDescent="0.45">
      <c r="A120" s="4" t="s">
        <v>154</v>
      </c>
      <c r="B120" s="26">
        <v>0</v>
      </c>
      <c r="C120" s="26">
        <f t="shared" ref="C120:AE120" si="38">IF(C$94=0, 0, MAX(0, B173 * (1 - B173/$T58)) / C$94)</f>
        <v>6.1932824558739519E-3</v>
      </c>
      <c r="D120" s="26">
        <f t="shared" si="38"/>
        <v>6.1932824558739519E-3</v>
      </c>
      <c r="E120" s="26">
        <f t="shared" si="38"/>
        <v>6.1932824558739519E-3</v>
      </c>
      <c r="F120" s="26">
        <f t="shared" si="38"/>
        <v>6.1932824558739519E-3</v>
      </c>
      <c r="G120" s="26">
        <f t="shared" si="38"/>
        <v>6.1932824558739519E-3</v>
      </c>
      <c r="H120" s="26">
        <f t="shared" si="38"/>
        <v>6.502288503483839E-3</v>
      </c>
      <c r="I120" s="26">
        <f t="shared" si="38"/>
        <v>6.8452317730004469E-3</v>
      </c>
      <c r="J120" s="26">
        <f t="shared" si="38"/>
        <v>7.2090494878102014E-3</v>
      </c>
      <c r="K120" s="26">
        <f t="shared" si="38"/>
        <v>7.5659840601976745E-3</v>
      </c>
      <c r="L120" s="26">
        <f t="shared" si="38"/>
        <v>7.948594012327434E-3</v>
      </c>
      <c r="M120" s="26">
        <f t="shared" si="38"/>
        <v>8.3672258891622758E-3</v>
      </c>
      <c r="N120" s="26">
        <f t="shared" si="38"/>
        <v>8.798985575082123E-3</v>
      </c>
      <c r="O120" s="26">
        <f t="shared" si="38"/>
        <v>9.2599612022479412E-3</v>
      </c>
      <c r="P120" s="26">
        <f t="shared" si="38"/>
        <v>9.7589971349103469E-3</v>
      </c>
      <c r="Q120" s="26">
        <f t="shared" si="38"/>
        <v>1.0300417272625907E-2</v>
      </c>
      <c r="R120" s="26">
        <f t="shared" si="38"/>
        <v>1.0880579058327755E-2</v>
      </c>
      <c r="S120" s="26">
        <f t="shared" si="38"/>
        <v>1.1511636938580863E-2</v>
      </c>
      <c r="T120" s="26">
        <f t="shared" si="38"/>
        <v>1.2185762915788097E-2</v>
      </c>
      <c r="U120" s="26">
        <f t="shared" si="38"/>
        <v>1.2904743403446417E-2</v>
      </c>
      <c r="V120" s="26">
        <f t="shared" si="38"/>
        <v>1.3662751189304835E-2</v>
      </c>
      <c r="W120" s="26">
        <f t="shared" si="38"/>
        <v>1.4463711985901821E-2</v>
      </c>
      <c r="X120" s="26">
        <f t="shared" si="38"/>
        <v>1.5304432591438976E-2</v>
      </c>
      <c r="Y120" s="26">
        <f t="shared" si="38"/>
        <v>1.6181578252395298E-2</v>
      </c>
      <c r="Z120" s="26">
        <f t="shared" si="38"/>
        <v>1.7107321670563783E-2</v>
      </c>
      <c r="AA120" s="26">
        <f t="shared" si="38"/>
        <v>1.8072809984042388E-2</v>
      </c>
      <c r="AB120" s="26">
        <f t="shared" si="38"/>
        <v>1.9086743638749907E-2</v>
      </c>
      <c r="AC120" s="26">
        <f t="shared" si="38"/>
        <v>2.0148715058663905E-2</v>
      </c>
      <c r="AD120" s="26">
        <f t="shared" si="38"/>
        <v>2.126652709146807E-2</v>
      </c>
      <c r="AE120" s="26">
        <f t="shared" si="38"/>
        <v>2.2419853371371087E-2</v>
      </c>
    </row>
    <row r="121" spans="1:31" x14ac:dyDescent="0.45">
      <c r="A121" s="4" t="s">
        <v>157</v>
      </c>
      <c r="B121" s="26">
        <v>0</v>
      </c>
      <c r="C121" s="26">
        <f t="shared" ref="C121:AE121" si="39">IF(C$94=0, 0, MAX(0, B174 * (1 - B174/$T59)) / C$94)</f>
        <v>5.3030179416251608E-4</v>
      </c>
      <c r="D121" s="26">
        <f t="shared" si="39"/>
        <v>5.3030179416251608E-4</v>
      </c>
      <c r="E121" s="26">
        <f t="shared" si="39"/>
        <v>5.3030179416251608E-4</v>
      </c>
      <c r="F121" s="26">
        <f t="shared" si="39"/>
        <v>5.3030179416251608E-4</v>
      </c>
      <c r="G121" s="26">
        <f t="shared" si="39"/>
        <v>5.3030179416251608E-4</v>
      </c>
      <c r="H121" s="26">
        <f t="shared" si="39"/>
        <v>5.5980161226526059E-4</v>
      </c>
      <c r="I121" s="26">
        <f t="shared" si="39"/>
        <v>5.9297023193809954E-4</v>
      </c>
      <c r="J121" s="26">
        <f t="shared" si="39"/>
        <v>6.2868076217840888E-4</v>
      </c>
      <c r="K121" s="26">
        <f t="shared" si="39"/>
        <v>6.6427904792751519E-4</v>
      </c>
      <c r="L121" s="26">
        <f t="shared" si="39"/>
        <v>7.0307084184562097E-4</v>
      </c>
      <c r="M121" s="26">
        <f t="shared" si="39"/>
        <v>7.4629785496739261E-4</v>
      </c>
      <c r="N121" s="26">
        <f t="shared" si="39"/>
        <v>7.9180270441526481E-4</v>
      </c>
      <c r="O121" s="26">
        <f t="shared" si="39"/>
        <v>8.4146911483046725E-4</v>
      </c>
      <c r="P121" s="26">
        <f t="shared" si="39"/>
        <v>8.9656707099605964E-4</v>
      </c>
      <c r="Q121" s="26">
        <f t="shared" si="39"/>
        <v>9.58010097389013E-4</v>
      </c>
      <c r="R121" s="26">
        <f t="shared" si="39"/>
        <v>1.0259167938181451E-3</v>
      </c>
      <c r="S121" s="26">
        <f t="shared" si="39"/>
        <v>1.1023782453564515E-3</v>
      </c>
      <c r="T121" s="26">
        <f t="shared" si="39"/>
        <v>1.1873074276542751E-3</v>
      </c>
      <c r="U121" s="26">
        <f t="shared" si="39"/>
        <v>1.2819075516032538E-3</v>
      </c>
      <c r="V121" s="26">
        <f t="shared" si="39"/>
        <v>1.3865658760861866E-3</v>
      </c>
      <c r="W121" s="26">
        <f t="shared" si="39"/>
        <v>1.5031730466150584E-3</v>
      </c>
      <c r="X121" s="26">
        <f t="shared" si="39"/>
        <v>1.6329175433676167E-3</v>
      </c>
      <c r="Y121" s="26">
        <f t="shared" si="39"/>
        <v>1.7771952427903151E-3</v>
      </c>
      <c r="Z121" s="26">
        <f t="shared" si="39"/>
        <v>1.940433841302251E-3</v>
      </c>
      <c r="AA121" s="26">
        <f t="shared" si="39"/>
        <v>2.1242122237434169E-3</v>
      </c>
      <c r="AB121" s="26">
        <f t="shared" si="39"/>
        <v>2.3340350047772918E-3</v>
      </c>
      <c r="AC121" s="26">
        <f t="shared" si="39"/>
        <v>2.5749852718971156E-3</v>
      </c>
      <c r="AD121" s="26">
        <f t="shared" si="39"/>
        <v>2.8557413838803929E-3</v>
      </c>
      <c r="AE121" s="26">
        <f t="shared" si="39"/>
        <v>3.1800523497283917E-3</v>
      </c>
    </row>
    <row r="122" spans="1:31" x14ac:dyDescent="0.45">
      <c r="A122" s="4" t="s">
        <v>160</v>
      </c>
      <c r="B122" s="26">
        <v>0</v>
      </c>
      <c r="C122" s="26">
        <f t="shared" ref="C122:AE122" si="40">IF(C$94=0, 0, MAX(0, B175 * (1 - B175/$T60)) / C$94)</f>
        <v>1.0426271812374989E-2</v>
      </c>
      <c r="D122" s="26">
        <f t="shared" si="40"/>
        <v>1.0426271812374989E-2</v>
      </c>
      <c r="E122" s="26">
        <f t="shared" si="40"/>
        <v>1.0426271812374989E-2</v>
      </c>
      <c r="F122" s="26">
        <f t="shared" si="40"/>
        <v>1.0426271812374989E-2</v>
      </c>
      <c r="G122" s="26">
        <f t="shared" si="40"/>
        <v>1.0426271812374989E-2</v>
      </c>
      <c r="H122" s="26">
        <f t="shared" si="40"/>
        <v>1.0910990874709694E-2</v>
      </c>
      <c r="I122" s="26">
        <f t="shared" si="40"/>
        <v>1.1444495027626806E-2</v>
      </c>
      <c r="J122" s="26">
        <f t="shared" si="40"/>
        <v>1.2005155940962546E-2</v>
      </c>
      <c r="K122" s="26">
        <f t="shared" si="40"/>
        <v>1.2549610012712608E-2</v>
      </c>
      <c r="L122" s="26">
        <f t="shared" si="40"/>
        <v>1.3127088915438203E-2</v>
      </c>
      <c r="M122" s="26">
        <f t="shared" si="40"/>
        <v>1.3751529091271713E-2</v>
      </c>
      <c r="N122" s="26">
        <f t="shared" si="40"/>
        <v>1.4387067246506516E-2</v>
      </c>
      <c r="O122" s="26">
        <f t="shared" si="40"/>
        <v>1.5055958403130986E-2</v>
      </c>
      <c r="P122" s="26">
        <f t="shared" si="40"/>
        <v>1.5768600755710859E-2</v>
      </c>
      <c r="Q122" s="26">
        <f t="shared" si="40"/>
        <v>1.6527935283170359E-2</v>
      </c>
      <c r="R122" s="26">
        <f t="shared" si="40"/>
        <v>1.7325140706971155E-2</v>
      </c>
      <c r="S122" s="26">
        <f t="shared" si="40"/>
        <v>1.8172550499393599E-2</v>
      </c>
      <c r="T122" s="26">
        <f t="shared" si="40"/>
        <v>1.9054384801517797E-2</v>
      </c>
      <c r="U122" s="26">
        <f t="shared" si="40"/>
        <v>1.9967619306339553E-2</v>
      </c>
      <c r="V122" s="26">
        <f t="shared" si="40"/>
        <v>2.0899187229659767E-2</v>
      </c>
      <c r="W122" s="26">
        <f t="shared" si="40"/>
        <v>2.18481022914194E-2</v>
      </c>
      <c r="X122" s="26">
        <f t="shared" si="40"/>
        <v>2.2804274156480016E-2</v>
      </c>
      <c r="Y122" s="26">
        <f t="shared" si="40"/>
        <v>2.3757762017829635E-2</v>
      </c>
      <c r="Z122" s="26">
        <f t="shared" si="40"/>
        <v>2.4714966551147025E-2</v>
      </c>
      <c r="AA122" s="26">
        <f t="shared" si="40"/>
        <v>2.5658962982899707E-2</v>
      </c>
      <c r="AB122" s="26">
        <f t="shared" si="40"/>
        <v>2.6590465422359821E-2</v>
      </c>
      <c r="AC122" s="26">
        <f t="shared" si="40"/>
        <v>2.7499967186418024E-2</v>
      </c>
      <c r="AD122" s="26">
        <f t="shared" si="40"/>
        <v>2.8383867460544328E-2</v>
      </c>
      <c r="AE122" s="26">
        <f t="shared" si="40"/>
        <v>2.9215606217144727E-2</v>
      </c>
    </row>
    <row r="123" spans="1:31" x14ac:dyDescent="0.45">
      <c r="A123" s="4" t="s">
        <v>163</v>
      </c>
      <c r="B123" s="26">
        <v>0</v>
      </c>
      <c r="C123" s="26">
        <f t="shared" ref="C123:AE123" si="41">IF(C$94=0, 0, MAX(0, B176 * (1 - B176/$T61)) / C$94)</f>
        <v>2.4356098209519423E-3</v>
      </c>
      <c r="D123" s="26">
        <f t="shared" si="41"/>
        <v>2.4356098209519423E-3</v>
      </c>
      <c r="E123" s="26">
        <f t="shared" si="41"/>
        <v>2.4356098209519423E-3</v>
      </c>
      <c r="F123" s="26">
        <f t="shared" si="41"/>
        <v>2.4356098209519423E-3</v>
      </c>
      <c r="G123" s="26">
        <f t="shared" si="41"/>
        <v>2.4356098209519423E-3</v>
      </c>
      <c r="H123" s="26">
        <f t="shared" si="41"/>
        <v>2.5376742823809773E-3</v>
      </c>
      <c r="I123" s="26">
        <f t="shared" si="41"/>
        <v>2.648660153362287E-3</v>
      </c>
      <c r="J123" s="26">
        <f t="shared" si="41"/>
        <v>2.7636963938136219E-3</v>
      </c>
      <c r="K123" s="26">
        <f t="shared" si="41"/>
        <v>2.8737399603926232E-3</v>
      </c>
      <c r="L123" s="26">
        <f t="shared" si="41"/>
        <v>2.9886494093431656E-3</v>
      </c>
      <c r="M123" s="26">
        <f t="shared" si="41"/>
        <v>3.1107445987144382E-3</v>
      </c>
      <c r="N123" s="26">
        <f t="shared" si="41"/>
        <v>3.2325661325798352E-3</v>
      </c>
      <c r="O123" s="26">
        <f t="shared" si="41"/>
        <v>3.3580358758083413E-3</v>
      </c>
      <c r="P123" s="26">
        <f t="shared" si="41"/>
        <v>3.4884927672151297E-3</v>
      </c>
      <c r="Q123" s="26">
        <f t="shared" si="41"/>
        <v>3.6236725833074714E-3</v>
      </c>
      <c r="R123" s="26">
        <f t="shared" si="41"/>
        <v>3.7611153538774835E-3</v>
      </c>
      <c r="S123" s="26">
        <f t="shared" si="41"/>
        <v>3.9019388013152635E-3</v>
      </c>
      <c r="T123" s="26">
        <f t="shared" si="41"/>
        <v>4.0423432087616767E-3</v>
      </c>
      <c r="U123" s="26">
        <f t="shared" si="41"/>
        <v>4.1807391551492669E-3</v>
      </c>
      <c r="V123" s="26">
        <f t="shared" si="41"/>
        <v>4.3140609123045875E-3</v>
      </c>
      <c r="W123" s="26">
        <f t="shared" si="41"/>
        <v>4.4411593102715958E-3</v>
      </c>
      <c r="X123" s="26">
        <f t="shared" si="41"/>
        <v>4.5596717522485503E-3</v>
      </c>
      <c r="Y123" s="26">
        <f t="shared" si="41"/>
        <v>4.6675235018224098E-3</v>
      </c>
      <c r="Z123" s="26">
        <f t="shared" si="41"/>
        <v>4.7645679153895228E-3</v>
      </c>
      <c r="AA123" s="26">
        <f t="shared" si="41"/>
        <v>4.8481353424419168E-3</v>
      </c>
      <c r="AB123" s="26">
        <f t="shared" si="41"/>
        <v>4.9174811177606498E-3</v>
      </c>
      <c r="AC123" s="26">
        <f t="shared" si="41"/>
        <v>4.9709211749166191E-3</v>
      </c>
      <c r="AD123" s="26">
        <f t="shared" si="41"/>
        <v>5.0071462762648457E-3</v>
      </c>
      <c r="AE123" s="26">
        <f t="shared" si="41"/>
        <v>5.0240166378114921E-3</v>
      </c>
    </row>
    <row r="124" spans="1:31" x14ac:dyDescent="0.45">
      <c r="A124" s="4" t="s">
        <v>166</v>
      </c>
      <c r="B124" s="26">
        <v>0</v>
      </c>
      <c r="C124" s="26">
        <f t="shared" ref="C124:AE124" si="42">IF(C$94=0, 0, MAX(0, B177 * (1 - B177/$T62)) / C$94)</f>
        <v>1.0334803993810786E-3</v>
      </c>
      <c r="D124" s="26">
        <f t="shared" si="42"/>
        <v>1.0334803993810786E-3</v>
      </c>
      <c r="E124" s="26">
        <f t="shared" si="42"/>
        <v>1.0334803993810786E-3</v>
      </c>
      <c r="F124" s="26">
        <f t="shared" si="42"/>
        <v>1.0334803993810786E-3</v>
      </c>
      <c r="G124" s="26">
        <f t="shared" si="42"/>
        <v>1.0334803993810786E-3</v>
      </c>
      <c r="H124" s="26">
        <f t="shared" si="42"/>
        <v>1.0892193177592729E-3</v>
      </c>
      <c r="I124" s="26">
        <f t="shared" si="42"/>
        <v>1.1516565513033684E-3</v>
      </c>
      <c r="J124" s="26">
        <f t="shared" si="42"/>
        <v>1.2185947677940036E-3</v>
      </c>
      <c r="K124" s="26">
        <f t="shared" si="42"/>
        <v>1.2850180584798442E-3</v>
      </c>
      <c r="L124" s="26">
        <f t="shared" si="42"/>
        <v>1.357059747701366E-3</v>
      </c>
      <c r="M124" s="26">
        <f t="shared" si="42"/>
        <v>1.4369190438139083E-3</v>
      </c>
      <c r="N124" s="26">
        <f t="shared" si="42"/>
        <v>1.5204954073360726E-3</v>
      </c>
      <c r="O124" s="26">
        <f t="shared" si="42"/>
        <v>1.6111422413506008E-3</v>
      </c>
      <c r="P124" s="26">
        <f t="shared" si="42"/>
        <v>1.7110023826995297E-3</v>
      </c>
      <c r="Q124" s="26">
        <f t="shared" si="42"/>
        <v>1.821492610394629E-3</v>
      </c>
      <c r="R124" s="26">
        <f t="shared" si="42"/>
        <v>1.9425349444603434E-3</v>
      </c>
      <c r="S124" s="26">
        <f t="shared" si="42"/>
        <v>2.0774913025559225E-3</v>
      </c>
      <c r="T124" s="26">
        <f t="shared" si="42"/>
        <v>2.2257392179439194E-3</v>
      </c>
      <c r="U124" s="26">
        <f t="shared" si="42"/>
        <v>2.3888427112029576E-3</v>
      </c>
      <c r="V124" s="26">
        <f t="shared" si="42"/>
        <v>2.5668347837554829E-3</v>
      </c>
      <c r="W124" s="26">
        <f t="shared" si="42"/>
        <v>2.7621850595591969E-3</v>
      </c>
      <c r="X124" s="26">
        <f t="shared" si="42"/>
        <v>2.9759712942657832E-3</v>
      </c>
      <c r="Y124" s="26">
        <f t="shared" si="42"/>
        <v>3.209429718650418E-3</v>
      </c>
      <c r="Z124" s="26">
        <f t="shared" si="42"/>
        <v>3.4683819258728358E-3</v>
      </c>
      <c r="AA124" s="26">
        <f t="shared" si="42"/>
        <v>3.7536110254611879E-3</v>
      </c>
      <c r="AB124" s="26">
        <f t="shared" si="42"/>
        <v>4.0715443316894466E-3</v>
      </c>
      <c r="AC124" s="26">
        <f t="shared" si="42"/>
        <v>4.4270859342977883E-3</v>
      </c>
      <c r="AD124" s="26">
        <f t="shared" si="42"/>
        <v>4.8293436718786324E-3</v>
      </c>
      <c r="AE124" s="26">
        <f t="shared" si="42"/>
        <v>5.2789692777278352E-3</v>
      </c>
    </row>
    <row r="125" spans="1:31" x14ac:dyDescent="0.45">
      <c r="A125" s="4" t="s">
        <v>169</v>
      </c>
      <c r="B125" s="26">
        <v>0</v>
      </c>
      <c r="C125" s="26">
        <f t="shared" ref="C125:AE125" si="43">IF(C$94=0, 0, MAX(0, B178 * (1 - B178/$T63)) / C$94)</f>
        <v>2.556409437145148E-2</v>
      </c>
      <c r="D125" s="26">
        <f t="shared" si="43"/>
        <v>2.556409437145148E-2</v>
      </c>
      <c r="E125" s="26">
        <f t="shared" si="43"/>
        <v>2.556409437145148E-2</v>
      </c>
      <c r="F125" s="26">
        <f t="shared" si="43"/>
        <v>2.556409437145148E-2</v>
      </c>
      <c r="G125" s="26">
        <f t="shared" si="43"/>
        <v>2.556409437145148E-2</v>
      </c>
      <c r="H125" s="26">
        <f t="shared" si="43"/>
        <v>2.4780745140604556E-2</v>
      </c>
      <c r="I125" s="26">
        <f t="shared" si="43"/>
        <v>2.3917233524015705E-2</v>
      </c>
      <c r="J125" s="26">
        <f t="shared" si="43"/>
        <v>2.3012698697552843E-2</v>
      </c>
      <c r="K125" s="26">
        <f t="shared" si="43"/>
        <v>2.2141278169757198E-2</v>
      </c>
      <c r="L125" s="26">
        <f t="shared" si="43"/>
        <v>2.1227874775923944E-2</v>
      </c>
      <c r="M125" s="26">
        <f t="shared" si="43"/>
        <v>2.0256088959446878E-2</v>
      </c>
      <c r="N125" s="26">
        <f t="shared" si="43"/>
        <v>1.9287519074416448E-2</v>
      </c>
      <c r="O125" s="26">
        <f t="shared" si="43"/>
        <v>1.8293103262675085E-2</v>
      </c>
      <c r="P125" s="26">
        <f t="shared" si="43"/>
        <v>1.7264328249304354E-2</v>
      </c>
      <c r="Q125" s="26">
        <f t="shared" si="43"/>
        <v>1.6205324224978956E-2</v>
      </c>
      <c r="R125" s="26">
        <f t="shared" si="43"/>
        <v>1.5136943044023989E-2</v>
      </c>
      <c r="S125" s="26">
        <f t="shared" si="43"/>
        <v>1.405132763875544E-2</v>
      </c>
      <c r="T125" s="26">
        <f t="shared" si="43"/>
        <v>1.2977578712309689E-2</v>
      </c>
      <c r="U125" s="26">
        <f t="shared" si="43"/>
        <v>1.1925909786410513E-2</v>
      </c>
      <c r="V125" s="26">
        <f t="shared" si="43"/>
        <v>1.0915897690340291E-2</v>
      </c>
      <c r="W125" s="26">
        <f t="shared" si="43"/>
        <v>9.9506784230927545E-3</v>
      </c>
      <c r="X125" s="26">
        <f t="shared" si="43"/>
        <v>9.0408791223993857E-3</v>
      </c>
      <c r="Y125" s="26">
        <f t="shared" si="43"/>
        <v>8.1936273082487947E-3</v>
      </c>
      <c r="Z125" s="26">
        <f t="shared" si="43"/>
        <v>7.399639307715704E-3</v>
      </c>
      <c r="AA125" s="26">
        <f t="shared" si="43"/>
        <v>6.6684474439727016E-3</v>
      </c>
      <c r="AB125" s="26">
        <f t="shared" si="43"/>
        <v>5.9929757701882459E-3</v>
      </c>
      <c r="AC125" s="26">
        <f t="shared" si="43"/>
        <v>5.3729439749041069E-3</v>
      </c>
      <c r="AD125" s="26">
        <f t="shared" si="43"/>
        <v>4.8024712866665516E-3</v>
      </c>
      <c r="AE125" s="26">
        <f t="shared" si="43"/>
        <v>4.2888550883387021E-3</v>
      </c>
    </row>
    <row r="126" spans="1:31" x14ac:dyDescent="0.45">
      <c r="A126" s="4" t="s">
        <v>172</v>
      </c>
      <c r="B126" s="26">
        <v>0</v>
      </c>
      <c r="C126" s="26">
        <f t="shared" ref="C126:AE126" si="44">IF(C$94=0, 0, MAX(0, B179 * (1 - B179/$T64)) / C$94)</f>
        <v>6.9684754843388486E-3</v>
      </c>
      <c r="D126" s="26">
        <f t="shared" si="44"/>
        <v>6.9684754843388486E-3</v>
      </c>
      <c r="E126" s="26">
        <f t="shared" si="44"/>
        <v>6.9684754843388486E-3</v>
      </c>
      <c r="F126" s="26">
        <f t="shared" si="44"/>
        <v>6.9684754843388486E-3</v>
      </c>
      <c r="G126" s="26">
        <f t="shared" si="44"/>
        <v>6.9684754843388486E-3</v>
      </c>
      <c r="H126" s="26">
        <f t="shared" si="44"/>
        <v>7.1219837016616326E-3</v>
      </c>
      <c r="I126" s="26">
        <f t="shared" si="44"/>
        <v>7.2760394805671908E-3</v>
      </c>
      <c r="J126" s="26">
        <f t="shared" si="44"/>
        <v>7.4210994258311277E-3</v>
      </c>
      <c r="K126" s="26">
        <f t="shared" si="44"/>
        <v>7.5452815088265703E-3</v>
      </c>
      <c r="L126" s="26">
        <f t="shared" si="44"/>
        <v>7.6598422420925388E-3</v>
      </c>
      <c r="M126" s="26">
        <f t="shared" si="44"/>
        <v>7.7643487189333693E-3</v>
      </c>
      <c r="N126" s="26">
        <f t="shared" si="44"/>
        <v>7.850065717930366E-3</v>
      </c>
      <c r="O126" s="26">
        <f t="shared" si="44"/>
        <v>7.9185620484823957E-3</v>
      </c>
      <c r="P126" s="26">
        <f t="shared" si="44"/>
        <v>7.9677807858863272E-3</v>
      </c>
      <c r="Q126" s="26">
        <f t="shared" si="44"/>
        <v>7.9940723929072931E-3</v>
      </c>
      <c r="R126" s="26">
        <f t="shared" si="44"/>
        <v>7.993513913209049E-3</v>
      </c>
      <c r="S126" s="26">
        <f t="shared" si="44"/>
        <v>7.9626867737610275E-3</v>
      </c>
      <c r="T126" s="26">
        <f t="shared" si="44"/>
        <v>7.8988119793770833E-3</v>
      </c>
      <c r="U126" s="26">
        <f t="shared" si="44"/>
        <v>7.8002098401528499E-3</v>
      </c>
      <c r="V126" s="26">
        <f t="shared" si="44"/>
        <v>7.6674191008546571E-3</v>
      </c>
      <c r="W126" s="26">
        <f t="shared" si="44"/>
        <v>7.5008212157270096E-3</v>
      </c>
      <c r="X126" s="26">
        <f t="shared" si="44"/>
        <v>7.3030047477799882E-3</v>
      </c>
      <c r="Y126" s="26">
        <f t="shared" si="44"/>
        <v>7.0777654597067438E-3</v>
      </c>
      <c r="Z126" s="26">
        <f t="shared" si="44"/>
        <v>6.8254375218325296E-3</v>
      </c>
      <c r="AA126" s="26">
        <f t="shared" si="44"/>
        <v>6.5521326533150544E-3</v>
      </c>
      <c r="AB126" s="26">
        <f t="shared" si="44"/>
        <v>6.2594479653310881E-3</v>
      </c>
      <c r="AC126" s="26">
        <f t="shared" si="44"/>
        <v>5.9514856861764267E-3</v>
      </c>
      <c r="AD126" s="26">
        <f t="shared" si="44"/>
        <v>5.6298463652231416E-3</v>
      </c>
      <c r="AE126" s="26">
        <f t="shared" si="44"/>
        <v>5.3038410474191165E-3</v>
      </c>
    </row>
    <row r="127" spans="1:31" x14ac:dyDescent="0.45">
      <c r="A127" s="4" t="s">
        <v>175</v>
      </c>
      <c r="B127" s="26">
        <v>0</v>
      </c>
      <c r="C127" s="26">
        <f t="shared" ref="C127:AE127" si="45">IF(C$94=0, 0, MAX(0, B180 * (1 - B180/$T65)) / C$94)</f>
        <v>3.8051464514043981E-2</v>
      </c>
      <c r="D127" s="26">
        <f t="shared" si="45"/>
        <v>3.8051464514043981E-2</v>
      </c>
      <c r="E127" s="26">
        <f t="shared" si="45"/>
        <v>3.8051464514043981E-2</v>
      </c>
      <c r="F127" s="26">
        <f t="shared" si="45"/>
        <v>3.8051464514043981E-2</v>
      </c>
      <c r="G127" s="26">
        <f t="shared" si="45"/>
        <v>3.8051464514043981E-2</v>
      </c>
      <c r="H127" s="26">
        <f t="shared" si="45"/>
        <v>3.7109697954036437E-2</v>
      </c>
      <c r="I127" s="26">
        <f t="shared" si="45"/>
        <v>3.6045436912045016E-2</v>
      </c>
      <c r="J127" s="26">
        <f t="shared" si="45"/>
        <v>3.4903827877462781E-2</v>
      </c>
      <c r="K127" s="26">
        <f t="shared" si="45"/>
        <v>3.3779926255277995E-2</v>
      </c>
      <c r="L127" s="26">
        <f t="shared" si="45"/>
        <v>3.2579334574410056E-2</v>
      </c>
      <c r="M127" s="26">
        <f t="shared" si="45"/>
        <v>3.1278704664990192E-2</v>
      </c>
      <c r="N127" s="26">
        <f t="shared" si="45"/>
        <v>2.9959647186733693E-2</v>
      </c>
      <c r="O127" s="26">
        <f t="shared" si="45"/>
        <v>2.8583504961689113E-2</v>
      </c>
      <c r="P127" s="26">
        <f t="shared" si="45"/>
        <v>2.7137848109384015E-2</v>
      </c>
      <c r="Q127" s="26">
        <f t="shared" si="45"/>
        <v>2.562752038148974E-2</v>
      </c>
      <c r="R127" s="26">
        <f t="shared" si="45"/>
        <v>2.4081884407936079E-2</v>
      </c>
      <c r="S127" s="26">
        <f t="shared" si="45"/>
        <v>2.2489690126486193E-2</v>
      </c>
      <c r="T127" s="26">
        <f t="shared" si="45"/>
        <v>2.089398166401675E-2</v>
      </c>
      <c r="U127" s="26">
        <f t="shared" si="45"/>
        <v>1.9311413601369863E-2</v>
      </c>
      <c r="V127" s="26">
        <f t="shared" si="45"/>
        <v>1.7773480555464457E-2</v>
      </c>
      <c r="W127" s="26">
        <f t="shared" si="45"/>
        <v>1.6287458447572432E-2</v>
      </c>
      <c r="X127" s="26">
        <f t="shared" si="45"/>
        <v>1.4872257019120393E-2</v>
      </c>
      <c r="Y127" s="26">
        <f t="shared" si="45"/>
        <v>1.3541701833275181E-2</v>
      </c>
      <c r="Z127" s="26">
        <f t="shared" si="45"/>
        <v>1.2283743731273167E-2</v>
      </c>
      <c r="AA127" s="26">
        <f t="shared" si="45"/>
        <v>1.1115717400380346E-2</v>
      </c>
      <c r="AB127" s="26">
        <f t="shared" si="45"/>
        <v>1.0028491564314103E-2</v>
      </c>
      <c r="AC127" s="26">
        <f t="shared" si="45"/>
        <v>9.0234576898788679E-3</v>
      </c>
      <c r="AD127" s="26">
        <f t="shared" si="45"/>
        <v>8.0927097538854367E-3</v>
      </c>
      <c r="AE127" s="26">
        <f t="shared" si="45"/>
        <v>7.2496367329814952E-3</v>
      </c>
    </row>
    <row r="128" spans="1:31" x14ac:dyDescent="0.45">
      <c r="A128" s="4" t="s">
        <v>179</v>
      </c>
      <c r="B128" s="26">
        <v>0</v>
      </c>
      <c r="C128" s="26">
        <f t="shared" ref="C128:AE128" si="46">IF(C$94=0, 0, MAX(0, B181 * (1 - B181/$T66)) / C$94)</f>
        <v>1.1473124398746554E-2</v>
      </c>
      <c r="D128" s="26">
        <f t="shared" si="46"/>
        <v>1.1473124398746554E-2</v>
      </c>
      <c r="E128" s="26">
        <f t="shared" si="46"/>
        <v>1.1473124398746554E-2</v>
      </c>
      <c r="F128" s="26">
        <f t="shared" si="46"/>
        <v>1.1473124398746554E-2</v>
      </c>
      <c r="G128" s="26">
        <f t="shared" si="46"/>
        <v>1.1473124398746554E-2</v>
      </c>
      <c r="H128" s="26">
        <f t="shared" si="46"/>
        <v>1.1583189548572752E-2</v>
      </c>
      <c r="I128" s="26">
        <f t="shared" si="46"/>
        <v>1.167611256132647E-2</v>
      </c>
      <c r="J128" s="26">
        <f t="shared" si="46"/>
        <v>1.1742908702908931E-2</v>
      </c>
      <c r="K128" s="26">
        <f t="shared" si="46"/>
        <v>1.1778272257872266E-2</v>
      </c>
      <c r="L128" s="26">
        <f t="shared" si="46"/>
        <v>1.1786572718065746E-2</v>
      </c>
      <c r="M128" s="26">
        <f t="shared" si="46"/>
        <v>1.1763817138401158E-2</v>
      </c>
      <c r="N128" s="26">
        <f t="shared" si="46"/>
        <v>1.1708230892646096E-2</v>
      </c>
      <c r="O128" s="26">
        <f t="shared" si="46"/>
        <v>1.1617159253145218E-2</v>
      </c>
      <c r="P128" s="26">
        <f t="shared" si="46"/>
        <v>1.1486224903347816E-2</v>
      </c>
      <c r="Q128" s="26">
        <f t="shared" si="46"/>
        <v>1.1311372237759134E-2</v>
      </c>
      <c r="R128" s="26">
        <f t="shared" si="46"/>
        <v>1.1092001329712133E-2</v>
      </c>
      <c r="S128" s="26">
        <f t="shared" si="46"/>
        <v>1.0822946673585309E-2</v>
      </c>
      <c r="T128" s="26">
        <f t="shared" si="46"/>
        <v>1.0508072673132814E-2</v>
      </c>
      <c r="U128" s="26">
        <f t="shared" si="46"/>
        <v>1.0149430855611118E-2</v>
      </c>
      <c r="V128" s="26">
        <f t="shared" si="46"/>
        <v>9.7544332153217672E-3</v>
      </c>
      <c r="W128" s="26">
        <f t="shared" si="46"/>
        <v>9.3268847707107458E-3</v>
      </c>
      <c r="X128" s="26">
        <f t="shared" si="46"/>
        <v>8.8750567626587375E-3</v>
      </c>
      <c r="Y128" s="26">
        <f t="shared" si="46"/>
        <v>8.4077067985288082E-3</v>
      </c>
      <c r="Z128" s="26">
        <f t="shared" si="46"/>
        <v>7.9253155458556823E-3</v>
      </c>
      <c r="AA128" s="26">
        <f t="shared" si="46"/>
        <v>7.4392603562094045E-3</v>
      </c>
      <c r="AB128" s="26">
        <f t="shared" si="46"/>
        <v>6.9512761052725565E-3</v>
      </c>
      <c r="AC128" s="26">
        <f t="shared" si="46"/>
        <v>6.4671790408781203E-3</v>
      </c>
      <c r="AD128" s="26">
        <f t="shared" si="46"/>
        <v>5.9882972688280519E-3</v>
      </c>
      <c r="AE128" s="26">
        <f t="shared" si="46"/>
        <v>5.5268612167765803E-3</v>
      </c>
    </row>
    <row r="129" spans="1:31" x14ac:dyDescent="0.45">
      <c r="A129" s="4" t="s">
        <v>182</v>
      </c>
      <c r="B129" s="26">
        <v>0</v>
      </c>
      <c r="C129" s="26">
        <f t="shared" ref="C129:AE129" si="47">IF(C$94=0, 0, MAX(0, B182 * (1 - B182/$T67)) / C$94)</f>
        <v>5.6054613714531486E-2</v>
      </c>
      <c r="D129" s="26">
        <f t="shared" si="47"/>
        <v>5.6054613714531486E-2</v>
      </c>
      <c r="E129" s="26">
        <f t="shared" si="47"/>
        <v>5.6054613714531486E-2</v>
      </c>
      <c r="F129" s="26">
        <f t="shared" si="47"/>
        <v>5.6054613714531486E-2</v>
      </c>
      <c r="G129" s="26">
        <f t="shared" si="47"/>
        <v>5.6054613714531486E-2</v>
      </c>
      <c r="H129" s="26">
        <f t="shared" si="47"/>
        <v>5.6444846077681507E-2</v>
      </c>
      <c r="I129" s="26">
        <f t="shared" si="47"/>
        <v>5.6736332465663661E-2</v>
      </c>
      <c r="J129" s="26">
        <f t="shared" si="47"/>
        <v>5.6892881071516799E-2</v>
      </c>
      <c r="K129" s="26">
        <f t="shared" si="47"/>
        <v>5.6902897707003797E-2</v>
      </c>
      <c r="L129" s="26">
        <f t="shared" si="47"/>
        <v>5.6774168246882042E-2</v>
      </c>
      <c r="M129" s="26">
        <f t="shared" si="47"/>
        <v>5.6484957709120168E-2</v>
      </c>
      <c r="N129" s="26">
        <f t="shared" si="47"/>
        <v>5.6038843140371809E-2</v>
      </c>
      <c r="O129" s="26">
        <f t="shared" si="47"/>
        <v>5.541858637323293E-2</v>
      </c>
      <c r="P129" s="26">
        <f t="shared" si="47"/>
        <v>5.460274055631173E-2</v>
      </c>
      <c r="Q129" s="26">
        <f t="shared" si="47"/>
        <v>5.3574076271991303E-2</v>
      </c>
      <c r="R129" s="26">
        <f t="shared" si="47"/>
        <v>5.2335222736541433E-2</v>
      </c>
      <c r="S129" s="26">
        <f t="shared" si="47"/>
        <v>5.0862091438750506E-2</v>
      </c>
      <c r="T129" s="26">
        <f t="shared" si="47"/>
        <v>4.9180456605722574E-2</v>
      </c>
      <c r="U129" s="26">
        <f t="shared" si="47"/>
        <v>4.7303950540337703E-2</v>
      </c>
      <c r="V129" s="26">
        <f t="shared" si="47"/>
        <v>4.5272913049126243E-2</v>
      </c>
      <c r="W129" s="26">
        <f t="shared" si="47"/>
        <v>4.3107379498947607E-2</v>
      </c>
      <c r="X129" s="26">
        <f t="shared" si="47"/>
        <v>4.0849182640271944E-2</v>
      </c>
      <c r="Y129" s="26">
        <f t="shared" si="47"/>
        <v>3.8541101582626018E-2</v>
      </c>
      <c r="Z129" s="26">
        <f t="shared" si="47"/>
        <v>3.6184290329438346E-2</v>
      </c>
      <c r="AA129" s="26">
        <f t="shared" si="47"/>
        <v>3.3833049276117404E-2</v>
      </c>
      <c r="AB129" s="26">
        <f t="shared" si="47"/>
        <v>3.1493952824023702E-2</v>
      </c>
      <c r="AC129" s="26">
        <f t="shared" si="47"/>
        <v>2.9193159718126374E-2</v>
      </c>
      <c r="AD129" s="26">
        <f t="shared" si="47"/>
        <v>2.6935195698041675E-2</v>
      </c>
      <c r="AE129" s="26">
        <f t="shared" si="47"/>
        <v>2.4775707013855789E-2</v>
      </c>
    </row>
    <row r="130" spans="1:31" x14ac:dyDescent="0.45">
      <c r="A130" s="4" t="s">
        <v>185</v>
      </c>
      <c r="B130" s="26">
        <v>0</v>
      </c>
      <c r="C130" s="26">
        <f t="shared" ref="C130:AE130" si="48">IF(C$94=0, 0, MAX(0, B183 * (1 - B183/$T68)) / C$94)</f>
        <v>1.7511806273285625E-2</v>
      </c>
      <c r="D130" s="26">
        <f t="shared" si="48"/>
        <v>1.7511806273285625E-2</v>
      </c>
      <c r="E130" s="26">
        <f t="shared" si="48"/>
        <v>1.7511806273285625E-2</v>
      </c>
      <c r="F130" s="26">
        <f t="shared" si="48"/>
        <v>1.7511806273285625E-2</v>
      </c>
      <c r="G130" s="26">
        <f t="shared" si="48"/>
        <v>1.7511806273285625E-2</v>
      </c>
      <c r="H130" s="26">
        <f t="shared" si="48"/>
        <v>1.8317013748856494E-2</v>
      </c>
      <c r="I130" s="26">
        <f t="shared" si="48"/>
        <v>1.9202121372298115E-2</v>
      </c>
      <c r="J130" s="26">
        <f t="shared" si="48"/>
        <v>2.0130920632041572E-2</v>
      </c>
      <c r="K130" s="26">
        <f t="shared" si="48"/>
        <v>2.1031436328973276E-2</v>
      </c>
      <c r="L130" s="26">
        <f t="shared" si="48"/>
        <v>2.1985000820195295E-2</v>
      </c>
      <c r="M130" s="26">
        <f t="shared" si="48"/>
        <v>2.3014211672914422E-2</v>
      </c>
      <c r="N130" s="26">
        <f t="shared" si="48"/>
        <v>2.4059539252080101E-2</v>
      </c>
      <c r="O130" s="26">
        <f t="shared" si="48"/>
        <v>2.515724963947278E-2</v>
      </c>
      <c r="P130" s="26">
        <f t="shared" si="48"/>
        <v>2.63238141582724E-2</v>
      </c>
      <c r="Q130" s="26">
        <f t="shared" si="48"/>
        <v>2.756325786609946E-2</v>
      </c>
      <c r="R130" s="26">
        <f t="shared" si="48"/>
        <v>2.8860282861329491E-2</v>
      </c>
      <c r="S130" s="26">
        <f t="shared" si="48"/>
        <v>3.0233905107731735E-2</v>
      </c>
      <c r="T130" s="26">
        <f t="shared" si="48"/>
        <v>3.1657284697610137E-2</v>
      </c>
      <c r="U130" s="26">
        <f t="shared" si="48"/>
        <v>3.3124285631803772E-2</v>
      </c>
      <c r="V130" s="26">
        <f t="shared" si="48"/>
        <v>3.4612618003997044E-2</v>
      </c>
      <c r="W130" s="26">
        <f t="shared" si="48"/>
        <v>3.6119409127314851E-2</v>
      </c>
      <c r="X130" s="26">
        <f t="shared" si="48"/>
        <v>3.7627252175842847E-2</v>
      </c>
      <c r="Y130" s="26">
        <f t="shared" si="48"/>
        <v>3.9119179716495277E-2</v>
      </c>
      <c r="Z130" s="26">
        <f t="shared" si="48"/>
        <v>4.0603786012617674E-2</v>
      </c>
      <c r="AA130" s="26">
        <f t="shared" si="48"/>
        <v>4.2053197237804853E-2</v>
      </c>
      <c r="AB130" s="26">
        <f t="shared" si="48"/>
        <v>4.3466943748753401E-2</v>
      </c>
      <c r="AC130" s="26">
        <f t="shared" si="48"/>
        <v>4.4828703595575906E-2</v>
      </c>
      <c r="AD130" s="26">
        <f t="shared" si="48"/>
        <v>4.6130904087627392E-2</v>
      </c>
      <c r="AE130" s="26">
        <f t="shared" si="48"/>
        <v>4.7332185687073966E-2</v>
      </c>
    </row>
    <row r="131" spans="1:31" x14ac:dyDescent="0.45">
      <c r="A131" s="4" t="s">
        <v>188</v>
      </c>
      <c r="B131" s="26">
        <v>0</v>
      </c>
      <c r="C131" s="26">
        <f t="shared" ref="C131:AE131" si="49">IF(C$94=0, 0, MAX(0, B184 * (1 - B184/$T69)) / C$94)</f>
        <v>4.8465125384749828E-5</v>
      </c>
      <c r="D131" s="26">
        <f t="shared" si="49"/>
        <v>4.8465125384749828E-5</v>
      </c>
      <c r="E131" s="26">
        <f t="shared" si="49"/>
        <v>4.8465125384749828E-5</v>
      </c>
      <c r="F131" s="26">
        <f t="shared" si="49"/>
        <v>4.8465125384749828E-5</v>
      </c>
      <c r="G131" s="26">
        <f t="shared" si="49"/>
        <v>4.8465125384749828E-5</v>
      </c>
      <c r="H131" s="26">
        <f t="shared" si="49"/>
        <v>5.1185766185877959E-5</v>
      </c>
      <c r="I131" s="26">
        <f t="shared" si="49"/>
        <v>5.4248141089582969E-5</v>
      </c>
      <c r="J131" s="26">
        <f t="shared" si="49"/>
        <v>5.7549326061861546E-5</v>
      </c>
      <c r="K131" s="26">
        <f t="shared" si="49"/>
        <v>6.0844579957258381E-5</v>
      </c>
      <c r="L131" s="26">
        <f t="shared" si="49"/>
        <v>6.4440448560078648E-5</v>
      </c>
      <c r="M131" s="26">
        <f t="shared" si="49"/>
        <v>6.845364184646571E-5</v>
      </c>
      <c r="N131" s="26">
        <f t="shared" si="49"/>
        <v>7.2685617561107801E-5</v>
      </c>
      <c r="O131" s="26">
        <f t="shared" si="49"/>
        <v>7.7313212541615137E-5</v>
      </c>
      <c r="P131" s="26">
        <f t="shared" si="49"/>
        <v>8.2457470893090851E-5</v>
      </c>
      <c r="Q131" s="26">
        <f t="shared" si="49"/>
        <v>8.8207424690070564E-5</v>
      </c>
      <c r="R131" s="26">
        <f t="shared" si="49"/>
        <v>9.4578798749143705E-5</v>
      </c>
      <c r="S131" s="26">
        <f t="shared" si="49"/>
        <v>1.0177368577881369E-4</v>
      </c>
      <c r="T131" s="26">
        <f t="shared" si="49"/>
        <v>1.0979158669574025E-4</v>
      </c>
      <c r="U131" s="26">
        <f t="shared" si="49"/>
        <v>1.1875510359765579E-4</v>
      </c>
      <c r="V131" s="26">
        <f t="shared" si="49"/>
        <v>1.2871186065030826E-4</v>
      </c>
      <c r="W131" s="26">
        <f t="shared" si="49"/>
        <v>1.3985493633484578E-4</v>
      </c>
      <c r="X131" s="26">
        <f t="shared" si="49"/>
        <v>1.5231453430712978E-4</v>
      </c>
      <c r="Y131" s="26">
        <f t="shared" si="49"/>
        <v>1.6624475774770363E-4</v>
      </c>
      <c r="Z131" s="26">
        <f t="shared" si="49"/>
        <v>1.8209923867902001E-4</v>
      </c>
      <c r="AA131" s="26">
        <f t="shared" si="49"/>
        <v>2.0006595844794983E-4</v>
      </c>
      <c r="AB131" s="26">
        <f t="shared" si="49"/>
        <v>2.2072748941752857E-4</v>
      </c>
      <c r="AC131" s="26">
        <f t="shared" si="49"/>
        <v>2.4464547883908041E-4</v>
      </c>
      <c r="AD131" s="26">
        <f t="shared" si="49"/>
        <v>2.7276596940476356E-4</v>
      </c>
      <c r="AE131" s="26">
        <f t="shared" si="49"/>
        <v>3.0557856073519627E-4</v>
      </c>
    </row>
    <row r="132" spans="1:31" x14ac:dyDescent="0.45">
      <c r="A132" s="4" t="s">
        <v>191</v>
      </c>
      <c r="B132" s="26">
        <v>0</v>
      </c>
      <c r="C132" s="26">
        <f t="shared" ref="C132:AE132" si="50">IF(C$94=0, 0, MAX(0, B185 * (1 - B185/$T70)) / C$94)</f>
        <v>7.6715380950018366E-3</v>
      </c>
      <c r="D132" s="26">
        <f t="shared" si="50"/>
        <v>7.6715380950018366E-3</v>
      </c>
      <c r="E132" s="26">
        <f t="shared" si="50"/>
        <v>7.6715380950018366E-3</v>
      </c>
      <c r="F132" s="26">
        <f t="shared" si="50"/>
        <v>7.6715380950018366E-3</v>
      </c>
      <c r="G132" s="26">
        <f t="shared" si="50"/>
        <v>7.6715380950018366E-3</v>
      </c>
      <c r="H132" s="26">
        <f t="shared" si="50"/>
        <v>8.0643081634435825E-3</v>
      </c>
      <c r="I132" s="26">
        <f t="shared" si="50"/>
        <v>8.5015506175714507E-3</v>
      </c>
      <c r="J132" s="26">
        <f t="shared" si="50"/>
        <v>8.9670200177923882E-3</v>
      </c>
      <c r="K132" s="26">
        <f t="shared" si="50"/>
        <v>9.4254014971455313E-3</v>
      </c>
      <c r="L132" s="26">
        <f t="shared" si="50"/>
        <v>9.9186635347409385E-3</v>
      </c>
      <c r="M132" s="26">
        <f t="shared" si="50"/>
        <v>1.0460697184807159E-2</v>
      </c>
      <c r="N132" s="26">
        <f t="shared" si="50"/>
        <v>1.1022438128296567E-2</v>
      </c>
      <c r="O132" s="26">
        <f t="shared" si="50"/>
        <v>1.1625323040852471E-2</v>
      </c>
      <c r="P132" s="26">
        <f t="shared" si="50"/>
        <v>1.2281774215613193E-2</v>
      </c>
      <c r="Q132" s="26">
        <f t="shared" si="50"/>
        <v>1.299863564144983E-2</v>
      </c>
      <c r="R132" s="26">
        <f t="shared" si="50"/>
        <v>1.3772454415559021E-2</v>
      </c>
      <c r="S132" s="26">
        <f t="shared" si="50"/>
        <v>1.4621110120287415E-2</v>
      </c>
      <c r="T132" s="26">
        <f t="shared" si="50"/>
        <v>1.5536157393150221E-2</v>
      </c>
      <c r="U132" s="26">
        <f t="shared" si="50"/>
        <v>1.6522266661003784E-2</v>
      </c>
      <c r="V132" s="26">
        <f t="shared" si="50"/>
        <v>1.75739614112994E-2</v>
      </c>
      <c r="W132" s="26">
        <f t="shared" si="50"/>
        <v>1.869945588072397E-2</v>
      </c>
      <c r="X132" s="26">
        <f t="shared" si="50"/>
        <v>1.9897466750408821E-2</v>
      </c>
      <c r="Y132" s="26">
        <f t="shared" si="50"/>
        <v>2.1166669298825623E-2</v>
      </c>
      <c r="Z132" s="26">
        <f t="shared" si="50"/>
        <v>2.2528759288361344E-2</v>
      </c>
      <c r="AA132" s="26">
        <f t="shared" si="50"/>
        <v>2.3975668328338282E-2</v>
      </c>
      <c r="AB132" s="26">
        <f t="shared" si="50"/>
        <v>2.5525975489315855E-2</v>
      </c>
      <c r="AC132" s="26">
        <f t="shared" si="50"/>
        <v>2.7185984328239026E-2</v>
      </c>
      <c r="AD132" s="26">
        <f t="shared" si="50"/>
        <v>2.8976376453654386E-2</v>
      </c>
      <c r="AE132" s="26">
        <f t="shared" si="50"/>
        <v>3.0874321403234394E-2</v>
      </c>
    </row>
    <row r="133" spans="1:31" x14ac:dyDescent="0.45">
      <c r="A133" s="4" t="s">
        <v>194</v>
      </c>
      <c r="B133" s="26">
        <v>0</v>
      </c>
      <c r="C133" s="26">
        <f t="shared" ref="C133:AE133" si="51">IF(C$94=0, 0, MAX(0, B186 * (1 - B186/$T71)) / C$94)</f>
        <v>4.6074915369930317E-3</v>
      </c>
      <c r="D133" s="26">
        <f t="shared" si="51"/>
        <v>4.6074915369930317E-3</v>
      </c>
      <c r="E133" s="26">
        <f t="shared" si="51"/>
        <v>4.6074915369930317E-3</v>
      </c>
      <c r="F133" s="26">
        <f t="shared" si="51"/>
        <v>4.6074915369930317E-3</v>
      </c>
      <c r="G133" s="26">
        <f t="shared" si="51"/>
        <v>4.6074915369930317E-3</v>
      </c>
      <c r="H133" s="26">
        <f t="shared" si="51"/>
        <v>4.848728157507632E-3</v>
      </c>
      <c r="I133" s="26">
        <f t="shared" si="51"/>
        <v>5.11799648611204E-3</v>
      </c>
      <c r="J133" s="26">
        <f t="shared" si="51"/>
        <v>5.4055158598620753E-3</v>
      </c>
      <c r="K133" s="26">
        <f t="shared" si="51"/>
        <v>5.6895843817537841E-3</v>
      </c>
      <c r="L133" s="26">
        <f t="shared" si="51"/>
        <v>5.9963015833165581E-3</v>
      </c>
      <c r="M133" s="26">
        <f t="shared" si="51"/>
        <v>6.3346115225921505E-3</v>
      </c>
      <c r="N133" s="26">
        <f t="shared" si="51"/>
        <v>6.6866975328799209E-3</v>
      </c>
      <c r="O133" s="26">
        <f t="shared" si="51"/>
        <v>7.0662838771696126E-3</v>
      </c>
      <c r="P133" s="26">
        <f t="shared" si="51"/>
        <v>7.4816758768318651E-3</v>
      </c>
      <c r="Q133" s="26">
        <f t="shared" si="51"/>
        <v>7.9378612084795644E-3</v>
      </c>
      <c r="R133" s="26">
        <f t="shared" si="51"/>
        <v>8.4334286627657379E-3</v>
      </c>
      <c r="S133" s="26">
        <f t="shared" si="51"/>
        <v>8.980795785183392E-3</v>
      </c>
      <c r="T133" s="26">
        <f t="shared" si="51"/>
        <v>9.5757344420703983E-3</v>
      </c>
      <c r="U133" s="26">
        <f t="shared" si="51"/>
        <v>1.0222622449513752E-2</v>
      </c>
      <c r="V133" s="26">
        <f t="shared" si="51"/>
        <v>1.0919398543314571E-2</v>
      </c>
      <c r="W133" s="26">
        <f t="shared" si="51"/>
        <v>1.1673228425082562E-2</v>
      </c>
      <c r="X133" s="26">
        <f t="shared" si="51"/>
        <v>1.2485287343916669E-2</v>
      </c>
      <c r="Y133" s="26">
        <f t="shared" si="51"/>
        <v>1.3356920282989224E-2</v>
      </c>
      <c r="Z133" s="26">
        <f t="shared" si="51"/>
        <v>1.4305753077582448E-2</v>
      </c>
      <c r="AA133" s="26">
        <f t="shared" si="51"/>
        <v>1.5329537243484067E-2</v>
      </c>
      <c r="AB133" s="26">
        <f t="shared" si="51"/>
        <v>1.6445314889539764E-2</v>
      </c>
      <c r="AC133" s="26">
        <f t="shared" si="51"/>
        <v>1.7662582420764374E-2</v>
      </c>
      <c r="AD133" s="26">
        <f t="shared" si="51"/>
        <v>1.9002732807391162E-2</v>
      </c>
      <c r="AE133" s="26">
        <f t="shared" si="51"/>
        <v>2.0456076416903859E-2</v>
      </c>
    </row>
    <row r="134" spans="1:31" x14ac:dyDescent="0.45">
      <c r="A134" s="4" t="s">
        <v>197</v>
      </c>
      <c r="B134" s="26">
        <v>0</v>
      </c>
      <c r="C134" s="26">
        <f t="shared" ref="C134:AE134" si="52">IF(C$94=0, 0, MAX(0, B187 * (1 - B187/$T72)) / C$94)</f>
        <v>1.3345585119311469E-2</v>
      </c>
      <c r="D134" s="26">
        <f t="shared" si="52"/>
        <v>1.3345585119311469E-2</v>
      </c>
      <c r="E134" s="26">
        <f t="shared" si="52"/>
        <v>1.3345585119311469E-2</v>
      </c>
      <c r="F134" s="26">
        <f t="shared" si="52"/>
        <v>1.3345585119311469E-2</v>
      </c>
      <c r="G134" s="26">
        <f t="shared" si="52"/>
        <v>1.3345585119311469E-2</v>
      </c>
      <c r="H134" s="26">
        <f t="shared" si="52"/>
        <v>1.3809409335023642E-2</v>
      </c>
      <c r="I134" s="26">
        <f t="shared" si="52"/>
        <v>1.430286742664057E-2</v>
      </c>
      <c r="J134" s="26">
        <f t="shared" si="52"/>
        <v>1.4801588973241618E-2</v>
      </c>
      <c r="K134" s="26">
        <f t="shared" si="52"/>
        <v>1.5265556991581804E-2</v>
      </c>
      <c r="L134" s="26">
        <f t="shared" si="52"/>
        <v>1.5736015312765479E-2</v>
      </c>
      <c r="M134" s="26">
        <f t="shared" si="52"/>
        <v>1.6219389887742901E-2</v>
      </c>
      <c r="N134" s="26">
        <f t="shared" si="52"/>
        <v>1.6683272419989525E-2</v>
      </c>
      <c r="O134" s="26">
        <f t="shared" si="52"/>
        <v>1.7140677750098084E-2</v>
      </c>
      <c r="P134" s="26">
        <f t="shared" si="52"/>
        <v>1.7592734002438711E-2</v>
      </c>
      <c r="Q134" s="26">
        <f t="shared" si="52"/>
        <v>1.8033634961324738E-2</v>
      </c>
      <c r="R134" s="26">
        <f t="shared" si="52"/>
        <v>1.8450181561780483E-2</v>
      </c>
      <c r="S134" s="26">
        <f t="shared" si="52"/>
        <v>1.8840154658367095E-2</v>
      </c>
      <c r="T134" s="26">
        <f t="shared" si="52"/>
        <v>1.9186692889021681E-2</v>
      </c>
      <c r="U134" s="26">
        <f t="shared" si="52"/>
        <v>1.9480559986546988E-2</v>
      </c>
      <c r="V134" s="26">
        <f t="shared" si="52"/>
        <v>1.9710570873335383E-2</v>
      </c>
      <c r="W134" s="26">
        <f t="shared" si="52"/>
        <v>1.9871056315587016E-2</v>
      </c>
      <c r="X134" s="26">
        <f t="shared" si="52"/>
        <v>1.9955662253503696E-2</v>
      </c>
      <c r="Y134" s="26">
        <f t="shared" si="52"/>
        <v>1.9960955260353293E-2</v>
      </c>
      <c r="Z134" s="26">
        <f t="shared" si="52"/>
        <v>1.9884833921795936E-2</v>
      </c>
      <c r="AA134" s="26">
        <f t="shared" si="52"/>
        <v>1.9726430570365192E-2</v>
      </c>
      <c r="AB134" s="26">
        <f t="shared" si="52"/>
        <v>1.9484867664909651E-2</v>
      </c>
      <c r="AC134" s="26">
        <f t="shared" si="52"/>
        <v>1.9160972481418098E-2</v>
      </c>
      <c r="AD134" s="26">
        <f t="shared" si="52"/>
        <v>1.8753734586565055E-2</v>
      </c>
      <c r="AE134" s="26">
        <f t="shared" si="52"/>
        <v>1.8273127264094729E-2</v>
      </c>
    </row>
    <row r="135" spans="1:31" x14ac:dyDescent="0.45">
      <c r="A135" s="4" t="s">
        <v>200</v>
      </c>
      <c r="B135" s="26">
        <v>0</v>
      </c>
      <c r="C135" s="26">
        <f t="shared" ref="C135:AE135" si="53">IF(C$94=0, 0, MAX(0, B188 * (1 - B188/$T73)) / C$94)</f>
        <v>2.8171063049930081E-2</v>
      </c>
      <c r="D135" s="26">
        <f t="shared" si="53"/>
        <v>2.8171063049930081E-2</v>
      </c>
      <c r="E135" s="26">
        <f t="shared" si="53"/>
        <v>2.8171063049930081E-2</v>
      </c>
      <c r="F135" s="26">
        <f t="shared" si="53"/>
        <v>2.8171063049930081E-2</v>
      </c>
      <c r="G135" s="26">
        <f t="shared" si="53"/>
        <v>2.8171063049930081E-2</v>
      </c>
      <c r="H135" s="26">
        <f t="shared" si="53"/>
        <v>2.9331194724184804E-2</v>
      </c>
      <c r="I135" s="26">
        <f t="shared" si="53"/>
        <v>3.0590181614992138E-2</v>
      </c>
      <c r="J135" s="26">
        <f t="shared" si="53"/>
        <v>3.1892092127973309E-2</v>
      </c>
      <c r="K135" s="26">
        <f t="shared" si="53"/>
        <v>3.313434261907644E-2</v>
      </c>
      <c r="L135" s="26">
        <f t="shared" si="53"/>
        <v>3.442809190495965E-2</v>
      </c>
      <c r="M135" s="26">
        <f t="shared" si="53"/>
        <v>3.5798641390128387E-2</v>
      </c>
      <c r="N135" s="26">
        <f t="shared" si="53"/>
        <v>3.7161461291981508E-2</v>
      </c>
      <c r="O135" s="26">
        <f t="shared" si="53"/>
        <v>3.8559841182740091E-2</v>
      </c>
      <c r="P135" s="26">
        <f t="shared" si="53"/>
        <v>4.0007613579875069E-2</v>
      </c>
      <c r="Q135" s="26">
        <f t="shared" si="53"/>
        <v>4.1500402328322326E-2</v>
      </c>
      <c r="R135" s="26">
        <f t="shared" si="53"/>
        <v>4.3009450142004232E-2</v>
      </c>
      <c r="S135" s="26">
        <f t="shared" si="53"/>
        <v>4.4545229393166068E-2</v>
      </c>
      <c r="T135" s="26">
        <f t="shared" si="53"/>
        <v>4.6064190536043652E-2</v>
      </c>
      <c r="U135" s="26">
        <f t="shared" si="53"/>
        <v>4.7547201559720198E-2</v>
      </c>
      <c r="V135" s="26">
        <f t="shared" si="53"/>
        <v>4.8959546099430595E-2</v>
      </c>
      <c r="W135" s="26">
        <f t="shared" si="53"/>
        <v>5.0287372613647192E-2</v>
      </c>
      <c r="X135" s="26">
        <f t="shared" si="53"/>
        <v>5.1504318342539407E-2</v>
      </c>
      <c r="Y135" s="26">
        <f t="shared" si="53"/>
        <v>5.2587775445113671E-2</v>
      </c>
      <c r="Z135" s="26">
        <f t="shared" si="53"/>
        <v>5.3534859736301323E-2</v>
      </c>
      <c r="AA135" s="26">
        <f t="shared" si="53"/>
        <v>5.4317775591577508E-2</v>
      </c>
      <c r="AB135" s="26">
        <f t="shared" si="53"/>
        <v>5.4928033733801625E-2</v>
      </c>
      <c r="AC135" s="26">
        <f t="shared" si="53"/>
        <v>5.5348363650476358E-2</v>
      </c>
      <c r="AD135" s="26">
        <f t="shared" si="53"/>
        <v>5.5564685745760484E-2</v>
      </c>
      <c r="AE135" s="26">
        <f t="shared" si="53"/>
        <v>5.5558715643504696E-2</v>
      </c>
    </row>
    <row r="136" spans="1:31" x14ac:dyDescent="0.45">
      <c r="A136" s="4" t="s">
        <v>203</v>
      </c>
      <c r="B136" s="26">
        <v>0</v>
      </c>
      <c r="C136" s="26">
        <f t="shared" ref="C136:AE136" si="54">IF(C$94=0, 0, MAX(0, B189 * (1 - B189/$T74)) / C$94)</f>
        <v>6.3171221802284221E-3</v>
      </c>
      <c r="D136" s="26">
        <f t="shared" si="54"/>
        <v>6.3171221802284221E-3</v>
      </c>
      <c r="E136" s="26">
        <f t="shared" si="54"/>
        <v>6.3171221802284221E-3</v>
      </c>
      <c r="F136" s="26">
        <f t="shared" si="54"/>
        <v>6.3171221802284221E-3</v>
      </c>
      <c r="G136" s="26">
        <f t="shared" si="54"/>
        <v>6.3171221802284221E-3</v>
      </c>
      <c r="H136" s="26">
        <f t="shared" si="54"/>
        <v>6.4262860753735735E-3</v>
      </c>
      <c r="I136" s="26">
        <f t="shared" si="54"/>
        <v>6.5317716924850168E-3</v>
      </c>
      <c r="J136" s="26">
        <f t="shared" si="54"/>
        <v>6.6262550532234085E-3</v>
      </c>
      <c r="K136" s="26">
        <f t="shared" si="54"/>
        <v>6.7019955310625278E-3</v>
      </c>
      <c r="L136" s="26">
        <f t="shared" si="54"/>
        <v>6.7660939163811948E-3</v>
      </c>
      <c r="M136" s="26">
        <f t="shared" si="54"/>
        <v>6.8173276300855087E-3</v>
      </c>
      <c r="N136" s="26">
        <f t="shared" si="54"/>
        <v>6.850496749837817E-3</v>
      </c>
      <c r="O136" s="26">
        <f t="shared" si="54"/>
        <v>6.8657776472307369E-3</v>
      </c>
      <c r="P136" s="26">
        <f t="shared" si="54"/>
        <v>6.8609656132174813E-3</v>
      </c>
      <c r="Q136" s="26">
        <f t="shared" si="54"/>
        <v>6.8330686651257222E-3</v>
      </c>
      <c r="R136" s="26">
        <f t="shared" si="54"/>
        <v>6.7797851347251772E-3</v>
      </c>
      <c r="S136" s="26">
        <f t="shared" si="54"/>
        <v>6.697996761979368E-3</v>
      </c>
      <c r="T136" s="26">
        <f t="shared" si="54"/>
        <v>6.5871330813044209E-3</v>
      </c>
      <c r="U136" s="26">
        <f t="shared" si="54"/>
        <v>6.4468098251529733E-3</v>
      </c>
      <c r="V136" s="26">
        <f t="shared" si="54"/>
        <v>6.2791735851282773E-3</v>
      </c>
      <c r="W136" s="26">
        <f t="shared" si="54"/>
        <v>6.0854406788267822E-3</v>
      </c>
      <c r="X136" s="26">
        <f t="shared" si="54"/>
        <v>5.8691283419981758E-3</v>
      </c>
      <c r="Y136" s="26">
        <f t="shared" si="54"/>
        <v>5.6345369120080237E-3</v>
      </c>
      <c r="Z136" s="26">
        <f t="shared" si="54"/>
        <v>5.3821037169468006E-3</v>
      </c>
      <c r="AA136" s="26">
        <f t="shared" si="54"/>
        <v>5.118016254983193E-3</v>
      </c>
      <c r="AB136" s="26">
        <f t="shared" si="54"/>
        <v>4.8436897811725286E-3</v>
      </c>
      <c r="AC136" s="26">
        <f t="shared" si="54"/>
        <v>4.5628574849337225E-3</v>
      </c>
      <c r="AD136" s="26">
        <f t="shared" si="54"/>
        <v>4.2768162199087476E-3</v>
      </c>
      <c r="AE136" s="26">
        <f t="shared" si="54"/>
        <v>3.9935488026169464E-3</v>
      </c>
    </row>
    <row r="137" spans="1:31" x14ac:dyDescent="0.45">
      <c r="A137" s="4" t="s">
        <v>206</v>
      </c>
      <c r="B137" s="26">
        <v>0</v>
      </c>
      <c r="C137" s="26">
        <f t="shared" ref="C137:AE137" si="55">IF(C$94=0, 0, MAX(0, B190 * (1 - B190/$T75)) / C$94)</f>
        <v>1.1972570121982317E-2</v>
      </c>
      <c r="D137" s="26">
        <f t="shared" si="55"/>
        <v>1.1972570121982317E-2</v>
      </c>
      <c r="E137" s="26">
        <f t="shared" si="55"/>
        <v>1.1972570121982317E-2</v>
      </c>
      <c r="F137" s="26">
        <f t="shared" si="55"/>
        <v>1.1972570121982317E-2</v>
      </c>
      <c r="G137" s="26">
        <f t="shared" si="55"/>
        <v>1.1972570121982317E-2</v>
      </c>
      <c r="H137" s="26">
        <f t="shared" si="55"/>
        <v>1.2446183811026397E-2</v>
      </c>
      <c r="I137" s="26">
        <f t="shared" si="55"/>
        <v>1.2957755468822028E-2</v>
      </c>
      <c r="J137" s="26">
        <f t="shared" si="55"/>
        <v>1.3483935237848391E-2</v>
      </c>
      <c r="K137" s="26">
        <f t="shared" si="55"/>
        <v>1.3983053569958366E-2</v>
      </c>
      <c r="L137" s="26">
        <f t="shared" si="55"/>
        <v>1.449966753230863E-2</v>
      </c>
      <c r="M137" s="26">
        <f t="shared" si="55"/>
        <v>1.5043139203126731E-2</v>
      </c>
      <c r="N137" s="26">
        <f t="shared" si="55"/>
        <v>1.5579235481391765E-2</v>
      </c>
      <c r="O137" s="26">
        <f t="shared" si="55"/>
        <v>1.6124476090235717E-2</v>
      </c>
      <c r="P137" s="26">
        <f t="shared" si="55"/>
        <v>1.668328669353563E-2</v>
      </c>
      <c r="Q137" s="26">
        <f t="shared" si="55"/>
        <v>1.7252698754547796E-2</v>
      </c>
      <c r="R137" s="26">
        <f t="shared" si="55"/>
        <v>1.7820345883948943E-2</v>
      </c>
      <c r="S137" s="26">
        <f t="shared" si="55"/>
        <v>1.8388602578129829E-2</v>
      </c>
      <c r="T137" s="26">
        <f t="shared" si="55"/>
        <v>1.8939531283370132E-2</v>
      </c>
      <c r="U137" s="26">
        <f t="shared" si="55"/>
        <v>1.9464556958312274E-2</v>
      </c>
      <c r="V137" s="26">
        <f t="shared" si="55"/>
        <v>1.9949845917655074E-2</v>
      </c>
      <c r="W137" s="26">
        <f t="shared" si="55"/>
        <v>2.0389291647218567E-2</v>
      </c>
      <c r="X137" s="26">
        <f t="shared" si="55"/>
        <v>2.0772840519095493E-2</v>
      </c>
      <c r="Y137" s="26">
        <f t="shared" si="55"/>
        <v>2.1092397168453458E-2</v>
      </c>
      <c r="Z137" s="26">
        <f t="shared" si="55"/>
        <v>2.1346046009167167E-2</v>
      </c>
      <c r="AA137" s="26">
        <f t="shared" si="55"/>
        <v>2.1524950217295325E-2</v>
      </c>
      <c r="AB137" s="26">
        <f t="shared" si="55"/>
        <v>2.1625953293827084E-2</v>
      </c>
      <c r="AC137" s="26">
        <f t="shared" si="55"/>
        <v>2.164391484764051E-2</v>
      </c>
      <c r="AD137" s="26">
        <f t="shared" si="55"/>
        <v>2.1574104688681074E-2</v>
      </c>
      <c r="AE137" s="26">
        <f t="shared" si="55"/>
        <v>2.1414265566415146E-2</v>
      </c>
    </row>
    <row r="138" spans="1:31" x14ac:dyDescent="0.45">
      <c r="A138" s="4" t="s">
        <v>209</v>
      </c>
      <c r="B138" s="26">
        <v>0</v>
      </c>
      <c r="C138" s="26">
        <f t="shared" ref="C138:AE138" si="56">IF(C$94=0, 0, MAX(0, B191 * (1 - B191/$T76)) / C$94)</f>
        <v>1.399202202040921E-4</v>
      </c>
      <c r="D138" s="26">
        <f t="shared" si="56"/>
        <v>1.399202202040921E-4</v>
      </c>
      <c r="E138" s="26">
        <f t="shared" si="56"/>
        <v>1.399202202040921E-4</v>
      </c>
      <c r="F138" s="26">
        <f t="shared" si="56"/>
        <v>1.399202202040921E-4</v>
      </c>
      <c r="G138" s="26">
        <f t="shared" si="56"/>
        <v>1.399202202040921E-4</v>
      </c>
      <c r="H138" s="26">
        <f t="shared" si="56"/>
        <v>1.4769957932135911E-4</v>
      </c>
      <c r="I138" s="26">
        <f t="shared" si="56"/>
        <v>1.5644586462156115E-4</v>
      </c>
      <c r="J138" s="26">
        <f t="shared" si="56"/>
        <v>1.658617367981719E-4</v>
      </c>
      <c r="K138" s="26">
        <f t="shared" si="56"/>
        <v>1.7524726635016245E-4</v>
      </c>
      <c r="L138" s="26">
        <f t="shared" si="56"/>
        <v>1.8547392937693684E-4</v>
      </c>
      <c r="M138" s="26">
        <f t="shared" si="56"/>
        <v>1.9686880948202275E-4</v>
      </c>
      <c r="N138" s="26">
        <f t="shared" si="56"/>
        <v>2.0886291768055078E-4</v>
      </c>
      <c r="O138" s="26">
        <f t="shared" si="56"/>
        <v>2.2195249053225035E-4</v>
      </c>
      <c r="P138" s="26">
        <f t="shared" si="56"/>
        <v>2.3647178276420521E-4</v>
      </c>
      <c r="Q138" s="26">
        <f t="shared" si="56"/>
        <v>2.5266090649813289E-4</v>
      </c>
      <c r="R138" s="26">
        <f t="shared" si="56"/>
        <v>2.7055034914635006E-4</v>
      </c>
      <c r="S138" s="26">
        <f t="shared" si="56"/>
        <v>2.9069002252441226E-4</v>
      </c>
      <c r="T138" s="26">
        <f t="shared" si="56"/>
        <v>3.1305574876863804E-4</v>
      </c>
      <c r="U138" s="26">
        <f t="shared" si="56"/>
        <v>3.3796292508197985E-4</v>
      </c>
      <c r="V138" s="26">
        <f t="shared" si="56"/>
        <v>3.6551174820579924E-4</v>
      </c>
      <c r="W138" s="26">
        <f t="shared" si="56"/>
        <v>3.9619776801877834E-4</v>
      </c>
      <c r="X138" s="26">
        <f t="shared" si="56"/>
        <v>4.303310934288424E-4</v>
      </c>
      <c r="Y138" s="26">
        <f t="shared" si="56"/>
        <v>4.6827578654401187E-4</v>
      </c>
      <c r="Z138" s="26">
        <f t="shared" si="56"/>
        <v>5.1119222688404394E-4</v>
      </c>
      <c r="AA138" s="26">
        <f t="shared" si="56"/>
        <v>5.5949013144924239E-4</v>
      </c>
      <c r="AB138" s="26">
        <f t="shared" si="56"/>
        <v>6.1460931007468339E-4</v>
      </c>
      <c r="AC138" s="26">
        <f t="shared" si="56"/>
        <v>6.7787575467251522E-4</v>
      </c>
      <c r="AD138" s="26">
        <f t="shared" si="56"/>
        <v>7.5155541608531334E-4</v>
      </c>
      <c r="AE138" s="26">
        <f t="shared" si="56"/>
        <v>8.3661522068550988E-4</v>
      </c>
    </row>
    <row r="139" spans="1:31" x14ac:dyDescent="0.45">
      <c r="A139" s="4" t="s">
        <v>212</v>
      </c>
      <c r="B139" s="26">
        <v>0</v>
      </c>
      <c r="C139" s="26">
        <f t="shared" ref="C139:AE139" si="57">IF(C$94=0, 0, MAX(0, B192 * (1 - B192/$T77)) / C$94)</f>
        <v>1.0065577695928076E-3</v>
      </c>
      <c r="D139" s="26">
        <f t="shared" si="57"/>
        <v>1.0065577695928076E-3</v>
      </c>
      <c r="E139" s="26">
        <f t="shared" si="57"/>
        <v>1.0065577695928076E-3</v>
      </c>
      <c r="F139" s="26">
        <f t="shared" si="57"/>
        <v>1.0065577695928076E-3</v>
      </c>
      <c r="G139" s="26">
        <f t="shared" si="57"/>
        <v>1.0065577695928076E-3</v>
      </c>
      <c r="H139" s="26">
        <f t="shared" si="57"/>
        <v>1.0616129065735124E-3</v>
      </c>
      <c r="I139" s="26">
        <f t="shared" si="57"/>
        <v>1.1233886878173219E-3</v>
      </c>
      <c r="J139" s="26">
        <f t="shared" si="57"/>
        <v>1.1897449183979397E-3</v>
      </c>
      <c r="K139" s="26">
        <f t="shared" si="57"/>
        <v>1.2557273196201824E-3</v>
      </c>
      <c r="L139" s="26">
        <f t="shared" si="57"/>
        <v>1.3274438588802553E-3</v>
      </c>
      <c r="M139" s="26">
        <f t="shared" si="57"/>
        <v>1.4071315675354666E-3</v>
      </c>
      <c r="N139" s="26">
        <f t="shared" si="57"/>
        <v>1.4907501003958053E-3</v>
      </c>
      <c r="O139" s="26">
        <f t="shared" si="57"/>
        <v>1.5817019971881617E-3</v>
      </c>
      <c r="P139" s="26">
        <f t="shared" si="57"/>
        <v>1.6822159067209075E-3</v>
      </c>
      <c r="Q139" s="26">
        <f t="shared" si="57"/>
        <v>1.7938255054197154E-3</v>
      </c>
      <c r="R139" s="26">
        <f t="shared" si="57"/>
        <v>1.9165834582011453E-3</v>
      </c>
      <c r="S139" s="26">
        <f t="shared" si="57"/>
        <v>2.0540645865359079E-3</v>
      </c>
      <c r="T139" s="26">
        <f t="shared" si="57"/>
        <v>2.2058474548606244E-3</v>
      </c>
      <c r="U139" s="26">
        <f t="shared" si="57"/>
        <v>2.3737767939716959E-3</v>
      </c>
      <c r="V139" s="26">
        <f t="shared" si="57"/>
        <v>2.5581752147753357E-3</v>
      </c>
      <c r="W139" s="26">
        <f t="shared" si="57"/>
        <v>2.7619409450037897E-3</v>
      </c>
      <c r="X139" s="26">
        <f t="shared" si="57"/>
        <v>2.9866155357558661E-3</v>
      </c>
      <c r="Y139" s="26">
        <f t="shared" si="57"/>
        <v>3.233985136709448E-3</v>
      </c>
      <c r="Z139" s="26">
        <f t="shared" si="57"/>
        <v>3.510835832343036E-3</v>
      </c>
      <c r="AA139" s="26">
        <f t="shared" si="57"/>
        <v>3.8188011174734911E-3</v>
      </c>
      <c r="AB139" s="26">
        <f t="shared" si="57"/>
        <v>4.1658027184921301E-3</v>
      </c>
      <c r="AC139" s="26">
        <f t="shared" si="57"/>
        <v>4.5585012707051488E-3</v>
      </c>
      <c r="AD139" s="26">
        <f t="shared" si="57"/>
        <v>5.0086971158190101E-3</v>
      </c>
      <c r="AE139" s="26">
        <f t="shared" si="57"/>
        <v>5.5193538485145202E-3</v>
      </c>
    </row>
    <row r="140" spans="1:31" x14ac:dyDescent="0.45">
      <c r="A140" s="4" t="s">
        <v>215</v>
      </c>
      <c r="B140" s="26">
        <v>0</v>
      </c>
      <c r="C140" s="26">
        <f t="shared" ref="C140:AE140" si="58">IF(C$94=0, 0, MAX(0, B193 * (1 - B193/$T78)) / C$94)</f>
        <v>6.5905860788745857E-2</v>
      </c>
      <c r="D140" s="26">
        <f t="shared" si="58"/>
        <v>6.5905860788745857E-2</v>
      </c>
      <c r="E140" s="26">
        <f t="shared" si="58"/>
        <v>6.5905860788745857E-2</v>
      </c>
      <c r="F140" s="26">
        <f t="shared" si="58"/>
        <v>6.5905860788745857E-2</v>
      </c>
      <c r="G140" s="26">
        <f t="shared" si="58"/>
        <v>6.5905860788745857E-2</v>
      </c>
      <c r="H140" s="26">
        <f t="shared" si="58"/>
        <v>6.8814123038531419E-2</v>
      </c>
      <c r="I140" s="26">
        <f t="shared" si="58"/>
        <v>7.1995664885272523E-2</v>
      </c>
      <c r="J140" s="26">
        <f t="shared" si="58"/>
        <v>7.5316048038408134E-2</v>
      </c>
      <c r="K140" s="26">
        <f t="shared" si="58"/>
        <v>7.8516224425317638E-2</v>
      </c>
      <c r="L140" s="26">
        <f t="shared" si="58"/>
        <v>8.1884076853553797E-2</v>
      </c>
      <c r="M140" s="26">
        <f t="shared" si="58"/>
        <v>8.5494068624723751E-2</v>
      </c>
      <c r="N140" s="26">
        <f t="shared" si="58"/>
        <v>8.9132057892679209E-2</v>
      </c>
      <c r="O140" s="26">
        <f t="shared" si="58"/>
        <v>9.2920053096384445E-2</v>
      </c>
      <c r="P140" s="26">
        <f t="shared" si="58"/>
        <v>9.6907453062625187E-2</v>
      </c>
      <c r="Q140" s="26">
        <f t="shared" si="58"/>
        <v>0.10109816837496634</v>
      </c>
      <c r="R140" s="26">
        <f t="shared" si="58"/>
        <v>0.10542939880810068</v>
      </c>
      <c r="S140" s="26">
        <f t="shared" si="58"/>
        <v>0.1099518839451067</v>
      </c>
      <c r="T140" s="26">
        <f t="shared" si="58"/>
        <v>0.11456212064473066</v>
      </c>
      <c r="U140" s="26">
        <f t="shared" si="58"/>
        <v>0.11922557926494956</v>
      </c>
      <c r="V140" s="26">
        <f t="shared" si="58"/>
        <v>0.12385661188411232</v>
      </c>
      <c r="W140" s="26">
        <f t="shared" si="58"/>
        <v>0.12843201427523854</v>
      </c>
      <c r="X140" s="26">
        <f t="shared" si="58"/>
        <v>0.13288412202800423</v>
      </c>
      <c r="Y140" s="26">
        <f t="shared" si="58"/>
        <v>0.13714972817560611</v>
      </c>
      <c r="Z140" s="26">
        <f t="shared" si="58"/>
        <v>0.14123934949152436</v>
      </c>
      <c r="AA140" s="26">
        <f t="shared" si="58"/>
        <v>0.14506037743034489</v>
      </c>
      <c r="AB140" s="26">
        <f t="shared" si="58"/>
        <v>0.1485971335648657</v>
      </c>
      <c r="AC140" s="26">
        <f t="shared" si="58"/>
        <v>0.15179120130294044</v>
      </c>
      <c r="AD140" s="26">
        <f t="shared" si="58"/>
        <v>0.15460461080238547</v>
      </c>
      <c r="AE140" s="26">
        <f t="shared" si="58"/>
        <v>0.15692775118154706</v>
      </c>
    </row>
    <row r="141" spans="1:31" x14ac:dyDescent="0.45">
      <c r="A141" s="4" t="s">
        <v>218</v>
      </c>
      <c r="B141" s="26">
        <v>0</v>
      </c>
      <c r="C141" s="26">
        <f t="shared" ref="C141:AE141" si="59">IF(C$94=0, 0, MAX(0, B194 * (1 - B194/$T79)) / C$94)</f>
        <v>1.5893719658358844E-2</v>
      </c>
      <c r="D141" s="26">
        <f t="shared" si="59"/>
        <v>1.5893719658358844E-2</v>
      </c>
      <c r="E141" s="26">
        <f t="shared" si="59"/>
        <v>1.5893719658358844E-2</v>
      </c>
      <c r="F141" s="26">
        <f t="shared" si="59"/>
        <v>1.5893719658358844E-2</v>
      </c>
      <c r="G141" s="26">
        <f t="shared" si="59"/>
        <v>1.5893719658358844E-2</v>
      </c>
      <c r="H141" s="26">
        <f t="shared" si="59"/>
        <v>1.5939698937137748E-2</v>
      </c>
      <c r="I141" s="26">
        <f t="shared" si="59"/>
        <v>1.5951815983881051E-2</v>
      </c>
      <c r="J141" s="26">
        <f t="shared" si="59"/>
        <v>1.5923300705680564E-2</v>
      </c>
      <c r="K141" s="26">
        <f t="shared" si="59"/>
        <v>1.5857035037382079E-2</v>
      </c>
      <c r="L141" s="26">
        <f t="shared" si="59"/>
        <v>1.5749448163418524E-2</v>
      </c>
      <c r="M141" s="26">
        <f t="shared" si="59"/>
        <v>1.5593566325260759E-2</v>
      </c>
      <c r="N141" s="26">
        <f t="shared" si="59"/>
        <v>1.5395580326851266E-2</v>
      </c>
      <c r="O141" s="26">
        <f t="shared" si="59"/>
        <v>1.5148879121718268E-2</v>
      </c>
      <c r="P141" s="26">
        <f t="shared" si="59"/>
        <v>1.4847451605728354E-2</v>
      </c>
      <c r="Q141" s="26">
        <f t="shared" si="59"/>
        <v>1.4487558544480061E-2</v>
      </c>
      <c r="R141" s="26">
        <f t="shared" si="59"/>
        <v>1.4072215409850658E-2</v>
      </c>
      <c r="S141" s="26">
        <f t="shared" si="59"/>
        <v>1.3595106341816947E-2</v>
      </c>
      <c r="T141" s="26">
        <f t="shared" si="59"/>
        <v>1.3066186477284731E-2</v>
      </c>
      <c r="U141" s="26">
        <f t="shared" si="59"/>
        <v>1.2490619042159054E-2</v>
      </c>
      <c r="V141" s="26">
        <f t="shared" si="59"/>
        <v>1.1881216076971656E-2</v>
      </c>
      <c r="W141" s="26">
        <f t="shared" si="59"/>
        <v>1.1243998567011462E-2</v>
      </c>
      <c r="X141" s="26">
        <f t="shared" si="59"/>
        <v>1.0591075123734134E-2</v>
      </c>
      <c r="Y141" s="26">
        <f t="shared" si="59"/>
        <v>9.9342569474767019E-3</v>
      </c>
      <c r="Z141" s="26">
        <f t="shared" si="59"/>
        <v>9.2732340463199132E-3</v>
      </c>
      <c r="AA141" s="26">
        <f t="shared" si="59"/>
        <v>8.6225858219501871E-3</v>
      </c>
      <c r="AB141" s="26">
        <f t="shared" si="59"/>
        <v>7.9832947979369909E-3</v>
      </c>
      <c r="AC141" s="26">
        <f t="shared" si="59"/>
        <v>7.3617296595852224E-3</v>
      </c>
      <c r="AD141" s="26">
        <f t="shared" si="59"/>
        <v>6.7583268638577217E-3</v>
      </c>
      <c r="AE141" s="26">
        <f t="shared" si="59"/>
        <v>6.1871059141008818E-3</v>
      </c>
    </row>
    <row r="142" spans="1:31" x14ac:dyDescent="0.45">
      <c r="A142" s="4" t="s">
        <v>221</v>
      </c>
      <c r="B142" s="26">
        <v>0</v>
      </c>
      <c r="C142" s="26">
        <f t="shared" ref="C142:AE142" si="60">IF(C$94=0, 0, MAX(0, B195 * (1 - B195/$T80)) / C$94)</f>
        <v>3.9985250934476682E-3</v>
      </c>
      <c r="D142" s="26">
        <f t="shared" si="60"/>
        <v>3.9985250934476682E-3</v>
      </c>
      <c r="E142" s="26">
        <f t="shared" si="60"/>
        <v>3.9985250934476682E-3</v>
      </c>
      <c r="F142" s="26">
        <f t="shared" si="60"/>
        <v>3.9985250934476682E-3</v>
      </c>
      <c r="G142" s="26">
        <f t="shared" si="60"/>
        <v>3.9985250934476682E-3</v>
      </c>
      <c r="H142" s="26">
        <f t="shared" si="60"/>
        <v>4.06950615113328E-3</v>
      </c>
      <c r="I142" s="26">
        <f t="shared" si="60"/>
        <v>4.1384078297779601E-3</v>
      </c>
      <c r="J142" s="26">
        <f t="shared" si="60"/>
        <v>4.2005076237747402E-3</v>
      </c>
      <c r="K142" s="26">
        <f t="shared" si="60"/>
        <v>4.2507165128967527E-3</v>
      </c>
      <c r="L142" s="26">
        <f t="shared" si="60"/>
        <v>4.29371919316334E-3</v>
      </c>
      <c r="M142" s="26">
        <f t="shared" si="60"/>
        <v>4.3287884585128849E-3</v>
      </c>
      <c r="N142" s="26">
        <f t="shared" si="60"/>
        <v>4.3524641310244893E-3</v>
      </c>
      <c r="O142" s="26">
        <f t="shared" si="60"/>
        <v>4.3649302458370022E-3</v>
      </c>
      <c r="P142" s="26">
        <f t="shared" si="60"/>
        <v>4.364807042072298E-3</v>
      </c>
      <c r="Q142" s="26">
        <f t="shared" si="60"/>
        <v>4.3501763674978228E-3</v>
      </c>
      <c r="R142" s="26">
        <f t="shared" si="60"/>
        <v>4.3195023316010567E-3</v>
      </c>
      <c r="S142" s="26">
        <f t="shared" si="60"/>
        <v>4.2708066938834414E-3</v>
      </c>
      <c r="T142" s="26">
        <f t="shared" si="60"/>
        <v>4.2036113374470697E-3</v>
      </c>
      <c r="U142" s="26">
        <f t="shared" si="60"/>
        <v>4.1176051295464819E-3</v>
      </c>
      <c r="V142" s="26">
        <f t="shared" si="60"/>
        <v>4.0140528132679883E-3</v>
      </c>
      <c r="W142" s="26">
        <f t="shared" si="60"/>
        <v>3.8936767523156226E-3</v>
      </c>
      <c r="X142" s="26">
        <f t="shared" si="60"/>
        <v>3.758642341905539E-3</v>
      </c>
      <c r="Y142" s="26">
        <f t="shared" si="60"/>
        <v>3.61163099056723E-3</v>
      </c>
      <c r="Z142" s="26">
        <f t="shared" si="60"/>
        <v>3.4529171531592073E-3</v>
      </c>
      <c r="AA142" s="26">
        <f t="shared" si="60"/>
        <v>3.286392750993438E-3</v>
      </c>
      <c r="AB142" s="26">
        <f t="shared" si="60"/>
        <v>3.1129628674717385E-3</v>
      </c>
      <c r="AC142" s="26">
        <f t="shared" si="60"/>
        <v>2.934999704196061E-3</v>
      </c>
      <c r="AD142" s="26">
        <f t="shared" si="60"/>
        <v>2.7533401086575391E-3</v>
      </c>
      <c r="AE142" s="26">
        <f t="shared" si="60"/>
        <v>2.5730763020914622E-3</v>
      </c>
    </row>
    <row r="143" spans="1:31" x14ac:dyDescent="0.45">
      <c r="A143" s="4" t="s">
        <v>224</v>
      </c>
      <c r="B143" s="26">
        <v>0</v>
      </c>
      <c r="C143" s="26">
        <f t="shared" ref="C143:AE143" si="61">IF(C$94=0, 0, MAX(0, B196 * (1 - B196/$T81)) / C$94)</f>
        <v>2.0033110532368253E-2</v>
      </c>
      <c r="D143" s="26">
        <f t="shared" si="61"/>
        <v>2.0033110532368253E-2</v>
      </c>
      <c r="E143" s="26">
        <f t="shared" si="61"/>
        <v>2.0033110532368253E-2</v>
      </c>
      <c r="F143" s="26">
        <f t="shared" si="61"/>
        <v>2.0033110532368253E-2</v>
      </c>
      <c r="G143" s="26">
        <f t="shared" si="61"/>
        <v>2.0033110532368253E-2</v>
      </c>
      <c r="H143" s="26">
        <f t="shared" si="61"/>
        <v>2.0845862690513788E-2</v>
      </c>
      <c r="I143" s="26">
        <f t="shared" si="61"/>
        <v>2.172633751776577E-2</v>
      </c>
      <c r="J143" s="26">
        <f t="shared" si="61"/>
        <v>2.2635017418742954E-2</v>
      </c>
      <c r="K143" s="26">
        <f t="shared" si="61"/>
        <v>2.3500164774348135E-2</v>
      </c>
      <c r="L143" s="26">
        <f t="shared" si="61"/>
        <v>2.4399122123238685E-2</v>
      </c>
      <c r="M143" s="26">
        <f t="shared" si="61"/>
        <v>2.5348987132418999E-2</v>
      </c>
      <c r="N143" s="26">
        <f t="shared" si="61"/>
        <v>2.6290708040325791E-2</v>
      </c>
      <c r="O143" s="26">
        <f t="shared" si="61"/>
        <v>2.725385978281842E-2</v>
      </c>
      <c r="P143" s="26">
        <f t="shared" si="61"/>
        <v>2.8247330557247579E-2</v>
      </c>
      <c r="Q143" s="26">
        <f t="shared" si="61"/>
        <v>2.9267270276531417E-2</v>
      </c>
      <c r="R143" s="26">
        <f t="shared" si="61"/>
        <v>3.0293099783917334E-2</v>
      </c>
      <c r="S143" s="26">
        <f t="shared" si="61"/>
        <v>3.1330888632953725E-2</v>
      </c>
      <c r="T143" s="26">
        <f t="shared" si="61"/>
        <v>3.2349978649515644E-2</v>
      </c>
      <c r="U143" s="26">
        <f t="shared" si="61"/>
        <v>3.3336415826246711E-2</v>
      </c>
      <c r="V143" s="26">
        <f t="shared" si="61"/>
        <v>3.4266039667638665E-2</v>
      </c>
      <c r="W143" s="26">
        <f t="shared" si="61"/>
        <v>3.512878284735689E-2</v>
      </c>
      <c r="X143" s="26">
        <f t="shared" si="61"/>
        <v>3.5906567372466426E-2</v>
      </c>
      <c r="Y143" s="26">
        <f t="shared" si="61"/>
        <v>3.6584226327465566E-2</v>
      </c>
      <c r="Z143" s="26">
        <f t="shared" si="61"/>
        <v>3.7159165993800196E-2</v>
      </c>
      <c r="AA143" s="26">
        <f t="shared" si="61"/>
        <v>3.7613494766663348E-2</v>
      </c>
      <c r="AB143" s="26">
        <f t="shared" si="61"/>
        <v>3.7941384147701422E-2</v>
      </c>
      <c r="AC143" s="26">
        <f t="shared" si="61"/>
        <v>3.8131926185119812E-2</v>
      </c>
      <c r="AD143" s="26">
        <f t="shared" si="61"/>
        <v>3.8175850800432856E-2</v>
      </c>
      <c r="AE143" s="26">
        <f t="shared" si="61"/>
        <v>3.8063809118214845E-2</v>
      </c>
    </row>
    <row r="144" spans="1:31" x14ac:dyDescent="0.45">
      <c r="A144" s="4" t="s">
        <v>227</v>
      </c>
      <c r="B144" s="26">
        <v>0</v>
      </c>
      <c r="C144" s="26">
        <f t="shared" ref="C144:AE144" si="62">IF(C$94=0, 0, MAX(0, B197 * (1 - B197/$T82)) / C$94)</f>
        <v>1.5944595437987326E-2</v>
      </c>
      <c r="D144" s="26">
        <f t="shared" si="62"/>
        <v>1.5944595437987326E-2</v>
      </c>
      <c r="E144" s="26">
        <f t="shared" si="62"/>
        <v>1.5944595437987326E-2</v>
      </c>
      <c r="F144" s="26">
        <f t="shared" si="62"/>
        <v>1.5944595437987326E-2</v>
      </c>
      <c r="G144" s="26">
        <f t="shared" si="62"/>
        <v>1.5944595437987326E-2</v>
      </c>
      <c r="H144" s="26">
        <f t="shared" si="62"/>
        <v>1.6644155803748097E-2</v>
      </c>
      <c r="I144" s="26">
        <f t="shared" si="62"/>
        <v>1.7408939108720638E-2</v>
      </c>
      <c r="J144" s="26">
        <f t="shared" si="62"/>
        <v>1.8206487512018033E-2</v>
      </c>
      <c r="K144" s="26">
        <f t="shared" si="62"/>
        <v>1.8974522813001823E-2</v>
      </c>
      <c r="L144" s="26">
        <f t="shared" si="62"/>
        <v>1.9782101258529368E-2</v>
      </c>
      <c r="M144" s="26">
        <f t="shared" si="62"/>
        <v>2.0646902683383522E-2</v>
      </c>
      <c r="N144" s="26">
        <f t="shared" si="62"/>
        <v>2.1517453183480837E-2</v>
      </c>
      <c r="O144" s="26">
        <f t="shared" si="62"/>
        <v>2.2422813562069148E-2</v>
      </c>
      <c r="P144" s="26">
        <f t="shared" si="62"/>
        <v>2.3374547367609317E-2</v>
      </c>
      <c r="Q144" s="26">
        <f t="shared" si="62"/>
        <v>2.4373265286034066E-2</v>
      </c>
      <c r="R144" s="26">
        <f t="shared" si="62"/>
        <v>2.5403639001954675E-2</v>
      </c>
      <c r="S144" s="26">
        <f t="shared" si="62"/>
        <v>2.6477323013849079E-2</v>
      </c>
      <c r="T144" s="26">
        <f t="shared" si="62"/>
        <v>2.7569250861503476E-2</v>
      </c>
      <c r="U144" s="26">
        <f t="shared" si="62"/>
        <v>2.8670771420584287E-2</v>
      </c>
      <c r="V144" s="26">
        <f t="shared" si="62"/>
        <v>2.9761181344146181E-2</v>
      </c>
      <c r="W144" s="26">
        <f t="shared" si="62"/>
        <v>3.083456698585179E-2</v>
      </c>
      <c r="X144" s="26">
        <f t="shared" si="62"/>
        <v>3.1874589402638855E-2</v>
      </c>
      <c r="Y144" s="26">
        <f t="shared" si="62"/>
        <v>3.2866082721594199E-2</v>
      </c>
      <c r="Z144" s="26">
        <f t="shared" si="62"/>
        <v>3.3811059457227642E-2</v>
      </c>
      <c r="AA144" s="26">
        <f t="shared" si="62"/>
        <v>3.4687622671183069E-2</v>
      </c>
      <c r="AB144" s="26">
        <f t="shared" si="62"/>
        <v>3.5491726253123065E-2</v>
      </c>
      <c r="AC144" s="26">
        <f t="shared" si="62"/>
        <v>3.620950391774256E-2</v>
      </c>
      <c r="AD144" s="26">
        <f t="shared" si="62"/>
        <v>3.6831703027657509E-2</v>
      </c>
      <c r="AE144" s="26">
        <f t="shared" si="62"/>
        <v>3.7333306429969043E-2</v>
      </c>
    </row>
    <row r="145" spans="1:31" x14ac:dyDescent="0.45">
      <c r="A145" s="4" t="s">
        <v>230</v>
      </c>
      <c r="B145" s="26">
        <v>0</v>
      </c>
      <c r="C145" s="26">
        <f t="shared" ref="C145:AE145" si="63">IF(C$94=0, 0, MAX(0, B198 * (1 - B198/$T83)) / C$94)</f>
        <v>1.3885883894629858E-3</v>
      </c>
      <c r="D145" s="26">
        <f t="shared" si="63"/>
        <v>1.3885883894629858E-3</v>
      </c>
      <c r="E145" s="26">
        <f t="shared" si="63"/>
        <v>1.3885883894629858E-3</v>
      </c>
      <c r="F145" s="26">
        <f t="shared" si="63"/>
        <v>1.3885883894629858E-3</v>
      </c>
      <c r="G145" s="26">
        <f t="shared" si="63"/>
        <v>1.3885883894629858E-3</v>
      </c>
      <c r="H145" s="26">
        <f t="shared" si="63"/>
        <v>1.4611259292395225E-3</v>
      </c>
      <c r="I145" s="26">
        <f t="shared" si="63"/>
        <v>1.5420703184597752E-3</v>
      </c>
      <c r="J145" s="26">
        <f t="shared" si="63"/>
        <v>1.6284744893883575E-3</v>
      </c>
      <c r="K145" s="26">
        <f t="shared" si="63"/>
        <v>1.7138131731263898E-3</v>
      </c>
      <c r="L145" s="26">
        <f t="shared" si="63"/>
        <v>1.8059242174011164E-3</v>
      </c>
      <c r="M145" s="26">
        <f t="shared" si="63"/>
        <v>1.9074841575109503E-3</v>
      </c>
      <c r="N145" s="26">
        <f t="shared" si="63"/>
        <v>2.013134432377731E-3</v>
      </c>
      <c r="O145" s="26">
        <f t="shared" si="63"/>
        <v>2.1269842914952417E-3</v>
      </c>
      <c r="P145" s="26">
        <f t="shared" si="63"/>
        <v>2.2515097586801283E-3</v>
      </c>
      <c r="Q145" s="26">
        <f t="shared" si="63"/>
        <v>2.3881856874154884E-3</v>
      </c>
      <c r="R145" s="26">
        <f t="shared" si="63"/>
        <v>2.5365648960203485E-3</v>
      </c>
      <c r="S145" s="26">
        <f t="shared" si="63"/>
        <v>2.7003353326176859E-3</v>
      </c>
      <c r="T145" s="26">
        <f t="shared" si="63"/>
        <v>2.8781940919227053E-3</v>
      </c>
      <c r="U145" s="26">
        <f t="shared" si="63"/>
        <v>3.0714081043040865E-3</v>
      </c>
      <c r="V145" s="26">
        <f t="shared" si="63"/>
        <v>3.2793137888107306E-3</v>
      </c>
      <c r="W145" s="26">
        <f t="shared" si="63"/>
        <v>3.5039950983641274E-3</v>
      </c>
      <c r="X145" s="26">
        <f t="shared" si="63"/>
        <v>3.7457382039728076E-3</v>
      </c>
      <c r="Y145" s="26">
        <f t="shared" si="63"/>
        <v>4.0048723989971257E-3</v>
      </c>
      <c r="Z145" s="26">
        <f t="shared" si="63"/>
        <v>4.2865512212970783E-3</v>
      </c>
      <c r="AA145" s="26">
        <f t="shared" si="63"/>
        <v>4.5899999922839408E-3</v>
      </c>
      <c r="AB145" s="26">
        <f t="shared" si="63"/>
        <v>4.9201454465127633E-3</v>
      </c>
      <c r="AC145" s="26">
        <f t="shared" si="63"/>
        <v>5.2796389822580272E-3</v>
      </c>
      <c r="AD145" s="26">
        <f t="shared" si="63"/>
        <v>5.6745992593261862E-3</v>
      </c>
      <c r="AE145" s="26">
        <f t="shared" si="63"/>
        <v>6.1019326672722219E-3</v>
      </c>
    </row>
    <row r="146" spans="1:31" x14ac:dyDescent="0.45">
      <c r="A146" s="4" t="s">
        <v>233</v>
      </c>
      <c r="B146" s="26">
        <v>0</v>
      </c>
      <c r="C146" s="26">
        <f t="shared" ref="C146:AE146" si="64">IF(C$94=0, 0, MAX(0, B199 * (1 - B199/$T84)) / C$94)</f>
        <v>4.8453272891661198E-3</v>
      </c>
      <c r="D146" s="26">
        <f t="shared" si="64"/>
        <v>4.8453272891661198E-3</v>
      </c>
      <c r="E146" s="26">
        <f t="shared" si="64"/>
        <v>4.8453272891661198E-3</v>
      </c>
      <c r="F146" s="26">
        <f t="shared" si="64"/>
        <v>4.8453272891661198E-3</v>
      </c>
      <c r="G146" s="26">
        <f t="shared" si="64"/>
        <v>4.8453272891661198E-3</v>
      </c>
      <c r="H146" s="26">
        <f t="shared" si="64"/>
        <v>5.0889537695860592E-3</v>
      </c>
      <c r="I146" s="26">
        <f t="shared" si="64"/>
        <v>5.3595842967402024E-3</v>
      </c>
      <c r="J146" s="26">
        <f t="shared" si="64"/>
        <v>5.646985650923645E-3</v>
      </c>
      <c r="K146" s="26">
        <f t="shared" si="64"/>
        <v>5.9292663674846424E-3</v>
      </c>
      <c r="L146" s="26">
        <f t="shared" si="64"/>
        <v>6.2322032157873511E-3</v>
      </c>
      <c r="M146" s="26">
        <f t="shared" si="64"/>
        <v>6.5640886864798409E-3</v>
      </c>
      <c r="N146" s="26">
        <f t="shared" si="64"/>
        <v>6.9068773445184273E-3</v>
      </c>
      <c r="O146" s="26">
        <f t="shared" si="64"/>
        <v>7.2734327308580709E-3</v>
      </c>
      <c r="P146" s="26">
        <f t="shared" si="64"/>
        <v>7.670941265533443E-3</v>
      </c>
      <c r="Q146" s="26">
        <f t="shared" si="64"/>
        <v>8.103054107090767E-3</v>
      </c>
      <c r="R146" s="26">
        <f t="shared" si="64"/>
        <v>8.5671078247238804E-3</v>
      </c>
      <c r="S146" s="26">
        <f t="shared" si="64"/>
        <v>9.0731191892223142E-3</v>
      </c>
      <c r="T146" s="26">
        <f t="shared" si="64"/>
        <v>9.6151768556043977E-3</v>
      </c>
      <c r="U146" s="26">
        <f t="shared" si="64"/>
        <v>1.0195107206931207E-2</v>
      </c>
      <c r="V146" s="26">
        <f t="shared" si="64"/>
        <v>1.0808642079832946E-2</v>
      </c>
      <c r="W146" s="26">
        <f t="shared" si="64"/>
        <v>1.1459428127369289E-2</v>
      </c>
      <c r="X146" s="26">
        <f t="shared" si="64"/>
        <v>1.2145407417088762E-2</v>
      </c>
      <c r="Y146" s="26">
        <f t="shared" si="64"/>
        <v>1.2864423381539723E-2</v>
      </c>
      <c r="Z146" s="26">
        <f t="shared" si="64"/>
        <v>1.3627117722233798E-2</v>
      </c>
      <c r="AA146" s="26">
        <f t="shared" si="64"/>
        <v>1.4426992271987316E-2</v>
      </c>
      <c r="AB146" s="26">
        <f t="shared" si="64"/>
        <v>1.5272126756315108E-2</v>
      </c>
      <c r="AC146" s="26">
        <f t="shared" si="64"/>
        <v>1.6163256821934143E-2</v>
      </c>
      <c r="AD146" s="26">
        <f t="shared" si="64"/>
        <v>1.7108225393146926E-2</v>
      </c>
      <c r="AE146" s="26">
        <f t="shared" si="64"/>
        <v>1.8091301355847699E-2</v>
      </c>
    </row>
    <row r="147" spans="1:31" x14ac:dyDescent="0.45">
      <c r="A147" s="4" t="s">
        <v>236</v>
      </c>
      <c r="B147" s="26">
        <v>0</v>
      </c>
      <c r="C147" s="26">
        <f t="shared" ref="C147:AE147" si="65">IF(C$94=0, 0, MAX(0, B200 * (1 - B200/$T85)) / C$94)</f>
        <v>7.8237379911830424E-4</v>
      </c>
      <c r="D147" s="26">
        <f t="shared" si="65"/>
        <v>7.8237379911830424E-4</v>
      </c>
      <c r="E147" s="26">
        <f t="shared" si="65"/>
        <v>7.8237379911830424E-4</v>
      </c>
      <c r="F147" s="26">
        <f t="shared" si="65"/>
        <v>7.8237379911830424E-4</v>
      </c>
      <c r="G147" s="26">
        <f t="shared" si="65"/>
        <v>7.8237379911830424E-4</v>
      </c>
      <c r="H147" s="26">
        <f t="shared" si="65"/>
        <v>8.2037053905192631E-4</v>
      </c>
      <c r="I147" s="26">
        <f t="shared" si="65"/>
        <v>8.6240639491292227E-4</v>
      </c>
      <c r="J147" s="26">
        <f t="shared" si="65"/>
        <v>9.0684011937241713E-4</v>
      </c>
      <c r="K147" s="26">
        <f t="shared" si="65"/>
        <v>9.5026297223964904E-4</v>
      </c>
      <c r="L147" s="26">
        <f t="shared" si="65"/>
        <v>9.9662169472807894E-4</v>
      </c>
      <c r="M147" s="26">
        <f t="shared" si="65"/>
        <v>1.0471172632416862E-3</v>
      </c>
      <c r="N147" s="26">
        <f t="shared" si="65"/>
        <v>1.0989338198889756E-3</v>
      </c>
      <c r="O147" s="26">
        <f t="shared" si="65"/>
        <v>1.1539559003189849E-3</v>
      </c>
      <c r="P147" s="26">
        <f t="shared" si="65"/>
        <v>1.213160556494039E-3</v>
      </c>
      <c r="Q147" s="26">
        <f t="shared" si="65"/>
        <v>1.2769555591373204E-3</v>
      </c>
      <c r="R147" s="26">
        <f t="shared" si="65"/>
        <v>1.3447892092663405E-3</v>
      </c>
      <c r="S147" s="26">
        <f t="shared" si="65"/>
        <v>1.4179362892072838E-3</v>
      </c>
      <c r="T147" s="26">
        <f t="shared" si="65"/>
        <v>1.4953102481686958E-3</v>
      </c>
      <c r="U147" s="26">
        <f t="shared" si="65"/>
        <v>1.5769289124757766E-3</v>
      </c>
      <c r="V147" s="26">
        <f t="shared" si="65"/>
        <v>1.6619276548377818E-3</v>
      </c>
      <c r="W147" s="26">
        <f t="shared" si="65"/>
        <v>1.7505315786239695E-3</v>
      </c>
      <c r="X147" s="26">
        <f t="shared" si="65"/>
        <v>1.8421470572213361E-3</v>
      </c>
      <c r="Y147" s="26">
        <f t="shared" si="65"/>
        <v>1.9361660242278107E-3</v>
      </c>
      <c r="Z147" s="26">
        <f t="shared" si="65"/>
        <v>2.0336127098372625E-3</v>
      </c>
      <c r="AA147" s="26">
        <f t="shared" si="65"/>
        <v>2.1332267655790895E-3</v>
      </c>
      <c r="AB147" s="26">
        <f t="shared" si="65"/>
        <v>2.2355594066675128E-3</v>
      </c>
      <c r="AC147" s="26">
        <f t="shared" si="65"/>
        <v>2.340152198031202E-3</v>
      </c>
      <c r="AD147" s="26">
        <f t="shared" si="65"/>
        <v>2.447286146988061E-3</v>
      </c>
      <c r="AE147" s="26">
        <f t="shared" si="65"/>
        <v>2.5544889304492716E-3</v>
      </c>
    </row>
    <row r="148" spans="1:31" x14ac:dyDescent="0.45">
      <c r="A148" t="s">
        <v>2137</v>
      </c>
      <c r="B148" s="27">
        <f t="shared" ref="B148:AE148" si="66">SUM(B$100:B$147)</f>
        <v>0</v>
      </c>
      <c r="C148" s="27">
        <f t="shared" si="66"/>
        <v>0.99999999999999956</v>
      </c>
      <c r="D148" s="27">
        <f t="shared" si="66"/>
        <v>0.99999999999999956</v>
      </c>
      <c r="E148" s="27">
        <f t="shared" si="66"/>
        <v>0.99999999999999956</v>
      </c>
      <c r="F148" s="27">
        <f t="shared" si="66"/>
        <v>0.99999999999999956</v>
      </c>
      <c r="G148" s="27">
        <f t="shared" si="66"/>
        <v>0.99999999999999956</v>
      </c>
      <c r="H148" s="27">
        <f t="shared" si="66"/>
        <v>1</v>
      </c>
      <c r="I148" s="27">
        <f t="shared" si="66"/>
        <v>1.0000000000000002</v>
      </c>
      <c r="J148" s="27">
        <f t="shared" si="66"/>
        <v>1.0000000000000002</v>
      </c>
      <c r="K148" s="27">
        <f t="shared" si="66"/>
        <v>1.0000000000000007</v>
      </c>
      <c r="L148" s="27">
        <f t="shared" si="66"/>
        <v>0.99999999999999989</v>
      </c>
      <c r="M148" s="27">
        <f t="shared" si="66"/>
        <v>1.0000000000000002</v>
      </c>
      <c r="N148" s="27">
        <f t="shared" si="66"/>
        <v>1.0000000000000002</v>
      </c>
      <c r="O148" s="27">
        <f t="shared" si="66"/>
        <v>0.99999999999999978</v>
      </c>
      <c r="P148" s="27">
        <f t="shared" si="66"/>
        <v>1.0000000000000002</v>
      </c>
      <c r="Q148" s="27">
        <f t="shared" si="66"/>
        <v>1.0000000000000002</v>
      </c>
      <c r="R148" s="27">
        <f t="shared" si="66"/>
        <v>1</v>
      </c>
      <c r="S148" s="27">
        <f t="shared" si="66"/>
        <v>1.0000000000000002</v>
      </c>
      <c r="T148" s="27">
        <f t="shared" si="66"/>
        <v>0.99999999999999978</v>
      </c>
      <c r="U148" s="27">
        <f t="shared" si="66"/>
        <v>0.99999999999999967</v>
      </c>
      <c r="V148" s="27">
        <f t="shared" si="66"/>
        <v>0.99999999999999967</v>
      </c>
      <c r="W148" s="27">
        <f t="shared" si="66"/>
        <v>1.0000000000000004</v>
      </c>
      <c r="X148" s="27">
        <f t="shared" si="66"/>
        <v>1.0000000000000002</v>
      </c>
      <c r="Y148" s="27">
        <f t="shared" si="66"/>
        <v>1.0000000000000002</v>
      </c>
      <c r="Z148" s="27">
        <f t="shared" si="66"/>
        <v>1.0000000000000002</v>
      </c>
      <c r="AA148" s="27">
        <f t="shared" si="66"/>
        <v>0.99999999999999956</v>
      </c>
      <c r="AB148" s="27">
        <f t="shared" si="66"/>
        <v>1</v>
      </c>
      <c r="AC148" s="27">
        <f t="shared" si="66"/>
        <v>1.0000000000000002</v>
      </c>
      <c r="AD148" s="27">
        <f t="shared" si="66"/>
        <v>0.99999999999999956</v>
      </c>
      <c r="AE148" s="27">
        <f t="shared" si="66"/>
        <v>0.99999999999999956</v>
      </c>
    </row>
    <row r="150" spans="1:31" x14ac:dyDescent="0.45">
      <c r="A150" s="14" t="s">
        <v>2138</v>
      </c>
    </row>
    <row r="151" spans="1:31" x14ac:dyDescent="0.45">
      <c r="A151" s="13" t="s">
        <v>2139</v>
      </c>
    </row>
    <row r="152" spans="1:31" x14ac:dyDescent="0.45">
      <c r="A152" s="4" t="s">
        <v>23</v>
      </c>
      <c r="B152" s="10">
        <v>2021</v>
      </c>
      <c r="C152" s="10">
        <v>2022</v>
      </c>
      <c r="D152" s="10">
        <v>2023</v>
      </c>
      <c r="E152" s="10">
        <v>2024</v>
      </c>
      <c r="F152" s="10">
        <v>2025</v>
      </c>
      <c r="G152" s="10">
        <v>2026</v>
      </c>
      <c r="H152" s="10">
        <v>2027</v>
      </c>
      <c r="I152" s="10">
        <v>2028</v>
      </c>
      <c r="J152" s="10">
        <v>2029</v>
      </c>
      <c r="K152" s="10">
        <v>2030</v>
      </c>
      <c r="L152" s="10">
        <v>2031</v>
      </c>
      <c r="M152" s="10">
        <v>2032</v>
      </c>
      <c r="N152" s="10">
        <v>2033</v>
      </c>
      <c r="O152" s="10">
        <v>2034</v>
      </c>
      <c r="P152" s="10">
        <v>2035</v>
      </c>
      <c r="Q152" s="10">
        <v>2036</v>
      </c>
      <c r="R152" s="10">
        <v>2037</v>
      </c>
      <c r="S152" s="10">
        <v>2038</v>
      </c>
      <c r="T152" s="10">
        <v>2039</v>
      </c>
      <c r="U152" s="10">
        <v>2040</v>
      </c>
      <c r="V152" s="10">
        <v>2041</v>
      </c>
      <c r="W152" s="10">
        <v>2042</v>
      </c>
      <c r="X152" s="10">
        <v>2043</v>
      </c>
      <c r="Y152" s="10">
        <v>2044</v>
      </c>
      <c r="Z152" s="10">
        <v>2045</v>
      </c>
      <c r="AA152" s="10">
        <v>2046</v>
      </c>
      <c r="AB152" s="10">
        <v>2047</v>
      </c>
      <c r="AC152" s="10">
        <v>2048</v>
      </c>
      <c r="AD152" s="10">
        <v>2049</v>
      </c>
      <c r="AE152" s="10">
        <v>2050</v>
      </c>
    </row>
    <row r="153" spans="1:31" x14ac:dyDescent="0.45">
      <c r="A153" s="4" t="s">
        <v>86</v>
      </c>
      <c r="B153" s="23">
        <f t="shared" ref="B153:B200" si="67">$K38</f>
        <v>4.0788119999999992</v>
      </c>
      <c r="C153" s="23">
        <f t="shared" ref="C153:AE153" si="68">B153 + C$92 * C100</f>
        <v>4.0788119999999992</v>
      </c>
      <c r="D153" s="23">
        <f t="shared" si="68"/>
        <v>4.0788119999999992</v>
      </c>
      <c r="E153" s="23">
        <f t="shared" si="68"/>
        <v>4.0788119999999992</v>
      </c>
      <c r="F153" s="23">
        <f t="shared" si="68"/>
        <v>4.0788119999999992</v>
      </c>
      <c r="G153" s="23">
        <f t="shared" si="68"/>
        <v>4.4628593490569788</v>
      </c>
      <c r="H153" s="23">
        <f t="shared" si="68"/>
        <v>4.8992638552522516</v>
      </c>
      <c r="I153" s="23">
        <f t="shared" si="68"/>
        <v>5.374576563392969</v>
      </c>
      <c r="J153" s="23">
        <f t="shared" si="68"/>
        <v>5.8541238577818131</v>
      </c>
      <c r="K153" s="23">
        <f t="shared" si="68"/>
        <v>6.3832546660917817</v>
      </c>
      <c r="L153" s="23">
        <f t="shared" si="68"/>
        <v>6.9807862687302649</v>
      </c>
      <c r="M153" s="23">
        <f t="shared" si="68"/>
        <v>7.6186445650764725</v>
      </c>
      <c r="N153" s="23">
        <f t="shared" si="68"/>
        <v>8.3247471671347206</v>
      </c>
      <c r="O153" s="23">
        <f t="shared" si="68"/>
        <v>9.1194784222779735</v>
      </c>
      <c r="P153" s="23">
        <f t="shared" si="68"/>
        <v>10.018860408577842</v>
      </c>
      <c r="Q153" s="23">
        <f t="shared" si="68"/>
        <v>11.027566053500294</v>
      </c>
      <c r="R153" s="23">
        <f t="shared" si="68"/>
        <v>12.179625307287687</v>
      </c>
      <c r="S153" s="23">
        <f t="shared" si="68"/>
        <v>13.476736743572081</v>
      </c>
      <c r="T153" s="23">
        <f t="shared" si="68"/>
        <v>14.939373071738324</v>
      </c>
      <c r="U153" s="23">
        <f t="shared" si="68"/>
        <v>16.574694495562653</v>
      </c>
      <c r="V153" s="23">
        <f t="shared" si="68"/>
        <v>18.4119650298232</v>
      </c>
      <c r="W153" s="23">
        <f t="shared" si="68"/>
        <v>20.468156558373142</v>
      </c>
      <c r="X153" s="23">
        <f t="shared" si="68"/>
        <v>22.76152557958601</v>
      </c>
      <c r="Y153" s="23">
        <f t="shared" si="68"/>
        <v>25.355737777864967</v>
      </c>
      <c r="Z153" s="23">
        <f t="shared" si="68"/>
        <v>28.26641518222576</v>
      </c>
      <c r="AA153" s="23">
        <f t="shared" si="68"/>
        <v>31.566558927681697</v>
      </c>
      <c r="AB153" s="23">
        <f t="shared" si="68"/>
        <v>35.316462344598364</v>
      </c>
      <c r="AC153" s="23">
        <f t="shared" si="68"/>
        <v>39.623169639288399</v>
      </c>
      <c r="AD153" s="23">
        <f t="shared" si="68"/>
        <v>44.509067470563451</v>
      </c>
      <c r="AE153" s="23">
        <f t="shared" si="68"/>
        <v>50.142764383011816</v>
      </c>
    </row>
    <row r="154" spans="1:31" x14ac:dyDescent="0.45">
      <c r="A154" s="4" t="s">
        <v>90</v>
      </c>
      <c r="B154" s="23">
        <f t="shared" si="67"/>
        <v>2155.1324688437026</v>
      </c>
      <c r="C154" s="23">
        <f t="shared" ref="C154:AE154" si="69">B154 + C$92 * C101</f>
        <v>2155.1324688437026</v>
      </c>
      <c r="D154" s="23">
        <f t="shared" si="69"/>
        <v>2155.1324688437026</v>
      </c>
      <c r="E154" s="23">
        <f t="shared" si="69"/>
        <v>2155.1324688437026</v>
      </c>
      <c r="F154" s="23">
        <f t="shared" si="69"/>
        <v>2155.1324688437026</v>
      </c>
      <c r="G154" s="23">
        <f t="shared" si="69"/>
        <v>2221.615747724104</v>
      </c>
      <c r="H154" s="23">
        <f t="shared" si="69"/>
        <v>2288.2842659895268</v>
      </c>
      <c r="I154" s="23">
        <f t="shared" si="69"/>
        <v>2351.7945411962924</v>
      </c>
      <c r="J154" s="23">
        <f t="shared" si="69"/>
        <v>2407.6656972120954</v>
      </c>
      <c r="K154" s="23">
        <f t="shared" si="69"/>
        <v>2461.8135866576736</v>
      </c>
      <c r="L154" s="23">
        <f t="shared" si="69"/>
        <v>2515.2589245109725</v>
      </c>
      <c r="M154" s="23">
        <f t="shared" si="69"/>
        <v>2564.7262553657342</v>
      </c>
      <c r="N154" s="23">
        <f t="shared" si="69"/>
        <v>2612.2178003949375</v>
      </c>
      <c r="O154" s="23">
        <f t="shared" si="69"/>
        <v>2658.3452682981197</v>
      </c>
      <c r="P154" s="23">
        <f t="shared" si="69"/>
        <v>2703.0636612205099</v>
      </c>
      <c r="Q154" s="23">
        <f t="shared" si="69"/>
        <v>2745.6837253874737</v>
      </c>
      <c r="R154" s="23">
        <f t="shared" si="69"/>
        <v>2786.7881947212645</v>
      </c>
      <c r="S154" s="23">
        <f t="shared" si="69"/>
        <v>2825.5080353000644</v>
      </c>
      <c r="T154" s="23">
        <f t="shared" si="69"/>
        <v>2861.8064629310793</v>
      </c>
      <c r="U154" s="23">
        <f t="shared" si="69"/>
        <v>2895.335445426138</v>
      </c>
      <c r="V154" s="23">
        <f t="shared" si="69"/>
        <v>2926.3243147172648</v>
      </c>
      <c r="W154" s="23">
        <f t="shared" si="69"/>
        <v>2954.7146595749091</v>
      </c>
      <c r="X154" s="23">
        <f t="shared" si="69"/>
        <v>2980.5376878675556</v>
      </c>
      <c r="Y154" s="23">
        <f t="shared" si="69"/>
        <v>3004.2925453664052</v>
      </c>
      <c r="Z154" s="23">
        <f t="shared" si="69"/>
        <v>3025.8475481740179</v>
      </c>
      <c r="AA154" s="23">
        <f t="shared" si="69"/>
        <v>3045.5459762682431</v>
      </c>
      <c r="AB154" s="23">
        <f t="shared" si="69"/>
        <v>3063.4898894023795</v>
      </c>
      <c r="AC154" s="23">
        <f t="shared" si="69"/>
        <v>3079.9206229463402</v>
      </c>
      <c r="AD154" s="23">
        <f t="shared" si="69"/>
        <v>3094.6703311948854</v>
      </c>
      <c r="AE154" s="23">
        <f t="shared" si="69"/>
        <v>3108.0732900217417</v>
      </c>
    </row>
    <row r="155" spans="1:31" x14ac:dyDescent="0.45">
      <c r="A155" s="4" t="s">
        <v>94</v>
      </c>
      <c r="B155" s="23">
        <f t="shared" si="67"/>
        <v>123.556518</v>
      </c>
      <c r="C155" s="23">
        <f t="shared" ref="C155:AE155" si="70">B155 + C$92 * C102</f>
        <v>123.556518</v>
      </c>
      <c r="D155" s="23">
        <f t="shared" si="70"/>
        <v>123.556518</v>
      </c>
      <c r="E155" s="23">
        <f t="shared" si="70"/>
        <v>123.556518</v>
      </c>
      <c r="F155" s="23">
        <f t="shared" si="70"/>
        <v>123.556518</v>
      </c>
      <c r="G155" s="23">
        <f t="shared" si="70"/>
        <v>134.45932127642209</v>
      </c>
      <c r="H155" s="23">
        <f t="shared" si="70"/>
        <v>146.70861492440304</v>
      </c>
      <c r="I155" s="23">
        <f t="shared" si="70"/>
        <v>159.88008187636663</v>
      </c>
      <c r="J155" s="23">
        <f t="shared" si="70"/>
        <v>172.98564760625155</v>
      </c>
      <c r="K155" s="23">
        <f t="shared" si="70"/>
        <v>187.24574466517481</v>
      </c>
      <c r="L155" s="23">
        <f t="shared" si="70"/>
        <v>203.10466961720232</v>
      </c>
      <c r="M155" s="23">
        <f t="shared" si="70"/>
        <v>219.74617798760187</v>
      </c>
      <c r="N155" s="23">
        <f t="shared" si="70"/>
        <v>237.83640928953233</v>
      </c>
      <c r="O155" s="23">
        <f t="shared" si="70"/>
        <v>257.79528962871012</v>
      </c>
      <c r="P155" s="23">
        <f t="shared" si="70"/>
        <v>279.88604150289495</v>
      </c>
      <c r="Q155" s="23">
        <f t="shared" si="70"/>
        <v>304.05357684105502</v>
      </c>
      <c r="R155" s="23">
        <f t="shared" si="70"/>
        <v>330.90552105630059</v>
      </c>
      <c r="S155" s="23">
        <f t="shared" si="70"/>
        <v>360.21426313772241</v>
      </c>
      <c r="T155" s="23">
        <f t="shared" si="70"/>
        <v>392.14421731430792</v>
      </c>
      <c r="U155" s="23">
        <f t="shared" si="70"/>
        <v>426.50538788291283</v>
      </c>
      <c r="V155" s="23">
        <f t="shared" si="70"/>
        <v>463.52240337770377</v>
      </c>
      <c r="W155" s="23">
        <f t="shared" si="70"/>
        <v>503.07666507423977</v>
      </c>
      <c r="X155" s="23">
        <f t="shared" si="70"/>
        <v>545.01163213123777</v>
      </c>
      <c r="Y155" s="23">
        <f t="shared" si="70"/>
        <v>589.89577937477497</v>
      </c>
      <c r="Z155" s="23">
        <f t="shared" si="70"/>
        <v>637.27571669041527</v>
      </c>
      <c r="AA155" s="23">
        <f t="shared" si="70"/>
        <v>687.53546205935265</v>
      </c>
      <c r="AB155" s="23">
        <f t="shared" si="70"/>
        <v>740.61201904734946</v>
      </c>
      <c r="AC155" s="23">
        <f t="shared" si="70"/>
        <v>796.8550351362743</v>
      </c>
      <c r="AD155" s="23">
        <f t="shared" si="70"/>
        <v>855.22119105958177</v>
      </c>
      <c r="AE155" s="23">
        <f t="shared" si="70"/>
        <v>916.28986270733651</v>
      </c>
    </row>
    <row r="156" spans="1:31" x14ac:dyDescent="0.45">
      <c r="A156" s="4" t="s">
        <v>98</v>
      </c>
      <c r="B156" s="23">
        <f t="shared" si="67"/>
        <v>11922.996437616672</v>
      </c>
      <c r="C156" s="23">
        <f t="shared" ref="C156:AE156" si="71">B156 + C$92 * C103</f>
        <v>11922.996437616672</v>
      </c>
      <c r="D156" s="23">
        <f t="shared" si="71"/>
        <v>11922.996437616672</v>
      </c>
      <c r="E156" s="23">
        <f t="shared" si="71"/>
        <v>11922.996437616672</v>
      </c>
      <c r="F156" s="23">
        <f t="shared" si="71"/>
        <v>11922.996437616672</v>
      </c>
      <c r="G156" s="23">
        <f t="shared" si="71"/>
        <v>12459.637852351438</v>
      </c>
      <c r="H156" s="23">
        <f t="shared" si="71"/>
        <v>13013.415904806483</v>
      </c>
      <c r="I156" s="23">
        <f t="shared" si="71"/>
        <v>13556.641470513547</v>
      </c>
      <c r="J156" s="23">
        <f t="shared" si="71"/>
        <v>14048.314726676103</v>
      </c>
      <c r="K156" s="23">
        <f t="shared" si="71"/>
        <v>14537.106192902489</v>
      </c>
      <c r="L156" s="23">
        <f t="shared" si="71"/>
        <v>15031.808879805312</v>
      </c>
      <c r="M156" s="23">
        <f t="shared" si="71"/>
        <v>15501.366365256772</v>
      </c>
      <c r="N156" s="23">
        <f t="shared" si="71"/>
        <v>15962.970354864281</v>
      </c>
      <c r="O156" s="23">
        <f t="shared" si="71"/>
        <v>16421.789711662892</v>
      </c>
      <c r="P156" s="23">
        <f t="shared" si="71"/>
        <v>16876.846225705922</v>
      </c>
      <c r="Q156" s="23">
        <f t="shared" si="71"/>
        <v>17320.396417059885</v>
      </c>
      <c r="R156" s="23">
        <f t="shared" si="71"/>
        <v>17757.571755510711</v>
      </c>
      <c r="S156" s="23">
        <f t="shared" si="71"/>
        <v>18178.248250982324</v>
      </c>
      <c r="T156" s="23">
        <f t="shared" si="71"/>
        <v>18580.730480644637</v>
      </c>
      <c r="U156" s="23">
        <f t="shared" si="71"/>
        <v>18959.776908494179</v>
      </c>
      <c r="V156" s="23">
        <f t="shared" si="71"/>
        <v>19316.519715705865</v>
      </c>
      <c r="W156" s="23">
        <f t="shared" si="71"/>
        <v>19648.946585199785</v>
      </c>
      <c r="X156" s="23">
        <f t="shared" si="71"/>
        <v>19956.111703158978</v>
      </c>
      <c r="Y156" s="23">
        <f t="shared" si="71"/>
        <v>20242.797971866734</v>
      </c>
      <c r="Z156" s="23">
        <f t="shared" si="71"/>
        <v>20506.462880298146</v>
      </c>
      <c r="AA156" s="23">
        <f t="shared" si="71"/>
        <v>20750.410253112921</v>
      </c>
      <c r="AB156" s="23">
        <f t="shared" si="71"/>
        <v>20975.174886281457</v>
      </c>
      <c r="AC156" s="23">
        <f t="shared" si="71"/>
        <v>21183.151688990474</v>
      </c>
      <c r="AD156" s="23">
        <f t="shared" si="71"/>
        <v>21371.665711135887</v>
      </c>
      <c r="AE156" s="23">
        <f t="shared" si="71"/>
        <v>21544.473303036961</v>
      </c>
    </row>
    <row r="157" spans="1:31" x14ac:dyDescent="0.45">
      <c r="A157" s="4" t="s">
        <v>102</v>
      </c>
      <c r="B157" s="23">
        <f t="shared" si="67"/>
        <v>774.77982783582195</v>
      </c>
      <c r="C157" s="23">
        <f t="shared" ref="C157:AE157" si="72">B157 + C$92 * C104</f>
        <v>774.77982783582195</v>
      </c>
      <c r="D157" s="23">
        <f t="shared" si="72"/>
        <v>774.77982783582195</v>
      </c>
      <c r="E157" s="23">
        <f t="shared" si="72"/>
        <v>774.77982783582195</v>
      </c>
      <c r="F157" s="23">
        <f t="shared" si="72"/>
        <v>774.77982783582195</v>
      </c>
      <c r="G157" s="23">
        <f t="shared" si="72"/>
        <v>830.04608835132376</v>
      </c>
      <c r="H157" s="23">
        <f t="shared" si="72"/>
        <v>890.13278340666011</v>
      </c>
      <c r="I157" s="23">
        <f t="shared" si="72"/>
        <v>952.43849441392524</v>
      </c>
      <c r="J157" s="23">
        <f t="shared" si="72"/>
        <v>1012.0936094526232</v>
      </c>
      <c r="K157" s="23">
        <f t="shared" si="72"/>
        <v>1074.6017332048409</v>
      </c>
      <c r="L157" s="23">
        <f t="shared" si="72"/>
        <v>1141.3688823497625</v>
      </c>
      <c r="M157" s="23">
        <f t="shared" si="72"/>
        <v>1208.4107336691525</v>
      </c>
      <c r="N157" s="23">
        <f t="shared" si="72"/>
        <v>1278.0554235544005</v>
      </c>
      <c r="O157" s="23">
        <f t="shared" si="72"/>
        <v>1351.2670100465646</v>
      </c>
      <c r="P157" s="23">
        <f t="shared" si="72"/>
        <v>1428.1762698921916</v>
      </c>
      <c r="Q157" s="23">
        <f t="shared" si="72"/>
        <v>1507.696452474903</v>
      </c>
      <c r="R157" s="23">
        <f t="shared" si="72"/>
        <v>1590.8816093228199</v>
      </c>
      <c r="S157" s="23">
        <f t="shared" si="72"/>
        <v>1675.9451161016234</v>
      </c>
      <c r="T157" s="23">
        <f t="shared" si="72"/>
        <v>1762.4192826463529</v>
      </c>
      <c r="U157" s="23">
        <f t="shared" si="72"/>
        <v>1848.9098098899917</v>
      </c>
      <c r="V157" s="23">
        <f t="shared" si="72"/>
        <v>1935.2365900180987</v>
      </c>
      <c r="W157" s="23">
        <f t="shared" si="72"/>
        <v>2020.4212279152018</v>
      </c>
      <c r="X157" s="23">
        <f t="shared" si="72"/>
        <v>2103.6026966927902</v>
      </c>
      <c r="Y157" s="23">
        <f t="shared" si="72"/>
        <v>2185.4442225092662</v>
      </c>
      <c r="Z157" s="23">
        <f t="shared" si="72"/>
        <v>2264.6403107512378</v>
      </c>
      <c r="AA157" s="23">
        <f t="shared" si="72"/>
        <v>2341.5346994327697</v>
      </c>
      <c r="AB157" s="23">
        <f t="shared" si="72"/>
        <v>2415.7158349748984</v>
      </c>
      <c r="AC157" s="23">
        <f t="shared" si="72"/>
        <v>2487.4146849433264</v>
      </c>
      <c r="AD157" s="23">
        <f t="shared" si="72"/>
        <v>2555.1560930224782</v>
      </c>
      <c r="AE157" s="23">
        <f t="shared" si="72"/>
        <v>2619.6964987148103</v>
      </c>
    </row>
    <row r="158" spans="1:31" x14ac:dyDescent="0.45">
      <c r="A158" s="4" t="s">
        <v>106</v>
      </c>
      <c r="B158" s="23">
        <f t="shared" si="67"/>
        <v>713.16317178170016</v>
      </c>
      <c r="C158" s="23">
        <f t="shared" ref="C158:AE158" si="73">B158 + C$92 * C105</f>
        <v>713.16317178170016</v>
      </c>
      <c r="D158" s="23">
        <f t="shared" si="73"/>
        <v>713.16317178170016</v>
      </c>
      <c r="E158" s="23">
        <f t="shared" si="73"/>
        <v>713.16317178170016</v>
      </c>
      <c r="F158" s="23">
        <f t="shared" si="73"/>
        <v>713.16317178170016</v>
      </c>
      <c r="G158" s="23">
        <f t="shared" si="73"/>
        <v>759.41851545299699</v>
      </c>
      <c r="H158" s="23">
        <f t="shared" si="73"/>
        <v>809.0733597046351</v>
      </c>
      <c r="I158" s="23">
        <f t="shared" si="73"/>
        <v>859.85793247065351</v>
      </c>
      <c r="J158" s="23">
        <f t="shared" si="73"/>
        <v>907.7947479444673</v>
      </c>
      <c r="K158" s="23">
        <f t="shared" si="73"/>
        <v>957.34565327602877</v>
      </c>
      <c r="L158" s="23">
        <f t="shared" si="73"/>
        <v>1009.5263683063155</v>
      </c>
      <c r="M158" s="23">
        <f t="shared" si="73"/>
        <v>1061.1357590800512</v>
      </c>
      <c r="N158" s="23">
        <f t="shared" si="73"/>
        <v>1113.9439386537376</v>
      </c>
      <c r="O158" s="23">
        <f t="shared" si="73"/>
        <v>1168.5942773124277</v>
      </c>
      <c r="P158" s="23">
        <f t="shared" si="73"/>
        <v>1225.0709609361188</v>
      </c>
      <c r="Q158" s="23">
        <f t="shared" si="73"/>
        <v>1282.4710510740094</v>
      </c>
      <c r="R158" s="23">
        <f t="shared" si="73"/>
        <v>1341.4640042569488</v>
      </c>
      <c r="S158" s="23">
        <f t="shared" si="73"/>
        <v>1400.6869435970877</v>
      </c>
      <c r="T158" s="23">
        <f t="shared" si="73"/>
        <v>1459.7713149537988</v>
      </c>
      <c r="U158" s="23">
        <f t="shared" si="73"/>
        <v>1517.7524250535753</v>
      </c>
      <c r="V158" s="23">
        <f t="shared" si="73"/>
        <v>1574.5358427964331</v>
      </c>
      <c r="W158" s="23">
        <f t="shared" si="73"/>
        <v>1629.5199377143376</v>
      </c>
      <c r="X158" s="23">
        <f t="shared" si="73"/>
        <v>1682.2230536535096</v>
      </c>
      <c r="Y158" s="23">
        <f t="shared" si="73"/>
        <v>1733.148139672413</v>
      </c>
      <c r="Z158" s="23">
        <f t="shared" si="73"/>
        <v>1781.5605398388122</v>
      </c>
      <c r="AA158" s="23">
        <f t="shared" si="73"/>
        <v>1827.7679351778736</v>
      </c>
      <c r="AB158" s="23">
        <f t="shared" si="73"/>
        <v>1871.6114903171542</v>
      </c>
      <c r="AC158" s="23">
        <f t="shared" si="73"/>
        <v>1913.316370903292</v>
      </c>
      <c r="AD158" s="23">
        <f t="shared" si="73"/>
        <v>1952.1163065697529</v>
      </c>
      <c r="AE158" s="23">
        <f t="shared" si="73"/>
        <v>1988.5488708473033</v>
      </c>
    </row>
    <row r="159" spans="1:31" x14ac:dyDescent="0.45">
      <c r="A159" s="4" t="s">
        <v>110</v>
      </c>
      <c r="B159" s="23">
        <f t="shared" si="67"/>
        <v>99.791324000000003</v>
      </c>
      <c r="C159" s="23">
        <f t="shared" ref="C159:AE159" si="74">B159 + C$92 * C106</f>
        <v>99.791324000000003</v>
      </c>
      <c r="D159" s="23">
        <f t="shared" si="74"/>
        <v>99.791324000000003</v>
      </c>
      <c r="E159" s="23">
        <f t="shared" si="74"/>
        <v>99.791324000000003</v>
      </c>
      <c r="F159" s="23">
        <f t="shared" si="74"/>
        <v>99.791324000000003</v>
      </c>
      <c r="G159" s="23">
        <f t="shared" si="74"/>
        <v>107.51743647095489</v>
      </c>
      <c r="H159" s="23">
        <f t="shared" si="74"/>
        <v>116.01786841375079</v>
      </c>
      <c r="I159" s="23">
        <f t="shared" si="74"/>
        <v>124.9477895783546</v>
      </c>
      <c r="J159" s="23">
        <f t="shared" si="74"/>
        <v>133.61525320791569</v>
      </c>
      <c r="K159" s="23">
        <f t="shared" si="74"/>
        <v>142.8180529546643</v>
      </c>
      <c r="L159" s="23">
        <f t="shared" si="74"/>
        <v>152.78625747284195</v>
      </c>
      <c r="M159" s="23">
        <f t="shared" si="74"/>
        <v>162.94752052349165</v>
      </c>
      <c r="N159" s="23">
        <f t="shared" si="74"/>
        <v>173.66616686980393</v>
      </c>
      <c r="O159" s="23">
        <f t="shared" si="74"/>
        <v>185.1164747252254</v>
      </c>
      <c r="P159" s="23">
        <f t="shared" si="74"/>
        <v>197.35262336588968</v>
      </c>
      <c r="Q159" s="23">
        <f t="shared" si="74"/>
        <v>210.23647164675165</v>
      </c>
      <c r="R159" s="23">
        <f t="shared" si="74"/>
        <v>223.97360732525533</v>
      </c>
      <c r="S159" s="23">
        <f t="shared" si="74"/>
        <v>238.30811330627685</v>
      </c>
      <c r="T159" s="23">
        <f t="shared" si="74"/>
        <v>253.18986404294535</v>
      </c>
      <c r="U159" s="23">
        <f t="shared" si="74"/>
        <v>268.40122816693463</v>
      </c>
      <c r="V159" s="23">
        <f t="shared" si="74"/>
        <v>283.92295441075481</v>
      </c>
      <c r="W159" s="23">
        <f t="shared" si="74"/>
        <v>299.58685928559868</v>
      </c>
      <c r="X159" s="23">
        <f t="shared" si="74"/>
        <v>315.2310155305903</v>
      </c>
      <c r="Y159" s="23">
        <f t="shared" si="74"/>
        <v>330.97182931925624</v>
      </c>
      <c r="Z159" s="23">
        <f t="shared" si="74"/>
        <v>346.5494825610225</v>
      </c>
      <c r="AA159" s="23">
        <f t="shared" si="74"/>
        <v>362.01247988738345</v>
      </c>
      <c r="AB159" s="23">
        <f t="shared" si="74"/>
        <v>377.25946990045514</v>
      </c>
      <c r="AC159" s="23">
        <f t="shared" si="74"/>
        <v>392.31605895424752</v>
      </c>
      <c r="AD159" s="23">
        <f t="shared" si="74"/>
        <v>406.84543674633773</v>
      </c>
      <c r="AE159" s="23">
        <f t="shared" si="74"/>
        <v>420.9724939718796</v>
      </c>
    </row>
    <row r="160" spans="1:31" x14ac:dyDescent="0.45">
      <c r="A160" s="4" t="s">
        <v>114</v>
      </c>
      <c r="B160" s="23">
        <f t="shared" si="67"/>
        <v>1992.7909900510488</v>
      </c>
      <c r="C160" s="23">
        <f t="shared" ref="C160:AE160" si="75">B160 + C$92 * C107</f>
        <v>1992.7909900510488</v>
      </c>
      <c r="D160" s="23">
        <f t="shared" si="75"/>
        <v>1992.7909900510488</v>
      </c>
      <c r="E160" s="23">
        <f t="shared" si="75"/>
        <v>1992.7909900510488</v>
      </c>
      <c r="F160" s="23">
        <f t="shared" si="75"/>
        <v>1992.7909900510488</v>
      </c>
      <c r="G160" s="23">
        <f t="shared" si="75"/>
        <v>2159.6737522272811</v>
      </c>
      <c r="H160" s="23">
        <f t="shared" si="75"/>
        <v>2345.5463209516438</v>
      </c>
      <c r="I160" s="23">
        <f t="shared" si="75"/>
        <v>2543.4809295847795</v>
      </c>
      <c r="J160" s="23">
        <f t="shared" si="75"/>
        <v>2738.385879048064</v>
      </c>
      <c r="K160" s="23">
        <f t="shared" si="75"/>
        <v>2948.2778918126214</v>
      </c>
      <c r="L160" s="23">
        <f t="shared" si="75"/>
        <v>3179.0998860118298</v>
      </c>
      <c r="M160" s="23">
        <f t="shared" si="75"/>
        <v>3418.3249797583703</v>
      </c>
      <c r="N160" s="23">
        <f t="shared" si="75"/>
        <v>3675.023321051423</v>
      </c>
      <c r="O160" s="23">
        <f t="shared" si="75"/>
        <v>3954.2901421520937</v>
      </c>
      <c r="P160" s="23">
        <f t="shared" si="75"/>
        <v>4258.6630350598325</v>
      </c>
      <c r="Q160" s="23">
        <f t="shared" si="75"/>
        <v>4586.057061741968</v>
      </c>
      <c r="R160" s="23">
        <f t="shared" si="75"/>
        <v>4943.1778890649348</v>
      </c>
      <c r="S160" s="23">
        <f t="shared" si="75"/>
        <v>5325.1321015579306</v>
      </c>
      <c r="T160" s="23">
        <f t="shared" si="75"/>
        <v>5732.1818648766484</v>
      </c>
      <c r="U160" s="23">
        <f t="shared" si="75"/>
        <v>6159.916929979624</v>
      </c>
      <c r="V160" s="23">
        <f t="shared" si="75"/>
        <v>6609.1428317930868</v>
      </c>
      <c r="W160" s="23">
        <f t="shared" si="75"/>
        <v>7076.294663077847</v>
      </c>
      <c r="X160" s="23">
        <f t="shared" si="75"/>
        <v>7557.5138693201015</v>
      </c>
      <c r="Y160" s="23">
        <f t="shared" si="75"/>
        <v>8057.2368004634227</v>
      </c>
      <c r="Z160" s="23">
        <f t="shared" si="75"/>
        <v>8568.1088255579052</v>
      </c>
      <c r="AA160" s="23">
        <f t="shared" si="75"/>
        <v>9092.181667477591</v>
      </c>
      <c r="AB160" s="23">
        <f t="shared" si="75"/>
        <v>9626.5043681532316</v>
      </c>
      <c r="AC160" s="23">
        <f t="shared" si="75"/>
        <v>10172.281849143563</v>
      </c>
      <c r="AD160" s="23">
        <f t="shared" si="75"/>
        <v>10717.270233655678</v>
      </c>
      <c r="AE160" s="23">
        <f t="shared" si="75"/>
        <v>11265.40556238785</v>
      </c>
    </row>
    <row r="161" spans="1:31" x14ac:dyDescent="0.45">
      <c r="A161" s="4" t="s">
        <v>117</v>
      </c>
      <c r="B161" s="23">
        <f t="shared" si="67"/>
        <v>111.26946773347996</v>
      </c>
      <c r="C161" s="23">
        <f t="shared" ref="C161:AE161" si="76">B161 + C$92 * C108</f>
        <v>111.26946773347996</v>
      </c>
      <c r="D161" s="23">
        <f t="shared" si="76"/>
        <v>111.26946773347996</v>
      </c>
      <c r="E161" s="23">
        <f t="shared" si="76"/>
        <v>111.26946773347996</v>
      </c>
      <c r="F161" s="23">
        <f t="shared" si="76"/>
        <v>111.26946773347996</v>
      </c>
      <c r="G161" s="23">
        <f t="shared" si="76"/>
        <v>121.42157222890597</v>
      </c>
      <c r="H161" s="23">
        <f t="shared" si="76"/>
        <v>132.89336990106267</v>
      </c>
      <c r="I161" s="23">
        <f t="shared" si="76"/>
        <v>145.30910807442558</v>
      </c>
      <c r="J161" s="23">
        <f t="shared" si="76"/>
        <v>157.74960742633533</v>
      </c>
      <c r="K161" s="23">
        <f t="shared" si="76"/>
        <v>171.38148048068038</v>
      </c>
      <c r="L161" s="23">
        <f t="shared" si="76"/>
        <v>186.65854238050414</v>
      </c>
      <c r="M161" s="23">
        <f t="shared" si="76"/>
        <v>202.82739069807366</v>
      </c>
      <c r="N161" s="23">
        <f t="shared" si="76"/>
        <v>220.56352185467424</v>
      </c>
      <c r="O161" s="23">
        <f t="shared" si="76"/>
        <v>240.32610854426588</v>
      </c>
      <c r="P161" s="23">
        <f t="shared" si="76"/>
        <v>262.44073140395585</v>
      </c>
      <c r="Q161" s="23">
        <f t="shared" si="76"/>
        <v>286.93151727115526</v>
      </c>
      <c r="R161" s="23">
        <f t="shared" si="76"/>
        <v>314.51108726153814</v>
      </c>
      <c r="S161" s="23">
        <f t="shared" si="76"/>
        <v>345.07069976632152</v>
      </c>
      <c r="T161" s="23">
        <f t="shared" si="76"/>
        <v>378.9201730950586</v>
      </c>
      <c r="U161" s="23">
        <f t="shared" si="76"/>
        <v>416.01808637992247</v>
      </c>
      <c r="V161" s="23">
        <f t="shared" si="76"/>
        <v>456.78567577341948</v>
      </c>
      <c r="W161" s="23">
        <f t="shared" si="76"/>
        <v>501.30258978266062</v>
      </c>
      <c r="X161" s="23">
        <f t="shared" si="76"/>
        <v>549.62121394441067</v>
      </c>
      <c r="Y161" s="23">
        <f t="shared" si="76"/>
        <v>602.66326874848755</v>
      </c>
      <c r="Z161" s="23">
        <f t="shared" si="76"/>
        <v>660.21749359802686</v>
      </c>
      <c r="AA161" s="23">
        <f t="shared" si="76"/>
        <v>723.10346873661354</v>
      </c>
      <c r="AB161" s="23">
        <f t="shared" si="76"/>
        <v>791.67349126020747</v>
      </c>
      <c r="AC161" s="23">
        <f t="shared" si="76"/>
        <v>866.88591190462716</v>
      </c>
      <c r="AD161" s="23">
        <f t="shared" si="76"/>
        <v>947.91323180140773</v>
      </c>
      <c r="AE161" s="23">
        <f t="shared" si="76"/>
        <v>1036.1360960273132</v>
      </c>
    </row>
    <row r="162" spans="1:31" x14ac:dyDescent="0.45">
      <c r="A162" s="4" t="s">
        <v>120</v>
      </c>
      <c r="B162" s="23">
        <f t="shared" si="67"/>
        <v>139.81200799999999</v>
      </c>
      <c r="C162" s="23">
        <f t="shared" ref="C162:AE162" si="77">B162 + C$92 * C109</f>
        <v>139.81200799999999</v>
      </c>
      <c r="D162" s="23">
        <f t="shared" si="77"/>
        <v>139.81200799999999</v>
      </c>
      <c r="E162" s="23">
        <f t="shared" si="77"/>
        <v>139.81200799999999</v>
      </c>
      <c r="F162" s="23">
        <f t="shared" si="77"/>
        <v>139.81200799999999</v>
      </c>
      <c r="G162" s="23">
        <f t="shared" si="77"/>
        <v>151.17234634091216</v>
      </c>
      <c r="H162" s="23">
        <f t="shared" si="77"/>
        <v>163.76457515572699</v>
      </c>
      <c r="I162" s="23">
        <f t="shared" si="77"/>
        <v>177.10231737275029</v>
      </c>
      <c r="J162" s="23">
        <f t="shared" si="77"/>
        <v>190.16121343499111</v>
      </c>
      <c r="K162" s="23">
        <f t="shared" si="77"/>
        <v>204.14537313561917</v>
      </c>
      <c r="L162" s="23">
        <f t="shared" si="77"/>
        <v>219.43121846245944</v>
      </c>
      <c r="M162" s="23">
        <f t="shared" si="77"/>
        <v>235.16863459951239</v>
      </c>
      <c r="N162" s="23">
        <f t="shared" si="77"/>
        <v>251.93966467467038</v>
      </c>
      <c r="O162" s="23">
        <f t="shared" si="77"/>
        <v>270.05103578500621</v>
      </c>
      <c r="P162" s="23">
        <f t="shared" si="77"/>
        <v>289.63302063923373</v>
      </c>
      <c r="Q162" s="23">
        <f t="shared" si="77"/>
        <v>310.51313919866629</v>
      </c>
      <c r="R162" s="23">
        <f t="shared" si="77"/>
        <v>333.07667773535889</v>
      </c>
      <c r="S162" s="23">
        <f t="shared" si="77"/>
        <v>356.96413414763691</v>
      </c>
      <c r="T162" s="23">
        <f t="shared" si="77"/>
        <v>382.14491315323824</v>
      </c>
      <c r="U162" s="23">
        <f t="shared" si="77"/>
        <v>408.29980706142885</v>
      </c>
      <c r="V162" s="23">
        <f t="shared" si="77"/>
        <v>435.43586967119251</v>
      </c>
      <c r="W162" s="23">
        <f t="shared" si="77"/>
        <v>463.29591732006998</v>
      </c>
      <c r="X162" s="23">
        <f t="shared" si="77"/>
        <v>491.61571700616065</v>
      </c>
      <c r="Y162" s="23">
        <f t="shared" si="77"/>
        <v>520.62448069481957</v>
      </c>
      <c r="Z162" s="23">
        <f t="shared" si="77"/>
        <v>549.86190838642096</v>
      </c>
      <c r="AA162" s="23">
        <f t="shared" si="77"/>
        <v>579.42232366931796</v>
      </c>
      <c r="AB162" s="23">
        <f t="shared" si="77"/>
        <v>609.11523482310895</v>
      </c>
      <c r="AC162" s="23">
        <f t="shared" si="77"/>
        <v>638.98753427269787</v>
      </c>
      <c r="AD162" s="23">
        <f t="shared" si="77"/>
        <v>668.35729273249763</v>
      </c>
      <c r="AE162" s="23">
        <f t="shared" si="77"/>
        <v>697.44223768271229</v>
      </c>
    </row>
    <row r="163" spans="1:31" x14ac:dyDescent="0.45">
      <c r="A163" s="4" t="s">
        <v>123</v>
      </c>
      <c r="B163" s="23">
        <f t="shared" si="67"/>
        <v>625.68979345240484</v>
      </c>
      <c r="C163" s="23">
        <f t="shared" ref="C163:AE163" si="78">B163 + C$92 * C110</f>
        <v>625.68979345240484</v>
      </c>
      <c r="D163" s="23">
        <f t="shared" si="78"/>
        <v>625.68979345240484</v>
      </c>
      <c r="E163" s="23">
        <f t="shared" si="78"/>
        <v>625.68979345240484</v>
      </c>
      <c r="F163" s="23">
        <f t="shared" si="78"/>
        <v>625.68979345240484</v>
      </c>
      <c r="G163" s="23">
        <f t="shared" si="78"/>
        <v>678.59075163179421</v>
      </c>
      <c r="H163" s="23">
        <f t="shared" si="78"/>
        <v>737.60312275859178</v>
      </c>
      <c r="I163" s="23">
        <f t="shared" si="78"/>
        <v>800.55417932886144</v>
      </c>
      <c r="J163" s="23">
        <f t="shared" si="78"/>
        <v>862.65666631935596</v>
      </c>
      <c r="K163" s="23">
        <f t="shared" si="78"/>
        <v>929.65728201988964</v>
      </c>
      <c r="L163" s="23">
        <f t="shared" si="78"/>
        <v>1003.4851208305543</v>
      </c>
      <c r="M163" s="23">
        <f t="shared" si="78"/>
        <v>1080.1678404923787</v>
      </c>
      <c r="N163" s="23">
        <f t="shared" si="78"/>
        <v>1162.6386154370482</v>
      </c>
      <c r="O163" s="23">
        <f t="shared" si="78"/>
        <v>1252.5796602922726</v>
      </c>
      <c r="P163" s="23">
        <f t="shared" si="78"/>
        <v>1350.8682286834633</v>
      </c>
      <c r="Q163" s="23">
        <f t="shared" si="78"/>
        <v>1456.899689816923</v>
      </c>
      <c r="R163" s="23">
        <f t="shared" si="78"/>
        <v>1572.9236640601212</v>
      </c>
      <c r="S163" s="23">
        <f t="shared" si="78"/>
        <v>1697.4448488942246</v>
      </c>
      <c r="T163" s="23">
        <f t="shared" si="78"/>
        <v>1830.6410314847526</v>
      </c>
      <c r="U163" s="23">
        <f t="shared" si="78"/>
        <v>1971.1641142955177</v>
      </c>
      <c r="V163" s="23">
        <f t="shared" si="78"/>
        <v>2119.3702514507031</v>
      </c>
      <c r="W163" s="23">
        <f t="shared" si="78"/>
        <v>2274.1783285150527</v>
      </c>
      <c r="X163" s="23">
        <f t="shared" si="78"/>
        <v>2434.3941354744074</v>
      </c>
      <c r="Y163" s="23">
        <f t="shared" si="78"/>
        <v>2601.5788796744009</v>
      </c>
      <c r="Z163" s="23">
        <f t="shared" si="78"/>
        <v>2773.3633682922095</v>
      </c>
      <c r="AA163" s="23">
        <f t="shared" si="78"/>
        <v>2950.5118993568867</v>
      </c>
      <c r="AB163" s="23">
        <f t="shared" si="78"/>
        <v>3132.1071475933954</v>
      </c>
      <c r="AC163" s="23">
        <f t="shared" si="78"/>
        <v>3318.6340769497051</v>
      </c>
      <c r="AD163" s="23">
        <f t="shared" si="78"/>
        <v>3505.9680824169168</v>
      </c>
      <c r="AE163" s="23">
        <f t="shared" si="78"/>
        <v>3695.4835694840704</v>
      </c>
    </row>
    <row r="164" spans="1:31" x14ac:dyDescent="0.45">
      <c r="A164" s="4" t="s">
        <v>127</v>
      </c>
      <c r="B164" s="23">
        <f t="shared" si="67"/>
        <v>78.820053803944219</v>
      </c>
      <c r="C164" s="23">
        <f t="shared" ref="C164:AE164" si="79">B164 + C$92 * C111</f>
        <v>78.820053803944219</v>
      </c>
      <c r="D164" s="23">
        <f t="shared" si="79"/>
        <v>78.820053803944219</v>
      </c>
      <c r="E164" s="23">
        <f t="shared" si="79"/>
        <v>78.820053803944219</v>
      </c>
      <c r="F164" s="23">
        <f t="shared" si="79"/>
        <v>78.820053803944219</v>
      </c>
      <c r="G164" s="23">
        <f t="shared" si="79"/>
        <v>86.010109076204614</v>
      </c>
      <c r="H164" s="23">
        <f t="shared" si="79"/>
        <v>94.134537529668023</v>
      </c>
      <c r="I164" s="23">
        <f t="shared" si="79"/>
        <v>102.92713448140036</v>
      </c>
      <c r="J164" s="23">
        <f t="shared" si="79"/>
        <v>111.73689943277694</v>
      </c>
      <c r="K164" s="23">
        <f t="shared" si="79"/>
        <v>121.38993319802015</v>
      </c>
      <c r="L164" s="23">
        <f t="shared" si="79"/>
        <v>132.20746465434485</v>
      </c>
      <c r="M164" s="23">
        <f t="shared" si="79"/>
        <v>143.65587151397105</v>
      </c>
      <c r="N164" s="23">
        <f t="shared" si="79"/>
        <v>156.21331278093538</v>
      </c>
      <c r="O164" s="23">
        <f t="shared" si="79"/>
        <v>170.20467633587018</v>
      </c>
      <c r="P164" s="23">
        <f t="shared" si="79"/>
        <v>185.86017165907015</v>
      </c>
      <c r="Q164" s="23">
        <f t="shared" si="79"/>
        <v>203.19651795742857</v>
      </c>
      <c r="R164" s="23">
        <f t="shared" si="79"/>
        <v>222.71771385395272</v>
      </c>
      <c r="S164" s="23">
        <f t="shared" si="79"/>
        <v>244.34620968043401</v>
      </c>
      <c r="T164" s="23">
        <f t="shared" si="79"/>
        <v>268.30062213202154</v>
      </c>
      <c r="U164" s="23">
        <f t="shared" si="79"/>
        <v>294.550865619234</v>
      </c>
      <c r="V164" s="23">
        <f t="shared" si="79"/>
        <v>323.39412025428004</v>
      </c>
      <c r="W164" s="23">
        <f t="shared" si="79"/>
        <v>354.88567821713013</v>
      </c>
      <c r="X164" s="23">
        <f t="shared" si="79"/>
        <v>389.06141133700714</v>
      </c>
      <c r="Y164" s="23">
        <f t="shared" si="79"/>
        <v>426.57183689519712</v>
      </c>
      <c r="Z164" s="23">
        <f t="shared" si="79"/>
        <v>467.26580412267413</v>
      </c>
      <c r="AA164" s="23">
        <f t="shared" si="79"/>
        <v>511.72082425054828</v>
      </c>
      <c r="AB164" s="23">
        <f t="shared" si="79"/>
        <v>560.18348284515116</v>
      </c>
      <c r="AC164" s="23">
        <f t="shared" si="79"/>
        <v>613.32813310205188</v>
      </c>
      <c r="AD164" s="23">
        <f t="shared" si="79"/>
        <v>670.5666104644489</v>
      </c>
      <c r="AE164" s="23">
        <f t="shared" si="79"/>
        <v>732.87047339006836</v>
      </c>
    </row>
    <row r="165" spans="1:31" x14ac:dyDescent="0.45">
      <c r="A165" s="4" t="s">
        <v>130</v>
      </c>
      <c r="B165" s="23">
        <f t="shared" si="67"/>
        <v>117.11082784138172</v>
      </c>
      <c r="C165" s="23">
        <f t="shared" ref="C165:AE165" si="80">B165 + C$92 * C112</f>
        <v>117.11082784138172</v>
      </c>
      <c r="D165" s="23">
        <f t="shared" si="80"/>
        <v>117.11082784138172</v>
      </c>
      <c r="E165" s="23">
        <f t="shared" si="80"/>
        <v>117.11082784138172</v>
      </c>
      <c r="F165" s="23">
        <f t="shared" si="80"/>
        <v>117.11082784138172</v>
      </c>
      <c r="G165" s="23">
        <f t="shared" si="80"/>
        <v>127.3379467900416</v>
      </c>
      <c r="H165" s="23">
        <f t="shared" si="80"/>
        <v>138.80792522628533</v>
      </c>
      <c r="I165" s="23">
        <f t="shared" si="80"/>
        <v>151.11709540883757</v>
      </c>
      <c r="J165" s="23">
        <f t="shared" si="80"/>
        <v>163.3387060569215</v>
      </c>
      <c r="K165" s="23">
        <f t="shared" si="80"/>
        <v>176.60883065904054</v>
      </c>
      <c r="L165" s="23">
        <f t="shared" si="80"/>
        <v>191.33281216267801</v>
      </c>
      <c r="M165" s="23">
        <f t="shared" si="80"/>
        <v>206.74385194854926</v>
      </c>
      <c r="N165" s="23">
        <f t="shared" si="80"/>
        <v>223.45148776145857</v>
      </c>
      <c r="O165" s="23">
        <f t="shared" si="80"/>
        <v>241.83113388890609</v>
      </c>
      <c r="P165" s="23">
        <f t="shared" si="80"/>
        <v>262.10848092803417</v>
      </c>
      <c r="Q165" s="23">
        <f t="shared" si="80"/>
        <v>284.21314383540664</v>
      </c>
      <c r="R165" s="23">
        <f t="shared" si="80"/>
        <v>308.67743359579174</v>
      </c>
      <c r="S165" s="23">
        <f t="shared" si="80"/>
        <v>335.26458962738286</v>
      </c>
      <c r="T165" s="23">
        <f t="shared" si="80"/>
        <v>364.09282031991381</v>
      </c>
      <c r="U165" s="23">
        <f t="shared" si="80"/>
        <v>394.95650452560938</v>
      </c>
      <c r="V165" s="23">
        <f t="shared" si="80"/>
        <v>428.02150829309323</v>
      </c>
      <c r="W165" s="23">
        <f t="shared" si="80"/>
        <v>463.14185752741997</v>
      </c>
      <c r="X165" s="23">
        <f t="shared" si="80"/>
        <v>500.13816780145743</v>
      </c>
      <c r="Y165" s="23">
        <f t="shared" si="80"/>
        <v>539.46778756616447</v>
      </c>
      <c r="Z165" s="23">
        <f t="shared" si="80"/>
        <v>580.68263301738386</v>
      </c>
      <c r="AA165" s="23">
        <f t="shared" si="80"/>
        <v>624.0666548017424</v>
      </c>
      <c r="AB165" s="23">
        <f t="shared" si="80"/>
        <v>669.50812599256415</v>
      </c>
      <c r="AC165" s="23">
        <f t="shared" si="80"/>
        <v>717.24464252965265</v>
      </c>
      <c r="AD165" s="23">
        <f t="shared" si="80"/>
        <v>766.32877471822223</v>
      </c>
      <c r="AE165" s="23">
        <f t="shared" si="80"/>
        <v>817.19542911493807</v>
      </c>
    </row>
    <row r="166" spans="1:31" x14ac:dyDescent="0.45">
      <c r="A166" s="4" t="s">
        <v>134</v>
      </c>
      <c r="B166" s="23">
        <f t="shared" si="67"/>
        <v>55.206941916198673</v>
      </c>
      <c r="C166" s="23">
        <f t="shared" ref="C166:AE166" si="81">B166 + C$92 * C113</f>
        <v>55.206941916198673</v>
      </c>
      <c r="D166" s="23">
        <f t="shared" si="81"/>
        <v>55.206941916198673</v>
      </c>
      <c r="E166" s="23">
        <f t="shared" si="81"/>
        <v>55.206941916198673</v>
      </c>
      <c r="F166" s="23">
        <f t="shared" si="81"/>
        <v>55.206941916198673</v>
      </c>
      <c r="G166" s="23">
        <f t="shared" si="81"/>
        <v>60.285053554606534</v>
      </c>
      <c r="H166" s="23">
        <f t="shared" si="81"/>
        <v>66.031480992336895</v>
      </c>
      <c r="I166" s="23">
        <f t="shared" si="81"/>
        <v>72.260787644947357</v>
      </c>
      <c r="J166" s="23">
        <f t="shared" si="81"/>
        <v>78.513444912490911</v>
      </c>
      <c r="K166" s="23">
        <f t="shared" si="81"/>
        <v>85.376966778946425</v>
      </c>
      <c r="L166" s="23">
        <f t="shared" si="81"/>
        <v>93.083695104745885</v>
      </c>
      <c r="M166" s="23">
        <f t="shared" si="81"/>
        <v>101.25797554685714</v>
      </c>
      <c r="N166" s="23">
        <f t="shared" si="81"/>
        <v>110.24523187405912</v>
      </c>
      <c r="O166" s="23">
        <f t="shared" si="81"/>
        <v>120.28463865542784</v>
      </c>
      <c r="P166" s="23">
        <f t="shared" si="81"/>
        <v>131.55054945441157</v>
      </c>
      <c r="Q166" s="23">
        <f t="shared" si="81"/>
        <v>144.06636350145675</v>
      </c>
      <c r="R166" s="23">
        <f t="shared" si="81"/>
        <v>158.21008052131052</v>
      </c>
      <c r="S166" s="23">
        <f t="shared" si="81"/>
        <v>173.94404089654103</v>
      </c>
      <c r="T166" s="23">
        <f t="shared" si="81"/>
        <v>191.44841791887217</v>
      </c>
      <c r="U166" s="23">
        <f t="shared" si="81"/>
        <v>210.72635010258617</v>
      </c>
      <c r="V166" s="23">
        <f t="shared" si="81"/>
        <v>232.02512446208303</v>
      </c>
      <c r="W166" s="23">
        <f t="shared" si="81"/>
        <v>255.42074998596166</v>
      </c>
      <c r="X166" s="23">
        <f t="shared" si="81"/>
        <v>280.97980075655443</v>
      </c>
      <c r="Y166" s="23">
        <f t="shared" si="81"/>
        <v>309.23702402685205</v>
      </c>
      <c r="Z166" s="23">
        <f t="shared" si="81"/>
        <v>340.13898548470303</v>
      </c>
      <c r="AA166" s="23">
        <f t="shared" si="81"/>
        <v>374.19367911896165</v>
      </c>
      <c r="AB166" s="23">
        <f t="shared" si="81"/>
        <v>411.67764606753673</v>
      </c>
      <c r="AC166" s="23">
        <f t="shared" si="81"/>
        <v>453.22036054537932</v>
      </c>
      <c r="AD166" s="23">
        <f t="shared" si="81"/>
        <v>498.49032494209945</v>
      </c>
      <c r="AE166" s="23">
        <f t="shared" si="81"/>
        <v>548.39878015003342</v>
      </c>
    </row>
    <row r="167" spans="1:31" x14ac:dyDescent="0.45">
      <c r="A167" s="4" t="s">
        <v>137</v>
      </c>
      <c r="B167" s="23">
        <f t="shared" si="67"/>
        <v>49.896537266805197</v>
      </c>
      <c r="C167" s="23">
        <f t="shared" ref="C167:AE167" si="82">B167 + C$92 * C114</f>
        <v>49.896537266805197</v>
      </c>
      <c r="D167" s="23">
        <f t="shared" si="82"/>
        <v>49.896537266805197</v>
      </c>
      <c r="E167" s="23">
        <f t="shared" si="82"/>
        <v>49.896537266805197</v>
      </c>
      <c r="F167" s="23">
        <f t="shared" si="82"/>
        <v>49.896537266805197</v>
      </c>
      <c r="G167" s="23">
        <f t="shared" si="82"/>
        <v>54.538459727106392</v>
      </c>
      <c r="H167" s="23">
        <f t="shared" si="82"/>
        <v>59.801854906678393</v>
      </c>
      <c r="I167" s="23">
        <f t="shared" si="82"/>
        <v>65.520521990164568</v>
      </c>
      <c r="J167" s="23">
        <f t="shared" si="82"/>
        <v>71.27481125364892</v>
      </c>
      <c r="K167" s="23">
        <f t="shared" si="82"/>
        <v>77.607021391142382</v>
      </c>
      <c r="L167" s="23">
        <f t="shared" si="82"/>
        <v>84.736644509956989</v>
      </c>
      <c r="M167" s="23">
        <f t="shared" si="82"/>
        <v>92.322086487860233</v>
      </c>
      <c r="N167" s="23">
        <f t="shared" si="82"/>
        <v>100.68925418011753</v>
      </c>
      <c r="O167" s="23">
        <f t="shared" si="82"/>
        <v>110.06969266619929</v>
      </c>
      <c r="P167" s="23">
        <f t="shared" si="82"/>
        <v>120.63860780544505</v>
      </c>
      <c r="Q167" s="23">
        <f t="shared" si="82"/>
        <v>132.43335664647282</v>
      </c>
      <c r="R167" s="23">
        <f t="shared" si="82"/>
        <v>145.82955529697659</v>
      </c>
      <c r="S167" s="23">
        <f t="shared" si="82"/>
        <v>160.81721875573763</v>
      </c>
      <c r="T167" s="23">
        <f t="shared" si="82"/>
        <v>177.59782271324889</v>
      </c>
      <c r="U167" s="23">
        <f t="shared" si="82"/>
        <v>196.21049079052821</v>
      </c>
      <c r="V167" s="23">
        <f t="shared" si="82"/>
        <v>216.93662623400328</v>
      </c>
      <c r="W167" s="23">
        <f t="shared" si="82"/>
        <v>239.90290141552273</v>
      </c>
      <c r="X167" s="23">
        <f t="shared" si="82"/>
        <v>265.23610640708773</v>
      </c>
      <c r="Y167" s="23">
        <f t="shared" si="82"/>
        <v>293.5423292251906</v>
      </c>
      <c r="Z167" s="23">
        <f t="shared" si="82"/>
        <v>324.86553227407057</v>
      </c>
      <c r="AA167" s="23">
        <f t="shared" si="82"/>
        <v>359.83665196113515</v>
      </c>
      <c r="AB167" s="23">
        <f t="shared" si="82"/>
        <v>398.89018246957505</v>
      </c>
      <c r="AC167" s="23">
        <f t="shared" si="82"/>
        <v>442.87378353131106</v>
      </c>
      <c r="AD167" s="23">
        <f t="shared" si="82"/>
        <v>491.67430811707698</v>
      </c>
      <c r="AE167" s="23">
        <f t="shared" si="82"/>
        <v>546.55443668981843</v>
      </c>
    </row>
    <row r="168" spans="1:31" x14ac:dyDescent="0.45">
      <c r="A168" s="4" t="s">
        <v>140</v>
      </c>
      <c r="B168" s="23">
        <f t="shared" si="67"/>
        <v>156.62634292496421</v>
      </c>
      <c r="C168" s="23">
        <f t="shared" ref="C168:AE168" si="83">B168 + C$92 * C115</f>
        <v>156.62634292496421</v>
      </c>
      <c r="D168" s="23">
        <f t="shared" si="83"/>
        <v>156.62634292496421</v>
      </c>
      <c r="E168" s="23">
        <f t="shared" si="83"/>
        <v>156.62634292496421</v>
      </c>
      <c r="F168" s="23">
        <f t="shared" si="83"/>
        <v>156.62634292496421</v>
      </c>
      <c r="G168" s="23">
        <f t="shared" si="83"/>
        <v>170.92653573667658</v>
      </c>
      <c r="H168" s="23">
        <f t="shared" si="83"/>
        <v>187.08757662818968</v>
      </c>
      <c r="I168" s="23">
        <f t="shared" si="83"/>
        <v>204.58077196813011</v>
      </c>
      <c r="J168" s="23">
        <f t="shared" si="83"/>
        <v>222.11142365352424</v>
      </c>
      <c r="K168" s="23">
        <f t="shared" si="83"/>
        <v>241.32374319800167</v>
      </c>
      <c r="L168" s="23">
        <f t="shared" si="83"/>
        <v>262.85821750674319</v>
      </c>
      <c r="M168" s="23">
        <f t="shared" si="83"/>
        <v>285.65387488245835</v>
      </c>
      <c r="N168" s="23">
        <f t="shared" si="83"/>
        <v>310.66396507484887</v>
      </c>
      <c r="O168" s="23">
        <f t="shared" si="83"/>
        <v>338.53747135477846</v>
      </c>
      <c r="P168" s="23">
        <f t="shared" si="83"/>
        <v>369.73565054781079</v>
      </c>
      <c r="Q168" s="23">
        <f t="shared" si="83"/>
        <v>404.29507142345261</v>
      </c>
      <c r="R168" s="23">
        <f t="shared" si="83"/>
        <v>443.2244596791781</v>
      </c>
      <c r="S168" s="23">
        <f t="shared" si="83"/>
        <v>486.37440489791265</v>
      </c>
      <c r="T168" s="23">
        <f t="shared" si="83"/>
        <v>534.18698586664959</v>
      </c>
      <c r="U168" s="23">
        <f t="shared" si="83"/>
        <v>586.60913837929991</v>
      </c>
      <c r="V168" s="23">
        <f t="shared" si="83"/>
        <v>644.24233106400766</v>
      </c>
      <c r="W168" s="23">
        <f t="shared" si="83"/>
        <v>707.20663950903611</v>
      </c>
      <c r="X168" s="23">
        <f t="shared" si="83"/>
        <v>775.58453876111685</v>
      </c>
      <c r="Y168" s="23">
        <f t="shared" si="83"/>
        <v>850.69041081353737</v>
      </c>
      <c r="Z168" s="23">
        <f t="shared" si="83"/>
        <v>932.23752277629194</v>
      </c>
      <c r="AA168" s="23">
        <f t="shared" si="83"/>
        <v>1021.4011473575639</v>
      </c>
      <c r="AB168" s="23">
        <f t="shared" si="83"/>
        <v>1118.6982700275792</v>
      </c>
      <c r="AC168" s="23">
        <f t="shared" si="83"/>
        <v>1225.5099073703573</v>
      </c>
      <c r="AD168" s="23">
        <f t="shared" si="83"/>
        <v>1340.6855892772694</v>
      </c>
      <c r="AE168" s="23">
        <f t="shared" si="83"/>
        <v>1466.214616873664</v>
      </c>
    </row>
    <row r="169" spans="1:31" x14ac:dyDescent="0.45">
      <c r="A169" s="4" t="s">
        <v>143</v>
      </c>
      <c r="B169" s="23">
        <f t="shared" si="67"/>
        <v>100.102</v>
      </c>
      <c r="C169" s="23">
        <f t="shared" ref="C169:AE169" si="84">B169 + C$92 * C116</f>
        <v>100.102</v>
      </c>
      <c r="D169" s="23">
        <f t="shared" si="84"/>
        <v>100.102</v>
      </c>
      <c r="E169" s="23">
        <f t="shared" si="84"/>
        <v>100.102</v>
      </c>
      <c r="F169" s="23">
        <f t="shared" si="84"/>
        <v>100.102</v>
      </c>
      <c r="G169" s="23">
        <f t="shared" si="84"/>
        <v>105.61543589874</v>
      </c>
      <c r="H169" s="23">
        <f t="shared" si="84"/>
        <v>111.42060347188702</v>
      </c>
      <c r="I169" s="23">
        <f t="shared" si="84"/>
        <v>117.23644275901826</v>
      </c>
      <c r="J169" s="23">
        <f t="shared" si="84"/>
        <v>122.61203219409684</v>
      </c>
      <c r="K169" s="23">
        <f t="shared" si="84"/>
        <v>128.06014712363935</v>
      </c>
      <c r="L169" s="23">
        <f t="shared" si="84"/>
        <v>133.68235077494185</v>
      </c>
      <c r="M169" s="23">
        <f t="shared" si="84"/>
        <v>139.12631735728465</v>
      </c>
      <c r="N169" s="23">
        <f t="shared" si="84"/>
        <v>144.58183620593138</v>
      </c>
      <c r="O169" s="23">
        <f t="shared" si="84"/>
        <v>150.10924888919385</v>
      </c>
      <c r="P169" s="23">
        <f t="shared" si="84"/>
        <v>155.69816938393711</v>
      </c>
      <c r="Q169" s="23">
        <f t="shared" si="84"/>
        <v>161.25263210812759</v>
      </c>
      <c r="R169" s="23">
        <f t="shared" si="84"/>
        <v>166.83348120796268</v>
      </c>
      <c r="S169" s="23">
        <f t="shared" si="84"/>
        <v>172.30797874619972</v>
      </c>
      <c r="T169" s="23">
        <f t="shared" si="84"/>
        <v>177.64501299929481</v>
      </c>
      <c r="U169" s="23">
        <f t="shared" si="84"/>
        <v>182.76379041715049</v>
      </c>
      <c r="V169" s="23">
        <f t="shared" si="84"/>
        <v>187.66602931089818</v>
      </c>
      <c r="W169" s="23">
        <f t="shared" si="84"/>
        <v>192.31069131794638</v>
      </c>
      <c r="X169" s="23">
        <f t="shared" si="84"/>
        <v>196.6702719997036</v>
      </c>
      <c r="Y169" s="23">
        <f t="shared" si="84"/>
        <v>200.79935712589472</v>
      </c>
      <c r="Z169" s="23">
        <f t="shared" si="84"/>
        <v>204.64989127659206</v>
      </c>
      <c r="AA169" s="23">
        <f t="shared" si="84"/>
        <v>208.25870848250156</v>
      </c>
      <c r="AB169" s="23">
        <f t="shared" si="84"/>
        <v>211.62409701272207</v>
      </c>
      <c r="AC169" s="23">
        <f t="shared" si="84"/>
        <v>214.77329268213882</v>
      </c>
      <c r="AD169" s="23">
        <f t="shared" si="84"/>
        <v>217.65791839237014</v>
      </c>
      <c r="AE169" s="23">
        <f t="shared" si="84"/>
        <v>220.32773330610107</v>
      </c>
    </row>
    <row r="170" spans="1:31" x14ac:dyDescent="0.45">
      <c r="A170" s="4" t="s">
        <v>146</v>
      </c>
      <c r="B170" s="23">
        <f t="shared" si="67"/>
        <v>838.74299999999994</v>
      </c>
      <c r="C170" s="23">
        <f t="shared" ref="C170:AE170" si="85">B170 + C$92 * C117</f>
        <v>838.74299999999994</v>
      </c>
      <c r="D170" s="23">
        <f t="shared" si="85"/>
        <v>838.74299999999994</v>
      </c>
      <c r="E170" s="23">
        <f t="shared" si="85"/>
        <v>838.74299999999994</v>
      </c>
      <c r="F170" s="23">
        <f t="shared" si="85"/>
        <v>838.74299999999994</v>
      </c>
      <c r="G170" s="23">
        <f t="shared" si="85"/>
        <v>900.90264423064946</v>
      </c>
      <c r="H170" s="23">
        <f t="shared" si="85"/>
        <v>968.85202009236832</v>
      </c>
      <c r="I170" s="23">
        <f t="shared" si="85"/>
        <v>1039.7301707821464</v>
      </c>
      <c r="J170" s="23">
        <f t="shared" si="85"/>
        <v>1108.0147062124965</v>
      </c>
      <c r="K170" s="23">
        <f t="shared" si="85"/>
        <v>1179.9939852519246</v>
      </c>
      <c r="L170" s="23">
        <f t="shared" si="85"/>
        <v>1257.3636522647032</v>
      </c>
      <c r="M170" s="23">
        <f t="shared" si="85"/>
        <v>1335.5795728694477</v>
      </c>
      <c r="N170" s="23">
        <f t="shared" si="85"/>
        <v>1417.39072266015</v>
      </c>
      <c r="O170" s="23">
        <f t="shared" si="85"/>
        <v>1504.0104753741152</v>
      </c>
      <c r="P170" s="23">
        <f t="shared" si="85"/>
        <v>1595.6983487831062</v>
      </c>
      <c r="Q170" s="23">
        <f t="shared" si="85"/>
        <v>1691.2638011692814</v>
      </c>
      <c r="R170" s="23">
        <f t="shared" si="85"/>
        <v>1792.0751999896306</v>
      </c>
      <c r="S170" s="23">
        <f t="shared" si="85"/>
        <v>1896.0792876924161</v>
      </c>
      <c r="T170" s="23">
        <f t="shared" si="85"/>
        <v>2002.7789537096269</v>
      </c>
      <c r="U170" s="23">
        <f t="shared" si="85"/>
        <v>2110.5055929428595</v>
      </c>
      <c r="V170" s="23">
        <f t="shared" si="85"/>
        <v>2219.0539380253226</v>
      </c>
      <c r="W170" s="23">
        <f t="shared" si="85"/>
        <v>2327.1973682073176</v>
      </c>
      <c r="X170" s="23">
        <f t="shared" si="85"/>
        <v>2433.812285975454</v>
      </c>
      <c r="Y170" s="23">
        <f t="shared" si="85"/>
        <v>2539.7049057416157</v>
      </c>
      <c r="Z170" s="23">
        <f t="shared" si="85"/>
        <v>2643.1420810563</v>
      </c>
      <c r="AA170" s="23">
        <f t="shared" si="85"/>
        <v>2744.5008863701651</v>
      </c>
      <c r="AB170" s="23">
        <f t="shared" si="85"/>
        <v>2843.1703676325465</v>
      </c>
      <c r="AC170" s="23">
        <f t="shared" si="85"/>
        <v>2939.3823975253877</v>
      </c>
      <c r="AD170" s="23">
        <f t="shared" si="85"/>
        <v>3031.0709280761407</v>
      </c>
      <c r="AE170" s="23">
        <f t="shared" si="85"/>
        <v>3119.1493104687124</v>
      </c>
    </row>
    <row r="171" spans="1:31" x14ac:dyDescent="0.45">
      <c r="A171" s="4" t="s">
        <v>149</v>
      </c>
      <c r="B171" s="23">
        <f t="shared" si="67"/>
        <v>1249.0307009670946</v>
      </c>
      <c r="C171" s="23">
        <f t="shared" ref="C171:AE171" si="86">B171 + C$92 * C118</f>
        <v>1249.0307009670946</v>
      </c>
      <c r="D171" s="23">
        <f t="shared" si="86"/>
        <v>1249.0307009670946</v>
      </c>
      <c r="E171" s="23">
        <f t="shared" si="86"/>
        <v>1249.0307009670946</v>
      </c>
      <c r="F171" s="23">
        <f t="shared" si="86"/>
        <v>1249.0307009670946</v>
      </c>
      <c r="G171" s="23">
        <f t="shared" si="86"/>
        <v>1304.5560353961837</v>
      </c>
      <c r="H171" s="23">
        <f t="shared" si="86"/>
        <v>1361.7906918084402</v>
      </c>
      <c r="I171" s="23">
        <f t="shared" si="86"/>
        <v>1417.8699546484897</v>
      </c>
      <c r="J171" s="23">
        <f t="shared" si="86"/>
        <v>1468.5696026226253</v>
      </c>
      <c r="K171" s="23">
        <f t="shared" si="86"/>
        <v>1518.9200985844884</v>
      </c>
      <c r="L171" s="23">
        <f t="shared" si="86"/>
        <v>1569.8270633967797</v>
      </c>
      <c r="M171" s="23">
        <f t="shared" si="86"/>
        <v>1618.0959460049592</v>
      </c>
      <c r="N171" s="23">
        <f t="shared" si="86"/>
        <v>1665.4999800450969</v>
      </c>
      <c r="O171" s="23">
        <f t="shared" si="86"/>
        <v>1712.5717475410393</v>
      </c>
      <c r="P171" s="23">
        <f t="shared" si="86"/>
        <v>1759.2116852484655</v>
      </c>
      <c r="Q171" s="23">
        <f t="shared" si="86"/>
        <v>1804.6278943553939</v>
      </c>
      <c r="R171" s="23">
        <f t="shared" si="86"/>
        <v>1849.3485556439673</v>
      </c>
      <c r="S171" s="23">
        <f t="shared" si="86"/>
        <v>1892.3407118460113</v>
      </c>
      <c r="T171" s="23">
        <f t="shared" si="86"/>
        <v>1933.4357948502534</v>
      </c>
      <c r="U171" s="23">
        <f t="shared" si="86"/>
        <v>1972.1039297992475</v>
      </c>
      <c r="V171" s="23">
        <f t="shared" si="86"/>
        <v>2008.4664950505517</v>
      </c>
      <c r="W171" s="23">
        <f t="shared" si="86"/>
        <v>2042.3239069280185</v>
      </c>
      <c r="X171" s="23">
        <f t="shared" si="86"/>
        <v>2073.5854185220851</v>
      </c>
      <c r="Y171" s="23">
        <f t="shared" si="86"/>
        <v>2102.7428119778574</v>
      </c>
      <c r="Z171" s="23">
        <f t="shared" si="86"/>
        <v>2129.5416851518726</v>
      </c>
      <c r="AA171" s="23">
        <f t="shared" si="86"/>
        <v>2154.3218499683694</v>
      </c>
      <c r="AB171" s="23">
        <f t="shared" si="86"/>
        <v>2177.1409305262746</v>
      </c>
      <c r="AC171" s="23">
        <f t="shared" si="86"/>
        <v>2198.2449453464924</v>
      </c>
      <c r="AD171" s="23">
        <f t="shared" si="86"/>
        <v>2217.3650137596978</v>
      </c>
      <c r="AE171" s="23">
        <f t="shared" si="86"/>
        <v>2234.8845550604451</v>
      </c>
    </row>
    <row r="172" spans="1:31" x14ac:dyDescent="0.45">
      <c r="A172" s="4" t="s">
        <v>151</v>
      </c>
      <c r="B172" s="23">
        <f t="shared" si="67"/>
        <v>124.35324316189902</v>
      </c>
      <c r="C172" s="23">
        <f t="shared" ref="C172:AE172" si="87">B172 + C$92 * C119</f>
        <v>124.35324316189902</v>
      </c>
      <c r="D172" s="23">
        <f t="shared" si="87"/>
        <v>124.35324316189902</v>
      </c>
      <c r="E172" s="23">
        <f t="shared" si="87"/>
        <v>124.35324316189902</v>
      </c>
      <c r="F172" s="23">
        <f t="shared" si="87"/>
        <v>124.35324316189902</v>
      </c>
      <c r="G172" s="23">
        <f t="shared" si="87"/>
        <v>135.87811870918421</v>
      </c>
      <c r="H172" s="23">
        <f t="shared" si="87"/>
        <v>148.93715079237887</v>
      </c>
      <c r="I172" s="23">
        <f t="shared" si="87"/>
        <v>163.11491430710646</v>
      </c>
      <c r="J172" s="23">
        <f t="shared" si="87"/>
        <v>177.3691419522643</v>
      </c>
      <c r="K172" s="23">
        <f t="shared" si="87"/>
        <v>193.04181241147518</v>
      </c>
      <c r="L172" s="23">
        <f t="shared" si="87"/>
        <v>210.67186415347197</v>
      </c>
      <c r="M172" s="23">
        <f t="shared" si="87"/>
        <v>229.40961383763059</v>
      </c>
      <c r="N172" s="23">
        <f t="shared" si="87"/>
        <v>250.0555868392739</v>
      </c>
      <c r="O172" s="23">
        <f t="shared" si="87"/>
        <v>273.17364130723746</v>
      </c>
      <c r="P172" s="23">
        <f t="shared" si="87"/>
        <v>299.18520953916578</v>
      </c>
      <c r="Q172" s="23">
        <f t="shared" si="87"/>
        <v>328.1692373338945</v>
      </c>
      <c r="R172" s="23">
        <f t="shared" si="87"/>
        <v>361.03237197608291</v>
      </c>
      <c r="S172" s="23">
        <f t="shared" si="87"/>
        <v>397.7284155948231</v>
      </c>
      <c r="T172" s="23">
        <f t="shared" si="87"/>
        <v>438.72537191342894</v>
      </c>
      <c r="U172" s="23">
        <f t="shared" si="87"/>
        <v>484.08815734848326</v>
      </c>
      <c r="V172" s="23">
        <f t="shared" si="87"/>
        <v>534.46628780119067</v>
      </c>
      <c r="W172" s="23">
        <f t="shared" si="87"/>
        <v>590.12269479056886</v>
      </c>
      <c r="X172" s="23">
        <f t="shared" si="87"/>
        <v>651.31203874567962</v>
      </c>
      <c r="Y172" s="23">
        <f t="shared" si="87"/>
        <v>719.43299064805706</v>
      </c>
      <c r="Z172" s="23">
        <f t="shared" si="87"/>
        <v>794.50762473308896</v>
      </c>
      <c r="AA172" s="23">
        <f t="shared" si="87"/>
        <v>877.94809273539249</v>
      </c>
      <c r="AB172" s="23">
        <f t="shared" si="87"/>
        <v>970.66115880622601</v>
      </c>
      <c r="AC172" s="23">
        <f t="shared" si="87"/>
        <v>1074.4931739714784</v>
      </c>
      <c r="AD172" s="23">
        <f t="shared" si="87"/>
        <v>1188.9704768858383</v>
      </c>
      <c r="AE172" s="23">
        <f t="shared" si="87"/>
        <v>1316.8098346220986</v>
      </c>
    </row>
    <row r="173" spans="1:31" x14ac:dyDescent="0.45">
      <c r="A173" s="4" t="s">
        <v>154</v>
      </c>
      <c r="B173" s="23">
        <f t="shared" si="67"/>
        <v>124.72394359192756</v>
      </c>
      <c r="C173" s="23">
        <f t="shared" ref="C173:AE173" si="88">B173 + C$92 * C120</f>
        <v>124.72394359192756</v>
      </c>
      <c r="D173" s="23">
        <f t="shared" si="88"/>
        <v>124.72394359192756</v>
      </c>
      <c r="E173" s="23">
        <f t="shared" si="88"/>
        <v>124.72394359192756</v>
      </c>
      <c r="F173" s="23">
        <f t="shared" si="88"/>
        <v>124.72394359192756</v>
      </c>
      <c r="G173" s="23">
        <f t="shared" si="88"/>
        <v>136.09184490293234</v>
      </c>
      <c r="H173" s="23">
        <f t="shared" si="88"/>
        <v>148.9351555075875</v>
      </c>
      <c r="I173" s="23">
        <f t="shared" si="88"/>
        <v>162.83241611394223</v>
      </c>
      <c r="J173" s="23">
        <f t="shared" si="88"/>
        <v>176.75430701454886</v>
      </c>
      <c r="K173" s="23">
        <f t="shared" si="88"/>
        <v>192.00603871268285</v>
      </c>
      <c r="L173" s="23">
        <f t="shared" si="88"/>
        <v>209.09428111914593</v>
      </c>
      <c r="M173" s="23">
        <f t="shared" si="88"/>
        <v>227.17509009047839</v>
      </c>
      <c r="N173" s="23">
        <f t="shared" si="88"/>
        <v>247.0027630486386</v>
      </c>
      <c r="O173" s="23">
        <f t="shared" si="88"/>
        <v>269.08883556141677</v>
      </c>
      <c r="P173" s="23">
        <f t="shared" si="88"/>
        <v>293.79471675420126</v>
      </c>
      <c r="Q173" s="23">
        <f t="shared" si="88"/>
        <v>321.14434109977958</v>
      </c>
      <c r="R173" s="23">
        <f t="shared" si="88"/>
        <v>351.92978420981581</v>
      </c>
      <c r="S173" s="23">
        <f t="shared" si="88"/>
        <v>386.02480891361097</v>
      </c>
      <c r="T173" s="23">
        <f t="shared" si="88"/>
        <v>423.76959379745597</v>
      </c>
      <c r="U173" s="23">
        <f t="shared" si="88"/>
        <v>465.11150149721107</v>
      </c>
      <c r="V173" s="23">
        <f t="shared" si="88"/>
        <v>510.51259162167162</v>
      </c>
      <c r="W173" s="23">
        <f t="shared" si="88"/>
        <v>560.05274493841227</v>
      </c>
      <c r="X173" s="23">
        <f t="shared" si="88"/>
        <v>613.78039789491481</v>
      </c>
      <c r="Y173" s="23">
        <f t="shared" si="88"/>
        <v>672.70870378856171</v>
      </c>
      <c r="Z173" s="23">
        <f t="shared" si="88"/>
        <v>736.58843730927833</v>
      </c>
      <c r="AA173" s="23">
        <f t="shared" si="88"/>
        <v>806.31289214232731</v>
      </c>
      <c r="AB173" s="23">
        <f t="shared" si="88"/>
        <v>882.2523528776187</v>
      </c>
      <c r="AC173" s="23">
        <f t="shared" si="88"/>
        <v>965.44363974249177</v>
      </c>
      <c r="AD173" s="23">
        <f t="shared" si="88"/>
        <v>1054.9429870891597</v>
      </c>
      <c r="AE173" s="23">
        <f t="shared" si="88"/>
        <v>1152.2446659696566</v>
      </c>
    </row>
    <row r="174" spans="1:31" x14ac:dyDescent="0.45">
      <c r="A174" s="4" t="s">
        <v>157</v>
      </c>
      <c r="B174" s="23">
        <f t="shared" si="67"/>
        <v>10.356673120216389</v>
      </c>
      <c r="C174" s="23">
        <f t="shared" ref="C174:AE174" si="89">B174 + C$92 * C121</f>
        <v>10.356673120216389</v>
      </c>
      <c r="D174" s="23">
        <f t="shared" si="89"/>
        <v>10.356673120216389</v>
      </c>
      <c r="E174" s="23">
        <f t="shared" si="89"/>
        <v>10.356673120216389</v>
      </c>
      <c r="F174" s="23">
        <f t="shared" si="89"/>
        <v>10.356673120216389</v>
      </c>
      <c r="G174" s="23">
        <f t="shared" si="89"/>
        <v>11.330053311421889</v>
      </c>
      <c r="H174" s="23">
        <f t="shared" si="89"/>
        <v>12.435772625392243</v>
      </c>
      <c r="I174" s="23">
        <f t="shared" si="89"/>
        <v>13.639626945936641</v>
      </c>
      <c r="J174" s="23">
        <f t="shared" si="89"/>
        <v>14.853715571234266</v>
      </c>
      <c r="K174" s="23">
        <f t="shared" si="89"/>
        <v>16.192788682025046</v>
      </c>
      <c r="L174" s="23">
        <f t="shared" si="89"/>
        <v>17.704281778255805</v>
      </c>
      <c r="M174" s="23">
        <f t="shared" si="89"/>
        <v>19.316963105391768</v>
      </c>
      <c r="N174" s="23">
        <f t="shared" si="89"/>
        <v>21.10121481674727</v>
      </c>
      <c r="O174" s="23">
        <f t="shared" si="89"/>
        <v>23.108215438185869</v>
      </c>
      <c r="P174" s="23">
        <f t="shared" si="89"/>
        <v>25.377965006833008</v>
      </c>
      <c r="Q174" s="23">
        <f t="shared" si="89"/>
        <v>27.921669362625664</v>
      </c>
      <c r="R174" s="23">
        <f t="shared" si="89"/>
        <v>30.824391995530586</v>
      </c>
      <c r="S174" s="23">
        <f t="shared" si="89"/>
        <v>34.089402324547102</v>
      </c>
      <c r="T174" s="23">
        <f t="shared" si="89"/>
        <v>37.767027086944154</v>
      </c>
      <c r="U174" s="23">
        <f t="shared" si="89"/>
        <v>41.873773112118684</v>
      </c>
      <c r="V174" s="23">
        <f t="shared" si="89"/>
        <v>46.481307965931208</v>
      </c>
      <c r="W174" s="23">
        <f t="shared" si="89"/>
        <v>51.6298772449301</v>
      </c>
      <c r="X174" s="23">
        <f t="shared" si="89"/>
        <v>57.362388172889368</v>
      </c>
      <c r="Y174" s="23">
        <f t="shared" si="89"/>
        <v>63.834383874815373</v>
      </c>
      <c r="Z174" s="23">
        <f t="shared" si="89"/>
        <v>71.080076630464788</v>
      </c>
      <c r="AA174" s="23">
        <f t="shared" si="89"/>
        <v>79.275234958416192</v>
      </c>
      <c r="AB174" s="23">
        <f t="shared" si="89"/>
        <v>88.561541881941764</v>
      </c>
      <c r="AC174" s="23">
        <f t="shared" si="89"/>
        <v>99.193303649554025</v>
      </c>
      <c r="AD174" s="23">
        <f t="shared" si="89"/>
        <v>111.21157955087432</v>
      </c>
      <c r="AE174" s="23">
        <f t="shared" si="89"/>
        <v>125.01293799113778</v>
      </c>
    </row>
    <row r="175" spans="1:31" x14ac:dyDescent="0.45">
      <c r="A175" s="4" t="s">
        <v>160</v>
      </c>
      <c r="B175" s="23">
        <f t="shared" si="67"/>
        <v>213.93722179042751</v>
      </c>
      <c r="C175" s="23">
        <f t="shared" ref="C175:AE175" si="90">B175 + C$92 * C122</f>
        <v>213.93722179042751</v>
      </c>
      <c r="D175" s="23">
        <f t="shared" si="90"/>
        <v>213.93722179042751</v>
      </c>
      <c r="E175" s="23">
        <f t="shared" si="90"/>
        <v>213.93722179042751</v>
      </c>
      <c r="F175" s="23">
        <f t="shared" si="90"/>
        <v>213.93722179042751</v>
      </c>
      <c r="G175" s="23">
        <f t="shared" si="90"/>
        <v>233.07486484954171</v>
      </c>
      <c r="H175" s="23">
        <f t="shared" si="90"/>
        <v>254.62623783666356</v>
      </c>
      <c r="I175" s="23">
        <f t="shared" si="90"/>
        <v>277.86097044782042</v>
      </c>
      <c r="J175" s="23">
        <f t="shared" si="90"/>
        <v>301.0449521277157</v>
      </c>
      <c r="K175" s="23">
        <f t="shared" si="90"/>
        <v>326.34282261055517</v>
      </c>
      <c r="L175" s="23">
        <f t="shared" si="90"/>
        <v>354.5640246407894</v>
      </c>
      <c r="M175" s="23">
        <f t="shared" si="90"/>
        <v>384.27981979878274</v>
      </c>
      <c r="N175" s="23">
        <f t="shared" si="90"/>
        <v>416.69970067671306</v>
      </c>
      <c r="O175" s="23">
        <f t="shared" si="90"/>
        <v>452.6098931470874</v>
      </c>
      <c r="P175" s="23">
        <f t="shared" si="90"/>
        <v>492.52968935785077</v>
      </c>
      <c r="Q175" s="23">
        <f t="shared" si="90"/>
        <v>536.41459316694682</v>
      </c>
      <c r="R175" s="23">
        <f t="shared" si="90"/>
        <v>585.43423915716733</v>
      </c>
      <c r="S175" s="23">
        <f t="shared" si="90"/>
        <v>639.25747572322359</v>
      </c>
      <c r="T175" s="23">
        <f t="shared" si="90"/>
        <v>698.27746982597125</v>
      </c>
      <c r="U175" s="23">
        <f t="shared" si="90"/>
        <v>762.24615548973077</v>
      </c>
      <c r="V175" s="23">
        <f t="shared" si="90"/>
        <v>831.69379965707185</v>
      </c>
      <c r="W175" s="23">
        <f t="shared" si="90"/>
        <v>906.52648010948644</v>
      </c>
      <c r="X175" s="23">
        <f t="shared" si="90"/>
        <v>986.58303369185603</v>
      </c>
      <c r="Y175" s="23">
        <f t="shared" si="90"/>
        <v>1073.1014588848925</v>
      </c>
      <c r="Z175" s="23">
        <f t="shared" si="90"/>
        <v>1165.3885806017465</v>
      </c>
      <c r="AA175" s="23">
        <f t="shared" si="90"/>
        <v>1264.3802264577996</v>
      </c>
      <c r="AB175" s="23">
        <f t="shared" si="90"/>
        <v>1370.1743652115106</v>
      </c>
      <c r="AC175" s="23">
        <f t="shared" si="90"/>
        <v>1483.7179659979124</v>
      </c>
      <c r="AD175" s="23">
        <f t="shared" si="90"/>
        <v>1603.1703618671092</v>
      </c>
      <c r="AE175" s="23">
        <f t="shared" si="90"/>
        <v>1729.9654611637741</v>
      </c>
    </row>
    <row r="176" spans="1:31" x14ac:dyDescent="0.45">
      <c r="A176" s="4" t="s">
        <v>163</v>
      </c>
      <c r="B176" s="23">
        <f t="shared" si="67"/>
        <v>51.284109000000001</v>
      </c>
      <c r="C176" s="23">
        <f t="shared" ref="C176:AE176" si="91">B176 + C$92 * C123</f>
        <v>51.284109000000001</v>
      </c>
      <c r="D176" s="23">
        <f t="shared" si="91"/>
        <v>51.284109000000001</v>
      </c>
      <c r="E176" s="23">
        <f t="shared" si="91"/>
        <v>51.284109000000001</v>
      </c>
      <c r="F176" s="23">
        <f t="shared" si="91"/>
        <v>51.284109000000001</v>
      </c>
      <c r="G176" s="23">
        <f t="shared" si="91"/>
        <v>55.754722487107401</v>
      </c>
      <c r="H176" s="23">
        <f t="shared" si="91"/>
        <v>60.767132964526517</v>
      </c>
      <c r="I176" s="23">
        <f t="shared" si="91"/>
        <v>66.144470303800972</v>
      </c>
      <c r="J176" s="23">
        <f t="shared" si="91"/>
        <v>71.481634342157506</v>
      </c>
      <c r="K176" s="23">
        <f t="shared" si="91"/>
        <v>77.274603306589796</v>
      </c>
      <c r="L176" s="23">
        <f t="shared" si="91"/>
        <v>83.699735285350243</v>
      </c>
      <c r="M176" s="23">
        <f t="shared" si="91"/>
        <v>90.421769516649235</v>
      </c>
      <c r="N176" s="23">
        <f t="shared" si="91"/>
        <v>97.706048317369905</v>
      </c>
      <c r="O176" s="23">
        <f t="shared" si="91"/>
        <v>105.71535010965053</v>
      </c>
      <c r="P176" s="23">
        <f t="shared" si="91"/>
        <v>114.54681984544904</v>
      </c>
      <c r="Q176" s="23">
        <f t="shared" si="91"/>
        <v>124.16837995138884</v>
      </c>
      <c r="R176" s="23">
        <f t="shared" si="91"/>
        <v>134.81005647764485</v>
      </c>
      <c r="S176" s="23">
        <f t="shared" si="91"/>
        <v>146.3667708296822</v>
      </c>
      <c r="T176" s="23">
        <f t="shared" si="91"/>
        <v>158.88772465881826</v>
      </c>
      <c r="U176" s="23">
        <f t="shared" si="91"/>
        <v>172.28122864920164</v>
      </c>
      <c r="V176" s="23">
        <f t="shared" si="91"/>
        <v>186.6167797814856</v>
      </c>
      <c r="W176" s="23">
        <f t="shared" si="91"/>
        <v>201.82834603428299</v>
      </c>
      <c r="X176" s="23">
        <f t="shared" si="91"/>
        <v>217.83550344026324</v>
      </c>
      <c r="Y176" s="23">
        <f t="shared" si="91"/>
        <v>234.83318119400536</v>
      </c>
      <c r="Z176" s="23">
        <f t="shared" si="91"/>
        <v>252.62435474165332</v>
      </c>
      <c r="AA176" s="23">
        <f t="shared" si="91"/>
        <v>271.32834122782072</v>
      </c>
      <c r="AB176" s="23">
        <f t="shared" si="91"/>
        <v>290.89327442578031</v>
      </c>
      <c r="AC176" s="23">
        <f t="shared" si="91"/>
        <v>311.4175276221319</v>
      </c>
      <c r="AD176" s="23">
        <f t="shared" si="91"/>
        <v>332.48990685300271</v>
      </c>
      <c r="AE176" s="23">
        <f t="shared" si="91"/>
        <v>354.29403043424054</v>
      </c>
    </row>
    <row r="177" spans="1:31" x14ac:dyDescent="0.45">
      <c r="A177" s="4" t="s">
        <v>166</v>
      </c>
      <c r="B177" s="23">
        <f t="shared" si="67"/>
        <v>20.365454125834408</v>
      </c>
      <c r="C177" s="23">
        <f t="shared" ref="C177:AE177" si="92">B177 + C$92 * C124</f>
        <v>20.365454125834408</v>
      </c>
      <c r="D177" s="23">
        <f t="shared" si="92"/>
        <v>20.365454125834408</v>
      </c>
      <c r="E177" s="23">
        <f t="shared" si="92"/>
        <v>20.365454125834408</v>
      </c>
      <c r="F177" s="23">
        <f t="shared" si="92"/>
        <v>20.365454125834408</v>
      </c>
      <c r="G177" s="23">
        <f t="shared" si="92"/>
        <v>22.262429319639619</v>
      </c>
      <c r="H177" s="23">
        <f t="shared" si="92"/>
        <v>24.413853700006268</v>
      </c>
      <c r="I177" s="23">
        <f t="shared" si="92"/>
        <v>26.751958785886114</v>
      </c>
      <c r="J177" s="23">
        <f t="shared" si="92"/>
        <v>29.105270888676447</v>
      </c>
      <c r="K177" s="23">
        <f t="shared" si="92"/>
        <v>31.695647830956126</v>
      </c>
      <c r="L177" s="23">
        <f t="shared" si="92"/>
        <v>34.613115485337481</v>
      </c>
      <c r="M177" s="23">
        <f t="shared" si="92"/>
        <v>37.718165962356473</v>
      </c>
      <c r="N177" s="23">
        <f t="shared" si="92"/>
        <v>41.144457028956253</v>
      </c>
      <c r="O177" s="23">
        <f t="shared" si="92"/>
        <v>44.987216582012586</v>
      </c>
      <c r="P177" s="23">
        <f t="shared" si="92"/>
        <v>49.318790923430214</v>
      </c>
      <c r="Q177" s="23">
        <f t="shared" si="92"/>
        <v>54.155210393050396</v>
      </c>
      <c r="R177" s="23">
        <f t="shared" si="92"/>
        <v>59.65140675368162</v>
      </c>
      <c r="S177" s="23">
        <f t="shared" si="92"/>
        <v>65.804494942657797</v>
      </c>
      <c r="T177" s="23">
        <f t="shared" si="92"/>
        <v>72.69860970341567</v>
      </c>
      <c r="U177" s="23">
        <f t="shared" si="92"/>
        <v>80.351556514385209</v>
      </c>
      <c r="V177" s="23">
        <f t="shared" si="92"/>
        <v>88.881104900153062</v>
      </c>
      <c r="W177" s="23">
        <f t="shared" si="92"/>
        <v>98.341959172773656</v>
      </c>
      <c r="X177" s="23">
        <f t="shared" si="92"/>
        <v>108.78938686743163</v>
      </c>
      <c r="Y177" s="23">
        <f t="shared" si="92"/>
        <v>120.47713779350691</v>
      </c>
      <c r="Z177" s="23">
        <f t="shared" si="92"/>
        <v>133.42827751247643</v>
      </c>
      <c r="AA177" s="23">
        <f t="shared" si="92"/>
        <v>147.90961619952569</v>
      </c>
      <c r="AB177" s="23">
        <f t="shared" si="92"/>
        <v>164.10886352847339</v>
      </c>
      <c r="AC177" s="23">
        <f t="shared" si="92"/>
        <v>182.38769544719895</v>
      </c>
      <c r="AD177" s="23">
        <f t="shared" si="92"/>
        <v>202.71179937290776</v>
      </c>
      <c r="AE177" s="23">
        <f t="shared" si="92"/>
        <v>225.62241189891955</v>
      </c>
    </row>
    <row r="178" spans="1:31" x14ac:dyDescent="0.45">
      <c r="A178" s="4" t="s">
        <v>169</v>
      </c>
      <c r="B178" s="23">
        <f t="shared" si="67"/>
        <v>931.17132769704472</v>
      </c>
      <c r="C178" s="23">
        <f t="shared" ref="C178:AE178" si="93">B178 + C$92 * C125</f>
        <v>931.17132769704472</v>
      </c>
      <c r="D178" s="23">
        <f t="shared" si="93"/>
        <v>931.17132769704472</v>
      </c>
      <c r="E178" s="23">
        <f t="shared" si="93"/>
        <v>931.17132769704472</v>
      </c>
      <c r="F178" s="23">
        <f t="shared" si="93"/>
        <v>931.17132769704472</v>
      </c>
      <c r="G178" s="23">
        <f t="shared" si="93"/>
        <v>978.09476514567052</v>
      </c>
      <c r="H178" s="23">
        <f t="shared" si="93"/>
        <v>1027.0416561802747</v>
      </c>
      <c r="I178" s="23">
        <f t="shared" si="93"/>
        <v>1075.5986719671334</v>
      </c>
      <c r="J178" s="23">
        <f t="shared" si="93"/>
        <v>1120.0400759466172</v>
      </c>
      <c r="K178" s="23">
        <f t="shared" si="93"/>
        <v>1164.6731113075277</v>
      </c>
      <c r="L178" s="23">
        <f t="shared" si="93"/>
        <v>1210.3097445765625</v>
      </c>
      <c r="M178" s="23">
        <f t="shared" si="93"/>
        <v>1254.081297996252</v>
      </c>
      <c r="N178" s="23">
        <f t="shared" si="93"/>
        <v>1297.5438786674604</v>
      </c>
      <c r="O178" s="23">
        <f t="shared" si="93"/>
        <v>1341.1750339519015</v>
      </c>
      <c r="P178" s="23">
        <f t="shared" si="93"/>
        <v>1384.8814145055694</v>
      </c>
      <c r="Q178" s="23">
        <f t="shared" si="93"/>
        <v>1427.9097227984125</v>
      </c>
      <c r="R178" s="23">
        <f t="shared" si="93"/>
        <v>1470.7380958513149</v>
      </c>
      <c r="S178" s="23">
        <f t="shared" si="93"/>
        <v>1512.355145235392</v>
      </c>
      <c r="T178" s="23">
        <f t="shared" si="93"/>
        <v>1552.552539538432</v>
      </c>
      <c r="U178" s="23">
        <f t="shared" si="93"/>
        <v>1590.7586352515568</v>
      </c>
      <c r="V178" s="23">
        <f t="shared" si="93"/>
        <v>1627.0319778574355</v>
      </c>
      <c r="W178" s="23">
        <f t="shared" si="93"/>
        <v>1661.1143859672</v>
      </c>
      <c r="X178" s="23">
        <f t="shared" si="93"/>
        <v>1692.8532441710436</v>
      </c>
      <c r="Y178" s="23">
        <f t="shared" si="93"/>
        <v>1722.6919019872273</v>
      </c>
      <c r="Z178" s="23">
        <f t="shared" si="93"/>
        <v>1750.3225852834701</v>
      </c>
      <c r="AA178" s="23">
        <f t="shared" si="93"/>
        <v>1776.049290927162</v>
      </c>
      <c r="AB178" s="23">
        <f t="shared" si="93"/>
        <v>1799.8932402566754</v>
      </c>
      <c r="AC178" s="23">
        <f t="shared" si="93"/>
        <v>1822.0773905721537</v>
      </c>
      <c r="AD178" s="23">
        <f t="shared" si="93"/>
        <v>1842.2884031159087</v>
      </c>
      <c r="AE178" s="23">
        <f t="shared" si="93"/>
        <v>1860.901941467743</v>
      </c>
    </row>
    <row r="179" spans="1:31" x14ac:dyDescent="0.45">
      <c r="A179" s="4" t="s">
        <v>172</v>
      </c>
      <c r="B179" s="23">
        <f t="shared" si="67"/>
        <v>165.626</v>
      </c>
      <c r="C179" s="23">
        <f t="shared" ref="C179:AE179" si="94">B179 + C$92 * C126</f>
        <v>165.626</v>
      </c>
      <c r="D179" s="23">
        <f t="shared" si="94"/>
        <v>165.626</v>
      </c>
      <c r="E179" s="23">
        <f t="shared" si="94"/>
        <v>165.626</v>
      </c>
      <c r="F179" s="23">
        <f t="shared" si="94"/>
        <v>165.626</v>
      </c>
      <c r="G179" s="23">
        <f t="shared" si="94"/>
        <v>178.41678455706278</v>
      </c>
      <c r="H179" s="23">
        <f t="shared" si="94"/>
        <v>192.48411619771878</v>
      </c>
      <c r="I179" s="23">
        <f t="shared" si="94"/>
        <v>207.25600708421916</v>
      </c>
      <c r="J179" s="23">
        <f t="shared" si="94"/>
        <v>221.58740219305733</v>
      </c>
      <c r="K179" s="23">
        <f t="shared" si="94"/>
        <v>236.79740108334153</v>
      </c>
      <c r="L179" s="23">
        <f t="shared" si="94"/>
        <v>253.26487203797092</v>
      </c>
      <c r="M179" s="23">
        <f t="shared" si="94"/>
        <v>270.04291864905622</v>
      </c>
      <c r="N179" s="23">
        <f t="shared" si="94"/>
        <v>287.73229140993107</v>
      </c>
      <c r="O179" s="23">
        <f t="shared" si="94"/>
        <v>306.61897265836427</v>
      </c>
      <c r="P179" s="23">
        <f t="shared" si="94"/>
        <v>326.79020979932767</v>
      </c>
      <c r="Q179" s="23">
        <f t="shared" si="94"/>
        <v>348.01603698192258</v>
      </c>
      <c r="R179" s="23">
        <f t="shared" si="94"/>
        <v>370.63283582187341</v>
      </c>
      <c r="S179" s="23">
        <f t="shared" si="94"/>
        <v>394.21662357581846</v>
      </c>
      <c r="T179" s="23">
        <f t="shared" si="94"/>
        <v>418.68279455418633</v>
      </c>
      <c r="U179" s="23">
        <f t="shared" si="94"/>
        <v>443.67171104548197</v>
      </c>
      <c r="V179" s="23">
        <f t="shared" si="94"/>
        <v>469.15041447765833</v>
      </c>
      <c r="W179" s="23">
        <f t="shared" si="94"/>
        <v>494.84173309564369</v>
      </c>
      <c r="X179" s="23">
        <f t="shared" si="94"/>
        <v>520.47961952391279</v>
      </c>
      <c r="Y179" s="23">
        <f t="shared" si="94"/>
        <v>546.25465342651421</v>
      </c>
      <c r="Z179" s="23">
        <f t="shared" si="94"/>
        <v>571.7412338774559</v>
      </c>
      <c r="AA179" s="23">
        <f t="shared" si="94"/>
        <v>597.01919992975138</v>
      </c>
      <c r="AB179" s="23">
        <f t="shared" si="94"/>
        <v>621.92334869312799</v>
      </c>
      <c r="AC179" s="23">
        <f t="shared" si="94"/>
        <v>646.49621855353098</v>
      </c>
      <c r="AD179" s="23">
        <f t="shared" si="94"/>
        <v>670.18920674959747</v>
      </c>
      <c r="AE179" s="23">
        <f t="shared" si="94"/>
        <v>693.20776221830397</v>
      </c>
    </row>
    <row r="180" spans="1:31" x14ac:dyDescent="0.45">
      <c r="A180" s="4" t="s">
        <v>175</v>
      </c>
      <c r="B180" s="23">
        <f t="shared" si="67"/>
        <v>1307.2197489999999</v>
      </c>
      <c r="C180" s="23">
        <f t="shared" ref="C180:AE180" si="95">B180 + C$92 * C127</f>
        <v>1307.2197489999999</v>
      </c>
      <c r="D180" s="23">
        <f t="shared" si="95"/>
        <v>1307.2197489999999</v>
      </c>
      <c r="E180" s="23">
        <f t="shared" si="95"/>
        <v>1307.2197489999999</v>
      </c>
      <c r="F180" s="23">
        <f t="shared" si="95"/>
        <v>1307.2197489999999</v>
      </c>
      <c r="G180" s="23">
        <f t="shared" si="95"/>
        <v>1377.0640192099902</v>
      </c>
      <c r="H180" s="23">
        <f t="shared" si="95"/>
        <v>1450.3630395492544</v>
      </c>
      <c r="I180" s="23">
        <f t="shared" si="95"/>
        <v>1523.5428597581815</v>
      </c>
      <c r="J180" s="23">
        <f t="shared" si="95"/>
        <v>1590.9480405029169</v>
      </c>
      <c r="K180" s="23">
        <f t="shared" si="95"/>
        <v>1659.0426026813616</v>
      </c>
      <c r="L180" s="23">
        <f t="shared" si="95"/>
        <v>1729.0831112021594</v>
      </c>
      <c r="M180" s="23">
        <f t="shared" si="95"/>
        <v>1796.673527836057</v>
      </c>
      <c r="N180" s="23">
        <f t="shared" si="95"/>
        <v>1864.1847291321083</v>
      </c>
      <c r="O180" s="23">
        <f t="shared" si="95"/>
        <v>1932.3596760314501</v>
      </c>
      <c r="P180" s="23">
        <f t="shared" si="95"/>
        <v>2001.0618635564219</v>
      </c>
      <c r="Q180" s="23">
        <f t="shared" si="95"/>
        <v>2069.1079472044212</v>
      </c>
      <c r="R180" s="23">
        <f t="shared" si="95"/>
        <v>2137.2450820433573</v>
      </c>
      <c r="S180" s="23">
        <f t="shared" si="95"/>
        <v>2203.8547696607097</v>
      </c>
      <c r="T180" s="23">
        <f t="shared" si="95"/>
        <v>2268.572822090036</v>
      </c>
      <c r="U180" s="23">
        <f t="shared" si="95"/>
        <v>2330.4392733397685</v>
      </c>
      <c r="V180" s="23">
        <f t="shared" si="95"/>
        <v>2389.5002473224945</v>
      </c>
      <c r="W180" s="23">
        <f t="shared" si="95"/>
        <v>2445.2869768577116</v>
      </c>
      <c r="X180" s="23">
        <f t="shared" si="95"/>
        <v>2497.497436737824</v>
      </c>
      <c r="Y180" s="23">
        <f t="shared" si="95"/>
        <v>2546.8121287601348</v>
      </c>
      <c r="Z180" s="23">
        <f t="shared" si="95"/>
        <v>2592.6803418738618</v>
      </c>
      <c r="AA180" s="23">
        <f t="shared" si="95"/>
        <v>2635.5645052388331</v>
      </c>
      <c r="AB180" s="23">
        <f t="shared" si="95"/>
        <v>2675.4643569786717</v>
      </c>
      <c r="AC180" s="23">
        <f t="shared" si="95"/>
        <v>2712.7209788032465</v>
      </c>
      <c r="AD180" s="23">
        <f t="shared" si="95"/>
        <v>2746.7788312266139</v>
      </c>
      <c r="AE180" s="23">
        <f t="shared" si="95"/>
        <v>2778.2420978996056</v>
      </c>
    </row>
    <row r="181" spans="1:31" x14ac:dyDescent="0.45">
      <c r="A181" s="4" t="s">
        <v>179</v>
      </c>
      <c r="B181" s="23">
        <f t="shared" si="67"/>
        <v>296.79756999999995</v>
      </c>
      <c r="C181" s="23">
        <f t="shared" ref="C181:AE181" si="96">B181 + C$92 * C128</f>
        <v>296.79756999999995</v>
      </c>
      <c r="D181" s="23">
        <f t="shared" si="96"/>
        <v>296.79756999999995</v>
      </c>
      <c r="E181" s="23">
        <f t="shared" si="96"/>
        <v>296.79756999999995</v>
      </c>
      <c r="F181" s="23">
        <f t="shared" si="96"/>
        <v>296.79756999999995</v>
      </c>
      <c r="G181" s="23">
        <f t="shared" si="96"/>
        <v>317.85673318577255</v>
      </c>
      <c r="H181" s="23">
        <f t="shared" si="96"/>
        <v>340.73583199616951</v>
      </c>
      <c r="I181" s="23">
        <f t="shared" si="96"/>
        <v>364.44079692868058</v>
      </c>
      <c r="J181" s="23">
        <f t="shared" si="96"/>
        <v>387.11833494449206</v>
      </c>
      <c r="K181" s="23">
        <f t="shared" si="96"/>
        <v>410.86132024757626</v>
      </c>
      <c r="L181" s="23">
        <f t="shared" si="96"/>
        <v>436.20062068679147</v>
      </c>
      <c r="M181" s="23">
        <f t="shared" si="96"/>
        <v>461.6211523266291</v>
      </c>
      <c r="N181" s="23">
        <f t="shared" si="96"/>
        <v>488.00453153291312</v>
      </c>
      <c r="O181" s="23">
        <f t="shared" si="96"/>
        <v>515.71279251300996</v>
      </c>
      <c r="P181" s="23">
        <f t="shared" si="96"/>
        <v>544.79132424047327</v>
      </c>
      <c r="Q181" s="23">
        <f t="shared" si="96"/>
        <v>574.82523193058864</v>
      </c>
      <c r="R181" s="23">
        <f t="shared" si="96"/>
        <v>606.20887190799806</v>
      </c>
      <c r="S181" s="23">
        <f t="shared" si="96"/>
        <v>638.26414225508734</v>
      </c>
      <c r="T181" s="23">
        <f t="shared" si="96"/>
        <v>670.8123663861619</v>
      </c>
      <c r="U181" s="23">
        <f t="shared" si="96"/>
        <v>703.32729678963369</v>
      </c>
      <c r="V181" s="23">
        <f t="shared" si="96"/>
        <v>735.74111267384058</v>
      </c>
      <c r="W181" s="23">
        <f t="shared" si="96"/>
        <v>767.68694386565096</v>
      </c>
      <c r="X181" s="23">
        <f t="shared" si="96"/>
        <v>798.8436670479349</v>
      </c>
      <c r="Y181" s="23">
        <f t="shared" si="96"/>
        <v>829.46193619077701</v>
      </c>
      <c r="Z181" s="23">
        <f t="shared" si="96"/>
        <v>859.05552511638757</v>
      </c>
      <c r="AA181" s="23">
        <f t="shared" si="96"/>
        <v>887.75600794976026</v>
      </c>
      <c r="AB181" s="23">
        <f t="shared" si="96"/>
        <v>915.4126983128466</v>
      </c>
      <c r="AC181" s="23">
        <f t="shared" si="96"/>
        <v>942.11479545550492</v>
      </c>
      <c r="AD181" s="23">
        <f t="shared" si="96"/>
        <v>967.31631025727825</v>
      </c>
      <c r="AE181" s="23">
        <f t="shared" si="96"/>
        <v>991.30276843896172</v>
      </c>
    </row>
    <row r="182" spans="1:31" x14ac:dyDescent="0.45">
      <c r="A182" s="4" t="s">
        <v>182</v>
      </c>
      <c r="B182" s="23">
        <f t="shared" si="67"/>
        <v>1477.8218812545924</v>
      </c>
      <c r="C182" s="23">
        <f t="shared" ref="C182:AE182" si="97">B182 + C$92 * C129</f>
        <v>1477.8218812545924</v>
      </c>
      <c r="D182" s="23">
        <f t="shared" si="97"/>
        <v>1477.8218812545924</v>
      </c>
      <c r="E182" s="23">
        <f t="shared" si="97"/>
        <v>1477.8218812545924</v>
      </c>
      <c r="F182" s="23">
        <f t="shared" si="97"/>
        <v>1477.8218812545924</v>
      </c>
      <c r="G182" s="23">
        <f t="shared" si="97"/>
        <v>1580.7113136797068</v>
      </c>
      <c r="H182" s="23">
        <f t="shared" si="97"/>
        <v>1692.201089905293</v>
      </c>
      <c r="I182" s="23">
        <f t="shared" si="97"/>
        <v>1807.3877810607485</v>
      </c>
      <c r="J182" s="23">
        <f t="shared" si="97"/>
        <v>1917.2575336041505</v>
      </c>
      <c r="K182" s="23">
        <f t="shared" si="97"/>
        <v>2031.9640571400871</v>
      </c>
      <c r="L182" s="23">
        <f t="shared" si="97"/>
        <v>2154.0196996755353</v>
      </c>
      <c r="M182" s="23">
        <f t="shared" si="97"/>
        <v>2276.0785210365357</v>
      </c>
      <c r="N182" s="23">
        <f t="shared" si="97"/>
        <v>2402.3566976808429</v>
      </c>
      <c r="O182" s="23">
        <f t="shared" si="97"/>
        <v>2534.5364002154224</v>
      </c>
      <c r="P182" s="23">
        <f t="shared" si="97"/>
        <v>2672.7687208458829</v>
      </c>
      <c r="Q182" s="23">
        <f t="shared" si="97"/>
        <v>2815.0183814100506</v>
      </c>
      <c r="R182" s="23">
        <f t="shared" si="97"/>
        <v>2963.0953370178245</v>
      </c>
      <c r="S182" s="23">
        <f t="shared" si="97"/>
        <v>3113.7380538914745</v>
      </c>
      <c r="T182" s="23">
        <f t="shared" si="97"/>
        <v>3266.0720331343505</v>
      </c>
      <c r="U182" s="23">
        <f t="shared" si="97"/>
        <v>3417.6159651547378</v>
      </c>
      <c r="V182" s="23">
        <f t="shared" si="97"/>
        <v>3568.0570862042991</v>
      </c>
      <c r="W182" s="23">
        <f t="shared" si="97"/>
        <v>3715.7056422279784</v>
      </c>
      <c r="X182" s="23">
        <f t="shared" si="97"/>
        <v>3859.1105476591679</v>
      </c>
      <c r="Y182" s="23">
        <f t="shared" si="97"/>
        <v>3999.4653256736619</v>
      </c>
      <c r="Z182" s="23">
        <f t="shared" si="97"/>
        <v>4134.5795690597561</v>
      </c>
      <c r="AA182" s="23">
        <f t="shared" si="97"/>
        <v>4265.1066380766861</v>
      </c>
      <c r="AB182" s="23">
        <f t="shared" si="97"/>
        <v>4390.4100339384913</v>
      </c>
      <c r="AC182" s="23">
        <f t="shared" si="97"/>
        <v>4510.9445949530118</v>
      </c>
      <c r="AD182" s="23">
        <f t="shared" si="97"/>
        <v>4624.3003123797962</v>
      </c>
      <c r="AE182" s="23">
        <f t="shared" si="97"/>
        <v>4731.8263451315461</v>
      </c>
    </row>
    <row r="183" spans="1:31" x14ac:dyDescent="0.45">
      <c r="A183" s="4" t="s">
        <v>185</v>
      </c>
      <c r="B183" s="23">
        <f t="shared" si="67"/>
        <v>360.34537905869701</v>
      </c>
      <c r="C183" s="23">
        <f t="shared" ref="C183:AE183" si="98">B183 + C$92 * C130</f>
        <v>360.34537905869701</v>
      </c>
      <c r="D183" s="23">
        <f t="shared" si="98"/>
        <v>360.34537905869701</v>
      </c>
      <c r="E183" s="23">
        <f t="shared" si="98"/>
        <v>360.34537905869701</v>
      </c>
      <c r="F183" s="23">
        <f t="shared" si="98"/>
        <v>360.34537905869701</v>
      </c>
      <c r="G183" s="23">
        <f t="shared" si="98"/>
        <v>392.48867090926285</v>
      </c>
      <c r="H183" s="23">
        <f t="shared" si="98"/>
        <v>428.66840928910534</v>
      </c>
      <c r="I183" s="23">
        <f t="shared" si="98"/>
        <v>467.65275543765227</v>
      </c>
      <c r="J183" s="23">
        <f t="shared" si="98"/>
        <v>506.52895974751959</v>
      </c>
      <c r="K183" s="23">
        <f t="shared" si="98"/>
        <v>548.92474350330883</v>
      </c>
      <c r="L183" s="23">
        <f t="shared" si="98"/>
        <v>596.18908015695342</v>
      </c>
      <c r="M183" s="23">
        <f t="shared" si="98"/>
        <v>645.92068420301518</v>
      </c>
      <c r="N183" s="23">
        <f t="shared" si="98"/>
        <v>700.13655621958117</v>
      </c>
      <c r="O183" s="23">
        <f t="shared" si="98"/>
        <v>760.1394901006189</v>
      </c>
      <c r="P183" s="23">
        <f t="shared" si="98"/>
        <v>826.78086893746092</v>
      </c>
      <c r="Q183" s="23">
        <f t="shared" si="98"/>
        <v>899.96671456155264</v>
      </c>
      <c r="R183" s="23">
        <f t="shared" si="98"/>
        <v>981.62382043837567</v>
      </c>
      <c r="S183" s="23">
        <f t="shared" si="98"/>
        <v>1071.1702287415715</v>
      </c>
      <c r="T183" s="23">
        <f t="shared" si="98"/>
        <v>1169.2270684466837</v>
      </c>
      <c r="U183" s="23">
        <f t="shared" si="98"/>
        <v>1275.3447273878626</v>
      </c>
      <c r="V183" s="23">
        <f t="shared" si="98"/>
        <v>1390.3618690798758</v>
      </c>
      <c r="W183" s="23">
        <f t="shared" si="98"/>
        <v>1514.0756894063175</v>
      </c>
      <c r="X183" s="23">
        <f t="shared" si="98"/>
        <v>1646.169704295922</v>
      </c>
      <c r="Y183" s="23">
        <f t="shared" si="98"/>
        <v>1788.6296641765935</v>
      </c>
      <c r="Z183" s="23">
        <f t="shared" si="98"/>
        <v>1940.2465613371376</v>
      </c>
      <c r="AA183" s="23">
        <f t="shared" si="98"/>
        <v>2102.486758294976</v>
      </c>
      <c r="AB183" s="23">
        <f t="shared" si="98"/>
        <v>2275.4264870704064</v>
      </c>
      <c r="AC183" s="23">
        <f t="shared" si="98"/>
        <v>2460.5180688284358</v>
      </c>
      <c r="AD183" s="23">
        <f t="shared" si="98"/>
        <v>2654.658174102643</v>
      </c>
      <c r="AE183" s="23">
        <f t="shared" si="98"/>
        <v>2860.0788365908593</v>
      </c>
    </row>
    <row r="184" spans="1:31" x14ac:dyDescent="0.45">
      <c r="A184" s="4" t="s">
        <v>188</v>
      </c>
      <c r="B184" s="23">
        <f t="shared" si="67"/>
        <v>0.94399007521961253</v>
      </c>
      <c r="C184" s="23">
        <f t="shared" ref="C184:AE184" si="99">B184 + C$92 * C131</f>
        <v>0.94399007521961253</v>
      </c>
      <c r="D184" s="23">
        <f t="shared" si="99"/>
        <v>0.94399007521961253</v>
      </c>
      <c r="E184" s="23">
        <f t="shared" si="99"/>
        <v>0.94399007521961253</v>
      </c>
      <c r="F184" s="23">
        <f t="shared" si="99"/>
        <v>0.94399007521961253</v>
      </c>
      <c r="G184" s="23">
        <f t="shared" si="99"/>
        <v>1.0329488408377976</v>
      </c>
      <c r="H184" s="23">
        <f t="shared" si="99"/>
        <v>1.1340508902639745</v>
      </c>
      <c r="I184" s="23">
        <f t="shared" si="99"/>
        <v>1.2441860294576297</v>
      </c>
      <c r="J184" s="23">
        <f t="shared" si="99"/>
        <v>1.3553234880354099</v>
      </c>
      <c r="K184" s="23">
        <f t="shared" si="99"/>
        <v>1.4779757698021152</v>
      </c>
      <c r="L184" s="23">
        <f t="shared" si="99"/>
        <v>1.6165127241449881</v>
      </c>
      <c r="M184" s="23">
        <f t="shared" si="99"/>
        <v>1.7644347759711607</v>
      </c>
      <c r="N184" s="23">
        <f t="shared" si="99"/>
        <v>1.9282248676204587</v>
      </c>
      <c r="O184" s="23">
        <f t="shared" si="99"/>
        <v>2.1126257718030184</v>
      </c>
      <c r="P184" s="23">
        <f t="shared" si="99"/>
        <v>2.3213751393025408</v>
      </c>
      <c r="Q184" s="23">
        <f t="shared" si="99"/>
        <v>2.5555831200001338</v>
      </c>
      <c r="R184" s="23">
        <f t="shared" si="99"/>
        <v>2.8231837883743798</v>
      </c>
      <c r="S184" s="23">
        <f t="shared" si="99"/>
        <v>3.124615839205954</v>
      </c>
      <c r="T184" s="23">
        <f t="shared" si="99"/>
        <v>3.4646897312162457</v>
      </c>
      <c r="U184" s="23">
        <f t="shared" si="99"/>
        <v>3.8451360817029951</v>
      </c>
      <c r="V184" s="23">
        <f t="shared" si="99"/>
        <v>4.2728434083244489</v>
      </c>
      <c r="W184" s="23">
        <f t="shared" si="99"/>
        <v>4.7518653215708273</v>
      </c>
      <c r="X184" s="23">
        <f t="shared" si="99"/>
        <v>5.2865798489204048</v>
      </c>
      <c r="Y184" s="23">
        <f t="shared" si="99"/>
        <v>5.89199186652269</v>
      </c>
      <c r="Z184" s="23">
        <f t="shared" si="99"/>
        <v>6.571961008691618</v>
      </c>
      <c r="AA184" s="23">
        <f t="shared" si="99"/>
        <v>7.343810538219766</v>
      </c>
      <c r="AB184" s="23">
        <f t="shared" si="99"/>
        <v>8.22200782703292</v>
      </c>
      <c r="AC184" s="23">
        <f t="shared" si="99"/>
        <v>9.2321155262603565</v>
      </c>
      <c r="AD184" s="23">
        <f t="shared" si="99"/>
        <v>10.380040438264516</v>
      </c>
      <c r="AE184" s="23">
        <f t="shared" si="99"/>
        <v>11.706244784783046</v>
      </c>
    </row>
    <row r="185" spans="1:31" x14ac:dyDescent="0.45">
      <c r="A185" s="4" t="s">
        <v>191</v>
      </c>
      <c r="B185" s="23">
        <f t="shared" si="67"/>
        <v>153.40484974801359</v>
      </c>
      <c r="C185" s="23">
        <f t="shared" ref="C185:AE185" si="100">B185 + C$92 * C132</f>
        <v>153.40484974801359</v>
      </c>
      <c r="D185" s="23">
        <f t="shared" si="100"/>
        <v>153.40484974801359</v>
      </c>
      <c r="E185" s="23">
        <f t="shared" si="100"/>
        <v>153.40484974801359</v>
      </c>
      <c r="F185" s="23">
        <f t="shared" si="100"/>
        <v>153.40484974801359</v>
      </c>
      <c r="G185" s="23">
        <f t="shared" si="100"/>
        <v>167.48612063932936</v>
      </c>
      <c r="H185" s="23">
        <f t="shared" si="100"/>
        <v>183.41473015877307</v>
      </c>
      <c r="I185" s="23">
        <f t="shared" si="100"/>
        <v>200.67466647773264</v>
      </c>
      <c r="J185" s="23">
        <f t="shared" si="100"/>
        <v>217.99149508354955</v>
      </c>
      <c r="K185" s="23">
        <f t="shared" si="100"/>
        <v>236.99149477134938</v>
      </c>
      <c r="L185" s="23">
        <f t="shared" si="100"/>
        <v>258.31508062400889</v>
      </c>
      <c r="M185" s="23">
        <f t="shared" si="100"/>
        <v>280.91968936899758</v>
      </c>
      <c r="N185" s="23">
        <f t="shared" si="100"/>
        <v>305.75770013109388</v>
      </c>
      <c r="O185" s="23">
        <f t="shared" si="100"/>
        <v>333.4854326838402</v>
      </c>
      <c r="P185" s="23">
        <f t="shared" si="100"/>
        <v>364.57797738006644</v>
      </c>
      <c r="Q185" s="23">
        <f t="shared" si="100"/>
        <v>399.09189971828914</v>
      </c>
      <c r="R185" s="23">
        <f t="shared" si="100"/>
        <v>438.05959708281921</v>
      </c>
      <c r="S185" s="23">
        <f t="shared" si="100"/>
        <v>481.36422121297909</v>
      </c>
      <c r="T185" s="23">
        <f t="shared" si="100"/>
        <v>529.48668369468805</v>
      </c>
      <c r="U185" s="23">
        <f t="shared" si="100"/>
        <v>582.4177650757822</v>
      </c>
      <c r="V185" s="23">
        <f t="shared" si="100"/>
        <v>640.81574033151048</v>
      </c>
      <c r="W185" s="23">
        <f t="shared" si="100"/>
        <v>704.86388455435281</v>
      </c>
      <c r="X185" s="23">
        <f t="shared" si="100"/>
        <v>774.71581678982272</v>
      </c>
      <c r="Y185" s="23">
        <f t="shared" si="100"/>
        <v>851.79828326717177</v>
      </c>
      <c r="Z185" s="23">
        <f t="shared" si="100"/>
        <v>935.92197998640597</v>
      </c>
      <c r="AA185" s="23">
        <f t="shared" si="100"/>
        <v>1028.4195166133845</v>
      </c>
      <c r="AB185" s="23">
        <f t="shared" si="100"/>
        <v>1129.9784231554893</v>
      </c>
      <c r="AC185" s="23">
        <f t="shared" si="100"/>
        <v>1242.2256316930868</v>
      </c>
      <c r="AD185" s="23">
        <f t="shared" si="100"/>
        <v>1364.171578481637</v>
      </c>
      <c r="AE185" s="23">
        <f t="shared" si="100"/>
        <v>1498.1654658219913</v>
      </c>
    </row>
    <row r="186" spans="1:31" x14ac:dyDescent="0.45">
      <c r="A186" s="4" t="s">
        <v>194</v>
      </c>
      <c r="B186" s="23">
        <f t="shared" si="67"/>
        <v>91.561136149781817</v>
      </c>
      <c r="C186" s="23">
        <f t="shared" ref="C186:AE186" si="101">B186 + C$92 * C133</f>
        <v>91.561136149781817</v>
      </c>
      <c r="D186" s="23">
        <f t="shared" si="101"/>
        <v>91.561136149781817</v>
      </c>
      <c r="E186" s="23">
        <f t="shared" si="101"/>
        <v>91.561136149781817</v>
      </c>
      <c r="F186" s="23">
        <f t="shared" si="101"/>
        <v>91.561136149781817</v>
      </c>
      <c r="G186" s="23">
        <f t="shared" si="101"/>
        <v>100.01828459360092</v>
      </c>
      <c r="H186" s="23">
        <f t="shared" si="101"/>
        <v>109.59548525626644</v>
      </c>
      <c r="I186" s="23">
        <f t="shared" si="101"/>
        <v>119.9860948526352</v>
      </c>
      <c r="J186" s="23">
        <f t="shared" si="101"/>
        <v>130.42505801827133</v>
      </c>
      <c r="K186" s="23">
        <f t="shared" si="101"/>
        <v>141.89428842821951</v>
      </c>
      <c r="L186" s="23">
        <f t="shared" si="101"/>
        <v>154.7854053778407</v>
      </c>
      <c r="M186" s="23">
        <f t="shared" si="101"/>
        <v>168.47392082666377</v>
      </c>
      <c r="N186" s="23">
        <f t="shared" si="101"/>
        <v>183.54175458099314</v>
      </c>
      <c r="O186" s="23">
        <f t="shared" si="101"/>
        <v>200.39565436506098</v>
      </c>
      <c r="P186" s="23">
        <f t="shared" si="101"/>
        <v>219.33626811672471</v>
      </c>
      <c r="Q186" s="23">
        <f t="shared" si="101"/>
        <v>240.41284360034192</v>
      </c>
      <c r="R186" s="23">
        <f t="shared" si="101"/>
        <v>264.27433451257519</v>
      </c>
      <c r="S186" s="23">
        <f t="shared" si="101"/>
        <v>290.87354501489278</v>
      </c>
      <c r="T186" s="23">
        <f t="shared" si="101"/>
        <v>320.53389858639486</v>
      </c>
      <c r="U186" s="23">
        <f t="shared" si="101"/>
        <v>353.28330712127314</v>
      </c>
      <c r="V186" s="23">
        <f t="shared" si="101"/>
        <v>389.5682830021193</v>
      </c>
      <c r="W186" s="23">
        <f t="shared" si="101"/>
        <v>429.55065588423997</v>
      </c>
      <c r="X186" s="23">
        <f t="shared" si="101"/>
        <v>473.38143376302287</v>
      </c>
      <c r="Y186" s="23">
        <f t="shared" si="101"/>
        <v>522.02320849946022</v>
      </c>
      <c r="Z186" s="23">
        <f t="shared" si="101"/>
        <v>575.44172204629888</v>
      </c>
      <c r="AA186" s="23">
        <f t="shared" si="101"/>
        <v>634.58269835759722</v>
      </c>
      <c r="AB186" s="23">
        <f t="shared" si="101"/>
        <v>700.01284023880828</v>
      </c>
      <c r="AC186" s="23">
        <f t="shared" si="101"/>
        <v>772.93922570121254</v>
      </c>
      <c r="AD186" s="23">
        <f t="shared" si="101"/>
        <v>852.91148335991329</v>
      </c>
      <c r="AE186" s="23">
        <f t="shared" si="101"/>
        <v>941.69041271786023</v>
      </c>
    </row>
    <row r="187" spans="1:31" x14ac:dyDescent="0.45">
      <c r="A187" s="4" t="s">
        <v>197</v>
      </c>
      <c r="B187" s="23">
        <f t="shared" si="67"/>
        <v>292.99352443470326</v>
      </c>
      <c r="C187" s="23">
        <f t="shared" ref="C187:AE187" si="102">B187 + C$92 * C134</f>
        <v>292.99352443470326</v>
      </c>
      <c r="D187" s="23">
        <f t="shared" si="102"/>
        <v>292.99352443470326</v>
      </c>
      <c r="E187" s="23">
        <f t="shared" si="102"/>
        <v>292.99352443470326</v>
      </c>
      <c r="F187" s="23">
        <f t="shared" si="102"/>
        <v>292.99352443470326</v>
      </c>
      <c r="G187" s="23">
        <f t="shared" si="102"/>
        <v>317.4896289890915</v>
      </c>
      <c r="H187" s="23">
        <f t="shared" si="102"/>
        <v>344.76595381865059</v>
      </c>
      <c r="I187" s="23">
        <f t="shared" si="102"/>
        <v>373.8037837472404</v>
      </c>
      <c r="J187" s="23">
        <f t="shared" si="102"/>
        <v>402.38814943782552</v>
      </c>
      <c r="K187" s="23">
        <f t="shared" si="102"/>
        <v>433.16090518324222</v>
      </c>
      <c r="L187" s="23">
        <f t="shared" si="102"/>
        <v>466.99089370188017</v>
      </c>
      <c r="M187" s="23">
        <f t="shared" si="102"/>
        <v>502.03951006249355</v>
      </c>
      <c r="N187" s="23">
        <f t="shared" si="102"/>
        <v>539.63366982020614</v>
      </c>
      <c r="O187" s="23">
        <f t="shared" si="102"/>
        <v>580.51615770956448</v>
      </c>
      <c r="P187" s="23">
        <f t="shared" si="102"/>
        <v>625.05393040402316</v>
      </c>
      <c r="Q187" s="23">
        <f t="shared" si="102"/>
        <v>672.93676162565419</v>
      </c>
      <c r="R187" s="23">
        <f t="shared" si="102"/>
        <v>725.13959125403687</v>
      </c>
      <c r="S187" s="23">
        <f t="shared" si="102"/>
        <v>780.94012960731959</v>
      </c>
      <c r="T187" s="23">
        <f t="shared" si="102"/>
        <v>840.36994132556981</v>
      </c>
      <c r="U187" s="23">
        <f t="shared" si="102"/>
        <v>902.77827349653592</v>
      </c>
      <c r="V187" s="23">
        <f t="shared" si="102"/>
        <v>968.27616570183181</v>
      </c>
      <c r="W187" s="23">
        <f t="shared" si="102"/>
        <v>1036.3371985403801</v>
      </c>
      <c r="X187" s="23">
        <f t="shared" si="102"/>
        <v>1106.3934315740162</v>
      </c>
      <c r="Y187" s="23">
        <f t="shared" si="102"/>
        <v>1179.0850602374551</v>
      </c>
      <c r="Z187" s="23">
        <f t="shared" si="102"/>
        <v>1253.3361859536274</v>
      </c>
      <c r="AA187" s="23">
        <f t="shared" si="102"/>
        <v>1329.4402681929218</v>
      </c>
      <c r="AB187" s="23">
        <f t="shared" si="102"/>
        <v>1406.9637248378642</v>
      </c>
      <c r="AC187" s="23">
        <f t="shared" si="102"/>
        <v>1486.0767577866411</v>
      </c>
      <c r="AD187" s="23">
        <f t="shared" si="102"/>
        <v>1565.0011161734687</v>
      </c>
      <c r="AE187" s="23">
        <f t="shared" si="102"/>
        <v>1644.3060934068976</v>
      </c>
    </row>
    <row r="188" spans="1:31" x14ac:dyDescent="0.45">
      <c r="A188" s="4" t="s">
        <v>200</v>
      </c>
      <c r="B188" s="23">
        <f t="shared" si="67"/>
        <v>595.63099999999997</v>
      </c>
      <c r="C188" s="23">
        <f t="shared" ref="C188:AE188" si="103">B188 + C$92 * C135</f>
        <v>595.63099999999997</v>
      </c>
      <c r="D188" s="23">
        <f t="shared" si="103"/>
        <v>595.63099999999997</v>
      </c>
      <c r="E188" s="23">
        <f t="shared" si="103"/>
        <v>595.63099999999997</v>
      </c>
      <c r="F188" s="23">
        <f t="shared" si="103"/>
        <v>595.63099999999997</v>
      </c>
      <c r="G188" s="23">
        <f t="shared" si="103"/>
        <v>647.33958375334794</v>
      </c>
      <c r="H188" s="23">
        <f t="shared" si="103"/>
        <v>705.27451605395129</v>
      </c>
      <c r="I188" s="23">
        <f t="shared" si="103"/>
        <v>767.37902032743125</v>
      </c>
      <c r="J188" s="23">
        <f t="shared" si="103"/>
        <v>828.96803118780861</v>
      </c>
      <c r="K188" s="23">
        <f t="shared" si="103"/>
        <v>895.76120701257992</v>
      </c>
      <c r="L188" s="23">
        <f t="shared" si="103"/>
        <v>969.77625661148068</v>
      </c>
      <c r="M188" s="23">
        <f t="shared" si="103"/>
        <v>1047.1338426241311</v>
      </c>
      <c r="N188" s="23">
        <f t="shared" si="103"/>
        <v>1130.8736436338472</v>
      </c>
      <c r="O188" s="23">
        <f t="shared" si="103"/>
        <v>1222.8432998605347</v>
      </c>
      <c r="P188" s="23">
        <f t="shared" si="103"/>
        <v>1324.1265909863605</v>
      </c>
      <c r="Q188" s="23">
        <f t="shared" si="103"/>
        <v>1434.3182835973362</v>
      </c>
      <c r="R188" s="23">
        <f t="shared" si="103"/>
        <v>1556.008955889929</v>
      </c>
      <c r="S188" s="23">
        <f t="shared" si="103"/>
        <v>1687.942468447653</v>
      </c>
      <c r="T188" s="23">
        <f t="shared" si="103"/>
        <v>1830.6239710049322</v>
      </c>
      <c r="U188" s="23">
        <f t="shared" si="103"/>
        <v>1982.9471871130986</v>
      </c>
      <c r="V188" s="23">
        <f t="shared" si="103"/>
        <v>2145.6389271671037</v>
      </c>
      <c r="W188" s="23">
        <f t="shared" si="103"/>
        <v>2317.8799225356806</v>
      </c>
      <c r="X188" s="23">
        <f t="shared" si="103"/>
        <v>2498.6906860276317</v>
      </c>
      <c r="Y188" s="23">
        <f t="shared" si="103"/>
        <v>2690.1991080962484</v>
      </c>
      <c r="Z188" s="23">
        <f t="shared" si="103"/>
        <v>2890.1013861897409</v>
      </c>
      <c r="AA188" s="23">
        <f t="shared" si="103"/>
        <v>3099.6580237137705</v>
      </c>
      <c r="AB188" s="23">
        <f t="shared" si="103"/>
        <v>3318.1974110467891</v>
      </c>
      <c r="AC188" s="23">
        <f t="shared" si="103"/>
        <v>3546.7232294199148</v>
      </c>
      <c r="AD188" s="23">
        <f t="shared" si="103"/>
        <v>3780.5650357655963</v>
      </c>
      <c r="AE188" s="23">
        <f t="shared" si="103"/>
        <v>4021.68866039466</v>
      </c>
    </row>
    <row r="189" spans="1:31" x14ac:dyDescent="0.45">
      <c r="A189" s="4" t="s">
        <v>203</v>
      </c>
      <c r="B189" s="23">
        <f t="shared" si="67"/>
        <v>154.94063313494695</v>
      </c>
      <c r="C189" s="23">
        <f t="shared" ref="C189:AE189" si="104">B189 + C$92 * C136</f>
        <v>154.94063313494695</v>
      </c>
      <c r="D189" s="23">
        <f t="shared" si="104"/>
        <v>154.94063313494695</v>
      </c>
      <c r="E189" s="23">
        <f t="shared" si="104"/>
        <v>154.94063313494695</v>
      </c>
      <c r="F189" s="23">
        <f t="shared" si="104"/>
        <v>154.94063313494695</v>
      </c>
      <c r="G189" s="23">
        <f t="shared" si="104"/>
        <v>166.53584488671945</v>
      </c>
      <c r="H189" s="23">
        <f t="shared" si="104"/>
        <v>179.22903560813577</v>
      </c>
      <c r="I189" s="23">
        <f t="shared" si="104"/>
        <v>192.48990630497801</v>
      </c>
      <c r="J189" s="23">
        <f t="shared" si="104"/>
        <v>205.28632282099102</v>
      </c>
      <c r="K189" s="23">
        <f t="shared" si="104"/>
        <v>218.79640120188418</v>
      </c>
      <c r="L189" s="23">
        <f t="shared" si="104"/>
        <v>233.34245208946274</v>
      </c>
      <c r="M189" s="23">
        <f t="shared" si="104"/>
        <v>248.07407284494155</v>
      </c>
      <c r="N189" s="23">
        <f t="shared" si="104"/>
        <v>263.51101247823055</v>
      </c>
      <c r="O189" s="23">
        <f t="shared" si="104"/>
        <v>279.88668184243244</v>
      </c>
      <c r="P189" s="23">
        <f t="shared" si="104"/>
        <v>297.2559052333857</v>
      </c>
      <c r="Q189" s="23">
        <f t="shared" si="104"/>
        <v>315.39904023194373</v>
      </c>
      <c r="R189" s="23">
        <f t="shared" si="104"/>
        <v>334.58172237086927</v>
      </c>
      <c r="S189" s="23">
        <f t="shared" si="104"/>
        <v>354.41976680226179</v>
      </c>
      <c r="T189" s="23">
        <f t="shared" si="104"/>
        <v>374.82307867311437</v>
      </c>
      <c r="U189" s="23">
        <f t="shared" si="104"/>
        <v>395.47621437809624</v>
      </c>
      <c r="V189" s="23">
        <f t="shared" si="104"/>
        <v>416.34180154246633</v>
      </c>
      <c r="W189" s="23">
        <f t="shared" si="104"/>
        <v>437.18525200130176</v>
      </c>
      <c r="X189" s="23">
        <f t="shared" si="104"/>
        <v>457.78938017345257</v>
      </c>
      <c r="Y189" s="23">
        <f t="shared" si="104"/>
        <v>478.30862184079137</v>
      </c>
      <c r="Z189" s="23">
        <f t="shared" si="104"/>
        <v>498.40570996715786</v>
      </c>
      <c r="AA189" s="23">
        <f t="shared" si="104"/>
        <v>518.15089035252527</v>
      </c>
      <c r="AB189" s="23">
        <f t="shared" si="104"/>
        <v>537.42223369495491</v>
      </c>
      <c r="AC189" s="23">
        <f t="shared" si="104"/>
        <v>556.26164776416283</v>
      </c>
      <c r="AD189" s="23">
        <f t="shared" si="104"/>
        <v>574.26046152238291</v>
      </c>
      <c r="AE189" s="23">
        <f t="shared" si="104"/>
        <v>591.59237697915478</v>
      </c>
    </row>
    <row r="190" spans="1:31" x14ac:dyDescent="0.45">
      <c r="A190" s="4" t="s">
        <v>206</v>
      </c>
      <c r="B190" s="23">
        <f t="shared" si="67"/>
        <v>255.52193993187254</v>
      </c>
      <c r="C190" s="23">
        <f t="shared" ref="C190:AE190" si="105">B190 + C$92 * C137</f>
        <v>255.52193993187254</v>
      </c>
      <c r="D190" s="23">
        <f t="shared" si="105"/>
        <v>255.52193993187254</v>
      </c>
      <c r="E190" s="23">
        <f t="shared" si="105"/>
        <v>255.52193993187254</v>
      </c>
      <c r="F190" s="23">
        <f t="shared" si="105"/>
        <v>255.52193993187254</v>
      </c>
      <c r="G190" s="23">
        <f t="shared" si="105"/>
        <v>277.49784633618873</v>
      </c>
      <c r="H190" s="23">
        <f t="shared" si="105"/>
        <v>302.08153013336215</v>
      </c>
      <c r="I190" s="23">
        <f t="shared" si="105"/>
        <v>328.38849980149149</v>
      </c>
      <c r="J190" s="23">
        <f t="shared" si="105"/>
        <v>354.42825380922721</v>
      </c>
      <c r="K190" s="23">
        <f t="shared" si="105"/>
        <v>382.61570169080096</v>
      </c>
      <c r="L190" s="23">
        <f t="shared" si="105"/>
        <v>413.7877345334573</v>
      </c>
      <c r="M190" s="23">
        <f t="shared" si="105"/>
        <v>446.29458087224168</v>
      </c>
      <c r="N190" s="23">
        <f t="shared" si="105"/>
        <v>481.40089891621898</v>
      </c>
      <c r="O190" s="23">
        <f t="shared" si="105"/>
        <v>519.85962896716683</v>
      </c>
      <c r="P190" s="23">
        <f t="shared" si="105"/>
        <v>562.09504447735287</v>
      </c>
      <c r="Q190" s="23">
        <f t="shared" si="105"/>
        <v>607.90433718807606</v>
      </c>
      <c r="R190" s="23">
        <f t="shared" si="105"/>
        <v>658.32511364404843</v>
      </c>
      <c r="S190" s="23">
        <f t="shared" si="105"/>
        <v>712.78825059969483</v>
      </c>
      <c r="T190" s="23">
        <f t="shared" si="105"/>
        <v>771.45249173353977</v>
      </c>
      <c r="U190" s="23">
        <f t="shared" si="105"/>
        <v>833.80955626628077</v>
      </c>
      <c r="V190" s="23">
        <f t="shared" si="105"/>
        <v>900.10255537948819</v>
      </c>
      <c r="W190" s="23">
        <f t="shared" si="105"/>
        <v>969.93861373072673</v>
      </c>
      <c r="X190" s="23">
        <f t="shared" si="105"/>
        <v>1042.863628079514</v>
      </c>
      <c r="Y190" s="23">
        <f t="shared" si="105"/>
        <v>1119.6756184172878</v>
      </c>
      <c r="Z190" s="23">
        <f t="shared" si="105"/>
        <v>1199.3829950040529</v>
      </c>
      <c r="AA190" s="23">
        <f t="shared" si="105"/>
        <v>1282.4257216489189</v>
      </c>
      <c r="AB190" s="23">
        <f t="shared" si="105"/>
        <v>1368.467807302844</v>
      </c>
      <c r="AC190" s="23">
        <f t="shared" si="105"/>
        <v>1457.8325694589648</v>
      </c>
      <c r="AD190" s="23">
        <f t="shared" si="105"/>
        <v>1548.6263450914842</v>
      </c>
      <c r="AE190" s="23">
        <f t="shared" si="105"/>
        <v>1641.5637946408065</v>
      </c>
    </row>
    <row r="191" spans="1:31" x14ac:dyDescent="0.45">
      <c r="A191" s="4" t="s">
        <v>209</v>
      </c>
      <c r="B191" s="23">
        <f t="shared" si="67"/>
        <v>2.7330391143727595</v>
      </c>
      <c r="C191" s="23">
        <f t="shared" ref="C191:AE191" si="106">B191 + C$92 * C138</f>
        <v>2.7330391143727595</v>
      </c>
      <c r="D191" s="23">
        <f t="shared" si="106"/>
        <v>2.7330391143727595</v>
      </c>
      <c r="E191" s="23">
        <f t="shared" si="106"/>
        <v>2.7330391143727595</v>
      </c>
      <c r="F191" s="23">
        <f t="shared" si="106"/>
        <v>2.7330391143727595</v>
      </c>
      <c r="G191" s="23">
        <f t="shared" si="106"/>
        <v>2.9898656463494482</v>
      </c>
      <c r="H191" s="23">
        <f t="shared" si="106"/>
        <v>3.2816016362835696</v>
      </c>
      <c r="I191" s="23">
        <f t="shared" si="106"/>
        <v>3.5992196547132558</v>
      </c>
      <c r="J191" s="23">
        <f t="shared" si="106"/>
        <v>3.9195266533257302</v>
      </c>
      <c r="K191" s="23">
        <f t="shared" si="106"/>
        <v>4.2727952124368995</v>
      </c>
      <c r="L191" s="23">
        <f t="shared" si="106"/>
        <v>4.6715353494167067</v>
      </c>
      <c r="M191" s="23">
        <f t="shared" si="106"/>
        <v>5.0969508197064037</v>
      </c>
      <c r="N191" s="23">
        <f t="shared" si="106"/>
        <v>5.5676034409113706</v>
      </c>
      <c r="O191" s="23">
        <f t="shared" si="106"/>
        <v>6.0969856589596461</v>
      </c>
      <c r="P191" s="23">
        <f t="shared" si="106"/>
        <v>6.6956377222458672</v>
      </c>
      <c r="Q191" s="23">
        <f t="shared" si="106"/>
        <v>7.3665018917879612</v>
      </c>
      <c r="R191" s="23">
        <f t="shared" si="106"/>
        <v>8.1319953767758353</v>
      </c>
      <c r="S191" s="23">
        <f t="shared" si="106"/>
        <v>8.9929575103104629</v>
      </c>
      <c r="T191" s="23">
        <f t="shared" si="106"/>
        <v>9.9626318733832875</v>
      </c>
      <c r="U191" s="23">
        <f t="shared" si="106"/>
        <v>11.04533701659032</v>
      </c>
      <c r="V191" s="23">
        <f t="shared" si="106"/>
        <v>12.259926347239249</v>
      </c>
      <c r="W191" s="23">
        <f t="shared" si="106"/>
        <v>13.616956837789143</v>
      </c>
      <c r="X191" s="23">
        <f t="shared" si="106"/>
        <v>15.127674697206576</v>
      </c>
      <c r="Y191" s="23">
        <f t="shared" si="106"/>
        <v>16.832990356880803</v>
      </c>
      <c r="Z191" s="23">
        <f t="shared" si="106"/>
        <v>18.741811846302078</v>
      </c>
      <c r="AA191" s="23">
        <f t="shared" si="106"/>
        <v>20.900310963717345</v>
      </c>
      <c r="AB191" s="23">
        <f t="shared" si="106"/>
        <v>23.345625913890682</v>
      </c>
      <c r="AC191" s="23">
        <f t="shared" si="106"/>
        <v>26.144482128865768</v>
      </c>
      <c r="AD191" s="23">
        <f t="shared" si="106"/>
        <v>29.307373697629462</v>
      </c>
      <c r="AE191" s="23">
        <f t="shared" si="106"/>
        <v>32.938265666513878</v>
      </c>
    </row>
    <row r="192" spans="1:31" x14ac:dyDescent="0.45">
      <c r="A192" s="4" t="s">
        <v>212</v>
      </c>
      <c r="B192" s="23">
        <f t="shared" si="67"/>
        <v>19.754783427495287</v>
      </c>
      <c r="C192" s="23">
        <f t="shared" ref="C192:AE192" si="107">B192 + C$92 * C139</f>
        <v>19.754783427495287</v>
      </c>
      <c r="D192" s="23">
        <f t="shared" si="107"/>
        <v>19.754783427495287</v>
      </c>
      <c r="E192" s="23">
        <f t="shared" si="107"/>
        <v>19.754783427495287</v>
      </c>
      <c r="F192" s="23">
        <f t="shared" si="107"/>
        <v>19.754783427495287</v>
      </c>
      <c r="G192" s="23">
        <f t="shared" si="107"/>
        <v>21.602341563278948</v>
      </c>
      <c r="H192" s="23">
        <f t="shared" si="107"/>
        <v>23.699237801231035</v>
      </c>
      <c r="I192" s="23">
        <f t="shared" si="107"/>
        <v>25.979953177210927</v>
      </c>
      <c r="J192" s="23">
        <f t="shared" si="107"/>
        <v>28.277551353155552</v>
      </c>
      <c r="K192" s="23">
        <f t="shared" si="107"/>
        <v>30.808883168354168</v>
      </c>
      <c r="L192" s="23">
        <f t="shared" si="107"/>
        <v>33.662681262248078</v>
      </c>
      <c r="M192" s="23">
        <f t="shared" si="107"/>
        <v>36.703363730626805</v>
      </c>
      <c r="N192" s="23">
        <f t="shared" si="107"/>
        <v>40.062626591188618</v>
      </c>
      <c r="O192" s="23">
        <f t="shared" si="107"/>
        <v>43.835167775812948</v>
      </c>
      <c r="P192" s="23">
        <f t="shared" si="107"/>
        <v>48.093866262708325</v>
      </c>
      <c r="Q192" s="23">
        <f t="shared" si="107"/>
        <v>52.856824152300625</v>
      </c>
      <c r="R192" s="23">
        <f t="shared" si="107"/>
        <v>58.279593538175213</v>
      </c>
      <c r="S192" s="23">
        <f t="shared" si="107"/>
        <v>64.363296767766997</v>
      </c>
      <c r="T192" s="23">
        <f t="shared" si="107"/>
        <v>71.195797797507126</v>
      </c>
      <c r="U192" s="23">
        <f t="shared" si="107"/>
        <v>78.80047911879474</v>
      </c>
      <c r="V192" s="23">
        <f t="shared" si="107"/>
        <v>87.301251903934343</v>
      </c>
      <c r="W192" s="23">
        <f t="shared" si="107"/>
        <v>96.761270051463853</v>
      </c>
      <c r="X192" s="23">
        <f t="shared" si="107"/>
        <v>107.246065359024</v>
      </c>
      <c r="Y192" s="23">
        <f t="shared" si="107"/>
        <v>119.02323952702037</v>
      </c>
      <c r="Z192" s="23">
        <f t="shared" si="107"/>
        <v>132.1329046004816</v>
      </c>
      <c r="AA192" s="23">
        <f t="shared" si="107"/>
        <v>146.86574505344814</v>
      </c>
      <c r="AB192" s="23">
        <f t="shared" si="107"/>
        <v>163.44001345456252</v>
      </c>
      <c r="AC192" s="23">
        <f t="shared" si="107"/>
        <v>182.26144131142496</v>
      </c>
      <c r="AD192" s="23">
        <f t="shared" si="107"/>
        <v>203.3403471898927</v>
      </c>
      <c r="AE192" s="23">
        <f t="shared" si="107"/>
        <v>227.29422355563946</v>
      </c>
    </row>
    <row r="193" spans="1:31" x14ac:dyDescent="0.45">
      <c r="A193" s="4" t="s">
        <v>215</v>
      </c>
      <c r="B193" s="23">
        <f t="shared" si="67"/>
        <v>1370.321589914352</v>
      </c>
      <c r="C193" s="23">
        <f t="shared" ref="C193:AE193" si="108">B193 + C$92 * C140</f>
        <v>1370.321589914352</v>
      </c>
      <c r="D193" s="23">
        <f t="shared" si="108"/>
        <v>1370.321589914352</v>
      </c>
      <c r="E193" s="23">
        <f t="shared" si="108"/>
        <v>1370.321589914352</v>
      </c>
      <c r="F193" s="23">
        <f t="shared" si="108"/>
        <v>1370.321589914352</v>
      </c>
      <c r="G193" s="23">
        <f t="shared" si="108"/>
        <v>1491.293195295066</v>
      </c>
      <c r="H193" s="23">
        <f t="shared" si="108"/>
        <v>1627.2147490214634</v>
      </c>
      <c r="I193" s="23">
        <f t="shared" si="108"/>
        <v>1773.3810952633598</v>
      </c>
      <c r="J193" s="23">
        <f t="shared" si="108"/>
        <v>1918.8290916501994</v>
      </c>
      <c r="K193" s="23">
        <f t="shared" si="108"/>
        <v>2077.1043905878678</v>
      </c>
      <c r="L193" s="23">
        <f t="shared" si="108"/>
        <v>2253.1424361004306</v>
      </c>
      <c r="M193" s="23">
        <f t="shared" si="108"/>
        <v>2437.8872898264226</v>
      </c>
      <c r="N193" s="23">
        <f t="shared" si="108"/>
        <v>2638.7378627593544</v>
      </c>
      <c r="O193" s="23">
        <f t="shared" si="108"/>
        <v>2860.3628767043092</v>
      </c>
      <c r="P193" s="23">
        <f t="shared" si="108"/>
        <v>3105.6938250551361</v>
      </c>
      <c r="Q193" s="23">
        <f t="shared" si="108"/>
        <v>3374.1292538245639</v>
      </c>
      <c r="R193" s="23">
        <f t="shared" si="108"/>
        <v>3672.4305429133947</v>
      </c>
      <c r="S193" s="23">
        <f t="shared" si="108"/>
        <v>3998.0846804907542</v>
      </c>
      <c r="T193" s="23">
        <f t="shared" si="108"/>
        <v>4352.9350603524899</v>
      </c>
      <c r="U193" s="23">
        <f t="shared" si="108"/>
        <v>4734.8886365936887</v>
      </c>
      <c r="V193" s="23">
        <f t="shared" si="108"/>
        <v>5146.4620540370779</v>
      </c>
      <c r="W193" s="23">
        <f t="shared" si="108"/>
        <v>5586.3589272723084</v>
      </c>
      <c r="X193" s="23">
        <f t="shared" si="108"/>
        <v>6052.8611611247334</v>
      </c>
      <c r="Y193" s="23">
        <f t="shared" si="108"/>
        <v>6552.3180749746716</v>
      </c>
      <c r="Z193" s="23">
        <f t="shared" si="108"/>
        <v>7079.7140158414686</v>
      </c>
      <c r="AA193" s="23">
        <f t="shared" si="108"/>
        <v>7639.3533714888545</v>
      </c>
      <c r="AB193" s="23">
        <f t="shared" si="108"/>
        <v>8230.5692647445485</v>
      </c>
      <c r="AC193" s="23">
        <f t="shared" si="108"/>
        <v>8857.2943603345393</v>
      </c>
      <c r="AD193" s="23">
        <f t="shared" si="108"/>
        <v>9507.941816973118</v>
      </c>
      <c r="AE193" s="23">
        <f t="shared" si="108"/>
        <v>10189.004864084902</v>
      </c>
    </row>
    <row r="194" spans="1:31" x14ac:dyDescent="0.45">
      <c r="A194" s="4" t="s">
        <v>218</v>
      </c>
      <c r="B194" s="23">
        <f t="shared" si="67"/>
        <v>431.81822147858941</v>
      </c>
      <c r="C194" s="23">
        <f t="shared" ref="C194:AE194" si="109">B194 + C$92 * C141</f>
        <v>431.81822147858941</v>
      </c>
      <c r="D194" s="23">
        <f t="shared" si="109"/>
        <v>431.81822147858941</v>
      </c>
      <c r="E194" s="23">
        <f t="shared" si="109"/>
        <v>431.81822147858941</v>
      </c>
      <c r="F194" s="23">
        <f t="shared" si="109"/>
        <v>431.81822147858941</v>
      </c>
      <c r="G194" s="23">
        <f t="shared" si="109"/>
        <v>460.99148102686621</v>
      </c>
      <c r="H194" s="23">
        <f t="shared" si="109"/>
        <v>492.47555071781676</v>
      </c>
      <c r="I194" s="23">
        <f t="shared" si="109"/>
        <v>524.86109312516157</v>
      </c>
      <c r="J194" s="23">
        <f t="shared" si="109"/>
        <v>555.61167343077341</v>
      </c>
      <c r="K194" s="23">
        <f t="shared" si="109"/>
        <v>587.5767479001139</v>
      </c>
      <c r="L194" s="23">
        <f t="shared" si="109"/>
        <v>621.43561496102154</v>
      </c>
      <c r="M194" s="23">
        <f t="shared" si="109"/>
        <v>655.13188390889741</v>
      </c>
      <c r="N194" s="23">
        <f t="shared" si="109"/>
        <v>689.82435261646697</v>
      </c>
      <c r="O194" s="23">
        <f t="shared" si="109"/>
        <v>725.95617168805859</v>
      </c>
      <c r="P194" s="23">
        <f t="shared" si="109"/>
        <v>763.54398632882112</v>
      </c>
      <c r="Q194" s="23">
        <f t="shared" si="109"/>
        <v>802.01129045727725</v>
      </c>
      <c r="R194" s="23">
        <f t="shared" si="109"/>
        <v>841.82712972555191</v>
      </c>
      <c r="S194" s="23">
        <f t="shared" si="109"/>
        <v>882.09294848339346</v>
      </c>
      <c r="T194" s="23">
        <f t="shared" si="109"/>
        <v>922.56480086108445</v>
      </c>
      <c r="U194" s="23">
        <f t="shared" si="109"/>
        <v>962.58001103688957</v>
      </c>
      <c r="V194" s="23">
        <f t="shared" si="109"/>
        <v>1002.0610902444972</v>
      </c>
      <c r="W194" s="23">
        <f t="shared" si="109"/>
        <v>1040.5732932976216</v>
      </c>
      <c r="X194" s="23">
        <f t="shared" si="109"/>
        <v>1077.7542606601451</v>
      </c>
      <c r="Y194" s="23">
        <f t="shared" si="109"/>
        <v>1113.9317535533576</v>
      </c>
      <c r="Z194" s="23">
        <f t="shared" si="109"/>
        <v>1148.5585485105971</v>
      </c>
      <c r="AA194" s="23">
        <f t="shared" si="109"/>
        <v>1181.8242717831538</v>
      </c>
      <c r="AB194" s="23">
        <f t="shared" si="109"/>
        <v>1213.5870026774583</v>
      </c>
      <c r="AC194" s="23">
        <f t="shared" si="109"/>
        <v>1243.982576893932</v>
      </c>
      <c r="AD194" s="23">
        <f t="shared" si="109"/>
        <v>1272.4247311238714</v>
      </c>
      <c r="AE194" s="23">
        <f t="shared" si="109"/>
        <v>1299.27663701645</v>
      </c>
    </row>
    <row r="195" spans="1:31" x14ac:dyDescent="0.45">
      <c r="A195" s="4" t="s">
        <v>221</v>
      </c>
      <c r="B195" s="23">
        <f t="shared" si="67"/>
        <v>97.762</v>
      </c>
      <c r="C195" s="23">
        <f t="shared" ref="C195:AE195" si="110">B195 + C$92 * C142</f>
        <v>97.762</v>
      </c>
      <c r="D195" s="23">
        <f t="shared" si="110"/>
        <v>97.762</v>
      </c>
      <c r="E195" s="23">
        <f t="shared" si="110"/>
        <v>97.762</v>
      </c>
      <c r="F195" s="23">
        <f t="shared" si="110"/>
        <v>97.762</v>
      </c>
      <c r="G195" s="23">
        <f t="shared" si="110"/>
        <v>105.10137762014683</v>
      </c>
      <c r="H195" s="23">
        <f t="shared" si="110"/>
        <v>113.1394601319511</v>
      </c>
      <c r="I195" s="23">
        <f t="shared" si="110"/>
        <v>121.541298669055</v>
      </c>
      <c r="J195" s="23">
        <f t="shared" si="110"/>
        <v>129.6531876170003</v>
      </c>
      <c r="K195" s="23">
        <f t="shared" si="110"/>
        <v>138.22190614240455</v>
      </c>
      <c r="L195" s="23">
        <f t="shared" si="110"/>
        <v>147.45273542922757</v>
      </c>
      <c r="M195" s="23">
        <f t="shared" si="110"/>
        <v>156.80685090698196</v>
      </c>
      <c r="N195" s="23">
        <f t="shared" si="110"/>
        <v>166.61471280375193</v>
      </c>
      <c r="O195" s="23">
        <f t="shared" si="110"/>
        <v>177.0255734777007</v>
      </c>
      <c r="P195" s="23">
        <f t="shared" si="110"/>
        <v>188.07552079504438</v>
      </c>
      <c r="Q195" s="23">
        <f t="shared" si="110"/>
        <v>199.62609067382633</v>
      </c>
      <c r="R195" s="23">
        <f t="shared" si="110"/>
        <v>211.847663862194</v>
      </c>
      <c r="S195" s="23">
        <f t="shared" si="110"/>
        <v>224.49688660175693</v>
      </c>
      <c r="T195" s="23">
        <f t="shared" si="110"/>
        <v>237.51736031060148</v>
      </c>
      <c r="U195" s="23">
        <f t="shared" si="110"/>
        <v>250.70860680716385</v>
      </c>
      <c r="V195" s="23">
        <f t="shared" si="110"/>
        <v>264.04723612233306</v>
      </c>
      <c r="W195" s="23">
        <f t="shared" si="110"/>
        <v>277.38360118985952</v>
      </c>
      <c r="X195" s="23">
        <f t="shared" si="110"/>
        <v>290.57866935896499</v>
      </c>
      <c r="Y195" s="23">
        <f t="shared" si="110"/>
        <v>303.73111298760898</v>
      </c>
      <c r="Z195" s="23">
        <f t="shared" si="110"/>
        <v>316.62450634633996</v>
      </c>
      <c r="AA195" s="23">
        <f t="shared" si="110"/>
        <v>329.30332846269181</v>
      </c>
      <c r="AB195" s="23">
        <f t="shared" si="110"/>
        <v>341.68871624381427</v>
      </c>
      <c r="AC195" s="23">
        <f t="shared" si="110"/>
        <v>353.80692832975575</v>
      </c>
      <c r="AD195" s="23">
        <f t="shared" si="110"/>
        <v>365.39425247010001</v>
      </c>
      <c r="AE195" s="23">
        <f t="shared" si="110"/>
        <v>376.56134798736247</v>
      </c>
    </row>
    <row r="196" spans="1:31" x14ac:dyDescent="0.45">
      <c r="A196" s="4" t="s">
        <v>224</v>
      </c>
      <c r="B196" s="23">
        <f t="shared" si="67"/>
        <v>425.05855213358183</v>
      </c>
      <c r="C196" s="23">
        <f t="shared" ref="C196:AE196" si="111">B196 + C$92 * C143</f>
        <v>425.05855213358183</v>
      </c>
      <c r="D196" s="23">
        <f t="shared" si="111"/>
        <v>425.05855213358183</v>
      </c>
      <c r="E196" s="23">
        <f t="shared" si="111"/>
        <v>425.05855213358183</v>
      </c>
      <c r="F196" s="23">
        <f t="shared" si="111"/>
        <v>425.05855213358183</v>
      </c>
      <c r="G196" s="23">
        <f t="shared" si="111"/>
        <v>461.82975143007451</v>
      </c>
      <c r="H196" s="23">
        <f t="shared" si="111"/>
        <v>503.0044684874328</v>
      </c>
      <c r="I196" s="23">
        <f t="shared" si="111"/>
        <v>547.11350445856488</v>
      </c>
      <c r="J196" s="23">
        <f t="shared" si="111"/>
        <v>590.8255421647716</v>
      </c>
      <c r="K196" s="23">
        <f t="shared" si="111"/>
        <v>638.19786084117823</v>
      </c>
      <c r="L196" s="23">
        <f t="shared" si="111"/>
        <v>690.65218329118284</v>
      </c>
      <c r="M196" s="23">
        <f t="shared" si="111"/>
        <v>745.42902331311757</v>
      </c>
      <c r="N196" s="23">
        <f t="shared" si="111"/>
        <v>804.67262093172008</v>
      </c>
      <c r="O196" s="23">
        <f t="shared" si="111"/>
        <v>869.67621114873862</v>
      </c>
      <c r="P196" s="23">
        <f t="shared" si="111"/>
        <v>941.18716489870928</v>
      </c>
      <c r="Q196" s="23">
        <f t="shared" si="111"/>
        <v>1018.8974970627173</v>
      </c>
      <c r="R196" s="23">
        <f t="shared" si="111"/>
        <v>1104.6086062808115</v>
      </c>
      <c r="S196" s="23">
        <f t="shared" si="111"/>
        <v>1197.4040468972787</v>
      </c>
      <c r="T196" s="23">
        <f t="shared" si="111"/>
        <v>1297.6064711165241</v>
      </c>
      <c r="U196" s="23">
        <f t="shared" si="111"/>
        <v>1404.4037148154014</v>
      </c>
      <c r="V196" s="23">
        <f t="shared" si="111"/>
        <v>1518.2691825827287</v>
      </c>
      <c r="W196" s="23">
        <f t="shared" si="111"/>
        <v>1638.5899750449164</v>
      </c>
      <c r="X196" s="23">
        <f t="shared" si="111"/>
        <v>1764.6433637688015</v>
      </c>
      <c r="Y196" s="23">
        <f t="shared" si="111"/>
        <v>1897.8718070195814</v>
      </c>
      <c r="Z196" s="23">
        <f t="shared" si="111"/>
        <v>2036.6262928033168</v>
      </c>
      <c r="AA196" s="23">
        <f t="shared" si="111"/>
        <v>2181.7382272112468</v>
      </c>
      <c r="AB196" s="23">
        <f t="shared" si="111"/>
        <v>2332.6936917084736</v>
      </c>
      <c r="AC196" s="23">
        <f t="shared" si="111"/>
        <v>2490.1351960793645</v>
      </c>
      <c r="AD196" s="23">
        <f t="shared" si="111"/>
        <v>2650.7967707853386</v>
      </c>
      <c r="AE196" s="23">
        <f t="shared" si="111"/>
        <v>2815.9928793610734</v>
      </c>
    </row>
    <row r="197" spans="1:31" x14ac:dyDescent="0.45">
      <c r="A197" s="4" t="s">
        <v>227</v>
      </c>
      <c r="B197" s="23">
        <f t="shared" si="67"/>
        <v>331.99522202108835</v>
      </c>
      <c r="C197" s="23">
        <f t="shared" ref="C197:AE197" si="112">B197 + C$92 * C144</f>
        <v>331.99522202108835</v>
      </c>
      <c r="D197" s="23">
        <f t="shared" si="112"/>
        <v>331.99522202108835</v>
      </c>
      <c r="E197" s="23">
        <f t="shared" si="112"/>
        <v>331.99522202108835</v>
      </c>
      <c r="F197" s="23">
        <f t="shared" si="112"/>
        <v>331.99522202108835</v>
      </c>
      <c r="G197" s="23">
        <f t="shared" si="112"/>
        <v>361.26186514197917</v>
      </c>
      <c r="H197" s="23">
        <f t="shared" si="112"/>
        <v>394.13737699065791</v>
      </c>
      <c r="I197" s="23">
        <f t="shared" si="112"/>
        <v>429.48118589254472</v>
      </c>
      <c r="J197" s="23">
        <f t="shared" si="112"/>
        <v>464.64098514959835</v>
      </c>
      <c r="K197" s="23">
        <f t="shared" si="112"/>
        <v>502.89038255005568</v>
      </c>
      <c r="L197" s="23">
        <f t="shared" si="112"/>
        <v>545.41882734050319</v>
      </c>
      <c r="M197" s="23">
        <f t="shared" si="112"/>
        <v>590.03489343135482</v>
      </c>
      <c r="N197" s="23">
        <f t="shared" si="112"/>
        <v>638.52241747307926</v>
      </c>
      <c r="O197" s="23">
        <f t="shared" si="112"/>
        <v>692.0034068051018</v>
      </c>
      <c r="P197" s="23">
        <f t="shared" si="112"/>
        <v>751.17842061194563</v>
      </c>
      <c r="Q197" s="23">
        <f t="shared" si="112"/>
        <v>815.89421143914763</v>
      </c>
      <c r="R197" s="23">
        <f t="shared" si="112"/>
        <v>887.77111055363002</v>
      </c>
      <c r="S197" s="23">
        <f t="shared" si="112"/>
        <v>966.1913202131293</v>
      </c>
      <c r="T197" s="23">
        <f t="shared" si="112"/>
        <v>1051.5856816796561</v>
      </c>
      <c r="U197" s="23">
        <f t="shared" si="112"/>
        <v>1143.4359687170581</v>
      </c>
      <c r="V197" s="23">
        <f t="shared" si="112"/>
        <v>1242.3318687956385</v>
      </c>
      <c r="W197" s="23">
        <f t="shared" si="112"/>
        <v>1347.9443960240119</v>
      </c>
      <c r="X197" s="23">
        <f t="shared" si="112"/>
        <v>1459.8431460968477</v>
      </c>
      <c r="Y197" s="23">
        <f t="shared" si="112"/>
        <v>1579.5312596995686</v>
      </c>
      <c r="Z197" s="23">
        <f t="shared" si="112"/>
        <v>1705.7837210592684</v>
      </c>
      <c r="AA197" s="23">
        <f t="shared" si="112"/>
        <v>1839.6077131412003</v>
      </c>
      <c r="AB197" s="23">
        <f t="shared" si="112"/>
        <v>1980.8168477761367</v>
      </c>
      <c r="AC197" s="23">
        <f t="shared" si="112"/>
        <v>2130.3209337133876</v>
      </c>
      <c r="AD197" s="23">
        <f t="shared" si="112"/>
        <v>2285.3257150988793</v>
      </c>
      <c r="AE197" s="23">
        <f t="shared" si="112"/>
        <v>2447.3514578022036</v>
      </c>
    </row>
    <row r="198" spans="1:31" x14ac:dyDescent="0.45">
      <c r="A198" s="4" t="s">
        <v>230</v>
      </c>
      <c r="B198" s="23">
        <f t="shared" si="67"/>
        <v>27.612000000000002</v>
      </c>
      <c r="C198" s="23">
        <f t="shared" ref="C198:AE198" si="113">B198 + C$92 * C145</f>
        <v>27.612000000000002</v>
      </c>
      <c r="D198" s="23">
        <f t="shared" si="113"/>
        <v>27.612000000000002</v>
      </c>
      <c r="E198" s="23">
        <f t="shared" si="113"/>
        <v>27.612000000000002</v>
      </c>
      <c r="F198" s="23">
        <f t="shared" si="113"/>
        <v>27.612000000000002</v>
      </c>
      <c r="G198" s="23">
        <f t="shared" si="113"/>
        <v>30.160783441654736</v>
      </c>
      <c r="H198" s="23">
        <f t="shared" si="113"/>
        <v>33.046797209220443</v>
      </c>
      <c r="I198" s="23">
        <f t="shared" si="113"/>
        <v>36.177524378092677</v>
      </c>
      <c r="J198" s="23">
        <f t="shared" si="113"/>
        <v>39.322383379826682</v>
      </c>
      <c r="K198" s="23">
        <f t="shared" si="113"/>
        <v>42.777138040857317</v>
      </c>
      <c r="L198" s="23">
        <f t="shared" si="113"/>
        <v>46.659594579308234</v>
      </c>
      <c r="M198" s="23">
        <f t="shared" si="113"/>
        <v>50.781493178038609</v>
      </c>
      <c r="N198" s="23">
        <f t="shared" si="113"/>
        <v>55.317899199550311</v>
      </c>
      <c r="O198" s="23">
        <f t="shared" si="113"/>
        <v>60.391001372386626</v>
      </c>
      <c r="P198" s="23">
        <f t="shared" si="113"/>
        <v>66.090924410929176</v>
      </c>
      <c r="Q198" s="23">
        <f t="shared" si="113"/>
        <v>72.43202494011669</v>
      </c>
      <c r="R198" s="23">
        <f t="shared" si="113"/>
        <v>79.608965972642125</v>
      </c>
      <c r="S198" s="23">
        <f t="shared" si="113"/>
        <v>87.606785949535947</v>
      </c>
      <c r="T198" s="23">
        <f t="shared" si="113"/>
        <v>96.521846713833625</v>
      </c>
      <c r="U198" s="23">
        <f t="shared" si="113"/>
        <v>106.3614743907782</v>
      </c>
      <c r="V198" s="23">
        <f t="shared" si="113"/>
        <v>117.25857840806634</v>
      </c>
      <c r="W198" s="23">
        <f t="shared" si="113"/>
        <v>129.2602315496159</v>
      </c>
      <c r="X198" s="23">
        <f t="shared" si="113"/>
        <v>142.40999852637657</v>
      </c>
      <c r="Y198" s="23">
        <f t="shared" si="113"/>
        <v>156.99450580447174</v>
      </c>
      <c r="Z198" s="23">
        <f t="shared" si="113"/>
        <v>173.0007372305472</v>
      </c>
      <c r="AA198" s="23">
        <f t="shared" si="113"/>
        <v>190.70884390727736</v>
      </c>
      <c r="AB198" s="23">
        <f t="shared" si="113"/>
        <v>210.28437753517335</v>
      </c>
      <c r="AC198" s="23">
        <f t="shared" si="113"/>
        <v>232.08328430601136</v>
      </c>
      <c r="AD198" s="23">
        <f t="shared" si="113"/>
        <v>255.96461330623788</v>
      </c>
      <c r="AE198" s="23">
        <f t="shared" si="113"/>
        <v>282.44686914915491</v>
      </c>
    </row>
    <row r="199" spans="1:31" x14ac:dyDescent="0.45">
      <c r="A199" s="4" t="s">
        <v>233</v>
      </c>
      <c r="B199" s="23">
        <f t="shared" si="67"/>
        <v>97.372945968482369</v>
      </c>
      <c r="C199" s="23">
        <f t="shared" ref="C199:AE199" si="114">B199 + C$92 * C146</f>
        <v>97.372945968482369</v>
      </c>
      <c r="D199" s="23">
        <f t="shared" si="114"/>
        <v>97.372945968482369</v>
      </c>
      <c r="E199" s="23">
        <f t="shared" si="114"/>
        <v>97.372945968482369</v>
      </c>
      <c r="F199" s="23">
        <f t="shared" si="114"/>
        <v>97.372945968482369</v>
      </c>
      <c r="G199" s="23">
        <f t="shared" si="114"/>
        <v>106.26664698005462</v>
      </c>
      <c r="H199" s="23">
        <f t="shared" si="114"/>
        <v>116.31834091527541</v>
      </c>
      <c r="I199" s="23">
        <f t="shared" si="114"/>
        <v>127.1994245927207</v>
      </c>
      <c r="J199" s="23">
        <f t="shared" si="114"/>
        <v>138.10470666664506</v>
      </c>
      <c r="K199" s="23">
        <f t="shared" si="114"/>
        <v>150.05709502540174</v>
      </c>
      <c r="L199" s="23">
        <f t="shared" si="114"/>
        <v>163.45536384030746</v>
      </c>
      <c r="M199" s="23">
        <f t="shared" si="114"/>
        <v>177.63975842738955</v>
      </c>
      <c r="N199" s="23">
        <f t="shared" si="114"/>
        <v>193.20374634175309</v>
      </c>
      <c r="O199" s="23">
        <f t="shared" si="114"/>
        <v>210.55171996733893</v>
      </c>
      <c r="P199" s="23">
        <f t="shared" si="114"/>
        <v>229.97147805550833</v>
      </c>
      <c r="Q199" s="23">
        <f t="shared" si="114"/>
        <v>251.48667302433614</v>
      </c>
      <c r="R199" s="23">
        <f t="shared" si="114"/>
        <v>275.72639493083898</v>
      </c>
      <c r="S199" s="23">
        <f t="shared" si="114"/>
        <v>302.59904775575933</v>
      </c>
      <c r="T199" s="23">
        <f t="shared" si="114"/>
        <v>332.38157221015388</v>
      </c>
      <c r="U199" s="23">
        <f t="shared" si="114"/>
        <v>365.04283233451201</v>
      </c>
      <c r="V199" s="23">
        <f t="shared" si="114"/>
        <v>400.9597663685351</v>
      </c>
      <c r="W199" s="23">
        <f t="shared" si="114"/>
        <v>440.20984455768871</v>
      </c>
      <c r="X199" s="23">
        <f t="shared" si="114"/>
        <v>482.84744192184701</v>
      </c>
      <c r="Y199" s="23">
        <f t="shared" si="114"/>
        <v>529.69569518543335</v>
      </c>
      <c r="Z199" s="23">
        <f t="shared" si="114"/>
        <v>580.58014486814295</v>
      </c>
      <c r="AA199" s="23">
        <f t="shared" si="114"/>
        <v>636.23912495663558</v>
      </c>
      <c r="AB199" s="23">
        <f t="shared" si="114"/>
        <v>697.0015625995369</v>
      </c>
      <c r="AC199" s="23">
        <f t="shared" si="114"/>
        <v>763.73743786647844</v>
      </c>
      <c r="AD199" s="23">
        <f t="shared" si="114"/>
        <v>835.73673518290002</v>
      </c>
      <c r="AE199" s="23">
        <f t="shared" si="114"/>
        <v>914.25259190588883</v>
      </c>
    </row>
    <row r="200" spans="1:31" x14ac:dyDescent="0.45">
      <c r="A200" s="4" t="s">
        <v>236</v>
      </c>
      <c r="B200" s="23">
        <f t="shared" si="67"/>
        <v>15.870645</v>
      </c>
      <c r="C200" s="23">
        <f t="shared" ref="C200:AE200" si="115">B200 + C$92 * C147</f>
        <v>15.870645</v>
      </c>
      <c r="D200" s="23">
        <f t="shared" si="115"/>
        <v>15.870645</v>
      </c>
      <c r="E200" s="23">
        <f t="shared" si="115"/>
        <v>15.870645</v>
      </c>
      <c r="F200" s="23">
        <f t="shared" si="115"/>
        <v>15.870645</v>
      </c>
      <c r="G200" s="23">
        <f t="shared" si="115"/>
        <v>17.306708702900778</v>
      </c>
      <c r="H200" s="23">
        <f t="shared" si="115"/>
        <v>18.927103374454813</v>
      </c>
      <c r="I200" s="23">
        <f t="shared" si="115"/>
        <v>20.677969790105539</v>
      </c>
      <c r="J200" s="23">
        <f t="shared" si="115"/>
        <v>22.42923106630338</v>
      </c>
      <c r="K200" s="23">
        <f t="shared" si="115"/>
        <v>24.344798926340854</v>
      </c>
      <c r="L200" s="23">
        <f t="shared" si="115"/>
        <v>26.487380756616869</v>
      </c>
      <c r="M200" s="23">
        <f t="shared" si="115"/>
        <v>28.750105279421991</v>
      </c>
      <c r="N200" s="23">
        <f t="shared" si="115"/>
        <v>31.226447602919546</v>
      </c>
      <c r="O200" s="23">
        <f t="shared" si="115"/>
        <v>33.978765148786394</v>
      </c>
      <c r="P200" s="23">
        <f t="shared" si="115"/>
        <v>37.050002916578748</v>
      </c>
      <c r="Q200" s="23">
        <f t="shared" si="115"/>
        <v>40.440569912463211</v>
      </c>
      <c r="R200" s="23">
        <f t="shared" si="115"/>
        <v>44.245508185961896</v>
      </c>
      <c r="S200" s="23">
        <f t="shared" si="115"/>
        <v>48.445134448227407</v>
      </c>
      <c r="T200" s="23">
        <f t="shared" si="115"/>
        <v>53.076782383754811</v>
      </c>
      <c r="U200" s="23">
        <f t="shared" si="115"/>
        <v>58.12866505282345</v>
      </c>
      <c r="V200" s="23">
        <f t="shared" si="115"/>
        <v>63.651222420089873</v>
      </c>
      <c r="W200" s="23">
        <f t="shared" si="115"/>
        <v>69.647027845098151</v>
      </c>
      <c r="X200" s="23">
        <f t="shared" si="115"/>
        <v>76.114058699975757</v>
      </c>
      <c r="Y200" s="23">
        <f t="shared" si="115"/>
        <v>83.164976846337254</v>
      </c>
      <c r="Z200" s="23">
        <f t="shared" si="115"/>
        <v>90.758604913334693</v>
      </c>
      <c r="AA200" s="23">
        <f t="shared" si="115"/>
        <v>98.988541121185079</v>
      </c>
      <c r="AB200" s="23">
        <f t="shared" si="115"/>
        <v>107.88304816739372</v>
      </c>
      <c r="AC200" s="23">
        <f t="shared" si="115"/>
        <v>117.54521631295817</v>
      </c>
      <c r="AD200" s="23">
        <f t="shared" si="115"/>
        <v>127.84452432803349</v>
      </c>
      <c r="AE200" s="23">
        <f t="shared" si="115"/>
        <v>138.93095105425601</v>
      </c>
    </row>
    <row r="202" spans="1:31" x14ac:dyDescent="0.45">
      <c r="A202" s="14" t="s">
        <v>2140</v>
      </c>
    </row>
    <row r="203" spans="1:31" x14ac:dyDescent="0.45">
      <c r="A203" s="13" t="s">
        <v>2136</v>
      </c>
    </row>
    <row r="204" spans="1:31" x14ac:dyDescent="0.45">
      <c r="A204" s="4" t="s">
        <v>23</v>
      </c>
      <c r="B204" s="10">
        <v>2021</v>
      </c>
      <c r="C204" s="10">
        <v>2022</v>
      </c>
      <c r="D204" s="10">
        <v>2023</v>
      </c>
      <c r="E204" s="10">
        <v>2024</v>
      </c>
      <c r="F204" s="10">
        <v>2025</v>
      </c>
      <c r="G204" s="10">
        <v>2026</v>
      </c>
      <c r="H204" s="10">
        <v>2027</v>
      </c>
      <c r="I204" s="10">
        <v>2028</v>
      </c>
      <c r="J204" s="10">
        <v>2029</v>
      </c>
      <c r="K204" s="10">
        <v>2030</v>
      </c>
      <c r="L204" s="10">
        <v>2031</v>
      </c>
      <c r="M204" s="10">
        <v>2032</v>
      </c>
      <c r="N204" s="10">
        <v>2033</v>
      </c>
      <c r="O204" s="10">
        <v>2034</v>
      </c>
      <c r="P204" s="10">
        <v>2035</v>
      </c>
      <c r="Q204" s="10">
        <v>2036</v>
      </c>
      <c r="R204" s="10">
        <v>2037</v>
      </c>
      <c r="S204" s="10">
        <v>2038</v>
      </c>
      <c r="T204" s="10">
        <v>2039</v>
      </c>
      <c r="U204" s="10">
        <v>2040</v>
      </c>
      <c r="V204" s="10">
        <v>2041</v>
      </c>
      <c r="W204" s="10">
        <v>2042</v>
      </c>
      <c r="X204" s="10">
        <v>2043</v>
      </c>
      <c r="Y204" s="10">
        <v>2044</v>
      </c>
      <c r="Z204" s="10">
        <v>2045</v>
      </c>
      <c r="AA204" s="10">
        <v>2046</v>
      </c>
      <c r="AB204" s="10">
        <v>2047</v>
      </c>
      <c r="AC204" s="10">
        <v>2048</v>
      </c>
      <c r="AD204" s="10">
        <v>2049</v>
      </c>
      <c r="AE204" s="10">
        <v>2050</v>
      </c>
    </row>
    <row r="205" spans="1:31" x14ac:dyDescent="0.45">
      <c r="A205" s="4" t="s">
        <v>86</v>
      </c>
      <c r="B205" s="26">
        <v>0</v>
      </c>
      <c r="C205" s="26">
        <f t="shared" ref="C205:AE205" si="116">IF(C$95=0, 0, MAX(0, B258 * (1 - B258/$U38)) / C$95)</f>
        <v>1.1827355116751043E-3</v>
      </c>
      <c r="D205" s="26">
        <f t="shared" si="116"/>
        <v>1.1827355116751043E-3</v>
      </c>
      <c r="E205" s="26">
        <f t="shared" si="116"/>
        <v>1.1827355116751043E-3</v>
      </c>
      <c r="F205" s="26">
        <f t="shared" si="116"/>
        <v>1.1827355116751043E-3</v>
      </c>
      <c r="G205" s="26">
        <f t="shared" si="116"/>
        <v>1.1827355116751043E-3</v>
      </c>
      <c r="H205" s="26">
        <f t="shared" si="116"/>
        <v>1.3261092275982014E-3</v>
      </c>
      <c r="I205" s="26">
        <f t="shared" si="116"/>
        <v>1.4611047326894609E-3</v>
      </c>
      <c r="J205" s="26">
        <f t="shared" si="116"/>
        <v>1.5322737599564632E-3</v>
      </c>
      <c r="K205" s="26">
        <f t="shared" si="116"/>
        <v>1.5773608948608975E-3</v>
      </c>
      <c r="L205" s="26">
        <f t="shared" si="116"/>
        <v>1.6300265641142559E-3</v>
      </c>
      <c r="M205" s="26">
        <f t="shared" si="116"/>
        <v>1.6719117805933294E-3</v>
      </c>
      <c r="N205" s="26">
        <f t="shared" si="116"/>
        <v>1.7057490927525679E-3</v>
      </c>
      <c r="O205" s="26">
        <f t="shared" si="116"/>
        <v>1.7444465492245909E-3</v>
      </c>
      <c r="P205" s="26">
        <f t="shared" si="116"/>
        <v>1.8043728397959412E-3</v>
      </c>
      <c r="Q205" s="26">
        <f t="shared" si="116"/>
        <v>1.8542297410581838E-3</v>
      </c>
      <c r="R205" s="26">
        <f t="shared" si="116"/>
        <v>1.897305714513093E-3</v>
      </c>
      <c r="S205" s="26">
        <f t="shared" si="116"/>
        <v>1.9741382091143151E-3</v>
      </c>
      <c r="T205" s="26">
        <f t="shared" si="116"/>
        <v>2.0515150887299573E-3</v>
      </c>
      <c r="U205" s="26">
        <f t="shared" si="116"/>
        <v>2.1483729178788514E-3</v>
      </c>
      <c r="V205" s="26">
        <f t="shared" si="116"/>
        <v>2.2351042081328984E-3</v>
      </c>
      <c r="W205" s="26">
        <f t="shared" si="116"/>
        <v>2.2835297269007903E-3</v>
      </c>
      <c r="X205" s="26">
        <f t="shared" si="116"/>
        <v>2.3573133537730206E-3</v>
      </c>
      <c r="Y205" s="26">
        <f t="shared" si="116"/>
        <v>2.3981835805553116E-3</v>
      </c>
      <c r="Z205" s="26">
        <f t="shared" si="116"/>
        <v>2.4448426007417376E-3</v>
      </c>
      <c r="AA205" s="26">
        <f t="shared" si="116"/>
        <v>2.4835387550377233E-3</v>
      </c>
      <c r="AB205" s="26">
        <f t="shared" si="116"/>
        <v>2.5444324224012005E-3</v>
      </c>
      <c r="AC205" s="26">
        <f t="shared" si="116"/>
        <v>2.6213071362463317E-3</v>
      </c>
      <c r="AD205" s="26">
        <f t="shared" si="116"/>
        <v>2.7014900247017185E-3</v>
      </c>
      <c r="AE205" s="26">
        <f t="shared" si="116"/>
        <v>2.7636559070053864E-3</v>
      </c>
    </row>
    <row r="206" spans="1:31" x14ac:dyDescent="0.45">
      <c r="A206" s="4" t="s">
        <v>90</v>
      </c>
      <c r="B206" s="26">
        <v>0</v>
      </c>
      <c r="C206" s="26">
        <f t="shared" ref="C206:AE206" si="117">IF(C$95=0, 0, MAX(0, B259 * (1 - B259/$U39)) / C$95)</f>
        <v>2.114521952275163E-2</v>
      </c>
      <c r="D206" s="26">
        <f t="shared" si="117"/>
        <v>2.114521952275163E-2</v>
      </c>
      <c r="E206" s="26">
        <f t="shared" si="117"/>
        <v>2.114521952275163E-2</v>
      </c>
      <c r="F206" s="26">
        <f t="shared" si="117"/>
        <v>2.114521952275163E-2</v>
      </c>
      <c r="G206" s="26">
        <f t="shared" si="117"/>
        <v>2.114521952275163E-2</v>
      </c>
      <c r="H206" s="26">
        <f t="shared" si="117"/>
        <v>1.8398557741214582E-2</v>
      </c>
      <c r="I206" s="26">
        <f t="shared" si="117"/>
        <v>1.6357161063174773E-2</v>
      </c>
      <c r="J206" s="26">
        <f t="shared" si="117"/>
        <v>1.5463134796093419E-2</v>
      </c>
      <c r="K206" s="26">
        <f t="shared" si="117"/>
        <v>1.4946119865938967E-2</v>
      </c>
      <c r="L206" s="26">
        <f t="shared" si="117"/>
        <v>1.437761179619129E-2</v>
      </c>
      <c r="M206" s="26">
        <f t="shared" si="117"/>
        <v>1.3953688510307136E-2</v>
      </c>
      <c r="N206" s="26">
        <f t="shared" si="117"/>
        <v>1.362785785437905E-2</v>
      </c>
      <c r="O206" s="26">
        <f t="shared" si="117"/>
        <v>1.3270386735480685E-2</v>
      </c>
      <c r="P206" s="26">
        <f t="shared" si="117"/>
        <v>1.2743570421338052E-2</v>
      </c>
      <c r="Q206" s="26">
        <f t="shared" si="117"/>
        <v>1.2333603513255097E-2</v>
      </c>
      <c r="R206" s="26">
        <f t="shared" si="117"/>
        <v>1.1998087190947205E-2</v>
      </c>
      <c r="S206" s="26">
        <f t="shared" si="117"/>
        <v>1.1430373735986757E-2</v>
      </c>
      <c r="T206" s="26">
        <f t="shared" si="117"/>
        <v>1.0903306541336115E-2</v>
      </c>
      <c r="U206" s="26">
        <f t="shared" si="117"/>
        <v>1.0295574496540031E-2</v>
      </c>
      <c r="V206" s="26">
        <f t="shared" si="117"/>
        <v>9.8000635769246707E-3</v>
      </c>
      <c r="W206" s="26">
        <f t="shared" si="117"/>
        <v>9.5437074190266383E-3</v>
      </c>
      <c r="X206" s="26">
        <f t="shared" si="117"/>
        <v>9.1715191100986519E-3</v>
      </c>
      <c r="Y206" s="26">
        <f t="shared" si="117"/>
        <v>8.9776663359704533E-3</v>
      </c>
      <c r="Z206" s="26">
        <f t="shared" si="117"/>
        <v>8.7643393832132314E-3</v>
      </c>
      <c r="AA206" s="26">
        <f t="shared" si="117"/>
        <v>8.5942287555986121E-3</v>
      </c>
      <c r="AB206" s="26">
        <f t="shared" si="117"/>
        <v>8.3360249262039166E-3</v>
      </c>
      <c r="AC206" s="26">
        <f t="shared" si="117"/>
        <v>8.0269857112307257E-3</v>
      </c>
      <c r="AD206" s="26">
        <f t="shared" si="117"/>
        <v>7.7245279022400632E-3</v>
      </c>
      <c r="AE206" s="26">
        <f t="shared" si="117"/>
        <v>7.5041290654564614E-3</v>
      </c>
    </row>
    <row r="207" spans="1:31" x14ac:dyDescent="0.45">
      <c r="A207" s="4" t="s">
        <v>94</v>
      </c>
      <c r="B207" s="26">
        <v>0</v>
      </c>
      <c r="C207" s="26">
        <f t="shared" ref="C207:AE207" si="118">IF(C$95=0, 0, MAX(0, B260 * (1 - B260/$U40)) / C$95)</f>
        <v>7.615374408131417E-3</v>
      </c>
      <c r="D207" s="26">
        <f t="shared" si="118"/>
        <v>7.615374408131417E-3</v>
      </c>
      <c r="E207" s="26">
        <f t="shared" si="118"/>
        <v>7.615374408131417E-3</v>
      </c>
      <c r="F207" s="26">
        <f t="shared" si="118"/>
        <v>7.615374408131417E-3</v>
      </c>
      <c r="G207" s="26">
        <f t="shared" si="118"/>
        <v>7.615374408131417E-3</v>
      </c>
      <c r="H207" s="26">
        <f t="shared" si="118"/>
        <v>8.3496789854119388E-3</v>
      </c>
      <c r="I207" s="26">
        <f t="shared" si="118"/>
        <v>9.0065491180968803E-3</v>
      </c>
      <c r="J207" s="26">
        <f t="shared" si="118"/>
        <v>9.3371961445570979E-3</v>
      </c>
      <c r="K207" s="26">
        <f t="shared" si="118"/>
        <v>9.5413503207570464E-3</v>
      </c>
      <c r="L207" s="26">
        <f t="shared" si="118"/>
        <v>9.7755397979963181E-3</v>
      </c>
      <c r="M207" s="26">
        <f t="shared" si="118"/>
        <v>9.9581003871654864E-3</v>
      </c>
      <c r="N207" s="26">
        <f t="shared" si="118"/>
        <v>1.0103226327875312E-2</v>
      </c>
      <c r="O207" s="26">
        <f t="shared" si="118"/>
        <v>1.0266910788269645E-2</v>
      </c>
      <c r="P207" s="26">
        <f t="shared" si="118"/>
        <v>1.051611974079315E-2</v>
      </c>
      <c r="Q207" s="26">
        <f t="shared" si="118"/>
        <v>1.0718627491067398E-2</v>
      </c>
      <c r="R207" s="26">
        <f t="shared" si="118"/>
        <v>1.0890144071349472E-2</v>
      </c>
      <c r="S207" s="26">
        <f t="shared" si="118"/>
        <v>1.1189998319748895E-2</v>
      </c>
      <c r="T207" s="26">
        <f t="shared" si="118"/>
        <v>1.1482511021371888E-2</v>
      </c>
      <c r="U207" s="26">
        <f t="shared" si="118"/>
        <v>1.1836509279391578E-2</v>
      </c>
      <c r="V207" s="26">
        <f t="shared" si="118"/>
        <v>1.2140968522164612E-2</v>
      </c>
      <c r="W207" s="26">
        <f t="shared" si="118"/>
        <v>1.2305189920932356E-2</v>
      </c>
      <c r="X207" s="26">
        <f t="shared" si="118"/>
        <v>1.2549739461478113E-2</v>
      </c>
      <c r="Y207" s="26">
        <f t="shared" si="118"/>
        <v>1.2681208150105287E-2</v>
      </c>
      <c r="Z207" s="26">
        <f t="shared" si="118"/>
        <v>1.2828546467303529E-2</v>
      </c>
      <c r="AA207" s="26">
        <f t="shared" si="118"/>
        <v>1.2948301857961479E-2</v>
      </c>
      <c r="AB207" s="26">
        <f t="shared" si="118"/>
        <v>1.3133215294300631E-2</v>
      </c>
      <c r="AC207" s="26">
        <f t="shared" si="118"/>
        <v>1.3360085680313334E-2</v>
      </c>
      <c r="AD207" s="26">
        <f t="shared" si="118"/>
        <v>1.3588566702536688E-2</v>
      </c>
      <c r="AE207" s="26">
        <f t="shared" si="118"/>
        <v>1.3759568522121924E-2</v>
      </c>
    </row>
    <row r="208" spans="1:31" x14ac:dyDescent="0.45">
      <c r="A208" s="4" t="s">
        <v>98</v>
      </c>
      <c r="B208" s="26">
        <v>0</v>
      </c>
      <c r="C208" s="26">
        <f t="shared" ref="C208:AE208" si="119">IF(C$95=0, 0, MAX(0, B261 * (1 - B261/$U41)) / C$95)</f>
        <v>0.25371757798207661</v>
      </c>
      <c r="D208" s="26">
        <f t="shared" si="119"/>
        <v>0.25371757798207661</v>
      </c>
      <c r="E208" s="26">
        <f t="shared" si="119"/>
        <v>0.25371757798207661</v>
      </c>
      <c r="F208" s="26">
        <f t="shared" si="119"/>
        <v>0.25371757798207661</v>
      </c>
      <c r="G208" s="26">
        <f t="shared" si="119"/>
        <v>0.25371757798207661</v>
      </c>
      <c r="H208" s="26">
        <f t="shared" si="119"/>
        <v>0.23431740498758033</v>
      </c>
      <c r="I208" s="26">
        <f t="shared" si="119"/>
        <v>0.21798583832501367</v>
      </c>
      <c r="J208" s="26">
        <f t="shared" si="119"/>
        <v>0.210166616322468</v>
      </c>
      <c r="K208" s="26">
        <f t="shared" si="119"/>
        <v>0.20545942371083409</v>
      </c>
      <c r="L208" s="26">
        <f t="shared" si="119"/>
        <v>0.20015009980843165</v>
      </c>
      <c r="M208" s="26">
        <f t="shared" si="119"/>
        <v>0.19608515853122557</v>
      </c>
      <c r="N208" s="26">
        <f t="shared" si="119"/>
        <v>0.19289843032627671</v>
      </c>
      <c r="O208" s="26">
        <f t="shared" si="119"/>
        <v>0.18934561123375743</v>
      </c>
      <c r="P208" s="26">
        <f t="shared" si="119"/>
        <v>0.18401052883198007</v>
      </c>
      <c r="Q208" s="26">
        <f t="shared" si="119"/>
        <v>0.17975473602923997</v>
      </c>
      <c r="R208" s="26">
        <f t="shared" si="119"/>
        <v>0.17620359211663222</v>
      </c>
      <c r="S208" s="26">
        <f t="shared" si="119"/>
        <v>0.17008394510755664</v>
      </c>
      <c r="T208" s="26">
        <f t="shared" si="119"/>
        <v>0.1642438660348581</v>
      </c>
      <c r="U208" s="26">
        <f t="shared" si="119"/>
        <v>0.15732862411451218</v>
      </c>
      <c r="V208" s="26">
        <f t="shared" si="119"/>
        <v>0.15152410790795368</v>
      </c>
      <c r="W208" s="26">
        <f t="shared" si="119"/>
        <v>0.14845289945137835</v>
      </c>
      <c r="X208" s="26">
        <f t="shared" si="119"/>
        <v>0.14393320160014406</v>
      </c>
      <c r="Y208" s="26">
        <f t="shared" si="119"/>
        <v>0.14153908343914726</v>
      </c>
      <c r="Z208" s="26">
        <f t="shared" si="119"/>
        <v>0.13887883994797673</v>
      </c>
      <c r="AA208" s="26">
        <f t="shared" si="119"/>
        <v>0.13673592131138501</v>
      </c>
      <c r="AB208" s="26">
        <f t="shared" si="119"/>
        <v>0.13345359733651074</v>
      </c>
      <c r="AC208" s="26">
        <f t="shared" si="119"/>
        <v>0.12947303735300456</v>
      </c>
      <c r="AD208" s="26">
        <f t="shared" si="119"/>
        <v>0.12551747069780445</v>
      </c>
      <c r="AE208" s="26">
        <f t="shared" si="119"/>
        <v>0.12259358177630558</v>
      </c>
    </row>
    <row r="209" spans="1:31" x14ac:dyDescent="0.45">
      <c r="A209" s="4" t="s">
        <v>102</v>
      </c>
      <c r="B209" s="26">
        <v>0</v>
      </c>
      <c r="C209" s="26">
        <f t="shared" ref="C209:AE209" si="120">IF(C$95=0, 0, MAX(0, B262 * (1 - B262/$U42)) / C$95)</f>
        <v>1.7939819963576503E-2</v>
      </c>
      <c r="D209" s="26">
        <f t="shared" si="120"/>
        <v>1.7939819963576503E-2</v>
      </c>
      <c r="E209" s="26">
        <f t="shared" si="120"/>
        <v>1.7939819963576503E-2</v>
      </c>
      <c r="F209" s="26">
        <f t="shared" si="120"/>
        <v>1.7939819963576503E-2</v>
      </c>
      <c r="G209" s="26">
        <f t="shared" si="120"/>
        <v>1.7939819963576503E-2</v>
      </c>
      <c r="H209" s="26">
        <f t="shared" si="120"/>
        <v>1.8425111990614813E-2</v>
      </c>
      <c r="I209" s="26">
        <f t="shared" si="120"/>
        <v>1.8727725230983362E-2</v>
      </c>
      <c r="J209" s="26">
        <f t="shared" si="120"/>
        <v>1.8827466440719896E-2</v>
      </c>
      <c r="K209" s="26">
        <f t="shared" si="120"/>
        <v>1.8872879398578263E-2</v>
      </c>
      <c r="L209" s="26">
        <f t="shared" si="120"/>
        <v>1.8912675278248085E-2</v>
      </c>
      <c r="M209" s="26">
        <f t="shared" si="120"/>
        <v>1.8933522351015395E-2</v>
      </c>
      <c r="N209" s="26">
        <f t="shared" si="120"/>
        <v>1.8943860653488298E-2</v>
      </c>
      <c r="O209" s="26">
        <f t="shared" si="120"/>
        <v>1.8949676033538972E-2</v>
      </c>
      <c r="P209" s="26">
        <f t="shared" si="120"/>
        <v>1.8947962954915642E-2</v>
      </c>
      <c r="Q209" s="26">
        <f t="shared" si="120"/>
        <v>1.8935072518506058E-2</v>
      </c>
      <c r="R209" s="26">
        <f t="shared" si="120"/>
        <v>1.8916298496158848E-2</v>
      </c>
      <c r="S209" s="26">
        <f t="shared" si="120"/>
        <v>1.8870199571987097E-2</v>
      </c>
      <c r="T209" s="26">
        <f t="shared" si="120"/>
        <v>1.8805423530860656E-2</v>
      </c>
      <c r="U209" s="26">
        <f t="shared" si="120"/>
        <v>1.8703067285963423E-2</v>
      </c>
      <c r="V209" s="26">
        <f t="shared" si="120"/>
        <v>1.8591787771529658E-2</v>
      </c>
      <c r="W209" s="26">
        <f t="shared" si="120"/>
        <v>1.8521674617135196E-2</v>
      </c>
      <c r="X209" s="26">
        <f t="shared" si="120"/>
        <v>1.8407832358590677E-2</v>
      </c>
      <c r="Y209" s="26">
        <f t="shared" si="120"/>
        <v>1.8340206438722036E-2</v>
      </c>
      <c r="Z209" s="26">
        <f t="shared" si="120"/>
        <v>1.8260150894840954E-2</v>
      </c>
      <c r="AA209" s="26">
        <f t="shared" si="120"/>
        <v>1.8191393806433049E-2</v>
      </c>
      <c r="AB209" s="26">
        <f t="shared" si="120"/>
        <v>1.8080014172730623E-2</v>
      </c>
      <c r="AC209" s="26">
        <f t="shared" si="120"/>
        <v>1.7933950417050402E-2</v>
      </c>
      <c r="AD209" s="26">
        <f t="shared" si="120"/>
        <v>1.777558979811756E-2</v>
      </c>
      <c r="AE209" s="26">
        <f t="shared" si="120"/>
        <v>1.7648898681998322E-2</v>
      </c>
    </row>
    <row r="210" spans="1:31" x14ac:dyDescent="0.45">
      <c r="A210" s="4" t="s">
        <v>106</v>
      </c>
      <c r="B210" s="26">
        <v>0</v>
      </c>
      <c r="C210" s="26">
        <f t="shared" ref="C210:AE210" si="121">IF(C$95=0, 0, MAX(0, B263 * (1 - B263/$U43)) / C$95)</f>
        <v>2.1406036322335922E-2</v>
      </c>
      <c r="D210" s="26">
        <f t="shared" si="121"/>
        <v>2.1406036322335922E-2</v>
      </c>
      <c r="E210" s="26">
        <f t="shared" si="121"/>
        <v>2.1406036322335922E-2</v>
      </c>
      <c r="F210" s="26">
        <f t="shared" si="121"/>
        <v>2.1406036322335922E-2</v>
      </c>
      <c r="G210" s="26">
        <f t="shared" si="121"/>
        <v>2.1406036322335922E-2</v>
      </c>
      <c r="H210" s="26">
        <f t="shared" si="121"/>
        <v>2.1429454351845963E-2</v>
      </c>
      <c r="I210" s="26">
        <f t="shared" si="121"/>
        <v>2.1302280217720494E-2</v>
      </c>
      <c r="J210" s="26">
        <f t="shared" si="121"/>
        <v>2.118253249553546E-2</v>
      </c>
      <c r="K210" s="26">
        <f t="shared" si="121"/>
        <v>2.1092270208151048E-2</v>
      </c>
      <c r="L210" s="26">
        <f t="shared" si="121"/>
        <v>2.0976632013624024E-2</v>
      </c>
      <c r="M210" s="26">
        <f t="shared" si="121"/>
        <v>2.0876660217705074E-2</v>
      </c>
      <c r="N210" s="26">
        <f t="shared" si="121"/>
        <v>2.0791279074675512E-2</v>
      </c>
      <c r="O210" s="26">
        <f t="shared" si="121"/>
        <v>2.0689521585603988E-2</v>
      </c>
      <c r="P210" s="26">
        <f t="shared" si="121"/>
        <v>2.0524862790087979E-2</v>
      </c>
      <c r="Q210" s="26">
        <f t="shared" si="121"/>
        <v>2.0380637197584345E-2</v>
      </c>
      <c r="R210" s="26">
        <f t="shared" si="121"/>
        <v>2.0251500167422238E-2</v>
      </c>
      <c r="S210" s="26">
        <f t="shared" si="121"/>
        <v>2.0014134104438891E-2</v>
      </c>
      <c r="T210" s="26">
        <f t="shared" si="121"/>
        <v>1.9765574898849055E-2</v>
      </c>
      <c r="U210" s="26">
        <f t="shared" si="121"/>
        <v>1.9444696230473863E-2</v>
      </c>
      <c r="V210" s="26">
        <f t="shared" si="121"/>
        <v>1.9149718870744077E-2</v>
      </c>
      <c r="W210" s="26">
        <f t="shared" si="121"/>
        <v>1.8982566368215822E-2</v>
      </c>
      <c r="X210" s="26">
        <f t="shared" si="121"/>
        <v>1.8726276993050083E-2</v>
      </c>
      <c r="Y210" s="26">
        <f t="shared" si="121"/>
        <v>1.8583536613526672E-2</v>
      </c>
      <c r="Z210" s="26">
        <f t="shared" si="121"/>
        <v>1.8420318592011996E-2</v>
      </c>
      <c r="AA210" s="26">
        <f t="shared" si="121"/>
        <v>1.828487273638827E-2</v>
      </c>
      <c r="AB210" s="26">
        <f t="shared" si="121"/>
        <v>1.8071833187497697E-2</v>
      </c>
      <c r="AC210" s="26">
        <f t="shared" si="121"/>
        <v>1.7803474650958925E-2</v>
      </c>
      <c r="AD210" s="26">
        <f t="shared" si="121"/>
        <v>1.7524951378472698E-2</v>
      </c>
      <c r="AE210" s="26">
        <f t="shared" si="121"/>
        <v>1.7310570489895767E-2</v>
      </c>
    </row>
    <row r="211" spans="1:31" x14ac:dyDescent="0.45">
      <c r="A211" s="4" t="s">
        <v>110</v>
      </c>
      <c r="B211" s="26">
        <v>0</v>
      </c>
      <c r="C211" s="26">
        <f t="shared" ref="C211:AE211" si="122">IF(C$95=0, 0, MAX(0, B264 * (1 - B264/$U44)) / C$95)</f>
        <v>2.7625937968166312E-3</v>
      </c>
      <c r="D211" s="26">
        <f t="shared" si="122"/>
        <v>2.7625937968166312E-3</v>
      </c>
      <c r="E211" s="26">
        <f t="shared" si="122"/>
        <v>2.7625937968166312E-3</v>
      </c>
      <c r="F211" s="26">
        <f t="shared" si="122"/>
        <v>2.7625937968166312E-3</v>
      </c>
      <c r="G211" s="26">
        <f t="shared" si="122"/>
        <v>2.7625937968166312E-3</v>
      </c>
      <c r="H211" s="26">
        <f t="shared" si="122"/>
        <v>2.9056433903548108E-3</v>
      </c>
      <c r="I211" s="26">
        <f t="shared" si="122"/>
        <v>3.0166329522457046E-3</v>
      </c>
      <c r="J211" s="26">
        <f t="shared" si="122"/>
        <v>3.065362859792396E-3</v>
      </c>
      <c r="K211" s="26">
        <f t="shared" si="122"/>
        <v>3.0931641656371314E-3</v>
      </c>
      <c r="L211" s="26">
        <f t="shared" si="122"/>
        <v>3.1232777403183789E-3</v>
      </c>
      <c r="M211" s="26">
        <f t="shared" si="122"/>
        <v>3.145258172047674E-3</v>
      </c>
      <c r="N211" s="26">
        <f t="shared" si="122"/>
        <v>3.1618010164415505E-3</v>
      </c>
      <c r="O211" s="26">
        <f t="shared" si="122"/>
        <v>3.1795755689143839E-3</v>
      </c>
      <c r="P211" s="26">
        <f t="shared" si="122"/>
        <v>3.2050203349097517E-3</v>
      </c>
      <c r="Q211" s="26">
        <f t="shared" si="122"/>
        <v>3.2239125354250006E-3</v>
      </c>
      <c r="R211" s="26">
        <f t="shared" si="122"/>
        <v>3.2386731694965692E-3</v>
      </c>
      <c r="S211" s="26">
        <f t="shared" si="122"/>
        <v>3.2623502216178571E-3</v>
      </c>
      <c r="T211" s="26">
        <f t="shared" si="122"/>
        <v>3.2822222733372825E-3</v>
      </c>
      <c r="U211" s="26">
        <f t="shared" si="122"/>
        <v>3.3022807451683935E-3</v>
      </c>
      <c r="V211" s="26">
        <f t="shared" si="122"/>
        <v>3.3155731810795681E-3</v>
      </c>
      <c r="W211" s="26">
        <f t="shared" si="122"/>
        <v>3.3209839672378337E-3</v>
      </c>
      <c r="X211" s="26">
        <f t="shared" si="122"/>
        <v>3.3273652981656468E-3</v>
      </c>
      <c r="Y211" s="26">
        <f t="shared" si="122"/>
        <v>3.329639957703297E-3</v>
      </c>
      <c r="Z211" s="26">
        <f t="shared" si="122"/>
        <v>3.3314103225050274E-3</v>
      </c>
      <c r="AA211" s="26">
        <f t="shared" si="122"/>
        <v>3.3321697247936919E-3</v>
      </c>
      <c r="AB211" s="26">
        <f t="shared" si="122"/>
        <v>3.3323726999652976E-3</v>
      </c>
      <c r="AC211" s="26">
        <f t="shared" si="122"/>
        <v>3.3308539769312745E-3</v>
      </c>
      <c r="AD211" s="26">
        <f t="shared" si="122"/>
        <v>3.3271821879169426E-3</v>
      </c>
      <c r="AE211" s="26">
        <f t="shared" si="122"/>
        <v>3.3228578989357356E-3</v>
      </c>
    </row>
    <row r="212" spans="1:31" x14ac:dyDescent="0.45">
      <c r="A212" s="4" t="s">
        <v>114</v>
      </c>
      <c r="B212" s="26">
        <v>0</v>
      </c>
      <c r="C212" s="26">
        <f t="shared" ref="C212:AE212" si="123">IF(C$95=0, 0, MAX(0, B265 * (1 - B265/$U45)) / C$95)</f>
        <v>1.8375551124720141E-2</v>
      </c>
      <c r="D212" s="26">
        <f t="shared" si="123"/>
        <v>1.8375551124720141E-2</v>
      </c>
      <c r="E212" s="26">
        <f t="shared" si="123"/>
        <v>1.8375551124720141E-2</v>
      </c>
      <c r="F212" s="26">
        <f t="shared" si="123"/>
        <v>1.8375551124720141E-2</v>
      </c>
      <c r="G212" s="26">
        <f t="shared" si="123"/>
        <v>1.8375551124720141E-2</v>
      </c>
      <c r="H212" s="26">
        <f t="shared" si="123"/>
        <v>1.9804261042670242E-2</v>
      </c>
      <c r="I212" s="26">
        <f t="shared" si="123"/>
        <v>2.102339336675111E-2</v>
      </c>
      <c r="J212" s="26">
        <f t="shared" si="123"/>
        <v>2.1611041669267493E-2</v>
      </c>
      <c r="K212" s="26">
        <f t="shared" si="123"/>
        <v>2.1965200804320628E-2</v>
      </c>
      <c r="L212" s="26">
        <f t="shared" si="123"/>
        <v>2.2364562740694073E-2</v>
      </c>
      <c r="M212" s="26">
        <f t="shared" si="123"/>
        <v>2.2669986655759145E-2</v>
      </c>
      <c r="N212" s="26">
        <f t="shared" si="123"/>
        <v>2.2909049918937385E-2</v>
      </c>
      <c r="O212" s="26">
        <f t="shared" si="123"/>
        <v>2.3175090660074275E-2</v>
      </c>
      <c r="P212" s="26">
        <f t="shared" si="123"/>
        <v>2.3573478971866808E-2</v>
      </c>
      <c r="Q212" s="26">
        <f t="shared" si="123"/>
        <v>2.3889753971227612E-2</v>
      </c>
      <c r="R212" s="26">
        <f t="shared" si="123"/>
        <v>2.4152348103626351E-2</v>
      </c>
      <c r="S212" s="26">
        <f t="shared" si="123"/>
        <v>2.4602222410200179E-2</v>
      </c>
      <c r="T212" s="26">
        <f t="shared" si="123"/>
        <v>2.5026889566240329E-2</v>
      </c>
      <c r="U212" s="26">
        <f t="shared" si="123"/>
        <v>2.5522828239818232E-2</v>
      </c>
      <c r="V212" s="26">
        <f t="shared" si="123"/>
        <v>2.5931066235345912E-2</v>
      </c>
      <c r="W212" s="26">
        <f t="shared" si="123"/>
        <v>2.6142919226836141E-2</v>
      </c>
      <c r="X212" s="26">
        <f t="shared" si="123"/>
        <v>2.6450271637062817E-2</v>
      </c>
      <c r="Y212" s="26">
        <f t="shared" si="123"/>
        <v>2.6609815114819701E-2</v>
      </c>
      <c r="Z212" s="26">
        <f t="shared" si="123"/>
        <v>2.6784717942931718E-2</v>
      </c>
      <c r="AA212" s="26">
        <f t="shared" si="123"/>
        <v>2.6923437964383398E-2</v>
      </c>
      <c r="AB212" s="26">
        <f t="shared" si="123"/>
        <v>2.7132668029298122E-2</v>
      </c>
      <c r="AC212" s="26">
        <f t="shared" si="123"/>
        <v>2.7380208895293596E-2</v>
      </c>
      <c r="AD212" s="26">
        <f t="shared" si="123"/>
        <v>2.7618219384673508E-2</v>
      </c>
      <c r="AE212" s="26">
        <f t="shared" si="123"/>
        <v>2.7787896299478049E-2</v>
      </c>
    </row>
    <row r="213" spans="1:31" x14ac:dyDescent="0.45">
      <c r="A213" s="4" t="s">
        <v>117</v>
      </c>
      <c r="B213" s="26">
        <v>0</v>
      </c>
      <c r="C213" s="26">
        <f t="shared" ref="C213:AE213" si="124">IF(C$95=0, 0, MAX(0, B266 * (1 - B266/$U46)) / C$95)</f>
        <v>1.8379766452110372E-2</v>
      </c>
      <c r="D213" s="26">
        <f t="shared" si="124"/>
        <v>1.8379766452110372E-2</v>
      </c>
      <c r="E213" s="26">
        <f t="shared" si="124"/>
        <v>1.8379766452110372E-2</v>
      </c>
      <c r="F213" s="26">
        <f t="shared" si="124"/>
        <v>1.8379766452110372E-2</v>
      </c>
      <c r="G213" s="26">
        <f t="shared" si="124"/>
        <v>1.8379766452110372E-2</v>
      </c>
      <c r="H213" s="26">
        <f t="shared" si="124"/>
        <v>2.038234785327938E-2</v>
      </c>
      <c r="I213" s="26">
        <f t="shared" si="124"/>
        <v>2.2222878535466263E-2</v>
      </c>
      <c r="J213" s="26">
        <f t="shared" si="124"/>
        <v>2.3172289592794139E-2</v>
      </c>
      <c r="K213" s="26">
        <f t="shared" si="124"/>
        <v>2.3766511483235143E-2</v>
      </c>
      <c r="L213" s="26">
        <f t="shared" si="124"/>
        <v>2.4454707733434788E-2</v>
      </c>
      <c r="M213" s="26">
        <f t="shared" si="124"/>
        <v>2.4996894253877276E-2</v>
      </c>
      <c r="N213" s="26">
        <f t="shared" si="124"/>
        <v>2.5431592176024986E-2</v>
      </c>
      <c r="O213" s="26">
        <f t="shared" si="124"/>
        <v>2.5925489941347538E-2</v>
      </c>
      <c r="P213" s="26">
        <f t="shared" si="124"/>
        <v>2.6684242980846845E-2</v>
      </c>
      <c r="Q213" s="26">
        <f t="shared" si="124"/>
        <v>2.7308560717183617E-2</v>
      </c>
      <c r="R213" s="26">
        <f t="shared" si="124"/>
        <v>2.7842952495114891E-2</v>
      </c>
      <c r="S213" s="26">
        <f t="shared" si="124"/>
        <v>2.8787206604669595E-2</v>
      </c>
      <c r="T213" s="26">
        <f t="shared" si="124"/>
        <v>2.9724105746831195E-2</v>
      </c>
      <c r="U213" s="26">
        <f t="shared" si="124"/>
        <v>3.0878566060491611E-2</v>
      </c>
      <c r="V213" s="26">
        <f t="shared" si="124"/>
        <v>3.189314608055005E-2</v>
      </c>
      <c r="W213" s="26">
        <f t="shared" si="124"/>
        <v>3.2450636004853872E-2</v>
      </c>
      <c r="X213" s="26">
        <f t="shared" si="124"/>
        <v>3.3291092511575401E-2</v>
      </c>
      <c r="Y213" s="26">
        <f t="shared" si="124"/>
        <v>3.3750255819222731E-2</v>
      </c>
      <c r="Z213" s="26">
        <f t="shared" si="124"/>
        <v>3.426999914768563E-2</v>
      </c>
      <c r="AA213" s="26">
        <f t="shared" si="124"/>
        <v>3.4697061556827564E-2</v>
      </c>
      <c r="AB213" s="26">
        <f t="shared" si="124"/>
        <v>3.5363271471024159E-2</v>
      </c>
      <c r="AC213" s="26">
        <f t="shared" si="124"/>
        <v>3.6193387416682668E-2</v>
      </c>
      <c r="AD213" s="26">
        <f t="shared" si="124"/>
        <v>3.7045478760461471E-2</v>
      </c>
      <c r="AE213" s="26">
        <f t="shared" si="124"/>
        <v>3.7695592341453088E-2</v>
      </c>
    </row>
    <row r="214" spans="1:31" x14ac:dyDescent="0.45">
      <c r="A214" s="4" t="s">
        <v>120</v>
      </c>
      <c r="B214" s="26">
        <v>0</v>
      </c>
      <c r="C214" s="26">
        <f t="shared" ref="C214:AE214" si="125">IF(C$95=0, 0, MAX(0, B267 * (1 - B267/$U47)) / C$95)</f>
        <v>2.3762036005816377E-3</v>
      </c>
      <c r="D214" s="26">
        <f t="shared" si="125"/>
        <v>2.3762036005816377E-3</v>
      </c>
      <c r="E214" s="26">
        <f t="shared" si="125"/>
        <v>2.3762036005816377E-3</v>
      </c>
      <c r="F214" s="26">
        <f t="shared" si="125"/>
        <v>2.3762036005816377E-3</v>
      </c>
      <c r="G214" s="26">
        <f t="shared" si="125"/>
        <v>2.3762036005816377E-3</v>
      </c>
      <c r="H214" s="26">
        <f t="shared" si="125"/>
        <v>2.5365663809896722E-3</v>
      </c>
      <c r="I214" s="26">
        <f t="shared" si="125"/>
        <v>2.6691420290059623E-3</v>
      </c>
      <c r="J214" s="26">
        <f t="shared" si="125"/>
        <v>2.7311628969384099E-3</v>
      </c>
      <c r="K214" s="26">
        <f t="shared" si="125"/>
        <v>2.7679097950893058E-3</v>
      </c>
      <c r="L214" s="26">
        <f t="shared" si="125"/>
        <v>2.8088433059762392E-3</v>
      </c>
      <c r="M214" s="26">
        <f t="shared" si="125"/>
        <v>2.8397174778022252E-3</v>
      </c>
      <c r="N214" s="26">
        <f t="shared" si="125"/>
        <v>2.8636097131832078E-3</v>
      </c>
      <c r="O214" s="26">
        <f t="shared" si="125"/>
        <v>2.889933750701588E-3</v>
      </c>
      <c r="P214" s="26">
        <f t="shared" si="125"/>
        <v>2.9288626078205426E-3</v>
      </c>
      <c r="Q214" s="26">
        <f t="shared" si="125"/>
        <v>2.9592165997403166E-3</v>
      </c>
      <c r="R214" s="26">
        <f t="shared" si="125"/>
        <v>2.9840258743064592E-3</v>
      </c>
      <c r="S214" s="26">
        <f t="shared" si="125"/>
        <v>3.0258403497479586E-3</v>
      </c>
      <c r="T214" s="26">
        <f t="shared" si="125"/>
        <v>3.064245087533011E-3</v>
      </c>
      <c r="U214" s="26">
        <f t="shared" si="125"/>
        <v>3.1077270641699088E-3</v>
      </c>
      <c r="V214" s="26">
        <f t="shared" si="125"/>
        <v>3.1421082452339653E-3</v>
      </c>
      <c r="W214" s="26">
        <f t="shared" si="125"/>
        <v>3.1592920789981741E-3</v>
      </c>
      <c r="X214" s="26">
        <f t="shared" si="125"/>
        <v>3.1835676350458393E-3</v>
      </c>
      <c r="Y214" s="26">
        <f t="shared" si="125"/>
        <v>3.195704244656638E-3</v>
      </c>
      <c r="Z214" s="26">
        <f t="shared" si="125"/>
        <v>3.2086838410833847E-3</v>
      </c>
      <c r="AA214" s="26">
        <f t="shared" si="125"/>
        <v>3.2186873398940279E-3</v>
      </c>
      <c r="AB214" s="26">
        <f t="shared" si="125"/>
        <v>3.2333488564906167E-3</v>
      </c>
      <c r="AC214" s="26">
        <f t="shared" si="125"/>
        <v>3.2498962290509071E-3</v>
      </c>
      <c r="AD214" s="26">
        <f t="shared" si="125"/>
        <v>3.264798296318326E-3</v>
      </c>
      <c r="AE214" s="26">
        <f t="shared" si="125"/>
        <v>3.2746407380096674E-3</v>
      </c>
    </row>
    <row r="215" spans="1:31" x14ac:dyDescent="0.45">
      <c r="A215" s="4" t="s">
        <v>123</v>
      </c>
      <c r="B215" s="26">
        <v>0</v>
      </c>
      <c r="C215" s="26">
        <f t="shared" ref="C215:AE215" si="126">IF(C$95=0, 0, MAX(0, B268 * (1 - B268/$U48)) / C$95)</f>
        <v>4.997413947374247E-2</v>
      </c>
      <c r="D215" s="26">
        <f t="shared" si="126"/>
        <v>4.997413947374247E-2</v>
      </c>
      <c r="E215" s="26">
        <f t="shared" si="126"/>
        <v>4.997413947374247E-2</v>
      </c>
      <c r="F215" s="26">
        <f t="shared" si="126"/>
        <v>4.997413947374247E-2</v>
      </c>
      <c r="G215" s="26">
        <f t="shared" si="126"/>
        <v>4.997413947374247E-2</v>
      </c>
      <c r="H215" s="26">
        <f t="shared" si="126"/>
        <v>5.4026074859850851E-2</v>
      </c>
      <c r="I215" s="26">
        <f t="shared" si="126"/>
        <v>5.7515691222123522E-2</v>
      </c>
      <c r="J215" s="26">
        <f t="shared" si="126"/>
        <v>5.9212242104283781E-2</v>
      </c>
      <c r="K215" s="26">
        <f t="shared" si="126"/>
        <v>6.0239646333108625E-2</v>
      </c>
      <c r="L215" s="26">
        <f t="shared" si="126"/>
        <v>6.1402162022277253E-2</v>
      </c>
      <c r="M215" s="26">
        <f t="shared" si="126"/>
        <v>6.2294660286393307E-2</v>
      </c>
      <c r="N215" s="26">
        <f t="shared" si="126"/>
        <v>6.2995436560587606E-2</v>
      </c>
      <c r="O215" s="26">
        <f t="shared" si="126"/>
        <v>6.377742428978761E-2</v>
      </c>
      <c r="P215" s="26">
        <f t="shared" si="126"/>
        <v>6.4952404610299996E-2</v>
      </c>
      <c r="Q215" s="26">
        <f t="shared" si="126"/>
        <v>6.588969923918328E-2</v>
      </c>
      <c r="R215" s="26">
        <f t="shared" si="126"/>
        <v>6.6671135324132408E-2</v>
      </c>
      <c r="S215" s="26">
        <f t="shared" si="126"/>
        <v>6.8015580283532773E-2</v>
      </c>
      <c r="T215" s="26">
        <f t="shared" si="126"/>
        <v>6.9293576271490007E-2</v>
      </c>
      <c r="U215" s="26">
        <f t="shared" si="126"/>
        <v>7.0797556492992575E-2</v>
      </c>
      <c r="V215" s="26">
        <f t="shared" si="126"/>
        <v>7.2047550745350561E-2</v>
      </c>
      <c r="W215" s="26">
        <f t="shared" si="126"/>
        <v>7.2701864609507741E-2</v>
      </c>
      <c r="X215" s="26">
        <f t="shared" si="126"/>
        <v>7.3656778246647472E-2</v>
      </c>
      <c r="Y215" s="26">
        <f t="shared" si="126"/>
        <v>7.4156493038185431E-2</v>
      </c>
      <c r="Z215" s="26">
        <f t="shared" si="126"/>
        <v>7.4707153770558463E-2</v>
      </c>
      <c r="AA215" s="26">
        <f t="shared" si="126"/>
        <v>7.5146443849999231E-2</v>
      </c>
      <c r="AB215" s="26">
        <f t="shared" si="126"/>
        <v>7.5812769113815515E-2</v>
      </c>
      <c r="AC215" s="26">
        <f t="shared" si="126"/>
        <v>7.6608143586312238E-2</v>
      </c>
      <c r="AD215" s="26">
        <f t="shared" si="126"/>
        <v>7.7381828686698198E-2</v>
      </c>
      <c r="AE215" s="26">
        <f t="shared" si="126"/>
        <v>7.794034285255444E-2</v>
      </c>
    </row>
    <row r="216" spans="1:31" x14ac:dyDescent="0.45">
      <c r="A216" s="4" t="s">
        <v>127</v>
      </c>
      <c r="B216" s="26">
        <v>0</v>
      </c>
      <c r="C216" s="26">
        <f t="shared" ref="C216:AE216" si="127">IF(C$95=0, 0, MAX(0, B269 * (1 - B269/$U49)) / C$95)</f>
        <v>1.4655672295184774E-2</v>
      </c>
      <c r="D216" s="26">
        <f t="shared" si="127"/>
        <v>1.4655672295184774E-2</v>
      </c>
      <c r="E216" s="26">
        <f t="shared" si="127"/>
        <v>1.4655672295184774E-2</v>
      </c>
      <c r="F216" s="26">
        <f t="shared" si="127"/>
        <v>1.4655672295184774E-2</v>
      </c>
      <c r="G216" s="26">
        <f t="shared" si="127"/>
        <v>1.4655672295184774E-2</v>
      </c>
      <c r="H216" s="26">
        <f t="shared" si="127"/>
        <v>1.6251400673014012E-2</v>
      </c>
      <c r="I216" s="26">
        <f t="shared" si="127"/>
        <v>1.771777694120192E-2</v>
      </c>
      <c r="J216" s="26">
        <f t="shared" si="127"/>
        <v>1.8474081516403153E-2</v>
      </c>
      <c r="K216" s="26">
        <f t="shared" si="127"/>
        <v>1.8947404719947127E-2</v>
      </c>
      <c r="L216" s="26">
        <f t="shared" si="127"/>
        <v>1.9495552944570723E-2</v>
      </c>
      <c r="M216" s="26">
        <f t="shared" si="127"/>
        <v>1.9927378693245113E-2</v>
      </c>
      <c r="N216" s="26">
        <f t="shared" si="127"/>
        <v>2.0273578286559325E-2</v>
      </c>
      <c r="O216" s="26">
        <f t="shared" si="127"/>
        <v>2.0666909239535621E-2</v>
      </c>
      <c r="P216" s="26">
        <f t="shared" si="127"/>
        <v>2.1271135449966484E-2</v>
      </c>
      <c r="Q216" s="26">
        <f t="shared" si="127"/>
        <v>2.1768270500190205E-2</v>
      </c>
      <c r="R216" s="26">
        <f t="shared" si="127"/>
        <v>2.2193773669875166E-2</v>
      </c>
      <c r="S216" s="26">
        <f t="shared" si="127"/>
        <v>2.2945580166886536E-2</v>
      </c>
      <c r="T216" s="26">
        <f t="shared" si="127"/>
        <v>2.3691460261472647E-2</v>
      </c>
      <c r="U216" s="26">
        <f t="shared" si="127"/>
        <v>2.4610452293423308E-2</v>
      </c>
      <c r="V216" s="26">
        <f t="shared" si="127"/>
        <v>2.5417998271020432E-2</v>
      </c>
      <c r="W216" s="26">
        <f t="shared" si="127"/>
        <v>2.5861682200476133E-2</v>
      </c>
      <c r="X216" s="26">
        <f t="shared" si="127"/>
        <v>2.6530522734222097E-2</v>
      </c>
      <c r="Y216" s="26">
        <f t="shared" si="127"/>
        <v>2.6895895574252864E-2</v>
      </c>
      <c r="Z216" s="26">
        <f t="shared" si="127"/>
        <v>2.730945161994278E-2</v>
      </c>
      <c r="AA216" s="26">
        <f t="shared" si="127"/>
        <v>2.7649241998504485E-2</v>
      </c>
      <c r="AB216" s="26">
        <f t="shared" si="127"/>
        <v>2.8179279578104163E-2</v>
      </c>
      <c r="AC216" s="26">
        <f t="shared" si="127"/>
        <v>2.8839665752498335E-2</v>
      </c>
      <c r="AD216" s="26">
        <f t="shared" si="127"/>
        <v>2.9517464593161201E-2</v>
      </c>
      <c r="AE216" s="26">
        <f t="shared" si="127"/>
        <v>3.0034546308187443E-2</v>
      </c>
    </row>
    <row r="217" spans="1:31" x14ac:dyDescent="0.45">
      <c r="A217" s="4" t="s">
        <v>130</v>
      </c>
      <c r="B217" s="26">
        <v>0</v>
      </c>
      <c r="C217" s="26">
        <f t="shared" ref="C217:AE217" si="128">IF(C$95=0, 0, MAX(0, B270 * (1 - B270/$U50)) / C$95)</f>
        <v>1.4194558064370259E-2</v>
      </c>
      <c r="D217" s="26">
        <f t="shared" si="128"/>
        <v>1.4194558064370259E-2</v>
      </c>
      <c r="E217" s="26">
        <f t="shared" si="128"/>
        <v>1.4194558064370259E-2</v>
      </c>
      <c r="F217" s="26">
        <f t="shared" si="128"/>
        <v>1.4194558064370259E-2</v>
      </c>
      <c r="G217" s="26">
        <f t="shared" si="128"/>
        <v>1.4194558064370259E-2</v>
      </c>
      <c r="H217" s="26">
        <f t="shared" si="128"/>
        <v>1.5509278958692101E-2</v>
      </c>
      <c r="I217" s="26">
        <f t="shared" si="128"/>
        <v>1.6675026574877946E-2</v>
      </c>
      <c r="J217" s="26">
        <f t="shared" si="128"/>
        <v>1.7257137302406342E-2</v>
      </c>
      <c r="K217" s="26">
        <f t="shared" si="128"/>
        <v>1.7614955853191089E-2</v>
      </c>
      <c r="L217" s="26">
        <f t="shared" si="128"/>
        <v>1.8024128797852226E-2</v>
      </c>
      <c r="M217" s="26">
        <f t="shared" si="128"/>
        <v>1.8341985685936712E-2</v>
      </c>
      <c r="N217" s="26">
        <f t="shared" si="128"/>
        <v>1.8593954973936733E-2</v>
      </c>
      <c r="O217" s="26">
        <f t="shared" si="128"/>
        <v>1.8877456771311866E-2</v>
      </c>
      <c r="P217" s="26">
        <f t="shared" si="128"/>
        <v>1.9307801276837212E-2</v>
      </c>
      <c r="Q217" s="26">
        <f t="shared" si="128"/>
        <v>1.9656047473725881E-2</v>
      </c>
      <c r="R217" s="26">
        <f t="shared" si="128"/>
        <v>1.9949959405969001E-2</v>
      </c>
      <c r="S217" s="26">
        <f t="shared" si="128"/>
        <v>2.0461960725950995E-2</v>
      </c>
      <c r="T217" s="26">
        <f t="shared" si="128"/>
        <v>2.0958574759636812E-2</v>
      </c>
      <c r="U217" s="26">
        <f t="shared" si="128"/>
        <v>2.1555907431594697E-2</v>
      </c>
      <c r="V217" s="26">
        <f t="shared" si="128"/>
        <v>2.2065860654267629E-2</v>
      </c>
      <c r="W217" s="26">
        <f t="shared" si="128"/>
        <v>2.2339167233840777E-2</v>
      </c>
      <c r="X217" s="26">
        <f t="shared" si="128"/>
        <v>2.2744427180472513E-2</v>
      </c>
      <c r="Y217" s="26">
        <f t="shared" si="128"/>
        <v>2.2961068706720107E-2</v>
      </c>
      <c r="Z217" s="26">
        <f t="shared" si="128"/>
        <v>2.3203012458764119E-2</v>
      </c>
      <c r="AA217" s="26">
        <f t="shared" si="128"/>
        <v>2.3398908404950548E-2</v>
      </c>
      <c r="AB217" s="26">
        <f t="shared" si="128"/>
        <v>2.3700292752362535E-2</v>
      </c>
      <c r="AC217" s="26">
        <f t="shared" si="128"/>
        <v>2.4068020970674928E-2</v>
      </c>
      <c r="AD217" s="26">
        <f t="shared" si="128"/>
        <v>2.4435819058386581E-2</v>
      </c>
      <c r="AE217" s="26">
        <f t="shared" si="128"/>
        <v>2.4709162855186293E-2</v>
      </c>
    </row>
    <row r="218" spans="1:31" x14ac:dyDescent="0.45">
      <c r="A218" s="4" t="s">
        <v>134</v>
      </c>
      <c r="B218" s="26">
        <v>0</v>
      </c>
      <c r="C218" s="26">
        <f t="shared" ref="C218:AE218" si="129">IF(C$95=0, 0, MAX(0, B271 * (1 - B271/$U51)) / C$95)</f>
        <v>2.733665027322401E-3</v>
      </c>
      <c r="D218" s="26">
        <f t="shared" si="129"/>
        <v>2.733665027322401E-3</v>
      </c>
      <c r="E218" s="26">
        <f t="shared" si="129"/>
        <v>2.733665027322401E-3</v>
      </c>
      <c r="F218" s="26">
        <f t="shared" si="129"/>
        <v>2.733665027322401E-3</v>
      </c>
      <c r="G218" s="26">
        <f t="shared" si="129"/>
        <v>2.733665027322401E-3</v>
      </c>
      <c r="H218" s="26">
        <f t="shared" si="129"/>
        <v>3.0400500224337847E-3</v>
      </c>
      <c r="I218" s="26">
        <f t="shared" si="129"/>
        <v>3.323433169315282E-3</v>
      </c>
      <c r="J218" s="26">
        <f t="shared" si="129"/>
        <v>3.4704503851354777E-3</v>
      </c>
      <c r="K218" s="26">
        <f t="shared" si="129"/>
        <v>3.5627591089771957E-3</v>
      </c>
      <c r="L218" s="26">
        <f t="shared" si="129"/>
        <v>3.6699056604139746E-3</v>
      </c>
      <c r="M218" s="26">
        <f t="shared" si="129"/>
        <v>3.7545285450333618E-3</v>
      </c>
      <c r="N218" s="26">
        <f t="shared" si="129"/>
        <v>3.8225099340103855E-3</v>
      </c>
      <c r="O218" s="26">
        <f t="shared" si="129"/>
        <v>3.8998817019143678E-3</v>
      </c>
      <c r="P218" s="26">
        <f t="shared" si="129"/>
        <v>4.0189936590031604E-3</v>
      </c>
      <c r="Q218" s="26">
        <f t="shared" si="129"/>
        <v>4.1172860734589624E-3</v>
      </c>
      <c r="R218" s="26">
        <f t="shared" si="129"/>
        <v>4.2016268503257447E-3</v>
      </c>
      <c r="S218" s="26">
        <f t="shared" si="129"/>
        <v>4.3510221021122435E-3</v>
      </c>
      <c r="T218" s="26">
        <f t="shared" si="129"/>
        <v>4.4998341112801356E-3</v>
      </c>
      <c r="U218" s="26">
        <f t="shared" si="129"/>
        <v>4.6839625563863249E-3</v>
      </c>
      <c r="V218" s="26">
        <f t="shared" si="129"/>
        <v>4.8465805439727857E-3</v>
      </c>
      <c r="W218" s="26">
        <f t="shared" si="129"/>
        <v>4.9363127846328457E-3</v>
      </c>
      <c r="X218" s="26">
        <f t="shared" si="129"/>
        <v>5.0719686994033265E-3</v>
      </c>
      <c r="Y218" s="26">
        <f t="shared" si="129"/>
        <v>5.1463510791026406E-3</v>
      </c>
      <c r="Z218" s="26">
        <f t="shared" si="129"/>
        <v>5.2307365393462679E-3</v>
      </c>
      <c r="AA218" s="26">
        <f t="shared" si="129"/>
        <v>5.3002440147376087E-3</v>
      </c>
      <c r="AB218" s="26">
        <f t="shared" si="129"/>
        <v>5.4089236606594659E-3</v>
      </c>
      <c r="AC218" s="26">
        <f t="shared" si="129"/>
        <v>5.5448097516986811E-3</v>
      </c>
      <c r="AD218" s="26">
        <f t="shared" si="129"/>
        <v>5.6848839145308069E-3</v>
      </c>
      <c r="AE218" s="26">
        <f t="shared" si="129"/>
        <v>5.7922093987088875E-3</v>
      </c>
    </row>
    <row r="219" spans="1:31" x14ac:dyDescent="0.45">
      <c r="A219" s="4" t="s">
        <v>137</v>
      </c>
      <c r="B219" s="26">
        <v>0</v>
      </c>
      <c r="C219" s="26">
        <f t="shared" ref="C219:AE219" si="130">IF(C$95=0, 0, MAX(0, B272 * (1 - B272/$U52)) / C$95)</f>
        <v>1.8608235123749066E-3</v>
      </c>
      <c r="D219" s="26">
        <f t="shared" si="130"/>
        <v>1.8608235123749066E-3</v>
      </c>
      <c r="E219" s="26">
        <f t="shared" si="130"/>
        <v>1.8608235123749066E-3</v>
      </c>
      <c r="F219" s="26">
        <f t="shared" si="130"/>
        <v>1.8608235123749066E-3</v>
      </c>
      <c r="G219" s="26">
        <f t="shared" si="130"/>
        <v>1.8608235123749066E-3</v>
      </c>
      <c r="H219" s="26">
        <f t="shared" si="130"/>
        <v>2.0775753173213852E-3</v>
      </c>
      <c r="I219" s="26">
        <f t="shared" si="130"/>
        <v>2.2798091689062274E-3</v>
      </c>
      <c r="J219" s="26">
        <f t="shared" si="130"/>
        <v>2.3855538905430298E-3</v>
      </c>
      <c r="K219" s="26">
        <f t="shared" si="130"/>
        <v>2.4522393931628314E-3</v>
      </c>
      <c r="L219" s="26">
        <f t="shared" si="130"/>
        <v>2.5298827071509396E-3</v>
      </c>
      <c r="M219" s="26">
        <f t="shared" si="130"/>
        <v>2.5914131077523187E-3</v>
      </c>
      <c r="N219" s="26">
        <f t="shared" si="130"/>
        <v>2.640978603651597E-3</v>
      </c>
      <c r="O219" s="26">
        <f t="shared" si="130"/>
        <v>2.6975235674017769E-3</v>
      </c>
      <c r="P219" s="26">
        <f t="shared" si="130"/>
        <v>2.7848241837517915E-3</v>
      </c>
      <c r="Q219" s="26">
        <f t="shared" si="130"/>
        <v>2.8571531224927133E-3</v>
      </c>
      <c r="R219" s="26">
        <f t="shared" si="130"/>
        <v>2.9194248016365929E-3</v>
      </c>
      <c r="S219" s="26">
        <f t="shared" si="130"/>
        <v>3.0301023471805953E-3</v>
      </c>
      <c r="T219" s="26">
        <f t="shared" si="130"/>
        <v>3.1409403044237328E-3</v>
      </c>
      <c r="U219" s="26">
        <f t="shared" si="130"/>
        <v>3.2788624780162E-3</v>
      </c>
      <c r="V219" s="26">
        <f t="shared" si="130"/>
        <v>3.4014966354986198E-3</v>
      </c>
      <c r="W219" s="26">
        <f t="shared" si="130"/>
        <v>3.4695568752024317E-3</v>
      </c>
      <c r="X219" s="26">
        <f t="shared" si="130"/>
        <v>3.5728431035514769E-3</v>
      </c>
      <c r="Y219" s="26">
        <f t="shared" si="130"/>
        <v>3.6297588184300237E-3</v>
      </c>
      <c r="Z219" s="26">
        <f t="shared" si="130"/>
        <v>3.6945273300764358E-3</v>
      </c>
      <c r="AA219" s="26">
        <f t="shared" si="130"/>
        <v>3.748054977823153E-3</v>
      </c>
      <c r="AB219" s="26">
        <f t="shared" si="130"/>
        <v>3.8320119518525791E-3</v>
      </c>
      <c r="AC219" s="26">
        <f t="shared" si="130"/>
        <v>3.9374819611939522E-3</v>
      </c>
      <c r="AD219" s="26">
        <f t="shared" si="130"/>
        <v>4.0468305866223136E-3</v>
      </c>
      <c r="AE219" s="26">
        <f t="shared" si="130"/>
        <v>4.131099053957395E-3</v>
      </c>
    </row>
    <row r="220" spans="1:31" x14ac:dyDescent="0.45">
      <c r="A220" s="4" t="s">
        <v>140</v>
      </c>
      <c r="B220" s="26">
        <v>0</v>
      </c>
      <c r="C220" s="26">
        <f t="shared" ref="C220:AE220" si="131">IF(C$95=0, 0, MAX(0, B273 * (1 - B273/$U53)) / C$95)</f>
        <v>1.3299352385020737E-3</v>
      </c>
      <c r="D220" s="26">
        <f t="shared" si="131"/>
        <v>1.3299352385020737E-3</v>
      </c>
      <c r="E220" s="26">
        <f t="shared" si="131"/>
        <v>1.3299352385020737E-3</v>
      </c>
      <c r="F220" s="26">
        <f t="shared" si="131"/>
        <v>1.3299352385020737E-3</v>
      </c>
      <c r="G220" s="26">
        <f t="shared" si="131"/>
        <v>1.3299352385020737E-3</v>
      </c>
      <c r="H220" s="26">
        <f t="shared" si="131"/>
        <v>1.4751874067988175E-3</v>
      </c>
      <c r="I220" s="26">
        <f t="shared" si="131"/>
        <v>1.6087573227906936E-3</v>
      </c>
      <c r="J220" s="26">
        <f t="shared" si="131"/>
        <v>1.6776907972573692E-3</v>
      </c>
      <c r="K220" s="26">
        <f t="shared" si="131"/>
        <v>1.7208468168154059E-3</v>
      </c>
      <c r="L220" s="26">
        <f t="shared" si="131"/>
        <v>1.770837296108801E-3</v>
      </c>
      <c r="M220" s="26">
        <f t="shared" si="131"/>
        <v>1.8102298905469259E-3</v>
      </c>
      <c r="N220" s="26">
        <f t="shared" si="131"/>
        <v>1.8418182110933662E-3</v>
      </c>
      <c r="O220" s="26">
        <f t="shared" si="131"/>
        <v>1.877713623420289E-3</v>
      </c>
      <c r="P220" s="26">
        <f t="shared" si="131"/>
        <v>1.932867920160592E-3</v>
      </c>
      <c r="Q220" s="26">
        <f t="shared" si="131"/>
        <v>1.978261170886844E-3</v>
      </c>
      <c r="R220" s="26">
        <f t="shared" si="131"/>
        <v>2.0171240967094125E-3</v>
      </c>
      <c r="S220" s="26">
        <f t="shared" si="131"/>
        <v>2.0858080513079212E-3</v>
      </c>
      <c r="T220" s="26">
        <f t="shared" si="131"/>
        <v>2.1539796014984416E-3</v>
      </c>
      <c r="U220" s="26">
        <f t="shared" si="131"/>
        <v>2.2380110308265499E-3</v>
      </c>
      <c r="V220" s="26">
        <f t="shared" si="131"/>
        <v>2.3118916855535024E-3</v>
      </c>
      <c r="W220" s="26">
        <f t="shared" si="131"/>
        <v>2.3525020407057333E-3</v>
      </c>
      <c r="X220" s="26">
        <f t="shared" si="131"/>
        <v>2.4137396071529042E-3</v>
      </c>
      <c r="Y220" s="26">
        <f t="shared" si="131"/>
        <v>2.4472056263662918E-3</v>
      </c>
      <c r="Z220" s="26">
        <f t="shared" si="131"/>
        <v>2.4850942398696174E-3</v>
      </c>
      <c r="AA220" s="26">
        <f t="shared" si="131"/>
        <v>2.5162330026665958E-3</v>
      </c>
      <c r="AB220" s="26">
        <f t="shared" si="131"/>
        <v>2.5648184100513839E-3</v>
      </c>
      <c r="AC220" s="26">
        <f t="shared" si="131"/>
        <v>2.6253749462660436E-3</v>
      </c>
      <c r="AD220" s="26">
        <f t="shared" si="131"/>
        <v>2.6875569424417221E-3</v>
      </c>
      <c r="AE220" s="26">
        <f t="shared" si="131"/>
        <v>2.7350165993571891E-3</v>
      </c>
    </row>
    <row r="221" spans="1:31" x14ac:dyDescent="0.45">
      <c r="A221" s="4" t="s">
        <v>143</v>
      </c>
      <c r="B221" s="26">
        <v>0</v>
      </c>
      <c r="C221" s="26">
        <f t="shared" ref="C221:AE221" si="132">IF(C$95=0, 0, MAX(0, B274 * (1 - B274/$U54)) / C$95)</f>
        <v>3.3619310634590713E-2</v>
      </c>
      <c r="D221" s="26">
        <f t="shared" si="132"/>
        <v>3.3619310634590713E-2</v>
      </c>
      <c r="E221" s="26">
        <f t="shared" si="132"/>
        <v>3.3619310634590713E-2</v>
      </c>
      <c r="F221" s="26">
        <f t="shared" si="132"/>
        <v>3.3619310634590713E-2</v>
      </c>
      <c r="G221" s="26">
        <f t="shared" si="132"/>
        <v>3.3619310634590713E-2</v>
      </c>
      <c r="H221" s="26">
        <f t="shared" si="132"/>
        <v>3.2358270100090833E-2</v>
      </c>
      <c r="I221" s="26">
        <f t="shared" si="132"/>
        <v>3.112077487868007E-2</v>
      </c>
      <c r="J221" s="26">
        <f t="shared" si="132"/>
        <v>3.0463194974101916E-2</v>
      </c>
      <c r="K221" s="26">
        <f t="shared" si="132"/>
        <v>3.0048427848991446E-2</v>
      </c>
      <c r="L221" s="26">
        <f t="shared" si="132"/>
        <v>2.9566672520058093E-2</v>
      </c>
      <c r="M221" s="26">
        <f t="shared" si="132"/>
        <v>2.9186559990284258E-2</v>
      </c>
      <c r="N221" s="26">
        <f t="shared" si="132"/>
        <v>2.8881816188468603E-2</v>
      </c>
      <c r="O221" s="26">
        <f t="shared" si="132"/>
        <v>2.8535845510552313E-2</v>
      </c>
      <c r="P221" s="26">
        <f t="shared" si="132"/>
        <v>2.8005274545120851E-2</v>
      </c>
      <c r="Q221" s="26">
        <f t="shared" si="132"/>
        <v>2.7570262552020695E-2</v>
      </c>
      <c r="R221" s="26">
        <f t="shared" si="132"/>
        <v>2.7199419134615068E-2</v>
      </c>
      <c r="S221" s="26">
        <f t="shared" si="132"/>
        <v>2.6547355930159586E-2</v>
      </c>
      <c r="T221" s="26">
        <f t="shared" si="132"/>
        <v>2.5906156943880449E-2</v>
      </c>
      <c r="U221" s="26">
        <f t="shared" si="132"/>
        <v>2.5124745977493503E-2</v>
      </c>
      <c r="V221" s="26">
        <f t="shared" si="132"/>
        <v>2.4448045219672931E-2</v>
      </c>
      <c r="W221" s="26">
        <f t="shared" si="132"/>
        <v>2.4081270656816103E-2</v>
      </c>
      <c r="X221" s="26">
        <f t="shared" si="132"/>
        <v>2.3533587152281023E-2</v>
      </c>
      <c r="Y221" s="26">
        <f t="shared" si="132"/>
        <v>2.3238186799865921E-2</v>
      </c>
      <c r="Z221" s="26">
        <f t="shared" si="132"/>
        <v>2.2906521112007496E-2</v>
      </c>
      <c r="AA221" s="26">
        <f t="shared" si="132"/>
        <v>2.2636435211398839E-2</v>
      </c>
      <c r="AB221" s="26">
        <f t="shared" si="132"/>
        <v>2.22186924832052E-2</v>
      </c>
      <c r="AC221" s="26">
        <f t="shared" si="132"/>
        <v>2.1704909604184905E-2</v>
      </c>
      <c r="AD221" s="26">
        <f t="shared" si="132"/>
        <v>2.1185990102811504E-2</v>
      </c>
      <c r="AE221" s="26">
        <f t="shared" si="132"/>
        <v>2.0796523413578304E-2</v>
      </c>
    </row>
    <row r="222" spans="1:31" x14ac:dyDescent="0.45">
      <c r="A222" s="4" t="s">
        <v>146</v>
      </c>
      <c r="B222" s="26">
        <v>0</v>
      </c>
      <c r="C222" s="26">
        <f t="shared" ref="C222:AE222" si="133">IF(C$95=0, 0, MAX(0, B275 * (1 - B275/$U55)) / C$95)</f>
        <v>1.7410713260500685E-2</v>
      </c>
      <c r="D222" s="26">
        <f t="shared" si="133"/>
        <v>1.7410713260500685E-2</v>
      </c>
      <c r="E222" s="26">
        <f t="shared" si="133"/>
        <v>1.7410713260500685E-2</v>
      </c>
      <c r="F222" s="26">
        <f t="shared" si="133"/>
        <v>1.7410713260500685E-2</v>
      </c>
      <c r="G222" s="26">
        <f t="shared" si="133"/>
        <v>1.7410713260500685E-2</v>
      </c>
      <c r="H222" s="26">
        <f t="shared" si="133"/>
        <v>1.8077495226529034E-2</v>
      </c>
      <c r="I222" s="26">
        <f t="shared" si="133"/>
        <v>1.8552368706440635E-2</v>
      </c>
      <c r="J222" s="26">
        <f t="shared" si="133"/>
        <v>1.8741626053106742E-2</v>
      </c>
      <c r="K222" s="26">
        <f t="shared" si="133"/>
        <v>1.8842880649744636E-2</v>
      </c>
      <c r="L222" s="26">
        <f t="shared" si="133"/>
        <v>1.894704553341919E-2</v>
      </c>
      <c r="M222" s="26">
        <f t="shared" si="133"/>
        <v>1.9018256800368945E-2</v>
      </c>
      <c r="N222" s="26">
        <f t="shared" si="133"/>
        <v>1.9068700191319968E-2</v>
      </c>
      <c r="O222" s="26">
        <f t="shared" si="133"/>
        <v>1.9119778657963642E-2</v>
      </c>
      <c r="P222" s="26">
        <f t="shared" si="133"/>
        <v>1.9186974001715113E-2</v>
      </c>
      <c r="Q222" s="26">
        <f t="shared" si="133"/>
        <v>1.9229999867354144E-2</v>
      </c>
      <c r="R222" s="26">
        <f t="shared" si="133"/>
        <v>1.9258468287174663E-2</v>
      </c>
      <c r="S222" s="26">
        <f t="shared" si="133"/>
        <v>1.9294670530210084E-2</v>
      </c>
      <c r="T222" s="26">
        <f t="shared" si="133"/>
        <v>1.9309601375229558E-2</v>
      </c>
      <c r="U222" s="26">
        <f t="shared" si="133"/>
        <v>1.9302754155005125E-2</v>
      </c>
      <c r="V222" s="26">
        <f t="shared" si="133"/>
        <v>1.9272448177578175E-2</v>
      </c>
      <c r="W222" s="26">
        <f t="shared" si="133"/>
        <v>1.9245391490218946E-2</v>
      </c>
      <c r="X222" s="26">
        <f t="shared" si="133"/>
        <v>1.919500162602383E-2</v>
      </c>
      <c r="Y222" s="26">
        <f t="shared" si="133"/>
        <v>1.9160996232385243E-2</v>
      </c>
      <c r="Z222" s="26">
        <f t="shared" si="133"/>
        <v>1.9118263673346035E-2</v>
      </c>
      <c r="AA222" s="26">
        <f t="shared" si="133"/>
        <v>1.9079518702384942E-2</v>
      </c>
      <c r="AB222" s="26">
        <f t="shared" si="133"/>
        <v>1.9013999028671378E-2</v>
      </c>
      <c r="AC222" s="26">
        <f t="shared" si="133"/>
        <v>1.8923288362092984E-2</v>
      </c>
      <c r="AD222" s="26">
        <f t="shared" si="133"/>
        <v>1.8819513101142032E-2</v>
      </c>
      <c r="AE222" s="26">
        <f t="shared" si="133"/>
        <v>1.8732778965297889E-2</v>
      </c>
    </row>
    <row r="223" spans="1:31" x14ac:dyDescent="0.45">
      <c r="A223" s="4" t="s">
        <v>149</v>
      </c>
      <c r="B223" s="26">
        <v>0</v>
      </c>
      <c r="C223" s="26">
        <f t="shared" ref="C223:AE223" si="134">IF(C$95=0, 0, MAX(0, B276 * (1 - B276/$U56)) / C$95)</f>
        <v>8.5091614678366456E-2</v>
      </c>
      <c r="D223" s="26">
        <f t="shared" si="134"/>
        <v>8.5091614678366456E-2</v>
      </c>
      <c r="E223" s="26">
        <f t="shared" si="134"/>
        <v>8.5091614678366456E-2</v>
      </c>
      <c r="F223" s="26">
        <f t="shared" si="134"/>
        <v>8.5091614678366456E-2</v>
      </c>
      <c r="G223" s="26">
        <f t="shared" si="134"/>
        <v>8.5091614678366456E-2</v>
      </c>
      <c r="H223" s="26">
        <f t="shared" si="134"/>
        <v>7.8404732507152491E-2</v>
      </c>
      <c r="I223" s="26">
        <f t="shared" si="134"/>
        <v>7.2808375341166159E-2</v>
      </c>
      <c r="J223" s="26">
        <f t="shared" si="134"/>
        <v>7.0140150820766453E-2</v>
      </c>
      <c r="K223" s="26">
        <f t="shared" si="134"/>
        <v>6.8536933314386123E-2</v>
      </c>
      <c r="L223" s="26">
        <f t="shared" si="134"/>
        <v>6.6730825506150851E-2</v>
      </c>
      <c r="M223" s="26">
        <f t="shared" si="134"/>
        <v>6.5349762125647429E-2</v>
      </c>
      <c r="N223" s="26">
        <f t="shared" si="134"/>
        <v>6.4268089709336743E-2</v>
      </c>
      <c r="O223" s="26">
        <f t="shared" si="134"/>
        <v>6.3063077377474491E-2</v>
      </c>
      <c r="P223" s="26">
        <f t="shared" si="134"/>
        <v>6.1255188355671744E-2</v>
      </c>
      <c r="Q223" s="26">
        <f t="shared" si="134"/>
        <v>5.9814729131484577E-2</v>
      </c>
      <c r="R223" s="26">
        <f t="shared" si="134"/>
        <v>5.8613879419310455E-2</v>
      </c>
      <c r="S223" s="26">
        <f t="shared" si="134"/>
        <v>5.6546266594618595E-2</v>
      </c>
      <c r="T223" s="26">
        <f t="shared" si="134"/>
        <v>5.4575682490480219E-2</v>
      </c>
      <c r="U223" s="26">
        <f t="shared" si="134"/>
        <v>5.2245250991731093E-2</v>
      </c>
      <c r="V223" s="26">
        <f t="shared" si="134"/>
        <v>5.0291823375715937E-2</v>
      </c>
      <c r="W223" s="26">
        <f t="shared" si="134"/>
        <v>4.9259352188135319E-2</v>
      </c>
      <c r="X223" s="26">
        <f t="shared" si="134"/>
        <v>4.7740910582905333E-2</v>
      </c>
      <c r="Y223" s="26">
        <f t="shared" si="134"/>
        <v>4.6937225380146164E-2</v>
      </c>
      <c r="Z223" s="26">
        <f t="shared" si="134"/>
        <v>4.6044615906929522E-2</v>
      </c>
      <c r="AA223" s="26">
        <f t="shared" si="134"/>
        <v>4.5325934943462529E-2</v>
      </c>
      <c r="AB223" s="26">
        <f t="shared" si="134"/>
        <v>4.4225602940203071E-2</v>
      </c>
      <c r="AC223" s="26">
        <f t="shared" si="134"/>
        <v>4.2892037865585923E-2</v>
      </c>
      <c r="AD223" s="26">
        <f t="shared" si="134"/>
        <v>4.1567807415316363E-2</v>
      </c>
      <c r="AE223" s="26">
        <f t="shared" si="134"/>
        <v>4.0589625310700206E-2</v>
      </c>
    </row>
    <row r="224" spans="1:31" x14ac:dyDescent="0.45">
      <c r="A224" s="4" t="s">
        <v>151</v>
      </c>
      <c r="B224" s="26">
        <v>0</v>
      </c>
      <c r="C224" s="26">
        <f t="shared" ref="C224:AE224" si="135">IF(C$95=0, 0, MAX(0, B277 * (1 - B277/$U57)) / C$95)</f>
        <v>7.5546951503587803E-3</v>
      </c>
      <c r="D224" s="26">
        <f t="shared" si="135"/>
        <v>7.5546951503587803E-3</v>
      </c>
      <c r="E224" s="26">
        <f t="shared" si="135"/>
        <v>7.5546951503587803E-3</v>
      </c>
      <c r="F224" s="26">
        <f t="shared" si="135"/>
        <v>7.5546951503587803E-3</v>
      </c>
      <c r="G224" s="26">
        <f t="shared" si="135"/>
        <v>7.5546951503587803E-3</v>
      </c>
      <c r="H224" s="26">
        <f t="shared" si="135"/>
        <v>8.4234821603033153E-3</v>
      </c>
      <c r="I224" s="26">
        <f t="shared" si="135"/>
        <v>9.2317267085719676E-3</v>
      </c>
      <c r="J224" s="26">
        <f t="shared" si="135"/>
        <v>9.6532395143347719E-3</v>
      </c>
      <c r="K224" s="26">
        <f t="shared" si="135"/>
        <v>9.9186697864227322E-3</v>
      </c>
      <c r="L224" s="26">
        <f t="shared" si="135"/>
        <v>1.0227398498058591E-2</v>
      </c>
      <c r="M224" s="26">
        <f t="shared" si="135"/>
        <v>1.0471781152312615E-2</v>
      </c>
      <c r="N224" s="26">
        <f t="shared" si="135"/>
        <v>1.0668462865837603E-2</v>
      </c>
      <c r="O224" s="26">
        <f t="shared" si="135"/>
        <v>1.0892663864301703E-2</v>
      </c>
      <c r="P224" s="26">
        <f t="shared" si="135"/>
        <v>1.1238478847536724E-2</v>
      </c>
      <c r="Q224" s="26">
        <f t="shared" si="135"/>
        <v>1.1524607719790336E-2</v>
      </c>
      <c r="R224" s="26">
        <f t="shared" si="135"/>
        <v>1.1770674522709069E-2</v>
      </c>
      <c r="S224" s="26">
        <f t="shared" si="135"/>
        <v>1.2207524053135034E-2</v>
      </c>
      <c r="T224" s="26">
        <f t="shared" si="135"/>
        <v>1.2644225892618592E-2</v>
      </c>
      <c r="U224" s="26">
        <f t="shared" si="135"/>
        <v>1.3186613720439777E-2</v>
      </c>
      <c r="V224" s="26">
        <f t="shared" si="135"/>
        <v>1.3667797990329019E-2</v>
      </c>
      <c r="W224" s="26">
        <f t="shared" si="135"/>
        <v>1.3934336584910079E-2</v>
      </c>
      <c r="X224" s="26">
        <f t="shared" si="135"/>
        <v>1.4338313382594853E-2</v>
      </c>
      <c r="Y224" s="26">
        <f t="shared" si="135"/>
        <v>1.4560556040612098E-2</v>
      </c>
      <c r="Z224" s="26">
        <f t="shared" si="135"/>
        <v>1.4813203383037328E-2</v>
      </c>
      <c r="AA224" s="26">
        <f t="shared" si="135"/>
        <v>1.502177055444991E-2</v>
      </c>
      <c r="AB224" s="26">
        <f t="shared" si="135"/>
        <v>1.5348562238886318E-2</v>
      </c>
      <c r="AC224" s="26">
        <f t="shared" si="135"/>
        <v>1.5758447463237655E-2</v>
      </c>
      <c r="AD224" s="26">
        <f t="shared" si="135"/>
        <v>1.6182592320036455E-2</v>
      </c>
      <c r="AE224" s="26">
        <f t="shared" si="135"/>
        <v>1.6508828346154029E-2</v>
      </c>
    </row>
    <row r="225" spans="1:31" x14ac:dyDescent="0.45">
      <c r="A225" s="4" t="s">
        <v>154</v>
      </c>
      <c r="B225" s="26">
        <v>0</v>
      </c>
      <c r="C225" s="26">
        <f t="shared" ref="C225:AE225" si="136">IF(C$95=0, 0, MAX(0, B278 * (1 - B278/$U58)) / C$95)</f>
        <v>7.8947215040956874E-3</v>
      </c>
      <c r="D225" s="26">
        <f t="shared" si="136"/>
        <v>7.8947215040956874E-3</v>
      </c>
      <c r="E225" s="26">
        <f t="shared" si="136"/>
        <v>7.8947215040956874E-3</v>
      </c>
      <c r="F225" s="26">
        <f t="shared" si="136"/>
        <v>7.8947215040956874E-3</v>
      </c>
      <c r="G225" s="26">
        <f t="shared" si="136"/>
        <v>7.8947215040956874E-3</v>
      </c>
      <c r="H225" s="26">
        <f t="shared" si="136"/>
        <v>8.7517723584849098E-3</v>
      </c>
      <c r="I225" s="26">
        <f t="shared" si="136"/>
        <v>9.5388291322120004E-3</v>
      </c>
      <c r="J225" s="26">
        <f t="shared" si="136"/>
        <v>9.944523039245614E-3</v>
      </c>
      <c r="K225" s="26">
        <f t="shared" si="136"/>
        <v>1.0198337122262433E-2</v>
      </c>
      <c r="L225" s="26">
        <f t="shared" si="136"/>
        <v>1.0492206729208316E-2</v>
      </c>
      <c r="M225" s="26">
        <f t="shared" si="136"/>
        <v>1.0723654677167942E-2</v>
      </c>
      <c r="N225" s="26">
        <f t="shared" si="136"/>
        <v>1.0909170673117051E-2</v>
      </c>
      <c r="O225" s="26">
        <f t="shared" si="136"/>
        <v>1.1119905097603933E-2</v>
      </c>
      <c r="P225" s="26">
        <f t="shared" si="136"/>
        <v>1.1443559933318116E-2</v>
      </c>
      <c r="Q225" s="26">
        <f t="shared" si="136"/>
        <v>1.1709770657113042E-2</v>
      </c>
      <c r="R225" s="26">
        <f t="shared" si="136"/>
        <v>1.1937565037722066E-2</v>
      </c>
      <c r="S225" s="26">
        <f t="shared" si="136"/>
        <v>1.2339943402694044E-2</v>
      </c>
      <c r="T225" s="26">
        <f t="shared" si="136"/>
        <v>1.2738986977217648E-2</v>
      </c>
      <c r="U225" s="26">
        <f t="shared" si="136"/>
        <v>1.3230432435757467E-2</v>
      </c>
      <c r="V225" s="26">
        <f t="shared" si="136"/>
        <v>1.3662057858279449E-2</v>
      </c>
      <c r="W225" s="26">
        <f t="shared" si="136"/>
        <v>1.3899098096110726E-2</v>
      </c>
      <c r="X225" s="26">
        <f t="shared" si="136"/>
        <v>1.4256325002448363E-2</v>
      </c>
      <c r="Y225" s="26">
        <f t="shared" si="136"/>
        <v>1.4451395892052367E-2</v>
      </c>
      <c r="Z225" s="26">
        <f t="shared" si="136"/>
        <v>1.4672139638305175E-2</v>
      </c>
      <c r="AA225" s="26">
        <f t="shared" si="136"/>
        <v>1.4853463068230179E-2</v>
      </c>
      <c r="AB225" s="26">
        <f t="shared" si="136"/>
        <v>1.5136240702579379E-2</v>
      </c>
      <c r="AC225" s="26">
        <f t="shared" si="136"/>
        <v>1.548843245637182E-2</v>
      </c>
      <c r="AD225" s="26">
        <f t="shared" si="136"/>
        <v>1.5849750294666818E-2</v>
      </c>
      <c r="AE225" s="26">
        <f t="shared" si="136"/>
        <v>1.6125271064145952E-2</v>
      </c>
    </row>
    <row r="226" spans="1:31" x14ac:dyDescent="0.45">
      <c r="A226" s="4" t="s">
        <v>157</v>
      </c>
      <c r="B226" s="26">
        <v>0</v>
      </c>
      <c r="C226" s="26">
        <f t="shared" ref="C226:AE226" si="137">IF(C$95=0, 0, MAX(0, B279 * (1 - B279/$U59)) / C$95)</f>
        <v>4.1149085312559294E-4</v>
      </c>
      <c r="D226" s="26">
        <f t="shared" si="137"/>
        <v>4.1149085312559294E-4</v>
      </c>
      <c r="E226" s="26">
        <f t="shared" si="137"/>
        <v>4.1149085312559294E-4</v>
      </c>
      <c r="F226" s="26">
        <f t="shared" si="137"/>
        <v>4.1149085312559294E-4</v>
      </c>
      <c r="G226" s="26">
        <f t="shared" si="137"/>
        <v>4.1149085312559294E-4</v>
      </c>
      <c r="H226" s="26">
        <f t="shared" si="137"/>
        <v>4.6107629899408789E-4</v>
      </c>
      <c r="I226" s="26">
        <f t="shared" si="137"/>
        <v>5.0770032809265724E-4</v>
      </c>
      <c r="J226" s="26">
        <f t="shared" si="137"/>
        <v>5.3225002337308521E-4</v>
      </c>
      <c r="K226" s="26">
        <f t="shared" si="137"/>
        <v>5.4779209418444037E-4</v>
      </c>
      <c r="L226" s="26">
        <f t="shared" si="137"/>
        <v>5.6593776592888138E-4</v>
      </c>
      <c r="M226" s="26">
        <f t="shared" si="137"/>
        <v>5.8036136372854364E-4</v>
      </c>
      <c r="N226" s="26">
        <f t="shared" si="137"/>
        <v>5.9200856182576602E-4</v>
      </c>
      <c r="O226" s="26">
        <f t="shared" si="137"/>
        <v>6.0532373484343204E-4</v>
      </c>
      <c r="P226" s="26">
        <f t="shared" si="137"/>
        <v>6.2593404695358856E-4</v>
      </c>
      <c r="Q226" s="26">
        <f t="shared" si="137"/>
        <v>6.4307045923754169E-4</v>
      </c>
      <c r="R226" s="26">
        <f t="shared" si="137"/>
        <v>6.5786833839516121E-4</v>
      </c>
      <c r="S226" s="26">
        <f t="shared" si="137"/>
        <v>6.842485084089504E-4</v>
      </c>
      <c r="T226" s="26">
        <f t="shared" si="137"/>
        <v>7.1079318996420564E-4</v>
      </c>
      <c r="U226" s="26">
        <f t="shared" si="137"/>
        <v>7.4399131258754488E-4</v>
      </c>
      <c r="V226" s="26">
        <f t="shared" si="137"/>
        <v>7.7368705484663874E-4</v>
      </c>
      <c r="W226" s="26">
        <f t="shared" si="137"/>
        <v>7.9025235806339216E-4</v>
      </c>
      <c r="X226" s="26">
        <f t="shared" si="137"/>
        <v>8.1547693352126722E-4</v>
      </c>
      <c r="Y226" s="26">
        <f t="shared" si="137"/>
        <v>8.2943841528076046E-4</v>
      </c>
      <c r="Z226" s="26">
        <f t="shared" si="137"/>
        <v>8.4536966754200713E-4</v>
      </c>
      <c r="AA226" s="26">
        <f t="shared" si="137"/>
        <v>8.5857513345394309E-4</v>
      </c>
      <c r="AB226" s="26">
        <f t="shared" si="137"/>
        <v>8.7934546870814892E-4</v>
      </c>
      <c r="AC226" s="26">
        <f t="shared" si="137"/>
        <v>9.0554738569559572E-4</v>
      </c>
      <c r="AD226" s="26">
        <f t="shared" si="137"/>
        <v>9.3285212805465127E-4</v>
      </c>
      <c r="AE226" s="26">
        <f t="shared" si="137"/>
        <v>9.5400233298312124E-4</v>
      </c>
    </row>
    <row r="227" spans="1:31" x14ac:dyDescent="0.45">
      <c r="A227" s="4" t="s">
        <v>160</v>
      </c>
      <c r="B227" s="26">
        <v>0</v>
      </c>
      <c r="C227" s="26">
        <f t="shared" ref="C227:AE227" si="138">IF(C$95=0, 0, MAX(0, B280 * (1 - B280/$U60)) / C$95)</f>
        <v>1.6002376577374459E-2</v>
      </c>
      <c r="D227" s="26">
        <f t="shared" si="138"/>
        <v>1.6002376577374459E-2</v>
      </c>
      <c r="E227" s="26">
        <f t="shared" si="138"/>
        <v>1.6002376577374459E-2</v>
      </c>
      <c r="F227" s="26">
        <f t="shared" si="138"/>
        <v>1.6002376577374459E-2</v>
      </c>
      <c r="G227" s="26">
        <f t="shared" si="138"/>
        <v>1.6002376577374459E-2</v>
      </c>
      <c r="H227" s="26">
        <f t="shared" si="138"/>
        <v>1.7626409208127143E-2</v>
      </c>
      <c r="I227" s="26">
        <f t="shared" si="138"/>
        <v>1.9095651972268594E-2</v>
      </c>
      <c r="J227" s="26">
        <f t="shared" si="138"/>
        <v>1.9842813196819364E-2</v>
      </c>
      <c r="K227" s="26">
        <f t="shared" si="138"/>
        <v>2.0306763011754693E-2</v>
      </c>
      <c r="L227" s="26">
        <f t="shared" si="138"/>
        <v>2.0841099382431384E-2</v>
      </c>
      <c r="M227" s="26">
        <f t="shared" si="138"/>
        <v>2.125948406753141E-2</v>
      </c>
      <c r="N227" s="26">
        <f t="shared" si="138"/>
        <v>2.1593265096665828E-2</v>
      </c>
      <c r="O227" s="26">
        <f t="shared" si="138"/>
        <v>2.1970887505772401E-2</v>
      </c>
      <c r="P227" s="26">
        <f t="shared" si="138"/>
        <v>2.2547986771252575E-2</v>
      </c>
      <c r="Q227" s="26">
        <f t="shared" si="138"/>
        <v>2.3019404212464466E-2</v>
      </c>
      <c r="R227" s="26">
        <f t="shared" si="138"/>
        <v>2.3420453510286664E-2</v>
      </c>
      <c r="S227" s="26">
        <f t="shared" si="138"/>
        <v>2.4124735164873696E-2</v>
      </c>
      <c r="T227" s="26">
        <f t="shared" si="138"/>
        <v>2.4816704908278996E-2</v>
      </c>
      <c r="U227" s="26">
        <f t="shared" si="138"/>
        <v>2.5660527567225085E-2</v>
      </c>
      <c r="V227" s="26">
        <f t="shared" si="138"/>
        <v>2.639293763657324E-2</v>
      </c>
      <c r="W227" s="26">
        <f t="shared" si="138"/>
        <v>2.6791114498875744E-2</v>
      </c>
      <c r="X227" s="26">
        <f t="shared" si="138"/>
        <v>2.7387168948607214E-2</v>
      </c>
      <c r="Y227" s="26">
        <f t="shared" si="138"/>
        <v>2.7709815723084279E-2</v>
      </c>
      <c r="Z227" s="26">
        <f t="shared" si="138"/>
        <v>2.807295248278158E-2</v>
      </c>
      <c r="AA227" s="26">
        <f t="shared" si="138"/>
        <v>2.8369484455949265E-2</v>
      </c>
      <c r="AB227" s="26">
        <f t="shared" si="138"/>
        <v>2.8829371722548902E-2</v>
      </c>
      <c r="AC227" s="26">
        <f t="shared" si="138"/>
        <v>2.939737296419279E-2</v>
      </c>
      <c r="AD227" s="26">
        <f t="shared" si="138"/>
        <v>2.9974128673023452E-2</v>
      </c>
      <c r="AE227" s="26">
        <f t="shared" si="138"/>
        <v>3.0409399358910599E-2</v>
      </c>
    </row>
    <row r="228" spans="1:31" x14ac:dyDescent="0.45">
      <c r="A228" s="4" t="s">
        <v>163</v>
      </c>
      <c r="B228" s="26">
        <v>0</v>
      </c>
      <c r="C228" s="26">
        <f t="shared" ref="C228:AE228" si="139">IF(C$95=0, 0, MAX(0, B281 * (1 - B281/$U61)) / C$95)</f>
        <v>1.0679032506535351E-3</v>
      </c>
      <c r="D228" s="26">
        <f t="shared" si="139"/>
        <v>1.0679032506535351E-3</v>
      </c>
      <c r="E228" s="26">
        <f t="shared" si="139"/>
        <v>1.0679032506535351E-3</v>
      </c>
      <c r="F228" s="26">
        <f t="shared" si="139"/>
        <v>1.0679032506535351E-3</v>
      </c>
      <c r="G228" s="26">
        <f t="shared" si="139"/>
        <v>1.0679032506535351E-3</v>
      </c>
      <c r="H228" s="26">
        <f t="shared" si="139"/>
        <v>1.1661248573477175E-3</v>
      </c>
      <c r="I228" s="26">
        <f t="shared" si="139"/>
        <v>1.2530835453417528E-3</v>
      </c>
      <c r="J228" s="26">
        <f t="shared" si="139"/>
        <v>1.2964454355687961E-3</v>
      </c>
      <c r="K228" s="26">
        <f t="shared" si="139"/>
        <v>1.3230789494426758E-3</v>
      </c>
      <c r="L228" s="26">
        <f t="shared" si="139"/>
        <v>1.3535182593010868E-3</v>
      </c>
      <c r="M228" s="26">
        <f t="shared" si="139"/>
        <v>1.3771499823621576E-3</v>
      </c>
      <c r="N228" s="26">
        <f t="shared" si="139"/>
        <v>1.3958739603537236E-3</v>
      </c>
      <c r="O228" s="26">
        <f t="shared" si="139"/>
        <v>1.4169322081358502E-3</v>
      </c>
      <c r="P228" s="26">
        <f t="shared" si="139"/>
        <v>1.4488811270804052E-3</v>
      </c>
      <c r="Q228" s="26">
        <f t="shared" si="139"/>
        <v>1.4747162025306496E-3</v>
      </c>
      <c r="R228" s="26">
        <f t="shared" si="139"/>
        <v>1.4965069276620894E-3</v>
      </c>
      <c r="S228" s="26">
        <f t="shared" si="139"/>
        <v>1.5344430895411567E-3</v>
      </c>
      <c r="T228" s="26">
        <f t="shared" si="139"/>
        <v>1.5712020900491895E-3</v>
      </c>
      <c r="U228" s="26">
        <f t="shared" si="139"/>
        <v>1.6153684683114379E-3</v>
      </c>
      <c r="V228" s="26">
        <f t="shared" si="139"/>
        <v>1.6530246950065206E-3</v>
      </c>
      <c r="W228" s="26">
        <f t="shared" si="139"/>
        <v>1.6731833952324002E-3</v>
      </c>
      <c r="X228" s="26">
        <f t="shared" si="139"/>
        <v>1.7030520806486048E-3</v>
      </c>
      <c r="Y228" s="26">
        <f t="shared" si="139"/>
        <v>1.719003048221617E-3</v>
      </c>
      <c r="Z228" s="26">
        <f t="shared" si="139"/>
        <v>1.7368058183699789E-3</v>
      </c>
      <c r="AA228" s="26">
        <f t="shared" si="139"/>
        <v>1.7512103581564275E-3</v>
      </c>
      <c r="AB228" s="26">
        <f t="shared" si="139"/>
        <v>1.7733571579318006E-3</v>
      </c>
      <c r="AC228" s="26">
        <f t="shared" si="139"/>
        <v>1.8003521996434071E-3</v>
      </c>
      <c r="AD228" s="26">
        <f t="shared" si="139"/>
        <v>1.8273187431808301E-3</v>
      </c>
      <c r="AE228" s="26">
        <f t="shared" si="139"/>
        <v>1.8473344178594176E-3</v>
      </c>
    </row>
    <row r="229" spans="1:31" x14ac:dyDescent="0.45">
      <c r="A229" s="4" t="s">
        <v>166</v>
      </c>
      <c r="B229" s="26">
        <v>0</v>
      </c>
      <c r="C229" s="26">
        <f t="shared" ref="C229:AE229" si="140">IF(C$95=0, 0, MAX(0, B282 * (1 - B282/$U62)) / C$95)</f>
        <v>8.294875923285437E-4</v>
      </c>
      <c r="D229" s="26">
        <f t="shared" si="140"/>
        <v>8.294875923285437E-4</v>
      </c>
      <c r="E229" s="26">
        <f t="shared" si="140"/>
        <v>8.294875923285437E-4</v>
      </c>
      <c r="F229" s="26">
        <f t="shared" si="140"/>
        <v>8.294875923285437E-4</v>
      </c>
      <c r="G229" s="26">
        <f t="shared" si="140"/>
        <v>8.294875923285437E-4</v>
      </c>
      <c r="H229" s="26">
        <f t="shared" si="140"/>
        <v>9.2651166472540252E-4</v>
      </c>
      <c r="I229" s="26">
        <f t="shared" si="140"/>
        <v>1.0171230247437361E-3</v>
      </c>
      <c r="J229" s="26">
        <f t="shared" si="140"/>
        <v>1.0645427176158458E-3</v>
      </c>
      <c r="K229" s="26">
        <f t="shared" si="140"/>
        <v>1.0944611114391634E-3</v>
      </c>
      <c r="L229" s="26">
        <f t="shared" si="140"/>
        <v>1.1293074104785433E-3</v>
      </c>
      <c r="M229" s="26">
        <f t="shared" si="140"/>
        <v>1.1569324679338473E-3</v>
      </c>
      <c r="N229" s="26">
        <f t="shared" si="140"/>
        <v>1.1791923227771931E-3</v>
      </c>
      <c r="O229" s="26">
        <f t="shared" si="140"/>
        <v>1.2045931698575084E-3</v>
      </c>
      <c r="P229" s="26">
        <f t="shared" si="140"/>
        <v>1.2438222270499814E-3</v>
      </c>
      <c r="Q229" s="26">
        <f t="shared" si="140"/>
        <v>1.276337778243644E-3</v>
      </c>
      <c r="R229" s="26">
        <f t="shared" si="140"/>
        <v>1.304342338237118E-3</v>
      </c>
      <c r="S229" s="26">
        <f t="shared" si="140"/>
        <v>1.3541341370906046E-3</v>
      </c>
      <c r="T229" s="26">
        <f t="shared" si="140"/>
        <v>1.4040272055912165E-3</v>
      </c>
      <c r="U229" s="26">
        <f t="shared" si="140"/>
        <v>1.4661504061966506E-3</v>
      </c>
      <c r="V229" s="26">
        <f t="shared" si="140"/>
        <v>1.5214280887106565E-3</v>
      </c>
      <c r="W229" s="26">
        <f t="shared" si="140"/>
        <v>1.5521256552299596E-3</v>
      </c>
      <c r="X229" s="26">
        <f t="shared" si="140"/>
        <v>1.5987307486669852E-3</v>
      </c>
      <c r="Y229" s="26">
        <f t="shared" si="140"/>
        <v>1.6244262946780604E-3</v>
      </c>
      <c r="Z229" s="26">
        <f t="shared" si="140"/>
        <v>1.6536768902788094E-3</v>
      </c>
      <c r="AA229" s="26">
        <f t="shared" si="140"/>
        <v>1.6778596963994393E-3</v>
      </c>
      <c r="AB229" s="26">
        <f t="shared" si="140"/>
        <v>1.7158028513326643E-3</v>
      </c>
      <c r="AC229" s="26">
        <f t="shared" si="140"/>
        <v>1.7634929233729419E-3</v>
      </c>
      <c r="AD229" s="26">
        <f t="shared" si="140"/>
        <v>1.8129677243890897E-3</v>
      </c>
      <c r="AE229" s="26">
        <f t="shared" si="140"/>
        <v>1.851118912576539E-3</v>
      </c>
    </row>
    <row r="230" spans="1:31" x14ac:dyDescent="0.45">
      <c r="A230" s="4" t="s">
        <v>169</v>
      </c>
      <c r="B230" s="26">
        <v>0</v>
      </c>
      <c r="C230" s="26">
        <f t="shared" ref="C230:AE230" si="141">IF(C$95=0, 0, MAX(0, B283 * (1 - B283/$U63)) / C$95)</f>
        <v>5.4955869537483036E-3</v>
      </c>
      <c r="D230" s="26">
        <f t="shared" si="141"/>
        <v>5.4955869537483036E-3</v>
      </c>
      <c r="E230" s="26">
        <f t="shared" si="141"/>
        <v>5.4955869537483036E-3</v>
      </c>
      <c r="F230" s="26">
        <f t="shared" si="141"/>
        <v>5.4955869537483036E-3</v>
      </c>
      <c r="G230" s="26">
        <f t="shared" si="141"/>
        <v>5.4955869537483036E-3</v>
      </c>
      <c r="H230" s="26">
        <f t="shared" si="141"/>
        <v>5.18927209711432E-3</v>
      </c>
      <c r="I230" s="26">
        <f t="shared" si="141"/>
        <v>4.9136851820929302E-3</v>
      </c>
      <c r="J230" s="26">
        <f t="shared" si="141"/>
        <v>4.7754155932465524E-3</v>
      </c>
      <c r="K230" s="26">
        <f t="shared" si="141"/>
        <v>4.6903897566874728E-3</v>
      </c>
      <c r="L230" s="26">
        <f t="shared" si="141"/>
        <v>4.5931883636401551E-3</v>
      </c>
      <c r="M230" s="26">
        <f t="shared" si="141"/>
        <v>4.5177276072254297E-3</v>
      </c>
      <c r="N230" s="26">
        <f t="shared" si="141"/>
        <v>4.4579518354324081E-3</v>
      </c>
      <c r="O230" s="26">
        <f t="shared" si="141"/>
        <v>4.3907442214768284E-3</v>
      </c>
      <c r="P230" s="26">
        <f t="shared" si="141"/>
        <v>4.2888255031122129E-3</v>
      </c>
      <c r="Q230" s="26">
        <f t="shared" si="141"/>
        <v>4.2064707061100718E-3</v>
      </c>
      <c r="R230" s="26">
        <f t="shared" si="141"/>
        <v>4.1370548328242447E-3</v>
      </c>
      <c r="S230" s="26">
        <f t="shared" si="141"/>
        <v>4.0162883076934166E-3</v>
      </c>
      <c r="T230" s="26">
        <f t="shared" si="141"/>
        <v>3.8993879616223276E-3</v>
      </c>
      <c r="U230" s="26">
        <f t="shared" si="141"/>
        <v>3.7590549124060218E-3</v>
      </c>
      <c r="V230" s="26">
        <f t="shared" si="141"/>
        <v>3.6394892776457173E-3</v>
      </c>
      <c r="W230" s="26">
        <f t="shared" si="141"/>
        <v>3.5754911816580177E-3</v>
      </c>
      <c r="X230" s="26">
        <f t="shared" si="141"/>
        <v>3.4806481629925958E-3</v>
      </c>
      <c r="Y230" s="26">
        <f t="shared" si="141"/>
        <v>3.4299706334028853E-3</v>
      </c>
      <c r="Z230" s="26">
        <f t="shared" si="141"/>
        <v>3.3733776164514878E-3</v>
      </c>
      <c r="AA230" s="26">
        <f t="shared" si="141"/>
        <v>3.3275508845559232E-3</v>
      </c>
      <c r="AB230" s="26">
        <f t="shared" si="141"/>
        <v>3.2570274437681811E-3</v>
      </c>
      <c r="AC230" s="26">
        <f t="shared" si="141"/>
        <v>3.1709194416512901E-3</v>
      </c>
      <c r="AD230" s="26">
        <f t="shared" si="141"/>
        <v>3.0846777455453998E-3</v>
      </c>
      <c r="AE230" s="26">
        <f t="shared" si="141"/>
        <v>3.0204577444022662E-3</v>
      </c>
    </row>
    <row r="231" spans="1:31" x14ac:dyDescent="0.45">
      <c r="A231" s="4" t="s">
        <v>172</v>
      </c>
      <c r="B231" s="26">
        <v>0</v>
      </c>
      <c r="C231" s="26">
        <f t="shared" ref="C231:AE231" si="142">IF(C$95=0, 0, MAX(0, B284 * (1 - B284/$U64)) / C$95)</f>
        <v>6.6579184038930237E-3</v>
      </c>
      <c r="D231" s="26">
        <f t="shared" si="142"/>
        <v>6.6579184038930237E-3</v>
      </c>
      <c r="E231" s="26">
        <f t="shared" si="142"/>
        <v>6.6579184038930237E-3</v>
      </c>
      <c r="F231" s="26">
        <f t="shared" si="142"/>
        <v>6.6579184038930237E-3</v>
      </c>
      <c r="G231" s="26">
        <f t="shared" si="142"/>
        <v>6.6579184038930237E-3</v>
      </c>
      <c r="H231" s="26">
        <f t="shared" si="142"/>
        <v>6.9973492071068299E-3</v>
      </c>
      <c r="I231" s="26">
        <f t="shared" si="142"/>
        <v>7.2596580828573048E-3</v>
      </c>
      <c r="J231" s="26">
        <f t="shared" si="142"/>
        <v>7.3743430349830236E-3</v>
      </c>
      <c r="K231" s="26">
        <f t="shared" si="142"/>
        <v>7.4396031019762577E-3</v>
      </c>
      <c r="L231" s="26">
        <f t="shared" si="142"/>
        <v>7.5101510617541691E-3</v>
      </c>
      <c r="M231" s="26">
        <f t="shared" si="142"/>
        <v>7.5615225778970794E-3</v>
      </c>
      <c r="N231" s="26">
        <f t="shared" si="142"/>
        <v>7.6001052260035191E-3</v>
      </c>
      <c r="O231" s="26">
        <f t="shared" si="142"/>
        <v>7.6414807723842355E-3</v>
      </c>
      <c r="P231" s="26">
        <f t="shared" si="142"/>
        <v>7.7005592613805848E-3</v>
      </c>
      <c r="Q231" s="26">
        <f t="shared" si="142"/>
        <v>7.7442476315829753E-3</v>
      </c>
      <c r="R231" s="26">
        <f t="shared" si="142"/>
        <v>7.7782493663862149E-3</v>
      </c>
      <c r="S231" s="26">
        <f t="shared" si="142"/>
        <v>7.8325467874274211E-3</v>
      </c>
      <c r="T231" s="26">
        <f t="shared" si="142"/>
        <v>7.8777199537565425E-3</v>
      </c>
      <c r="U231" s="26">
        <f t="shared" si="142"/>
        <v>7.9227509209493664E-3</v>
      </c>
      <c r="V231" s="26">
        <f t="shared" si="142"/>
        <v>7.9519260923405378E-3</v>
      </c>
      <c r="W231" s="26">
        <f t="shared" si="142"/>
        <v>7.9634212240345045E-3</v>
      </c>
      <c r="X231" s="26">
        <f t="shared" si="142"/>
        <v>7.9764999632706991E-3</v>
      </c>
      <c r="Y231" s="26">
        <f t="shared" si="142"/>
        <v>7.9807466354729628E-3</v>
      </c>
      <c r="Z231" s="26">
        <f t="shared" si="142"/>
        <v>7.98363069368083E-3</v>
      </c>
      <c r="AA231" s="26">
        <f t="shared" si="142"/>
        <v>7.9843392734300026E-3</v>
      </c>
      <c r="AB231" s="26">
        <f t="shared" si="142"/>
        <v>7.983100432913167E-3</v>
      </c>
      <c r="AC231" s="26">
        <f t="shared" si="142"/>
        <v>7.9773285913206562E-3</v>
      </c>
      <c r="AD231" s="26">
        <f t="shared" si="142"/>
        <v>7.9663653660663278E-3</v>
      </c>
      <c r="AE231" s="26">
        <f t="shared" si="142"/>
        <v>7.9543725814512425E-3</v>
      </c>
    </row>
    <row r="232" spans="1:31" x14ac:dyDescent="0.45">
      <c r="A232" s="4" t="s">
        <v>175</v>
      </c>
      <c r="B232" s="26">
        <v>0</v>
      </c>
      <c r="C232" s="26">
        <f t="shared" ref="C232:AE232" si="143">IF(C$95=0, 0, MAX(0, B285 * (1 - B285/$U65)) / C$95)</f>
        <v>8.292155015013411E-2</v>
      </c>
      <c r="D232" s="26">
        <f t="shared" si="143"/>
        <v>8.292155015013411E-2</v>
      </c>
      <c r="E232" s="26">
        <f t="shared" si="143"/>
        <v>8.292155015013411E-2</v>
      </c>
      <c r="F232" s="26">
        <f t="shared" si="143"/>
        <v>8.292155015013411E-2</v>
      </c>
      <c r="G232" s="26">
        <f t="shared" si="143"/>
        <v>8.292155015013411E-2</v>
      </c>
      <c r="H232" s="26">
        <f t="shared" si="143"/>
        <v>7.9277842904923956E-2</v>
      </c>
      <c r="I232" s="26">
        <f t="shared" si="143"/>
        <v>7.5827900870644935E-2</v>
      </c>
      <c r="J232" s="26">
        <f t="shared" si="143"/>
        <v>7.4036386757941566E-2</v>
      </c>
      <c r="K232" s="26">
        <f t="shared" si="143"/>
        <v>7.291769899085454E-2</v>
      </c>
      <c r="L232" s="26">
        <f t="shared" si="143"/>
        <v>7.1626433291299446E-2</v>
      </c>
      <c r="M232" s="26">
        <f t="shared" si="143"/>
        <v>7.0614046414484599E-2</v>
      </c>
      <c r="N232" s="26">
        <f t="shared" si="143"/>
        <v>6.9806189799435064E-2</v>
      </c>
      <c r="O232" s="26">
        <f t="shared" si="143"/>
        <v>6.8892494431873202E-2</v>
      </c>
      <c r="P232" s="26">
        <f t="shared" si="143"/>
        <v>6.7497352627254814E-2</v>
      </c>
      <c r="Q232" s="26">
        <f t="shared" si="143"/>
        <v>6.6359896144262465E-2</v>
      </c>
      <c r="R232" s="26">
        <f t="shared" si="143"/>
        <v>6.5394444742406882E-2</v>
      </c>
      <c r="S232" s="26">
        <f t="shared" si="143"/>
        <v>6.3703774868773155E-2</v>
      </c>
      <c r="T232" s="26">
        <f t="shared" si="143"/>
        <v>6.2051252052667705E-2</v>
      </c>
      <c r="U232" s="26">
        <f t="shared" si="143"/>
        <v>6.0048905765805759E-2</v>
      </c>
      <c r="V232" s="26">
        <f t="shared" si="143"/>
        <v>5.8325573046624474E-2</v>
      </c>
      <c r="W232" s="26">
        <f t="shared" si="143"/>
        <v>5.7395946762693523E-2</v>
      </c>
      <c r="X232" s="26">
        <f t="shared" si="143"/>
        <v>5.6011769371824963E-2</v>
      </c>
      <c r="Y232" s="26">
        <f t="shared" si="143"/>
        <v>5.5267836746805465E-2</v>
      </c>
      <c r="Z232" s="26">
        <f t="shared" si="143"/>
        <v>5.4434274704849045E-2</v>
      </c>
      <c r="AA232" s="26">
        <f t="shared" si="143"/>
        <v>5.3756920415319161E-2</v>
      </c>
      <c r="AB232" s="26">
        <f t="shared" si="143"/>
        <v>5.2711248478766778E-2</v>
      </c>
      <c r="AC232" s="26">
        <f t="shared" si="143"/>
        <v>5.1428697545239273E-2</v>
      </c>
      <c r="AD232" s="26">
        <f t="shared" si="143"/>
        <v>5.0137413397444909E-2</v>
      </c>
      <c r="AE232" s="26">
        <f t="shared" si="143"/>
        <v>4.9171125597067253E-2</v>
      </c>
    </row>
    <row r="233" spans="1:31" x14ac:dyDescent="0.45">
      <c r="A233" s="4" t="s">
        <v>179</v>
      </c>
      <c r="B233" s="26">
        <v>0</v>
      </c>
      <c r="C233" s="26">
        <f t="shared" ref="C233:AE233" si="144">IF(C$95=0, 0, MAX(0, B286 * (1 - B286/$U66)) / C$95)</f>
        <v>6.8060231694773926E-3</v>
      </c>
      <c r="D233" s="26">
        <f t="shared" si="144"/>
        <v>6.8060231694773926E-3</v>
      </c>
      <c r="E233" s="26">
        <f t="shared" si="144"/>
        <v>6.8060231694773926E-3</v>
      </c>
      <c r="F233" s="26">
        <f t="shared" si="144"/>
        <v>6.8060231694773926E-3</v>
      </c>
      <c r="G233" s="26">
        <f t="shared" si="144"/>
        <v>6.8060231694773926E-3</v>
      </c>
      <c r="H233" s="26">
        <f t="shared" si="144"/>
        <v>6.9797833366177448E-3</v>
      </c>
      <c r="I233" s="26">
        <f t="shared" si="144"/>
        <v>7.0851781308672113E-3</v>
      </c>
      <c r="J233" s="26">
        <f t="shared" si="144"/>
        <v>7.118285544979128E-3</v>
      </c>
      <c r="K233" s="26">
        <f t="shared" si="144"/>
        <v>7.1326098299426162E-3</v>
      </c>
      <c r="L233" s="26">
        <f t="shared" si="144"/>
        <v>7.1443956833667742E-3</v>
      </c>
      <c r="M233" s="26">
        <f t="shared" si="144"/>
        <v>7.1497431682236191E-3</v>
      </c>
      <c r="N233" s="26">
        <f t="shared" si="144"/>
        <v>7.151643911831658E-3</v>
      </c>
      <c r="O233" s="26">
        <f t="shared" si="144"/>
        <v>7.1515859699718357E-3</v>
      </c>
      <c r="P233" s="26">
        <f t="shared" si="144"/>
        <v>7.1475202500565918E-3</v>
      </c>
      <c r="Q233" s="26">
        <f t="shared" si="144"/>
        <v>7.1398921420813373E-3</v>
      </c>
      <c r="R233" s="26">
        <f t="shared" si="144"/>
        <v>7.1304800255900386E-3</v>
      </c>
      <c r="S233" s="26">
        <f t="shared" si="144"/>
        <v>7.1090421089619526E-3</v>
      </c>
      <c r="T233" s="26">
        <f t="shared" si="144"/>
        <v>7.0807028822105116E-3</v>
      </c>
      <c r="U233" s="26">
        <f t="shared" si="144"/>
        <v>7.0374337140283365E-3</v>
      </c>
      <c r="V233" s="26">
        <f t="shared" si="144"/>
        <v>6.9915271062312408E-3</v>
      </c>
      <c r="W233" s="26">
        <f t="shared" si="144"/>
        <v>6.9629979938024651E-3</v>
      </c>
      <c r="X233" s="26">
        <f t="shared" si="144"/>
        <v>6.9169955918131501E-3</v>
      </c>
      <c r="Y233" s="26">
        <f t="shared" si="144"/>
        <v>6.8898704303972753E-3</v>
      </c>
      <c r="Z233" s="26">
        <f t="shared" si="144"/>
        <v>6.8578822597961577E-3</v>
      </c>
      <c r="AA233" s="26">
        <f t="shared" si="144"/>
        <v>6.830509722122193E-3</v>
      </c>
      <c r="AB233" s="26">
        <f t="shared" si="144"/>
        <v>6.7863051524609912E-3</v>
      </c>
      <c r="AC233" s="26">
        <f t="shared" si="144"/>
        <v>6.7285714290564683E-3</v>
      </c>
      <c r="AD233" s="26">
        <f t="shared" si="144"/>
        <v>6.6662447314411542E-3</v>
      </c>
      <c r="AE233" s="26">
        <f t="shared" si="144"/>
        <v>6.616564953788563E-3</v>
      </c>
    </row>
    <row r="234" spans="1:31" x14ac:dyDescent="0.45">
      <c r="A234" s="4" t="s">
        <v>182</v>
      </c>
      <c r="B234" s="26">
        <v>0</v>
      </c>
      <c r="C234" s="26">
        <f t="shared" ref="C234:AE234" si="145">IF(C$95=0, 0, MAX(0, B287 * (1 - B287/$U67)) / C$95)</f>
        <v>0.12258550644430327</v>
      </c>
      <c r="D234" s="26">
        <f t="shared" si="145"/>
        <v>0.12258550644430327</v>
      </c>
      <c r="E234" s="26">
        <f t="shared" si="145"/>
        <v>0.12258550644430327</v>
      </c>
      <c r="F234" s="26">
        <f t="shared" si="145"/>
        <v>0.12258550644430327</v>
      </c>
      <c r="G234" s="26">
        <f t="shared" si="145"/>
        <v>0.12258550644430327</v>
      </c>
      <c r="H234" s="26">
        <f t="shared" si="145"/>
        <v>0.12505733791583729</v>
      </c>
      <c r="I234" s="26">
        <f t="shared" si="145"/>
        <v>0.12636321269405881</v>
      </c>
      <c r="J234" s="26">
        <f t="shared" si="145"/>
        <v>0.12666395414487805</v>
      </c>
      <c r="K234" s="26">
        <f t="shared" si="145"/>
        <v>0.12674129502830384</v>
      </c>
      <c r="L234" s="26">
        <f t="shared" si="145"/>
        <v>0.12674814755625577</v>
      </c>
      <c r="M234" s="26">
        <f t="shared" si="145"/>
        <v>0.12668606265683402</v>
      </c>
      <c r="N234" s="26">
        <f t="shared" si="145"/>
        <v>0.12659559229072201</v>
      </c>
      <c r="O234" s="26">
        <f t="shared" si="145"/>
        <v>0.12645514652951001</v>
      </c>
      <c r="P234" s="26">
        <f t="shared" si="145"/>
        <v>0.12617212239409759</v>
      </c>
      <c r="Q234" s="26">
        <f t="shared" si="145"/>
        <v>0.12586714271736349</v>
      </c>
      <c r="R234" s="26">
        <f t="shared" si="145"/>
        <v>0.12555784907923817</v>
      </c>
      <c r="S234" s="26">
        <f t="shared" si="145"/>
        <v>0.12493132755660001</v>
      </c>
      <c r="T234" s="26">
        <f t="shared" si="145"/>
        <v>0.12419272831650488</v>
      </c>
      <c r="U234" s="26">
        <f t="shared" si="145"/>
        <v>0.12314567027065884</v>
      </c>
      <c r="V234" s="26">
        <f t="shared" si="145"/>
        <v>0.12209744183622896</v>
      </c>
      <c r="W234" s="26">
        <f t="shared" si="145"/>
        <v>0.12146834317919084</v>
      </c>
      <c r="X234" s="26">
        <f t="shared" si="145"/>
        <v>0.12047227877655572</v>
      </c>
      <c r="Y234" s="26">
        <f t="shared" si="145"/>
        <v>0.11989658360158392</v>
      </c>
      <c r="Z234" s="26">
        <f t="shared" si="145"/>
        <v>0.11922479272857525</v>
      </c>
      <c r="AA234" s="26">
        <f t="shared" si="145"/>
        <v>0.11865582057459337</v>
      </c>
      <c r="AB234" s="26">
        <f t="shared" si="145"/>
        <v>0.11774493015436426</v>
      </c>
      <c r="AC234" s="26">
        <f t="shared" si="145"/>
        <v>0.11656909293671794</v>
      </c>
      <c r="AD234" s="26">
        <f t="shared" si="145"/>
        <v>0.11531542439971831</v>
      </c>
      <c r="AE234" s="26">
        <f t="shared" si="145"/>
        <v>0.11432689854630014</v>
      </c>
    </row>
    <row r="235" spans="1:31" x14ac:dyDescent="0.45">
      <c r="A235" s="4" t="s">
        <v>185</v>
      </c>
      <c r="B235" s="26">
        <v>0</v>
      </c>
      <c r="C235" s="26">
        <f t="shared" ref="C235:AE235" si="146">IF(C$95=0, 0, MAX(0, B288 * (1 - B288/$U68)) / C$95)</f>
        <v>1.2845839098866619E-2</v>
      </c>
      <c r="D235" s="26">
        <f t="shared" si="146"/>
        <v>1.2845839098866619E-2</v>
      </c>
      <c r="E235" s="26">
        <f t="shared" si="146"/>
        <v>1.2845839098866619E-2</v>
      </c>
      <c r="F235" s="26">
        <f t="shared" si="146"/>
        <v>1.2845839098866619E-2</v>
      </c>
      <c r="G235" s="26">
        <f t="shared" si="146"/>
        <v>1.2845839098866619E-2</v>
      </c>
      <c r="H235" s="26">
        <f t="shared" si="146"/>
        <v>1.4135939972683427E-2</v>
      </c>
      <c r="I235" s="26">
        <f t="shared" si="146"/>
        <v>1.5300382354888026E-2</v>
      </c>
      <c r="J235" s="26">
        <f t="shared" si="146"/>
        <v>1.5891303882336564E-2</v>
      </c>
      <c r="K235" s="26">
        <f t="shared" si="146"/>
        <v>1.6257810534898456E-2</v>
      </c>
      <c r="L235" s="26">
        <f t="shared" si="146"/>
        <v>1.6679575307560948E-2</v>
      </c>
      <c r="M235" s="26">
        <f t="shared" si="146"/>
        <v>1.7009517680489583E-2</v>
      </c>
      <c r="N235" s="26">
        <f t="shared" si="146"/>
        <v>1.7272548908764701E-2</v>
      </c>
      <c r="O235" s="26">
        <f t="shared" si="146"/>
        <v>1.7569941874686086E-2</v>
      </c>
      <c r="P235" s="26">
        <f t="shared" si="146"/>
        <v>1.8024081088672327E-2</v>
      </c>
      <c r="Q235" s="26">
        <f t="shared" si="146"/>
        <v>1.8394658793993587E-2</v>
      </c>
      <c r="R235" s="26">
        <f t="shared" si="146"/>
        <v>1.8709635324116444E-2</v>
      </c>
      <c r="S235" s="26">
        <f t="shared" si="146"/>
        <v>1.9262260238106937E-2</v>
      </c>
      <c r="T235" s="26">
        <f t="shared" si="146"/>
        <v>1.9804434744447597E-2</v>
      </c>
      <c r="U235" s="26">
        <f t="shared" si="146"/>
        <v>2.0464567282384022E-2</v>
      </c>
      <c r="V235" s="26">
        <f t="shared" si="146"/>
        <v>2.1036478226973104E-2</v>
      </c>
      <c r="W235" s="26">
        <f t="shared" si="146"/>
        <v>2.134690411466857E-2</v>
      </c>
      <c r="X235" s="26">
        <f t="shared" si="146"/>
        <v>2.1811107708492893E-2</v>
      </c>
      <c r="Y235" s="26">
        <f t="shared" si="146"/>
        <v>2.2062034834681211E-2</v>
      </c>
      <c r="Z235" s="26">
        <f t="shared" si="146"/>
        <v>2.2344209374814721E-2</v>
      </c>
      <c r="AA235" s="26">
        <f t="shared" si="146"/>
        <v>2.2574413054851743E-2</v>
      </c>
      <c r="AB235" s="26">
        <f t="shared" si="146"/>
        <v>2.2931117836366977E-2</v>
      </c>
      <c r="AC235" s="26">
        <f t="shared" si="146"/>
        <v>2.3371092182174747E-2</v>
      </c>
      <c r="AD235" s="26">
        <f t="shared" si="146"/>
        <v>2.3817113383248021E-2</v>
      </c>
      <c r="AE235" s="26">
        <f t="shared" si="146"/>
        <v>2.4153161261857424E-2</v>
      </c>
    </row>
    <row r="236" spans="1:31" x14ac:dyDescent="0.45">
      <c r="A236" s="4" t="s">
        <v>188</v>
      </c>
      <c r="B236" s="26">
        <v>0</v>
      </c>
      <c r="C236" s="26">
        <f t="shared" ref="C236:AE236" si="147">IF(C$95=0, 0, MAX(0, B289 * (1 - B289/$U69)) / C$95)</f>
        <v>9.0423037110891479E-5</v>
      </c>
      <c r="D236" s="26">
        <f t="shared" si="147"/>
        <v>9.0423037110891479E-5</v>
      </c>
      <c r="E236" s="26">
        <f t="shared" si="147"/>
        <v>9.0423037110891479E-5</v>
      </c>
      <c r="F236" s="26">
        <f t="shared" si="147"/>
        <v>9.0423037110891479E-5</v>
      </c>
      <c r="G236" s="26">
        <f t="shared" si="147"/>
        <v>9.0423037110891479E-5</v>
      </c>
      <c r="H236" s="26">
        <f t="shared" si="147"/>
        <v>1.0141492214903054E-4</v>
      </c>
      <c r="I236" s="26">
        <f t="shared" si="147"/>
        <v>1.1177112143090019E-4</v>
      </c>
      <c r="J236" s="26">
        <f t="shared" si="147"/>
        <v>1.172340188057661E-4</v>
      </c>
      <c r="K236" s="26">
        <f t="shared" si="147"/>
        <v>1.206960002367821E-4</v>
      </c>
      <c r="L236" s="26">
        <f t="shared" si="147"/>
        <v>1.247408140377841E-4</v>
      </c>
      <c r="M236" s="26">
        <f t="shared" si="147"/>
        <v>1.279584784167105E-4</v>
      </c>
      <c r="N236" s="26">
        <f t="shared" si="147"/>
        <v>1.3055842019945961E-4</v>
      </c>
      <c r="O236" s="26">
        <f t="shared" si="147"/>
        <v>1.335323161913195E-4</v>
      </c>
      <c r="P236" s="26">
        <f t="shared" si="147"/>
        <v>1.3813862686331139E-4</v>
      </c>
      <c r="Q236" s="26">
        <f t="shared" si="147"/>
        <v>1.4197206890126176E-4</v>
      </c>
      <c r="R236" s="26">
        <f t="shared" si="147"/>
        <v>1.4528495632700489E-4</v>
      </c>
      <c r="S236" s="26">
        <f t="shared" si="147"/>
        <v>1.5119546922434871E-4</v>
      </c>
      <c r="T236" s="26">
        <f t="shared" si="147"/>
        <v>1.5715021487428031E-4</v>
      </c>
      <c r="U236" s="26">
        <f t="shared" si="147"/>
        <v>1.6460728856249212E-4</v>
      </c>
      <c r="V236" s="26">
        <f t="shared" si="147"/>
        <v>1.7128804107558726E-4</v>
      </c>
      <c r="W236" s="26">
        <f t="shared" si="147"/>
        <v>1.7501975431022387E-4</v>
      </c>
      <c r="X236" s="26">
        <f t="shared" si="147"/>
        <v>1.8070719005664415E-4</v>
      </c>
      <c r="Y236" s="26">
        <f t="shared" si="147"/>
        <v>1.8385872928873632E-4</v>
      </c>
      <c r="Z236" s="26">
        <f t="shared" si="147"/>
        <v>1.8745746425918812E-4</v>
      </c>
      <c r="AA236" s="26">
        <f t="shared" si="147"/>
        <v>1.904427724847249E-4</v>
      </c>
      <c r="AB236" s="26">
        <f t="shared" si="147"/>
        <v>1.951416502114121E-4</v>
      </c>
      <c r="AC236" s="26">
        <f t="shared" si="147"/>
        <v>2.0107577235935054E-4</v>
      </c>
      <c r="AD236" s="26">
        <f t="shared" si="147"/>
        <v>2.0726788838885919E-4</v>
      </c>
      <c r="AE236" s="26">
        <f t="shared" si="147"/>
        <v>2.1207068577161673E-4</v>
      </c>
    </row>
    <row r="237" spans="1:31" x14ac:dyDescent="0.45">
      <c r="A237" s="4" t="s">
        <v>191</v>
      </c>
      <c r="B237" s="26">
        <v>0</v>
      </c>
      <c r="C237" s="26">
        <f t="shared" ref="C237:AE237" si="148">IF(C$95=0, 0, MAX(0, B290 * (1 - B290/$U70)) / C$95)</f>
        <v>1.7852097570469665E-2</v>
      </c>
      <c r="D237" s="26">
        <f t="shared" si="148"/>
        <v>1.7852097570469665E-2</v>
      </c>
      <c r="E237" s="26">
        <f t="shared" si="148"/>
        <v>1.7852097570469665E-2</v>
      </c>
      <c r="F237" s="26">
        <f t="shared" si="148"/>
        <v>1.7852097570469665E-2</v>
      </c>
      <c r="G237" s="26">
        <f t="shared" si="148"/>
        <v>1.7852097570469665E-2</v>
      </c>
      <c r="H237" s="26">
        <f t="shared" si="148"/>
        <v>1.9838572009083729E-2</v>
      </c>
      <c r="I237" s="26">
        <f t="shared" si="148"/>
        <v>2.1672937612209037E-2</v>
      </c>
      <c r="J237" s="26">
        <f t="shared" si="148"/>
        <v>2.2623204896560813E-2</v>
      </c>
      <c r="K237" s="26">
        <f t="shared" si="148"/>
        <v>2.321937148350255E-2</v>
      </c>
      <c r="L237" s="26">
        <f t="shared" si="148"/>
        <v>2.3910971055540711E-2</v>
      </c>
      <c r="M237" s="26">
        <f t="shared" si="148"/>
        <v>2.4456842158696736E-2</v>
      </c>
      <c r="N237" s="26">
        <f t="shared" si="148"/>
        <v>2.4895142390122728E-2</v>
      </c>
      <c r="O237" s="26">
        <f t="shared" si="148"/>
        <v>2.5393767716942097E-2</v>
      </c>
      <c r="P237" s="26">
        <f t="shared" si="148"/>
        <v>2.6160978707057685E-2</v>
      </c>
      <c r="Q237" s="26">
        <f t="shared" si="148"/>
        <v>2.6793620374396702E-2</v>
      </c>
      <c r="R237" s="26">
        <f t="shared" si="148"/>
        <v>2.7336125412838554E-2</v>
      </c>
      <c r="S237" s="26">
        <f t="shared" si="148"/>
        <v>2.8296475773943248E-2</v>
      </c>
      <c r="T237" s="26">
        <f t="shared" si="148"/>
        <v>2.9252123161664631E-2</v>
      </c>
      <c r="U237" s="26">
        <f t="shared" si="148"/>
        <v>3.0433319508461062E-2</v>
      </c>
      <c r="V237" s="26">
        <f t="shared" si="148"/>
        <v>3.1475214350877745E-2</v>
      </c>
      <c r="W237" s="26">
        <f t="shared" si="148"/>
        <v>3.2049512502405696E-2</v>
      </c>
      <c r="X237" s="26">
        <f t="shared" si="148"/>
        <v>3.2917110588931452E-2</v>
      </c>
      <c r="Y237" s="26">
        <f t="shared" si="148"/>
        <v>3.3392388230850868E-2</v>
      </c>
      <c r="Z237" s="26">
        <f t="shared" si="148"/>
        <v>3.3931273388497718E-2</v>
      </c>
      <c r="AA237" s="26">
        <f t="shared" si="148"/>
        <v>3.4374871440821096E-2</v>
      </c>
      <c r="AB237" s="26">
        <f t="shared" si="148"/>
        <v>3.5068061488019157E-2</v>
      </c>
      <c r="AC237" s="26">
        <f t="shared" si="148"/>
        <v>3.5934020467452678E-2</v>
      </c>
      <c r="AD237" s="26">
        <f t="shared" si="148"/>
        <v>3.6825708815193904E-2</v>
      </c>
      <c r="AE237" s="26">
        <f t="shared" si="148"/>
        <v>3.7508187838287958E-2</v>
      </c>
    </row>
    <row r="238" spans="1:31" x14ac:dyDescent="0.45">
      <c r="A238" s="4" t="s">
        <v>194</v>
      </c>
      <c r="B238" s="26">
        <v>0</v>
      </c>
      <c r="C238" s="26">
        <f t="shared" ref="C238:AE238" si="149">IF(C$95=0, 0, MAX(0, B291 * (1 - B291/$U71)) / C$95)</f>
        <v>1.6348823097620455E-3</v>
      </c>
      <c r="D238" s="26">
        <f t="shared" si="149"/>
        <v>1.6348823097620455E-3</v>
      </c>
      <c r="E238" s="26">
        <f t="shared" si="149"/>
        <v>1.6348823097620455E-3</v>
      </c>
      <c r="F238" s="26">
        <f t="shared" si="149"/>
        <v>1.6348823097620455E-3</v>
      </c>
      <c r="G238" s="26">
        <f t="shared" si="149"/>
        <v>1.6348823097620455E-3</v>
      </c>
      <c r="H238" s="26">
        <f t="shared" si="149"/>
        <v>1.8207467500007996E-3</v>
      </c>
      <c r="I238" s="26">
        <f t="shared" si="149"/>
        <v>1.993210548449937E-3</v>
      </c>
      <c r="J238" s="26">
        <f t="shared" si="149"/>
        <v>2.0829430078939696E-3</v>
      </c>
      <c r="K238" s="26">
        <f t="shared" si="149"/>
        <v>2.1393747679891461E-3</v>
      </c>
      <c r="L238" s="26">
        <f t="shared" si="149"/>
        <v>2.2049517891684399E-3</v>
      </c>
      <c r="M238" s="26">
        <f t="shared" si="149"/>
        <v>2.2568085263923242E-3</v>
      </c>
      <c r="N238" s="26">
        <f t="shared" si="149"/>
        <v>2.2985093782972319E-3</v>
      </c>
      <c r="O238" s="26">
        <f t="shared" si="149"/>
        <v>2.3460116024157517E-3</v>
      </c>
      <c r="P238" s="26">
        <f t="shared" si="149"/>
        <v>2.4192177520336888E-3</v>
      </c>
      <c r="Q238" s="26">
        <f t="shared" si="149"/>
        <v>2.4797169892576496E-3</v>
      </c>
      <c r="R238" s="26">
        <f t="shared" si="149"/>
        <v>2.531693358099434E-3</v>
      </c>
      <c r="S238" s="26">
        <f t="shared" si="149"/>
        <v>2.6238755100810099E-3</v>
      </c>
      <c r="T238" s="26">
        <f t="shared" si="149"/>
        <v>2.7158794450581015E-3</v>
      </c>
      <c r="U238" s="26">
        <f t="shared" si="149"/>
        <v>2.8299563070813753E-3</v>
      </c>
      <c r="V238" s="26">
        <f t="shared" si="149"/>
        <v>2.9309574314024529E-3</v>
      </c>
      <c r="W238" s="26">
        <f t="shared" si="149"/>
        <v>2.9868082393284309E-3</v>
      </c>
      <c r="X238" s="26">
        <f t="shared" si="149"/>
        <v>3.0713617438318658E-3</v>
      </c>
      <c r="Y238" s="26">
        <f t="shared" si="149"/>
        <v>3.1178089504002226E-3</v>
      </c>
      <c r="Z238" s="26">
        <f t="shared" si="149"/>
        <v>3.1705622293133136E-3</v>
      </c>
      <c r="AA238" s="26">
        <f t="shared" si="149"/>
        <v>3.2140681759686447E-3</v>
      </c>
      <c r="AB238" s="26">
        <f t="shared" si="149"/>
        <v>3.2821714462964303E-3</v>
      </c>
      <c r="AC238" s="26">
        <f t="shared" si="149"/>
        <v>3.3674716268348491E-3</v>
      </c>
      <c r="AD238" s="26">
        <f t="shared" si="149"/>
        <v>3.4555880469816619E-3</v>
      </c>
      <c r="AE238" s="26">
        <f t="shared" si="149"/>
        <v>3.5232474046231494E-3</v>
      </c>
    </row>
    <row r="239" spans="1:31" x14ac:dyDescent="0.45">
      <c r="A239" s="4" t="s">
        <v>197</v>
      </c>
      <c r="B239" s="26">
        <v>0</v>
      </c>
      <c r="C239" s="26">
        <f t="shared" ref="C239:AE239" si="150">IF(C$95=0, 0, MAX(0, B292 * (1 - B292/$U72)) / C$95)</f>
        <v>1.0666138737056272E-2</v>
      </c>
      <c r="D239" s="26">
        <f t="shared" si="150"/>
        <v>1.0666138737056272E-2</v>
      </c>
      <c r="E239" s="26">
        <f t="shared" si="150"/>
        <v>1.0666138737056272E-2</v>
      </c>
      <c r="F239" s="26">
        <f t="shared" si="150"/>
        <v>1.0666138737056272E-2</v>
      </c>
      <c r="G239" s="26">
        <f t="shared" si="150"/>
        <v>1.0666138737056272E-2</v>
      </c>
      <c r="H239" s="26">
        <f t="shared" si="150"/>
        <v>1.1489400706892436E-2</v>
      </c>
      <c r="I239" s="26">
        <f t="shared" si="150"/>
        <v>1.2190766298408529E-2</v>
      </c>
      <c r="J239" s="26">
        <f t="shared" si="150"/>
        <v>1.2528331730396013E-2</v>
      </c>
      <c r="K239" s="26">
        <f t="shared" si="150"/>
        <v>1.2731600477743897E-2</v>
      </c>
      <c r="L239" s="26">
        <f t="shared" si="150"/>
        <v>1.2960674740953412E-2</v>
      </c>
      <c r="M239" s="26">
        <f t="shared" si="150"/>
        <v>1.3135746955905688E-2</v>
      </c>
      <c r="N239" s="26">
        <f t="shared" si="150"/>
        <v>1.3272704470669217E-2</v>
      </c>
      <c r="O239" s="26">
        <f t="shared" si="150"/>
        <v>1.342504342378734E-2</v>
      </c>
      <c r="P239" s="26">
        <f t="shared" si="150"/>
        <v>1.3653029207926661E-2</v>
      </c>
      <c r="Q239" s="26">
        <f t="shared" si="150"/>
        <v>1.3833868991884336E-2</v>
      </c>
      <c r="R239" s="26">
        <f t="shared" si="150"/>
        <v>1.3983904065645711E-2</v>
      </c>
      <c r="S239" s="26">
        <f t="shared" si="150"/>
        <v>1.4240747446169636E-2</v>
      </c>
      <c r="T239" s="26">
        <f t="shared" si="150"/>
        <v>1.4482895031443684E-2</v>
      </c>
      <c r="U239" s="26">
        <f t="shared" si="150"/>
        <v>1.4765288971825071E-2</v>
      </c>
      <c r="V239" s="26">
        <f t="shared" si="150"/>
        <v>1.4997336840267534E-2</v>
      </c>
      <c r="W239" s="26">
        <f t="shared" si="150"/>
        <v>1.511756532313652E-2</v>
      </c>
      <c r="X239" s="26">
        <f t="shared" si="150"/>
        <v>1.5291799090373677E-2</v>
      </c>
      <c r="Y239" s="26">
        <f t="shared" si="150"/>
        <v>1.5382105634738991E-2</v>
      </c>
      <c r="Z239" s="26">
        <f t="shared" si="150"/>
        <v>1.5481010121182475E-2</v>
      </c>
      <c r="AA239" s="26">
        <f t="shared" si="150"/>
        <v>1.5559367884991579E-2</v>
      </c>
      <c r="AB239" s="26">
        <f t="shared" si="150"/>
        <v>1.5677427737572323E-2</v>
      </c>
      <c r="AC239" s="26">
        <f t="shared" si="150"/>
        <v>1.5816867562135878E-2</v>
      </c>
      <c r="AD239" s="26">
        <f t="shared" si="150"/>
        <v>1.5950638486157898E-2</v>
      </c>
      <c r="AE239" s="26">
        <f t="shared" si="150"/>
        <v>1.6045769754975629E-2</v>
      </c>
    </row>
    <row r="240" spans="1:31" x14ac:dyDescent="0.45">
      <c r="A240" s="4" t="s">
        <v>200</v>
      </c>
      <c r="B240" s="26">
        <v>0</v>
      </c>
      <c r="C240" s="26">
        <f t="shared" ref="C240:AE240" si="151">IF(C$95=0, 0, MAX(0, B293 * (1 - B293/$U73)) / C$95)</f>
        <v>2.8055813680010339E-2</v>
      </c>
      <c r="D240" s="26">
        <f t="shared" si="151"/>
        <v>2.8055813680010339E-2</v>
      </c>
      <c r="E240" s="26">
        <f t="shared" si="151"/>
        <v>2.8055813680010339E-2</v>
      </c>
      <c r="F240" s="26">
        <f t="shared" si="151"/>
        <v>2.8055813680010339E-2</v>
      </c>
      <c r="G240" s="26">
        <f t="shared" si="151"/>
        <v>2.8055813680010339E-2</v>
      </c>
      <c r="H240" s="26">
        <f t="shared" si="151"/>
        <v>3.0594230115576871E-2</v>
      </c>
      <c r="I240" s="26">
        <f t="shared" si="151"/>
        <v>3.2833502421213703E-2</v>
      </c>
      <c r="J240" s="26">
        <f t="shared" si="151"/>
        <v>3.3946457482135109E-2</v>
      </c>
      <c r="K240" s="26">
        <f t="shared" si="151"/>
        <v>3.462880425684884E-2</v>
      </c>
      <c r="L240" s="26">
        <f t="shared" si="151"/>
        <v>3.5407650995790539E-2</v>
      </c>
      <c r="M240" s="26">
        <f t="shared" si="151"/>
        <v>3.6011447488898451E-2</v>
      </c>
      <c r="N240" s="26">
        <f t="shared" si="151"/>
        <v>3.6489296720764862E-2</v>
      </c>
      <c r="O240" s="26">
        <f t="shared" si="151"/>
        <v>3.7026181470660925E-2</v>
      </c>
      <c r="P240" s="26">
        <f t="shared" si="151"/>
        <v>3.7839725022839291E-2</v>
      </c>
      <c r="Q240" s="26">
        <f t="shared" si="151"/>
        <v>3.8496455493353093E-2</v>
      </c>
      <c r="R240" s="26">
        <f t="shared" si="151"/>
        <v>3.9049568596816089E-2</v>
      </c>
      <c r="S240" s="26">
        <f t="shared" si="151"/>
        <v>4.0011075252497211E-2</v>
      </c>
      <c r="T240" s="26">
        <f t="shared" si="151"/>
        <v>4.0940526850237635E-2</v>
      </c>
      <c r="U240" s="26">
        <f t="shared" si="151"/>
        <v>4.2054417778818493E-2</v>
      </c>
      <c r="V240" s="26">
        <f t="shared" si="151"/>
        <v>4.3001169613574121E-2</v>
      </c>
      <c r="W240" s="26">
        <f t="shared" si="151"/>
        <v>4.3506629121884258E-2</v>
      </c>
      <c r="X240" s="26">
        <f t="shared" si="151"/>
        <v>4.4254202224012204E-2</v>
      </c>
      <c r="Y240" s="26">
        <f t="shared" si="151"/>
        <v>4.465247571607002E-2</v>
      </c>
      <c r="Z240" s="26">
        <f t="shared" si="151"/>
        <v>4.5096321026371282E-2</v>
      </c>
      <c r="AA240" s="26">
        <f t="shared" si="151"/>
        <v>4.5454852693925386E-2</v>
      </c>
      <c r="AB240" s="26">
        <f t="shared" si="151"/>
        <v>4.6005228917928166E-2</v>
      </c>
      <c r="AC240" s="26">
        <f t="shared" si="151"/>
        <v>4.6674486268725751E-2</v>
      </c>
      <c r="AD240" s="26">
        <f t="shared" si="151"/>
        <v>4.7341036340813124E-2</v>
      </c>
      <c r="AE240" s="26">
        <f t="shared" si="151"/>
        <v>4.7834255495981713E-2</v>
      </c>
    </row>
    <row r="241" spans="1:31" x14ac:dyDescent="0.45">
      <c r="A241" s="4" t="s">
        <v>203</v>
      </c>
      <c r="B241" s="26">
        <v>0</v>
      </c>
      <c r="C241" s="26">
        <f t="shared" ref="C241:AE241" si="152">IF(C$95=0, 0, MAX(0, B294 * (1 - B294/$U74)) / C$95)</f>
        <v>3.6840475748681476E-3</v>
      </c>
      <c r="D241" s="26">
        <f t="shared" si="152"/>
        <v>3.6840475748681476E-3</v>
      </c>
      <c r="E241" s="26">
        <f t="shared" si="152"/>
        <v>3.6840475748681476E-3</v>
      </c>
      <c r="F241" s="26">
        <f t="shared" si="152"/>
        <v>3.6840475748681476E-3</v>
      </c>
      <c r="G241" s="26">
        <f t="shared" si="152"/>
        <v>3.6840475748681476E-3</v>
      </c>
      <c r="H241" s="26">
        <f t="shared" si="152"/>
        <v>3.8359973302205938E-3</v>
      </c>
      <c r="I241" s="26">
        <f t="shared" si="152"/>
        <v>3.9467245202468625E-3</v>
      </c>
      <c r="J241" s="26">
        <f t="shared" si="152"/>
        <v>3.9920830557615989E-3</v>
      </c>
      <c r="K241" s="26">
        <f t="shared" si="152"/>
        <v>4.0168210616043035E-3</v>
      </c>
      <c r="L241" s="26">
        <f t="shared" si="152"/>
        <v>4.0426808703567128E-3</v>
      </c>
      <c r="M241" s="26">
        <f t="shared" si="152"/>
        <v>4.0607374770012241E-3</v>
      </c>
      <c r="N241" s="26">
        <f t="shared" si="152"/>
        <v>4.0737915113917668E-3</v>
      </c>
      <c r="O241" s="26">
        <f t="shared" si="152"/>
        <v>4.0872868185120939E-3</v>
      </c>
      <c r="P241" s="26">
        <f t="shared" si="152"/>
        <v>4.1055978573661155E-3</v>
      </c>
      <c r="Q241" s="26">
        <f t="shared" si="152"/>
        <v>4.1180251604856933E-3</v>
      </c>
      <c r="R241" s="26">
        <f t="shared" si="152"/>
        <v>4.1268583348229616E-3</v>
      </c>
      <c r="S241" s="26">
        <f t="shared" si="152"/>
        <v>4.1394159273565028E-3</v>
      </c>
      <c r="T241" s="26">
        <f t="shared" si="152"/>
        <v>4.1473232726207876E-3</v>
      </c>
      <c r="U241" s="26">
        <f t="shared" si="152"/>
        <v>4.151570448273377E-3</v>
      </c>
      <c r="V241" s="26">
        <f t="shared" si="152"/>
        <v>4.1499937607564659E-3</v>
      </c>
      <c r="W241" s="26">
        <f t="shared" si="152"/>
        <v>4.1468431165124619E-3</v>
      </c>
      <c r="X241" s="26">
        <f t="shared" si="152"/>
        <v>4.1399775595279027E-3</v>
      </c>
      <c r="Y241" s="26">
        <f t="shared" si="152"/>
        <v>4.134795713995095E-3</v>
      </c>
      <c r="Z241" s="26">
        <f t="shared" si="152"/>
        <v>4.127990147744294E-3</v>
      </c>
      <c r="AA241" s="26">
        <f t="shared" si="152"/>
        <v>4.1215912256644923E-3</v>
      </c>
      <c r="AB241" s="26">
        <f t="shared" si="152"/>
        <v>4.1104783246110324E-3</v>
      </c>
      <c r="AC241" s="26">
        <f t="shared" si="152"/>
        <v>4.0946067002743929E-3</v>
      </c>
      <c r="AD241" s="26">
        <f t="shared" si="152"/>
        <v>4.075926855715231E-3</v>
      </c>
      <c r="AE241" s="26">
        <f t="shared" si="152"/>
        <v>4.059975562900677E-3</v>
      </c>
    </row>
    <row r="242" spans="1:31" x14ac:dyDescent="0.45">
      <c r="A242" s="4" t="s">
        <v>206</v>
      </c>
      <c r="B242" s="26">
        <v>0</v>
      </c>
      <c r="C242" s="26">
        <f t="shared" ref="C242:AE242" si="153">IF(C$95=0, 0, MAX(0, B295 * (1 - B295/$U75)) / C$95)</f>
        <v>8.3285997305925803E-3</v>
      </c>
      <c r="D242" s="26">
        <f t="shared" si="153"/>
        <v>8.3285997305925803E-3</v>
      </c>
      <c r="E242" s="26">
        <f t="shared" si="153"/>
        <v>8.3285997305925803E-3</v>
      </c>
      <c r="F242" s="26">
        <f t="shared" si="153"/>
        <v>8.3285997305925803E-3</v>
      </c>
      <c r="G242" s="26">
        <f t="shared" si="153"/>
        <v>8.3285997305925803E-3</v>
      </c>
      <c r="H242" s="26">
        <f t="shared" si="153"/>
        <v>9.0541523141660276E-3</v>
      </c>
      <c r="I242" s="26">
        <f t="shared" si="153"/>
        <v>9.6889207387365964E-3</v>
      </c>
      <c r="J242" s="26">
        <f t="shared" si="153"/>
        <v>1.0002029696572859E-2</v>
      </c>
      <c r="K242" s="26">
        <f t="shared" si="153"/>
        <v>1.0193186275496372E-2</v>
      </c>
      <c r="L242" s="26">
        <f t="shared" si="153"/>
        <v>1.0410726970897594E-2</v>
      </c>
      <c r="M242" s="26">
        <f t="shared" si="153"/>
        <v>1.0578814849928475E-2</v>
      </c>
      <c r="N242" s="26">
        <f t="shared" si="153"/>
        <v>1.0711483979795338E-2</v>
      </c>
      <c r="O242" s="26">
        <f t="shared" si="153"/>
        <v>1.0860197749939429E-2</v>
      </c>
      <c r="P242" s="26">
        <f t="shared" si="153"/>
        <v>1.1084899883879316E-2</v>
      </c>
      <c r="Q242" s="26">
        <f t="shared" si="153"/>
        <v>1.126556324470452E-2</v>
      </c>
      <c r="R242" s="26">
        <f t="shared" si="153"/>
        <v>1.1417202608256242E-2</v>
      </c>
      <c r="S242" s="26">
        <f t="shared" si="153"/>
        <v>1.1679892512063745E-2</v>
      </c>
      <c r="T242" s="26">
        <f t="shared" si="153"/>
        <v>1.1932405512044246E-2</v>
      </c>
      <c r="U242" s="26">
        <f t="shared" si="153"/>
        <v>1.2233204382463145E-2</v>
      </c>
      <c r="V242" s="26">
        <f t="shared" si="153"/>
        <v>1.2486989530634287E-2</v>
      </c>
      <c r="W242" s="26">
        <f t="shared" si="153"/>
        <v>1.2621611679728664E-2</v>
      </c>
      <c r="X242" s="26">
        <f t="shared" si="153"/>
        <v>1.2819857696644997E-2</v>
      </c>
      <c r="Y242" s="26">
        <f t="shared" si="153"/>
        <v>1.2924867063995881E-2</v>
      </c>
      <c r="Z242" s="26">
        <f t="shared" si="153"/>
        <v>1.3041470687758022E-2</v>
      </c>
      <c r="AA242" s="26">
        <f t="shared" si="153"/>
        <v>1.3135286962074043E-2</v>
      </c>
      <c r="AB242" s="26">
        <f t="shared" si="153"/>
        <v>1.3278757756804512E-2</v>
      </c>
      <c r="AC242" s="26">
        <f t="shared" si="153"/>
        <v>1.3452204538348604E-2</v>
      </c>
      <c r="AD242" s="26">
        <f t="shared" si="153"/>
        <v>1.3623686263460014E-2</v>
      </c>
      <c r="AE242" s="26">
        <f t="shared" si="153"/>
        <v>1.3749615279986638E-2</v>
      </c>
    </row>
    <row r="243" spans="1:31" x14ac:dyDescent="0.45">
      <c r="A243" s="4" t="s">
        <v>209</v>
      </c>
      <c r="B243" s="26">
        <v>0</v>
      </c>
      <c r="C243" s="26">
        <f t="shared" ref="C243:AE243" si="154">IF(C$95=0, 0, MAX(0, B296 * (1 - B296/$U76)) / C$95)</f>
        <v>2.1255128809961451E-4</v>
      </c>
      <c r="D243" s="26">
        <f t="shared" si="154"/>
        <v>2.1255128809961451E-4</v>
      </c>
      <c r="E243" s="26">
        <f t="shared" si="154"/>
        <v>2.1255128809961451E-4</v>
      </c>
      <c r="F243" s="26">
        <f t="shared" si="154"/>
        <v>2.1255128809961451E-4</v>
      </c>
      <c r="G243" s="26">
        <f t="shared" si="154"/>
        <v>2.1255128809961451E-4</v>
      </c>
      <c r="H243" s="26">
        <f t="shared" si="154"/>
        <v>2.3815091264871082E-4</v>
      </c>
      <c r="I243" s="26">
        <f t="shared" si="154"/>
        <v>2.6221878778740653E-4</v>
      </c>
      <c r="J243" s="26">
        <f t="shared" si="154"/>
        <v>2.7489027872842724E-4</v>
      </c>
      <c r="K243" s="26">
        <f t="shared" si="154"/>
        <v>2.8291194588644009E-4</v>
      </c>
      <c r="L243" s="26">
        <f t="shared" si="154"/>
        <v>2.9227700593717476E-4</v>
      </c>
      <c r="M243" s="26">
        <f t="shared" si="154"/>
        <v>2.9972074250631323E-4</v>
      </c>
      <c r="N243" s="26">
        <f t="shared" si="154"/>
        <v>3.0573140932527154E-4</v>
      </c>
      <c r="O243" s="26">
        <f t="shared" si="154"/>
        <v>3.126026325925636E-4</v>
      </c>
      <c r="P243" s="26">
        <f t="shared" si="154"/>
        <v>3.2323805523095615E-4</v>
      </c>
      <c r="Q243" s="26">
        <f t="shared" si="154"/>
        <v>3.3208038090497391E-4</v>
      </c>
      <c r="R243" s="26">
        <f t="shared" si="154"/>
        <v>3.3971568189243752E-4</v>
      </c>
      <c r="S243" s="26">
        <f t="shared" si="154"/>
        <v>3.5332649998834098E-4</v>
      </c>
      <c r="T243" s="26">
        <f t="shared" si="154"/>
        <v>3.6702119814927328E-4</v>
      </c>
      <c r="U243" s="26">
        <f t="shared" si="154"/>
        <v>3.8414715890824826E-4</v>
      </c>
      <c r="V243" s="26">
        <f t="shared" si="154"/>
        <v>3.9946493692588305E-4</v>
      </c>
      <c r="W243" s="26">
        <f t="shared" si="154"/>
        <v>4.0800904933789871E-4</v>
      </c>
      <c r="X243" s="26">
        <f t="shared" si="154"/>
        <v>4.210187957839272E-4</v>
      </c>
      <c r="Y243" s="26">
        <f t="shared" si="154"/>
        <v>4.2821903823749485E-4</v>
      </c>
      <c r="Z243" s="26">
        <f t="shared" si="154"/>
        <v>4.3643479067314764E-4</v>
      </c>
      <c r="AA243" s="26">
        <f t="shared" si="154"/>
        <v>4.4324454439183107E-4</v>
      </c>
      <c r="AB243" s="26">
        <f t="shared" si="154"/>
        <v>4.5395486886352687E-4</v>
      </c>
      <c r="AC243" s="26">
        <f t="shared" si="154"/>
        <v>4.6746514897025521E-4</v>
      </c>
      <c r="AD243" s="26">
        <f t="shared" si="154"/>
        <v>4.8154296754257081E-4</v>
      </c>
      <c r="AE243" s="26">
        <f t="shared" si="154"/>
        <v>4.9244676539982155E-4</v>
      </c>
    </row>
    <row r="244" spans="1:31" x14ac:dyDescent="0.45">
      <c r="A244" s="4" t="s">
        <v>212</v>
      </c>
      <c r="B244" s="26">
        <v>0</v>
      </c>
      <c r="C244" s="26">
        <f t="shared" ref="C244:AE244" si="155">IF(C$95=0, 0, MAX(0, B297 * (1 - B297/$U77)) / C$95)</f>
        <v>4.0859623769980546E-3</v>
      </c>
      <c r="D244" s="26">
        <f t="shared" si="155"/>
        <v>4.0859623769980546E-3</v>
      </c>
      <c r="E244" s="26">
        <f t="shared" si="155"/>
        <v>4.0859623769980546E-3</v>
      </c>
      <c r="F244" s="26">
        <f t="shared" si="155"/>
        <v>4.0859623769980546E-3</v>
      </c>
      <c r="G244" s="26">
        <f t="shared" si="155"/>
        <v>4.0859623769980546E-3</v>
      </c>
      <c r="H244" s="26">
        <f t="shared" si="155"/>
        <v>4.5703907845214553E-3</v>
      </c>
      <c r="I244" s="26">
        <f t="shared" si="155"/>
        <v>5.0241961655814798E-3</v>
      </c>
      <c r="J244" s="26">
        <f t="shared" si="155"/>
        <v>5.2623460015058616E-3</v>
      </c>
      <c r="K244" s="26">
        <f t="shared" si="155"/>
        <v>5.4128337499794368E-3</v>
      </c>
      <c r="L244" s="26">
        <f t="shared" si="155"/>
        <v>5.5882996593349188E-3</v>
      </c>
      <c r="M244" s="26">
        <f t="shared" si="155"/>
        <v>5.7275709196990699E-3</v>
      </c>
      <c r="N244" s="26">
        <f t="shared" si="155"/>
        <v>5.8399022424288002E-3</v>
      </c>
      <c r="O244" s="26">
        <f t="shared" si="155"/>
        <v>5.9681909607361338E-3</v>
      </c>
      <c r="P244" s="26">
        <f t="shared" si="155"/>
        <v>6.1665219942115476E-3</v>
      </c>
      <c r="Q244" s="26">
        <f t="shared" si="155"/>
        <v>6.3311431969168032E-3</v>
      </c>
      <c r="R244" s="26">
        <f t="shared" si="155"/>
        <v>6.4730947371692184E-3</v>
      </c>
      <c r="S244" s="26">
        <f t="shared" si="155"/>
        <v>6.7257853208561513E-3</v>
      </c>
      <c r="T244" s="26">
        <f t="shared" si="155"/>
        <v>6.9794698547692279E-3</v>
      </c>
      <c r="U244" s="26">
        <f t="shared" si="155"/>
        <v>7.2959726723228271E-3</v>
      </c>
      <c r="V244" s="26">
        <f t="shared" si="155"/>
        <v>7.5782705787380677E-3</v>
      </c>
      <c r="W244" s="26">
        <f t="shared" si="155"/>
        <v>7.7353592318694262E-3</v>
      </c>
      <c r="X244" s="26">
        <f t="shared" si="155"/>
        <v>7.9741734471228121E-3</v>
      </c>
      <c r="Y244" s="26">
        <f t="shared" si="155"/>
        <v>8.106073913032457E-3</v>
      </c>
      <c r="Z244" s="26">
        <f t="shared" si="155"/>
        <v>8.256386164072994E-3</v>
      </c>
      <c r="AA244" s="26">
        <f t="shared" si="155"/>
        <v>8.3808027876455388E-3</v>
      </c>
      <c r="AB244" s="26">
        <f t="shared" si="155"/>
        <v>8.5762304505852018E-3</v>
      </c>
      <c r="AC244" s="26">
        <f t="shared" si="155"/>
        <v>8.8222684700258545E-3</v>
      </c>
      <c r="AD244" s="26">
        <f t="shared" si="155"/>
        <v>9.0780329071846726E-3</v>
      </c>
      <c r="AE244" s="26">
        <f t="shared" si="155"/>
        <v>9.2756605244713082E-3</v>
      </c>
    </row>
    <row r="245" spans="1:31" x14ac:dyDescent="0.45">
      <c r="A245" s="4" t="s">
        <v>215</v>
      </c>
      <c r="B245" s="26">
        <v>0</v>
      </c>
      <c r="C245" s="26">
        <f t="shared" ref="C245:AE245" si="156">IF(C$95=0, 0, MAX(0, B298 * (1 - B298/$U78)) / C$95)</f>
        <v>2.4091402595718271E-2</v>
      </c>
      <c r="D245" s="26">
        <f t="shared" si="156"/>
        <v>2.4091402595718271E-2</v>
      </c>
      <c r="E245" s="26">
        <f t="shared" si="156"/>
        <v>2.4091402595718271E-2</v>
      </c>
      <c r="F245" s="26">
        <f t="shared" si="156"/>
        <v>2.4091402595718271E-2</v>
      </c>
      <c r="G245" s="26">
        <f t="shared" si="156"/>
        <v>2.4091402595718271E-2</v>
      </c>
      <c r="H245" s="26">
        <f t="shared" si="156"/>
        <v>2.6418237353840059E-2</v>
      </c>
      <c r="I245" s="26">
        <f t="shared" si="156"/>
        <v>2.8500457573888232E-2</v>
      </c>
      <c r="J245" s="26">
        <f t="shared" si="156"/>
        <v>2.9548925180266045E-2</v>
      </c>
      <c r="K245" s="26">
        <f t="shared" si="156"/>
        <v>3.0196407981664397E-2</v>
      </c>
      <c r="L245" s="26">
        <f t="shared" si="156"/>
        <v>3.0939244781891424E-2</v>
      </c>
      <c r="M245" s="26">
        <f t="shared" si="156"/>
        <v>3.1518400333229016E-2</v>
      </c>
      <c r="N245" s="26">
        <f t="shared" si="156"/>
        <v>3.1978851259964143E-2</v>
      </c>
      <c r="O245" s="26">
        <f t="shared" si="156"/>
        <v>3.2498235724281441E-2</v>
      </c>
      <c r="P245" s="26">
        <f t="shared" si="156"/>
        <v>3.3289093153291822E-2</v>
      </c>
      <c r="Q245" s="26">
        <f t="shared" si="156"/>
        <v>3.3931855062753459E-2</v>
      </c>
      <c r="R245" s="26">
        <f t="shared" si="156"/>
        <v>3.4476329174788753E-2</v>
      </c>
      <c r="S245" s="26">
        <f t="shared" si="156"/>
        <v>3.5428345919822288E-2</v>
      </c>
      <c r="T245" s="26">
        <f t="shared" si="156"/>
        <v>3.6357270311103022E-2</v>
      </c>
      <c r="U245" s="26">
        <f t="shared" si="156"/>
        <v>3.7481732385541797E-2</v>
      </c>
      <c r="V245" s="26">
        <f t="shared" si="156"/>
        <v>3.8449125680331896E-2</v>
      </c>
      <c r="W245" s="26">
        <f t="shared" si="156"/>
        <v>3.8971060203960989E-2</v>
      </c>
      <c r="X245" s="26">
        <f t="shared" si="156"/>
        <v>3.9748430414095683E-2</v>
      </c>
      <c r="Y245" s="26">
        <f t="shared" si="156"/>
        <v>4.0166435770130557E-2</v>
      </c>
      <c r="Z245" s="26">
        <f t="shared" si="156"/>
        <v>4.0634964583430702E-2</v>
      </c>
      <c r="AA245" s="26">
        <f t="shared" si="156"/>
        <v>4.1015839668740672E-2</v>
      </c>
      <c r="AB245" s="26">
        <f t="shared" si="156"/>
        <v>4.1604031696474038E-2</v>
      </c>
      <c r="AC245" s="26">
        <f t="shared" si="156"/>
        <v>4.2325844240174687E-2</v>
      </c>
      <c r="AD245" s="26">
        <f t="shared" si="156"/>
        <v>4.3052980373384141E-2</v>
      </c>
      <c r="AE245" s="26">
        <f t="shared" si="156"/>
        <v>4.3597341720236868E-2</v>
      </c>
    </row>
    <row r="246" spans="1:31" x14ac:dyDescent="0.45">
      <c r="A246" s="4" t="s">
        <v>218</v>
      </c>
      <c r="B246" s="26">
        <v>0</v>
      </c>
      <c r="C246" s="26">
        <f t="shared" ref="C246:AE246" si="157">IF(C$95=0, 0, MAX(0, B299 * (1 - B299/$U79)) / C$95)</f>
        <v>6.5148333200319344E-3</v>
      </c>
      <c r="D246" s="26">
        <f t="shared" si="157"/>
        <v>6.5148333200319344E-3</v>
      </c>
      <c r="E246" s="26">
        <f t="shared" si="157"/>
        <v>6.5148333200319344E-3</v>
      </c>
      <c r="F246" s="26">
        <f t="shared" si="157"/>
        <v>6.5148333200319344E-3</v>
      </c>
      <c r="G246" s="26">
        <f t="shared" si="157"/>
        <v>6.5148333200319344E-3</v>
      </c>
      <c r="H246" s="26">
        <f t="shared" si="157"/>
        <v>6.5922383852958337E-3</v>
      </c>
      <c r="I246" s="26">
        <f t="shared" si="157"/>
        <v>6.6139632020598173E-3</v>
      </c>
      <c r="J246" s="26">
        <f t="shared" si="157"/>
        <v>6.60653389623082E-3</v>
      </c>
      <c r="K246" s="26">
        <f t="shared" si="157"/>
        <v>6.5964507461016659E-3</v>
      </c>
      <c r="L246" s="26">
        <f t="shared" si="157"/>
        <v>6.5807650618118609E-3</v>
      </c>
      <c r="M246" s="26">
        <f t="shared" si="157"/>
        <v>6.5651642006912658E-3</v>
      </c>
      <c r="N246" s="26">
        <f t="shared" si="157"/>
        <v>6.5507173745001437E-3</v>
      </c>
      <c r="O246" s="26">
        <f t="shared" si="157"/>
        <v>6.5325218181428975E-3</v>
      </c>
      <c r="P246" s="26">
        <f t="shared" si="157"/>
        <v>6.5014081959064995E-3</v>
      </c>
      <c r="Q246" s="26">
        <f t="shared" si="157"/>
        <v>6.4724468479306135E-3</v>
      </c>
      <c r="R246" s="26">
        <f t="shared" si="157"/>
        <v>6.4454320976671539E-3</v>
      </c>
      <c r="S246" s="26">
        <f t="shared" si="157"/>
        <v>6.3940432016290575E-3</v>
      </c>
      <c r="T246" s="26">
        <f t="shared" si="157"/>
        <v>6.3377680401683926E-3</v>
      </c>
      <c r="U246" s="26">
        <f t="shared" si="157"/>
        <v>6.2623327710439368E-3</v>
      </c>
      <c r="V246" s="26">
        <f t="shared" si="157"/>
        <v>6.1904402976950415E-3</v>
      </c>
      <c r="W246" s="26">
        <f t="shared" si="157"/>
        <v>6.1486611521035387E-3</v>
      </c>
      <c r="X246" s="26">
        <f t="shared" si="157"/>
        <v>6.0836717603345242E-3</v>
      </c>
      <c r="Y246" s="26">
        <f t="shared" si="157"/>
        <v>6.0468581070646198E-3</v>
      </c>
      <c r="Z246" s="26">
        <f t="shared" si="157"/>
        <v>6.0043654947147876E-3</v>
      </c>
      <c r="AA246" s="26">
        <f t="shared" si="157"/>
        <v>5.9687654016159315E-3</v>
      </c>
      <c r="AB246" s="26">
        <f t="shared" si="157"/>
        <v>5.9123022164102564E-3</v>
      </c>
      <c r="AC246" s="26">
        <f t="shared" si="157"/>
        <v>5.84034480536117E-3</v>
      </c>
      <c r="AD246" s="26">
        <f t="shared" si="157"/>
        <v>5.7646887334539118E-3</v>
      </c>
      <c r="AE246" s="26">
        <f t="shared" si="157"/>
        <v>5.7057688982546607E-3</v>
      </c>
    </row>
    <row r="247" spans="1:31" x14ac:dyDescent="0.45">
      <c r="A247" s="4" t="s">
        <v>221</v>
      </c>
      <c r="B247" s="26">
        <v>0</v>
      </c>
      <c r="C247" s="26">
        <f t="shared" ref="C247:AE247" si="158">IF(C$95=0, 0, MAX(0, B300 * (1 - B300/$U80)) / C$95)</f>
        <v>4.7437479555319075E-3</v>
      </c>
      <c r="D247" s="26">
        <f t="shared" si="158"/>
        <v>4.7437479555319075E-3</v>
      </c>
      <c r="E247" s="26">
        <f t="shared" si="158"/>
        <v>4.7437479555319075E-3</v>
      </c>
      <c r="F247" s="26">
        <f t="shared" si="158"/>
        <v>4.7437479555319075E-3</v>
      </c>
      <c r="G247" s="26">
        <f t="shared" si="158"/>
        <v>4.7437479555319075E-3</v>
      </c>
      <c r="H247" s="26">
        <f t="shared" si="158"/>
        <v>4.9439836853748609E-3</v>
      </c>
      <c r="I247" s="26">
        <f t="shared" si="158"/>
        <v>5.0909027623544604E-3</v>
      </c>
      <c r="J247" s="26">
        <f t="shared" si="158"/>
        <v>5.151569525316313E-3</v>
      </c>
      <c r="K247" s="26">
        <f t="shared" si="158"/>
        <v>5.1848365841117051E-3</v>
      </c>
      <c r="L247" s="26">
        <f t="shared" si="158"/>
        <v>5.2197665365691258E-3</v>
      </c>
      <c r="M247" s="26">
        <f t="shared" si="158"/>
        <v>5.2442961202403358E-3</v>
      </c>
      <c r="N247" s="26">
        <f t="shared" si="158"/>
        <v>5.2621252348851065E-3</v>
      </c>
      <c r="O247" s="26">
        <f t="shared" si="158"/>
        <v>5.2806553753584123E-3</v>
      </c>
      <c r="P247" s="26">
        <f t="shared" si="158"/>
        <v>5.3059918715202435E-3</v>
      </c>
      <c r="Q247" s="26">
        <f t="shared" si="158"/>
        <v>5.3234242367908831E-3</v>
      </c>
      <c r="R247" s="26">
        <f t="shared" si="158"/>
        <v>5.3360093394422079E-3</v>
      </c>
      <c r="S247" s="26">
        <f t="shared" si="158"/>
        <v>5.3542935196984479E-3</v>
      </c>
      <c r="T247" s="26">
        <f t="shared" si="158"/>
        <v>5.3665303048050757E-3</v>
      </c>
      <c r="U247" s="26">
        <f t="shared" si="158"/>
        <v>5.3744705521799521E-3</v>
      </c>
      <c r="V247" s="26">
        <f t="shared" si="158"/>
        <v>5.3745447596132206E-3</v>
      </c>
      <c r="W247" s="26">
        <f t="shared" si="158"/>
        <v>5.3716109450695571E-3</v>
      </c>
      <c r="X247" s="26">
        <f t="shared" si="158"/>
        <v>5.3644295593783852E-3</v>
      </c>
      <c r="Y247" s="26">
        <f t="shared" si="158"/>
        <v>5.358638893928065E-3</v>
      </c>
      <c r="Z247" s="26">
        <f t="shared" si="158"/>
        <v>5.3508563365092295E-3</v>
      </c>
      <c r="AA247" s="26">
        <f t="shared" si="158"/>
        <v>5.3434068544982172E-3</v>
      </c>
      <c r="AB247" s="26">
        <f t="shared" si="158"/>
        <v>5.3303068017536816E-3</v>
      </c>
      <c r="AC247" s="26">
        <f t="shared" si="158"/>
        <v>5.3113334492867056E-3</v>
      </c>
      <c r="AD247" s="26">
        <f t="shared" si="158"/>
        <v>5.2887284037798519E-3</v>
      </c>
      <c r="AE247" s="26">
        <f t="shared" si="158"/>
        <v>5.2692519959182827E-3</v>
      </c>
    </row>
    <row r="248" spans="1:31" x14ac:dyDescent="0.45">
      <c r="A248" s="4" t="s">
        <v>224</v>
      </c>
      <c r="B248" s="26">
        <v>0</v>
      </c>
      <c r="C248" s="26">
        <f t="shared" ref="C248:AE248" si="159">IF(C$95=0, 0, MAX(0, B301 * (1 - B301/$U81)) / C$95)</f>
        <v>1.7129525389681245E-2</v>
      </c>
      <c r="D248" s="26">
        <f t="shared" si="159"/>
        <v>1.7129525389681245E-2</v>
      </c>
      <c r="E248" s="26">
        <f t="shared" si="159"/>
        <v>1.7129525389681245E-2</v>
      </c>
      <c r="F248" s="26">
        <f t="shared" si="159"/>
        <v>1.7129525389681245E-2</v>
      </c>
      <c r="G248" s="26">
        <f t="shared" si="159"/>
        <v>1.7129525389681245E-2</v>
      </c>
      <c r="H248" s="26">
        <f t="shared" si="159"/>
        <v>1.8657674800926484E-2</v>
      </c>
      <c r="I248" s="26">
        <f t="shared" si="159"/>
        <v>2.0001586775780698E-2</v>
      </c>
      <c r="J248" s="26">
        <f t="shared" si="159"/>
        <v>2.0667654520970382E-2</v>
      </c>
      <c r="K248" s="26">
        <f t="shared" si="159"/>
        <v>2.1075377074122985E-2</v>
      </c>
      <c r="L248" s="26">
        <f t="shared" si="159"/>
        <v>2.1540246064330134E-2</v>
      </c>
      <c r="M248" s="26">
        <f t="shared" si="159"/>
        <v>2.1900189211142566E-2</v>
      </c>
      <c r="N248" s="26">
        <f t="shared" si="159"/>
        <v>2.2184767374101615E-2</v>
      </c>
      <c r="O248" s="26">
        <f t="shared" si="159"/>
        <v>2.2504228384848935E-2</v>
      </c>
      <c r="P248" s="26">
        <f t="shared" si="159"/>
        <v>2.2987795740235354E-2</v>
      </c>
      <c r="Q248" s="26">
        <f t="shared" si="159"/>
        <v>2.3377574585999854E-2</v>
      </c>
      <c r="R248" s="26">
        <f t="shared" si="159"/>
        <v>2.3705440396129422E-2</v>
      </c>
      <c r="S248" s="26">
        <f t="shared" si="159"/>
        <v>2.4274657467327303E-2</v>
      </c>
      <c r="T248" s="26">
        <f t="shared" si="159"/>
        <v>2.4823761618008328E-2</v>
      </c>
      <c r="U248" s="26">
        <f t="shared" si="159"/>
        <v>2.5480367543880639E-2</v>
      </c>
      <c r="V248" s="26">
        <f t="shared" si="159"/>
        <v>2.6036939805510372E-2</v>
      </c>
      <c r="W248" s="26">
        <f t="shared" si="159"/>
        <v>2.633338581909871E-2</v>
      </c>
      <c r="X248" s="26">
        <f t="shared" si="159"/>
        <v>2.6771134915517206E-2</v>
      </c>
      <c r="Y248" s="26">
        <f t="shared" si="159"/>
        <v>2.7003857505586672E-2</v>
      </c>
      <c r="Z248" s="26">
        <f t="shared" si="159"/>
        <v>2.7262868212441973E-2</v>
      </c>
      <c r="AA248" s="26">
        <f t="shared" si="159"/>
        <v>2.7471790062358826E-2</v>
      </c>
      <c r="AB248" s="26">
        <f t="shared" si="159"/>
        <v>2.7792060860523066E-2</v>
      </c>
      <c r="AC248" s="26">
        <f t="shared" si="159"/>
        <v>2.8180687638276948E-2</v>
      </c>
      <c r="AD248" s="26">
        <f t="shared" si="159"/>
        <v>2.8566715853899187E-2</v>
      </c>
      <c r="AE248" s="26">
        <f t="shared" si="159"/>
        <v>2.8851579180860638E-2</v>
      </c>
    </row>
    <row r="249" spans="1:31" x14ac:dyDescent="0.45">
      <c r="A249" s="4" t="s">
        <v>227</v>
      </c>
      <c r="B249" s="26">
        <v>0</v>
      </c>
      <c r="C249" s="26">
        <f t="shared" ref="C249:AE249" si="160">IF(C$95=0, 0, MAX(0, B302 * (1 - B302/$U82)) / C$95)</f>
        <v>5.1539461552501794E-3</v>
      </c>
      <c r="D249" s="26">
        <f t="shared" si="160"/>
        <v>5.1539461552501794E-3</v>
      </c>
      <c r="E249" s="26">
        <f t="shared" si="160"/>
        <v>5.1539461552501794E-3</v>
      </c>
      <c r="F249" s="26">
        <f t="shared" si="160"/>
        <v>5.1539461552501794E-3</v>
      </c>
      <c r="G249" s="26">
        <f t="shared" si="160"/>
        <v>5.1539461552501794E-3</v>
      </c>
      <c r="H249" s="26">
        <f t="shared" si="160"/>
        <v>5.6490276103562448E-3</v>
      </c>
      <c r="I249" s="26">
        <f t="shared" si="160"/>
        <v>6.0915323740044986E-3</v>
      </c>
      <c r="J249" s="26">
        <f t="shared" si="160"/>
        <v>6.3141063846034141E-3</v>
      </c>
      <c r="K249" s="26">
        <f t="shared" si="160"/>
        <v>6.4514743780074209E-3</v>
      </c>
      <c r="L249" s="26">
        <f t="shared" si="160"/>
        <v>6.6090053819306584E-3</v>
      </c>
      <c r="M249" s="26">
        <f t="shared" si="160"/>
        <v>6.7317671306155822E-3</v>
      </c>
      <c r="N249" s="26">
        <f t="shared" si="160"/>
        <v>6.8293303458487296E-3</v>
      </c>
      <c r="O249" s="26">
        <f t="shared" si="160"/>
        <v>6.9393447044469357E-3</v>
      </c>
      <c r="P249" s="26">
        <f t="shared" si="160"/>
        <v>7.1067941821461797E-3</v>
      </c>
      <c r="Q249" s="26">
        <f t="shared" si="160"/>
        <v>7.242810846150324E-3</v>
      </c>
      <c r="R249" s="26">
        <f t="shared" si="160"/>
        <v>7.3579737929403959E-3</v>
      </c>
      <c r="S249" s="26">
        <f t="shared" si="160"/>
        <v>7.5592403575317456E-3</v>
      </c>
      <c r="T249" s="26">
        <f t="shared" si="160"/>
        <v>7.7554740666349086E-3</v>
      </c>
      <c r="U249" s="26">
        <f t="shared" si="160"/>
        <v>7.9928200029311825E-3</v>
      </c>
      <c r="V249" s="26">
        <f t="shared" si="160"/>
        <v>8.1968108076237063E-3</v>
      </c>
      <c r="W249" s="26">
        <f t="shared" si="160"/>
        <v>8.3067754014471036E-3</v>
      </c>
      <c r="X249" s="26">
        <f t="shared" si="160"/>
        <v>8.4704638679526552E-3</v>
      </c>
      <c r="Y249" s="26">
        <f t="shared" si="160"/>
        <v>8.5584161440264237E-3</v>
      </c>
      <c r="Z249" s="26">
        <f t="shared" si="160"/>
        <v>8.6569532824528062E-3</v>
      </c>
      <c r="AA249" s="26">
        <f t="shared" si="160"/>
        <v>8.737015091882197E-3</v>
      </c>
      <c r="AB249" s="26">
        <f t="shared" si="160"/>
        <v>8.8605965805825804E-3</v>
      </c>
      <c r="AC249" s="26">
        <f t="shared" si="160"/>
        <v>9.0121416764650433E-3</v>
      </c>
      <c r="AD249" s="26">
        <f t="shared" si="160"/>
        <v>9.1646663887808896E-3</v>
      </c>
      <c r="AE249" s="26">
        <f t="shared" si="160"/>
        <v>9.2787470794766427E-3</v>
      </c>
    </row>
    <row r="250" spans="1:31" x14ac:dyDescent="0.45">
      <c r="A250" s="4" t="s">
        <v>230</v>
      </c>
      <c r="B250" s="26">
        <v>0</v>
      </c>
      <c r="C250" s="26">
        <f t="shared" ref="C250:AE250" si="161">IF(C$95=0, 0, MAX(0, B303 * (1 - B303/$U83)) / C$95)</f>
        <v>8.5842047288856103E-4</v>
      </c>
      <c r="D250" s="26">
        <f t="shared" si="161"/>
        <v>8.5842047288856103E-4</v>
      </c>
      <c r="E250" s="26">
        <f t="shared" si="161"/>
        <v>8.5842047288856103E-4</v>
      </c>
      <c r="F250" s="26">
        <f t="shared" si="161"/>
        <v>8.5842047288856103E-4</v>
      </c>
      <c r="G250" s="26">
        <f t="shared" si="161"/>
        <v>8.5842047288856103E-4</v>
      </c>
      <c r="H250" s="26">
        <f t="shared" si="161"/>
        <v>9.5579856111929144E-4</v>
      </c>
      <c r="I250" s="26">
        <f t="shared" si="161"/>
        <v>1.0461112322647256E-3</v>
      </c>
      <c r="J250" s="26">
        <f t="shared" si="161"/>
        <v>1.0930797948363016E-3</v>
      </c>
      <c r="K250" s="26">
        <f t="shared" si="161"/>
        <v>1.1226105047149007E-3</v>
      </c>
      <c r="L250" s="26">
        <f t="shared" si="161"/>
        <v>1.1569209474184571E-3</v>
      </c>
      <c r="M250" s="26">
        <f t="shared" si="161"/>
        <v>1.1840476064455233E-3</v>
      </c>
      <c r="N250" s="26">
        <f t="shared" si="161"/>
        <v>1.2058582690941202E-3</v>
      </c>
      <c r="O250" s="26">
        <f t="shared" si="161"/>
        <v>1.2306998972477965E-3</v>
      </c>
      <c r="P250" s="26">
        <f t="shared" si="161"/>
        <v>1.2689773406387643E-3</v>
      </c>
      <c r="Q250" s="26">
        <f t="shared" si="161"/>
        <v>1.3006035653801498E-3</v>
      </c>
      <c r="R250" s="26">
        <f t="shared" si="161"/>
        <v>1.3277692543024841E-3</v>
      </c>
      <c r="S250" s="26">
        <f t="shared" si="161"/>
        <v>1.3759394558719722E-3</v>
      </c>
      <c r="T250" s="26">
        <f t="shared" si="161"/>
        <v>1.424001946623543E-3</v>
      </c>
      <c r="U250" s="26">
        <f t="shared" si="161"/>
        <v>1.4835761228112691E-3</v>
      </c>
      <c r="V250" s="26">
        <f t="shared" si="161"/>
        <v>1.5363016379590115E-3</v>
      </c>
      <c r="W250" s="26">
        <f t="shared" si="161"/>
        <v>1.5654478705829291E-3</v>
      </c>
      <c r="X250" s="26">
        <f t="shared" si="161"/>
        <v>1.609563317793244E-3</v>
      </c>
      <c r="Y250" s="26">
        <f t="shared" si="161"/>
        <v>1.633790140816248E-3</v>
      </c>
      <c r="Z250" s="26">
        <f t="shared" si="161"/>
        <v>1.6613014209391735E-3</v>
      </c>
      <c r="AA250" s="26">
        <f t="shared" si="161"/>
        <v>1.6839858500042524E-3</v>
      </c>
      <c r="AB250" s="26">
        <f t="shared" si="161"/>
        <v>1.7194892621928259E-3</v>
      </c>
      <c r="AC250" s="26">
        <f t="shared" si="161"/>
        <v>1.7639458636468995E-3</v>
      </c>
      <c r="AD250" s="26">
        <f t="shared" si="161"/>
        <v>1.8098552511007007E-3</v>
      </c>
      <c r="AE250" s="26">
        <f t="shared" si="161"/>
        <v>1.8450948156538036E-3</v>
      </c>
    </row>
    <row r="251" spans="1:31" x14ac:dyDescent="0.45">
      <c r="A251" s="4" t="s">
        <v>233</v>
      </c>
      <c r="B251" s="26">
        <v>0</v>
      </c>
      <c r="C251" s="26">
        <f t="shared" ref="C251:AE251" si="162">IF(C$95=0, 0, MAX(0, B304 * (1 - B304/$U84)) / C$95)</f>
        <v>9.8334938646556479E-3</v>
      </c>
      <c r="D251" s="26">
        <f t="shared" si="162"/>
        <v>9.8334938646556479E-3</v>
      </c>
      <c r="E251" s="26">
        <f t="shared" si="162"/>
        <v>9.8334938646556479E-3</v>
      </c>
      <c r="F251" s="26">
        <f t="shared" si="162"/>
        <v>9.8334938646556479E-3</v>
      </c>
      <c r="G251" s="26">
        <f t="shared" si="162"/>
        <v>9.8334938646556479E-3</v>
      </c>
      <c r="H251" s="26">
        <f t="shared" si="162"/>
        <v>1.0908932283503181E-2</v>
      </c>
      <c r="I251" s="26">
        <f t="shared" si="162"/>
        <v>1.1898174525869274E-2</v>
      </c>
      <c r="J251" s="26">
        <f t="shared" si="162"/>
        <v>1.2408846932880201E-2</v>
      </c>
      <c r="K251" s="26">
        <f t="shared" si="162"/>
        <v>1.2728603372754914E-2</v>
      </c>
      <c r="L251" s="26">
        <f t="shared" si="162"/>
        <v>1.3099037909020304E-2</v>
      </c>
      <c r="M251" s="26">
        <f t="shared" si="162"/>
        <v>1.3390975379900369E-2</v>
      </c>
      <c r="N251" s="26">
        <f t="shared" si="162"/>
        <v>1.3625097738938302E-2</v>
      </c>
      <c r="O251" s="26">
        <f t="shared" si="162"/>
        <v>1.3891164529370805E-2</v>
      </c>
      <c r="P251" s="26">
        <f t="shared" si="162"/>
        <v>1.4300024295576308E-2</v>
      </c>
      <c r="Q251" s="26">
        <f t="shared" si="162"/>
        <v>1.4636571736337946E-2</v>
      </c>
      <c r="R251" s="26">
        <f t="shared" si="162"/>
        <v>1.4924736687474995E-2</v>
      </c>
      <c r="S251" s="26">
        <f t="shared" si="162"/>
        <v>1.5434081550945328E-2</v>
      </c>
      <c r="T251" s="26">
        <f t="shared" si="162"/>
        <v>1.5939720710287777E-2</v>
      </c>
      <c r="U251" s="26">
        <f t="shared" si="162"/>
        <v>1.6563118048265765E-2</v>
      </c>
      <c r="V251" s="26">
        <f t="shared" si="162"/>
        <v>1.711133950814369E-2</v>
      </c>
      <c r="W251" s="26">
        <f t="shared" si="162"/>
        <v>1.7412743758498977E-2</v>
      </c>
      <c r="X251" s="26">
        <f t="shared" si="162"/>
        <v>1.7867300748281849E-2</v>
      </c>
      <c r="Y251" s="26">
        <f t="shared" si="162"/>
        <v>1.8115756970454155E-2</v>
      </c>
      <c r="Z251" s="26">
        <f t="shared" si="162"/>
        <v>1.83970773013169E-2</v>
      </c>
      <c r="AA251" s="26">
        <f t="shared" si="162"/>
        <v>1.8628307444854261E-2</v>
      </c>
      <c r="AB251" s="26">
        <f t="shared" si="162"/>
        <v>1.8989132394236444E-2</v>
      </c>
      <c r="AC251" s="26">
        <f t="shared" si="162"/>
        <v>1.9438936454024978E-2</v>
      </c>
      <c r="AD251" s="26">
        <f t="shared" si="162"/>
        <v>1.9900907510339315E-2</v>
      </c>
      <c r="AE251" s="26">
        <f t="shared" si="162"/>
        <v>2.025357286645461E-2</v>
      </c>
    </row>
    <row r="252" spans="1:31" x14ac:dyDescent="0.45">
      <c r="A252" s="4" t="s">
        <v>236</v>
      </c>
      <c r="B252" s="26">
        <v>0</v>
      </c>
      <c r="C252" s="26">
        <f t="shared" ref="C252:AE252" si="163">IF(C$95=0, 0, MAX(0, B305 * (1 - B305/$U85)) / C$95)</f>
        <v>2.1970392318446254E-4</v>
      </c>
      <c r="D252" s="26">
        <f t="shared" si="163"/>
        <v>2.1970392318446254E-4</v>
      </c>
      <c r="E252" s="26">
        <f t="shared" si="163"/>
        <v>2.1970392318446254E-4</v>
      </c>
      <c r="F252" s="26">
        <f t="shared" si="163"/>
        <v>2.1970392318446254E-4</v>
      </c>
      <c r="G252" s="26">
        <f t="shared" si="163"/>
        <v>2.1970392318446254E-4</v>
      </c>
      <c r="H252" s="26">
        <f t="shared" si="163"/>
        <v>2.4294846861512855E-4</v>
      </c>
      <c r="I252" s="26">
        <f t="shared" si="163"/>
        <v>2.6417241642354806E-4</v>
      </c>
      <c r="J252" s="26">
        <f t="shared" si="163"/>
        <v>2.7505588908657814E-4</v>
      </c>
      <c r="K252" s="26">
        <f t="shared" si="163"/>
        <v>2.8184533533761279E-4</v>
      </c>
      <c r="L252" s="26">
        <f t="shared" si="163"/>
        <v>2.8969033869531013E-4</v>
      </c>
      <c r="M252" s="26">
        <f t="shared" si="163"/>
        <v>2.9585514139270107E-4</v>
      </c>
      <c r="N252" s="26">
        <f t="shared" si="163"/>
        <v>3.0078761390834615E-4</v>
      </c>
      <c r="O252" s="26">
        <f t="shared" si="163"/>
        <v>3.0638190783308691E-4</v>
      </c>
      <c r="P252" s="26">
        <f t="shared" si="163"/>
        <v>3.1495755862910715E-4</v>
      </c>
      <c r="Q252" s="26">
        <f t="shared" si="163"/>
        <v>3.2199260799350369E-4</v>
      </c>
      <c r="R252" s="26">
        <f t="shared" si="163"/>
        <v>3.2799907049663125E-4</v>
      </c>
      <c r="S252" s="26">
        <f t="shared" si="163"/>
        <v>3.3858522465984452E-4</v>
      </c>
      <c r="T252" s="26">
        <f t="shared" si="163"/>
        <v>3.4904637723770629E-4</v>
      </c>
      <c r="U252" s="26">
        <f t="shared" si="163"/>
        <v>3.6188143800126724E-4</v>
      </c>
      <c r="V252" s="26">
        <f t="shared" si="163"/>
        <v>3.7310360079186077E-4</v>
      </c>
      <c r="W252" s="26">
        <f t="shared" si="163"/>
        <v>3.7924292520301914E-4</v>
      </c>
      <c r="X252" s="26">
        <f t="shared" si="163"/>
        <v>3.8847151727915049E-4</v>
      </c>
      <c r="Y252" s="26">
        <f t="shared" si="163"/>
        <v>3.9349423122681811E-4</v>
      </c>
      <c r="Z252" s="26">
        <f t="shared" si="163"/>
        <v>3.9916629870476883E-4</v>
      </c>
      <c r="AA252" s="26">
        <f t="shared" si="163"/>
        <v>4.0381503193608498E-4</v>
      </c>
      <c r="AB252" s="26">
        <f t="shared" si="163"/>
        <v>4.1104959095973316E-4</v>
      </c>
      <c r="AC252" s="26">
        <f t="shared" si="163"/>
        <v>4.200315316909131E-4</v>
      </c>
      <c r="AD252" s="26">
        <f t="shared" si="163"/>
        <v>4.2921047265442777E-4</v>
      </c>
      <c r="AE252" s="26">
        <f t="shared" si="163"/>
        <v>4.3618253506111729E-4</v>
      </c>
    </row>
    <row r="253" spans="1:31" x14ac:dyDescent="0.45">
      <c r="A253" t="s">
        <v>2137</v>
      </c>
      <c r="B253" s="27">
        <f t="shared" ref="B253:AE253" si="164">SUM(B$205:B$252)</f>
        <v>0</v>
      </c>
      <c r="C253" s="27">
        <f t="shared" si="164"/>
        <v>1.0000000000000002</v>
      </c>
      <c r="D253" s="27">
        <f t="shared" si="164"/>
        <v>1.0000000000000002</v>
      </c>
      <c r="E253" s="27">
        <f t="shared" si="164"/>
        <v>1.0000000000000002</v>
      </c>
      <c r="F253" s="27">
        <f t="shared" si="164"/>
        <v>1.0000000000000002</v>
      </c>
      <c r="G253" s="27">
        <f t="shared" si="164"/>
        <v>1.0000000000000002</v>
      </c>
      <c r="H253" s="27">
        <f t="shared" si="164"/>
        <v>0.99999999999999978</v>
      </c>
      <c r="I253" s="27">
        <f t="shared" si="164"/>
        <v>1</v>
      </c>
      <c r="J253" s="27">
        <f t="shared" si="164"/>
        <v>1.0000000000000002</v>
      </c>
      <c r="K253" s="27">
        <f t="shared" si="164"/>
        <v>0.99999999999999978</v>
      </c>
      <c r="L253" s="27">
        <f t="shared" si="164"/>
        <v>0.99999999999999989</v>
      </c>
      <c r="M253" s="27">
        <f t="shared" si="164"/>
        <v>1</v>
      </c>
      <c r="N253" s="27">
        <f t="shared" si="164"/>
        <v>1.0000000000000004</v>
      </c>
      <c r="O253" s="27">
        <f t="shared" si="164"/>
        <v>0.99999999999999978</v>
      </c>
      <c r="P253" s="27">
        <f t="shared" si="164"/>
        <v>1.0000000000000002</v>
      </c>
      <c r="Q253" s="27">
        <f t="shared" si="164"/>
        <v>1.0000000000000004</v>
      </c>
      <c r="R253" s="27">
        <f t="shared" si="164"/>
        <v>0.99999999999999956</v>
      </c>
      <c r="S253" s="27">
        <f t="shared" si="164"/>
        <v>0.99999999999999989</v>
      </c>
      <c r="T253" s="27">
        <f t="shared" si="164"/>
        <v>0.99999999999999989</v>
      </c>
      <c r="U253" s="27">
        <f t="shared" si="164"/>
        <v>0.99999999999999933</v>
      </c>
      <c r="V253" s="27">
        <f t="shared" si="164"/>
        <v>0.99999999999999989</v>
      </c>
      <c r="W253" s="27">
        <f t="shared" si="164"/>
        <v>0.99999999999999989</v>
      </c>
      <c r="X253" s="27">
        <f t="shared" si="164"/>
        <v>0.99999999999999989</v>
      </c>
      <c r="Y253" s="27">
        <f t="shared" si="164"/>
        <v>1.0000000000000004</v>
      </c>
      <c r="Z253" s="27">
        <f t="shared" si="164"/>
        <v>1</v>
      </c>
      <c r="AA253" s="27">
        <f t="shared" si="164"/>
        <v>1</v>
      </c>
      <c r="AB253" s="27">
        <f t="shared" si="164"/>
        <v>1.0000000000000002</v>
      </c>
      <c r="AC253" s="27">
        <f t="shared" si="164"/>
        <v>1.0000000000000002</v>
      </c>
      <c r="AD253" s="27">
        <f t="shared" si="164"/>
        <v>0.99999999999999967</v>
      </c>
      <c r="AE253" s="27">
        <f t="shared" si="164"/>
        <v>1</v>
      </c>
    </row>
    <row r="255" spans="1:31" x14ac:dyDescent="0.45">
      <c r="A255" s="14" t="s">
        <v>2141</v>
      </c>
    </row>
    <row r="256" spans="1:31" x14ac:dyDescent="0.45">
      <c r="A256" s="13" t="s">
        <v>2139</v>
      </c>
    </row>
    <row r="257" spans="1:31" x14ac:dyDescent="0.45">
      <c r="A257" s="4" t="s">
        <v>23</v>
      </c>
      <c r="B257" s="10">
        <v>2021</v>
      </c>
      <c r="C257" s="10">
        <v>2022</v>
      </c>
      <c r="D257" s="10">
        <v>2023</v>
      </c>
      <c r="E257" s="10">
        <v>2024</v>
      </c>
      <c r="F257" s="10">
        <v>2025</v>
      </c>
      <c r="G257" s="10">
        <v>2026</v>
      </c>
      <c r="H257" s="10">
        <v>2027</v>
      </c>
      <c r="I257" s="10">
        <v>2028</v>
      </c>
      <c r="J257" s="10">
        <v>2029</v>
      </c>
      <c r="K257" s="10">
        <v>2030</v>
      </c>
      <c r="L257" s="10">
        <v>2031</v>
      </c>
      <c r="M257" s="10">
        <v>2032</v>
      </c>
      <c r="N257" s="10">
        <v>2033</v>
      </c>
      <c r="O257" s="10">
        <v>2034</v>
      </c>
      <c r="P257" s="10">
        <v>2035</v>
      </c>
      <c r="Q257" s="10">
        <v>2036</v>
      </c>
      <c r="R257" s="10">
        <v>2037</v>
      </c>
      <c r="S257" s="10">
        <v>2038</v>
      </c>
      <c r="T257" s="10">
        <v>2039</v>
      </c>
      <c r="U257" s="10">
        <v>2040</v>
      </c>
      <c r="V257" s="10">
        <v>2041</v>
      </c>
      <c r="W257" s="10">
        <v>2042</v>
      </c>
      <c r="X257" s="10">
        <v>2043</v>
      </c>
      <c r="Y257" s="10">
        <v>2044</v>
      </c>
      <c r="Z257" s="10">
        <v>2045</v>
      </c>
      <c r="AA257" s="10">
        <v>2046</v>
      </c>
      <c r="AB257" s="10">
        <v>2047</v>
      </c>
      <c r="AC257" s="10">
        <v>2048</v>
      </c>
      <c r="AD257" s="10">
        <v>2049</v>
      </c>
      <c r="AE257" s="10">
        <v>2050</v>
      </c>
    </row>
    <row r="258" spans="1:31" x14ac:dyDescent="0.45">
      <c r="A258" s="4" t="s">
        <v>86</v>
      </c>
      <c r="B258" s="23">
        <f t="shared" ref="B258:B305" si="165">$Q38</f>
        <v>11.692</v>
      </c>
      <c r="C258" s="23">
        <f t="shared" ref="C258:AE258" si="166">B258 + C$93 * C205</f>
        <v>11.692</v>
      </c>
      <c r="D258" s="23">
        <f t="shared" si="166"/>
        <v>11.692</v>
      </c>
      <c r="E258" s="23">
        <f t="shared" si="166"/>
        <v>11.692</v>
      </c>
      <c r="F258" s="23">
        <f t="shared" si="166"/>
        <v>11.692</v>
      </c>
      <c r="G258" s="23">
        <f t="shared" si="166"/>
        <v>13.942477285016345</v>
      </c>
      <c r="H258" s="23">
        <f t="shared" si="166"/>
        <v>16.065769930374149</v>
      </c>
      <c r="I258" s="23">
        <f t="shared" si="166"/>
        <v>17.1915024801756</v>
      </c>
      <c r="J258" s="23">
        <f t="shared" si="166"/>
        <v>17.908077776997555</v>
      </c>
      <c r="K258" s="23">
        <f t="shared" si="166"/>
        <v>18.748396467387394</v>
      </c>
      <c r="L258" s="23">
        <f t="shared" si="166"/>
        <v>19.419525583294167</v>
      </c>
      <c r="M258" s="23">
        <f t="shared" si="166"/>
        <v>19.963599212725661</v>
      </c>
      <c r="N258" s="23">
        <f t="shared" si="166"/>
        <v>20.587750623790104</v>
      </c>
      <c r="O258" s="23">
        <f t="shared" si="166"/>
        <v>21.557896246020601</v>
      </c>
      <c r="P258" s="23">
        <f t="shared" si="166"/>
        <v>22.36912563306775</v>
      </c>
      <c r="Q258" s="23">
        <f t="shared" si="166"/>
        <v>23.073047072043476</v>
      </c>
      <c r="R258" s="23">
        <f t="shared" si="166"/>
        <v>24.333670361227323</v>
      </c>
      <c r="S258" s="23">
        <f t="shared" si="166"/>
        <v>25.611521993721293</v>
      </c>
      <c r="T258" s="23">
        <f t="shared" si="166"/>
        <v>27.221545459537481</v>
      </c>
      <c r="U258" s="23">
        <f t="shared" si="166"/>
        <v>28.6747512137934</v>
      </c>
      <c r="V258" s="23">
        <f t="shared" si="166"/>
        <v>29.491875136367369</v>
      </c>
      <c r="W258" s="23">
        <f t="shared" si="166"/>
        <v>30.741863589649089</v>
      </c>
      <c r="X258" s="23">
        <f t="shared" si="166"/>
        <v>31.438327874262676</v>
      </c>
      <c r="Y258" s="23">
        <f t="shared" si="166"/>
        <v>32.236035014492721</v>
      </c>
      <c r="Z258" s="23">
        <f t="shared" si="166"/>
        <v>32.900019369414196</v>
      </c>
      <c r="AA258" s="23">
        <f t="shared" si="166"/>
        <v>33.948000669010455</v>
      </c>
      <c r="AB258" s="23">
        <f t="shared" si="166"/>
        <v>35.276987362857511</v>
      </c>
      <c r="AC258" s="23">
        <f t="shared" si="166"/>
        <v>36.67084155199084</v>
      </c>
      <c r="AD258" s="23">
        <f t="shared" si="166"/>
        <v>37.757628271283991</v>
      </c>
      <c r="AE258" s="23">
        <f t="shared" si="166"/>
        <v>39.191789072624175</v>
      </c>
    </row>
    <row r="259" spans="1:31" x14ac:dyDescent="0.45">
      <c r="A259" s="4" t="s">
        <v>90</v>
      </c>
      <c r="B259" s="23">
        <f t="shared" si="165"/>
        <v>638.00780442262896</v>
      </c>
      <c r="C259" s="23">
        <f t="shared" ref="C259:AE259" si="167">B259 + C$93 * C206</f>
        <v>638.00780442262896</v>
      </c>
      <c r="D259" s="23">
        <f t="shared" si="167"/>
        <v>638.00780442262896</v>
      </c>
      <c r="E259" s="23">
        <f t="shared" si="167"/>
        <v>638.00780442262896</v>
      </c>
      <c r="F259" s="23">
        <f t="shared" si="167"/>
        <v>638.00780442262896</v>
      </c>
      <c r="G259" s="23">
        <f t="shared" si="167"/>
        <v>678.24235876964406</v>
      </c>
      <c r="H259" s="23">
        <f t="shared" si="167"/>
        <v>707.70111037479342</v>
      </c>
      <c r="I259" s="23">
        <f t="shared" si="167"/>
        <v>720.30375837064685</v>
      </c>
      <c r="J259" s="23">
        <f t="shared" si="167"/>
        <v>727.53516877254742</v>
      </c>
      <c r="K259" s="23">
        <f t="shared" si="167"/>
        <v>735.49752153092675</v>
      </c>
      <c r="L259" s="23">
        <f t="shared" si="167"/>
        <v>741.41720045276804</v>
      </c>
      <c r="M259" s="23">
        <f t="shared" si="167"/>
        <v>745.9580105839492</v>
      </c>
      <c r="N259" s="23">
        <f t="shared" si="167"/>
        <v>750.94458612764208</v>
      </c>
      <c r="O259" s="23">
        <f t="shared" si="167"/>
        <v>758.3246962275789</v>
      </c>
      <c r="P259" s="23">
        <f t="shared" si="167"/>
        <v>764.05408795510198</v>
      </c>
      <c r="Q259" s="23">
        <f t="shared" si="167"/>
        <v>768.73629520297618</v>
      </c>
      <c r="R259" s="23">
        <f t="shared" si="167"/>
        <v>776.70816184674902</v>
      </c>
      <c r="S259" s="23">
        <f t="shared" si="167"/>
        <v>784.10699627035297</v>
      </c>
      <c r="T259" s="23">
        <f t="shared" si="167"/>
        <v>792.66388160986367</v>
      </c>
      <c r="U259" s="23">
        <f t="shared" si="167"/>
        <v>799.62803014163455</v>
      </c>
      <c r="V259" s="23">
        <f t="shared" si="167"/>
        <v>803.21080107567548</v>
      </c>
      <c r="W259" s="23">
        <f t="shared" si="167"/>
        <v>808.43496082045499</v>
      </c>
      <c r="X259" s="23">
        <f t="shared" si="167"/>
        <v>811.14467078990424</v>
      </c>
      <c r="Y259" s="23">
        <f t="shared" si="167"/>
        <v>814.13090945689908</v>
      </c>
      <c r="Z259" s="23">
        <f t="shared" si="167"/>
        <v>816.51117893924129</v>
      </c>
      <c r="AA259" s="23">
        <f t="shared" si="167"/>
        <v>820.13769412933061</v>
      </c>
      <c r="AB259" s="23">
        <f t="shared" si="167"/>
        <v>824.4916970531134</v>
      </c>
      <c r="AC259" s="23">
        <f t="shared" si="167"/>
        <v>828.75996745340456</v>
      </c>
      <c r="AD259" s="23">
        <f t="shared" si="167"/>
        <v>831.867480070591</v>
      </c>
      <c r="AE259" s="23">
        <f t="shared" si="167"/>
        <v>835.76164349614442</v>
      </c>
    </row>
    <row r="260" spans="1:31" x14ac:dyDescent="0.45">
      <c r="A260" s="4" t="s">
        <v>94</v>
      </c>
      <c r="B260" s="23">
        <f t="shared" si="165"/>
        <v>80.328748021930181</v>
      </c>
      <c r="C260" s="23">
        <f t="shared" ref="C260:AE260" si="168">B260 + C$93 * C207</f>
        <v>80.328748021930181</v>
      </c>
      <c r="D260" s="23">
        <f t="shared" si="168"/>
        <v>80.328748021930181</v>
      </c>
      <c r="E260" s="23">
        <f t="shared" si="168"/>
        <v>80.328748021930181</v>
      </c>
      <c r="F260" s="23">
        <f t="shared" si="168"/>
        <v>80.328748021930181</v>
      </c>
      <c r="G260" s="23">
        <f t="shared" si="168"/>
        <v>94.81907739246013</v>
      </c>
      <c r="H260" s="23">
        <f t="shared" si="168"/>
        <v>108.18812091607208</v>
      </c>
      <c r="I260" s="23">
        <f t="shared" si="168"/>
        <v>115.12736714311316</v>
      </c>
      <c r="J260" s="23">
        <f t="shared" si="168"/>
        <v>119.49395245810342</v>
      </c>
      <c r="K260" s="23">
        <f t="shared" si="168"/>
        <v>124.57698388877439</v>
      </c>
      <c r="L260" s="23">
        <f t="shared" si="168"/>
        <v>128.60185656666584</v>
      </c>
      <c r="M260" s="23">
        <f t="shared" si="168"/>
        <v>131.84242217711065</v>
      </c>
      <c r="N260" s="23">
        <f t="shared" si="168"/>
        <v>135.53929822742759</v>
      </c>
      <c r="O260" s="23">
        <f t="shared" si="168"/>
        <v>141.24907394941707</v>
      </c>
      <c r="P260" s="23">
        <f t="shared" si="168"/>
        <v>145.9770243947379</v>
      </c>
      <c r="Q260" s="23">
        <f t="shared" si="168"/>
        <v>150.04613811904429</v>
      </c>
      <c r="R260" s="23">
        <f t="shared" si="168"/>
        <v>157.28185618698552</v>
      </c>
      <c r="S260" s="23">
        <f t="shared" si="168"/>
        <v>164.52509658144157</v>
      </c>
      <c r="T260" s="23">
        <f t="shared" si="168"/>
        <v>173.53654002266268</v>
      </c>
      <c r="U260" s="23">
        <f t="shared" si="168"/>
        <v>181.54301005957709</v>
      </c>
      <c r="V260" s="23">
        <f t="shared" si="168"/>
        <v>185.98158423727304</v>
      </c>
      <c r="W260" s="23">
        <f t="shared" si="168"/>
        <v>192.71736049426954</v>
      </c>
      <c r="X260" s="23">
        <f t="shared" si="168"/>
        <v>196.42516001194318</v>
      </c>
      <c r="Y260" s="23">
        <f t="shared" si="168"/>
        <v>200.64330676688843</v>
      </c>
      <c r="Z260" s="23">
        <f t="shared" si="168"/>
        <v>204.12735688450681</v>
      </c>
      <c r="AA260" s="23">
        <f t="shared" si="168"/>
        <v>209.59116459886036</v>
      </c>
      <c r="AB260" s="23">
        <f t="shared" si="168"/>
        <v>216.45079593349132</v>
      </c>
      <c r="AC260" s="23">
        <f t="shared" si="168"/>
        <v>223.55488958783178</v>
      </c>
      <c r="AD260" s="23">
        <f t="shared" si="168"/>
        <v>229.02145570190675</v>
      </c>
      <c r="AE260" s="23">
        <f t="shared" si="168"/>
        <v>236.16179244490021</v>
      </c>
    </row>
    <row r="261" spans="1:31" x14ac:dyDescent="0.45">
      <c r="A261" s="4" t="s">
        <v>98</v>
      </c>
      <c r="B261" s="23">
        <f t="shared" si="165"/>
        <v>5246.9151194383066</v>
      </c>
      <c r="C261" s="23">
        <f t="shared" ref="C261:AE261" si="169">B261 + C$93 * C208</f>
        <v>5246.9151194383066</v>
      </c>
      <c r="D261" s="23">
        <f t="shared" si="169"/>
        <v>5246.9151194383066</v>
      </c>
      <c r="E261" s="23">
        <f t="shared" si="169"/>
        <v>5246.9151194383066</v>
      </c>
      <c r="F261" s="23">
        <f t="shared" si="169"/>
        <v>5246.9151194383066</v>
      </c>
      <c r="G261" s="23">
        <f t="shared" si="169"/>
        <v>5729.6820951667523</v>
      </c>
      <c r="H261" s="23">
        <f t="shared" si="169"/>
        <v>6104.8581457780228</v>
      </c>
      <c r="I261" s="23">
        <f t="shared" si="169"/>
        <v>6272.8089764803008</v>
      </c>
      <c r="J261" s="23">
        <f t="shared" si="169"/>
        <v>6371.0944195969514</v>
      </c>
      <c r="K261" s="23">
        <f t="shared" si="169"/>
        <v>6480.5502799669175</v>
      </c>
      <c r="L261" s="23">
        <f t="shared" si="169"/>
        <v>6562.9578691991073</v>
      </c>
      <c r="M261" s="23">
        <f t="shared" si="169"/>
        <v>6626.7679129574408</v>
      </c>
      <c r="N261" s="23">
        <f t="shared" si="169"/>
        <v>6697.3514636049604</v>
      </c>
      <c r="O261" s="23">
        <f t="shared" si="169"/>
        <v>6802.6529507205387</v>
      </c>
      <c r="P261" s="23">
        <f t="shared" si="169"/>
        <v>6885.3823873548599</v>
      </c>
      <c r="Q261" s="23">
        <f t="shared" si="169"/>
        <v>6953.6226974127676</v>
      </c>
      <c r="R261" s="23">
        <f t="shared" si="169"/>
        <v>7070.6973207383407</v>
      </c>
      <c r="S261" s="23">
        <f t="shared" si="169"/>
        <v>7180.7919665505078</v>
      </c>
      <c r="T261" s="23">
        <f t="shared" si="169"/>
        <v>7309.6901062157631</v>
      </c>
      <c r="U261" s="23">
        <f t="shared" si="169"/>
        <v>7416.1105791093187</v>
      </c>
      <c r="V261" s="23">
        <f t="shared" si="169"/>
        <v>7471.5057472485696</v>
      </c>
      <c r="W261" s="23">
        <f t="shared" si="169"/>
        <v>7552.7678424971673</v>
      </c>
      <c r="X261" s="23">
        <f t="shared" si="169"/>
        <v>7595.2926659891909</v>
      </c>
      <c r="Y261" s="23">
        <f t="shared" si="169"/>
        <v>7642.3727721147106</v>
      </c>
      <c r="Z261" s="23">
        <f t="shared" si="169"/>
        <v>7680.0902828154503</v>
      </c>
      <c r="AA261" s="23">
        <f t="shared" si="169"/>
        <v>7737.7888744829761</v>
      </c>
      <c r="AB261" s="23">
        <f t="shared" si="169"/>
        <v>7807.4932429483297</v>
      </c>
      <c r="AC261" s="23">
        <f t="shared" si="169"/>
        <v>7876.3392522537206</v>
      </c>
      <c r="AD261" s="23">
        <f t="shared" si="169"/>
        <v>7926.8338752011814</v>
      </c>
      <c r="AE261" s="23">
        <f t="shared" si="169"/>
        <v>7990.4521096687213</v>
      </c>
    </row>
    <row r="262" spans="1:31" x14ac:dyDescent="0.45">
      <c r="A262" s="4" t="s">
        <v>102</v>
      </c>
      <c r="B262" s="23">
        <f t="shared" si="165"/>
        <v>234.09307078863674</v>
      </c>
      <c r="C262" s="23">
        <f t="shared" ref="C262:AE262" si="170">B262 + C$93 * C209</f>
        <v>234.09307078863674</v>
      </c>
      <c r="D262" s="23">
        <f t="shared" si="170"/>
        <v>234.09307078863674</v>
      </c>
      <c r="E262" s="23">
        <f t="shared" si="170"/>
        <v>234.09307078863674</v>
      </c>
      <c r="F262" s="23">
        <f t="shared" si="170"/>
        <v>234.09307078863674</v>
      </c>
      <c r="G262" s="23">
        <f t="shared" si="170"/>
        <v>268.22847716375378</v>
      </c>
      <c r="H262" s="23">
        <f t="shared" si="170"/>
        <v>297.72974596226931</v>
      </c>
      <c r="I262" s="23">
        <f t="shared" si="170"/>
        <v>312.15883472269604</v>
      </c>
      <c r="J262" s="23">
        <f t="shared" si="170"/>
        <v>320.9635912262255</v>
      </c>
      <c r="K262" s="23">
        <f t="shared" si="170"/>
        <v>331.01787452421308</v>
      </c>
      <c r="L262" s="23">
        <f t="shared" si="170"/>
        <v>338.80477034441691</v>
      </c>
      <c r="M262" s="23">
        <f t="shared" si="170"/>
        <v>344.96611829531389</v>
      </c>
      <c r="N262" s="23">
        <f t="shared" si="170"/>
        <v>351.89787479345324</v>
      </c>
      <c r="O262" s="23">
        <f t="shared" si="170"/>
        <v>362.43642941686414</v>
      </c>
      <c r="P262" s="23">
        <f t="shared" si="170"/>
        <v>370.95525880439061</v>
      </c>
      <c r="Q262" s="23">
        <f t="shared" si="170"/>
        <v>378.14358245123816</v>
      </c>
      <c r="R262" s="23">
        <f t="shared" si="170"/>
        <v>390.71210330004135</v>
      </c>
      <c r="S262" s="23">
        <f t="shared" si="170"/>
        <v>402.92670672406859</v>
      </c>
      <c r="T262" s="23">
        <f t="shared" si="170"/>
        <v>417.68515199977037</v>
      </c>
      <c r="U262" s="23">
        <f t="shared" si="170"/>
        <v>430.33630989512898</v>
      </c>
      <c r="V262" s="23">
        <f t="shared" si="170"/>
        <v>437.13321649852429</v>
      </c>
      <c r="W262" s="23">
        <f t="shared" si="170"/>
        <v>447.27185368556098</v>
      </c>
      <c r="X262" s="23">
        <f t="shared" si="170"/>
        <v>452.71041694419307</v>
      </c>
      <c r="Y262" s="23">
        <f t="shared" si="170"/>
        <v>458.81091473263757</v>
      </c>
      <c r="Z262" s="23">
        <f t="shared" si="170"/>
        <v>463.77011108703738</v>
      </c>
      <c r="AA262" s="23">
        <f t="shared" si="170"/>
        <v>471.44635148556642</v>
      </c>
      <c r="AB262" s="23">
        <f t="shared" si="170"/>
        <v>480.88975349875477</v>
      </c>
      <c r="AC262" s="23">
        <f t="shared" si="170"/>
        <v>490.42595456839013</v>
      </c>
      <c r="AD262" s="23">
        <f t="shared" si="170"/>
        <v>497.57692486387731</v>
      </c>
      <c r="AE262" s="23">
        <f t="shared" si="170"/>
        <v>506.73557540803023</v>
      </c>
    </row>
    <row r="263" spans="1:31" x14ac:dyDescent="0.45">
      <c r="A263" s="4" t="s">
        <v>106</v>
      </c>
      <c r="B263" s="23">
        <f t="shared" si="165"/>
        <v>307.19596508875742</v>
      </c>
      <c r="C263" s="23">
        <f t="shared" ref="C263:AE263" si="171">B263 + C$93 * C210</f>
        <v>307.19596508875742</v>
      </c>
      <c r="D263" s="23">
        <f t="shared" si="171"/>
        <v>307.19596508875742</v>
      </c>
      <c r="E263" s="23">
        <f t="shared" si="171"/>
        <v>307.19596508875742</v>
      </c>
      <c r="F263" s="23">
        <f t="shared" si="171"/>
        <v>307.19596508875742</v>
      </c>
      <c r="G263" s="23">
        <f t="shared" si="171"/>
        <v>347.92679461921045</v>
      </c>
      <c r="H263" s="23">
        <f t="shared" si="171"/>
        <v>382.23845000352219</v>
      </c>
      <c r="I263" s="23">
        <f t="shared" si="171"/>
        <v>398.65114766273666</v>
      </c>
      <c r="J263" s="23">
        <f t="shared" si="171"/>
        <v>408.55726229257948</v>
      </c>
      <c r="K263" s="23">
        <f t="shared" si="171"/>
        <v>419.7938974446289</v>
      </c>
      <c r="L263" s="23">
        <f t="shared" si="171"/>
        <v>428.4305839919154</v>
      </c>
      <c r="M263" s="23">
        <f t="shared" si="171"/>
        <v>435.2242679810455</v>
      </c>
      <c r="N263" s="23">
        <f t="shared" si="171"/>
        <v>442.83201417738235</v>
      </c>
      <c r="O263" s="23">
        <f t="shared" si="171"/>
        <v>454.33815565316394</v>
      </c>
      <c r="P263" s="23">
        <f t="shared" si="171"/>
        <v>463.56594466284162</v>
      </c>
      <c r="Q263" s="23">
        <f t="shared" si="171"/>
        <v>471.30304818658215</v>
      </c>
      <c r="R263" s="23">
        <f t="shared" si="171"/>
        <v>484.75871458587653</v>
      </c>
      <c r="S263" s="23">
        <f t="shared" si="171"/>
        <v>497.71378217954037</v>
      </c>
      <c r="T263" s="23">
        <f t="shared" si="171"/>
        <v>513.22575163924114</v>
      </c>
      <c r="U263" s="23">
        <f t="shared" si="171"/>
        <v>526.37856334000583</v>
      </c>
      <c r="V263" s="23">
        <f t="shared" si="171"/>
        <v>533.37944202070173</v>
      </c>
      <c r="W263" s="23">
        <f t="shared" si="171"/>
        <v>543.77036817962119</v>
      </c>
      <c r="X263" s="23">
        <f t="shared" si="171"/>
        <v>549.30301537247988</v>
      </c>
      <c r="Y263" s="23">
        <f t="shared" si="171"/>
        <v>555.48445200958008</v>
      </c>
      <c r="Z263" s="23">
        <f t="shared" si="171"/>
        <v>560.48714762444479</v>
      </c>
      <c r="AA263" s="23">
        <f t="shared" si="171"/>
        <v>568.20283341930622</v>
      </c>
      <c r="AB263" s="23">
        <f t="shared" si="171"/>
        <v>577.64196240860861</v>
      </c>
      <c r="AC263" s="23">
        <f t="shared" si="171"/>
        <v>587.108784277832</v>
      </c>
      <c r="AD263" s="23">
        <f t="shared" si="171"/>
        <v>594.15892484479014</v>
      </c>
      <c r="AE263" s="23">
        <f t="shared" si="171"/>
        <v>603.14200467846797</v>
      </c>
    </row>
    <row r="264" spans="1:31" x14ac:dyDescent="0.45">
      <c r="A264" s="4" t="s">
        <v>110</v>
      </c>
      <c r="B264" s="23">
        <f t="shared" si="165"/>
        <v>33.212460000000007</v>
      </c>
      <c r="C264" s="23">
        <f t="shared" ref="C264:AE264" si="172">B264 + C$93 * C211</f>
        <v>33.212460000000007</v>
      </c>
      <c r="D264" s="23">
        <f t="shared" si="172"/>
        <v>33.212460000000007</v>
      </c>
      <c r="E264" s="23">
        <f t="shared" si="172"/>
        <v>33.212460000000007</v>
      </c>
      <c r="F264" s="23">
        <f t="shared" si="172"/>
        <v>33.212460000000007</v>
      </c>
      <c r="G264" s="23">
        <f t="shared" si="172"/>
        <v>38.469049090368614</v>
      </c>
      <c r="H264" s="23">
        <f t="shared" si="172"/>
        <v>43.121404350686731</v>
      </c>
      <c r="I264" s="23">
        <f t="shared" si="172"/>
        <v>45.445619603138724</v>
      </c>
      <c r="J264" s="23">
        <f t="shared" si="172"/>
        <v>46.879151494453716</v>
      </c>
      <c r="K264" s="23">
        <f t="shared" si="172"/>
        <v>48.526994844252364</v>
      </c>
      <c r="L264" s="23">
        <f t="shared" si="172"/>
        <v>49.812938690038827</v>
      </c>
      <c r="M264" s="23">
        <f t="shared" si="172"/>
        <v>50.836468788354033</v>
      </c>
      <c r="N264" s="23">
        <f t="shared" si="172"/>
        <v>51.993404808019413</v>
      </c>
      <c r="O264" s="23">
        <f t="shared" si="172"/>
        <v>53.761674131091802</v>
      </c>
      <c r="P264" s="23">
        <f t="shared" si="172"/>
        <v>55.202621713774619</v>
      </c>
      <c r="Q264" s="23">
        <f t="shared" si="172"/>
        <v>56.426515981468299</v>
      </c>
      <c r="R264" s="23">
        <f t="shared" si="172"/>
        <v>58.57838154129454</v>
      </c>
      <c r="S264" s="23">
        <f t="shared" si="172"/>
        <v>60.690087569380459</v>
      </c>
      <c r="T264" s="23">
        <f t="shared" si="172"/>
        <v>63.265966688733684</v>
      </c>
      <c r="U264" s="23">
        <f t="shared" si="172"/>
        <v>65.499700572227852</v>
      </c>
      <c r="V264" s="23">
        <f t="shared" si="172"/>
        <v>66.711829364007073</v>
      </c>
      <c r="W264" s="23">
        <f t="shared" si="172"/>
        <v>68.529713126884559</v>
      </c>
      <c r="X264" s="23">
        <f t="shared" si="172"/>
        <v>69.512777634759971</v>
      </c>
      <c r="Y264" s="23">
        <f t="shared" si="172"/>
        <v>70.620314851756575</v>
      </c>
      <c r="Z264" s="23">
        <f t="shared" si="172"/>
        <v>71.52507834585478</v>
      </c>
      <c r="AA264" s="23">
        <f t="shared" si="172"/>
        <v>72.931157293316815</v>
      </c>
      <c r="AB264" s="23">
        <f t="shared" si="172"/>
        <v>74.671694372707478</v>
      </c>
      <c r="AC264" s="23">
        <f t="shared" si="172"/>
        <v>76.442843088910706</v>
      </c>
      <c r="AD264" s="23">
        <f t="shared" si="172"/>
        <v>77.781340503831231</v>
      </c>
      <c r="AE264" s="23">
        <f t="shared" si="172"/>
        <v>79.505691402580055</v>
      </c>
    </row>
    <row r="265" spans="1:31" x14ac:dyDescent="0.45">
      <c r="A265" s="4" t="s">
        <v>114</v>
      </c>
      <c r="B265" s="23">
        <f t="shared" si="165"/>
        <v>204.24098594672208</v>
      </c>
      <c r="C265" s="23">
        <f t="shared" ref="C265:AE265" si="173">B265 + C$93 * C212</f>
        <v>204.24098594672208</v>
      </c>
      <c r="D265" s="23">
        <f t="shared" si="173"/>
        <v>204.24098594672208</v>
      </c>
      <c r="E265" s="23">
        <f t="shared" si="173"/>
        <v>204.24098594672208</v>
      </c>
      <c r="F265" s="23">
        <f t="shared" si="173"/>
        <v>204.24098594672208</v>
      </c>
      <c r="G265" s="23">
        <f t="shared" si="173"/>
        <v>239.20548984266921</v>
      </c>
      <c r="H265" s="23">
        <f t="shared" si="173"/>
        <v>270.91497571572023</v>
      </c>
      <c r="I265" s="23">
        <f t="shared" si="173"/>
        <v>287.11280034165804</v>
      </c>
      <c r="J265" s="23">
        <f t="shared" si="173"/>
        <v>297.21930937645806</v>
      </c>
      <c r="K265" s="23">
        <f t="shared" si="173"/>
        <v>308.92098705477042</v>
      </c>
      <c r="L265" s="23">
        <f t="shared" si="173"/>
        <v>318.12912485463482</v>
      </c>
      <c r="M265" s="23">
        <f t="shared" si="173"/>
        <v>325.50639323812885</v>
      </c>
      <c r="N265" s="23">
        <f t="shared" si="173"/>
        <v>333.88905390833133</v>
      </c>
      <c r="O265" s="23">
        <f t="shared" si="173"/>
        <v>346.77750426449717</v>
      </c>
      <c r="P265" s="23">
        <f t="shared" si="173"/>
        <v>357.37592299212503</v>
      </c>
      <c r="Q265" s="23">
        <f t="shared" si="173"/>
        <v>366.44519289964234</v>
      </c>
      <c r="R265" s="23">
        <f t="shared" si="173"/>
        <v>382.49269240117644</v>
      </c>
      <c r="S265" s="23">
        <f t="shared" si="173"/>
        <v>398.41761089204465</v>
      </c>
      <c r="T265" s="23">
        <f t="shared" si="173"/>
        <v>418.058645802971</v>
      </c>
      <c r="U265" s="23">
        <f t="shared" si="173"/>
        <v>435.3228370215092</v>
      </c>
      <c r="V265" s="23">
        <f t="shared" si="173"/>
        <v>444.80288474440778</v>
      </c>
      <c r="W265" s="23">
        <f t="shared" si="173"/>
        <v>459.11333876813228</v>
      </c>
      <c r="X265" s="23">
        <f t="shared" si="173"/>
        <v>466.92802724985535</v>
      </c>
      <c r="Y265" s="23">
        <f t="shared" si="173"/>
        <v>475.77924268198575</v>
      </c>
      <c r="Z265" s="23">
        <f t="shared" si="173"/>
        <v>483.05358977479881</v>
      </c>
      <c r="AA265" s="23">
        <f t="shared" si="173"/>
        <v>494.41449946476467</v>
      </c>
      <c r="AB265" s="23">
        <f t="shared" si="173"/>
        <v>508.58620803994376</v>
      </c>
      <c r="AC265" s="23">
        <f t="shared" si="173"/>
        <v>523.14536379103242</v>
      </c>
      <c r="AD265" s="23">
        <f t="shared" si="173"/>
        <v>534.25594119955042</v>
      </c>
      <c r="AE265" s="23">
        <f t="shared" si="173"/>
        <v>548.67608356365542</v>
      </c>
    </row>
    <row r="266" spans="1:31" x14ac:dyDescent="0.45">
      <c r="A266" s="4" t="s">
        <v>117</v>
      </c>
      <c r="B266" s="23">
        <f t="shared" si="165"/>
        <v>187.50470644798619</v>
      </c>
      <c r="C266" s="23">
        <f t="shared" ref="C266:AE266" si="174">B266 + C$93 * C213</f>
        <v>187.50470644798619</v>
      </c>
      <c r="D266" s="23">
        <f t="shared" si="174"/>
        <v>187.50470644798619</v>
      </c>
      <c r="E266" s="23">
        <f t="shared" si="174"/>
        <v>187.50470644798619</v>
      </c>
      <c r="F266" s="23">
        <f t="shared" si="174"/>
        <v>187.50470644798619</v>
      </c>
      <c r="G266" s="23">
        <f t="shared" si="174"/>
        <v>222.47723115538861</v>
      </c>
      <c r="H266" s="23">
        <f t="shared" si="174"/>
        <v>255.11231761080484</v>
      </c>
      <c r="I266" s="23">
        <f t="shared" si="174"/>
        <v>272.23430562299166</v>
      </c>
      <c r="J266" s="23">
        <f t="shared" si="174"/>
        <v>283.07093986351566</v>
      </c>
      <c r="K266" s="23">
        <f t="shared" si="174"/>
        <v>295.73224259378804</v>
      </c>
      <c r="L266" s="23">
        <f t="shared" si="174"/>
        <v>305.80095358428463</v>
      </c>
      <c r="M266" s="23">
        <f t="shared" si="174"/>
        <v>313.93544437446008</v>
      </c>
      <c r="N266" s="23">
        <f t="shared" si="174"/>
        <v>323.24112960666906</v>
      </c>
      <c r="O266" s="23">
        <f t="shared" si="174"/>
        <v>337.65916986245048</v>
      </c>
      <c r="P266" s="23">
        <f t="shared" si="174"/>
        <v>349.65615939794895</v>
      </c>
      <c r="Q266" s="23">
        <f t="shared" si="174"/>
        <v>360.02331128357537</v>
      </c>
      <c r="R266" s="23">
        <f t="shared" si="174"/>
        <v>378.52295216195057</v>
      </c>
      <c r="S266" s="23">
        <f t="shared" si="174"/>
        <v>397.15679389850351</v>
      </c>
      <c r="T266" s="23">
        <f t="shared" si="174"/>
        <v>420.48419130137944</v>
      </c>
      <c r="U266" s="23">
        <f t="shared" si="174"/>
        <v>441.3711190357796</v>
      </c>
      <c r="V266" s="23">
        <f t="shared" si="174"/>
        <v>453.03082265663835</v>
      </c>
      <c r="W266" s="23">
        <f t="shared" si="174"/>
        <v>470.79407742397063</v>
      </c>
      <c r="X266" s="23">
        <f t="shared" si="174"/>
        <v>480.62987498264835</v>
      </c>
      <c r="Y266" s="23">
        <f t="shared" si="174"/>
        <v>491.85621322875977</v>
      </c>
      <c r="Z266" s="23">
        <f t="shared" si="174"/>
        <v>501.16345585874831</v>
      </c>
      <c r="AA266" s="23">
        <f t="shared" si="174"/>
        <v>515.80460916820948</v>
      </c>
      <c r="AB266" s="23">
        <f t="shared" si="174"/>
        <v>534.27525779779296</v>
      </c>
      <c r="AC266" s="23">
        <f t="shared" si="174"/>
        <v>553.52073421377293</v>
      </c>
      <c r="AD266" s="23">
        <f t="shared" si="174"/>
        <v>568.4238187925032</v>
      </c>
      <c r="AE266" s="23">
        <f t="shared" si="174"/>
        <v>587.98542224044854</v>
      </c>
    </row>
    <row r="267" spans="1:31" x14ac:dyDescent="0.45">
      <c r="A267" s="4" t="s">
        <v>120</v>
      </c>
      <c r="B267" s="23">
        <f t="shared" si="165"/>
        <v>27.220061999999999</v>
      </c>
      <c r="C267" s="23">
        <f t="shared" ref="C267:AE267" si="175">B267 + C$93 * C214</f>
        <v>27.220061999999999</v>
      </c>
      <c r="D267" s="23">
        <f t="shared" si="175"/>
        <v>27.220061999999999</v>
      </c>
      <c r="E267" s="23">
        <f t="shared" si="175"/>
        <v>27.220061999999999</v>
      </c>
      <c r="F267" s="23">
        <f t="shared" si="175"/>
        <v>27.220061999999999</v>
      </c>
      <c r="G267" s="23">
        <f t="shared" si="175"/>
        <v>31.741438229000892</v>
      </c>
      <c r="H267" s="23">
        <f t="shared" si="175"/>
        <v>35.802847824175736</v>
      </c>
      <c r="I267" s="23">
        <f t="shared" si="175"/>
        <v>37.859332889804307</v>
      </c>
      <c r="J267" s="23">
        <f t="shared" si="175"/>
        <v>39.136574538580142</v>
      </c>
      <c r="K267" s="23">
        <f t="shared" si="175"/>
        <v>40.611142813795162</v>
      </c>
      <c r="L267" s="23">
        <f t="shared" si="175"/>
        <v>41.767624901978081</v>
      </c>
      <c r="M267" s="23">
        <f t="shared" si="175"/>
        <v>42.691725929700731</v>
      </c>
      <c r="N267" s="23">
        <f t="shared" si="175"/>
        <v>43.739550636637517</v>
      </c>
      <c r="O267" s="23">
        <f t="shared" si="175"/>
        <v>45.346740365681114</v>
      </c>
      <c r="P267" s="23">
        <f t="shared" si="175"/>
        <v>46.663529981266478</v>
      </c>
      <c r="Q267" s="23">
        <f t="shared" si="175"/>
        <v>47.786937702006242</v>
      </c>
      <c r="R267" s="23">
        <f t="shared" si="175"/>
        <v>49.76960843551177</v>
      </c>
      <c r="S267" s="23">
        <f t="shared" si="175"/>
        <v>51.728222585595148</v>
      </c>
      <c r="T267" s="23">
        <f t="shared" si="175"/>
        <v>54.133033801970036</v>
      </c>
      <c r="U267" s="23">
        <f t="shared" si="175"/>
        <v>56.23516738163157</v>
      </c>
      <c r="V267" s="23">
        <f t="shared" si="175"/>
        <v>57.383879734798477</v>
      </c>
      <c r="W267" s="23">
        <f t="shared" si="175"/>
        <v>59.113254471098415</v>
      </c>
      <c r="X267" s="23">
        <f t="shared" si="175"/>
        <v>60.053834200098947</v>
      </c>
      <c r="Y267" s="23">
        <f t="shared" si="175"/>
        <v>61.116820417957953</v>
      </c>
      <c r="Z267" s="23">
        <f t="shared" si="175"/>
        <v>61.988253151387227</v>
      </c>
      <c r="AA267" s="23">
        <f t="shared" si="175"/>
        <v>63.346445824891504</v>
      </c>
      <c r="AB267" s="23">
        <f t="shared" si="175"/>
        <v>65.035261597324734</v>
      </c>
      <c r="AC267" s="23">
        <f t="shared" si="175"/>
        <v>66.763361830400797</v>
      </c>
      <c r="AD267" s="23">
        <f t="shared" si="175"/>
        <v>68.076762730336156</v>
      </c>
      <c r="AE267" s="23">
        <f t="shared" si="175"/>
        <v>69.776092003933741</v>
      </c>
    </row>
    <row r="268" spans="1:31" x14ac:dyDescent="0.45">
      <c r="A268" s="4" t="s">
        <v>123</v>
      </c>
      <c r="B268" s="23">
        <f t="shared" si="165"/>
        <v>550.1651923287103</v>
      </c>
      <c r="C268" s="23">
        <f t="shared" ref="C268:AE268" si="176">B268 + C$93 * C215</f>
        <v>550.1651923287103</v>
      </c>
      <c r="D268" s="23">
        <f t="shared" si="176"/>
        <v>550.1651923287103</v>
      </c>
      <c r="E268" s="23">
        <f t="shared" si="176"/>
        <v>550.1651923287103</v>
      </c>
      <c r="F268" s="23">
        <f t="shared" si="176"/>
        <v>550.1651923287103</v>
      </c>
      <c r="G268" s="23">
        <f t="shared" si="176"/>
        <v>645.25463930456999</v>
      </c>
      <c r="H268" s="23">
        <f t="shared" si="176"/>
        <v>731.75819800104</v>
      </c>
      <c r="I268" s="23">
        <f t="shared" si="176"/>
        <v>776.07212313212449</v>
      </c>
      <c r="J268" s="23">
        <f t="shared" si="176"/>
        <v>803.76301693335756</v>
      </c>
      <c r="K268" s="23">
        <f t="shared" si="176"/>
        <v>835.85491225110536</v>
      </c>
      <c r="L268" s="23">
        <f t="shared" si="176"/>
        <v>861.13595957880204</v>
      </c>
      <c r="M268" s="23">
        <f t="shared" si="176"/>
        <v>881.40789157284064</v>
      </c>
      <c r="N268" s="23">
        <f t="shared" si="176"/>
        <v>904.45857985224222</v>
      </c>
      <c r="O268" s="23">
        <f t="shared" si="176"/>
        <v>939.92735876058839</v>
      </c>
      <c r="P268" s="23">
        <f t="shared" si="176"/>
        <v>969.12936081755299</v>
      </c>
      <c r="Q268" s="23">
        <f t="shared" si="176"/>
        <v>994.1430745311809</v>
      </c>
      <c r="R268" s="23">
        <f t="shared" si="176"/>
        <v>1038.4412523435522</v>
      </c>
      <c r="S268" s="23">
        <f t="shared" si="176"/>
        <v>1082.4674607919112</v>
      </c>
      <c r="T268" s="23">
        <f t="shared" si="176"/>
        <v>1136.8488711165553</v>
      </c>
      <c r="U268" s="23">
        <f t="shared" si="176"/>
        <v>1184.7378645155482</v>
      </c>
      <c r="V268" s="23">
        <f t="shared" si="176"/>
        <v>1211.0774763612378</v>
      </c>
      <c r="W268" s="23">
        <f t="shared" si="176"/>
        <v>1250.8739765877856</v>
      </c>
      <c r="X268" s="23">
        <f t="shared" si="176"/>
        <v>1272.6357484313062</v>
      </c>
      <c r="Y268" s="23">
        <f t="shared" si="176"/>
        <v>1297.3024021731696</v>
      </c>
      <c r="Z268" s="23">
        <f t="shared" si="176"/>
        <v>1317.591798835889</v>
      </c>
      <c r="AA268" s="23">
        <f t="shared" si="176"/>
        <v>1349.3014179131897</v>
      </c>
      <c r="AB268" s="23">
        <f t="shared" si="176"/>
        <v>1388.8993103503869</v>
      </c>
      <c r="AC268" s="23">
        <f t="shared" si="176"/>
        <v>1429.6349343385079</v>
      </c>
      <c r="AD268" s="23">
        <f t="shared" si="176"/>
        <v>1460.7649932920319</v>
      </c>
      <c r="AE268" s="23">
        <f t="shared" si="176"/>
        <v>1501.2110503712825</v>
      </c>
    </row>
    <row r="269" spans="1:31" x14ac:dyDescent="0.45">
      <c r="A269" s="4" t="s">
        <v>127</v>
      </c>
      <c r="B269" s="23">
        <f t="shared" si="165"/>
        <v>149.54176315019447</v>
      </c>
      <c r="C269" s="23">
        <f t="shared" ref="C269:AE269" si="177">B269 + C$93 * C216</f>
        <v>149.54176315019447</v>
      </c>
      <c r="D269" s="23">
        <f t="shared" si="177"/>
        <v>149.54176315019447</v>
      </c>
      <c r="E269" s="23">
        <f t="shared" si="177"/>
        <v>149.54176315019447</v>
      </c>
      <c r="F269" s="23">
        <f t="shared" si="177"/>
        <v>149.54176315019447</v>
      </c>
      <c r="G269" s="23">
        <f t="shared" si="177"/>
        <v>177.42818177158517</v>
      </c>
      <c r="H269" s="23">
        <f t="shared" si="177"/>
        <v>203.44902440478995</v>
      </c>
      <c r="I269" s="23">
        <f t="shared" si="177"/>
        <v>217.09998163365256</v>
      </c>
      <c r="J269" s="23">
        <f t="shared" si="177"/>
        <v>225.73947595384877</v>
      </c>
      <c r="K269" s="23">
        <f t="shared" si="177"/>
        <v>235.83346165643988</v>
      </c>
      <c r="L269" s="23">
        <f t="shared" si="177"/>
        <v>243.86034508266991</v>
      </c>
      <c r="M269" s="23">
        <f t="shared" si="177"/>
        <v>250.34511382258637</v>
      </c>
      <c r="N269" s="23">
        <f t="shared" si="177"/>
        <v>257.76342789271848</v>
      </c>
      <c r="O269" s="23">
        <f t="shared" si="177"/>
        <v>269.2569938794108</v>
      </c>
      <c r="P269" s="23">
        <f t="shared" si="177"/>
        <v>278.82030019409945</v>
      </c>
      <c r="Q269" s="23">
        <f t="shared" si="177"/>
        <v>287.08419109995992</v>
      </c>
      <c r="R269" s="23">
        <f t="shared" si="177"/>
        <v>301.83035865171894</v>
      </c>
      <c r="S269" s="23">
        <f t="shared" si="177"/>
        <v>316.6829393572674</v>
      </c>
      <c r="T269" s="23">
        <f t="shared" si="177"/>
        <v>335.27593297937943</v>
      </c>
      <c r="U269" s="23">
        <f t="shared" si="177"/>
        <v>351.92297343963361</v>
      </c>
      <c r="V269" s="23">
        <f t="shared" si="177"/>
        <v>361.2154504416543</v>
      </c>
      <c r="W269" s="23">
        <f t="shared" si="177"/>
        <v>375.37195725311176</v>
      </c>
      <c r="X269" s="23">
        <f t="shared" si="177"/>
        <v>383.21035578716328</v>
      </c>
      <c r="Y269" s="23">
        <f t="shared" si="177"/>
        <v>392.15673008328582</v>
      </c>
      <c r="Z269" s="23">
        <f t="shared" si="177"/>
        <v>399.57358735320804</v>
      </c>
      <c r="AA269" s="23">
        <f t="shared" si="177"/>
        <v>411.24076528778556</v>
      </c>
      <c r="AB269" s="23">
        <f t="shared" si="177"/>
        <v>425.95913126669211</v>
      </c>
      <c r="AC269" s="23">
        <f t="shared" si="177"/>
        <v>441.29433879215901</v>
      </c>
      <c r="AD269" s="23">
        <f t="shared" si="177"/>
        <v>453.16896657672589</v>
      </c>
      <c r="AE269" s="23">
        <f t="shared" si="177"/>
        <v>468.75497672077199</v>
      </c>
    </row>
    <row r="270" spans="1:31" x14ac:dyDescent="0.45">
      <c r="A270" s="4" t="s">
        <v>130</v>
      </c>
      <c r="B270" s="23">
        <f t="shared" si="165"/>
        <v>151.29266494010486</v>
      </c>
      <c r="C270" s="23">
        <f t="shared" ref="C270:AE270" si="178">B270 + C$93 * C217</f>
        <v>151.29266494010486</v>
      </c>
      <c r="D270" s="23">
        <f t="shared" si="178"/>
        <v>151.29266494010486</v>
      </c>
      <c r="E270" s="23">
        <f t="shared" si="178"/>
        <v>151.29266494010486</v>
      </c>
      <c r="F270" s="23">
        <f t="shared" si="178"/>
        <v>151.29266494010486</v>
      </c>
      <c r="G270" s="23">
        <f t="shared" si="178"/>
        <v>178.30168781916586</v>
      </c>
      <c r="H270" s="23">
        <f t="shared" si="178"/>
        <v>203.1342862676635</v>
      </c>
      <c r="I270" s="23">
        <f t="shared" si="178"/>
        <v>215.98183905711431</v>
      </c>
      <c r="J270" s="23">
        <f t="shared" si="178"/>
        <v>224.05222348053508</v>
      </c>
      <c r="K270" s="23">
        <f t="shared" si="178"/>
        <v>233.4363642196991</v>
      </c>
      <c r="L270" s="23">
        <f t="shared" si="178"/>
        <v>240.85741973584985</v>
      </c>
      <c r="M270" s="23">
        <f t="shared" si="178"/>
        <v>246.82626979059771</v>
      </c>
      <c r="N270" s="23">
        <f t="shared" si="178"/>
        <v>253.62999214552133</v>
      </c>
      <c r="O270" s="23">
        <f t="shared" si="178"/>
        <v>264.12838319893262</v>
      </c>
      <c r="P270" s="23">
        <f t="shared" si="178"/>
        <v>272.80899257720733</v>
      </c>
      <c r="Q270" s="23">
        <f t="shared" si="178"/>
        <v>280.27102002499498</v>
      </c>
      <c r="R270" s="23">
        <f t="shared" si="178"/>
        <v>293.5263342598393</v>
      </c>
      <c r="S270" s="23">
        <f t="shared" si="178"/>
        <v>306.77127820396913</v>
      </c>
      <c r="T270" s="23">
        <f t="shared" si="178"/>
        <v>323.21951071195815</v>
      </c>
      <c r="U270" s="23">
        <f t="shared" si="178"/>
        <v>337.80039118066634</v>
      </c>
      <c r="V270" s="23">
        <f t="shared" si="178"/>
        <v>345.86737192687849</v>
      </c>
      <c r="W270" s="23">
        <f t="shared" si="178"/>
        <v>358.09567829367512</v>
      </c>
      <c r="X270" s="23">
        <f t="shared" si="178"/>
        <v>364.81548123367867</v>
      </c>
      <c r="Y270" s="23">
        <f t="shared" si="178"/>
        <v>372.45301515859279</v>
      </c>
      <c r="Z270" s="23">
        <f t="shared" si="178"/>
        <v>378.75462216388354</v>
      </c>
      <c r="AA270" s="23">
        <f t="shared" si="178"/>
        <v>388.62828263711481</v>
      </c>
      <c r="AB270" s="23">
        <f t="shared" si="178"/>
        <v>401.00722162203994</v>
      </c>
      <c r="AC270" s="23">
        <f t="shared" si="178"/>
        <v>413.80515414594987</v>
      </c>
      <c r="AD270" s="23">
        <f t="shared" si="178"/>
        <v>423.6354786649668</v>
      </c>
      <c r="AE270" s="23">
        <f t="shared" si="178"/>
        <v>436.45795512124801</v>
      </c>
    </row>
    <row r="271" spans="1:31" x14ac:dyDescent="0.45">
      <c r="A271" s="4" t="s">
        <v>134</v>
      </c>
      <c r="B271" s="23">
        <f t="shared" si="165"/>
        <v>27.662345203061577</v>
      </c>
      <c r="C271" s="23">
        <f t="shared" ref="C271:AE271" si="179">B271 + C$93 * C218</f>
        <v>27.662345203061577</v>
      </c>
      <c r="D271" s="23">
        <f t="shared" si="179"/>
        <v>27.662345203061577</v>
      </c>
      <c r="E271" s="23">
        <f t="shared" si="179"/>
        <v>27.662345203061577</v>
      </c>
      <c r="F271" s="23">
        <f t="shared" si="179"/>
        <v>27.662345203061577</v>
      </c>
      <c r="G271" s="23">
        <f t="shared" si="179"/>
        <v>32.863889409779034</v>
      </c>
      <c r="H271" s="23">
        <f t="shared" si="179"/>
        <v>37.731449124934912</v>
      </c>
      <c r="I271" s="23">
        <f t="shared" si="179"/>
        <v>40.292043729882494</v>
      </c>
      <c r="J271" s="23">
        <f t="shared" si="179"/>
        <v>41.915016778056973</v>
      </c>
      <c r="K271" s="23">
        <f t="shared" si="179"/>
        <v>43.813030782578245</v>
      </c>
      <c r="L271" s="23">
        <f t="shared" si="179"/>
        <v>45.324037164657213</v>
      </c>
      <c r="M271" s="23">
        <f t="shared" si="179"/>
        <v>46.545836063385899</v>
      </c>
      <c r="N271" s="23">
        <f t="shared" si="179"/>
        <v>47.944532377666462</v>
      </c>
      <c r="O271" s="23">
        <f t="shared" si="179"/>
        <v>50.113388260359343</v>
      </c>
      <c r="P271" s="23">
        <f t="shared" si="179"/>
        <v>51.920290742281111</v>
      </c>
      <c r="Q271" s="23">
        <f t="shared" si="179"/>
        <v>53.483336503724871</v>
      </c>
      <c r="R271" s="23">
        <f t="shared" si="179"/>
        <v>56.275015577616287</v>
      </c>
      <c r="S271" s="23">
        <f t="shared" si="179"/>
        <v>59.091414485520467</v>
      </c>
      <c r="T271" s="23">
        <f t="shared" si="179"/>
        <v>62.622872065940335</v>
      </c>
      <c r="U271" s="23">
        <f t="shared" si="179"/>
        <v>65.79120531153923</v>
      </c>
      <c r="V271" s="23">
        <f t="shared" si="179"/>
        <v>67.563049725214213</v>
      </c>
      <c r="W271" s="23">
        <f t="shared" si="179"/>
        <v>70.265153363230951</v>
      </c>
      <c r="X271" s="23">
        <f t="shared" si="179"/>
        <v>71.763658025820064</v>
      </c>
      <c r="Y271" s="23">
        <f t="shared" si="179"/>
        <v>73.475487359994787</v>
      </c>
      <c r="Z271" s="23">
        <f t="shared" si="179"/>
        <v>74.896080745347405</v>
      </c>
      <c r="AA271" s="23">
        <f t="shared" si="179"/>
        <v>77.132629943331494</v>
      </c>
      <c r="AB271" s="23">
        <f t="shared" si="179"/>
        <v>79.957773778854232</v>
      </c>
      <c r="AC271" s="23">
        <f t="shared" si="179"/>
        <v>82.906171619566578</v>
      </c>
      <c r="AD271" s="23">
        <f t="shared" si="179"/>
        <v>85.193152612478997</v>
      </c>
      <c r="AE271" s="23">
        <f t="shared" si="179"/>
        <v>88.198939133053344</v>
      </c>
    </row>
    <row r="272" spans="1:31" x14ac:dyDescent="0.45">
      <c r="A272" s="4" t="s">
        <v>137</v>
      </c>
      <c r="B272" s="23">
        <f t="shared" si="165"/>
        <v>18.61786873511679</v>
      </c>
      <c r="C272" s="23">
        <f t="shared" ref="C272:AE272" si="180">B272 + C$93 * C219</f>
        <v>18.61786873511679</v>
      </c>
      <c r="D272" s="23">
        <f t="shared" si="180"/>
        <v>18.61786873511679</v>
      </c>
      <c r="E272" s="23">
        <f t="shared" si="180"/>
        <v>18.61786873511679</v>
      </c>
      <c r="F272" s="23">
        <f t="shared" si="180"/>
        <v>18.61786873511679</v>
      </c>
      <c r="G272" s="23">
        <f t="shared" si="180"/>
        <v>22.158593609516622</v>
      </c>
      <c r="H272" s="23">
        <f t="shared" si="180"/>
        <v>25.48509213591251</v>
      </c>
      <c r="I272" s="23">
        <f t="shared" si="180"/>
        <v>27.241609195472947</v>
      </c>
      <c r="J272" s="23">
        <f t="shared" si="180"/>
        <v>28.357225106855001</v>
      </c>
      <c r="K272" s="23">
        <f t="shared" si="180"/>
        <v>29.663624043267511</v>
      </c>
      <c r="L272" s="23">
        <f t="shared" si="180"/>
        <v>30.705249978683266</v>
      </c>
      <c r="M272" s="23">
        <f t="shared" si="180"/>
        <v>31.548547783780851</v>
      </c>
      <c r="N272" s="23">
        <f t="shared" si="180"/>
        <v>32.514909442165305</v>
      </c>
      <c r="O272" s="23">
        <f t="shared" si="180"/>
        <v>34.015093372100957</v>
      </c>
      <c r="P272" s="23">
        <f t="shared" si="180"/>
        <v>35.267124640690952</v>
      </c>
      <c r="Q272" s="23">
        <f t="shared" si="180"/>
        <v>36.351785992423608</v>
      </c>
      <c r="R272" s="23">
        <f t="shared" si="180"/>
        <v>38.29153395597649</v>
      </c>
      <c r="S272" s="23">
        <f t="shared" si="180"/>
        <v>40.252906879661346</v>
      </c>
      <c r="T272" s="23">
        <f t="shared" si="180"/>
        <v>42.717908293801912</v>
      </c>
      <c r="U272" s="23">
        <f t="shared" si="180"/>
        <v>44.935801556565366</v>
      </c>
      <c r="V272" s="23">
        <f t="shared" si="180"/>
        <v>46.179342803236196</v>
      </c>
      <c r="W272" s="23">
        <f t="shared" si="180"/>
        <v>48.07855435319631</v>
      </c>
      <c r="X272" s="23">
        <f t="shared" si="180"/>
        <v>49.1341448677831</v>
      </c>
      <c r="Y272" s="23">
        <f t="shared" si="180"/>
        <v>50.341510538306174</v>
      </c>
      <c r="Z272" s="23">
        <f t="shared" si="180"/>
        <v>51.344891428861793</v>
      </c>
      <c r="AA272" s="23">
        <f t="shared" si="180"/>
        <v>52.926461887003356</v>
      </c>
      <c r="AB272" s="23">
        <f t="shared" si="180"/>
        <v>54.927966367860805</v>
      </c>
      <c r="AC272" s="23">
        <f t="shared" si="180"/>
        <v>57.021683525364992</v>
      </c>
      <c r="AD272" s="23">
        <f t="shared" si="180"/>
        <v>58.649689439344272</v>
      </c>
      <c r="AE272" s="23">
        <f t="shared" si="180"/>
        <v>60.793465846031232</v>
      </c>
    </row>
    <row r="273" spans="1:31" x14ac:dyDescent="0.45">
      <c r="A273" s="4" t="s">
        <v>140</v>
      </c>
      <c r="B273" s="23">
        <f t="shared" si="165"/>
        <v>13.558313176829955</v>
      </c>
      <c r="C273" s="23">
        <f t="shared" ref="C273:AE273" si="181">B273 + C$93 * C220</f>
        <v>13.558313176829955</v>
      </c>
      <c r="D273" s="23">
        <f t="shared" si="181"/>
        <v>13.558313176829955</v>
      </c>
      <c r="E273" s="23">
        <f t="shared" si="181"/>
        <v>13.558313176829955</v>
      </c>
      <c r="F273" s="23">
        <f t="shared" si="181"/>
        <v>13.558313176829955</v>
      </c>
      <c r="G273" s="23">
        <f t="shared" si="181"/>
        <v>16.088878138520123</v>
      </c>
      <c r="H273" s="23">
        <f t="shared" si="181"/>
        <v>18.450866507346575</v>
      </c>
      <c r="I273" s="23">
        <f t="shared" si="181"/>
        <v>19.690360461803454</v>
      </c>
      <c r="J273" s="23">
        <f t="shared" si="181"/>
        <v>20.474940745325583</v>
      </c>
      <c r="K273" s="23">
        <f t="shared" si="181"/>
        <v>21.391699711633905</v>
      </c>
      <c r="L273" s="23">
        <f t="shared" si="181"/>
        <v>22.120804681526245</v>
      </c>
      <c r="M273" s="23">
        <f t="shared" si="181"/>
        <v>22.709889798389121</v>
      </c>
      <c r="N273" s="23">
        <f t="shared" si="181"/>
        <v>23.383830321214226</v>
      </c>
      <c r="O273" s="23">
        <f t="shared" si="181"/>
        <v>24.428090262783368</v>
      </c>
      <c r="P273" s="23">
        <f t="shared" si="181"/>
        <v>25.297089852852736</v>
      </c>
      <c r="Q273" s="23">
        <f t="shared" si="181"/>
        <v>26.048097357071587</v>
      </c>
      <c r="R273" s="23">
        <f t="shared" si="181"/>
        <v>27.3883313499568</v>
      </c>
      <c r="S273" s="23">
        <f t="shared" si="181"/>
        <v>28.738466417059669</v>
      </c>
      <c r="T273" s="23">
        <f t="shared" si="181"/>
        <v>30.428903754007951</v>
      </c>
      <c r="U273" s="23">
        <f t="shared" si="181"/>
        <v>31.942742660195822</v>
      </c>
      <c r="V273" s="23">
        <f t="shared" si="181"/>
        <v>32.787939047814675</v>
      </c>
      <c r="W273" s="23">
        <f t="shared" si="181"/>
        <v>34.075682470885781</v>
      </c>
      <c r="X273" s="23">
        <f t="shared" si="181"/>
        <v>34.788817797612097</v>
      </c>
      <c r="Y273" s="23">
        <f t="shared" si="181"/>
        <v>35.602831127363729</v>
      </c>
      <c r="Z273" s="23">
        <f t="shared" si="181"/>
        <v>36.277747252957369</v>
      </c>
      <c r="AA273" s="23">
        <f t="shared" si="181"/>
        <v>37.339524576493233</v>
      </c>
      <c r="AB273" s="23">
        <f t="shared" si="181"/>
        <v>38.679159109162619</v>
      </c>
      <c r="AC273" s="23">
        <f t="shared" si="181"/>
        <v>40.075176316111822</v>
      </c>
      <c r="AD273" s="23">
        <f t="shared" si="181"/>
        <v>41.156357873579267</v>
      </c>
      <c r="AE273" s="23">
        <f t="shared" si="181"/>
        <v>42.575656704475712</v>
      </c>
    </row>
    <row r="274" spans="1:31" x14ac:dyDescent="0.45">
      <c r="A274" s="4" t="s">
        <v>143</v>
      </c>
      <c r="B274" s="23">
        <f t="shared" si="165"/>
        <v>568.14800000000002</v>
      </c>
      <c r="C274" s="23">
        <f t="shared" ref="C274:AE274" si="182">B274 + C$93 * C221</f>
        <v>568.14800000000002</v>
      </c>
      <c r="D274" s="23">
        <f t="shared" si="182"/>
        <v>568.14800000000002</v>
      </c>
      <c r="E274" s="23">
        <f t="shared" si="182"/>
        <v>568.14800000000002</v>
      </c>
      <c r="F274" s="23">
        <f t="shared" si="182"/>
        <v>568.14800000000002</v>
      </c>
      <c r="G274" s="23">
        <f t="shared" si="182"/>
        <v>632.11791903447499</v>
      </c>
      <c r="H274" s="23">
        <f t="shared" si="182"/>
        <v>683.92818887511407</v>
      </c>
      <c r="I274" s="23">
        <f t="shared" si="182"/>
        <v>707.90570976883316</v>
      </c>
      <c r="J274" s="23">
        <f t="shared" si="182"/>
        <v>722.15197146904814</v>
      </c>
      <c r="K274" s="23">
        <f t="shared" si="182"/>
        <v>738.15988419251198</v>
      </c>
      <c r="L274" s="23">
        <f t="shared" si="182"/>
        <v>750.3333390462825</v>
      </c>
      <c r="M274" s="23">
        <f t="shared" si="182"/>
        <v>759.83123110545478</v>
      </c>
      <c r="N274" s="23">
        <f t="shared" si="182"/>
        <v>770.39938934439419</v>
      </c>
      <c r="O274" s="23">
        <f t="shared" si="182"/>
        <v>786.26913646333787</v>
      </c>
      <c r="P274" s="23">
        <f t="shared" si="182"/>
        <v>798.86004960626394</v>
      </c>
      <c r="Q274" s="23">
        <f t="shared" si="182"/>
        <v>809.32655138801272</v>
      </c>
      <c r="R274" s="23">
        <f t="shared" si="182"/>
        <v>827.39861059865393</v>
      </c>
      <c r="S274" s="23">
        <f t="shared" si="182"/>
        <v>844.5826061047095</v>
      </c>
      <c r="T274" s="23">
        <f t="shared" si="182"/>
        <v>864.91368766384437</v>
      </c>
      <c r="U274" s="23">
        <f t="shared" si="182"/>
        <v>881.90860745866314</v>
      </c>
      <c r="V274" s="23">
        <f t="shared" si="182"/>
        <v>890.84648272035076</v>
      </c>
      <c r="W274" s="23">
        <f t="shared" si="182"/>
        <v>904.02840450869792</v>
      </c>
      <c r="X274" s="23">
        <f t="shared" si="182"/>
        <v>910.981363441447</v>
      </c>
      <c r="Y274" s="23">
        <f t="shared" si="182"/>
        <v>918.71107508093712</v>
      </c>
      <c r="Z274" s="23">
        <f t="shared" si="182"/>
        <v>924.93215926829419</v>
      </c>
      <c r="AA274" s="23">
        <f t="shared" si="182"/>
        <v>934.48407817551811</v>
      </c>
      <c r="AB274" s="23">
        <f t="shared" si="182"/>
        <v>946.08916008097242</v>
      </c>
      <c r="AC274" s="23">
        <f t="shared" si="182"/>
        <v>957.6305314671107</v>
      </c>
      <c r="AD274" s="23">
        <f t="shared" si="182"/>
        <v>966.15347712609162</v>
      </c>
      <c r="AE274" s="23">
        <f t="shared" si="182"/>
        <v>976.94554375359928</v>
      </c>
    </row>
    <row r="275" spans="1:31" x14ac:dyDescent="0.45">
      <c r="A275" s="4" t="s">
        <v>146</v>
      </c>
      <c r="B275" s="23">
        <f t="shared" si="165"/>
        <v>218.67000000000002</v>
      </c>
      <c r="C275" s="23">
        <f t="shared" ref="C275:AE275" si="183">B275 + C$93 * C222</f>
        <v>218.67000000000002</v>
      </c>
      <c r="D275" s="23">
        <f t="shared" si="183"/>
        <v>218.67000000000002</v>
      </c>
      <c r="E275" s="23">
        <f t="shared" si="183"/>
        <v>218.67000000000002</v>
      </c>
      <c r="F275" s="23">
        <f t="shared" si="183"/>
        <v>218.67000000000002</v>
      </c>
      <c r="G275" s="23">
        <f t="shared" si="183"/>
        <v>251.79863638734895</v>
      </c>
      <c r="H275" s="23">
        <f t="shared" si="183"/>
        <v>280.74332047683322</v>
      </c>
      <c r="I275" s="23">
        <f t="shared" si="183"/>
        <v>295.03730287350572</v>
      </c>
      <c r="J275" s="23">
        <f t="shared" si="183"/>
        <v>303.80191570111987</v>
      </c>
      <c r="K275" s="23">
        <f t="shared" si="183"/>
        <v>313.84021755223921</v>
      </c>
      <c r="L275" s="23">
        <f t="shared" si="183"/>
        <v>321.64126460130905</v>
      </c>
      <c r="M275" s="23">
        <f t="shared" si="183"/>
        <v>327.83018684167081</v>
      </c>
      <c r="N275" s="23">
        <f t="shared" si="183"/>
        <v>334.80762343075986</v>
      </c>
      <c r="O275" s="23">
        <f t="shared" si="183"/>
        <v>345.44077786663786</v>
      </c>
      <c r="P275" s="23">
        <f t="shared" si="183"/>
        <v>354.06706441640728</v>
      </c>
      <c r="Q275" s="23">
        <f t="shared" si="183"/>
        <v>361.3673513648875</v>
      </c>
      <c r="R275" s="23">
        <f t="shared" si="183"/>
        <v>374.16321944830349</v>
      </c>
      <c r="S275" s="23">
        <f t="shared" si="183"/>
        <v>386.65258119695426</v>
      </c>
      <c r="T275" s="23">
        <f t="shared" si="183"/>
        <v>401.80670387461026</v>
      </c>
      <c r="U275" s="23">
        <f t="shared" si="183"/>
        <v>414.86350289567417</v>
      </c>
      <c r="V275" s="23">
        <f t="shared" si="183"/>
        <v>421.90924975399241</v>
      </c>
      <c r="W275" s="23">
        <f t="shared" si="183"/>
        <v>432.44404457547677</v>
      </c>
      <c r="X275" s="23">
        <f t="shared" si="183"/>
        <v>438.11517567657882</v>
      </c>
      <c r="Y275" s="23">
        <f t="shared" si="183"/>
        <v>444.48869254677413</v>
      </c>
      <c r="Z275" s="23">
        <f t="shared" si="183"/>
        <v>449.68094008390148</v>
      </c>
      <c r="AA275" s="23">
        <f t="shared" si="183"/>
        <v>457.73194342131177</v>
      </c>
      <c r="AB275" s="23">
        <f t="shared" si="183"/>
        <v>467.66317660457639</v>
      </c>
      <c r="AC275" s="23">
        <f t="shared" si="183"/>
        <v>477.72544835860356</v>
      </c>
      <c r="AD275" s="23">
        <f t="shared" si="183"/>
        <v>485.29638022023158</v>
      </c>
      <c r="AE275" s="23">
        <f t="shared" si="183"/>
        <v>495.01749536488472</v>
      </c>
    </row>
    <row r="276" spans="1:31" x14ac:dyDescent="0.45">
      <c r="A276" s="4" t="s">
        <v>149</v>
      </c>
      <c r="B276" s="23">
        <f t="shared" si="165"/>
        <v>1781.6440775214078</v>
      </c>
      <c r="C276" s="23">
        <f t="shared" ref="C276:AE276" si="184">B276 + C$93 * C223</f>
        <v>1781.6440775214078</v>
      </c>
      <c r="D276" s="23">
        <f t="shared" si="184"/>
        <v>1781.6440775214078</v>
      </c>
      <c r="E276" s="23">
        <f t="shared" si="184"/>
        <v>1781.6440775214078</v>
      </c>
      <c r="F276" s="23">
        <f t="shared" si="184"/>
        <v>1781.6440775214078</v>
      </c>
      <c r="G276" s="23">
        <f t="shared" si="184"/>
        <v>1943.5541107356898</v>
      </c>
      <c r="H276" s="23">
        <f t="shared" si="184"/>
        <v>2069.0914257841632</v>
      </c>
      <c r="I276" s="23">
        <f t="shared" si="184"/>
        <v>2125.1878548668633</v>
      </c>
      <c r="J276" s="23">
        <f t="shared" si="184"/>
        <v>2157.9892384753348</v>
      </c>
      <c r="K276" s="23">
        <f t="shared" si="184"/>
        <v>2194.5014065110204</v>
      </c>
      <c r="L276" s="23">
        <f t="shared" si="184"/>
        <v>2221.9764188277722</v>
      </c>
      <c r="M276" s="23">
        <f t="shared" si="184"/>
        <v>2243.2425422410352</v>
      </c>
      <c r="N276" s="23">
        <f t="shared" si="184"/>
        <v>2266.7589076015283</v>
      </c>
      <c r="O276" s="23">
        <f t="shared" si="184"/>
        <v>2301.8304140740738</v>
      </c>
      <c r="P276" s="23">
        <f t="shared" si="184"/>
        <v>2329.3701818023715</v>
      </c>
      <c r="Q276" s="23">
        <f t="shared" si="184"/>
        <v>2352.0776539509679</v>
      </c>
      <c r="R276" s="23">
        <f t="shared" si="184"/>
        <v>2391.0223642842516</v>
      </c>
      <c r="S276" s="23">
        <f t="shared" si="184"/>
        <v>2427.6245326358739</v>
      </c>
      <c r="T276" s="23">
        <f t="shared" si="184"/>
        <v>2470.4553799229898</v>
      </c>
      <c r="U276" s="23">
        <f t="shared" si="184"/>
        <v>2505.7951939477771</v>
      </c>
      <c r="V276" s="23">
        <f t="shared" si="184"/>
        <v>2524.1812055890377</v>
      </c>
      <c r="W276" s="23">
        <f t="shared" si="184"/>
        <v>2551.1454358882747</v>
      </c>
      <c r="X276" s="23">
        <f t="shared" si="184"/>
        <v>2565.2504080094845</v>
      </c>
      <c r="Y276" s="23">
        <f t="shared" si="184"/>
        <v>2580.8631242885526</v>
      </c>
      <c r="Z276" s="23">
        <f t="shared" si="184"/>
        <v>2593.368184770276</v>
      </c>
      <c r="AA276" s="23">
        <f t="shared" si="184"/>
        <v>2612.4944142728809</v>
      </c>
      <c r="AB276" s="23">
        <f t="shared" si="184"/>
        <v>2635.5939618644916</v>
      </c>
      <c r="AC276" s="23">
        <f t="shared" si="184"/>
        <v>2658.4013795198771</v>
      </c>
      <c r="AD276" s="23">
        <f t="shared" si="184"/>
        <v>2675.1237588868298</v>
      </c>
      <c r="AE276" s="23">
        <f t="shared" si="184"/>
        <v>2696.1871804995326</v>
      </c>
    </row>
    <row r="277" spans="1:31" x14ac:dyDescent="0.45">
      <c r="A277" s="4" t="s">
        <v>151</v>
      </c>
      <c r="B277" s="23">
        <f t="shared" si="165"/>
        <v>75.873491475939815</v>
      </c>
      <c r="C277" s="23">
        <f t="shared" ref="C277:AE277" si="185">B277 + C$93 * C224</f>
        <v>75.873491475939815</v>
      </c>
      <c r="D277" s="23">
        <f t="shared" si="185"/>
        <v>75.873491475939815</v>
      </c>
      <c r="E277" s="23">
        <f t="shared" si="185"/>
        <v>75.873491475939815</v>
      </c>
      <c r="F277" s="23">
        <f t="shared" si="185"/>
        <v>75.873491475939815</v>
      </c>
      <c r="G277" s="23">
        <f t="shared" si="185"/>
        <v>90.248361988643168</v>
      </c>
      <c r="H277" s="23">
        <f t="shared" si="185"/>
        <v>103.73557506811798</v>
      </c>
      <c r="I277" s="23">
        <f t="shared" si="185"/>
        <v>110.84831313144726</v>
      </c>
      <c r="J277" s="23">
        <f t="shared" si="185"/>
        <v>115.36269766967389</v>
      </c>
      <c r="K277" s="23">
        <f t="shared" si="185"/>
        <v>120.64674118342604</v>
      </c>
      <c r="L277" s="23">
        <f t="shared" si="185"/>
        <v>124.8576571667236</v>
      </c>
      <c r="M277" s="23">
        <f t="shared" si="185"/>
        <v>128.26538480180798</v>
      </c>
      <c r="N277" s="23">
        <f t="shared" si="185"/>
        <v>132.1690868057504</v>
      </c>
      <c r="O277" s="23">
        <f t="shared" si="185"/>
        <v>138.22686494006922</v>
      </c>
      <c r="P277" s="23">
        <f t="shared" si="185"/>
        <v>143.27958137746617</v>
      </c>
      <c r="Q277" s="23">
        <f t="shared" si="185"/>
        <v>147.65466946397046</v>
      </c>
      <c r="R277" s="23">
        <f t="shared" si="185"/>
        <v>155.47543673369748</v>
      </c>
      <c r="S277" s="23">
        <f t="shared" si="185"/>
        <v>163.37731739635208</v>
      </c>
      <c r="T277" s="23">
        <f t="shared" si="185"/>
        <v>173.30047151109923</v>
      </c>
      <c r="U277" s="23">
        <f t="shared" si="185"/>
        <v>182.22018129622032</v>
      </c>
      <c r="V277" s="23">
        <f t="shared" si="185"/>
        <v>187.21694371390453</v>
      </c>
      <c r="W277" s="23">
        <f t="shared" si="185"/>
        <v>194.8445036401412</v>
      </c>
      <c r="X277" s="23">
        <f t="shared" si="185"/>
        <v>199.08073432902731</v>
      </c>
      <c r="Y277" s="23">
        <f t="shared" si="185"/>
        <v>203.92400805231185</v>
      </c>
      <c r="Z277" s="23">
        <f t="shared" si="185"/>
        <v>207.94706266107178</v>
      </c>
      <c r="AA277" s="23">
        <f t="shared" si="185"/>
        <v>214.28581400769619</v>
      </c>
      <c r="AB277" s="23">
        <f t="shared" si="185"/>
        <v>222.30254685765476</v>
      </c>
      <c r="AC277" s="23">
        <f t="shared" si="185"/>
        <v>230.68194571067309</v>
      </c>
      <c r="AD277" s="23">
        <f t="shared" si="185"/>
        <v>237.19206651672448</v>
      </c>
      <c r="AE277" s="23">
        <f t="shared" si="185"/>
        <v>245.75909341399213</v>
      </c>
    </row>
    <row r="278" spans="1:31" x14ac:dyDescent="0.45">
      <c r="A278" s="4" t="s">
        <v>154</v>
      </c>
      <c r="B278" s="23">
        <f t="shared" si="165"/>
        <v>80.622935553498536</v>
      </c>
      <c r="C278" s="23">
        <f t="shared" ref="C278:AE278" si="186">B278 + C$93 * C225</f>
        <v>80.622935553498536</v>
      </c>
      <c r="D278" s="23">
        <f t="shared" si="186"/>
        <v>80.622935553498536</v>
      </c>
      <c r="E278" s="23">
        <f t="shared" si="186"/>
        <v>80.622935553498536</v>
      </c>
      <c r="F278" s="23">
        <f t="shared" si="186"/>
        <v>80.622935553498536</v>
      </c>
      <c r="G278" s="23">
        <f t="shared" si="186"/>
        <v>95.644799056467363</v>
      </c>
      <c r="H278" s="23">
        <f t="shared" si="186"/>
        <v>109.65765221809778</v>
      </c>
      <c r="I278" s="23">
        <f t="shared" si="186"/>
        <v>117.00700247402337</v>
      </c>
      <c r="J278" s="23">
        <f t="shared" si="186"/>
        <v>121.65760717327936</v>
      </c>
      <c r="K278" s="23">
        <f t="shared" si="186"/>
        <v>127.09063985632264</v>
      </c>
      <c r="L278" s="23">
        <f t="shared" si="186"/>
        <v>131.41058505298943</v>
      </c>
      <c r="M278" s="23">
        <f t="shared" si="186"/>
        <v>134.90027738526442</v>
      </c>
      <c r="N278" s="23">
        <f t="shared" si="186"/>
        <v>138.89205689029185</v>
      </c>
      <c r="O278" s="23">
        <f t="shared" si="186"/>
        <v>145.07621154659492</v>
      </c>
      <c r="P278" s="23">
        <f t="shared" si="186"/>
        <v>150.22113054869698</v>
      </c>
      <c r="Q278" s="23">
        <f t="shared" si="186"/>
        <v>154.66651206130646</v>
      </c>
      <c r="R278" s="23">
        <f t="shared" si="186"/>
        <v>162.59816608394837</v>
      </c>
      <c r="S278" s="23">
        <f t="shared" si="186"/>
        <v>170.58576125292606</v>
      </c>
      <c r="T278" s="23">
        <f t="shared" si="186"/>
        <v>180.58328360931512</v>
      </c>
      <c r="U278" s="23">
        <f t="shared" si="186"/>
        <v>189.53263331807975</v>
      </c>
      <c r="V278" s="23">
        <f t="shared" si="186"/>
        <v>194.5272972209836</v>
      </c>
      <c r="W278" s="23">
        <f t="shared" si="186"/>
        <v>202.13556784102408</v>
      </c>
      <c r="X278" s="23">
        <f t="shared" si="186"/>
        <v>206.34757520023112</v>
      </c>
      <c r="Y278" s="23">
        <f t="shared" si="186"/>
        <v>211.1545390135318</v>
      </c>
      <c r="Z278" s="23">
        <f t="shared" si="186"/>
        <v>215.13928272263692</v>
      </c>
      <c r="AA278" s="23">
        <f t="shared" si="186"/>
        <v>221.40701319318981</v>
      </c>
      <c r="AB278" s="23">
        <f t="shared" si="186"/>
        <v>229.31284803144061</v>
      </c>
      <c r="AC278" s="23">
        <f t="shared" si="186"/>
        <v>237.54866907045744</v>
      </c>
      <c r="AD278" s="23">
        <f t="shared" si="186"/>
        <v>243.92489032867158</v>
      </c>
      <c r="AE278" s="23">
        <f t="shared" si="186"/>
        <v>252.29287550821664</v>
      </c>
    </row>
    <row r="279" spans="1:31" x14ac:dyDescent="0.45">
      <c r="A279" s="4" t="s">
        <v>157</v>
      </c>
      <c r="B279" s="23">
        <f t="shared" si="165"/>
        <v>4.0752119813680245</v>
      </c>
      <c r="C279" s="23">
        <f t="shared" ref="C279:AE279" si="187">B279 + C$93 * C226</f>
        <v>4.0752119813680245</v>
      </c>
      <c r="D279" s="23">
        <f t="shared" si="187"/>
        <v>4.0752119813680245</v>
      </c>
      <c r="E279" s="23">
        <f t="shared" si="187"/>
        <v>4.0752119813680245</v>
      </c>
      <c r="F279" s="23">
        <f t="shared" si="187"/>
        <v>4.0752119813680245</v>
      </c>
      <c r="G279" s="23">
        <f t="shared" si="187"/>
        <v>4.8581856968013089</v>
      </c>
      <c r="H279" s="23">
        <f t="shared" si="187"/>
        <v>5.5964355288879686</v>
      </c>
      <c r="I279" s="23">
        <f t="shared" si="187"/>
        <v>5.987601728060258</v>
      </c>
      <c r="J279" s="23">
        <f t="shared" si="187"/>
        <v>6.2365110473015513</v>
      </c>
      <c r="K279" s="23">
        <f t="shared" si="187"/>
        <v>6.5283402264644907</v>
      </c>
      <c r="L279" s="23">
        <f t="shared" si="187"/>
        <v>6.7613531851904085</v>
      </c>
      <c r="M279" s="23">
        <f t="shared" si="187"/>
        <v>6.9502144141205271</v>
      </c>
      <c r="N279" s="23">
        <f t="shared" si="187"/>
        <v>7.1668365309346225</v>
      </c>
      <c r="O279" s="23">
        <f t="shared" si="187"/>
        <v>7.5034774968911915</v>
      </c>
      <c r="P279" s="23">
        <f t="shared" si="187"/>
        <v>7.7848916714137504</v>
      </c>
      <c r="Q279" s="23">
        <f t="shared" si="187"/>
        <v>8.0290205800412959</v>
      </c>
      <c r="R279" s="23">
        <f t="shared" si="187"/>
        <v>8.4661268103413772</v>
      </c>
      <c r="S279" s="23">
        <f t="shared" si="187"/>
        <v>8.9090380864947427</v>
      </c>
      <c r="T279" s="23">
        <f t="shared" si="187"/>
        <v>9.4668666501116832</v>
      </c>
      <c r="U279" s="23">
        <f t="shared" si="187"/>
        <v>9.9701184122108373</v>
      </c>
      <c r="V279" s="23">
        <f t="shared" si="187"/>
        <v>10.25296795399086</v>
      </c>
      <c r="W279" s="23">
        <f t="shared" si="187"/>
        <v>10.685546654903391</v>
      </c>
      <c r="X279" s="23">
        <f t="shared" si="187"/>
        <v>10.926477949936668</v>
      </c>
      <c r="Y279" s="23">
        <f t="shared" si="187"/>
        <v>11.202373820300915</v>
      </c>
      <c r="Z279" s="23">
        <f t="shared" si="187"/>
        <v>11.431964155974372</v>
      </c>
      <c r="AA279" s="23">
        <f t="shared" si="187"/>
        <v>11.794257952410188</v>
      </c>
      <c r="AB279" s="23">
        <f t="shared" si="187"/>
        <v>12.253550334050642</v>
      </c>
      <c r="AC279" s="23">
        <f t="shared" si="187"/>
        <v>12.735066215786649</v>
      </c>
      <c r="AD279" s="23">
        <f t="shared" si="187"/>
        <v>13.110344782268154</v>
      </c>
      <c r="AE279" s="23">
        <f t="shared" si="187"/>
        <v>13.605411026543841</v>
      </c>
    </row>
    <row r="280" spans="1:31" x14ac:dyDescent="0.45">
      <c r="A280" s="4" t="s">
        <v>160</v>
      </c>
      <c r="B280" s="23">
        <f t="shared" si="165"/>
        <v>166.50782239332173</v>
      </c>
      <c r="C280" s="23">
        <f t="shared" ref="C280:AE280" si="188">B280 + C$93 * C227</f>
        <v>166.50782239332173</v>
      </c>
      <c r="D280" s="23">
        <f t="shared" si="188"/>
        <v>166.50782239332173</v>
      </c>
      <c r="E280" s="23">
        <f t="shared" si="188"/>
        <v>166.50782239332173</v>
      </c>
      <c r="F280" s="23">
        <f t="shared" si="188"/>
        <v>166.50782239332173</v>
      </c>
      <c r="G280" s="23">
        <f t="shared" si="188"/>
        <v>196.95671366120439</v>
      </c>
      <c r="H280" s="23">
        <f t="shared" si="188"/>
        <v>225.17914380254956</v>
      </c>
      <c r="I280" s="23">
        <f t="shared" si="188"/>
        <v>239.89170786720368</v>
      </c>
      <c r="J280" s="23">
        <f t="shared" si="188"/>
        <v>249.17129623312167</v>
      </c>
      <c r="K280" s="23">
        <f t="shared" si="188"/>
        <v>259.9894625485731</v>
      </c>
      <c r="L280" s="23">
        <f t="shared" si="188"/>
        <v>268.57034638874342</v>
      </c>
      <c r="M280" s="23">
        <f t="shared" si="188"/>
        <v>275.48860893747553</v>
      </c>
      <c r="N280" s="23">
        <f t="shared" si="188"/>
        <v>283.38981019669706</v>
      </c>
      <c r="O280" s="23">
        <f t="shared" si="188"/>
        <v>295.60856252230906</v>
      </c>
      <c r="P280" s="23">
        <f t="shared" si="188"/>
        <v>305.74592941465215</v>
      </c>
      <c r="Q280" s="23">
        <f t="shared" si="188"/>
        <v>314.48478834825687</v>
      </c>
      <c r="R280" s="23">
        <f t="shared" si="188"/>
        <v>330.04599649329839</v>
      </c>
      <c r="S280" s="23">
        <f t="shared" si="188"/>
        <v>345.66183943255709</v>
      </c>
      <c r="T280" s="23">
        <f t="shared" si="188"/>
        <v>365.1379219951769</v>
      </c>
      <c r="U280" s="23">
        <f t="shared" si="188"/>
        <v>382.49525600716566</v>
      </c>
      <c r="V280" s="23">
        <f t="shared" si="188"/>
        <v>392.14415767867314</v>
      </c>
      <c r="W280" s="23">
        <f t="shared" si="188"/>
        <v>406.80942933230472</v>
      </c>
      <c r="X280" s="23">
        <f t="shared" si="188"/>
        <v>414.90092255651007</v>
      </c>
      <c r="Y280" s="23">
        <f t="shared" si="188"/>
        <v>424.11803088632553</v>
      </c>
      <c r="Z280" s="23">
        <f t="shared" si="188"/>
        <v>431.74224409308403</v>
      </c>
      <c r="AA280" s="23">
        <f t="shared" si="188"/>
        <v>443.71334344827409</v>
      </c>
      <c r="AB280" s="23">
        <f t="shared" si="188"/>
        <v>458.77126012702837</v>
      </c>
      <c r="AC280" s="23">
        <f t="shared" si="188"/>
        <v>474.40302295598531</v>
      </c>
      <c r="AD280" s="23">
        <f t="shared" si="188"/>
        <v>486.4613628596548</v>
      </c>
      <c r="AE280" s="23">
        <f t="shared" si="188"/>
        <v>502.24189778163986</v>
      </c>
    </row>
    <row r="281" spans="1:31" x14ac:dyDescent="0.45">
      <c r="A281" s="4" t="s">
        <v>163</v>
      </c>
      <c r="B281" s="23">
        <f t="shared" si="165"/>
        <v>11.402494000000001</v>
      </c>
      <c r="C281" s="23">
        <f t="shared" ref="C281:AE281" si="189">B281 + C$93 * C228</f>
        <v>11.402494000000001</v>
      </c>
      <c r="D281" s="23">
        <f t="shared" si="189"/>
        <v>11.402494000000001</v>
      </c>
      <c r="E281" s="23">
        <f t="shared" si="189"/>
        <v>11.402494000000001</v>
      </c>
      <c r="F281" s="23">
        <f t="shared" si="189"/>
        <v>11.402494000000001</v>
      </c>
      <c r="G281" s="23">
        <f t="shared" si="189"/>
        <v>13.434471550743464</v>
      </c>
      <c r="H281" s="23">
        <f t="shared" si="189"/>
        <v>15.30160608359021</v>
      </c>
      <c r="I281" s="23">
        <f t="shared" si="189"/>
        <v>16.26706523449943</v>
      </c>
      <c r="J281" s="23">
        <f t="shared" si="189"/>
        <v>16.873354265274564</v>
      </c>
      <c r="K281" s="23">
        <f t="shared" si="189"/>
        <v>17.578207525996536</v>
      </c>
      <c r="L281" s="23">
        <f t="shared" si="189"/>
        <v>18.135490169560093</v>
      </c>
      <c r="M281" s="23">
        <f t="shared" si="189"/>
        <v>18.583642397370458</v>
      </c>
      <c r="N281" s="23">
        <f t="shared" si="189"/>
        <v>19.094407260576087</v>
      </c>
      <c r="O281" s="23">
        <f t="shared" si="189"/>
        <v>19.882411100149969</v>
      </c>
      <c r="P281" s="23">
        <f t="shared" si="189"/>
        <v>20.533814691859178</v>
      </c>
      <c r="Q281" s="23">
        <f t="shared" si="189"/>
        <v>21.093661364782122</v>
      </c>
      <c r="R281" s="23">
        <f t="shared" si="189"/>
        <v>22.087982665247893</v>
      </c>
      <c r="S281" s="23">
        <f t="shared" si="189"/>
        <v>23.081221435404188</v>
      </c>
      <c r="T281" s="23">
        <f t="shared" si="189"/>
        <v>24.314296565299866</v>
      </c>
      <c r="U281" s="23">
        <f t="shared" si="189"/>
        <v>25.406966619859791</v>
      </c>
      <c r="V281" s="23">
        <f t="shared" si="189"/>
        <v>26.011290131032322</v>
      </c>
      <c r="W281" s="23">
        <f t="shared" si="189"/>
        <v>26.927179203823915</v>
      </c>
      <c r="X281" s="23">
        <f t="shared" si="189"/>
        <v>27.430343090419715</v>
      </c>
      <c r="Y281" s="23">
        <f t="shared" si="189"/>
        <v>28.002134598276704</v>
      </c>
      <c r="Z281" s="23">
        <f t="shared" si="189"/>
        <v>28.473826268973372</v>
      </c>
      <c r="AA281" s="23">
        <f t="shared" si="189"/>
        <v>29.21278623216482</v>
      </c>
      <c r="AB281" s="23">
        <f t="shared" si="189"/>
        <v>30.139031333265088</v>
      </c>
      <c r="AC281" s="23">
        <f t="shared" si="189"/>
        <v>31.096350840273271</v>
      </c>
      <c r="AD281" s="23">
        <f t="shared" si="189"/>
        <v>31.83146580418051</v>
      </c>
      <c r="AE281" s="23">
        <f t="shared" si="189"/>
        <v>32.790114311161737</v>
      </c>
    </row>
    <row r="282" spans="1:31" x14ac:dyDescent="0.45">
      <c r="A282" s="4" t="s">
        <v>166</v>
      </c>
      <c r="B282" s="23">
        <f t="shared" si="165"/>
        <v>8.2888559927238994</v>
      </c>
      <c r="C282" s="23">
        <f t="shared" ref="C282:AE282" si="190">B282 + C$93 * C229</f>
        <v>8.2888559927238994</v>
      </c>
      <c r="D282" s="23">
        <f t="shared" si="190"/>
        <v>8.2888559927238994</v>
      </c>
      <c r="E282" s="23">
        <f t="shared" si="190"/>
        <v>8.2888559927238994</v>
      </c>
      <c r="F282" s="23">
        <f t="shared" si="190"/>
        <v>8.2888559927238994</v>
      </c>
      <c r="G282" s="23">
        <f t="shared" si="190"/>
        <v>9.8671826484395311</v>
      </c>
      <c r="H282" s="23">
        <f t="shared" si="190"/>
        <v>11.350661808834698</v>
      </c>
      <c r="I282" s="23">
        <f t="shared" si="190"/>
        <v>12.134321234808159</v>
      </c>
      <c r="J282" s="23">
        <f t="shared" si="190"/>
        <v>12.632159828531057</v>
      </c>
      <c r="K282" s="23">
        <f t="shared" si="190"/>
        <v>13.215219882094937</v>
      </c>
      <c r="L282" s="23">
        <f t="shared" si="190"/>
        <v>13.680188429643286</v>
      </c>
      <c r="M282" s="23">
        <f t="shared" si="190"/>
        <v>14.056677461027776</v>
      </c>
      <c r="N282" s="23">
        <f t="shared" si="190"/>
        <v>14.488156249616823</v>
      </c>
      <c r="O282" s="23">
        <f t="shared" si="190"/>
        <v>15.158071180988884</v>
      </c>
      <c r="P282" s="23">
        <f t="shared" si="190"/>
        <v>15.717282182502013</v>
      </c>
      <c r="Q282" s="23">
        <f t="shared" si="190"/>
        <v>16.20181843256109</v>
      </c>
      <c r="R282" s="23">
        <f t="shared" si="190"/>
        <v>17.068460174096245</v>
      </c>
      <c r="S282" s="23">
        <f t="shared" si="190"/>
        <v>17.944985692779849</v>
      </c>
      <c r="T282" s="23">
        <f t="shared" si="190"/>
        <v>19.046862427718033</v>
      </c>
      <c r="U282" s="23">
        <f t="shared" si="190"/>
        <v>20.038598168360885</v>
      </c>
      <c r="V282" s="23">
        <f t="shared" si="190"/>
        <v>20.59481173694433</v>
      </c>
      <c r="W282" s="23">
        <f t="shared" si="190"/>
        <v>21.444434636188532</v>
      </c>
      <c r="X282" s="23">
        <f t="shared" si="190"/>
        <v>21.916776959867281</v>
      </c>
      <c r="Y282" s="23">
        <f t="shared" si="190"/>
        <v>22.457109428385838</v>
      </c>
      <c r="Z282" s="23">
        <f t="shared" si="190"/>
        <v>22.906224468718985</v>
      </c>
      <c r="AA282" s="23">
        <f t="shared" si="190"/>
        <v>23.614232580775269</v>
      </c>
      <c r="AB282" s="23">
        <f t="shared" si="190"/>
        <v>24.510416397099242</v>
      </c>
      <c r="AC282" s="23">
        <f t="shared" si="190"/>
        <v>25.448136347867866</v>
      </c>
      <c r="AD282" s="23">
        <f t="shared" si="190"/>
        <v>26.177478017597235</v>
      </c>
      <c r="AE282" s="23">
        <f t="shared" si="190"/>
        <v>27.13809043548445</v>
      </c>
    </row>
    <row r="283" spans="1:31" x14ac:dyDescent="0.45">
      <c r="A283" s="4" t="s">
        <v>169</v>
      </c>
      <c r="B283" s="23">
        <f t="shared" si="165"/>
        <v>101.50936535118052</v>
      </c>
      <c r="C283" s="23">
        <f t="shared" ref="C283:AE283" si="191">B283 + C$93 * C230</f>
        <v>101.50936535118052</v>
      </c>
      <c r="D283" s="23">
        <f t="shared" si="191"/>
        <v>101.50936535118052</v>
      </c>
      <c r="E283" s="23">
        <f t="shared" si="191"/>
        <v>101.50936535118052</v>
      </c>
      <c r="F283" s="23">
        <f t="shared" si="191"/>
        <v>101.50936535118052</v>
      </c>
      <c r="G283" s="23">
        <f t="shared" si="191"/>
        <v>111.96622023137803</v>
      </c>
      <c r="H283" s="23">
        <f t="shared" si="191"/>
        <v>120.27499529247862</v>
      </c>
      <c r="I283" s="23">
        <f t="shared" si="191"/>
        <v>124.06082612664287</v>
      </c>
      <c r="J283" s="23">
        <f t="shared" si="191"/>
        <v>126.29407251877325</v>
      </c>
      <c r="K283" s="23">
        <f t="shared" si="191"/>
        <v>128.79281721987419</v>
      </c>
      <c r="L283" s="23">
        <f t="shared" si="191"/>
        <v>130.68396581435013</v>
      </c>
      <c r="M283" s="23">
        <f t="shared" si="191"/>
        <v>132.15412499653718</v>
      </c>
      <c r="N283" s="23">
        <f t="shared" si="191"/>
        <v>133.78533614028896</v>
      </c>
      <c r="O283" s="23">
        <f t="shared" si="191"/>
        <v>136.22717724266784</v>
      </c>
      <c r="P283" s="23">
        <f t="shared" si="191"/>
        <v>138.15539363304276</v>
      </c>
      <c r="Q283" s="23">
        <f t="shared" si="191"/>
        <v>139.75229656631382</v>
      </c>
      <c r="R283" s="23">
        <f t="shared" si="191"/>
        <v>142.5010721753238</v>
      </c>
      <c r="S283" s="23">
        <f t="shared" si="191"/>
        <v>145.10079925970814</v>
      </c>
      <c r="T283" s="23">
        <f t="shared" si="191"/>
        <v>148.16102833383098</v>
      </c>
      <c r="U283" s="23">
        <f t="shared" si="191"/>
        <v>150.70373411075255</v>
      </c>
      <c r="V283" s="23">
        <f t="shared" si="191"/>
        <v>152.0342822542774</v>
      </c>
      <c r="W283" s="23">
        <f t="shared" si="191"/>
        <v>153.99148151436714</v>
      </c>
      <c r="X283" s="23">
        <f t="shared" si="191"/>
        <v>155.01983318808513</v>
      </c>
      <c r="Y283" s="23">
        <f t="shared" si="191"/>
        <v>156.16074336995339</v>
      </c>
      <c r="Z283" s="23">
        <f t="shared" si="191"/>
        <v>157.07690458208481</v>
      </c>
      <c r="AA283" s="23">
        <f t="shared" si="191"/>
        <v>158.48103451297314</v>
      </c>
      <c r="AB283" s="23">
        <f t="shared" si="191"/>
        <v>160.18221788736895</v>
      </c>
      <c r="AC283" s="23">
        <f t="shared" si="191"/>
        <v>161.86832299349516</v>
      </c>
      <c r="AD283" s="23">
        <f t="shared" si="191"/>
        <v>163.10926291054261</v>
      </c>
      <c r="AE283" s="23">
        <f t="shared" si="191"/>
        <v>164.67668745429486</v>
      </c>
    </row>
    <row r="284" spans="1:31" x14ac:dyDescent="0.45">
      <c r="A284" s="4" t="s">
        <v>172</v>
      </c>
      <c r="B284" s="23">
        <f t="shared" si="165"/>
        <v>80.245751983010081</v>
      </c>
      <c r="C284" s="23">
        <f t="shared" ref="C284:AE284" si="192">B284 + C$93 * C231</f>
        <v>80.245751983010081</v>
      </c>
      <c r="D284" s="23">
        <f t="shared" si="192"/>
        <v>80.245751983010081</v>
      </c>
      <c r="E284" s="23">
        <f t="shared" si="192"/>
        <v>80.245751983010081</v>
      </c>
      <c r="F284" s="23">
        <f t="shared" si="192"/>
        <v>80.245751983010081</v>
      </c>
      <c r="G284" s="23">
        <f t="shared" si="192"/>
        <v>92.914259849348213</v>
      </c>
      <c r="H284" s="23">
        <f t="shared" si="192"/>
        <v>104.11802783410117</v>
      </c>
      <c r="I284" s="23">
        <f t="shared" si="192"/>
        <v>109.7113526803349</v>
      </c>
      <c r="J284" s="23">
        <f t="shared" si="192"/>
        <v>113.16000016569679</v>
      </c>
      <c r="K284" s="23">
        <f t="shared" si="192"/>
        <v>117.12335284930961</v>
      </c>
      <c r="L284" s="23">
        <f t="shared" si="192"/>
        <v>120.21549941511741</v>
      </c>
      <c r="M284" s="23">
        <f t="shared" si="192"/>
        <v>122.67617053469326</v>
      </c>
      <c r="N284" s="23">
        <f t="shared" si="192"/>
        <v>125.45712842656795</v>
      </c>
      <c r="O284" s="23">
        <f t="shared" si="192"/>
        <v>129.70681387665087</v>
      </c>
      <c r="P284" s="23">
        <f t="shared" si="192"/>
        <v>133.16891429833339</v>
      </c>
      <c r="Q284" s="23">
        <f t="shared" si="192"/>
        <v>136.10886387194839</v>
      </c>
      <c r="R284" s="23">
        <f t="shared" si="192"/>
        <v>141.27695155826115</v>
      </c>
      <c r="S284" s="23">
        <f t="shared" si="192"/>
        <v>146.34692723305949</v>
      </c>
      <c r="T284" s="23">
        <f t="shared" si="192"/>
        <v>152.52934044188865</v>
      </c>
      <c r="U284" s="23">
        <f t="shared" si="192"/>
        <v>157.88845995603123</v>
      </c>
      <c r="V284" s="23">
        <f t="shared" si="192"/>
        <v>160.79557677722835</v>
      </c>
      <c r="W284" s="23">
        <f t="shared" si="192"/>
        <v>165.15469873714764</v>
      </c>
      <c r="X284" s="23">
        <f t="shared" si="192"/>
        <v>167.51134229993406</v>
      </c>
      <c r="Y284" s="23">
        <f t="shared" si="192"/>
        <v>170.16597584304651</v>
      </c>
      <c r="Z284" s="23">
        <f t="shared" si="192"/>
        <v>172.3342159884312</v>
      </c>
      <c r="AA284" s="23">
        <f t="shared" si="192"/>
        <v>175.7033755117983</v>
      </c>
      <c r="AB284" s="23">
        <f t="shared" si="192"/>
        <v>179.87304186158255</v>
      </c>
      <c r="AC284" s="23">
        <f t="shared" si="192"/>
        <v>184.1149075786339</v>
      </c>
      <c r="AD284" s="23">
        <f t="shared" si="192"/>
        <v>187.31970937383346</v>
      </c>
      <c r="AE284" s="23">
        <f t="shared" si="192"/>
        <v>191.4475204108933</v>
      </c>
    </row>
    <row r="285" spans="1:31" x14ac:dyDescent="0.45">
      <c r="A285" s="4" t="s">
        <v>175</v>
      </c>
      <c r="B285" s="23">
        <f t="shared" si="165"/>
        <v>1444.5663101891644</v>
      </c>
      <c r="C285" s="23">
        <f t="shared" ref="C285:AE285" si="193">B285 + C$93 * C232</f>
        <v>1444.5663101891644</v>
      </c>
      <c r="D285" s="23">
        <f t="shared" si="193"/>
        <v>1444.5663101891644</v>
      </c>
      <c r="E285" s="23">
        <f t="shared" si="193"/>
        <v>1444.5663101891644</v>
      </c>
      <c r="F285" s="23">
        <f t="shared" si="193"/>
        <v>1444.5663101891644</v>
      </c>
      <c r="G285" s="23">
        <f t="shared" si="193"/>
        <v>1602.3472030507653</v>
      </c>
      <c r="H285" s="23">
        <f t="shared" si="193"/>
        <v>1729.2824941087497</v>
      </c>
      <c r="I285" s="23">
        <f t="shared" si="193"/>
        <v>1787.705367078353</v>
      </c>
      <c r="J285" s="23">
        <f t="shared" si="193"/>
        <v>1822.3288444249886</v>
      </c>
      <c r="K285" s="23">
        <f t="shared" si="193"/>
        <v>1861.1748089229477</v>
      </c>
      <c r="L285" s="23">
        <f t="shared" si="193"/>
        <v>1890.6654846632332</v>
      </c>
      <c r="M285" s="23">
        <f t="shared" si="193"/>
        <v>1913.6447117776795</v>
      </c>
      <c r="N285" s="23">
        <f t="shared" si="193"/>
        <v>1939.1875258113903</v>
      </c>
      <c r="O285" s="23">
        <f t="shared" si="193"/>
        <v>1977.5009679213417</v>
      </c>
      <c r="P285" s="23">
        <f t="shared" si="193"/>
        <v>2007.8471551346815</v>
      </c>
      <c r="Q285" s="23">
        <f t="shared" si="193"/>
        <v>2033.0393697507038</v>
      </c>
      <c r="R285" s="23">
        <f t="shared" si="193"/>
        <v>2076.4892784264284</v>
      </c>
      <c r="S285" s="23">
        <f t="shared" si="193"/>
        <v>2117.7244727690836</v>
      </c>
      <c r="T285" s="23">
        <f t="shared" si="193"/>
        <v>2166.4221267307312</v>
      </c>
      <c r="U285" s="23">
        <f t="shared" si="193"/>
        <v>2207.0405010685522</v>
      </c>
      <c r="V285" s="23">
        <f t="shared" si="193"/>
        <v>2228.3635431266425</v>
      </c>
      <c r="W285" s="23">
        <f t="shared" si="193"/>
        <v>2259.7816892857954</v>
      </c>
      <c r="X285" s="23">
        <f t="shared" si="193"/>
        <v>2276.3302727921209</v>
      </c>
      <c r="Y285" s="23">
        <f t="shared" si="193"/>
        <v>2294.7139980229417</v>
      </c>
      <c r="Z285" s="23">
        <f t="shared" si="193"/>
        <v>2309.4975700878886</v>
      </c>
      <c r="AA285" s="23">
        <f t="shared" si="193"/>
        <v>2332.1814308510288</v>
      </c>
      <c r="AB285" s="23">
        <f t="shared" si="193"/>
        <v>2359.7131299551606</v>
      </c>
      <c r="AC285" s="23">
        <f t="shared" si="193"/>
        <v>2387.0598321114571</v>
      </c>
      <c r="AD285" s="23">
        <f t="shared" si="193"/>
        <v>2407.2296919006189</v>
      </c>
      <c r="AE285" s="23">
        <f t="shared" si="193"/>
        <v>2432.7463637519645</v>
      </c>
    </row>
    <row r="286" spans="1:31" x14ac:dyDescent="0.45">
      <c r="A286" s="4" t="s">
        <v>179</v>
      </c>
      <c r="B286" s="23">
        <f t="shared" si="165"/>
        <v>89.28220499999999</v>
      </c>
      <c r="C286" s="23">
        <f t="shared" ref="C286:AE286" si="194">B286 + C$93 * C233</f>
        <v>89.28220499999999</v>
      </c>
      <c r="D286" s="23">
        <f t="shared" si="194"/>
        <v>89.28220499999999</v>
      </c>
      <c r="E286" s="23">
        <f t="shared" si="194"/>
        <v>89.28220499999999</v>
      </c>
      <c r="F286" s="23">
        <f t="shared" si="194"/>
        <v>89.28220499999999</v>
      </c>
      <c r="G286" s="23">
        <f t="shared" si="194"/>
        <v>102.23252262639025</v>
      </c>
      <c r="H286" s="23">
        <f t="shared" si="194"/>
        <v>113.4081651122457</v>
      </c>
      <c r="I286" s="23">
        <f t="shared" si="194"/>
        <v>118.86705896469195</v>
      </c>
      <c r="J286" s="23">
        <f t="shared" si="194"/>
        <v>122.1959599160479</v>
      </c>
      <c r="K286" s="23">
        <f t="shared" si="194"/>
        <v>125.99576588999251</v>
      </c>
      <c r="L286" s="23">
        <f t="shared" si="194"/>
        <v>128.93732038010083</v>
      </c>
      <c r="M286" s="23">
        <f t="shared" si="194"/>
        <v>131.26399022009559</v>
      </c>
      <c r="N286" s="23">
        <f t="shared" si="194"/>
        <v>133.88085143254804</v>
      </c>
      <c r="O286" s="23">
        <f t="shared" si="194"/>
        <v>137.85808984312428</v>
      </c>
      <c r="P286" s="23">
        <f t="shared" si="194"/>
        <v>141.07154902599262</v>
      </c>
      <c r="Q286" s="23">
        <f t="shared" si="194"/>
        <v>143.78206705916642</v>
      </c>
      <c r="R286" s="23">
        <f t="shared" si="194"/>
        <v>148.51975857327534</v>
      </c>
      <c r="S286" s="23">
        <f t="shared" si="194"/>
        <v>153.12141261272632</v>
      </c>
      <c r="T286" s="23">
        <f t="shared" si="194"/>
        <v>158.67832899002127</v>
      </c>
      <c r="U286" s="23">
        <f t="shared" si="194"/>
        <v>163.43860086056682</v>
      </c>
      <c r="V286" s="23">
        <f t="shared" si="194"/>
        <v>165.99460877869348</v>
      </c>
      <c r="W286" s="23">
        <f t="shared" si="194"/>
        <v>169.80610594903663</v>
      </c>
      <c r="X286" s="23">
        <f t="shared" si="194"/>
        <v>171.84972071871368</v>
      </c>
      <c r="Y286" s="23">
        <f t="shared" si="194"/>
        <v>174.14149641184684</v>
      </c>
      <c r="Z286" s="23">
        <f t="shared" si="194"/>
        <v>176.00399935048867</v>
      </c>
      <c r="AA286" s="23">
        <f t="shared" si="194"/>
        <v>178.88627627931629</v>
      </c>
      <c r="AB286" s="23">
        <f t="shared" si="194"/>
        <v>182.43084251287149</v>
      </c>
      <c r="AC286" s="23">
        <f t="shared" si="194"/>
        <v>186.00869393805903</v>
      </c>
      <c r="AD286" s="23">
        <f t="shared" si="194"/>
        <v>188.6904681350554</v>
      </c>
      <c r="AE286" s="23">
        <f t="shared" si="194"/>
        <v>192.12404250738996</v>
      </c>
    </row>
    <row r="287" spans="1:31" x14ac:dyDescent="0.45">
      <c r="A287" s="4" t="s">
        <v>182</v>
      </c>
      <c r="B287" s="23">
        <f t="shared" si="165"/>
        <v>1638.8631871664707</v>
      </c>
      <c r="C287" s="23">
        <f t="shared" ref="C287:AE287" si="195">B287 + C$93 * C234</f>
        <v>1638.8631871664707</v>
      </c>
      <c r="D287" s="23">
        <f t="shared" si="195"/>
        <v>1638.8631871664707</v>
      </c>
      <c r="E287" s="23">
        <f t="shared" si="195"/>
        <v>1638.8631871664707</v>
      </c>
      <c r="F287" s="23">
        <f t="shared" si="195"/>
        <v>1638.8631871664707</v>
      </c>
      <c r="G287" s="23">
        <f t="shared" si="195"/>
        <v>1872.1155880641211</v>
      </c>
      <c r="H287" s="23">
        <f t="shared" si="195"/>
        <v>2072.3504709218828</v>
      </c>
      <c r="I287" s="23">
        <f t="shared" si="195"/>
        <v>2169.7091191040317</v>
      </c>
      <c r="J287" s="23">
        <f t="shared" si="195"/>
        <v>2228.944135006534</v>
      </c>
      <c r="K287" s="23">
        <f t="shared" si="195"/>
        <v>2296.463926706384</v>
      </c>
      <c r="L287" s="23">
        <f t="shared" si="195"/>
        <v>2348.6498076515049</v>
      </c>
      <c r="M287" s="23">
        <f t="shared" si="195"/>
        <v>2389.8759935712119</v>
      </c>
      <c r="N287" s="23">
        <f t="shared" si="195"/>
        <v>2436.1986431909677</v>
      </c>
      <c r="O287" s="23">
        <f t="shared" si="195"/>
        <v>2506.5246195693508</v>
      </c>
      <c r="P287" s="23">
        <f t="shared" si="195"/>
        <v>2563.2504421126432</v>
      </c>
      <c r="Q287" s="23">
        <f t="shared" si="195"/>
        <v>2611.0333992400629</v>
      </c>
      <c r="R287" s="23">
        <f t="shared" si="195"/>
        <v>2694.45756619343</v>
      </c>
      <c r="S287" s="23">
        <f t="shared" si="195"/>
        <v>2775.3251063336229</v>
      </c>
      <c r="T287" s="23">
        <f t="shared" si="195"/>
        <v>2872.7912219726227</v>
      </c>
      <c r="U287" s="23">
        <f t="shared" si="195"/>
        <v>2956.0896080022285</v>
      </c>
      <c r="V287" s="23">
        <f t="shared" si="195"/>
        <v>3000.7267843121458</v>
      </c>
      <c r="W287" s="23">
        <f t="shared" si="195"/>
        <v>3067.2177192120034</v>
      </c>
      <c r="X287" s="23">
        <f t="shared" si="195"/>
        <v>3102.8110523255618</v>
      </c>
      <c r="Y287" s="23">
        <f t="shared" si="195"/>
        <v>3142.6922197239414</v>
      </c>
      <c r="Z287" s="23">
        <f t="shared" si="195"/>
        <v>3175.0719717237275</v>
      </c>
      <c r="AA287" s="23">
        <f t="shared" si="195"/>
        <v>3225.1412854391619</v>
      </c>
      <c r="AB287" s="23">
        <f t="shared" si="195"/>
        <v>3286.6408340478961</v>
      </c>
      <c r="AC287" s="23">
        <f t="shared" si="195"/>
        <v>3348.6252983125401</v>
      </c>
      <c r="AD287" s="23">
        <f t="shared" si="195"/>
        <v>3395.0157238263655</v>
      </c>
      <c r="AE287" s="23">
        <f t="shared" si="195"/>
        <v>3454.3440779887928</v>
      </c>
    </row>
    <row r="288" spans="1:31" x14ac:dyDescent="0.45">
      <c r="A288" s="4" t="s">
        <v>185</v>
      </c>
      <c r="B288" s="23">
        <f t="shared" si="165"/>
        <v>134.04275237788246</v>
      </c>
      <c r="C288" s="23">
        <f t="shared" ref="C288:AE288" si="196">B288 + C$93 * C235</f>
        <v>134.04275237788246</v>
      </c>
      <c r="D288" s="23">
        <f t="shared" si="196"/>
        <v>134.04275237788246</v>
      </c>
      <c r="E288" s="23">
        <f t="shared" si="196"/>
        <v>134.04275237788246</v>
      </c>
      <c r="F288" s="23">
        <f t="shared" si="196"/>
        <v>134.04275237788246</v>
      </c>
      <c r="G288" s="23">
        <f t="shared" si="196"/>
        <v>158.48546912528954</v>
      </c>
      <c r="H288" s="23">
        <f t="shared" si="196"/>
        <v>181.11915325520067</v>
      </c>
      <c r="I288" s="23">
        <f t="shared" si="196"/>
        <v>192.90758844122644</v>
      </c>
      <c r="J288" s="23">
        <f t="shared" si="196"/>
        <v>200.3392342045114</v>
      </c>
      <c r="K288" s="23">
        <f t="shared" si="196"/>
        <v>209.00037326393812</v>
      </c>
      <c r="L288" s="23">
        <f t="shared" si="196"/>
        <v>215.86783719140277</v>
      </c>
      <c r="M288" s="23">
        <f t="shared" si="196"/>
        <v>221.40307542988143</v>
      </c>
      <c r="N288" s="23">
        <f t="shared" si="196"/>
        <v>227.72328150232806</v>
      </c>
      <c r="O288" s="23">
        <f t="shared" si="196"/>
        <v>237.49451937725621</v>
      </c>
      <c r="P288" s="23">
        <f t="shared" si="196"/>
        <v>245.59797999867931</v>
      </c>
      <c r="Q288" s="23">
        <f t="shared" si="196"/>
        <v>252.58114632430733</v>
      </c>
      <c r="R288" s="23">
        <f t="shared" si="196"/>
        <v>265.01235434803419</v>
      </c>
      <c r="S288" s="23">
        <f t="shared" si="196"/>
        <v>277.48073704644298</v>
      </c>
      <c r="T288" s="23">
        <f t="shared" si="196"/>
        <v>293.02320360735217</v>
      </c>
      <c r="U288" s="23">
        <f t="shared" si="196"/>
        <v>306.86587807304977</v>
      </c>
      <c r="V288" s="23">
        <f t="shared" si="196"/>
        <v>314.55653050143269</v>
      </c>
      <c r="W288" s="23">
        <f t="shared" si="196"/>
        <v>326.24167886727531</v>
      </c>
      <c r="X288" s="23">
        <f t="shared" si="196"/>
        <v>332.68573413150727</v>
      </c>
      <c r="Y288" s="23">
        <f t="shared" si="196"/>
        <v>340.02422266854995</v>
      </c>
      <c r="Z288" s="23">
        <f t="shared" si="196"/>
        <v>346.09259101400727</v>
      </c>
      <c r="AA288" s="23">
        <f t="shared" si="196"/>
        <v>355.61833837062017</v>
      </c>
      <c r="AB288" s="23">
        <f t="shared" si="196"/>
        <v>367.59552833694318</v>
      </c>
      <c r="AC288" s="23">
        <f t="shared" si="196"/>
        <v>380.02287585845249</v>
      </c>
      <c r="AD288" s="23">
        <f t="shared" si="196"/>
        <v>389.6043002872438</v>
      </c>
      <c r="AE288" s="23">
        <f t="shared" si="196"/>
        <v>402.13824744846562</v>
      </c>
    </row>
    <row r="289" spans="1:31" x14ac:dyDescent="0.45">
      <c r="A289" s="4" t="s">
        <v>188</v>
      </c>
      <c r="B289" s="23">
        <f t="shared" si="165"/>
        <v>0.8931204291497975</v>
      </c>
      <c r="C289" s="23">
        <f t="shared" ref="C289:AE289" si="197">B289 + C$93 * C236</f>
        <v>0.8931204291497975</v>
      </c>
      <c r="D289" s="23">
        <f t="shared" si="197"/>
        <v>0.8931204291497975</v>
      </c>
      <c r="E289" s="23">
        <f t="shared" si="197"/>
        <v>0.8931204291497975</v>
      </c>
      <c r="F289" s="23">
        <f t="shared" si="197"/>
        <v>0.8931204291497975</v>
      </c>
      <c r="G289" s="23">
        <f t="shared" si="197"/>
        <v>1.0651749494136238</v>
      </c>
      <c r="H289" s="23">
        <f t="shared" si="197"/>
        <v>1.2275549056398352</v>
      </c>
      <c r="I289" s="23">
        <f t="shared" si="197"/>
        <v>1.3136708333399456</v>
      </c>
      <c r="J289" s="23">
        <f t="shared" si="197"/>
        <v>1.3684958939908303</v>
      </c>
      <c r="K289" s="23">
        <f t="shared" si="197"/>
        <v>1.4327951327919852</v>
      </c>
      <c r="L289" s="23">
        <f t="shared" si="197"/>
        <v>1.4841545364273243</v>
      </c>
      <c r="M289" s="23">
        <f t="shared" si="197"/>
        <v>1.5257947919580346</v>
      </c>
      <c r="N289" s="23">
        <f t="shared" si="197"/>
        <v>1.5735674817047662</v>
      </c>
      <c r="O289" s="23">
        <f t="shared" si="197"/>
        <v>1.6478293110723043</v>
      </c>
      <c r="P289" s="23">
        <f t="shared" si="197"/>
        <v>1.7099351636579219</v>
      </c>
      <c r="Q289" s="23">
        <f t="shared" si="197"/>
        <v>1.7638320356702888</v>
      </c>
      <c r="R289" s="23">
        <f t="shared" si="197"/>
        <v>1.8603634476156126</v>
      </c>
      <c r="S289" s="23">
        <f t="shared" si="197"/>
        <v>1.9582316598218421</v>
      </c>
      <c r="T289" s="23">
        <f t="shared" si="197"/>
        <v>2.0815627213361316</v>
      </c>
      <c r="U289" s="23">
        <f t="shared" si="197"/>
        <v>2.192906639768903</v>
      </c>
      <c r="V289" s="23">
        <f t="shared" si="197"/>
        <v>2.2555272350433464</v>
      </c>
      <c r="W289" s="23">
        <f t="shared" si="197"/>
        <v>2.3513318437623676</v>
      </c>
      <c r="X289" s="23">
        <f t="shared" si="197"/>
        <v>2.404721480590196</v>
      </c>
      <c r="Y289" s="23">
        <f t="shared" si="197"/>
        <v>2.46587835879436</v>
      </c>
      <c r="Z289" s="23">
        <f t="shared" si="197"/>
        <v>2.5167891304913153</v>
      </c>
      <c r="AA289" s="23">
        <f t="shared" si="197"/>
        <v>2.5971504551545279</v>
      </c>
      <c r="AB289" s="23">
        <f t="shared" si="197"/>
        <v>2.6990752122292636</v>
      </c>
      <c r="AC289" s="23">
        <f t="shared" si="197"/>
        <v>2.8059952689295415</v>
      </c>
      <c r="AD289" s="23">
        <f t="shared" si="197"/>
        <v>2.8893773974501968</v>
      </c>
      <c r="AE289" s="23">
        <f t="shared" si="197"/>
        <v>2.99942853076098</v>
      </c>
    </row>
    <row r="290" spans="1:31" x14ac:dyDescent="0.45">
      <c r="A290" s="4" t="s">
        <v>191</v>
      </c>
      <c r="B290" s="23">
        <f t="shared" si="165"/>
        <v>181.02507719557281</v>
      </c>
      <c r="C290" s="23">
        <f t="shared" ref="C290:AE290" si="198">B290 + C$93 * C237</f>
        <v>181.02507719557281</v>
      </c>
      <c r="D290" s="23">
        <f t="shared" si="198"/>
        <v>181.02507719557281</v>
      </c>
      <c r="E290" s="23">
        <f t="shared" si="198"/>
        <v>181.02507719557281</v>
      </c>
      <c r="F290" s="23">
        <f t="shared" si="198"/>
        <v>181.02507719557281</v>
      </c>
      <c r="G290" s="23">
        <f t="shared" si="198"/>
        <v>214.99356776311879</v>
      </c>
      <c r="H290" s="23">
        <f t="shared" si="198"/>
        <v>246.75799045519253</v>
      </c>
      <c r="I290" s="23">
        <f t="shared" si="198"/>
        <v>263.45626729601179</v>
      </c>
      <c r="J290" s="23">
        <f t="shared" si="198"/>
        <v>274.03611940042788</v>
      </c>
      <c r="K290" s="23">
        <f t="shared" si="198"/>
        <v>286.40594034645346</v>
      </c>
      <c r="L290" s="23">
        <f t="shared" si="198"/>
        <v>296.25077920875594</v>
      </c>
      <c r="M290" s="23">
        <f t="shared" si="198"/>
        <v>304.20952621452983</v>
      </c>
      <c r="N290" s="23">
        <f t="shared" si="198"/>
        <v>313.31891886639465</v>
      </c>
      <c r="O290" s="23">
        <f t="shared" si="198"/>
        <v>327.44125044111678</v>
      </c>
      <c r="P290" s="23">
        <f t="shared" si="198"/>
        <v>339.20298518518445</v>
      </c>
      <c r="Q290" s="23">
        <f t="shared" si="198"/>
        <v>349.37465021227604</v>
      </c>
      <c r="R290" s="23">
        <f t="shared" si="198"/>
        <v>367.5375409198067</v>
      </c>
      <c r="S290" s="23">
        <f t="shared" si="198"/>
        <v>385.85373458579215</v>
      </c>
      <c r="T290" s="23">
        <f t="shared" si="198"/>
        <v>408.81072133863228</v>
      </c>
      <c r="U290" s="23">
        <f t="shared" si="198"/>
        <v>429.39647470703255</v>
      </c>
      <c r="V290" s="23">
        <f t="shared" si="198"/>
        <v>440.90338812997777</v>
      </c>
      <c r="W290" s="23">
        <f t="shared" si="198"/>
        <v>458.44707065329959</v>
      </c>
      <c r="X290" s="23">
        <f t="shared" si="198"/>
        <v>468.17237587891702</v>
      </c>
      <c r="Y290" s="23">
        <f t="shared" si="198"/>
        <v>479.2796767282187</v>
      </c>
      <c r="Z290" s="23">
        <f t="shared" si="198"/>
        <v>488.49492627667246</v>
      </c>
      <c r="AA290" s="23">
        <f t="shared" si="198"/>
        <v>503.00012470489628</v>
      </c>
      <c r="AB290" s="23">
        <f t="shared" si="198"/>
        <v>521.31658172150924</v>
      </c>
      <c r="AC290" s="23">
        <f t="shared" si="198"/>
        <v>540.42414232300564</v>
      </c>
      <c r="AD290" s="23">
        <f t="shared" si="198"/>
        <v>555.23881530086658</v>
      </c>
      <c r="AE290" s="23">
        <f t="shared" si="198"/>
        <v>574.70316778795507</v>
      </c>
    </row>
    <row r="291" spans="1:31" x14ac:dyDescent="0.45">
      <c r="A291" s="4" t="s">
        <v>194</v>
      </c>
      <c r="B291" s="23">
        <f t="shared" si="165"/>
        <v>16.475020638949605</v>
      </c>
      <c r="C291" s="23">
        <f t="shared" ref="C291:AE291" si="199">B291 + C$93 * C238</f>
        <v>16.475020638949605</v>
      </c>
      <c r="D291" s="23">
        <f t="shared" si="199"/>
        <v>16.475020638949605</v>
      </c>
      <c r="E291" s="23">
        <f t="shared" si="199"/>
        <v>16.475020638949605</v>
      </c>
      <c r="F291" s="23">
        <f t="shared" si="199"/>
        <v>16.475020638949605</v>
      </c>
      <c r="G291" s="23">
        <f t="shared" si="199"/>
        <v>19.585830676760683</v>
      </c>
      <c r="H291" s="23">
        <f t="shared" si="199"/>
        <v>22.501109526254652</v>
      </c>
      <c r="I291" s="23">
        <f t="shared" si="199"/>
        <v>24.036811890908201</v>
      </c>
      <c r="J291" s="23">
        <f t="shared" si="199"/>
        <v>25.010910347170508</v>
      </c>
      <c r="K291" s="23">
        <f t="shared" si="199"/>
        <v>26.150634686189477</v>
      </c>
      <c r="L291" s="23">
        <f t="shared" si="199"/>
        <v>27.058477157876915</v>
      </c>
      <c r="M291" s="23">
        <f t="shared" si="199"/>
        <v>27.792887920537169</v>
      </c>
      <c r="N291" s="23">
        <f t="shared" si="199"/>
        <v>28.633936511976859</v>
      </c>
      <c r="O291" s="23">
        <f t="shared" si="199"/>
        <v>29.938632770396055</v>
      </c>
      <c r="P291" s="23">
        <f t="shared" si="199"/>
        <v>31.026290759272577</v>
      </c>
      <c r="Q291" s="23">
        <f t="shared" si="199"/>
        <v>31.967665990550366</v>
      </c>
      <c r="R291" s="23">
        <f t="shared" si="199"/>
        <v>33.649794275875877</v>
      </c>
      <c r="S291" s="23">
        <f t="shared" si="199"/>
        <v>35.348218220328192</v>
      </c>
      <c r="T291" s="23">
        <f t="shared" si="199"/>
        <v>37.479633027312808</v>
      </c>
      <c r="U291" s="23">
        <f t="shared" si="199"/>
        <v>39.393876478958937</v>
      </c>
      <c r="V291" s="23">
        <f t="shared" si="199"/>
        <v>40.465394945315161</v>
      </c>
      <c r="W291" s="23">
        <f t="shared" si="199"/>
        <v>42.100353215113699</v>
      </c>
      <c r="X291" s="23">
        <f t="shared" si="199"/>
        <v>43.007781901369455</v>
      </c>
      <c r="Y291" s="23">
        <f t="shared" si="199"/>
        <v>44.044857829072825</v>
      </c>
      <c r="Z291" s="23">
        <f t="shared" si="199"/>
        <v>44.905937276858253</v>
      </c>
      <c r="AA291" s="23">
        <f t="shared" si="199"/>
        <v>46.262180797202049</v>
      </c>
      <c r="AB291" s="23">
        <f t="shared" si="199"/>
        <v>47.976497177016256</v>
      </c>
      <c r="AC291" s="23">
        <f t="shared" si="199"/>
        <v>49.767116967024066</v>
      </c>
      <c r="AD291" s="23">
        <f t="shared" si="199"/>
        <v>51.157270979242739</v>
      </c>
      <c r="AE291" s="23">
        <f t="shared" si="199"/>
        <v>52.985611225336989</v>
      </c>
    </row>
    <row r="292" spans="1:31" x14ac:dyDescent="0.45">
      <c r="A292" s="4" t="s">
        <v>197</v>
      </c>
      <c r="B292" s="23">
        <f t="shared" si="165"/>
        <v>118.74640669270538</v>
      </c>
      <c r="C292" s="23">
        <f t="shared" ref="C292:AE292" si="200">B292 + C$93 * C239</f>
        <v>118.74640669270538</v>
      </c>
      <c r="D292" s="23">
        <f t="shared" si="200"/>
        <v>118.74640669270538</v>
      </c>
      <c r="E292" s="23">
        <f t="shared" si="200"/>
        <v>118.74640669270538</v>
      </c>
      <c r="F292" s="23">
        <f t="shared" si="200"/>
        <v>118.74640669270538</v>
      </c>
      <c r="G292" s="23">
        <f t="shared" si="200"/>
        <v>139.04164828275572</v>
      </c>
      <c r="H292" s="23">
        <f t="shared" si="200"/>
        <v>157.43784032547109</v>
      </c>
      <c r="I292" s="23">
        <f t="shared" si="200"/>
        <v>166.83041987305768</v>
      </c>
      <c r="J292" s="23">
        <f t="shared" si="200"/>
        <v>172.68935530809867</v>
      </c>
      <c r="K292" s="23">
        <f t="shared" si="200"/>
        <v>179.47195139938054</v>
      </c>
      <c r="L292" s="23">
        <f t="shared" si="200"/>
        <v>184.80823632377863</v>
      </c>
      <c r="M292" s="23">
        <f t="shared" si="200"/>
        <v>189.08287186648474</v>
      </c>
      <c r="N292" s="23">
        <f t="shared" si="200"/>
        <v>193.93949307719362</v>
      </c>
      <c r="O292" s="23">
        <f t="shared" si="200"/>
        <v>201.40561298303476</v>
      </c>
      <c r="P292" s="23">
        <f t="shared" si="200"/>
        <v>207.54388899307253</v>
      </c>
      <c r="Q292" s="23">
        <f t="shared" si="200"/>
        <v>212.79564218834358</v>
      </c>
      <c r="R292" s="23">
        <f t="shared" si="200"/>
        <v>222.08694142600473</v>
      </c>
      <c r="S292" s="23">
        <f t="shared" si="200"/>
        <v>231.30491932036219</v>
      </c>
      <c r="T292" s="23">
        <f t="shared" si="200"/>
        <v>242.67105597793486</v>
      </c>
      <c r="U292" s="23">
        <f t="shared" si="200"/>
        <v>252.65861573468916</v>
      </c>
      <c r="V292" s="23">
        <f t="shared" si="200"/>
        <v>258.14143960593924</v>
      </c>
      <c r="W292" s="23">
        <f t="shared" si="200"/>
        <v>266.41669079844269</v>
      </c>
      <c r="X292" s="23">
        <f t="shared" si="200"/>
        <v>270.93462724371227</v>
      </c>
      <c r="Y292" s="23">
        <f t="shared" si="200"/>
        <v>276.05117278096543</v>
      </c>
      <c r="Z292" s="23">
        <f t="shared" si="200"/>
        <v>280.25559416814497</v>
      </c>
      <c r="AA292" s="23">
        <f t="shared" si="200"/>
        <v>286.82119599092067</v>
      </c>
      <c r="AB292" s="23">
        <f t="shared" si="200"/>
        <v>295.00969912173684</v>
      </c>
      <c r="AC292" s="23">
        <f t="shared" si="200"/>
        <v>303.42016228555377</v>
      </c>
      <c r="AD292" s="23">
        <f t="shared" si="200"/>
        <v>309.83697001480556</v>
      </c>
      <c r="AE292" s="23">
        <f t="shared" si="200"/>
        <v>318.16369909550764</v>
      </c>
    </row>
    <row r="293" spans="1:31" x14ac:dyDescent="0.45">
      <c r="A293" s="4" t="s">
        <v>200</v>
      </c>
      <c r="B293" s="23">
        <f t="shared" si="165"/>
        <v>300.80826987315805</v>
      </c>
      <c r="C293" s="23">
        <f t="shared" ref="C293:AE293" si="201">B293 + C$93 * C240</f>
        <v>300.80826987315805</v>
      </c>
      <c r="D293" s="23">
        <f t="shared" si="201"/>
        <v>300.80826987315805</v>
      </c>
      <c r="E293" s="23">
        <f t="shared" si="201"/>
        <v>300.80826987315805</v>
      </c>
      <c r="F293" s="23">
        <f t="shared" si="201"/>
        <v>300.80826987315805</v>
      </c>
      <c r="G293" s="23">
        <f t="shared" si="201"/>
        <v>354.19211670641204</v>
      </c>
      <c r="H293" s="23">
        <f t="shared" si="201"/>
        <v>403.17790342960876</v>
      </c>
      <c r="I293" s="23">
        <f t="shared" si="201"/>
        <v>428.47502387046131</v>
      </c>
      <c r="J293" s="23">
        <f t="shared" si="201"/>
        <v>444.35025027060925</v>
      </c>
      <c r="K293" s="23">
        <f t="shared" si="201"/>
        <v>462.79829950124991</v>
      </c>
      <c r="L293" s="23">
        <f t="shared" si="201"/>
        <v>477.37665425466042</v>
      </c>
      <c r="M293" s="23">
        <f t="shared" si="201"/>
        <v>489.0955016028222</v>
      </c>
      <c r="N293" s="23">
        <f t="shared" si="201"/>
        <v>502.44731643525034</v>
      </c>
      <c r="O293" s="23">
        <f t="shared" si="201"/>
        <v>523.03882603331772</v>
      </c>
      <c r="P293" s="23">
        <f t="shared" si="201"/>
        <v>540.05121740791969</v>
      </c>
      <c r="Q293" s="23">
        <f t="shared" si="201"/>
        <v>554.6656310085134</v>
      </c>
      <c r="R293" s="23">
        <f t="shared" si="201"/>
        <v>580.61126287436252</v>
      </c>
      <c r="S293" s="23">
        <f t="shared" si="201"/>
        <v>606.51026913096143</v>
      </c>
      <c r="T293" s="23">
        <f t="shared" si="201"/>
        <v>638.64028333064584</v>
      </c>
      <c r="U293" s="23">
        <f t="shared" si="201"/>
        <v>667.0867980858219</v>
      </c>
      <c r="V293" s="23">
        <f t="shared" si="201"/>
        <v>682.80744514203423</v>
      </c>
      <c r="W293" s="23">
        <f t="shared" si="201"/>
        <v>706.62267443505243</v>
      </c>
      <c r="X293" s="23">
        <f t="shared" si="201"/>
        <v>719.69750440780933</v>
      </c>
      <c r="Y293" s="23">
        <f t="shared" si="201"/>
        <v>734.55024503887046</v>
      </c>
      <c r="Z293" s="23">
        <f t="shared" si="201"/>
        <v>746.79776216612538</v>
      </c>
      <c r="AA293" s="23">
        <f t="shared" si="201"/>
        <v>765.97839121912887</v>
      </c>
      <c r="AB293" s="23">
        <f t="shared" si="201"/>
        <v>790.00745818944199</v>
      </c>
      <c r="AC293" s="23">
        <f t="shared" si="201"/>
        <v>814.82615543850625</v>
      </c>
      <c r="AD293" s="23">
        <f t="shared" si="201"/>
        <v>833.87105625336335</v>
      </c>
      <c r="AE293" s="23">
        <f t="shared" si="201"/>
        <v>858.69397795636337</v>
      </c>
    </row>
    <row r="294" spans="1:31" x14ac:dyDescent="0.45">
      <c r="A294" s="4" t="s">
        <v>203</v>
      </c>
      <c r="B294" s="23">
        <f t="shared" si="165"/>
        <v>45.820953827776307</v>
      </c>
      <c r="C294" s="23">
        <f t="shared" ref="C294:AE294" si="202">B294 + C$93 * C241</f>
        <v>45.820953827776307</v>
      </c>
      <c r="D294" s="23">
        <f t="shared" si="202"/>
        <v>45.820953827776307</v>
      </c>
      <c r="E294" s="23">
        <f t="shared" si="202"/>
        <v>45.820953827776307</v>
      </c>
      <c r="F294" s="23">
        <f t="shared" si="202"/>
        <v>45.820953827776307</v>
      </c>
      <c r="G294" s="23">
        <f t="shared" si="202"/>
        <v>52.830860355752279</v>
      </c>
      <c r="H294" s="23">
        <f t="shared" si="202"/>
        <v>58.972846814606328</v>
      </c>
      <c r="I294" s="23">
        <f t="shared" si="202"/>
        <v>62.013666653279522</v>
      </c>
      <c r="J294" s="23">
        <f t="shared" si="202"/>
        <v>63.880583763901804</v>
      </c>
      <c r="K294" s="23">
        <f t="shared" si="202"/>
        <v>66.020493422506163</v>
      </c>
      <c r="L294" s="23">
        <f t="shared" si="202"/>
        <v>67.68498214811784</v>
      </c>
      <c r="M294" s="23">
        <f t="shared" si="202"/>
        <v>69.006427575397794</v>
      </c>
      <c r="N294" s="23">
        <f t="shared" si="202"/>
        <v>70.497070443695861</v>
      </c>
      <c r="O294" s="23">
        <f t="shared" si="202"/>
        <v>72.770148638922024</v>
      </c>
      <c r="P294" s="23">
        <f t="shared" si="202"/>
        <v>74.615987569677515</v>
      </c>
      <c r="Q294" s="23">
        <f t="shared" si="202"/>
        <v>76.179313910809896</v>
      </c>
      <c r="R294" s="23">
        <f t="shared" si="202"/>
        <v>78.921314679713603</v>
      </c>
      <c r="S294" s="23">
        <f t="shared" si="202"/>
        <v>81.60074177145566</v>
      </c>
      <c r="T294" s="23">
        <f t="shared" si="202"/>
        <v>84.855549803785948</v>
      </c>
      <c r="U294" s="23">
        <f t="shared" si="202"/>
        <v>87.663761550648928</v>
      </c>
      <c r="V294" s="23">
        <f t="shared" si="202"/>
        <v>89.180943240928841</v>
      </c>
      <c r="W294" s="23">
        <f t="shared" si="202"/>
        <v>91.450896617120023</v>
      </c>
      <c r="X294" s="23">
        <f t="shared" si="202"/>
        <v>92.674046057434325</v>
      </c>
      <c r="Y294" s="23">
        <f t="shared" si="202"/>
        <v>94.049402010660685</v>
      </c>
      <c r="Z294" s="23">
        <f t="shared" si="202"/>
        <v>95.170505215644368</v>
      </c>
      <c r="AA294" s="23">
        <f t="shared" si="202"/>
        <v>96.909697132949802</v>
      </c>
      <c r="AB294" s="23">
        <f t="shared" si="202"/>
        <v>99.056647844102727</v>
      </c>
      <c r="AC294" s="23">
        <f t="shared" si="202"/>
        <v>101.23391453029639</v>
      </c>
      <c r="AD294" s="23">
        <f t="shared" si="202"/>
        <v>102.87362562865245</v>
      </c>
      <c r="AE294" s="23">
        <f t="shared" si="202"/>
        <v>104.98049348870397</v>
      </c>
    </row>
    <row r="295" spans="1:31" x14ac:dyDescent="0.45">
      <c r="A295" s="4" t="s">
        <v>206</v>
      </c>
      <c r="B295" s="23">
        <f t="shared" si="165"/>
        <v>90.137527921295487</v>
      </c>
      <c r="C295" s="23">
        <f t="shared" ref="C295:AE295" si="203">B295 + C$93 * C242</f>
        <v>90.137527921295487</v>
      </c>
      <c r="D295" s="23">
        <f t="shared" si="203"/>
        <v>90.137527921295487</v>
      </c>
      <c r="E295" s="23">
        <f t="shared" si="203"/>
        <v>90.137527921295487</v>
      </c>
      <c r="F295" s="23">
        <f t="shared" si="203"/>
        <v>90.137527921295487</v>
      </c>
      <c r="G295" s="23">
        <f t="shared" si="203"/>
        <v>105.98496323094112</v>
      </c>
      <c r="H295" s="23">
        <f t="shared" si="203"/>
        <v>120.4819704295389</v>
      </c>
      <c r="I295" s="23">
        <f t="shared" si="203"/>
        <v>127.94696127106832</v>
      </c>
      <c r="J295" s="23">
        <f t="shared" si="203"/>
        <v>132.62445923908632</v>
      </c>
      <c r="K295" s="23">
        <f t="shared" si="203"/>
        <v>138.05474787489032</v>
      </c>
      <c r="L295" s="23">
        <f t="shared" si="203"/>
        <v>142.34114549671187</v>
      </c>
      <c r="M295" s="23">
        <f t="shared" si="203"/>
        <v>145.78370404393485</v>
      </c>
      <c r="N295" s="23">
        <f t="shared" si="203"/>
        <v>149.70314792286717</v>
      </c>
      <c r="O295" s="23">
        <f t="shared" si="203"/>
        <v>155.74287055486442</v>
      </c>
      <c r="P295" s="23">
        <f t="shared" si="203"/>
        <v>160.7265393066593</v>
      </c>
      <c r="Q295" s="23">
        <f t="shared" si="203"/>
        <v>165.00328631081365</v>
      </c>
      <c r="R295" s="23">
        <f t="shared" si="203"/>
        <v>172.58919689718007</v>
      </c>
      <c r="S295" s="23">
        <f t="shared" si="203"/>
        <v>180.14954380956308</v>
      </c>
      <c r="T295" s="23">
        <f t="shared" si="203"/>
        <v>189.51406322429426</v>
      </c>
      <c r="U295" s="23">
        <f t="shared" si="203"/>
        <v>197.78886638050619</v>
      </c>
      <c r="V295" s="23">
        <f t="shared" si="203"/>
        <v>202.35394116730347</v>
      </c>
      <c r="W295" s="23">
        <f t="shared" si="203"/>
        <v>209.26292451690011</v>
      </c>
      <c r="X295" s="23">
        <f t="shared" si="203"/>
        <v>213.05053001501989</v>
      </c>
      <c r="Y295" s="23">
        <f t="shared" si="203"/>
        <v>217.34972496701195</v>
      </c>
      <c r="Z295" s="23">
        <f t="shared" si="203"/>
        <v>220.89160226382083</v>
      </c>
      <c r="AA295" s="23">
        <f t="shared" si="203"/>
        <v>226.43431226710206</v>
      </c>
      <c r="AB295" s="23">
        <f t="shared" si="203"/>
        <v>233.36996212529627</v>
      </c>
      <c r="AC295" s="23">
        <f t="shared" si="203"/>
        <v>240.52303907289343</v>
      </c>
      <c r="AD295" s="23">
        <f t="shared" si="203"/>
        <v>246.00373349099686</v>
      </c>
      <c r="AE295" s="23">
        <f t="shared" si="203"/>
        <v>253.13890513739474</v>
      </c>
    </row>
    <row r="296" spans="1:31" x14ac:dyDescent="0.45">
      <c r="A296" s="4" t="s">
        <v>209</v>
      </c>
      <c r="B296" s="23">
        <f t="shared" si="165"/>
        <v>2.1053386064495405</v>
      </c>
      <c r="C296" s="23">
        <f t="shared" ref="C296:AE296" si="204">B296 + C$93 * C243</f>
        <v>2.1053386064495405</v>
      </c>
      <c r="D296" s="23">
        <f t="shared" si="204"/>
        <v>2.1053386064495405</v>
      </c>
      <c r="E296" s="23">
        <f t="shared" si="204"/>
        <v>2.1053386064495405</v>
      </c>
      <c r="F296" s="23">
        <f t="shared" si="204"/>
        <v>2.1053386064495405</v>
      </c>
      <c r="G296" s="23">
        <f t="shared" si="204"/>
        <v>2.5097754742423009</v>
      </c>
      <c r="H296" s="23">
        <f t="shared" si="204"/>
        <v>2.8910895249921746</v>
      </c>
      <c r="I296" s="23">
        <f t="shared" si="204"/>
        <v>3.0931203705417669</v>
      </c>
      <c r="J296" s="23">
        <f t="shared" si="204"/>
        <v>3.2216741500432113</v>
      </c>
      <c r="K296" s="23">
        <f t="shared" si="204"/>
        <v>3.3723918435257163</v>
      </c>
      <c r="L296" s="23">
        <f t="shared" si="204"/>
        <v>3.4927307465307016</v>
      </c>
      <c r="M296" s="23">
        <f t="shared" si="204"/>
        <v>3.5902658880878962</v>
      </c>
      <c r="N296" s="23">
        <f t="shared" si="204"/>
        <v>3.7021362043893156</v>
      </c>
      <c r="O296" s="23">
        <f t="shared" si="204"/>
        <v>3.875985082500375</v>
      </c>
      <c r="P296" s="23">
        <f t="shared" si="204"/>
        <v>4.0213099309086315</v>
      </c>
      <c r="Q296" s="23">
        <f t="shared" si="204"/>
        <v>4.1473776421561244</v>
      </c>
      <c r="R296" s="23">
        <f t="shared" si="204"/>
        <v>4.3730942976316918</v>
      </c>
      <c r="S296" s="23">
        <f t="shared" si="204"/>
        <v>4.6018011038365341</v>
      </c>
      <c r="T296" s="23">
        <f t="shared" si="204"/>
        <v>4.8898383426160557</v>
      </c>
      <c r="U296" s="23">
        <f t="shared" si="204"/>
        <v>5.1496837619847282</v>
      </c>
      <c r="V296" s="23">
        <f t="shared" si="204"/>
        <v>5.2957227497884833</v>
      </c>
      <c r="W296" s="23">
        <f t="shared" si="204"/>
        <v>5.5190640947680416</v>
      </c>
      <c r="X296" s="23">
        <f t="shared" si="204"/>
        <v>5.6434533932655038</v>
      </c>
      <c r="Y296" s="23">
        <f t="shared" si="204"/>
        <v>5.7858917733604063</v>
      </c>
      <c r="Z296" s="23">
        <f t="shared" si="204"/>
        <v>5.9044212332374881</v>
      </c>
      <c r="AA296" s="23">
        <f t="shared" si="204"/>
        <v>6.0914575710955008</v>
      </c>
      <c r="AB296" s="23">
        <f t="shared" si="204"/>
        <v>6.3285634871399816</v>
      </c>
      <c r="AC296" s="23">
        <f t="shared" si="204"/>
        <v>6.5771334647501121</v>
      </c>
      <c r="AD296" s="23">
        <f t="shared" si="204"/>
        <v>6.7708541511524469</v>
      </c>
      <c r="AE296" s="23">
        <f t="shared" si="204"/>
        <v>7.0264025520561093</v>
      </c>
    </row>
    <row r="297" spans="1:31" x14ac:dyDescent="0.45">
      <c r="A297" s="4" t="s">
        <v>212</v>
      </c>
      <c r="B297" s="23">
        <f t="shared" si="165"/>
        <v>40.664999999999992</v>
      </c>
      <c r="C297" s="23">
        <f t="shared" ref="C297:AE297" si="205">B297 + C$93 * C244</f>
        <v>40.664999999999992</v>
      </c>
      <c r="D297" s="23">
        <f t="shared" si="205"/>
        <v>40.664999999999992</v>
      </c>
      <c r="E297" s="23">
        <f t="shared" si="205"/>
        <v>40.664999999999992</v>
      </c>
      <c r="F297" s="23">
        <f t="shared" si="205"/>
        <v>40.664999999999992</v>
      </c>
      <c r="G297" s="23">
        <f t="shared" si="205"/>
        <v>48.439659191421534</v>
      </c>
      <c r="H297" s="23">
        <f t="shared" si="205"/>
        <v>55.757515773086006</v>
      </c>
      <c r="I297" s="23">
        <f t="shared" si="205"/>
        <v>59.628491640621434</v>
      </c>
      <c r="J297" s="23">
        <f t="shared" si="205"/>
        <v>62.089453412959045</v>
      </c>
      <c r="K297" s="23">
        <f t="shared" si="205"/>
        <v>64.973070841855531</v>
      </c>
      <c r="L297" s="23">
        <f t="shared" si="205"/>
        <v>67.273935559253275</v>
      </c>
      <c r="M297" s="23">
        <f t="shared" si="205"/>
        <v>69.137802022949742</v>
      </c>
      <c r="N297" s="23">
        <f t="shared" si="205"/>
        <v>71.274683256290132</v>
      </c>
      <c r="O297" s="23">
        <f t="shared" si="205"/>
        <v>74.593795748310853</v>
      </c>
      <c r="P297" s="23">
        <f t="shared" si="205"/>
        <v>77.36620716309514</v>
      </c>
      <c r="Q297" s="23">
        <f t="shared" si="205"/>
        <v>79.769699745946127</v>
      </c>
      <c r="R297" s="23">
        <f t="shared" si="205"/>
        <v>84.070605981746425</v>
      </c>
      <c r="S297" s="23">
        <f t="shared" si="205"/>
        <v>88.424179461242531</v>
      </c>
      <c r="T297" s="23">
        <f t="shared" si="205"/>
        <v>93.901648433743134</v>
      </c>
      <c r="U297" s="23">
        <f t="shared" si="205"/>
        <v>98.83680162901878</v>
      </c>
      <c r="V297" s="23">
        <f t="shared" si="205"/>
        <v>101.60731503912872</v>
      </c>
      <c r="W297" s="23">
        <f t="shared" si="205"/>
        <v>105.84159743445619</v>
      </c>
      <c r="X297" s="23">
        <f t="shared" si="205"/>
        <v>108.19755363194092</v>
      </c>
      <c r="Y297" s="23">
        <f t="shared" si="205"/>
        <v>110.89387475267897</v>
      </c>
      <c r="Z297" s="23">
        <f t="shared" si="205"/>
        <v>113.13619139076086</v>
      </c>
      <c r="AA297" s="23">
        <f t="shared" si="205"/>
        <v>116.67264701451187</v>
      </c>
      <c r="AB297" s="23">
        <f t="shared" si="205"/>
        <v>121.15211208178907</v>
      </c>
      <c r="AC297" s="23">
        <f t="shared" si="205"/>
        <v>125.84326623712145</v>
      </c>
      <c r="AD297" s="23">
        <f t="shared" si="205"/>
        <v>129.49528253576531</v>
      </c>
      <c r="AE297" s="23">
        <f t="shared" si="205"/>
        <v>134.30875757692908</v>
      </c>
    </row>
    <row r="298" spans="1:31" x14ac:dyDescent="0.45">
      <c r="A298" s="4" t="s">
        <v>215</v>
      </c>
      <c r="B298" s="23">
        <f t="shared" si="165"/>
        <v>254.01150912876975</v>
      </c>
      <c r="C298" s="23">
        <f t="shared" ref="C298:AE298" si="206">B298 + C$93 * C245</f>
        <v>254.01150912876975</v>
      </c>
      <c r="D298" s="23">
        <f t="shared" si="206"/>
        <v>254.01150912876975</v>
      </c>
      <c r="E298" s="23">
        <f t="shared" si="206"/>
        <v>254.01150912876975</v>
      </c>
      <c r="F298" s="23">
        <f t="shared" si="206"/>
        <v>254.01150912876975</v>
      </c>
      <c r="G298" s="23">
        <f t="shared" si="206"/>
        <v>299.85198129744606</v>
      </c>
      <c r="H298" s="23">
        <f t="shared" si="206"/>
        <v>342.15139970834127</v>
      </c>
      <c r="I298" s="23">
        <f t="shared" si="206"/>
        <v>364.11005336084457</v>
      </c>
      <c r="J298" s="23">
        <f t="shared" si="206"/>
        <v>377.92875233303113</v>
      </c>
      <c r="K298" s="23">
        <f t="shared" si="206"/>
        <v>394.01549956525992</v>
      </c>
      <c r="L298" s="23">
        <f t="shared" si="206"/>
        <v>406.75408214693527</v>
      </c>
      <c r="M298" s="23">
        <f t="shared" si="206"/>
        <v>417.01080182689896</v>
      </c>
      <c r="N298" s="23">
        <f t="shared" si="206"/>
        <v>428.71219754971168</v>
      </c>
      <c r="O298" s="23">
        <f t="shared" si="206"/>
        <v>446.78556364518801</v>
      </c>
      <c r="P298" s="23">
        <f t="shared" si="206"/>
        <v>461.75203290170509</v>
      </c>
      <c r="Q298" s="23">
        <f t="shared" si="206"/>
        <v>474.63358674263213</v>
      </c>
      <c r="R298" s="23">
        <f t="shared" si="206"/>
        <v>497.54062968824451</v>
      </c>
      <c r="S298" s="23">
        <f t="shared" si="206"/>
        <v>520.47325388911906</v>
      </c>
      <c r="T298" s="23">
        <f t="shared" si="206"/>
        <v>549.00634081373744</v>
      </c>
      <c r="U298" s="23">
        <f t="shared" si="206"/>
        <v>574.35979259525038</v>
      </c>
      <c r="V298" s="23">
        <f t="shared" si="206"/>
        <v>588.4162738461614</v>
      </c>
      <c r="W298" s="23">
        <f t="shared" si="206"/>
        <v>609.74876393518332</v>
      </c>
      <c r="X298" s="23">
        <f t="shared" si="206"/>
        <v>621.49237116862867</v>
      </c>
      <c r="Y298" s="23">
        <f t="shared" si="206"/>
        <v>634.85292157486788</v>
      </c>
      <c r="Z298" s="23">
        <f t="shared" si="206"/>
        <v>645.88879796952835</v>
      </c>
      <c r="AA298" s="23">
        <f t="shared" si="206"/>
        <v>663.19629231520275</v>
      </c>
      <c r="AB298" s="23">
        <f t="shared" si="206"/>
        <v>684.92656270801069</v>
      </c>
      <c r="AC298" s="23">
        <f t="shared" si="206"/>
        <v>707.43291249319975</v>
      </c>
      <c r="AD298" s="23">
        <f t="shared" si="206"/>
        <v>724.75276445191605</v>
      </c>
      <c r="AE298" s="23">
        <f t="shared" si="206"/>
        <v>747.37699866982473</v>
      </c>
    </row>
    <row r="299" spans="1:31" x14ac:dyDescent="0.45">
      <c r="A299" s="4" t="s">
        <v>218</v>
      </c>
      <c r="B299" s="23">
        <f t="shared" si="165"/>
        <v>89.757670084553283</v>
      </c>
      <c r="C299" s="23">
        <f t="shared" ref="C299:AE299" si="207">B299 + C$93 * C246</f>
        <v>89.757670084553283</v>
      </c>
      <c r="D299" s="23">
        <f t="shared" si="207"/>
        <v>89.757670084553283</v>
      </c>
      <c r="E299" s="23">
        <f t="shared" si="207"/>
        <v>89.757670084553283</v>
      </c>
      <c r="F299" s="23">
        <f t="shared" si="207"/>
        <v>89.757670084553283</v>
      </c>
      <c r="G299" s="23">
        <f t="shared" si="207"/>
        <v>102.15391950606129</v>
      </c>
      <c r="H299" s="23">
        <f t="shared" si="207"/>
        <v>112.70904648100537</v>
      </c>
      <c r="I299" s="23">
        <f t="shared" si="207"/>
        <v>117.80488491966589</v>
      </c>
      <c r="J299" s="23">
        <f t="shared" si="207"/>
        <v>120.89446271664546</v>
      </c>
      <c r="K299" s="23">
        <f t="shared" si="207"/>
        <v>124.40863684778117</v>
      </c>
      <c r="L299" s="23">
        <f t="shared" si="207"/>
        <v>127.11812829728026</v>
      </c>
      <c r="M299" s="23">
        <f t="shared" si="207"/>
        <v>129.25456441546839</v>
      </c>
      <c r="N299" s="23">
        <f t="shared" si="207"/>
        <v>131.65154033071323</v>
      </c>
      <c r="O299" s="23">
        <f t="shared" si="207"/>
        <v>135.28449626554172</v>
      </c>
      <c r="P299" s="23">
        <f t="shared" si="207"/>
        <v>138.20746942795364</v>
      </c>
      <c r="Q299" s="23">
        <f t="shared" si="207"/>
        <v>140.66460513126142</v>
      </c>
      <c r="R299" s="23">
        <f t="shared" si="207"/>
        <v>144.94713153120824</v>
      </c>
      <c r="S299" s="23">
        <f t="shared" si="207"/>
        <v>149.08596968636678</v>
      </c>
      <c r="T299" s="23">
        <f t="shared" si="207"/>
        <v>154.05983281885196</v>
      </c>
      <c r="U299" s="23">
        <f t="shared" si="207"/>
        <v>158.29580970266579</v>
      </c>
      <c r="V299" s="23">
        <f t="shared" si="207"/>
        <v>160.55895109898489</v>
      </c>
      <c r="W299" s="23">
        <f t="shared" si="207"/>
        <v>163.92468588786474</v>
      </c>
      <c r="X299" s="23">
        <f t="shared" si="207"/>
        <v>165.7220965263798</v>
      </c>
      <c r="Y299" s="23">
        <f t="shared" si="207"/>
        <v>167.73346126387267</v>
      </c>
      <c r="Z299" s="23">
        <f t="shared" si="207"/>
        <v>169.36416123143354</v>
      </c>
      <c r="AA299" s="23">
        <f t="shared" si="207"/>
        <v>171.88280705883705</v>
      </c>
      <c r="AB299" s="23">
        <f t="shared" si="207"/>
        <v>174.97087137779295</v>
      </c>
      <c r="AC299" s="23">
        <f t="shared" si="207"/>
        <v>178.07641706542759</v>
      </c>
      <c r="AD299" s="23">
        <f t="shared" si="207"/>
        <v>180.39550286588999</v>
      </c>
      <c r="AE299" s="23">
        <f t="shared" si="207"/>
        <v>183.35643229080151</v>
      </c>
    </row>
    <row r="300" spans="1:31" x14ac:dyDescent="0.45">
      <c r="A300" s="4" t="s">
        <v>221</v>
      </c>
      <c r="B300" s="23">
        <f t="shared" si="165"/>
        <v>58.814539885836609</v>
      </c>
      <c r="C300" s="23">
        <f t="shared" ref="C300:AE300" si="208">B300 + C$93 * C247</f>
        <v>58.814539885836609</v>
      </c>
      <c r="D300" s="23">
        <f t="shared" si="208"/>
        <v>58.814539885836609</v>
      </c>
      <c r="E300" s="23">
        <f t="shared" si="208"/>
        <v>58.814539885836609</v>
      </c>
      <c r="F300" s="23">
        <f t="shared" si="208"/>
        <v>58.814539885836609</v>
      </c>
      <c r="G300" s="23">
        <f t="shared" si="208"/>
        <v>67.840815764411801</v>
      </c>
      <c r="H300" s="23">
        <f t="shared" si="208"/>
        <v>75.756848606546626</v>
      </c>
      <c r="I300" s="23">
        <f t="shared" si="208"/>
        <v>79.679219685933575</v>
      </c>
      <c r="J300" s="23">
        <f t="shared" si="208"/>
        <v>82.088376298918547</v>
      </c>
      <c r="K300" s="23">
        <f t="shared" si="208"/>
        <v>84.850531175739107</v>
      </c>
      <c r="L300" s="23">
        <f t="shared" si="208"/>
        <v>86.999660139677786</v>
      </c>
      <c r="M300" s="23">
        <f t="shared" si="208"/>
        <v>88.706259289867447</v>
      </c>
      <c r="N300" s="23">
        <f t="shared" si="208"/>
        <v>90.631725880766453</v>
      </c>
      <c r="O300" s="23">
        <f t="shared" si="208"/>
        <v>93.568476621102462</v>
      </c>
      <c r="P300" s="23">
        <f t="shared" si="208"/>
        <v>95.954001629391385</v>
      </c>
      <c r="Q300" s="23">
        <f t="shared" si="208"/>
        <v>97.974933753423429</v>
      </c>
      <c r="R300" s="23">
        <f t="shared" si="208"/>
        <v>101.52032846401156</v>
      </c>
      <c r="S300" s="23">
        <f t="shared" si="208"/>
        <v>104.98614087947975</v>
      </c>
      <c r="T300" s="23">
        <f t="shared" si="208"/>
        <v>109.19777927698178</v>
      </c>
      <c r="U300" s="23">
        <f t="shared" si="208"/>
        <v>112.83318701625738</v>
      </c>
      <c r="V300" s="23">
        <f t="shared" si="208"/>
        <v>114.7980480191782</v>
      </c>
      <c r="W300" s="23">
        <f t="shared" si="208"/>
        <v>117.73843087373885</v>
      </c>
      <c r="X300" s="23">
        <f t="shared" si="208"/>
        <v>119.32334260787574</v>
      </c>
      <c r="Y300" s="23">
        <f t="shared" si="208"/>
        <v>121.10578517910335</v>
      </c>
      <c r="Z300" s="23">
        <f t="shared" si="208"/>
        <v>122.55900138688567</v>
      </c>
      <c r="AA300" s="23">
        <f t="shared" si="208"/>
        <v>124.81376405096319</v>
      </c>
      <c r="AB300" s="23">
        <f t="shared" si="208"/>
        <v>127.59784538528606</v>
      </c>
      <c r="AC300" s="23">
        <f t="shared" si="208"/>
        <v>130.42209450733802</v>
      </c>
      <c r="AD300" s="23">
        <f t="shared" si="208"/>
        <v>132.54970546966649</v>
      </c>
      <c r="AE300" s="23">
        <f t="shared" si="208"/>
        <v>135.28411051834638</v>
      </c>
    </row>
    <row r="301" spans="1:31" x14ac:dyDescent="0.45">
      <c r="A301" s="4" t="s">
        <v>224</v>
      </c>
      <c r="B301" s="23">
        <f t="shared" si="165"/>
        <v>184.30560683955113</v>
      </c>
      <c r="C301" s="23">
        <f t="shared" ref="C301:AE301" si="209">B301 + C$93 * C248</f>
        <v>184.30560683955113</v>
      </c>
      <c r="D301" s="23">
        <f t="shared" si="209"/>
        <v>184.30560683955113</v>
      </c>
      <c r="E301" s="23">
        <f t="shared" si="209"/>
        <v>184.30560683955113</v>
      </c>
      <c r="F301" s="23">
        <f t="shared" si="209"/>
        <v>184.30560683955113</v>
      </c>
      <c r="G301" s="23">
        <f t="shared" si="209"/>
        <v>216.89920651763191</v>
      </c>
      <c r="H301" s="23">
        <f t="shared" si="209"/>
        <v>246.77284200694623</v>
      </c>
      <c r="I301" s="23">
        <f t="shared" si="209"/>
        <v>262.1833986750699</v>
      </c>
      <c r="J301" s="23">
        <f t="shared" si="209"/>
        <v>271.84872810902084</v>
      </c>
      <c r="K301" s="23">
        <f t="shared" si="209"/>
        <v>283.07636366160682</v>
      </c>
      <c r="L301" s="23">
        <f t="shared" si="209"/>
        <v>291.94510642680444</v>
      </c>
      <c r="M301" s="23">
        <f t="shared" si="209"/>
        <v>299.07186728084559</v>
      </c>
      <c r="N301" s="23">
        <f t="shared" si="209"/>
        <v>307.18950540213433</v>
      </c>
      <c r="O301" s="23">
        <f t="shared" si="209"/>
        <v>319.70486659731745</v>
      </c>
      <c r="P301" s="23">
        <f t="shared" si="209"/>
        <v>330.03996754575843</v>
      </c>
      <c r="Q301" s="23">
        <f t="shared" si="209"/>
        <v>338.91479873736051</v>
      </c>
      <c r="R301" s="23">
        <f t="shared" si="209"/>
        <v>354.66536018622503</v>
      </c>
      <c r="S301" s="23">
        <f t="shared" si="209"/>
        <v>370.37824722201816</v>
      </c>
      <c r="T301" s="23">
        <f t="shared" si="209"/>
        <v>389.8598678712541</v>
      </c>
      <c r="U301" s="23">
        <f t="shared" si="209"/>
        <v>407.09533775973233</v>
      </c>
      <c r="V301" s="23">
        <f t="shared" si="209"/>
        <v>416.61409143049451</v>
      </c>
      <c r="W301" s="23">
        <f t="shared" si="209"/>
        <v>431.02880555570113</v>
      </c>
      <c r="X301" s="23">
        <f t="shared" si="209"/>
        <v>438.93829255597069</v>
      </c>
      <c r="Y301" s="23">
        <f t="shared" si="209"/>
        <v>447.920578199413</v>
      </c>
      <c r="Z301" s="23">
        <f t="shared" si="209"/>
        <v>455.32478408074684</v>
      </c>
      <c r="AA301" s="23">
        <f t="shared" si="209"/>
        <v>466.91708244669246</v>
      </c>
      <c r="AB301" s="23">
        <f t="shared" si="209"/>
        <v>481.43319957876656</v>
      </c>
      <c r="AC301" s="23">
        <f t="shared" si="209"/>
        <v>496.41800199818778</v>
      </c>
      <c r="AD301" s="23">
        <f t="shared" si="209"/>
        <v>507.91015156008245</v>
      </c>
      <c r="AE301" s="23">
        <f t="shared" si="209"/>
        <v>522.8822773638293</v>
      </c>
    </row>
    <row r="302" spans="1:31" x14ac:dyDescent="0.45">
      <c r="A302" s="4" t="s">
        <v>227</v>
      </c>
      <c r="B302" s="23">
        <f t="shared" si="165"/>
        <v>54.419062040718323</v>
      </c>
      <c r="C302" s="23">
        <f t="shared" ref="C302:AE302" si="210">B302 + C$93 * C249</f>
        <v>54.419062040718323</v>
      </c>
      <c r="D302" s="23">
        <f t="shared" si="210"/>
        <v>54.419062040718323</v>
      </c>
      <c r="E302" s="23">
        <f t="shared" si="210"/>
        <v>54.419062040718323</v>
      </c>
      <c r="F302" s="23">
        <f t="shared" si="210"/>
        <v>54.419062040718323</v>
      </c>
      <c r="G302" s="23">
        <f t="shared" si="210"/>
        <v>64.225852008629616</v>
      </c>
      <c r="H302" s="23">
        <f t="shared" si="210"/>
        <v>73.270762132825524</v>
      </c>
      <c r="I302" s="23">
        <f t="shared" si="210"/>
        <v>77.964085012536998</v>
      </c>
      <c r="J302" s="23">
        <f t="shared" si="210"/>
        <v>80.916907657519928</v>
      </c>
      <c r="K302" s="23">
        <f t="shared" si="210"/>
        <v>84.35384749676254</v>
      </c>
      <c r="L302" s="23">
        <f t="shared" si="210"/>
        <v>87.074966303441883</v>
      </c>
      <c r="M302" s="23">
        <f t="shared" si="210"/>
        <v>89.265618356830657</v>
      </c>
      <c r="N302" s="23">
        <f t="shared" si="210"/>
        <v>91.764541668645677</v>
      </c>
      <c r="O302" s="23">
        <f t="shared" si="210"/>
        <v>95.623745545749301</v>
      </c>
      <c r="P302" s="23">
        <f t="shared" si="210"/>
        <v>98.818894664101521</v>
      </c>
      <c r="Q302" s="23">
        <f t="shared" si="210"/>
        <v>101.56848373613397</v>
      </c>
      <c r="R302" s="23">
        <f t="shared" si="210"/>
        <v>106.45732850882021</v>
      </c>
      <c r="S302" s="23">
        <f t="shared" si="210"/>
        <v>111.35039404328447</v>
      </c>
      <c r="T302" s="23">
        <f t="shared" si="210"/>
        <v>117.43686901215305</v>
      </c>
      <c r="U302" s="23">
        <f t="shared" si="210"/>
        <v>122.84338476383151</v>
      </c>
      <c r="V302" s="23">
        <f t="shared" si="210"/>
        <v>125.84002813077198</v>
      </c>
      <c r="W302" s="23">
        <f t="shared" si="210"/>
        <v>130.38709980384621</v>
      </c>
      <c r="X302" s="23">
        <f t="shared" si="210"/>
        <v>132.88968417545578</v>
      </c>
      <c r="Y302" s="23">
        <f t="shared" si="210"/>
        <v>135.73646776721446</v>
      </c>
      <c r="Z302" s="23">
        <f t="shared" si="210"/>
        <v>138.0875727173208</v>
      </c>
      <c r="AA302" s="23">
        <f t="shared" si="210"/>
        <v>141.7743395986549</v>
      </c>
      <c r="AB302" s="23">
        <f t="shared" si="210"/>
        <v>146.40233240815866</v>
      </c>
      <c r="AC302" s="23">
        <f t="shared" si="210"/>
        <v>151.19444976636791</v>
      </c>
      <c r="AD302" s="23">
        <f t="shared" si="210"/>
        <v>154.88131798613085</v>
      </c>
      <c r="AE302" s="23">
        <f t="shared" si="210"/>
        <v>159.69639475209277</v>
      </c>
    </row>
    <row r="303" spans="1:31" x14ac:dyDescent="0.45">
      <c r="A303" s="4" t="s">
        <v>230</v>
      </c>
      <c r="B303" s="23">
        <f t="shared" si="165"/>
        <v>8.6560000000000006</v>
      </c>
      <c r="C303" s="23">
        <f t="shared" ref="C303:AE303" si="211">B303 + C$93 * C250</f>
        <v>8.6560000000000006</v>
      </c>
      <c r="D303" s="23">
        <f t="shared" si="211"/>
        <v>8.6560000000000006</v>
      </c>
      <c r="E303" s="23">
        <f t="shared" si="211"/>
        <v>8.6560000000000006</v>
      </c>
      <c r="F303" s="23">
        <f t="shared" si="211"/>
        <v>8.6560000000000006</v>
      </c>
      <c r="G303" s="23">
        <f t="shared" si="211"/>
        <v>10.289379361792067</v>
      </c>
      <c r="H303" s="23">
        <f t="shared" si="211"/>
        <v>11.819751078565208</v>
      </c>
      <c r="I303" s="23">
        <f t="shared" si="211"/>
        <v>12.625744953286027</v>
      </c>
      <c r="J303" s="23">
        <f t="shared" si="211"/>
        <v>13.136929050347872</v>
      </c>
      <c r="K303" s="23">
        <f t="shared" si="211"/>
        <v>13.734985330437846</v>
      </c>
      <c r="L303" s="23">
        <f t="shared" si="211"/>
        <v>14.211323170390097</v>
      </c>
      <c r="M303" s="23">
        <f t="shared" si="211"/>
        <v>14.596636011735033</v>
      </c>
      <c r="N303" s="23">
        <f t="shared" si="211"/>
        <v>15.037872148630342</v>
      </c>
      <c r="O303" s="23">
        <f t="shared" si="211"/>
        <v>15.722305912522501</v>
      </c>
      <c r="P303" s="23">
        <f t="shared" si="211"/>
        <v>16.292826421099612</v>
      </c>
      <c r="Q303" s="23">
        <f t="shared" si="211"/>
        <v>16.786574694577784</v>
      </c>
      <c r="R303" s="23">
        <f t="shared" si="211"/>
        <v>17.66878193816137</v>
      </c>
      <c r="S303" s="23">
        <f t="shared" si="211"/>
        <v>18.559421950993951</v>
      </c>
      <c r="T303" s="23">
        <f t="shared" si="211"/>
        <v>19.676974808404896</v>
      </c>
      <c r="U303" s="23">
        <f t="shared" si="211"/>
        <v>20.680497679413083</v>
      </c>
      <c r="V303" s="23">
        <f t="shared" si="211"/>
        <v>21.242148816795417</v>
      </c>
      <c r="W303" s="23">
        <f t="shared" si="211"/>
        <v>22.099064205017179</v>
      </c>
      <c r="X303" s="23">
        <f t="shared" si="211"/>
        <v>22.574606993112326</v>
      </c>
      <c r="Y303" s="23">
        <f t="shared" si="211"/>
        <v>23.118054155178537</v>
      </c>
      <c r="Z303" s="23">
        <f t="shared" si="211"/>
        <v>23.569239909213486</v>
      </c>
      <c r="AA303" s="23">
        <f t="shared" si="211"/>
        <v>24.27983308035261</v>
      </c>
      <c r="AB303" s="23">
        <f t="shared" si="211"/>
        <v>25.177942352011168</v>
      </c>
      <c r="AC303" s="23">
        <f t="shared" si="211"/>
        <v>26.115903149298521</v>
      </c>
      <c r="AD303" s="23">
        <f t="shared" si="211"/>
        <v>26.843992697197699</v>
      </c>
      <c r="AE303" s="23">
        <f t="shared" si="211"/>
        <v>27.801478993758394</v>
      </c>
    </row>
    <row r="304" spans="1:31" x14ac:dyDescent="0.45">
      <c r="A304" s="4" t="s">
        <v>233</v>
      </c>
      <c r="B304" s="23">
        <f t="shared" si="165"/>
        <v>100.21111371570231</v>
      </c>
      <c r="C304" s="23">
        <f t="shared" ref="C304:AE304" si="212">B304 + C$93 * C251</f>
        <v>100.21111371570231</v>
      </c>
      <c r="D304" s="23">
        <f t="shared" si="212"/>
        <v>100.21111371570231</v>
      </c>
      <c r="E304" s="23">
        <f t="shared" si="212"/>
        <v>100.21111371570231</v>
      </c>
      <c r="F304" s="23">
        <f t="shared" si="212"/>
        <v>100.21111371570231</v>
      </c>
      <c r="G304" s="23">
        <f t="shared" si="212"/>
        <v>118.9220210625295</v>
      </c>
      <c r="H304" s="23">
        <f t="shared" si="212"/>
        <v>136.38879921640773</v>
      </c>
      <c r="I304" s="23">
        <f t="shared" si="212"/>
        <v>145.55594654494647</v>
      </c>
      <c r="J304" s="23">
        <f t="shared" si="212"/>
        <v>151.35900433169564</v>
      </c>
      <c r="K304" s="23">
        <f t="shared" si="212"/>
        <v>158.14000375391623</v>
      </c>
      <c r="L304" s="23">
        <f t="shared" si="212"/>
        <v>163.53325679938862</v>
      </c>
      <c r="M304" s="23">
        <f t="shared" si="212"/>
        <v>167.8909487907595</v>
      </c>
      <c r="N304" s="23">
        <f t="shared" si="212"/>
        <v>172.87651437938086</v>
      </c>
      <c r="O304" s="23">
        <f t="shared" si="212"/>
        <v>180.6018599692718</v>
      </c>
      <c r="P304" s="23">
        <f t="shared" si="212"/>
        <v>187.03101900348318</v>
      </c>
      <c r="Q304" s="23">
        <f t="shared" si="212"/>
        <v>192.58750232924123</v>
      </c>
      <c r="R304" s="23">
        <f t="shared" si="212"/>
        <v>202.50391722708807</v>
      </c>
      <c r="S304" s="23">
        <f t="shared" si="212"/>
        <v>212.49433543330318</v>
      </c>
      <c r="T304" s="23">
        <f t="shared" si="212"/>
        <v>225.00378492412176</v>
      </c>
      <c r="U304" s="23">
        <f t="shared" si="212"/>
        <v>236.2074350240888</v>
      </c>
      <c r="V304" s="23">
        <f t="shared" si="212"/>
        <v>242.4631097297748</v>
      </c>
      <c r="W304" s="23">
        <f t="shared" si="212"/>
        <v>251.99472579838519</v>
      </c>
      <c r="X304" s="23">
        <f t="shared" si="212"/>
        <v>257.27358989751338</v>
      </c>
      <c r="Y304" s="23">
        <f t="shared" si="212"/>
        <v>263.29942912148857</v>
      </c>
      <c r="Z304" s="23">
        <f t="shared" si="212"/>
        <v>268.29581273352534</v>
      </c>
      <c r="AA304" s="23">
        <f t="shared" si="212"/>
        <v>276.15641801127168</v>
      </c>
      <c r="AB304" s="23">
        <f t="shared" si="212"/>
        <v>286.07466306170409</v>
      </c>
      <c r="AC304" s="23">
        <f t="shared" si="212"/>
        <v>296.41112559754373</v>
      </c>
      <c r="AD304" s="23">
        <f t="shared" si="212"/>
        <v>304.41709333622009</v>
      </c>
      <c r="AE304" s="23">
        <f t="shared" si="212"/>
        <v>314.92740332760775</v>
      </c>
    </row>
    <row r="305" spans="1:31" x14ac:dyDescent="0.45">
      <c r="A305" s="4" t="s">
        <v>236</v>
      </c>
      <c r="B305" s="23">
        <f t="shared" si="165"/>
        <v>2.2600129999999998</v>
      </c>
      <c r="C305" s="23">
        <f t="shared" ref="C305:AE305" si="213">B305 + C$93 * C252</f>
        <v>2.2600129999999998</v>
      </c>
      <c r="D305" s="23">
        <f t="shared" si="213"/>
        <v>2.2600129999999998</v>
      </c>
      <c r="E305" s="23">
        <f t="shared" si="213"/>
        <v>2.2600129999999998</v>
      </c>
      <c r="F305" s="23">
        <f t="shared" si="213"/>
        <v>2.2600129999999998</v>
      </c>
      <c r="G305" s="23">
        <f t="shared" si="213"/>
        <v>2.6780597092387683</v>
      </c>
      <c r="H305" s="23">
        <f t="shared" si="213"/>
        <v>3.0670553408774479</v>
      </c>
      <c r="I305" s="23">
        <f t="shared" si="213"/>
        <v>3.2705913922461196</v>
      </c>
      <c r="J305" s="23">
        <f t="shared" si="213"/>
        <v>3.3992226202392435</v>
      </c>
      <c r="K305" s="23">
        <f t="shared" si="213"/>
        <v>3.5493720906965249</v>
      </c>
      <c r="L305" s="23">
        <f t="shared" si="213"/>
        <v>3.6686459879295819</v>
      </c>
      <c r="M305" s="23">
        <f t="shared" si="213"/>
        <v>3.7649231853462841</v>
      </c>
      <c r="N305" s="23">
        <f t="shared" si="213"/>
        <v>3.8749845152624269</v>
      </c>
      <c r="O305" s="23">
        <f t="shared" si="213"/>
        <v>4.0453738383099109</v>
      </c>
      <c r="P305" s="23">
        <f t="shared" si="213"/>
        <v>4.1869758518169711</v>
      </c>
      <c r="Q305" s="23">
        <f t="shared" si="213"/>
        <v>4.3092139407330636</v>
      </c>
      <c r="R305" s="23">
        <f t="shared" si="213"/>
        <v>4.5271457500012504</v>
      </c>
      <c r="S305" s="23">
        <f t="shared" si="213"/>
        <v>4.7463105886495187</v>
      </c>
      <c r="T305" s="23">
        <f t="shared" si="213"/>
        <v>5.0202412368314633</v>
      </c>
      <c r="U305" s="23">
        <f t="shared" si="213"/>
        <v>5.2650256425951856</v>
      </c>
      <c r="V305" s="23">
        <f t="shared" si="213"/>
        <v>5.4014272818101166</v>
      </c>
      <c r="W305" s="23">
        <f t="shared" si="213"/>
        <v>5.6090222484567462</v>
      </c>
      <c r="X305" s="23">
        <f t="shared" si="213"/>
        <v>5.7237955079988163</v>
      </c>
      <c r="Y305" s="23">
        <f t="shared" si="213"/>
        <v>5.8546833851546927</v>
      </c>
      <c r="Z305" s="23">
        <f t="shared" si="213"/>
        <v>5.963091254549421</v>
      </c>
      <c r="AA305" s="23">
        <f t="shared" si="213"/>
        <v>6.1334894821214547</v>
      </c>
      <c r="AB305" s="23">
        <f t="shared" si="213"/>
        <v>6.3481854717210657</v>
      </c>
      <c r="AC305" s="23">
        <f t="shared" si="213"/>
        <v>6.5715330916622534</v>
      </c>
      <c r="AD305" s="23">
        <f t="shared" si="213"/>
        <v>6.7442008554508206</v>
      </c>
      <c r="AE305" s="23">
        <f t="shared" si="213"/>
        <v>6.9705517164346968</v>
      </c>
    </row>
    <row r="307" spans="1:31" x14ac:dyDescent="0.45">
      <c r="A307" s="14" t="s">
        <v>2142</v>
      </c>
    </row>
    <row r="308" spans="1:31" x14ac:dyDescent="0.45">
      <c r="A308" s="13" t="s">
        <v>2143</v>
      </c>
    </row>
    <row r="309" spans="1:31" x14ac:dyDescent="0.45">
      <c r="A309" s="4" t="s">
        <v>2075</v>
      </c>
      <c r="B309" s="4" t="s">
        <v>2076</v>
      </c>
    </row>
    <row r="310" spans="1:31" x14ac:dyDescent="0.45">
      <c r="A310" t="s">
        <v>2144</v>
      </c>
      <c r="B310" t="str">
        <f>About!$B$1</f>
        <v>Wisconsin</v>
      </c>
    </row>
    <row r="311" spans="1:31" x14ac:dyDescent="0.45">
      <c r="A311" t="s">
        <v>2145</v>
      </c>
      <c r="B311" t="str">
        <f>About!$B$2</f>
        <v>WI</v>
      </c>
    </row>
    <row r="312" spans="1:31" x14ac:dyDescent="0.45">
      <c r="A312" t="s">
        <v>2146</v>
      </c>
      <c r="B312">
        <f>MATCH($B$311, $A$38:$A$85, 0)</f>
        <v>47</v>
      </c>
    </row>
    <row r="313" spans="1:31" x14ac:dyDescent="0.45">
      <c r="A313" t="s">
        <v>2147</v>
      </c>
      <c r="B313" s="24">
        <f>INDEX(Census_2020_Urban_Rural!$F$2:$F$57, MATCH($B$311, Census_2020_Urban_Rural!$B$2:$B$57, 0))</f>
        <v>67.083138351716187</v>
      </c>
    </row>
    <row r="314" spans="1:31" x14ac:dyDescent="0.45">
      <c r="A314" t="s">
        <v>2148</v>
      </c>
      <c r="B314" s="18">
        <f>$B$313 * $B$13</f>
        <v>0.67083138351716187</v>
      </c>
    </row>
    <row r="315" spans="1:31" x14ac:dyDescent="0.45">
      <c r="A315" t="s">
        <v>2149</v>
      </c>
      <c r="B315" s="22">
        <f>INDEX($K$38:$K$85, $B$312)</f>
        <v>97.372945968482369</v>
      </c>
    </row>
    <row r="316" spans="1:31" x14ac:dyDescent="0.45">
      <c r="A316" t="s">
        <v>2150</v>
      </c>
      <c r="B316" s="22">
        <f>INDEX($Q$38:$Q$85, $B$312)</f>
        <v>100.21111371570231</v>
      </c>
    </row>
    <row r="317" spans="1:31" x14ac:dyDescent="0.45">
      <c r="A317" t="s">
        <v>2151</v>
      </c>
      <c r="B317" s="22">
        <f>$B$315 * $B$314</f>
        <v>65.320828061178872</v>
      </c>
    </row>
    <row r="318" spans="1:31" x14ac:dyDescent="0.45">
      <c r="A318" t="s">
        <v>2152</v>
      </c>
      <c r="B318" s="22">
        <f>$B$315 * (1 - $B$314)</f>
        <v>32.05211790730349</v>
      </c>
    </row>
    <row r="319" spans="1:31" x14ac:dyDescent="0.45">
      <c r="A319" t="s">
        <v>2153</v>
      </c>
      <c r="B319" s="22">
        <f>$B$316</f>
        <v>100.21111371570231</v>
      </c>
    </row>
    <row r="320" spans="1:31" x14ac:dyDescent="0.45">
      <c r="A320" t="s">
        <v>2154</v>
      </c>
      <c r="B320" s="24">
        <f>INDEX($S$38:$S$85, $B$312)</f>
        <v>19658.8</v>
      </c>
    </row>
    <row r="321" spans="1:31" x14ac:dyDescent="0.45">
      <c r="A321" s="4" t="s">
        <v>23</v>
      </c>
      <c r="B321" s="10">
        <v>2021</v>
      </c>
      <c r="C321" s="10">
        <v>2022</v>
      </c>
      <c r="D321" s="10">
        <v>2023</v>
      </c>
      <c r="E321" s="10">
        <v>2024</v>
      </c>
      <c r="F321" s="10">
        <v>2025</v>
      </c>
      <c r="G321" s="10">
        <v>2026</v>
      </c>
      <c r="H321" s="10">
        <v>2027</v>
      </c>
      <c r="I321" s="10">
        <v>2028</v>
      </c>
      <c r="J321" s="10">
        <v>2029</v>
      </c>
      <c r="K321" s="10">
        <v>2030</v>
      </c>
      <c r="L321" s="10">
        <v>2031</v>
      </c>
      <c r="M321" s="10">
        <v>2032</v>
      </c>
      <c r="N321" s="10">
        <v>2033</v>
      </c>
      <c r="O321" s="10">
        <v>2034</v>
      </c>
      <c r="P321" s="10">
        <v>2035</v>
      </c>
      <c r="Q321" s="10">
        <v>2036</v>
      </c>
      <c r="R321" s="10">
        <v>2037</v>
      </c>
      <c r="S321" s="10">
        <v>2038</v>
      </c>
      <c r="T321" s="10">
        <v>2039</v>
      </c>
      <c r="U321" s="10">
        <v>2040</v>
      </c>
      <c r="V321" s="10">
        <v>2041</v>
      </c>
      <c r="W321" s="10">
        <v>2042</v>
      </c>
      <c r="X321" s="10">
        <v>2043</v>
      </c>
      <c r="Y321" s="10">
        <v>2044</v>
      </c>
      <c r="Z321" s="10">
        <v>2045</v>
      </c>
      <c r="AA321" s="10">
        <v>2046</v>
      </c>
      <c r="AB321" s="10">
        <v>2047</v>
      </c>
      <c r="AC321" s="10">
        <v>2048</v>
      </c>
      <c r="AD321" s="10">
        <v>2049</v>
      </c>
      <c r="AE321" s="10">
        <v>2050</v>
      </c>
    </row>
    <row r="322" spans="1:31" x14ac:dyDescent="0.45">
      <c r="A322" t="s">
        <v>2155</v>
      </c>
      <c r="B322" s="28">
        <f t="shared" ref="B322:AE322" si="214">INDEX(B$153:B$200, $B$312)</f>
        <v>97.372945968482369</v>
      </c>
      <c r="C322" s="28">
        <f t="shared" si="214"/>
        <v>97.372945968482369</v>
      </c>
      <c r="D322" s="28">
        <f t="shared" si="214"/>
        <v>97.372945968482369</v>
      </c>
      <c r="E322" s="28">
        <f t="shared" si="214"/>
        <v>97.372945968482369</v>
      </c>
      <c r="F322" s="28">
        <f t="shared" si="214"/>
        <v>97.372945968482369</v>
      </c>
      <c r="G322" s="28">
        <f t="shared" si="214"/>
        <v>106.26664698005462</v>
      </c>
      <c r="H322" s="28">
        <f t="shared" si="214"/>
        <v>116.31834091527541</v>
      </c>
      <c r="I322" s="28">
        <f t="shared" si="214"/>
        <v>127.1994245927207</v>
      </c>
      <c r="J322" s="28">
        <f t="shared" si="214"/>
        <v>138.10470666664506</v>
      </c>
      <c r="K322" s="28">
        <f t="shared" si="214"/>
        <v>150.05709502540174</v>
      </c>
      <c r="L322" s="28">
        <f t="shared" si="214"/>
        <v>163.45536384030746</v>
      </c>
      <c r="M322" s="28">
        <f t="shared" si="214"/>
        <v>177.63975842738955</v>
      </c>
      <c r="N322" s="28">
        <f t="shared" si="214"/>
        <v>193.20374634175309</v>
      </c>
      <c r="O322" s="28">
        <f t="shared" si="214"/>
        <v>210.55171996733893</v>
      </c>
      <c r="P322" s="28">
        <f t="shared" si="214"/>
        <v>229.97147805550833</v>
      </c>
      <c r="Q322" s="28">
        <f t="shared" si="214"/>
        <v>251.48667302433614</v>
      </c>
      <c r="R322" s="28">
        <f t="shared" si="214"/>
        <v>275.72639493083898</v>
      </c>
      <c r="S322" s="28">
        <f t="shared" si="214"/>
        <v>302.59904775575933</v>
      </c>
      <c r="T322" s="28">
        <f t="shared" si="214"/>
        <v>332.38157221015388</v>
      </c>
      <c r="U322" s="28">
        <f t="shared" si="214"/>
        <v>365.04283233451201</v>
      </c>
      <c r="V322" s="28">
        <f t="shared" si="214"/>
        <v>400.9597663685351</v>
      </c>
      <c r="W322" s="28">
        <f t="shared" si="214"/>
        <v>440.20984455768871</v>
      </c>
      <c r="X322" s="28">
        <f t="shared" si="214"/>
        <v>482.84744192184701</v>
      </c>
      <c r="Y322" s="28">
        <f t="shared" si="214"/>
        <v>529.69569518543335</v>
      </c>
      <c r="Z322" s="28">
        <f t="shared" si="214"/>
        <v>580.58014486814295</v>
      </c>
      <c r="AA322" s="28">
        <f t="shared" si="214"/>
        <v>636.23912495663558</v>
      </c>
      <c r="AB322" s="28">
        <f t="shared" si="214"/>
        <v>697.0015625995369</v>
      </c>
      <c r="AC322" s="28">
        <f t="shared" si="214"/>
        <v>763.73743786647844</v>
      </c>
      <c r="AD322" s="28">
        <f t="shared" si="214"/>
        <v>835.73673518290002</v>
      </c>
      <c r="AE322" s="28">
        <f t="shared" si="214"/>
        <v>914.25259190588883</v>
      </c>
    </row>
    <row r="323" spans="1:31" x14ac:dyDescent="0.45">
      <c r="A323" t="s">
        <v>2156</v>
      </c>
      <c r="B323" s="28">
        <f t="shared" ref="B323:AE323" si="215">INDEX(B$258:B$305, $B$312)</f>
        <v>100.21111371570231</v>
      </c>
      <c r="C323" s="28">
        <f t="shared" si="215"/>
        <v>100.21111371570231</v>
      </c>
      <c r="D323" s="28">
        <f t="shared" si="215"/>
        <v>100.21111371570231</v>
      </c>
      <c r="E323" s="28">
        <f t="shared" si="215"/>
        <v>100.21111371570231</v>
      </c>
      <c r="F323" s="28">
        <f t="shared" si="215"/>
        <v>100.21111371570231</v>
      </c>
      <c r="G323" s="28">
        <f t="shared" si="215"/>
        <v>118.9220210625295</v>
      </c>
      <c r="H323" s="28">
        <f t="shared" si="215"/>
        <v>136.38879921640773</v>
      </c>
      <c r="I323" s="28">
        <f t="shared" si="215"/>
        <v>145.55594654494647</v>
      </c>
      <c r="J323" s="28">
        <f t="shared" si="215"/>
        <v>151.35900433169564</v>
      </c>
      <c r="K323" s="28">
        <f t="shared" si="215"/>
        <v>158.14000375391623</v>
      </c>
      <c r="L323" s="28">
        <f t="shared" si="215"/>
        <v>163.53325679938862</v>
      </c>
      <c r="M323" s="28">
        <f t="shared" si="215"/>
        <v>167.8909487907595</v>
      </c>
      <c r="N323" s="28">
        <f t="shared" si="215"/>
        <v>172.87651437938086</v>
      </c>
      <c r="O323" s="28">
        <f t="shared" si="215"/>
        <v>180.6018599692718</v>
      </c>
      <c r="P323" s="28">
        <f t="shared" si="215"/>
        <v>187.03101900348318</v>
      </c>
      <c r="Q323" s="28">
        <f t="shared" si="215"/>
        <v>192.58750232924123</v>
      </c>
      <c r="R323" s="28">
        <f t="shared" si="215"/>
        <v>202.50391722708807</v>
      </c>
      <c r="S323" s="28">
        <f t="shared" si="215"/>
        <v>212.49433543330318</v>
      </c>
      <c r="T323" s="28">
        <f t="shared" si="215"/>
        <v>225.00378492412176</v>
      </c>
      <c r="U323" s="28">
        <f t="shared" si="215"/>
        <v>236.2074350240888</v>
      </c>
      <c r="V323" s="28">
        <f t="shared" si="215"/>
        <v>242.4631097297748</v>
      </c>
      <c r="W323" s="28">
        <f t="shared" si="215"/>
        <v>251.99472579838519</v>
      </c>
      <c r="X323" s="28">
        <f t="shared" si="215"/>
        <v>257.27358989751338</v>
      </c>
      <c r="Y323" s="28">
        <f t="shared" si="215"/>
        <v>263.29942912148857</v>
      </c>
      <c r="Z323" s="28">
        <f t="shared" si="215"/>
        <v>268.29581273352534</v>
      </c>
      <c r="AA323" s="28">
        <f t="shared" si="215"/>
        <v>276.15641801127168</v>
      </c>
      <c r="AB323" s="28">
        <f t="shared" si="215"/>
        <v>286.07466306170409</v>
      </c>
      <c r="AC323" s="28">
        <f t="shared" si="215"/>
        <v>296.41112559754373</v>
      </c>
      <c r="AD323" s="28">
        <f t="shared" si="215"/>
        <v>304.41709333622009</v>
      </c>
      <c r="AE323" s="28">
        <f t="shared" si="215"/>
        <v>314.92740332760775</v>
      </c>
    </row>
    <row r="325" spans="1:31" x14ac:dyDescent="0.45">
      <c r="A325" s="14" t="s">
        <v>2157</v>
      </c>
    </row>
    <row r="326" spans="1:31" x14ac:dyDescent="0.45">
      <c r="A326" s="13" t="s">
        <v>2158</v>
      </c>
    </row>
    <row r="327" spans="1:31" x14ac:dyDescent="0.45">
      <c r="A327" s="4" t="s">
        <v>23</v>
      </c>
      <c r="B327" s="10">
        <v>2021</v>
      </c>
      <c r="C327" s="10">
        <v>2022</v>
      </c>
      <c r="D327" s="10">
        <v>2023</v>
      </c>
      <c r="E327" s="10">
        <v>2024</v>
      </c>
      <c r="F327" s="10">
        <v>2025</v>
      </c>
      <c r="G327" s="10">
        <v>2026</v>
      </c>
      <c r="H327" s="10">
        <v>2027</v>
      </c>
      <c r="I327" s="10">
        <v>2028</v>
      </c>
      <c r="J327" s="10">
        <v>2029</v>
      </c>
      <c r="K327" s="10">
        <v>2030</v>
      </c>
      <c r="L327" s="10">
        <v>2031</v>
      </c>
      <c r="M327" s="10">
        <v>2032</v>
      </c>
      <c r="N327" s="10">
        <v>2033</v>
      </c>
      <c r="O327" s="10">
        <v>2034</v>
      </c>
      <c r="P327" s="10">
        <v>2035</v>
      </c>
      <c r="Q327" s="10">
        <v>2036</v>
      </c>
      <c r="R327" s="10">
        <v>2037</v>
      </c>
      <c r="S327" s="10">
        <v>2038</v>
      </c>
      <c r="T327" s="10">
        <v>2039</v>
      </c>
      <c r="U327" s="10">
        <v>2040</v>
      </c>
      <c r="V327" s="10">
        <v>2041</v>
      </c>
      <c r="W327" s="10">
        <v>2042</v>
      </c>
      <c r="X327" s="10">
        <v>2043</v>
      </c>
      <c r="Y327" s="10">
        <v>2044</v>
      </c>
      <c r="Z327" s="10">
        <v>2045</v>
      </c>
      <c r="AA327" s="10">
        <v>2046</v>
      </c>
      <c r="AB327" s="10">
        <v>2047</v>
      </c>
      <c r="AC327" s="10">
        <v>2048</v>
      </c>
      <c r="AD327" s="10">
        <v>2049</v>
      </c>
      <c r="AE327" s="10">
        <v>2050</v>
      </c>
    </row>
    <row r="328" spans="1:31" x14ac:dyDescent="0.45">
      <c r="A328" t="s">
        <v>2159</v>
      </c>
      <c r="B328" s="29">
        <f t="shared" ref="B328:AE328" si="216">ROUND(SUM(B$153:B$200) - B$90, 6)</f>
        <v>0</v>
      </c>
      <c r="C328" s="29">
        <f t="shared" si="216"/>
        <v>0</v>
      </c>
      <c r="D328" s="29">
        <f t="shared" si="216"/>
        <v>0</v>
      </c>
      <c r="E328" s="29">
        <f t="shared" si="216"/>
        <v>0</v>
      </c>
      <c r="F328" s="29">
        <f t="shared" si="216"/>
        <v>0</v>
      </c>
      <c r="G328" s="29">
        <f t="shared" si="216"/>
        <v>0</v>
      </c>
      <c r="H328" s="29">
        <f t="shared" si="216"/>
        <v>0</v>
      </c>
      <c r="I328" s="29">
        <f t="shared" si="216"/>
        <v>0</v>
      </c>
      <c r="J328" s="29">
        <f t="shared" si="216"/>
        <v>0</v>
      </c>
      <c r="K328" s="29">
        <f t="shared" si="216"/>
        <v>0</v>
      </c>
      <c r="L328" s="29">
        <f t="shared" si="216"/>
        <v>0</v>
      </c>
      <c r="M328" s="29">
        <f t="shared" si="216"/>
        <v>0</v>
      </c>
      <c r="N328" s="29">
        <f t="shared" si="216"/>
        <v>0</v>
      </c>
      <c r="O328" s="29">
        <f t="shared" si="216"/>
        <v>0</v>
      </c>
      <c r="P328" s="29">
        <f t="shared" si="216"/>
        <v>0</v>
      </c>
      <c r="Q328" s="29">
        <f t="shared" si="216"/>
        <v>0</v>
      </c>
      <c r="R328" s="29">
        <f t="shared" si="216"/>
        <v>0</v>
      </c>
      <c r="S328" s="29">
        <f t="shared" si="216"/>
        <v>0</v>
      </c>
      <c r="T328" s="29">
        <f t="shared" si="216"/>
        <v>0</v>
      </c>
      <c r="U328" s="29">
        <f t="shared" si="216"/>
        <v>0</v>
      </c>
      <c r="V328" s="29">
        <f t="shared" si="216"/>
        <v>0</v>
      </c>
      <c r="W328" s="29">
        <f t="shared" si="216"/>
        <v>0</v>
      </c>
      <c r="X328" s="29">
        <f t="shared" si="216"/>
        <v>0</v>
      </c>
      <c r="Y328" s="29">
        <f t="shared" si="216"/>
        <v>0</v>
      </c>
      <c r="Z328" s="29">
        <f t="shared" si="216"/>
        <v>0</v>
      </c>
      <c r="AA328" s="29">
        <f t="shared" si="216"/>
        <v>0</v>
      </c>
      <c r="AB328" s="29">
        <f t="shared" si="216"/>
        <v>0</v>
      </c>
      <c r="AC328" s="29">
        <f t="shared" si="216"/>
        <v>0</v>
      </c>
      <c r="AD328" s="29">
        <f t="shared" si="216"/>
        <v>0</v>
      </c>
      <c r="AE328" s="29">
        <f t="shared" si="216"/>
        <v>0</v>
      </c>
    </row>
    <row r="329" spans="1:31" x14ac:dyDescent="0.45">
      <c r="A329" t="s">
        <v>2160</v>
      </c>
      <c r="B329" s="29">
        <f t="shared" ref="B329:AE329" si="217">ROUND(SUM(B$258:B$305) - B$91, 6)</f>
        <v>0</v>
      </c>
      <c r="C329" s="29">
        <f t="shared" si="217"/>
        <v>0</v>
      </c>
      <c r="D329" s="29">
        <f t="shared" si="217"/>
        <v>0</v>
      </c>
      <c r="E329" s="29">
        <f t="shared" si="217"/>
        <v>0</v>
      </c>
      <c r="F329" s="29">
        <f t="shared" si="217"/>
        <v>0</v>
      </c>
      <c r="G329" s="29">
        <f t="shared" si="217"/>
        <v>0</v>
      </c>
      <c r="H329" s="29">
        <f t="shared" si="217"/>
        <v>0</v>
      </c>
      <c r="I329" s="29">
        <f t="shared" si="217"/>
        <v>0</v>
      </c>
      <c r="J329" s="29">
        <f t="shared" si="217"/>
        <v>0</v>
      </c>
      <c r="K329" s="29">
        <f t="shared" si="217"/>
        <v>0</v>
      </c>
      <c r="L329" s="29">
        <f t="shared" si="217"/>
        <v>0</v>
      </c>
      <c r="M329" s="29">
        <f t="shared" si="217"/>
        <v>0</v>
      </c>
      <c r="N329" s="29">
        <f t="shared" si="217"/>
        <v>0</v>
      </c>
      <c r="O329" s="29">
        <f t="shared" si="217"/>
        <v>0</v>
      </c>
      <c r="P329" s="29">
        <f t="shared" si="217"/>
        <v>0</v>
      </c>
      <c r="Q329" s="29">
        <f t="shared" si="217"/>
        <v>0</v>
      </c>
      <c r="R329" s="29">
        <f t="shared" si="217"/>
        <v>0</v>
      </c>
      <c r="S329" s="29">
        <f t="shared" si="217"/>
        <v>0</v>
      </c>
      <c r="T329" s="29">
        <f t="shared" si="217"/>
        <v>0</v>
      </c>
      <c r="U329" s="29">
        <f t="shared" si="217"/>
        <v>0</v>
      </c>
      <c r="V329" s="29">
        <f t="shared" si="217"/>
        <v>0</v>
      </c>
      <c r="W329" s="29">
        <f t="shared" si="217"/>
        <v>0</v>
      </c>
      <c r="X329" s="29">
        <f t="shared" si="217"/>
        <v>0</v>
      </c>
      <c r="Y329" s="29">
        <f t="shared" si="217"/>
        <v>0</v>
      </c>
      <c r="Z329" s="29">
        <f t="shared" si="217"/>
        <v>0</v>
      </c>
      <c r="AA329" s="29">
        <f t="shared" si="217"/>
        <v>0</v>
      </c>
      <c r="AB329" s="29">
        <f t="shared" si="217"/>
        <v>0</v>
      </c>
      <c r="AC329" s="29">
        <f t="shared" si="217"/>
        <v>0</v>
      </c>
      <c r="AD329" s="29">
        <f t="shared" si="217"/>
        <v>0</v>
      </c>
      <c r="AE329" s="29">
        <f t="shared" si="217"/>
        <v>0</v>
      </c>
    </row>
    <row r="330" spans="1:31" x14ac:dyDescent="0.45">
      <c r="A330" t="s">
        <v>2161</v>
      </c>
      <c r="B330" s="28">
        <f t="shared" ref="B330:AE330" si="218">IF($B$320=0, "", (B$322 + B$323) / $B$320)</f>
        <v>1.0050667369533476E-2</v>
      </c>
      <c r="C330" s="28">
        <f t="shared" si="218"/>
        <v>1.0050667369533476E-2</v>
      </c>
      <c r="D330" s="28">
        <f t="shared" si="218"/>
        <v>1.0050667369533476E-2</v>
      </c>
      <c r="E330" s="28">
        <f t="shared" si="218"/>
        <v>1.0050667369533476E-2</v>
      </c>
      <c r="F330" s="28">
        <f t="shared" si="218"/>
        <v>1.0050667369533476E-2</v>
      </c>
      <c r="G330" s="28">
        <f t="shared" si="218"/>
        <v>1.1454853197681655E-2</v>
      </c>
      <c r="H330" s="28">
        <f t="shared" si="218"/>
        <v>1.2854657462901254E-2</v>
      </c>
      <c r="I330" s="28">
        <f t="shared" si="218"/>
        <v>1.3874466963276863E-2</v>
      </c>
      <c r="J330" s="28">
        <f t="shared" si="218"/>
        <v>1.4724383532989844E-2</v>
      </c>
      <c r="K330" s="28">
        <f t="shared" si="218"/>
        <v>1.5677309844920238E-2</v>
      </c>
      <c r="L330" s="28">
        <f t="shared" si="218"/>
        <v>1.6633193309850861E-2</v>
      </c>
      <c r="M330" s="28">
        <f t="shared" si="218"/>
        <v>1.7576388549562998E-2</v>
      </c>
      <c r="N330" s="28">
        <f t="shared" si="218"/>
        <v>1.8621699224832339E-2</v>
      </c>
      <c r="O330" s="28">
        <f t="shared" si="218"/>
        <v>1.989712393109502E-2</v>
      </c>
      <c r="P330" s="28">
        <f t="shared" si="218"/>
        <v>2.1212001600249837E-2</v>
      </c>
      <c r="Q330" s="28">
        <f t="shared" si="218"/>
        <v>2.2589078445967071E-2</v>
      </c>
      <c r="R330" s="28">
        <f t="shared" si="218"/>
        <v>2.4326526143911485E-2</v>
      </c>
      <c r="S330" s="28">
        <f t="shared" si="218"/>
        <v>2.620166964357247E-2</v>
      </c>
      <c r="T330" s="28">
        <f t="shared" si="218"/>
        <v>2.8352969516668141E-2</v>
      </c>
      <c r="U330" s="28">
        <f t="shared" si="218"/>
        <v>3.058428120529233E-2</v>
      </c>
      <c r="V330" s="28">
        <f t="shared" si="218"/>
        <v>3.2729509232420587E-2</v>
      </c>
      <c r="W330" s="28">
        <f t="shared" si="218"/>
        <v>3.5210926931250837E-2</v>
      </c>
      <c r="X330" s="28">
        <f t="shared" si="218"/>
        <v>3.7648332137229151E-2</v>
      </c>
      <c r="Y330" s="28">
        <f t="shared" si="218"/>
        <v>4.0337921150167967E-2</v>
      </c>
      <c r="Z330" s="28">
        <f t="shared" si="218"/>
        <v>4.3180456467417555E-2</v>
      </c>
      <c r="AA330" s="28">
        <f t="shared" si="218"/>
        <v>4.6411558333566E-2</v>
      </c>
      <c r="AB330" s="28">
        <f t="shared" si="218"/>
        <v>5.0006929500337811E-2</v>
      </c>
      <c r="AC330" s="28">
        <f t="shared" si="218"/>
        <v>5.3927430131240066E-2</v>
      </c>
      <c r="AD330" s="28">
        <f t="shared" si="218"/>
        <v>5.7997122332956237E-2</v>
      </c>
      <c r="AE330" s="28">
        <f t="shared" si="218"/>
        <v>6.2525687998936694E-2</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R8"/>
  <sheetViews>
    <sheetView workbookViewId="0">
      <pane ySplit="1" topLeftCell="A2" activePane="bottomLeft" state="frozen"/>
      <selection pane="bottomLeft"/>
    </sheetView>
  </sheetViews>
  <sheetFormatPr defaultRowHeight="14.25" x14ac:dyDescent="0.45"/>
  <cols>
    <col min="1" max="18" width="24" customWidth="1"/>
  </cols>
  <sheetData>
    <row r="1" spans="1:18" x14ac:dyDescent="0.45">
      <c r="A1" s="30" t="s">
        <v>1920</v>
      </c>
      <c r="B1" s="30" t="s">
        <v>311</v>
      </c>
      <c r="C1" s="30" t="s">
        <v>2162</v>
      </c>
      <c r="D1" s="30" t="s">
        <v>2163</v>
      </c>
      <c r="E1" s="30" t="s">
        <v>2164</v>
      </c>
      <c r="F1" s="30" t="s">
        <v>2165</v>
      </c>
      <c r="G1" s="30" t="s">
        <v>2166</v>
      </c>
      <c r="H1" s="30" t="s">
        <v>238</v>
      </c>
      <c r="I1" s="30" t="s">
        <v>2167</v>
      </c>
      <c r="J1" s="30" t="s">
        <v>2168</v>
      </c>
      <c r="K1" s="30" t="s">
        <v>2169</v>
      </c>
      <c r="L1" s="30" t="s">
        <v>2170</v>
      </c>
      <c r="M1" s="30" t="s">
        <v>2171</v>
      </c>
      <c r="N1" s="30" t="s">
        <v>2172</v>
      </c>
      <c r="O1" s="30" t="s">
        <v>2173</v>
      </c>
      <c r="P1" s="30" t="s">
        <v>2174</v>
      </c>
      <c r="Q1" s="30" t="s">
        <v>2175</v>
      </c>
      <c r="R1" s="30" t="s">
        <v>2176</v>
      </c>
    </row>
    <row r="2" spans="1:18" x14ac:dyDescent="0.45">
      <c r="A2" t="s">
        <v>2177</v>
      </c>
      <c r="B2" t="s">
        <v>91</v>
      </c>
      <c r="C2" t="s">
        <v>2178</v>
      </c>
      <c r="D2" t="s">
        <v>2179</v>
      </c>
      <c r="E2" t="s">
        <v>90</v>
      </c>
      <c r="F2" t="s">
        <v>2180</v>
      </c>
      <c r="G2" t="s">
        <v>2181</v>
      </c>
      <c r="H2" t="s">
        <v>2182</v>
      </c>
      <c r="I2" t="s">
        <v>2183</v>
      </c>
      <c r="J2" t="s">
        <v>2184</v>
      </c>
      <c r="K2" t="s">
        <v>2185</v>
      </c>
      <c r="L2" t="s">
        <v>2186</v>
      </c>
      <c r="M2" t="s">
        <v>2187</v>
      </c>
      <c r="N2" t="s">
        <v>2188</v>
      </c>
      <c r="O2" t="s">
        <v>2188</v>
      </c>
      <c r="P2" t="s">
        <v>2188</v>
      </c>
      <c r="Q2" t="s">
        <v>2189</v>
      </c>
      <c r="R2" t="s">
        <v>2190</v>
      </c>
    </row>
    <row r="3" spans="1:18" x14ac:dyDescent="0.45">
      <c r="A3" t="s">
        <v>2177</v>
      </c>
      <c r="B3" t="s">
        <v>103</v>
      </c>
      <c r="C3" t="s">
        <v>2191</v>
      </c>
      <c r="E3" t="s">
        <v>102</v>
      </c>
      <c r="F3" t="s">
        <v>2180</v>
      </c>
      <c r="G3" t="s">
        <v>2181</v>
      </c>
      <c r="H3" t="s">
        <v>2182</v>
      </c>
      <c r="I3" t="s">
        <v>2192</v>
      </c>
      <c r="J3" t="s">
        <v>2193</v>
      </c>
      <c r="K3" t="s">
        <v>2185</v>
      </c>
      <c r="L3" t="s">
        <v>2186</v>
      </c>
      <c r="M3" t="s">
        <v>2187</v>
      </c>
      <c r="N3" t="s">
        <v>2188</v>
      </c>
      <c r="O3" t="s">
        <v>2188</v>
      </c>
      <c r="P3" t="s">
        <v>2188</v>
      </c>
      <c r="Q3" t="s">
        <v>2189</v>
      </c>
      <c r="R3" t="s">
        <v>2190</v>
      </c>
    </row>
    <row r="4" spans="1:18" x14ac:dyDescent="0.45">
      <c r="A4" t="s">
        <v>2177</v>
      </c>
      <c r="B4" t="s">
        <v>107</v>
      </c>
      <c r="C4" t="s">
        <v>2194</v>
      </c>
      <c r="E4" t="s">
        <v>106</v>
      </c>
      <c r="F4" t="s">
        <v>2180</v>
      </c>
      <c r="G4" t="s">
        <v>2181</v>
      </c>
      <c r="H4" t="s">
        <v>2182</v>
      </c>
      <c r="I4" t="s">
        <v>2195</v>
      </c>
      <c r="J4" t="s">
        <v>2196</v>
      </c>
      <c r="K4" t="s">
        <v>2185</v>
      </c>
      <c r="L4" t="s">
        <v>2186</v>
      </c>
      <c r="M4" t="s">
        <v>2187</v>
      </c>
      <c r="N4" t="s">
        <v>2188</v>
      </c>
      <c r="O4" t="s">
        <v>2188</v>
      </c>
      <c r="P4" t="s">
        <v>2188</v>
      </c>
      <c r="Q4" t="s">
        <v>2189</v>
      </c>
      <c r="R4" t="s">
        <v>2190</v>
      </c>
    </row>
    <row r="5" spans="1:18" x14ac:dyDescent="0.45">
      <c r="A5" t="s">
        <v>2177</v>
      </c>
      <c r="B5" t="s">
        <v>147</v>
      </c>
      <c r="C5" t="s">
        <v>2194</v>
      </c>
      <c r="E5" t="s">
        <v>146</v>
      </c>
      <c r="F5" t="s">
        <v>2180</v>
      </c>
      <c r="G5" t="s">
        <v>2181</v>
      </c>
      <c r="H5" t="s">
        <v>2182</v>
      </c>
      <c r="I5" t="s">
        <v>2197</v>
      </c>
      <c r="J5" t="s">
        <v>2198</v>
      </c>
      <c r="K5" t="s">
        <v>2185</v>
      </c>
      <c r="L5" t="s">
        <v>2186</v>
      </c>
      <c r="M5" t="s">
        <v>2187</v>
      </c>
      <c r="N5" t="s">
        <v>2188</v>
      </c>
      <c r="O5" t="s">
        <v>2188</v>
      </c>
      <c r="P5" t="s">
        <v>2188</v>
      </c>
      <c r="Q5" t="s">
        <v>2189</v>
      </c>
      <c r="R5" t="s">
        <v>2190</v>
      </c>
    </row>
    <row r="6" spans="1:18" x14ac:dyDescent="0.45">
      <c r="A6" t="s">
        <v>2177</v>
      </c>
      <c r="B6" t="s">
        <v>173</v>
      </c>
      <c r="C6" t="s">
        <v>2194</v>
      </c>
      <c r="E6" t="s">
        <v>172</v>
      </c>
      <c r="F6" t="s">
        <v>2180</v>
      </c>
      <c r="G6" t="s">
        <v>2181</v>
      </c>
      <c r="H6" t="s">
        <v>2182</v>
      </c>
      <c r="I6" t="s">
        <v>2199</v>
      </c>
      <c r="J6" t="s">
        <v>2200</v>
      </c>
      <c r="K6" t="s">
        <v>2185</v>
      </c>
      <c r="L6" t="s">
        <v>2186</v>
      </c>
      <c r="M6" t="s">
        <v>2187</v>
      </c>
      <c r="N6" t="s">
        <v>2188</v>
      </c>
      <c r="O6" t="s">
        <v>2188</v>
      </c>
      <c r="P6" t="s">
        <v>2188</v>
      </c>
      <c r="Q6" t="s">
        <v>2189</v>
      </c>
      <c r="R6" t="s">
        <v>2190</v>
      </c>
    </row>
    <row r="7" spans="1:18" x14ac:dyDescent="0.45">
      <c r="A7" t="s">
        <v>2177</v>
      </c>
      <c r="B7" t="s">
        <v>176</v>
      </c>
      <c r="C7" t="s">
        <v>2194</v>
      </c>
      <c r="E7" t="s">
        <v>175</v>
      </c>
      <c r="F7" t="s">
        <v>2180</v>
      </c>
      <c r="G7" t="s">
        <v>2181</v>
      </c>
      <c r="H7" t="s">
        <v>2182</v>
      </c>
      <c r="I7" t="s">
        <v>2201</v>
      </c>
      <c r="J7" t="s">
        <v>2202</v>
      </c>
      <c r="K7" t="s">
        <v>2185</v>
      </c>
      <c r="L7" t="s">
        <v>2186</v>
      </c>
      <c r="M7" t="s">
        <v>2187</v>
      </c>
      <c r="N7" t="s">
        <v>2188</v>
      </c>
      <c r="O7" t="s">
        <v>2188</v>
      </c>
      <c r="P7" t="s">
        <v>2188</v>
      </c>
      <c r="Q7" t="s">
        <v>2189</v>
      </c>
      <c r="R7" t="s">
        <v>2190</v>
      </c>
    </row>
    <row r="8" spans="1:18" x14ac:dyDescent="0.45">
      <c r="A8" t="s">
        <v>2177</v>
      </c>
      <c r="B8" t="s">
        <v>222</v>
      </c>
      <c r="C8" t="s">
        <v>2203</v>
      </c>
      <c r="D8" t="s">
        <v>2204</v>
      </c>
      <c r="E8" t="s">
        <v>221</v>
      </c>
      <c r="F8" t="s">
        <v>2180</v>
      </c>
      <c r="G8" t="s">
        <v>2181</v>
      </c>
      <c r="H8" t="s">
        <v>2182</v>
      </c>
      <c r="I8" t="s">
        <v>2205</v>
      </c>
      <c r="J8" t="s">
        <v>2206</v>
      </c>
      <c r="K8" t="s">
        <v>2185</v>
      </c>
      <c r="L8" t="s">
        <v>2186</v>
      </c>
      <c r="M8" t="s">
        <v>2187</v>
      </c>
      <c r="N8" t="s">
        <v>2188</v>
      </c>
      <c r="O8" t="s">
        <v>2188</v>
      </c>
      <c r="P8" t="s">
        <v>2188</v>
      </c>
      <c r="Q8" t="s">
        <v>2189</v>
      </c>
      <c r="R8" t="s">
        <v>2190</v>
      </c>
    </row>
  </sheetData>
  <autoFilter ref="A1:R8" xr:uid="{00000000-0009-0000-0000-00000E000000}"/>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E42"/>
  <sheetViews>
    <sheetView workbookViewId="0"/>
  </sheetViews>
  <sheetFormatPr defaultRowHeight="14.25" x14ac:dyDescent="0.45"/>
  <sheetData>
    <row r="1" spans="1:31" x14ac:dyDescent="0.45">
      <c r="A1" t="str">
        <f>About!B2</f>
        <v>WI</v>
      </c>
    </row>
    <row r="3" spans="1:31" x14ac:dyDescent="0.45">
      <c r="A3" t="s">
        <v>2207</v>
      </c>
    </row>
    <row r="4" spans="1:31" x14ac:dyDescent="0.45">
      <c r="B4">
        <v>2021</v>
      </c>
      <c r="C4">
        <v>2022</v>
      </c>
      <c r="D4">
        <v>2023</v>
      </c>
      <c r="E4">
        <v>2024</v>
      </c>
      <c r="F4">
        <v>2025</v>
      </c>
      <c r="G4">
        <v>2026</v>
      </c>
      <c r="H4">
        <v>2027</v>
      </c>
      <c r="I4">
        <v>2028</v>
      </c>
      <c r="J4">
        <v>2029</v>
      </c>
      <c r="K4">
        <v>2030</v>
      </c>
      <c r="L4">
        <v>2031</v>
      </c>
      <c r="M4">
        <v>2032</v>
      </c>
      <c r="N4">
        <v>2033</v>
      </c>
      <c r="O4">
        <v>2034</v>
      </c>
      <c r="P4">
        <v>2035</v>
      </c>
      <c r="Q4">
        <v>2036</v>
      </c>
      <c r="R4">
        <v>2037</v>
      </c>
      <c r="S4">
        <v>2038</v>
      </c>
      <c r="T4">
        <v>2039</v>
      </c>
      <c r="U4">
        <v>2040</v>
      </c>
      <c r="V4">
        <v>2041</v>
      </c>
      <c r="W4">
        <v>2042</v>
      </c>
      <c r="X4">
        <v>2043</v>
      </c>
      <c r="Y4">
        <v>2044</v>
      </c>
      <c r="Z4">
        <v>2045</v>
      </c>
      <c r="AA4">
        <v>2046</v>
      </c>
      <c r="AB4">
        <v>2047</v>
      </c>
      <c r="AC4">
        <v>2048</v>
      </c>
      <c r="AD4">
        <v>2049</v>
      </c>
      <c r="AE4">
        <v>2050</v>
      </c>
    </row>
    <row r="5" spans="1:31" x14ac:dyDescent="0.45">
      <c r="A5" t="s">
        <v>2208</v>
      </c>
      <c r="B5">
        <f t="shared" ref="B5:AE5" si="0">IFERROR(IF(VALUE(INDEX($F$12:$F$104,MATCH($A$1,$C$12:$C$104,0)))=B4,INDEX($E$12:$E$104,MATCH($A$1,$C$12:$C$104,0)),IFERROR(IF(VALUE(INDEX($I$12:$I$104,MATCH($A$1,$C$12:$C$104,0)))=B4,INDEX($H$12:$H$104,MATCH($A$1,$C$12:$C$104,0)),0),0)),0)</f>
        <v>0</v>
      </c>
      <c r="C5">
        <f t="shared" si="0"/>
        <v>0</v>
      </c>
      <c r="D5">
        <f t="shared" si="0"/>
        <v>0</v>
      </c>
      <c r="E5">
        <f t="shared" si="0"/>
        <v>0</v>
      </c>
      <c r="F5">
        <f t="shared" si="0"/>
        <v>0</v>
      </c>
      <c r="G5">
        <f t="shared" si="0"/>
        <v>0</v>
      </c>
      <c r="H5">
        <f t="shared" si="0"/>
        <v>0</v>
      </c>
      <c r="I5">
        <f t="shared" si="0"/>
        <v>0</v>
      </c>
      <c r="J5">
        <f t="shared" si="0"/>
        <v>0</v>
      </c>
      <c r="K5">
        <f t="shared" si="0"/>
        <v>0</v>
      </c>
      <c r="L5">
        <f t="shared" si="0"/>
        <v>0</v>
      </c>
      <c r="M5">
        <f t="shared" si="0"/>
        <v>0</v>
      </c>
      <c r="N5">
        <f t="shared" si="0"/>
        <v>0</v>
      </c>
      <c r="O5">
        <f t="shared" si="0"/>
        <v>0</v>
      </c>
      <c r="P5">
        <f t="shared" si="0"/>
        <v>0</v>
      </c>
      <c r="Q5">
        <f t="shared" si="0"/>
        <v>0</v>
      </c>
      <c r="R5">
        <f t="shared" si="0"/>
        <v>0</v>
      </c>
      <c r="S5">
        <f t="shared" si="0"/>
        <v>0</v>
      </c>
      <c r="T5">
        <f t="shared" si="0"/>
        <v>0</v>
      </c>
      <c r="U5">
        <f t="shared" si="0"/>
        <v>0</v>
      </c>
      <c r="V5">
        <f t="shared" si="0"/>
        <v>0</v>
      </c>
      <c r="W5">
        <f t="shared" si="0"/>
        <v>0</v>
      </c>
      <c r="X5">
        <f t="shared" si="0"/>
        <v>0</v>
      </c>
      <c r="Y5">
        <f t="shared" si="0"/>
        <v>0</v>
      </c>
      <c r="Z5">
        <f t="shared" si="0"/>
        <v>0</v>
      </c>
      <c r="AA5">
        <f t="shared" si="0"/>
        <v>0</v>
      </c>
      <c r="AB5">
        <f t="shared" si="0"/>
        <v>0</v>
      </c>
      <c r="AC5">
        <f t="shared" si="0"/>
        <v>0</v>
      </c>
      <c r="AD5">
        <f t="shared" si="0"/>
        <v>0</v>
      </c>
      <c r="AE5">
        <f t="shared" si="0"/>
        <v>0</v>
      </c>
    </row>
    <row r="6" spans="1:31" x14ac:dyDescent="0.45">
      <c r="A6" t="s">
        <v>2209</v>
      </c>
      <c r="B6">
        <f t="array" ref="B6">IF($B$23="",0,_xlfn.IFS(B4&lt;$B$22,0,B4=$B$24,$B$23,B4&lt;$B$24,IF($B$22&gt;=$B$24,0,$B$23*(B4-$B$22)/($B$24-$B$22)),$B$25="",$B$23,B4&lt;=$B$26,$B$23+($B$25-$B$23)*(B4-$B$24)/MAX($B$26-$B$24,1),TRUE,$B$25))</f>
        <v>0</v>
      </c>
      <c r="C6">
        <f t="array" ref="C6">IF($B$23="",0,_xlfn.IFS(C4&lt;$B$22,0,C4=$B$24,$B$23,C4&lt;$B$24,IF($B$22&gt;=$B$24,0,$B$23*(C4-$B$22)/($B$24-$B$22)),$B$25="",$B$23,C4&lt;=$B$26,$B$23+($B$25-$B$23)*(C4-$B$24)/MAX($B$26-$B$24,1),TRUE,$B$25))</f>
        <v>0</v>
      </c>
      <c r="D6">
        <f t="array" ref="D6">IF($B$23="",0,_xlfn.IFS(D4&lt;$B$22,0,D4=$B$24,$B$23,D4&lt;$B$24,IF($B$22&gt;=$B$24,0,$B$23*(D4-$B$22)/($B$24-$B$22)),$B$25="",$B$23,D4&lt;=$B$26,$B$23+($B$25-$B$23)*(D4-$B$24)/MAX($B$26-$B$24,1),TRUE,$B$25))</f>
        <v>0</v>
      </c>
      <c r="E6">
        <f t="array" ref="E6">IF($B$23="",0,_xlfn.IFS(E4&lt;$B$22,0,E4=$B$24,$B$23,E4&lt;$B$24,IF($B$22&gt;=$B$24,0,$B$23*(E4-$B$22)/($B$24-$B$22)),$B$25="",$B$23,E4&lt;=$B$26,$B$23+($B$25-$B$23)*(E4-$B$24)/MAX($B$26-$B$24,1),TRUE,$B$25))</f>
        <v>0</v>
      </c>
      <c r="F6">
        <f t="array" ref="F6">IF($B$23="",0,_xlfn.IFS(F4&lt;$B$22,0,F4=$B$24,$B$23,F4&lt;$B$24,IF($B$22&gt;=$B$24,0,$B$23*(F4-$B$22)/($B$24-$B$22)),$B$25="",$B$23,F4&lt;=$B$26,$B$23+($B$25-$B$23)*(F4-$B$24)/MAX($B$26-$B$24,1),TRUE,$B$25))</f>
        <v>0</v>
      </c>
      <c r="G6">
        <f t="array" ref="G6">IF($B$23="",0,_xlfn.IFS(G4&lt;$B$22,0,G4=$B$24,$B$23,G4&lt;$B$24,IF($B$22&gt;=$B$24,0,$B$23*(G4-$B$22)/($B$24-$B$22)),$B$25="",$B$23,G4&lt;=$B$26,$B$23+($B$25-$B$23)*(G4-$B$24)/MAX($B$26-$B$24,1),TRUE,$B$25))</f>
        <v>0</v>
      </c>
      <c r="H6">
        <f t="array" ref="H6">IF($B$23="",0,_xlfn.IFS(H4&lt;$B$22,0,H4=$B$24,$B$23,H4&lt;$B$24,IF($B$22&gt;=$B$24,0,$B$23*(H4-$B$22)/($B$24-$B$22)),$B$25="",$B$23,H4&lt;=$B$26,$B$23+($B$25-$B$23)*(H4-$B$24)/MAX($B$26-$B$24,1),TRUE,$B$25))</f>
        <v>0</v>
      </c>
      <c r="I6">
        <f t="array" ref="I6">IF($B$23="",0,_xlfn.IFS(I4&lt;$B$22,0,I4=$B$24,$B$23,I4&lt;$B$24,IF($B$22&gt;=$B$24,0,$B$23*(I4-$B$22)/($B$24-$B$22)),$B$25="",$B$23,I4&lt;=$B$26,$B$23+($B$25-$B$23)*(I4-$B$24)/MAX($B$26-$B$24,1),TRUE,$B$25))</f>
        <v>0</v>
      </c>
      <c r="J6">
        <f t="array" ref="J6">IF($B$23="",0,_xlfn.IFS(J4&lt;$B$22,0,J4=$B$24,$B$23,J4&lt;$B$24,IF($B$22&gt;=$B$24,0,$B$23*(J4-$B$22)/($B$24-$B$22)),$B$25="",$B$23,J4&lt;=$B$26,$B$23+($B$25-$B$23)*(J4-$B$24)/MAX($B$26-$B$24,1),TRUE,$B$25))</f>
        <v>0</v>
      </c>
      <c r="K6">
        <f t="array" ref="K6">IF($B$23="",0,_xlfn.IFS(K4&lt;$B$22,0,K4=$B$24,$B$23,K4&lt;$B$24,IF($B$22&gt;=$B$24,0,$B$23*(K4-$B$22)/($B$24-$B$22)),$B$25="",$B$23,K4&lt;=$B$26,$B$23+($B$25-$B$23)*(K4-$B$24)/MAX($B$26-$B$24,1),TRUE,$B$25))</f>
        <v>0</v>
      </c>
      <c r="L6">
        <f t="array" ref="L6">IF($B$23="",0,_xlfn.IFS(L4&lt;$B$22,0,L4=$B$24,$B$23,L4&lt;$B$24,IF($B$22&gt;=$B$24,0,$B$23*(L4-$B$22)/($B$24-$B$22)),$B$25="",$B$23,L4&lt;=$B$26,$B$23+($B$25-$B$23)*(L4-$B$24)/MAX($B$26-$B$24,1),TRUE,$B$25))</f>
        <v>0</v>
      </c>
      <c r="M6">
        <f t="array" ref="M6">IF($B$23="",0,_xlfn.IFS(M4&lt;$B$22,0,M4=$B$24,$B$23,M4&lt;$B$24,IF($B$22&gt;=$B$24,0,$B$23*(M4-$B$22)/($B$24-$B$22)),$B$25="",$B$23,M4&lt;=$B$26,$B$23+($B$25-$B$23)*(M4-$B$24)/MAX($B$26-$B$24,1),TRUE,$B$25))</f>
        <v>0</v>
      </c>
      <c r="N6">
        <f t="array" ref="N6">IF($B$23="",0,_xlfn.IFS(N4&lt;$B$22,0,N4=$B$24,$B$23,N4&lt;$B$24,IF($B$22&gt;=$B$24,0,$B$23*(N4-$B$22)/($B$24-$B$22)),$B$25="",$B$23,N4&lt;=$B$26,$B$23+($B$25-$B$23)*(N4-$B$24)/MAX($B$26-$B$24,1),TRUE,$B$25))</f>
        <v>0</v>
      </c>
      <c r="O6">
        <f t="array" ref="O6">IF($B$23="",0,_xlfn.IFS(O4&lt;$B$22,0,O4=$B$24,$B$23,O4&lt;$B$24,IF($B$22&gt;=$B$24,0,$B$23*(O4-$B$22)/($B$24-$B$22)),$B$25="",$B$23,O4&lt;=$B$26,$B$23+($B$25-$B$23)*(O4-$B$24)/MAX($B$26-$B$24,1),TRUE,$B$25))</f>
        <v>0</v>
      </c>
      <c r="P6">
        <f t="array" ref="P6">IF($B$23="",0,_xlfn.IFS(P4&lt;$B$22,0,P4=$B$24,$B$23,P4&lt;$B$24,IF($B$22&gt;=$B$24,0,$B$23*(P4-$B$22)/($B$24-$B$22)),$B$25="",$B$23,P4&lt;=$B$26,$B$23+($B$25-$B$23)*(P4-$B$24)/MAX($B$26-$B$24,1),TRUE,$B$25))</f>
        <v>0</v>
      </c>
      <c r="Q6">
        <f t="array" ref="Q6">IF($B$23="",0,_xlfn.IFS(Q4&lt;$B$22,0,Q4=$B$24,$B$23,Q4&lt;$B$24,IF($B$22&gt;=$B$24,0,$B$23*(Q4-$B$22)/($B$24-$B$22)),$B$25="",$B$23,Q4&lt;=$B$26,$B$23+($B$25-$B$23)*(Q4-$B$24)/MAX($B$26-$B$24,1),TRUE,$B$25))</f>
        <v>0</v>
      </c>
      <c r="R6">
        <f t="array" ref="R6">IF($B$23="",0,_xlfn.IFS(R4&lt;$B$22,0,R4=$B$24,$B$23,R4&lt;$B$24,IF($B$22&gt;=$B$24,0,$B$23*(R4-$B$22)/($B$24-$B$22)),$B$25="",$B$23,R4&lt;=$B$26,$B$23+($B$25-$B$23)*(R4-$B$24)/MAX($B$26-$B$24,1),TRUE,$B$25))</f>
        <v>0</v>
      </c>
      <c r="S6">
        <f t="array" ref="S6">IF($B$23="",0,_xlfn.IFS(S4&lt;$B$22,0,S4=$B$24,$B$23,S4&lt;$B$24,IF($B$22&gt;=$B$24,0,$B$23*(S4-$B$22)/($B$24-$B$22)),$B$25="",$B$23,S4&lt;=$B$26,$B$23+($B$25-$B$23)*(S4-$B$24)/MAX($B$26-$B$24,1),TRUE,$B$25))</f>
        <v>0</v>
      </c>
      <c r="T6">
        <f t="array" ref="T6">IF($B$23="",0,_xlfn.IFS(T4&lt;$B$22,0,T4=$B$24,$B$23,T4&lt;$B$24,IF($B$22&gt;=$B$24,0,$B$23*(T4-$B$22)/($B$24-$B$22)),$B$25="",$B$23,T4&lt;=$B$26,$B$23+($B$25-$B$23)*(T4-$B$24)/MAX($B$26-$B$24,1),TRUE,$B$25))</f>
        <v>0</v>
      </c>
      <c r="U6">
        <f t="array" ref="U6">IF($B$23="",0,_xlfn.IFS(U4&lt;$B$22,0,U4=$B$24,$B$23,U4&lt;$B$24,IF($B$22&gt;=$B$24,0,$B$23*(U4-$B$22)/($B$24-$B$22)),$B$25="",$B$23,U4&lt;=$B$26,$B$23+($B$25-$B$23)*(U4-$B$24)/MAX($B$26-$B$24,1),TRUE,$B$25))</f>
        <v>0</v>
      </c>
      <c r="V6">
        <f t="array" ref="V6">IF($B$23="",0,_xlfn.IFS(V4&lt;$B$22,0,V4=$B$24,$B$23,V4&lt;$B$24,IF($B$22&gt;=$B$24,0,$B$23*(V4-$B$22)/($B$24-$B$22)),$B$25="",$B$23,V4&lt;=$B$26,$B$23+($B$25-$B$23)*(V4-$B$24)/MAX($B$26-$B$24,1),TRUE,$B$25))</f>
        <v>0</v>
      </c>
      <c r="W6">
        <f t="array" ref="W6">IF($B$23="",0,_xlfn.IFS(W4&lt;$B$22,0,W4=$B$24,$B$23,W4&lt;$B$24,IF($B$22&gt;=$B$24,0,$B$23*(W4-$B$22)/($B$24-$B$22)),$B$25="",$B$23,W4&lt;=$B$26,$B$23+($B$25-$B$23)*(W4-$B$24)/MAX($B$26-$B$24,1),TRUE,$B$25))</f>
        <v>0</v>
      </c>
      <c r="X6">
        <f t="array" ref="X6">IF($B$23="",0,_xlfn.IFS(X4&lt;$B$22,0,X4=$B$24,$B$23,X4&lt;$B$24,IF($B$22&gt;=$B$24,0,$B$23*(X4-$B$22)/($B$24-$B$22)),$B$25="",$B$23,X4&lt;=$B$26,$B$23+($B$25-$B$23)*(X4-$B$24)/MAX($B$26-$B$24,1),TRUE,$B$25))</f>
        <v>0</v>
      </c>
      <c r="Y6">
        <f t="array" ref="Y6">IF($B$23="",0,_xlfn.IFS(Y4&lt;$B$22,0,Y4=$B$24,$B$23,Y4&lt;$B$24,IF($B$22&gt;=$B$24,0,$B$23*(Y4-$B$22)/($B$24-$B$22)),$B$25="",$B$23,Y4&lt;=$B$26,$B$23+($B$25-$B$23)*(Y4-$B$24)/MAX($B$26-$B$24,1),TRUE,$B$25))</f>
        <v>0</v>
      </c>
      <c r="Z6">
        <f t="array" ref="Z6">IF($B$23="",0,_xlfn.IFS(Z4&lt;$B$22,0,Z4=$B$24,$B$23,Z4&lt;$B$24,IF($B$22&gt;=$B$24,0,$B$23*(Z4-$B$22)/($B$24-$B$22)),$B$25="",$B$23,Z4&lt;=$B$26,$B$23+($B$25-$B$23)*(Z4-$B$24)/MAX($B$26-$B$24,1),TRUE,$B$25))</f>
        <v>0</v>
      </c>
      <c r="AA6">
        <f t="array" ref="AA6">IF($B$23="",0,_xlfn.IFS(AA4&lt;$B$22,0,AA4=$B$24,$B$23,AA4&lt;$B$24,IF($B$22&gt;=$B$24,0,$B$23*(AA4-$B$22)/($B$24-$B$22)),$B$25="",$B$23,AA4&lt;=$B$26,$B$23+($B$25-$B$23)*(AA4-$B$24)/MAX($B$26-$B$24,1),TRUE,$B$25))</f>
        <v>0</v>
      </c>
      <c r="AB6">
        <f t="array" ref="AB6">IF($B$23="",0,_xlfn.IFS(AB4&lt;$B$22,0,AB4=$B$24,$B$23,AB4&lt;$B$24,IF($B$22&gt;=$B$24,0,$B$23*(AB4-$B$22)/($B$24-$B$22)),$B$25="",$B$23,AB4&lt;=$B$26,$B$23+($B$25-$B$23)*(AB4-$B$24)/MAX($B$26-$B$24,1),TRUE,$B$25))</f>
        <v>0</v>
      </c>
      <c r="AC6">
        <f t="array" ref="AC6">IF($B$23="",0,_xlfn.IFS(AC4&lt;$B$22,0,AC4=$B$24,$B$23,AC4&lt;$B$24,IF($B$22&gt;=$B$24,0,$B$23*(AC4-$B$22)/($B$24-$B$22)),$B$25="",$B$23,AC4&lt;=$B$26,$B$23+($B$25-$B$23)*(AC4-$B$24)/MAX($B$26-$B$24,1),TRUE,$B$25))</f>
        <v>0</v>
      </c>
      <c r="AD6">
        <f t="array" ref="AD6">IF($B$23="",0,_xlfn.IFS(AD4&lt;$B$22,0,AD4=$B$24,$B$23,AD4&lt;$B$24,IF($B$22&gt;=$B$24,0,$B$23*(AD4-$B$22)/($B$24-$B$22)),$B$25="",$B$23,AD4&lt;=$B$26,$B$23+($B$25-$B$23)*(AD4-$B$24)/MAX($B$26-$B$24,1),TRUE,$B$25))</f>
        <v>0</v>
      </c>
      <c r="AE6">
        <f t="array" ref="AE6">IF($B$23="",0,_xlfn.IFS(AE4&lt;$B$22,0,AE4=$B$24,$B$23,AE4&lt;$B$24,IF($B$22&gt;=$B$24,0,$B$23*(AE4-$B$22)/($B$24-$B$22)),$B$25="",$B$23,AE4&lt;=$B$26,$B$23+($B$25-$B$23)*(AE4-$B$24)/MAX($B$26-$B$24,1),TRUE,$B$25))</f>
        <v>0</v>
      </c>
    </row>
    <row r="7" spans="1:31" x14ac:dyDescent="0.45">
      <c r="A7" t="s">
        <v>2210</v>
      </c>
      <c r="B7">
        <f t="shared" ref="B7:AE7" si="1">B6*B37</f>
        <v>0</v>
      </c>
      <c r="C7">
        <f t="shared" si="1"/>
        <v>0</v>
      </c>
      <c r="D7">
        <f t="shared" si="1"/>
        <v>0</v>
      </c>
      <c r="E7">
        <f t="shared" si="1"/>
        <v>0</v>
      </c>
      <c r="F7">
        <f t="shared" si="1"/>
        <v>0</v>
      </c>
      <c r="G7">
        <f t="shared" si="1"/>
        <v>0</v>
      </c>
      <c r="H7">
        <f t="shared" si="1"/>
        <v>0</v>
      </c>
      <c r="I7">
        <f t="shared" si="1"/>
        <v>0</v>
      </c>
      <c r="J7">
        <f t="shared" si="1"/>
        <v>0</v>
      </c>
      <c r="K7">
        <f t="shared" si="1"/>
        <v>0</v>
      </c>
      <c r="L7">
        <f t="shared" si="1"/>
        <v>0</v>
      </c>
      <c r="M7">
        <f t="shared" si="1"/>
        <v>0</v>
      </c>
      <c r="N7">
        <f t="shared" si="1"/>
        <v>0</v>
      </c>
      <c r="O7">
        <f t="shared" si="1"/>
        <v>0</v>
      </c>
      <c r="P7">
        <f t="shared" si="1"/>
        <v>0</v>
      </c>
      <c r="Q7">
        <f t="shared" si="1"/>
        <v>0</v>
      </c>
      <c r="R7">
        <f t="shared" si="1"/>
        <v>0</v>
      </c>
      <c r="S7">
        <f t="shared" si="1"/>
        <v>0</v>
      </c>
      <c r="T7">
        <f t="shared" si="1"/>
        <v>0</v>
      </c>
      <c r="U7">
        <f t="shared" si="1"/>
        <v>0</v>
      </c>
      <c r="V7">
        <f t="shared" si="1"/>
        <v>0</v>
      </c>
      <c r="W7">
        <f t="shared" si="1"/>
        <v>0</v>
      </c>
      <c r="X7">
        <f t="shared" si="1"/>
        <v>0</v>
      </c>
      <c r="Y7">
        <f t="shared" si="1"/>
        <v>0</v>
      </c>
      <c r="Z7">
        <f t="shared" si="1"/>
        <v>0</v>
      </c>
      <c r="AA7">
        <f t="shared" si="1"/>
        <v>0</v>
      </c>
      <c r="AB7">
        <f t="shared" si="1"/>
        <v>0</v>
      </c>
      <c r="AC7">
        <f t="shared" si="1"/>
        <v>0</v>
      </c>
      <c r="AD7">
        <f t="shared" si="1"/>
        <v>0</v>
      </c>
      <c r="AE7">
        <f t="shared" si="1"/>
        <v>0</v>
      </c>
    </row>
    <row r="8" spans="1:31" x14ac:dyDescent="0.45">
      <c r="A8" t="s">
        <v>2211</v>
      </c>
      <c r="B8">
        <f t="shared" ref="B8:AE8" si="2">B$7*B31</f>
        <v>0</v>
      </c>
      <c r="C8">
        <f t="shared" si="2"/>
        <v>0</v>
      </c>
      <c r="D8">
        <f t="shared" si="2"/>
        <v>0</v>
      </c>
      <c r="E8">
        <f t="shared" si="2"/>
        <v>0</v>
      </c>
      <c r="F8">
        <f t="shared" si="2"/>
        <v>0</v>
      </c>
      <c r="G8">
        <f t="shared" si="2"/>
        <v>0</v>
      </c>
      <c r="H8">
        <f t="shared" si="2"/>
        <v>0</v>
      </c>
      <c r="I8">
        <f t="shared" si="2"/>
        <v>0</v>
      </c>
      <c r="J8">
        <f t="shared" si="2"/>
        <v>0</v>
      </c>
      <c r="K8">
        <f t="shared" si="2"/>
        <v>0</v>
      </c>
      <c r="L8">
        <f t="shared" si="2"/>
        <v>0</v>
      </c>
      <c r="M8">
        <f t="shared" si="2"/>
        <v>0</v>
      </c>
      <c r="N8">
        <f t="shared" si="2"/>
        <v>0</v>
      </c>
      <c r="O8">
        <f t="shared" si="2"/>
        <v>0</v>
      </c>
      <c r="P8">
        <f t="shared" si="2"/>
        <v>0</v>
      </c>
      <c r="Q8">
        <f t="shared" si="2"/>
        <v>0</v>
      </c>
      <c r="R8">
        <f t="shared" si="2"/>
        <v>0</v>
      </c>
      <c r="S8">
        <f t="shared" si="2"/>
        <v>0</v>
      </c>
      <c r="T8">
        <f t="shared" si="2"/>
        <v>0</v>
      </c>
      <c r="U8">
        <f t="shared" si="2"/>
        <v>0</v>
      </c>
      <c r="V8">
        <f t="shared" si="2"/>
        <v>0</v>
      </c>
      <c r="W8">
        <f t="shared" si="2"/>
        <v>0</v>
      </c>
      <c r="X8">
        <f t="shared" si="2"/>
        <v>0</v>
      </c>
      <c r="Y8">
        <f t="shared" si="2"/>
        <v>0</v>
      </c>
      <c r="Z8">
        <f t="shared" si="2"/>
        <v>0</v>
      </c>
      <c r="AA8">
        <f t="shared" si="2"/>
        <v>0</v>
      </c>
      <c r="AB8">
        <f t="shared" si="2"/>
        <v>0</v>
      </c>
      <c r="AC8">
        <f t="shared" si="2"/>
        <v>0</v>
      </c>
      <c r="AD8">
        <f t="shared" si="2"/>
        <v>0</v>
      </c>
      <c r="AE8">
        <f t="shared" si="2"/>
        <v>0</v>
      </c>
    </row>
    <row r="9" spans="1:31" x14ac:dyDescent="0.45">
      <c r="A9" t="s">
        <v>2212</v>
      </c>
      <c r="B9">
        <f t="shared" ref="B9:AE9" si="3">B$7*B32</f>
        <v>0</v>
      </c>
      <c r="C9">
        <f t="shared" si="3"/>
        <v>0</v>
      </c>
      <c r="D9">
        <f t="shared" si="3"/>
        <v>0</v>
      </c>
      <c r="E9">
        <f t="shared" si="3"/>
        <v>0</v>
      </c>
      <c r="F9">
        <f t="shared" si="3"/>
        <v>0</v>
      </c>
      <c r="G9">
        <f t="shared" si="3"/>
        <v>0</v>
      </c>
      <c r="H9">
        <f t="shared" si="3"/>
        <v>0</v>
      </c>
      <c r="I9">
        <f t="shared" si="3"/>
        <v>0</v>
      </c>
      <c r="J9">
        <f t="shared" si="3"/>
        <v>0</v>
      </c>
      <c r="K9">
        <f t="shared" si="3"/>
        <v>0</v>
      </c>
      <c r="L9">
        <f t="shared" si="3"/>
        <v>0</v>
      </c>
      <c r="M9">
        <f t="shared" si="3"/>
        <v>0</v>
      </c>
      <c r="N9">
        <f t="shared" si="3"/>
        <v>0</v>
      </c>
      <c r="O9">
        <f t="shared" si="3"/>
        <v>0</v>
      </c>
      <c r="P9">
        <f t="shared" si="3"/>
        <v>0</v>
      </c>
      <c r="Q9">
        <f t="shared" si="3"/>
        <v>0</v>
      </c>
      <c r="R9">
        <f t="shared" si="3"/>
        <v>0</v>
      </c>
      <c r="S9">
        <f t="shared" si="3"/>
        <v>0</v>
      </c>
      <c r="T9">
        <f t="shared" si="3"/>
        <v>0</v>
      </c>
      <c r="U9">
        <f t="shared" si="3"/>
        <v>0</v>
      </c>
      <c r="V9">
        <f t="shared" si="3"/>
        <v>0</v>
      </c>
      <c r="W9">
        <f t="shared" si="3"/>
        <v>0</v>
      </c>
      <c r="X9">
        <f t="shared" si="3"/>
        <v>0</v>
      </c>
      <c r="Y9">
        <f t="shared" si="3"/>
        <v>0</v>
      </c>
      <c r="Z9">
        <f t="shared" si="3"/>
        <v>0</v>
      </c>
      <c r="AA9">
        <f t="shared" si="3"/>
        <v>0</v>
      </c>
      <c r="AB9">
        <f t="shared" si="3"/>
        <v>0</v>
      </c>
      <c r="AC9">
        <f t="shared" si="3"/>
        <v>0</v>
      </c>
      <c r="AD9">
        <f t="shared" si="3"/>
        <v>0</v>
      </c>
      <c r="AE9">
        <f t="shared" si="3"/>
        <v>0</v>
      </c>
    </row>
    <row r="10" spans="1:31" x14ac:dyDescent="0.45">
      <c r="A10" t="s">
        <v>2213</v>
      </c>
      <c r="B10">
        <f t="shared" ref="B10:AE10" si="4">B$7*B33</f>
        <v>0</v>
      </c>
      <c r="C10">
        <f t="shared" si="4"/>
        <v>0</v>
      </c>
      <c r="D10">
        <f t="shared" si="4"/>
        <v>0</v>
      </c>
      <c r="E10">
        <f t="shared" si="4"/>
        <v>0</v>
      </c>
      <c r="F10">
        <f t="shared" si="4"/>
        <v>0</v>
      </c>
      <c r="G10">
        <f t="shared" si="4"/>
        <v>0</v>
      </c>
      <c r="H10">
        <f t="shared" si="4"/>
        <v>0</v>
      </c>
      <c r="I10">
        <f t="shared" si="4"/>
        <v>0</v>
      </c>
      <c r="J10">
        <f t="shared" si="4"/>
        <v>0</v>
      </c>
      <c r="K10">
        <f t="shared" si="4"/>
        <v>0</v>
      </c>
      <c r="L10">
        <f t="shared" si="4"/>
        <v>0</v>
      </c>
      <c r="M10">
        <f t="shared" si="4"/>
        <v>0</v>
      </c>
      <c r="N10">
        <f t="shared" si="4"/>
        <v>0</v>
      </c>
      <c r="O10">
        <f t="shared" si="4"/>
        <v>0</v>
      </c>
      <c r="P10">
        <f t="shared" si="4"/>
        <v>0</v>
      </c>
      <c r="Q10">
        <f t="shared" si="4"/>
        <v>0</v>
      </c>
      <c r="R10">
        <f t="shared" si="4"/>
        <v>0</v>
      </c>
      <c r="S10">
        <f t="shared" si="4"/>
        <v>0</v>
      </c>
      <c r="T10">
        <f t="shared" si="4"/>
        <v>0</v>
      </c>
      <c r="U10">
        <f t="shared" si="4"/>
        <v>0</v>
      </c>
      <c r="V10">
        <f t="shared" si="4"/>
        <v>0</v>
      </c>
      <c r="W10">
        <f t="shared" si="4"/>
        <v>0</v>
      </c>
      <c r="X10">
        <f t="shared" si="4"/>
        <v>0</v>
      </c>
      <c r="Y10">
        <f t="shared" si="4"/>
        <v>0</v>
      </c>
      <c r="Z10">
        <f t="shared" si="4"/>
        <v>0</v>
      </c>
      <c r="AA10">
        <f t="shared" si="4"/>
        <v>0</v>
      </c>
      <c r="AB10">
        <f t="shared" si="4"/>
        <v>0</v>
      </c>
      <c r="AC10">
        <f t="shared" si="4"/>
        <v>0</v>
      </c>
      <c r="AD10">
        <f t="shared" si="4"/>
        <v>0</v>
      </c>
      <c r="AE10">
        <f t="shared" si="4"/>
        <v>0</v>
      </c>
    </row>
    <row r="12" spans="1:31" x14ac:dyDescent="0.45">
      <c r="A12" t="str">
        <f>'State Policies'!B1</f>
        <v>State</v>
      </c>
      <c r="B12" t="str">
        <f>'State Policies'!D1</f>
        <v>Percent distributed renewables</v>
      </c>
      <c r="C12" t="str">
        <f>'State Policies'!E1</f>
        <v>State Abbreviation</v>
      </c>
      <c r="D12" s="4" t="s">
        <v>2214</v>
      </c>
      <c r="E12" s="4" t="s">
        <v>2215</v>
      </c>
      <c r="F12" s="4" t="s">
        <v>2216</v>
      </c>
      <c r="G12" s="4" t="s">
        <v>2217</v>
      </c>
      <c r="H12" s="4" t="s">
        <v>2218</v>
      </c>
      <c r="I12" s="4" t="s">
        <v>2219</v>
      </c>
    </row>
    <row r="13" spans="1:31" x14ac:dyDescent="0.45">
      <c r="A13" t="str">
        <f>'State Policies'!B2</f>
        <v>Arizona</v>
      </c>
      <c r="B13" t="str">
        <f>IF('State Policies'!D2="","",'State Policies'!D2)</f>
        <v>4.5% 2025</v>
      </c>
      <c r="C13" t="str">
        <f>IF(B13="","",'State Policies'!E2)</f>
        <v>AZ</v>
      </c>
      <c r="D13" t="str">
        <f t="shared" ref="D13:D19" si="5">IFERROR(INDEX(_xlfn.TEXTSPLIT(B13,";"),1,1),"")</f>
        <v>4.5% 2025</v>
      </c>
      <c r="E13">
        <f t="shared" ref="E13:E19" si="6">IFERROR(INDEX(_xlfn.TEXTSPLIT(D13,"% "),1,1)/100,"")</f>
        <v>4.4999999999999998E-2</v>
      </c>
      <c r="F13" t="str">
        <f t="shared" ref="F13:F19" si="7">IFERROR(INDEX(_xlfn.TEXTSPLIT(D13,"% "),1,2),"")</f>
        <v>2025</v>
      </c>
      <c r="G13" t="str">
        <f t="shared" ref="G13:G19" si="8">IFERROR(INDEX(_xlfn.TEXTSPLIT(B13,";"),1,2),"")</f>
        <v/>
      </c>
      <c r="H13" t="str">
        <f t="shared" ref="H13:H19" si="9">IFERROR(INDEX(_xlfn.TEXTSPLIT(G13,"% "),1,1)/100,"")</f>
        <v/>
      </c>
      <c r="I13" t="str">
        <f t="shared" ref="I13:I19" si="10">IFERROR(INDEX(_xlfn.TEXTSPLIT(G13,"% "),1,2),"")</f>
        <v/>
      </c>
    </row>
    <row r="14" spans="1:31" x14ac:dyDescent="0.45">
      <c r="A14" t="str">
        <f>'State Policies'!B3</f>
        <v>Colorado</v>
      </c>
      <c r="B14" t="str">
        <f>IF('State Policies'!D3="","",'State Policies'!D3)</f>
        <v/>
      </c>
      <c r="C14" t="str">
        <f>IF(B14="","",'State Policies'!E3)</f>
        <v/>
      </c>
      <c r="D14" t="str">
        <f t="shared" si="5"/>
        <v/>
      </c>
      <c r="E14" t="str">
        <f t="shared" si="6"/>
        <v/>
      </c>
      <c r="F14" t="str">
        <f t="shared" si="7"/>
        <v/>
      </c>
      <c r="G14" t="str">
        <f t="shared" si="8"/>
        <v/>
      </c>
      <c r="H14" t="str">
        <f t="shared" si="9"/>
        <v/>
      </c>
      <c r="I14" t="str">
        <f t="shared" si="10"/>
        <v/>
      </c>
    </row>
    <row r="15" spans="1:31" x14ac:dyDescent="0.45">
      <c r="A15" t="str">
        <f>'State Policies'!B4</f>
        <v>Connecticut</v>
      </c>
      <c r="B15" t="str">
        <f>IF('State Policies'!D4="","",'State Policies'!D4)</f>
        <v/>
      </c>
      <c r="C15" t="str">
        <f>IF(B15="","",'State Policies'!E4)</f>
        <v/>
      </c>
      <c r="D15" t="str">
        <f t="shared" si="5"/>
        <v/>
      </c>
      <c r="E15" t="str">
        <f t="shared" si="6"/>
        <v/>
      </c>
      <c r="F15" t="str">
        <f t="shared" si="7"/>
        <v/>
      </c>
      <c r="G15" t="str">
        <f t="shared" si="8"/>
        <v/>
      </c>
      <c r="H15" t="str">
        <f t="shared" si="9"/>
        <v/>
      </c>
      <c r="I15" t="str">
        <f t="shared" si="10"/>
        <v/>
      </c>
    </row>
    <row r="16" spans="1:31" x14ac:dyDescent="0.45">
      <c r="A16" t="str">
        <f>'State Policies'!B5</f>
        <v>Maryland</v>
      </c>
      <c r="B16" t="str">
        <f>IF('State Policies'!D5="","",'State Policies'!D5)</f>
        <v/>
      </c>
      <c r="C16" t="str">
        <f>IF(B16="","",'State Policies'!E5)</f>
        <v/>
      </c>
      <c r="D16" t="str">
        <f t="shared" si="5"/>
        <v/>
      </c>
      <c r="E16" t="str">
        <f t="shared" si="6"/>
        <v/>
      </c>
      <c r="F16" t="str">
        <f t="shared" si="7"/>
        <v/>
      </c>
      <c r="G16" t="str">
        <f t="shared" si="8"/>
        <v/>
      </c>
      <c r="H16" t="str">
        <f t="shared" si="9"/>
        <v/>
      </c>
      <c r="I16" t="str">
        <f t="shared" si="10"/>
        <v/>
      </c>
    </row>
    <row r="17" spans="1:31" x14ac:dyDescent="0.45">
      <c r="A17" t="str">
        <f>'State Policies'!B6</f>
        <v>New Hampshire</v>
      </c>
      <c r="B17" t="str">
        <f>IF('State Policies'!D6="","",'State Policies'!D6)</f>
        <v/>
      </c>
      <c r="C17" t="str">
        <f>IF(B17="","",'State Policies'!E6)</f>
        <v/>
      </c>
      <c r="D17" t="str">
        <f t="shared" si="5"/>
        <v/>
      </c>
      <c r="E17" t="str">
        <f t="shared" si="6"/>
        <v/>
      </c>
      <c r="F17" t="str">
        <f t="shared" si="7"/>
        <v/>
      </c>
      <c r="G17" t="str">
        <f t="shared" si="8"/>
        <v/>
      </c>
      <c r="H17" t="str">
        <f t="shared" si="9"/>
        <v/>
      </c>
      <c r="I17" t="str">
        <f t="shared" si="10"/>
        <v/>
      </c>
    </row>
    <row r="18" spans="1:31" x14ac:dyDescent="0.45">
      <c r="A18" t="str">
        <f>'State Policies'!B7</f>
        <v>New Jersey</v>
      </c>
      <c r="B18" t="str">
        <f>IF('State Policies'!D7="","",'State Policies'!D7)</f>
        <v/>
      </c>
      <c r="C18" t="str">
        <f>IF(B18="","",'State Policies'!E7)</f>
        <v/>
      </c>
      <c r="D18" t="str">
        <f t="shared" si="5"/>
        <v/>
      </c>
      <c r="E18" t="str">
        <f t="shared" si="6"/>
        <v/>
      </c>
      <c r="F18" t="str">
        <f t="shared" si="7"/>
        <v/>
      </c>
      <c r="G18" t="str">
        <f t="shared" si="8"/>
        <v/>
      </c>
      <c r="H18" t="str">
        <f t="shared" si="9"/>
        <v/>
      </c>
      <c r="I18" t="str">
        <f t="shared" si="10"/>
        <v/>
      </c>
    </row>
    <row r="19" spans="1:31" x14ac:dyDescent="0.45">
      <c r="A19" t="str">
        <f>'State Policies'!B8</f>
        <v>Vermont</v>
      </c>
      <c r="B19" t="str">
        <f>IF('State Policies'!D8="","",'State Policies'!D8)</f>
        <v>5.8% 2025; 20% 2035</v>
      </c>
      <c r="C19" t="str">
        <f>IF(B19="","",'State Policies'!E8)</f>
        <v>VT</v>
      </c>
      <c r="D19" t="str">
        <f t="shared" si="5"/>
        <v>5.8% 2025</v>
      </c>
      <c r="E19">
        <f t="shared" si="6"/>
        <v>5.7999999999999996E-2</v>
      </c>
      <c r="F19" t="str">
        <f t="shared" si="7"/>
        <v>2025</v>
      </c>
      <c r="G19" t="str">
        <f t="shared" si="8"/>
        <v xml:space="preserve"> 20% 2035</v>
      </c>
      <c r="H19">
        <f t="shared" si="9"/>
        <v>0.2</v>
      </c>
      <c r="I19" t="str">
        <f t="shared" si="10"/>
        <v>2035</v>
      </c>
    </row>
    <row r="21" spans="1:31" x14ac:dyDescent="0.45">
      <c r="A21" s="4" t="s">
        <v>2220</v>
      </c>
    </row>
    <row r="22" spans="1:31" x14ac:dyDescent="0.45">
      <c r="A22" t="s">
        <v>2221</v>
      </c>
      <c r="B22">
        <v>2025</v>
      </c>
    </row>
    <row r="23" spans="1:31" x14ac:dyDescent="0.45">
      <c r="A23" t="s">
        <v>2215</v>
      </c>
      <c r="B23" t="str">
        <f>IFERROR(INDEX($E$12:$E$104,MATCH($A$1,$C$12:$C$104,0)),"")</f>
        <v/>
      </c>
    </row>
    <row r="24" spans="1:31" x14ac:dyDescent="0.45">
      <c r="A24" t="s">
        <v>2216</v>
      </c>
      <c r="B24" t="str">
        <f>IFERROR(VALUE(INDEX($F$12:$F$104,MATCH($A$1,$C$12:$C$104,0))),"")</f>
        <v/>
      </c>
    </row>
    <row r="25" spans="1:31" x14ac:dyDescent="0.45">
      <c r="A25" t="s">
        <v>2218</v>
      </c>
      <c r="B25" t="str">
        <f>IFERROR(INDEX($H$12:$H$104,MATCH($A$1,$C$12:$C$104,0)),"")</f>
        <v/>
      </c>
    </row>
    <row r="26" spans="1:31" x14ac:dyDescent="0.45">
      <c r="A26" t="s">
        <v>2219</v>
      </c>
      <c r="B26" t="str">
        <f>IFERROR(VALUE(INDEX($I$12:$I$104,MATCH($A$1,$C$12:$C$104,0))),"")</f>
        <v/>
      </c>
    </row>
    <row r="29" spans="1:31" x14ac:dyDescent="0.45">
      <c r="A29" s="4" t="s">
        <v>2222</v>
      </c>
    </row>
    <row r="30" spans="1:31" x14ac:dyDescent="0.45">
      <c r="B30">
        <v>2021</v>
      </c>
      <c r="C30">
        <v>2022</v>
      </c>
      <c r="D30">
        <v>2023</v>
      </c>
      <c r="E30">
        <v>2024</v>
      </c>
      <c r="F30">
        <v>2025</v>
      </c>
      <c r="G30">
        <v>2026</v>
      </c>
      <c r="H30">
        <v>2027</v>
      </c>
      <c r="I30">
        <v>2028</v>
      </c>
      <c r="J30">
        <v>2029</v>
      </c>
      <c r="K30">
        <v>2030</v>
      </c>
      <c r="L30">
        <v>2031</v>
      </c>
      <c r="M30">
        <v>2032</v>
      </c>
      <c r="N30">
        <v>2033</v>
      </c>
      <c r="O30">
        <v>2034</v>
      </c>
      <c r="P30">
        <v>2035</v>
      </c>
      <c r="Q30">
        <v>2036</v>
      </c>
      <c r="R30">
        <v>2037</v>
      </c>
      <c r="S30">
        <v>2038</v>
      </c>
      <c r="T30">
        <v>2039</v>
      </c>
      <c r="U30">
        <v>2040</v>
      </c>
      <c r="V30">
        <v>2041</v>
      </c>
      <c r="W30">
        <v>2042</v>
      </c>
      <c r="X30">
        <v>2043</v>
      </c>
      <c r="Y30">
        <v>2044</v>
      </c>
      <c r="Z30">
        <v>2045</v>
      </c>
      <c r="AA30">
        <v>2046</v>
      </c>
      <c r="AB30">
        <v>2047</v>
      </c>
      <c r="AC30">
        <v>2048</v>
      </c>
      <c r="AD30">
        <v>2049</v>
      </c>
      <c r="AE30">
        <v>2050</v>
      </c>
    </row>
    <row r="31" spans="1:31" x14ac:dyDescent="0.45">
      <c r="A31" t="s">
        <v>317</v>
      </c>
      <c r="B31">
        <f>Calcs!B323/SUM(Calcs!B322:B323)</f>
        <v>0.50718217793418252</v>
      </c>
      <c r="C31">
        <f>Calcs!C323/SUM(Calcs!C322:C323)</f>
        <v>0.50718217793418252</v>
      </c>
      <c r="D31">
        <f>Calcs!D323/SUM(Calcs!D322:D323)</f>
        <v>0.50718217793418252</v>
      </c>
      <c r="E31">
        <f>Calcs!E323/SUM(Calcs!E322:E323)</f>
        <v>0.50718217793418252</v>
      </c>
      <c r="F31">
        <f>Calcs!F323/SUM(Calcs!F322:F323)</f>
        <v>0.50718217793418252</v>
      </c>
      <c r="G31">
        <f>Calcs!G323/SUM(Calcs!G322:G323)</f>
        <v>0.52809949140087653</v>
      </c>
      <c r="H31">
        <f>Calcs!H323/SUM(Calcs!H322:H323)</f>
        <v>0.53971090466750127</v>
      </c>
      <c r="I31">
        <f>Calcs!I323/SUM(Calcs!I322:I323)</f>
        <v>0.53365015668740157</v>
      </c>
      <c r="J31">
        <f>Calcs!J323/SUM(Calcs!J322:J323)</f>
        <v>0.52289457566086162</v>
      </c>
      <c r="K31">
        <f>Calcs!K323/SUM(Calcs!K322:K323)</f>
        <v>0.51311321352557926</v>
      </c>
      <c r="L31">
        <f>Calcs!L323/SUM(Calcs!L322:L323)</f>
        <v>0.50011910652873603</v>
      </c>
      <c r="M31">
        <f>Calcs!M323/SUM(Calcs!M322:M323)</f>
        <v>0.48589299093687327</v>
      </c>
      <c r="N31">
        <f>Calcs!N323/SUM(Calcs!N322:N323)</f>
        <v>0.4722366456985006</v>
      </c>
      <c r="O31">
        <f>Calcs!O323/SUM(Calcs!O322:O323)</f>
        <v>0.46171598377941375</v>
      </c>
      <c r="P31">
        <f>Calcs!P323/SUM(Calcs!P322:P323)</f>
        <v>0.4485129473385977</v>
      </c>
      <c r="Q31">
        <f>Calcs!Q323/SUM(Calcs!Q322:Q323)</f>
        <v>0.43368318406694256</v>
      </c>
      <c r="R31">
        <f>Calcs!R323/SUM(Calcs!R322:R323)</f>
        <v>0.42344433650248153</v>
      </c>
      <c r="S31">
        <f>Calcs!S323/SUM(Calcs!S322:S323)</f>
        <v>0.41253555640280509</v>
      </c>
      <c r="T31">
        <f>Calcs!T323/SUM(Calcs!T322:T323)</f>
        <v>0.40367724419771173</v>
      </c>
      <c r="U31">
        <f>Calcs!U323/SUM(Calcs!U322:U323)</f>
        <v>0.39286042409891975</v>
      </c>
      <c r="V31">
        <f>Calcs!V323/SUM(Calcs!V322:V323)</f>
        <v>0.37683321301856909</v>
      </c>
      <c r="W31">
        <f>Calcs!W323/SUM(Calcs!W322:W323)</f>
        <v>0.36404660788176779</v>
      </c>
      <c r="X31">
        <f>Calcs!X323/SUM(Calcs!X322:X323)</f>
        <v>0.3476101594695738</v>
      </c>
      <c r="Y31">
        <f>Calcs!Y323/SUM(Calcs!Y322:Y323)</f>
        <v>0.33203158638788904</v>
      </c>
      <c r="Z31">
        <f>Calcs!Z323/SUM(Calcs!Z322:Z323)</f>
        <v>0.31606009138430813</v>
      </c>
      <c r="AA31">
        <f>Calcs!AA323/SUM(Calcs!AA322:AA323)</f>
        <v>0.30267181831354611</v>
      </c>
      <c r="AB31">
        <f>Calcs!AB323/SUM(Calcs!AB322:AB323)</f>
        <v>0.29099947246642377</v>
      </c>
      <c r="AC31">
        <f>Calcs!AC323/SUM(Calcs!AC322:AC323)</f>
        <v>0.2795939510864629</v>
      </c>
      <c r="AD31">
        <f>Calcs!AD323/SUM(Calcs!AD322:AD323)</f>
        <v>0.26699651022670323</v>
      </c>
      <c r="AE31">
        <f>Calcs!AE323/SUM(Calcs!AE322:AE323)</f>
        <v>0.25620934651461175</v>
      </c>
    </row>
    <row r="32" spans="1:31" x14ac:dyDescent="0.45">
      <c r="A32" t="s">
        <v>2223</v>
      </c>
      <c r="B32">
        <f>(Calcs!B322*Calcs!$B314)/SUM(Calcs!B322:B323)</f>
        <v>0.33059766139832675</v>
      </c>
      <c r="C32">
        <f>(Calcs!C322*Calcs!$B314)/SUM(Calcs!C322:C323)</f>
        <v>0.33059766139832675</v>
      </c>
      <c r="D32">
        <f>(Calcs!D322*Calcs!$B314)/SUM(Calcs!D322:D323)</f>
        <v>0.33059766139832675</v>
      </c>
      <c r="E32">
        <f>(Calcs!E322*Calcs!$B314)/SUM(Calcs!E322:E323)</f>
        <v>0.33059766139832675</v>
      </c>
      <c r="F32">
        <f>(Calcs!F322*Calcs!$B314)/SUM(Calcs!F322:F323)</f>
        <v>0.33059766139832675</v>
      </c>
      <c r="G32">
        <f>(Calcs!G322*Calcs!$B314)/SUM(Calcs!G322:G323)</f>
        <v>0.31656567106600231</v>
      </c>
      <c r="H32">
        <f>(Calcs!H322*Calcs!$B314)/SUM(Calcs!H322:H323)</f>
        <v>0.30877637063976288</v>
      </c>
      <c r="I32">
        <f>(Calcs!I322*Calcs!$B314)/SUM(Calcs!I322:I323)</f>
        <v>0.31284211059240202</v>
      </c>
      <c r="J32">
        <f>(Calcs!J322*Calcs!$B314)/SUM(Calcs!J322:J323)</f>
        <v>0.32005729189296678</v>
      </c>
      <c r="K32">
        <f>(Calcs!K322*Calcs!$B314)/SUM(Calcs!K322:K323)</f>
        <v>0.32661893658686064</v>
      </c>
      <c r="L32">
        <f>(Calcs!L322*Calcs!$B314)/SUM(Calcs!L322:L323)</f>
        <v>0.33533579136112301</v>
      </c>
      <c r="M32">
        <f>(Calcs!M322*Calcs!$B314)/SUM(Calcs!M322:M323)</f>
        <v>0.34487911616568745</v>
      </c>
      <c r="N32">
        <f>(Calcs!N322*Calcs!$B314)/SUM(Calcs!N322:N323)</f>
        <v>0.35404022113573286</v>
      </c>
      <c r="O32">
        <f>(Calcs!O322*Calcs!$B314)/SUM(Calcs!O322:O323)</f>
        <v>0.36109781132643026</v>
      </c>
      <c r="P32">
        <f>(Calcs!P322*Calcs!$B314)/SUM(Calcs!P322:P323)</f>
        <v>0.36995482252865047</v>
      </c>
      <c r="Q32">
        <f>(Calcs!Q322*Calcs!$B314)/SUM(Calcs!Q322:Q323)</f>
        <v>0.3799030931414068</v>
      </c>
      <c r="R32">
        <f>(Calcs!R322*Calcs!$B314)/SUM(Calcs!R322:R323)</f>
        <v>0.38677163341869553</v>
      </c>
      <c r="S32">
        <f>(Calcs!S322*Calcs!$B314)/SUM(Calcs!S322:S323)</f>
        <v>0.39408958546544598</v>
      </c>
      <c r="T32">
        <f>(Calcs!T322*Calcs!$B314)/SUM(Calcs!T322:T323)</f>
        <v>0.40003201929761573</v>
      </c>
      <c r="U32">
        <f>(Calcs!U322*Calcs!$B314)/SUM(Calcs!U322:U323)</f>
        <v>0.40728828168974457</v>
      </c>
      <c r="V32">
        <f>(Calcs!V322*Calcs!$B314)/SUM(Calcs!V322:V323)</f>
        <v>0.41803983787269783</v>
      </c>
      <c r="W32">
        <f>(Calcs!W322*Calcs!$B314)/SUM(Calcs!W322:W323)</f>
        <v>0.4266174938871059</v>
      </c>
      <c r="X32">
        <f>(Calcs!X322*Calcs!$B314)/SUM(Calcs!X322:X323)</f>
        <v>0.43764357931556641</v>
      </c>
      <c r="Y32">
        <f>(Calcs!Y322*Calcs!$B314)/SUM(Calcs!Y322:Y323)</f>
        <v>0.4480941750491762</v>
      </c>
      <c r="Z32">
        <f>(Calcs!Z322*Calcs!$B314)/SUM(Calcs!Z322:Z323)</f>
        <v>0.45880835513926588</v>
      </c>
      <c r="AA32">
        <f>(Calcs!AA322*Calcs!$B314)/SUM(Calcs!AA322:AA323)</f>
        <v>0.46778962888623071</v>
      </c>
      <c r="AB32">
        <f>(Calcs!AB322*Calcs!$B314)/SUM(Calcs!AB322:AB323)</f>
        <v>0.47561980479974653</v>
      </c>
      <c r="AC32">
        <f>(Calcs!AC322*Calcs!$B314)/SUM(Calcs!AC322:AC323)</f>
        <v>0.48327098648680034</v>
      </c>
      <c r="AD32">
        <f>(Calcs!AD322*Calcs!$B314)/SUM(Calcs!AD322:AD323)</f>
        <v>0.49172174516752853</v>
      </c>
      <c r="AE32">
        <f>(Calcs!AE322*Calcs!$B314)/SUM(Calcs!AE322:AE323)</f>
        <v>0.49895811312473692</v>
      </c>
    </row>
    <row r="33" spans="1:31" x14ac:dyDescent="0.45">
      <c r="A33" t="s">
        <v>2224</v>
      </c>
      <c r="B33">
        <f>(Calcs!B322*(1-Calcs!$B314))/SUM(Calcs!B322:B323)</f>
        <v>0.16222016066749059</v>
      </c>
      <c r="C33">
        <f>(Calcs!C322*(1-Calcs!$B314))/SUM(Calcs!C322:C323)</f>
        <v>0.16222016066749059</v>
      </c>
      <c r="D33">
        <f>(Calcs!D322*(1-Calcs!$B314))/SUM(Calcs!D322:D323)</f>
        <v>0.16222016066749059</v>
      </c>
      <c r="E33">
        <f>(Calcs!E322*(1-Calcs!$B314))/SUM(Calcs!E322:E323)</f>
        <v>0.16222016066749059</v>
      </c>
      <c r="F33">
        <f>(Calcs!F322*(1-Calcs!$B314))/SUM(Calcs!F322:F323)</f>
        <v>0.16222016066749059</v>
      </c>
      <c r="G33">
        <f>(Calcs!G322*(1-Calcs!$B314))/SUM(Calcs!G322:G323)</f>
        <v>0.15533483753312111</v>
      </c>
      <c r="H33">
        <f>(Calcs!H322*(1-Calcs!$B314))/SUM(Calcs!H322:H323)</f>
        <v>0.15151272469273577</v>
      </c>
      <c r="I33">
        <f>(Calcs!I322*(1-Calcs!$B314))/SUM(Calcs!I322:I323)</f>
        <v>0.15350773272019635</v>
      </c>
      <c r="J33">
        <f>(Calcs!J322*(1-Calcs!$B314))/SUM(Calcs!J322:J323)</f>
        <v>0.15704813244617158</v>
      </c>
      <c r="K33">
        <f>(Calcs!K322*(1-Calcs!$B314))/SUM(Calcs!K322:K323)</f>
        <v>0.16026784988756007</v>
      </c>
      <c r="L33">
        <f>(Calcs!L322*(1-Calcs!$B314))/SUM(Calcs!L322:L323)</f>
        <v>0.16454510211014095</v>
      </c>
      <c r="M33">
        <f>(Calcs!M322*(1-Calcs!$B314))/SUM(Calcs!M322:M323)</f>
        <v>0.16922789289743936</v>
      </c>
      <c r="N33">
        <f>(Calcs!N322*(1-Calcs!$B314))/SUM(Calcs!N322:N323)</f>
        <v>0.17372313316576646</v>
      </c>
      <c r="O33">
        <f>(Calcs!O322*(1-Calcs!$B314))/SUM(Calcs!O322:O323)</f>
        <v>0.17718620489415593</v>
      </c>
      <c r="P33">
        <f>(Calcs!P322*(1-Calcs!$B314))/SUM(Calcs!P322:P323)</f>
        <v>0.18153223013275194</v>
      </c>
      <c r="Q33">
        <f>(Calcs!Q322*(1-Calcs!$B314))/SUM(Calcs!Q322:Q323)</f>
        <v>0.18641372279165061</v>
      </c>
      <c r="R33">
        <f>(Calcs!R322*(1-Calcs!$B314))/SUM(Calcs!R322:R323)</f>
        <v>0.18978403007882291</v>
      </c>
      <c r="S33">
        <f>(Calcs!S322*(1-Calcs!$B314))/SUM(Calcs!S322:S323)</f>
        <v>0.19337485813174896</v>
      </c>
      <c r="T33">
        <f>(Calcs!T322*(1-Calcs!$B314))/SUM(Calcs!T322:T323)</f>
        <v>0.19629073650467257</v>
      </c>
      <c r="U33">
        <f>(Calcs!U322*(1-Calcs!$B314))/SUM(Calcs!U322:U323)</f>
        <v>0.19985129421133568</v>
      </c>
      <c r="V33">
        <f>(Calcs!V322*(1-Calcs!$B314))/SUM(Calcs!V322:V323)</f>
        <v>0.20512694910873314</v>
      </c>
      <c r="W33">
        <f>(Calcs!W322*(1-Calcs!$B314))/SUM(Calcs!W322:W323)</f>
        <v>0.20933589823112636</v>
      </c>
      <c r="X33">
        <f>(Calcs!X322*(1-Calcs!$B314))/SUM(Calcs!X322:X323)</f>
        <v>0.21474626121485979</v>
      </c>
      <c r="Y33">
        <f>(Calcs!Y322*(1-Calcs!$B314))/SUM(Calcs!Y322:Y323)</f>
        <v>0.2198742385629347</v>
      </c>
      <c r="Z33">
        <f>(Calcs!Z322*(1-Calcs!$B314))/SUM(Calcs!Z322:Z323)</f>
        <v>0.22513155347642605</v>
      </c>
      <c r="AA33">
        <f>(Calcs!AA322*(1-Calcs!$B314))/SUM(Calcs!AA322:AA323)</f>
        <v>0.2295385528002232</v>
      </c>
      <c r="AB33">
        <f>(Calcs!AB322*(1-Calcs!$B314))/SUM(Calcs!AB322:AB323)</f>
        <v>0.23338072273382965</v>
      </c>
      <c r="AC33">
        <f>(Calcs!AC322*(1-Calcs!$B314))/SUM(Calcs!AC322:AC323)</f>
        <v>0.23713506242673685</v>
      </c>
      <c r="AD33">
        <f>(Calcs!AD322*(1-Calcs!$B314))/SUM(Calcs!AD322:AD323)</f>
        <v>0.24128174460576832</v>
      </c>
      <c r="AE33">
        <f>(Calcs!AE322*(1-Calcs!$B314))/SUM(Calcs!AE322:AE323)</f>
        <v>0.24483254036065133</v>
      </c>
    </row>
    <row r="35" spans="1:31" x14ac:dyDescent="0.45">
      <c r="A35" s="4" t="s">
        <v>2225</v>
      </c>
    </row>
    <row r="36" spans="1:31" x14ac:dyDescent="0.45">
      <c r="A36" t="s">
        <v>2226</v>
      </c>
      <c r="B36">
        <f t="shared" ref="B36:AE36" si="11">IFERROR(MIN(MAX(MATCH(B$4,$B$41:$I$41,1),1),7),1)</f>
        <v>1</v>
      </c>
      <c r="C36">
        <f t="shared" si="11"/>
        <v>1</v>
      </c>
      <c r="D36">
        <f t="shared" si="11"/>
        <v>1</v>
      </c>
      <c r="E36">
        <f t="shared" si="11"/>
        <v>1</v>
      </c>
      <c r="F36">
        <f t="shared" si="11"/>
        <v>1</v>
      </c>
      <c r="G36">
        <f t="shared" si="11"/>
        <v>2</v>
      </c>
      <c r="H36">
        <f t="shared" si="11"/>
        <v>2</v>
      </c>
      <c r="I36">
        <f t="shared" si="11"/>
        <v>3</v>
      </c>
      <c r="J36">
        <f t="shared" si="11"/>
        <v>3</v>
      </c>
      <c r="K36">
        <f t="shared" si="11"/>
        <v>4</v>
      </c>
      <c r="L36">
        <f t="shared" si="11"/>
        <v>4</v>
      </c>
      <c r="M36">
        <f t="shared" si="11"/>
        <v>4</v>
      </c>
      <c r="N36">
        <f t="shared" si="11"/>
        <v>4</v>
      </c>
      <c r="O36">
        <f t="shared" si="11"/>
        <v>4</v>
      </c>
      <c r="P36">
        <f t="shared" si="11"/>
        <v>5</v>
      </c>
      <c r="Q36">
        <f t="shared" si="11"/>
        <v>5</v>
      </c>
      <c r="R36">
        <f t="shared" si="11"/>
        <v>5</v>
      </c>
      <c r="S36">
        <f t="shared" si="11"/>
        <v>5</v>
      </c>
      <c r="T36">
        <f t="shared" si="11"/>
        <v>5</v>
      </c>
      <c r="U36">
        <f t="shared" si="11"/>
        <v>6</v>
      </c>
      <c r="V36">
        <f t="shared" si="11"/>
        <v>6</v>
      </c>
      <c r="W36">
        <f t="shared" si="11"/>
        <v>6</v>
      </c>
      <c r="X36">
        <f t="shared" si="11"/>
        <v>6</v>
      </c>
      <c r="Y36">
        <f t="shared" si="11"/>
        <v>6</v>
      </c>
      <c r="Z36">
        <f t="shared" si="11"/>
        <v>7</v>
      </c>
      <c r="AA36">
        <f t="shared" si="11"/>
        <v>7</v>
      </c>
      <c r="AB36">
        <f t="shared" si="11"/>
        <v>7</v>
      </c>
      <c r="AC36">
        <f t="shared" si="11"/>
        <v>7</v>
      </c>
      <c r="AD36">
        <f t="shared" si="11"/>
        <v>7</v>
      </c>
      <c r="AE36">
        <f t="shared" si="11"/>
        <v>7</v>
      </c>
    </row>
    <row r="37" spans="1:31" x14ac:dyDescent="0.45">
      <c r="A37" t="s">
        <v>2227</v>
      </c>
      <c r="B37">
        <f t="array" ref="B37">IF(B$4&lt;=$B$41,$B$42,IF(B$4&gt;=$I$41,$I$42,INDEX($B$42:$I$42,B36)+(INDEX($B$42:$I$42,B36+1)-INDEX($B$42:$I$42,B36))*(B$4-INDEX($B$41:$I$41,B36))/(INDEX($B$41:$I$41,B36+1)-INDEX($B$41:$I$41,B36))))</f>
        <v>16861.7</v>
      </c>
      <c r="C37">
        <f t="array" ref="C37">IF(C$4&lt;=$B$41,$B$42,IF(C$4&gt;=$I$41,$I$42,INDEX($B$42:$I$42,C36)+(INDEX($B$42:$I$42,C36+1)-INDEX($B$42:$I$42,C36))*(C$4-INDEX($B$41:$I$41,C36))/(INDEX($B$41:$I$41,C36+1)-INDEX($B$41:$I$41,C36))))</f>
        <v>16861.7</v>
      </c>
      <c r="D37">
        <f t="array" ref="D37">IF(D$4&lt;=$B$41,$B$42,IF(D$4&gt;=$I$41,$I$42,INDEX($B$42:$I$42,D36)+(INDEX($B$42:$I$42,D36+1)-INDEX($B$42:$I$42,D36))*(D$4-INDEX($B$41:$I$41,D36))/(INDEX($B$41:$I$41,D36+1)-INDEX($B$41:$I$41,D36))))</f>
        <v>16861.7</v>
      </c>
      <c r="E37">
        <f t="array" ref="E37">IF(E$4&lt;=$B$41,$B$42,IF(E$4&gt;=$I$41,$I$42,INDEX($B$42:$I$42,E36)+(INDEX($B$42:$I$42,E36+1)-INDEX($B$42:$I$42,E36))*(E$4-INDEX($B$41:$I$41,E36))/(INDEX($B$41:$I$41,E36+1)-INDEX($B$41:$I$41,E36))))</f>
        <v>16861.7</v>
      </c>
      <c r="F37">
        <f t="array" ref="F37">IF(F$4&lt;=$B$41,$B$42,IF(F$4&gt;=$I$41,$I$42,INDEX($B$42:$I$42,F36)+(INDEX($B$42:$I$42,F36+1)-INDEX($B$42:$I$42,F36))*(F$4-INDEX($B$41:$I$41,F36))/(INDEX($B$41:$I$41,F36+1)-INDEX($B$41:$I$41,F36))))</f>
        <v>17942.350000000002</v>
      </c>
      <c r="G37">
        <f t="array" ref="G37">IF(G$4&lt;=$B$41,$B$42,IF(G$4&gt;=$I$41,$I$42,INDEX($B$42:$I$42,G36)+(INDEX($B$42:$I$42,G36+1)-INDEX($B$42:$I$42,G36))*(G$4-INDEX($B$41:$I$41,G36))/(INDEX($B$41:$I$41,G36+1)-INDEX($B$41:$I$41,G36))))</f>
        <v>19023.000000000004</v>
      </c>
      <c r="H37">
        <f t="array" ref="H37">IF(H$4&lt;=$B$41,$B$42,IF(H$4&gt;=$I$41,$I$42,INDEX($B$42:$I$42,H36)+(INDEX($B$42:$I$42,H36+1)-INDEX($B$42:$I$42,H36))*(H$4-INDEX($B$41:$I$41,H36))/(INDEX($B$41:$I$41,H36+1)-INDEX($B$41:$I$41,H36))))</f>
        <v>19080.250000000004</v>
      </c>
      <c r="I37">
        <f t="array" ref="I37">IF(I$4&lt;=$B$41,$B$42,IF(I$4&gt;=$I$41,$I$42,INDEX($B$42:$I$42,I36)+(INDEX($B$42:$I$42,I36+1)-INDEX($B$42:$I$42,I36))*(I$4-INDEX($B$41:$I$41,I36))/(INDEX($B$41:$I$41,I36+1)-INDEX($B$41:$I$41,I36))))</f>
        <v>19137.500000000004</v>
      </c>
      <c r="J37">
        <f t="array" ref="J37">IF(J$4&lt;=$B$41,$B$42,IF(J$4&gt;=$I$41,$I$42,INDEX($B$42:$I$42,J36)+(INDEX($B$42:$I$42,J36+1)-INDEX($B$42:$I$42,J36))*(J$4-INDEX($B$41:$I$41,J36))/(INDEX($B$41:$I$41,J36+1)-INDEX($B$41:$I$41,J36))))</f>
        <v>19796.25</v>
      </c>
      <c r="K37">
        <f t="array" ref="K37">IF(K$4&lt;=$B$41,$B$42,IF(K$4&gt;=$I$41,$I$42,INDEX($B$42:$I$42,K36)+(INDEX($B$42:$I$42,K36+1)-INDEX($B$42:$I$42,K36))*(K$4-INDEX($B$41:$I$41,K36))/(INDEX($B$41:$I$41,K36+1)-INDEX($B$41:$I$41,K36))))</f>
        <v>20455</v>
      </c>
      <c r="L37">
        <f t="array" ref="L37">IF(L$4&lt;=$B$41,$B$42,IF(L$4&gt;=$I$41,$I$42,INDEX($B$42:$I$42,L36)+(INDEX($B$42:$I$42,L36+1)-INDEX($B$42:$I$42,L36))*(L$4-INDEX($B$41:$I$41,L36))/(INDEX($B$41:$I$41,L36+1)-INDEX($B$41:$I$41,L36))))</f>
        <v>21359.760000000002</v>
      </c>
      <c r="M37">
        <f t="array" ref="M37">IF(M$4&lt;=$B$41,$B$42,IF(M$4&gt;=$I$41,$I$42,INDEX($B$42:$I$42,M36)+(INDEX($B$42:$I$42,M36+1)-INDEX($B$42:$I$42,M36))*(M$4-INDEX($B$41:$I$41,M36))/(INDEX($B$41:$I$41,M36+1)-INDEX($B$41:$I$41,M36))))</f>
        <v>22264.52</v>
      </c>
      <c r="N37">
        <f t="array" ref="N37">IF(N$4&lt;=$B$41,$B$42,IF(N$4&gt;=$I$41,$I$42,INDEX($B$42:$I$42,N36)+(INDEX($B$42:$I$42,N36+1)-INDEX($B$42:$I$42,N36))*(N$4-INDEX($B$41:$I$41,N36))/(INDEX($B$41:$I$41,N36+1)-INDEX($B$41:$I$41,N36))))</f>
        <v>23169.280000000002</v>
      </c>
      <c r="O37">
        <f t="array" ref="O37">IF(O$4&lt;=$B$41,$B$42,IF(O$4&gt;=$I$41,$I$42,INDEX($B$42:$I$42,O36)+(INDEX($B$42:$I$42,O36+1)-INDEX($B$42:$I$42,O36))*(O$4-INDEX($B$41:$I$41,O36))/(INDEX($B$41:$I$41,O36+1)-INDEX($B$41:$I$41,O36))))</f>
        <v>24074.04</v>
      </c>
      <c r="P37">
        <f t="array" ref="P37">IF(P$4&lt;=$B$41,$B$42,IF(P$4&gt;=$I$41,$I$42,INDEX($B$42:$I$42,P36)+(INDEX($B$42:$I$42,P36+1)-INDEX($B$42:$I$42,P36))*(P$4-INDEX($B$41:$I$41,P36))/(INDEX($B$41:$I$41,P36+1)-INDEX($B$41:$I$41,P36))))</f>
        <v>24978.800000000003</v>
      </c>
      <c r="Q37">
        <f t="array" ref="Q37">IF(Q$4&lt;=$B$41,$B$42,IF(Q$4&gt;=$I$41,$I$42,INDEX($B$42:$I$42,Q36)+(INDEX($B$42:$I$42,Q36+1)-INDEX($B$42:$I$42,Q36))*(Q$4-INDEX($B$41:$I$41,Q36))/(INDEX($B$41:$I$41,Q36+1)-INDEX($B$41:$I$41,Q36))))</f>
        <v>25668.960000000003</v>
      </c>
      <c r="R37">
        <f t="array" ref="R37">IF(R$4&lt;=$B$41,$B$42,IF(R$4&gt;=$I$41,$I$42,INDEX($B$42:$I$42,R36)+(INDEX($B$42:$I$42,R36+1)-INDEX($B$42:$I$42,R36))*(R$4-INDEX($B$41:$I$41,R36))/(INDEX($B$41:$I$41,R36+1)-INDEX($B$41:$I$41,R36))))</f>
        <v>26359.120000000003</v>
      </c>
      <c r="S37">
        <f t="array" ref="S37">IF(S$4&lt;=$B$41,$B$42,IF(S$4&gt;=$I$41,$I$42,INDEX($B$42:$I$42,S36)+(INDEX($B$42:$I$42,S36+1)-INDEX($B$42:$I$42,S36))*(S$4-INDEX($B$41:$I$41,S36))/(INDEX($B$41:$I$41,S36+1)-INDEX($B$41:$I$41,S36))))</f>
        <v>27049.280000000002</v>
      </c>
      <c r="T37">
        <f t="array" ref="T37">IF(T$4&lt;=$B$41,$B$42,IF(T$4&gt;=$I$41,$I$42,INDEX($B$42:$I$42,T36)+(INDEX($B$42:$I$42,T36+1)-INDEX($B$42:$I$42,T36))*(T$4-INDEX($B$41:$I$41,T36))/(INDEX($B$41:$I$41,T36+1)-INDEX($B$41:$I$41,T36))))</f>
        <v>27739.440000000002</v>
      </c>
      <c r="U37">
        <f t="array" ref="U37">IF(U$4&lt;=$B$41,$B$42,IF(U$4&gt;=$I$41,$I$42,INDEX($B$42:$I$42,U36)+(INDEX($B$42:$I$42,U36+1)-INDEX($B$42:$I$42,U36))*(U$4-INDEX($B$41:$I$41,U36))/(INDEX($B$41:$I$41,U36+1)-INDEX($B$41:$I$41,U36))))</f>
        <v>28429.600000000002</v>
      </c>
      <c r="V37">
        <f t="array" ref="V37">IF(V$4&lt;=$B$41,$B$42,IF(V$4&gt;=$I$41,$I$42,INDEX($B$42:$I$42,V36)+(INDEX($B$42:$I$42,V36+1)-INDEX($B$42:$I$42,V36))*(V$4-INDEX($B$41:$I$41,V36))/(INDEX($B$41:$I$41,V36+1)-INDEX($B$41:$I$41,V36))))</f>
        <v>29838.960000000003</v>
      </c>
      <c r="W37">
        <f t="array" ref="W37">IF(W$4&lt;=$B$41,$B$42,IF(W$4&gt;=$I$41,$I$42,INDEX($B$42:$I$42,W36)+(INDEX($B$42:$I$42,W36+1)-INDEX($B$42:$I$42,W36))*(W$4-INDEX($B$41:$I$41,W36))/(INDEX($B$41:$I$41,W36+1)-INDEX($B$41:$I$41,W36))))</f>
        <v>31248.320000000003</v>
      </c>
      <c r="X37">
        <f t="array" ref="X37">IF(X$4&lt;=$B$41,$B$42,IF(X$4&gt;=$I$41,$I$42,INDEX($B$42:$I$42,X36)+(INDEX($B$42:$I$42,X36+1)-INDEX($B$42:$I$42,X36))*(X$4-INDEX($B$41:$I$41,X36))/(INDEX($B$41:$I$41,X36+1)-INDEX($B$41:$I$41,X36))))</f>
        <v>32657.68</v>
      </c>
      <c r="Y37">
        <f t="array" ref="Y37">IF(Y$4&lt;=$B$41,$B$42,IF(Y$4&gt;=$I$41,$I$42,INDEX($B$42:$I$42,Y36)+(INDEX($B$42:$I$42,Y36+1)-INDEX($B$42:$I$42,Y36))*(Y$4-INDEX($B$41:$I$41,Y36))/(INDEX($B$41:$I$41,Y36+1)-INDEX($B$41:$I$41,Y36))))</f>
        <v>34067.040000000001</v>
      </c>
      <c r="Z37">
        <f t="array" ref="Z37">IF(Z$4&lt;=$B$41,$B$42,IF(Z$4&gt;=$I$41,$I$42,INDEX($B$42:$I$42,Z36)+(INDEX($B$42:$I$42,Z36+1)-INDEX($B$42:$I$42,Z36))*(Z$4-INDEX($B$41:$I$41,Z36))/(INDEX($B$41:$I$41,Z36+1)-INDEX($B$41:$I$41,Z36))))</f>
        <v>35476.400000000001</v>
      </c>
      <c r="AA37">
        <f t="array" ref="AA37">IF(AA$4&lt;=$B$41,$B$42,IF(AA$4&gt;=$I$41,$I$42,INDEX($B$42:$I$42,AA36)+(INDEX($B$42:$I$42,AA36+1)-INDEX($B$42:$I$42,AA36))*(AA$4-INDEX($B$41:$I$41,AA36))/(INDEX($B$41:$I$41,AA36+1)-INDEX($B$41:$I$41,AA36))))</f>
        <v>36073.800000000003</v>
      </c>
      <c r="AB37">
        <f t="array" ref="AB37">IF(AB$4&lt;=$B$41,$B$42,IF(AB$4&gt;=$I$41,$I$42,INDEX($B$42:$I$42,AB36)+(INDEX($B$42:$I$42,AB36+1)-INDEX($B$42:$I$42,AB36))*(AB$4-INDEX($B$41:$I$41,AB36))/(INDEX($B$41:$I$41,AB36+1)-INDEX($B$41:$I$41,AB36))))</f>
        <v>36671.200000000004</v>
      </c>
      <c r="AC37">
        <f t="array" ref="AC37">IF(AC$4&lt;=$B$41,$B$42,IF(AC$4&gt;=$I$41,$I$42,INDEX($B$42:$I$42,AC36)+(INDEX($B$42:$I$42,AC36+1)-INDEX($B$42:$I$42,AC36))*(AC$4-INDEX($B$41:$I$41,AC36))/(INDEX($B$41:$I$41,AC36+1)-INDEX($B$41:$I$41,AC36))))</f>
        <v>37268.6</v>
      </c>
      <c r="AD37">
        <f t="array" ref="AD37">IF(AD$4&lt;=$B$41,$B$42,IF(AD$4&gt;=$I$41,$I$42,INDEX($B$42:$I$42,AD36)+(INDEX($B$42:$I$42,AD36+1)-INDEX($B$42:$I$42,AD36))*(AD$4-INDEX($B$41:$I$41,AD36))/(INDEX($B$41:$I$41,AD36+1)-INDEX($B$41:$I$41,AD36))))</f>
        <v>37866</v>
      </c>
      <c r="AE37">
        <f t="array" ref="AE37">IF(AE$4&lt;=$B$41,$B$42,IF(AE$4&gt;=$I$41,$I$42,INDEX($B$42:$I$42,AE36)+(INDEX($B$42:$I$42,AE36+1)-INDEX($B$42:$I$42,AE36))*(AE$4-INDEX($B$41:$I$41,AE36))/(INDEX($B$41:$I$41,AE36+1)-INDEX($B$41:$I$41,AE36))))</f>
        <v>38463.4</v>
      </c>
    </row>
    <row r="38" spans="1:31" x14ac:dyDescent="0.45">
      <c r="A38" t="s">
        <v>2228</v>
      </c>
      <c r="B38">
        <f>IFERROR(MATCH($A$1,Cambium22_MidCase_state!$A$7:$A$390,0),0)</f>
        <v>361</v>
      </c>
    </row>
    <row r="39" spans="1:31" x14ac:dyDescent="0.45">
      <c r="A39" s="4" t="s">
        <v>2229</v>
      </c>
    </row>
    <row r="40" spans="1:31" x14ac:dyDescent="0.45">
      <c r="A40" t="s">
        <v>2230</v>
      </c>
      <c r="B40">
        <v>0</v>
      </c>
      <c r="C40">
        <v>1</v>
      </c>
      <c r="D40">
        <v>2</v>
      </c>
      <c r="E40">
        <v>3</v>
      </c>
      <c r="F40">
        <v>4</v>
      </c>
      <c r="G40">
        <v>5</v>
      </c>
      <c r="H40">
        <v>6</v>
      </c>
      <c r="I40">
        <v>7</v>
      </c>
    </row>
    <row r="41" spans="1:31" x14ac:dyDescent="0.45">
      <c r="A41" t="s">
        <v>2231</v>
      </c>
      <c r="B41">
        <f t="array" ref="B41">INDEX(Cambium22_MidCase_state!$B$7:$B$390,$B$38+B40)</f>
        <v>2024</v>
      </c>
      <c r="C41">
        <f t="array" ref="C41">INDEX(Cambium22_MidCase_state!$B$7:$B$390,$B$38+C40)</f>
        <v>2026</v>
      </c>
      <c r="D41">
        <f t="array" ref="D41">INDEX(Cambium22_MidCase_state!$B$7:$B$390,$B$38+D40)</f>
        <v>2028</v>
      </c>
      <c r="E41">
        <f t="array" ref="E41">INDEX(Cambium22_MidCase_state!$B$7:$B$390,$B$38+E40)</f>
        <v>2030</v>
      </c>
      <c r="F41">
        <f t="array" ref="F41">INDEX(Cambium22_MidCase_state!$B$7:$B$390,$B$38+F40)</f>
        <v>2035</v>
      </c>
      <c r="G41">
        <f t="array" ref="G41">INDEX(Cambium22_MidCase_state!$B$7:$B$390,$B$38+G40)</f>
        <v>2040</v>
      </c>
      <c r="H41">
        <f t="array" ref="H41">INDEX(Cambium22_MidCase_state!$B$7:$B$390,$B$38+H40)</f>
        <v>2045</v>
      </c>
      <c r="I41">
        <f t="array" ref="I41">INDEX(Cambium22_MidCase_state!$B$7:$B$390,$B$38+I40)</f>
        <v>2050</v>
      </c>
    </row>
    <row r="42" spans="1:31" x14ac:dyDescent="0.45">
      <c r="A42" t="s">
        <v>2232</v>
      </c>
      <c r="B42">
        <f>SUM(INDEX(Cambium22_MidCase_state!$CQ$7:$DI$390,$B$38+B40,0))</f>
        <v>16861.7</v>
      </c>
      <c r="C42">
        <f>SUM(INDEX(Cambium22_MidCase_state!$CQ$7:$DI$390,$B$38+C40,0))</f>
        <v>19023.000000000004</v>
      </c>
      <c r="D42">
        <f>SUM(INDEX(Cambium22_MidCase_state!$CQ$7:$DI$390,$B$38+D40,0))</f>
        <v>19137.500000000004</v>
      </c>
      <c r="E42">
        <f>SUM(INDEX(Cambium22_MidCase_state!$CQ$7:$DI$390,$B$38+E40,0))</f>
        <v>20455</v>
      </c>
      <c r="F42">
        <f>SUM(INDEX(Cambium22_MidCase_state!$CQ$7:$DI$390,$B$38+F40,0))</f>
        <v>24978.800000000003</v>
      </c>
      <c r="G42">
        <f>SUM(INDEX(Cambium22_MidCase_state!$CQ$7:$DI$390,$B$38+G40,0))</f>
        <v>28429.600000000002</v>
      </c>
      <c r="H42">
        <f>SUM(INDEX(Cambium22_MidCase_state!$CQ$7:$DI$390,$B$38+H40,0))</f>
        <v>35476.400000000001</v>
      </c>
      <c r="I42">
        <f>SUM(INDEX(Cambium22_MidCase_state!$CQ$7:$DI$390,$B$38+I40,0))</f>
        <v>38463.4</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E25"/>
  <sheetViews>
    <sheetView workbookViewId="0">
      <pane xSplit="1" ySplit="1" topLeftCell="B2" activePane="bottomRight" state="frozen"/>
      <selection pane="topRight"/>
      <selection pane="bottomLeft"/>
      <selection pane="bottomRight"/>
    </sheetView>
  </sheetViews>
  <sheetFormatPr defaultRowHeight="14.25" x14ac:dyDescent="0.45"/>
  <cols>
    <col min="1" max="1" width="30" customWidth="1"/>
    <col min="2" max="31" width="10" customWidth="1"/>
  </cols>
  <sheetData>
    <row r="1" spans="1:31" x14ac:dyDescent="0.45">
      <c r="A1" s="4" t="s">
        <v>1926</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45">
      <c r="A2" t="s">
        <v>2233</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45">
      <c r="A3" t="s">
        <v>2234</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45">
      <c r="A4" t="s">
        <v>2235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45">
      <c r="A5" t="s">
        <v>2236</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45">
      <c r="A6" t="s">
        <v>2237</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45">
      <c r="A7" t="s">
        <v>2238</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45">
      <c r="A8" t="s">
        <v>256</v>
      </c>
      <c r="B8" s="23">
        <f>MAX(Calcs!B$323, 'State Calculations'!B8)</f>
        <v>100.21111371570231</v>
      </c>
      <c r="C8" s="23">
        <f>MAX(Calcs!C$323, 'State Calculations'!C8)</f>
        <v>100.21111371570231</v>
      </c>
      <c r="D8" s="23">
        <f>MAX(Calcs!D$323, 'State Calculations'!D8)</f>
        <v>100.21111371570231</v>
      </c>
      <c r="E8" s="23">
        <f>MAX(Calcs!E$323, 'State Calculations'!E8)</f>
        <v>100.21111371570231</v>
      </c>
      <c r="F8" s="23">
        <f>MAX(Calcs!F$323, 'State Calculations'!F8)</f>
        <v>100.21111371570231</v>
      </c>
      <c r="G8" s="23">
        <f>MAX(Calcs!G$323, 'State Calculations'!G8)</f>
        <v>118.9220210625295</v>
      </c>
      <c r="H8" s="23">
        <f>MAX(Calcs!H$323, 'State Calculations'!H8)</f>
        <v>136.38879921640773</v>
      </c>
      <c r="I8" s="23">
        <f>MAX(Calcs!I$323, 'State Calculations'!I8)</f>
        <v>145.55594654494647</v>
      </c>
      <c r="J8" s="23">
        <f>MAX(Calcs!J$323, 'State Calculations'!J8)</f>
        <v>151.35900433169564</v>
      </c>
      <c r="K8" s="23">
        <f>MAX(Calcs!K$323, 'State Calculations'!K8)</f>
        <v>158.14000375391623</v>
      </c>
      <c r="L8" s="23">
        <f>MAX(Calcs!L$323, 'State Calculations'!L8)</f>
        <v>163.53325679938862</v>
      </c>
      <c r="M8" s="23">
        <f>MAX(Calcs!M$323, 'State Calculations'!M8)</f>
        <v>167.8909487907595</v>
      </c>
      <c r="N8" s="23">
        <f>MAX(Calcs!N$323, 'State Calculations'!N8)</f>
        <v>172.87651437938086</v>
      </c>
      <c r="O8" s="23">
        <f>MAX(Calcs!O$323, 'State Calculations'!O8)</f>
        <v>180.6018599692718</v>
      </c>
      <c r="P8" s="23">
        <f>MAX(Calcs!P$323, 'State Calculations'!P8)</f>
        <v>187.03101900348318</v>
      </c>
      <c r="Q8" s="23">
        <f>MAX(Calcs!Q$323, 'State Calculations'!Q8)</f>
        <v>192.58750232924123</v>
      </c>
      <c r="R8" s="23">
        <f>MAX(Calcs!R$323, 'State Calculations'!R8)</f>
        <v>202.50391722708807</v>
      </c>
      <c r="S8" s="23">
        <f>MAX(Calcs!S$323, 'State Calculations'!S8)</f>
        <v>212.49433543330318</v>
      </c>
      <c r="T8" s="23">
        <f>MAX(Calcs!T$323, 'State Calculations'!T8)</f>
        <v>225.00378492412176</v>
      </c>
      <c r="U8" s="23">
        <f>MAX(Calcs!U$323, 'State Calculations'!U8)</f>
        <v>236.2074350240888</v>
      </c>
      <c r="V8" s="23">
        <f>MAX(Calcs!V$323, 'State Calculations'!V8)</f>
        <v>242.4631097297748</v>
      </c>
      <c r="W8" s="23">
        <f>MAX(Calcs!W$323, 'State Calculations'!W8)</f>
        <v>251.99472579838519</v>
      </c>
      <c r="X8" s="23">
        <f>MAX(Calcs!X$323, 'State Calculations'!X8)</f>
        <v>257.27358989751338</v>
      </c>
      <c r="Y8" s="23">
        <f>MAX(Calcs!Y$323, 'State Calculations'!Y8)</f>
        <v>263.29942912148857</v>
      </c>
      <c r="Z8" s="23">
        <f>MAX(Calcs!Z$323, 'State Calculations'!Z8)</f>
        <v>268.29581273352534</v>
      </c>
      <c r="AA8" s="23">
        <f>MAX(Calcs!AA$323, 'State Calculations'!AA8)</f>
        <v>276.15641801127168</v>
      </c>
      <c r="AB8" s="23">
        <f>MAX(Calcs!AB$323, 'State Calculations'!AB8)</f>
        <v>286.07466306170409</v>
      </c>
      <c r="AC8" s="23">
        <f>MAX(Calcs!AC$323, 'State Calculations'!AC8)</f>
        <v>296.41112559754373</v>
      </c>
      <c r="AD8" s="23">
        <f>MAX(Calcs!AD$323, 'State Calculations'!AD8)</f>
        <v>304.41709333622009</v>
      </c>
      <c r="AE8" s="23">
        <f>MAX(Calcs!AE$323, 'State Calculations'!AE8)</f>
        <v>314.92740332760775</v>
      </c>
    </row>
    <row r="9" spans="1:31" x14ac:dyDescent="0.45">
      <c r="A9" t="s">
        <v>2239</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45">
      <c r="A10" t="s">
        <v>2240</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45">
      <c r="A11" t="s">
        <v>2241</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45">
      <c r="A12" t="s">
        <v>2242</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45">
      <c r="A13" t="s">
        <v>2243</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45">
      <c r="A14" t="s">
        <v>2244</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45">
      <c r="A15" t="s">
        <v>2245</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45">
      <c r="A16" t="s">
        <v>2246</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45">
      <c r="A17" t="s">
        <v>2247</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45">
      <c r="A18" t="s">
        <v>2248</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45">
      <c r="A19" t="s">
        <v>2249</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45">
      <c r="A20" t="s">
        <v>2250</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45">
      <c r="A21" t="s">
        <v>2251</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45">
      <c r="A22" t="s">
        <v>2252</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45">
      <c r="A23" t="s">
        <v>2253</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45">
      <c r="A24" t="s">
        <v>2254</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45">
      <c r="A25" t="s">
        <v>2255</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E25"/>
  <sheetViews>
    <sheetView workbookViewId="0">
      <pane xSplit="1" ySplit="1" topLeftCell="B2" activePane="bottomRight" state="frozen"/>
      <selection pane="topRight"/>
      <selection pane="bottomLeft"/>
      <selection pane="bottomRight"/>
    </sheetView>
  </sheetViews>
  <sheetFormatPr defaultRowHeight="14.25" x14ac:dyDescent="0.45"/>
  <cols>
    <col min="1" max="1" width="30" customWidth="1"/>
    <col min="2" max="31" width="10" customWidth="1"/>
  </cols>
  <sheetData>
    <row r="1" spans="1:31" x14ac:dyDescent="0.45">
      <c r="A1" s="4" t="s">
        <v>1926</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45">
      <c r="A2" t="s">
        <v>2233</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45">
      <c r="A3" t="s">
        <v>2234</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45">
      <c r="A4" t="s">
        <v>2235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45">
      <c r="A5" t="s">
        <v>2236</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45">
      <c r="A6" t="s">
        <v>2237</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45">
      <c r="A7" t="s">
        <v>2238</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45">
      <c r="A8" t="s">
        <v>256</v>
      </c>
      <c r="B8" s="23">
        <f>MAX(Calcs!B$322 * Calcs!$B$314, 'State Calculations'!B9)</f>
        <v>65.320828061178872</v>
      </c>
      <c r="C8" s="23">
        <f>MAX(Calcs!C$322 * Calcs!$B$314, 'State Calculations'!C9)</f>
        <v>65.320828061178872</v>
      </c>
      <c r="D8" s="23">
        <f>MAX(Calcs!D$322 * Calcs!$B$314, 'State Calculations'!D9)</f>
        <v>65.320828061178872</v>
      </c>
      <c r="E8" s="23">
        <f>MAX(Calcs!E$322 * Calcs!$B$314, 'State Calculations'!E9)</f>
        <v>65.320828061178872</v>
      </c>
      <c r="F8" s="23">
        <f>MAX(Calcs!F$322 * Calcs!$B$314, 'State Calculations'!F9)</f>
        <v>65.320828061178872</v>
      </c>
      <c r="G8" s="23">
        <f>MAX(Calcs!G$322 * Calcs!$B$314, 'State Calculations'!G9)</f>
        <v>71.287001815359872</v>
      </c>
      <c r="H8" s="23">
        <f>MAX(Calcs!H$322 * Calcs!$B$314, 'State Calculations'!H9)</f>
        <v>78.029993564615097</v>
      </c>
      <c r="I8" s="23">
        <f>MAX(Calcs!I$322 * Calcs!$B$314, 'State Calculations'!I9)</f>
        <v>85.329365982121729</v>
      </c>
      <c r="J8" s="23">
        <f>MAX(Calcs!J$322 * Calcs!$B$314, 'State Calculations'!J9)</f>
        <v>92.644971443417319</v>
      </c>
      <c r="K8" s="23">
        <f>MAX(Calcs!K$322 * Calcs!$B$314, 'State Calculations'!K9)</f>
        <v>100.66300866245648</v>
      </c>
      <c r="L8" s="23">
        <f>MAX(Calcs!L$322 * Calcs!$B$314, 'State Calculations'!L9)</f>
        <v>109.65098786829452</v>
      </c>
      <c r="M8" s="23">
        <f>MAX(Calcs!M$322 * Calcs!$B$314, 'State Calculations'!M9)</f>
        <v>119.16632491350015</v>
      </c>
      <c r="N8" s="23">
        <f>MAX(Calcs!N$322 * Calcs!$B$314, 'State Calculations'!N9)</f>
        <v>129.60713645913702</v>
      </c>
      <c r="O8" s="23">
        <f>MAX(Calcs!O$322 * Calcs!$B$314, 'State Calculations'!O9)</f>
        <v>141.24470160760802</v>
      </c>
      <c r="P8" s="23">
        <f>MAX(Calcs!P$322 * Calcs!$B$314, 'State Calculations'!P9)</f>
        <v>154.27208479346328</v>
      </c>
      <c r="Q8" s="23">
        <f>MAX(Calcs!Q$322 * Calcs!$B$314, 'State Calculations'!Q9)</f>
        <v>168.70515280104354</v>
      </c>
      <c r="R8" s="23">
        <f>MAX(Calcs!R$322 * Calcs!$B$314, 'State Calculations'!R9)</f>
        <v>184.96591898365409</v>
      </c>
      <c r="S8" s="23">
        <f>MAX(Calcs!S$322 * Calcs!$B$314, 'State Calculations'!S9)</f>
        <v>202.99293785697176</v>
      </c>
      <c r="T8" s="23">
        <f>MAX(Calcs!T$322 * Calcs!$B$314, 'State Calculations'!T9)</f>
        <v>222.97198994134698</v>
      </c>
      <c r="U8" s="23">
        <f>MAX(Calcs!U$322 * Calcs!$B$314, 'State Calculations'!U9)</f>
        <v>244.88218825798404</v>
      </c>
      <c r="V8" s="23">
        <f>MAX(Calcs!V$322 * Calcs!$B$314, 'State Calculations'!V9)</f>
        <v>268.97639480772239</v>
      </c>
      <c r="W8" s="23">
        <f>MAX(Calcs!W$322 * Calcs!$B$314, 'State Calculations'!W9)</f>
        <v>295.30657906250912</v>
      </c>
      <c r="X8" s="23">
        <f>MAX(Calcs!X$322 * Calcs!$B$314, 'State Calculations'!X9)</f>
        <v>323.90921749215511</v>
      </c>
      <c r="Y8" s="23">
        <f>MAX(Calcs!Y$322 * Calcs!$B$314, 'State Calculations'!Y9)</f>
        <v>355.33649604432912</v>
      </c>
      <c r="Z8" s="23">
        <f>MAX(Calcs!Z$322 * Calcs!$B$314, 'State Calculations'!Z9)</f>
        <v>389.47138182449061</v>
      </c>
      <c r="AA8" s="23">
        <f>MAX(Calcs!AA$322 * Calcs!$B$314, 'State Calculations'!AA9)</f>
        <v>426.80917244240828</v>
      </c>
      <c r="AB8" s="23">
        <f>MAX(Calcs!AB$322 * Calcs!$B$314, 'State Calculations'!AB9)</f>
        <v>467.57052255227103</v>
      </c>
      <c r="AC8" s="23">
        <f>MAX(Calcs!AC$322 * Calcs!$B$314, 'State Calculations'!AC9)</f>
        <v>512.33904208782224</v>
      </c>
      <c r="AD8" s="23">
        <f>MAX(Calcs!AD$322 * Calcs!$B$314, 'State Calculations'!AD9)</f>
        <v>560.63843031886074</v>
      </c>
      <c r="AE8" s="23">
        <f>MAX(Calcs!AE$322 * Calcs!$B$314, 'State Calculations'!AE9)</f>
        <v>613.30933111237857</v>
      </c>
    </row>
    <row r="9" spans="1:31" x14ac:dyDescent="0.45">
      <c r="A9" t="s">
        <v>2239</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45">
      <c r="A10" t="s">
        <v>2240</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45">
      <c r="A11" t="s">
        <v>2241</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45">
      <c r="A12" t="s">
        <v>2242</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45">
      <c r="A13" t="s">
        <v>2243</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45">
      <c r="A14" t="s">
        <v>2244</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45">
      <c r="A15" t="s">
        <v>2245</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45">
      <c r="A16" t="s">
        <v>2246</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45">
      <c r="A17" t="s">
        <v>2247</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45">
      <c r="A18" t="s">
        <v>2248</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45">
      <c r="A19" t="s">
        <v>2249</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45">
      <c r="A20" t="s">
        <v>2250</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45">
      <c r="A21" t="s">
        <v>2251</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45">
      <c r="A22" t="s">
        <v>2252</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45">
      <c r="A23" t="s">
        <v>2253</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45">
      <c r="A24" t="s">
        <v>2254</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45">
      <c r="A25" t="s">
        <v>2255</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E25"/>
  <sheetViews>
    <sheetView workbookViewId="0">
      <pane xSplit="1" ySplit="1" topLeftCell="B2" activePane="bottomRight" state="frozen"/>
      <selection pane="topRight"/>
      <selection pane="bottomLeft"/>
      <selection pane="bottomRight"/>
    </sheetView>
  </sheetViews>
  <sheetFormatPr defaultRowHeight="14.25" x14ac:dyDescent="0.45"/>
  <cols>
    <col min="1" max="1" width="30" customWidth="1"/>
    <col min="2" max="31" width="10" customWidth="1"/>
  </cols>
  <sheetData>
    <row r="1" spans="1:31" x14ac:dyDescent="0.45">
      <c r="A1" s="4" t="s">
        <v>1926</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45">
      <c r="A2" t="s">
        <v>2233</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45">
      <c r="A3" t="s">
        <v>2234</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45">
      <c r="A4" t="s">
        <v>2235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45">
      <c r="A5" t="s">
        <v>2236</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45">
      <c r="A6" t="s">
        <v>2237</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45">
      <c r="A7" t="s">
        <v>2238</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45">
      <c r="A8" t="s">
        <v>256</v>
      </c>
      <c r="B8" s="23">
        <f>MAX(Calcs!B$322 * (1 - Calcs!$B$314), 'State Calculations'!B10)</f>
        <v>32.05211790730349</v>
      </c>
      <c r="C8" s="23">
        <f>MAX(Calcs!C$322 * (1 - Calcs!$B$314), 'State Calculations'!C10)</f>
        <v>32.05211790730349</v>
      </c>
      <c r="D8" s="23">
        <f>MAX(Calcs!D$322 * (1 - Calcs!$B$314), 'State Calculations'!D10)</f>
        <v>32.05211790730349</v>
      </c>
      <c r="E8" s="23">
        <f>MAX(Calcs!E$322 * (1 - Calcs!$B$314), 'State Calculations'!E10)</f>
        <v>32.05211790730349</v>
      </c>
      <c r="F8" s="23">
        <f>MAX(Calcs!F$322 * (1 - Calcs!$B$314), 'State Calculations'!F10)</f>
        <v>32.05211790730349</v>
      </c>
      <c r="G8" s="23">
        <f>MAX(Calcs!G$322 * (1 - Calcs!$B$314), 'State Calculations'!G10)</f>
        <v>34.979645164694745</v>
      </c>
      <c r="H8" s="23">
        <f>MAX(Calcs!H$322 * (1 - Calcs!$B$314), 'State Calculations'!H10)</f>
        <v>38.28834735066031</v>
      </c>
      <c r="I8" s="23">
        <f>MAX(Calcs!I$322 * (1 - Calcs!$B$314), 'State Calculations'!I10)</f>
        <v>41.870058610598967</v>
      </c>
      <c r="J8" s="23">
        <f>MAX(Calcs!J$322 * (1 - Calcs!$B$314), 'State Calculations'!J10)</f>
        <v>45.459735223227746</v>
      </c>
      <c r="K8" s="23">
        <f>MAX(Calcs!K$322 * (1 - Calcs!$B$314), 'State Calculations'!K10)</f>
        <v>49.394086362945259</v>
      </c>
      <c r="L8" s="23">
        <f>MAX(Calcs!L$322 * (1 - Calcs!$B$314), 'State Calculations'!L10)</f>
        <v>53.804375972012934</v>
      </c>
      <c r="M8" s="23">
        <f>MAX(Calcs!M$322 * (1 - Calcs!$B$314), 'State Calculations'!M10)</f>
        <v>58.473433513889404</v>
      </c>
      <c r="N8" s="23">
        <f>MAX(Calcs!N$322 * (1 - Calcs!$B$314), 'State Calculations'!N10)</f>
        <v>63.596609882616065</v>
      </c>
      <c r="O8" s="23">
        <f>MAX(Calcs!O$322 * (1 - Calcs!$B$314), 'State Calculations'!O10)</f>
        <v>69.307018359730918</v>
      </c>
      <c r="P8" s="23">
        <f>MAX(Calcs!P$322 * (1 - Calcs!$B$314), 'State Calculations'!P10)</f>
        <v>75.699393262045049</v>
      </c>
      <c r="Q8" s="23">
        <f>MAX(Calcs!Q$322 * (1 - Calcs!$B$314), 'State Calculations'!Q10)</f>
        <v>82.781520223292617</v>
      </c>
      <c r="R8" s="23">
        <f>MAX(Calcs!R$322 * (1 - Calcs!$B$314), 'State Calculations'!R10)</f>
        <v>90.760475947184901</v>
      </c>
      <c r="S8" s="23">
        <f>MAX(Calcs!S$322 * (1 - Calcs!$B$314), 'State Calculations'!S10)</f>
        <v>99.606109898787565</v>
      </c>
      <c r="T8" s="23">
        <f>MAX(Calcs!T$322 * (1 - Calcs!$B$314), 'State Calculations'!T10)</f>
        <v>109.40958226880691</v>
      </c>
      <c r="U8" s="23">
        <f>MAX(Calcs!U$322 * (1 - Calcs!$B$314), 'State Calculations'!U10)</f>
        <v>120.16064407652797</v>
      </c>
      <c r="V8" s="23">
        <f>MAX(Calcs!V$322 * (1 - Calcs!$B$314), 'State Calculations'!V10)</f>
        <v>131.98337156081271</v>
      </c>
      <c r="W8" s="23">
        <f>MAX(Calcs!W$322 * (1 - Calcs!$B$314), 'State Calculations'!W10)</f>
        <v>144.90326549517962</v>
      </c>
      <c r="X8" s="23">
        <f>MAX(Calcs!X$322 * (1 - Calcs!$B$314), 'State Calculations'!X10)</f>
        <v>158.93822442969193</v>
      </c>
      <c r="Y8" s="23">
        <f>MAX(Calcs!Y$322 * (1 - Calcs!$B$314), 'State Calculations'!Y10)</f>
        <v>174.35919914110423</v>
      </c>
      <c r="Z8" s="23">
        <f>MAX(Calcs!Z$322 * (1 - Calcs!$B$314), 'State Calculations'!Z10)</f>
        <v>191.10876304365235</v>
      </c>
      <c r="AA8" s="23">
        <f>MAX(Calcs!AA$322 * (1 - Calcs!$B$314), 'State Calculations'!AA10)</f>
        <v>209.4299525142273</v>
      </c>
      <c r="AB8" s="23">
        <f>MAX(Calcs!AB$322 * (1 - Calcs!$B$314), 'State Calculations'!AB10)</f>
        <v>229.43104004726584</v>
      </c>
      <c r="AC8" s="23">
        <f>MAX(Calcs!AC$322 * (1 - Calcs!$B$314), 'State Calculations'!AC10)</f>
        <v>251.39839577865627</v>
      </c>
      <c r="AD8" s="23">
        <f>MAX(Calcs!AD$322 * (1 - Calcs!$B$314), 'State Calculations'!AD10)</f>
        <v>275.09830486403928</v>
      </c>
      <c r="AE8" s="23">
        <f>MAX(Calcs!AE$322 * (1 - Calcs!$B$314), 'State Calculations'!AE10)</f>
        <v>300.94326079351026</v>
      </c>
    </row>
    <row r="9" spans="1:31" x14ac:dyDescent="0.45">
      <c r="A9" t="s">
        <v>2239</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45">
      <c r="A10" t="s">
        <v>2240</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45">
      <c r="A11" t="s">
        <v>2241</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45">
      <c r="A12" t="s">
        <v>2242</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45">
      <c r="A13" t="s">
        <v>2243</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45">
      <c r="A14" t="s">
        <v>2244</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45">
      <c r="A15" t="s">
        <v>2245</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45">
      <c r="A16" t="s">
        <v>2246</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45">
      <c r="A17" t="s">
        <v>2247</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45">
      <c r="A18" t="s">
        <v>2248</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45">
      <c r="A19" t="s">
        <v>2249</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45">
      <c r="A20" t="s">
        <v>2250</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45">
      <c r="A21" t="s">
        <v>2251</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45">
      <c r="A22" t="s">
        <v>2252</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45">
      <c r="A23" t="s">
        <v>2253</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45">
      <c r="A24" t="s">
        <v>2254</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45">
      <c r="A25" t="s">
        <v>2255</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D25"/>
  <sheetViews>
    <sheetView workbookViewId="0">
      <pane xSplit="1" ySplit="1" topLeftCell="B2" activePane="bottomRight" state="frozen"/>
      <selection pane="topRight"/>
      <selection pane="bottomLeft"/>
      <selection pane="bottomRight"/>
    </sheetView>
  </sheetViews>
  <sheetFormatPr defaultRowHeight="14.25" x14ac:dyDescent="0.45"/>
  <cols>
    <col min="1" max="1" width="30" customWidth="1"/>
    <col min="2" max="4" width="18" customWidth="1"/>
  </cols>
  <sheetData>
    <row r="1" spans="1:4" x14ac:dyDescent="0.45">
      <c r="A1" s="4" t="s">
        <v>1926</v>
      </c>
      <c r="B1" s="4" t="s">
        <v>2256</v>
      </c>
      <c r="C1" s="4" t="s">
        <v>2257</v>
      </c>
      <c r="D1" s="4" t="s">
        <v>2258</v>
      </c>
    </row>
    <row r="2" spans="1:4" x14ac:dyDescent="0.45">
      <c r="A2" t="s">
        <v>2233</v>
      </c>
      <c r="B2" s="23">
        <f>'BDESC-urban-residential'!E2</f>
        <v>0</v>
      </c>
      <c r="C2" s="23">
        <f>'BDESC-rural-residential'!E2</f>
        <v>0</v>
      </c>
      <c r="D2" s="23">
        <f>'BDESC-commercial'!E2</f>
        <v>0</v>
      </c>
    </row>
    <row r="3" spans="1:4" x14ac:dyDescent="0.45">
      <c r="A3" t="s">
        <v>2234</v>
      </c>
      <c r="B3" s="23">
        <f>'BDESC-urban-residential'!E3</f>
        <v>0</v>
      </c>
      <c r="C3" s="23">
        <f>'BDESC-rural-residential'!E3</f>
        <v>0</v>
      </c>
      <c r="D3" s="23">
        <f>'BDESC-commercial'!E3</f>
        <v>0</v>
      </c>
    </row>
    <row r="4" spans="1:4" x14ac:dyDescent="0.45">
      <c r="A4" t="s">
        <v>2235</v>
      </c>
      <c r="B4" s="23">
        <f>'BDESC-urban-residential'!E4</f>
        <v>0</v>
      </c>
      <c r="C4" s="23">
        <f>'BDESC-rural-residential'!E4</f>
        <v>0</v>
      </c>
      <c r="D4" s="23">
        <f>'BDESC-commercial'!E4</f>
        <v>0</v>
      </c>
    </row>
    <row r="5" spans="1:4" x14ac:dyDescent="0.45">
      <c r="A5" t="s">
        <v>2236</v>
      </c>
      <c r="B5" s="23">
        <f>'BDESC-urban-residential'!E5</f>
        <v>0</v>
      </c>
      <c r="C5" s="23">
        <f>'BDESC-rural-residential'!E5</f>
        <v>0</v>
      </c>
      <c r="D5" s="23">
        <f>'BDESC-commercial'!E5</f>
        <v>0</v>
      </c>
    </row>
    <row r="6" spans="1:4" x14ac:dyDescent="0.45">
      <c r="A6" t="s">
        <v>2237</v>
      </c>
      <c r="B6" s="23">
        <f>'BDESC-urban-residential'!E6</f>
        <v>0</v>
      </c>
      <c r="C6" s="23">
        <f>'BDESC-rural-residential'!E6</f>
        <v>0</v>
      </c>
      <c r="D6" s="23">
        <f>'BDESC-commercial'!E6</f>
        <v>0</v>
      </c>
    </row>
    <row r="7" spans="1:4" x14ac:dyDescent="0.45">
      <c r="A7" t="s">
        <v>2238</v>
      </c>
      <c r="B7" s="23">
        <f>'BDESC-urban-residential'!E7</f>
        <v>0</v>
      </c>
      <c r="C7" s="23">
        <f>'BDESC-rural-residential'!E7</f>
        <v>0</v>
      </c>
      <c r="D7" s="23">
        <f>'BDESC-commercial'!E7</f>
        <v>0</v>
      </c>
    </row>
    <row r="8" spans="1:4" x14ac:dyDescent="0.45">
      <c r="A8" t="s">
        <v>256</v>
      </c>
      <c r="B8" s="23">
        <f>'BDESC-urban-residential'!E8</f>
        <v>65.320828061178872</v>
      </c>
      <c r="C8" s="23">
        <f>'BDESC-rural-residential'!E8</f>
        <v>32.05211790730349</v>
      </c>
      <c r="D8" s="23">
        <f>'BDESC-commercial'!E8</f>
        <v>100.21111371570231</v>
      </c>
    </row>
    <row r="9" spans="1:4" x14ac:dyDescent="0.45">
      <c r="A9" t="s">
        <v>2239</v>
      </c>
      <c r="B9" s="23">
        <f>'BDESC-urban-residential'!E9</f>
        <v>0</v>
      </c>
      <c r="C9" s="23">
        <f>'BDESC-rural-residential'!E9</f>
        <v>0</v>
      </c>
      <c r="D9" s="23">
        <f>'BDESC-commercial'!E9</f>
        <v>0</v>
      </c>
    </row>
    <row r="10" spans="1:4" x14ac:dyDescent="0.45">
      <c r="A10" t="s">
        <v>2240</v>
      </c>
      <c r="B10" s="23">
        <f>'BDESC-urban-residential'!E10</f>
        <v>0</v>
      </c>
      <c r="C10" s="23">
        <f>'BDESC-rural-residential'!E10</f>
        <v>0</v>
      </c>
      <c r="D10" s="23">
        <f>'BDESC-commercial'!E10</f>
        <v>0</v>
      </c>
    </row>
    <row r="11" spans="1:4" x14ac:dyDescent="0.45">
      <c r="A11" t="s">
        <v>2241</v>
      </c>
      <c r="B11" s="23">
        <f>'BDESC-urban-residential'!E11</f>
        <v>0</v>
      </c>
      <c r="C11" s="23">
        <f>'BDESC-rural-residential'!E11</f>
        <v>0</v>
      </c>
      <c r="D11" s="23">
        <f>'BDESC-commercial'!E11</f>
        <v>0</v>
      </c>
    </row>
    <row r="12" spans="1:4" x14ac:dyDescent="0.45">
      <c r="A12" t="s">
        <v>2242</v>
      </c>
      <c r="B12" s="23">
        <f>'BDESC-urban-residential'!E12</f>
        <v>0</v>
      </c>
      <c r="C12" s="23">
        <f>'BDESC-rural-residential'!E12</f>
        <v>0</v>
      </c>
      <c r="D12" s="23">
        <f>'BDESC-commercial'!E12</f>
        <v>0</v>
      </c>
    </row>
    <row r="13" spans="1:4" x14ac:dyDescent="0.45">
      <c r="A13" t="s">
        <v>2243</v>
      </c>
      <c r="B13" s="23">
        <f>'BDESC-urban-residential'!E13</f>
        <v>0</v>
      </c>
      <c r="C13" s="23">
        <f>'BDESC-rural-residential'!E13</f>
        <v>0</v>
      </c>
      <c r="D13" s="23">
        <f>'BDESC-commercial'!E13</f>
        <v>0</v>
      </c>
    </row>
    <row r="14" spans="1:4" x14ac:dyDescent="0.45">
      <c r="A14" t="s">
        <v>2244</v>
      </c>
      <c r="B14" s="23">
        <f>'BDESC-urban-residential'!E14</f>
        <v>0</v>
      </c>
      <c r="C14" s="23">
        <f>'BDESC-rural-residential'!E14</f>
        <v>0</v>
      </c>
      <c r="D14" s="23">
        <f>'BDESC-commercial'!E14</f>
        <v>0</v>
      </c>
    </row>
    <row r="15" spans="1:4" x14ac:dyDescent="0.45">
      <c r="A15" t="s">
        <v>2245</v>
      </c>
      <c r="B15" s="23">
        <f>'BDESC-urban-residential'!E15</f>
        <v>0</v>
      </c>
      <c r="C15" s="23">
        <f>'BDESC-rural-residential'!E15</f>
        <v>0</v>
      </c>
      <c r="D15" s="23">
        <f>'BDESC-commercial'!E15</f>
        <v>0</v>
      </c>
    </row>
    <row r="16" spans="1:4" x14ac:dyDescent="0.45">
      <c r="A16" t="s">
        <v>2246</v>
      </c>
      <c r="B16" s="23">
        <f>'BDESC-urban-residential'!E16</f>
        <v>0</v>
      </c>
      <c r="C16" s="23">
        <f>'BDESC-rural-residential'!E16</f>
        <v>0</v>
      </c>
      <c r="D16" s="23">
        <f>'BDESC-commercial'!E16</f>
        <v>0</v>
      </c>
    </row>
    <row r="17" spans="1:4" x14ac:dyDescent="0.45">
      <c r="A17" t="s">
        <v>2247</v>
      </c>
      <c r="B17" s="23">
        <f>'BDESC-urban-residential'!E17</f>
        <v>0</v>
      </c>
      <c r="C17" s="23">
        <f>'BDESC-rural-residential'!E17</f>
        <v>0</v>
      </c>
      <c r="D17" s="23">
        <f>'BDESC-commercial'!E17</f>
        <v>0</v>
      </c>
    </row>
    <row r="18" spans="1:4" x14ac:dyDescent="0.45">
      <c r="A18" t="s">
        <v>2248</v>
      </c>
      <c r="B18" s="23">
        <f>'BDESC-urban-residential'!E18</f>
        <v>0</v>
      </c>
      <c r="C18" s="23">
        <f>'BDESC-rural-residential'!E18</f>
        <v>0</v>
      </c>
      <c r="D18" s="23">
        <f>'BDESC-commercial'!E18</f>
        <v>0</v>
      </c>
    </row>
    <row r="19" spans="1:4" x14ac:dyDescent="0.45">
      <c r="A19" t="s">
        <v>2249</v>
      </c>
      <c r="B19" s="23">
        <f>'BDESC-urban-residential'!E19</f>
        <v>0</v>
      </c>
      <c r="C19" s="23">
        <f>'BDESC-rural-residential'!E19</f>
        <v>0</v>
      </c>
      <c r="D19" s="23">
        <f>'BDESC-commercial'!E19</f>
        <v>0</v>
      </c>
    </row>
    <row r="20" spans="1:4" x14ac:dyDescent="0.45">
      <c r="A20" t="s">
        <v>2250</v>
      </c>
      <c r="B20" s="23">
        <f>'BDESC-urban-residential'!E20</f>
        <v>0</v>
      </c>
      <c r="C20" s="23">
        <f>'BDESC-rural-residential'!E20</f>
        <v>0</v>
      </c>
      <c r="D20" s="23">
        <f>'BDESC-commercial'!E20</f>
        <v>0</v>
      </c>
    </row>
    <row r="21" spans="1:4" x14ac:dyDescent="0.45">
      <c r="A21" t="s">
        <v>2251</v>
      </c>
      <c r="B21" s="23">
        <f>'BDESC-urban-residential'!E21</f>
        <v>0</v>
      </c>
      <c r="C21" s="23">
        <f>'BDESC-rural-residential'!E21</f>
        <v>0</v>
      </c>
      <c r="D21" s="23">
        <f>'BDESC-commercial'!E21</f>
        <v>0</v>
      </c>
    </row>
    <row r="22" spans="1:4" x14ac:dyDescent="0.45">
      <c r="A22" t="s">
        <v>2252</v>
      </c>
      <c r="B22" s="23">
        <f>'BDESC-urban-residential'!E22</f>
        <v>0</v>
      </c>
      <c r="C22" s="23">
        <f>'BDESC-rural-residential'!E22</f>
        <v>0</v>
      </c>
      <c r="D22" s="23">
        <f>'BDESC-commercial'!E22</f>
        <v>0</v>
      </c>
    </row>
    <row r="23" spans="1:4" x14ac:dyDescent="0.45">
      <c r="A23" t="s">
        <v>2253</v>
      </c>
      <c r="B23" s="23">
        <f>'BDESC-urban-residential'!E23</f>
        <v>0</v>
      </c>
      <c r="C23" s="23">
        <f>'BDESC-rural-residential'!E23</f>
        <v>0</v>
      </c>
      <c r="D23" s="23">
        <f>'BDESC-commercial'!E23</f>
        <v>0</v>
      </c>
    </row>
    <row r="24" spans="1:4" x14ac:dyDescent="0.45">
      <c r="A24" t="s">
        <v>2254</v>
      </c>
      <c r="B24" s="23">
        <f>'BDESC-urban-residential'!E24</f>
        <v>0</v>
      </c>
      <c r="C24" s="23">
        <f>'BDESC-rural-residential'!E24</f>
        <v>0</v>
      </c>
      <c r="D24" s="23">
        <f>'BDESC-commercial'!E24</f>
        <v>0</v>
      </c>
    </row>
    <row r="25" spans="1:4" x14ac:dyDescent="0.45">
      <c r="A25" t="s">
        <v>2255</v>
      </c>
      <c r="B25" s="23">
        <f>'BDESC-urban-residential'!E25</f>
        <v>0</v>
      </c>
      <c r="C25" s="23">
        <f>'BDESC-rural-residential'!E25</f>
        <v>0</v>
      </c>
      <c r="D25" s="23">
        <f>'BDESC-commercial'!E25</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About</vt:lpstr>
      <vt:lpstr>Sources</vt:lpstr>
      <vt:lpstr>Geography</vt:lpstr>
      <vt:lpstr>Keys</vt:lpstr>
      <vt:lpstr>EIA_861M_Net_Metering</vt:lpstr>
      <vt:lpstr>EIA_861_Net_Metering_2023</vt:lpstr>
      <vt:lpstr>EIA_861_NonNM_Distributed_2023</vt:lpstr>
      <vt:lpstr>AEO_T4_national</vt:lpstr>
      <vt:lpstr>AEO_T5_national</vt:lpstr>
      <vt:lpstr>EIA_DPV_generation_2024</vt:lpstr>
      <vt:lpstr>NREL_rooftop_potential</vt:lpstr>
      <vt:lpstr>Census_2020_Urban_Rural</vt:lpstr>
      <vt:lpstr>Cambium22_MidCase_state</vt:lpstr>
      <vt:lpstr>Calcs</vt:lpstr>
      <vt:lpstr>State Policies</vt:lpstr>
      <vt:lpstr>State Calculations</vt:lpstr>
      <vt:lpstr>BDESC-commercial</vt:lpstr>
      <vt:lpstr>BDESC-urban-residential</vt:lpstr>
      <vt:lpstr>BDESC-rural-residential</vt:lpstr>
      <vt:lpstr>SYDEC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2026-09-01T18:21:49Z</dcterms:created>
  <dcterms:modified xsi:type="dcterms:W3CDTF">2026-09-01T22:23:27Z</dcterms:modified>
</cp:coreProperties>
</file>